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Ex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calderonf\workspace\workspace-DataAnalitics\dataProject_dashBoard_AnalisisDeDatos\"/>
    </mc:Choice>
  </mc:AlternateContent>
  <xr:revisionPtr revIDLastSave="0" documentId="13_ncr:1_{B8255861-83B6-41AE-B533-54562F2883B2}" xr6:coauthVersionLast="47" xr6:coauthVersionMax="47" xr10:uidLastSave="{00000000-0000-0000-0000-000000000000}"/>
  <bookViews>
    <workbookView xWindow="-108" yWindow="-108" windowWidth="23256" windowHeight="13176" activeTab="5" xr2:uid="{59EE4E44-DEC7-4BB2-9E6B-22AB5D7DB9BE}"/>
  </bookViews>
  <sheets>
    <sheet name="tblPosts" sheetId="2" r:id="rId1"/>
    <sheet name="dat_validaciones" sheetId="1" r:id="rId2"/>
    <sheet name="base_pivot" sheetId="5" r:id="rId3"/>
    <sheet name="map_data" sheetId="6" r:id="rId4"/>
    <sheet name="Scatter_Data" sheetId="8" r:id="rId5"/>
    <sheet name="Dashboard" sheetId="4" r:id="rId6"/>
  </sheets>
  <externalReferences>
    <externalReference r:id="rId7"/>
  </externalReferences>
  <definedNames>
    <definedName name="_xlchart.v1.0" hidden="1">Scatter_Data!$B$2:$B$9</definedName>
    <definedName name="_xlchart.v1.1" hidden="1">Scatter_Data!$C$2:$C$9</definedName>
    <definedName name="_xlchart.v5.2" hidden="1">map_data!$A$1</definedName>
    <definedName name="_xlchart.v5.3" hidden="1">map_data!$A$2:$A$9</definedName>
    <definedName name="_xlchart.v5.4" hidden="1">map_data!$B$1</definedName>
    <definedName name="_xlchart.v5.5" hidden="1">map_data!$B$2:$B$9</definedName>
    <definedName name="_xlchart.v5.6" hidden="1">map_data!$C$1</definedName>
    <definedName name="_xlchart.v5.7" hidden="1">map_data!$C$2:$C$9</definedName>
    <definedName name="Datos">[1]!Tabla2[#Data]</definedName>
    <definedName name="DatosExternos_1" localSheetId="0" hidden="1">tblPosts!$A$1:$N$5001</definedName>
    <definedName name="SegmentaciónDeDatos_Content_Type">#N/A</definedName>
    <definedName name="SegmentaciónDeDatos_Hashtag">#N/A</definedName>
    <definedName name="SegmentaciónDeDatos_Platform">#N/A</definedName>
    <definedName name="SegmentaciónDeDatos_Region">#N/A</definedName>
  </definedNames>
  <calcPr calcId="191029"/>
  <pivotCaches>
    <pivotCache cacheId="9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6" l="1"/>
  <c r="B3" i="6"/>
  <c r="B4" i="6"/>
  <c r="B5" i="6"/>
  <c r="B6" i="6"/>
  <c r="B7" i="6"/>
  <c r="B8" i="6"/>
  <c r="B9" i="6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M4341" i="2"/>
  <c r="M4933" i="2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29" i="2"/>
  <c r="M29" i="2" s="1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L90" i="2"/>
  <c r="M90" i="2" s="1"/>
  <c r="L91" i="2"/>
  <c r="M91" i="2" s="1"/>
  <c r="L92" i="2"/>
  <c r="M92" i="2" s="1"/>
  <c r="L93" i="2"/>
  <c r="M93" i="2" s="1"/>
  <c r="L94" i="2"/>
  <c r="M94" i="2" s="1"/>
  <c r="L95" i="2"/>
  <c r="M95" i="2" s="1"/>
  <c r="L96" i="2"/>
  <c r="M96" i="2" s="1"/>
  <c r="L97" i="2"/>
  <c r="M97" i="2" s="1"/>
  <c r="L98" i="2"/>
  <c r="M98" i="2" s="1"/>
  <c r="L99" i="2"/>
  <c r="M99" i="2" s="1"/>
  <c r="L100" i="2"/>
  <c r="M100" i="2" s="1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10" i="2"/>
  <c r="M110" i="2" s="1"/>
  <c r="L111" i="2"/>
  <c r="M111" i="2" s="1"/>
  <c r="L112" i="2"/>
  <c r="M112" i="2" s="1"/>
  <c r="L113" i="2"/>
  <c r="M113" i="2" s="1"/>
  <c r="L114" i="2"/>
  <c r="M114" i="2" s="1"/>
  <c r="L115" i="2"/>
  <c r="M115" i="2" s="1"/>
  <c r="L116" i="2"/>
  <c r="M116" i="2" s="1"/>
  <c r="L117" i="2"/>
  <c r="M117" i="2" s="1"/>
  <c r="L118" i="2"/>
  <c r="M118" i="2" s="1"/>
  <c r="L119" i="2"/>
  <c r="M119" i="2" s="1"/>
  <c r="L120" i="2"/>
  <c r="M120" i="2" s="1"/>
  <c r="L121" i="2"/>
  <c r="M121" i="2" s="1"/>
  <c r="L122" i="2"/>
  <c r="M122" i="2" s="1"/>
  <c r="L123" i="2"/>
  <c r="M123" i="2" s="1"/>
  <c r="L124" i="2"/>
  <c r="M124" i="2" s="1"/>
  <c r="L125" i="2"/>
  <c r="M125" i="2" s="1"/>
  <c r="L126" i="2"/>
  <c r="M126" i="2" s="1"/>
  <c r="L127" i="2"/>
  <c r="M127" i="2" s="1"/>
  <c r="L128" i="2"/>
  <c r="M128" i="2" s="1"/>
  <c r="L129" i="2"/>
  <c r="M129" i="2" s="1"/>
  <c r="L130" i="2"/>
  <c r="M130" i="2" s="1"/>
  <c r="L131" i="2"/>
  <c r="M131" i="2" s="1"/>
  <c r="L132" i="2"/>
  <c r="M132" i="2" s="1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L145" i="2"/>
  <c r="M145" i="2" s="1"/>
  <c r="L146" i="2"/>
  <c r="M146" i="2" s="1"/>
  <c r="L147" i="2"/>
  <c r="M147" i="2" s="1"/>
  <c r="L148" i="2"/>
  <c r="M148" i="2" s="1"/>
  <c r="L149" i="2"/>
  <c r="M149" i="2" s="1"/>
  <c r="L150" i="2"/>
  <c r="M150" i="2" s="1"/>
  <c r="L151" i="2"/>
  <c r="M151" i="2" s="1"/>
  <c r="L152" i="2"/>
  <c r="M152" i="2" s="1"/>
  <c r="L153" i="2"/>
  <c r="M153" i="2" s="1"/>
  <c r="L154" i="2"/>
  <c r="M154" i="2" s="1"/>
  <c r="L155" i="2"/>
  <c r="M155" i="2" s="1"/>
  <c r="L156" i="2"/>
  <c r="M156" i="2" s="1"/>
  <c r="L157" i="2"/>
  <c r="M157" i="2" s="1"/>
  <c r="L158" i="2"/>
  <c r="M158" i="2" s="1"/>
  <c r="L159" i="2"/>
  <c r="M159" i="2" s="1"/>
  <c r="L160" i="2"/>
  <c r="M160" i="2" s="1"/>
  <c r="L161" i="2"/>
  <c r="M161" i="2" s="1"/>
  <c r="L162" i="2"/>
  <c r="M162" i="2" s="1"/>
  <c r="L163" i="2"/>
  <c r="M163" i="2" s="1"/>
  <c r="L164" i="2"/>
  <c r="M164" i="2" s="1"/>
  <c r="L165" i="2"/>
  <c r="M165" i="2" s="1"/>
  <c r="L166" i="2"/>
  <c r="M166" i="2" s="1"/>
  <c r="L167" i="2"/>
  <c r="M167" i="2" s="1"/>
  <c r="L168" i="2"/>
  <c r="M168" i="2" s="1"/>
  <c r="L169" i="2"/>
  <c r="M169" i="2" s="1"/>
  <c r="L170" i="2"/>
  <c r="M170" i="2" s="1"/>
  <c r="L171" i="2"/>
  <c r="M171" i="2" s="1"/>
  <c r="L172" i="2"/>
  <c r="M172" i="2" s="1"/>
  <c r="L173" i="2"/>
  <c r="M173" i="2" s="1"/>
  <c r="L174" i="2"/>
  <c r="M174" i="2" s="1"/>
  <c r="L175" i="2"/>
  <c r="M175" i="2" s="1"/>
  <c r="L176" i="2"/>
  <c r="M176" i="2" s="1"/>
  <c r="L177" i="2"/>
  <c r="M177" i="2" s="1"/>
  <c r="L178" i="2"/>
  <c r="M178" i="2" s="1"/>
  <c r="L179" i="2"/>
  <c r="M179" i="2" s="1"/>
  <c r="L180" i="2"/>
  <c r="M180" i="2" s="1"/>
  <c r="L181" i="2"/>
  <c r="M181" i="2" s="1"/>
  <c r="L182" i="2"/>
  <c r="M182" i="2" s="1"/>
  <c r="L183" i="2"/>
  <c r="M183" i="2" s="1"/>
  <c r="L184" i="2"/>
  <c r="M184" i="2" s="1"/>
  <c r="L185" i="2"/>
  <c r="M185" i="2" s="1"/>
  <c r="L186" i="2"/>
  <c r="M186" i="2" s="1"/>
  <c r="L187" i="2"/>
  <c r="M187" i="2" s="1"/>
  <c r="L188" i="2"/>
  <c r="M188" i="2" s="1"/>
  <c r="L189" i="2"/>
  <c r="M189" i="2" s="1"/>
  <c r="L190" i="2"/>
  <c r="M190" i="2" s="1"/>
  <c r="L191" i="2"/>
  <c r="M191" i="2" s="1"/>
  <c r="L192" i="2"/>
  <c r="M192" i="2" s="1"/>
  <c r="L193" i="2"/>
  <c r="M193" i="2" s="1"/>
  <c r="L194" i="2"/>
  <c r="M194" i="2" s="1"/>
  <c r="L195" i="2"/>
  <c r="M195" i="2" s="1"/>
  <c r="L196" i="2"/>
  <c r="M196" i="2" s="1"/>
  <c r="L197" i="2"/>
  <c r="M197" i="2" s="1"/>
  <c r="L198" i="2"/>
  <c r="M198" i="2" s="1"/>
  <c r="L199" i="2"/>
  <c r="M199" i="2" s="1"/>
  <c r="L200" i="2"/>
  <c r="M200" i="2" s="1"/>
  <c r="L201" i="2"/>
  <c r="M201" i="2" s="1"/>
  <c r="L202" i="2"/>
  <c r="M202" i="2" s="1"/>
  <c r="L203" i="2"/>
  <c r="M203" i="2" s="1"/>
  <c r="L204" i="2"/>
  <c r="M204" i="2" s="1"/>
  <c r="L205" i="2"/>
  <c r="M205" i="2" s="1"/>
  <c r="L206" i="2"/>
  <c r="M206" i="2" s="1"/>
  <c r="L207" i="2"/>
  <c r="M207" i="2" s="1"/>
  <c r="L208" i="2"/>
  <c r="M208" i="2" s="1"/>
  <c r="L209" i="2"/>
  <c r="M209" i="2" s="1"/>
  <c r="L210" i="2"/>
  <c r="M210" i="2" s="1"/>
  <c r="L211" i="2"/>
  <c r="M211" i="2" s="1"/>
  <c r="L212" i="2"/>
  <c r="M212" i="2" s="1"/>
  <c r="L213" i="2"/>
  <c r="M213" i="2" s="1"/>
  <c r="L214" i="2"/>
  <c r="M214" i="2" s="1"/>
  <c r="L215" i="2"/>
  <c r="M215" i="2" s="1"/>
  <c r="L216" i="2"/>
  <c r="M216" i="2" s="1"/>
  <c r="L217" i="2"/>
  <c r="M217" i="2" s="1"/>
  <c r="L218" i="2"/>
  <c r="M218" i="2" s="1"/>
  <c r="L219" i="2"/>
  <c r="M219" i="2" s="1"/>
  <c r="L220" i="2"/>
  <c r="M220" i="2" s="1"/>
  <c r="L221" i="2"/>
  <c r="M221" i="2" s="1"/>
  <c r="L222" i="2"/>
  <c r="M222" i="2" s="1"/>
  <c r="L223" i="2"/>
  <c r="M223" i="2" s="1"/>
  <c r="L224" i="2"/>
  <c r="M224" i="2" s="1"/>
  <c r="L225" i="2"/>
  <c r="M225" i="2" s="1"/>
  <c r="L226" i="2"/>
  <c r="M226" i="2" s="1"/>
  <c r="L227" i="2"/>
  <c r="M227" i="2" s="1"/>
  <c r="L228" i="2"/>
  <c r="M228" i="2" s="1"/>
  <c r="L229" i="2"/>
  <c r="M229" i="2" s="1"/>
  <c r="L230" i="2"/>
  <c r="M230" i="2" s="1"/>
  <c r="L231" i="2"/>
  <c r="M231" i="2" s="1"/>
  <c r="L232" i="2"/>
  <c r="M232" i="2" s="1"/>
  <c r="L233" i="2"/>
  <c r="M233" i="2" s="1"/>
  <c r="L234" i="2"/>
  <c r="M234" i="2" s="1"/>
  <c r="L235" i="2"/>
  <c r="M235" i="2" s="1"/>
  <c r="L236" i="2"/>
  <c r="M236" i="2" s="1"/>
  <c r="L237" i="2"/>
  <c r="M237" i="2" s="1"/>
  <c r="L238" i="2"/>
  <c r="M238" i="2" s="1"/>
  <c r="L239" i="2"/>
  <c r="M239" i="2" s="1"/>
  <c r="L240" i="2"/>
  <c r="M240" i="2" s="1"/>
  <c r="L241" i="2"/>
  <c r="M241" i="2" s="1"/>
  <c r="L242" i="2"/>
  <c r="M242" i="2" s="1"/>
  <c r="L243" i="2"/>
  <c r="M243" i="2" s="1"/>
  <c r="L244" i="2"/>
  <c r="M244" i="2" s="1"/>
  <c r="L245" i="2"/>
  <c r="M245" i="2" s="1"/>
  <c r="L246" i="2"/>
  <c r="M246" i="2" s="1"/>
  <c r="L247" i="2"/>
  <c r="M247" i="2" s="1"/>
  <c r="L248" i="2"/>
  <c r="M248" i="2" s="1"/>
  <c r="L249" i="2"/>
  <c r="M249" i="2" s="1"/>
  <c r="L250" i="2"/>
  <c r="M250" i="2" s="1"/>
  <c r="L251" i="2"/>
  <c r="M251" i="2" s="1"/>
  <c r="L252" i="2"/>
  <c r="M252" i="2" s="1"/>
  <c r="L253" i="2"/>
  <c r="M253" i="2" s="1"/>
  <c r="L254" i="2"/>
  <c r="M254" i="2" s="1"/>
  <c r="L255" i="2"/>
  <c r="M255" i="2" s="1"/>
  <c r="L256" i="2"/>
  <c r="M256" i="2" s="1"/>
  <c r="L257" i="2"/>
  <c r="M257" i="2" s="1"/>
  <c r="L258" i="2"/>
  <c r="M258" i="2" s="1"/>
  <c r="L259" i="2"/>
  <c r="M259" i="2" s="1"/>
  <c r="L260" i="2"/>
  <c r="M260" i="2" s="1"/>
  <c r="L261" i="2"/>
  <c r="M261" i="2" s="1"/>
  <c r="L262" i="2"/>
  <c r="M262" i="2" s="1"/>
  <c r="L263" i="2"/>
  <c r="M263" i="2" s="1"/>
  <c r="L264" i="2"/>
  <c r="M264" i="2" s="1"/>
  <c r="L265" i="2"/>
  <c r="M265" i="2" s="1"/>
  <c r="L266" i="2"/>
  <c r="M266" i="2" s="1"/>
  <c r="L267" i="2"/>
  <c r="M267" i="2" s="1"/>
  <c r="L268" i="2"/>
  <c r="M268" i="2" s="1"/>
  <c r="L269" i="2"/>
  <c r="M269" i="2" s="1"/>
  <c r="L270" i="2"/>
  <c r="M270" i="2" s="1"/>
  <c r="L271" i="2"/>
  <c r="M271" i="2" s="1"/>
  <c r="L272" i="2"/>
  <c r="M272" i="2" s="1"/>
  <c r="L273" i="2"/>
  <c r="M273" i="2" s="1"/>
  <c r="L274" i="2"/>
  <c r="M274" i="2" s="1"/>
  <c r="L275" i="2"/>
  <c r="M275" i="2" s="1"/>
  <c r="L276" i="2"/>
  <c r="M276" i="2" s="1"/>
  <c r="L277" i="2"/>
  <c r="M277" i="2" s="1"/>
  <c r="L278" i="2"/>
  <c r="M278" i="2" s="1"/>
  <c r="L279" i="2"/>
  <c r="M279" i="2" s="1"/>
  <c r="L280" i="2"/>
  <c r="M280" i="2" s="1"/>
  <c r="L281" i="2"/>
  <c r="M281" i="2" s="1"/>
  <c r="L282" i="2"/>
  <c r="M282" i="2" s="1"/>
  <c r="L283" i="2"/>
  <c r="M283" i="2" s="1"/>
  <c r="L284" i="2"/>
  <c r="M284" i="2" s="1"/>
  <c r="L285" i="2"/>
  <c r="M285" i="2" s="1"/>
  <c r="L286" i="2"/>
  <c r="M286" i="2" s="1"/>
  <c r="L287" i="2"/>
  <c r="M287" i="2" s="1"/>
  <c r="L288" i="2"/>
  <c r="M288" i="2" s="1"/>
  <c r="L289" i="2"/>
  <c r="M289" i="2" s="1"/>
  <c r="L290" i="2"/>
  <c r="M290" i="2" s="1"/>
  <c r="L291" i="2"/>
  <c r="M291" i="2" s="1"/>
  <c r="L292" i="2"/>
  <c r="M292" i="2" s="1"/>
  <c r="L293" i="2"/>
  <c r="M293" i="2" s="1"/>
  <c r="L294" i="2"/>
  <c r="M294" i="2" s="1"/>
  <c r="L295" i="2"/>
  <c r="M295" i="2" s="1"/>
  <c r="L296" i="2"/>
  <c r="M296" i="2" s="1"/>
  <c r="L297" i="2"/>
  <c r="M297" i="2" s="1"/>
  <c r="L298" i="2"/>
  <c r="M298" i="2" s="1"/>
  <c r="L299" i="2"/>
  <c r="M299" i="2" s="1"/>
  <c r="L300" i="2"/>
  <c r="M300" i="2" s="1"/>
  <c r="L301" i="2"/>
  <c r="M301" i="2" s="1"/>
  <c r="L302" i="2"/>
  <c r="M302" i="2" s="1"/>
  <c r="L303" i="2"/>
  <c r="M303" i="2" s="1"/>
  <c r="L304" i="2"/>
  <c r="M304" i="2" s="1"/>
  <c r="L305" i="2"/>
  <c r="M305" i="2" s="1"/>
  <c r="L306" i="2"/>
  <c r="M306" i="2" s="1"/>
  <c r="L307" i="2"/>
  <c r="M307" i="2" s="1"/>
  <c r="L308" i="2"/>
  <c r="M308" i="2" s="1"/>
  <c r="L309" i="2"/>
  <c r="M309" i="2" s="1"/>
  <c r="L310" i="2"/>
  <c r="M310" i="2" s="1"/>
  <c r="L311" i="2"/>
  <c r="M311" i="2" s="1"/>
  <c r="L312" i="2"/>
  <c r="M312" i="2" s="1"/>
  <c r="L313" i="2"/>
  <c r="M313" i="2" s="1"/>
  <c r="L314" i="2"/>
  <c r="M314" i="2" s="1"/>
  <c r="L315" i="2"/>
  <c r="M315" i="2" s="1"/>
  <c r="L316" i="2"/>
  <c r="M316" i="2" s="1"/>
  <c r="L317" i="2"/>
  <c r="M317" i="2" s="1"/>
  <c r="L318" i="2"/>
  <c r="M318" i="2" s="1"/>
  <c r="L319" i="2"/>
  <c r="M319" i="2" s="1"/>
  <c r="L320" i="2"/>
  <c r="M320" i="2" s="1"/>
  <c r="L321" i="2"/>
  <c r="M321" i="2" s="1"/>
  <c r="L322" i="2"/>
  <c r="M322" i="2" s="1"/>
  <c r="L323" i="2"/>
  <c r="M323" i="2" s="1"/>
  <c r="L324" i="2"/>
  <c r="M324" i="2" s="1"/>
  <c r="L325" i="2"/>
  <c r="M325" i="2" s="1"/>
  <c r="L326" i="2"/>
  <c r="M326" i="2" s="1"/>
  <c r="L327" i="2"/>
  <c r="M327" i="2" s="1"/>
  <c r="L328" i="2"/>
  <c r="M328" i="2" s="1"/>
  <c r="L329" i="2"/>
  <c r="M329" i="2" s="1"/>
  <c r="L330" i="2"/>
  <c r="M330" i="2" s="1"/>
  <c r="L331" i="2"/>
  <c r="M331" i="2" s="1"/>
  <c r="L332" i="2"/>
  <c r="M332" i="2" s="1"/>
  <c r="L333" i="2"/>
  <c r="M333" i="2" s="1"/>
  <c r="L334" i="2"/>
  <c r="M334" i="2" s="1"/>
  <c r="L335" i="2"/>
  <c r="M335" i="2" s="1"/>
  <c r="L336" i="2"/>
  <c r="M336" i="2" s="1"/>
  <c r="L337" i="2"/>
  <c r="M337" i="2" s="1"/>
  <c r="L338" i="2"/>
  <c r="M338" i="2" s="1"/>
  <c r="L339" i="2"/>
  <c r="M339" i="2" s="1"/>
  <c r="L340" i="2"/>
  <c r="M340" i="2" s="1"/>
  <c r="L341" i="2"/>
  <c r="M341" i="2" s="1"/>
  <c r="L342" i="2"/>
  <c r="M342" i="2" s="1"/>
  <c r="L343" i="2"/>
  <c r="M343" i="2" s="1"/>
  <c r="L344" i="2"/>
  <c r="M344" i="2" s="1"/>
  <c r="L345" i="2"/>
  <c r="M345" i="2" s="1"/>
  <c r="L346" i="2"/>
  <c r="M346" i="2" s="1"/>
  <c r="L347" i="2"/>
  <c r="M347" i="2" s="1"/>
  <c r="L348" i="2"/>
  <c r="M348" i="2" s="1"/>
  <c r="L349" i="2"/>
  <c r="M349" i="2" s="1"/>
  <c r="L350" i="2"/>
  <c r="M350" i="2" s="1"/>
  <c r="L351" i="2"/>
  <c r="M351" i="2" s="1"/>
  <c r="L352" i="2"/>
  <c r="M352" i="2" s="1"/>
  <c r="L353" i="2"/>
  <c r="M353" i="2" s="1"/>
  <c r="L354" i="2"/>
  <c r="M354" i="2" s="1"/>
  <c r="L355" i="2"/>
  <c r="M355" i="2" s="1"/>
  <c r="L356" i="2"/>
  <c r="M356" i="2" s="1"/>
  <c r="L357" i="2"/>
  <c r="M357" i="2" s="1"/>
  <c r="L358" i="2"/>
  <c r="M358" i="2" s="1"/>
  <c r="L359" i="2"/>
  <c r="M359" i="2" s="1"/>
  <c r="L360" i="2"/>
  <c r="M360" i="2" s="1"/>
  <c r="L361" i="2"/>
  <c r="M361" i="2" s="1"/>
  <c r="L362" i="2"/>
  <c r="M362" i="2" s="1"/>
  <c r="L363" i="2"/>
  <c r="M363" i="2" s="1"/>
  <c r="L364" i="2"/>
  <c r="M364" i="2" s="1"/>
  <c r="L365" i="2"/>
  <c r="M365" i="2" s="1"/>
  <c r="L366" i="2"/>
  <c r="M366" i="2" s="1"/>
  <c r="L367" i="2"/>
  <c r="M367" i="2" s="1"/>
  <c r="L368" i="2"/>
  <c r="M368" i="2" s="1"/>
  <c r="L369" i="2"/>
  <c r="M369" i="2" s="1"/>
  <c r="L370" i="2"/>
  <c r="M370" i="2" s="1"/>
  <c r="L371" i="2"/>
  <c r="M371" i="2" s="1"/>
  <c r="L372" i="2"/>
  <c r="M372" i="2" s="1"/>
  <c r="L373" i="2"/>
  <c r="M373" i="2" s="1"/>
  <c r="L374" i="2"/>
  <c r="M374" i="2" s="1"/>
  <c r="L375" i="2"/>
  <c r="M375" i="2" s="1"/>
  <c r="L376" i="2"/>
  <c r="M376" i="2" s="1"/>
  <c r="L377" i="2"/>
  <c r="M377" i="2" s="1"/>
  <c r="L378" i="2"/>
  <c r="M378" i="2" s="1"/>
  <c r="L379" i="2"/>
  <c r="M379" i="2" s="1"/>
  <c r="L380" i="2"/>
  <c r="M380" i="2" s="1"/>
  <c r="L381" i="2"/>
  <c r="M381" i="2" s="1"/>
  <c r="L382" i="2"/>
  <c r="M382" i="2" s="1"/>
  <c r="L383" i="2"/>
  <c r="M383" i="2" s="1"/>
  <c r="L384" i="2"/>
  <c r="M384" i="2" s="1"/>
  <c r="L385" i="2"/>
  <c r="M385" i="2" s="1"/>
  <c r="L386" i="2"/>
  <c r="M386" i="2" s="1"/>
  <c r="L387" i="2"/>
  <c r="M387" i="2" s="1"/>
  <c r="L388" i="2"/>
  <c r="M388" i="2" s="1"/>
  <c r="L389" i="2"/>
  <c r="M389" i="2" s="1"/>
  <c r="L390" i="2"/>
  <c r="M390" i="2" s="1"/>
  <c r="L391" i="2"/>
  <c r="M391" i="2" s="1"/>
  <c r="L392" i="2"/>
  <c r="M392" i="2" s="1"/>
  <c r="L393" i="2"/>
  <c r="M393" i="2" s="1"/>
  <c r="L394" i="2"/>
  <c r="M394" i="2" s="1"/>
  <c r="L395" i="2"/>
  <c r="M395" i="2" s="1"/>
  <c r="L396" i="2"/>
  <c r="M396" i="2" s="1"/>
  <c r="L397" i="2"/>
  <c r="M397" i="2" s="1"/>
  <c r="L398" i="2"/>
  <c r="M398" i="2" s="1"/>
  <c r="L399" i="2"/>
  <c r="M399" i="2" s="1"/>
  <c r="L400" i="2"/>
  <c r="M400" i="2" s="1"/>
  <c r="L401" i="2"/>
  <c r="M401" i="2" s="1"/>
  <c r="L402" i="2"/>
  <c r="M402" i="2" s="1"/>
  <c r="L403" i="2"/>
  <c r="M403" i="2" s="1"/>
  <c r="L404" i="2"/>
  <c r="M404" i="2" s="1"/>
  <c r="L405" i="2"/>
  <c r="M405" i="2" s="1"/>
  <c r="L406" i="2"/>
  <c r="M406" i="2" s="1"/>
  <c r="L407" i="2"/>
  <c r="M407" i="2" s="1"/>
  <c r="L408" i="2"/>
  <c r="M408" i="2" s="1"/>
  <c r="L409" i="2"/>
  <c r="M409" i="2" s="1"/>
  <c r="L410" i="2"/>
  <c r="M410" i="2" s="1"/>
  <c r="L411" i="2"/>
  <c r="M411" i="2" s="1"/>
  <c r="L412" i="2"/>
  <c r="M412" i="2" s="1"/>
  <c r="L413" i="2"/>
  <c r="M413" i="2" s="1"/>
  <c r="L414" i="2"/>
  <c r="M414" i="2" s="1"/>
  <c r="L415" i="2"/>
  <c r="M415" i="2" s="1"/>
  <c r="L416" i="2"/>
  <c r="M416" i="2" s="1"/>
  <c r="L417" i="2"/>
  <c r="M417" i="2" s="1"/>
  <c r="L418" i="2"/>
  <c r="M418" i="2" s="1"/>
  <c r="L419" i="2"/>
  <c r="M419" i="2" s="1"/>
  <c r="L420" i="2"/>
  <c r="M420" i="2" s="1"/>
  <c r="L421" i="2"/>
  <c r="M421" i="2" s="1"/>
  <c r="L422" i="2"/>
  <c r="M422" i="2" s="1"/>
  <c r="L423" i="2"/>
  <c r="M423" i="2" s="1"/>
  <c r="L424" i="2"/>
  <c r="M424" i="2" s="1"/>
  <c r="L425" i="2"/>
  <c r="M425" i="2" s="1"/>
  <c r="L426" i="2"/>
  <c r="M426" i="2" s="1"/>
  <c r="L427" i="2"/>
  <c r="M427" i="2" s="1"/>
  <c r="L428" i="2"/>
  <c r="M428" i="2" s="1"/>
  <c r="L429" i="2"/>
  <c r="M429" i="2" s="1"/>
  <c r="L430" i="2"/>
  <c r="M430" i="2" s="1"/>
  <c r="L431" i="2"/>
  <c r="M431" i="2" s="1"/>
  <c r="L432" i="2"/>
  <c r="M432" i="2" s="1"/>
  <c r="L433" i="2"/>
  <c r="M433" i="2" s="1"/>
  <c r="L434" i="2"/>
  <c r="M434" i="2" s="1"/>
  <c r="L435" i="2"/>
  <c r="M435" i="2" s="1"/>
  <c r="L436" i="2"/>
  <c r="M436" i="2" s="1"/>
  <c r="L437" i="2"/>
  <c r="M437" i="2" s="1"/>
  <c r="L438" i="2"/>
  <c r="M438" i="2" s="1"/>
  <c r="L439" i="2"/>
  <c r="M439" i="2" s="1"/>
  <c r="L440" i="2"/>
  <c r="M440" i="2" s="1"/>
  <c r="L441" i="2"/>
  <c r="M441" i="2" s="1"/>
  <c r="L442" i="2"/>
  <c r="M442" i="2" s="1"/>
  <c r="L443" i="2"/>
  <c r="M443" i="2" s="1"/>
  <c r="L444" i="2"/>
  <c r="M444" i="2" s="1"/>
  <c r="L445" i="2"/>
  <c r="M445" i="2" s="1"/>
  <c r="L446" i="2"/>
  <c r="M446" i="2" s="1"/>
  <c r="L447" i="2"/>
  <c r="M447" i="2" s="1"/>
  <c r="L448" i="2"/>
  <c r="M448" i="2" s="1"/>
  <c r="L449" i="2"/>
  <c r="M449" i="2" s="1"/>
  <c r="L450" i="2"/>
  <c r="M450" i="2" s="1"/>
  <c r="L451" i="2"/>
  <c r="M451" i="2" s="1"/>
  <c r="L452" i="2"/>
  <c r="M452" i="2" s="1"/>
  <c r="L453" i="2"/>
  <c r="M453" i="2" s="1"/>
  <c r="L454" i="2"/>
  <c r="M454" i="2" s="1"/>
  <c r="L455" i="2"/>
  <c r="M455" i="2" s="1"/>
  <c r="L456" i="2"/>
  <c r="M456" i="2" s="1"/>
  <c r="L457" i="2"/>
  <c r="M457" i="2" s="1"/>
  <c r="L458" i="2"/>
  <c r="M458" i="2" s="1"/>
  <c r="L459" i="2"/>
  <c r="M459" i="2" s="1"/>
  <c r="L460" i="2"/>
  <c r="M460" i="2" s="1"/>
  <c r="L461" i="2"/>
  <c r="M461" i="2" s="1"/>
  <c r="L462" i="2"/>
  <c r="M462" i="2" s="1"/>
  <c r="L463" i="2"/>
  <c r="M463" i="2" s="1"/>
  <c r="L464" i="2"/>
  <c r="M464" i="2" s="1"/>
  <c r="L465" i="2"/>
  <c r="M465" i="2" s="1"/>
  <c r="L466" i="2"/>
  <c r="M466" i="2" s="1"/>
  <c r="L467" i="2"/>
  <c r="M467" i="2" s="1"/>
  <c r="L468" i="2"/>
  <c r="M468" i="2" s="1"/>
  <c r="L469" i="2"/>
  <c r="M469" i="2" s="1"/>
  <c r="L470" i="2"/>
  <c r="M470" i="2" s="1"/>
  <c r="L471" i="2"/>
  <c r="M471" i="2" s="1"/>
  <c r="L472" i="2"/>
  <c r="M472" i="2" s="1"/>
  <c r="L473" i="2"/>
  <c r="M473" i="2" s="1"/>
  <c r="L474" i="2"/>
  <c r="M474" i="2" s="1"/>
  <c r="L475" i="2"/>
  <c r="M475" i="2" s="1"/>
  <c r="L476" i="2"/>
  <c r="M476" i="2" s="1"/>
  <c r="L477" i="2"/>
  <c r="M477" i="2" s="1"/>
  <c r="L478" i="2"/>
  <c r="M478" i="2" s="1"/>
  <c r="L479" i="2"/>
  <c r="M479" i="2" s="1"/>
  <c r="L480" i="2"/>
  <c r="M480" i="2" s="1"/>
  <c r="L481" i="2"/>
  <c r="M481" i="2" s="1"/>
  <c r="L482" i="2"/>
  <c r="M482" i="2" s="1"/>
  <c r="L483" i="2"/>
  <c r="M483" i="2" s="1"/>
  <c r="L484" i="2"/>
  <c r="M484" i="2" s="1"/>
  <c r="L485" i="2"/>
  <c r="M485" i="2" s="1"/>
  <c r="L486" i="2"/>
  <c r="M486" i="2" s="1"/>
  <c r="L487" i="2"/>
  <c r="M487" i="2" s="1"/>
  <c r="L488" i="2"/>
  <c r="M488" i="2" s="1"/>
  <c r="L489" i="2"/>
  <c r="M489" i="2" s="1"/>
  <c r="L490" i="2"/>
  <c r="M490" i="2" s="1"/>
  <c r="L491" i="2"/>
  <c r="M491" i="2" s="1"/>
  <c r="L492" i="2"/>
  <c r="M492" i="2" s="1"/>
  <c r="L493" i="2"/>
  <c r="M493" i="2" s="1"/>
  <c r="L494" i="2"/>
  <c r="M494" i="2" s="1"/>
  <c r="L495" i="2"/>
  <c r="M495" i="2" s="1"/>
  <c r="L496" i="2"/>
  <c r="M496" i="2" s="1"/>
  <c r="L497" i="2"/>
  <c r="M497" i="2" s="1"/>
  <c r="L498" i="2"/>
  <c r="M498" i="2" s="1"/>
  <c r="L499" i="2"/>
  <c r="M499" i="2" s="1"/>
  <c r="L500" i="2"/>
  <c r="M500" i="2" s="1"/>
  <c r="L501" i="2"/>
  <c r="M501" i="2" s="1"/>
  <c r="L502" i="2"/>
  <c r="M502" i="2" s="1"/>
  <c r="L503" i="2"/>
  <c r="M503" i="2" s="1"/>
  <c r="L504" i="2"/>
  <c r="M504" i="2" s="1"/>
  <c r="L505" i="2"/>
  <c r="M505" i="2" s="1"/>
  <c r="L506" i="2"/>
  <c r="M506" i="2" s="1"/>
  <c r="L507" i="2"/>
  <c r="M507" i="2" s="1"/>
  <c r="L508" i="2"/>
  <c r="M508" i="2" s="1"/>
  <c r="L509" i="2"/>
  <c r="M509" i="2" s="1"/>
  <c r="L510" i="2"/>
  <c r="M510" i="2" s="1"/>
  <c r="L511" i="2"/>
  <c r="M511" i="2" s="1"/>
  <c r="L512" i="2"/>
  <c r="M512" i="2" s="1"/>
  <c r="L513" i="2"/>
  <c r="M513" i="2" s="1"/>
  <c r="L514" i="2"/>
  <c r="M514" i="2" s="1"/>
  <c r="L515" i="2"/>
  <c r="M515" i="2" s="1"/>
  <c r="L516" i="2"/>
  <c r="M516" i="2" s="1"/>
  <c r="L517" i="2"/>
  <c r="M517" i="2" s="1"/>
  <c r="L518" i="2"/>
  <c r="M518" i="2" s="1"/>
  <c r="L519" i="2"/>
  <c r="M519" i="2" s="1"/>
  <c r="L520" i="2"/>
  <c r="M520" i="2" s="1"/>
  <c r="L521" i="2"/>
  <c r="M521" i="2" s="1"/>
  <c r="L522" i="2"/>
  <c r="M522" i="2" s="1"/>
  <c r="L523" i="2"/>
  <c r="M523" i="2" s="1"/>
  <c r="L524" i="2"/>
  <c r="M524" i="2" s="1"/>
  <c r="L525" i="2"/>
  <c r="M525" i="2" s="1"/>
  <c r="L526" i="2"/>
  <c r="M526" i="2" s="1"/>
  <c r="L527" i="2"/>
  <c r="M527" i="2" s="1"/>
  <c r="L528" i="2"/>
  <c r="M528" i="2" s="1"/>
  <c r="L529" i="2"/>
  <c r="M529" i="2" s="1"/>
  <c r="L530" i="2"/>
  <c r="M530" i="2" s="1"/>
  <c r="L531" i="2"/>
  <c r="M531" i="2" s="1"/>
  <c r="L532" i="2"/>
  <c r="M532" i="2" s="1"/>
  <c r="L533" i="2"/>
  <c r="M533" i="2" s="1"/>
  <c r="L534" i="2"/>
  <c r="M534" i="2" s="1"/>
  <c r="L535" i="2"/>
  <c r="M535" i="2" s="1"/>
  <c r="L536" i="2"/>
  <c r="M536" i="2" s="1"/>
  <c r="L537" i="2"/>
  <c r="M537" i="2" s="1"/>
  <c r="L538" i="2"/>
  <c r="M538" i="2" s="1"/>
  <c r="L539" i="2"/>
  <c r="M539" i="2" s="1"/>
  <c r="L540" i="2"/>
  <c r="M540" i="2" s="1"/>
  <c r="L541" i="2"/>
  <c r="M541" i="2" s="1"/>
  <c r="L542" i="2"/>
  <c r="M542" i="2" s="1"/>
  <c r="L543" i="2"/>
  <c r="M543" i="2" s="1"/>
  <c r="L544" i="2"/>
  <c r="M544" i="2" s="1"/>
  <c r="L545" i="2"/>
  <c r="M545" i="2" s="1"/>
  <c r="L546" i="2"/>
  <c r="M546" i="2" s="1"/>
  <c r="L547" i="2"/>
  <c r="M547" i="2" s="1"/>
  <c r="L548" i="2"/>
  <c r="M548" i="2" s="1"/>
  <c r="L549" i="2"/>
  <c r="M549" i="2" s="1"/>
  <c r="L550" i="2"/>
  <c r="M550" i="2" s="1"/>
  <c r="L551" i="2"/>
  <c r="M551" i="2" s="1"/>
  <c r="L552" i="2"/>
  <c r="M552" i="2" s="1"/>
  <c r="L553" i="2"/>
  <c r="M553" i="2" s="1"/>
  <c r="L554" i="2"/>
  <c r="M554" i="2" s="1"/>
  <c r="L555" i="2"/>
  <c r="M555" i="2" s="1"/>
  <c r="L556" i="2"/>
  <c r="M556" i="2" s="1"/>
  <c r="L557" i="2"/>
  <c r="M557" i="2" s="1"/>
  <c r="L558" i="2"/>
  <c r="M558" i="2" s="1"/>
  <c r="L559" i="2"/>
  <c r="M559" i="2" s="1"/>
  <c r="L560" i="2"/>
  <c r="M560" i="2" s="1"/>
  <c r="L561" i="2"/>
  <c r="M561" i="2" s="1"/>
  <c r="L562" i="2"/>
  <c r="M562" i="2" s="1"/>
  <c r="L563" i="2"/>
  <c r="M563" i="2" s="1"/>
  <c r="L564" i="2"/>
  <c r="M564" i="2" s="1"/>
  <c r="L565" i="2"/>
  <c r="M565" i="2" s="1"/>
  <c r="L566" i="2"/>
  <c r="M566" i="2" s="1"/>
  <c r="L567" i="2"/>
  <c r="M567" i="2" s="1"/>
  <c r="L568" i="2"/>
  <c r="M568" i="2" s="1"/>
  <c r="L569" i="2"/>
  <c r="M569" i="2" s="1"/>
  <c r="L570" i="2"/>
  <c r="M570" i="2" s="1"/>
  <c r="L571" i="2"/>
  <c r="M571" i="2" s="1"/>
  <c r="L572" i="2"/>
  <c r="M572" i="2" s="1"/>
  <c r="L573" i="2"/>
  <c r="M573" i="2" s="1"/>
  <c r="L574" i="2"/>
  <c r="M574" i="2" s="1"/>
  <c r="L575" i="2"/>
  <c r="M575" i="2" s="1"/>
  <c r="L576" i="2"/>
  <c r="M576" i="2" s="1"/>
  <c r="L577" i="2"/>
  <c r="M577" i="2" s="1"/>
  <c r="L578" i="2"/>
  <c r="M578" i="2" s="1"/>
  <c r="L579" i="2"/>
  <c r="M579" i="2" s="1"/>
  <c r="L580" i="2"/>
  <c r="M580" i="2" s="1"/>
  <c r="L581" i="2"/>
  <c r="M581" i="2" s="1"/>
  <c r="L582" i="2"/>
  <c r="M582" i="2" s="1"/>
  <c r="L583" i="2"/>
  <c r="M583" i="2" s="1"/>
  <c r="L584" i="2"/>
  <c r="M584" i="2" s="1"/>
  <c r="L585" i="2"/>
  <c r="M585" i="2" s="1"/>
  <c r="L586" i="2"/>
  <c r="M586" i="2" s="1"/>
  <c r="L587" i="2"/>
  <c r="M587" i="2" s="1"/>
  <c r="L588" i="2"/>
  <c r="M588" i="2" s="1"/>
  <c r="L589" i="2"/>
  <c r="M589" i="2" s="1"/>
  <c r="L590" i="2"/>
  <c r="M590" i="2" s="1"/>
  <c r="L591" i="2"/>
  <c r="M591" i="2" s="1"/>
  <c r="L592" i="2"/>
  <c r="M592" i="2" s="1"/>
  <c r="L593" i="2"/>
  <c r="M593" i="2" s="1"/>
  <c r="L594" i="2"/>
  <c r="M594" i="2" s="1"/>
  <c r="L595" i="2"/>
  <c r="M595" i="2" s="1"/>
  <c r="L596" i="2"/>
  <c r="M596" i="2" s="1"/>
  <c r="L597" i="2"/>
  <c r="M597" i="2" s="1"/>
  <c r="L598" i="2"/>
  <c r="M598" i="2" s="1"/>
  <c r="L599" i="2"/>
  <c r="M599" i="2" s="1"/>
  <c r="L600" i="2"/>
  <c r="M600" i="2" s="1"/>
  <c r="L601" i="2"/>
  <c r="M601" i="2" s="1"/>
  <c r="L602" i="2"/>
  <c r="M602" i="2" s="1"/>
  <c r="L603" i="2"/>
  <c r="M603" i="2" s="1"/>
  <c r="L604" i="2"/>
  <c r="M604" i="2" s="1"/>
  <c r="L605" i="2"/>
  <c r="M605" i="2" s="1"/>
  <c r="L606" i="2"/>
  <c r="M606" i="2" s="1"/>
  <c r="L607" i="2"/>
  <c r="M607" i="2" s="1"/>
  <c r="L608" i="2"/>
  <c r="M608" i="2" s="1"/>
  <c r="L609" i="2"/>
  <c r="M609" i="2" s="1"/>
  <c r="L610" i="2"/>
  <c r="M610" i="2" s="1"/>
  <c r="L611" i="2"/>
  <c r="M611" i="2" s="1"/>
  <c r="L612" i="2"/>
  <c r="M612" i="2" s="1"/>
  <c r="L613" i="2"/>
  <c r="M613" i="2" s="1"/>
  <c r="L614" i="2"/>
  <c r="M614" i="2" s="1"/>
  <c r="L615" i="2"/>
  <c r="M615" i="2" s="1"/>
  <c r="L616" i="2"/>
  <c r="M616" i="2" s="1"/>
  <c r="L617" i="2"/>
  <c r="M617" i="2" s="1"/>
  <c r="L618" i="2"/>
  <c r="M618" i="2" s="1"/>
  <c r="L619" i="2"/>
  <c r="M619" i="2" s="1"/>
  <c r="L620" i="2"/>
  <c r="M620" i="2" s="1"/>
  <c r="L621" i="2"/>
  <c r="M621" i="2" s="1"/>
  <c r="L622" i="2"/>
  <c r="M622" i="2" s="1"/>
  <c r="L623" i="2"/>
  <c r="M623" i="2" s="1"/>
  <c r="L624" i="2"/>
  <c r="M624" i="2" s="1"/>
  <c r="L625" i="2"/>
  <c r="M625" i="2" s="1"/>
  <c r="L626" i="2"/>
  <c r="M626" i="2" s="1"/>
  <c r="L627" i="2"/>
  <c r="M627" i="2" s="1"/>
  <c r="L628" i="2"/>
  <c r="M628" i="2" s="1"/>
  <c r="L629" i="2"/>
  <c r="M629" i="2" s="1"/>
  <c r="L630" i="2"/>
  <c r="M630" i="2" s="1"/>
  <c r="L631" i="2"/>
  <c r="M631" i="2" s="1"/>
  <c r="L632" i="2"/>
  <c r="M632" i="2" s="1"/>
  <c r="L633" i="2"/>
  <c r="M633" i="2" s="1"/>
  <c r="L634" i="2"/>
  <c r="M634" i="2" s="1"/>
  <c r="L635" i="2"/>
  <c r="M635" i="2" s="1"/>
  <c r="L636" i="2"/>
  <c r="M636" i="2" s="1"/>
  <c r="L637" i="2"/>
  <c r="M637" i="2" s="1"/>
  <c r="L638" i="2"/>
  <c r="M638" i="2" s="1"/>
  <c r="L639" i="2"/>
  <c r="M639" i="2" s="1"/>
  <c r="L640" i="2"/>
  <c r="M640" i="2" s="1"/>
  <c r="L641" i="2"/>
  <c r="M641" i="2" s="1"/>
  <c r="L642" i="2"/>
  <c r="M642" i="2" s="1"/>
  <c r="L643" i="2"/>
  <c r="M643" i="2" s="1"/>
  <c r="L644" i="2"/>
  <c r="M644" i="2" s="1"/>
  <c r="L645" i="2"/>
  <c r="M645" i="2" s="1"/>
  <c r="L646" i="2"/>
  <c r="M646" i="2" s="1"/>
  <c r="L647" i="2"/>
  <c r="M647" i="2" s="1"/>
  <c r="L648" i="2"/>
  <c r="M648" i="2" s="1"/>
  <c r="L649" i="2"/>
  <c r="M649" i="2" s="1"/>
  <c r="L650" i="2"/>
  <c r="M650" i="2" s="1"/>
  <c r="L651" i="2"/>
  <c r="M651" i="2" s="1"/>
  <c r="L652" i="2"/>
  <c r="M652" i="2" s="1"/>
  <c r="L653" i="2"/>
  <c r="M653" i="2" s="1"/>
  <c r="L654" i="2"/>
  <c r="M654" i="2" s="1"/>
  <c r="L655" i="2"/>
  <c r="M655" i="2" s="1"/>
  <c r="L656" i="2"/>
  <c r="M656" i="2" s="1"/>
  <c r="L657" i="2"/>
  <c r="M657" i="2" s="1"/>
  <c r="L658" i="2"/>
  <c r="M658" i="2" s="1"/>
  <c r="L659" i="2"/>
  <c r="M659" i="2" s="1"/>
  <c r="L660" i="2"/>
  <c r="M660" i="2" s="1"/>
  <c r="L661" i="2"/>
  <c r="M661" i="2" s="1"/>
  <c r="L662" i="2"/>
  <c r="M662" i="2" s="1"/>
  <c r="L663" i="2"/>
  <c r="M663" i="2" s="1"/>
  <c r="L664" i="2"/>
  <c r="M664" i="2" s="1"/>
  <c r="L665" i="2"/>
  <c r="M665" i="2" s="1"/>
  <c r="L666" i="2"/>
  <c r="M666" i="2" s="1"/>
  <c r="L667" i="2"/>
  <c r="M667" i="2" s="1"/>
  <c r="L668" i="2"/>
  <c r="M668" i="2" s="1"/>
  <c r="L669" i="2"/>
  <c r="M669" i="2" s="1"/>
  <c r="L670" i="2"/>
  <c r="M670" i="2" s="1"/>
  <c r="L671" i="2"/>
  <c r="M671" i="2" s="1"/>
  <c r="L672" i="2"/>
  <c r="M672" i="2" s="1"/>
  <c r="L673" i="2"/>
  <c r="M673" i="2" s="1"/>
  <c r="L674" i="2"/>
  <c r="M674" i="2" s="1"/>
  <c r="L675" i="2"/>
  <c r="M675" i="2" s="1"/>
  <c r="L676" i="2"/>
  <c r="M676" i="2" s="1"/>
  <c r="L677" i="2"/>
  <c r="M677" i="2" s="1"/>
  <c r="L678" i="2"/>
  <c r="M678" i="2" s="1"/>
  <c r="L679" i="2"/>
  <c r="M679" i="2" s="1"/>
  <c r="L680" i="2"/>
  <c r="M680" i="2" s="1"/>
  <c r="L681" i="2"/>
  <c r="M681" i="2" s="1"/>
  <c r="L682" i="2"/>
  <c r="M682" i="2" s="1"/>
  <c r="L683" i="2"/>
  <c r="M683" i="2" s="1"/>
  <c r="L684" i="2"/>
  <c r="M684" i="2" s="1"/>
  <c r="L685" i="2"/>
  <c r="M685" i="2" s="1"/>
  <c r="L686" i="2"/>
  <c r="M686" i="2" s="1"/>
  <c r="L687" i="2"/>
  <c r="M687" i="2" s="1"/>
  <c r="L688" i="2"/>
  <c r="M688" i="2" s="1"/>
  <c r="L689" i="2"/>
  <c r="M689" i="2" s="1"/>
  <c r="L690" i="2"/>
  <c r="M690" i="2" s="1"/>
  <c r="L691" i="2"/>
  <c r="M691" i="2" s="1"/>
  <c r="L692" i="2"/>
  <c r="M692" i="2" s="1"/>
  <c r="L693" i="2"/>
  <c r="M693" i="2" s="1"/>
  <c r="L694" i="2"/>
  <c r="M694" i="2" s="1"/>
  <c r="L695" i="2"/>
  <c r="M695" i="2" s="1"/>
  <c r="L696" i="2"/>
  <c r="M696" i="2" s="1"/>
  <c r="L697" i="2"/>
  <c r="M697" i="2" s="1"/>
  <c r="L698" i="2"/>
  <c r="M698" i="2" s="1"/>
  <c r="L699" i="2"/>
  <c r="M699" i="2" s="1"/>
  <c r="L700" i="2"/>
  <c r="M700" i="2" s="1"/>
  <c r="L701" i="2"/>
  <c r="M701" i="2" s="1"/>
  <c r="L702" i="2"/>
  <c r="M702" i="2" s="1"/>
  <c r="L703" i="2"/>
  <c r="M703" i="2" s="1"/>
  <c r="L704" i="2"/>
  <c r="M704" i="2" s="1"/>
  <c r="L705" i="2"/>
  <c r="M705" i="2" s="1"/>
  <c r="L706" i="2"/>
  <c r="M706" i="2" s="1"/>
  <c r="L707" i="2"/>
  <c r="M707" i="2" s="1"/>
  <c r="L708" i="2"/>
  <c r="M708" i="2" s="1"/>
  <c r="L709" i="2"/>
  <c r="M709" i="2" s="1"/>
  <c r="L710" i="2"/>
  <c r="M710" i="2" s="1"/>
  <c r="L711" i="2"/>
  <c r="M711" i="2" s="1"/>
  <c r="L712" i="2"/>
  <c r="M712" i="2" s="1"/>
  <c r="L713" i="2"/>
  <c r="M713" i="2" s="1"/>
  <c r="L714" i="2"/>
  <c r="M714" i="2" s="1"/>
  <c r="L715" i="2"/>
  <c r="M715" i="2" s="1"/>
  <c r="L716" i="2"/>
  <c r="M716" i="2" s="1"/>
  <c r="L717" i="2"/>
  <c r="M717" i="2" s="1"/>
  <c r="L718" i="2"/>
  <c r="M718" i="2" s="1"/>
  <c r="L719" i="2"/>
  <c r="M719" i="2" s="1"/>
  <c r="L720" i="2"/>
  <c r="M720" i="2" s="1"/>
  <c r="L721" i="2"/>
  <c r="M721" i="2" s="1"/>
  <c r="L722" i="2"/>
  <c r="M722" i="2" s="1"/>
  <c r="L723" i="2"/>
  <c r="M723" i="2" s="1"/>
  <c r="L724" i="2"/>
  <c r="M724" i="2" s="1"/>
  <c r="L725" i="2"/>
  <c r="M725" i="2" s="1"/>
  <c r="L726" i="2"/>
  <c r="M726" i="2" s="1"/>
  <c r="L727" i="2"/>
  <c r="M727" i="2" s="1"/>
  <c r="L728" i="2"/>
  <c r="M728" i="2" s="1"/>
  <c r="L729" i="2"/>
  <c r="M729" i="2" s="1"/>
  <c r="L730" i="2"/>
  <c r="M730" i="2" s="1"/>
  <c r="L731" i="2"/>
  <c r="M731" i="2" s="1"/>
  <c r="L732" i="2"/>
  <c r="M732" i="2" s="1"/>
  <c r="L733" i="2"/>
  <c r="M733" i="2" s="1"/>
  <c r="L734" i="2"/>
  <c r="M734" i="2" s="1"/>
  <c r="L735" i="2"/>
  <c r="M735" i="2" s="1"/>
  <c r="L736" i="2"/>
  <c r="M736" i="2" s="1"/>
  <c r="L737" i="2"/>
  <c r="M737" i="2" s="1"/>
  <c r="L738" i="2"/>
  <c r="M738" i="2" s="1"/>
  <c r="L739" i="2"/>
  <c r="M739" i="2" s="1"/>
  <c r="L740" i="2"/>
  <c r="M740" i="2" s="1"/>
  <c r="L741" i="2"/>
  <c r="M741" i="2" s="1"/>
  <c r="L742" i="2"/>
  <c r="M742" i="2" s="1"/>
  <c r="L743" i="2"/>
  <c r="M743" i="2" s="1"/>
  <c r="L744" i="2"/>
  <c r="M744" i="2" s="1"/>
  <c r="L745" i="2"/>
  <c r="M745" i="2" s="1"/>
  <c r="L746" i="2"/>
  <c r="M746" i="2" s="1"/>
  <c r="L747" i="2"/>
  <c r="M747" i="2" s="1"/>
  <c r="L748" i="2"/>
  <c r="M748" i="2" s="1"/>
  <c r="L749" i="2"/>
  <c r="M749" i="2" s="1"/>
  <c r="L750" i="2"/>
  <c r="M750" i="2" s="1"/>
  <c r="L751" i="2"/>
  <c r="M751" i="2" s="1"/>
  <c r="L752" i="2"/>
  <c r="M752" i="2" s="1"/>
  <c r="L753" i="2"/>
  <c r="M753" i="2" s="1"/>
  <c r="L754" i="2"/>
  <c r="M754" i="2" s="1"/>
  <c r="L755" i="2"/>
  <c r="M755" i="2" s="1"/>
  <c r="L756" i="2"/>
  <c r="M756" i="2" s="1"/>
  <c r="L757" i="2"/>
  <c r="M757" i="2" s="1"/>
  <c r="L758" i="2"/>
  <c r="M758" i="2" s="1"/>
  <c r="L759" i="2"/>
  <c r="M759" i="2" s="1"/>
  <c r="L760" i="2"/>
  <c r="M760" i="2" s="1"/>
  <c r="L761" i="2"/>
  <c r="M761" i="2" s="1"/>
  <c r="L762" i="2"/>
  <c r="M762" i="2" s="1"/>
  <c r="L763" i="2"/>
  <c r="M763" i="2" s="1"/>
  <c r="L764" i="2"/>
  <c r="M764" i="2" s="1"/>
  <c r="L765" i="2"/>
  <c r="M765" i="2" s="1"/>
  <c r="L766" i="2"/>
  <c r="M766" i="2" s="1"/>
  <c r="L767" i="2"/>
  <c r="M767" i="2" s="1"/>
  <c r="L768" i="2"/>
  <c r="M768" i="2" s="1"/>
  <c r="L769" i="2"/>
  <c r="M769" i="2" s="1"/>
  <c r="L770" i="2"/>
  <c r="M770" i="2" s="1"/>
  <c r="L771" i="2"/>
  <c r="M771" i="2" s="1"/>
  <c r="L772" i="2"/>
  <c r="M772" i="2" s="1"/>
  <c r="L773" i="2"/>
  <c r="M773" i="2" s="1"/>
  <c r="L774" i="2"/>
  <c r="M774" i="2" s="1"/>
  <c r="L775" i="2"/>
  <c r="M775" i="2" s="1"/>
  <c r="L776" i="2"/>
  <c r="M776" i="2" s="1"/>
  <c r="L777" i="2"/>
  <c r="M777" i="2" s="1"/>
  <c r="L778" i="2"/>
  <c r="M778" i="2" s="1"/>
  <c r="L779" i="2"/>
  <c r="M779" i="2" s="1"/>
  <c r="L780" i="2"/>
  <c r="M780" i="2" s="1"/>
  <c r="L781" i="2"/>
  <c r="M781" i="2" s="1"/>
  <c r="L782" i="2"/>
  <c r="M782" i="2" s="1"/>
  <c r="L783" i="2"/>
  <c r="M783" i="2" s="1"/>
  <c r="L784" i="2"/>
  <c r="M784" i="2" s="1"/>
  <c r="L785" i="2"/>
  <c r="M785" i="2" s="1"/>
  <c r="L786" i="2"/>
  <c r="M786" i="2" s="1"/>
  <c r="L787" i="2"/>
  <c r="M787" i="2" s="1"/>
  <c r="L788" i="2"/>
  <c r="M788" i="2" s="1"/>
  <c r="L789" i="2"/>
  <c r="M789" i="2" s="1"/>
  <c r="L790" i="2"/>
  <c r="M790" i="2" s="1"/>
  <c r="L791" i="2"/>
  <c r="M791" i="2" s="1"/>
  <c r="L792" i="2"/>
  <c r="M792" i="2" s="1"/>
  <c r="L793" i="2"/>
  <c r="M793" i="2" s="1"/>
  <c r="L794" i="2"/>
  <c r="M794" i="2" s="1"/>
  <c r="L795" i="2"/>
  <c r="M795" i="2" s="1"/>
  <c r="L796" i="2"/>
  <c r="M796" i="2" s="1"/>
  <c r="L797" i="2"/>
  <c r="M797" i="2" s="1"/>
  <c r="L798" i="2"/>
  <c r="M798" i="2" s="1"/>
  <c r="L799" i="2"/>
  <c r="M799" i="2" s="1"/>
  <c r="L800" i="2"/>
  <c r="M800" i="2" s="1"/>
  <c r="L801" i="2"/>
  <c r="M801" i="2" s="1"/>
  <c r="L802" i="2"/>
  <c r="M802" i="2" s="1"/>
  <c r="L803" i="2"/>
  <c r="M803" i="2" s="1"/>
  <c r="L804" i="2"/>
  <c r="M804" i="2" s="1"/>
  <c r="L805" i="2"/>
  <c r="M805" i="2" s="1"/>
  <c r="L806" i="2"/>
  <c r="M806" i="2" s="1"/>
  <c r="L807" i="2"/>
  <c r="M807" i="2" s="1"/>
  <c r="L808" i="2"/>
  <c r="M808" i="2" s="1"/>
  <c r="L809" i="2"/>
  <c r="M809" i="2" s="1"/>
  <c r="L810" i="2"/>
  <c r="M810" i="2" s="1"/>
  <c r="L811" i="2"/>
  <c r="M811" i="2" s="1"/>
  <c r="L812" i="2"/>
  <c r="M812" i="2" s="1"/>
  <c r="L813" i="2"/>
  <c r="M813" i="2" s="1"/>
  <c r="L814" i="2"/>
  <c r="M814" i="2" s="1"/>
  <c r="L815" i="2"/>
  <c r="M815" i="2" s="1"/>
  <c r="L816" i="2"/>
  <c r="M816" i="2" s="1"/>
  <c r="L817" i="2"/>
  <c r="M817" i="2" s="1"/>
  <c r="L818" i="2"/>
  <c r="M818" i="2" s="1"/>
  <c r="L819" i="2"/>
  <c r="M819" i="2" s="1"/>
  <c r="L820" i="2"/>
  <c r="M820" i="2" s="1"/>
  <c r="L821" i="2"/>
  <c r="M821" i="2" s="1"/>
  <c r="L822" i="2"/>
  <c r="M822" i="2" s="1"/>
  <c r="L823" i="2"/>
  <c r="M823" i="2" s="1"/>
  <c r="L824" i="2"/>
  <c r="M824" i="2" s="1"/>
  <c r="L825" i="2"/>
  <c r="M825" i="2" s="1"/>
  <c r="L826" i="2"/>
  <c r="M826" i="2" s="1"/>
  <c r="L827" i="2"/>
  <c r="M827" i="2" s="1"/>
  <c r="L828" i="2"/>
  <c r="M828" i="2" s="1"/>
  <c r="L829" i="2"/>
  <c r="M829" i="2" s="1"/>
  <c r="L830" i="2"/>
  <c r="M830" i="2" s="1"/>
  <c r="L831" i="2"/>
  <c r="M831" i="2" s="1"/>
  <c r="L832" i="2"/>
  <c r="M832" i="2" s="1"/>
  <c r="L833" i="2"/>
  <c r="M833" i="2" s="1"/>
  <c r="L834" i="2"/>
  <c r="M834" i="2" s="1"/>
  <c r="L835" i="2"/>
  <c r="M835" i="2" s="1"/>
  <c r="L836" i="2"/>
  <c r="M836" i="2" s="1"/>
  <c r="L837" i="2"/>
  <c r="M837" i="2" s="1"/>
  <c r="L838" i="2"/>
  <c r="M838" i="2" s="1"/>
  <c r="L839" i="2"/>
  <c r="M839" i="2" s="1"/>
  <c r="L840" i="2"/>
  <c r="M840" i="2" s="1"/>
  <c r="L841" i="2"/>
  <c r="M841" i="2" s="1"/>
  <c r="L842" i="2"/>
  <c r="M842" i="2" s="1"/>
  <c r="L843" i="2"/>
  <c r="M843" i="2" s="1"/>
  <c r="L844" i="2"/>
  <c r="M844" i="2" s="1"/>
  <c r="L845" i="2"/>
  <c r="M845" i="2" s="1"/>
  <c r="L846" i="2"/>
  <c r="M846" i="2" s="1"/>
  <c r="L847" i="2"/>
  <c r="M847" i="2" s="1"/>
  <c r="L848" i="2"/>
  <c r="M848" i="2" s="1"/>
  <c r="L849" i="2"/>
  <c r="M849" i="2" s="1"/>
  <c r="L850" i="2"/>
  <c r="M850" i="2" s="1"/>
  <c r="L851" i="2"/>
  <c r="M851" i="2" s="1"/>
  <c r="L852" i="2"/>
  <c r="M852" i="2" s="1"/>
  <c r="L853" i="2"/>
  <c r="M853" i="2" s="1"/>
  <c r="L854" i="2"/>
  <c r="M854" i="2" s="1"/>
  <c r="L855" i="2"/>
  <c r="M855" i="2" s="1"/>
  <c r="L856" i="2"/>
  <c r="M856" i="2" s="1"/>
  <c r="L857" i="2"/>
  <c r="M857" i="2" s="1"/>
  <c r="L858" i="2"/>
  <c r="M858" i="2" s="1"/>
  <c r="L859" i="2"/>
  <c r="M859" i="2" s="1"/>
  <c r="L860" i="2"/>
  <c r="M860" i="2" s="1"/>
  <c r="L861" i="2"/>
  <c r="M861" i="2" s="1"/>
  <c r="L862" i="2"/>
  <c r="M862" i="2" s="1"/>
  <c r="L863" i="2"/>
  <c r="M863" i="2" s="1"/>
  <c r="L864" i="2"/>
  <c r="M864" i="2" s="1"/>
  <c r="L865" i="2"/>
  <c r="M865" i="2" s="1"/>
  <c r="L866" i="2"/>
  <c r="M866" i="2" s="1"/>
  <c r="L867" i="2"/>
  <c r="M867" i="2" s="1"/>
  <c r="L868" i="2"/>
  <c r="M868" i="2" s="1"/>
  <c r="L869" i="2"/>
  <c r="M869" i="2" s="1"/>
  <c r="L870" i="2"/>
  <c r="M870" i="2" s="1"/>
  <c r="L871" i="2"/>
  <c r="M871" i="2" s="1"/>
  <c r="L872" i="2"/>
  <c r="M872" i="2" s="1"/>
  <c r="L873" i="2"/>
  <c r="M873" i="2" s="1"/>
  <c r="L874" i="2"/>
  <c r="M874" i="2" s="1"/>
  <c r="L875" i="2"/>
  <c r="M875" i="2" s="1"/>
  <c r="L876" i="2"/>
  <c r="M876" i="2" s="1"/>
  <c r="L877" i="2"/>
  <c r="M877" i="2" s="1"/>
  <c r="L878" i="2"/>
  <c r="M878" i="2" s="1"/>
  <c r="L879" i="2"/>
  <c r="M879" i="2" s="1"/>
  <c r="L880" i="2"/>
  <c r="M880" i="2" s="1"/>
  <c r="L881" i="2"/>
  <c r="M881" i="2" s="1"/>
  <c r="L882" i="2"/>
  <c r="M882" i="2" s="1"/>
  <c r="L883" i="2"/>
  <c r="M883" i="2" s="1"/>
  <c r="L884" i="2"/>
  <c r="M884" i="2" s="1"/>
  <c r="L885" i="2"/>
  <c r="M885" i="2" s="1"/>
  <c r="L886" i="2"/>
  <c r="M886" i="2" s="1"/>
  <c r="L887" i="2"/>
  <c r="M887" i="2" s="1"/>
  <c r="L888" i="2"/>
  <c r="M888" i="2" s="1"/>
  <c r="L889" i="2"/>
  <c r="M889" i="2" s="1"/>
  <c r="L890" i="2"/>
  <c r="M890" i="2" s="1"/>
  <c r="L891" i="2"/>
  <c r="M891" i="2" s="1"/>
  <c r="L892" i="2"/>
  <c r="M892" i="2" s="1"/>
  <c r="L893" i="2"/>
  <c r="M893" i="2" s="1"/>
  <c r="L894" i="2"/>
  <c r="M894" i="2" s="1"/>
  <c r="L895" i="2"/>
  <c r="M895" i="2" s="1"/>
  <c r="L896" i="2"/>
  <c r="M896" i="2" s="1"/>
  <c r="L897" i="2"/>
  <c r="M897" i="2" s="1"/>
  <c r="L898" i="2"/>
  <c r="M898" i="2" s="1"/>
  <c r="L899" i="2"/>
  <c r="M899" i="2" s="1"/>
  <c r="L900" i="2"/>
  <c r="M900" i="2" s="1"/>
  <c r="L901" i="2"/>
  <c r="M901" i="2" s="1"/>
  <c r="L902" i="2"/>
  <c r="M902" i="2" s="1"/>
  <c r="L903" i="2"/>
  <c r="M903" i="2" s="1"/>
  <c r="L904" i="2"/>
  <c r="M904" i="2" s="1"/>
  <c r="L905" i="2"/>
  <c r="M905" i="2" s="1"/>
  <c r="L906" i="2"/>
  <c r="M906" i="2" s="1"/>
  <c r="L907" i="2"/>
  <c r="M907" i="2" s="1"/>
  <c r="L908" i="2"/>
  <c r="M908" i="2" s="1"/>
  <c r="L909" i="2"/>
  <c r="M909" i="2" s="1"/>
  <c r="L910" i="2"/>
  <c r="M910" i="2" s="1"/>
  <c r="L911" i="2"/>
  <c r="M911" i="2" s="1"/>
  <c r="L912" i="2"/>
  <c r="M912" i="2" s="1"/>
  <c r="L913" i="2"/>
  <c r="M913" i="2" s="1"/>
  <c r="L914" i="2"/>
  <c r="M914" i="2" s="1"/>
  <c r="L915" i="2"/>
  <c r="M915" i="2" s="1"/>
  <c r="L916" i="2"/>
  <c r="M916" i="2" s="1"/>
  <c r="L917" i="2"/>
  <c r="M917" i="2" s="1"/>
  <c r="L918" i="2"/>
  <c r="M918" i="2" s="1"/>
  <c r="L919" i="2"/>
  <c r="M919" i="2" s="1"/>
  <c r="L920" i="2"/>
  <c r="M920" i="2" s="1"/>
  <c r="L921" i="2"/>
  <c r="M921" i="2" s="1"/>
  <c r="L922" i="2"/>
  <c r="M922" i="2" s="1"/>
  <c r="L923" i="2"/>
  <c r="M923" i="2" s="1"/>
  <c r="L924" i="2"/>
  <c r="M924" i="2" s="1"/>
  <c r="L925" i="2"/>
  <c r="M925" i="2" s="1"/>
  <c r="L926" i="2"/>
  <c r="M926" i="2" s="1"/>
  <c r="L927" i="2"/>
  <c r="M927" i="2" s="1"/>
  <c r="L928" i="2"/>
  <c r="M928" i="2" s="1"/>
  <c r="L929" i="2"/>
  <c r="M929" i="2" s="1"/>
  <c r="L930" i="2"/>
  <c r="M930" i="2" s="1"/>
  <c r="L931" i="2"/>
  <c r="M931" i="2" s="1"/>
  <c r="L932" i="2"/>
  <c r="M932" i="2" s="1"/>
  <c r="L933" i="2"/>
  <c r="M933" i="2" s="1"/>
  <c r="L934" i="2"/>
  <c r="M934" i="2" s="1"/>
  <c r="L935" i="2"/>
  <c r="M935" i="2" s="1"/>
  <c r="L936" i="2"/>
  <c r="M936" i="2" s="1"/>
  <c r="L937" i="2"/>
  <c r="M937" i="2" s="1"/>
  <c r="L938" i="2"/>
  <c r="M938" i="2" s="1"/>
  <c r="L939" i="2"/>
  <c r="M939" i="2" s="1"/>
  <c r="L940" i="2"/>
  <c r="M940" i="2" s="1"/>
  <c r="L941" i="2"/>
  <c r="M941" i="2" s="1"/>
  <c r="L942" i="2"/>
  <c r="M942" i="2" s="1"/>
  <c r="L943" i="2"/>
  <c r="M943" i="2" s="1"/>
  <c r="L944" i="2"/>
  <c r="M944" i="2" s="1"/>
  <c r="L945" i="2"/>
  <c r="M945" i="2" s="1"/>
  <c r="L946" i="2"/>
  <c r="M946" i="2" s="1"/>
  <c r="L947" i="2"/>
  <c r="M947" i="2" s="1"/>
  <c r="L948" i="2"/>
  <c r="M948" i="2" s="1"/>
  <c r="L949" i="2"/>
  <c r="M949" i="2" s="1"/>
  <c r="L950" i="2"/>
  <c r="M950" i="2" s="1"/>
  <c r="L951" i="2"/>
  <c r="M951" i="2" s="1"/>
  <c r="L952" i="2"/>
  <c r="M952" i="2" s="1"/>
  <c r="L953" i="2"/>
  <c r="M953" i="2" s="1"/>
  <c r="L954" i="2"/>
  <c r="M954" i="2" s="1"/>
  <c r="L955" i="2"/>
  <c r="M955" i="2" s="1"/>
  <c r="L956" i="2"/>
  <c r="M956" i="2" s="1"/>
  <c r="L957" i="2"/>
  <c r="M957" i="2" s="1"/>
  <c r="L958" i="2"/>
  <c r="M958" i="2" s="1"/>
  <c r="L959" i="2"/>
  <c r="M959" i="2" s="1"/>
  <c r="L960" i="2"/>
  <c r="M960" i="2" s="1"/>
  <c r="L961" i="2"/>
  <c r="M961" i="2" s="1"/>
  <c r="L962" i="2"/>
  <c r="M962" i="2" s="1"/>
  <c r="L963" i="2"/>
  <c r="M963" i="2" s="1"/>
  <c r="L964" i="2"/>
  <c r="M964" i="2" s="1"/>
  <c r="L965" i="2"/>
  <c r="M965" i="2" s="1"/>
  <c r="L966" i="2"/>
  <c r="M966" i="2" s="1"/>
  <c r="L967" i="2"/>
  <c r="M967" i="2" s="1"/>
  <c r="L968" i="2"/>
  <c r="M968" i="2" s="1"/>
  <c r="L969" i="2"/>
  <c r="M969" i="2" s="1"/>
  <c r="L970" i="2"/>
  <c r="M970" i="2" s="1"/>
  <c r="L971" i="2"/>
  <c r="M971" i="2" s="1"/>
  <c r="L972" i="2"/>
  <c r="M972" i="2" s="1"/>
  <c r="L973" i="2"/>
  <c r="M973" i="2" s="1"/>
  <c r="L974" i="2"/>
  <c r="M974" i="2" s="1"/>
  <c r="L975" i="2"/>
  <c r="M975" i="2" s="1"/>
  <c r="L976" i="2"/>
  <c r="M976" i="2" s="1"/>
  <c r="L977" i="2"/>
  <c r="M977" i="2" s="1"/>
  <c r="L978" i="2"/>
  <c r="M978" i="2" s="1"/>
  <c r="L979" i="2"/>
  <c r="M979" i="2" s="1"/>
  <c r="L980" i="2"/>
  <c r="M980" i="2" s="1"/>
  <c r="L981" i="2"/>
  <c r="M981" i="2" s="1"/>
  <c r="L982" i="2"/>
  <c r="M982" i="2" s="1"/>
  <c r="L983" i="2"/>
  <c r="M983" i="2" s="1"/>
  <c r="L984" i="2"/>
  <c r="M984" i="2" s="1"/>
  <c r="L985" i="2"/>
  <c r="M985" i="2" s="1"/>
  <c r="L986" i="2"/>
  <c r="M986" i="2" s="1"/>
  <c r="L987" i="2"/>
  <c r="M987" i="2" s="1"/>
  <c r="L988" i="2"/>
  <c r="M988" i="2" s="1"/>
  <c r="L989" i="2"/>
  <c r="M989" i="2" s="1"/>
  <c r="L990" i="2"/>
  <c r="M990" i="2" s="1"/>
  <c r="L991" i="2"/>
  <c r="M991" i="2" s="1"/>
  <c r="L992" i="2"/>
  <c r="M992" i="2" s="1"/>
  <c r="L993" i="2"/>
  <c r="M993" i="2" s="1"/>
  <c r="L994" i="2"/>
  <c r="M994" i="2" s="1"/>
  <c r="L995" i="2"/>
  <c r="M995" i="2" s="1"/>
  <c r="L996" i="2"/>
  <c r="M996" i="2" s="1"/>
  <c r="L997" i="2"/>
  <c r="M997" i="2" s="1"/>
  <c r="L998" i="2"/>
  <c r="M998" i="2" s="1"/>
  <c r="L999" i="2"/>
  <c r="M999" i="2" s="1"/>
  <c r="L1000" i="2"/>
  <c r="M1000" i="2" s="1"/>
  <c r="L1001" i="2"/>
  <c r="M1001" i="2" s="1"/>
  <c r="L1002" i="2"/>
  <c r="M1002" i="2" s="1"/>
  <c r="L1003" i="2"/>
  <c r="M1003" i="2" s="1"/>
  <c r="L1004" i="2"/>
  <c r="M1004" i="2" s="1"/>
  <c r="L1005" i="2"/>
  <c r="M1005" i="2" s="1"/>
  <c r="L1006" i="2"/>
  <c r="M1006" i="2" s="1"/>
  <c r="L1007" i="2"/>
  <c r="M1007" i="2" s="1"/>
  <c r="L1008" i="2"/>
  <c r="M1008" i="2" s="1"/>
  <c r="L1009" i="2"/>
  <c r="M1009" i="2" s="1"/>
  <c r="L1010" i="2"/>
  <c r="M1010" i="2" s="1"/>
  <c r="L1011" i="2"/>
  <c r="M1011" i="2" s="1"/>
  <c r="L1012" i="2"/>
  <c r="M1012" i="2" s="1"/>
  <c r="L1013" i="2"/>
  <c r="M1013" i="2" s="1"/>
  <c r="L1014" i="2"/>
  <c r="M1014" i="2" s="1"/>
  <c r="L1015" i="2"/>
  <c r="M1015" i="2" s="1"/>
  <c r="L1016" i="2"/>
  <c r="M1016" i="2" s="1"/>
  <c r="L1017" i="2"/>
  <c r="M1017" i="2" s="1"/>
  <c r="L1018" i="2"/>
  <c r="M1018" i="2" s="1"/>
  <c r="L1019" i="2"/>
  <c r="M1019" i="2" s="1"/>
  <c r="L1020" i="2"/>
  <c r="M1020" i="2" s="1"/>
  <c r="L1021" i="2"/>
  <c r="M1021" i="2" s="1"/>
  <c r="L1022" i="2"/>
  <c r="M1022" i="2" s="1"/>
  <c r="L1023" i="2"/>
  <c r="M1023" i="2" s="1"/>
  <c r="L1024" i="2"/>
  <c r="M1024" i="2" s="1"/>
  <c r="L1025" i="2"/>
  <c r="M1025" i="2" s="1"/>
  <c r="L1026" i="2"/>
  <c r="M1026" i="2" s="1"/>
  <c r="L1027" i="2"/>
  <c r="M1027" i="2" s="1"/>
  <c r="L1028" i="2"/>
  <c r="M1028" i="2" s="1"/>
  <c r="L1029" i="2"/>
  <c r="M1029" i="2" s="1"/>
  <c r="L1030" i="2"/>
  <c r="M1030" i="2" s="1"/>
  <c r="L1031" i="2"/>
  <c r="M1031" i="2" s="1"/>
  <c r="L1032" i="2"/>
  <c r="M1032" i="2" s="1"/>
  <c r="L1033" i="2"/>
  <c r="M1033" i="2" s="1"/>
  <c r="L1034" i="2"/>
  <c r="M1034" i="2" s="1"/>
  <c r="L1035" i="2"/>
  <c r="M1035" i="2" s="1"/>
  <c r="L1036" i="2"/>
  <c r="M1036" i="2" s="1"/>
  <c r="L1037" i="2"/>
  <c r="M1037" i="2" s="1"/>
  <c r="L1038" i="2"/>
  <c r="M1038" i="2" s="1"/>
  <c r="L1039" i="2"/>
  <c r="M1039" i="2" s="1"/>
  <c r="L1040" i="2"/>
  <c r="M1040" i="2" s="1"/>
  <c r="L1041" i="2"/>
  <c r="M1041" i="2" s="1"/>
  <c r="L1042" i="2"/>
  <c r="M1042" i="2" s="1"/>
  <c r="L1043" i="2"/>
  <c r="M1043" i="2" s="1"/>
  <c r="L1044" i="2"/>
  <c r="M1044" i="2" s="1"/>
  <c r="L1045" i="2"/>
  <c r="M1045" i="2" s="1"/>
  <c r="L1046" i="2"/>
  <c r="M1046" i="2" s="1"/>
  <c r="L1047" i="2"/>
  <c r="M1047" i="2" s="1"/>
  <c r="L1048" i="2"/>
  <c r="M1048" i="2" s="1"/>
  <c r="L1049" i="2"/>
  <c r="M1049" i="2" s="1"/>
  <c r="L1050" i="2"/>
  <c r="M1050" i="2" s="1"/>
  <c r="L1051" i="2"/>
  <c r="M1051" i="2" s="1"/>
  <c r="L1052" i="2"/>
  <c r="M1052" i="2" s="1"/>
  <c r="L1053" i="2"/>
  <c r="M1053" i="2" s="1"/>
  <c r="L1054" i="2"/>
  <c r="M1054" i="2" s="1"/>
  <c r="L1055" i="2"/>
  <c r="M1055" i="2" s="1"/>
  <c r="L1056" i="2"/>
  <c r="M1056" i="2" s="1"/>
  <c r="L1057" i="2"/>
  <c r="M1057" i="2" s="1"/>
  <c r="L1058" i="2"/>
  <c r="M1058" i="2" s="1"/>
  <c r="L1059" i="2"/>
  <c r="M1059" i="2" s="1"/>
  <c r="L1060" i="2"/>
  <c r="M1060" i="2" s="1"/>
  <c r="L1061" i="2"/>
  <c r="M1061" i="2" s="1"/>
  <c r="L1062" i="2"/>
  <c r="M1062" i="2" s="1"/>
  <c r="L1063" i="2"/>
  <c r="M1063" i="2" s="1"/>
  <c r="L1064" i="2"/>
  <c r="M1064" i="2" s="1"/>
  <c r="L1065" i="2"/>
  <c r="M1065" i="2" s="1"/>
  <c r="L1066" i="2"/>
  <c r="M1066" i="2" s="1"/>
  <c r="L1067" i="2"/>
  <c r="M1067" i="2" s="1"/>
  <c r="L1068" i="2"/>
  <c r="M1068" i="2" s="1"/>
  <c r="L1069" i="2"/>
  <c r="M1069" i="2" s="1"/>
  <c r="L1070" i="2"/>
  <c r="M1070" i="2" s="1"/>
  <c r="L1071" i="2"/>
  <c r="M1071" i="2" s="1"/>
  <c r="L1072" i="2"/>
  <c r="M1072" i="2" s="1"/>
  <c r="L1073" i="2"/>
  <c r="M1073" i="2" s="1"/>
  <c r="L1074" i="2"/>
  <c r="M1074" i="2" s="1"/>
  <c r="L1075" i="2"/>
  <c r="M1075" i="2" s="1"/>
  <c r="L1076" i="2"/>
  <c r="M1076" i="2" s="1"/>
  <c r="L1077" i="2"/>
  <c r="M1077" i="2" s="1"/>
  <c r="L1078" i="2"/>
  <c r="M1078" i="2" s="1"/>
  <c r="L1079" i="2"/>
  <c r="M1079" i="2" s="1"/>
  <c r="L1080" i="2"/>
  <c r="M1080" i="2" s="1"/>
  <c r="L1081" i="2"/>
  <c r="M1081" i="2" s="1"/>
  <c r="L1082" i="2"/>
  <c r="M1082" i="2" s="1"/>
  <c r="L1083" i="2"/>
  <c r="M1083" i="2" s="1"/>
  <c r="L1084" i="2"/>
  <c r="M1084" i="2" s="1"/>
  <c r="L1085" i="2"/>
  <c r="M1085" i="2" s="1"/>
  <c r="L1086" i="2"/>
  <c r="M1086" i="2" s="1"/>
  <c r="L1087" i="2"/>
  <c r="M1087" i="2" s="1"/>
  <c r="L1088" i="2"/>
  <c r="M1088" i="2" s="1"/>
  <c r="L1089" i="2"/>
  <c r="M1089" i="2" s="1"/>
  <c r="L1090" i="2"/>
  <c r="M1090" i="2" s="1"/>
  <c r="L1091" i="2"/>
  <c r="M1091" i="2" s="1"/>
  <c r="L1092" i="2"/>
  <c r="M1092" i="2" s="1"/>
  <c r="L1093" i="2"/>
  <c r="M1093" i="2" s="1"/>
  <c r="L1094" i="2"/>
  <c r="M1094" i="2" s="1"/>
  <c r="L1095" i="2"/>
  <c r="M1095" i="2" s="1"/>
  <c r="L1096" i="2"/>
  <c r="M1096" i="2" s="1"/>
  <c r="L1097" i="2"/>
  <c r="M1097" i="2" s="1"/>
  <c r="L1098" i="2"/>
  <c r="M1098" i="2" s="1"/>
  <c r="L1099" i="2"/>
  <c r="M1099" i="2" s="1"/>
  <c r="L1100" i="2"/>
  <c r="M1100" i="2" s="1"/>
  <c r="L1101" i="2"/>
  <c r="M1101" i="2" s="1"/>
  <c r="L1102" i="2"/>
  <c r="M1102" i="2" s="1"/>
  <c r="L1103" i="2"/>
  <c r="M1103" i="2" s="1"/>
  <c r="L1104" i="2"/>
  <c r="M1104" i="2" s="1"/>
  <c r="L1105" i="2"/>
  <c r="M1105" i="2" s="1"/>
  <c r="L1106" i="2"/>
  <c r="M1106" i="2" s="1"/>
  <c r="L1107" i="2"/>
  <c r="M1107" i="2" s="1"/>
  <c r="L1108" i="2"/>
  <c r="M1108" i="2" s="1"/>
  <c r="L1109" i="2"/>
  <c r="M1109" i="2" s="1"/>
  <c r="L1110" i="2"/>
  <c r="M1110" i="2" s="1"/>
  <c r="L1111" i="2"/>
  <c r="M1111" i="2" s="1"/>
  <c r="L1112" i="2"/>
  <c r="M1112" i="2" s="1"/>
  <c r="L1113" i="2"/>
  <c r="M1113" i="2" s="1"/>
  <c r="L1114" i="2"/>
  <c r="M1114" i="2" s="1"/>
  <c r="L1115" i="2"/>
  <c r="M1115" i="2" s="1"/>
  <c r="L1116" i="2"/>
  <c r="M1116" i="2" s="1"/>
  <c r="L1117" i="2"/>
  <c r="M1117" i="2" s="1"/>
  <c r="L1118" i="2"/>
  <c r="M1118" i="2" s="1"/>
  <c r="L1119" i="2"/>
  <c r="M1119" i="2" s="1"/>
  <c r="L1120" i="2"/>
  <c r="M1120" i="2" s="1"/>
  <c r="L1121" i="2"/>
  <c r="M1121" i="2" s="1"/>
  <c r="L1122" i="2"/>
  <c r="M1122" i="2" s="1"/>
  <c r="L1123" i="2"/>
  <c r="M1123" i="2" s="1"/>
  <c r="L1124" i="2"/>
  <c r="M1124" i="2" s="1"/>
  <c r="L1125" i="2"/>
  <c r="M1125" i="2" s="1"/>
  <c r="L1126" i="2"/>
  <c r="M1126" i="2" s="1"/>
  <c r="L1127" i="2"/>
  <c r="M1127" i="2" s="1"/>
  <c r="L1128" i="2"/>
  <c r="M1128" i="2" s="1"/>
  <c r="L1129" i="2"/>
  <c r="M1129" i="2" s="1"/>
  <c r="L1130" i="2"/>
  <c r="M1130" i="2" s="1"/>
  <c r="L1131" i="2"/>
  <c r="M1131" i="2" s="1"/>
  <c r="L1132" i="2"/>
  <c r="M1132" i="2" s="1"/>
  <c r="L1133" i="2"/>
  <c r="M1133" i="2" s="1"/>
  <c r="L1134" i="2"/>
  <c r="M1134" i="2" s="1"/>
  <c r="L1135" i="2"/>
  <c r="M1135" i="2" s="1"/>
  <c r="L1136" i="2"/>
  <c r="M1136" i="2" s="1"/>
  <c r="L1137" i="2"/>
  <c r="M1137" i="2" s="1"/>
  <c r="L1138" i="2"/>
  <c r="M1138" i="2" s="1"/>
  <c r="L1139" i="2"/>
  <c r="M1139" i="2" s="1"/>
  <c r="L1140" i="2"/>
  <c r="M1140" i="2" s="1"/>
  <c r="L1141" i="2"/>
  <c r="M1141" i="2" s="1"/>
  <c r="L1142" i="2"/>
  <c r="M1142" i="2" s="1"/>
  <c r="L1143" i="2"/>
  <c r="M1143" i="2" s="1"/>
  <c r="L1144" i="2"/>
  <c r="M1144" i="2" s="1"/>
  <c r="L1145" i="2"/>
  <c r="M1145" i="2" s="1"/>
  <c r="L1146" i="2"/>
  <c r="M1146" i="2" s="1"/>
  <c r="L1147" i="2"/>
  <c r="M1147" i="2" s="1"/>
  <c r="L1148" i="2"/>
  <c r="M1148" i="2" s="1"/>
  <c r="L1149" i="2"/>
  <c r="M1149" i="2" s="1"/>
  <c r="L1150" i="2"/>
  <c r="M1150" i="2" s="1"/>
  <c r="L1151" i="2"/>
  <c r="M1151" i="2" s="1"/>
  <c r="L1152" i="2"/>
  <c r="M1152" i="2" s="1"/>
  <c r="L1153" i="2"/>
  <c r="M1153" i="2" s="1"/>
  <c r="L1154" i="2"/>
  <c r="M1154" i="2" s="1"/>
  <c r="L1155" i="2"/>
  <c r="M1155" i="2" s="1"/>
  <c r="L1156" i="2"/>
  <c r="M1156" i="2" s="1"/>
  <c r="L1157" i="2"/>
  <c r="M1157" i="2" s="1"/>
  <c r="L1158" i="2"/>
  <c r="M1158" i="2" s="1"/>
  <c r="L1159" i="2"/>
  <c r="M1159" i="2" s="1"/>
  <c r="L1160" i="2"/>
  <c r="M1160" i="2" s="1"/>
  <c r="L1161" i="2"/>
  <c r="M1161" i="2" s="1"/>
  <c r="L1162" i="2"/>
  <c r="M1162" i="2" s="1"/>
  <c r="L1163" i="2"/>
  <c r="M1163" i="2" s="1"/>
  <c r="L1164" i="2"/>
  <c r="M1164" i="2" s="1"/>
  <c r="L1165" i="2"/>
  <c r="M1165" i="2" s="1"/>
  <c r="L1166" i="2"/>
  <c r="M1166" i="2" s="1"/>
  <c r="L1167" i="2"/>
  <c r="M1167" i="2" s="1"/>
  <c r="L1168" i="2"/>
  <c r="M1168" i="2" s="1"/>
  <c r="L1169" i="2"/>
  <c r="M1169" i="2" s="1"/>
  <c r="L1170" i="2"/>
  <c r="M1170" i="2" s="1"/>
  <c r="L1171" i="2"/>
  <c r="M1171" i="2" s="1"/>
  <c r="L1172" i="2"/>
  <c r="M1172" i="2" s="1"/>
  <c r="L1173" i="2"/>
  <c r="M1173" i="2" s="1"/>
  <c r="L1174" i="2"/>
  <c r="M1174" i="2" s="1"/>
  <c r="L1175" i="2"/>
  <c r="M1175" i="2" s="1"/>
  <c r="L1176" i="2"/>
  <c r="M1176" i="2" s="1"/>
  <c r="L1177" i="2"/>
  <c r="M1177" i="2" s="1"/>
  <c r="L1178" i="2"/>
  <c r="M1178" i="2" s="1"/>
  <c r="L1179" i="2"/>
  <c r="M1179" i="2" s="1"/>
  <c r="L1180" i="2"/>
  <c r="M1180" i="2" s="1"/>
  <c r="L1181" i="2"/>
  <c r="M1181" i="2" s="1"/>
  <c r="L1182" i="2"/>
  <c r="M1182" i="2" s="1"/>
  <c r="L1183" i="2"/>
  <c r="M1183" i="2" s="1"/>
  <c r="L1184" i="2"/>
  <c r="M1184" i="2" s="1"/>
  <c r="L1185" i="2"/>
  <c r="M1185" i="2" s="1"/>
  <c r="L1186" i="2"/>
  <c r="M1186" i="2" s="1"/>
  <c r="L1187" i="2"/>
  <c r="M1187" i="2" s="1"/>
  <c r="L1188" i="2"/>
  <c r="M1188" i="2" s="1"/>
  <c r="L1189" i="2"/>
  <c r="M1189" i="2" s="1"/>
  <c r="L1190" i="2"/>
  <c r="M1190" i="2" s="1"/>
  <c r="L1191" i="2"/>
  <c r="M1191" i="2" s="1"/>
  <c r="L1192" i="2"/>
  <c r="M1192" i="2" s="1"/>
  <c r="L1193" i="2"/>
  <c r="M1193" i="2" s="1"/>
  <c r="L1194" i="2"/>
  <c r="M1194" i="2" s="1"/>
  <c r="L1195" i="2"/>
  <c r="M1195" i="2" s="1"/>
  <c r="L1196" i="2"/>
  <c r="M1196" i="2" s="1"/>
  <c r="L1197" i="2"/>
  <c r="M1197" i="2" s="1"/>
  <c r="L1198" i="2"/>
  <c r="M1198" i="2" s="1"/>
  <c r="L1199" i="2"/>
  <c r="M1199" i="2" s="1"/>
  <c r="L1200" i="2"/>
  <c r="M1200" i="2" s="1"/>
  <c r="L1201" i="2"/>
  <c r="M1201" i="2" s="1"/>
  <c r="L1202" i="2"/>
  <c r="M1202" i="2" s="1"/>
  <c r="L1203" i="2"/>
  <c r="M1203" i="2" s="1"/>
  <c r="L1204" i="2"/>
  <c r="M1204" i="2" s="1"/>
  <c r="L1205" i="2"/>
  <c r="M1205" i="2" s="1"/>
  <c r="L1206" i="2"/>
  <c r="M1206" i="2" s="1"/>
  <c r="L1207" i="2"/>
  <c r="M1207" i="2" s="1"/>
  <c r="L1208" i="2"/>
  <c r="M1208" i="2" s="1"/>
  <c r="L1209" i="2"/>
  <c r="M1209" i="2" s="1"/>
  <c r="L1210" i="2"/>
  <c r="M1210" i="2" s="1"/>
  <c r="L1211" i="2"/>
  <c r="M1211" i="2" s="1"/>
  <c r="L1212" i="2"/>
  <c r="M1212" i="2" s="1"/>
  <c r="L1213" i="2"/>
  <c r="M1213" i="2" s="1"/>
  <c r="L1214" i="2"/>
  <c r="M1214" i="2" s="1"/>
  <c r="L1215" i="2"/>
  <c r="M1215" i="2" s="1"/>
  <c r="L1216" i="2"/>
  <c r="M1216" i="2" s="1"/>
  <c r="L1217" i="2"/>
  <c r="M1217" i="2" s="1"/>
  <c r="L1218" i="2"/>
  <c r="M1218" i="2" s="1"/>
  <c r="L1219" i="2"/>
  <c r="M1219" i="2" s="1"/>
  <c r="L1220" i="2"/>
  <c r="M1220" i="2" s="1"/>
  <c r="L1221" i="2"/>
  <c r="M1221" i="2" s="1"/>
  <c r="L1222" i="2"/>
  <c r="M1222" i="2" s="1"/>
  <c r="L1223" i="2"/>
  <c r="M1223" i="2" s="1"/>
  <c r="L1224" i="2"/>
  <c r="M1224" i="2" s="1"/>
  <c r="L1225" i="2"/>
  <c r="M1225" i="2" s="1"/>
  <c r="L1226" i="2"/>
  <c r="M1226" i="2" s="1"/>
  <c r="L1227" i="2"/>
  <c r="M1227" i="2" s="1"/>
  <c r="L1228" i="2"/>
  <c r="M1228" i="2" s="1"/>
  <c r="L1229" i="2"/>
  <c r="M1229" i="2" s="1"/>
  <c r="L1230" i="2"/>
  <c r="M1230" i="2" s="1"/>
  <c r="L1231" i="2"/>
  <c r="M1231" i="2" s="1"/>
  <c r="L1232" i="2"/>
  <c r="M1232" i="2" s="1"/>
  <c r="L1233" i="2"/>
  <c r="M1233" i="2" s="1"/>
  <c r="L1234" i="2"/>
  <c r="M1234" i="2" s="1"/>
  <c r="L1235" i="2"/>
  <c r="M1235" i="2" s="1"/>
  <c r="L1236" i="2"/>
  <c r="M1236" i="2" s="1"/>
  <c r="L1237" i="2"/>
  <c r="M1237" i="2" s="1"/>
  <c r="L1238" i="2"/>
  <c r="M1238" i="2" s="1"/>
  <c r="L1239" i="2"/>
  <c r="M1239" i="2" s="1"/>
  <c r="L1240" i="2"/>
  <c r="M1240" i="2" s="1"/>
  <c r="L1241" i="2"/>
  <c r="M1241" i="2" s="1"/>
  <c r="L1242" i="2"/>
  <c r="M1242" i="2" s="1"/>
  <c r="L1243" i="2"/>
  <c r="M1243" i="2" s="1"/>
  <c r="L1244" i="2"/>
  <c r="M1244" i="2" s="1"/>
  <c r="L1245" i="2"/>
  <c r="M1245" i="2" s="1"/>
  <c r="L1246" i="2"/>
  <c r="M1246" i="2" s="1"/>
  <c r="L1247" i="2"/>
  <c r="M1247" i="2" s="1"/>
  <c r="L1248" i="2"/>
  <c r="M1248" i="2" s="1"/>
  <c r="L1249" i="2"/>
  <c r="M1249" i="2" s="1"/>
  <c r="L1250" i="2"/>
  <c r="M1250" i="2" s="1"/>
  <c r="L1251" i="2"/>
  <c r="M1251" i="2" s="1"/>
  <c r="L1252" i="2"/>
  <c r="M1252" i="2" s="1"/>
  <c r="L1253" i="2"/>
  <c r="M1253" i="2" s="1"/>
  <c r="L1254" i="2"/>
  <c r="M1254" i="2" s="1"/>
  <c r="L1255" i="2"/>
  <c r="M1255" i="2" s="1"/>
  <c r="L1256" i="2"/>
  <c r="M1256" i="2" s="1"/>
  <c r="L1257" i="2"/>
  <c r="M1257" i="2" s="1"/>
  <c r="L1258" i="2"/>
  <c r="M1258" i="2" s="1"/>
  <c r="L1259" i="2"/>
  <c r="M1259" i="2" s="1"/>
  <c r="L1260" i="2"/>
  <c r="M1260" i="2" s="1"/>
  <c r="L1261" i="2"/>
  <c r="M1261" i="2" s="1"/>
  <c r="L1262" i="2"/>
  <c r="M1262" i="2" s="1"/>
  <c r="L1263" i="2"/>
  <c r="M1263" i="2" s="1"/>
  <c r="L1264" i="2"/>
  <c r="M1264" i="2" s="1"/>
  <c r="L1265" i="2"/>
  <c r="M1265" i="2" s="1"/>
  <c r="L1266" i="2"/>
  <c r="M1266" i="2" s="1"/>
  <c r="L1267" i="2"/>
  <c r="M1267" i="2" s="1"/>
  <c r="L1268" i="2"/>
  <c r="M1268" i="2" s="1"/>
  <c r="L1269" i="2"/>
  <c r="M1269" i="2" s="1"/>
  <c r="L1270" i="2"/>
  <c r="M1270" i="2" s="1"/>
  <c r="L1271" i="2"/>
  <c r="M1271" i="2" s="1"/>
  <c r="L1272" i="2"/>
  <c r="M1272" i="2" s="1"/>
  <c r="L1273" i="2"/>
  <c r="M1273" i="2" s="1"/>
  <c r="L1274" i="2"/>
  <c r="M1274" i="2" s="1"/>
  <c r="L1275" i="2"/>
  <c r="M1275" i="2" s="1"/>
  <c r="L1276" i="2"/>
  <c r="M1276" i="2" s="1"/>
  <c r="L1277" i="2"/>
  <c r="M1277" i="2" s="1"/>
  <c r="L1278" i="2"/>
  <c r="M1278" i="2" s="1"/>
  <c r="L1279" i="2"/>
  <c r="M1279" i="2" s="1"/>
  <c r="L1280" i="2"/>
  <c r="M1280" i="2" s="1"/>
  <c r="L1281" i="2"/>
  <c r="M1281" i="2" s="1"/>
  <c r="L1282" i="2"/>
  <c r="M1282" i="2" s="1"/>
  <c r="L1283" i="2"/>
  <c r="M1283" i="2" s="1"/>
  <c r="L1284" i="2"/>
  <c r="M1284" i="2" s="1"/>
  <c r="L1285" i="2"/>
  <c r="M1285" i="2" s="1"/>
  <c r="L1286" i="2"/>
  <c r="M1286" i="2" s="1"/>
  <c r="L1287" i="2"/>
  <c r="M1287" i="2" s="1"/>
  <c r="L1288" i="2"/>
  <c r="M1288" i="2" s="1"/>
  <c r="L1289" i="2"/>
  <c r="M1289" i="2" s="1"/>
  <c r="L1290" i="2"/>
  <c r="M1290" i="2" s="1"/>
  <c r="L1291" i="2"/>
  <c r="M1291" i="2" s="1"/>
  <c r="L1292" i="2"/>
  <c r="M1292" i="2" s="1"/>
  <c r="L1293" i="2"/>
  <c r="M1293" i="2" s="1"/>
  <c r="L1294" i="2"/>
  <c r="M1294" i="2" s="1"/>
  <c r="L1295" i="2"/>
  <c r="M1295" i="2" s="1"/>
  <c r="L1296" i="2"/>
  <c r="M1296" i="2" s="1"/>
  <c r="L1297" i="2"/>
  <c r="M1297" i="2" s="1"/>
  <c r="L1298" i="2"/>
  <c r="M1298" i="2" s="1"/>
  <c r="L1299" i="2"/>
  <c r="M1299" i="2" s="1"/>
  <c r="L1300" i="2"/>
  <c r="M1300" i="2" s="1"/>
  <c r="L1301" i="2"/>
  <c r="M1301" i="2" s="1"/>
  <c r="L1302" i="2"/>
  <c r="M1302" i="2" s="1"/>
  <c r="L1303" i="2"/>
  <c r="M1303" i="2" s="1"/>
  <c r="L1304" i="2"/>
  <c r="M1304" i="2" s="1"/>
  <c r="L1305" i="2"/>
  <c r="M1305" i="2" s="1"/>
  <c r="L1306" i="2"/>
  <c r="M1306" i="2" s="1"/>
  <c r="L1307" i="2"/>
  <c r="M1307" i="2" s="1"/>
  <c r="L1308" i="2"/>
  <c r="M1308" i="2" s="1"/>
  <c r="L1309" i="2"/>
  <c r="M1309" i="2" s="1"/>
  <c r="L1310" i="2"/>
  <c r="M1310" i="2" s="1"/>
  <c r="L1311" i="2"/>
  <c r="M1311" i="2" s="1"/>
  <c r="L1312" i="2"/>
  <c r="M1312" i="2" s="1"/>
  <c r="L1313" i="2"/>
  <c r="M1313" i="2" s="1"/>
  <c r="L1314" i="2"/>
  <c r="M1314" i="2" s="1"/>
  <c r="L1315" i="2"/>
  <c r="M1315" i="2" s="1"/>
  <c r="L1316" i="2"/>
  <c r="M1316" i="2" s="1"/>
  <c r="L1317" i="2"/>
  <c r="M1317" i="2" s="1"/>
  <c r="L1318" i="2"/>
  <c r="M1318" i="2" s="1"/>
  <c r="L1319" i="2"/>
  <c r="M1319" i="2" s="1"/>
  <c r="L1320" i="2"/>
  <c r="M1320" i="2" s="1"/>
  <c r="L1321" i="2"/>
  <c r="M1321" i="2" s="1"/>
  <c r="L1322" i="2"/>
  <c r="M1322" i="2" s="1"/>
  <c r="L1323" i="2"/>
  <c r="M1323" i="2" s="1"/>
  <c r="L1324" i="2"/>
  <c r="M1324" i="2" s="1"/>
  <c r="L1325" i="2"/>
  <c r="M1325" i="2" s="1"/>
  <c r="L1326" i="2"/>
  <c r="M1326" i="2" s="1"/>
  <c r="L1327" i="2"/>
  <c r="M1327" i="2" s="1"/>
  <c r="L1328" i="2"/>
  <c r="M1328" i="2" s="1"/>
  <c r="L1329" i="2"/>
  <c r="M1329" i="2" s="1"/>
  <c r="L1330" i="2"/>
  <c r="M1330" i="2" s="1"/>
  <c r="L1331" i="2"/>
  <c r="M1331" i="2" s="1"/>
  <c r="L1332" i="2"/>
  <c r="M1332" i="2" s="1"/>
  <c r="L1333" i="2"/>
  <c r="M1333" i="2" s="1"/>
  <c r="L1334" i="2"/>
  <c r="M1334" i="2" s="1"/>
  <c r="L1335" i="2"/>
  <c r="M1335" i="2" s="1"/>
  <c r="L1336" i="2"/>
  <c r="M1336" i="2" s="1"/>
  <c r="L1337" i="2"/>
  <c r="M1337" i="2" s="1"/>
  <c r="L1338" i="2"/>
  <c r="M1338" i="2" s="1"/>
  <c r="L1339" i="2"/>
  <c r="M1339" i="2" s="1"/>
  <c r="L1340" i="2"/>
  <c r="M1340" i="2" s="1"/>
  <c r="L1341" i="2"/>
  <c r="M1341" i="2" s="1"/>
  <c r="L1342" i="2"/>
  <c r="M1342" i="2" s="1"/>
  <c r="L1343" i="2"/>
  <c r="M1343" i="2" s="1"/>
  <c r="L1344" i="2"/>
  <c r="M1344" i="2" s="1"/>
  <c r="L1345" i="2"/>
  <c r="M1345" i="2" s="1"/>
  <c r="L1346" i="2"/>
  <c r="M1346" i="2" s="1"/>
  <c r="L1347" i="2"/>
  <c r="M1347" i="2" s="1"/>
  <c r="L1348" i="2"/>
  <c r="M1348" i="2" s="1"/>
  <c r="L1349" i="2"/>
  <c r="M1349" i="2" s="1"/>
  <c r="L1350" i="2"/>
  <c r="M1350" i="2" s="1"/>
  <c r="L1351" i="2"/>
  <c r="M1351" i="2" s="1"/>
  <c r="L1352" i="2"/>
  <c r="M1352" i="2" s="1"/>
  <c r="L1353" i="2"/>
  <c r="M1353" i="2" s="1"/>
  <c r="L1354" i="2"/>
  <c r="M1354" i="2" s="1"/>
  <c r="L1355" i="2"/>
  <c r="M1355" i="2" s="1"/>
  <c r="L1356" i="2"/>
  <c r="M1356" i="2" s="1"/>
  <c r="L1357" i="2"/>
  <c r="M1357" i="2" s="1"/>
  <c r="L1358" i="2"/>
  <c r="M1358" i="2" s="1"/>
  <c r="L1359" i="2"/>
  <c r="M1359" i="2" s="1"/>
  <c r="L1360" i="2"/>
  <c r="M1360" i="2" s="1"/>
  <c r="L1361" i="2"/>
  <c r="M1361" i="2" s="1"/>
  <c r="L1362" i="2"/>
  <c r="M1362" i="2" s="1"/>
  <c r="L1363" i="2"/>
  <c r="M1363" i="2" s="1"/>
  <c r="L1364" i="2"/>
  <c r="M1364" i="2" s="1"/>
  <c r="L1365" i="2"/>
  <c r="M1365" i="2" s="1"/>
  <c r="L1366" i="2"/>
  <c r="M1366" i="2" s="1"/>
  <c r="L1367" i="2"/>
  <c r="M1367" i="2" s="1"/>
  <c r="L1368" i="2"/>
  <c r="M1368" i="2" s="1"/>
  <c r="L1369" i="2"/>
  <c r="M1369" i="2" s="1"/>
  <c r="L1370" i="2"/>
  <c r="M1370" i="2" s="1"/>
  <c r="L1371" i="2"/>
  <c r="M1371" i="2" s="1"/>
  <c r="L1372" i="2"/>
  <c r="M1372" i="2" s="1"/>
  <c r="L1373" i="2"/>
  <c r="M1373" i="2" s="1"/>
  <c r="L1374" i="2"/>
  <c r="M1374" i="2" s="1"/>
  <c r="L1375" i="2"/>
  <c r="M1375" i="2" s="1"/>
  <c r="L1376" i="2"/>
  <c r="M1376" i="2" s="1"/>
  <c r="L1377" i="2"/>
  <c r="M1377" i="2" s="1"/>
  <c r="L1378" i="2"/>
  <c r="M1378" i="2" s="1"/>
  <c r="L1379" i="2"/>
  <c r="M1379" i="2" s="1"/>
  <c r="L1380" i="2"/>
  <c r="M1380" i="2" s="1"/>
  <c r="L1381" i="2"/>
  <c r="M1381" i="2" s="1"/>
  <c r="L1382" i="2"/>
  <c r="M1382" i="2" s="1"/>
  <c r="L1383" i="2"/>
  <c r="M1383" i="2" s="1"/>
  <c r="L1384" i="2"/>
  <c r="M1384" i="2" s="1"/>
  <c r="L1385" i="2"/>
  <c r="M1385" i="2" s="1"/>
  <c r="L1386" i="2"/>
  <c r="M1386" i="2" s="1"/>
  <c r="L1387" i="2"/>
  <c r="M1387" i="2" s="1"/>
  <c r="L1388" i="2"/>
  <c r="M1388" i="2" s="1"/>
  <c r="L1389" i="2"/>
  <c r="M1389" i="2" s="1"/>
  <c r="L1390" i="2"/>
  <c r="M1390" i="2" s="1"/>
  <c r="L1391" i="2"/>
  <c r="M1391" i="2" s="1"/>
  <c r="L1392" i="2"/>
  <c r="M1392" i="2" s="1"/>
  <c r="L1393" i="2"/>
  <c r="M1393" i="2" s="1"/>
  <c r="L1394" i="2"/>
  <c r="M1394" i="2" s="1"/>
  <c r="L1395" i="2"/>
  <c r="M1395" i="2" s="1"/>
  <c r="L1396" i="2"/>
  <c r="M1396" i="2" s="1"/>
  <c r="L1397" i="2"/>
  <c r="M1397" i="2" s="1"/>
  <c r="L1398" i="2"/>
  <c r="M1398" i="2" s="1"/>
  <c r="L1399" i="2"/>
  <c r="M1399" i="2" s="1"/>
  <c r="L1400" i="2"/>
  <c r="M1400" i="2" s="1"/>
  <c r="L1401" i="2"/>
  <c r="M1401" i="2" s="1"/>
  <c r="L1402" i="2"/>
  <c r="M1402" i="2" s="1"/>
  <c r="L1403" i="2"/>
  <c r="M1403" i="2" s="1"/>
  <c r="L1404" i="2"/>
  <c r="M1404" i="2" s="1"/>
  <c r="L1405" i="2"/>
  <c r="M1405" i="2" s="1"/>
  <c r="L1406" i="2"/>
  <c r="M1406" i="2" s="1"/>
  <c r="L1407" i="2"/>
  <c r="M1407" i="2" s="1"/>
  <c r="L1408" i="2"/>
  <c r="M1408" i="2" s="1"/>
  <c r="L1409" i="2"/>
  <c r="M1409" i="2" s="1"/>
  <c r="L1410" i="2"/>
  <c r="M1410" i="2" s="1"/>
  <c r="L1411" i="2"/>
  <c r="M1411" i="2" s="1"/>
  <c r="L1412" i="2"/>
  <c r="M1412" i="2" s="1"/>
  <c r="L1413" i="2"/>
  <c r="M1413" i="2" s="1"/>
  <c r="L1414" i="2"/>
  <c r="M1414" i="2" s="1"/>
  <c r="L1415" i="2"/>
  <c r="M1415" i="2" s="1"/>
  <c r="L1416" i="2"/>
  <c r="M1416" i="2" s="1"/>
  <c r="L1417" i="2"/>
  <c r="M1417" i="2" s="1"/>
  <c r="L1418" i="2"/>
  <c r="M1418" i="2" s="1"/>
  <c r="L1419" i="2"/>
  <c r="M1419" i="2" s="1"/>
  <c r="L1420" i="2"/>
  <c r="M1420" i="2" s="1"/>
  <c r="L1421" i="2"/>
  <c r="M1421" i="2" s="1"/>
  <c r="L1422" i="2"/>
  <c r="M1422" i="2" s="1"/>
  <c r="L1423" i="2"/>
  <c r="M1423" i="2" s="1"/>
  <c r="L1424" i="2"/>
  <c r="M1424" i="2" s="1"/>
  <c r="L1425" i="2"/>
  <c r="M1425" i="2" s="1"/>
  <c r="L1426" i="2"/>
  <c r="M1426" i="2" s="1"/>
  <c r="L1427" i="2"/>
  <c r="M1427" i="2" s="1"/>
  <c r="L1428" i="2"/>
  <c r="M1428" i="2" s="1"/>
  <c r="L1429" i="2"/>
  <c r="M1429" i="2" s="1"/>
  <c r="L1430" i="2"/>
  <c r="M1430" i="2" s="1"/>
  <c r="L1431" i="2"/>
  <c r="M1431" i="2" s="1"/>
  <c r="L1432" i="2"/>
  <c r="M1432" i="2" s="1"/>
  <c r="L1433" i="2"/>
  <c r="M1433" i="2" s="1"/>
  <c r="L1434" i="2"/>
  <c r="M1434" i="2" s="1"/>
  <c r="L1435" i="2"/>
  <c r="M1435" i="2" s="1"/>
  <c r="L1436" i="2"/>
  <c r="M1436" i="2" s="1"/>
  <c r="L1437" i="2"/>
  <c r="M1437" i="2" s="1"/>
  <c r="L1438" i="2"/>
  <c r="M1438" i="2" s="1"/>
  <c r="L1439" i="2"/>
  <c r="M1439" i="2" s="1"/>
  <c r="L1440" i="2"/>
  <c r="M1440" i="2" s="1"/>
  <c r="L1441" i="2"/>
  <c r="M1441" i="2" s="1"/>
  <c r="L1442" i="2"/>
  <c r="M1442" i="2" s="1"/>
  <c r="L1443" i="2"/>
  <c r="M1443" i="2" s="1"/>
  <c r="L1444" i="2"/>
  <c r="M1444" i="2" s="1"/>
  <c r="L1445" i="2"/>
  <c r="M1445" i="2" s="1"/>
  <c r="L1446" i="2"/>
  <c r="M1446" i="2" s="1"/>
  <c r="L1447" i="2"/>
  <c r="M1447" i="2" s="1"/>
  <c r="L1448" i="2"/>
  <c r="M1448" i="2" s="1"/>
  <c r="L1449" i="2"/>
  <c r="M1449" i="2" s="1"/>
  <c r="L1450" i="2"/>
  <c r="M1450" i="2" s="1"/>
  <c r="L1451" i="2"/>
  <c r="M1451" i="2" s="1"/>
  <c r="L1452" i="2"/>
  <c r="M1452" i="2" s="1"/>
  <c r="L1453" i="2"/>
  <c r="M1453" i="2" s="1"/>
  <c r="L1454" i="2"/>
  <c r="M1454" i="2" s="1"/>
  <c r="L1455" i="2"/>
  <c r="M1455" i="2" s="1"/>
  <c r="L1456" i="2"/>
  <c r="M1456" i="2" s="1"/>
  <c r="L1457" i="2"/>
  <c r="M1457" i="2" s="1"/>
  <c r="L1458" i="2"/>
  <c r="M1458" i="2" s="1"/>
  <c r="L1459" i="2"/>
  <c r="M1459" i="2" s="1"/>
  <c r="L1460" i="2"/>
  <c r="M1460" i="2" s="1"/>
  <c r="L1461" i="2"/>
  <c r="M1461" i="2" s="1"/>
  <c r="L1462" i="2"/>
  <c r="M1462" i="2" s="1"/>
  <c r="L1463" i="2"/>
  <c r="M1463" i="2" s="1"/>
  <c r="L1464" i="2"/>
  <c r="M1464" i="2" s="1"/>
  <c r="L1465" i="2"/>
  <c r="M1465" i="2" s="1"/>
  <c r="L1466" i="2"/>
  <c r="M1466" i="2" s="1"/>
  <c r="L1467" i="2"/>
  <c r="M1467" i="2" s="1"/>
  <c r="L1468" i="2"/>
  <c r="M1468" i="2" s="1"/>
  <c r="L1469" i="2"/>
  <c r="M1469" i="2" s="1"/>
  <c r="L1470" i="2"/>
  <c r="M1470" i="2" s="1"/>
  <c r="L1471" i="2"/>
  <c r="M1471" i="2" s="1"/>
  <c r="L1472" i="2"/>
  <c r="M1472" i="2" s="1"/>
  <c r="L1473" i="2"/>
  <c r="M1473" i="2" s="1"/>
  <c r="L1474" i="2"/>
  <c r="M1474" i="2" s="1"/>
  <c r="L1475" i="2"/>
  <c r="M1475" i="2" s="1"/>
  <c r="L1476" i="2"/>
  <c r="M1476" i="2" s="1"/>
  <c r="L1477" i="2"/>
  <c r="M1477" i="2" s="1"/>
  <c r="L1478" i="2"/>
  <c r="M1478" i="2" s="1"/>
  <c r="L1479" i="2"/>
  <c r="M1479" i="2" s="1"/>
  <c r="L1480" i="2"/>
  <c r="M1480" i="2" s="1"/>
  <c r="L1481" i="2"/>
  <c r="M1481" i="2" s="1"/>
  <c r="L1482" i="2"/>
  <c r="M1482" i="2" s="1"/>
  <c r="L1483" i="2"/>
  <c r="M1483" i="2" s="1"/>
  <c r="L1484" i="2"/>
  <c r="M1484" i="2" s="1"/>
  <c r="L1485" i="2"/>
  <c r="M1485" i="2" s="1"/>
  <c r="L1486" i="2"/>
  <c r="M1486" i="2" s="1"/>
  <c r="L1487" i="2"/>
  <c r="M1487" i="2" s="1"/>
  <c r="L1488" i="2"/>
  <c r="M1488" i="2" s="1"/>
  <c r="L1489" i="2"/>
  <c r="M1489" i="2" s="1"/>
  <c r="L1490" i="2"/>
  <c r="M1490" i="2" s="1"/>
  <c r="L1491" i="2"/>
  <c r="M1491" i="2" s="1"/>
  <c r="L1492" i="2"/>
  <c r="M1492" i="2" s="1"/>
  <c r="L1493" i="2"/>
  <c r="M1493" i="2" s="1"/>
  <c r="L1494" i="2"/>
  <c r="M1494" i="2" s="1"/>
  <c r="L1495" i="2"/>
  <c r="M1495" i="2" s="1"/>
  <c r="L1496" i="2"/>
  <c r="M1496" i="2" s="1"/>
  <c r="L1497" i="2"/>
  <c r="M1497" i="2" s="1"/>
  <c r="L1498" i="2"/>
  <c r="M1498" i="2" s="1"/>
  <c r="L1499" i="2"/>
  <c r="M1499" i="2" s="1"/>
  <c r="L1500" i="2"/>
  <c r="M1500" i="2" s="1"/>
  <c r="L1501" i="2"/>
  <c r="M1501" i="2" s="1"/>
  <c r="L1502" i="2"/>
  <c r="M1502" i="2" s="1"/>
  <c r="L1503" i="2"/>
  <c r="M1503" i="2" s="1"/>
  <c r="L1504" i="2"/>
  <c r="M1504" i="2" s="1"/>
  <c r="L1505" i="2"/>
  <c r="M1505" i="2" s="1"/>
  <c r="L1506" i="2"/>
  <c r="M1506" i="2" s="1"/>
  <c r="L1507" i="2"/>
  <c r="M1507" i="2" s="1"/>
  <c r="L1508" i="2"/>
  <c r="M1508" i="2" s="1"/>
  <c r="L1509" i="2"/>
  <c r="M1509" i="2" s="1"/>
  <c r="L1510" i="2"/>
  <c r="M1510" i="2" s="1"/>
  <c r="L1511" i="2"/>
  <c r="M1511" i="2" s="1"/>
  <c r="L1512" i="2"/>
  <c r="M1512" i="2" s="1"/>
  <c r="L1513" i="2"/>
  <c r="M1513" i="2" s="1"/>
  <c r="L1514" i="2"/>
  <c r="M1514" i="2" s="1"/>
  <c r="L1515" i="2"/>
  <c r="M1515" i="2" s="1"/>
  <c r="L1516" i="2"/>
  <c r="M1516" i="2" s="1"/>
  <c r="L1517" i="2"/>
  <c r="M1517" i="2" s="1"/>
  <c r="L1518" i="2"/>
  <c r="M1518" i="2" s="1"/>
  <c r="L1519" i="2"/>
  <c r="M1519" i="2" s="1"/>
  <c r="L1520" i="2"/>
  <c r="M1520" i="2" s="1"/>
  <c r="L1521" i="2"/>
  <c r="M1521" i="2" s="1"/>
  <c r="L1522" i="2"/>
  <c r="M1522" i="2" s="1"/>
  <c r="L1523" i="2"/>
  <c r="M1523" i="2" s="1"/>
  <c r="L1524" i="2"/>
  <c r="M1524" i="2" s="1"/>
  <c r="L1525" i="2"/>
  <c r="M1525" i="2" s="1"/>
  <c r="L1526" i="2"/>
  <c r="M1526" i="2" s="1"/>
  <c r="L1527" i="2"/>
  <c r="M1527" i="2" s="1"/>
  <c r="L1528" i="2"/>
  <c r="M1528" i="2" s="1"/>
  <c r="L1529" i="2"/>
  <c r="M1529" i="2" s="1"/>
  <c r="L1530" i="2"/>
  <c r="M1530" i="2" s="1"/>
  <c r="L1531" i="2"/>
  <c r="M1531" i="2" s="1"/>
  <c r="L1532" i="2"/>
  <c r="M1532" i="2" s="1"/>
  <c r="L1533" i="2"/>
  <c r="M1533" i="2" s="1"/>
  <c r="L1534" i="2"/>
  <c r="M1534" i="2" s="1"/>
  <c r="L1535" i="2"/>
  <c r="M1535" i="2" s="1"/>
  <c r="L1536" i="2"/>
  <c r="M1536" i="2" s="1"/>
  <c r="L1537" i="2"/>
  <c r="M1537" i="2" s="1"/>
  <c r="L1538" i="2"/>
  <c r="M1538" i="2" s="1"/>
  <c r="L1539" i="2"/>
  <c r="M1539" i="2" s="1"/>
  <c r="L1540" i="2"/>
  <c r="M1540" i="2" s="1"/>
  <c r="L1541" i="2"/>
  <c r="M1541" i="2" s="1"/>
  <c r="L1542" i="2"/>
  <c r="M1542" i="2" s="1"/>
  <c r="L1543" i="2"/>
  <c r="M1543" i="2" s="1"/>
  <c r="L1544" i="2"/>
  <c r="M1544" i="2" s="1"/>
  <c r="L1545" i="2"/>
  <c r="M1545" i="2" s="1"/>
  <c r="L1546" i="2"/>
  <c r="M1546" i="2" s="1"/>
  <c r="L1547" i="2"/>
  <c r="M1547" i="2" s="1"/>
  <c r="L1548" i="2"/>
  <c r="M1548" i="2" s="1"/>
  <c r="L1549" i="2"/>
  <c r="M1549" i="2" s="1"/>
  <c r="L1550" i="2"/>
  <c r="M1550" i="2" s="1"/>
  <c r="L1551" i="2"/>
  <c r="M1551" i="2" s="1"/>
  <c r="L1552" i="2"/>
  <c r="M1552" i="2" s="1"/>
  <c r="L1553" i="2"/>
  <c r="M1553" i="2" s="1"/>
  <c r="L1554" i="2"/>
  <c r="M1554" i="2" s="1"/>
  <c r="L1555" i="2"/>
  <c r="M1555" i="2" s="1"/>
  <c r="L1556" i="2"/>
  <c r="M1556" i="2" s="1"/>
  <c r="L1557" i="2"/>
  <c r="M1557" i="2" s="1"/>
  <c r="L1558" i="2"/>
  <c r="M1558" i="2" s="1"/>
  <c r="L1559" i="2"/>
  <c r="M1559" i="2" s="1"/>
  <c r="L1560" i="2"/>
  <c r="M1560" i="2" s="1"/>
  <c r="L1561" i="2"/>
  <c r="M1561" i="2" s="1"/>
  <c r="L1562" i="2"/>
  <c r="M1562" i="2" s="1"/>
  <c r="L1563" i="2"/>
  <c r="M1563" i="2" s="1"/>
  <c r="L1564" i="2"/>
  <c r="M1564" i="2" s="1"/>
  <c r="L1565" i="2"/>
  <c r="M1565" i="2" s="1"/>
  <c r="L1566" i="2"/>
  <c r="M1566" i="2" s="1"/>
  <c r="L1567" i="2"/>
  <c r="M1567" i="2" s="1"/>
  <c r="L1568" i="2"/>
  <c r="M1568" i="2" s="1"/>
  <c r="L1569" i="2"/>
  <c r="M1569" i="2" s="1"/>
  <c r="L1570" i="2"/>
  <c r="M1570" i="2" s="1"/>
  <c r="L1571" i="2"/>
  <c r="M1571" i="2" s="1"/>
  <c r="L1572" i="2"/>
  <c r="M1572" i="2" s="1"/>
  <c r="L1573" i="2"/>
  <c r="M1573" i="2" s="1"/>
  <c r="L1574" i="2"/>
  <c r="M1574" i="2" s="1"/>
  <c r="L1575" i="2"/>
  <c r="M1575" i="2" s="1"/>
  <c r="L1576" i="2"/>
  <c r="M1576" i="2" s="1"/>
  <c r="L1577" i="2"/>
  <c r="M1577" i="2" s="1"/>
  <c r="L1578" i="2"/>
  <c r="M1578" i="2" s="1"/>
  <c r="L1579" i="2"/>
  <c r="M1579" i="2" s="1"/>
  <c r="L1580" i="2"/>
  <c r="M1580" i="2" s="1"/>
  <c r="L1581" i="2"/>
  <c r="M1581" i="2" s="1"/>
  <c r="L1582" i="2"/>
  <c r="M1582" i="2" s="1"/>
  <c r="L1583" i="2"/>
  <c r="M1583" i="2" s="1"/>
  <c r="L1584" i="2"/>
  <c r="M1584" i="2" s="1"/>
  <c r="L1585" i="2"/>
  <c r="M1585" i="2" s="1"/>
  <c r="L1586" i="2"/>
  <c r="M1586" i="2" s="1"/>
  <c r="L1587" i="2"/>
  <c r="M1587" i="2" s="1"/>
  <c r="L1588" i="2"/>
  <c r="M1588" i="2" s="1"/>
  <c r="L1589" i="2"/>
  <c r="M1589" i="2" s="1"/>
  <c r="L1590" i="2"/>
  <c r="M1590" i="2" s="1"/>
  <c r="L1591" i="2"/>
  <c r="M1591" i="2" s="1"/>
  <c r="L1592" i="2"/>
  <c r="M1592" i="2" s="1"/>
  <c r="L1593" i="2"/>
  <c r="M1593" i="2" s="1"/>
  <c r="L1594" i="2"/>
  <c r="M1594" i="2" s="1"/>
  <c r="L1595" i="2"/>
  <c r="M1595" i="2" s="1"/>
  <c r="L1596" i="2"/>
  <c r="M1596" i="2" s="1"/>
  <c r="L1597" i="2"/>
  <c r="M1597" i="2" s="1"/>
  <c r="L1598" i="2"/>
  <c r="M1598" i="2" s="1"/>
  <c r="L1599" i="2"/>
  <c r="M1599" i="2" s="1"/>
  <c r="L1600" i="2"/>
  <c r="M1600" i="2" s="1"/>
  <c r="L1601" i="2"/>
  <c r="M1601" i="2" s="1"/>
  <c r="L1602" i="2"/>
  <c r="M1602" i="2" s="1"/>
  <c r="L1603" i="2"/>
  <c r="M1603" i="2" s="1"/>
  <c r="L1604" i="2"/>
  <c r="M1604" i="2" s="1"/>
  <c r="L1605" i="2"/>
  <c r="M1605" i="2" s="1"/>
  <c r="L1606" i="2"/>
  <c r="M1606" i="2" s="1"/>
  <c r="L1607" i="2"/>
  <c r="M1607" i="2" s="1"/>
  <c r="L1608" i="2"/>
  <c r="M1608" i="2" s="1"/>
  <c r="L1609" i="2"/>
  <c r="M1609" i="2" s="1"/>
  <c r="L1610" i="2"/>
  <c r="M1610" i="2" s="1"/>
  <c r="L1611" i="2"/>
  <c r="M1611" i="2" s="1"/>
  <c r="L1612" i="2"/>
  <c r="M1612" i="2" s="1"/>
  <c r="L1613" i="2"/>
  <c r="M1613" i="2" s="1"/>
  <c r="L1614" i="2"/>
  <c r="M1614" i="2" s="1"/>
  <c r="L1615" i="2"/>
  <c r="M1615" i="2" s="1"/>
  <c r="L1616" i="2"/>
  <c r="M1616" i="2" s="1"/>
  <c r="L1617" i="2"/>
  <c r="M1617" i="2" s="1"/>
  <c r="L1618" i="2"/>
  <c r="M1618" i="2" s="1"/>
  <c r="L1619" i="2"/>
  <c r="M1619" i="2" s="1"/>
  <c r="L1620" i="2"/>
  <c r="M1620" i="2" s="1"/>
  <c r="L1621" i="2"/>
  <c r="M1621" i="2" s="1"/>
  <c r="L1622" i="2"/>
  <c r="M1622" i="2" s="1"/>
  <c r="L1623" i="2"/>
  <c r="M1623" i="2" s="1"/>
  <c r="L1624" i="2"/>
  <c r="M1624" i="2" s="1"/>
  <c r="L1625" i="2"/>
  <c r="M1625" i="2" s="1"/>
  <c r="L1626" i="2"/>
  <c r="M1626" i="2" s="1"/>
  <c r="L1627" i="2"/>
  <c r="M1627" i="2" s="1"/>
  <c r="L1628" i="2"/>
  <c r="M1628" i="2" s="1"/>
  <c r="L1629" i="2"/>
  <c r="M1629" i="2" s="1"/>
  <c r="L1630" i="2"/>
  <c r="M1630" i="2" s="1"/>
  <c r="L1631" i="2"/>
  <c r="M1631" i="2" s="1"/>
  <c r="L1632" i="2"/>
  <c r="M1632" i="2" s="1"/>
  <c r="L1633" i="2"/>
  <c r="M1633" i="2" s="1"/>
  <c r="L1634" i="2"/>
  <c r="M1634" i="2" s="1"/>
  <c r="L1635" i="2"/>
  <c r="M1635" i="2" s="1"/>
  <c r="L1636" i="2"/>
  <c r="M1636" i="2" s="1"/>
  <c r="L1637" i="2"/>
  <c r="M1637" i="2" s="1"/>
  <c r="L1638" i="2"/>
  <c r="M1638" i="2" s="1"/>
  <c r="L1639" i="2"/>
  <c r="M1639" i="2" s="1"/>
  <c r="L1640" i="2"/>
  <c r="M1640" i="2" s="1"/>
  <c r="L1641" i="2"/>
  <c r="M1641" i="2" s="1"/>
  <c r="L1642" i="2"/>
  <c r="M1642" i="2" s="1"/>
  <c r="L1643" i="2"/>
  <c r="M1643" i="2" s="1"/>
  <c r="L1644" i="2"/>
  <c r="M1644" i="2" s="1"/>
  <c r="L1645" i="2"/>
  <c r="M1645" i="2" s="1"/>
  <c r="L1646" i="2"/>
  <c r="M1646" i="2" s="1"/>
  <c r="L1647" i="2"/>
  <c r="M1647" i="2" s="1"/>
  <c r="L1648" i="2"/>
  <c r="M1648" i="2" s="1"/>
  <c r="L1649" i="2"/>
  <c r="M1649" i="2" s="1"/>
  <c r="L1650" i="2"/>
  <c r="M1650" i="2" s="1"/>
  <c r="L1651" i="2"/>
  <c r="M1651" i="2" s="1"/>
  <c r="L1652" i="2"/>
  <c r="M1652" i="2" s="1"/>
  <c r="L1653" i="2"/>
  <c r="M1653" i="2" s="1"/>
  <c r="L1654" i="2"/>
  <c r="M1654" i="2" s="1"/>
  <c r="L1655" i="2"/>
  <c r="M1655" i="2" s="1"/>
  <c r="L1656" i="2"/>
  <c r="M1656" i="2" s="1"/>
  <c r="L1657" i="2"/>
  <c r="M1657" i="2" s="1"/>
  <c r="L1658" i="2"/>
  <c r="M1658" i="2" s="1"/>
  <c r="L1659" i="2"/>
  <c r="M1659" i="2" s="1"/>
  <c r="L1660" i="2"/>
  <c r="M1660" i="2" s="1"/>
  <c r="L1661" i="2"/>
  <c r="M1661" i="2" s="1"/>
  <c r="L1662" i="2"/>
  <c r="M1662" i="2" s="1"/>
  <c r="L1663" i="2"/>
  <c r="M1663" i="2" s="1"/>
  <c r="L1664" i="2"/>
  <c r="M1664" i="2" s="1"/>
  <c r="L1665" i="2"/>
  <c r="M1665" i="2" s="1"/>
  <c r="L1666" i="2"/>
  <c r="M1666" i="2" s="1"/>
  <c r="L1667" i="2"/>
  <c r="M1667" i="2" s="1"/>
  <c r="L1668" i="2"/>
  <c r="M1668" i="2" s="1"/>
  <c r="L1669" i="2"/>
  <c r="M1669" i="2" s="1"/>
  <c r="L1670" i="2"/>
  <c r="M1670" i="2" s="1"/>
  <c r="L1671" i="2"/>
  <c r="M1671" i="2" s="1"/>
  <c r="L1672" i="2"/>
  <c r="M1672" i="2" s="1"/>
  <c r="L1673" i="2"/>
  <c r="M1673" i="2" s="1"/>
  <c r="L1674" i="2"/>
  <c r="M1674" i="2" s="1"/>
  <c r="L1675" i="2"/>
  <c r="M1675" i="2" s="1"/>
  <c r="L1676" i="2"/>
  <c r="M1676" i="2" s="1"/>
  <c r="L1677" i="2"/>
  <c r="M1677" i="2" s="1"/>
  <c r="L1678" i="2"/>
  <c r="M1678" i="2" s="1"/>
  <c r="L1679" i="2"/>
  <c r="M1679" i="2" s="1"/>
  <c r="L1680" i="2"/>
  <c r="M1680" i="2" s="1"/>
  <c r="L1681" i="2"/>
  <c r="M1681" i="2" s="1"/>
  <c r="L1682" i="2"/>
  <c r="M1682" i="2" s="1"/>
  <c r="L1683" i="2"/>
  <c r="M1683" i="2" s="1"/>
  <c r="L1684" i="2"/>
  <c r="M1684" i="2" s="1"/>
  <c r="L1685" i="2"/>
  <c r="M1685" i="2" s="1"/>
  <c r="L1686" i="2"/>
  <c r="M1686" i="2" s="1"/>
  <c r="L1687" i="2"/>
  <c r="M1687" i="2" s="1"/>
  <c r="L1688" i="2"/>
  <c r="M1688" i="2" s="1"/>
  <c r="L1689" i="2"/>
  <c r="M1689" i="2" s="1"/>
  <c r="L1690" i="2"/>
  <c r="M1690" i="2" s="1"/>
  <c r="L1691" i="2"/>
  <c r="M1691" i="2" s="1"/>
  <c r="L1692" i="2"/>
  <c r="M1692" i="2" s="1"/>
  <c r="L1693" i="2"/>
  <c r="M1693" i="2" s="1"/>
  <c r="L1694" i="2"/>
  <c r="M1694" i="2" s="1"/>
  <c r="L1695" i="2"/>
  <c r="M1695" i="2" s="1"/>
  <c r="L1696" i="2"/>
  <c r="M1696" i="2" s="1"/>
  <c r="L1697" i="2"/>
  <c r="M1697" i="2" s="1"/>
  <c r="L1698" i="2"/>
  <c r="M1698" i="2" s="1"/>
  <c r="L1699" i="2"/>
  <c r="M1699" i="2" s="1"/>
  <c r="L1700" i="2"/>
  <c r="M1700" i="2" s="1"/>
  <c r="L1701" i="2"/>
  <c r="M1701" i="2" s="1"/>
  <c r="L1702" i="2"/>
  <c r="M1702" i="2" s="1"/>
  <c r="L1703" i="2"/>
  <c r="M1703" i="2" s="1"/>
  <c r="L1704" i="2"/>
  <c r="M1704" i="2" s="1"/>
  <c r="L1705" i="2"/>
  <c r="M1705" i="2" s="1"/>
  <c r="L1706" i="2"/>
  <c r="M1706" i="2" s="1"/>
  <c r="L1707" i="2"/>
  <c r="M1707" i="2" s="1"/>
  <c r="L1708" i="2"/>
  <c r="M1708" i="2" s="1"/>
  <c r="L1709" i="2"/>
  <c r="M1709" i="2" s="1"/>
  <c r="L1710" i="2"/>
  <c r="M1710" i="2" s="1"/>
  <c r="L1711" i="2"/>
  <c r="M1711" i="2" s="1"/>
  <c r="L1712" i="2"/>
  <c r="M1712" i="2" s="1"/>
  <c r="L1713" i="2"/>
  <c r="M1713" i="2" s="1"/>
  <c r="L1714" i="2"/>
  <c r="M1714" i="2" s="1"/>
  <c r="L1715" i="2"/>
  <c r="M1715" i="2" s="1"/>
  <c r="L1716" i="2"/>
  <c r="M1716" i="2" s="1"/>
  <c r="L1717" i="2"/>
  <c r="M1717" i="2" s="1"/>
  <c r="L1718" i="2"/>
  <c r="M1718" i="2" s="1"/>
  <c r="L1719" i="2"/>
  <c r="M1719" i="2" s="1"/>
  <c r="L1720" i="2"/>
  <c r="M1720" i="2" s="1"/>
  <c r="L1721" i="2"/>
  <c r="M1721" i="2" s="1"/>
  <c r="L1722" i="2"/>
  <c r="M1722" i="2" s="1"/>
  <c r="L1723" i="2"/>
  <c r="M1723" i="2" s="1"/>
  <c r="L1724" i="2"/>
  <c r="M1724" i="2" s="1"/>
  <c r="L1725" i="2"/>
  <c r="M1725" i="2" s="1"/>
  <c r="L1726" i="2"/>
  <c r="M1726" i="2" s="1"/>
  <c r="L1727" i="2"/>
  <c r="M1727" i="2" s="1"/>
  <c r="L1728" i="2"/>
  <c r="M1728" i="2" s="1"/>
  <c r="L1729" i="2"/>
  <c r="M1729" i="2" s="1"/>
  <c r="L1730" i="2"/>
  <c r="M1730" i="2" s="1"/>
  <c r="L1731" i="2"/>
  <c r="M1731" i="2" s="1"/>
  <c r="L1732" i="2"/>
  <c r="M1732" i="2" s="1"/>
  <c r="L1733" i="2"/>
  <c r="M1733" i="2" s="1"/>
  <c r="L1734" i="2"/>
  <c r="M1734" i="2" s="1"/>
  <c r="L1735" i="2"/>
  <c r="M1735" i="2" s="1"/>
  <c r="L1736" i="2"/>
  <c r="M1736" i="2" s="1"/>
  <c r="L1737" i="2"/>
  <c r="M1737" i="2" s="1"/>
  <c r="L1738" i="2"/>
  <c r="M1738" i="2" s="1"/>
  <c r="L1739" i="2"/>
  <c r="M1739" i="2" s="1"/>
  <c r="L1740" i="2"/>
  <c r="M1740" i="2" s="1"/>
  <c r="L1741" i="2"/>
  <c r="M1741" i="2" s="1"/>
  <c r="L1742" i="2"/>
  <c r="M1742" i="2" s="1"/>
  <c r="L1743" i="2"/>
  <c r="M1743" i="2" s="1"/>
  <c r="L1744" i="2"/>
  <c r="M1744" i="2" s="1"/>
  <c r="L1745" i="2"/>
  <c r="M1745" i="2" s="1"/>
  <c r="L1746" i="2"/>
  <c r="M1746" i="2" s="1"/>
  <c r="L1747" i="2"/>
  <c r="M1747" i="2" s="1"/>
  <c r="L1748" i="2"/>
  <c r="M1748" i="2" s="1"/>
  <c r="L1749" i="2"/>
  <c r="M1749" i="2" s="1"/>
  <c r="L1750" i="2"/>
  <c r="M1750" i="2" s="1"/>
  <c r="L1751" i="2"/>
  <c r="M1751" i="2" s="1"/>
  <c r="L1752" i="2"/>
  <c r="M1752" i="2" s="1"/>
  <c r="L1753" i="2"/>
  <c r="M1753" i="2" s="1"/>
  <c r="L1754" i="2"/>
  <c r="M1754" i="2" s="1"/>
  <c r="L1755" i="2"/>
  <c r="M1755" i="2" s="1"/>
  <c r="L1756" i="2"/>
  <c r="M1756" i="2" s="1"/>
  <c r="L1757" i="2"/>
  <c r="M1757" i="2" s="1"/>
  <c r="L1758" i="2"/>
  <c r="M1758" i="2" s="1"/>
  <c r="L1759" i="2"/>
  <c r="M1759" i="2" s="1"/>
  <c r="L1760" i="2"/>
  <c r="M1760" i="2" s="1"/>
  <c r="L1761" i="2"/>
  <c r="M1761" i="2" s="1"/>
  <c r="L1762" i="2"/>
  <c r="M1762" i="2" s="1"/>
  <c r="L1763" i="2"/>
  <c r="M1763" i="2" s="1"/>
  <c r="L1764" i="2"/>
  <c r="M1764" i="2" s="1"/>
  <c r="L1765" i="2"/>
  <c r="M1765" i="2" s="1"/>
  <c r="L1766" i="2"/>
  <c r="M1766" i="2" s="1"/>
  <c r="L1767" i="2"/>
  <c r="M1767" i="2" s="1"/>
  <c r="L1768" i="2"/>
  <c r="M1768" i="2" s="1"/>
  <c r="L1769" i="2"/>
  <c r="M1769" i="2" s="1"/>
  <c r="L1770" i="2"/>
  <c r="M1770" i="2" s="1"/>
  <c r="L1771" i="2"/>
  <c r="M1771" i="2" s="1"/>
  <c r="L1772" i="2"/>
  <c r="M1772" i="2" s="1"/>
  <c r="L1773" i="2"/>
  <c r="M1773" i="2" s="1"/>
  <c r="L1774" i="2"/>
  <c r="M1774" i="2" s="1"/>
  <c r="L1775" i="2"/>
  <c r="M1775" i="2" s="1"/>
  <c r="L1776" i="2"/>
  <c r="M1776" i="2" s="1"/>
  <c r="L1777" i="2"/>
  <c r="M1777" i="2" s="1"/>
  <c r="L1778" i="2"/>
  <c r="M1778" i="2" s="1"/>
  <c r="L1779" i="2"/>
  <c r="M1779" i="2" s="1"/>
  <c r="L1780" i="2"/>
  <c r="M1780" i="2" s="1"/>
  <c r="L1781" i="2"/>
  <c r="M1781" i="2" s="1"/>
  <c r="L1782" i="2"/>
  <c r="M1782" i="2" s="1"/>
  <c r="L1783" i="2"/>
  <c r="M1783" i="2" s="1"/>
  <c r="L1784" i="2"/>
  <c r="M1784" i="2" s="1"/>
  <c r="L1785" i="2"/>
  <c r="M1785" i="2" s="1"/>
  <c r="L1786" i="2"/>
  <c r="M1786" i="2" s="1"/>
  <c r="L1787" i="2"/>
  <c r="M1787" i="2" s="1"/>
  <c r="L1788" i="2"/>
  <c r="M1788" i="2" s="1"/>
  <c r="L1789" i="2"/>
  <c r="M1789" i="2" s="1"/>
  <c r="L1790" i="2"/>
  <c r="M1790" i="2" s="1"/>
  <c r="L1791" i="2"/>
  <c r="M1791" i="2" s="1"/>
  <c r="L1792" i="2"/>
  <c r="M1792" i="2" s="1"/>
  <c r="L1793" i="2"/>
  <c r="M1793" i="2" s="1"/>
  <c r="L1794" i="2"/>
  <c r="M1794" i="2" s="1"/>
  <c r="L1795" i="2"/>
  <c r="M1795" i="2" s="1"/>
  <c r="L1796" i="2"/>
  <c r="M1796" i="2" s="1"/>
  <c r="L1797" i="2"/>
  <c r="M1797" i="2" s="1"/>
  <c r="L1798" i="2"/>
  <c r="M1798" i="2" s="1"/>
  <c r="L1799" i="2"/>
  <c r="M1799" i="2" s="1"/>
  <c r="L1800" i="2"/>
  <c r="M1800" i="2" s="1"/>
  <c r="L1801" i="2"/>
  <c r="M1801" i="2" s="1"/>
  <c r="L1802" i="2"/>
  <c r="M1802" i="2" s="1"/>
  <c r="L1803" i="2"/>
  <c r="M1803" i="2" s="1"/>
  <c r="L1804" i="2"/>
  <c r="M1804" i="2" s="1"/>
  <c r="L1805" i="2"/>
  <c r="M1805" i="2" s="1"/>
  <c r="L1806" i="2"/>
  <c r="M1806" i="2" s="1"/>
  <c r="L1807" i="2"/>
  <c r="M1807" i="2" s="1"/>
  <c r="L1808" i="2"/>
  <c r="M1808" i="2" s="1"/>
  <c r="L1809" i="2"/>
  <c r="M1809" i="2" s="1"/>
  <c r="L1810" i="2"/>
  <c r="M1810" i="2" s="1"/>
  <c r="L1811" i="2"/>
  <c r="M1811" i="2" s="1"/>
  <c r="L1812" i="2"/>
  <c r="M1812" i="2" s="1"/>
  <c r="L1813" i="2"/>
  <c r="M1813" i="2" s="1"/>
  <c r="L1814" i="2"/>
  <c r="M1814" i="2" s="1"/>
  <c r="L1815" i="2"/>
  <c r="M1815" i="2" s="1"/>
  <c r="L1816" i="2"/>
  <c r="M1816" i="2" s="1"/>
  <c r="L1817" i="2"/>
  <c r="M1817" i="2" s="1"/>
  <c r="L1818" i="2"/>
  <c r="M1818" i="2" s="1"/>
  <c r="L1819" i="2"/>
  <c r="M1819" i="2" s="1"/>
  <c r="L1820" i="2"/>
  <c r="M1820" i="2" s="1"/>
  <c r="L1821" i="2"/>
  <c r="M1821" i="2" s="1"/>
  <c r="L1822" i="2"/>
  <c r="M1822" i="2" s="1"/>
  <c r="L1823" i="2"/>
  <c r="M1823" i="2" s="1"/>
  <c r="L1824" i="2"/>
  <c r="M1824" i="2" s="1"/>
  <c r="L1825" i="2"/>
  <c r="M1825" i="2" s="1"/>
  <c r="L1826" i="2"/>
  <c r="M1826" i="2" s="1"/>
  <c r="L1827" i="2"/>
  <c r="M1827" i="2" s="1"/>
  <c r="L1828" i="2"/>
  <c r="M1828" i="2" s="1"/>
  <c r="L1829" i="2"/>
  <c r="M1829" i="2" s="1"/>
  <c r="L1830" i="2"/>
  <c r="M1830" i="2" s="1"/>
  <c r="L1831" i="2"/>
  <c r="M1831" i="2" s="1"/>
  <c r="L1832" i="2"/>
  <c r="M1832" i="2" s="1"/>
  <c r="L1833" i="2"/>
  <c r="M1833" i="2" s="1"/>
  <c r="L1834" i="2"/>
  <c r="M1834" i="2" s="1"/>
  <c r="L1835" i="2"/>
  <c r="M1835" i="2" s="1"/>
  <c r="L1836" i="2"/>
  <c r="M1836" i="2" s="1"/>
  <c r="L1837" i="2"/>
  <c r="M1837" i="2" s="1"/>
  <c r="L1838" i="2"/>
  <c r="M1838" i="2" s="1"/>
  <c r="L1839" i="2"/>
  <c r="M1839" i="2" s="1"/>
  <c r="L1840" i="2"/>
  <c r="M1840" i="2" s="1"/>
  <c r="L1841" i="2"/>
  <c r="M1841" i="2" s="1"/>
  <c r="L1842" i="2"/>
  <c r="M1842" i="2" s="1"/>
  <c r="L1843" i="2"/>
  <c r="M1843" i="2" s="1"/>
  <c r="L1844" i="2"/>
  <c r="M1844" i="2" s="1"/>
  <c r="L1845" i="2"/>
  <c r="M1845" i="2" s="1"/>
  <c r="L1846" i="2"/>
  <c r="M1846" i="2" s="1"/>
  <c r="L1847" i="2"/>
  <c r="M1847" i="2" s="1"/>
  <c r="L1848" i="2"/>
  <c r="M1848" i="2" s="1"/>
  <c r="L1849" i="2"/>
  <c r="M1849" i="2" s="1"/>
  <c r="L1850" i="2"/>
  <c r="M1850" i="2" s="1"/>
  <c r="L1851" i="2"/>
  <c r="M1851" i="2" s="1"/>
  <c r="L1852" i="2"/>
  <c r="M1852" i="2" s="1"/>
  <c r="L1853" i="2"/>
  <c r="M1853" i="2" s="1"/>
  <c r="L1854" i="2"/>
  <c r="M1854" i="2" s="1"/>
  <c r="L1855" i="2"/>
  <c r="M1855" i="2" s="1"/>
  <c r="L1856" i="2"/>
  <c r="M1856" i="2" s="1"/>
  <c r="L1857" i="2"/>
  <c r="M1857" i="2" s="1"/>
  <c r="L1858" i="2"/>
  <c r="M1858" i="2" s="1"/>
  <c r="L1859" i="2"/>
  <c r="M1859" i="2" s="1"/>
  <c r="L1860" i="2"/>
  <c r="M1860" i="2" s="1"/>
  <c r="L1861" i="2"/>
  <c r="M1861" i="2" s="1"/>
  <c r="L1862" i="2"/>
  <c r="M1862" i="2" s="1"/>
  <c r="L1863" i="2"/>
  <c r="M1863" i="2" s="1"/>
  <c r="L1864" i="2"/>
  <c r="M1864" i="2" s="1"/>
  <c r="L1865" i="2"/>
  <c r="M1865" i="2" s="1"/>
  <c r="L1866" i="2"/>
  <c r="M1866" i="2" s="1"/>
  <c r="L1867" i="2"/>
  <c r="M1867" i="2" s="1"/>
  <c r="L1868" i="2"/>
  <c r="M1868" i="2" s="1"/>
  <c r="L1869" i="2"/>
  <c r="M1869" i="2" s="1"/>
  <c r="L1870" i="2"/>
  <c r="M1870" i="2" s="1"/>
  <c r="L1871" i="2"/>
  <c r="M1871" i="2" s="1"/>
  <c r="L1872" i="2"/>
  <c r="M1872" i="2" s="1"/>
  <c r="L1873" i="2"/>
  <c r="M1873" i="2" s="1"/>
  <c r="L1874" i="2"/>
  <c r="M1874" i="2" s="1"/>
  <c r="L1875" i="2"/>
  <c r="M1875" i="2" s="1"/>
  <c r="L1876" i="2"/>
  <c r="M1876" i="2" s="1"/>
  <c r="L1877" i="2"/>
  <c r="M1877" i="2" s="1"/>
  <c r="L1878" i="2"/>
  <c r="M1878" i="2" s="1"/>
  <c r="L1879" i="2"/>
  <c r="M1879" i="2" s="1"/>
  <c r="L1880" i="2"/>
  <c r="M1880" i="2" s="1"/>
  <c r="L1881" i="2"/>
  <c r="M1881" i="2" s="1"/>
  <c r="L1882" i="2"/>
  <c r="M1882" i="2" s="1"/>
  <c r="L1883" i="2"/>
  <c r="M1883" i="2" s="1"/>
  <c r="L1884" i="2"/>
  <c r="M1884" i="2" s="1"/>
  <c r="L1885" i="2"/>
  <c r="M1885" i="2" s="1"/>
  <c r="L1886" i="2"/>
  <c r="M1886" i="2" s="1"/>
  <c r="L1887" i="2"/>
  <c r="M1887" i="2" s="1"/>
  <c r="L1888" i="2"/>
  <c r="M1888" i="2" s="1"/>
  <c r="L1889" i="2"/>
  <c r="M1889" i="2" s="1"/>
  <c r="L1890" i="2"/>
  <c r="M1890" i="2" s="1"/>
  <c r="L1891" i="2"/>
  <c r="M1891" i="2" s="1"/>
  <c r="L1892" i="2"/>
  <c r="M1892" i="2" s="1"/>
  <c r="L1893" i="2"/>
  <c r="M1893" i="2" s="1"/>
  <c r="L1894" i="2"/>
  <c r="M1894" i="2" s="1"/>
  <c r="L1895" i="2"/>
  <c r="M1895" i="2" s="1"/>
  <c r="L1896" i="2"/>
  <c r="M1896" i="2" s="1"/>
  <c r="L1897" i="2"/>
  <c r="M1897" i="2" s="1"/>
  <c r="L1898" i="2"/>
  <c r="M1898" i="2" s="1"/>
  <c r="L1899" i="2"/>
  <c r="M1899" i="2" s="1"/>
  <c r="L1900" i="2"/>
  <c r="M1900" i="2" s="1"/>
  <c r="L1901" i="2"/>
  <c r="M1901" i="2" s="1"/>
  <c r="L1902" i="2"/>
  <c r="M1902" i="2" s="1"/>
  <c r="L1903" i="2"/>
  <c r="M1903" i="2" s="1"/>
  <c r="L1904" i="2"/>
  <c r="M1904" i="2" s="1"/>
  <c r="L1905" i="2"/>
  <c r="M1905" i="2" s="1"/>
  <c r="L1906" i="2"/>
  <c r="M1906" i="2" s="1"/>
  <c r="L1907" i="2"/>
  <c r="M1907" i="2" s="1"/>
  <c r="L1908" i="2"/>
  <c r="M1908" i="2" s="1"/>
  <c r="L1909" i="2"/>
  <c r="M1909" i="2" s="1"/>
  <c r="L1910" i="2"/>
  <c r="M1910" i="2" s="1"/>
  <c r="L1911" i="2"/>
  <c r="M1911" i="2" s="1"/>
  <c r="L1912" i="2"/>
  <c r="M1912" i="2" s="1"/>
  <c r="L1913" i="2"/>
  <c r="M1913" i="2" s="1"/>
  <c r="L1914" i="2"/>
  <c r="M1914" i="2" s="1"/>
  <c r="L1915" i="2"/>
  <c r="M1915" i="2" s="1"/>
  <c r="L1916" i="2"/>
  <c r="M1916" i="2" s="1"/>
  <c r="L1917" i="2"/>
  <c r="M1917" i="2" s="1"/>
  <c r="L1918" i="2"/>
  <c r="M1918" i="2" s="1"/>
  <c r="L1919" i="2"/>
  <c r="M1919" i="2" s="1"/>
  <c r="L1920" i="2"/>
  <c r="M1920" i="2" s="1"/>
  <c r="L1921" i="2"/>
  <c r="M1921" i="2" s="1"/>
  <c r="L1922" i="2"/>
  <c r="M1922" i="2" s="1"/>
  <c r="L1923" i="2"/>
  <c r="M1923" i="2" s="1"/>
  <c r="L1924" i="2"/>
  <c r="M1924" i="2" s="1"/>
  <c r="L1925" i="2"/>
  <c r="M1925" i="2" s="1"/>
  <c r="L1926" i="2"/>
  <c r="M1926" i="2" s="1"/>
  <c r="L1927" i="2"/>
  <c r="M1927" i="2" s="1"/>
  <c r="L1928" i="2"/>
  <c r="M1928" i="2" s="1"/>
  <c r="L1929" i="2"/>
  <c r="M1929" i="2" s="1"/>
  <c r="L1930" i="2"/>
  <c r="M1930" i="2" s="1"/>
  <c r="L1931" i="2"/>
  <c r="M1931" i="2" s="1"/>
  <c r="L1932" i="2"/>
  <c r="M1932" i="2" s="1"/>
  <c r="L1933" i="2"/>
  <c r="M1933" i="2" s="1"/>
  <c r="L1934" i="2"/>
  <c r="M1934" i="2" s="1"/>
  <c r="L1935" i="2"/>
  <c r="M1935" i="2" s="1"/>
  <c r="L1936" i="2"/>
  <c r="M1936" i="2" s="1"/>
  <c r="L1937" i="2"/>
  <c r="M1937" i="2" s="1"/>
  <c r="L1938" i="2"/>
  <c r="M1938" i="2" s="1"/>
  <c r="L1939" i="2"/>
  <c r="M1939" i="2" s="1"/>
  <c r="L1940" i="2"/>
  <c r="M1940" i="2" s="1"/>
  <c r="L1941" i="2"/>
  <c r="M1941" i="2" s="1"/>
  <c r="L1942" i="2"/>
  <c r="M1942" i="2" s="1"/>
  <c r="L1943" i="2"/>
  <c r="M1943" i="2" s="1"/>
  <c r="L1944" i="2"/>
  <c r="M1944" i="2" s="1"/>
  <c r="L1945" i="2"/>
  <c r="M1945" i="2" s="1"/>
  <c r="L1946" i="2"/>
  <c r="M1946" i="2" s="1"/>
  <c r="L1947" i="2"/>
  <c r="M1947" i="2" s="1"/>
  <c r="L1948" i="2"/>
  <c r="M1948" i="2" s="1"/>
  <c r="L1949" i="2"/>
  <c r="M1949" i="2" s="1"/>
  <c r="L1950" i="2"/>
  <c r="M1950" i="2" s="1"/>
  <c r="L1951" i="2"/>
  <c r="M1951" i="2" s="1"/>
  <c r="L1952" i="2"/>
  <c r="M1952" i="2" s="1"/>
  <c r="L1953" i="2"/>
  <c r="M1953" i="2" s="1"/>
  <c r="L1954" i="2"/>
  <c r="M1954" i="2" s="1"/>
  <c r="L1955" i="2"/>
  <c r="M1955" i="2" s="1"/>
  <c r="L1956" i="2"/>
  <c r="M1956" i="2" s="1"/>
  <c r="L1957" i="2"/>
  <c r="M1957" i="2" s="1"/>
  <c r="L1958" i="2"/>
  <c r="M1958" i="2" s="1"/>
  <c r="L1959" i="2"/>
  <c r="M1959" i="2" s="1"/>
  <c r="L1960" i="2"/>
  <c r="M1960" i="2" s="1"/>
  <c r="L1961" i="2"/>
  <c r="M1961" i="2" s="1"/>
  <c r="L1962" i="2"/>
  <c r="M1962" i="2" s="1"/>
  <c r="L1963" i="2"/>
  <c r="M1963" i="2" s="1"/>
  <c r="L1964" i="2"/>
  <c r="M1964" i="2" s="1"/>
  <c r="L1965" i="2"/>
  <c r="M1965" i="2" s="1"/>
  <c r="L1966" i="2"/>
  <c r="M1966" i="2" s="1"/>
  <c r="L1967" i="2"/>
  <c r="M1967" i="2" s="1"/>
  <c r="L1968" i="2"/>
  <c r="M1968" i="2" s="1"/>
  <c r="L1969" i="2"/>
  <c r="M1969" i="2" s="1"/>
  <c r="L1970" i="2"/>
  <c r="M1970" i="2" s="1"/>
  <c r="L1971" i="2"/>
  <c r="M1971" i="2" s="1"/>
  <c r="L1972" i="2"/>
  <c r="M1972" i="2" s="1"/>
  <c r="L1973" i="2"/>
  <c r="M1973" i="2" s="1"/>
  <c r="L1974" i="2"/>
  <c r="M1974" i="2" s="1"/>
  <c r="L1975" i="2"/>
  <c r="M1975" i="2" s="1"/>
  <c r="L1976" i="2"/>
  <c r="M1976" i="2" s="1"/>
  <c r="L1977" i="2"/>
  <c r="M1977" i="2" s="1"/>
  <c r="L1978" i="2"/>
  <c r="M1978" i="2" s="1"/>
  <c r="L1979" i="2"/>
  <c r="M1979" i="2" s="1"/>
  <c r="L1980" i="2"/>
  <c r="M1980" i="2" s="1"/>
  <c r="L1981" i="2"/>
  <c r="M1981" i="2" s="1"/>
  <c r="L1982" i="2"/>
  <c r="M1982" i="2" s="1"/>
  <c r="L1983" i="2"/>
  <c r="M1983" i="2" s="1"/>
  <c r="L1984" i="2"/>
  <c r="M1984" i="2" s="1"/>
  <c r="L1985" i="2"/>
  <c r="M1985" i="2" s="1"/>
  <c r="L1986" i="2"/>
  <c r="M1986" i="2" s="1"/>
  <c r="L1987" i="2"/>
  <c r="M1987" i="2" s="1"/>
  <c r="L1988" i="2"/>
  <c r="M1988" i="2" s="1"/>
  <c r="L1989" i="2"/>
  <c r="M1989" i="2" s="1"/>
  <c r="L1990" i="2"/>
  <c r="M1990" i="2" s="1"/>
  <c r="L1991" i="2"/>
  <c r="M1991" i="2" s="1"/>
  <c r="L1992" i="2"/>
  <c r="M1992" i="2" s="1"/>
  <c r="L1993" i="2"/>
  <c r="M1993" i="2" s="1"/>
  <c r="L1994" i="2"/>
  <c r="M1994" i="2" s="1"/>
  <c r="L1995" i="2"/>
  <c r="M1995" i="2" s="1"/>
  <c r="L1996" i="2"/>
  <c r="M1996" i="2" s="1"/>
  <c r="L1997" i="2"/>
  <c r="M1997" i="2" s="1"/>
  <c r="L1998" i="2"/>
  <c r="M1998" i="2" s="1"/>
  <c r="L1999" i="2"/>
  <c r="M1999" i="2" s="1"/>
  <c r="L2000" i="2"/>
  <c r="M2000" i="2" s="1"/>
  <c r="L2001" i="2"/>
  <c r="M2001" i="2" s="1"/>
  <c r="L2002" i="2"/>
  <c r="M2002" i="2" s="1"/>
  <c r="L2003" i="2"/>
  <c r="M2003" i="2" s="1"/>
  <c r="L2004" i="2"/>
  <c r="M2004" i="2" s="1"/>
  <c r="L2005" i="2"/>
  <c r="M2005" i="2" s="1"/>
  <c r="L2006" i="2"/>
  <c r="M2006" i="2" s="1"/>
  <c r="L2007" i="2"/>
  <c r="M2007" i="2" s="1"/>
  <c r="L2008" i="2"/>
  <c r="M2008" i="2" s="1"/>
  <c r="L2009" i="2"/>
  <c r="M2009" i="2" s="1"/>
  <c r="L2010" i="2"/>
  <c r="M2010" i="2" s="1"/>
  <c r="L2011" i="2"/>
  <c r="M2011" i="2" s="1"/>
  <c r="L2012" i="2"/>
  <c r="M2012" i="2" s="1"/>
  <c r="L2013" i="2"/>
  <c r="M2013" i="2" s="1"/>
  <c r="L2014" i="2"/>
  <c r="M2014" i="2" s="1"/>
  <c r="L2015" i="2"/>
  <c r="M2015" i="2" s="1"/>
  <c r="L2016" i="2"/>
  <c r="M2016" i="2" s="1"/>
  <c r="L2017" i="2"/>
  <c r="M2017" i="2" s="1"/>
  <c r="L2018" i="2"/>
  <c r="M2018" i="2" s="1"/>
  <c r="L2019" i="2"/>
  <c r="M2019" i="2" s="1"/>
  <c r="L2020" i="2"/>
  <c r="M2020" i="2" s="1"/>
  <c r="L2021" i="2"/>
  <c r="M2021" i="2" s="1"/>
  <c r="L2022" i="2"/>
  <c r="M2022" i="2" s="1"/>
  <c r="L2023" i="2"/>
  <c r="M2023" i="2" s="1"/>
  <c r="L2024" i="2"/>
  <c r="M2024" i="2" s="1"/>
  <c r="L2025" i="2"/>
  <c r="M2025" i="2" s="1"/>
  <c r="L2026" i="2"/>
  <c r="M2026" i="2" s="1"/>
  <c r="L2027" i="2"/>
  <c r="M2027" i="2" s="1"/>
  <c r="L2028" i="2"/>
  <c r="M2028" i="2" s="1"/>
  <c r="L2029" i="2"/>
  <c r="M2029" i="2" s="1"/>
  <c r="L2030" i="2"/>
  <c r="M2030" i="2" s="1"/>
  <c r="L2031" i="2"/>
  <c r="M2031" i="2" s="1"/>
  <c r="L2032" i="2"/>
  <c r="M2032" i="2" s="1"/>
  <c r="L2033" i="2"/>
  <c r="M2033" i="2" s="1"/>
  <c r="L2034" i="2"/>
  <c r="M2034" i="2" s="1"/>
  <c r="L2035" i="2"/>
  <c r="M2035" i="2" s="1"/>
  <c r="L2036" i="2"/>
  <c r="M2036" i="2" s="1"/>
  <c r="L2037" i="2"/>
  <c r="M2037" i="2" s="1"/>
  <c r="L2038" i="2"/>
  <c r="M2038" i="2" s="1"/>
  <c r="L2039" i="2"/>
  <c r="M2039" i="2" s="1"/>
  <c r="L2040" i="2"/>
  <c r="M2040" i="2" s="1"/>
  <c r="L2041" i="2"/>
  <c r="M2041" i="2" s="1"/>
  <c r="L2042" i="2"/>
  <c r="M2042" i="2" s="1"/>
  <c r="L2043" i="2"/>
  <c r="M2043" i="2" s="1"/>
  <c r="L2044" i="2"/>
  <c r="M2044" i="2" s="1"/>
  <c r="L2045" i="2"/>
  <c r="M2045" i="2" s="1"/>
  <c r="L2046" i="2"/>
  <c r="M2046" i="2" s="1"/>
  <c r="L2047" i="2"/>
  <c r="M2047" i="2" s="1"/>
  <c r="L2048" i="2"/>
  <c r="M2048" i="2" s="1"/>
  <c r="L2049" i="2"/>
  <c r="M2049" i="2" s="1"/>
  <c r="L2050" i="2"/>
  <c r="M2050" i="2" s="1"/>
  <c r="L2051" i="2"/>
  <c r="M2051" i="2" s="1"/>
  <c r="L2052" i="2"/>
  <c r="M2052" i="2" s="1"/>
  <c r="L2053" i="2"/>
  <c r="M2053" i="2" s="1"/>
  <c r="L2054" i="2"/>
  <c r="M2054" i="2" s="1"/>
  <c r="L2055" i="2"/>
  <c r="M2055" i="2" s="1"/>
  <c r="L2056" i="2"/>
  <c r="M2056" i="2" s="1"/>
  <c r="L2057" i="2"/>
  <c r="M2057" i="2" s="1"/>
  <c r="L2058" i="2"/>
  <c r="M2058" i="2" s="1"/>
  <c r="L2059" i="2"/>
  <c r="M2059" i="2" s="1"/>
  <c r="L2060" i="2"/>
  <c r="M2060" i="2" s="1"/>
  <c r="L2061" i="2"/>
  <c r="M2061" i="2" s="1"/>
  <c r="L2062" i="2"/>
  <c r="M2062" i="2" s="1"/>
  <c r="L2063" i="2"/>
  <c r="M2063" i="2" s="1"/>
  <c r="L2064" i="2"/>
  <c r="M2064" i="2" s="1"/>
  <c r="L2065" i="2"/>
  <c r="M2065" i="2" s="1"/>
  <c r="L2066" i="2"/>
  <c r="M2066" i="2" s="1"/>
  <c r="L2067" i="2"/>
  <c r="M2067" i="2" s="1"/>
  <c r="L2068" i="2"/>
  <c r="M2068" i="2" s="1"/>
  <c r="L2069" i="2"/>
  <c r="M2069" i="2" s="1"/>
  <c r="L2070" i="2"/>
  <c r="M2070" i="2" s="1"/>
  <c r="L2071" i="2"/>
  <c r="M2071" i="2" s="1"/>
  <c r="L2072" i="2"/>
  <c r="M2072" i="2" s="1"/>
  <c r="L2073" i="2"/>
  <c r="M2073" i="2" s="1"/>
  <c r="L2074" i="2"/>
  <c r="M2074" i="2" s="1"/>
  <c r="L2075" i="2"/>
  <c r="M2075" i="2" s="1"/>
  <c r="L2076" i="2"/>
  <c r="M2076" i="2" s="1"/>
  <c r="L2077" i="2"/>
  <c r="M2077" i="2" s="1"/>
  <c r="L2078" i="2"/>
  <c r="M2078" i="2" s="1"/>
  <c r="L2079" i="2"/>
  <c r="M2079" i="2" s="1"/>
  <c r="L2080" i="2"/>
  <c r="M2080" i="2" s="1"/>
  <c r="L2081" i="2"/>
  <c r="M2081" i="2" s="1"/>
  <c r="L2082" i="2"/>
  <c r="M2082" i="2" s="1"/>
  <c r="L2083" i="2"/>
  <c r="M2083" i="2" s="1"/>
  <c r="L2084" i="2"/>
  <c r="M2084" i="2" s="1"/>
  <c r="L2085" i="2"/>
  <c r="M2085" i="2" s="1"/>
  <c r="L2086" i="2"/>
  <c r="M2086" i="2" s="1"/>
  <c r="L2087" i="2"/>
  <c r="M2087" i="2" s="1"/>
  <c r="L2088" i="2"/>
  <c r="M2088" i="2" s="1"/>
  <c r="L2089" i="2"/>
  <c r="M2089" i="2" s="1"/>
  <c r="L2090" i="2"/>
  <c r="M2090" i="2" s="1"/>
  <c r="L2091" i="2"/>
  <c r="M2091" i="2" s="1"/>
  <c r="L2092" i="2"/>
  <c r="M2092" i="2" s="1"/>
  <c r="L2093" i="2"/>
  <c r="M2093" i="2" s="1"/>
  <c r="L2094" i="2"/>
  <c r="M2094" i="2" s="1"/>
  <c r="L2095" i="2"/>
  <c r="M2095" i="2" s="1"/>
  <c r="L2096" i="2"/>
  <c r="M2096" i="2" s="1"/>
  <c r="L2097" i="2"/>
  <c r="M2097" i="2" s="1"/>
  <c r="L2098" i="2"/>
  <c r="M2098" i="2" s="1"/>
  <c r="L2099" i="2"/>
  <c r="M2099" i="2" s="1"/>
  <c r="L2100" i="2"/>
  <c r="M2100" i="2" s="1"/>
  <c r="L2101" i="2"/>
  <c r="M2101" i="2" s="1"/>
  <c r="L2102" i="2"/>
  <c r="M2102" i="2" s="1"/>
  <c r="L2103" i="2"/>
  <c r="M2103" i="2" s="1"/>
  <c r="L2104" i="2"/>
  <c r="M2104" i="2" s="1"/>
  <c r="L2105" i="2"/>
  <c r="M2105" i="2" s="1"/>
  <c r="L2106" i="2"/>
  <c r="M2106" i="2" s="1"/>
  <c r="L2107" i="2"/>
  <c r="M2107" i="2" s="1"/>
  <c r="L2108" i="2"/>
  <c r="M2108" i="2" s="1"/>
  <c r="L2109" i="2"/>
  <c r="M2109" i="2" s="1"/>
  <c r="L2110" i="2"/>
  <c r="M2110" i="2" s="1"/>
  <c r="L2111" i="2"/>
  <c r="M2111" i="2" s="1"/>
  <c r="L2112" i="2"/>
  <c r="M2112" i="2" s="1"/>
  <c r="L2113" i="2"/>
  <c r="M2113" i="2" s="1"/>
  <c r="L2114" i="2"/>
  <c r="M2114" i="2" s="1"/>
  <c r="L2115" i="2"/>
  <c r="M2115" i="2" s="1"/>
  <c r="L2116" i="2"/>
  <c r="M2116" i="2" s="1"/>
  <c r="L2117" i="2"/>
  <c r="M2117" i="2" s="1"/>
  <c r="L2118" i="2"/>
  <c r="M2118" i="2" s="1"/>
  <c r="L2119" i="2"/>
  <c r="M2119" i="2" s="1"/>
  <c r="L2120" i="2"/>
  <c r="M2120" i="2" s="1"/>
  <c r="L2121" i="2"/>
  <c r="M2121" i="2" s="1"/>
  <c r="L2122" i="2"/>
  <c r="M2122" i="2" s="1"/>
  <c r="L2123" i="2"/>
  <c r="M2123" i="2" s="1"/>
  <c r="L2124" i="2"/>
  <c r="M2124" i="2" s="1"/>
  <c r="L2125" i="2"/>
  <c r="M2125" i="2" s="1"/>
  <c r="L2126" i="2"/>
  <c r="M2126" i="2" s="1"/>
  <c r="L2127" i="2"/>
  <c r="M2127" i="2" s="1"/>
  <c r="L2128" i="2"/>
  <c r="M2128" i="2" s="1"/>
  <c r="L2129" i="2"/>
  <c r="M2129" i="2" s="1"/>
  <c r="L2130" i="2"/>
  <c r="M2130" i="2" s="1"/>
  <c r="L2131" i="2"/>
  <c r="M2131" i="2" s="1"/>
  <c r="L2132" i="2"/>
  <c r="M2132" i="2" s="1"/>
  <c r="L2133" i="2"/>
  <c r="M2133" i="2" s="1"/>
  <c r="L2134" i="2"/>
  <c r="M2134" i="2" s="1"/>
  <c r="L2135" i="2"/>
  <c r="M2135" i="2" s="1"/>
  <c r="L2136" i="2"/>
  <c r="M2136" i="2" s="1"/>
  <c r="L2137" i="2"/>
  <c r="M2137" i="2" s="1"/>
  <c r="L2138" i="2"/>
  <c r="M2138" i="2" s="1"/>
  <c r="L2139" i="2"/>
  <c r="M2139" i="2" s="1"/>
  <c r="L2140" i="2"/>
  <c r="M2140" i="2" s="1"/>
  <c r="L2141" i="2"/>
  <c r="M2141" i="2" s="1"/>
  <c r="L2142" i="2"/>
  <c r="M2142" i="2" s="1"/>
  <c r="L2143" i="2"/>
  <c r="M2143" i="2" s="1"/>
  <c r="L2144" i="2"/>
  <c r="M2144" i="2" s="1"/>
  <c r="L2145" i="2"/>
  <c r="M2145" i="2" s="1"/>
  <c r="L2146" i="2"/>
  <c r="M2146" i="2" s="1"/>
  <c r="L2147" i="2"/>
  <c r="M2147" i="2" s="1"/>
  <c r="L2148" i="2"/>
  <c r="M2148" i="2" s="1"/>
  <c r="L2149" i="2"/>
  <c r="M2149" i="2" s="1"/>
  <c r="L2150" i="2"/>
  <c r="M2150" i="2" s="1"/>
  <c r="L2151" i="2"/>
  <c r="M2151" i="2" s="1"/>
  <c r="L2152" i="2"/>
  <c r="M2152" i="2" s="1"/>
  <c r="L2153" i="2"/>
  <c r="M2153" i="2" s="1"/>
  <c r="L2154" i="2"/>
  <c r="M2154" i="2" s="1"/>
  <c r="L2155" i="2"/>
  <c r="M2155" i="2" s="1"/>
  <c r="L2156" i="2"/>
  <c r="M2156" i="2" s="1"/>
  <c r="L2157" i="2"/>
  <c r="M2157" i="2" s="1"/>
  <c r="L2158" i="2"/>
  <c r="M2158" i="2" s="1"/>
  <c r="L2159" i="2"/>
  <c r="M2159" i="2" s="1"/>
  <c r="L2160" i="2"/>
  <c r="M2160" i="2" s="1"/>
  <c r="L2161" i="2"/>
  <c r="M2161" i="2" s="1"/>
  <c r="L2162" i="2"/>
  <c r="M2162" i="2" s="1"/>
  <c r="L2163" i="2"/>
  <c r="M2163" i="2" s="1"/>
  <c r="L2164" i="2"/>
  <c r="M2164" i="2" s="1"/>
  <c r="L2165" i="2"/>
  <c r="M2165" i="2" s="1"/>
  <c r="L2166" i="2"/>
  <c r="M2166" i="2" s="1"/>
  <c r="L2167" i="2"/>
  <c r="M2167" i="2" s="1"/>
  <c r="L2168" i="2"/>
  <c r="M2168" i="2" s="1"/>
  <c r="L2169" i="2"/>
  <c r="M2169" i="2" s="1"/>
  <c r="L2170" i="2"/>
  <c r="M2170" i="2" s="1"/>
  <c r="L2171" i="2"/>
  <c r="M2171" i="2" s="1"/>
  <c r="L2172" i="2"/>
  <c r="M2172" i="2" s="1"/>
  <c r="L2173" i="2"/>
  <c r="M2173" i="2" s="1"/>
  <c r="L2174" i="2"/>
  <c r="M2174" i="2" s="1"/>
  <c r="L2175" i="2"/>
  <c r="M2175" i="2" s="1"/>
  <c r="L2176" i="2"/>
  <c r="M2176" i="2" s="1"/>
  <c r="L2177" i="2"/>
  <c r="M2177" i="2" s="1"/>
  <c r="L2178" i="2"/>
  <c r="M2178" i="2" s="1"/>
  <c r="L2179" i="2"/>
  <c r="M2179" i="2" s="1"/>
  <c r="L2180" i="2"/>
  <c r="M2180" i="2" s="1"/>
  <c r="L2181" i="2"/>
  <c r="M2181" i="2" s="1"/>
  <c r="L2182" i="2"/>
  <c r="M2182" i="2" s="1"/>
  <c r="L2183" i="2"/>
  <c r="M2183" i="2" s="1"/>
  <c r="L2184" i="2"/>
  <c r="M2184" i="2" s="1"/>
  <c r="L2185" i="2"/>
  <c r="M2185" i="2" s="1"/>
  <c r="L2186" i="2"/>
  <c r="M2186" i="2" s="1"/>
  <c r="L2187" i="2"/>
  <c r="M2187" i="2" s="1"/>
  <c r="L2188" i="2"/>
  <c r="M2188" i="2" s="1"/>
  <c r="L2189" i="2"/>
  <c r="M2189" i="2" s="1"/>
  <c r="L2190" i="2"/>
  <c r="M2190" i="2" s="1"/>
  <c r="L2191" i="2"/>
  <c r="M2191" i="2" s="1"/>
  <c r="L2192" i="2"/>
  <c r="M2192" i="2" s="1"/>
  <c r="L2193" i="2"/>
  <c r="M2193" i="2" s="1"/>
  <c r="L2194" i="2"/>
  <c r="M2194" i="2" s="1"/>
  <c r="L2195" i="2"/>
  <c r="M2195" i="2" s="1"/>
  <c r="L2196" i="2"/>
  <c r="M2196" i="2" s="1"/>
  <c r="L2197" i="2"/>
  <c r="M2197" i="2" s="1"/>
  <c r="L2198" i="2"/>
  <c r="M2198" i="2" s="1"/>
  <c r="L2199" i="2"/>
  <c r="M2199" i="2" s="1"/>
  <c r="L2200" i="2"/>
  <c r="M2200" i="2" s="1"/>
  <c r="L2201" i="2"/>
  <c r="M2201" i="2" s="1"/>
  <c r="L2202" i="2"/>
  <c r="M2202" i="2" s="1"/>
  <c r="L2203" i="2"/>
  <c r="M2203" i="2" s="1"/>
  <c r="L2204" i="2"/>
  <c r="M2204" i="2" s="1"/>
  <c r="L2205" i="2"/>
  <c r="M2205" i="2" s="1"/>
  <c r="L2206" i="2"/>
  <c r="M2206" i="2" s="1"/>
  <c r="L2207" i="2"/>
  <c r="M2207" i="2" s="1"/>
  <c r="L2208" i="2"/>
  <c r="M2208" i="2" s="1"/>
  <c r="L2209" i="2"/>
  <c r="M2209" i="2" s="1"/>
  <c r="L2210" i="2"/>
  <c r="M2210" i="2" s="1"/>
  <c r="L2211" i="2"/>
  <c r="M2211" i="2" s="1"/>
  <c r="L2212" i="2"/>
  <c r="M2212" i="2" s="1"/>
  <c r="L2213" i="2"/>
  <c r="M2213" i="2" s="1"/>
  <c r="L2214" i="2"/>
  <c r="M2214" i="2" s="1"/>
  <c r="L2215" i="2"/>
  <c r="M2215" i="2" s="1"/>
  <c r="L2216" i="2"/>
  <c r="M2216" i="2" s="1"/>
  <c r="L2217" i="2"/>
  <c r="M2217" i="2" s="1"/>
  <c r="L2218" i="2"/>
  <c r="M2218" i="2" s="1"/>
  <c r="L2219" i="2"/>
  <c r="M2219" i="2" s="1"/>
  <c r="L2220" i="2"/>
  <c r="M2220" i="2" s="1"/>
  <c r="L2221" i="2"/>
  <c r="M2221" i="2" s="1"/>
  <c r="L2222" i="2"/>
  <c r="M2222" i="2" s="1"/>
  <c r="L2223" i="2"/>
  <c r="M2223" i="2" s="1"/>
  <c r="L2224" i="2"/>
  <c r="M2224" i="2" s="1"/>
  <c r="L2225" i="2"/>
  <c r="M2225" i="2" s="1"/>
  <c r="L2226" i="2"/>
  <c r="M2226" i="2" s="1"/>
  <c r="L2227" i="2"/>
  <c r="M2227" i="2" s="1"/>
  <c r="L2228" i="2"/>
  <c r="M2228" i="2" s="1"/>
  <c r="L2229" i="2"/>
  <c r="M2229" i="2" s="1"/>
  <c r="L2230" i="2"/>
  <c r="M2230" i="2" s="1"/>
  <c r="L2231" i="2"/>
  <c r="M2231" i="2" s="1"/>
  <c r="L2232" i="2"/>
  <c r="M2232" i="2" s="1"/>
  <c r="L2233" i="2"/>
  <c r="M2233" i="2" s="1"/>
  <c r="L2234" i="2"/>
  <c r="M2234" i="2" s="1"/>
  <c r="L2235" i="2"/>
  <c r="M2235" i="2" s="1"/>
  <c r="L2236" i="2"/>
  <c r="M2236" i="2" s="1"/>
  <c r="L2237" i="2"/>
  <c r="M2237" i="2" s="1"/>
  <c r="L2238" i="2"/>
  <c r="M2238" i="2" s="1"/>
  <c r="L2239" i="2"/>
  <c r="M2239" i="2" s="1"/>
  <c r="L2240" i="2"/>
  <c r="M2240" i="2" s="1"/>
  <c r="L2241" i="2"/>
  <c r="M2241" i="2" s="1"/>
  <c r="L2242" i="2"/>
  <c r="M2242" i="2" s="1"/>
  <c r="L2243" i="2"/>
  <c r="M2243" i="2" s="1"/>
  <c r="L2244" i="2"/>
  <c r="M2244" i="2" s="1"/>
  <c r="L2245" i="2"/>
  <c r="M2245" i="2" s="1"/>
  <c r="L2246" i="2"/>
  <c r="M2246" i="2" s="1"/>
  <c r="L2247" i="2"/>
  <c r="M2247" i="2" s="1"/>
  <c r="L2248" i="2"/>
  <c r="M2248" i="2" s="1"/>
  <c r="L2249" i="2"/>
  <c r="M2249" i="2" s="1"/>
  <c r="L2250" i="2"/>
  <c r="M2250" i="2" s="1"/>
  <c r="L2251" i="2"/>
  <c r="M2251" i="2" s="1"/>
  <c r="L2252" i="2"/>
  <c r="M2252" i="2" s="1"/>
  <c r="L2253" i="2"/>
  <c r="M2253" i="2" s="1"/>
  <c r="L2254" i="2"/>
  <c r="M2254" i="2" s="1"/>
  <c r="L2255" i="2"/>
  <c r="M2255" i="2" s="1"/>
  <c r="L2256" i="2"/>
  <c r="M2256" i="2" s="1"/>
  <c r="L2257" i="2"/>
  <c r="M2257" i="2" s="1"/>
  <c r="L2258" i="2"/>
  <c r="M2258" i="2" s="1"/>
  <c r="L2259" i="2"/>
  <c r="M2259" i="2" s="1"/>
  <c r="L2260" i="2"/>
  <c r="M2260" i="2" s="1"/>
  <c r="L2261" i="2"/>
  <c r="M2261" i="2" s="1"/>
  <c r="L2262" i="2"/>
  <c r="M2262" i="2" s="1"/>
  <c r="L2263" i="2"/>
  <c r="M2263" i="2" s="1"/>
  <c r="L2264" i="2"/>
  <c r="M2264" i="2" s="1"/>
  <c r="L2265" i="2"/>
  <c r="M2265" i="2" s="1"/>
  <c r="L2266" i="2"/>
  <c r="M2266" i="2" s="1"/>
  <c r="L2267" i="2"/>
  <c r="M2267" i="2" s="1"/>
  <c r="L2268" i="2"/>
  <c r="M2268" i="2" s="1"/>
  <c r="L2269" i="2"/>
  <c r="M2269" i="2" s="1"/>
  <c r="L2270" i="2"/>
  <c r="M2270" i="2" s="1"/>
  <c r="L2271" i="2"/>
  <c r="M2271" i="2" s="1"/>
  <c r="L2272" i="2"/>
  <c r="M2272" i="2" s="1"/>
  <c r="L2273" i="2"/>
  <c r="M2273" i="2" s="1"/>
  <c r="L2274" i="2"/>
  <c r="M2274" i="2" s="1"/>
  <c r="L2275" i="2"/>
  <c r="M2275" i="2" s="1"/>
  <c r="L2276" i="2"/>
  <c r="M2276" i="2" s="1"/>
  <c r="L2277" i="2"/>
  <c r="M2277" i="2" s="1"/>
  <c r="L2278" i="2"/>
  <c r="M2278" i="2" s="1"/>
  <c r="L2279" i="2"/>
  <c r="M2279" i="2" s="1"/>
  <c r="L2280" i="2"/>
  <c r="M2280" i="2" s="1"/>
  <c r="L2281" i="2"/>
  <c r="M2281" i="2" s="1"/>
  <c r="L2282" i="2"/>
  <c r="M2282" i="2" s="1"/>
  <c r="L2283" i="2"/>
  <c r="M2283" i="2" s="1"/>
  <c r="L2284" i="2"/>
  <c r="M2284" i="2" s="1"/>
  <c r="L2285" i="2"/>
  <c r="M2285" i="2" s="1"/>
  <c r="L2286" i="2"/>
  <c r="M2286" i="2" s="1"/>
  <c r="L2287" i="2"/>
  <c r="M2287" i="2" s="1"/>
  <c r="L2288" i="2"/>
  <c r="M2288" i="2" s="1"/>
  <c r="L2289" i="2"/>
  <c r="M2289" i="2" s="1"/>
  <c r="L2290" i="2"/>
  <c r="M2290" i="2" s="1"/>
  <c r="L2291" i="2"/>
  <c r="M2291" i="2" s="1"/>
  <c r="L2292" i="2"/>
  <c r="M2292" i="2" s="1"/>
  <c r="L2293" i="2"/>
  <c r="M2293" i="2" s="1"/>
  <c r="L2294" i="2"/>
  <c r="M2294" i="2" s="1"/>
  <c r="L2295" i="2"/>
  <c r="M2295" i="2" s="1"/>
  <c r="L2296" i="2"/>
  <c r="M2296" i="2" s="1"/>
  <c r="L2297" i="2"/>
  <c r="M2297" i="2" s="1"/>
  <c r="L2298" i="2"/>
  <c r="M2298" i="2" s="1"/>
  <c r="L2299" i="2"/>
  <c r="M2299" i="2" s="1"/>
  <c r="L2300" i="2"/>
  <c r="M2300" i="2" s="1"/>
  <c r="L2301" i="2"/>
  <c r="M2301" i="2" s="1"/>
  <c r="L2302" i="2"/>
  <c r="M2302" i="2" s="1"/>
  <c r="L2303" i="2"/>
  <c r="M2303" i="2" s="1"/>
  <c r="L2304" i="2"/>
  <c r="M2304" i="2" s="1"/>
  <c r="L2305" i="2"/>
  <c r="M2305" i="2" s="1"/>
  <c r="L2306" i="2"/>
  <c r="M2306" i="2" s="1"/>
  <c r="L2307" i="2"/>
  <c r="M2307" i="2" s="1"/>
  <c r="L2308" i="2"/>
  <c r="M2308" i="2" s="1"/>
  <c r="L2309" i="2"/>
  <c r="M2309" i="2" s="1"/>
  <c r="L2310" i="2"/>
  <c r="M2310" i="2" s="1"/>
  <c r="L2311" i="2"/>
  <c r="M2311" i="2" s="1"/>
  <c r="L2312" i="2"/>
  <c r="M2312" i="2" s="1"/>
  <c r="L2313" i="2"/>
  <c r="M2313" i="2" s="1"/>
  <c r="L2314" i="2"/>
  <c r="M2314" i="2" s="1"/>
  <c r="L2315" i="2"/>
  <c r="M2315" i="2" s="1"/>
  <c r="L2316" i="2"/>
  <c r="M2316" i="2" s="1"/>
  <c r="L2317" i="2"/>
  <c r="M2317" i="2" s="1"/>
  <c r="L2318" i="2"/>
  <c r="M2318" i="2" s="1"/>
  <c r="L2319" i="2"/>
  <c r="M2319" i="2" s="1"/>
  <c r="L2320" i="2"/>
  <c r="M2320" i="2" s="1"/>
  <c r="L2321" i="2"/>
  <c r="M2321" i="2" s="1"/>
  <c r="L2322" i="2"/>
  <c r="M2322" i="2" s="1"/>
  <c r="L2323" i="2"/>
  <c r="M2323" i="2" s="1"/>
  <c r="L2324" i="2"/>
  <c r="M2324" i="2" s="1"/>
  <c r="L2325" i="2"/>
  <c r="M2325" i="2" s="1"/>
  <c r="L2326" i="2"/>
  <c r="M2326" i="2" s="1"/>
  <c r="L2327" i="2"/>
  <c r="M2327" i="2" s="1"/>
  <c r="L2328" i="2"/>
  <c r="M2328" i="2" s="1"/>
  <c r="L2329" i="2"/>
  <c r="M2329" i="2" s="1"/>
  <c r="L2330" i="2"/>
  <c r="M2330" i="2" s="1"/>
  <c r="L2331" i="2"/>
  <c r="M2331" i="2" s="1"/>
  <c r="L2332" i="2"/>
  <c r="M2332" i="2" s="1"/>
  <c r="L2333" i="2"/>
  <c r="M2333" i="2" s="1"/>
  <c r="L2334" i="2"/>
  <c r="M2334" i="2" s="1"/>
  <c r="L2335" i="2"/>
  <c r="M2335" i="2" s="1"/>
  <c r="L2336" i="2"/>
  <c r="M2336" i="2" s="1"/>
  <c r="L2337" i="2"/>
  <c r="M2337" i="2" s="1"/>
  <c r="L2338" i="2"/>
  <c r="M2338" i="2" s="1"/>
  <c r="L2339" i="2"/>
  <c r="M2339" i="2" s="1"/>
  <c r="L2340" i="2"/>
  <c r="M2340" i="2" s="1"/>
  <c r="L2341" i="2"/>
  <c r="M2341" i="2" s="1"/>
  <c r="L2342" i="2"/>
  <c r="M2342" i="2" s="1"/>
  <c r="L2343" i="2"/>
  <c r="M2343" i="2" s="1"/>
  <c r="L2344" i="2"/>
  <c r="M2344" i="2" s="1"/>
  <c r="L2345" i="2"/>
  <c r="M2345" i="2" s="1"/>
  <c r="L2346" i="2"/>
  <c r="M2346" i="2" s="1"/>
  <c r="L2347" i="2"/>
  <c r="M2347" i="2" s="1"/>
  <c r="L2348" i="2"/>
  <c r="M2348" i="2" s="1"/>
  <c r="L2349" i="2"/>
  <c r="M2349" i="2" s="1"/>
  <c r="L2350" i="2"/>
  <c r="M2350" i="2" s="1"/>
  <c r="L2351" i="2"/>
  <c r="M2351" i="2" s="1"/>
  <c r="L2352" i="2"/>
  <c r="M2352" i="2" s="1"/>
  <c r="L2353" i="2"/>
  <c r="M2353" i="2" s="1"/>
  <c r="L2354" i="2"/>
  <c r="M2354" i="2" s="1"/>
  <c r="L2355" i="2"/>
  <c r="M2355" i="2" s="1"/>
  <c r="L2356" i="2"/>
  <c r="M2356" i="2" s="1"/>
  <c r="L2357" i="2"/>
  <c r="M2357" i="2" s="1"/>
  <c r="L2358" i="2"/>
  <c r="M2358" i="2" s="1"/>
  <c r="L2359" i="2"/>
  <c r="M2359" i="2" s="1"/>
  <c r="L2360" i="2"/>
  <c r="M2360" i="2" s="1"/>
  <c r="L2361" i="2"/>
  <c r="M2361" i="2" s="1"/>
  <c r="L2362" i="2"/>
  <c r="M2362" i="2" s="1"/>
  <c r="L2363" i="2"/>
  <c r="M2363" i="2" s="1"/>
  <c r="L2364" i="2"/>
  <c r="M2364" i="2" s="1"/>
  <c r="L2365" i="2"/>
  <c r="M2365" i="2" s="1"/>
  <c r="L2366" i="2"/>
  <c r="M2366" i="2" s="1"/>
  <c r="L2367" i="2"/>
  <c r="M2367" i="2" s="1"/>
  <c r="L2368" i="2"/>
  <c r="M2368" i="2" s="1"/>
  <c r="L2369" i="2"/>
  <c r="M2369" i="2" s="1"/>
  <c r="L2370" i="2"/>
  <c r="M2370" i="2" s="1"/>
  <c r="L2371" i="2"/>
  <c r="M2371" i="2" s="1"/>
  <c r="L2372" i="2"/>
  <c r="M2372" i="2" s="1"/>
  <c r="L2373" i="2"/>
  <c r="M2373" i="2" s="1"/>
  <c r="L2374" i="2"/>
  <c r="M2374" i="2" s="1"/>
  <c r="L2375" i="2"/>
  <c r="M2375" i="2" s="1"/>
  <c r="L2376" i="2"/>
  <c r="M2376" i="2" s="1"/>
  <c r="L2377" i="2"/>
  <c r="M2377" i="2" s="1"/>
  <c r="L2378" i="2"/>
  <c r="M2378" i="2" s="1"/>
  <c r="L2379" i="2"/>
  <c r="M2379" i="2" s="1"/>
  <c r="L2380" i="2"/>
  <c r="M2380" i="2" s="1"/>
  <c r="L2381" i="2"/>
  <c r="M2381" i="2" s="1"/>
  <c r="L2382" i="2"/>
  <c r="M2382" i="2" s="1"/>
  <c r="L2383" i="2"/>
  <c r="M2383" i="2" s="1"/>
  <c r="L2384" i="2"/>
  <c r="M2384" i="2" s="1"/>
  <c r="L2385" i="2"/>
  <c r="M2385" i="2" s="1"/>
  <c r="L2386" i="2"/>
  <c r="M2386" i="2" s="1"/>
  <c r="L2387" i="2"/>
  <c r="M2387" i="2" s="1"/>
  <c r="L2388" i="2"/>
  <c r="M2388" i="2" s="1"/>
  <c r="L2389" i="2"/>
  <c r="M2389" i="2" s="1"/>
  <c r="L2390" i="2"/>
  <c r="M2390" i="2" s="1"/>
  <c r="L2391" i="2"/>
  <c r="M2391" i="2" s="1"/>
  <c r="L2392" i="2"/>
  <c r="M2392" i="2" s="1"/>
  <c r="L2393" i="2"/>
  <c r="M2393" i="2" s="1"/>
  <c r="L2394" i="2"/>
  <c r="M2394" i="2" s="1"/>
  <c r="L2395" i="2"/>
  <c r="M2395" i="2" s="1"/>
  <c r="L2396" i="2"/>
  <c r="M2396" i="2" s="1"/>
  <c r="L2397" i="2"/>
  <c r="M2397" i="2" s="1"/>
  <c r="L2398" i="2"/>
  <c r="M2398" i="2" s="1"/>
  <c r="L2399" i="2"/>
  <c r="M2399" i="2" s="1"/>
  <c r="L2400" i="2"/>
  <c r="M2400" i="2" s="1"/>
  <c r="L2401" i="2"/>
  <c r="M2401" i="2" s="1"/>
  <c r="L2402" i="2"/>
  <c r="M2402" i="2" s="1"/>
  <c r="L2403" i="2"/>
  <c r="M2403" i="2" s="1"/>
  <c r="L2404" i="2"/>
  <c r="M2404" i="2" s="1"/>
  <c r="L2405" i="2"/>
  <c r="M2405" i="2" s="1"/>
  <c r="L2406" i="2"/>
  <c r="M2406" i="2" s="1"/>
  <c r="L2407" i="2"/>
  <c r="M2407" i="2" s="1"/>
  <c r="L2408" i="2"/>
  <c r="M2408" i="2" s="1"/>
  <c r="L2409" i="2"/>
  <c r="M2409" i="2" s="1"/>
  <c r="L2410" i="2"/>
  <c r="M2410" i="2" s="1"/>
  <c r="L2411" i="2"/>
  <c r="M2411" i="2" s="1"/>
  <c r="L2412" i="2"/>
  <c r="M2412" i="2" s="1"/>
  <c r="L2413" i="2"/>
  <c r="M2413" i="2" s="1"/>
  <c r="L2414" i="2"/>
  <c r="M2414" i="2" s="1"/>
  <c r="L2415" i="2"/>
  <c r="M2415" i="2" s="1"/>
  <c r="L2416" i="2"/>
  <c r="M2416" i="2" s="1"/>
  <c r="L2417" i="2"/>
  <c r="M2417" i="2" s="1"/>
  <c r="L2418" i="2"/>
  <c r="M2418" i="2" s="1"/>
  <c r="L2419" i="2"/>
  <c r="M2419" i="2" s="1"/>
  <c r="L2420" i="2"/>
  <c r="M2420" i="2" s="1"/>
  <c r="L2421" i="2"/>
  <c r="M2421" i="2" s="1"/>
  <c r="L2422" i="2"/>
  <c r="M2422" i="2" s="1"/>
  <c r="L2423" i="2"/>
  <c r="M2423" i="2" s="1"/>
  <c r="L2424" i="2"/>
  <c r="M2424" i="2" s="1"/>
  <c r="L2425" i="2"/>
  <c r="M2425" i="2" s="1"/>
  <c r="L2426" i="2"/>
  <c r="M2426" i="2" s="1"/>
  <c r="L2427" i="2"/>
  <c r="M2427" i="2" s="1"/>
  <c r="L2428" i="2"/>
  <c r="M2428" i="2" s="1"/>
  <c r="L2429" i="2"/>
  <c r="M2429" i="2" s="1"/>
  <c r="L2430" i="2"/>
  <c r="M2430" i="2" s="1"/>
  <c r="L2431" i="2"/>
  <c r="M2431" i="2" s="1"/>
  <c r="L2432" i="2"/>
  <c r="M2432" i="2" s="1"/>
  <c r="L2433" i="2"/>
  <c r="M2433" i="2" s="1"/>
  <c r="L2434" i="2"/>
  <c r="M2434" i="2" s="1"/>
  <c r="L2435" i="2"/>
  <c r="M2435" i="2" s="1"/>
  <c r="L2436" i="2"/>
  <c r="M2436" i="2" s="1"/>
  <c r="L2437" i="2"/>
  <c r="M2437" i="2" s="1"/>
  <c r="L2438" i="2"/>
  <c r="M2438" i="2" s="1"/>
  <c r="L2439" i="2"/>
  <c r="M2439" i="2" s="1"/>
  <c r="L2440" i="2"/>
  <c r="M2440" i="2" s="1"/>
  <c r="L2441" i="2"/>
  <c r="M2441" i="2" s="1"/>
  <c r="L2442" i="2"/>
  <c r="M2442" i="2" s="1"/>
  <c r="L2443" i="2"/>
  <c r="M2443" i="2" s="1"/>
  <c r="L2444" i="2"/>
  <c r="M2444" i="2" s="1"/>
  <c r="L2445" i="2"/>
  <c r="M2445" i="2" s="1"/>
  <c r="L2446" i="2"/>
  <c r="M2446" i="2" s="1"/>
  <c r="L2447" i="2"/>
  <c r="M2447" i="2" s="1"/>
  <c r="L2448" i="2"/>
  <c r="M2448" i="2" s="1"/>
  <c r="L2449" i="2"/>
  <c r="M2449" i="2" s="1"/>
  <c r="L2450" i="2"/>
  <c r="M2450" i="2" s="1"/>
  <c r="L2451" i="2"/>
  <c r="M2451" i="2" s="1"/>
  <c r="L2452" i="2"/>
  <c r="M2452" i="2" s="1"/>
  <c r="L2453" i="2"/>
  <c r="M2453" i="2" s="1"/>
  <c r="L2454" i="2"/>
  <c r="M2454" i="2" s="1"/>
  <c r="L2455" i="2"/>
  <c r="M2455" i="2" s="1"/>
  <c r="L2456" i="2"/>
  <c r="M2456" i="2" s="1"/>
  <c r="L2457" i="2"/>
  <c r="M2457" i="2" s="1"/>
  <c r="L2458" i="2"/>
  <c r="M2458" i="2" s="1"/>
  <c r="L2459" i="2"/>
  <c r="M2459" i="2" s="1"/>
  <c r="L2460" i="2"/>
  <c r="M2460" i="2" s="1"/>
  <c r="L2461" i="2"/>
  <c r="M2461" i="2" s="1"/>
  <c r="L2462" i="2"/>
  <c r="M2462" i="2" s="1"/>
  <c r="L2463" i="2"/>
  <c r="M2463" i="2" s="1"/>
  <c r="L2464" i="2"/>
  <c r="M2464" i="2" s="1"/>
  <c r="L2465" i="2"/>
  <c r="M2465" i="2" s="1"/>
  <c r="L2466" i="2"/>
  <c r="M2466" i="2" s="1"/>
  <c r="L2467" i="2"/>
  <c r="M2467" i="2" s="1"/>
  <c r="L2468" i="2"/>
  <c r="M2468" i="2" s="1"/>
  <c r="L2469" i="2"/>
  <c r="M2469" i="2" s="1"/>
  <c r="L2470" i="2"/>
  <c r="M2470" i="2" s="1"/>
  <c r="L2471" i="2"/>
  <c r="M2471" i="2" s="1"/>
  <c r="L2472" i="2"/>
  <c r="M2472" i="2" s="1"/>
  <c r="L2473" i="2"/>
  <c r="M2473" i="2" s="1"/>
  <c r="L2474" i="2"/>
  <c r="M2474" i="2" s="1"/>
  <c r="L2475" i="2"/>
  <c r="M2475" i="2" s="1"/>
  <c r="L2476" i="2"/>
  <c r="M2476" i="2" s="1"/>
  <c r="L2477" i="2"/>
  <c r="M2477" i="2" s="1"/>
  <c r="L2478" i="2"/>
  <c r="M2478" i="2" s="1"/>
  <c r="L2479" i="2"/>
  <c r="M2479" i="2" s="1"/>
  <c r="L2480" i="2"/>
  <c r="M2480" i="2" s="1"/>
  <c r="L2481" i="2"/>
  <c r="M2481" i="2" s="1"/>
  <c r="L2482" i="2"/>
  <c r="M2482" i="2" s="1"/>
  <c r="L2483" i="2"/>
  <c r="M2483" i="2" s="1"/>
  <c r="L2484" i="2"/>
  <c r="M2484" i="2" s="1"/>
  <c r="L2485" i="2"/>
  <c r="M2485" i="2" s="1"/>
  <c r="L2486" i="2"/>
  <c r="M2486" i="2" s="1"/>
  <c r="L2487" i="2"/>
  <c r="M2487" i="2" s="1"/>
  <c r="L2488" i="2"/>
  <c r="M2488" i="2" s="1"/>
  <c r="L2489" i="2"/>
  <c r="M2489" i="2" s="1"/>
  <c r="L2490" i="2"/>
  <c r="M2490" i="2" s="1"/>
  <c r="L2491" i="2"/>
  <c r="M2491" i="2" s="1"/>
  <c r="L2492" i="2"/>
  <c r="M2492" i="2" s="1"/>
  <c r="L2493" i="2"/>
  <c r="M2493" i="2" s="1"/>
  <c r="L2494" i="2"/>
  <c r="M2494" i="2" s="1"/>
  <c r="L2495" i="2"/>
  <c r="M2495" i="2" s="1"/>
  <c r="L2496" i="2"/>
  <c r="M2496" i="2" s="1"/>
  <c r="L2497" i="2"/>
  <c r="M2497" i="2" s="1"/>
  <c r="L2498" i="2"/>
  <c r="M2498" i="2" s="1"/>
  <c r="L2499" i="2"/>
  <c r="M2499" i="2" s="1"/>
  <c r="L2500" i="2"/>
  <c r="M2500" i="2" s="1"/>
  <c r="L2501" i="2"/>
  <c r="M2501" i="2" s="1"/>
  <c r="L2502" i="2"/>
  <c r="M2502" i="2" s="1"/>
  <c r="L2503" i="2"/>
  <c r="M2503" i="2" s="1"/>
  <c r="L2504" i="2"/>
  <c r="M2504" i="2" s="1"/>
  <c r="L2505" i="2"/>
  <c r="M2505" i="2" s="1"/>
  <c r="L2506" i="2"/>
  <c r="M2506" i="2" s="1"/>
  <c r="L2507" i="2"/>
  <c r="M2507" i="2" s="1"/>
  <c r="L2508" i="2"/>
  <c r="M2508" i="2" s="1"/>
  <c r="L2509" i="2"/>
  <c r="M2509" i="2" s="1"/>
  <c r="L2510" i="2"/>
  <c r="M2510" i="2" s="1"/>
  <c r="L2511" i="2"/>
  <c r="M2511" i="2" s="1"/>
  <c r="L2512" i="2"/>
  <c r="M2512" i="2" s="1"/>
  <c r="L2513" i="2"/>
  <c r="M2513" i="2" s="1"/>
  <c r="L2514" i="2"/>
  <c r="M2514" i="2" s="1"/>
  <c r="L2515" i="2"/>
  <c r="M2515" i="2" s="1"/>
  <c r="L2516" i="2"/>
  <c r="M2516" i="2" s="1"/>
  <c r="L2517" i="2"/>
  <c r="M2517" i="2" s="1"/>
  <c r="L2518" i="2"/>
  <c r="M2518" i="2" s="1"/>
  <c r="L2519" i="2"/>
  <c r="M2519" i="2" s="1"/>
  <c r="L2520" i="2"/>
  <c r="M2520" i="2" s="1"/>
  <c r="L2521" i="2"/>
  <c r="M2521" i="2" s="1"/>
  <c r="L2522" i="2"/>
  <c r="M2522" i="2" s="1"/>
  <c r="L2523" i="2"/>
  <c r="M2523" i="2" s="1"/>
  <c r="L2524" i="2"/>
  <c r="M2524" i="2" s="1"/>
  <c r="L2525" i="2"/>
  <c r="M2525" i="2" s="1"/>
  <c r="L2526" i="2"/>
  <c r="M2526" i="2" s="1"/>
  <c r="L2527" i="2"/>
  <c r="M2527" i="2" s="1"/>
  <c r="L2528" i="2"/>
  <c r="M2528" i="2" s="1"/>
  <c r="L2529" i="2"/>
  <c r="M2529" i="2" s="1"/>
  <c r="L2530" i="2"/>
  <c r="M2530" i="2" s="1"/>
  <c r="L2531" i="2"/>
  <c r="M2531" i="2" s="1"/>
  <c r="L2532" i="2"/>
  <c r="M2532" i="2" s="1"/>
  <c r="L2533" i="2"/>
  <c r="M2533" i="2" s="1"/>
  <c r="L2534" i="2"/>
  <c r="M2534" i="2" s="1"/>
  <c r="L2535" i="2"/>
  <c r="M2535" i="2" s="1"/>
  <c r="L2536" i="2"/>
  <c r="M2536" i="2" s="1"/>
  <c r="L2537" i="2"/>
  <c r="M2537" i="2" s="1"/>
  <c r="L2538" i="2"/>
  <c r="M2538" i="2" s="1"/>
  <c r="L2539" i="2"/>
  <c r="M2539" i="2" s="1"/>
  <c r="L2540" i="2"/>
  <c r="M2540" i="2" s="1"/>
  <c r="L2541" i="2"/>
  <c r="M2541" i="2" s="1"/>
  <c r="L2542" i="2"/>
  <c r="M2542" i="2" s="1"/>
  <c r="L2543" i="2"/>
  <c r="M2543" i="2" s="1"/>
  <c r="L2544" i="2"/>
  <c r="M2544" i="2" s="1"/>
  <c r="L2545" i="2"/>
  <c r="M2545" i="2" s="1"/>
  <c r="L2546" i="2"/>
  <c r="M2546" i="2" s="1"/>
  <c r="L2547" i="2"/>
  <c r="M2547" i="2" s="1"/>
  <c r="L2548" i="2"/>
  <c r="M2548" i="2" s="1"/>
  <c r="L2549" i="2"/>
  <c r="M2549" i="2" s="1"/>
  <c r="L2550" i="2"/>
  <c r="M2550" i="2" s="1"/>
  <c r="L2551" i="2"/>
  <c r="M2551" i="2" s="1"/>
  <c r="L2552" i="2"/>
  <c r="M2552" i="2" s="1"/>
  <c r="L2553" i="2"/>
  <c r="M2553" i="2" s="1"/>
  <c r="L2554" i="2"/>
  <c r="M2554" i="2" s="1"/>
  <c r="L2555" i="2"/>
  <c r="M2555" i="2" s="1"/>
  <c r="L2556" i="2"/>
  <c r="M2556" i="2" s="1"/>
  <c r="L2557" i="2"/>
  <c r="M2557" i="2" s="1"/>
  <c r="L2558" i="2"/>
  <c r="M2558" i="2" s="1"/>
  <c r="L2559" i="2"/>
  <c r="M2559" i="2" s="1"/>
  <c r="L2560" i="2"/>
  <c r="M2560" i="2" s="1"/>
  <c r="L2561" i="2"/>
  <c r="M2561" i="2" s="1"/>
  <c r="L2562" i="2"/>
  <c r="M2562" i="2" s="1"/>
  <c r="L2563" i="2"/>
  <c r="M2563" i="2" s="1"/>
  <c r="L2564" i="2"/>
  <c r="M2564" i="2" s="1"/>
  <c r="L2565" i="2"/>
  <c r="M2565" i="2" s="1"/>
  <c r="L2566" i="2"/>
  <c r="M2566" i="2" s="1"/>
  <c r="L2567" i="2"/>
  <c r="M2567" i="2" s="1"/>
  <c r="L2568" i="2"/>
  <c r="M2568" i="2" s="1"/>
  <c r="L2569" i="2"/>
  <c r="M2569" i="2" s="1"/>
  <c r="L2570" i="2"/>
  <c r="M2570" i="2" s="1"/>
  <c r="L2571" i="2"/>
  <c r="M2571" i="2" s="1"/>
  <c r="L2572" i="2"/>
  <c r="M2572" i="2" s="1"/>
  <c r="L2573" i="2"/>
  <c r="M2573" i="2" s="1"/>
  <c r="L2574" i="2"/>
  <c r="M2574" i="2" s="1"/>
  <c r="L2575" i="2"/>
  <c r="M2575" i="2" s="1"/>
  <c r="L2576" i="2"/>
  <c r="M2576" i="2" s="1"/>
  <c r="L2577" i="2"/>
  <c r="M2577" i="2" s="1"/>
  <c r="L2578" i="2"/>
  <c r="M2578" i="2" s="1"/>
  <c r="L2579" i="2"/>
  <c r="M2579" i="2" s="1"/>
  <c r="L2580" i="2"/>
  <c r="M2580" i="2" s="1"/>
  <c r="L2581" i="2"/>
  <c r="M2581" i="2" s="1"/>
  <c r="L2582" i="2"/>
  <c r="M2582" i="2" s="1"/>
  <c r="L2583" i="2"/>
  <c r="M2583" i="2" s="1"/>
  <c r="L2584" i="2"/>
  <c r="M2584" i="2" s="1"/>
  <c r="L2585" i="2"/>
  <c r="M2585" i="2" s="1"/>
  <c r="L2586" i="2"/>
  <c r="M2586" i="2" s="1"/>
  <c r="L2587" i="2"/>
  <c r="M2587" i="2" s="1"/>
  <c r="L2588" i="2"/>
  <c r="M2588" i="2" s="1"/>
  <c r="L2589" i="2"/>
  <c r="M2589" i="2" s="1"/>
  <c r="L2590" i="2"/>
  <c r="M2590" i="2" s="1"/>
  <c r="L2591" i="2"/>
  <c r="M2591" i="2" s="1"/>
  <c r="L2592" i="2"/>
  <c r="M2592" i="2" s="1"/>
  <c r="L2593" i="2"/>
  <c r="M2593" i="2" s="1"/>
  <c r="L2594" i="2"/>
  <c r="M2594" i="2" s="1"/>
  <c r="L2595" i="2"/>
  <c r="M2595" i="2" s="1"/>
  <c r="L2596" i="2"/>
  <c r="M2596" i="2" s="1"/>
  <c r="L2597" i="2"/>
  <c r="M2597" i="2" s="1"/>
  <c r="L2598" i="2"/>
  <c r="M2598" i="2" s="1"/>
  <c r="L2599" i="2"/>
  <c r="M2599" i="2" s="1"/>
  <c r="L2600" i="2"/>
  <c r="M2600" i="2" s="1"/>
  <c r="L2601" i="2"/>
  <c r="M2601" i="2" s="1"/>
  <c r="L2602" i="2"/>
  <c r="M2602" i="2" s="1"/>
  <c r="L2603" i="2"/>
  <c r="M2603" i="2" s="1"/>
  <c r="L2604" i="2"/>
  <c r="M2604" i="2" s="1"/>
  <c r="L2605" i="2"/>
  <c r="M2605" i="2" s="1"/>
  <c r="L2606" i="2"/>
  <c r="M2606" i="2" s="1"/>
  <c r="L2607" i="2"/>
  <c r="M2607" i="2" s="1"/>
  <c r="L2608" i="2"/>
  <c r="M2608" i="2" s="1"/>
  <c r="L2609" i="2"/>
  <c r="M2609" i="2" s="1"/>
  <c r="L2610" i="2"/>
  <c r="M2610" i="2" s="1"/>
  <c r="L2611" i="2"/>
  <c r="M2611" i="2" s="1"/>
  <c r="L2612" i="2"/>
  <c r="M2612" i="2" s="1"/>
  <c r="L2613" i="2"/>
  <c r="M2613" i="2" s="1"/>
  <c r="L2614" i="2"/>
  <c r="M2614" i="2" s="1"/>
  <c r="L2615" i="2"/>
  <c r="M2615" i="2" s="1"/>
  <c r="L2616" i="2"/>
  <c r="M2616" i="2" s="1"/>
  <c r="L2617" i="2"/>
  <c r="M2617" i="2" s="1"/>
  <c r="L2618" i="2"/>
  <c r="M2618" i="2" s="1"/>
  <c r="L2619" i="2"/>
  <c r="M2619" i="2" s="1"/>
  <c r="L2620" i="2"/>
  <c r="M2620" i="2" s="1"/>
  <c r="L2621" i="2"/>
  <c r="M2621" i="2" s="1"/>
  <c r="L2622" i="2"/>
  <c r="M2622" i="2" s="1"/>
  <c r="L2623" i="2"/>
  <c r="M2623" i="2" s="1"/>
  <c r="L2624" i="2"/>
  <c r="M2624" i="2" s="1"/>
  <c r="L2625" i="2"/>
  <c r="M2625" i="2" s="1"/>
  <c r="L2626" i="2"/>
  <c r="M2626" i="2" s="1"/>
  <c r="L2627" i="2"/>
  <c r="M2627" i="2" s="1"/>
  <c r="L2628" i="2"/>
  <c r="M2628" i="2" s="1"/>
  <c r="L2629" i="2"/>
  <c r="M2629" i="2" s="1"/>
  <c r="L2630" i="2"/>
  <c r="M2630" i="2" s="1"/>
  <c r="L2631" i="2"/>
  <c r="M2631" i="2" s="1"/>
  <c r="L2632" i="2"/>
  <c r="M2632" i="2" s="1"/>
  <c r="L2633" i="2"/>
  <c r="M2633" i="2" s="1"/>
  <c r="L2634" i="2"/>
  <c r="M2634" i="2" s="1"/>
  <c r="L2635" i="2"/>
  <c r="M2635" i="2" s="1"/>
  <c r="L2636" i="2"/>
  <c r="M2636" i="2" s="1"/>
  <c r="L2637" i="2"/>
  <c r="M2637" i="2" s="1"/>
  <c r="L2638" i="2"/>
  <c r="M2638" i="2" s="1"/>
  <c r="L2639" i="2"/>
  <c r="M2639" i="2" s="1"/>
  <c r="L2640" i="2"/>
  <c r="M2640" i="2" s="1"/>
  <c r="L2641" i="2"/>
  <c r="M2641" i="2" s="1"/>
  <c r="L2642" i="2"/>
  <c r="M2642" i="2" s="1"/>
  <c r="L2643" i="2"/>
  <c r="M2643" i="2" s="1"/>
  <c r="L2644" i="2"/>
  <c r="M2644" i="2" s="1"/>
  <c r="L2645" i="2"/>
  <c r="M2645" i="2" s="1"/>
  <c r="L2646" i="2"/>
  <c r="M2646" i="2" s="1"/>
  <c r="L2647" i="2"/>
  <c r="M2647" i="2" s="1"/>
  <c r="L2648" i="2"/>
  <c r="M2648" i="2" s="1"/>
  <c r="L2649" i="2"/>
  <c r="M2649" i="2" s="1"/>
  <c r="L2650" i="2"/>
  <c r="M2650" i="2" s="1"/>
  <c r="L2651" i="2"/>
  <c r="M2651" i="2" s="1"/>
  <c r="L2652" i="2"/>
  <c r="M2652" i="2" s="1"/>
  <c r="L2653" i="2"/>
  <c r="M2653" i="2" s="1"/>
  <c r="L2654" i="2"/>
  <c r="M2654" i="2" s="1"/>
  <c r="L2655" i="2"/>
  <c r="M2655" i="2" s="1"/>
  <c r="L2656" i="2"/>
  <c r="M2656" i="2" s="1"/>
  <c r="L2657" i="2"/>
  <c r="M2657" i="2" s="1"/>
  <c r="L2658" i="2"/>
  <c r="M2658" i="2" s="1"/>
  <c r="L2659" i="2"/>
  <c r="M2659" i="2" s="1"/>
  <c r="L2660" i="2"/>
  <c r="M2660" i="2" s="1"/>
  <c r="L2661" i="2"/>
  <c r="M2661" i="2" s="1"/>
  <c r="L2662" i="2"/>
  <c r="M2662" i="2" s="1"/>
  <c r="L2663" i="2"/>
  <c r="M2663" i="2" s="1"/>
  <c r="L2664" i="2"/>
  <c r="M2664" i="2" s="1"/>
  <c r="L2665" i="2"/>
  <c r="M2665" i="2" s="1"/>
  <c r="L2666" i="2"/>
  <c r="M2666" i="2" s="1"/>
  <c r="L2667" i="2"/>
  <c r="M2667" i="2" s="1"/>
  <c r="L2668" i="2"/>
  <c r="M2668" i="2" s="1"/>
  <c r="L2669" i="2"/>
  <c r="M2669" i="2" s="1"/>
  <c r="L2670" i="2"/>
  <c r="M2670" i="2" s="1"/>
  <c r="L2671" i="2"/>
  <c r="M2671" i="2" s="1"/>
  <c r="L2672" i="2"/>
  <c r="M2672" i="2" s="1"/>
  <c r="L2673" i="2"/>
  <c r="M2673" i="2" s="1"/>
  <c r="L2674" i="2"/>
  <c r="M2674" i="2" s="1"/>
  <c r="L2675" i="2"/>
  <c r="M2675" i="2" s="1"/>
  <c r="L2676" i="2"/>
  <c r="M2676" i="2" s="1"/>
  <c r="L2677" i="2"/>
  <c r="M2677" i="2" s="1"/>
  <c r="L2678" i="2"/>
  <c r="M2678" i="2" s="1"/>
  <c r="L2679" i="2"/>
  <c r="M2679" i="2" s="1"/>
  <c r="L2680" i="2"/>
  <c r="M2680" i="2" s="1"/>
  <c r="L2681" i="2"/>
  <c r="M2681" i="2" s="1"/>
  <c r="L2682" i="2"/>
  <c r="M2682" i="2" s="1"/>
  <c r="L2683" i="2"/>
  <c r="M2683" i="2" s="1"/>
  <c r="L2684" i="2"/>
  <c r="M2684" i="2" s="1"/>
  <c r="L2685" i="2"/>
  <c r="M2685" i="2" s="1"/>
  <c r="L2686" i="2"/>
  <c r="M2686" i="2" s="1"/>
  <c r="L2687" i="2"/>
  <c r="M2687" i="2" s="1"/>
  <c r="L2688" i="2"/>
  <c r="M2688" i="2" s="1"/>
  <c r="L2689" i="2"/>
  <c r="M2689" i="2" s="1"/>
  <c r="L2690" i="2"/>
  <c r="M2690" i="2" s="1"/>
  <c r="L2691" i="2"/>
  <c r="M2691" i="2" s="1"/>
  <c r="L2692" i="2"/>
  <c r="M2692" i="2" s="1"/>
  <c r="L2693" i="2"/>
  <c r="M2693" i="2" s="1"/>
  <c r="L2694" i="2"/>
  <c r="M2694" i="2" s="1"/>
  <c r="L2695" i="2"/>
  <c r="M2695" i="2" s="1"/>
  <c r="L2696" i="2"/>
  <c r="M2696" i="2" s="1"/>
  <c r="L2697" i="2"/>
  <c r="M2697" i="2" s="1"/>
  <c r="L2698" i="2"/>
  <c r="M2698" i="2" s="1"/>
  <c r="L2699" i="2"/>
  <c r="M2699" i="2" s="1"/>
  <c r="L2700" i="2"/>
  <c r="M2700" i="2" s="1"/>
  <c r="L2701" i="2"/>
  <c r="M2701" i="2" s="1"/>
  <c r="L2702" i="2"/>
  <c r="M2702" i="2" s="1"/>
  <c r="L2703" i="2"/>
  <c r="M2703" i="2" s="1"/>
  <c r="L2704" i="2"/>
  <c r="M2704" i="2" s="1"/>
  <c r="L2705" i="2"/>
  <c r="M2705" i="2" s="1"/>
  <c r="L2706" i="2"/>
  <c r="M2706" i="2" s="1"/>
  <c r="L2707" i="2"/>
  <c r="M2707" i="2" s="1"/>
  <c r="L2708" i="2"/>
  <c r="M2708" i="2" s="1"/>
  <c r="L2709" i="2"/>
  <c r="M2709" i="2" s="1"/>
  <c r="L2710" i="2"/>
  <c r="M2710" i="2" s="1"/>
  <c r="L2711" i="2"/>
  <c r="M2711" i="2" s="1"/>
  <c r="L2712" i="2"/>
  <c r="M2712" i="2" s="1"/>
  <c r="L2713" i="2"/>
  <c r="M2713" i="2" s="1"/>
  <c r="L2714" i="2"/>
  <c r="M2714" i="2" s="1"/>
  <c r="L2715" i="2"/>
  <c r="M2715" i="2" s="1"/>
  <c r="L2716" i="2"/>
  <c r="M2716" i="2" s="1"/>
  <c r="L2717" i="2"/>
  <c r="M2717" i="2" s="1"/>
  <c r="L2718" i="2"/>
  <c r="M2718" i="2" s="1"/>
  <c r="L2719" i="2"/>
  <c r="M2719" i="2" s="1"/>
  <c r="L2720" i="2"/>
  <c r="M2720" i="2" s="1"/>
  <c r="L2721" i="2"/>
  <c r="M2721" i="2" s="1"/>
  <c r="L2722" i="2"/>
  <c r="M2722" i="2" s="1"/>
  <c r="L2723" i="2"/>
  <c r="M2723" i="2" s="1"/>
  <c r="L2724" i="2"/>
  <c r="M2724" i="2" s="1"/>
  <c r="L2725" i="2"/>
  <c r="M2725" i="2" s="1"/>
  <c r="L2726" i="2"/>
  <c r="M2726" i="2" s="1"/>
  <c r="L2727" i="2"/>
  <c r="M2727" i="2" s="1"/>
  <c r="L2728" i="2"/>
  <c r="M2728" i="2" s="1"/>
  <c r="L2729" i="2"/>
  <c r="M2729" i="2" s="1"/>
  <c r="L2730" i="2"/>
  <c r="M2730" i="2" s="1"/>
  <c r="L2731" i="2"/>
  <c r="M2731" i="2" s="1"/>
  <c r="L2732" i="2"/>
  <c r="M2732" i="2" s="1"/>
  <c r="L2733" i="2"/>
  <c r="M2733" i="2" s="1"/>
  <c r="L2734" i="2"/>
  <c r="M2734" i="2" s="1"/>
  <c r="L2735" i="2"/>
  <c r="M2735" i="2" s="1"/>
  <c r="L2736" i="2"/>
  <c r="M2736" i="2" s="1"/>
  <c r="L2737" i="2"/>
  <c r="M2737" i="2" s="1"/>
  <c r="L2738" i="2"/>
  <c r="M2738" i="2" s="1"/>
  <c r="L2739" i="2"/>
  <c r="M2739" i="2" s="1"/>
  <c r="L2740" i="2"/>
  <c r="M2740" i="2" s="1"/>
  <c r="L2741" i="2"/>
  <c r="M2741" i="2" s="1"/>
  <c r="L2742" i="2"/>
  <c r="M2742" i="2" s="1"/>
  <c r="L2743" i="2"/>
  <c r="M2743" i="2" s="1"/>
  <c r="L2744" i="2"/>
  <c r="M2744" i="2" s="1"/>
  <c r="L2745" i="2"/>
  <c r="M2745" i="2" s="1"/>
  <c r="L2746" i="2"/>
  <c r="M2746" i="2" s="1"/>
  <c r="L2747" i="2"/>
  <c r="M2747" i="2" s="1"/>
  <c r="L2748" i="2"/>
  <c r="M2748" i="2" s="1"/>
  <c r="L2749" i="2"/>
  <c r="M2749" i="2" s="1"/>
  <c r="L2750" i="2"/>
  <c r="M2750" i="2" s="1"/>
  <c r="L2751" i="2"/>
  <c r="M2751" i="2" s="1"/>
  <c r="L2752" i="2"/>
  <c r="M2752" i="2" s="1"/>
  <c r="L2753" i="2"/>
  <c r="M2753" i="2" s="1"/>
  <c r="L2754" i="2"/>
  <c r="M2754" i="2" s="1"/>
  <c r="L2755" i="2"/>
  <c r="M2755" i="2" s="1"/>
  <c r="L2756" i="2"/>
  <c r="M2756" i="2" s="1"/>
  <c r="L2757" i="2"/>
  <c r="M2757" i="2" s="1"/>
  <c r="L2758" i="2"/>
  <c r="M2758" i="2" s="1"/>
  <c r="L2759" i="2"/>
  <c r="M2759" i="2" s="1"/>
  <c r="L2760" i="2"/>
  <c r="M2760" i="2" s="1"/>
  <c r="L2761" i="2"/>
  <c r="M2761" i="2" s="1"/>
  <c r="L2762" i="2"/>
  <c r="M2762" i="2" s="1"/>
  <c r="L2763" i="2"/>
  <c r="M2763" i="2" s="1"/>
  <c r="L2764" i="2"/>
  <c r="M2764" i="2" s="1"/>
  <c r="L2765" i="2"/>
  <c r="M2765" i="2" s="1"/>
  <c r="L2766" i="2"/>
  <c r="M2766" i="2" s="1"/>
  <c r="L2767" i="2"/>
  <c r="M2767" i="2" s="1"/>
  <c r="L2768" i="2"/>
  <c r="M2768" i="2" s="1"/>
  <c r="L2769" i="2"/>
  <c r="M2769" i="2" s="1"/>
  <c r="L2770" i="2"/>
  <c r="M2770" i="2" s="1"/>
  <c r="L2771" i="2"/>
  <c r="M2771" i="2" s="1"/>
  <c r="L2772" i="2"/>
  <c r="M2772" i="2" s="1"/>
  <c r="L2773" i="2"/>
  <c r="M2773" i="2" s="1"/>
  <c r="L2774" i="2"/>
  <c r="M2774" i="2" s="1"/>
  <c r="L2775" i="2"/>
  <c r="M2775" i="2" s="1"/>
  <c r="L2776" i="2"/>
  <c r="M2776" i="2" s="1"/>
  <c r="L2777" i="2"/>
  <c r="M2777" i="2" s="1"/>
  <c r="L2778" i="2"/>
  <c r="M2778" i="2" s="1"/>
  <c r="L2779" i="2"/>
  <c r="M2779" i="2" s="1"/>
  <c r="L2780" i="2"/>
  <c r="M2780" i="2" s="1"/>
  <c r="L2781" i="2"/>
  <c r="M2781" i="2" s="1"/>
  <c r="L2782" i="2"/>
  <c r="M2782" i="2" s="1"/>
  <c r="L2783" i="2"/>
  <c r="M2783" i="2" s="1"/>
  <c r="L2784" i="2"/>
  <c r="M2784" i="2" s="1"/>
  <c r="L2785" i="2"/>
  <c r="M2785" i="2" s="1"/>
  <c r="L2786" i="2"/>
  <c r="M2786" i="2" s="1"/>
  <c r="L2787" i="2"/>
  <c r="M2787" i="2" s="1"/>
  <c r="L2788" i="2"/>
  <c r="M2788" i="2" s="1"/>
  <c r="L2789" i="2"/>
  <c r="M2789" i="2" s="1"/>
  <c r="L2790" i="2"/>
  <c r="M2790" i="2" s="1"/>
  <c r="L2791" i="2"/>
  <c r="M2791" i="2" s="1"/>
  <c r="L2792" i="2"/>
  <c r="M2792" i="2" s="1"/>
  <c r="L2793" i="2"/>
  <c r="M2793" i="2" s="1"/>
  <c r="L2794" i="2"/>
  <c r="M2794" i="2" s="1"/>
  <c r="L2795" i="2"/>
  <c r="M2795" i="2" s="1"/>
  <c r="L2796" i="2"/>
  <c r="M2796" i="2" s="1"/>
  <c r="L2797" i="2"/>
  <c r="M2797" i="2" s="1"/>
  <c r="L2798" i="2"/>
  <c r="M2798" i="2" s="1"/>
  <c r="L2799" i="2"/>
  <c r="M2799" i="2" s="1"/>
  <c r="L2800" i="2"/>
  <c r="M2800" i="2" s="1"/>
  <c r="L2801" i="2"/>
  <c r="M2801" i="2" s="1"/>
  <c r="L2802" i="2"/>
  <c r="M2802" i="2" s="1"/>
  <c r="L2803" i="2"/>
  <c r="M2803" i="2" s="1"/>
  <c r="L2804" i="2"/>
  <c r="M2804" i="2" s="1"/>
  <c r="L2805" i="2"/>
  <c r="M2805" i="2" s="1"/>
  <c r="L2806" i="2"/>
  <c r="M2806" i="2" s="1"/>
  <c r="L2807" i="2"/>
  <c r="M2807" i="2" s="1"/>
  <c r="L2808" i="2"/>
  <c r="M2808" i="2" s="1"/>
  <c r="L2809" i="2"/>
  <c r="M2809" i="2" s="1"/>
  <c r="L2810" i="2"/>
  <c r="M2810" i="2" s="1"/>
  <c r="L2811" i="2"/>
  <c r="M2811" i="2" s="1"/>
  <c r="L2812" i="2"/>
  <c r="M2812" i="2" s="1"/>
  <c r="L2813" i="2"/>
  <c r="M2813" i="2" s="1"/>
  <c r="L2814" i="2"/>
  <c r="M2814" i="2" s="1"/>
  <c r="L2815" i="2"/>
  <c r="M2815" i="2" s="1"/>
  <c r="L2816" i="2"/>
  <c r="M2816" i="2" s="1"/>
  <c r="L2817" i="2"/>
  <c r="M2817" i="2" s="1"/>
  <c r="L2818" i="2"/>
  <c r="M2818" i="2" s="1"/>
  <c r="L2819" i="2"/>
  <c r="M2819" i="2" s="1"/>
  <c r="L2820" i="2"/>
  <c r="M2820" i="2" s="1"/>
  <c r="L2821" i="2"/>
  <c r="M2821" i="2" s="1"/>
  <c r="L2822" i="2"/>
  <c r="M2822" i="2" s="1"/>
  <c r="L2823" i="2"/>
  <c r="M2823" i="2" s="1"/>
  <c r="L2824" i="2"/>
  <c r="M2824" i="2" s="1"/>
  <c r="L2825" i="2"/>
  <c r="M2825" i="2" s="1"/>
  <c r="L2826" i="2"/>
  <c r="M2826" i="2" s="1"/>
  <c r="L2827" i="2"/>
  <c r="M2827" i="2" s="1"/>
  <c r="L2828" i="2"/>
  <c r="M2828" i="2" s="1"/>
  <c r="L2829" i="2"/>
  <c r="M2829" i="2" s="1"/>
  <c r="L2830" i="2"/>
  <c r="M2830" i="2" s="1"/>
  <c r="L2831" i="2"/>
  <c r="M2831" i="2" s="1"/>
  <c r="L2832" i="2"/>
  <c r="M2832" i="2" s="1"/>
  <c r="L2833" i="2"/>
  <c r="M2833" i="2" s="1"/>
  <c r="L2834" i="2"/>
  <c r="M2834" i="2" s="1"/>
  <c r="L2835" i="2"/>
  <c r="M2835" i="2" s="1"/>
  <c r="L2836" i="2"/>
  <c r="M2836" i="2" s="1"/>
  <c r="L2837" i="2"/>
  <c r="M2837" i="2" s="1"/>
  <c r="L2838" i="2"/>
  <c r="M2838" i="2" s="1"/>
  <c r="L2839" i="2"/>
  <c r="M2839" i="2" s="1"/>
  <c r="L2840" i="2"/>
  <c r="M2840" i="2" s="1"/>
  <c r="L2841" i="2"/>
  <c r="M2841" i="2" s="1"/>
  <c r="L2842" i="2"/>
  <c r="M2842" i="2" s="1"/>
  <c r="L2843" i="2"/>
  <c r="M2843" i="2" s="1"/>
  <c r="L2844" i="2"/>
  <c r="M2844" i="2" s="1"/>
  <c r="L2845" i="2"/>
  <c r="M2845" i="2" s="1"/>
  <c r="L2846" i="2"/>
  <c r="M2846" i="2" s="1"/>
  <c r="L2847" i="2"/>
  <c r="M2847" i="2" s="1"/>
  <c r="L2848" i="2"/>
  <c r="M2848" i="2" s="1"/>
  <c r="L2849" i="2"/>
  <c r="M2849" i="2" s="1"/>
  <c r="L2850" i="2"/>
  <c r="M2850" i="2" s="1"/>
  <c r="L2851" i="2"/>
  <c r="M2851" i="2" s="1"/>
  <c r="L2852" i="2"/>
  <c r="M2852" i="2" s="1"/>
  <c r="L2853" i="2"/>
  <c r="M2853" i="2" s="1"/>
  <c r="L2854" i="2"/>
  <c r="M2854" i="2" s="1"/>
  <c r="L2855" i="2"/>
  <c r="M2855" i="2" s="1"/>
  <c r="L2856" i="2"/>
  <c r="M2856" i="2" s="1"/>
  <c r="L2857" i="2"/>
  <c r="M2857" i="2" s="1"/>
  <c r="L2858" i="2"/>
  <c r="M2858" i="2" s="1"/>
  <c r="L2859" i="2"/>
  <c r="M2859" i="2" s="1"/>
  <c r="L2860" i="2"/>
  <c r="M2860" i="2" s="1"/>
  <c r="L2861" i="2"/>
  <c r="M2861" i="2" s="1"/>
  <c r="L2862" i="2"/>
  <c r="M2862" i="2" s="1"/>
  <c r="L2863" i="2"/>
  <c r="M2863" i="2" s="1"/>
  <c r="L2864" i="2"/>
  <c r="M2864" i="2" s="1"/>
  <c r="L2865" i="2"/>
  <c r="M2865" i="2" s="1"/>
  <c r="L2866" i="2"/>
  <c r="M2866" i="2" s="1"/>
  <c r="L2867" i="2"/>
  <c r="M2867" i="2" s="1"/>
  <c r="L2868" i="2"/>
  <c r="M2868" i="2" s="1"/>
  <c r="L2869" i="2"/>
  <c r="M2869" i="2" s="1"/>
  <c r="L2870" i="2"/>
  <c r="M2870" i="2" s="1"/>
  <c r="L2871" i="2"/>
  <c r="M2871" i="2" s="1"/>
  <c r="L2872" i="2"/>
  <c r="M2872" i="2" s="1"/>
  <c r="L2873" i="2"/>
  <c r="M2873" i="2" s="1"/>
  <c r="L2874" i="2"/>
  <c r="M2874" i="2" s="1"/>
  <c r="L2875" i="2"/>
  <c r="M2875" i="2" s="1"/>
  <c r="L2876" i="2"/>
  <c r="M2876" i="2" s="1"/>
  <c r="L2877" i="2"/>
  <c r="M2877" i="2" s="1"/>
  <c r="L2878" i="2"/>
  <c r="M2878" i="2" s="1"/>
  <c r="L2879" i="2"/>
  <c r="M2879" i="2" s="1"/>
  <c r="L2880" i="2"/>
  <c r="M2880" i="2" s="1"/>
  <c r="L2881" i="2"/>
  <c r="M2881" i="2" s="1"/>
  <c r="L2882" i="2"/>
  <c r="M2882" i="2" s="1"/>
  <c r="L2883" i="2"/>
  <c r="M2883" i="2" s="1"/>
  <c r="L2884" i="2"/>
  <c r="M2884" i="2" s="1"/>
  <c r="L2885" i="2"/>
  <c r="M2885" i="2" s="1"/>
  <c r="L2886" i="2"/>
  <c r="M2886" i="2" s="1"/>
  <c r="L2887" i="2"/>
  <c r="M2887" i="2" s="1"/>
  <c r="L2888" i="2"/>
  <c r="M2888" i="2" s="1"/>
  <c r="L2889" i="2"/>
  <c r="M2889" i="2" s="1"/>
  <c r="L2890" i="2"/>
  <c r="M2890" i="2" s="1"/>
  <c r="L2891" i="2"/>
  <c r="M2891" i="2" s="1"/>
  <c r="L2892" i="2"/>
  <c r="M2892" i="2" s="1"/>
  <c r="L2893" i="2"/>
  <c r="M2893" i="2" s="1"/>
  <c r="L2894" i="2"/>
  <c r="M2894" i="2" s="1"/>
  <c r="L2895" i="2"/>
  <c r="M2895" i="2" s="1"/>
  <c r="L2896" i="2"/>
  <c r="M2896" i="2" s="1"/>
  <c r="L2897" i="2"/>
  <c r="M2897" i="2" s="1"/>
  <c r="L2898" i="2"/>
  <c r="M2898" i="2" s="1"/>
  <c r="L2899" i="2"/>
  <c r="M2899" i="2" s="1"/>
  <c r="L2900" i="2"/>
  <c r="M2900" i="2" s="1"/>
  <c r="L2901" i="2"/>
  <c r="M2901" i="2" s="1"/>
  <c r="L2902" i="2"/>
  <c r="M2902" i="2" s="1"/>
  <c r="L2903" i="2"/>
  <c r="M2903" i="2" s="1"/>
  <c r="L2904" i="2"/>
  <c r="M2904" i="2" s="1"/>
  <c r="L2905" i="2"/>
  <c r="M2905" i="2" s="1"/>
  <c r="L2906" i="2"/>
  <c r="M2906" i="2" s="1"/>
  <c r="L2907" i="2"/>
  <c r="M2907" i="2" s="1"/>
  <c r="L2908" i="2"/>
  <c r="M2908" i="2" s="1"/>
  <c r="L2909" i="2"/>
  <c r="M2909" i="2" s="1"/>
  <c r="L2910" i="2"/>
  <c r="M2910" i="2" s="1"/>
  <c r="L2911" i="2"/>
  <c r="M2911" i="2" s="1"/>
  <c r="L2912" i="2"/>
  <c r="M2912" i="2" s="1"/>
  <c r="L2913" i="2"/>
  <c r="M2913" i="2" s="1"/>
  <c r="L2914" i="2"/>
  <c r="M2914" i="2" s="1"/>
  <c r="L2915" i="2"/>
  <c r="M2915" i="2" s="1"/>
  <c r="L2916" i="2"/>
  <c r="M2916" i="2" s="1"/>
  <c r="L2917" i="2"/>
  <c r="M2917" i="2" s="1"/>
  <c r="L2918" i="2"/>
  <c r="M2918" i="2" s="1"/>
  <c r="L2919" i="2"/>
  <c r="M2919" i="2" s="1"/>
  <c r="L2920" i="2"/>
  <c r="M2920" i="2" s="1"/>
  <c r="L2921" i="2"/>
  <c r="M2921" i="2" s="1"/>
  <c r="L2922" i="2"/>
  <c r="M2922" i="2" s="1"/>
  <c r="L2923" i="2"/>
  <c r="M2923" i="2" s="1"/>
  <c r="L2924" i="2"/>
  <c r="M2924" i="2" s="1"/>
  <c r="L2925" i="2"/>
  <c r="M2925" i="2" s="1"/>
  <c r="L2926" i="2"/>
  <c r="M2926" i="2" s="1"/>
  <c r="L2927" i="2"/>
  <c r="M2927" i="2" s="1"/>
  <c r="L2928" i="2"/>
  <c r="M2928" i="2" s="1"/>
  <c r="L2929" i="2"/>
  <c r="M2929" i="2" s="1"/>
  <c r="L2930" i="2"/>
  <c r="M2930" i="2" s="1"/>
  <c r="L2931" i="2"/>
  <c r="M2931" i="2" s="1"/>
  <c r="L2932" i="2"/>
  <c r="M2932" i="2" s="1"/>
  <c r="L2933" i="2"/>
  <c r="M2933" i="2" s="1"/>
  <c r="L2934" i="2"/>
  <c r="M2934" i="2" s="1"/>
  <c r="L2935" i="2"/>
  <c r="M2935" i="2" s="1"/>
  <c r="L2936" i="2"/>
  <c r="M2936" i="2" s="1"/>
  <c r="L2937" i="2"/>
  <c r="M2937" i="2" s="1"/>
  <c r="L2938" i="2"/>
  <c r="M2938" i="2" s="1"/>
  <c r="L2939" i="2"/>
  <c r="M2939" i="2" s="1"/>
  <c r="L2940" i="2"/>
  <c r="M2940" i="2" s="1"/>
  <c r="L2941" i="2"/>
  <c r="M2941" i="2" s="1"/>
  <c r="L2942" i="2"/>
  <c r="M2942" i="2" s="1"/>
  <c r="L2943" i="2"/>
  <c r="M2943" i="2" s="1"/>
  <c r="L2944" i="2"/>
  <c r="M2944" i="2" s="1"/>
  <c r="L2945" i="2"/>
  <c r="M2945" i="2" s="1"/>
  <c r="L2946" i="2"/>
  <c r="M2946" i="2" s="1"/>
  <c r="L2947" i="2"/>
  <c r="M2947" i="2" s="1"/>
  <c r="L2948" i="2"/>
  <c r="M2948" i="2" s="1"/>
  <c r="L2949" i="2"/>
  <c r="M2949" i="2" s="1"/>
  <c r="L2950" i="2"/>
  <c r="M2950" i="2" s="1"/>
  <c r="L2951" i="2"/>
  <c r="M2951" i="2" s="1"/>
  <c r="L2952" i="2"/>
  <c r="M2952" i="2" s="1"/>
  <c r="L2953" i="2"/>
  <c r="M2953" i="2" s="1"/>
  <c r="L2954" i="2"/>
  <c r="M2954" i="2" s="1"/>
  <c r="L2955" i="2"/>
  <c r="M2955" i="2" s="1"/>
  <c r="L2956" i="2"/>
  <c r="M2956" i="2" s="1"/>
  <c r="L2957" i="2"/>
  <c r="M2957" i="2" s="1"/>
  <c r="L2958" i="2"/>
  <c r="M2958" i="2" s="1"/>
  <c r="L2959" i="2"/>
  <c r="M2959" i="2" s="1"/>
  <c r="L2960" i="2"/>
  <c r="M2960" i="2" s="1"/>
  <c r="L2961" i="2"/>
  <c r="M2961" i="2" s="1"/>
  <c r="L2962" i="2"/>
  <c r="M2962" i="2" s="1"/>
  <c r="L2963" i="2"/>
  <c r="M2963" i="2" s="1"/>
  <c r="L2964" i="2"/>
  <c r="M2964" i="2" s="1"/>
  <c r="L2965" i="2"/>
  <c r="M2965" i="2" s="1"/>
  <c r="L2966" i="2"/>
  <c r="M2966" i="2" s="1"/>
  <c r="L2967" i="2"/>
  <c r="M2967" i="2" s="1"/>
  <c r="L2968" i="2"/>
  <c r="M2968" i="2" s="1"/>
  <c r="L2969" i="2"/>
  <c r="M2969" i="2" s="1"/>
  <c r="L2970" i="2"/>
  <c r="M2970" i="2" s="1"/>
  <c r="L2971" i="2"/>
  <c r="M2971" i="2" s="1"/>
  <c r="L2972" i="2"/>
  <c r="M2972" i="2" s="1"/>
  <c r="L2973" i="2"/>
  <c r="M2973" i="2" s="1"/>
  <c r="L2974" i="2"/>
  <c r="M2974" i="2" s="1"/>
  <c r="L2975" i="2"/>
  <c r="M2975" i="2" s="1"/>
  <c r="L2976" i="2"/>
  <c r="M2976" i="2" s="1"/>
  <c r="L2977" i="2"/>
  <c r="M2977" i="2" s="1"/>
  <c r="L2978" i="2"/>
  <c r="M2978" i="2" s="1"/>
  <c r="L2979" i="2"/>
  <c r="M2979" i="2" s="1"/>
  <c r="L2980" i="2"/>
  <c r="M2980" i="2" s="1"/>
  <c r="L2981" i="2"/>
  <c r="M2981" i="2" s="1"/>
  <c r="L2982" i="2"/>
  <c r="M2982" i="2" s="1"/>
  <c r="L2983" i="2"/>
  <c r="M2983" i="2" s="1"/>
  <c r="L2984" i="2"/>
  <c r="M2984" i="2" s="1"/>
  <c r="L2985" i="2"/>
  <c r="M2985" i="2" s="1"/>
  <c r="L2986" i="2"/>
  <c r="M2986" i="2" s="1"/>
  <c r="L2987" i="2"/>
  <c r="M2987" i="2" s="1"/>
  <c r="L2988" i="2"/>
  <c r="M2988" i="2" s="1"/>
  <c r="L2989" i="2"/>
  <c r="M2989" i="2" s="1"/>
  <c r="L2990" i="2"/>
  <c r="M2990" i="2" s="1"/>
  <c r="L2991" i="2"/>
  <c r="M2991" i="2" s="1"/>
  <c r="L2992" i="2"/>
  <c r="M2992" i="2" s="1"/>
  <c r="L2993" i="2"/>
  <c r="M2993" i="2" s="1"/>
  <c r="L2994" i="2"/>
  <c r="M2994" i="2" s="1"/>
  <c r="L2995" i="2"/>
  <c r="M2995" i="2" s="1"/>
  <c r="L2996" i="2"/>
  <c r="M2996" i="2" s="1"/>
  <c r="L2997" i="2"/>
  <c r="M2997" i="2" s="1"/>
  <c r="L2998" i="2"/>
  <c r="M2998" i="2" s="1"/>
  <c r="L2999" i="2"/>
  <c r="M2999" i="2" s="1"/>
  <c r="L3000" i="2"/>
  <c r="M3000" i="2" s="1"/>
  <c r="L3001" i="2"/>
  <c r="M3001" i="2" s="1"/>
  <c r="L3002" i="2"/>
  <c r="M3002" i="2" s="1"/>
  <c r="L3003" i="2"/>
  <c r="M3003" i="2" s="1"/>
  <c r="L3004" i="2"/>
  <c r="M3004" i="2" s="1"/>
  <c r="L3005" i="2"/>
  <c r="M3005" i="2" s="1"/>
  <c r="L3006" i="2"/>
  <c r="M3006" i="2" s="1"/>
  <c r="L3007" i="2"/>
  <c r="M3007" i="2" s="1"/>
  <c r="L3008" i="2"/>
  <c r="M3008" i="2" s="1"/>
  <c r="L3009" i="2"/>
  <c r="M3009" i="2" s="1"/>
  <c r="L3010" i="2"/>
  <c r="M3010" i="2" s="1"/>
  <c r="L3011" i="2"/>
  <c r="M3011" i="2" s="1"/>
  <c r="L3012" i="2"/>
  <c r="M3012" i="2" s="1"/>
  <c r="L3013" i="2"/>
  <c r="M3013" i="2" s="1"/>
  <c r="L3014" i="2"/>
  <c r="M3014" i="2" s="1"/>
  <c r="L3015" i="2"/>
  <c r="M3015" i="2" s="1"/>
  <c r="L3016" i="2"/>
  <c r="M3016" i="2" s="1"/>
  <c r="L3017" i="2"/>
  <c r="M3017" i="2" s="1"/>
  <c r="L3018" i="2"/>
  <c r="M3018" i="2" s="1"/>
  <c r="L3019" i="2"/>
  <c r="M3019" i="2" s="1"/>
  <c r="L3020" i="2"/>
  <c r="M3020" i="2" s="1"/>
  <c r="L3021" i="2"/>
  <c r="M3021" i="2" s="1"/>
  <c r="L3022" i="2"/>
  <c r="M3022" i="2" s="1"/>
  <c r="L3023" i="2"/>
  <c r="M3023" i="2" s="1"/>
  <c r="L3024" i="2"/>
  <c r="M3024" i="2" s="1"/>
  <c r="L3025" i="2"/>
  <c r="M3025" i="2" s="1"/>
  <c r="L3026" i="2"/>
  <c r="M3026" i="2" s="1"/>
  <c r="L3027" i="2"/>
  <c r="M3027" i="2" s="1"/>
  <c r="L3028" i="2"/>
  <c r="M3028" i="2" s="1"/>
  <c r="L3029" i="2"/>
  <c r="M3029" i="2" s="1"/>
  <c r="L3030" i="2"/>
  <c r="M3030" i="2" s="1"/>
  <c r="L3031" i="2"/>
  <c r="M3031" i="2" s="1"/>
  <c r="L3032" i="2"/>
  <c r="M3032" i="2" s="1"/>
  <c r="L3033" i="2"/>
  <c r="M3033" i="2" s="1"/>
  <c r="L3034" i="2"/>
  <c r="M3034" i="2" s="1"/>
  <c r="L3035" i="2"/>
  <c r="M3035" i="2" s="1"/>
  <c r="L3036" i="2"/>
  <c r="M3036" i="2" s="1"/>
  <c r="L3037" i="2"/>
  <c r="M3037" i="2" s="1"/>
  <c r="L3038" i="2"/>
  <c r="M3038" i="2" s="1"/>
  <c r="L3039" i="2"/>
  <c r="M3039" i="2" s="1"/>
  <c r="L3040" i="2"/>
  <c r="M3040" i="2" s="1"/>
  <c r="L3041" i="2"/>
  <c r="M3041" i="2" s="1"/>
  <c r="L3042" i="2"/>
  <c r="M3042" i="2" s="1"/>
  <c r="L3043" i="2"/>
  <c r="M3043" i="2" s="1"/>
  <c r="L3044" i="2"/>
  <c r="M3044" i="2" s="1"/>
  <c r="L3045" i="2"/>
  <c r="M3045" i="2" s="1"/>
  <c r="L3046" i="2"/>
  <c r="M3046" i="2" s="1"/>
  <c r="L3047" i="2"/>
  <c r="M3047" i="2" s="1"/>
  <c r="L3048" i="2"/>
  <c r="M3048" i="2" s="1"/>
  <c r="L3049" i="2"/>
  <c r="M3049" i="2" s="1"/>
  <c r="L3050" i="2"/>
  <c r="M3050" i="2" s="1"/>
  <c r="L3051" i="2"/>
  <c r="M3051" i="2" s="1"/>
  <c r="L3052" i="2"/>
  <c r="M3052" i="2" s="1"/>
  <c r="L3053" i="2"/>
  <c r="M3053" i="2" s="1"/>
  <c r="L3054" i="2"/>
  <c r="M3054" i="2" s="1"/>
  <c r="L3055" i="2"/>
  <c r="M3055" i="2" s="1"/>
  <c r="L3056" i="2"/>
  <c r="M3056" i="2" s="1"/>
  <c r="L3057" i="2"/>
  <c r="M3057" i="2" s="1"/>
  <c r="L3058" i="2"/>
  <c r="M3058" i="2" s="1"/>
  <c r="L3059" i="2"/>
  <c r="M3059" i="2" s="1"/>
  <c r="L3060" i="2"/>
  <c r="M3060" i="2" s="1"/>
  <c r="L3061" i="2"/>
  <c r="M3061" i="2" s="1"/>
  <c r="L3062" i="2"/>
  <c r="M3062" i="2" s="1"/>
  <c r="L3063" i="2"/>
  <c r="M3063" i="2" s="1"/>
  <c r="L3064" i="2"/>
  <c r="M3064" i="2" s="1"/>
  <c r="L3065" i="2"/>
  <c r="M3065" i="2" s="1"/>
  <c r="L3066" i="2"/>
  <c r="M3066" i="2" s="1"/>
  <c r="L3067" i="2"/>
  <c r="M3067" i="2" s="1"/>
  <c r="L3068" i="2"/>
  <c r="M3068" i="2" s="1"/>
  <c r="L3069" i="2"/>
  <c r="M3069" i="2" s="1"/>
  <c r="L3070" i="2"/>
  <c r="M3070" i="2" s="1"/>
  <c r="L3071" i="2"/>
  <c r="M3071" i="2" s="1"/>
  <c r="L3072" i="2"/>
  <c r="M3072" i="2" s="1"/>
  <c r="L3073" i="2"/>
  <c r="M3073" i="2" s="1"/>
  <c r="L3074" i="2"/>
  <c r="M3074" i="2" s="1"/>
  <c r="L3075" i="2"/>
  <c r="M3075" i="2" s="1"/>
  <c r="L3076" i="2"/>
  <c r="M3076" i="2" s="1"/>
  <c r="L3077" i="2"/>
  <c r="M3077" i="2" s="1"/>
  <c r="L3078" i="2"/>
  <c r="M3078" i="2" s="1"/>
  <c r="L3079" i="2"/>
  <c r="M3079" i="2" s="1"/>
  <c r="L3080" i="2"/>
  <c r="M3080" i="2" s="1"/>
  <c r="L3081" i="2"/>
  <c r="M3081" i="2" s="1"/>
  <c r="L3082" i="2"/>
  <c r="M3082" i="2" s="1"/>
  <c r="L3083" i="2"/>
  <c r="M3083" i="2" s="1"/>
  <c r="L3084" i="2"/>
  <c r="M3084" i="2" s="1"/>
  <c r="L3085" i="2"/>
  <c r="M3085" i="2" s="1"/>
  <c r="L3086" i="2"/>
  <c r="M3086" i="2" s="1"/>
  <c r="L3087" i="2"/>
  <c r="M3087" i="2" s="1"/>
  <c r="L3088" i="2"/>
  <c r="M3088" i="2" s="1"/>
  <c r="L3089" i="2"/>
  <c r="M3089" i="2" s="1"/>
  <c r="L3090" i="2"/>
  <c r="M3090" i="2" s="1"/>
  <c r="L3091" i="2"/>
  <c r="M3091" i="2" s="1"/>
  <c r="L3092" i="2"/>
  <c r="M3092" i="2" s="1"/>
  <c r="L3093" i="2"/>
  <c r="M3093" i="2" s="1"/>
  <c r="L3094" i="2"/>
  <c r="M3094" i="2" s="1"/>
  <c r="L3095" i="2"/>
  <c r="M3095" i="2" s="1"/>
  <c r="L3096" i="2"/>
  <c r="M3096" i="2" s="1"/>
  <c r="L3097" i="2"/>
  <c r="M3097" i="2" s="1"/>
  <c r="L3098" i="2"/>
  <c r="M3098" i="2" s="1"/>
  <c r="L3099" i="2"/>
  <c r="M3099" i="2" s="1"/>
  <c r="L3100" i="2"/>
  <c r="M3100" i="2" s="1"/>
  <c r="L3101" i="2"/>
  <c r="M3101" i="2" s="1"/>
  <c r="L3102" i="2"/>
  <c r="M3102" i="2" s="1"/>
  <c r="L3103" i="2"/>
  <c r="M3103" i="2" s="1"/>
  <c r="L3104" i="2"/>
  <c r="M3104" i="2" s="1"/>
  <c r="L3105" i="2"/>
  <c r="M3105" i="2" s="1"/>
  <c r="L3106" i="2"/>
  <c r="M3106" i="2" s="1"/>
  <c r="L3107" i="2"/>
  <c r="M3107" i="2" s="1"/>
  <c r="L3108" i="2"/>
  <c r="M3108" i="2" s="1"/>
  <c r="L3109" i="2"/>
  <c r="M3109" i="2" s="1"/>
  <c r="L3110" i="2"/>
  <c r="M3110" i="2" s="1"/>
  <c r="L3111" i="2"/>
  <c r="M3111" i="2" s="1"/>
  <c r="L3112" i="2"/>
  <c r="M3112" i="2" s="1"/>
  <c r="L3113" i="2"/>
  <c r="M3113" i="2" s="1"/>
  <c r="L3114" i="2"/>
  <c r="M3114" i="2" s="1"/>
  <c r="L3115" i="2"/>
  <c r="M3115" i="2" s="1"/>
  <c r="L3116" i="2"/>
  <c r="M3116" i="2" s="1"/>
  <c r="L3117" i="2"/>
  <c r="M3117" i="2" s="1"/>
  <c r="L3118" i="2"/>
  <c r="M3118" i="2" s="1"/>
  <c r="L3119" i="2"/>
  <c r="M3119" i="2" s="1"/>
  <c r="L3120" i="2"/>
  <c r="M3120" i="2" s="1"/>
  <c r="L3121" i="2"/>
  <c r="M3121" i="2" s="1"/>
  <c r="L3122" i="2"/>
  <c r="M3122" i="2" s="1"/>
  <c r="L3123" i="2"/>
  <c r="M3123" i="2" s="1"/>
  <c r="L3124" i="2"/>
  <c r="M3124" i="2" s="1"/>
  <c r="L3125" i="2"/>
  <c r="M3125" i="2" s="1"/>
  <c r="L3126" i="2"/>
  <c r="M3126" i="2" s="1"/>
  <c r="L3127" i="2"/>
  <c r="M3127" i="2" s="1"/>
  <c r="L3128" i="2"/>
  <c r="M3128" i="2" s="1"/>
  <c r="L3129" i="2"/>
  <c r="M3129" i="2" s="1"/>
  <c r="L3130" i="2"/>
  <c r="M3130" i="2" s="1"/>
  <c r="L3131" i="2"/>
  <c r="M3131" i="2" s="1"/>
  <c r="L3132" i="2"/>
  <c r="M3132" i="2" s="1"/>
  <c r="L3133" i="2"/>
  <c r="M3133" i="2" s="1"/>
  <c r="L3134" i="2"/>
  <c r="M3134" i="2" s="1"/>
  <c r="L3135" i="2"/>
  <c r="M3135" i="2" s="1"/>
  <c r="L3136" i="2"/>
  <c r="M3136" i="2" s="1"/>
  <c r="L3137" i="2"/>
  <c r="M3137" i="2" s="1"/>
  <c r="L3138" i="2"/>
  <c r="M3138" i="2" s="1"/>
  <c r="L3139" i="2"/>
  <c r="M3139" i="2" s="1"/>
  <c r="L3140" i="2"/>
  <c r="M3140" i="2" s="1"/>
  <c r="L3141" i="2"/>
  <c r="M3141" i="2" s="1"/>
  <c r="L3142" i="2"/>
  <c r="M3142" i="2" s="1"/>
  <c r="L3143" i="2"/>
  <c r="M3143" i="2" s="1"/>
  <c r="L3144" i="2"/>
  <c r="M3144" i="2" s="1"/>
  <c r="L3145" i="2"/>
  <c r="M3145" i="2" s="1"/>
  <c r="L3146" i="2"/>
  <c r="M3146" i="2" s="1"/>
  <c r="L3147" i="2"/>
  <c r="M3147" i="2" s="1"/>
  <c r="L3148" i="2"/>
  <c r="M3148" i="2" s="1"/>
  <c r="L3149" i="2"/>
  <c r="M3149" i="2" s="1"/>
  <c r="L3150" i="2"/>
  <c r="M3150" i="2" s="1"/>
  <c r="L3151" i="2"/>
  <c r="M3151" i="2" s="1"/>
  <c r="L3152" i="2"/>
  <c r="M3152" i="2" s="1"/>
  <c r="L3153" i="2"/>
  <c r="M3153" i="2" s="1"/>
  <c r="L3154" i="2"/>
  <c r="M3154" i="2" s="1"/>
  <c r="L3155" i="2"/>
  <c r="M3155" i="2" s="1"/>
  <c r="L3156" i="2"/>
  <c r="M3156" i="2" s="1"/>
  <c r="L3157" i="2"/>
  <c r="M3157" i="2" s="1"/>
  <c r="L3158" i="2"/>
  <c r="M3158" i="2" s="1"/>
  <c r="L3159" i="2"/>
  <c r="M3159" i="2" s="1"/>
  <c r="L3160" i="2"/>
  <c r="M3160" i="2" s="1"/>
  <c r="L3161" i="2"/>
  <c r="M3161" i="2" s="1"/>
  <c r="L3162" i="2"/>
  <c r="M3162" i="2" s="1"/>
  <c r="L3163" i="2"/>
  <c r="M3163" i="2" s="1"/>
  <c r="L3164" i="2"/>
  <c r="M3164" i="2" s="1"/>
  <c r="L3165" i="2"/>
  <c r="M3165" i="2" s="1"/>
  <c r="L3166" i="2"/>
  <c r="M3166" i="2" s="1"/>
  <c r="L3167" i="2"/>
  <c r="M3167" i="2" s="1"/>
  <c r="L3168" i="2"/>
  <c r="M3168" i="2" s="1"/>
  <c r="L3169" i="2"/>
  <c r="M3169" i="2" s="1"/>
  <c r="L3170" i="2"/>
  <c r="M3170" i="2" s="1"/>
  <c r="L3171" i="2"/>
  <c r="M3171" i="2" s="1"/>
  <c r="L3172" i="2"/>
  <c r="M3172" i="2" s="1"/>
  <c r="L3173" i="2"/>
  <c r="M3173" i="2" s="1"/>
  <c r="L3174" i="2"/>
  <c r="M3174" i="2" s="1"/>
  <c r="L3175" i="2"/>
  <c r="M3175" i="2" s="1"/>
  <c r="L3176" i="2"/>
  <c r="M3176" i="2" s="1"/>
  <c r="L3177" i="2"/>
  <c r="M3177" i="2" s="1"/>
  <c r="L3178" i="2"/>
  <c r="M3178" i="2" s="1"/>
  <c r="L3179" i="2"/>
  <c r="M3179" i="2" s="1"/>
  <c r="L3180" i="2"/>
  <c r="M3180" i="2" s="1"/>
  <c r="L3181" i="2"/>
  <c r="M3181" i="2" s="1"/>
  <c r="L3182" i="2"/>
  <c r="M3182" i="2" s="1"/>
  <c r="L3183" i="2"/>
  <c r="M3183" i="2" s="1"/>
  <c r="L3184" i="2"/>
  <c r="M3184" i="2" s="1"/>
  <c r="L3185" i="2"/>
  <c r="M3185" i="2" s="1"/>
  <c r="L3186" i="2"/>
  <c r="M3186" i="2" s="1"/>
  <c r="L3187" i="2"/>
  <c r="M3187" i="2" s="1"/>
  <c r="L3188" i="2"/>
  <c r="M3188" i="2" s="1"/>
  <c r="L3189" i="2"/>
  <c r="M3189" i="2" s="1"/>
  <c r="L3190" i="2"/>
  <c r="M3190" i="2" s="1"/>
  <c r="L3191" i="2"/>
  <c r="M3191" i="2" s="1"/>
  <c r="L3192" i="2"/>
  <c r="M3192" i="2" s="1"/>
  <c r="L3193" i="2"/>
  <c r="M3193" i="2" s="1"/>
  <c r="L3194" i="2"/>
  <c r="M3194" i="2" s="1"/>
  <c r="L3195" i="2"/>
  <c r="M3195" i="2" s="1"/>
  <c r="L3196" i="2"/>
  <c r="M3196" i="2" s="1"/>
  <c r="L3197" i="2"/>
  <c r="M3197" i="2" s="1"/>
  <c r="L3198" i="2"/>
  <c r="M3198" i="2" s="1"/>
  <c r="L3199" i="2"/>
  <c r="M3199" i="2" s="1"/>
  <c r="L3200" i="2"/>
  <c r="M3200" i="2" s="1"/>
  <c r="L3201" i="2"/>
  <c r="M3201" i="2" s="1"/>
  <c r="L3202" i="2"/>
  <c r="M3202" i="2" s="1"/>
  <c r="L3203" i="2"/>
  <c r="M3203" i="2" s="1"/>
  <c r="L3204" i="2"/>
  <c r="M3204" i="2" s="1"/>
  <c r="L3205" i="2"/>
  <c r="M3205" i="2" s="1"/>
  <c r="L3206" i="2"/>
  <c r="M3206" i="2" s="1"/>
  <c r="L3207" i="2"/>
  <c r="M3207" i="2" s="1"/>
  <c r="L3208" i="2"/>
  <c r="M3208" i="2" s="1"/>
  <c r="L3209" i="2"/>
  <c r="M3209" i="2" s="1"/>
  <c r="L3210" i="2"/>
  <c r="M3210" i="2" s="1"/>
  <c r="L3211" i="2"/>
  <c r="M3211" i="2" s="1"/>
  <c r="L3212" i="2"/>
  <c r="M3212" i="2" s="1"/>
  <c r="L3213" i="2"/>
  <c r="M3213" i="2" s="1"/>
  <c r="L3214" i="2"/>
  <c r="M3214" i="2" s="1"/>
  <c r="L3215" i="2"/>
  <c r="M3215" i="2" s="1"/>
  <c r="L3216" i="2"/>
  <c r="M3216" i="2" s="1"/>
  <c r="L3217" i="2"/>
  <c r="M3217" i="2" s="1"/>
  <c r="L3218" i="2"/>
  <c r="M3218" i="2" s="1"/>
  <c r="L3219" i="2"/>
  <c r="M3219" i="2" s="1"/>
  <c r="L3220" i="2"/>
  <c r="M3220" i="2" s="1"/>
  <c r="L3221" i="2"/>
  <c r="M3221" i="2" s="1"/>
  <c r="L3222" i="2"/>
  <c r="M3222" i="2" s="1"/>
  <c r="L3223" i="2"/>
  <c r="M3223" i="2" s="1"/>
  <c r="L3224" i="2"/>
  <c r="M3224" i="2" s="1"/>
  <c r="L3225" i="2"/>
  <c r="M3225" i="2" s="1"/>
  <c r="L3226" i="2"/>
  <c r="M3226" i="2" s="1"/>
  <c r="L3227" i="2"/>
  <c r="M3227" i="2" s="1"/>
  <c r="L3228" i="2"/>
  <c r="M3228" i="2" s="1"/>
  <c r="L3229" i="2"/>
  <c r="M3229" i="2" s="1"/>
  <c r="L3230" i="2"/>
  <c r="M3230" i="2" s="1"/>
  <c r="L3231" i="2"/>
  <c r="M3231" i="2" s="1"/>
  <c r="L3232" i="2"/>
  <c r="M3232" i="2" s="1"/>
  <c r="L3233" i="2"/>
  <c r="M3233" i="2" s="1"/>
  <c r="L3234" i="2"/>
  <c r="M3234" i="2" s="1"/>
  <c r="L3235" i="2"/>
  <c r="M3235" i="2" s="1"/>
  <c r="L3236" i="2"/>
  <c r="M3236" i="2" s="1"/>
  <c r="L3237" i="2"/>
  <c r="M3237" i="2" s="1"/>
  <c r="L3238" i="2"/>
  <c r="M3238" i="2" s="1"/>
  <c r="L3239" i="2"/>
  <c r="M3239" i="2" s="1"/>
  <c r="L3240" i="2"/>
  <c r="M3240" i="2" s="1"/>
  <c r="L3241" i="2"/>
  <c r="M3241" i="2" s="1"/>
  <c r="L3242" i="2"/>
  <c r="M3242" i="2" s="1"/>
  <c r="L3243" i="2"/>
  <c r="M3243" i="2" s="1"/>
  <c r="L3244" i="2"/>
  <c r="M3244" i="2" s="1"/>
  <c r="L3245" i="2"/>
  <c r="M3245" i="2" s="1"/>
  <c r="L3246" i="2"/>
  <c r="M3246" i="2" s="1"/>
  <c r="L3247" i="2"/>
  <c r="M3247" i="2" s="1"/>
  <c r="L3248" i="2"/>
  <c r="M3248" i="2" s="1"/>
  <c r="L3249" i="2"/>
  <c r="M3249" i="2" s="1"/>
  <c r="L3250" i="2"/>
  <c r="M3250" i="2" s="1"/>
  <c r="L3251" i="2"/>
  <c r="M3251" i="2" s="1"/>
  <c r="L3252" i="2"/>
  <c r="M3252" i="2" s="1"/>
  <c r="L3253" i="2"/>
  <c r="M3253" i="2" s="1"/>
  <c r="L3254" i="2"/>
  <c r="M3254" i="2" s="1"/>
  <c r="L3255" i="2"/>
  <c r="M3255" i="2" s="1"/>
  <c r="L3256" i="2"/>
  <c r="M3256" i="2" s="1"/>
  <c r="L3257" i="2"/>
  <c r="M3257" i="2" s="1"/>
  <c r="L3258" i="2"/>
  <c r="M3258" i="2" s="1"/>
  <c r="L3259" i="2"/>
  <c r="M3259" i="2" s="1"/>
  <c r="L3260" i="2"/>
  <c r="M3260" i="2" s="1"/>
  <c r="L3261" i="2"/>
  <c r="M3261" i="2" s="1"/>
  <c r="L3262" i="2"/>
  <c r="M3262" i="2" s="1"/>
  <c r="L3263" i="2"/>
  <c r="M3263" i="2" s="1"/>
  <c r="L3264" i="2"/>
  <c r="M3264" i="2" s="1"/>
  <c r="L3265" i="2"/>
  <c r="M3265" i="2" s="1"/>
  <c r="L3266" i="2"/>
  <c r="M3266" i="2" s="1"/>
  <c r="L3267" i="2"/>
  <c r="M3267" i="2" s="1"/>
  <c r="L3268" i="2"/>
  <c r="M3268" i="2" s="1"/>
  <c r="L3269" i="2"/>
  <c r="M3269" i="2" s="1"/>
  <c r="L3270" i="2"/>
  <c r="M3270" i="2" s="1"/>
  <c r="L3271" i="2"/>
  <c r="M3271" i="2" s="1"/>
  <c r="L3272" i="2"/>
  <c r="M3272" i="2" s="1"/>
  <c r="L3273" i="2"/>
  <c r="M3273" i="2" s="1"/>
  <c r="L3274" i="2"/>
  <c r="M3274" i="2" s="1"/>
  <c r="L3275" i="2"/>
  <c r="M3275" i="2" s="1"/>
  <c r="L3276" i="2"/>
  <c r="M3276" i="2" s="1"/>
  <c r="L3277" i="2"/>
  <c r="M3277" i="2" s="1"/>
  <c r="L3278" i="2"/>
  <c r="M3278" i="2" s="1"/>
  <c r="L3279" i="2"/>
  <c r="M3279" i="2" s="1"/>
  <c r="L3280" i="2"/>
  <c r="M3280" i="2" s="1"/>
  <c r="L3281" i="2"/>
  <c r="M3281" i="2" s="1"/>
  <c r="L3282" i="2"/>
  <c r="M3282" i="2" s="1"/>
  <c r="L3283" i="2"/>
  <c r="M3283" i="2" s="1"/>
  <c r="L3284" i="2"/>
  <c r="M3284" i="2" s="1"/>
  <c r="L3285" i="2"/>
  <c r="M3285" i="2" s="1"/>
  <c r="L3286" i="2"/>
  <c r="M3286" i="2" s="1"/>
  <c r="L3287" i="2"/>
  <c r="M3287" i="2" s="1"/>
  <c r="L3288" i="2"/>
  <c r="M3288" i="2" s="1"/>
  <c r="L3289" i="2"/>
  <c r="M3289" i="2" s="1"/>
  <c r="L3290" i="2"/>
  <c r="M3290" i="2" s="1"/>
  <c r="L3291" i="2"/>
  <c r="M3291" i="2" s="1"/>
  <c r="L3292" i="2"/>
  <c r="M3292" i="2" s="1"/>
  <c r="L3293" i="2"/>
  <c r="M3293" i="2" s="1"/>
  <c r="L3294" i="2"/>
  <c r="M3294" i="2" s="1"/>
  <c r="L3295" i="2"/>
  <c r="M3295" i="2" s="1"/>
  <c r="L3296" i="2"/>
  <c r="M3296" i="2" s="1"/>
  <c r="L3297" i="2"/>
  <c r="M3297" i="2" s="1"/>
  <c r="L3298" i="2"/>
  <c r="M3298" i="2" s="1"/>
  <c r="L3299" i="2"/>
  <c r="M3299" i="2" s="1"/>
  <c r="L3300" i="2"/>
  <c r="M3300" i="2" s="1"/>
  <c r="L3301" i="2"/>
  <c r="M3301" i="2" s="1"/>
  <c r="L3302" i="2"/>
  <c r="M3302" i="2" s="1"/>
  <c r="L3303" i="2"/>
  <c r="M3303" i="2" s="1"/>
  <c r="L3304" i="2"/>
  <c r="M3304" i="2" s="1"/>
  <c r="L3305" i="2"/>
  <c r="M3305" i="2" s="1"/>
  <c r="L3306" i="2"/>
  <c r="M3306" i="2" s="1"/>
  <c r="L3307" i="2"/>
  <c r="M3307" i="2" s="1"/>
  <c r="L3308" i="2"/>
  <c r="M3308" i="2" s="1"/>
  <c r="L3309" i="2"/>
  <c r="M3309" i="2" s="1"/>
  <c r="L3310" i="2"/>
  <c r="M3310" i="2" s="1"/>
  <c r="L3311" i="2"/>
  <c r="M3311" i="2" s="1"/>
  <c r="L3312" i="2"/>
  <c r="M3312" i="2" s="1"/>
  <c r="L3313" i="2"/>
  <c r="M3313" i="2" s="1"/>
  <c r="L3314" i="2"/>
  <c r="M3314" i="2" s="1"/>
  <c r="L3315" i="2"/>
  <c r="M3315" i="2" s="1"/>
  <c r="L3316" i="2"/>
  <c r="M3316" i="2" s="1"/>
  <c r="L3317" i="2"/>
  <c r="M3317" i="2" s="1"/>
  <c r="L3318" i="2"/>
  <c r="M3318" i="2" s="1"/>
  <c r="L3319" i="2"/>
  <c r="M3319" i="2" s="1"/>
  <c r="L3320" i="2"/>
  <c r="M3320" i="2" s="1"/>
  <c r="L3321" i="2"/>
  <c r="M3321" i="2" s="1"/>
  <c r="L3322" i="2"/>
  <c r="M3322" i="2" s="1"/>
  <c r="L3323" i="2"/>
  <c r="M3323" i="2" s="1"/>
  <c r="L3324" i="2"/>
  <c r="M3324" i="2" s="1"/>
  <c r="L3325" i="2"/>
  <c r="M3325" i="2" s="1"/>
  <c r="L3326" i="2"/>
  <c r="M3326" i="2" s="1"/>
  <c r="L3327" i="2"/>
  <c r="M3327" i="2" s="1"/>
  <c r="L3328" i="2"/>
  <c r="M3328" i="2" s="1"/>
  <c r="L3329" i="2"/>
  <c r="M3329" i="2" s="1"/>
  <c r="L3330" i="2"/>
  <c r="M3330" i="2" s="1"/>
  <c r="L3331" i="2"/>
  <c r="M3331" i="2" s="1"/>
  <c r="L3332" i="2"/>
  <c r="M3332" i="2" s="1"/>
  <c r="L3333" i="2"/>
  <c r="M3333" i="2" s="1"/>
  <c r="L3334" i="2"/>
  <c r="M3334" i="2" s="1"/>
  <c r="L3335" i="2"/>
  <c r="M3335" i="2" s="1"/>
  <c r="L3336" i="2"/>
  <c r="M3336" i="2" s="1"/>
  <c r="L3337" i="2"/>
  <c r="M3337" i="2" s="1"/>
  <c r="L3338" i="2"/>
  <c r="M3338" i="2" s="1"/>
  <c r="L3339" i="2"/>
  <c r="M3339" i="2" s="1"/>
  <c r="L3340" i="2"/>
  <c r="M3340" i="2" s="1"/>
  <c r="L3341" i="2"/>
  <c r="M3341" i="2" s="1"/>
  <c r="L3342" i="2"/>
  <c r="M3342" i="2" s="1"/>
  <c r="L3343" i="2"/>
  <c r="M3343" i="2" s="1"/>
  <c r="L3344" i="2"/>
  <c r="M3344" i="2" s="1"/>
  <c r="L3345" i="2"/>
  <c r="M3345" i="2" s="1"/>
  <c r="L3346" i="2"/>
  <c r="M3346" i="2" s="1"/>
  <c r="L3347" i="2"/>
  <c r="M3347" i="2" s="1"/>
  <c r="L3348" i="2"/>
  <c r="M3348" i="2" s="1"/>
  <c r="L3349" i="2"/>
  <c r="M3349" i="2" s="1"/>
  <c r="L3350" i="2"/>
  <c r="M3350" i="2" s="1"/>
  <c r="L3351" i="2"/>
  <c r="M3351" i="2" s="1"/>
  <c r="L3352" i="2"/>
  <c r="M3352" i="2" s="1"/>
  <c r="L3353" i="2"/>
  <c r="M3353" i="2" s="1"/>
  <c r="L3354" i="2"/>
  <c r="M3354" i="2" s="1"/>
  <c r="L3355" i="2"/>
  <c r="M3355" i="2" s="1"/>
  <c r="L3356" i="2"/>
  <c r="M3356" i="2" s="1"/>
  <c r="L3357" i="2"/>
  <c r="M3357" i="2" s="1"/>
  <c r="L3358" i="2"/>
  <c r="M3358" i="2" s="1"/>
  <c r="L3359" i="2"/>
  <c r="M3359" i="2" s="1"/>
  <c r="L3360" i="2"/>
  <c r="M3360" i="2" s="1"/>
  <c r="L3361" i="2"/>
  <c r="M3361" i="2" s="1"/>
  <c r="L3362" i="2"/>
  <c r="M3362" i="2" s="1"/>
  <c r="L3363" i="2"/>
  <c r="M3363" i="2" s="1"/>
  <c r="L3364" i="2"/>
  <c r="M3364" i="2" s="1"/>
  <c r="L3365" i="2"/>
  <c r="M3365" i="2" s="1"/>
  <c r="L3366" i="2"/>
  <c r="M3366" i="2" s="1"/>
  <c r="L3367" i="2"/>
  <c r="M3367" i="2" s="1"/>
  <c r="L3368" i="2"/>
  <c r="M3368" i="2" s="1"/>
  <c r="L3369" i="2"/>
  <c r="M3369" i="2" s="1"/>
  <c r="L3370" i="2"/>
  <c r="M3370" i="2" s="1"/>
  <c r="L3371" i="2"/>
  <c r="M3371" i="2" s="1"/>
  <c r="L3372" i="2"/>
  <c r="M3372" i="2" s="1"/>
  <c r="L3373" i="2"/>
  <c r="M3373" i="2" s="1"/>
  <c r="L3374" i="2"/>
  <c r="M3374" i="2" s="1"/>
  <c r="L3375" i="2"/>
  <c r="M3375" i="2" s="1"/>
  <c r="L3376" i="2"/>
  <c r="M3376" i="2" s="1"/>
  <c r="L3377" i="2"/>
  <c r="M3377" i="2" s="1"/>
  <c r="L3378" i="2"/>
  <c r="M3378" i="2" s="1"/>
  <c r="L3379" i="2"/>
  <c r="M3379" i="2" s="1"/>
  <c r="L3380" i="2"/>
  <c r="M3380" i="2" s="1"/>
  <c r="L3381" i="2"/>
  <c r="M3381" i="2" s="1"/>
  <c r="L3382" i="2"/>
  <c r="M3382" i="2" s="1"/>
  <c r="L3383" i="2"/>
  <c r="M3383" i="2" s="1"/>
  <c r="L3384" i="2"/>
  <c r="M3384" i="2" s="1"/>
  <c r="L3385" i="2"/>
  <c r="M3385" i="2" s="1"/>
  <c r="L3386" i="2"/>
  <c r="M3386" i="2" s="1"/>
  <c r="L3387" i="2"/>
  <c r="M3387" i="2" s="1"/>
  <c r="L3388" i="2"/>
  <c r="M3388" i="2" s="1"/>
  <c r="L3389" i="2"/>
  <c r="M3389" i="2" s="1"/>
  <c r="L3390" i="2"/>
  <c r="M3390" i="2" s="1"/>
  <c r="L3391" i="2"/>
  <c r="M3391" i="2" s="1"/>
  <c r="L3392" i="2"/>
  <c r="M3392" i="2" s="1"/>
  <c r="L3393" i="2"/>
  <c r="M3393" i="2" s="1"/>
  <c r="L3394" i="2"/>
  <c r="M3394" i="2" s="1"/>
  <c r="L3395" i="2"/>
  <c r="M3395" i="2" s="1"/>
  <c r="L3396" i="2"/>
  <c r="M3396" i="2" s="1"/>
  <c r="L3397" i="2"/>
  <c r="M3397" i="2" s="1"/>
  <c r="L3398" i="2"/>
  <c r="M3398" i="2" s="1"/>
  <c r="L3399" i="2"/>
  <c r="M3399" i="2" s="1"/>
  <c r="L3400" i="2"/>
  <c r="M3400" i="2" s="1"/>
  <c r="L3401" i="2"/>
  <c r="M3401" i="2" s="1"/>
  <c r="L3402" i="2"/>
  <c r="M3402" i="2" s="1"/>
  <c r="L3403" i="2"/>
  <c r="M3403" i="2" s="1"/>
  <c r="L3404" i="2"/>
  <c r="M3404" i="2" s="1"/>
  <c r="L3405" i="2"/>
  <c r="M3405" i="2" s="1"/>
  <c r="L3406" i="2"/>
  <c r="M3406" i="2" s="1"/>
  <c r="L3407" i="2"/>
  <c r="M3407" i="2" s="1"/>
  <c r="L3408" i="2"/>
  <c r="M3408" i="2" s="1"/>
  <c r="L3409" i="2"/>
  <c r="M3409" i="2" s="1"/>
  <c r="L3410" i="2"/>
  <c r="M3410" i="2" s="1"/>
  <c r="L3411" i="2"/>
  <c r="M3411" i="2" s="1"/>
  <c r="L3412" i="2"/>
  <c r="M3412" i="2" s="1"/>
  <c r="L3413" i="2"/>
  <c r="M3413" i="2" s="1"/>
  <c r="L3414" i="2"/>
  <c r="M3414" i="2" s="1"/>
  <c r="L3415" i="2"/>
  <c r="M3415" i="2" s="1"/>
  <c r="L3416" i="2"/>
  <c r="M3416" i="2" s="1"/>
  <c r="L3417" i="2"/>
  <c r="M3417" i="2" s="1"/>
  <c r="L3418" i="2"/>
  <c r="M3418" i="2" s="1"/>
  <c r="L3419" i="2"/>
  <c r="M3419" i="2" s="1"/>
  <c r="L3420" i="2"/>
  <c r="M3420" i="2" s="1"/>
  <c r="L3421" i="2"/>
  <c r="M3421" i="2" s="1"/>
  <c r="L3422" i="2"/>
  <c r="M3422" i="2" s="1"/>
  <c r="L3423" i="2"/>
  <c r="M3423" i="2" s="1"/>
  <c r="L3424" i="2"/>
  <c r="M3424" i="2" s="1"/>
  <c r="L3425" i="2"/>
  <c r="M3425" i="2" s="1"/>
  <c r="L3426" i="2"/>
  <c r="M3426" i="2" s="1"/>
  <c r="L3427" i="2"/>
  <c r="M3427" i="2" s="1"/>
  <c r="L3428" i="2"/>
  <c r="M3428" i="2" s="1"/>
  <c r="L3429" i="2"/>
  <c r="M3429" i="2" s="1"/>
  <c r="L3430" i="2"/>
  <c r="M3430" i="2" s="1"/>
  <c r="L3431" i="2"/>
  <c r="M3431" i="2" s="1"/>
  <c r="L3432" i="2"/>
  <c r="M3432" i="2" s="1"/>
  <c r="L3433" i="2"/>
  <c r="M3433" i="2" s="1"/>
  <c r="L3434" i="2"/>
  <c r="M3434" i="2" s="1"/>
  <c r="L3435" i="2"/>
  <c r="M3435" i="2" s="1"/>
  <c r="L3436" i="2"/>
  <c r="M3436" i="2" s="1"/>
  <c r="L3437" i="2"/>
  <c r="M3437" i="2" s="1"/>
  <c r="L3438" i="2"/>
  <c r="M3438" i="2" s="1"/>
  <c r="L3439" i="2"/>
  <c r="M3439" i="2" s="1"/>
  <c r="L3440" i="2"/>
  <c r="M3440" i="2" s="1"/>
  <c r="L3441" i="2"/>
  <c r="M3441" i="2" s="1"/>
  <c r="L3442" i="2"/>
  <c r="M3442" i="2" s="1"/>
  <c r="L3443" i="2"/>
  <c r="M3443" i="2" s="1"/>
  <c r="L3444" i="2"/>
  <c r="M3444" i="2" s="1"/>
  <c r="L3445" i="2"/>
  <c r="M3445" i="2" s="1"/>
  <c r="L3446" i="2"/>
  <c r="M3446" i="2" s="1"/>
  <c r="L3447" i="2"/>
  <c r="M3447" i="2" s="1"/>
  <c r="L3448" i="2"/>
  <c r="M3448" i="2" s="1"/>
  <c r="L3449" i="2"/>
  <c r="M3449" i="2" s="1"/>
  <c r="L3450" i="2"/>
  <c r="M3450" i="2" s="1"/>
  <c r="L3451" i="2"/>
  <c r="M3451" i="2" s="1"/>
  <c r="L3452" i="2"/>
  <c r="M3452" i="2" s="1"/>
  <c r="L3453" i="2"/>
  <c r="M3453" i="2" s="1"/>
  <c r="L3454" i="2"/>
  <c r="M3454" i="2" s="1"/>
  <c r="L3455" i="2"/>
  <c r="M3455" i="2" s="1"/>
  <c r="L3456" i="2"/>
  <c r="M3456" i="2" s="1"/>
  <c r="L3457" i="2"/>
  <c r="M3457" i="2" s="1"/>
  <c r="L3458" i="2"/>
  <c r="M3458" i="2" s="1"/>
  <c r="L3459" i="2"/>
  <c r="M3459" i="2" s="1"/>
  <c r="L3460" i="2"/>
  <c r="M3460" i="2" s="1"/>
  <c r="L3461" i="2"/>
  <c r="M3461" i="2" s="1"/>
  <c r="L3462" i="2"/>
  <c r="M3462" i="2" s="1"/>
  <c r="L3463" i="2"/>
  <c r="M3463" i="2" s="1"/>
  <c r="L3464" i="2"/>
  <c r="M3464" i="2" s="1"/>
  <c r="L3465" i="2"/>
  <c r="M3465" i="2" s="1"/>
  <c r="L3466" i="2"/>
  <c r="M3466" i="2" s="1"/>
  <c r="L3467" i="2"/>
  <c r="M3467" i="2" s="1"/>
  <c r="L3468" i="2"/>
  <c r="M3468" i="2" s="1"/>
  <c r="L3469" i="2"/>
  <c r="M3469" i="2" s="1"/>
  <c r="L3470" i="2"/>
  <c r="M3470" i="2" s="1"/>
  <c r="L3471" i="2"/>
  <c r="M3471" i="2" s="1"/>
  <c r="L3472" i="2"/>
  <c r="M3472" i="2" s="1"/>
  <c r="L3473" i="2"/>
  <c r="M3473" i="2" s="1"/>
  <c r="L3474" i="2"/>
  <c r="M3474" i="2" s="1"/>
  <c r="L3475" i="2"/>
  <c r="M3475" i="2" s="1"/>
  <c r="L3476" i="2"/>
  <c r="M3476" i="2" s="1"/>
  <c r="L3477" i="2"/>
  <c r="M3477" i="2" s="1"/>
  <c r="L3478" i="2"/>
  <c r="M3478" i="2" s="1"/>
  <c r="L3479" i="2"/>
  <c r="M3479" i="2" s="1"/>
  <c r="L3480" i="2"/>
  <c r="M3480" i="2" s="1"/>
  <c r="L3481" i="2"/>
  <c r="M3481" i="2" s="1"/>
  <c r="L3482" i="2"/>
  <c r="M3482" i="2" s="1"/>
  <c r="L3483" i="2"/>
  <c r="M3483" i="2" s="1"/>
  <c r="L3484" i="2"/>
  <c r="M3484" i="2" s="1"/>
  <c r="L3485" i="2"/>
  <c r="M3485" i="2" s="1"/>
  <c r="L3486" i="2"/>
  <c r="M3486" i="2" s="1"/>
  <c r="L3487" i="2"/>
  <c r="M3487" i="2" s="1"/>
  <c r="L3488" i="2"/>
  <c r="M3488" i="2" s="1"/>
  <c r="L3489" i="2"/>
  <c r="M3489" i="2" s="1"/>
  <c r="L3490" i="2"/>
  <c r="M3490" i="2" s="1"/>
  <c r="L3491" i="2"/>
  <c r="M3491" i="2" s="1"/>
  <c r="L3492" i="2"/>
  <c r="M3492" i="2" s="1"/>
  <c r="L3493" i="2"/>
  <c r="M3493" i="2" s="1"/>
  <c r="L3494" i="2"/>
  <c r="M3494" i="2" s="1"/>
  <c r="L3495" i="2"/>
  <c r="M3495" i="2" s="1"/>
  <c r="L3496" i="2"/>
  <c r="M3496" i="2" s="1"/>
  <c r="L3497" i="2"/>
  <c r="M3497" i="2" s="1"/>
  <c r="L3498" i="2"/>
  <c r="M3498" i="2" s="1"/>
  <c r="L3499" i="2"/>
  <c r="M3499" i="2" s="1"/>
  <c r="L3500" i="2"/>
  <c r="M3500" i="2" s="1"/>
  <c r="L3501" i="2"/>
  <c r="M3501" i="2" s="1"/>
  <c r="L3502" i="2"/>
  <c r="M3502" i="2" s="1"/>
  <c r="L3503" i="2"/>
  <c r="M3503" i="2" s="1"/>
  <c r="L3504" i="2"/>
  <c r="M3504" i="2" s="1"/>
  <c r="L3505" i="2"/>
  <c r="M3505" i="2" s="1"/>
  <c r="L3506" i="2"/>
  <c r="M3506" i="2" s="1"/>
  <c r="L3507" i="2"/>
  <c r="M3507" i="2" s="1"/>
  <c r="L3508" i="2"/>
  <c r="M3508" i="2" s="1"/>
  <c r="L3509" i="2"/>
  <c r="M3509" i="2" s="1"/>
  <c r="L3510" i="2"/>
  <c r="M3510" i="2" s="1"/>
  <c r="L3511" i="2"/>
  <c r="M3511" i="2" s="1"/>
  <c r="L3512" i="2"/>
  <c r="M3512" i="2" s="1"/>
  <c r="L3513" i="2"/>
  <c r="M3513" i="2" s="1"/>
  <c r="L3514" i="2"/>
  <c r="M3514" i="2" s="1"/>
  <c r="L3515" i="2"/>
  <c r="M3515" i="2" s="1"/>
  <c r="L3516" i="2"/>
  <c r="M3516" i="2" s="1"/>
  <c r="L3517" i="2"/>
  <c r="M3517" i="2" s="1"/>
  <c r="L3518" i="2"/>
  <c r="M3518" i="2" s="1"/>
  <c r="L3519" i="2"/>
  <c r="M3519" i="2" s="1"/>
  <c r="L3520" i="2"/>
  <c r="M3520" i="2" s="1"/>
  <c r="L3521" i="2"/>
  <c r="M3521" i="2" s="1"/>
  <c r="L3522" i="2"/>
  <c r="M3522" i="2" s="1"/>
  <c r="L3523" i="2"/>
  <c r="M3523" i="2" s="1"/>
  <c r="L3524" i="2"/>
  <c r="M3524" i="2" s="1"/>
  <c r="L3525" i="2"/>
  <c r="M3525" i="2" s="1"/>
  <c r="L3526" i="2"/>
  <c r="M3526" i="2" s="1"/>
  <c r="L3527" i="2"/>
  <c r="M3527" i="2" s="1"/>
  <c r="L3528" i="2"/>
  <c r="M3528" i="2" s="1"/>
  <c r="L3529" i="2"/>
  <c r="M3529" i="2" s="1"/>
  <c r="L3530" i="2"/>
  <c r="M3530" i="2" s="1"/>
  <c r="L3531" i="2"/>
  <c r="M3531" i="2" s="1"/>
  <c r="L3532" i="2"/>
  <c r="M3532" i="2" s="1"/>
  <c r="L3533" i="2"/>
  <c r="M3533" i="2" s="1"/>
  <c r="L3534" i="2"/>
  <c r="M3534" i="2" s="1"/>
  <c r="L3535" i="2"/>
  <c r="M3535" i="2" s="1"/>
  <c r="L3536" i="2"/>
  <c r="M3536" i="2" s="1"/>
  <c r="L3537" i="2"/>
  <c r="M3537" i="2" s="1"/>
  <c r="L3538" i="2"/>
  <c r="M3538" i="2" s="1"/>
  <c r="L3539" i="2"/>
  <c r="M3539" i="2" s="1"/>
  <c r="L3540" i="2"/>
  <c r="M3540" i="2" s="1"/>
  <c r="L3541" i="2"/>
  <c r="M3541" i="2" s="1"/>
  <c r="L3542" i="2"/>
  <c r="M3542" i="2" s="1"/>
  <c r="L3543" i="2"/>
  <c r="M3543" i="2" s="1"/>
  <c r="L3544" i="2"/>
  <c r="M3544" i="2" s="1"/>
  <c r="L3545" i="2"/>
  <c r="M3545" i="2" s="1"/>
  <c r="L3546" i="2"/>
  <c r="M3546" i="2" s="1"/>
  <c r="L3547" i="2"/>
  <c r="M3547" i="2" s="1"/>
  <c r="L3548" i="2"/>
  <c r="M3548" i="2" s="1"/>
  <c r="L3549" i="2"/>
  <c r="M3549" i="2" s="1"/>
  <c r="L3550" i="2"/>
  <c r="M3550" i="2" s="1"/>
  <c r="L3551" i="2"/>
  <c r="M3551" i="2" s="1"/>
  <c r="L3552" i="2"/>
  <c r="M3552" i="2" s="1"/>
  <c r="L3553" i="2"/>
  <c r="M3553" i="2" s="1"/>
  <c r="L3554" i="2"/>
  <c r="M3554" i="2" s="1"/>
  <c r="L3555" i="2"/>
  <c r="M3555" i="2" s="1"/>
  <c r="L3556" i="2"/>
  <c r="M3556" i="2" s="1"/>
  <c r="L3557" i="2"/>
  <c r="M3557" i="2" s="1"/>
  <c r="L3558" i="2"/>
  <c r="M3558" i="2" s="1"/>
  <c r="L3559" i="2"/>
  <c r="M3559" i="2" s="1"/>
  <c r="L3560" i="2"/>
  <c r="M3560" i="2" s="1"/>
  <c r="L3561" i="2"/>
  <c r="M3561" i="2" s="1"/>
  <c r="L3562" i="2"/>
  <c r="M3562" i="2" s="1"/>
  <c r="L3563" i="2"/>
  <c r="M3563" i="2" s="1"/>
  <c r="L3564" i="2"/>
  <c r="M3564" i="2" s="1"/>
  <c r="L3565" i="2"/>
  <c r="M3565" i="2" s="1"/>
  <c r="L3566" i="2"/>
  <c r="M3566" i="2" s="1"/>
  <c r="L3567" i="2"/>
  <c r="M3567" i="2" s="1"/>
  <c r="L3568" i="2"/>
  <c r="M3568" i="2" s="1"/>
  <c r="L3569" i="2"/>
  <c r="M3569" i="2" s="1"/>
  <c r="L3570" i="2"/>
  <c r="M3570" i="2" s="1"/>
  <c r="L3571" i="2"/>
  <c r="M3571" i="2" s="1"/>
  <c r="L3572" i="2"/>
  <c r="M3572" i="2" s="1"/>
  <c r="L3573" i="2"/>
  <c r="M3573" i="2" s="1"/>
  <c r="L3574" i="2"/>
  <c r="M3574" i="2" s="1"/>
  <c r="L3575" i="2"/>
  <c r="M3575" i="2" s="1"/>
  <c r="L3576" i="2"/>
  <c r="M3576" i="2" s="1"/>
  <c r="L3577" i="2"/>
  <c r="M3577" i="2" s="1"/>
  <c r="L3578" i="2"/>
  <c r="M3578" i="2" s="1"/>
  <c r="L3579" i="2"/>
  <c r="M3579" i="2" s="1"/>
  <c r="L3580" i="2"/>
  <c r="M3580" i="2" s="1"/>
  <c r="L3581" i="2"/>
  <c r="M3581" i="2" s="1"/>
  <c r="L3582" i="2"/>
  <c r="M3582" i="2" s="1"/>
  <c r="L3583" i="2"/>
  <c r="M3583" i="2" s="1"/>
  <c r="L3584" i="2"/>
  <c r="M3584" i="2" s="1"/>
  <c r="L3585" i="2"/>
  <c r="M3585" i="2" s="1"/>
  <c r="L3586" i="2"/>
  <c r="M3586" i="2" s="1"/>
  <c r="L3587" i="2"/>
  <c r="M3587" i="2" s="1"/>
  <c r="L3588" i="2"/>
  <c r="M3588" i="2" s="1"/>
  <c r="L3589" i="2"/>
  <c r="M3589" i="2" s="1"/>
  <c r="L3590" i="2"/>
  <c r="M3590" i="2" s="1"/>
  <c r="L3591" i="2"/>
  <c r="M3591" i="2" s="1"/>
  <c r="L3592" i="2"/>
  <c r="M3592" i="2" s="1"/>
  <c r="L3593" i="2"/>
  <c r="M3593" i="2" s="1"/>
  <c r="L3594" i="2"/>
  <c r="M3594" i="2" s="1"/>
  <c r="L3595" i="2"/>
  <c r="M3595" i="2" s="1"/>
  <c r="L3596" i="2"/>
  <c r="M3596" i="2" s="1"/>
  <c r="L3597" i="2"/>
  <c r="M3597" i="2" s="1"/>
  <c r="L3598" i="2"/>
  <c r="M3598" i="2" s="1"/>
  <c r="L3599" i="2"/>
  <c r="M3599" i="2" s="1"/>
  <c r="L3600" i="2"/>
  <c r="M3600" i="2" s="1"/>
  <c r="L3601" i="2"/>
  <c r="M3601" i="2" s="1"/>
  <c r="L3602" i="2"/>
  <c r="M3602" i="2" s="1"/>
  <c r="L3603" i="2"/>
  <c r="M3603" i="2" s="1"/>
  <c r="L3604" i="2"/>
  <c r="M3604" i="2" s="1"/>
  <c r="L3605" i="2"/>
  <c r="M3605" i="2" s="1"/>
  <c r="L3606" i="2"/>
  <c r="M3606" i="2" s="1"/>
  <c r="L3607" i="2"/>
  <c r="M3607" i="2" s="1"/>
  <c r="L3608" i="2"/>
  <c r="M3608" i="2" s="1"/>
  <c r="L3609" i="2"/>
  <c r="M3609" i="2" s="1"/>
  <c r="L3610" i="2"/>
  <c r="M3610" i="2" s="1"/>
  <c r="L3611" i="2"/>
  <c r="M3611" i="2" s="1"/>
  <c r="L3612" i="2"/>
  <c r="M3612" i="2" s="1"/>
  <c r="L3613" i="2"/>
  <c r="M3613" i="2" s="1"/>
  <c r="L3614" i="2"/>
  <c r="M3614" i="2" s="1"/>
  <c r="L3615" i="2"/>
  <c r="M3615" i="2" s="1"/>
  <c r="L3616" i="2"/>
  <c r="M3616" i="2" s="1"/>
  <c r="L3617" i="2"/>
  <c r="M3617" i="2" s="1"/>
  <c r="L3618" i="2"/>
  <c r="M3618" i="2" s="1"/>
  <c r="L3619" i="2"/>
  <c r="M3619" i="2" s="1"/>
  <c r="L3620" i="2"/>
  <c r="M3620" i="2" s="1"/>
  <c r="L3621" i="2"/>
  <c r="M3621" i="2" s="1"/>
  <c r="L3622" i="2"/>
  <c r="M3622" i="2" s="1"/>
  <c r="L3623" i="2"/>
  <c r="M3623" i="2" s="1"/>
  <c r="L3624" i="2"/>
  <c r="M3624" i="2" s="1"/>
  <c r="L3625" i="2"/>
  <c r="M3625" i="2" s="1"/>
  <c r="L3626" i="2"/>
  <c r="M3626" i="2" s="1"/>
  <c r="L3627" i="2"/>
  <c r="M3627" i="2" s="1"/>
  <c r="L3628" i="2"/>
  <c r="M3628" i="2" s="1"/>
  <c r="L3629" i="2"/>
  <c r="M3629" i="2" s="1"/>
  <c r="L3630" i="2"/>
  <c r="M3630" i="2" s="1"/>
  <c r="L3631" i="2"/>
  <c r="M3631" i="2" s="1"/>
  <c r="L3632" i="2"/>
  <c r="M3632" i="2" s="1"/>
  <c r="L3633" i="2"/>
  <c r="M3633" i="2" s="1"/>
  <c r="L3634" i="2"/>
  <c r="M3634" i="2" s="1"/>
  <c r="L3635" i="2"/>
  <c r="M3635" i="2" s="1"/>
  <c r="L3636" i="2"/>
  <c r="M3636" i="2" s="1"/>
  <c r="L3637" i="2"/>
  <c r="M3637" i="2" s="1"/>
  <c r="L3638" i="2"/>
  <c r="M3638" i="2" s="1"/>
  <c r="L3639" i="2"/>
  <c r="M3639" i="2" s="1"/>
  <c r="L3640" i="2"/>
  <c r="M3640" i="2" s="1"/>
  <c r="L3641" i="2"/>
  <c r="M3641" i="2" s="1"/>
  <c r="L3642" i="2"/>
  <c r="M3642" i="2" s="1"/>
  <c r="L3643" i="2"/>
  <c r="M3643" i="2" s="1"/>
  <c r="L3644" i="2"/>
  <c r="M3644" i="2" s="1"/>
  <c r="L3645" i="2"/>
  <c r="M3645" i="2" s="1"/>
  <c r="L3646" i="2"/>
  <c r="M3646" i="2" s="1"/>
  <c r="L3647" i="2"/>
  <c r="M3647" i="2" s="1"/>
  <c r="L3648" i="2"/>
  <c r="M3648" i="2" s="1"/>
  <c r="L3649" i="2"/>
  <c r="M3649" i="2" s="1"/>
  <c r="L3650" i="2"/>
  <c r="M3650" i="2" s="1"/>
  <c r="L3651" i="2"/>
  <c r="M3651" i="2" s="1"/>
  <c r="L3652" i="2"/>
  <c r="M3652" i="2" s="1"/>
  <c r="L3653" i="2"/>
  <c r="M3653" i="2" s="1"/>
  <c r="L3654" i="2"/>
  <c r="M3654" i="2" s="1"/>
  <c r="L3655" i="2"/>
  <c r="M3655" i="2" s="1"/>
  <c r="L3656" i="2"/>
  <c r="M3656" i="2" s="1"/>
  <c r="L3657" i="2"/>
  <c r="M3657" i="2" s="1"/>
  <c r="L3658" i="2"/>
  <c r="M3658" i="2" s="1"/>
  <c r="L3659" i="2"/>
  <c r="M3659" i="2" s="1"/>
  <c r="L3660" i="2"/>
  <c r="M3660" i="2" s="1"/>
  <c r="L3661" i="2"/>
  <c r="M3661" i="2" s="1"/>
  <c r="L3662" i="2"/>
  <c r="M3662" i="2" s="1"/>
  <c r="L3663" i="2"/>
  <c r="M3663" i="2" s="1"/>
  <c r="L3664" i="2"/>
  <c r="M3664" i="2" s="1"/>
  <c r="L3665" i="2"/>
  <c r="M3665" i="2" s="1"/>
  <c r="L3666" i="2"/>
  <c r="M3666" i="2" s="1"/>
  <c r="L3667" i="2"/>
  <c r="M3667" i="2" s="1"/>
  <c r="L3668" i="2"/>
  <c r="M3668" i="2" s="1"/>
  <c r="L3669" i="2"/>
  <c r="M3669" i="2" s="1"/>
  <c r="L3670" i="2"/>
  <c r="M3670" i="2" s="1"/>
  <c r="L3671" i="2"/>
  <c r="M3671" i="2" s="1"/>
  <c r="L3672" i="2"/>
  <c r="M3672" i="2" s="1"/>
  <c r="L3673" i="2"/>
  <c r="M3673" i="2" s="1"/>
  <c r="L3674" i="2"/>
  <c r="M3674" i="2" s="1"/>
  <c r="L3675" i="2"/>
  <c r="M3675" i="2" s="1"/>
  <c r="L3676" i="2"/>
  <c r="M3676" i="2" s="1"/>
  <c r="L3677" i="2"/>
  <c r="M3677" i="2" s="1"/>
  <c r="L3678" i="2"/>
  <c r="M3678" i="2" s="1"/>
  <c r="L3679" i="2"/>
  <c r="M3679" i="2" s="1"/>
  <c r="L3680" i="2"/>
  <c r="M3680" i="2" s="1"/>
  <c r="L3681" i="2"/>
  <c r="M3681" i="2" s="1"/>
  <c r="L3682" i="2"/>
  <c r="M3682" i="2" s="1"/>
  <c r="L3683" i="2"/>
  <c r="M3683" i="2" s="1"/>
  <c r="L3684" i="2"/>
  <c r="M3684" i="2" s="1"/>
  <c r="L3685" i="2"/>
  <c r="M3685" i="2" s="1"/>
  <c r="L3686" i="2"/>
  <c r="M3686" i="2" s="1"/>
  <c r="L3687" i="2"/>
  <c r="M3687" i="2" s="1"/>
  <c r="L3688" i="2"/>
  <c r="M3688" i="2" s="1"/>
  <c r="L3689" i="2"/>
  <c r="M3689" i="2" s="1"/>
  <c r="L3690" i="2"/>
  <c r="M3690" i="2" s="1"/>
  <c r="L3691" i="2"/>
  <c r="M3691" i="2" s="1"/>
  <c r="L3692" i="2"/>
  <c r="M3692" i="2" s="1"/>
  <c r="L3693" i="2"/>
  <c r="M3693" i="2" s="1"/>
  <c r="L3694" i="2"/>
  <c r="M3694" i="2" s="1"/>
  <c r="L3695" i="2"/>
  <c r="M3695" i="2" s="1"/>
  <c r="L3696" i="2"/>
  <c r="M3696" i="2" s="1"/>
  <c r="L3697" i="2"/>
  <c r="M3697" i="2" s="1"/>
  <c r="L3698" i="2"/>
  <c r="M3698" i="2" s="1"/>
  <c r="L3699" i="2"/>
  <c r="M3699" i="2" s="1"/>
  <c r="L3700" i="2"/>
  <c r="M3700" i="2" s="1"/>
  <c r="L3701" i="2"/>
  <c r="M3701" i="2" s="1"/>
  <c r="L3702" i="2"/>
  <c r="M3702" i="2" s="1"/>
  <c r="L3703" i="2"/>
  <c r="M3703" i="2" s="1"/>
  <c r="L3704" i="2"/>
  <c r="M3704" i="2" s="1"/>
  <c r="L3705" i="2"/>
  <c r="M3705" i="2" s="1"/>
  <c r="L3706" i="2"/>
  <c r="M3706" i="2" s="1"/>
  <c r="L3707" i="2"/>
  <c r="M3707" i="2" s="1"/>
  <c r="L3708" i="2"/>
  <c r="M3708" i="2" s="1"/>
  <c r="L3709" i="2"/>
  <c r="M3709" i="2" s="1"/>
  <c r="L3710" i="2"/>
  <c r="M3710" i="2" s="1"/>
  <c r="L3711" i="2"/>
  <c r="M3711" i="2" s="1"/>
  <c r="L3712" i="2"/>
  <c r="M3712" i="2" s="1"/>
  <c r="L3713" i="2"/>
  <c r="M3713" i="2" s="1"/>
  <c r="L3714" i="2"/>
  <c r="M3714" i="2" s="1"/>
  <c r="L3715" i="2"/>
  <c r="M3715" i="2" s="1"/>
  <c r="L3716" i="2"/>
  <c r="M3716" i="2" s="1"/>
  <c r="L3717" i="2"/>
  <c r="M3717" i="2" s="1"/>
  <c r="L3718" i="2"/>
  <c r="M3718" i="2" s="1"/>
  <c r="L3719" i="2"/>
  <c r="M3719" i="2" s="1"/>
  <c r="L3720" i="2"/>
  <c r="M3720" i="2" s="1"/>
  <c r="L3721" i="2"/>
  <c r="M3721" i="2" s="1"/>
  <c r="L3722" i="2"/>
  <c r="M3722" i="2" s="1"/>
  <c r="L3723" i="2"/>
  <c r="M3723" i="2" s="1"/>
  <c r="L3724" i="2"/>
  <c r="M3724" i="2" s="1"/>
  <c r="L3725" i="2"/>
  <c r="M3725" i="2" s="1"/>
  <c r="L3726" i="2"/>
  <c r="M3726" i="2" s="1"/>
  <c r="L3727" i="2"/>
  <c r="M3727" i="2" s="1"/>
  <c r="L3728" i="2"/>
  <c r="M3728" i="2" s="1"/>
  <c r="L3729" i="2"/>
  <c r="M3729" i="2" s="1"/>
  <c r="L3730" i="2"/>
  <c r="M3730" i="2" s="1"/>
  <c r="L3731" i="2"/>
  <c r="M3731" i="2" s="1"/>
  <c r="L3732" i="2"/>
  <c r="M3732" i="2" s="1"/>
  <c r="L3733" i="2"/>
  <c r="M3733" i="2" s="1"/>
  <c r="L3734" i="2"/>
  <c r="M3734" i="2" s="1"/>
  <c r="L3735" i="2"/>
  <c r="M3735" i="2" s="1"/>
  <c r="L3736" i="2"/>
  <c r="M3736" i="2" s="1"/>
  <c r="L3737" i="2"/>
  <c r="M3737" i="2" s="1"/>
  <c r="L3738" i="2"/>
  <c r="M3738" i="2" s="1"/>
  <c r="L3739" i="2"/>
  <c r="M3739" i="2" s="1"/>
  <c r="L3740" i="2"/>
  <c r="M3740" i="2" s="1"/>
  <c r="L3741" i="2"/>
  <c r="M3741" i="2" s="1"/>
  <c r="L3742" i="2"/>
  <c r="M3742" i="2" s="1"/>
  <c r="L3743" i="2"/>
  <c r="M3743" i="2" s="1"/>
  <c r="L3744" i="2"/>
  <c r="M3744" i="2" s="1"/>
  <c r="L3745" i="2"/>
  <c r="M3745" i="2" s="1"/>
  <c r="L3746" i="2"/>
  <c r="M3746" i="2" s="1"/>
  <c r="L3747" i="2"/>
  <c r="M3747" i="2" s="1"/>
  <c r="L3748" i="2"/>
  <c r="M3748" i="2" s="1"/>
  <c r="L3749" i="2"/>
  <c r="M3749" i="2" s="1"/>
  <c r="L3750" i="2"/>
  <c r="M3750" i="2" s="1"/>
  <c r="L3751" i="2"/>
  <c r="M3751" i="2" s="1"/>
  <c r="L3752" i="2"/>
  <c r="M3752" i="2" s="1"/>
  <c r="L3753" i="2"/>
  <c r="M3753" i="2" s="1"/>
  <c r="L3754" i="2"/>
  <c r="M3754" i="2" s="1"/>
  <c r="L3755" i="2"/>
  <c r="M3755" i="2" s="1"/>
  <c r="L3756" i="2"/>
  <c r="M3756" i="2" s="1"/>
  <c r="L3757" i="2"/>
  <c r="M3757" i="2" s="1"/>
  <c r="L3758" i="2"/>
  <c r="M3758" i="2" s="1"/>
  <c r="L3759" i="2"/>
  <c r="M3759" i="2" s="1"/>
  <c r="L3760" i="2"/>
  <c r="M3760" i="2" s="1"/>
  <c r="L3761" i="2"/>
  <c r="M3761" i="2" s="1"/>
  <c r="L3762" i="2"/>
  <c r="M3762" i="2" s="1"/>
  <c r="L3763" i="2"/>
  <c r="M3763" i="2" s="1"/>
  <c r="L3764" i="2"/>
  <c r="M3764" i="2" s="1"/>
  <c r="L3765" i="2"/>
  <c r="M3765" i="2" s="1"/>
  <c r="L3766" i="2"/>
  <c r="M3766" i="2" s="1"/>
  <c r="L3767" i="2"/>
  <c r="M3767" i="2" s="1"/>
  <c r="L3768" i="2"/>
  <c r="M3768" i="2" s="1"/>
  <c r="L3769" i="2"/>
  <c r="M3769" i="2" s="1"/>
  <c r="L3770" i="2"/>
  <c r="M3770" i="2" s="1"/>
  <c r="L3771" i="2"/>
  <c r="M3771" i="2" s="1"/>
  <c r="L3772" i="2"/>
  <c r="M3772" i="2" s="1"/>
  <c r="L3773" i="2"/>
  <c r="M3773" i="2" s="1"/>
  <c r="L3774" i="2"/>
  <c r="M3774" i="2" s="1"/>
  <c r="L3775" i="2"/>
  <c r="M3775" i="2" s="1"/>
  <c r="L3776" i="2"/>
  <c r="M3776" i="2" s="1"/>
  <c r="L3777" i="2"/>
  <c r="M3777" i="2" s="1"/>
  <c r="L3778" i="2"/>
  <c r="M3778" i="2" s="1"/>
  <c r="L3779" i="2"/>
  <c r="M3779" i="2" s="1"/>
  <c r="L3780" i="2"/>
  <c r="M3780" i="2" s="1"/>
  <c r="L3781" i="2"/>
  <c r="M3781" i="2" s="1"/>
  <c r="L3782" i="2"/>
  <c r="M3782" i="2" s="1"/>
  <c r="L3783" i="2"/>
  <c r="M3783" i="2" s="1"/>
  <c r="L3784" i="2"/>
  <c r="M3784" i="2" s="1"/>
  <c r="L3785" i="2"/>
  <c r="M3785" i="2" s="1"/>
  <c r="L3786" i="2"/>
  <c r="M3786" i="2" s="1"/>
  <c r="L3787" i="2"/>
  <c r="M3787" i="2" s="1"/>
  <c r="L3788" i="2"/>
  <c r="M3788" i="2" s="1"/>
  <c r="L3789" i="2"/>
  <c r="M3789" i="2" s="1"/>
  <c r="L3790" i="2"/>
  <c r="M3790" i="2" s="1"/>
  <c r="L3791" i="2"/>
  <c r="M3791" i="2" s="1"/>
  <c r="L3792" i="2"/>
  <c r="M3792" i="2" s="1"/>
  <c r="L3793" i="2"/>
  <c r="M3793" i="2" s="1"/>
  <c r="L3794" i="2"/>
  <c r="M3794" i="2" s="1"/>
  <c r="L3795" i="2"/>
  <c r="M3795" i="2" s="1"/>
  <c r="L3796" i="2"/>
  <c r="M3796" i="2" s="1"/>
  <c r="L3797" i="2"/>
  <c r="M3797" i="2" s="1"/>
  <c r="L3798" i="2"/>
  <c r="M3798" i="2" s="1"/>
  <c r="L3799" i="2"/>
  <c r="M3799" i="2" s="1"/>
  <c r="L3800" i="2"/>
  <c r="M3800" i="2" s="1"/>
  <c r="L3801" i="2"/>
  <c r="M3801" i="2" s="1"/>
  <c r="L3802" i="2"/>
  <c r="M3802" i="2" s="1"/>
  <c r="L3803" i="2"/>
  <c r="M3803" i="2" s="1"/>
  <c r="L3804" i="2"/>
  <c r="M3804" i="2" s="1"/>
  <c r="L3805" i="2"/>
  <c r="M3805" i="2" s="1"/>
  <c r="L3806" i="2"/>
  <c r="M3806" i="2" s="1"/>
  <c r="L3807" i="2"/>
  <c r="M3807" i="2" s="1"/>
  <c r="L3808" i="2"/>
  <c r="M3808" i="2" s="1"/>
  <c r="L3809" i="2"/>
  <c r="M3809" i="2" s="1"/>
  <c r="L3810" i="2"/>
  <c r="M3810" i="2" s="1"/>
  <c r="L3811" i="2"/>
  <c r="M3811" i="2" s="1"/>
  <c r="L3812" i="2"/>
  <c r="M3812" i="2" s="1"/>
  <c r="L3813" i="2"/>
  <c r="M3813" i="2" s="1"/>
  <c r="L3814" i="2"/>
  <c r="M3814" i="2" s="1"/>
  <c r="L3815" i="2"/>
  <c r="M3815" i="2" s="1"/>
  <c r="L3816" i="2"/>
  <c r="M3816" i="2" s="1"/>
  <c r="L3817" i="2"/>
  <c r="M3817" i="2" s="1"/>
  <c r="L3818" i="2"/>
  <c r="M3818" i="2" s="1"/>
  <c r="L3819" i="2"/>
  <c r="M3819" i="2" s="1"/>
  <c r="L3820" i="2"/>
  <c r="M3820" i="2" s="1"/>
  <c r="L3821" i="2"/>
  <c r="M3821" i="2" s="1"/>
  <c r="L3822" i="2"/>
  <c r="M3822" i="2" s="1"/>
  <c r="L3823" i="2"/>
  <c r="M3823" i="2" s="1"/>
  <c r="L3824" i="2"/>
  <c r="M3824" i="2" s="1"/>
  <c r="L3825" i="2"/>
  <c r="M3825" i="2" s="1"/>
  <c r="L3826" i="2"/>
  <c r="M3826" i="2" s="1"/>
  <c r="L3827" i="2"/>
  <c r="M3827" i="2" s="1"/>
  <c r="L3828" i="2"/>
  <c r="M3828" i="2" s="1"/>
  <c r="L3829" i="2"/>
  <c r="M3829" i="2" s="1"/>
  <c r="L3830" i="2"/>
  <c r="M3830" i="2" s="1"/>
  <c r="L3831" i="2"/>
  <c r="M3831" i="2" s="1"/>
  <c r="L3832" i="2"/>
  <c r="M3832" i="2" s="1"/>
  <c r="L3833" i="2"/>
  <c r="M3833" i="2" s="1"/>
  <c r="L3834" i="2"/>
  <c r="M3834" i="2" s="1"/>
  <c r="L3835" i="2"/>
  <c r="M3835" i="2" s="1"/>
  <c r="L3836" i="2"/>
  <c r="M3836" i="2" s="1"/>
  <c r="L3837" i="2"/>
  <c r="M3837" i="2" s="1"/>
  <c r="L3838" i="2"/>
  <c r="M3838" i="2" s="1"/>
  <c r="L3839" i="2"/>
  <c r="M3839" i="2" s="1"/>
  <c r="L3840" i="2"/>
  <c r="M3840" i="2" s="1"/>
  <c r="L3841" i="2"/>
  <c r="M3841" i="2" s="1"/>
  <c r="L3842" i="2"/>
  <c r="M3842" i="2" s="1"/>
  <c r="L3843" i="2"/>
  <c r="M3843" i="2" s="1"/>
  <c r="L3844" i="2"/>
  <c r="M3844" i="2" s="1"/>
  <c r="L3845" i="2"/>
  <c r="M3845" i="2" s="1"/>
  <c r="L3846" i="2"/>
  <c r="M3846" i="2" s="1"/>
  <c r="L3847" i="2"/>
  <c r="M3847" i="2" s="1"/>
  <c r="L3848" i="2"/>
  <c r="M3848" i="2" s="1"/>
  <c r="L3849" i="2"/>
  <c r="M3849" i="2" s="1"/>
  <c r="L3850" i="2"/>
  <c r="M3850" i="2" s="1"/>
  <c r="L3851" i="2"/>
  <c r="M3851" i="2" s="1"/>
  <c r="L3852" i="2"/>
  <c r="M3852" i="2" s="1"/>
  <c r="L3853" i="2"/>
  <c r="M3853" i="2" s="1"/>
  <c r="L3854" i="2"/>
  <c r="M3854" i="2" s="1"/>
  <c r="L3855" i="2"/>
  <c r="M3855" i="2" s="1"/>
  <c r="L3856" i="2"/>
  <c r="M3856" i="2" s="1"/>
  <c r="L3857" i="2"/>
  <c r="M3857" i="2" s="1"/>
  <c r="L3858" i="2"/>
  <c r="M3858" i="2" s="1"/>
  <c r="L3859" i="2"/>
  <c r="M3859" i="2" s="1"/>
  <c r="L3860" i="2"/>
  <c r="M3860" i="2" s="1"/>
  <c r="L3861" i="2"/>
  <c r="M3861" i="2" s="1"/>
  <c r="L3862" i="2"/>
  <c r="M3862" i="2" s="1"/>
  <c r="L3863" i="2"/>
  <c r="M3863" i="2" s="1"/>
  <c r="L3864" i="2"/>
  <c r="M3864" i="2" s="1"/>
  <c r="L3865" i="2"/>
  <c r="M3865" i="2" s="1"/>
  <c r="L3866" i="2"/>
  <c r="M3866" i="2" s="1"/>
  <c r="L3867" i="2"/>
  <c r="M3867" i="2" s="1"/>
  <c r="L3868" i="2"/>
  <c r="M3868" i="2" s="1"/>
  <c r="L3869" i="2"/>
  <c r="M3869" i="2" s="1"/>
  <c r="L3870" i="2"/>
  <c r="M3870" i="2" s="1"/>
  <c r="L3871" i="2"/>
  <c r="M3871" i="2" s="1"/>
  <c r="L3872" i="2"/>
  <c r="M3872" i="2" s="1"/>
  <c r="L3873" i="2"/>
  <c r="M3873" i="2" s="1"/>
  <c r="L3874" i="2"/>
  <c r="M3874" i="2" s="1"/>
  <c r="L3875" i="2"/>
  <c r="M3875" i="2" s="1"/>
  <c r="L3876" i="2"/>
  <c r="M3876" i="2" s="1"/>
  <c r="L3877" i="2"/>
  <c r="M3877" i="2" s="1"/>
  <c r="L3878" i="2"/>
  <c r="M3878" i="2" s="1"/>
  <c r="L3879" i="2"/>
  <c r="M3879" i="2" s="1"/>
  <c r="L3880" i="2"/>
  <c r="M3880" i="2" s="1"/>
  <c r="L3881" i="2"/>
  <c r="M3881" i="2" s="1"/>
  <c r="L3882" i="2"/>
  <c r="M3882" i="2" s="1"/>
  <c r="L3883" i="2"/>
  <c r="M3883" i="2" s="1"/>
  <c r="L3884" i="2"/>
  <c r="M3884" i="2" s="1"/>
  <c r="L3885" i="2"/>
  <c r="M3885" i="2" s="1"/>
  <c r="L3886" i="2"/>
  <c r="M3886" i="2" s="1"/>
  <c r="L3887" i="2"/>
  <c r="M3887" i="2" s="1"/>
  <c r="L3888" i="2"/>
  <c r="M3888" i="2" s="1"/>
  <c r="L3889" i="2"/>
  <c r="M3889" i="2" s="1"/>
  <c r="L3890" i="2"/>
  <c r="M3890" i="2" s="1"/>
  <c r="L3891" i="2"/>
  <c r="M3891" i="2" s="1"/>
  <c r="L3892" i="2"/>
  <c r="M3892" i="2" s="1"/>
  <c r="L3893" i="2"/>
  <c r="M3893" i="2" s="1"/>
  <c r="L3894" i="2"/>
  <c r="M3894" i="2" s="1"/>
  <c r="L3895" i="2"/>
  <c r="M3895" i="2" s="1"/>
  <c r="L3896" i="2"/>
  <c r="M3896" i="2" s="1"/>
  <c r="L3897" i="2"/>
  <c r="M3897" i="2" s="1"/>
  <c r="L3898" i="2"/>
  <c r="M3898" i="2" s="1"/>
  <c r="L3899" i="2"/>
  <c r="M3899" i="2" s="1"/>
  <c r="L3900" i="2"/>
  <c r="M3900" i="2" s="1"/>
  <c r="L3901" i="2"/>
  <c r="M3901" i="2" s="1"/>
  <c r="L3902" i="2"/>
  <c r="M3902" i="2" s="1"/>
  <c r="L3903" i="2"/>
  <c r="M3903" i="2" s="1"/>
  <c r="L3904" i="2"/>
  <c r="M3904" i="2" s="1"/>
  <c r="L3905" i="2"/>
  <c r="M3905" i="2" s="1"/>
  <c r="L3906" i="2"/>
  <c r="M3906" i="2" s="1"/>
  <c r="L3907" i="2"/>
  <c r="M3907" i="2" s="1"/>
  <c r="L3908" i="2"/>
  <c r="M3908" i="2" s="1"/>
  <c r="L3909" i="2"/>
  <c r="M3909" i="2" s="1"/>
  <c r="L3910" i="2"/>
  <c r="M3910" i="2" s="1"/>
  <c r="L3911" i="2"/>
  <c r="M3911" i="2" s="1"/>
  <c r="L3912" i="2"/>
  <c r="M3912" i="2" s="1"/>
  <c r="L3913" i="2"/>
  <c r="M3913" i="2" s="1"/>
  <c r="L3914" i="2"/>
  <c r="M3914" i="2" s="1"/>
  <c r="L3915" i="2"/>
  <c r="M3915" i="2" s="1"/>
  <c r="L3916" i="2"/>
  <c r="M3916" i="2" s="1"/>
  <c r="L3917" i="2"/>
  <c r="M3917" i="2" s="1"/>
  <c r="L3918" i="2"/>
  <c r="M3918" i="2" s="1"/>
  <c r="L3919" i="2"/>
  <c r="M3919" i="2" s="1"/>
  <c r="L3920" i="2"/>
  <c r="M3920" i="2" s="1"/>
  <c r="L3921" i="2"/>
  <c r="M3921" i="2" s="1"/>
  <c r="L3922" i="2"/>
  <c r="M3922" i="2" s="1"/>
  <c r="L3923" i="2"/>
  <c r="M3923" i="2" s="1"/>
  <c r="L3924" i="2"/>
  <c r="M3924" i="2" s="1"/>
  <c r="L3925" i="2"/>
  <c r="M3925" i="2" s="1"/>
  <c r="L3926" i="2"/>
  <c r="M3926" i="2" s="1"/>
  <c r="L3927" i="2"/>
  <c r="M3927" i="2" s="1"/>
  <c r="L3928" i="2"/>
  <c r="M3928" i="2" s="1"/>
  <c r="L3929" i="2"/>
  <c r="M3929" i="2" s="1"/>
  <c r="L3930" i="2"/>
  <c r="M3930" i="2" s="1"/>
  <c r="L3931" i="2"/>
  <c r="M3931" i="2" s="1"/>
  <c r="L3932" i="2"/>
  <c r="M3932" i="2" s="1"/>
  <c r="L3933" i="2"/>
  <c r="M3933" i="2" s="1"/>
  <c r="L3934" i="2"/>
  <c r="M3934" i="2" s="1"/>
  <c r="L3935" i="2"/>
  <c r="M3935" i="2" s="1"/>
  <c r="L3936" i="2"/>
  <c r="M3936" i="2" s="1"/>
  <c r="L3937" i="2"/>
  <c r="M3937" i="2" s="1"/>
  <c r="L3938" i="2"/>
  <c r="M3938" i="2" s="1"/>
  <c r="L3939" i="2"/>
  <c r="M3939" i="2" s="1"/>
  <c r="L3940" i="2"/>
  <c r="M3940" i="2" s="1"/>
  <c r="L3941" i="2"/>
  <c r="M3941" i="2" s="1"/>
  <c r="L3942" i="2"/>
  <c r="M3942" i="2" s="1"/>
  <c r="L3943" i="2"/>
  <c r="M3943" i="2" s="1"/>
  <c r="L3944" i="2"/>
  <c r="M3944" i="2" s="1"/>
  <c r="L3945" i="2"/>
  <c r="M3945" i="2" s="1"/>
  <c r="L3946" i="2"/>
  <c r="M3946" i="2" s="1"/>
  <c r="L3947" i="2"/>
  <c r="M3947" i="2" s="1"/>
  <c r="L3948" i="2"/>
  <c r="M3948" i="2" s="1"/>
  <c r="L3949" i="2"/>
  <c r="M3949" i="2" s="1"/>
  <c r="L3950" i="2"/>
  <c r="M3950" i="2" s="1"/>
  <c r="L3951" i="2"/>
  <c r="M3951" i="2" s="1"/>
  <c r="L3952" i="2"/>
  <c r="M3952" i="2" s="1"/>
  <c r="L3953" i="2"/>
  <c r="M3953" i="2" s="1"/>
  <c r="L3954" i="2"/>
  <c r="M3954" i="2" s="1"/>
  <c r="L3955" i="2"/>
  <c r="M3955" i="2" s="1"/>
  <c r="L3956" i="2"/>
  <c r="M3956" i="2" s="1"/>
  <c r="L3957" i="2"/>
  <c r="M3957" i="2" s="1"/>
  <c r="L3958" i="2"/>
  <c r="M3958" i="2" s="1"/>
  <c r="L3959" i="2"/>
  <c r="M3959" i="2" s="1"/>
  <c r="L3960" i="2"/>
  <c r="M3960" i="2" s="1"/>
  <c r="L3961" i="2"/>
  <c r="M3961" i="2" s="1"/>
  <c r="L3962" i="2"/>
  <c r="M3962" i="2" s="1"/>
  <c r="L3963" i="2"/>
  <c r="M3963" i="2" s="1"/>
  <c r="L3964" i="2"/>
  <c r="M3964" i="2" s="1"/>
  <c r="L3965" i="2"/>
  <c r="M3965" i="2" s="1"/>
  <c r="L3966" i="2"/>
  <c r="M3966" i="2" s="1"/>
  <c r="L3967" i="2"/>
  <c r="M3967" i="2" s="1"/>
  <c r="L3968" i="2"/>
  <c r="M3968" i="2" s="1"/>
  <c r="L3969" i="2"/>
  <c r="M3969" i="2" s="1"/>
  <c r="L3970" i="2"/>
  <c r="M3970" i="2" s="1"/>
  <c r="L3971" i="2"/>
  <c r="M3971" i="2" s="1"/>
  <c r="L3972" i="2"/>
  <c r="M3972" i="2" s="1"/>
  <c r="L3973" i="2"/>
  <c r="M3973" i="2" s="1"/>
  <c r="L3974" i="2"/>
  <c r="M3974" i="2" s="1"/>
  <c r="L3975" i="2"/>
  <c r="M3975" i="2" s="1"/>
  <c r="L3976" i="2"/>
  <c r="M3976" i="2" s="1"/>
  <c r="L3977" i="2"/>
  <c r="M3977" i="2" s="1"/>
  <c r="L3978" i="2"/>
  <c r="M3978" i="2" s="1"/>
  <c r="L3979" i="2"/>
  <c r="M3979" i="2" s="1"/>
  <c r="L3980" i="2"/>
  <c r="M3980" i="2" s="1"/>
  <c r="L3981" i="2"/>
  <c r="M3981" i="2" s="1"/>
  <c r="L3982" i="2"/>
  <c r="M3982" i="2" s="1"/>
  <c r="L3983" i="2"/>
  <c r="M3983" i="2" s="1"/>
  <c r="L3984" i="2"/>
  <c r="M3984" i="2" s="1"/>
  <c r="L3985" i="2"/>
  <c r="M3985" i="2" s="1"/>
  <c r="L3986" i="2"/>
  <c r="M3986" i="2" s="1"/>
  <c r="L3987" i="2"/>
  <c r="M3987" i="2" s="1"/>
  <c r="L3988" i="2"/>
  <c r="M3988" i="2" s="1"/>
  <c r="L3989" i="2"/>
  <c r="M3989" i="2" s="1"/>
  <c r="L3990" i="2"/>
  <c r="M3990" i="2" s="1"/>
  <c r="L3991" i="2"/>
  <c r="M3991" i="2" s="1"/>
  <c r="L3992" i="2"/>
  <c r="M3992" i="2" s="1"/>
  <c r="L3993" i="2"/>
  <c r="M3993" i="2" s="1"/>
  <c r="L3994" i="2"/>
  <c r="M3994" i="2" s="1"/>
  <c r="L3995" i="2"/>
  <c r="M3995" i="2" s="1"/>
  <c r="L3996" i="2"/>
  <c r="M3996" i="2" s="1"/>
  <c r="L3997" i="2"/>
  <c r="M3997" i="2" s="1"/>
  <c r="L3998" i="2"/>
  <c r="M3998" i="2" s="1"/>
  <c r="L3999" i="2"/>
  <c r="M3999" i="2" s="1"/>
  <c r="L4000" i="2"/>
  <c r="M4000" i="2" s="1"/>
  <c r="L4001" i="2"/>
  <c r="M4001" i="2" s="1"/>
  <c r="L4002" i="2"/>
  <c r="M4002" i="2" s="1"/>
  <c r="L4003" i="2"/>
  <c r="M4003" i="2" s="1"/>
  <c r="L4004" i="2"/>
  <c r="M4004" i="2" s="1"/>
  <c r="L4005" i="2"/>
  <c r="M4005" i="2" s="1"/>
  <c r="L4006" i="2"/>
  <c r="M4006" i="2" s="1"/>
  <c r="L4007" i="2"/>
  <c r="M4007" i="2" s="1"/>
  <c r="L4008" i="2"/>
  <c r="M4008" i="2" s="1"/>
  <c r="L4009" i="2"/>
  <c r="M4009" i="2" s="1"/>
  <c r="L4010" i="2"/>
  <c r="M4010" i="2" s="1"/>
  <c r="L4011" i="2"/>
  <c r="M4011" i="2" s="1"/>
  <c r="L4012" i="2"/>
  <c r="M4012" i="2" s="1"/>
  <c r="L4013" i="2"/>
  <c r="M4013" i="2" s="1"/>
  <c r="L4014" i="2"/>
  <c r="M4014" i="2" s="1"/>
  <c r="L4015" i="2"/>
  <c r="M4015" i="2" s="1"/>
  <c r="L4016" i="2"/>
  <c r="M4016" i="2" s="1"/>
  <c r="L4017" i="2"/>
  <c r="M4017" i="2" s="1"/>
  <c r="L4018" i="2"/>
  <c r="M4018" i="2" s="1"/>
  <c r="L4019" i="2"/>
  <c r="M4019" i="2" s="1"/>
  <c r="L4020" i="2"/>
  <c r="M4020" i="2" s="1"/>
  <c r="L4021" i="2"/>
  <c r="M4021" i="2" s="1"/>
  <c r="L4022" i="2"/>
  <c r="M4022" i="2" s="1"/>
  <c r="L4023" i="2"/>
  <c r="M4023" i="2" s="1"/>
  <c r="L4024" i="2"/>
  <c r="M4024" i="2" s="1"/>
  <c r="L4025" i="2"/>
  <c r="M4025" i="2" s="1"/>
  <c r="L4026" i="2"/>
  <c r="M4026" i="2" s="1"/>
  <c r="L4027" i="2"/>
  <c r="M4027" i="2" s="1"/>
  <c r="L4028" i="2"/>
  <c r="M4028" i="2" s="1"/>
  <c r="L4029" i="2"/>
  <c r="M4029" i="2" s="1"/>
  <c r="L4030" i="2"/>
  <c r="M4030" i="2" s="1"/>
  <c r="L4031" i="2"/>
  <c r="M4031" i="2" s="1"/>
  <c r="L4032" i="2"/>
  <c r="M4032" i="2" s="1"/>
  <c r="L4033" i="2"/>
  <c r="M4033" i="2" s="1"/>
  <c r="L4034" i="2"/>
  <c r="M4034" i="2" s="1"/>
  <c r="L4035" i="2"/>
  <c r="M4035" i="2" s="1"/>
  <c r="L4036" i="2"/>
  <c r="M4036" i="2" s="1"/>
  <c r="L4037" i="2"/>
  <c r="M4037" i="2" s="1"/>
  <c r="L4038" i="2"/>
  <c r="M4038" i="2" s="1"/>
  <c r="L4039" i="2"/>
  <c r="M4039" i="2" s="1"/>
  <c r="L4040" i="2"/>
  <c r="M4040" i="2" s="1"/>
  <c r="L4041" i="2"/>
  <c r="M4041" i="2" s="1"/>
  <c r="L4042" i="2"/>
  <c r="M4042" i="2" s="1"/>
  <c r="L4043" i="2"/>
  <c r="M4043" i="2" s="1"/>
  <c r="L4044" i="2"/>
  <c r="M4044" i="2" s="1"/>
  <c r="L4045" i="2"/>
  <c r="M4045" i="2" s="1"/>
  <c r="L4046" i="2"/>
  <c r="M4046" i="2" s="1"/>
  <c r="L4047" i="2"/>
  <c r="M4047" i="2" s="1"/>
  <c r="L4048" i="2"/>
  <c r="M4048" i="2" s="1"/>
  <c r="L4049" i="2"/>
  <c r="M4049" i="2" s="1"/>
  <c r="L4050" i="2"/>
  <c r="M4050" i="2" s="1"/>
  <c r="L4051" i="2"/>
  <c r="M4051" i="2" s="1"/>
  <c r="L4052" i="2"/>
  <c r="M4052" i="2" s="1"/>
  <c r="L4053" i="2"/>
  <c r="M4053" i="2" s="1"/>
  <c r="L4054" i="2"/>
  <c r="M4054" i="2" s="1"/>
  <c r="L4055" i="2"/>
  <c r="M4055" i="2" s="1"/>
  <c r="L4056" i="2"/>
  <c r="M4056" i="2" s="1"/>
  <c r="L4057" i="2"/>
  <c r="M4057" i="2" s="1"/>
  <c r="L4058" i="2"/>
  <c r="M4058" i="2" s="1"/>
  <c r="L4059" i="2"/>
  <c r="M4059" i="2" s="1"/>
  <c r="L4060" i="2"/>
  <c r="M4060" i="2" s="1"/>
  <c r="L4061" i="2"/>
  <c r="M4061" i="2" s="1"/>
  <c r="L4062" i="2"/>
  <c r="M4062" i="2" s="1"/>
  <c r="L4063" i="2"/>
  <c r="M4063" i="2" s="1"/>
  <c r="L4064" i="2"/>
  <c r="M4064" i="2" s="1"/>
  <c r="L4065" i="2"/>
  <c r="M4065" i="2" s="1"/>
  <c r="L4066" i="2"/>
  <c r="M4066" i="2" s="1"/>
  <c r="L4067" i="2"/>
  <c r="M4067" i="2" s="1"/>
  <c r="L4068" i="2"/>
  <c r="M4068" i="2" s="1"/>
  <c r="L4069" i="2"/>
  <c r="M4069" i="2" s="1"/>
  <c r="L4070" i="2"/>
  <c r="M4070" i="2" s="1"/>
  <c r="L4071" i="2"/>
  <c r="M4071" i="2" s="1"/>
  <c r="L4072" i="2"/>
  <c r="M4072" i="2" s="1"/>
  <c r="L4073" i="2"/>
  <c r="M4073" i="2" s="1"/>
  <c r="L4074" i="2"/>
  <c r="M4074" i="2" s="1"/>
  <c r="L4075" i="2"/>
  <c r="M4075" i="2" s="1"/>
  <c r="L4076" i="2"/>
  <c r="M4076" i="2" s="1"/>
  <c r="L4077" i="2"/>
  <c r="M4077" i="2" s="1"/>
  <c r="L4078" i="2"/>
  <c r="M4078" i="2" s="1"/>
  <c r="L4079" i="2"/>
  <c r="M4079" i="2" s="1"/>
  <c r="L4080" i="2"/>
  <c r="M4080" i="2" s="1"/>
  <c r="L4081" i="2"/>
  <c r="M4081" i="2" s="1"/>
  <c r="L4082" i="2"/>
  <c r="M4082" i="2" s="1"/>
  <c r="L4083" i="2"/>
  <c r="M4083" i="2" s="1"/>
  <c r="L4084" i="2"/>
  <c r="M4084" i="2" s="1"/>
  <c r="L4085" i="2"/>
  <c r="M4085" i="2" s="1"/>
  <c r="L4086" i="2"/>
  <c r="M4086" i="2" s="1"/>
  <c r="L4087" i="2"/>
  <c r="M4087" i="2" s="1"/>
  <c r="L4088" i="2"/>
  <c r="M4088" i="2" s="1"/>
  <c r="L4089" i="2"/>
  <c r="M4089" i="2" s="1"/>
  <c r="L4090" i="2"/>
  <c r="M4090" i="2" s="1"/>
  <c r="L4091" i="2"/>
  <c r="M4091" i="2" s="1"/>
  <c r="L4092" i="2"/>
  <c r="M4092" i="2" s="1"/>
  <c r="L4093" i="2"/>
  <c r="M4093" i="2" s="1"/>
  <c r="L4094" i="2"/>
  <c r="M4094" i="2" s="1"/>
  <c r="L4095" i="2"/>
  <c r="M4095" i="2" s="1"/>
  <c r="L4096" i="2"/>
  <c r="M4096" i="2" s="1"/>
  <c r="L4097" i="2"/>
  <c r="M4097" i="2" s="1"/>
  <c r="L4098" i="2"/>
  <c r="M4098" i="2" s="1"/>
  <c r="L4099" i="2"/>
  <c r="M4099" i="2" s="1"/>
  <c r="L4100" i="2"/>
  <c r="M4100" i="2" s="1"/>
  <c r="L4101" i="2"/>
  <c r="M4101" i="2" s="1"/>
  <c r="L4102" i="2"/>
  <c r="M4102" i="2" s="1"/>
  <c r="L4103" i="2"/>
  <c r="M4103" i="2" s="1"/>
  <c r="L4104" i="2"/>
  <c r="M4104" i="2" s="1"/>
  <c r="L4105" i="2"/>
  <c r="M4105" i="2" s="1"/>
  <c r="L4106" i="2"/>
  <c r="M4106" i="2" s="1"/>
  <c r="L4107" i="2"/>
  <c r="M4107" i="2" s="1"/>
  <c r="L4108" i="2"/>
  <c r="M4108" i="2" s="1"/>
  <c r="L4109" i="2"/>
  <c r="M4109" i="2" s="1"/>
  <c r="L4110" i="2"/>
  <c r="M4110" i="2" s="1"/>
  <c r="L4111" i="2"/>
  <c r="M4111" i="2" s="1"/>
  <c r="L4112" i="2"/>
  <c r="M4112" i="2" s="1"/>
  <c r="L4113" i="2"/>
  <c r="M4113" i="2" s="1"/>
  <c r="L4114" i="2"/>
  <c r="M4114" i="2" s="1"/>
  <c r="L4115" i="2"/>
  <c r="M4115" i="2" s="1"/>
  <c r="L4116" i="2"/>
  <c r="M4116" i="2" s="1"/>
  <c r="L4117" i="2"/>
  <c r="M4117" i="2" s="1"/>
  <c r="L4118" i="2"/>
  <c r="M4118" i="2" s="1"/>
  <c r="L4119" i="2"/>
  <c r="M4119" i="2" s="1"/>
  <c r="L4120" i="2"/>
  <c r="M4120" i="2" s="1"/>
  <c r="L4121" i="2"/>
  <c r="M4121" i="2" s="1"/>
  <c r="L4122" i="2"/>
  <c r="M4122" i="2" s="1"/>
  <c r="L4123" i="2"/>
  <c r="M4123" i="2" s="1"/>
  <c r="L4124" i="2"/>
  <c r="M4124" i="2" s="1"/>
  <c r="L4125" i="2"/>
  <c r="M4125" i="2" s="1"/>
  <c r="L4126" i="2"/>
  <c r="M4126" i="2" s="1"/>
  <c r="L4127" i="2"/>
  <c r="M4127" i="2" s="1"/>
  <c r="L4128" i="2"/>
  <c r="M4128" i="2" s="1"/>
  <c r="L4129" i="2"/>
  <c r="M4129" i="2" s="1"/>
  <c r="L4130" i="2"/>
  <c r="M4130" i="2" s="1"/>
  <c r="L4131" i="2"/>
  <c r="M4131" i="2" s="1"/>
  <c r="L4132" i="2"/>
  <c r="M4132" i="2" s="1"/>
  <c r="L4133" i="2"/>
  <c r="M4133" i="2" s="1"/>
  <c r="L4134" i="2"/>
  <c r="M4134" i="2" s="1"/>
  <c r="L4135" i="2"/>
  <c r="M4135" i="2" s="1"/>
  <c r="L4136" i="2"/>
  <c r="M4136" i="2" s="1"/>
  <c r="L4137" i="2"/>
  <c r="M4137" i="2" s="1"/>
  <c r="L4138" i="2"/>
  <c r="M4138" i="2" s="1"/>
  <c r="L4139" i="2"/>
  <c r="M4139" i="2" s="1"/>
  <c r="L4140" i="2"/>
  <c r="M4140" i="2" s="1"/>
  <c r="L4141" i="2"/>
  <c r="M4141" i="2" s="1"/>
  <c r="L4142" i="2"/>
  <c r="M4142" i="2" s="1"/>
  <c r="L4143" i="2"/>
  <c r="M4143" i="2" s="1"/>
  <c r="L4144" i="2"/>
  <c r="M4144" i="2" s="1"/>
  <c r="L4145" i="2"/>
  <c r="M4145" i="2" s="1"/>
  <c r="L4146" i="2"/>
  <c r="M4146" i="2" s="1"/>
  <c r="L4147" i="2"/>
  <c r="M4147" i="2" s="1"/>
  <c r="L4148" i="2"/>
  <c r="M4148" i="2" s="1"/>
  <c r="L4149" i="2"/>
  <c r="M4149" i="2" s="1"/>
  <c r="L4150" i="2"/>
  <c r="M4150" i="2" s="1"/>
  <c r="L4151" i="2"/>
  <c r="M4151" i="2" s="1"/>
  <c r="L4152" i="2"/>
  <c r="M4152" i="2" s="1"/>
  <c r="L4153" i="2"/>
  <c r="M4153" i="2" s="1"/>
  <c r="L4154" i="2"/>
  <c r="M4154" i="2" s="1"/>
  <c r="L4155" i="2"/>
  <c r="M4155" i="2" s="1"/>
  <c r="L4156" i="2"/>
  <c r="M4156" i="2" s="1"/>
  <c r="L4157" i="2"/>
  <c r="M4157" i="2" s="1"/>
  <c r="L4158" i="2"/>
  <c r="M4158" i="2" s="1"/>
  <c r="L4159" i="2"/>
  <c r="M4159" i="2" s="1"/>
  <c r="L4160" i="2"/>
  <c r="M4160" i="2" s="1"/>
  <c r="L4161" i="2"/>
  <c r="M4161" i="2" s="1"/>
  <c r="L4162" i="2"/>
  <c r="M4162" i="2" s="1"/>
  <c r="L4163" i="2"/>
  <c r="M4163" i="2" s="1"/>
  <c r="L4164" i="2"/>
  <c r="M4164" i="2" s="1"/>
  <c r="L4165" i="2"/>
  <c r="M4165" i="2" s="1"/>
  <c r="L4166" i="2"/>
  <c r="M4166" i="2" s="1"/>
  <c r="L4167" i="2"/>
  <c r="M4167" i="2" s="1"/>
  <c r="L4168" i="2"/>
  <c r="M4168" i="2" s="1"/>
  <c r="L4169" i="2"/>
  <c r="M4169" i="2" s="1"/>
  <c r="L4170" i="2"/>
  <c r="M4170" i="2" s="1"/>
  <c r="L4171" i="2"/>
  <c r="M4171" i="2" s="1"/>
  <c r="L4172" i="2"/>
  <c r="M4172" i="2" s="1"/>
  <c r="L4173" i="2"/>
  <c r="M4173" i="2" s="1"/>
  <c r="L4174" i="2"/>
  <c r="M4174" i="2" s="1"/>
  <c r="L4175" i="2"/>
  <c r="M4175" i="2" s="1"/>
  <c r="L4176" i="2"/>
  <c r="M4176" i="2" s="1"/>
  <c r="L4177" i="2"/>
  <c r="M4177" i="2" s="1"/>
  <c r="L4178" i="2"/>
  <c r="M4178" i="2" s="1"/>
  <c r="L4179" i="2"/>
  <c r="M4179" i="2" s="1"/>
  <c r="L4180" i="2"/>
  <c r="M4180" i="2" s="1"/>
  <c r="L4181" i="2"/>
  <c r="M4181" i="2" s="1"/>
  <c r="L4182" i="2"/>
  <c r="M4182" i="2" s="1"/>
  <c r="L4183" i="2"/>
  <c r="M4183" i="2" s="1"/>
  <c r="L4184" i="2"/>
  <c r="M4184" i="2" s="1"/>
  <c r="L4185" i="2"/>
  <c r="M4185" i="2" s="1"/>
  <c r="L4186" i="2"/>
  <c r="M4186" i="2" s="1"/>
  <c r="L4187" i="2"/>
  <c r="M4187" i="2" s="1"/>
  <c r="L4188" i="2"/>
  <c r="M4188" i="2" s="1"/>
  <c r="L4189" i="2"/>
  <c r="M4189" i="2" s="1"/>
  <c r="L4190" i="2"/>
  <c r="M4190" i="2" s="1"/>
  <c r="L4191" i="2"/>
  <c r="M4191" i="2" s="1"/>
  <c r="L4192" i="2"/>
  <c r="M4192" i="2" s="1"/>
  <c r="L4193" i="2"/>
  <c r="M4193" i="2" s="1"/>
  <c r="L4194" i="2"/>
  <c r="M4194" i="2" s="1"/>
  <c r="L4195" i="2"/>
  <c r="M4195" i="2" s="1"/>
  <c r="L4196" i="2"/>
  <c r="M4196" i="2" s="1"/>
  <c r="L4197" i="2"/>
  <c r="M4197" i="2" s="1"/>
  <c r="L4198" i="2"/>
  <c r="M4198" i="2" s="1"/>
  <c r="L4199" i="2"/>
  <c r="M4199" i="2" s="1"/>
  <c r="L4200" i="2"/>
  <c r="M4200" i="2" s="1"/>
  <c r="L4201" i="2"/>
  <c r="M4201" i="2" s="1"/>
  <c r="L4202" i="2"/>
  <c r="M4202" i="2" s="1"/>
  <c r="L4203" i="2"/>
  <c r="M4203" i="2" s="1"/>
  <c r="L4204" i="2"/>
  <c r="M4204" i="2" s="1"/>
  <c r="L4205" i="2"/>
  <c r="M4205" i="2" s="1"/>
  <c r="L4206" i="2"/>
  <c r="M4206" i="2" s="1"/>
  <c r="L4207" i="2"/>
  <c r="M4207" i="2" s="1"/>
  <c r="L4208" i="2"/>
  <c r="M4208" i="2" s="1"/>
  <c r="L4209" i="2"/>
  <c r="M4209" i="2" s="1"/>
  <c r="L4210" i="2"/>
  <c r="M4210" i="2" s="1"/>
  <c r="L4211" i="2"/>
  <c r="M4211" i="2" s="1"/>
  <c r="L4212" i="2"/>
  <c r="M4212" i="2" s="1"/>
  <c r="L4213" i="2"/>
  <c r="M4213" i="2" s="1"/>
  <c r="L4214" i="2"/>
  <c r="M4214" i="2" s="1"/>
  <c r="L4215" i="2"/>
  <c r="M4215" i="2" s="1"/>
  <c r="L4216" i="2"/>
  <c r="M4216" i="2" s="1"/>
  <c r="L4217" i="2"/>
  <c r="M4217" i="2" s="1"/>
  <c r="L4218" i="2"/>
  <c r="M4218" i="2" s="1"/>
  <c r="L4219" i="2"/>
  <c r="M4219" i="2" s="1"/>
  <c r="L4220" i="2"/>
  <c r="M4220" i="2" s="1"/>
  <c r="L4221" i="2"/>
  <c r="M4221" i="2" s="1"/>
  <c r="L4222" i="2"/>
  <c r="M4222" i="2" s="1"/>
  <c r="L4223" i="2"/>
  <c r="M4223" i="2" s="1"/>
  <c r="L4224" i="2"/>
  <c r="M4224" i="2" s="1"/>
  <c r="L4225" i="2"/>
  <c r="M4225" i="2" s="1"/>
  <c r="L4226" i="2"/>
  <c r="M4226" i="2" s="1"/>
  <c r="L4227" i="2"/>
  <c r="M4227" i="2" s="1"/>
  <c r="L4228" i="2"/>
  <c r="M4228" i="2" s="1"/>
  <c r="L4229" i="2"/>
  <c r="M4229" i="2" s="1"/>
  <c r="L4230" i="2"/>
  <c r="M4230" i="2" s="1"/>
  <c r="L4231" i="2"/>
  <c r="M4231" i="2" s="1"/>
  <c r="L4232" i="2"/>
  <c r="M4232" i="2" s="1"/>
  <c r="L4233" i="2"/>
  <c r="M4233" i="2" s="1"/>
  <c r="L4234" i="2"/>
  <c r="M4234" i="2" s="1"/>
  <c r="L4235" i="2"/>
  <c r="M4235" i="2" s="1"/>
  <c r="L4236" i="2"/>
  <c r="M4236" i="2" s="1"/>
  <c r="L4237" i="2"/>
  <c r="M4237" i="2" s="1"/>
  <c r="L4238" i="2"/>
  <c r="M4238" i="2" s="1"/>
  <c r="L4239" i="2"/>
  <c r="M4239" i="2" s="1"/>
  <c r="L4240" i="2"/>
  <c r="M4240" i="2" s="1"/>
  <c r="L4241" i="2"/>
  <c r="M4241" i="2" s="1"/>
  <c r="L4242" i="2"/>
  <c r="M4242" i="2" s="1"/>
  <c r="L4243" i="2"/>
  <c r="M4243" i="2" s="1"/>
  <c r="L4244" i="2"/>
  <c r="M4244" i="2" s="1"/>
  <c r="L4245" i="2"/>
  <c r="M4245" i="2" s="1"/>
  <c r="L4246" i="2"/>
  <c r="M4246" i="2" s="1"/>
  <c r="L4247" i="2"/>
  <c r="M4247" i="2" s="1"/>
  <c r="L4248" i="2"/>
  <c r="M4248" i="2" s="1"/>
  <c r="L4249" i="2"/>
  <c r="M4249" i="2" s="1"/>
  <c r="L4250" i="2"/>
  <c r="M4250" i="2" s="1"/>
  <c r="L4251" i="2"/>
  <c r="M4251" i="2" s="1"/>
  <c r="L4252" i="2"/>
  <c r="M4252" i="2" s="1"/>
  <c r="L4253" i="2"/>
  <c r="M4253" i="2" s="1"/>
  <c r="L4254" i="2"/>
  <c r="M4254" i="2" s="1"/>
  <c r="L4255" i="2"/>
  <c r="M4255" i="2" s="1"/>
  <c r="L4256" i="2"/>
  <c r="M4256" i="2" s="1"/>
  <c r="L4257" i="2"/>
  <c r="M4257" i="2" s="1"/>
  <c r="L4258" i="2"/>
  <c r="M4258" i="2" s="1"/>
  <c r="L4259" i="2"/>
  <c r="M4259" i="2" s="1"/>
  <c r="L4260" i="2"/>
  <c r="M4260" i="2" s="1"/>
  <c r="L4261" i="2"/>
  <c r="M4261" i="2" s="1"/>
  <c r="L4262" i="2"/>
  <c r="M4262" i="2" s="1"/>
  <c r="L4263" i="2"/>
  <c r="M4263" i="2" s="1"/>
  <c r="L4264" i="2"/>
  <c r="M4264" i="2" s="1"/>
  <c r="L4265" i="2"/>
  <c r="M4265" i="2" s="1"/>
  <c r="L4266" i="2"/>
  <c r="M4266" i="2" s="1"/>
  <c r="L4267" i="2"/>
  <c r="M4267" i="2" s="1"/>
  <c r="L4268" i="2"/>
  <c r="M4268" i="2" s="1"/>
  <c r="L4269" i="2"/>
  <c r="M4269" i="2" s="1"/>
  <c r="L4270" i="2"/>
  <c r="M4270" i="2" s="1"/>
  <c r="L4271" i="2"/>
  <c r="M4271" i="2" s="1"/>
  <c r="L4272" i="2"/>
  <c r="M4272" i="2" s="1"/>
  <c r="L4273" i="2"/>
  <c r="M4273" i="2" s="1"/>
  <c r="L4274" i="2"/>
  <c r="M4274" i="2" s="1"/>
  <c r="L4275" i="2"/>
  <c r="M4275" i="2" s="1"/>
  <c r="L4276" i="2"/>
  <c r="M4276" i="2" s="1"/>
  <c r="L4277" i="2"/>
  <c r="M4277" i="2" s="1"/>
  <c r="L4278" i="2"/>
  <c r="M4278" i="2" s="1"/>
  <c r="L4279" i="2"/>
  <c r="M4279" i="2" s="1"/>
  <c r="L4280" i="2"/>
  <c r="M4280" i="2" s="1"/>
  <c r="L4281" i="2"/>
  <c r="M4281" i="2" s="1"/>
  <c r="L4282" i="2"/>
  <c r="M4282" i="2" s="1"/>
  <c r="L4283" i="2"/>
  <c r="M4283" i="2" s="1"/>
  <c r="L4284" i="2"/>
  <c r="M4284" i="2" s="1"/>
  <c r="L4285" i="2"/>
  <c r="M4285" i="2" s="1"/>
  <c r="L4286" i="2"/>
  <c r="M4286" i="2" s="1"/>
  <c r="L4287" i="2"/>
  <c r="M4287" i="2" s="1"/>
  <c r="L4288" i="2"/>
  <c r="M4288" i="2" s="1"/>
  <c r="L4289" i="2"/>
  <c r="M4289" i="2" s="1"/>
  <c r="L4290" i="2"/>
  <c r="M4290" i="2" s="1"/>
  <c r="L4291" i="2"/>
  <c r="M4291" i="2" s="1"/>
  <c r="L4292" i="2"/>
  <c r="M4292" i="2" s="1"/>
  <c r="L4293" i="2"/>
  <c r="M4293" i="2" s="1"/>
  <c r="L4294" i="2"/>
  <c r="M4294" i="2" s="1"/>
  <c r="L4295" i="2"/>
  <c r="M4295" i="2" s="1"/>
  <c r="L4296" i="2"/>
  <c r="M4296" i="2" s="1"/>
  <c r="L4297" i="2"/>
  <c r="M4297" i="2" s="1"/>
  <c r="L4298" i="2"/>
  <c r="M4298" i="2" s="1"/>
  <c r="L4299" i="2"/>
  <c r="M4299" i="2" s="1"/>
  <c r="L4300" i="2"/>
  <c r="M4300" i="2" s="1"/>
  <c r="L4301" i="2"/>
  <c r="M4301" i="2" s="1"/>
  <c r="L4302" i="2"/>
  <c r="M4302" i="2" s="1"/>
  <c r="L4303" i="2"/>
  <c r="M4303" i="2" s="1"/>
  <c r="L4304" i="2"/>
  <c r="M4304" i="2" s="1"/>
  <c r="L4305" i="2"/>
  <c r="M4305" i="2" s="1"/>
  <c r="L4306" i="2"/>
  <c r="M4306" i="2" s="1"/>
  <c r="L4307" i="2"/>
  <c r="M4307" i="2" s="1"/>
  <c r="L4308" i="2"/>
  <c r="M4308" i="2" s="1"/>
  <c r="L4309" i="2"/>
  <c r="M4309" i="2" s="1"/>
  <c r="L4310" i="2"/>
  <c r="M4310" i="2" s="1"/>
  <c r="L4311" i="2"/>
  <c r="M4311" i="2" s="1"/>
  <c r="L4312" i="2"/>
  <c r="M4312" i="2" s="1"/>
  <c r="L4313" i="2"/>
  <c r="M4313" i="2" s="1"/>
  <c r="L4314" i="2"/>
  <c r="M4314" i="2" s="1"/>
  <c r="L4315" i="2"/>
  <c r="M4315" i="2" s="1"/>
  <c r="L4316" i="2"/>
  <c r="M4316" i="2" s="1"/>
  <c r="L4317" i="2"/>
  <c r="M4317" i="2" s="1"/>
  <c r="L4318" i="2"/>
  <c r="M4318" i="2" s="1"/>
  <c r="L4319" i="2"/>
  <c r="M4319" i="2" s="1"/>
  <c r="L4320" i="2"/>
  <c r="M4320" i="2" s="1"/>
  <c r="L4321" i="2"/>
  <c r="M4321" i="2" s="1"/>
  <c r="L4322" i="2"/>
  <c r="M4322" i="2" s="1"/>
  <c r="L4323" i="2"/>
  <c r="M4323" i="2" s="1"/>
  <c r="L4324" i="2"/>
  <c r="M4324" i="2" s="1"/>
  <c r="L4325" i="2"/>
  <c r="M4325" i="2" s="1"/>
  <c r="L4326" i="2"/>
  <c r="M4326" i="2" s="1"/>
  <c r="L4327" i="2"/>
  <c r="M4327" i="2" s="1"/>
  <c r="L4328" i="2"/>
  <c r="M4328" i="2" s="1"/>
  <c r="L4329" i="2"/>
  <c r="M4329" i="2" s="1"/>
  <c r="L4330" i="2"/>
  <c r="M4330" i="2" s="1"/>
  <c r="L4331" i="2"/>
  <c r="M4331" i="2" s="1"/>
  <c r="L4332" i="2"/>
  <c r="M4332" i="2" s="1"/>
  <c r="L4333" i="2"/>
  <c r="M4333" i="2" s="1"/>
  <c r="L4334" i="2"/>
  <c r="M4334" i="2" s="1"/>
  <c r="L4335" i="2"/>
  <c r="M4335" i="2" s="1"/>
  <c r="L4336" i="2"/>
  <c r="M4336" i="2" s="1"/>
  <c r="L4337" i="2"/>
  <c r="M4337" i="2" s="1"/>
  <c r="L4338" i="2"/>
  <c r="M4338" i="2" s="1"/>
  <c r="L4339" i="2"/>
  <c r="M4339" i="2" s="1"/>
  <c r="L4340" i="2"/>
  <c r="M4340" i="2" s="1"/>
  <c r="L4341" i="2"/>
  <c r="L4342" i="2"/>
  <c r="M4342" i="2" s="1"/>
  <c r="L4343" i="2"/>
  <c r="M4343" i="2" s="1"/>
  <c r="L4344" i="2"/>
  <c r="M4344" i="2" s="1"/>
  <c r="L4345" i="2"/>
  <c r="M4345" i="2" s="1"/>
  <c r="L4346" i="2"/>
  <c r="M4346" i="2" s="1"/>
  <c r="L4347" i="2"/>
  <c r="M4347" i="2" s="1"/>
  <c r="L4348" i="2"/>
  <c r="M4348" i="2" s="1"/>
  <c r="L4349" i="2"/>
  <c r="M4349" i="2" s="1"/>
  <c r="L4350" i="2"/>
  <c r="M4350" i="2" s="1"/>
  <c r="L4351" i="2"/>
  <c r="M4351" i="2" s="1"/>
  <c r="L4352" i="2"/>
  <c r="M4352" i="2" s="1"/>
  <c r="L4353" i="2"/>
  <c r="M4353" i="2" s="1"/>
  <c r="L4354" i="2"/>
  <c r="M4354" i="2" s="1"/>
  <c r="L4355" i="2"/>
  <c r="M4355" i="2" s="1"/>
  <c r="L4356" i="2"/>
  <c r="M4356" i="2" s="1"/>
  <c r="L4357" i="2"/>
  <c r="M4357" i="2" s="1"/>
  <c r="L4358" i="2"/>
  <c r="M4358" i="2" s="1"/>
  <c r="L4359" i="2"/>
  <c r="M4359" i="2" s="1"/>
  <c r="L4360" i="2"/>
  <c r="M4360" i="2" s="1"/>
  <c r="L4361" i="2"/>
  <c r="M4361" i="2" s="1"/>
  <c r="L4362" i="2"/>
  <c r="M4362" i="2" s="1"/>
  <c r="L4363" i="2"/>
  <c r="M4363" i="2" s="1"/>
  <c r="L4364" i="2"/>
  <c r="M4364" i="2" s="1"/>
  <c r="L4365" i="2"/>
  <c r="M4365" i="2" s="1"/>
  <c r="L4366" i="2"/>
  <c r="M4366" i="2" s="1"/>
  <c r="L4367" i="2"/>
  <c r="M4367" i="2" s="1"/>
  <c r="L4368" i="2"/>
  <c r="M4368" i="2" s="1"/>
  <c r="L4369" i="2"/>
  <c r="M4369" i="2" s="1"/>
  <c r="L4370" i="2"/>
  <c r="M4370" i="2" s="1"/>
  <c r="L4371" i="2"/>
  <c r="M4371" i="2" s="1"/>
  <c r="L4372" i="2"/>
  <c r="M4372" i="2" s="1"/>
  <c r="L4373" i="2"/>
  <c r="M4373" i="2" s="1"/>
  <c r="L4374" i="2"/>
  <c r="M4374" i="2" s="1"/>
  <c r="L4375" i="2"/>
  <c r="M4375" i="2" s="1"/>
  <c r="L4376" i="2"/>
  <c r="M4376" i="2" s="1"/>
  <c r="L4377" i="2"/>
  <c r="M4377" i="2" s="1"/>
  <c r="L4378" i="2"/>
  <c r="M4378" i="2" s="1"/>
  <c r="L4379" i="2"/>
  <c r="M4379" i="2" s="1"/>
  <c r="L4380" i="2"/>
  <c r="M4380" i="2" s="1"/>
  <c r="L4381" i="2"/>
  <c r="M4381" i="2" s="1"/>
  <c r="L4382" i="2"/>
  <c r="M4382" i="2" s="1"/>
  <c r="L4383" i="2"/>
  <c r="M4383" i="2" s="1"/>
  <c r="L4384" i="2"/>
  <c r="M4384" i="2" s="1"/>
  <c r="L4385" i="2"/>
  <c r="M4385" i="2" s="1"/>
  <c r="L4386" i="2"/>
  <c r="M4386" i="2" s="1"/>
  <c r="L4387" i="2"/>
  <c r="M4387" i="2" s="1"/>
  <c r="L4388" i="2"/>
  <c r="M4388" i="2" s="1"/>
  <c r="L4389" i="2"/>
  <c r="M4389" i="2" s="1"/>
  <c r="L4390" i="2"/>
  <c r="M4390" i="2" s="1"/>
  <c r="L4391" i="2"/>
  <c r="M4391" i="2" s="1"/>
  <c r="L4392" i="2"/>
  <c r="M4392" i="2" s="1"/>
  <c r="L4393" i="2"/>
  <c r="M4393" i="2" s="1"/>
  <c r="L4394" i="2"/>
  <c r="M4394" i="2" s="1"/>
  <c r="L4395" i="2"/>
  <c r="M4395" i="2" s="1"/>
  <c r="L4396" i="2"/>
  <c r="M4396" i="2" s="1"/>
  <c r="L4397" i="2"/>
  <c r="M4397" i="2" s="1"/>
  <c r="L4398" i="2"/>
  <c r="M4398" i="2" s="1"/>
  <c r="L4399" i="2"/>
  <c r="M4399" i="2" s="1"/>
  <c r="L4400" i="2"/>
  <c r="M4400" i="2" s="1"/>
  <c r="L4401" i="2"/>
  <c r="M4401" i="2" s="1"/>
  <c r="L4402" i="2"/>
  <c r="M4402" i="2" s="1"/>
  <c r="L4403" i="2"/>
  <c r="M4403" i="2" s="1"/>
  <c r="L4404" i="2"/>
  <c r="M4404" i="2" s="1"/>
  <c r="L4405" i="2"/>
  <c r="M4405" i="2" s="1"/>
  <c r="L4406" i="2"/>
  <c r="M4406" i="2" s="1"/>
  <c r="L4407" i="2"/>
  <c r="M4407" i="2" s="1"/>
  <c r="L4408" i="2"/>
  <c r="M4408" i="2" s="1"/>
  <c r="L4409" i="2"/>
  <c r="M4409" i="2" s="1"/>
  <c r="L4410" i="2"/>
  <c r="M4410" i="2" s="1"/>
  <c r="L4411" i="2"/>
  <c r="M4411" i="2" s="1"/>
  <c r="L4412" i="2"/>
  <c r="M4412" i="2" s="1"/>
  <c r="L4413" i="2"/>
  <c r="M4413" i="2" s="1"/>
  <c r="L4414" i="2"/>
  <c r="M4414" i="2" s="1"/>
  <c r="L4415" i="2"/>
  <c r="M4415" i="2" s="1"/>
  <c r="L4416" i="2"/>
  <c r="M4416" i="2" s="1"/>
  <c r="L4417" i="2"/>
  <c r="M4417" i="2" s="1"/>
  <c r="L4418" i="2"/>
  <c r="M4418" i="2" s="1"/>
  <c r="L4419" i="2"/>
  <c r="M4419" i="2" s="1"/>
  <c r="L4420" i="2"/>
  <c r="M4420" i="2" s="1"/>
  <c r="L4421" i="2"/>
  <c r="M4421" i="2" s="1"/>
  <c r="L4422" i="2"/>
  <c r="M4422" i="2" s="1"/>
  <c r="L4423" i="2"/>
  <c r="M4423" i="2" s="1"/>
  <c r="L4424" i="2"/>
  <c r="M4424" i="2" s="1"/>
  <c r="L4425" i="2"/>
  <c r="M4425" i="2" s="1"/>
  <c r="L4426" i="2"/>
  <c r="M4426" i="2" s="1"/>
  <c r="L4427" i="2"/>
  <c r="M4427" i="2" s="1"/>
  <c r="L4428" i="2"/>
  <c r="M4428" i="2" s="1"/>
  <c r="L4429" i="2"/>
  <c r="M4429" i="2" s="1"/>
  <c r="L4430" i="2"/>
  <c r="M4430" i="2" s="1"/>
  <c r="L4431" i="2"/>
  <c r="M4431" i="2" s="1"/>
  <c r="L4432" i="2"/>
  <c r="M4432" i="2" s="1"/>
  <c r="L4433" i="2"/>
  <c r="M4433" i="2" s="1"/>
  <c r="L4434" i="2"/>
  <c r="M4434" i="2" s="1"/>
  <c r="L4435" i="2"/>
  <c r="M4435" i="2" s="1"/>
  <c r="L4436" i="2"/>
  <c r="M4436" i="2" s="1"/>
  <c r="L4437" i="2"/>
  <c r="M4437" i="2" s="1"/>
  <c r="L4438" i="2"/>
  <c r="M4438" i="2" s="1"/>
  <c r="L4439" i="2"/>
  <c r="M4439" i="2" s="1"/>
  <c r="L4440" i="2"/>
  <c r="M4440" i="2" s="1"/>
  <c r="L4441" i="2"/>
  <c r="M4441" i="2" s="1"/>
  <c r="L4442" i="2"/>
  <c r="M4442" i="2" s="1"/>
  <c r="L4443" i="2"/>
  <c r="M4443" i="2" s="1"/>
  <c r="L4444" i="2"/>
  <c r="M4444" i="2" s="1"/>
  <c r="L4445" i="2"/>
  <c r="M4445" i="2" s="1"/>
  <c r="L4446" i="2"/>
  <c r="M4446" i="2" s="1"/>
  <c r="L4447" i="2"/>
  <c r="M4447" i="2" s="1"/>
  <c r="L4448" i="2"/>
  <c r="M4448" i="2" s="1"/>
  <c r="L4449" i="2"/>
  <c r="M4449" i="2" s="1"/>
  <c r="L4450" i="2"/>
  <c r="M4450" i="2" s="1"/>
  <c r="L4451" i="2"/>
  <c r="M4451" i="2" s="1"/>
  <c r="L4452" i="2"/>
  <c r="M4452" i="2" s="1"/>
  <c r="L4453" i="2"/>
  <c r="M4453" i="2" s="1"/>
  <c r="L4454" i="2"/>
  <c r="M4454" i="2" s="1"/>
  <c r="L4455" i="2"/>
  <c r="M4455" i="2" s="1"/>
  <c r="L4456" i="2"/>
  <c r="M4456" i="2" s="1"/>
  <c r="L4457" i="2"/>
  <c r="M4457" i="2" s="1"/>
  <c r="L4458" i="2"/>
  <c r="M4458" i="2" s="1"/>
  <c r="L4459" i="2"/>
  <c r="M4459" i="2" s="1"/>
  <c r="L4460" i="2"/>
  <c r="M4460" i="2" s="1"/>
  <c r="L4461" i="2"/>
  <c r="M4461" i="2" s="1"/>
  <c r="L4462" i="2"/>
  <c r="M4462" i="2" s="1"/>
  <c r="L4463" i="2"/>
  <c r="M4463" i="2" s="1"/>
  <c r="L4464" i="2"/>
  <c r="M4464" i="2" s="1"/>
  <c r="L4465" i="2"/>
  <c r="M4465" i="2" s="1"/>
  <c r="L4466" i="2"/>
  <c r="M4466" i="2" s="1"/>
  <c r="L4467" i="2"/>
  <c r="M4467" i="2" s="1"/>
  <c r="L4468" i="2"/>
  <c r="M4468" i="2" s="1"/>
  <c r="L4469" i="2"/>
  <c r="M4469" i="2" s="1"/>
  <c r="L4470" i="2"/>
  <c r="M4470" i="2" s="1"/>
  <c r="L4471" i="2"/>
  <c r="M4471" i="2" s="1"/>
  <c r="L4472" i="2"/>
  <c r="M4472" i="2" s="1"/>
  <c r="L4473" i="2"/>
  <c r="M4473" i="2" s="1"/>
  <c r="L4474" i="2"/>
  <c r="M4474" i="2" s="1"/>
  <c r="L4475" i="2"/>
  <c r="M4475" i="2" s="1"/>
  <c r="L4476" i="2"/>
  <c r="M4476" i="2" s="1"/>
  <c r="L4477" i="2"/>
  <c r="M4477" i="2" s="1"/>
  <c r="L4478" i="2"/>
  <c r="M4478" i="2" s="1"/>
  <c r="L4479" i="2"/>
  <c r="M4479" i="2" s="1"/>
  <c r="L4480" i="2"/>
  <c r="M4480" i="2" s="1"/>
  <c r="L4481" i="2"/>
  <c r="M4481" i="2" s="1"/>
  <c r="L4482" i="2"/>
  <c r="M4482" i="2" s="1"/>
  <c r="L4483" i="2"/>
  <c r="M4483" i="2" s="1"/>
  <c r="L4484" i="2"/>
  <c r="M4484" i="2" s="1"/>
  <c r="L4485" i="2"/>
  <c r="M4485" i="2" s="1"/>
  <c r="L4486" i="2"/>
  <c r="M4486" i="2" s="1"/>
  <c r="L4487" i="2"/>
  <c r="M4487" i="2" s="1"/>
  <c r="L4488" i="2"/>
  <c r="M4488" i="2" s="1"/>
  <c r="L4489" i="2"/>
  <c r="M4489" i="2" s="1"/>
  <c r="L4490" i="2"/>
  <c r="M4490" i="2" s="1"/>
  <c r="L4491" i="2"/>
  <c r="M4491" i="2" s="1"/>
  <c r="L4492" i="2"/>
  <c r="M4492" i="2" s="1"/>
  <c r="L4493" i="2"/>
  <c r="M4493" i="2" s="1"/>
  <c r="L4494" i="2"/>
  <c r="M4494" i="2" s="1"/>
  <c r="L4495" i="2"/>
  <c r="M4495" i="2" s="1"/>
  <c r="L4496" i="2"/>
  <c r="M4496" i="2" s="1"/>
  <c r="L4497" i="2"/>
  <c r="M4497" i="2" s="1"/>
  <c r="L4498" i="2"/>
  <c r="M4498" i="2" s="1"/>
  <c r="L4499" i="2"/>
  <c r="M4499" i="2" s="1"/>
  <c r="L4500" i="2"/>
  <c r="M4500" i="2" s="1"/>
  <c r="L4501" i="2"/>
  <c r="M4501" i="2" s="1"/>
  <c r="L4502" i="2"/>
  <c r="M4502" i="2" s="1"/>
  <c r="L4503" i="2"/>
  <c r="M4503" i="2" s="1"/>
  <c r="L4504" i="2"/>
  <c r="M4504" i="2" s="1"/>
  <c r="L4505" i="2"/>
  <c r="M4505" i="2" s="1"/>
  <c r="L4506" i="2"/>
  <c r="M4506" i="2" s="1"/>
  <c r="L4507" i="2"/>
  <c r="M4507" i="2" s="1"/>
  <c r="L4508" i="2"/>
  <c r="M4508" i="2" s="1"/>
  <c r="L4509" i="2"/>
  <c r="M4509" i="2" s="1"/>
  <c r="L4510" i="2"/>
  <c r="M4510" i="2" s="1"/>
  <c r="L4511" i="2"/>
  <c r="M4511" i="2" s="1"/>
  <c r="L4512" i="2"/>
  <c r="M4512" i="2" s="1"/>
  <c r="L4513" i="2"/>
  <c r="M4513" i="2" s="1"/>
  <c r="L4514" i="2"/>
  <c r="M4514" i="2" s="1"/>
  <c r="L4515" i="2"/>
  <c r="M4515" i="2" s="1"/>
  <c r="L4516" i="2"/>
  <c r="M4516" i="2" s="1"/>
  <c r="L4517" i="2"/>
  <c r="M4517" i="2" s="1"/>
  <c r="L4518" i="2"/>
  <c r="M4518" i="2" s="1"/>
  <c r="L4519" i="2"/>
  <c r="M4519" i="2" s="1"/>
  <c r="L4520" i="2"/>
  <c r="M4520" i="2" s="1"/>
  <c r="L4521" i="2"/>
  <c r="M4521" i="2" s="1"/>
  <c r="L4522" i="2"/>
  <c r="M4522" i="2" s="1"/>
  <c r="L4523" i="2"/>
  <c r="M4523" i="2" s="1"/>
  <c r="L4524" i="2"/>
  <c r="M4524" i="2" s="1"/>
  <c r="L4525" i="2"/>
  <c r="M4525" i="2" s="1"/>
  <c r="L4526" i="2"/>
  <c r="M4526" i="2" s="1"/>
  <c r="L4527" i="2"/>
  <c r="M4527" i="2" s="1"/>
  <c r="L4528" i="2"/>
  <c r="M4528" i="2" s="1"/>
  <c r="L4529" i="2"/>
  <c r="M4529" i="2" s="1"/>
  <c r="L4530" i="2"/>
  <c r="M4530" i="2" s="1"/>
  <c r="L4531" i="2"/>
  <c r="M4531" i="2" s="1"/>
  <c r="L4532" i="2"/>
  <c r="M4532" i="2" s="1"/>
  <c r="L4533" i="2"/>
  <c r="M4533" i="2" s="1"/>
  <c r="L4534" i="2"/>
  <c r="M4534" i="2" s="1"/>
  <c r="L4535" i="2"/>
  <c r="M4535" i="2" s="1"/>
  <c r="L4536" i="2"/>
  <c r="M4536" i="2" s="1"/>
  <c r="L4537" i="2"/>
  <c r="M4537" i="2" s="1"/>
  <c r="L4538" i="2"/>
  <c r="M4538" i="2" s="1"/>
  <c r="L4539" i="2"/>
  <c r="M4539" i="2" s="1"/>
  <c r="L4540" i="2"/>
  <c r="M4540" i="2" s="1"/>
  <c r="L4541" i="2"/>
  <c r="M4541" i="2" s="1"/>
  <c r="L4542" i="2"/>
  <c r="M4542" i="2" s="1"/>
  <c r="L4543" i="2"/>
  <c r="M4543" i="2" s="1"/>
  <c r="L4544" i="2"/>
  <c r="M4544" i="2" s="1"/>
  <c r="L4545" i="2"/>
  <c r="M4545" i="2" s="1"/>
  <c r="L4546" i="2"/>
  <c r="M4546" i="2" s="1"/>
  <c r="L4547" i="2"/>
  <c r="M4547" i="2" s="1"/>
  <c r="L4548" i="2"/>
  <c r="M4548" i="2" s="1"/>
  <c r="L4549" i="2"/>
  <c r="M4549" i="2" s="1"/>
  <c r="L4550" i="2"/>
  <c r="M4550" i="2" s="1"/>
  <c r="L4551" i="2"/>
  <c r="M4551" i="2" s="1"/>
  <c r="L4552" i="2"/>
  <c r="M4552" i="2" s="1"/>
  <c r="L4553" i="2"/>
  <c r="M4553" i="2" s="1"/>
  <c r="L4554" i="2"/>
  <c r="M4554" i="2" s="1"/>
  <c r="L4555" i="2"/>
  <c r="M4555" i="2" s="1"/>
  <c r="L4556" i="2"/>
  <c r="M4556" i="2" s="1"/>
  <c r="L4557" i="2"/>
  <c r="M4557" i="2" s="1"/>
  <c r="L4558" i="2"/>
  <c r="M4558" i="2" s="1"/>
  <c r="L4559" i="2"/>
  <c r="M4559" i="2" s="1"/>
  <c r="L4560" i="2"/>
  <c r="M4560" i="2" s="1"/>
  <c r="L4561" i="2"/>
  <c r="M4561" i="2" s="1"/>
  <c r="L4562" i="2"/>
  <c r="M4562" i="2" s="1"/>
  <c r="L4563" i="2"/>
  <c r="M4563" i="2" s="1"/>
  <c r="L4564" i="2"/>
  <c r="M4564" i="2" s="1"/>
  <c r="L4565" i="2"/>
  <c r="M4565" i="2" s="1"/>
  <c r="L4566" i="2"/>
  <c r="M4566" i="2" s="1"/>
  <c r="L4567" i="2"/>
  <c r="M4567" i="2" s="1"/>
  <c r="L4568" i="2"/>
  <c r="M4568" i="2" s="1"/>
  <c r="L4569" i="2"/>
  <c r="M4569" i="2" s="1"/>
  <c r="L4570" i="2"/>
  <c r="M4570" i="2" s="1"/>
  <c r="L4571" i="2"/>
  <c r="M4571" i="2" s="1"/>
  <c r="L4572" i="2"/>
  <c r="M4572" i="2" s="1"/>
  <c r="L4573" i="2"/>
  <c r="M4573" i="2" s="1"/>
  <c r="L4574" i="2"/>
  <c r="M4574" i="2" s="1"/>
  <c r="L4575" i="2"/>
  <c r="M4575" i="2" s="1"/>
  <c r="L4576" i="2"/>
  <c r="M4576" i="2" s="1"/>
  <c r="L4577" i="2"/>
  <c r="M4577" i="2" s="1"/>
  <c r="L4578" i="2"/>
  <c r="M4578" i="2" s="1"/>
  <c r="L4579" i="2"/>
  <c r="M4579" i="2" s="1"/>
  <c r="L4580" i="2"/>
  <c r="M4580" i="2" s="1"/>
  <c r="L4581" i="2"/>
  <c r="M4581" i="2" s="1"/>
  <c r="L4582" i="2"/>
  <c r="M4582" i="2" s="1"/>
  <c r="L4583" i="2"/>
  <c r="M4583" i="2" s="1"/>
  <c r="L4584" i="2"/>
  <c r="M4584" i="2" s="1"/>
  <c r="L4585" i="2"/>
  <c r="M4585" i="2" s="1"/>
  <c r="L4586" i="2"/>
  <c r="M4586" i="2" s="1"/>
  <c r="L4587" i="2"/>
  <c r="M4587" i="2" s="1"/>
  <c r="L4588" i="2"/>
  <c r="M4588" i="2" s="1"/>
  <c r="L4589" i="2"/>
  <c r="M4589" i="2" s="1"/>
  <c r="L4590" i="2"/>
  <c r="M4590" i="2" s="1"/>
  <c r="L4591" i="2"/>
  <c r="M4591" i="2" s="1"/>
  <c r="L4592" i="2"/>
  <c r="M4592" i="2" s="1"/>
  <c r="L4593" i="2"/>
  <c r="M4593" i="2" s="1"/>
  <c r="L4594" i="2"/>
  <c r="M4594" i="2" s="1"/>
  <c r="L4595" i="2"/>
  <c r="M4595" i="2" s="1"/>
  <c r="L4596" i="2"/>
  <c r="M4596" i="2" s="1"/>
  <c r="L4597" i="2"/>
  <c r="M4597" i="2" s="1"/>
  <c r="L4598" i="2"/>
  <c r="M4598" i="2" s="1"/>
  <c r="L4599" i="2"/>
  <c r="M4599" i="2" s="1"/>
  <c r="L4600" i="2"/>
  <c r="M4600" i="2" s="1"/>
  <c r="L4601" i="2"/>
  <c r="M4601" i="2" s="1"/>
  <c r="L4602" i="2"/>
  <c r="M4602" i="2" s="1"/>
  <c r="L4603" i="2"/>
  <c r="M4603" i="2" s="1"/>
  <c r="L4604" i="2"/>
  <c r="M4604" i="2" s="1"/>
  <c r="L4605" i="2"/>
  <c r="M4605" i="2" s="1"/>
  <c r="L4606" i="2"/>
  <c r="M4606" i="2" s="1"/>
  <c r="L4607" i="2"/>
  <c r="M4607" i="2" s="1"/>
  <c r="L4608" i="2"/>
  <c r="M4608" i="2" s="1"/>
  <c r="L4609" i="2"/>
  <c r="M4609" i="2" s="1"/>
  <c r="L4610" i="2"/>
  <c r="M4610" i="2" s="1"/>
  <c r="L4611" i="2"/>
  <c r="M4611" i="2" s="1"/>
  <c r="L4612" i="2"/>
  <c r="M4612" i="2" s="1"/>
  <c r="L4613" i="2"/>
  <c r="M4613" i="2" s="1"/>
  <c r="L4614" i="2"/>
  <c r="M4614" i="2" s="1"/>
  <c r="L4615" i="2"/>
  <c r="M4615" i="2" s="1"/>
  <c r="L4616" i="2"/>
  <c r="M4616" i="2" s="1"/>
  <c r="L4617" i="2"/>
  <c r="M4617" i="2" s="1"/>
  <c r="L4618" i="2"/>
  <c r="M4618" i="2" s="1"/>
  <c r="L4619" i="2"/>
  <c r="M4619" i="2" s="1"/>
  <c r="L4620" i="2"/>
  <c r="M4620" i="2" s="1"/>
  <c r="L4621" i="2"/>
  <c r="M4621" i="2" s="1"/>
  <c r="L4622" i="2"/>
  <c r="M4622" i="2" s="1"/>
  <c r="L4623" i="2"/>
  <c r="M4623" i="2" s="1"/>
  <c r="L4624" i="2"/>
  <c r="M4624" i="2" s="1"/>
  <c r="L4625" i="2"/>
  <c r="M4625" i="2" s="1"/>
  <c r="L4626" i="2"/>
  <c r="M4626" i="2" s="1"/>
  <c r="L4627" i="2"/>
  <c r="M4627" i="2" s="1"/>
  <c r="L4628" i="2"/>
  <c r="M4628" i="2" s="1"/>
  <c r="L4629" i="2"/>
  <c r="M4629" i="2" s="1"/>
  <c r="L4630" i="2"/>
  <c r="M4630" i="2" s="1"/>
  <c r="L4631" i="2"/>
  <c r="M4631" i="2" s="1"/>
  <c r="L4632" i="2"/>
  <c r="M4632" i="2" s="1"/>
  <c r="L4633" i="2"/>
  <c r="M4633" i="2" s="1"/>
  <c r="L4634" i="2"/>
  <c r="M4634" i="2" s="1"/>
  <c r="L4635" i="2"/>
  <c r="M4635" i="2" s="1"/>
  <c r="L4636" i="2"/>
  <c r="M4636" i="2" s="1"/>
  <c r="L4637" i="2"/>
  <c r="M4637" i="2" s="1"/>
  <c r="L4638" i="2"/>
  <c r="M4638" i="2" s="1"/>
  <c r="L4639" i="2"/>
  <c r="M4639" i="2" s="1"/>
  <c r="L4640" i="2"/>
  <c r="M4640" i="2" s="1"/>
  <c r="L4641" i="2"/>
  <c r="M4641" i="2" s="1"/>
  <c r="L4642" i="2"/>
  <c r="M4642" i="2" s="1"/>
  <c r="L4643" i="2"/>
  <c r="M4643" i="2" s="1"/>
  <c r="L4644" i="2"/>
  <c r="M4644" i="2" s="1"/>
  <c r="L4645" i="2"/>
  <c r="M4645" i="2" s="1"/>
  <c r="L4646" i="2"/>
  <c r="M4646" i="2" s="1"/>
  <c r="L4647" i="2"/>
  <c r="M4647" i="2" s="1"/>
  <c r="L4648" i="2"/>
  <c r="M4648" i="2" s="1"/>
  <c r="L4649" i="2"/>
  <c r="M4649" i="2" s="1"/>
  <c r="L4650" i="2"/>
  <c r="M4650" i="2" s="1"/>
  <c r="L4651" i="2"/>
  <c r="M4651" i="2" s="1"/>
  <c r="L4652" i="2"/>
  <c r="M4652" i="2" s="1"/>
  <c r="L4653" i="2"/>
  <c r="M4653" i="2" s="1"/>
  <c r="L4654" i="2"/>
  <c r="M4654" i="2" s="1"/>
  <c r="L4655" i="2"/>
  <c r="M4655" i="2" s="1"/>
  <c r="L4656" i="2"/>
  <c r="M4656" i="2" s="1"/>
  <c r="L4657" i="2"/>
  <c r="M4657" i="2" s="1"/>
  <c r="L4658" i="2"/>
  <c r="M4658" i="2" s="1"/>
  <c r="L4659" i="2"/>
  <c r="M4659" i="2" s="1"/>
  <c r="L4660" i="2"/>
  <c r="M4660" i="2" s="1"/>
  <c r="L4661" i="2"/>
  <c r="M4661" i="2" s="1"/>
  <c r="L4662" i="2"/>
  <c r="M4662" i="2" s="1"/>
  <c r="L4663" i="2"/>
  <c r="M4663" i="2" s="1"/>
  <c r="L4664" i="2"/>
  <c r="M4664" i="2" s="1"/>
  <c r="L4665" i="2"/>
  <c r="M4665" i="2" s="1"/>
  <c r="L4666" i="2"/>
  <c r="M4666" i="2" s="1"/>
  <c r="L4667" i="2"/>
  <c r="M4667" i="2" s="1"/>
  <c r="L4668" i="2"/>
  <c r="M4668" i="2" s="1"/>
  <c r="L4669" i="2"/>
  <c r="M4669" i="2" s="1"/>
  <c r="L4670" i="2"/>
  <c r="M4670" i="2" s="1"/>
  <c r="L4671" i="2"/>
  <c r="M4671" i="2" s="1"/>
  <c r="L4672" i="2"/>
  <c r="M4672" i="2" s="1"/>
  <c r="L4673" i="2"/>
  <c r="M4673" i="2" s="1"/>
  <c r="L4674" i="2"/>
  <c r="M4674" i="2" s="1"/>
  <c r="L4675" i="2"/>
  <c r="M4675" i="2" s="1"/>
  <c r="L4676" i="2"/>
  <c r="M4676" i="2" s="1"/>
  <c r="L4677" i="2"/>
  <c r="M4677" i="2" s="1"/>
  <c r="L4678" i="2"/>
  <c r="M4678" i="2" s="1"/>
  <c r="L4679" i="2"/>
  <c r="M4679" i="2" s="1"/>
  <c r="L4680" i="2"/>
  <c r="M4680" i="2" s="1"/>
  <c r="L4681" i="2"/>
  <c r="M4681" i="2" s="1"/>
  <c r="L4682" i="2"/>
  <c r="M4682" i="2" s="1"/>
  <c r="L4683" i="2"/>
  <c r="M4683" i="2" s="1"/>
  <c r="L4684" i="2"/>
  <c r="M4684" i="2" s="1"/>
  <c r="L4685" i="2"/>
  <c r="M4685" i="2" s="1"/>
  <c r="L4686" i="2"/>
  <c r="M4686" i="2" s="1"/>
  <c r="L4687" i="2"/>
  <c r="M4687" i="2" s="1"/>
  <c r="L4688" i="2"/>
  <c r="M4688" i="2" s="1"/>
  <c r="L4689" i="2"/>
  <c r="M4689" i="2" s="1"/>
  <c r="L4690" i="2"/>
  <c r="M4690" i="2" s="1"/>
  <c r="L4691" i="2"/>
  <c r="M4691" i="2" s="1"/>
  <c r="L4692" i="2"/>
  <c r="M4692" i="2" s="1"/>
  <c r="L4693" i="2"/>
  <c r="M4693" i="2" s="1"/>
  <c r="L4694" i="2"/>
  <c r="M4694" i="2" s="1"/>
  <c r="L4695" i="2"/>
  <c r="M4695" i="2" s="1"/>
  <c r="L4696" i="2"/>
  <c r="M4696" i="2" s="1"/>
  <c r="L4697" i="2"/>
  <c r="M4697" i="2" s="1"/>
  <c r="L4698" i="2"/>
  <c r="M4698" i="2" s="1"/>
  <c r="L4699" i="2"/>
  <c r="M4699" i="2" s="1"/>
  <c r="L4700" i="2"/>
  <c r="M4700" i="2" s="1"/>
  <c r="L4701" i="2"/>
  <c r="M4701" i="2" s="1"/>
  <c r="L4702" i="2"/>
  <c r="M4702" i="2" s="1"/>
  <c r="L4703" i="2"/>
  <c r="M4703" i="2" s="1"/>
  <c r="L4704" i="2"/>
  <c r="M4704" i="2" s="1"/>
  <c r="L4705" i="2"/>
  <c r="M4705" i="2" s="1"/>
  <c r="L4706" i="2"/>
  <c r="M4706" i="2" s="1"/>
  <c r="L4707" i="2"/>
  <c r="M4707" i="2" s="1"/>
  <c r="L4708" i="2"/>
  <c r="M4708" i="2" s="1"/>
  <c r="L4709" i="2"/>
  <c r="M4709" i="2" s="1"/>
  <c r="L4710" i="2"/>
  <c r="M4710" i="2" s="1"/>
  <c r="L4711" i="2"/>
  <c r="M4711" i="2" s="1"/>
  <c r="L4712" i="2"/>
  <c r="M4712" i="2" s="1"/>
  <c r="L4713" i="2"/>
  <c r="M4713" i="2" s="1"/>
  <c r="L4714" i="2"/>
  <c r="M4714" i="2" s="1"/>
  <c r="L4715" i="2"/>
  <c r="M4715" i="2" s="1"/>
  <c r="L4716" i="2"/>
  <c r="M4716" i="2" s="1"/>
  <c r="L4717" i="2"/>
  <c r="M4717" i="2" s="1"/>
  <c r="L4718" i="2"/>
  <c r="M4718" i="2" s="1"/>
  <c r="L4719" i="2"/>
  <c r="M4719" i="2" s="1"/>
  <c r="L4720" i="2"/>
  <c r="M4720" i="2" s="1"/>
  <c r="L4721" i="2"/>
  <c r="M4721" i="2" s="1"/>
  <c r="L4722" i="2"/>
  <c r="M4722" i="2" s="1"/>
  <c r="L4723" i="2"/>
  <c r="M4723" i="2" s="1"/>
  <c r="L4724" i="2"/>
  <c r="M4724" i="2" s="1"/>
  <c r="L4725" i="2"/>
  <c r="M4725" i="2" s="1"/>
  <c r="L4726" i="2"/>
  <c r="M4726" i="2" s="1"/>
  <c r="L4727" i="2"/>
  <c r="M4727" i="2" s="1"/>
  <c r="L4728" i="2"/>
  <c r="M4728" i="2" s="1"/>
  <c r="L4729" i="2"/>
  <c r="M4729" i="2" s="1"/>
  <c r="L4730" i="2"/>
  <c r="M4730" i="2" s="1"/>
  <c r="L4731" i="2"/>
  <c r="M4731" i="2" s="1"/>
  <c r="L4732" i="2"/>
  <c r="M4732" i="2" s="1"/>
  <c r="L4733" i="2"/>
  <c r="M4733" i="2" s="1"/>
  <c r="L4734" i="2"/>
  <c r="M4734" i="2" s="1"/>
  <c r="L4735" i="2"/>
  <c r="M4735" i="2" s="1"/>
  <c r="L4736" i="2"/>
  <c r="M4736" i="2" s="1"/>
  <c r="L4737" i="2"/>
  <c r="M4737" i="2" s="1"/>
  <c r="L4738" i="2"/>
  <c r="M4738" i="2" s="1"/>
  <c r="L4739" i="2"/>
  <c r="M4739" i="2" s="1"/>
  <c r="L4740" i="2"/>
  <c r="M4740" i="2" s="1"/>
  <c r="L4741" i="2"/>
  <c r="M4741" i="2" s="1"/>
  <c r="L4742" i="2"/>
  <c r="M4742" i="2" s="1"/>
  <c r="L4743" i="2"/>
  <c r="M4743" i="2" s="1"/>
  <c r="L4744" i="2"/>
  <c r="M4744" i="2" s="1"/>
  <c r="L4745" i="2"/>
  <c r="M4745" i="2" s="1"/>
  <c r="L4746" i="2"/>
  <c r="M4746" i="2" s="1"/>
  <c r="L4747" i="2"/>
  <c r="M4747" i="2" s="1"/>
  <c r="L4748" i="2"/>
  <c r="M4748" i="2" s="1"/>
  <c r="L4749" i="2"/>
  <c r="M4749" i="2" s="1"/>
  <c r="L4750" i="2"/>
  <c r="M4750" i="2" s="1"/>
  <c r="L4751" i="2"/>
  <c r="M4751" i="2" s="1"/>
  <c r="L4752" i="2"/>
  <c r="M4752" i="2" s="1"/>
  <c r="L4753" i="2"/>
  <c r="M4753" i="2" s="1"/>
  <c r="L4754" i="2"/>
  <c r="M4754" i="2" s="1"/>
  <c r="L4755" i="2"/>
  <c r="M4755" i="2" s="1"/>
  <c r="L4756" i="2"/>
  <c r="M4756" i="2" s="1"/>
  <c r="L4757" i="2"/>
  <c r="M4757" i="2" s="1"/>
  <c r="L4758" i="2"/>
  <c r="M4758" i="2" s="1"/>
  <c r="L4759" i="2"/>
  <c r="M4759" i="2" s="1"/>
  <c r="L4760" i="2"/>
  <c r="M4760" i="2" s="1"/>
  <c r="L4761" i="2"/>
  <c r="M4761" i="2" s="1"/>
  <c r="L4762" i="2"/>
  <c r="M4762" i="2" s="1"/>
  <c r="L4763" i="2"/>
  <c r="M4763" i="2" s="1"/>
  <c r="L4764" i="2"/>
  <c r="M4764" i="2" s="1"/>
  <c r="L4765" i="2"/>
  <c r="M4765" i="2" s="1"/>
  <c r="L4766" i="2"/>
  <c r="M4766" i="2" s="1"/>
  <c r="L4767" i="2"/>
  <c r="M4767" i="2" s="1"/>
  <c r="L4768" i="2"/>
  <c r="M4768" i="2" s="1"/>
  <c r="L4769" i="2"/>
  <c r="M4769" i="2" s="1"/>
  <c r="L4770" i="2"/>
  <c r="M4770" i="2" s="1"/>
  <c r="L4771" i="2"/>
  <c r="M4771" i="2" s="1"/>
  <c r="L4772" i="2"/>
  <c r="M4772" i="2" s="1"/>
  <c r="L4773" i="2"/>
  <c r="M4773" i="2" s="1"/>
  <c r="L4774" i="2"/>
  <c r="M4774" i="2" s="1"/>
  <c r="L4775" i="2"/>
  <c r="M4775" i="2" s="1"/>
  <c r="L4776" i="2"/>
  <c r="M4776" i="2" s="1"/>
  <c r="L4777" i="2"/>
  <c r="M4777" i="2" s="1"/>
  <c r="L4778" i="2"/>
  <c r="M4778" i="2" s="1"/>
  <c r="L4779" i="2"/>
  <c r="M4779" i="2" s="1"/>
  <c r="L4780" i="2"/>
  <c r="M4780" i="2" s="1"/>
  <c r="L4781" i="2"/>
  <c r="M4781" i="2" s="1"/>
  <c r="L4782" i="2"/>
  <c r="M4782" i="2" s="1"/>
  <c r="L4783" i="2"/>
  <c r="M4783" i="2" s="1"/>
  <c r="L4784" i="2"/>
  <c r="M4784" i="2" s="1"/>
  <c r="L4785" i="2"/>
  <c r="M4785" i="2" s="1"/>
  <c r="L4786" i="2"/>
  <c r="M4786" i="2" s="1"/>
  <c r="L4787" i="2"/>
  <c r="M4787" i="2" s="1"/>
  <c r="L4788" i="2"/>
  <c r="M4788" i="2" s="1"/>
  <c r="L4789" i="2"/>
  <c r="M4789" i="2" s="1"/>
  <c r="L4790" i="2"/>
  <c r="M4790" i="2" s="1"/>
  <c r="L4791" i="2"/>
  <c r="M4791" i="2" s="1"/>
  <c r="L4792" i="2"/>
  <c r="M4792" i="2" s="1"/>
  <c r="L4793" i="2"/>
  <c r="M4793" i="2" s="1"/>
  <c r="L4794" i="2"/>
  <c r="M4794" i="2" s="1"/>
  <c r="L4795" i="2"/>
  <c r="M4795" i="2" s="1"/>
  <c r="L4796" i="2"/>
  <c r="M4796" i="2" s="1"/>
  <c r="L4797" i="2"/>
  <c r="M4797" i="2" s="1"/>
  <c r="L4798" i="2"/>
  <c r="M4798" i="2" s="1"/>
  <c r="L4799" i="2"/>
  <c r="M4799" i="2" s="1"/>
  <c r="L4800" i="2"/>
  <c r="M4800" i="2" s="1"/>
  <c r="L4801" i="2"/>
  <c r="M4801" i="2" s="1"/>
  <c r="L4802" i="2"/>
  <c r="M4802" i="2" s="1"/>
  <c r="L4803" i="2"/>
  <c r="M4803" i="2" s="1"/>
  <c r="L4804" i="2"/>
  <c r="M4804" i="2" s="1"/>
  <c r="L4805" i="2"/>
  <c r="M4805" i="2" s="1"/>
  <c r="L4806" i="2"/>
  <c r="M4806" i="2" s="1"/>
  <c r="L4807" i="2"/>
  <c r="M4807" i="2" s="1"/>
  <c r="L4808" i="2"/>
  <c r="M4808" i="2" s="1"/>
  <c r="L4809" i="2"/>
  <c r="M4809" i="2" s="1"/>
  <c r="L4810" i="2"/>
  <c r="M4810" i="2" s="1"/>
  <c r="L4811" i="2"/>
  <c r="M4811" i="2" s="1"/>
  <c r="L4812" i="2"/>
  <c r="M4812" i="2" s="1"/>
  <c r="L4813" i="2"/>
  <c r="M4813" i="2" s="1"/>
  <c r="L4814" i="2"/>
  <c r="M4814" i="2" s="1"/>
  <c r="L4815" i="2"/>
  <c r="M4815" i="2" s="1"/>
  <c r="L4816" i="2"/>
  <c r="M4816" i="2" s="1"/>
  <c r="L4817" i="2"/>
  <c r="M4817" i="2" s="1"/>
  <c r="L4818" i="2"/>
  <c r="M4818" i="2" s="1"/>
  <c r="L4819" i="2"/>
  <c r="M4819" i="2" s="1"/>
  <c r="L4820" i="2"/>
  <c r="M4820" i="2" s="1"/>
  <c r="L4821" i="2"/>
  <c r="M4821" i="2" s="1"/>
  <c r="L4822" i="2"/>
  <c r="M4822" i="2" s="1"/>
  <c r="L4823" i="2"/>
  <c r="M4823" i="2" s="1"/>
  <c r="L4824" i="2"/>
  <c r="M4824" i="2" s="1"/>
  <c r="L4825" i="2"/>
  <c r="M4825" i="2" s="1"/>
  <c r="L4826" i="2"/>
  <c r="M4826" i="2" s="1"/>
  <c r="L4827" i="2"/>
  <c r="M4827" i="2" s="1"/>
  <c r="L4828" i="2"/>
  <c r="M4828" i="2" s="1"/>
  <c r="L4829" i="2"/>
  <c r="M4829" i="2" s="1"/>
  <c r="L4830" i="2"/>
  <c r="M4830" i="2" s="1"/>
  <c r="L4831" i="2"/>
  <c r="M4831" i="2" s="1"/>
  <c r="L4832" i="2"/>
  <c r="M4832" i="2" s="1"/>
  <c r="L4833" i="2"/>
  <c r="M4833" i="2" s="1"/>
  <c r="L4834" i="2"/>
  <c r="M4834" i="2" s="1"/>
  <c r="L4835" i="2"/>
  <c r="M4835" i="2" s="1"/>
  <c r="L4836" i="2"/>
  <c r="M4836" i="2" s="1"/>
  <c r="L4837" i="2"/>
  <c r="M4837" i="2" s="1"/>
  <c r="L4838" i="2"/>
  <c r="M4838" i="2" s="1"/>
  <c r="L4839" i="2"/>
  <c r="M4839" i="2" s="1"/>
  <c r="L4840" i="2"/>
  <c r="M4840" i="2" s="1"/>
  <c r="L4841" i="2"/>
  <c r="M4841" i="2" s="1"/>
  <c r="L4842" i="2"/>
  <c r="M4842" i="2" s="1"/>
  <c r="L4843" i="2"/>
  <c r="M4843" i="2" s="1"/>
  <c r="L4844" i="2"/>
  <c r="M4844" i="2" s="1"/>
  <c r="L4845" i="2"/>
  <c r="M4845" i="2" s="1"/>
  <c r="L4846" i="2"/>
  <c r="M4846" i="2" s="1"/>
  <c r="L4847" i="2"/>
  <c r="M4847" i="2" s="1"/>
  <c r="L4848" i="2"/>
  <c r="M4848" i="2" s="1"/>
  <c r="L4849" i="2"/>
  <c r="M4849" i="2" s="1"/>
  <c r="L4850" i="2"/>
  <c r="M4850" i="2" s="1"/>
  <c r="L4851" i="2"/>
  <c r="M4851" i="2" s="1"/>
  <c r="L4852" i="2"/>
  <c r="M4852" i="2" s="1"/>
  <c r="L4853" i="2"/>
  <c r="M4853" i="2" s="1"/>
  <c r="L4854" i="2"/>
  <c r="M4854" i="2" s="1"/>
  <c r="L4855" i="2"/>
  <c r="M4855" i="2" s="1"/>
  <c r="L4856" i="2"/>
  <c r="M4856" i="2" s="1"/>
  <c r="L4857" i="2"/>
  <c r="M4857" i="2" s="1"/>
  <c r="L4858" i="2"/>
  <c r="M4858" i="2" s="1"/>
  <c r="L4859" i="2"/>
  <c r="M4859" i="2" s="1"/>
  <c r="L4860" i="2"/>
  <c r="M4860" i="2" s="1"/>
  <c r="L4861" i="2"/>
  <c r="M4861" i="2" s="1"/>
  <c r="L4862" i="2"/>
  <c r="M4862" i="2" s="1"/>
  <c r="L4863" i="2"/>
  <c r="M4863" i="2" s="1"/>
  <c r="L4864" i="2"/>
  <c r="M4864" i="2" s="1"/>
  <c r="L4865" i="2"/>
  <c r="M4865" i="2" s="1"/>
  <c r="L4866" i="2"/>
  <c r="M4866" i="2" s="1"/>
  <c r="L4867" i="2"/>
  <c r="M4867" i="2" s="1"/>
  <c r="L4868" i="2"/>
  <c r="M4868" i="2" s="1"/>
  <c r="L4869" i="2"/>
  <c r="M4869" i="2" s="1"/>
  <c r="L4870" i="2"/>
  <c r="M4870" i="2" s="1"/>
  <c r="L4871" i="2"/>
  <c r="M4871" i="2" s="1"/>
  <c r="L4872" i="2"/>
  <c r="M4872" i="2" s="1"/>
  <c r="L4873" i="2"/>
  <c r="M4873" i="2" s="1"/>
  <c r="L4874" i="2"/>
  <c r="M4874" i="2" s="1"/>
  <c r="L4875" i="2"/>
  <c r="M4875" i="2" s="1"/>
  <c r="L4876" i="2"/>
  <c r="M4876" i="2" s="1"/>
  <c r="L4877" i="2"/>
  <c r="M4877" i="2" s="1"/>
  <c r="L4878" i="2"/>
  <c r="M4878" i="2" s="1"/>
  <c r="L4879" i="2"/>
  <c r="M4879" i="2" s="1"/>
  <c r="L4880" i="2"/>
  <c r="M4880" i="2" s="1"/>
  <c r="L4881" i="2"/>
  <c r="M4881" i="2" s="1"/>
  <c r="L4882" i="2"/>
  <c r="M4882" i="2" s="1"/>
  <c r="L4883" i="2"/>
  <c r="M4883" i="2" s="1"/>
  <c r="L4884" i="2"/>
  <c r="M4884" i="2" s="1"/>
  <c r="L4885" i="2"/>
  <c r="M4885" i="2" s="1"/>
  <c r="L4886" i="2"/>
  <c r="M4886" i="2" s="1"/>
  <c r="L4887" i="2"/>
  <c r="M4887" i="2" s="1"/>
  <c r="L4888" i="2"/>
  <c r="M4888" i="2" s="1"/>
  <c r="L4889" i="2"/>
  <c r="M4889" i="2" s="1"/>
  <c r="L4890" i="2"/>
  <c r="M4890" i="2" s="1"/>
  <c r="L4891" i="2"/>
  <c r="M4891" i="2" s="1"/>
  <c r="L4892" i="2"/>
  <c r="M4892" i="2" s="1"/>
  <c r="L4893" i="2"/>
  <c r="M4893" i="2" s="1"/>
  <c r="L4894" i="2"/>
  <c r="M4894" i="2" s="1"/>
  <c r="L4895" i="2"/>
  <c r="M4895" i="2" s="1"/>
  <c r="L4896" i="2"/>
  <c r="M4896" i="2" s="1"/>
  <c r="L4897" i="2"/>
  <c r="M4897" i="2" s="1"/>
  <c r="L4898" i="2"/>
  <c r="M4898" i="2" s="1"/>
  <c r="L4899" i="2"/>
  <c r="M4899" i="2" s="1"/>
  <c r="L4900" i="2"/>
  <c r="M4900" i="2" s="1"/>
  <c r="L4901" i="2"/>
  <c r="M4901" i="2" s="1"/>
  <c r="L4902" i="2"/>
  <c r="M4902" i="2" s="1"/>
  <c r="L4903" i="2"/>
  <c r="M4903" i="2" s="1"/>
  <c r="L4904" i="2"/>
  <c r="M4904" i="2" s="1"/>
  <c r="L4905" i="2"/>
  <c r="M4905" i="2" s="1"/>
  <c r="L4906" i="2"/>
  <c r="M4906" i="2" s="1"/>
  <c r="L4907" i="2"/>
  <c r="M4907" i="2" s="1"/>
  <c r="L4908" i="2"/>
  <c r="M4908" i="2" s="1"/>
  <c r="L4909" i="2"/>
  <c r="M4909" i="2" s="1"/>
  <c r="L4910" i="2"/>
  <c r="M4910" i="2" s="1"/>
  <c r="L4911" i="2"/>
  <c r="M4911" i="2" s="1"/>
  <c r="L4912" i="2"/>
  <c r="M4912" i="2" s="1"/>
  <c r="L4913" i="2"/>
  <c r="M4913" i="2" s="1"/>
  <c r="L4914" i="2"/>
  <c r="M4914" i="2" s="1"/>
  <c r="L4915" i="2"/>
  <c r="M4915" i="2" s="1"/>
  <c r="L4916" i="2"/>
  <c r="M4916" i="2" s="1"/>
  <c r="L4917" i="2"/>
  <c r="M4917" i="2" s="1"/>
  <c r="L4918" i="2"/>
  <c r="M4918" i="2" s="1"/>
  <c r="L4919" i="2"/>
  <c r="M4919" i="2" s="1"/>
  <c r="L4920" i="2"/>
  <c r="M4920" i="2" s="1"/>
  <c r="L4921" i="2"/>
  <c r="M4921" i="2" s="1"/>
  <c r="L4922" i="2"/>
  <c r="M4922" i="2" s="1"/>
  <c r="L4923" i="2"/>
  <c r="M4923" i="2" s="1"/>
  <c r="L4924" i="2"/>
  <c r="M4924" i="2" s="1"/>
  <c r="L4925" i="2"/>
  <c r="M4925" i="2" s="1"/>
  <c r="L4926" i="2"/>
  <c r="M4926" i="2" s="1"/>
  <c r="L4927" i="2"/>
  <c r="M4927" i="2" s="1"/>
  <c r="L4928" i="2"/>
  <c r="M4928" i="2" s="1"/>
  <c r="L4929" i="2"/>
  <c r="M4929" i="2" s="1"/>
  <c r="L4930" i="2"/>
  <c r="M4930" i="2" s="1"/>
  <c r="L4931" i="2"/>
  <c r="M4931" i="2" s="1"/>
  <c r="L4932" i="2"/>
  <c r="M4932" i="2" s="1"/>
  <c r="L4933" i="2"/>
  <c r="L4934" i="2"/>
  <c r="M4934" i="2" s="1"/>
  <c r="L4935" i="2"/>
  <c r="M4935" i="2" s="1"/>
  <c r="L4936" i="2"/>
  <c r="M4936" i="2" s="1"/>
  <c r="L4937" i="2"/>
  <c r="M4937" i="2" s="1"/>
  <c r="L4938" i="2"/>
  <c r="M4938" i="2" s="1"/>
  <c r="L4939" i="2"/>
  <c r="M4939" i="2" s="1"/>
  <c r="L4940" i="2"/>
  <c r="M4940" i="2" s="1"/>
  <c r="L4941" i="2"/>
  <c r="M4941" i="2" s="1"/>
  <c r="L4942" i="2"/>
  <c r="M4942" i="2" s="1"/>
  <c r="L4943" i="2"/>
  <c r="M4943" i="2" s="1"/>
  <c r="L4944" i="2"/>
  <c r="M4944" i="2" s="1"/>
  <c r="L4945" i="2"/>
  <c r="M4945" i="2" s="1"/>
  <c r="L4946" i="2"/>
  <c r="M4946" i="2" s="1"/>
  <c r="L4947" i="2"/>
  <c r="M4947" i="2" s="1"/>
  <c r="L4948" i="2"/>
  <c r="M4948" i="2" s="1"/>
  <c r="L4949" i="2"/>
  <c r="M4949" i="2" s="1"/>
  <c r="L4950" i="2"/>
  <c r="M4950" i="2" s="1"/>
  <c r="L4951" i="2"/>
  <c r="M4951" i="2" s="1"/>
  <c r="L4952" i="2"/>
  <c r="M4952" i="2" s="1"/>
  <c r="L4953" i="2"/>
  <c r="M4953" i="2" s="1"/>
  <c r="L4954" i="2"/>
  <c r="M4954" i="2" s="1"/>
  <c r="L4955" i="2"/>
  <c r="M4955" i="2" s="1"/>
  <c r="L4956" i="2"/>
  <c r="M4956" i="2" s="1"/>
  <c r="L4957" i="2"/>
  <c r="M4957" i="2" s="1"/>
  <c r="L4958" i="2"/>
  <c r="M4958" i="2" s="1"/>
  <c r="L4959" i="2"/>
  <c r="M4959" i="2" s="1"/>
  <c r="L4960" i="2"/>
  <c r="M4960" i="2" s="1"/>
  <c r="L4961" i="2"/>
  <c r="M4961" i="2" s="1"/>
  <c r="L4962" i="2"/>
  <c r="M4962" i="2" s="1"/>
  <c r="L4963" i="2"/>
  <c r="M4963" i="2" s="1"/>
  <c r="L4964" i="2"/>
  <c r="M4964" i="2" s="1"/>
  <c r="L4965" i="2"/>
  <c r="M4965" i="2" s="1"/>
  <c r="L4966" i="2"/>
  <c r="M4966" i="2" s="1"/>
  <c r="L4967" i="2"/>
  <c r="M4967" i="2" s="1"/>
  <c r="L4968" i="2"/>
  <c r="M4968" i="2" s="1"/>
  <c r="L4969" i="2"/>
  <c r="M4969" i="2" s="1"/>
  <c r="L4970" i="2"/>
  <c r="M4970" i="2" s="1"/>
  <c r="L4971" i="2"/>
  <c r="M4971" i="2" s="1"/>
  <c r="L4972" i="2"/>
  <c r="M4972" i="2" s="1"/>
  <c r="L4973" i="2"/>
  <c r="M4973" i="2" s="1"/>
  <c r="L4974" i="2"/>
  <c r="M4974" i="2" s="1"/>
  <c r="L4975" i="2"/>
  <c r="M4975" i="2" s="1"/>
  <c r="L4976" i="2"/>
  <c r="M4976" i="2" s="1"/>
  <c r="L4977" i="2"/>
  <c r="M4977" i="2" s="1"/>
  <c r="L4978" i="2"/>
  <c r="M4978" i="2" s="1"/>
  <c r="L4979" i="2"/>
  <c r="M4979" i="2" s="1"/>
  <c r="L4980" i="2"/>
  <c r="M4980" i="2" s="1"/>
  <c r="L4981" i="2"/>
  <c r="M4981" i="2" s="1"/>
  <c r="L4982" i="2"/>
  <c r="M4982" i="2" s="1"/>
  <c r="L4983" i="2"/>
  <c r="M4983" i="2" s="1"/>
  <c r="L4984" i="2"/>
  <c r="M4984" i="2" s="1"/>
  <c r="L4985" i="2"/>
  <c r="M4985" i="2" s="1"/>
  <c r="L4986" i="2"/>
  <c r="M4986" i="2" s="1"/>
  <c r="L4987" i="2"/>
  <c r="M4987" i="2" s="1"/>
  <c r="L4988" i="2"/>
  <c r="M4988" i="2" s="1"/>
  <c r="L4989" i="2"/>
  <c r="M4989" i="2" s="1"/>
  <c r="L4990" i="2"/>
  <c r="M4990" i="2" s="1"/>
  <c r="L4991" i="2"/>
  <c r="M4991" i="2" s="1"/>
  <c r="L4992" i="2"/>
  <c r="M4992" i="2" s="1"/>
  <c r="L4993" i="2"/>
  <c r="M4993" i="2" s="1"/>
  <c r="L4994" i="2"/>
  <c r="M4994" i="2" s="1"/>
  <c r="L4995" i="2"/>
  <c r="M4995" i="2" s="1"/>
  <c r="L4996" i="2"/>
  <c r="M4996" i="2" s="1"/>
  <c r="L4997" i="2"/>
  <c r="M4997" i="2" s="1"/>
  <c r="L4998" i="2"/>
  <c r="M4998" i="2" s="1"/>
  <c r="L4999" i="2"/>
  <c r="M4999" i="2" s="1"/>
  <c r="L5000" i="2"/>
  <c r="M5000" i="2" s="1"/>
  <c r="L5001" i="2"/>
  <c r="M5001" i="2" s="1"/>
  <c r="C18" i="1"/>
  <c r="C17" i="1"/>
  <c r="C16" i="1"/>
  <c r="C15" i="1"/>
  <c r="C14" i="1"/>
  <c r="C13" i="1"/>
  <c r="C12" i="1"/>
  <c r="C11" i="1"/>
  <c r="C10" i="1"/>
  <c r="C9" i="1"/>
  <c r="C8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N4" i="5"/>
  <c r="L4" i="5"/>
  <c r="Q7" i="5"/>
  <c r="H4" i="5"/>
  <c r="D4" i="5"/>
  <c r="J4" i="5"/>
  <c r="F4" i="5"/>
  <c r="C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E89A0BC-4680-4218-AC0F-A22D3E70FB3C}" keepAlive="1" name="Consulta - BBDD_Social_Media_Trends" description="Conexión a la consulta 'BBDD_Social_Media_Trends' en el libro." type="5" refreshedVersion="8" background="1" saveData="1">
    <dbPr connection="Provider=Microsoft.Mashup.OleDb.1;Data Source=$Workbook$;Location=BBDD_Social_Media_Trends;Extended Properties=&quot;&quot;" command="SELECT * FROM [BBDD_Social_Media_Trends]"/>
  </connection>
  <connection id="2" xr16:uid="{20B4D7E3-B5CB-45C6-A49C-A0FA0CBF4C61}" keepAlive="1" name="Consulta - map_data" description="Conexión a la consulta 'map_data' en el libro." type="5" refreshedVersion="0" background="1">
    <dbPr connection="Provider=Microsoft.Mashup.OleDb.1;Data Source=$Workbook$;Location=map_data;Extended Properties=&quot;&quot;" command="SELECT * FROM [map_data]"/>
  </connection>
</connections>
</file>

<file path=xl/sharedStrings.xml><?xml version="1.0" encoding="utf-8"?>
<sst xmlns="http://schemas.openxmlformats.org/spreadsheetml/2006/main" count="30216" uniqueCount="5077">
  <si>
    <t>Post_ID</t>
  </si>
  <si>
    <t>Post_Date</t>
  </si>
  <si>
    <t>Platform</t>
  </si>
  <si>
    <t>Hashtag</t>
  </si>
  <si>
    <t>Content_Type</t>
  </si>
  <si>
    <t>Region</t>
  </si>
  <si>
    <t>Views</t>
  </si>
  <si>
    <t>Likes</t>
  </si>
  <si>
    <t>Shares</t>
  </si>
  <si>
    <t>Comments</t>
  </si>
  <si>
    <t>Engagement_Level</t>
  </si>
  <si>
    <t>Post_1</t>
  </si>
  <si>
    <t>TikTok</t>
  </si>
  <si>
    <t>#Challenge</t>
  </si>
  <si>
    <t>Video</t>
  </si>
  <si>
    <t>UK</t>
  </si>
  <si>
    <t>High</t>
  </si>
  <si>
    <t>Post_2</t>
  </si>
  <si>
    <t>Instagram</t>
  </si>
  <si>
    <t>#Education</t>
  </si>
  <si>
    <t>Shorts</t>
  </si>
  <si>
    <t>India</t>
  </si>
  <si>
    <t>Medium</t>
  </si>
  <si>
    <t>Post_3</t>
  </si>
  <si>
    <t>Twitter</t>
  </si>
  <si>
    <t>Brazil</t>
  </si>
  <si>
    <t>Post_4</t>
  </si>
  <si>
    <t>YouTube</t>
  </si>
  <si>
    <t>Australia</t>
  </si>
  <si>
    <t>Low</t>
  </si>
  <si>
    <t>Post_5</t>
  </si>
  <si>
    <t>#Dance</t>
  </si>
  <si>
    <t>Post</t>
  </si>
  <si>
    <t>Post_6</t>
  </si>
  <si>
    <t>Post_7</t>
  </si>
  <si>
    <t>#Comedy</t>
  </si>
  <si>
    <t>Tweet</t>
  </si>
  <si>
    <t>Japan</t>
  </si>
  <si>
    <t>Post_8</t>
  </si>
  <si>
    <t>#Gaming</t>
  </si>
  <si>
    <t>Post_9</t>
  </si>
  <si>
    <t>Live Stream</t>
  </si>
  <si>
    <t>Post_10</t>
  </si>
  <si>
    <t>Post_11</t>
  </si>
  <si>
    <t>Germany</t>
  </si>
  <si>
    <t>Post_12</t>
  </si>
  <si>
    <t>#Music</t>
  </si>
  <si>
    <t>Reel</t>
  </si>
  <si>
    <t>Post_13</t>
  </si>
  <si>
    <t>#Viral</t>
  </si>
  <si>
    <t>Canada</t>
  </si>
  <si>
    <t>Post_14</t>
  </si>
  <si>
    <t>#Fitness</t>
  </si>
  <si>
    <t>Post_15</t>
  </si>
  <si>
    <t>Post_16</t>
  </si>
  <si>
    <t>Post_17</t>
  </si>
  <si>
    <t>Post_18</t>
  </si>
  <si>
    <t>#Tech</t>
  </si>
  <si>
    <t>Post_19</t>
  </si>
  <si>
    <t>#Fashion</t>
  </si>
  <si>
    <t>USA</t>
  </si>
  <si>
    <t>Post_20</t>
  </si>
  <si>
    <t>Post_21</t>
  </si>
  <si>
    <t>Post_22</t>
  </si>
  <si>
    <t>Post_23</t>
  </si>
  <si>
    <t>Post_24</t>
  </si>
  <si>
    <t>Post_25</t>
  </si>
  <si>
    <t>Post_26</t>
  </si>
  <si>
    <t>Post_27</t>
  </si>
  <si>
    <t>Post_28</t>
  </si>
  <si>
    <t>Post_29</t>
  </si>
  <si>
    <t>Post_30</t>
  </si>
  <si>
    <t>Post_31</t>
  </si>
  <si>
    <t>Post_32</t>
  </si>
  <si>
    <t>Post_33</t>
  </si>
  <si>
    <t>Post_34</t>
  </si>
  <si>
    <t>Post_35</t>
  </si>
  <si>
    <t>Post_36</t>
  </si>
  <si>
    <t>Post_37</t>
  </si>
  <si>
    <t>Post_38</t>
  </si>
  <si>
    <t>Post_39</t>
  </si>
  <si>
    <t>Post_40</t>
  </si>
  <si>
    <t>Post_41</t>
  </si>
  <si>
    <t>Post_42</t>
  </si>
  <si>
    <t>Post_43</t>
  </si>
  <si>
    <t>Post_44</t>
  </si>
  <si>
    <t>Post_45</t>
  </si>
  <si>
    <t>Post_46</t>
  </si>
  <si>
    <t>Post_47</t>
  </si>
  <si>
    <t>Post_48</t>
  </si>
  <si>
    <t>Post_49</t>
  </si>
  <si>
    <t>Post_50</t>
  </si>
  <si>
    <t>Post_51</t>
  </si>
  <si>
    <t>Post_52</t>
  </si>
  <si>
    <t>Post_53</t>
  </si>
  <si>
    <t>Post_54</t>
  </si>
  <si>
    <t>Post_55</t>
  </si>
  <si>
    <t>Post_56</t>
  </si>
  <si>
    <t>Post_57</t>
  </si>
  <si>
    <t>Post_58</t>
  </si>
  <si>
    <t>Post_59</t>
  </si>
  <si>
    <t>Post_60</t>
  </si>
  <si>
    <t>Post_61</t>
  </si>
  <si>
    <t>Post_62</t>
  </si>
  <si>
    <t>Post_63</t>
  </si>
  <si>
    <t>Post_64</t>
  </si>
  <si>
    <t>Post_65</t>
  </si>
  <si>
    <t>Post_66</t>
  </si>
  <si>
    <t>Post_67</t>
  </si>
  <si>
    <t>Post_68</t>
  </si>
  <si>
    <t>Post_69</t>
  </si>
  <si>
    <t>Post_70</t>
  </si>
  <si>
    <t>Post_71</t>
  </si>
  <si>
    <t>Post_72</t>
  </si>
  <si>
    <t>Post_73</t>
  </si>
  <si>
    <t>Post_74</t>
  </si>
  <si>
    <t>Post_75</t>
  </si>
  <si>
    <t>Post_76</t>
  </si>
  <si>
    <t>Post_77</t>
  </si>
  <si>
    <t>Post_78</t>
  </si>
  <si>
    <t>Post_79</t>
  </si>
  <si>
    <t>Post_80</t>
  </si>
  <si>
    <t>Post_81</t>
  </si>
  <si>
    <t>Post_82</t>
  </si>
  <si>
    <t>Post_83</t>
  </si>
  <si>
    <t>Post_84</t>
  </si>
  <si>
    <t>Post_85</t>
  </si>
  <si>
    <t>Post_86</t>
  </si>
  <si>
    <t>Post_87</t>
  </si>
  <si>
    <t>Post_88</t>
  </si>
  <si>
    <t>Post_89</t>
  </si>
  <si>
    <t>Post_90</t>
  </si>
  <si>
    <t>Post_91</t>
  </si>
  <si>
    <t>Post_92</t>
  </si>
  <si>
    <t>Post_93</t>
  </si>
  <si>
    <t>Post_94</t>
  </si>
  <si>
    <t>Post_95</t>
  </si>
  <si>
    <t>Post_96</t>
  </si>
  <si>
    <t>Post_97</t>
  </si>
  <si>
    <t>Post_98</t>
  </si>
  <si>
    <t>Post_99</t>
  </si>
  <si>
    <t>Post_100</t>
  </si>
  <si>
    <t>Post_101</t>
  </si>
  <si>
    <t>Post_102</t>
  </si>
  <si>
    <t>Post_103</t>
  </si>
  <si>
    <t>Post_104</t>
  </si>
  <si>
    <t>Post_105</t>
  </si>
  <si>
    <t>Post_106</t>
  </si>
  <si>
    <t>Post_107</t>
  </si>
  <si>
    <t>Post_108</t>
  </si>
  <si>
    <t>Post_109</t>
  </si>
  <si>
    <t>Post_110</t>
  </si>
  <si>
    <t>Post_111</t>
  </si>
  <si>
    <t>Post_112</t>
  </si>
  <si>
    <t>Post_113</t>
  </si>
  <si>
    <t>Post_114</t>
  </si>
  <si>
    <t>Post_115</t>
  </si>
  <si>
    <t>Post_116</t>
  </si>
  <si>
    <t>Post_117</t>
  </si>
  <si>
    <t>Post_118</t>
  </si>
  <si>
    <t>Post_119</t>
  </si>
  <si>
    <t>Post_120</t>
  </si>
  <si>
    <t>Post_121</t>
  </si>
  <si>
    <t>Post_122</t>
  </si>
  <si>
    <t>Post_123</t>
  </si>
  <si>
    <t>Post_124</t>
  </si>
  <si>
    <t>Post_125</t>
  </si>
  <si>
    <t>Post_126</t>
  </si>
  <si>
    <t>Post_127</t>
  </si>
  <si>
    <t>Post_128</t>
  </si>
  <si>
    <t>Post_129</t>
  </si>
  <si>
    <t>Post_130</t>
  </si>
  <si>
    <t>Post_131</t>
  </si>
  <si>
    <t>Post_132</t>
  </si>
  <si>
    <t>Post_133</t>
  </si>
  <si>
    <t>Post_134</t>
  </si>
  <si>
    <t>Post_135</t>
  </si>
  <si>
    <t>Post_136</t>
  </si>
  <si>
    <t>Post_137</t>
  </si>
  <si>
    <t>Post_138</t>
  </si>
  <si>
    <t>Post_139</t>
  </si>
  <si>
    <t>Post_140</t>
  </si>
  <si>
    <t>Post_141</t>
  </si>
  <si>
    <t>Post_142</t>
  </si>
  <si>
    <t>Post_143</t>
  </si>
  <si>
    <t>Post_144</t>
  </si>
  <si>
    <t>Post_145</t>
  </si>
  <si>
    <t>Post_146</t>
  </si>
  <si>
    <t>Post_147</t>
  </si>
  <si>
    <t>Post_148</t>
  </si>
  <si>
    <t>Post_149</t>
  </si>
  <si>
    <t>Post_150</t>
  </si>
  <si>
    <t>Post_151</t>
  </si>
  <si>
    <t>Post_152</t>
  </si>
  <si>
    <t>Post_153</t>
  </si>
  <si>
    <t>Post_154</t>
  </si>
  <si>
    <t>Post_155</t>
  </si>
  <si>
    <t>Post_156</t>
  </si>
  <si>
    <t>Post_157</t>
  </si>
  <si>
    <t>Post_158</t>
  </si>
  <si>
    <t>Post_159</t>
  </si>
  <si>
    <t>Post_160</t>
  </si>
  <si>
    <t>Post_161</t>
  </si>
  <si>
    <t>Post_162</t>
  </si>
  <si>
    <t>Post_163</t>
  </si>
  <si>
    <t>Post_164</t>
  </si>
  <si>
    <t>Post_165</t>
  </si>
  <si>
    <t>Post_166</t>
  </si>
  <si>
    <t>Post_167</t>
  </si>
  <si>
    <t>Post_168</t>
  </si>
  <si>
    <t>Post_169</t>
  </si>
  <si>
    <t>Post_170</t>
  </si>
  <si>
    <t>Post_171</t>
  </si>
  <si>
    <t>Post_172</t>
  </si>
  <si>
    <t>Post_173</t>
  </si>
  <si>
    <t>Post_174</t>
  </si>
  <si>
    <t>Post_175</t>
  </si>
  <si>
    <t>Post_176</t>
  </si>
  <si>
    <t>Post_177</t>
  </si>
  <si>
    <t>Post_178</t>
  </si>
  <si>
    <t>Post_179</t>
  </si>
  <si>
    <t>Post_180</t>
  </si>
  <si>
    <t>Post_181</t>
  </si>
  <si>
    <t>Post_182</t>
  </si>
  <si>
    <t>Post_183</t>
  </si>
  <si>
    <t>Post_184</t>
  </si>
  <si>
    <t>Post_185</t>
  </si>
  <si>
    <t>Post_186</t>
  </si>
  <si>
    <t>Post_187</t>
  </si>
  <si>
    <t>Post_188</t>
  </si>
  <si>
    <t>Post_189</t>
  </si>
  <si>
    <t>Post_190</t>
  </si>
  <si>
    <t>Post_191</t>
  </si>
  <si>
    <t>Post_192</t>
  </si>
  <si>
    <t>Post_193</t>
  </si>
  <si>
    <t>Post_194</t>
  </si>
  <si>
    <t>Post_195</t>
  </si>
  <si>
    <t>Post_196</t>
  </si>
  <si>
    <t>Post_197</t>
  </si>
  <si>
    <t>Post_198</t>
  </si>
  <si>
    <t>Post_199</t>
  </si>
  <si>
    <t>Post_200</t>
  </si>
  <si>
    <t>Post_201</t>
  </si>
  <si>
    <t>Post_202</t>
  </si>
  <si>
    <t>Post_203</t>
  </si>
  <si>
    <t>Post_204</t>
  </si>
  <si>
    <t>Post_205</t>
  </si>
  <si>
    <t>Post_206</t>
  </si>
  <si>
    <t>Post_207</t>
  </si>
  <si>
    <t>Post_208</t>
  </si>
  <si>
    <t>Post_209</t>
  </si>
  <si>
    <t>Post_210</t>
  </si>
  <si>
    <t>Post_211</t>
  </si>
  <si>
    <t>Post_212</t>
  </si>
  <si>
    <t>Post_213</t>
  </si>
  <si>
    <t>Post_214</t>
  </si>
  <si>
    <t>Post_215</t>
  </si>
  <si>
    <t>Post_216</t>
  </si>
  <si>
    <t>Post_217</t>
  </si>
  <si>
    <t>Post_218</t>
  </si>
  <si>
    <t>Post_219</t>
  </si>
  <si>
    <t>Post_220</t>
  </si>
  <si>
    <t>Post_221</t>
  </si>
  <si>
    <t>Post_222</t>
  </si>
  <si>
    <t>Post_223</t>
  </si>
  <si>
    <t>Post_224</t>
  </si>
  <si>
    <t>Post_225</t>
  </si>
  <si>
    <t>Post_226</t>
  </si>
  <si>
    <t>Post_227</t>
  </si>
  <si>
    <t>Post_228</t>
  </si>
  <si>
    <t>Post_229</t>
  </si>
  <si>
    <t>Post_230</t>
  </si>
  <si>
    <t>Post_231</t>
  </si>
  <si>
    <t>Post_232</t>
  </si>
  <si>
    <t>Post_233</t>
  </si>
  <si>
    <t>Post_234</t>
  </si>
  <si>
    <t>Post_235</t>
  </si>
  <si>
    <t>Post_236</t>
  </si>
  <si>
    <t>Post_237</t>
  </si>
  <si>
    <t>Post_238</t>
  </si>
  <si>
    <t>Post_239</t>
  </si>
  <si>
    <t>Post_240</t>
  </si>
  <si>
    <t>Post_241</t>
  </si>
  <si>
    <t>Post_242</t>
  </si>
  <si>
    <t>Post_243</t>
  </si>
  <si>
    <t>Post_244</t>
  </si>
  <si>
    <t>Post_245</t>
  </si>
  <si>
    <t>Post_246</t>
  </si>
  <si>
    <t>Post_247</t>
  </si>
  <si>
    <t>Post_248</t>
  </si>
  <si>
    <t>Post_249</t>
  </si>
  <si>
    <t>Post_250</t>
  </si>
  <si>
    <t>Post_251</t>
  </si>
  <si>
    <t>Post_252</t>
  </si>
  <si>
    <t>Post_253</t>
  </si>
  <si>
    <t>Post_254</t>
  </si>
  <si>
    <t>Post_255</t>
  </si>
  <si>
    <t>Post_256</t>
  </si>
  <si>
    <t>Post_257</t>
  </si>
  <si>
    <t>Post_258</t>
  </si>
  <si>
    <t>Post_259</t>
  </si>
  <si>
    <t>Post_260</t>
  </si>
  <si>
    <t>Post_261</t>
  </si>
  <si>
    <t>Post_262</t>
  </si>
  <si>
    <t>Post_263</t>
  </si>
  <si>
    <t>Post_264</t>
  </si>
  <si>
    <t>Post_265</t>
  </si>
  <si>
    <t>Post_266</t>
  </si>
  <si>
    <t>Post_267</t>
  </si>
  <si>
    <t>Post_268</t>
  </si>
  <si>
    <t>Post_269</t>
  </si>
  <si>
    <t>Post_270</t>
  </si>
  <si>
    <t>Post_271</t>
  </si>
  <si>
    <t>Post_272</t>
  </si>
  <si>
    <t>Post_273</t>
  </si>
  <si>
    <t>Post_274</t>
  </si>
  <si>
    <t>Post_275</t>
  </si>
  <si>
    <t>Post_276</t>
  </si>
  <si>
    <t>Post_277</t>
  </si>
  <si>
    <t>Post_278</t>
  </si>
  <si>
    <t>Post_279</t>
  </si>
  <si>
    <t>Post_280</t>
  </si>
  <si>
    <t>Post_281</t>
  </si>
  <si>
    <t>Post_282</t>
  </si>
  <si>
    <t>Post_283</t>
  </si>
  <si>
    <t>Post_284</t>
  </si>
  <si>
    <t>Post_285</t>
  </si>
  <si>
    <t>Post_286</t>
  </si>
  <si>
    <t>Post_287</t>
  </si>
  <si>
    <t>Post_288</t>
  </si>
  <si>
    <t>Post_289</t>
  </si>
  <si>
    <t>Post_290</t>
  </si>
  <si>
    <t>Post_291</t>
  </si>
  <si>
    <t>Post_292</t>
  </si>
  <si>
    <t>Post_293</t>
  </si>
  <si>
    <t>Post_294</t>
  </si>
  <si>
    <t>Post_295</t>
  </si>
  <si>
    <t>Post_296</t>
  </si>
  <si>
    <t>Post_297</t>
  </si>
  <si>
    <t>Post_298</t>
  </si>
  <si>
    <t>Post_299</t>
  </si>
  <si>
    <t>Post_300</t>
  </si>
  <si>
    <t>Post_301</t>
  </si>
  <si>
    <t>Post_302</t>
  </si>
  <si>
    <t>Post_303</t>
  </si>
  <si>
    <t>Post_304</t>
  </si>
  <si>
    <t>Post_305</t>
  </si>
  <si>
    <t>Post_306</t>
  </si>
  <si>
    <t>Post_307</t>
  </si>
  <si>
    <t>Post_308</t>
  </si>
  <si>
    <t>Post_309</t>
  </si>
  <si>
    <t>Post_310</t>
  </si>
  <si>
    <t>Post_311</t>
  </si>
  <si>
    <t>Post_312</t>
  </si>
  <si>
    <t>Post_313</t>
  </si>
  <si>
    <t>Post_314</t>
  </si>
  <si>
    <t>Post_315</t>
  </si>
  <si>
    <t>Post_316</t>
  </si>
  <si>
    <t>Post_317</t>
  </si>
  <si>
    <t>Post_318</t>
  </si>
  <si>
    <t>Post_319</t>
  </si>
  <si>
    <t>Post_320</t>
  </si>
  <si>
    <t>Post_321</t>
  </si>
  <si>
    <t>Post_322</t>
  </si>
  <si>
    <t>Post_323</t>
  </si>
  <si>
    <t>Post_324</t>
  </si>
  <si>
    <t>Post_325</t>
  </si>
  <si>
    <t>Post_326</t>
  </si>
  <si>
    <t>Post_327</t>
  </si>
  <si>
    <t>Post_328</t>
  </si>
  <si>
    <t>Post_329</t>
  </si>
  <si>
    <t>Post_330</t>
  </si>
  <si>
    <t>Post_331</t>
  </si>
  <si>
    <t>Post_332</t>
  </si>
  <si>
    <t>Post_333</t>
  </si>
  <si>
    <t>Post_334</t>
  </si>
  <si>
    <t>Post_335</t>
  </si>
  <si>
    <t>Post_336</t>
  </si>
  <si>
    <t>Post_337</t>
  </si>
  <si>
    <t>Post_338</t>
  </si>
  <si>
    <t>Post_339</t>
  </si>
  <si>
    <t>Post_340</t>
  </si>
  <si>
    <t>Post_341</t>
  </si>
  <si>
    <t>Post_342</t>
  </si>
  <si>
    <t>Post_343</t>
  </si>
  <si>
    <t>Post_344</t>
  </si>
  <si>
    <t>Post_345</t>
  </si>
  <si>
    <t>Post_346</t>
  </si>
  <si>
    <t>Post_347</t>
  </si>
  <si>
    <t>Post_348</t>
  </si>
  <si>
    <t>Post_349</t>
  </si>
  <si>
    <t>Post_350</t>
  </si>
  <si>
    <t>Post_351</t>
  </si>
  <si>
    <t>Post_352</t>
  </si>
  <si>
    <t>Post_353</t>
  </si>
  <si>
    <t>Post_354</t>
  </si>
  <si>
    <t>Post_355</t>
  </si>
  <si>
    <t>Post_356</t>
  </si>
  <si>
    <t>Post_357</t>
  </si>
  <si>
    <t>Post_358</t>
  </si>
  <si>
    <t>Post_359</t>
  </si>
  <si>
    <t>Post_360</t>
  </si>
  <si>
    <t>Post_361</t>
  </si>
  <si>
    <t>Post_362</t>
  </si>
  <si>
    <t>Post_363</t>
  </si>
  <si>
    <t>Post_364</t>
  </si>
  <si>
    <t>Post_365</t>
  </si>
  <si>
    <t>Post_366</t>
  </si>
  <si>
    <t>Post_367</t>
  </si>
  <si>
    <t>Post_368</t>
  </si>
  <si>
    <t>Post_369</t>
  </si>
  <si>
    <t>Post_370</t>
  </si>
  <si>
    <t>Post_371</t>
  </si>
  <si>
    <t>Post_372</t>
  </si>
  <si>
    <t>Post_373</t>
  </si>
  <si>
    <t>Post_374</t>
  </si>
  <si>
    <t>Post_375</t>
  </si>
  <si>
    <t>Post_376</t>
  </si>
  <si>
    <t>Post_377</t>
  </si>
  <si>
    <t>Post_378</t>
  </si>
  <si>
    <t>Post_379</t>
  </si>
  <si>
    <t>Post_380</t>
  </si>
  <si>
    <t>Post_381</t>
  </si>
  <si>
    <t>Post_382</t>
  </si>
  <si>
    <t>Post_383</t>
  </si>
  <si>
    <t>Post_384</t>
  </si>
  <si>
    <t>Post_385</t>
  </si>
  <si>
    <t>Post_386</t>
  </si>
  <si>
    <t>Post_387</t>
  </si>
  <si>
    <t>Post_388</t>
  </si>
  <si>
    <t>Post_389</t>
  </si>
  <si>
    <t>Post_390</t>
  </si>
  <si>
    <t>Post_391</t>
  </si>
  <si>
    <t>Post_392</t>
  </si>
  <si>
    <t>Post_393</t>
  </si>
  <si>
    <t>Post_394</t>
  </si>
  <si>
    <t>Post_395</t>
  </si>
  <si>
    <t>Post_396</t>
  </si>
  <si>
    <t>Post_397</t>
  </si>
  <si>
    <t>Post_398</t>
  </si>
  <si>
    <t>Post_399</t>
  </si>
  <si>
    <t>Post_400</t>
  </si>
  <si>
    <t>Post_401</t>
  </si>
  <si>
    <t>Post_402</t>
  </si>
  <si>
    <t>Post_403</t>
  </si>
  <si>
    <t>Post_404</t>
  </si>
  <si>
    <t>Post_405</t>
  </si>
  <si>
    <t>Post_406</t>
  </si>
  <si>
    <t>Post_407</t>
  </si>
  <si>
    <t>Post_408</t>
  </si>
  <si>
    <t>Post_409</t>
  </si>
  <si>
    <t>Post_410</t>
  </si>
  <si>
    <t>Post_411</t>
  </si>
  <si>
    <t>Post_412</t>
  </si>
  <si>
    <t>Post_413</t>
  </si>
  <si>
    <t>Post_414</t>
  </si>
  <si>
    <t>Post_415</t>
  </si>
  <si>
    <t>Post_416</t>
  </si>
  <si>
    <t>Post_417</t>
  </si>
  <si>
    <t>Post_418</t>
  </si>
  <si>
    <t>Post_419</t>
  </si>
  <si>
    <t>Post_420</t>
  </si>
  <si>
    <t>Post_421</t>
  </si>
  <si>
    <t>Post_422</t>
  </si>
  <si>
    <t>Post_423</t>
  </si>
  <si>
    <t>Post_424</t>
  </si>
  <si>
    <t>Post_425</t>
  </si>
  <si>
    <t>Post_426</t>
  </si>
  <si>
    <t>Post_427</t>
  </si>
  <si>
    <t>Post_428</t>
  </si>
  <si>
    <t>Post_429</t>
  </si>
  <si>
    <t>Post_430</t>
  </si>
  <si>
    <t>Post_431</t>
  </si>
  <si>
    <t>Post_432</t>
  </si>
  <si>
    <t>Post_433</t>
  </si>
  <si>
    <t>Post_434</t>
  </si>
  <si>
    <t>Post_435</t>
  </si>
  <si>
    <t>Post_436</t>
  </si>
  <si>
    <t>Post_437</t>
  </si>
  <si>
    <t>Post_438</t>
  </si>
  <si>
    <t>Post_439</t>
  </si>
  <si>
    <t>Post_440</t>
  </si>
  <si>
    <t>Post_441</t>
  </si>
  <si>
    <t>Post_442</t>
  </si>
  <si>
    <t>Post_443</t>
  </si>
  <si>
    <t>Post_444</t>
  </si>
  <si>
    <t>Post_445</t>
  </si>
  <si>
    <t>Post_446</t>
  </si>
  <si>
    <t>Post_447</t>
  </si>
  <si>
    <t>Post_448</t>
  </si>
  <si>
    <t>Post_449</t>
  </si>
  <si>
    <t>Post_450</t>
  </si>
  <si>
    <t>Post_451</t>
  </si>
  <si>
    <t>Post_452</t>
  </si>
  <si>
    <t>Post_453</t>
  </si>
  <si>
    <t>Post_454</t>
  </si>
  <si>
    <t>Post_455</t>
  </si>
  <si>
    <t>Post_456</t>
  </si>
  <si>
    <t>Post_457</t>
  </si>
  <si>
    <t>Post_458</t>
  </si>
  <si>
    <t>Post_459</t>
  </si>
  <si>
    <t>Post_460</t>
  </si>
  <si>
    <t>Post_461</t>
  </si>
  <si>
    <t>Post_462</t>
  </si>
  <si>
    <t>Post_463</t>
  </si>
  <si>
    <t>Post_464</t>
  </si>
  <si>
    <t>Post_465</t>
  </si>
  <si>
    <t>Post_466</t>
  </si>
  <si>
    <t>Post_467</t>
  </si>
  <si>
    <t>Post_468</t>
  </si>
  <si>
    <t>Post_469</t>
  </si>
  <si>
    <t>Post_470</t>
  </si>
  <si>
    <t>Post_471</t>
  </si>
  <si>
    <t>Post_472</t>
  </si>
  <si>
    <t>Post_473</t>
  </si>
  <si>
    <t>Post_474</t>
  </si>
  <si>
    <t>Post_475</t>
  </si>
  <si>
    <t>Post_476</t>
  </si>
  <si>
    <t>Post_477</t>
  </si>
  <si>
    <t>Post_478</t>
  </si>
  <si>
    <t>Post_479</t>
  </si>
  <si>
    <t>Post_480</t>
  </si>
  <si>
    <t>Post_481</t>
  </si>
  <si>
    <t>Post_482</t>
  </si>
  <si>
    <t>Post_483</t>
  </si>
  <si>
    <t>Post_484</t>
  </si>
  <si>
    <t>Post_485</t>
  </si>
  <si>
    <t>Post_486</t>
  </si>
  <si>
    <t>Post_487</t>
  </si>
  <si>
    <t>Post_488</t>
  </si>
  <si>
    <t>Post_489</t>
  </si>
  <si>
    <t>Post_490</t>
  </si>
  <si>
    <t>Post_491</t>
  </si>
  <si>
    <t>Post_492</t>
  </si>
  <si>
    <t>Post_493</t>
  </si>
  <si>
    <t>Post_494</t>
  </si>
  <si>
    <t>Post_495</t>
  </si>
  <si>
    <t>Post_496</t>
  </si>
  <si>
    <t>Post_497</t>
  </si>
  <si>
    <t>Post_498</t>
  </si>
  <si>
    <t>Post_499</t>
  </si>
  <si>
    <t>Post_500</t>
  </si>
  <si>
    <t>Post_501</t>
  </si>
  <si>
    <t>Post_502</t>
  </si>
  <si>
    <t>Post_503</t>
  </si>
  <si>
    <t>Post_504</t>
  </si>
  <si>
    <t>Post_505</t>
  </si>
  <si>
    <t>Post_506</t>
  </si>
  <si>
    <t>Post_507</t>
  </si>
  <si>
    <t>Post_508</t>
  </si>
  <si>
    <t>Post_509</t>
  </si>
  <si>
    <t>Post_510</t>
  </si>
  <si>
    <t>Post_511</t>
  </si>
  <si>
    <t>Post_512</t>
  </si>
  <si>
    <t>Post_513</t>
  </si>
  <si>
    <t>Post_514</t>
  </si>
  <si>
    <t>Post_515</t>
  </si>
  <si>
    <t>Post_516</t>
  </si>
  <si>
    <t>Post_517</t>
  </si>
  <si>
    <t>Post_518</t>
  </si>
  <si>
    <t>Post_519</t>
  </si>
  <si>
    <t>Post_520</t>
  </si>
  <si>
    <t>Post_521</t>
  </si>
  <si>
    <t>Post_522</t>
  </si>
  <si>
    <t>Post_523</t>
  </si>
  <si>
    <t>Post_524</t>
  </si>
  <si>
    <t>Post_525</t>
  </si>
  <si>
    <t>Post_526</t>
  </si>
  <si>
    <t>Post_527</t>
  </si>
  <si>
    <t>Post_528</t>
  </si>
  <si>
    <t>Post_529</t>
  </si>
  <si>
    <t>Post_530</t>
  </si>
  <si>
    <t>Post_531</t>
  </si>
  <si>
    <t>Post_532</t>
  </si>
  <si>
    <t>Post_533</t>
  </si>
  <si>
    <t>Post_534</t>
  </si>
  <si>
    <t>Post_535</t>
  </si>
  <si>
    <t>Post_536</t>
  </si>
  <si>
    <t>Post_537</t>
  </si>
  <si>
    <t>Post_538</t>
  </si>
  <si>
    <t>Post_539</t>
  </si>
  <si>
    <t>Post_540</t>
  </si>
  <si>
    <t>Post_541</t>
  </si>
  <si>
    <t>Post_542</t>
  </si>
  <si>
    <t>Post_543</t>
  </si>
  <si>
    <t>Post_544</t>
  </si>
  <si>
    <t>Post_545</t>
  </si>
  <si>
    <t>Post_546</t>
  </si>
  <si>
    <t>Post_547</t>
  </si>
  <si>
    <t>Post_548</t>
  </si>
  <si>
    <t>Post_549</t>
  </si>
  <si>
    <t>Post_550</t>
  </si>
  <si>
    <t>Post_551</t>
  </si>
  <si>
    <t>Post_552</t>
  </si>
  <si>
    <t>Post_553</t>
  </si>
  <si>
    <t>Post_554</t>
  </si>
  <si>
    <t>Post_555</t>
  </si>
  <si>
    <t>Post_556</t>
  </si>
  <si>
    <t>Post_557</t>
  </si>
  <si>
    <t>Post_558</t>
  </si>
  <si>
    <t>Post_559</t>
  </si>
  <si>
    <t>Post_560</t>
  </si>
  <si>
    <t>Post_561</t>
  </si>
  <si>
    <t>Post_562</t>
  </si>
  <si>
    <t>Post_563</t>
  </si>
  <si>
    <t>Post_564</t>
  </si>
  <si>
    <t>Post_565</t>
  </si>
  <si>
    <t>Post_566</t>
  </si>
  <si>
    <t>Post_567</t>
  </si>
  <si>
    <t>Post_568</t>
  </si>
  <si>
    <t>Post_569</t>
  </si>
  <si>
    <t>Post_570</t>
  </si>
  <si>
    <t>Post_571</t>
  </si>
  <si>
    <t>Post_572</t>
  </si>
  <si>
    <t>Post_573</t>
  </si>
  <si>
    <t>Post_574</t>
  </si>
  <si>
    <t>Post_575</t>
  </si>
  <si>
    <t>Post_576</t>
  </si>
  <si>
    <t>Post_577</t>
  </si>
  <si>
    <t>Post_578</t>
  </si>
  <si>
    <t>Post_579</t>
  </si>
  <si>
    <t>Post_580</t>
  </si>
  <si>
    <t>Post_581</t>
  </si>
  <si>
    <t>Post_582</t>
  </si>
  <si>
    <t>Post_583</t>
  </si>
  <si>
    <t>Post_584</t>
  </si>
  <si>
    <t>Post_585</t>
  </si>
  <si>
    <t>Post_586</t>
  </si>
  <si>
    <t>Post_587</t>
  </si>
  <si>
    <t>Post_588</t>
  </si>
  <si>
    <t>Post_589</t>
  </si>
  <si>
    <t>Post_590</t>
  </si>
  <si>
    <t>Post_591</t>
  </si>
  <si>
    <t>Post_592</t>
  </si>
  <si>
    <t>Post_593</t>
  </si>
  <si>
    <t>Post_594</t>
  </si>
  <si>
    <t>Post_595</t>
  </si>
  <si>
    <t>Post_596</t>
  </si>
  <si>
    <t>Post_597</t>
  </si>
  <si>
    <t>Post_598</t>
  </si>
  <si>
    <t>Post_599</t>
  </si>
  <si>
    <t>Post_600</t>
  </si>
  <si>
    <t>Post_601</t>
  </si>
  <si>
    <t>Post_602</t>
  </si>
  <si>
    <t>Post_603</t>
  </si>
  <si>
    <t>Post_604</t>
  </si>
  <si>
    <t>Post_605</t>
  </si>
  <si>
    <t>Post_606</t>
  </si>
  <si>
    <t>Post_607</t>
  </si>
  <si>
    <t>Post_608</t>
  </si>
  <si>
    <t>Post_609</t>
  </si>
  <si>
    <t>Post_610</t>
  </si>
  <si>
    <t>Post_611</t>
  </si>
  <si>
    <t>Post_612</t>
  </si>
  <si>
    <t>Post_613</t>
  </si>
  <si>
    <t>Post_614</t>
  </si>
  <si>
    <t>Post_615</t>
  </si>
  <si>
    <t>Post_616</t>
  </si>
  <si>
    <t>Post_617</t>
  </si>
  <si>
    <t>Post_618</t>
  </si>
  <si>
    <t>Post_619</t>
  </si>
  <si>
    <t>Post_620</t>
  </si>
  <si>
    <t>Post_621</t>
  </si>
  <si>
    <t>Post_622</t>
  </si>
  <si>
    <t>Post_623</t>
  </si>
  <si>
    <t>Post_624</t>
  </si>
  <si>
    <t>Post_625</t>
  </si>
  <si>
    <t>Post_626</t>
  </si>
  <si>
    <t>Post_627</t>
  </si>
  <si>
    <t>Post_628</t>
  </si>
  <si>
    <t>Post_629</t>
  </si>
  <si>
    <t>Post_630</t>
  </si>
  <si>
    <t>Post_631</t>
  </si>
  <si>
    <t>Post_632</t>
  </si>
  <si>
    <t>Post_633</t>
  </si>
  <si>
    <t>Post_634</t>
  </si>
  <si>
    <t>Post_635</t>
  </si>
  <si>
    <t>Post_636</t>
  </si>
  <si>
    <t>Post_637</t>
  </si>
  <si>
    <t>Post_638</t>
  </si>
  <si>
    <t>Post_639</t>
  </si>
  <si>
    <t>Post_640</t>
  </si>
  <si>
    <t>Post_641</t>
  </si>
  <si>
    <t>Post_642</t>
  </si>
  <si>
    <t>Post_643</t>
  </si>
  <si>
    <t>Post_644</t>
  </si>
  <si>
    <t>Post_645</t>
  </si>
  <si>
    <t>Post_646</t>
  </si>
  <si>
    <t>Post_647</t>
  </si>
  <si>
    <t>Post_648</t>
  </si>
  <si>
    <t>Post_649</t>
  </si>
  <si>
    <t>Post_650</t>
  </si>
  <si>
    <t>Post_651</t>
  </si>
  <si>
    <t>Post_652</t>
  </si>
  <si>
    <t>Post_653</t>
  </si>
  <si>
    <t>Post_654</t>
  </si>
  <si>
    <t>Post_655</t>
  </si>
  <si>
    <t>Post_656</t>
  </si>
  <si>
    <t>Post_657</t>
  </si>
  <si>
    <t>Post_658</t>
  </si>
  <si>
    <t>Post_659</t>
  </si>
  <si>
    <t>Post_660</t>
  </si>
  <si>
    <t>Post_661</t>
  </si>
  <si>
    <t>Post_662</t>
  </si>
  <si>
    <t>Post_663</t>
  </si>
  <si>
    <t>Post_664</t>
  </si>
  <si>
    <t>Post_665</t>
  </si>
  <si>
    <t>Post_666</t>
  </si>
  <si>
    <t>Post_667</t>
  </si>
  <si>
    <t>Post_668</t>
  </si>
  <si>
    <t>Post_669</t>
  </si>
  <si>
    <t>Post_670</t>
  </si>
  <si>
    <t>Post_671</t>
  </si>
  <si>
    <t>Post_672</t>
  </si>
  <si>
    <t>Post_673</t>
  </si>
  <si>
    <t>Post_674</t>
  </si>
  <si>
    <t>Post_675</t>
  </si>
  <si>
    <t>Post_676</t>
  </si>
  <si>
    <t>Post_677</t>
  </si>
  <si>
    <t>Post_678</t>
  </si>
  <si>
    <t>Post_679</t>
  </si>
  <si>
    <t>Post_680</t>
  </si>
  <si>
    <t>Post_681</t>
  </si>
  <si>
    <t>Post_682</t>
  </si>
  <si>
    <t>Post_683</t>
  </si>
  <si>
    <t>Post_684</t>
  </si>
  <si>
    <t>Post_685</t>
  </si>
  <si>
    <t>Post_686</t>
  </si>
  <si>
    <t>Post_687</t>
  </si>
  <si>
    <t>Post_688</t>
  </si>
  <si>
    <t>Post_689</t>
  </si>
  <si>
    <t>Post_690</t>
  </si>
  <si>
    <t>Post_691</t>
  </si>
  <si>
    <t>Post_692</t>
  </si>
  <si>
    <t>Post_693</t>
  </si>
  <si>
    <t>Post_694</t>
  </si>
  <si>
    <t>Post_695</t>
  </si>
  <si>
    <t>Post_696</t>
  </si>
  <si>
    <t>Post_697</t>
  </si>
  <si>
    <t>Post_698</t>
  </si>
  <si>
    <t>Post_699</t>
  </si>
  <si>
    <t>Post_700</t>
  </si>
  <si>
    <t>Post_701</t>
  </si>
  <si>
    <t>Post_702</t>
  </si>
  <si>
    <t>Post_703</t>
  </si>
  <si>
    <t>Post_704</t>
  </si>
  <si>
    <t>Post_705</t>
  </si>
  <si>
    <t>Post_706</t>
  </si>
  <si>
    <t>Post_707</t>
  </si>
  <si>
    <t>Post_708</t>
  </si>
  <si>
    <t>Post_709</t>
  </si>
  <si>
    <t>Post_710</t>
  </si>
  <si>
    <t>Post_711</t>
  </si>
  <si>
    <t>Post_712</t>
  </si>
  <si>
    <t>Post_713</t>
  </si>
  <si>
    <t>Post_714</t>
  </si>
  <si>
    <t>Post_715</t>
  </si>
  <si>
    <t>Post_716</t>
  </si>
  <si>
    <t>Post_717</t>
  </si>
  <si>
    <t>Post_718</t>
  </si>
  <si>
    <t>Post_719</t>
  </si>
  <si>
    <t>Post_720</t>
  </si>
  <si>
    <t>Post_721</t>
  </si>
  <si>
    <t>Post_722</t>
  </si>
  <si>
    <t>Post_723</t>
  </si>
  <si>
    <t>Post_724</t>
  </si>
  <si>
    <t>Post_725</t>
  </si>
  <si>
    <t>Post_726</t>
  </si>
  <si>
    <t>Post_727</t>
  </si>
  <si>
    <t>Post_728</t>
  </si>
  <si>
    <t>Post_729</t>
  </si>
  <si>
    <t>Post_730</t>
  </si>
  <si>
    <t>Post_731</t>
  </si>
  <si>
    <t>Post_732</t>
  </si>
  <si>
    <t>Post_733</t>
  </si>
  <si>
    <t>Post_734</t>
  </si>
  <si>
    <t>Post_735</t>
  </si>
  <si>
    <t>Post_736</t>
  </si>
  <si>
    <t>Post_737</t>
  </si>
  <si>
    <t>Post_738</t>
  </si>
  <si>
    <t>Post_739</t>
  </si>
  <si>
    <t>Post_740</t>
  </si>
  <si>
    <t>Post_741</t>
  </si>
  <si>
    <t>Post_742</t>
  </si>
  <si>
    <t>Post_743</t>
  </si>
  <si>
    <t>Post_744</t>
  </si>
  <si>
    <t>Post_745</t>
  </si>
  <si>
    <t>Post_746</t>
  </si>
  <si>
    <t>Post_747</t>
  </si>
  <si>
    <t>Post_748</t>
  </si>
  <si>
    <t>Post_749</t>
  </si>
  <si>
    <t>Post_750</t>
  </si>
  <si>
    <t>Post_751</t>
  </si>
  <si>
    <t>Post_752</t>
  </si>
  <si>
    <t>Post_753</t>
  </si>
  <si>
    <t>Post_754</t>
  </si>
  <si>
    <t>Post_755</t>
  </si>
  <si>
    <t>Post_756</t>
  </si>
  <si>
    <t>Post_757</t>
  </si>
  <si>
    <t>Post_758</t>
  </si>
  <si>
    <t>Post_759</t>
  </si>
  <si>
    <t>Post_760</t>
  </si>
  <si>
    <t>Post_761</t>
  </si>
  <si>
    <t>Post_762</t>
  </si>
  <si>
    <t>Post_763</t>
  </si>
  <si>
    <t>Post_764</t>
  </si>
  <si>
    <t>Post_765</t>
  </si>
  <si>
    <t>Post_766</t>
  </si>
  <si>
    <t>Post_767</t>
  </si>
  <si>
    <t>Post_768</t>
  </si>
  <si>
    <t>Post_769</t>
  </si>
  <si>
    <t>Post_770</t>
  </si>
  <si>
    <t>Post_771</t>
  </si>
  <si>
    <t>Post_772</t>
  </si>
  <si>
    <t>Post_773</t>
  </si>
  <si>
    <t>Post_774</t>
  </si>
  <si>
    <t>Post_775</t>
  </si>
  <si>
    <t>Post_776</t>
  </si>
  <si>
    <t>Post_777</t>
  </si>
  <si>
    <t>Post_778</t>
  </si>
  <si>
    <t>Post_779</t>
  </si>
  <si>
    <t>Post_780</t>
  </si>
  <si>
    <t>Post_781</t>
  </si>
  <si>
    <t>Post_782</t>
  </si>
  <si>
    <t>Post_783</t>
  </si>
  <si>
    <t>Post_784</t>
  </si>
  <si>
    <t>Post_785</t>
  </si>
  <si>
    <t>Post_786</t>
  </si>
  <si>
    <t>Post_787</t>
  </si>
  <si>
    <t>Post_788</t>
  </si>
  <si>
    <t>Post_789</t>
  </si>
  <si>
    <t>Post_790</t>
  </si>
  <si>
    <t>Post_791</t>
  </si>
  <si>
    <t>Post_792</t>
  </si>
  <si>
    <t>Post_793</t>
  </si>
  <si>
    <t>Post_794</t>
  </si>
  <si>
    <t>Post_795</t>
  </si>
  <si>
    <t>Post_796</t>
  </si>
  <si>
    <t>Post_797</t>
  </si>
  <si>
    <t>Post_798</t>
  </si>
  <si>
    <t>Post_799</t>
  </si>
  <si>
    <t>Post_800</t>
  </si>
  <si>
    <t>Post_801</t>
  </si>
  <si>
    <t>Post_802</t>
  </si>
  <si>
    <t>Post_803</t>
  </si>
  <si>
    <t>Post_804</t>
  </si>
  <si>
    <t>Post_805</t>
  </si>
  <si>
    <t>Post_806</t>
  </si>
  <si>
    <t>Post_807</t>
  </si>
  <si>
    <t>Post_808</t>
  </si>
  <si>
    <t>Post_809</t>
  </si>
  <si>
    <t>Post_810</t>
  </si>
  <si>
    <t>Post_811</t>
  </si>
  <si>
    <t>Post_812</t>
  </si>
  <si>
    <t>Post_813</t>
  </si>
  <si>
    <t>Post_814</t>
  </si>
  <si>
    <t>Post_815</t>
  </si>
  <si>
    <t>Post_816</t>
  </si>
  <si>
    <t>Post_817</t>
  </si>
  <si>
    <t>Post_818</t>
  </si>
  <si>
    <t>Post_819</t>
  </si>
  <si>
    <t>Post_820</t>
  </si>
  <si>
    <t>Post_821</t>
  </si>
  <si>
    <t>Post_822</t>
  </si>
  <si>
    <t>Post_823</t>
  </si>
  <si>
    <t>Post_824</t>
  </si>
  <si>
    <t>Post_825</t>
  </si>
  <si>
    <t>Post_826</t>
  </si>
  <si>
    <t>Post_827</t>
  </si>
  <si>
    <t>Post_828</t>
  </si>
  <si>
    <t>Post_829</t>
  </si>
  <si>
    <t>Post_830</t>
  </si>
  <si>
    <t>Post_831</t>
  </si>
  <si>
    <t>Post_832</t>
  </si>
  <si>
    <t>Post_833</t>
  </si>
  <si>
    <t>Post_834</t>
  </si>
  <si>
    <t>Post_835</t>
  </si>
  <si>
    <t>Post_836</t>
  </si>
  <si>
    <t>Post_837</t>
  </si>
  <si>
    <t>Post_838</t>
  </si>
  <si>
    <t>Post_839</t>
  </si>
  <si>
    <t>Post_840</t>
  </si>
  <si>
    <t>Post_841</t>
  </si>
  <si>
    <t>Post_842</t>
  </si>
  <si>
    <t>Post_843</t>
  </si>
  <si>
    <t>Post_844</t>
  </si>
  <si>
    <t>Post_845</t>
  </si>
  <si>
    <t>Post_846</t>
  </si>
  <si>
    <t>Post_847</t>
  </si>
  <si>
    <t>Post_848</t>
  </si>
  <si>
    <t>Post_849</t>
  </si>
  <si>
    <t>Post_850</t>
  </si>
  <si>
    <t>Post_851</t>
  </si>
  <si>
    <t>Post_852</t>
  </si>
  <si>
    <t>Post_853</t>
  </si>
  <si>
    <t>Post_854</t>
  </si>
  <si>
    <t>Post_855</t>
  </si>
  <si>
    <t>Post_856</t>
  </si>
  <si>
    <t>Post_857</t>
  </si>
  <si>
    <t>Post_858</t>
  </si>
  <si>
    <t>Post_859</t>
  </si>
  <si>
    <t>Post_860</t>
  </si>
  <si>
    <t>Post_861</t>
  </si>
  <si>
    <t>Post_862</t>
  </si>
  <si>
    <t>Post_863</t>
  </si>
  <si>
    <t>Post_864</t>
  </si>
  <si>
    <t>Post_865</t>
  </si>
  <si>
    <t>Post_866</t>
  </si>
  <si>
    <t>Post_867</t>
  </si>
  <si>
    <t>Post_868</t>
  </si>
  <si>
    <t>Post_869</t>
  </si>
  <si>
    <t>Post_870</t>
  </si>
  <si>
    <t>Post_871</t>
  </si>
  <si>
    <t>Post_872</t>
  </si>
  <si>
    <t>Post_873</t>
  </si>
  <si>
    <t>Post_874</t>
  </si>
  <si>
    <t>Post_875</t>
  </si>
  <si>
    <t>Post_876</t>
  </si>
  <si>
    <t>Post_877</t>
  </si>
  <si>
    <t>Post_878</t>
  </si>
  <si>
    <t>Post_879</t>
  </si>
  <si>
    <t>Post_880</t>
  </si>
  <si>
    <t>Post_881</t>
  </si>
  <si>
    <t>Post_882</t>
  </si>
  <si>
    <t>Post_883</t>
  </si>
  <si>
    <t>Post_884</t>
  </si>
  <si>
    <t>Post_885</t>
  </si>
  <si>
    <t>Post_886</t>
  </si>
  <si>
    <t>Post_887</t>
  </si>
  <si>
    <t>Post_888</t>
  </si>
  <si>
    <t>Post_889</t>
  </si>
  <si>
    <t>Post_890</t>
  </si>
  <si>
    <t>Post_891</t>
  </si>
  <si>
    <t>Post_892</t>
  </si>
  <si>
    <t>Post_893</t>
  </si>
  <si>
    <t>Post_894</t>
  </si>
  <si>
    <t>Post_895</t>
  </si>
  <si>
    <t>Post_896</t>
  </si>
  <si>
    <t>Post_897</t>
  </si>
  <si>
    <t>Post_898</t>
  </si>
  <si>
    <t>Post_899</t>
  </si>
  <si>
    <t>Post_900</t>
  </si>
  <si>
    <t>Post_901</t>
  </si>
  <si>
    <t>Post_902</t>
  </si>
  <si>
    <t>Post_903</t>
  </si>
  <si>
    <t>Post_904</t>
  </si>
  <si>
    <t>Post_905</t>
  </si>
  <si>
    <t>Post_906</t>
  </si>
  <si>
    <t>Post_907</t>
  </si>
  <si>
    <t>Post_908</t>
  </si>
  <si>
    <t>Post_909</t>
  </si>
  <si>
    <t>Post_910</t>
  </si>
  <si>
    <t>Post_911</t>
  </si>
  <si>
    <t>Post_912</t>
  </si>
  <si>
    <t>Post_913</t>
  </si>
  <si>
    <t>Post_914</t>
  </si>
  <si>
    <t>Post_915</t>
  </si>
  <si>
    <t>Post_916</t>
  </si>
  <si>
    <t>Post_917</t>
  </si>
  <si>
    <t>Post_918</t>
  </si>
  <si>
    <t>Post_919</t>
  </si>
  <si>
    <t>Post_920</t>
  </si>
  <si>
    <t>Post_921</t>
  </si>
  <si>
    <t>Post_922</t>
  </si>
  <si>
    <t>Post_923</t>
  </si>
  <si>
    <t>Post_924</t>
  </si>
  <si>
    <t>Post_925</t>
  </si>
  <si>
    <t>Post_926</t>
  </si>
  <si>
    <t>Post_927</t>
  </si>
  <si>
    <t>Post_928</t>
  </si>
  <si>
    <t>Post_929</t>
  </si>
  <si>
    <t>Post_930</t>
  </si>
  <si>
    <t>Post_931</t>
  </si>
  <si>
    <t>Post_932</t>
  </si>
  <si>
    <t>Post_933</t>
  </si>
  <si>
    <t>Post_934</t>
  </si>
  <si>
    <t>Post_935</t>
  </si>
  <si>
    <t>Post_936</t>
  </si>
  <si>
    <t>Post_937</t>
  </si>
  <si>
    <t>Post_938</t>
  </si>
  <si>
    <t>Post_939</t>
  </si>
  <si>
    <t>Post_940</t>
  </si>
  <si>
    <t>Post_941</t>
  </si>
  <si>
    <t>Post_942</t>
  </si>
  <si>
    <t>Post_943</t>
  </si>
  <si>
    <t>Post_944</t>
  </si>
  <si>
    <t>Post_945</t>
  </si>
  <si>
    <t>Post_946</t>
  </si>
  <si>
    <t>Post_947</t>
  </si>
  <si>
    <t>Post_948</t>
  </si>
  <si>
    <t>Post_949</t>
  </si>
  <si>
    <t>Post_950</t>
  </si>
  <si>
    <t>Post_951</t>
  </si>
  <si>
    <t>Post_952</t>
  </si>
  <si>
    <t>Post_953</t>
  </si>
  <si>
    <t>Post_954</t>
  </si>
  <si>
    <t>Post_955</t>
  </si>
  <si>
    <t>Post_956</t>
  </si>
  <si>
    <t>Post_957</t>
  </si>
  <si>
    <t>Post_958</t>
  </si>
  <si>
    <t>Post_959</t>
  </si>
  <si>
    <t>Post_960</t>
  </si>
  <si>
    <t>Post_961</t>
  </si>
  <si>
    <t>Post_962</t>
  </si>
  <si>
    <t>Post_963</t>
  </si>
  <si>
    <t>Post_964</t>
  </si>
  <si>
    <t>Post_965</t>
  </si>
  <si>
    <t>Post_966</t>
  </si>
  <si>
    <t>Post_967</t>
  </si>
  <si>
    <t>Post_968</t>
  </si>
  <si>
    <t>Post_969</t>
  </si>
  <si>
    <t>Post_970</t>
  </si>
  <si>
    <t>Post_971</t>
  </si>
  <si>
    <t>Post_972</t>
  </si>
  <si>
    <t>Post_973</t>
  </si>
  <si>
    <t>Post_974</t>
  </si>
  <si>
    <t>Post_975</t>
  </si>
  <si>
    <t>Post_976</t>
  </si>
  <si>
    <t>Post_977</t>
  </si>
  <si>
    <t>Post_978</t>
  </si>
  <si>
    <t>Post_979</t>
  </si>
  <si>
    <t>Post_980</t>
  </si>
  <si>
    <t>Post_981</t>
  </si>
  <si>
    <t>Post_982</t>
  </si>
  <si>
    <t>Post_983</t>
  </si>
  <si>
    <t>Post_984</t>
  </si>
  <si>
    <t>Post_985</t>
  </si>
  <si>
    <t>Post_986</t>
  </si>
  <si>
    <t>Post_987</t>
  </si>
  <si>
    <t>Post_988</t>
  </si>
  <si>
    <t>Post_989</t>
  </si>
  <si>
    <t>Post_990</t>
  </si>
  <si>
    <t>Post_991</t>
  </si>
  <si>
    <t>Post_992</t>
  </si>
  <si>
    <t>Post_993</t>
  </si>
  <si>
    <t>Post_994</t>
  </si>
  <si>
    <t>Post_995</t>
  </si>
  <si>
    <t>Post_996</t>
  </si>
  <si>
    <t>Post_997</t>
  </si>
  <si>
    <t>Post_998</t>
  </si>
  <si>
    <t>Post_999</t>
  </si>
  <si>
    <t>Post_1000</t>
  </si>
  <si>
    <t>Post_1001</t>
  </si>
  <si>
    <t>Post_1002</t>
  </si>
  <si>
    <t>Post_1003</t>
  </si>
  <si>
    <t>Post_1004</t>
  </si>
  <si>
    <t>Post_1005</t>
  </si>
  <si>
    <t>Post_1006</t>
  </si>
  <si>
    <t>Post_1007</t>
  </si>
  <si>
    <t>Post_1008</t>
  </si>
  <si>
    <t>Post_1009</t>
  </si>
  <si>
    <t>Post_1010</t>
  </si>
  <si>
    <t>Post_1011</t>
  </si>
  <si>
    <t>Post_1012</t>
  </si>
  <si>
    <t>Post_1013</t>
  </si>
  <si>
    <t>Post_1014</t>
  </si>
  <si>
    <t>Post_1015</t>
  </si>
  <si>
    <t>Post_1016</t>
  </si>
  <si>
    <t>Post_1017</t>
  </si>
  <si>
    <t>Post_1018</t>
  </si>
  <si>
    <t>Post_1019</t>
  </si>
  <si>
    <t>Post_1020</t>
  </si>
  <si>
    <t>Post_1021</t>
  </si>
  <si>
    <t>Post_1022</t>
  </si>
  <si>
    <t>Post_1023</t>
  </si>
  <si>
    <t>Post_1024</t>
  </si>
  <si>
    <t>Post_1025</t>
  </si>
  <si>
    <t>Post_1026</t>
  </si>
  <si>
    <t>Post_1027</t>
  </si>
  <si>
    <t>Post_1028</t>
  </si>
  <si>
    <t>Post_1029</t>
  </si>
  <si>
    <t>Post_1030</t>
  </si>
  <si>
    <t>Post_1031</t>
  </si>
  <si>
    <t>Post_1032</t>
  </si>
  <si>
    <t>Post_1033</t>
  </si>
  <si>
    <t>Post_1034</t>
  </si>
  <si>
    <t>Post_1035</t>
  </si>
  <si>
    <t>Post_1036</t>
  </si>
  <si>
    <t>Post_1037</t>
  </si>
  <si>
    <t>Post_1038</t>
  </si>
  <si>
    <t>Post_1039</t>
  </si>
  <si>
    <t>Post_1040</t>
  </si>
  <si>
    <t>Post_1041</t>
  </si>
  <si>
    <t>Post_1042</t>
  </si>
  <si>
    <t>Post_1043</t>
  </si>
  <si>
    <t>Post_1044</t>
  </si>
  <si>
    <t>Post_1045</t>
  </si>
  <si>
    <t>Post_1046</t>
  </si>
  <si>
    <t>Post_1047</t>
  </si>
  <si>
    <t>Post_1048</t>
  </si>
  <si>
    <t>Post_1049</t>
  </si>
  <si>
    <t>Post_1050</t>
  </si>
  <si>
    <t>Post_1051</t>
  </si>
  <si>
    <t>Post_1052</t>
  </si>
  <si>
    <t>Post_1053</t>
  </si>
  <si>
    <t>Post_1054</t>
  </si>
  <si>
    <t>Post_1055</t>
  </si>
  <si>
    <t>Post_1056</t>
  </si>
  <si>
    <t>Post_1057</t>
  </si>
  <si>
    <t>Post_1058</t>
  </si>
  <si>
    <t>Post_1059</t>
  </si>
  <si>
    <t>Post_1060</t>
  </si>
  <si>
    <t>Post_1061</t>
  </si>
  <si>
    <t>Post_1062</t>
  </si>
  <si>
    <t>Post_1063</t>
  </si>
  <si>
    <t>Post_1064</t>
  </si>
  <si>
    <t>Post_1065</t>
  </si>
  <si>
    <t>Post_1066</t>
  </si>
  <si>
    <t>Post_1067</t>
  </si>
  <si>
    <t>Post_1068</t>
  </si>
  <si>
    <t>Post_1069</t>
  </si>
  <si>
    <t>Post_1070</t>
  </si>
  <si>
    <t>Post_1071</t>
  </si>
  <si>
    <t>Post_1072</t>
  </si>
  <si>
    <t>Post_1073</t>
  </si>
  <si>
    <t>Post_1074</t>
  </si>
  <si>
    <t>Post_1075</t>
  </si>
  <si>
    <t>Post_1076</t>
  </si>
  <si>
    <t>Post_1077</t>
  </si>
  <si>
    <t>Post_1078</t>
  </si>
  <si>
    <t>Post_1079</t>
  </si>
  <si>
    <t>Post_1080</t>
  </si>
  <si>
    <t>Post_1081</t>
  </si>
  <si>
    <t>Post_1082</t>
  </si>
  <si>
    <t>Post_1083</t>
  </si>
  <si>
    <t>Post_1084</t>
  </si>
  <si>
    <t>Post_1085</t>
  </si>
  <si>
    <t>Post_1086</t>
  </si>
  <si>
    <t>Post_1087</t>
  </si>
  <si>
    <t>Post_1088</t>
  </si>
  <si>
    <t>Post_1089</t>
  </si>
  <si>
    <t>Post_1090</t>
  </si>
  <si>
    <t>Post_1091</t>
  </si>
  <si>
    <t>Post_1092</t>
  </si>
  <si>
    <t>Post_1093</t>
  </si>
  <si>
    <t>Post_1094</t>
  </si>
  <si>
    <t>Post_1095</t>
  </si>
  <si>
    <t>Post_1096</t>
  </si>
  <si>
    <t>Post_1097</t>
  </si>
  <si>
    <t>Post_1098</t>
  </si>
  <si>
    <t>Post_1099</t>
  </si>
  <si>
    <t>Post_1100</t>
  </si>
  <si>
    <t>Post_1101</t>
  </si>
  <si>
    <t>Post_1102</t>
  </si>
  <si>
    <t>Post_1103</t>
  </si>
  <si>
    <t>Post_1104</t>
  </si>
  <si>
    <t>Post_1105</t>
  </si>
  <si>
    <t>Post_1106</t>
  </si>
  <si>
    <t>Post_1107</t>
  </si>
  <si>
    <t>Post_1108</t>
  </si>
  <si>
    <t>Post_1109</t>
  </si>
  <si>
    <t>Post_1110</t>
  </si>
  <si>
    <t>Post_1111</t>
  </si>
  <si>
    <t>Post_1112</t>
  </si>
  <si>
    <t>Post_1113</t>
  </si>
  <si>
    <t>Post_1114</t>
  </si>
  <si>
    <t>Post_1115</t>
  </si>
  <si>
    <t>Post_1116</t>
  </si>
  <si>
    <t>Post_1117</t>
  </si>
  <si>
    <t>Post_1118</t>
  </si>
  <si>
    <t>Post_1119</t>
  </si>
  <si>
    <t>Post_1120</t>
  </si>
  <si>
    <t>Post_1121</t>
  </si>
  <si>
    <t>Post_1122</t>
  </si>
  <si>
    <t>Post_1123</t>
  </si>
  <si>
    <t>Post_1124</t>
  </si>
  <si>
    <t>Post_1125</t>
  </si>
  <si>
    <t>Post_1126</t>
  </si>
  <si>
    <t>Post_1127</t>
  </si>
  <si>
    <t>Post_1128</t>
  </si>
  <si>
    <t>Post_1129</t>
  </si>
  <si>
    <t>Post_1130</t>
  </si>
  <si>
    <t>Post_1131</t>
  </si>
  <si>
    <t>Post_1132</t>
  </si>
  <si>
    <t>Post_1133</t>
  </si>
  <si>
    <t>Post_1134</t>
  </si>
  <si>
    <t>Post_1135</t>
  </si>
  <si>
    <t>Post_1136</t>
  </si>
  <si>
    <t>Post_1137</t>
  </si>
  <si>
    <t>Post_1138</t>
  </si>
  <si>
    <t>Post_1139</t>
  </si>
  <si>
    <t>Post_1140</t>
  </si>
  <si>
    <t>Post_1141</t>
  </si>
  <si>
    <t>Post_1142</t>
  </si>
  <si>
    <t>Post_1143</t>
  </si>
  <si>
    <t>Post_1144</t>
  </si>
  <si>
    <t>Post_1145</t>
  </si>
  <si>
    <t>Post_1146</t>
  </si>
  <si>
    <t>Post_1147</t>
  </si>
  <si>
    <t>Post_1148</t>
  </si>
  <si>
    <t>Post_1149</t>
  </si>
  <si>
    <t>Post_1150</t>
  </si>
  <si>
    <t>Post_1151</t>
  </si>
  <si>
    <t>Post_1152</t>
  </si>
  <si>
    <t>Post_1153</t>
  </si>
  <si>
    <t>Post_1154</t>
  </si>
  <si>
    <t>Post_1155</t>
  </si>
  <si>
    <t>Post_1156</t>
  </si>
  <si>
    <t>Post_1157</t>
  </si>
  <si>
    <t>Post_1158</t>
  </si>
  <si>
    <t>Post_1159</t>
  </si>
  <si>
    <t>Post_1160</t>
  </si>
  <si>
    <t>Post_1161</t>
  </si>
  <si>
    <t>Post_1162</t>
  </si>
  <si>
    <t>Post_1163</t>
  </si>
  <si>
    <t>Post_1164</t>
  </si>
  <si>
    <t>Post_1165</t>
  </si>
  <si>
    <t>Post_1166</t>
  </si>
  <si>
    <t>Post_1167</t>
  </si>
  <si>
    <t>Post_1168</t>
  </si>
  <si>
    <t>Post_1169</t>
  </si>
  <si>
    <t>Post_1170</t>
  </si>
  <si>
    <t>Post_1171</t>
  </si>
  <si>
    <t>Post_1172</t>
  </si>
  <si>
    <t>Post_1173</t>
  </si>
  <si>
    <t>Post_1174</t>
  </si>
  <si>
    <t>Post_1175</t>
  </si>
  <si>
    <t>Post_1176</t>
  </si>
  <si>
    <t>Post_1177</t>
  </si>
  <si>
    <t>Post_1178</t>
  </si>
  <si>
    <t>Post_1179</t>
  </si>
  <si>
    <t>Post_1180</t>
  </si>
  <si>
    <t>Post_1181</t>
  </si>
  <si>
    <t>Post_1182</t>
  </si>
  <si>
    <t>Post_1183</t>
  </si>
  <si>
    <t>Post_1184</t>
  </si>
  <si>
    <t>Post_1185</t>
  </si>
  <si>
    <t>Post_1186</t>
  </si>
  <si>
    <t>Post_1187</t>
  </si>
  <si>
    <t>Post_1188</t>
  </si>
  <si>
    <t>Post_1189</t>
  </si>
  <si>
    <t>Post_1190</t>
  </si>
  <si>
    <t>Post_1191</t>
  </si>
  <si>
    <t>Post_1192</t>
  </si>
  <si>
    <t>Post_1193</t>
  </si>
  <si>
    <t>Post_1194</t>
  </si>
  <si>
    <t>Post_1195</t>
  </si>
  <si>
    <t>Post_1196</t>
  </si>
  <si>
    <t>Post_1197</t>
  </si>
  <si>
    <t>Post_1198</t>
  </si>
  <si>
    <t>Post_1199</t>
  </si>
  <si>
    <t>Post_1200</t>
  </si>
  <si>
    <t>Post_1201</t>
  </si>
  <si>
    <t>Post_1202</t>
  </si>
  <si>
    <t>Post_1203</t>
  </si>
  <si>
    <t>Post_1204</t>
  </si>
  <si>
    <t>Post_1205</t>
  </si>
  <si>
    <t>Post_1206</t>
  </si>
  <si>
    <t>Post_1207</t>
  </si>
  <si>
    <t>Post_1208</t>
  </si>
  <si>
    <t>Post_1209</t>
  </si>
  <si>
    <t>Post_1210</t>
  </si>
  <si>
    <t>Post_1211</t>
  </si>
  <si>
    <t>Post_1212</t>
  </si>
  <si>
    <t>Post_1213</t>
  </si>
  <si>
    <t>Post_1214</t>
  </si>
  <si>
    <t>Post_1215</t>
  </si>
  <si>
    <t>Post_1216</t>
  </si>
  <si>
    <t>Post_1217</t>
  </si>
  <si>
    <t>Post_1218</t>
  </si>
  <si>
    <t>Post_1219</t>
  </si>
  <si>
    <t>Post_1220</t>
  </si>
  <si>
    <t>Post_1221</t>
  </si>
  <si>
    <t>Post_1222</t>
  </si>
  <si>
    <t>Post_1223</t>
  </si>
  <si>
    <t>Post_1224</t>
  </si>
  <si>
    <t>Post_1225</t>
  </si>
  <si>
    <t>Post_1226</t>
  </si>
  <si>
    <t>Post_1227</t>
  </si>
  <si>
    <t>Post_1228</t>
  </si>
  <si>
    <t>Post_1229</t>
  </si>
  <si>
    <t>Post_1230</t>
  </si>
  <si>
    <t>Post_1231</t>
  </si>
  <si>
    <t>Post_1232</t>
  </si>
  <si>
    <t>Post_1233</t>
  </si>
  <si>
    <t>Post_1234</t>
  </si>
  <si>
    <t>Post_1235</t>
  </si>
  <si>
    <t>Post_1236</t>
  </si>
  <si>
    <t>Post_1237</t>
  </si>
  <si>
    <t>Post_1238</t>
  </si>
  <si>
    <t>Post_1239</t>
  </si>
  <si>
    <t>Post_1240</t>
  </si>
  <si>
    <t>Post_1241</t>
  </si>
  <si>
    <t>Post_1242</t>
  </si>
  <si>
    <t>Post_1243</t>
  </si>
  <si>
    <t>Post_1244</t>
  </si>
  <si>
    <t>Post_1245</t>
  </si>
  <si>
    <t>Post_1246</t>
  </si>
  <si>
    <t>Post_1247</t>
  </si>
  <si>
    <t>Post_1248</t>
  </si>
  <si>
    <t>Post_1249</t>
  </si>
  <si>
    <t>Post_1250</t>
  </si>
  <si>
    <t>Post_1251</t>
  </si>
  <si>
    <t>Post_1252</t>
  </si>
  <si>
    <t>Post_1253</t>
  </si>
  <si>
    <t>Post_1254</t>
  </si>
  <si>
    <t>Post_1255</t>
  </si>
  <si>
    <t>Post_1256</t>
  </si>
  <si>
    <t>Post_1257</t>
  </si>
  <si>
    <t>Post_1258</t>
  </si>
  <si>
    <t>Post_1259</t>
  </si>
  <si>
    <t>Post_1260</t>
  </si>
  <si>
    <t>Post_1261</t>
  </si>
  <si>
    <t>Post_1262</t>
  </si>
  <si>
    <t>Post_1263</t>
  </si>
  <si>
    <t>Post_1264</t>
  </si>
  <si>
    <t>Post_1265</t>
  </si>
  <si>
    <t>Post_1266</t>
  </si>
  <si>
    <t>Post_1267</t>
  </si>
  <si>
    <t>Post_1268</t>
  </si>
  <si>
    <t>Post_1269</t>
  </si>
  <si>
    <t>Post_1270</t>
  </si>
  <si>
    <t>Post_1271</t>
  </si>
  <si>
    <t>Post_1272</t>
  </si>
  <si>
    <t>Post_1273</t>
  </si>
  <si>
    <t>Post_1274</t>
  </si>
  <si>
    <t>Post_1275</t>
  </si>
  <si>
    <t>Post_1276</t>
  </si>
  <si>
    <t>Post_1277</t>
  </si>
  <si>
    <t>Post_1278</t>
  </si>
  <si>
    <t>Post_1279</t>
  </si>
  <si>
    <t>Post_1280</t>
  </si>
  <si>
    <t>Post_1281</t>
  </si>
  <si>
    <t>Post_1282</t>
  </si>
  <si>
    <t>Post_1283</t>
  </si>
  <si>
    <t>Post_1284</t>
  </si>
  <si>
    <t>Post_1285</t>
  </si>
  <si>
    <t>Post_1286</t>
  </si>
  <si>
    <t>Post_1287</t>
  </si>
  <si>
    <t>Post_1288</t>
  </si>
  <si>
    <t>Post_1289</t>
  </si>
  <si>
    <t>Post_1290</t>
  </si>
  <si>
    <t>Post_1291</t>
  </si>
  <si>
    <t>Post_1292</t>
  </si>
  <si>
    <t>Post_1293</t>
  </si>
  <si>
    <t>Post_1294</t>
  </si>
  <si>
    <t>Post_1295</t>
  </si>
  <si>
    <t>Post_1296</t>
  </si>
  <si>
    <t>Post_1297</t>
  </si>
  <si>
    <t>Post_1298</t>
  </si>
  <si>
    <t>Post_1299</t>
  </si>
  <si>
    <t>Post_1300</t>
  </si>
  <si>
    <t>Post_1301</t>
  </si>
  <si>
    <t>Post_1302</t>
  </si>
  <si>
    <t>Post_1303</t>
  </si>
  <si>
    <t>Post_1304</t>
  </si>
  <si>
    <t>Post_1305</t>
  </si>
  <si>
    <t>Post_1306</t>
  </si>
  <si>
    <t>Post_1307</t>
  </si>
  <si>
    <t>Post_1308</t>
  </si>
  <si>
    <t>Post_1309</t>
  </si>
  <si>
    <t>Post_1310</t>
  </si>
  <si>
    <t>Post_1311</t>
  </si>
  <si>
    <t>Post_1312</t>
  </si>
  <si>
    <t>Post_1313</t>
  </si>
  <si>
    <t>Post_1314</t>
  </si>
  <si>
    <t>Post_1315</t>
  </si>
  <si>
    <t>Post_1316</t>
  </si>
  <si>
    <t>Post_1317</t>
  </si>
  <si>
    <t>Post_1318</t>
  </si>
  <si>
    <t>Post_1319</t>
  </si>
  <si>
    <t>Post_1320</t>
  </si>
  <si>
    <t>Post_1321</t>
  </si>
  <si>
    <t>Post_1322</t>
  </si>
  <si>
    <t>Post_1323</t>
  </si>
  <si>
    <t>Post_1324</t>
  </si>
  <si>
    <t>Post_1325</t>
  </si>
  <si>
    <t>Post_1326</t>
  </si>
  <si>
    <t>Post_1327</t>
  </si>
  <si>
    <t>Post_1328</t>
  </si>
  <si>
    <t>Post_1329</t>
  </si>
  <si>
    <t>Post_1330</t>
  </si>
  <si>
    <t>Post_1331</t>
  </si>
  <si>
    <t>Post_1332</t>
  </si>
  <si>
    <t>Post_1333</t>
  </si>
  <si>
    <t>Post_1334</t>
  </si>
  <si>
    <t>Post_1335</t>
  </si>
  <si>
    <t>Post_1336</t>
  </si>
  <si>
    <t>Post_1337</t>
  </si>
  <si>
    <t>Post_1338</t>
  </si>
  <si>
    <t>Post_1339</t>
  </si>
  <si>
    <t>Post_1340</t>
  </si>
  <si>
    <t>Post_1341</t>
  </si>
  <si>
    <t>Post_1342</t>
  </si>
  <si>
    <t>Post_1343</t>
  </si>
  <si>
    <t>Post_1344</t>
  </si>
  <si>
    <t>Post_1345</t>
  </si>
  <si>
    <t>Post_1346</t>
  </si>
  <si>
    <t>Post_1347</t>
  </si>
  <si>
    <t>Post_1348</t>
  </si>
  <si>
    <t>Post_1349</t>
  </si>
  <si>
    <t>Post_1350</t>
  </si>
  <si>
    <t>Post_1351</t>
  </si>
  <si>
    <t>Post_1352</t>
  </si>
  <si>
    <t>Post_1353</t>
  </si>
  <si>
    <t>Post_1354</t>
  </si>
  <si>
    <t>Post_1355</t>
  </si>
  <si>
    <t>Post_1356</t>
  </si>
  <si>
    <t>Post_1357</t>
  </si>
  <si>
    <t>Post_1358</t>
  </si>
  <si>
    <t>Post_1359</t>
  </si>
  <si>
    <t>Post_1360</t>
  </si>
  <si>
    <t>Post_1361</t>
  </si>
  <si>
    <t>Post_1362</t>
  </si>
  <si>
    <t>Post_1363</t>
  </si>
  <si>
    <t>Post_1364</t>
  </si>
  <si>
    <t>Post_1365</t>
  </si>
  <si>
    <t>Post_1366</t>
  </si>
  <si>
    <t>Post_1367</t>
  </si>
  <si>
    <t>Post_1368</t>
  </si>
  <si>
    <t>Post_1369</t>
  </si>
  <si>
    <t>Post_1370</t>
  </si>
  <si>
    <t>Post_1371</t>
  </si>
  <si>
    <t>Post_1372</t>
  </si>
  <si>
    <t>Post_1373</t>
  </si>
  <si>
    <t>Post_1374</t>
  </si>
  <si>
    <t>Post_1375</t>
  </si>
  <si>
    <t>Post_1376</t>
  </si>
  <si>
    <t>Post_1377</t>
  </si>
  <si>
    <t>Post_1378</t>
  </si>
  <si>
    <t>Post_1379</t>
  </si>
  <si>
    <t>Post_1380</t>
  </si>
  <si>
    <t>Post_1381</t>
  </si>
  <si>
    <t>Post_1382</t>
  </si>
  <si>
    <t>Post_1383</t>
  </si>
  <si>
    <t>Post_1384</t>
  </si>
  <si>
    <t>Post_1385</t>
  </si>
  <si>
    <t>Post_1386</t>
  </si>
  <si>
    <t>Post_1387</t>
  </si>
  <si>
    <t>Post_1388</t>
  </si>
  <si>
    <t>Post_1389</t>
  </si>
  <si>
    <t>Post_1390</t>
  </si>
  <si>
    <t>Post_1391</t>
  </si>
  <si>
    <t>Post_1392</t>
  </si>
  <si>
    <t>Post_1393</t>
  </si>
  <si>
    <t>Post_1394</t>
  </si>
  <si>
    <t>Post_1395</t>
  </si>
  <si>
    <t>Post_1396</t>
  </si>
  <si>
    <t>Post_1397</t>
  </si>
  <si>
    <t>Post_1398</t>
  </si>
  <si>
    <t>Post_1399</t>
  </si>
  <si>
    <t>Post_1400</t>
  </si>
  <si>
    <t>Post_1401</t>
  </si>
  <si>
    <t>Post_1402</t>
  </si>
  <si>
    <t>Post_1403</t>
  </si>
  <si>
    <t>Post_1404</t>
  </si>
  <si>
    <t>Post_1405</t>
  </si>
  <si>
    <t>Post_1406</t>
  </si>
  <si>
    <t>Post_1407</t>
  </si>
  <si>
    <t>Post_1408</t>
  </si>
  <si>
    <t>Post_1409</t>
  </si>
  <si>
    <t>Post_1410</t>
  </si>
  <si>
    <t>Post_1411</t>
  </si>
  <si>
    <t>Post_1412</t>
  </si>
  <si>
    <t>Post_1413</t>
  </si>
  <si>
    <t>Post_1414</t>
  </si>
  <si>
    <t>Post_1415</t>
  </si>
  <si>
    <t>Post_1416</t>
  </si>
  <si>
    <t>Post_1417</t>
  </si>
  <si>
    <t>Post_1418</t>
  </si>
  <si>
    <t>Post_1419</t>
  </si>
  <si>
    <t>Post_1420</t>
  </si>
  <si>
    <t>Post_1421</t>
  </si>
  <si>
    <t>Post_1422</t>
  </si>
  <si>
    <t>Post_1423</t>
  </si>
  <si>
    <t>Post_1424</t>
  </si>
  <si>
    <t>Post_1425</t>
  </si>
  <si>
    <t>Post_1426</t>
  </si>
  <si>
    <t>Post_1427</t>
  </si>
  <si>
    <t>Post_1428</t>
  </si>
  <si>
    <t>Post_1429</t>
  </si>
  <si>
    <t>Post_1430</t>
  </si>
  <si>
    <t>Post_1431</t>
  </si>
  <si>
    <t>Post_1432</t>
  </si>
  <si>
    <t>Post_1433</t>
  </si>
  <si>
    <t>Post_1434</t>
  </si>
  <si>
    <t>Post_1435</t>
  </si>
  <si>
    <t>Post_1436</t>
  </si>
  <si>
    <t>Post_1437</t>
  </si>
  <si>
    <t>Post_1438</t>
  </si>
  <si>
    <t>Post_1439</t>
  </si>
  <si>
    <t>Post_1440</t>
  </si>
  <si>
    <t>Post_1441</t>
  </si>
  <si>
    <t>Post_1442</t>
  </si>
  <si>
    <t>Post_1443</t>
  </si>
  <si>
    <t>Post_1444</t>
  </si>
  <si>
    <t>Post_1445</t>
  </si>
  <si>
    <t>Post_1446</t>
  </si>
  <si>
    <t>Post_1447</t>
  </si>
  <si>
    <t>Post_1448</t>
  </si>
  <si>
    <t>Post_1449</t>
  </si>
  <si>
    <t>Post_1450</t>
  </si>
  <si>
    <t>Post_1451</t>
  </si>
  <si>
    <t>Post_1452</t>
  </si>
  <si>
    <t>Post_1453</t>
  </si>
  <si>
    <t>Post_1454</t>
  </si>
  <si>
    <t>Post_1455</t>
  </si>
  <si>
    <t>Post_1456</t>
  </si>
  <si>
    <t>Post_1457</t>
  </si>
  <si>
    <t>Post_1458</t>
  </si>
  <si>
    <t>Post_1459</t>
  </si>
  <si>
    <t>Post_1460</t>
  </si>
  <si>
    <t>Post_1461</t>
  </si>
  <si>
    <t>Post_1462</t>
  </si>
  <si>
    <t>Post_1463</t>
  </si>
  <si>
    <t>Post_1464</t>
  </si>
  <si>
    <t>Post_1465</t>
  </si>
  <si>
    <t>Post_1466</t>
  </si>
  <si>
    <t>Post_1467</t>
  </si>
  <si>
    <t>Post_1468</t>
  </si>
  <si>
    <t>Post_1469</t>
  </si>
  <si>
    <t>Post_1470</t>
  </si>
  <si>
    <t>Post_1471</t>
  </si>
  <si>
    <t>Post_1472</t>
  </si>
  <si>
    <t>Post_1473</t>
  </si>
  <si>
    <t>Post_1474</t>
  </si>
  <si>
    <t>Post_1475</t>
  </si>
  <si>
    <t>Post_1476</t>
  </si>
  <si>
    <t>Post_1477</t>
  </si>
  <si>
    <t>Post_1478</t>
  </si>
  <si>
    <t>Post_1479</t>
  </si>
  <si>
    <t>Post_1480</t>
  </si>
  <si>
    <t>Post_1481</t>
  </si>
  <si>
    <t>Post_1482</t>
  </si>
  <si>
    <t>Post_1483</t>
  </si>
  <si>
    <t>Post_1484</t>
  </si>
  <si>
    <t>Post_1485</t>
  </si>
  <si>
    <t>Post_1486</t>
  </si>
  <si>
    <t>Post_1487</t>
  </si>
  <si>
    <t>Post_1488</t>
  </si>
  <si>
    <t>Post_1489</t>
  </si>
  <si>
    <t>Post_1490</t>
  </si>
  <si>
    <t>Post_1491</t>
  </si>
  <si>
    <t>Post_1492</t>
  </si>
  <si>
    <t>Post_1493</t>
  </si>
  <si>
    <t>Post_1494</t>
  </si>
  <si>
    <t>Post_1495</t>
  </si>
  <si>
    <t>Post_1496</t>
  </si>
  <si>
    <t>Post_1497</t>
  </si>
  <si>
    <t>Post_1498</t>
  </si>
  <si>
    <t>Post_1499</t>
  </si>
  <si>
    <t>Post_1500</t>
  </si>
  <si>
    <t>Post_1501</t>
  </si>
  <si>
    <t>Post_1502</t>
  </si>
  <si>
    <t>Post_1503</t>
  </si>
  <si>
    <t>Post_1504</t>
  </si>
  <si>
    <t>Post_1505</t>
  </si>
  <si>
    <t>Post_1506</t>
  </si>
  <si>
    <t>Post_1507</t>
  </si>
  <si>
    <t>Post_1508</t>
  </si>
  <si>
    <t>Post_1509</t>
  </si>
  <si>
    <t>Post_1510</t>
  </si>
  <si>
    <t>Post_1511</t>
  </si>
  <si>
    <t>Post_1512</t>
  </si>
  <si>
    <t>Post_1513</t>
  </si>
  <si>
    <t>Post_1514</t>
  </si>
  <si>
    <t>Post_1515</t>
  </si>
  <si>
    <t>Post_1516</t>
  </si>
  <si>
    <t>Post_1517</t>
  </si>
  <si>
    <t>Post_1518</t>
  </si>
  <si>
    <t>Post_1519</t>
  </si>
  <si>
    <t>Post_1520</t>
  </si>
  <si>
    <t>Post_1521</t>
  </si>
  <si>
    <t>Post_1522</t>
  </si>
  <si>
    <t>Post_1523</t>
  </si>
  <si>
    <t>Post_1524</t>
  </si>
  <si>
    <t>Post_1525</t>
  </si>
  <si>
    <t>Post_1526</t>
  </si>
  <si>
    <t>Post_1527</t>
  </si>
  <si>
    <t>Post_1528</t>
  </si>
  <si>
    <t>Post_1529</t>
  </si>
  <si>
    <t>Post_1530</t>
  </si>
  <si>
    <t>Post_1531</t>
  </si>
  <si>
    <t>Post_1532</t>
  </si>
  <si>
    <t>Post_1533</t>
  </si>
  <si>
    <t>Post_1534</t>
  </si>
  <si>
    <t>Post_1535</t>
  </si>
  <si>
    <t>Post_1536</t>
  </si>
  <si>
    <t>Post_1537</t>
  </si>
  <si>
    <t>Post_1538</t>
  </si>
  <si>
    <t>Post_1539</t>
  </si>
  <si>
    <t>Post_1540</t>
  </si>
  <si>
    <t>Post_1541</t>
  </si>
  <si>
    <t>Post_1542</t>
  </si>
  <si>
    <t>Post_1543</t>
  </si>
  <si>
    <t>Post_1544</t>
  </si>
  <si>
    <t>Post_1545</t>
  </si>
  <si>
    <t>Post_1546</t>
  </si>
  <si>
    <t>Post_1547</t>
  </si>
  <si>
    <t>Post_1548</t>
  </si>
  <si>
    <t>Post_1549</t>
  </si>
  <si>
    <t>Post_1550</t>
  </si>
  <si>
    <t>Post_1551</t>
  </si>
  <si>
    <t>Post_1552</t>
  </si>
  <si>
    <t>Post_1553</t>
  </si>
  <si>
    <t>Post_1554</t>
  </si>
  <si>
    <t>Post_1555</t>
  </si>
  <si>
    <t>Post_1556</t>
  </si>
  <si>
    <t>Post_1557</t>
  </si>
  <si>
    <t>Post_1558</t>
  </si>
  <si>
    <t>Post_1559</t>
  </si>
  <si>
    <t>Post_1560</t>
  </si>
  <si>
    <t>Post_1561</t>
  </si>
  <si>
    <t>Post_1562</t>
  </si>
  <si>
    <t>Post_1563</t>
  </si>
  <si>
    <t>Post_1564</t>
  </si>
  <si>
    <t>Post_1565</t>
  </si>
  <si>
    <t>Post_1566</t>
  </si>
  <si>
    <t>Post_1567</t>
  </si>
  <si>
    <t>Post_1568</t>
  </si>
  <si>
    <t>Post_1569</t>
  </si>
  <si>
    <t>Post_1570</t>
  </si>
  <si>
    <t>Post_1571</t>
  </si>
  <si>
    <t>Post_1572</t>
  </si>
  <si>
    <t>Post_1573</t>
  </si>
  <si>
    <t>Post_1574</t>
  </si>
  <si>
    <t>Post_1575</t>
  </si>
  <si>
    <t>Post_1576</t>
  </si>
  <si>
    <t>Post_1577</t>
  </si>
  <si>
    <t>Post_1578</t>
  </si>
  <si>
    <t>Post_1579</t>
  </si>
  <si>
    <t>Post_1580</t>
  </si>
  <si>
    <t>Post_1581</t>
  </si>
  <si>
    <t>Post_1582</t>
  </si>
  <si>
    <t>Post_1583</t>
  </si>
  <si>
    <t>Post_1584</t>
  </si>
  <si>
    <t>Post_1585</t>
  </si>
  <si>
    <t>Post_1586</t>
  </si>
  <si>
    <t>Post_1587</t>
  </si>
  <si>
    <t>Post_1588</t>
  </si>
  <si>
    <t>Post_1589</t>
  </si>
  <si>
    <t>Post_1590</t>
  </si>
  <si>
    <t>Post_1591</t>
  </si>
  <si>
    <t>Post_1592</t>
  </si>
  <si>
    <t>Post_1593</t>
  </si>
  <si>
    <t>Post_1594</t>
  </si>
  <si>
    <t>Post_1595</t>
  </si>
  <si>
    <t>Post_1596</t>
  </si>
  <si>
    <t>Post_1597</t>
  </si>
  <si>
    <t>Post_1598</t>
  </si>
  <si>
    <t>Post_1599</t>
  </si>
  <si>
    <t>Post_1600</t>
  </si>
  <si>
    <t>Post_1601</t>
  </si>
  <si>
    <t>Post_1602</t>
  </si>
  <si>
    <t>Post_1603</t>
  </si>
  <si>
    <t>Post_1604</t>
  </si>
  <si>
    <t>Post_1605</t>
  </si>
  <si>
    <t>Post_1606</t>
  </si>
  <si>
    <t>Post_1607</t>
  </si>
  <si>
    <t>Post_1608</t>
  </si>
  <si>
    <t>Post_1609</t>
  </si>
  <si>
    <t>Post_1610</t>
  </si>
  <si>
    <t>Post_1611</t>
  </si>
  <si>
    <t>Post_1612</t>
  </si>
  <si>
    <t>Post_1613</t>
  </si>
  <si>
    <t>Post_1614</t>
  </si>
  <si>
    <t>Post_1615</t>
  </si>
  <si>
    <t>Post_1616</t>
  </si>
  <si>
    <t>Post_1617</t>
  </si>
  <si>
    <t>Post_1618</t>
  </si>
  <si>
    <t>Post_1619</t>
  </si>
  <si>
    <t>Post_1620</t>
  </si>
  <si>
    <t>Post_1621</t>
  </si>
  <si>
    <t>Post_1622</t>
  </si>
  <si>
    <t>Post_1623</t>
  </si>
  <si>
    <t>Post_1624</t>
  </si>
  <si>
    <t>Post_1625</t>
  </si>
  <si>
    <t>Post_1626</t>
  </si>
  <si>
    <t>Post_1627</t>
  </si>
  <si>
    <t>Post_1628</t>
  </si>
  <si>
    <t>Post_1629</t>
  </si>
  <si>
    <t>Post_1630</t>
  </si>
  <si>
    <t>Post_1631</t>
  </si>
  <si>
    <t>Post_1632</t>
  </si>
  <si>
    <t>Post_1633</t>
  </si>
  <si>
    <t>Post_1634</t>
  </si>
  <si>
    <t>Post_1635</t>
  </si>
  <si>
    <t>Post_1636</t>
  </si>
  <si>
    <t>Post_1637</t>
  </si>
  <si>
    <t>Post_1638</t>
  </si>
  <si>
    <t>Post_1639</t>
  </si>
  <si>
    <t>Post_1640</t>
  </si>
  <si>
    <t>Post_1641</t>
  </si>
  <si>
    <t>Post_1642</t>
  </si>
  <si>
    <t>Post_1643</t>
  </si>
  <si>
    <t>Post_1644</t>
  </si>
  <si>
    <t>Post_1645</t>
  </si>
  <si>
    <t>Post_1646</t>
  </si>
  <si>
    <t>Post_1647</t>
  </si>
  <si>
    <t>Post_1648</t>
  </si>
  <si>
    <t>Post_1649</t>
  </si>
  <si>
    <t>Post_1650</t>
  </si>
  <si>
    <t>Post_1651</t>
  </si>
  <si>
    <t>Post_1652</t>
  </si>
  <si>
    <t>Post_1653</t>
  </si>
  <si>
    <t>Post_1654</t>
  </si>
  <si>
    <t>Post_1655</t>
  </si>
  <si>
    <t>Post_1656</t>
  </si>
  <si>
    <t>Post_1657</t>
  </si>
  <si>
    <t>Post_1658</t>
  </si>
  <si>
    <t>Post_1659</t>
  </si>
  <si>
    <t>Post_1660</t>
  </si>
  <si>
    <t>Post_1661</t>
  </si>
  <si>
    <t>Post_1662</t>
  </si>
  <si>
    <t>Post_1663</t>
  </si>
  <si>
    <t>Post_1664</t>
  </si>
  <si>
    <t>Post_1665</t>
  </si>
  <si>
    <t>Post_1666</t>
  </si>
  <si>
    <t>Post_1667</t>
  </si>
  <si>
    <t>Post_1668</t>
  </si>
  <si>
    <t>Post_1669</t>
  </si>
  <si>
    <t>Post_1670</t>
  </si>
  <si>
    <t>Post_1671</t>
  </si>
  <si>
    <t>Post_1672</t>
  </si>
  <si>
    <t>Post_1673</t>
  </si>
  <si>
    <t>Post_1674</t>
  </si>
  <si>
    <t>Post_1675</t>
  </si>
  <si>
    <t>Post_1676</t>
  </si>
  <si>
    <t>Post_1677</t>
  </si>
  <si>
    <t>Post_1678</t>
  </si>
  <si>
    <t>Post_1679</t>
  </si>
  <si>
    <t>Post_1680</t>
  </si>
  <si>
    <t>Post_1681</t>
  </si>
  <si>
    <t>Post_1682</t>
  </si>
  <si>
    <t>Post_1683</t>
  </si>
  <si>
    <t>Post_1684</t>
  </si>
  <si>
    <t>Post_1685</t>
  </si>
  <si>
    <t>Post_1686</t>
  </si>
  <si>
    <t>Post_1687</t>
  </si>
  <si>
    <t>Post_1688</t>
  </si>
  <si>
    <t>Post_1689</t>
  </si>
  <si>
    <t>Post_1690</t>
  </si>
  <si>
    <t>Post_1691</t>
  </si>
  <si>
    <t>Post_1692</t>
  </si>
  <si>
    <t>Post_1693</t>
  </si>
  <si>
    <t>Post_1694</t>
  </si>
  <si>
    <t>Post_1695</t>
  </si>
  <si>
    <t>Post_1696</t>
  </si>
  <si>
    <t>Post_1697</t>
  </si>
  <si>
    <t>Post_1698</t>
  </si>
  <si>
    <t>Post_1699</t>
  </si>
  <si>
    <t>Post_1700</t>
  </si>
  <si>
    <t>Post_1701</t>
  </si>
  <si>
    <t>Post_1702</t>
  </si>
  <si>
    <t>Post_1703</t>
  </si>
  <si>
    <t>Post_1704</t>
  </si>
  <si>
    <t>Post_1705</t>
  </si>
  <si>
    <t>Post_1706</t>
  </si>
  <si>
    <t>Post_1707</t>
  </si>
  <si>
    <t>Post_1708</t>
  </si>
  <si>
    <t>Post_1709</t>
  </si>
  <si>
    <t>Post_1710</t>
  </si>
  <si>
    <t>Post_1711</t>
  </si>
  <si>
    <t>Post_1712</t>
  </si>
  <si>
    <t>Post_1713</t>
  </si>
  <si>
    <t>Post_1714</t>
  </si>
  <si>
    <t>Post_1715</t>
  </si>
  <si>
    <t>Post_1716</t>
  </si>
  <si>
    <t>Post_1717</t>
  </si>
  <si>
    <t>Post_1718</t>
  </si>
  <si>
    <t>Post_1719</t>
  </si>
  <si>
    <t>Post_1720</t>
  </si>
  <si>
    <t>Post_1721</t>
  </si>
  <si>
    <t>Post_1722</t>
  </si>
  <si>
    <t>Post_1723</t>
  </si>
  <si>
    <t>Post_1724</t>
  </si>
  <si>
    <t>Post_1725</t>
  </si>
  <si>
    <t>Post_1726</t>
  </si>
  <si>
    <t>Post_1727</t>
  </si>
  <si>
    <t>Post_1728</t>
  </si>
  <si>
    <t>Post_1729</t>
  </si>
  <si>
    <t>Post_1730</t>
  </si>
  <si>
    <t>Post_1731</t>
  </si>
  <si>
    <t>Post_1732</t>
  </si>
  <si>
    <t>Post_1733</t>
  </si>
  <si>
    <t>Post_1734</t>
  </si>
  <si>
    <t>Post_1735</t>
  </si>
  <si>
    <t>Post_1736</t>
  </si>
  <si>
    <t>Post_1737</t>
  </si>
  <si>
    <t>Post_1738</t>
  </si>
  <si>
    <t>Post_1739</t>
  </si>
  <si>
    <t>Post_1740</t>
  </si>
  <si>
    <t>Post_1741</t>
  </si>
  <si>
    <t>Post_1742</t>
  </si>
  <si>
    <t>Post_1743</t>
  </si>
  <si>
    <t>Post_1744</t>
  </si>
  <si>
    <t>Post_1745</t>
  </si>
  <si>
    <t>Post_1746</t>
  </si>
  <si>
    <t>Post_1747</t>
  </si>
  <si>
    <t>Post_1748</t>
  </si>
  <si>
    <t>Post_1749</t>
  </si>
  <si>
    <t>Post_1750</t>
  </si>
  <si>
    <t>Post_1751</t>
  </si>
  <si>
    <t>Post_1752</t>
  </si>
  <si>
    <t>Post_1753</t>
  </si>
  <si>
    <t>Post_1754</t>
  </si>
  <si>
    <t>Post_1755</t>
  </si>
  <si>
    <t>Post_1756</t>
  </si>
  <si>
    <t>Post_1757</t>
  </si>
  <si>
    <t>Post_1758</t>
  </si>
  <si>
    <t>Post_1759</t>
  </si>
  <si>
    <t>Post_1760</t>
  </si>
  <si>
    <t>Post_1761</t>
  </si>
  <si>
    <t>Post_1762</t>
  </si>
  <si>
    <t>Post_1763</t>
  </si>
  <si>
    <t>Post_1764</t>
  </si>
  <si>
    <t>Post_1765</t>
  </si>
  <si>
    <t>Post_1766</t>
  </si>
  <si>
    <t>Post_1767</t>
  </si>
  <si>
    <t>Post_1768</t>
  </si>
  <si>
    <t>Post_1769</t>
  </si>
  <si>
    <t>Post_1770</t>
  </si>
  <si>
    <t>Post_1771</t>
  </si>
  <si>
    <t>Post_1772</t>
  </si>
  <si>
    <t>Post_1773</t>
  </si>
  <si>
    <t>Post_1774</t>
  </si>
  <si>
    <t>Post_1775</t>
  </si>
  <si>
    <t>Post_1776</t>
  </si>
  <si>
    <t>Post_1777</t>
  </si>
  <si>
    <t>Post_1778</t>
  </si>
  <si>
    <t>Post_1779</t>
  </si>
  <si>
    <t>Post_1780</t>
  </si>
  <si>
    <t>Post_1781</t>
  </si>
  <si>
    <t>Post_1782</t>
  </si>
  <si>
    <t>Post_1783</t>
  </si>
  <si>
    <t>Post_1784</t>
  </si>
  <si>
    <t>Post_1785</t>
  </si>
  <si>
    <t>Post_1786</t>
  </si>
  <si>
    <t>Post_1787</t>
  </si>
  <si>
    <t>Post_1788</t>
  </si>
  <si>
    <t>Post_1789</t>
  </si>
  <si>
    <t>Post_1790</t>
  </si>
  <si>
    <t>Post_1791</t>
  </si>
  <si>
    <t>Post_1792</t>
  </si>
  <si>
    <t>Post_1793</t>
  </si>
  <si>
    <t>Post_1794</t>
  </si>
  <si>
    <t>Post_1795</t>
  </si>
  <si>
    <t>Post_1796</t>
  </si>
  <si>
    <t>Post_1797</t>
  </si>
  <si>
    <t>Post_1798</t>
  </si>
  <si>
    <t>Post_1799</t>
  </si>
  <si>
    <t>Post_1800</t>
  </si>
  <si>
    <t>Post_1801</t>
  </si>
  <si>
    <t>Post_1802</t>
  </si>
  <si>
    <t>Post_1803</t>
  </si>
  <si>
    <t>Post_1804</t>
  </si>
  <si>
    <t>Post_1805</t>
  </si>
  <si>
    <t>Post_1806</t>
  </si>
  <si>
    <t>Post_1807</t>
  </si>
  <si>
    <t>Post_1808</t>
  </si>
  <si>
    <t>Post_1809</t>
  </si>
  <si>
    <t>Post_1810</t>
  </si>
  <si>
    <t>Post_1811</t>
  </si>
  <si>
    <t>Post_1812</t>
  </si>
  <si>
    <t>Post_1813</t>
  </si>
  <si>
    <t>Post_1814</t>
  </si>
  <si>
    <t>Post_1815</t>
  </si>
  <si>
    <t>Post_1816</t>
  </si>
  <si>
    <t>Post_1817</t>
  </si>
  <si>
    <t>Post_1818</t>
  </si>
  <si>
    <t>Post_1819</t>
  </si>
  <si>
    <t>Post_1820</t>
  </si>
  <si>
    <t>Post_1821</t>
  </si>
  <si>
    <t>Post_1822</t>
  </si>
  <si>
    <t>Post_1823</t>
  </si>
  <si>
    <t>Post_1824</t>
  </si>
  <si>
    <t>Post_1825</t>
  </si>
  <si>
    <t>Post_1826</t>
  </si>
  <si>
    <t>Post_1827</t>
  </si>
  <si>
    <t>Post_1828</t>
  </si>
  <si>
    <t>Post_1829</t>
  </si>
  <si>
    <t>Post_1830</t>
  </si>
  <si>
    <t>Post_1831</t>
  </si>
  <si>
    <t>Post_1832</t>
  </si>
  <si>
    <t>Post_1833</t>
  </si>
  <si>
    <t>Post_1834</t>
  </si>
  <si>
    <t>Post_1835</t>
  </si>
  <si>
    <t>Post_1836</t>
  </si>
  <si>
    <t>Post_1837</t>
  </si>
  <si>
    <t>Post_1838</t>
  </si>
  <si>
    <t>Post_1839</t>
  </si>
  <si>
    <t>Post_1840</t>
  </si>
  <si>
    <t>Post_1841</t>
  </si>
  <si>
    <t>Post_1842</t>
  </si>
  <si>
    <t>Post_1843</t>
  </si>
  <si>
    <t>Post_1844</t>
  </si>
  <si>
    <t>Post_1845</t>
  </si>
  <si>
    <t>Post_1846</t>
  </si>
  <si>
    <t>Post_1847</t>
  </si>
  <si>
    <t>Post_1848</t>
  </si>
  <si>
    <t>Post_1849</t>
  </si>
  <si>
    <t>Post_1850</t>
  </si>
  <si>
    <t>Post_1851</t>
  </si>
  <si>
    <t>Post_1852</t>
  </si>
  <si>
    <t>Post_1853</t>
  </si>
  <si>
    <t>Post_1854</t>
  </si>
  <si>
    <t>Post_1855</t>
  </si>
  <si>
    <t>Post_1856</t>
  </si>
  <si>
    <t>Post_1857</t>
  </si>
  <si>
    <t>Post_1858</t>
  </si>
  <si>
    <t>Post_1859</t>
  </si>
  <si>
    <t>Post_1860</t>
  </si>
  <si>
    <t>Post_1861</t>
  </si>
  <si>
    <t>Post_1862</t>
  </si>
  <si>
    <t>Post_1863</t>
  </si>
  <si>
    <t>Post_1864</t>
  </si>
  <si>
    <t>Post_1865</t>
  </si>
  <si>
    <t>Post_1866</t>
  </si>
  <si>
    <t>Post_1867</t>
  </si>
  <si>
    <t>Post_1868</t>
  </si>
  <si>
    <t>Post_1869</t>
  </si>
  <si>
    <t>Post_1870</t>
  </si>
  <si>
    <t>Post_1871</t>
  </si>
  <si>
    <t>Post_1872</t>
  </si>
  <si>
    <t>Post_1873</t>
  </si>
  <si>
    <t>Post_1874</t>
  </si>
  <si>
    <t>Post_1875</t>
  </si>
  <si>
    <t>Post_1876</t>
  </si>
  <si>
    <t>Post_1877</t>
  </si>
  <si>
    <t>Post_1878</t>
  </si>
  <si>
    <t>Post_1879</t>
  </si>
  <si>
    <t>Post_1880</t>
  </si>
  <si>
    <t>Post_1881</t>
  </si>
  <si>
    <t>Post_1882</t>
  </si>
  <si>
    <t>Post_1883</t>
  </si>
  <si>
    <t>Post_1884</t>
  </si>
  <si>
    <t>Post_1885</t>
  </si>
  <si>
    <t>Post_1886</t>
  </si>
  <si>
    <t>Post_1887</t>
  </si>
  <si>
    <t>Post_1888</t>
  </si>
  <si>
    <t>Post_1889</t>
  </si>
  <si>
    <t>Post_1890</t>
  </si>
  <si>
    <t>Post_1891</t>
  </si>
  <si>
    <t>Post_1892</t>
  </si>
  <si>
    <t>Post_1893</t>
  </si>
  <si>
    <t>Post_1894</t>
  </si>
  <si>
    <t>Post_1895</t>
  </si>
  <si>
    <t>Post_1896</t>
  </si>
  <si>
    <t>Post_1897</t>
  </si>
  <si>
    <t>Post_1898</t>
  </si>
  <si>
    <t>Post_1899</t>
  </si>
  <si>
    <t>Post_1900</t>
  </si>
  <si>
    <t>Post_1901</t>
  </si>
  <si>
    <t>Post_1902</t>
  </si>
  <si>
    <t>Post_1903</t>
  </si>
  <si>
    <t>Post_1904</t>
  </si>
  <si>
    <t>Post_1905</t>
  </si>
  <si>
    <t>Post_1906</t>
  </si>
  <si>
    <t>Post_1907</t>
  </si>
  <si>
    <t>Post_1908</t>
  </si>
  <si>
    <t>Post_1909</t>
  </si>
  <si>
    <t>Post_1910</t>
  </si>
  <si>
    <t>Post_1911</t>
  </si>
  <si>
    <t>Post_1912</t>
  </si>
  <si>
    <t>Post_1913</t>
  </si>
  <si>
    <t>Post_1914</t>
  </si>
  <si>
    <t>Post_1915</t>
  </si>
  <si>
    <t>Post_1916</t>
  </si>
  <si>
    <t>Post_1917</t>
  </si>
  <si>
    <t>Post_1918</t>
  </si>
  <si>
    <t>Post_1919</t>
  </si>
  <si>
    <t>Post_1920</t>
  </si>
  <si>
    <t>Post_1921</t>
  </si>
  <si>
    <t>Post_1922</t>
  </si>
  <si>
    <t>Post_1923</t>
  </si>
  <si>
    <t>Post_1924</t>
  </si>
  <si>
    <t>Post_1925</t>
  </si>
  <si>
    <t>Post_1926</t>
  </si>
  <si>
    <t>Post_1927</t>
  </si>
  <si>
    <t>Post_1928</t>
  </si>
  <si>
    <t>Post_1929</t>
  </si>
  <si>
    <t>Post_1930</t>
  </si>
  <si>
    <t>Post_1931</t>
  </si>
  <si>
    <t>Post_1932</t>
  </si>
  <si>
    <t>Post_1933</t>
  </si>
  <si>
    <t>Post_1934</t>
  </si>
  <si>
    <t>Post_1935</t>
  </si>
  <si>
    <t>Post_1936</t>
  </si>
  <si>
    <t>Post_1937</t>
  </si>
  <si>
    <t>Post_1938</t>
  </si>
  <si>
    <t>Post_1939</t>
  </si>
  <si>
    <t>Post_1940</t>
  </si>
  <si>
    <t>Post_1941</t>
  </si>
  <si>
    <t>Post_1942</t>
  </si>
  <si>
    <t>Post_1943</t>
  </si>
  <si>
    <t>Post_1944</t>
  </si>
  <si>
    <t>Post_1945</t>
  </si>
  <si>
    <t>Post_1946</t>
  </si>
  <si>
    <t>Post_1947</t>
  </si>
  <si>
    <t>Post_1948</t>
  </si>
  <si>
    <t>Post_1949</t>
  </si>
  <si>
    <t>Post_1950</t>
  </si>
  <si>
    <t>Post_1951</t>
  </si>
  <si>
    <t>Post_1952</t>
  </si>
  <si>
    <t>Post_1953</t>
  </si>
  <si>
    <t>Post_1954</t>
  </si>
  <si>
    <t>Post_1955</t>
  </si>
  <si>
    <t>Post_1956</t>
  </si>
  <si>
    <t>Post_1957</t>
  </si>
  <si>
    <t>Post_1958</t>
  </si>
  <si>
    <t>Post_1959</t>
  </si>
  <si>
    <t>Post_1960</t>
  </si>
  <si>
    <t>Post_1961</t>
  </si>
  <si>
    <t>Post_1962</t>
  </si>
  <si>
    <t>Post_1963</t>
  </si>
  <si>
    <t>Post_1964</t>
  </si>
  <si>
    <t>Post_1965</t>
  </si>
  <si>
    <t>Post_1966</t>
  </si>
  <si>
    <t>Post_1967</t>
  </si>
  <si>
    <t>Post_1968</t>
  </si>
  <si>
    <t>Post_1969</t>
  </si>
  <si>
    <t>Post_1970</t>
  </si>
  <si>
    <t>Post_1971</t>
  </si>
  <si>
    <t>Post_1972</t>
  </si>
  <si>
    <t>Post_1973</t>
  </si>
  <si>
    <t>Post_1974</t>
  </si>
  <si>
    <t>Post_1975</t>
  </si>
  <si>
    <t>Post_1976</t>
  </si>
  <si>
    <t>Post_1977</t>
  </si>
  <si>
    <t>Post_1978</t>
  </si>
  <si>
    <t>Post_1979</t>
  </si>
  <si>
    <t>Post_1980</t>
  </si>
  <si>
    <t>Post_1981</t>
  </si>
  <si>
    <t>Post_1982</t>
  </si>
  <si>
    <t>Post_1983</t>
  </si>
  <si>
    <t>Post_1984</t>
  </si>
  <si>
    <t>Post_1985</t>
  </si>
  <si>
    <t>Post_1986</t>
  </si>
  <si>
    <t>Post_1987</t>
  </si>
  <si>
    <t>Post_1988</t>
  </si>
  <si>
    <t>Post_1989</t>
  </si>
  <si>
    <t>Post_1990</t>
  </si>
  <si>
    <t>Post_1991</t>
  </si>
  <si>
    <t>Post_1992</t>
  </si>
  <si>
    <t>Post_1993</t>
  </si>
  <si>
    <t>Post_1994</t>
  </si>
  <si>
    <t>Post_1995</t>
  </si>
  <si>
    <t>Post_1996</t>
  </si>
  <si>
    <t>Post_1997</t>
  </si>
  <si>
    <t>Post_1998</t>
  </si>
  <si>
    <t>Post_1999</t>
  </si>
  <si>
    <t>Post_2000</t>
  </si>
  <si>
    <t>Post_2001</t>
  </si>
  <si>
    <t>Post_2002</t>
  </si>
  <si>
    <t>Post_2003</t>
  </si>
  <si>
    <t>Post_2004</t>
  </si>
  <si>
    <t>Post_2005</t>
  </si>
  <si>
    <t>Post_2006</t>
  </si>
  <si>
    <t>Post_2007</t>
  </si>
  <si>
    <t>Post_2008</t>
  </si>
  <si>
    <t>Post_2009</t>
  </si>
  <si>
    <t>Post_2010</t>
  </si>
  <si>
    <t>Post_2011</t>
  </si>
  <si>
    <t>Post_2012</t>
  </si>
  <si>
    <t>Post_2013</t>
  </si>
  <si>
    <t>Post_2014</t>
  </si>
  <si>
    <t>Post_2015</t>
  </si>
  <si>
    <t>Post_2016</t>
  </si>
  <si>
    <t>Post_2017</t>
  </si>
  <si>
    <t>Post_2018</t>
  </si>
  <si>
    <t>Post_2019</t>
  </si>
  <si>
    <t>Post_2020</t>
  </si>
  <si>
    <t>Post_2021</t>
  </si>
  <si>
    <t>Post_2022</t>
  </si>
  <si>
    <t>Post_2023</t>
  </si>
  <si>
    <t>Post_2024</t>
  </si>
  <si>
    <t>Post_2025</t>
  </si>
  <si>
    <t>Post_2026</t>
  </si>
  <si>
    <t>Post_2027</t>
  </si>
  <si>
    <t>Post_2028</t>
  </si>
  <si>
    <t>Post_2029</t>
  </si>
  <si>
    <t>Post_2030</t>
  </si>
  <si>
    <t>Post_2031</t>
  </si>
  <si>
    <t>Post_2032</t>
  </si>
  <si>
    <t>Post_2033</t>
  </si>
  <si>
    <t>Post_2034</t>
  </si>
  <si>
    <t>Post_2035</t>
  </si>
  <si>
    <t>Post_2036</t>
  </si>
  <si>
    <t>Post_2037</t>
  </si>
  <si>
    <t>Post_2038</t>
  </si>
  <si>
    <t>Post_2039</t>
  </si>
  <si>
    <t>Post_2040</t>
  </si>
  <si>
    <t>Post_2041</t>
  </si>
  <si>
    <t>Post_2042</t>
  </si>
  <si>
    <t>Post_2043</t>
  </si>
  <si>
    <t>Post_2044</t>
  </si>
  <si>
    <t>Post_2045</t>
  </si>
  <si>
    <t>Post_2046</t>
  </si>
  <si>
    <t>Post_2047</t>
  </si>
  <si>
    <t>Post_2048</t>
  </si>
  <si>
    <t>Post_2049</t>
  </si>
  <si>
    <t>Post_2050</t>
  </si>
  <si>
    <t>Post_2051</t>
  </si>
  <si>
    <t>Post_2052</t>
  </si>
  <si>
    <t>Post_2053</t>
  </si>
  <si>
    <t>Post_2054</t>
  </si>
  <si>
    <t>Post_2055</t>
  </si>
  <si>
    <t>Post_2056</t>
  </si>
  <si>
    <t>Post_2057</t>
  </si>
  <si>
    <t>Post_2058</t>
  </si>
  <si>
    <t>Post_2059</t>
  </si>
  <si>
    <t>Post_2060</t>
  </si>
  <si>
    <t>Post_2061</t>
  </si>
  <si>
    <t>Post_2062</t>
  </si>
  <si>
    <t>Post_2063</t>
  </si>
  <si>
    <t>Post_2064</t>
  </si>
  <si>
    <t>Post_2065</t>
  </si>
  <si>
    <t>Post_2066</t>
  </si>
  <si>
    <t>Post_2067</t>
  </si>
  <si>
    <t>Post_2068</t>
  </si>
  <si>
    <t>Post_2069</t>
  </si>
  <si>
    <t>Post_2070</t>
  </si>
  <si>
    <t>Post_2071</t>
  </si>
  <si>
    <t>Post_2072</t>
  </si>
  <si>
    <t>Post_2073</t>
  </si>
  <si>
    <t>Post_2074</t>
  </si>
  <si>
    <t>Post_2075</t>
  </si>
  <si>
    <t>Post_2076</t>
  </si>
  <si>
    <t>Post_2077</t>
  </si>
  <si>
    <t>Post_2078</t>
  </si>
  <si>
    <t>Post_2079</t>
  </si>
  <si>
    <t>Post_2080</t>
  </si>
  <si>
    <t>Post_2081</t>
  </si>
  <si>
    <t>Post_2082</t>
  </si>
  <si>
    <t>Post_2083</t>
  </si>
  <si>
    <t>Post_2084</t>
  </si>
  <si>
    <t>Post_2085</t>
  </si>
  <si>
    <t>Post_2086</t>
  </si>
  <si>
    <t>Post_2087</t>
  </si>
  <si>
    <t>Post_2088</t>
  </si>
  <si>
    <t>Post_2089</t>
  </si>
  <si>
    <t>Post_2090</t>
  </si>
  <si>
    <t>Post_2091</t>
  </si>
  <si>
    <t>Post_2092</t>
  </si>
  <si>
    <t>Post_2093</t>
  </si>
  <si>
    <t>Post_2094</t>
  </si>
  <si>
    <t>Post_2095</t>
  </si>
  <si>
    <t>Post_2096</t>
  </si>
  <si>
    <t>Post_2097</t>
  </si>
  <si>
    <t>Post_2098</t>
  </si>
  <si>
    <t>Post_2099</t>
  </si>
  <si>
    <t>Post_2100</t>
  </si>
  <si>
    <t>Post_2101</t>
  </si>
  <si>
    <t>Post_2102</t>
  </si>
  <si>
    <t>Post_2103</t>
  </si>
  <si>
    <t>Post_2104</t>
  </si>
  <si>
    <t>Post_2105</t>
  </si>
  <si>
    <t>Post_2106</t>
  </si>
  <si>
    <t>Post_2107</t>
  </si>
  <si>
    <t>Post_2108</t>
  </si>
  <si>
    <t>Post_2109</t>
  </si>
  <si>
    <t>Post_2110</t>
  </si>
  <si>
    <t>Post_2111</t>
  </si>
  <si>
    <t>Post_2112</t>
  </si>
  <si>
    <t>Post_2113</t>
  </si>
  <si>
    <t>Post_2114</t>
  </si>
  <si>
    <t>Post_2115</t>
  </si>
  <si>
    <t>Post_2116</t>
  </si>
  <si>
    <t>Post_2117</t>
  </si>
  <si>
    <t>Post_2118</t>
  </si>
  <si>
    <t>Post_2119</t>
  </si>
  <si>
    <t>Post_2120</t>
  </si>
  <si>
    <t>Post_2121</t>
  </si>
  <si>
    <t>Post_2122</t>
  </si>
  <si>
    <t>Post_2123</t>
  </si>
  <si>
    <t>Post_2124</t>
  </si>
  <si>
    <t>Post_2125</t>
  </si>
  <si>
    <t>Post_2126</t>
  </si>
  <si>
    <t>Post_2127</t>
  </si>
  <si>
    <t>Post_2128</t>
  </si>
  <si>
    <t>Post_2129</t>
  </si>
  <si>
    <t>Post_2130</t>
  </si>
  <si>
    <t>Post_2131</t>
  </si>
  <si>
    <t>Post_2132</t>
  </si>
  <si>
    <t>Post_2133</t>
  </si>
  <si>
    <t>Post_2134</t>
  </si>
  <si>
    <t>Post_2135</t>
  </si>
  <si>
    <t>Post_2136</t>
  </si>
  <si>
    <t>Post_2137</t>
  </si>
  <si>
    <t>Post_2138</t>
  </si>
  <si>
    <t>Post_2139</t>
  </si>
  <si>
    <t>Post_2140</t>
  </si>
  <si>
    <t>Post_2141</t>
  </si>
  <si>
    <t>Post_2142</t>
  </si>
  <si>
    <t>Post_2143</t>
  </si>
  <si>
    <t>Post_2144</t>
  </si>
  <si>
    <t>Post_2145</t>
  </si>
  <si>
    <t>Post_2146</t>
  </si>
  <si>
    <t>Post_2147</t>
  </si>
  <si>
    <t>Post_2148</t>
  </si>
  <si>
    <t>Post_2149</t>
  </si>
  <si>
    <t>Post_2150</t>
  </si>
  <si>
    <t>Post_2151</t>
  </si>
  <si>
    <t>Post_2152</t>
  </si>
  <si>
    <t>Post_2153</t>
  </si>
  <si>
    <t>Post_2154</t>
  </si>
  <si>
    <t>Post_2155</t>
  </si>
  <si>
    <t>Post_2156</t>
  </si>
  <si>
    <t>Post_2157</t>
  </si>
  <si>
    <t>Post_2158</t>
  </si>
  <si>
    <t>Post_2159</t>
  </si>
  <si>
    <t>Post_2160</t>
  </si>
  <si>
    <t>Post_2161</t>
  </si>
  <si>
    <t>Post_2162</t>
  </si>
  <si>
    <t>Post_2163</t>
  </si>
  <si>
    <t>Post_2164</t>
  </si>
  <si>
    <t>Post_2165</t>
  </si>
  <si>
    <t>Post_2166</t>
  </si>
  <si>
    <t>Post_2167</t>
  </si>
  <si>
    <t>Post_2168</t>
  </si>
  <si>
    <t>Post_2169</t>
  </si>
  <si>
    <t>Post_2170</t>
  </si>
  <si>
    <t>Post_2171</t>
  </si>
  <si>
    <t>Post_2172</t>
  </si>
  <si>
    <t>Post_2173</t>
  </si>
  <si>
    <t>Post_2174</t>
  </si>
  <si>
    <t>Post_2175</t>
  </si>
  <si>
    <t>Post_2176</t>
  </si>
  <si>
    <t>Post_2177</t>
  </si>
  <si>
    <t>Post_2178</t>
  </si>
  <si>
    <t>Post_2179</t>
  </si>
  <si>
    <t>Post_2180</t>
  </si>
  <si>
    <t>Post_2181</t>
  </si>
  <si>
    <t>Post_2182</t>
  </si>
  <si>
    <t>Post_2183</t>
  </si>
  <si>
    <t>Post_2184</t>
  </si>
  <si>
    <t>Post_2185</t>
  </si>
  <si>
    <t>Post_2186</t>
  </si>
  <si>
    <t>Post_2187</t>
  </si>
  <si>
    <t>Post_2188</t>
  </si>
  <si>
    <t>Post_2189</t>
  </si>
  <si>
    <t>Post_2190</t>
  </si>
  <si>
    <t>Post_2191</t>
  </si>
  <si>
    <t>Post_2192</t>
  </si>
  <si>
    <t>Post_2193</t>
  </si>
  <si>
    <t>Post_2194</t>
  </si>
  <si>
    <t>Post_2195</t>
  </si>
  <si>
    <t>Post_2196</t>
  </si>
  <si>
    <t>Post_2197</t>
  </si>
  <si>
    <t>Post_2198</t>
  </si>
  <si>
    <t>Post_2199</t>
  </si>
  <si>
    <t>Post_2200</t>
  </si>
  <si>
    <t>Post_2201</t>
  </si>
  <si>
    <t>Post_2202</t>
  </si>
  <si>
    <t>Post_2203</t>
  </si>
  <si>
    <t>Post_2204</t>
  </si>
  <si>
    <t>Post_2205</t>
  </si>
  <si>
    <t>Post_2206</t>
  </si>
  <si>
    <t>Post_2207</t>
  </si>
  <si>
    <t>Post_2208</t>
  </si>
  <si>
    <t>Post_2209</t>
  </si>
  <si>
    <t>Post_2210</t>
  </si>
  <si>
    <t>Post_2211</t>
  </si>
  <si>
    <t>Post_2212</t>
  </si>
  <si>
    <t>Post_2213</t>
  </si>
  <si>
    <t>Post_2214</t>
  </si>
  <si>
    <t>Post_2215</t>
  </si>
  <si>
    <t>Post_2216</t>
  </si>
  <si>
    <t>Post_2217</t>
  </si>
  <si>
    <t>Post_2218</t>
  </si>
  <si>
    <t>Post_2219</t>
  </si>
  <si>
    <t>Post_2220</t>
  </si>
  <si>
    <t>Post_2221</t>
  </si>
  <si>
    <t>Post_2222</t>
  </si>
  <si>
    <t>Post_2223</t>
  </si>
  <si>
    <t>Post_2224</t>
  </si>
  <si>
    <t>Post_2225</t>
  </si>
  <si>
    <t>Post_2226</t>
  </si>
  <si>
    <t>Post_2227</t>
  </si>
  <si>
    <t>Post_2228</t>
  </si>
  <si>
    <t>Post_2229</t>
  </si>
  <si>
    <t>Post_2230</t>
  </si>
  <si>
    <t>Post_2231</t>
  </si>
  <si>
    <t>Post_2232</t>
  </si>
  <si>
    <t>Post_2233</t>
  </si>
  <si>
    <t>Post_2234</t>
  </si>
  <si>
    <t>Post_2235</t>
  </si>
  <si>
    <t>Post_2236</t>
  </si>
  <si>
    <t>Post_2237</t>
  </si>
  <si>
    <t>Post_2238</t>
  </si>
  <si>
    <t>Post_2239</t>
  </si>
  <si>
    <t>Post_2240</t>
  </si>
  <si>
    <t>Post_2241</t>
  </si>
  <si>
    <t>Post_2242</t>
  </si>
  <si>
    <t>Post_2243</t>
  </si>
  <si>
    <t>Post_2244</t>
  </si>
  <si>
    <t>Post_2245</t>
  </si>
  <si>
    <t>Post_2246</t>
  </si>
  <si>
    <t>Post_2247</t>
  </si>
  <si>
    <t>Post_2248</t>
  </si>
  <si>
    <t>Post_2249</t>
  </si>
  <si>
    <t>Post_2250</t>
  </si>
  <si>
    <t>Post_2251</t>
  </si>
  <si>
    <t>Post_2252</t>
  </si>
  <si>
    <t>Post_2253</t>
  </si>
  <si>
    <t>Post_2254</t>
  </si>
  <si>
    <t>Post_2255</t>
  </si>
  <si>
    <t>Post_2256</t>
  </si>
  <si>
    <t>Post_2257</t>
  </si>
  <si>
    <t>Post_2258</t>
  </si>
  <si>
    <t>Post_2259</t>
  </si>
  <si>
    <t>Post_2260</t>
  </si>
  <si>
    <t>Post_2261</t>
  </si>
  <si>
    <t>Post_2262</t>
  </si>
  <si>
    <t>Post_2263</t>
  </si>
  <si>
    <t>Post_2264</t>
  </si>
  <si>
    <t>Post_2265</t>
  </si>
  <si>
    <t>Post_2266</t>
  </si>
  <si>
    <t>Post_2267</t>
  </si>
  <si>
    <t>Post_2268</t>
  </si>
  <si>
    <t>Post_2269</t>
  </si>
  <si>
    <t>Post_2270</t>
  </si>
  <si>
    <t>Post_2271</t>
  </si>
  <si>
    <t>Post_2272</t>
  </si>
  <si>
    <t>Post_2273</t>
  </si>
  <si>
    <t>Post_2274</t>
  </si>
  <si>
    <t>Post_2275</t>
  </si>
  <si>
    <t>Post_2276</t>
  </si>
  <si>
    <t>Post_2277</t>
  </si>
  <si>
    <t>Post_2278</t>
  </si>
  <si>
    <t>Post_2279</t>
  </si>
  <si>
    <t>Post_2280</t>
  </si>
  <si>
    <t>Post_2281</t>
  </si>
  <si>
    <t>Post_2282</t>
  </si>
  <si>
    <t>Post_2283</t>
  </si>
  <si>
    <t>Post_2284</t>
  </si>
  <si>
    <t>Post_2285</t>
  </si>
  <si>
    <t>Post_2286</t>
  </si>
  <si>
    <t>Post_2287</t>
  </si>
  <si>
    <t>Post_2288</t>
  </si>
  <si>
    <t>Post_2289</t>
  </si>
  <si>
    <t>Post_2290</t>
  </si>
  <si>
    <t>Post_2291</t>
  </si>
  <si>
    <t>Post_2292</t>
  </si>
  <si>
    <t>Post_2293</t>
  </si>
  <si>
    <t>Post_2294</t>
  </si>
  <si>
    <t>Post_2295</t>
  </si>
  <si>
    <t>Post_2296</t>
  </si>
  <si>
    <t>Post_2297</t>
  </si>
  <si>
    <t>Post_2298</t>
  </si>
  <si>
    <t>Post_2299</t>
  </si>
  <si>
    <t>Post_2300</t>
  </si>
  <si>
    <t>Post_2301</t>
  </si>
  <si>
    <t>Post_2302</t>
  </si>
  <si>
    <t>Post_2303</t>
  </si>
  <si>
    <t>Post_2304</t>
  </si>
  <si>
    <t>Post_2305</t>
  </si>
  <si>
    <t>Post_2306</t>
  </si>
  <si>
    <t>Post_2307</t>
  </si>
  <si>
    <t>Post_2308</t>
  </si>
  <si>
    <t>Post_2309</t>
  </si>
  <si>
    <t>Post_2310</t>
  </si>
  <si>
    <t>Post_2311</t>
  </si>
  <si>
    <t>Post_2312</t>
  </si>
  <si>
    <t>Post_2313</t>
  </si>
  <si>
    <t>Post_2314</t>
  </si>
  <si>
    <t>Post_2315</t>
  </si>
  <si>
    <t>Post_2316</t>
  </si>
  <si>
    <t>Post_2317</t>
  </si>
  <si>
    <t>Post_2318</t>
  </si>
  <si>
    <t>Post_2319</t>
  </si>
  <si>
    <t>Post_2320</t>
  </si>
  <si>
    <t>Post_2321</t>
  </si>
  <si>
    <t>Post_2322</t>
  </si>
  <si>
    <t>Post_2323</t>
  </si>
  <si>
    <t>Post_2324</t>
  </si>
  <si>
    <t>Post_2325</t>
  </si>
  <si>
    <t>Post_2326</t>
  </si>
  <si>
    <t>Post_2327</t>
  </si>
  <si>
    <t>Post_2328</t>
  </si>
  <si>
    <t>Post_2329</t>
  </si>
  <si>
    <t>Post_2330</t>
  </si>
  <si>
    <t>Post_2331</t>
  </si>
  <si>
    <t>Post_2332</t>
  </si>
  <si>
    <t>Post_2333</t>
  </si>
  <si>
    <t>Post_2334</t>
  </si>
  <si>
    <t>Post_2335</t>
  </si>
  <si>
    <t>Post_2336</t>
  </si>
  <si>
    <t>Post_2337</t>
  </si>
  <si>
    <t>Post_2338</t>
  </si>
  <si>
    <t>Post_2339</t>
  </si>
  <si>
    <t>Post_2340</t>
  </si>
  <si>
    <t>Post_2341</t>
  </si>
  <si>
    <t>Post_2342</t>
  </si>
  <si>
    <t>Post_2343</t>
  </si>
  <si>
    <t>Post_2344</t>
  </si>
  <si>
    <t>Post_2345</t>
  </si>
  <si>
    <t>Post_2346</t>
  </si>
  <si>
    <t>Post_2347</t>
  </si>
  <si>
    <t>Post_2348</t>
  </si>
  <si>
    <t>Post_2349</t>
  </si>
  <si>
    <t>Post_2350</t>
  </si>
  <si>
    <t>Post_2351</t>
  </si>
  <si>
    <t>Post_2352</t>
  </si>
  <si>
    <t>Post_2353</t>
  </si>
  <si>
    <t>Post_2354</t>
  </si>
  <si>
    <t>Post_2355</t>
  </si>
  <si>
    <t>Post_2356</t>
  </si>
  <si>
    <t>Post_2357</t>
  </si>
  <si>
    <t>Post_2358</t>
  </si>
  <si>
    <t>Post_2359</t>
  </si>
  <si>
    <t>Post_2360</t>
  </si>
  <si>
    <t>Post_2361</t>
  </si>
  <si>
    <t>Post_2362</t>
  </si>
  <si>
    <t>Post_2363</t>
  </si>
  <si>
    <t>Post_2364</t>
  </si>
  <si>
    <t>Post_2365</t>
  </si>
  <si>
    <t>Post_2366</t>
  </si>
  <si>
    <t>Post_2367</t>
  </si>
  <si>
    <t>Post_2368</t>
  </si>
  <si>
    <t>Post_2369</t>
  </si>
  <si>
    <t>Post_2370</t>
  </si>
  <si>
    <t>Post_2371</t>
  </si>
  <si>
    <t>Post_2372</t>
  </si>
  <si>
    <t>Post_2373</t>
  </si>
  <si>
    <t>Post_2374</t>
  </si>
  <si>
    <t>Post_2375</t>
  </si>
  <si>
    <t>Post_2376</t>
  </si>
  <si>
    <t>Post_2377</t>
  </si>
  <si>
    <t>Post_2378</t>
  </si>
  <si>
    <t>Post_2379</t>
  </si>
  <si>
    <t>Post_2380</t>
  </si>
  <si>
    <t>Post_2381</t>
  </si>
  <si>
    <t>Post_2382</t>
  </si>
  <si>
    <t>Post_2383</t>
  </si>
  <si>
    <t>Post_2384</t>
  </si>
  <si>
    <t>Post_2385</t>
  </si>
  <si>
    <t>Post_2386</t>
  </si>
  <si>
    <t>Post_2387</t>
  </si>
  <si>
    <t>Post_2388</t>
  </si>
  <si>
    <t>Post_2389</t>
  </si>
  <si>
    <t>Post_2390</t>
  </si>
  <si>
    <t>Post_2391</t>
  </si>
  <si>
    <t>Post_2392</t>
  </si>
  <si>
    <t>Post_2393</t>
  </si>
  <si>
    <t>Post_2394</t>
  </si>
  <si>
    <t>Post_2395</t>
  </si>
  <si>
    <t>Post_2396</t>
  </si>
  <si>
    <t>Post_2397</t>
  </si>
  <si>
    <t>Post_2398</t>
  </si>
  <si>
    <t>Post_2399</t>
  </si>
  <si>
    <t>Post_2400</t>
  </si>
  <si>
    <t>Post_2401</t>
  </si>
  <si>
    <t>Post_2402</t>
  </si>
  <si>
    <t>Post_2403</t>
  </si>
  <si>
    <t>Post_2404</t>
  </si>
  <si>
    <t>Post_2405</t>
  </si>
  <si>
    <t>Post_2406</t>
  </si>
  <si>
    <t>Post_2407</t>
  </si>
  <si>
    <t>Post_2408</t>
  </si>
  <si>
    <t>Post_2409</t>
  </si>
  <si>
    <t>Post_2410</t>
  </si>
  <si>
    <t>Post_2411</t>
  </si>
  <si>
    <t>Post_2412</t>
  </si>
  <si>
    <t>Post_2413</t>
  </si>
  <si>
    <t>Post_2414</t>
  </si>
  <si>
    <t>Post_2415</t>
  </si>
  <si>
    <t>Post_2416</t>
  </si>
  <si>
    <t>Post_2417</t>
  </si>
  <si>
    <t>Post_2418</t>
  </si>
  <si>
    <t>Post_2419</t>
  </si>
  <si>
    <t>Post_2420</t>
  </si>
  <si>
    <t>Post_2421</t>
  </si>
  <si>
    <t>Post_2422</t>
  </si>
  <si>
    <t>Post_2423</t>
  </si>
  <si>
    <t>Post_2424</t>
  </si>
  <si>
    <t>Post_2425</t>
  </si>
  <si>
    <t>Post_2426</t>
  </si>
  <si>
    <t>Post_2427</t>
  </si>
  <si>
    <t>Post_2428</t>
  </si>
  <si>
    <t>Post_2429</t>
  </si>
  <si>
    <t>Post_2430</t>
  </si>
  <si>
    <t>Post_2431</t>
  </si>
  <si>
    <t>Post_2432</t>
  </si>
  <si>
    <t>Post_2433</t>
  </si>
  <si>
    <t>Post_2434</t>
  </si>
  <si>
    <t>Post_2435</t>
  </si>
  <si>
    <t>Post_2436</t>
  </si>
  <si>
    <t>Post_2437</t>
  </si>
  <si>
    <t>Post_2438</t>
  </si>
  <si>
    <t>Post_2439</t>
  </si>
  <si>
    <t>Post_2440</t>
  </si>
  <si>
    <t>Post_2441</t>
  </si>
  <si>
    <t>Post_2442</t>
  </si>
  <si>
    <t>Post_2443</t>
  </si>
  <si>
    <t>Post_2444</t>
  </si>
  <si>
    <t>Post_2445</t>
  </si>
  <si>
    <t>Post_2446</t>
  </si>
  <si>
    <t>Post_2447</t>
  </si>
  <si>
    <t>Post_2448</t>
  </si>
  <si>
    <t>Post_2449</t>
  </si>
  <si>
    <t>Post_2450</t>
  </si>
  <si>
    <t>Post_2451</t>
  </si>
  <si>
    <t>Post_2452</t>
  </si>
  <si>
    <t>Post_2453</t>
  </si>
  <si>
    <t>Post_2454</t>
  </si>
  <si>
    <t>Post_2455</t>
  </si>
  <si>
    <t>Post_2456</t>
  </si>
  <si>
    <t>Post_2457</t>
  </si>
  <si>
    <t>Post_2458</t>
  </si>
  <si>
    <t>Post_2459</t>
  </si>
  <si>
    <t>Post_2460</t>
  </si>
  <si>
    <t>Post_2461</t>
  </si>
  <si>
    <t>Post_2462</t>
  </si>
  <si>
    <t>Post_2463</t>
  </si>
  <si>
    <t>Post_2464</t>
  </si>
  <si>
    <t>Post_2465</t>
  </si>
  <si>
    <t>Post_2466</t>
  </si>
  <si>
    <t>Post_2467</t>
  </si>
  <si>
    <t>Post_2468</t>
  </si>
  <si>
    <t>Post_2469</t>
  </si>
  <si>
    <t>Post_2470</t>
  </si>
  <si>
    <t>Post_2471</t>
  </si>
  <si>
    <t>Post_2472</t>
  </si>
  <si>
    <t>Post_2473</t>
  </si>
  <si>
    <t>Post_2474</t>
  </si>
  <si>
    <t>Post_2475</t>
  </si>
  <si>
    <t>Post_2476</t>
  </si>
  <si>
    <t>Post_2477</t>
  </si>
  <si>
    <t>Post_2478</t>
  </si>
  <si>
    <t>Post_2479</t>
  </si>
  <si>
    <t>Post_2480</t>
  </si>
  <si>
    <t>Post_2481</t>
  </si>
  <si>
    <t>Post_2482</t>
  </si>
  <si>
    <t>Post_2483</t>
  </si>
  <si>
    <t>Post_2484</t>
  </si>
  <si>
    <t>Post_2485</t>
  </si>
  <si>
    <t>Post_2486</t>
  </si>
  <si>
    <t>Post_2487</t>
  </si>
  <si>
    <t>Post_2488</t>
  </si>
  <si>
    <t>Post_2489</t>
  </si>
  <si>
    <t>Post_2490</t>
  </si>
  <si>
    <t>Post_2491</t>
  </si>
  <si>
    <t>Post_2492</t>
  </si>
  <si>
    <t>Post_2493</t>
  </si>
  <si>
    <t>Post_2494</t>
  </si>
  <si>
    <t>Post_2495</t>
  </si>
  <si>
    <t>Post_2496</t>
  </si>
  <si>
    <t>Post_2497</t>
  </si>
  <si>
    <t>Post_2498</t>
  </si>
  <si>
    <t>Post_2499</t>
  </si>
  <si>
    <t>Post_2500</t>
  </si>
  <si>
    <t>Post_2501</t>
  </si>
  <si>
    <t>Post_2502</t>
  </si>
  <si>
    <t>Post_2503</t>
  </si>
  <si>
    <t>Post_2504</t>
  </si>
  <si>
    <t>Post_2505</t>
  </si>
  <si>
    <t>Post_2506</t>
  </si>
  <si>
    <t>Post_2507</t>
  </si>
  <si>
    <t>Post_2508</t>
  </si>
  <si>
    <t>Post_2509</t>
  </si>
  <si>
    <t>Post_2510</t>
  </si>
  <si>
    <t>Post_2511</t>
  </si>
  <si>
    <t>Post_2512</t>
  </si>
  <si>
    <t>Post_2513</t>
  </si>
  <si>
    <t>Post_2514</t>
  </si>
  <si>
    <t>Post_2515</t>
  </si>
  <si>
    <t>Post_2516</t>
  </si>
  <si>
    <t>Post_2517</t>
  </si>
  <si>
    <t>Post_2518</t>
  </si>
  <si>
    <t>Post_2519</t>
  </si>
  <si>
    <t>Post_2520</t>
  </si>
  <si>
    <t>Post_2521</t>
  </si>
  <si>
    <t>Post_2522</t>
  </si>
  <si>
    <t>Post_2523</t>
  </si>
  <si>
    <t>Post_2524</t>
  </si>
  <si>
    <t>Post_2525</t>
  </si>
  <si>
    <t>Post_2526</t>
  </si>
  <si>
    <t>Post_2527</t>
  </si>
  <si>
    <t>Post_2528</t>
  </si>
  <si>
    <t>Post_2529</t>
  </si>
  <si>
    <t>Post_2530</t>
  </si>
  <si>
    <t>Post_2531</t>
  </si>
  <si>
    <t>Post_2532</t>
  </si>
  <si>
    <t>Post_2533</t>
  </si>
  <si>
    <t>Post_2534</t>
  </si>
  <si>
    <t>Post_2535</t>
  </si>
  <si>
    <t>Post_2536</t>
  </si>
  <si>
    <t>Post_2537</t>
  </si>
  <si>
    <t>Post_2538</t>
  </si>
  <si>
    <t>Post_2539</t>
  </si>
  <si>
    <t>Post_2540</t>
  </si>
  <si>
    <t>Post_2541</t>
  </si>
  <si>
    <t>Post_2542</t>
  </si>
  <si>
    <t>Post_2543</t>
  </si>
  <si>
    <t>Post_2544</t>
  </si>
  <si>
    <t>Post_2545</t>
  </si>
  <si>
    <t>Post_2546</t>
  </si>
  <si>
    <t>Post_2547</t>
  </si>
  <si>
    <t>Post_2548</t>
  </si>
  <si>
    <t>Post_2549</t>
  </si>
  <si>
    <t>Post_2550</t>
  </si>
  <si>
    <t>Post_2551</t>
  </si>
  <si>
    <t>Post_2552</t>
  </si>
  <si>
    <t>Post_2553</t>
  </si>
  <si>
    <t>Post_2554</t>
  </si>
  <si>
    <t>Post_2555</t>
  </si>
  <si>
    <t>Post_2556</t>
  </si>
  <si>
    <t>Post_2557</t>
  </si>
  <si>
    <t>Post_2558</t>
  </si>
  <si>
    <t>Post_2559</t>
  </si>
  <si>
    <t>Post_2560</t>
  </si>
  <si>
    <t>Post_2561</t>
  </si>
  <si>
    <t>Post_2562</t>
  </si>
  <si>
    <t>Post_2563</t>
  </si>
  <si>
    <t>Post_2564</t>
  </si>
  <si>
    <t>Post_2565</t>
  </si>
  <si>
    <t>Post_2566</t>
  </si>
  <si>
    <t>Post_2567</t>
  </si>
  <si>
    <t>Post_2568</t>
  </si>
  <si>
    <t>Post_2569</t>
  </si>
  <si>
    <t>Post_2570</t>
  </si>
  <si>
    <t>Post_2571</t>
  </si>
  <si>
    <t>Post_2572</t>
  </si>
  <si>
    <t>Post_2573</t>
  </si>
  <si>
    <t>Post_2574</t>
  </si>
  <si>
    <t>Post_2575</t>
  </si>
  <si>
    <t>Post_2576</t>
  </si>
  <si>
    <t>Post_2577</t>
  </si>
  <si>
    <t>Post_2578</t>
  </si>
  <si>
    <t>Post_2579</t>
  </si>
  <si>
    <t>Post_2580</t>
  </si>
  <si>
    <t>Post_2581</t>
  </si>
  <si>
    <t>Post_2582</t>
  </si>
  <si>
    <t>Post_2583</t>
  </si>
  <si>
    <t>Post_2584</t>
  </si>
  <si>
    <t>Post_2585</t>
  </si>
  <si>
    <t>Post_2586</t>
  </si>
  <si>
    <t>Post_2587</t>
  </si>
  <si>
    <t>Post_2588</t>
  </si>
  <si>
    <t>Post_2589</t>
  </si>
  <si>
    <t>Post_2590</t>
  </si>
  <si>
    <t>Post_2591</t>
  </si>
  <si>
    <t>Post_2592</t>
  </si>
  <si>
    <t>Post_2593</t>
  </si>
  <si>
    <t>Post_2594</t>
  </si>
  <si>
    <t>Post_2595</t>
  </si>
  <si>
    <t>Post_2596</t>
  </si>
  <si>
    <t>Post_2597</t>
  </si>
  <si>
    <t>Post_2598</t>
  </si>
  <si>
    <t>Post_2599</t>
  </si>
  <si>
    <t>Post_2600</t>
  </si>
  <si>
    <t>Post_2601</t>
  </si>
  <si>
    <t>Post_2602</t>
  </si>
  <si>
    <t>Post_2603</t>
  </si>
  <si>
    <t>Post_2604</t>
  </si>
  <si>
    <t>Post_2605</t>
  </si>
  <si>
    <t>Post_2606</t>
  </si>
  <si>
    <t>Post_2607</t>
  </si>
  <si>
    <t>Post_2608</t>
  </si>
  <si>
    <t>Post_2609</t>
  </si>
  <si>
    <t>Post_2610</t>
  </si>
  <si>
    <t>Post_2611</t>
  </si>
  <si>
    <t>Post_2612</t>
  </si>
  <si>
    <t>Post_2613</t>
  </si>
  <si>
    <t>Post_2614</t>
  </si>
  <si>
    <t>Post_2615</t>
  </si>
  <si>
    <t>Post_2616</t>
  </si>
  <si>
    <t>Post_2617</t>
  </si>
  <si>
    <t>Post_2618</t>
  </si>
  <si>
    <t>Post_2619</t>
  </si>
  <si>
    <t>Post_2620</t>
  </si>
  <si>
    <t>Post_2621</t>
  </si>
  <si>
    <t>Post_2622</t>
  </si>
  <si>
    <t>Post_2623</t>
  </si>
  <si>
    <t>Post_2624</t>
  </si>
  <si>
    <t>Post_2625</t>
  </si>
  <si>
    <t>Post_2626</t>
  </si>
  <si>
    <t>Post_2627</t>
  </si>
  <si>
    <t>Post_2628</t>
  </si>
  <si>
    <t>Post_2629</t>
  </si>
  <si>
    <t>Post_2630</t>
  </si>
  <si>
    <t>Post_2631</t>
  </si>
  <si>
    <t>Post_2632</t>
  </si>
  <si>
    <t>Post_2633</t>
  </si>
  <si>
    <t>Post_2634</t>
  </si>
  <si>
    <t>Post_2635</t>
  </si>
  <si>
    <t>Post_2636</t>
  </si>
  <si>
    <t>Post_2637</t>
  </si>
  <si>
    <t>Post_2638</t>
  </si>
  <si>
    <t>Post_2639</t>
  </si>
  <si>
    <t>Post_2640</t>
  </si>
  <si>
    <t>Post_2641</t>
  </si>
  <si>
    <t>Post_2642</t>
  </si>
  <si>
    <t>Post_2643</t>
  </si>
  <si>
    <t>Post_2644</t>
  </si>
  <si>
    <t>Post_2645</t>
  </si>
  <si>
    <t>Post_2646</t>
  </si>
  <si>
    <t>Post_2647</t>
  </si>
  <si>
    <t>Post_2648</t>
  </si>
  <si>
    <t>Post_2649</t>
  </si>
  <si>
    <t>Post_2650</t>
  </si>
  <si>
    <t>Post_2651</t>
  </si>
  <si>
    <t>Post_2652</t>
  </si>
  <si>
    <t>Post_2653</t>
  </si>
  <si>
    <t>Post_2654</t>
  </si>
  <si>
    <t>Post_2655</t>
  </si>
  <si>
    <t>Post_2656</t>
  </si>
  <si>
    <t>Post_2657</t>
  </si>
  <si>
    <t>Post_2658</t>
  </si>
  <si>
    <t>Post_2659</t>
  </si>
  <si>
    <t>Post_2660</t>
  </si>
  <si>
    <t>Post_2661</t>
  </si>
  <si>
    <t>Post_2662</t>
  </si>
  <si>
    <t>Post_2663</t>
  </si>
  <si>
    <t>Post_2664</t>
  </si>
  <si>
    <t>Post_2665</t>
  </si>
  <si>
    <t>Post_2666</t>
  </si>
  <si>
    <t>Post_2667</t>
  </si>
  <si>
    <t>Post_2668</t>
  </si>
  <si>
    <t>Post_2669</t>
  </si>
  <si>
    <t>Post_2670</t>
  </si>
  <si>
    <t>Post_2671</t>
  </si>
  <si>
    <t>Post_2672</t>
  </si>
  <si>
    <t>Post_2673</t>
  </si>
  <si>
    <t>Post_2674</t>
  </si>
  <si>
    <t>Post_2675</t>
  </si>
  <si>
    <t>Post_2676</t>
  </si>
  <si>
    <t>Post_2677</t>
  </si>
  <si>
    <t>Post_2678</t>
  </si>
  <si>
    <t>Post_2679</t>
  </si>
  <si>
    <t>Post_2680</t>
  </si>
  <si>
    <t>Post_2681</t>
  </si>
  <si>
    <t>Post_2682</t>
  </si>
  <si>
    <t>Post_2683</t>
  </si>
  <si>
    <t>Post_2684</t>
  </si>
  <si>
    <t>Post_2685</t>
  </si>
  <si>
    <t>Post_2686</t>
  </si>
  <si>
    <t>Post_2687</t>
  </si>
  <si>
    <t>Post_2688</t>
  </si>
  <si>
    <t>Post_2689</t>
  </si>
  <si>
    <t>Post_2690</t>
  </si>
  <si>
    <t>Post_2691</t>
  </si>
  <si>
    <t>Post_2692</t>
  </si>
  <si>
    <t>Post_2693</t>
  </si>
  <si>
    <t>Post_2694</t>
  </si>
  <si>
    <t>Post_2695</t>
  </si>
  <si>
    <t>Post_2696</t>
  </si>
  <si>
    <t>Post_2697</t>
  </si>
  <si>
    <t>Post_2698</t>
  </si>
  <si>
    <t>Post_2699</t>
  </si>
  <si>
    <t>Post_2700</t>
  </si>
  <si>
    <t>Post_2701</t>
  </si>
  <si>
    <t>Post_2702</t>
  </si>
  <si>
    <t>Post_2703</t>
  </si>
  <si>
    <t>Post_2704</t>
  </si>
  <si>
    <t>Post_2705</t>
  </si>
  <si>
    <t>Post_2706</t>
  </si>
  <si>
    <t>Post_2707</t>
  </si>
  <si>
    <t>Post_2708</t>
  </si>
  <si>
    <t>Post_2709</t>
  </si>
  <si>
    <t>Post_2710</t>
  </si>
  <si>
    <t>Post_2711</t>
  </si>
  <si>
    <t>Post_2712</t>
  </si>
  <si>
    <t>Post_2713</t>
  </si>
  <si>
    <t>Post_2714</t>
  </si>
  <si>
    <t>Post_2715</t>
  </si>
  <si>
    <t>Post_2716</t>
  </si>
  <si>
    <t>Post_2717</t>
  </si>
  <si>
    <t>Post_2718</t>
  </si>
  <si>
    <t>Post_2719</t>
  </si>
  <si>
    <t>Post_2720</t>
  </si>
  <si>
    <t>Post_2721</t>
  </si>
  <si>
    <t>Post_2722</t>
  </si>
  <si>
    <t>Post_2723</t>
  </si>
  <si>
    <t>Post_2724</t>
  </si>
  <si>
    <t>Post_2725</t>
  </si>
  <si>
    <t>Post_2726</t>
  </si>
  <si>
    <t>Post_2727</t>
  </si>
  <si>
    <t>Post_2728</t>
  </si>
  <si>
    <t>Post_2729</t>
  </si>
  <si>
    <t>Post_2730</t>
  </si>
  <si>
    <t>Post_2731</t>
  </si>
  <si>
    <t>Post_2732</t>
  </si>
  <si>
    <t>Post_2733</t>
  </si>
  <si>
    <t>Post_2734</t>
  </si>
  <si>
    <t>Post_2735</t>
  </si>
  <si>
    <t>Post_2736</t>
  </si>
  <si>
    <t>Post_2737</t>
  </si>
  <si>
    <t>Post_2738</t>
  </si>
  <si>
    <t>Post_2739</t>
  </si>
  <si>
    <t>Post_2740</t>
  </si>
  <si>
    <t>Post_2741</t>
  </si>
  <si>
    <t>Post_2742</t>
  </si>
  <si>
    <t>Post_2743</t>
  </si>
  <si>
    <t>Post_2744</t>
  </si>
  <si>
    <t>Post_2745</t>
  </si>
  <si>
    <t>Post_2746</t>
  </si>
  <si>
    <t>Post_2747</t>
  </si>
  <si>
    <t>Post_2748</t>
  </si>
  <si>
    <t>Post_2749</t>
  </si>
  <si>
    <t>Post_2750</t>
  </si>
  <si>
    <t>Post_2751</t>
  </si>
  <si>
    <t>Post_2752</t>
  </si>
  <si>
    <t>Post_2753</t>
  </si>
  <si>
    <t>Post_2754</t>
  </si>
  <si>
    <t>Post_2755</t>
  </si>
  <si>
    <t>Post_2756</t>
  </si>
  <si>
    <t>Post_2757</t>
  </si>
  <si>
    <t>Post_2758</t>
  </si>
  <si>
    <t>Post_2759</t>
  </si>
  <si>
    <t>Post_2760</t>
  </si>
  <si>
    <t>Post_2761</t>
  </si>
  <si>
    <t>Post_2762</t>
  </si>
  <si>
    <t>Post_2763</t>
  </si>
  <si>
    <t>Post_2764</t>
  </si>
  <si>
    <t>Post_2765</t>
  </si>
  <si>
    <t>Post_2766</t>
  </si>
  <si>
    <t>Post_2767</t>
  </si>
  <si>
    <t>Post_2768</t>
  </si>
  <si>
    <t>Post_2769</t>
  </si>
  <si>
    <t>Post_2770</t>
  </si>
  <si>
    <t>Post_2771</t>
  </si>
  <si>
    <t>Post_2772</t>
  </si>
  <si>
    <t>Post_2773</t>
  </si>
  <si>
    <t>Post_2774</t>
  </si>
  <si>
    <t>Post_2775</t>
  </si>
  <si>
    <t>Post_2776</t>
  </si>
  <si>
    <t>Post_2777</t>
  </si>
  <si>
    <t>Post_2778</t>
  </si>
  <si>
    <t>Post_2779</t>
  </si>
  <si>
    <t>Post_2780</t>
  </si>
  <si>
    <t>Post_2781</t>
  </si>
  <si>
    <t>Post_2782</t>
  </si>
  <si>
    <t>Post_2783</t>
  </si>
  <si>
    <t>Post_2784</t>
  </si>
  <si>
    <t>Post_2785</t>
  </si>
  <si>
    <t>Post_2786</t>
  </si>
  <si>
    <t>Post_2787</t>
  </si>
  <si>
    <t>Post_2788</t>
  </si>
  <si>
    <t>Post_2789</t>
  </si>
  <si>
    <t>Post_2790</t>
  </si>
  <si>
    <t>Post_2791</t>
  </si>
  <si>
    <t>Post_2792</t>
  </si>
  <si>
    <t>Post_2793</t>
  </si>
  <si>
    <t>Post_2794</t>
  </si>
  <si>
    <t>Post_2795</t>
  </si>
  <si>
    <t>Post_2796</t>
  </si>
  <si>
    <t>Post_2797</t>
  </si>
  <si>
    <t>Post_2798</t>
  </si>
  <si>
    <t>Post_2799</t>
  </si>
  <si>
    <t>Post_2800</t>
  </si>
  <si>
    <t>Post_2801</t>
  </si>
  <si>
    <t>Post_2802</t>
  </si>
  <si>
    <t>Post_2803</t>
  </si>
  <si>
    <t>Post_2804</t>
  </si>
  <si>
    <t>Post_2805</t>
  </si>
  <si>
    <t>Post_2806</t>
  </si>
  <si>
    <t>Post_2807</t>
  </si>
  <si>
    <t>Post_2808</t>
  </si>
  <si>
    <t>Post_2809</t>
  </si>
  <si>
    <t>Post_2810</t>
  </si>
  <si>
    <t>Post_2811</t>
  </si>
  <si>
    <t>Post_2812</t>
  </si>
  <si>
    <t>Post_2813</t>
  </si>
  <si>
    <t>Post_2814</t>
  </si>
  <si>
    <t>Post_2815</t>
  </si>
  <si>
    <t>Post_2816</t>
  </si>
  <si>
    <t>Post_2817</t>
  </si>
  <si>
    <t>Post_2818</t>
  </si>
  <si>
    <t>Post_2819</t>
  </si>
  <si>
    <t>Post_2820</t>
  </si>
  <si>
    <t>Post_2821</t>
  </si>
  <si>
    <t>Post_2822</t>
  </si>
  <si>
    <t>Post_2823</t>
  </si>
  <si>
    <t>Post_2824</t>
  </si>
  <si>
    <t>Post_2825</t>
  </si>
  <si>
    <t>Post_2826</t>
  </si>
  <si>
    <t>Post_2827</t>
  </si>
  <si>
    <t>Post_2828</t>
  </si>
  <si>
    <t>Post_2829</t>
  </si>
  <si>
    <t>Post_2830</t>
  </si>
  <si>
    <t>Post_2831</t>
  </si>
  <si>
    <t>Post_2832</t>
  </si>
  <si>
    <t>Post_2833</t>
  </si>
  <si>
    <t>Post_2834</t>
  </si>
  <si>
    <t>Post_2835</t>
  </si>
  <si>
    <t>Post_2836</t>
  </si>
  <si>
    <t>Post_2837</t>
  </si>
  <si>
    <t>Post_2838</t>
  </si>
  <si>
    <t>Post_2839</t>
  </si>
  <si>
    <t>Post_2840</t>
  </si>
  <si>
    <t>Post_2841</t>
  </si>
  <si>
    <t>Post_2842</t>
  </si>
  <si>
    <t>Post_2843</t>
  </si>
  <si>
    <t>Post_2844</t>
  </si>
  <si>
    <t>Post_2845</t>
  </si>
  <si>
    <t>Post_2846</t>
  </si>
  <si>
    <t>Post_2847</t>
  </si>
  <si>
    <t>Post_2848</t>
  </si>
  <si>
    <t>Post_2849</t>
  </si>
  <si>
    <t>Post_2850</t>
  </si>
  <si>
    <t>Post_2851</t>
  </si>
  <si>
    <t>Post_2852</t>
  </si>
  <si>
    <t>Post_2853</t>
  </si>
  <si>
    <t>Post_2854</t>
  </si>
  <si>
    <t>Post_2855</t>
  </si>
  <si>
    <t>Post_2856</t>
  </si>
  <si>
    <t>Post_2857</t>
  </si>
  <si>
    <t>Post_2858</t>
  </si>
  <si>
    <t>Post_2859</t>
  </si>
  <si>
    <t>Post_2860</t>
  </si>
  <si>
    <t>Post_2861</t>
  </si>
  <si>
    <t>Post_2862</t>
  </si>
  <si>
    <t>Post_2863</t>
  </si>
  <si>
    <t>Post_2864</t>
  </si>
  <si>
    <t>Post_2865</t>
  </si>
  <si>
    <t>Post_2866</t>
  </si>
  <si>
    <t>Post_2867</t>
  </si>
  <si>
    <t>Post_2868</t>
  </si>
  <si>
    <t>Post_2869</t>
  </si>
  <si>
    <t>Post_2870</t>
  </si>
  <si>
    <t>Post_2871</t>
  </si>
  <si>
    <t>Post_2872</t>
  </si>
  <si>
    <t>Post_2873</t>
  </si>
  <si>
    <t>Post_2874</t>
  </si>
  <si>
    <t>Post_2875</t>
  </si>
  <si>
    <t>Post_2876</t>
  </si>
  <si>
    <t>Post_2877</t>
  </si>
  <si>
    <t>Post_2878</t>
  </si>
  <si>
    <t>Post_2879</t>
  </si>
  <si>
    <t>Post_2880</t>
  </si>
  <si>
    <t>Post_2881</t>
  </si>
  <si>
    <t>Post_2882</t>
  </si>
  <si>
    <t>Post_2883</t>
  </si>
  <si>
    <t>Post_2884</t>
  </si>
  <si>
    <t>Post_2885</t>
  </si>
  <si>
    <t>Post_2886</t>
  </si>
  <si>
    <t>Post_2887</t>
  </si>
  <si>
    <t>Post_2888</t>
  </si>
  <si>
    <t>Post_2889</t>
  </si>
  <si>
    <t>Post_2890</t>
  </si>
  <si>
    <t>Post_2891</t>
  </si>
  <si>
    <t>Post_2892</t>
  </si>
  <si>
    <t>Post_2893</t>
  </si>
  <si>
    <t>Post_2894</t>
  </si>
  <si>
    <t>Post_2895</t>
  </si>
  <si>
    <t>Post_2896</t>
  </si>
  <si>
    <t>Post_2897</t>
  </si>
  <si>
    <t>Post_2898</t>
  </si>
  <si>
    <t>Post_2899</t>
  </si>
  <si>
    <t>Post_2900</t>
  </si>
  <si>
    <t>Post_2901</t>
  </si>
  <si>
    <t>Post_2902</t>
  </si>
  <si>
    <t>Post_2903</t>
  </si>
  <si>
    <t>Post_2904</t>
  </si>
  <si>
    <t>Post_2905</t>
  </si>
  <si>
    <t>Post_2906</t>
  </si>
  <si>
    <t>Post_2907</t>
  </si>
  <si>
    <t>Post_2908</t>
  </si>
  <si>
    <t>Post_2909</t>
  </si>
  <si>
    <t>Post_2910</t>
  </si>
  <si>
    <t>Post_2911</t>
  </si>
  <si>
    <t>Post_2912</t>
  </si>
  <si>
    <t>Post_2913</t>
  </si>
  <si>
    <t>Post_2914</t>
  </si>
  <si>
    <t>Post_2915</t>
  </si>
  <si>
    <t>Post_2916</t>
  </si>
  <si>
    <t>Post_2917</t>
  </si>
  <si>
    <t>Post_2918</t>
  </si>
  <si>
    <t>Post_2919</t>
  </si>
  <si>
    <t>Post_2920</t>
  </si>
  <si>
    <t>Post_2921</t>
  </si>
  <si>
    <t>Post_2922</t>
  </si>
  <si>
    <t>Post_2923</t>
  </si>
  <si>
    <t>Post_2924</t>
  </si>
  <si>
    <t>Post_2925</t>
  </si>
  <si>
    <t>Post_2926</t>
  </si>
  <si>
    <t>Post_2927</t>
  </si>
  <si>
    <t>Post_2928</t>
  </si>
  <si>
    <t>Post_2929</t>
  </si>
  <si>
    <t>Post_2930</t>
  </si>
  <si>
    <t>Post_2931</t>
  </si>
  <si>
    <t>Post_2932</t>
  </si>
  <si>
    <t>Post_2933</t>
  </si>
  <si>
    <t>Post_2934</t>
  </si>
  <si>
    <t>Post_2935</t>
  </si>
  <si>
    <t>Post_2936</t>
  </si>
  <si>
    <t>Post_2937</t>
  </si>
  <si>
    <t>Post_2938</t>
  </si>
  <si>
    <t>Post_2939</t>
  </si>
  <si>
    <t>Post_2940</t>
  </si>
  <si>
    <t>Post_2941</t>
  </si>
  <si>
    <t>Post_2942</t>
  </si>
  <si>
    <t>Post_2943</t>
  </si>
  <si>
    <t>Post_2944</t>
  </si>
  <si>
    <t>Post_2945</t>
  </si>
  <si>
    <t>Post_2946</t>
  </si>
  <si>
    <t>Post_2947</t>
  </si>
  <si>
    <t>Post_2948</t>
  </si>
  <si>
    <t>Post_2949</t>
  </si>
  <si>
    <t>Post_2950</t>
  </si>
  <si>
    <t>Post_2951</t>
  </si>
  <si>
    <t>Post_2952</t>
  </si>
  <si>
    <t>Post_2953</t>
  </si>
  <si>
    <t>Post_2954</t>
  </si>
  <si>
    <t>Post_2955</t>
  </si>
  <si>
    <t>Post_2956</t>
  </si>
  <si>
    <t>Post_2957</t>
  </si>
  <si>
    <t>Post_2958</t>
  </si>
  <si>
    <t>Post_2959</t>
  </si>
  <si>
    <t>Post_2960</t>
  </si>
  <si>
    <t>Post_2961</t>
  </si>
  <si>
    <t>Post_2962</t>
  </si>
  <si>
    <t>Post_2963</t>
  </si>
  <si>
    <t>Post_2964</t>
  </si>
  <si>
    <t>Post_2965</t>
  </si>
  <si>
    <t>Post_2966</t>
  </si>
  <si>
    <t>Post_2967</t>
  </si>
  <si>
    <t>Post_2968</t>
  </si>
  <si>
    <t>Post_2969</t>
  </si>
  <si>
    <t>Post_2970</t>
  </si>
  <si>
    <t>Post_2971</t>
  </si>
  <si>
    <t>Post_2972</t>
  </si>
  <si>
    <t>Post_2973</t>
  </si>
  <si>
    <t>Post_2974</t>
  </si>
  <si>
    <t>Post_2975</t>
  </si>
  <si>
    <t>Post_2976</t>
  </si>
  <si>
    <t>Post_2977</t>
  </si>
  <si>
    <t>Post_2978</t>
  </si>
  <si>
    <t>Post_2979</t>
  </si>
  <si>
    <t>Post_2980</t>
  </si>
  <si>
    <t>Post_2981</t>
  </si>
  <si>
    <t>Post_2982</t>
  </si>
  <si>
    <t>Post_2983</t>
  </si>
  <si>
    <t>Post_2984</t>
  </si>
  <si>
    <t>Post_2985</t>
  </si>
  <si>
    <t>Post_2986</t>
  </si>
  <si>
    <t>Post_2987</t>
  </si>
  <si>
    <t>Post_2988</t>
  </si>
  <si>
    <t>Post_2989</t>
  </si>
  <si>
    <t>Post_2990</t>
  </si>
  <si>
    <t>Post_2991</t>
  </si>
  <si>
    <t>Post_2992</t>
  </si>
  <si>
    <t>Post_2993</t>
  </si>
  <si>
    <t>Post_2994</t>
  </si>
  <si>
    <t>Post_2995</t>
  </si>
  <si>
    <t>Post_2996</t>
  </si>
  <si>
    <t>Post_2997</t>
  </si>
  <si>
    <t>Post_2998</t>
  </si>
  <si>
    <t>Post_2999</t>
  </si>
  <si>
    <t>Post_3000</t>
  </si>
  <si>
    <t>Post_3001</t>
  </si>
  <si>
    <t>Post_3002</t>
  </si>
  <si>
    <t>Post_3003</t>
  </si>
  <si>
    <t>Post_3004</t>
  </si>
  <si>
    <t>Post_3005</t>
  </si>
  <si>
    <t>Post_3006</t>
  </si>
  <si>
    <t>Post_3007</t>
  </si>
  <si>
    <t>Post_3008</t>
  </si>
  <si>
    <t>Post_3009</t>
  </si>
  <si>
    <t>Post_3010</t>
  </si>
  <si>
    <t>Post_3011</t>
  </si>
  <si>
    <t>Post_3012</t>
  </si>
  <si>
    <t>Post_3013</t>
  </si>
  <si>
    <t>Post_3014</t>
  </si>
  <si>
    <t>Post_3015</t>
  </si>
  <si>
    <t>Post_3016</t>
  </si>
  <si>
    <t>Post_3017</t>
  </si>
  <si>
    <t>Post_3018</t>
  </si>
  <si>
    <t>Post_3019</t>
  </si>
  <si>
    <t>Post_3020</t>
  </si>
  <si>
    <t>Post_3021</t>
  </si>
  <si>
    <t>Post_3022</t>
  </si>
  <si>
    <t>Post_3023</t>
  </si>
  <si>
    <t>Post_3024</t>
  </si>
  <si>
    <t>Post_3025</t>
  </si>
  <si>
    <t>Post_3026</t>
  </si>
  <si>
    <t>Post_3027</t>
  </si>
  <si>
    <t>Post_3028</t>
  </si>
  <si>
    <t>Post_3029</t>
  </si>
  <si>
    <t>Post_3030</t>
  </si>
  <si>
    <t>Post_3031</t>
  </si>
  <si>
    <t>Post_3032</t>
  </si>
  <si>
    <t>Post_3033</t>
  </si>
  <si>
    <t>Post_3034</t>
  </si>
  <si>
    <t>Post_3035</t>
  </si>
  <si>
    <t>Post_3036</t>
  </si>
  <si>
    <t>Post_3037</t>
  </si>
  <si>
    <t>Post_3038</t>
  </si>
  <si>
    <t>Post_3039</t>
  </si>
  <si>
    <t>Post_3040</t>
  </si>
  <si>
    <t>Post_3041</t>
  </si>
  <si>
    <t>Post_3042</t>
  </si>
  <si>
    <t>Post_3043</t>
  </si>
  <si>
    <t>Post_3044</t>
  </si>
  <si>
    <t>Post_3045</t>
  </si>
  <si>
    <t>Post_3046</t>
  </si>
  <si>
    <t>Post_3047</t>
  </si>
  <si>
    <t>Post_3048</t>
  </si>
  <si>
    <t>Post_3049</t>
  </si>
  <si>
    <t>Post_3050</t>
  </si>
  <si>
    <t>Post_3051</t>
  </si>
  <si>
    <t>Post_3052</t>
  </si>
  <si>
    <t>Post_3053</t>
  </si>
  <si>
    <t>Post_3054</t>
  </si>
  <si>
    <t>Post_3055</t>
  </si>
  <si>
    <t>Post_3056</t>
  </si>
  <si>
    <t>Post_3057</t>
  </si>
  <si>
    <t>Post_3058</t>
  </si>
  <si>
    <t>Post_3059</t>
  </si>
  <si>
    <t>Post_3060</t>
  </si>
  <si>
    <t>Post_3061</t>
  </si>
  <si>
    <t>Post_3062</t>
  </si>
  <si>
    <t>Post_3063</t>
  </si>
  <si>
    <t>Post_3064</t>
  </si>
  <si>
    <t>Post_3065</t>
  </si>
  <si>
    <t>Post_3066</t>
  </si>
  <si>
    <t>Post_3067</t>
  </si>
  <si>
    <t>Post_3068</t>
  </si>
  <si>
    <t>Post_3069</t>
  </si>
  <si>
    <t>Post_3070</t>
  </si>
  <si>
    <t>Post_3071</t>
  </si>
  <si>
    <t>Post_3072</t>
  </si>
  <si>
    <t>Post_3073</t>
  </si>
  <si>
    <t>Post_3074</t>
  </si>
  <si>
    <t>Post_3075</t>
  </si>
  <si>
    <t>Post_3076</t>
  </si>
  <si>
    <t>Post_3077</t>
  </si>
  <si>
    <t>Post_3078</t>
  </si>
  <si>
    <t>Post_3079</t>
  </si>
  <si>
    <t>Post_3080</t>
  </si>
  <si>
    <t>Post_3081</t>
  </si>
  <si>
    <t>Post_3082</t>
  </si>
  <si>
    <t>Post_3083</t>
  </si>
  <si>
    <t>Post_3084</t>
  </si>
  <si>
    <t>Post_3085</t>
  </si>
  <si>
    <t>Post_3086</t>
  </si>
  <si>
    <t>Post_3087</t>
  </si>
  <si>
    <t>Post_3088</t>
  </si>
  <si>
    <t>Post_3089</t>
  </si>
  <si>
    <t>Post_3090</t>
  </si>
  <si>
    <t>Post_3091</t>
  </si>
  <si>
    <t>Post_3092</t>
  </si>
  <si>
    <t>Post_3093</t>
  </si>
  <si>
    <t>Post_3094</t>
  </si>
  <si>
    <t>Post_3095</t>
  </si>
  <si>
    <t>Post_3096</t>
  </si>
  <si>
    <t>Post_3097</t>
  </si>
  <si>
    <t>Post_3098</t>
  </si>
  <si>
    <t>Post_3099</t>
  </si>
  <si>
    <t>Post_3100</t>
  </si>
  <si>
    <t>Post_3101</t>
  </si>
  <si>
    <t>Post_3102</t>
  </si>
  <si>
    <t>Post_3103</t>
  </si>
  <si>
    <t>Post_3104</t>
  </si>
  <si>
    <t>Post_3105</t>
  </si>
  <si>
    <t>Post_3106</t>
  </si>
  <si>
    <t>Post_3107</t>
  </si>
  <si>
    <t>Post_3108</t>
  </si>
  <si>
    <t>Post_3109</t>
  </si>
  <si>
    <t>Post_3110</t>
  </si>
  <si>
    <t>Post_3111</t>
  </si>
  <si>
    <t>Post_3112</t>
  </si>
  <si>
    <t>Post_3113</t>
  </si>
  <si>
    <t>Post_3114</t>
  </si>
  <si>
    <t>Post_3115</t>
  </si>
  <si>
    <t>Post_3116</t>
  </si>
  <si>
    <t>Post_3117</t>
  </si>
  <si>
    <t>Post_3118</t>
  </si>
  <si>
    <t>Post_3119</t>
  </si>
  <si>
    <t>Post_3120</t>
  </si>
  <si>
    <t>Post_3121</t>
  </si>
  <si>
    <t>Post_3122</t>
  </si>
  <si>
    <t>Post_3123</t>
  </si>
  <si>
    <t>Post_3124</t>
  </si>
  <si>
    <t>Post_3125</t>
  </si>
  <si>
    <t>Post_3126</t>
  </si>
  <si>
    <t>Post_3127</t>
  </si>
  <si>
    <t>Post_3128</t>
  </si>
  <si>
    <t>Post_3129</t>
  </si>
  <si>
    <t>Post_3130</t>
  </si>
  <si>
    <t>Post_3131</t>
  </si>
  <si>
    <t>Post_3132</t>
  </si>
  <si>
    <t>Post_3133</t>
  </si>
  <si>
    <t>Post_3134</t>
  </si>
  <si>
    <t>Post_3135</t>
  </si>
  <si>
    <t>Post_3136</t>
  </si>
  <si>
    <t>Post_3137</t>
  </si>
  <si>
    <t>Post_3138</t>
  </si>
  <si>
    <t>Post_3139</t>
  </si>
  <si>
    <t>Post_3140</t>
  </si>
  <si>
    <t>Post_3141</t>
  </si>
  <si>
    <t>Post_3142</t>
  </si>
  <si>
    <t>Post_3143</t>
  </si>
  <si>
    <t>Post_3144</t>
  </si>
  <si>
    <t>Post_3145</t>
  </si>
  <si>
    <t>Post_3146</t>
  </si>
  <si>
    <t>Post_3147</t>
  </si>
  <si>
    <t>Post_3148</t>
  </si>
  <si>
    <t>Post_3149</t>
  </si>
  <si>
    <t>Post_3150</t>
  </si>
  <si>
    <t>Post_3151</t>
  </si>
  <si>
    <t>Post_3152</t>
  </si>
  <si>
    <t>Post_3153</t>
  </si>
  <si>
    <t>Post_3154</t>
  </si>
  <si>
    <t>Post_3155</t>
  </si>
  <si>
    <t>Post_3156</t>
  </si>
  <si>
    <t>Post_3157</t>
  </si>
  <si>
    <t>Post_3158</t>
  </si>
  <si>
    <t>Post_3159</t>
  </si>
  <si>
    <t>Post_3160</t>
  </si>
  <si>
    <t>Post_3161</t>
  </si>
  <si>
    <t>Post_3162</t>
  </si>
  <si>
    <t>Post_3163</t>
  </si>
  <si>
    <t>Post_3164</t>
  </si>
  <si>
    <t>Post_3165</t>
  </si>
  <si>
    <t>Post_3166</t>
  </si>
  <si>
    <t>Post_3167</t>
  </si>
  <si>
    <t>Post_3168</t>
  </si>
  <si>
    <t>Post_3169</t>
  </si>
  <si>
    <t>Post_3170</t>
  </si>
  <si>
    <t>Post_3171</t>
  </si>
  <si>
    <t>Post_3172</t>
  </si>
  <si>
    <t>Post_3173</t>
  </si>
  <si>
    <t>Post_3174</t>
  </si>
  <si>
    <t>Post_3175</t>
  </si>
  <si>
    <t>Post_3176</t>
  </si>
  <si>
    <t>Post_3177</t>
  </si>
  <si>
    <t>Post_3178</t>
  </si>
  <si>
    <t>Post_3179</t>
  </si>
  <si>
    <t>Post_3180</t>
  </si>
  <si>
    <t>Post_3181</t>
  </si>
  <si>
    <t>Post_3182</t>
  </si>
  <si>
    <t>Post_3183</t>
  </si>
  <si>
    <t>Post_3184</t>
  </si>
  <si>
    <t>Post_3185</t>
  </si>
  <si>
    <t>Post_3186</t>
  </si>
  <si>
    <t>Post_3187</t>
  </si>
  <si>
    <t>Post_3188</t>
  </si>
  <si>
    <t>Post_3189</t>
  </si>
  <si>
    <t>Post_3190</t>
  </si>
  <si>
    <t>Post_3191</t>
  </si>
  <si>
    <t>Post_3192</t>
  </si>
  <si>
    <t>Post_3193</t>
  </si>
  <si>
    <t>Post_3194</t>
  </si>
  <si>
    <t>Post_3195</t>
  </si>
  <si>
    <t>Post_3196</t>
  </si>
  <si>
    <t>Post_3197</t>
  </si>
  <si>
    <t>Post_3198</t>
  </si>
  <si>
    <t>Post_3199</t>
  </si>
  <si>
    <t>Post_3200</t>
  </si>
  <si>
    <t>Post_3201</t>
  </si>
  <si>
    <t>Post_3202</t>
  </si>
  <si>
    <t>Post_3203</t>
  </si>
  <si>
    <t>Post_3204</t>
  </si>
  <si>
    <t>Post_3205</t>
  </si>
  <si>
    <t>Post_3206</t>
  </si>
  <si>
    <t>Post_3207</t>
  </si>
  <si>
    <t>Post_3208</t>
  </si>
  <si>
    <t>Post_3209</t>
  </si>
  <si>
    <t>Post_3210</t>
  </si>
  <si>
    <t>Post_3211</t>
  </si>
  <si>
    <t>Post_3212</t>
  </si>
  <si>
    <t>Post_3213</t>
  </si>
  <si>
    <t>Post_3214</t>
  </si>
  <si>
    <t>Post_3215</t>
  </si>
  <si>
    <t>Post_3216</t>
  </si>
  <si>
    <t>Post_3217</t>
  </si>
  <si>
    <t>Post_3218</t>
  </si>
  <si>
    <t>Post_3219</t>
  </si>
  <si>
    <t>Post_3220</t>
  </si>
  <si>
    <t>Post_3221</t>
  </si>
  <si>
    <t>Post_3222</t>
  </si>
  <si>
    <t>Post_3223</t>
  </si>
  <si>
    <t>Post_3224</t>
  </si>
  <si>
    <t>Post_3225</t>
  </si>
  <si>
    <t>Post_3226</t>
  </si>
  <si>
    <t>Post_3227</t>
  </si>
  <si>
    <t>Post_3228</t>
  </si>
  <si>
    <t>Post_3229</t>
  </si>
  <si>
    <t>Post_3230</t>
  </si>
  <si>
    <t>Post_3231</t>
  </si>
  <si>
    <t>Post_3232</t>
  </si>
  <si>
    <t>Post_3233</t>
  </si>
  <si>
    <t>Post_3234</t>
  </si>
  <si>
    <t>Post_3235</t>
  </si>
  <si>
    <t>Post_3236</t>
  </si>
  <si>
    <t>Post_3237</t>
  </si>
  <si>
    <t>Post_3238</t>
  </si>
  <si>
    <t>Post_3239</t>
  </si>
  <si>
    <t>Post_3240</t>
  </si>
  <si>
    <t>Post_3241</t>
  </si>
  <si>
    <t>Post_3242</t>
  </si>
  <si>
    <t>Post_3243</t>
  </si>
  <si>
    <t>Post_3244</t>
  </si>
  <si>
    <t>Post_3245</t>
  </si>
  <si>
    <t>Post_3246</t>
  </si>
  <si>
    <t>Post_3247</t>
  </si>
  <si>
    <t>Post_3248</t>
  </si>
  <si>
    <t>Post_3249</t>
  </si>
  <si>
    <t>Post_3250</t>
  </si>
  <si>
    <t>Post_3251</t>
  </si>
  <si>
    <t>Post_3252</t>
  </si>
  <si>
    <t>Post_3253</t>
  </si>
  <si>
    <t>Post_3254</t>
  </si>
  <si>
    <t>Post_3255</t>
  </si>
  <si>
    <t>Post_3256</t>
  </si>
  <si>
    <t>Post_3257</t>
  </si>
  <si>
    <t>Post_3258</t>
  </si>
  <si>
    <t>Post_3259</t>
  </si>
  <si>
    <t>Post_3260</t>
  </si>
  <si>
    <t>Post_3261</t>
  </si>
  <si>
    <t>Post_3262</t>
  </si>
  <si>
    <t>Post_3263</t>
  </si>
  <si>
    <t>Post_3264</t>
  </si>
  <si>
    <t>Post_3265</t>
  </si>
  <si>
    <t>Post_3266</t>
  </si>
  <si>
    <t>Post_3267</t>
  </si>
  <si>
    <t>Post_3268</t>
  </si>
  <si>
    <t>Post_3269</t>
  </si>
  <si>
    <t>Post_3270</t>
  </si>
  <si>
    <t>Post_3271</t>
  </si>
  <si>
    <t>Post_3272</t>
  </si>
  <si>
    <t>Post_3273</t>
  </si>
  <si>
    <t>Post_3274</t>
  </si>
  <si>
    <t>Post_3275</t>
  </si>
  <si>
    <t>Post_3276</t>
  </si>
  <si>
    <t>Post_3277</t>
  </si>
  <si>
    <t>Post_3278</t>
  </si>
  <si>
    <t>Post_3279</t>
  </si>
  <si>
    <t>Post_3280</t>
  </si>
  <si>
    <t>Post_3281</t>
  </si>
  <si>
    <t>Post_3282</t>
  </si>
  <si>
    <t>Post_3283</t>
  </si>
  <si>
    <t>Post_3284</t>
  </si>
  <si>
    <t>Post_3285</t>
  </si>
  <si>
    <t>Post_3286</t>
  </si>
  <si>
    <t>Post_3287</t>
  </si>
  <si>
    <t>Post_3288</t>
  </si>
  <si>
    <t>Post_3289</t>
  </si>
  <si>
    <t>Post_3290</t>
  </si>
  <si>
    <t>Post_3291</t>
  </si>
  <si>
    <t>Post_3292</t>
  </si>
  <si>
    <t>Post_3293</t>
  </si>
  <si>
    <t>Post_3294</t>
  </si>
  <si>
    <t>Post_3295</t>
  </si>
  <si>
    <t>Post_3296</t>
  </si>
  <si>
    <t>Post_3297</t>
  </si>
  <si>
    <t>Post_3298</t>
  </si>
  <si>
    <t>Post_3299</t>
  </si>
  <si>
    <t>Post_3300</t>
  </si>
  <si>
    <t>Post_3301</t>
  </si>
  <si>
    <t>Post_3302</t>
  </si>
  <si>
    <t>Post_3303</t>
  </si>
  <si>
    <t>Post_3304</t>
  </si>
  <si>
    <t>Post_3305</t>
  </si>
  <si>
    <t>Post_3306</t>
  </si>
  <si>
    <t>Post_3307</t>
  </si>
  <si>
    <t>Post_3308</t>
  </si>
  <si>
    <t>Post_3309</t>
  </si>
  <si>
    <t>Post_3310</t>
  </si>
  <si>
    <t>Post_3311</t>
  </si>
  <si>
    <t>Post_3312</t>
  </si>
  <si>
    <t>Post_3313</t>
  </si>
  <si>
    <t>Post_3314</t>
  </si>
  <si>
    <t>Post_3315</t>
  </si>
  <si>
    <t>Post_3316</t>
  </si>
  <si>
    <t>Post_3317</t>
  </si>
  <si>
    <t>Post_3318</t>
  </si>
  <si>
    <t>Post_3319</t>
  </si>
  <si>
    <t>Post_3320</t>
  </si>
  <si>
    <t>Post_3321</t>
  </si>
  <si>
    <t>Post_3322</t>
  </si>
  <si>
    <t>Post_3323</t>
  </si>
  <si>
    <t>Post_3324</t>
  </si>
  <si>
    <t>Post_3325</t>
  </si>
  <si>
    <t>Post_3326</t>
  </si>
  <si>
    <t>Post_3327</t>
  </si>
  <si>
    <t>Post_3328</t>
  </si>
  <si>
    <t>Post_3329</t>
  </si>
  <si>
    <t>Post_3330</t>
  </si>
  <si>
    <t>Post_3331</t>
  </si>
  <si>
    <t>Post_3332</t>
  </si>
  <si>
    <t>Post_3333</t>
  </si>
  <si>
    <t>Post_3334</t>
  </si>
  <si>
    <t>Post_3335</t>
  </si>
  <si>
    <t>Post_3336</t>
  </si>
  <si>
    <t>Post_3337</t>
  </si>
  <si>
    <t>Post_3338</t>
  </si>
  <si>
    <t>Post_3339</t>
  </si>
  <si>
    <t>Post_3340</t>
  </si>
  <si>
    <t>Post_3341</t>
  </si>
  <si>
    <t>Post_3342</t>
  </si>
  <si>
    <t>Post_3343</t>
  </si>
  <si>
    <t>Post_3344</t>
  </si>
  <si>
    <t>Post_3345</t>
  </si>
  <si>
    <t>Post_3346</t>
  </si>
  <si>
    <t>Post_3347</t>
  </si>
  <si>
    <t>Post_3348</t>
  </si>
  <si>
    <t>Post_3349</t>
  </si>
  <si>
    <t>Post_3350</t>
  </si>
  <si>
    <t>Post_3351</t>
  </si>
  <si>
    <t>Post_3352</t>
  </si>
  <si>
    <t>Post_3353</t>
  </si>
  <si>
    <t>Post_3354</t>
  </si>
  <si>
    <t>Post_3355</t>
  </si>
  <si>
    <t>Post_3356</t>
  </si>
  <si>
    <t>Post_3357</t>
  </si>
  <si>
    <t>Post_3358</t>
  </si>
  <si>
    <t>Post_3359</t>
  </si>
  <si>
    <t>Post_3360</t>
  </si>
  <si>
    <t>Post_3361</t>
  </si>
  <si>
    <t>Post_3362</t>
  </si>
  <si>
    <t>Post_3363</t>
  </si>
  <si>
    <t>Post_3364</t>
  </si>
  <si>
    <t>Post_3365</t>
  </si>
  <si>
    <t>Post_3366</t>
  </si>
  <si>
    <t>Post_3367</t>
  </si>
  <si>
    <t>Post_3368</t>
  </si>
  <si>
    <t>Post_3369</t>
  </si>
  <si>
    <t>Post_3370</t>
  </si>
  <si>
    <t>Post_3371</t>
  </si>
  <si>
    <t>Post_3372</t>
  </si>
  <si>
    <t>Post_3373</t>
  </si>
  <si>
    <t>Post_3374</t>
  </si>
  <si>
    <t>Post_3375</t>
  </si>
  <si>
    <t>Post_3376</t>
  </si>
  <si>
    <t>Post_3377</t>
  </si>
  <si>
    <t>Post_3378</t>
  </si>
  <si>
    <t>Post_3379</t>
  </si>
  <si>
    <t>Post_3380</t>
  </si>
  <si>
    <t>Post_3381</t>
  </si>
  <si>
    <t>Post_3382</t>
  </si>
  <si>
    <t>Post_3383</t>
  </si>
  <si>
    <t>Post_3384</t>
  </si>
  <si>
    <t>Post_3385</t>
  </si>
  <si>
    <t>Post_3386</t>
  </si>
  <si>
    <t>Post_3387</t>
  </si>
  <si>
    <t>Post_3388</t>
  </si>
  <si>
    <t>Post_3389</t>
  </si>
  <si>
    <t>Post_3390</t>
  </si>
  <si>
    <t>Post_3391</t>
  </si>
  <si>
    <t>Post_3392</t>
  </si>
  <si>
    <t>Post_3393</t>
  </si>
  <si>
    <t>Post_3394</t>
  </si>
  <si>
    <t>Post_3395</t>
  </si>
  <si>
    <t>Post_3396</t>
  </si>
  <si>
    <t>Post_3397</t>
  </si>
  <si>
    <t>Post_3398</t>
  </si>
  <si>
    <t>Post_3399</t>
  </si>
  <si>
    <t>Post_3400</t>
  </si>
  <si>
    <t>Post_3401</t>
  </si>
  <si>
    <t>Post_3402</t>
  </si>
  <si>
    <t>Post_3403</t>
  </si>
  <si>
    <t>Post_3404</t>
  </si>
  <si>
    <t>Post_3405</t>
  </si>
  <si>
    <t>Post_3406</t>
  </si>
  <si>
    <t>Post_3407</t>
  </si>
  <si>
    <t>Post_3408</t>
  </si>
  <si>
    <t>Post_3409</t>
  </si>
  <si>
    <t>Post_3410</t>
  </si>
  <si>
    <t>Post_3411</t>
  </si>
  <si>
    <t>Post_3412</t>
  </si>
  <si>
    <t>Post_3413</t>
  </si>
  <si>
    <t>Post_3414</t>
  </si>
  <si>
    <t>Post_3415</t>
  </si>
  <si>
    <t>Post_3416</t>
  </si>
  <si>
    <t>Post_3417</t>
  </si>
  <si>
    <t>Post_3418</t>
  </si>
  <si>
    <t>Post_3419</t>
  </si>
  <si>
    <t>Post_3420</t>
  </si>
  <si>
    <t>Post_3421</t>
  </si>
  <si>
    <t>Post_3422</t>
  </si>
  <si>
    <t>Post_3423</t>
  </si>
  <si>
    <t>Post_3424</t>
  </si>
  <si>
    <t>Post_3425</t>
  </si>
  <si>
    <t>Post_3426</t>
  </si>
  <si>
    <t>Post_3427</t>
  </si>
  <si>
    <t>Post_3428</t>
  </si>
  <si>
    <t>Post_3429</t>
  </si>
  <si>
    <t>Post_3430</t>
  </si>
  <si>
    <t>Post_3431</t>
  </si>
  <si>
    <t>Post_3432</t>
  </si>
  <si>
    <t>Post_3433</t>
  </si>
  <si>
    <t>Post_3434</t>
  </si>
  <si>
    <t>Post_3435</t>
  </si>
  <si>
    <t>Post_3436</t>
  </si>
  <si>
    <t>Post_3437</t>
  </si>
  <si>
    <t>Post_3438</t>
  </si>
  <si>
    <t>Post_3439</t>
  </si>
  <si>
    <t>Post_3440</t>
  </si>
  <si>
    <t>Post_3441</t>
  </si>
  <si>
    <t>Post_3442</t>
  </si>
  <si>
    <t>Post_3443</t>
  </si>
  <si>
    <t>Post_3444</t>
  </si>
  <si>
    <t>Post_3445</t>
  </si>
  <si>
    <t>Post_3446</t>
  </si>
  <si>
    <t>Post_3447</t>
  </si>
  <si>
    <t>Post_3448</t>
  </si>
  <si>
    <t>Post_3449</t>
  </si>
  <si>
    <t>Post_3450</t>
  </si>
  <si>
    <t>Post_3451</t>
  </si>
  <si>
    <t>Post_3452</t>
  </si>
  <si>
    <t>Post_3453</t>
  </si>
  <si>
    <t>Post_3454</t>
  </si>
  <si>
    <t>Post_3455</t>
  </si>
  <si>
    <t>Post_3456</t>
  </si>
  <si>
    <t>Post_3457</t>
  </si>
  <si>
    <t>Post_3458</t>
  </si>
  <si>
    <t>Post_3459</t>
  </si>
  <si>
    <t>Post_3460</t>
  </si>
  <si>
    <t>Post_3461</t>
  </si>
  <si>
    <t>Post_3462</t>
  </si>
  <si>
    <t>Post_3463</t>
  </si>
  <si>
    <t>Post_3464</t>
  </si>
  <si>
    <t>Post_3465</t>
  </si>
  <si>
    <t>Post_3466</t>
  </si>
  <si>
    <t>Post_3467</t>
  </si>
  <si>
    <t>Post_3468</t>
  </si>
  <si>
    <t>Post_3469</t>
  </si>
  <si>
    <t>Post_3470</t>
  </si>
  <si>
    <t>Post_3471</t>
  </si>
  <si>
    <t>Post_3472</t>
  </si>
  <si>
    <t>Post_3473</t>
  </si>
  <si>
    <t>Post_3474</t>
  </si>
  <si>
    <t>Post_3475</t>
  </si>
  <si>
    <t>Post_3476</t>
  </si>
  <si>
    <t>Post_3477</t>
  </si>
  <si>
    <t>Post_3478</t>
  </si>
  <si>
    <t>Post_3479</t>
  </si>
  <si>
    <t>Post_3480</t>
  </si>
  <si>
    <t>Post_3481</t>
  </si>
  <si>
    <t>Post_3482</t>
  </si>
  <si>
    <t>Post_3483</t>
  </si>
  <si>
    <t>Post_3484</t>
  </si>
  <si>
    <t>Post_3485</t>
  </si>
  <si>
    <t>Post_3486</t>
  </si>
  <si>
    <t>Post_3487</t>
  </si>
  <si>
    <t>Post_3488</t>
  </si>
  <si>
    <t>Post_3489</t>
  </si>
  <si>
    <t>Post_3490</t>
  </si>
  <si>
    <t>Post_3491</t>
  </si>
  <si>
    <t>Post_3492</t>
  </si>
  <si>
    <t>Post_3493</t>
  </si>
  <si>
    <t>Post_3494</t>
  </si>
  <si>
    <t>Post_3495</t>
  </si>
  <si>
    <t>Post_3496</t>
  </si>
  <si>
    <t>Post_3497</t>
  </si>
  <si>
    <t>Post_3498</t>
  </si>
  <si>
    <t>Post_3499</t>
  </si>
  <si>
    <t>Post_3500</t>
  </si>
  <si>
    <t>Post_3501</t>
  </si>
  <si>
    <t>Post_3502</t>
  </si>
  <si>
    <t>Post_3503</t>
  </si>
  <si>
    <t>Post_3504</t>
  </si>
  <si>
    <t>Post_3505</t>
  </si>
  <si>
    <t>Post_3506</t>
  </si>
  <si>
    <t>Post_3507</t>
  </si>
  <si>
    <t>Post_3508</t>
  </si>
  <si>
    <t>Post_3509</t>
  </si>
  <si>
    <t>Post_3510</t>
  </si>
  <si>
    <t>Post_3511</t>
  </si>
  <si>
    <t>Post_3512</t>
  </si>
  <si>
    <t>Post_3513</t>
  </si>
  <si>
    <t>Post_3514</t>
  </si>
  <si>
    <t>Post_3515</t>
  </si>
  <si>
    <t>Post_3516</t>
  </si>
  <si>
    <t>Post_3517</t>
  </si>
  <si>
    <t>Post_3518</t>
  </si>
  <si>
    <t>Post_3519</t>
  </si>
  <si>
    <t>Post_3520</t>
  </si>
  <si>
    <t>Post_3521</t>
  </si>
  <si>
    <t>Post_3522</t>
  </si>
  <si>
    <t>Post_3523</t>
  </si>
  <si>
    <t>Post_3524</t>
  </si>
  <si>
    <t>Post_3525</t>
  </si>
  <si>
    <t>Post_3526</t>
  </si>
  <si>
    <t>Post_3527</t>
  </si>
  <si>
    <t>Post_3528</t>
  </si>
  <si>
    <t>Post_3529</t>
  </si>
  <si>
    <t>Post_3530</t>
  </si>
  <si>
    <t>Post_3531</t>
  </si>
  <si>
    <t>Post_3532</t>
  </si>
  <si>
    <t>Post_3533</t>
  </si>
  <si>
    <t>Post_3534</t>
  </si>
  <si>
    <t>Post_3535</t>
  </si>
  <si>
    <t>Post_3536</t>
  </si>
  <si>
    <t>Post_3537</t>
  </si>
  <si>
    <t>Post_3538</t>
  </si>
  <si>
    <t>Post_3539</t>
  </si>
  <si>
    <t>Post_3540</t>
  </si>
  <si>
    <t>Post_3541</t>
  </si>
  <si>
    <t>Post_3542</t>
  </si>
  <si>
    <t>Post_3543</t>
  </si>
  <si>
    <t>Post_3544</t>
  </si>
  <si>
    <t>Post_3545</t>
  </si>
  <si>
    <t>Post_3546</t>
  </si>
  <si>
    <t>Post_3547</t>
  </si>
  <si>
    <t>Post_3548</t>
  </si>
  <si>
    <t>Post_3549</t>
  </si>
  <si>
    <t>Post_3550</t>
  </si>
  <si>
    <t>Post_3551</t>
  </si>
  <si>
    <t>Post_3552</t>
  </si>
  <si>
    <t>Post_3553</t>
  </si>
  <si>
    <t>Post_3554</t>
  </si>
  <si>
    <t>Post_3555</t>
  </si>
  <si>
    <t>Post_3556</t>
  </si>
  <si>
    <t>Post_3557</t>
  </si>
  <si>
    <t>Post_3558</t>
  </si>
  <si>
    <t>Post_3559</t>
  </si>
  <si>
    <t>Post_3560</t>
  </si>
  <si>
    <t>Post_3561</t>
  </si>
  <si>
    <t>Post_3562</t>
  </si>
  <si>
    <t>Post_3563</t>
  </si>
  <si>
    <t>Post_3564</t>
  </si>
  <si>
    <t>Post_3565</t>
  </si>
  <si>
    <t>Post_3566</t>
  </si>
  <si>
    <t>Post_3567</t>
  </si>
  <si>
    <t>Post_3568</t>
  </si>
  <si>
    <t>Post_3569</t>
  </si>
  <si>
    <t>Post_3570</t>
  </si>
  <si>
    <t>Post_3571</t>
  </si>
  <si>
    <t>Post_3572</t>
  </si>
  <si>
    <t>Post_3573</t>
  </si>
  <si>
    <t>Post_3574</t>
  </si>
  <si>
    <t>Post_3575</t>
  </si>
  <si>
    <t>Post_3576</t>
  </si>
  <si>
    <t>Post_3577</t>
  </si>
  <si>
    <t>Post_3578</t>
  </si>
  <si>
    <t>Post_3579</t>
  </si>
  <si>
    <t>Post_3580</t>
  </si>
  <si>
    <t>Post_3581</t>
  </si>
  <si>
    <t>Post_3582</t>
  </si>
  <si>
    <t>Post_3583</t>
  </si>
  <si>
    <t>Post_3584</t>
  </si>
  <si>
    <t>Post_3585</t>
  </si>
  <si>
    <t>Post_3586</t>
  </si>
  <si>
    <t>Post_3587</t>
  </si>
  <si>
    <t>Post_3588</t>
  </si>
  <si>
    <t>Post_3589</t>
  </si>
  <si>
    <t>Post_3590</t>
  </si>
  <si>
    <t>Post_3591</t>
  </si>
  <si>
    <t>Post_3592</t>
  </si>
  <si>
    <t>Post_3593</t>
  </si>
  <si>
    <t>Post_3594</t>
  </si>
  <si>
    <t>Post_3595</t>
  </si>
  <si>
    <t>Post_3596</t>
  </si>
  <si>
    <t>Post_3597</t>
  </si>
  <si>
    <t>Post_3598</t>
  </si>
  <si>
    <t>Post_3599</t>
  </si>
  <si>
    <t>Post_3600</t>
  </si>
  <si>
    <t>Post_3601</t>
  </si>
  <si>
    <t>Post_3602</t>
  </si>
  <si>
    <t>Post_3603</t>
  </si>
  <si>
    <t>Post_3604</t>
  </si>
  <si>
    <t>Post_3605</t>
  </si>
  <si>
    <t>Post_3606</t>
  </si>
  <si>
    <t>Post_3607</t>
  </si>
  <si>
    <t>Post_3608</t>
  </si>
  <si>
    <t>Post_3609</t>
  </si>
  <si>
    <t>Post_3610</t>
  </si>
  <si>
    <t>Post_3611</t>
  </si>
  <si>
    <t>Post_3612</t>
  </si>
  <si>
    <t>Post_3613</t>
  </si>
  <si>
    <t>Post_3614</t>
  </si>
  <si>
    <t>Post_3615</t>
  </si>
  <si>
    <t>Post_3616</t>
  </si>
  <si>
    <t>Post_3617</t>
  </si>
  <si>
    <t>Post_3618</t>
  </si>
  <si>
    <t>Post_3619</t>
  </si>
  <si>
    <t>Post_3620</t>
  </si>
  <si>
    <t>Post_3621</t>
  </si>
  <si>
    <t>Post_3622</t>
  </si>
  <si>
    <t>Post_3623</t>
  </si>
  <si>
    <t>Post_3624</t>
  </si>
  <si>
    <t>Post_3625</t>
  </si>
  <si>
    <t>Post_3626</t>
  </si>
  <si>
    <t>Post_3627</t>
  </si>
  <si>
    <t>Post_3628</t>
  </si>
  <si>
    <t>Post_3629</t>
  </si>
  <si>
    <t>Post_3630</t>
  </si>
  <si>
    <t>Post_3631</t>
  </si>
  <si>
    <t>Post_3632</t>
  </si>
  <si>
    <t>Post_3633</t>
  </si>
  <si>
    <t>Post_3634</t>
  </si>
  <si>
    <t>Post_3635</t>
  </si>
  <si>
    <t>Post_3636</t>
  </si>
  <si>
    <t>Post_3637</t>
  </si>
  <si>
    <t>Post_3638</t>
  </si>
  <si>
    <t>Post_3639</t>
  </si>
  <si>
    <t>Post_3640</t>
  </si>
  <si>
    <t>Post_3641</t>
  </si>
  <si>
    <t>Post_3642</t>
  </si>
  <si>
    <t>Post_3643</t>
  </si>
  <si>
    <t>Post_3644</t>
  </si>
  <si>
    <t>Post_3645</t>
  </si>
  <si>
    <t>Post_3646</t>
  </si>
  <si>
    <t>Post_3647</t>
  </si>
  <si>
    <t>Post_3648</t>
  </si>
  <si>
    <t>Post_3649</t>
  </si>
  <si>
    <t>Post_3650</t>
  </si>
  <si>
    <t>Post_3651</t>
  </si>
  <si>
    <t>Post_3652</t>
  </si>
  <si>
    <t>Post_3653</t>
  </si>
  <si>
    <t>Post_3654</t>
  </si>
  <si>
    <t>Post_3655</t>
  </si>
  <si>
    <t>Post_3656</t>
  </si>
  <si>
    <t>Post_3657</t>
  </si>
  <si>
    <t>Post_3658</t>
  </si>
  <si>
    <t>Post_3659</t>
  </si>
  <si>
    <t>Post_3660</t>
  </si>
  <si>
    <t>Post_3661</t>
  </si>
  <si>
    <t>Post_3662</t>
  </si>
  <si>
    <t>Post_3663</t>
  </si>
  <si>
    <t>Post_3664</t>
  </si>
  <si>
    <t>Post_3665</t>
  </si>
  <si>
    <t>Post_3666</t>
  </si>
  <si>
    <t>Post_3667</t>
  </si>
  <si>
    <t>Post_3668</t>
  </si>
  <si>
    <t>Post_3669</t>
  </si>
  <si>
    <t>Post_3670</t>
  </si>
  <si>
    <t>Post_3671</t>
  </si>
  <si>
    <t>Post_3672</t>
  </si>
  <si>
    <t>Post_3673</t>
  </si>
  <si>
    <t>Post_3674</t>
  </si>
  <si>
    <t>Post_3675</t>
  </si>
  <si>
    <t>Post_3676</t>
  </si>
  <si>
    <t>Post_3677</t>
  </si>
  <si>
    <t>Post_3678</t>
  </si>
  <si>
    <t>Post_3679</t>
  </si>
  <si>
    <t>Post_3680</t>
  </si>
  <si>
    <t>Post_3681</t>
  </si>
  <si>
    <t>Post_3682</t>
  </si>
  <si>
    <t>Post_3683</t>
  </si>
  <si>
    <t>Post_3684</t>
  </si>
  <si>
    <t>Post_3685</t>
  </si>
  <si>
    <t>Post_3686</t>
  </si>
  <si>
    <t>Post_3687</t>
  </si>
  <si>
    <t>Post_3688</t>
  </si>
  <si>
    <t>Post_3689</t>
  </si>
  <si>
    <t>Post_3690</t>
  </si>
  <si>
    <t>Post_3691</t>
  </si>
  <si>
    <t>Post_3692</t>
  </si>
  <si>
    <t>Post_3693</t>
  </si>
  <si>
    <t>Post_3694</t>
  </si>
  <si>
    <t>Post_3695</t>
  </si>
  <si>
    <t>Post_3696</t>
  </si>
  <si>
    <t>Post_3697</t>
  </si>
  <si>
    <t>Post_3698</t>
  </si>
  <si>
    <t>Post_3699</t>
  </si>
  <si>
    <t>Post_3700</t>
  </si>
  <si>
    <t>Post_3701</t>
  </si>
  <si>
    <t>Post_3702</t>
  </si>
  <si>
    <t>Post_3703</t>
  </si>
  <si>
    <t>Post_3704</t>
  </si>
  <si>
    <t>Post_3705</t>
  </si>
  <si>
    <t>Post_3706</t>
  </si>
  <si>
    <t>Post_3707</t>
  </si>
  <si>
    <t>Post_3708</t>
  </si>
  <si>
    <t>Post_3709</t>
  </si>
  <si>
    <t>Post_3710</t>
  </si>
  <si>
    <t>Post_3711</t>
  </si>
  <si>
    <t>Post_3712</t>
  </si>
  <si>
    <t>Post_3713</t>
  </si>
  <si>
    <t>Post_3714</t>
  </si>
  <si>
    <t>Post_3715</t>
  </si>
  <si>
    <t>Post_3716</t>
  </si>
  <si>
    <t>Post_3717</t>
  </si>
  <si>
    <t>Post_3718</t>
  </si>
  <si>
    <t>Post_3719</t>
  </si>
  <si>
    <t>Post_3720</t>
  </si>
  <si>
    <t>Post_3721</t>
  </si>
  <si>
    <t>Post_3722</t>
  </si>
  <si>
    <t>Post_3723</t>
  </si>
  <si>
    <t>Post_3724</t>
  </si>
  <si>
    <t>Post_3725</t>
  </si>
  <si>
    <t>Post_3726</t>
  </si>
  <si>
    <t>Post_3727</t>
  </si>
  <si>
    <t>Post_3728</t>
  </si>
  <si>
    <t>Post_3729</t>
  </si>
  <si>
    <t>Post_3730</t>
  </si>
  <si>
    <t>Post_3731</t>
  </si>
  <si>
    <t>Post_3732</t>
  </si>
  <si>
    <t>Post_3733</t>
  </si>
  <si>
    <t>Post_3734</t>
  </si>
  <si>
    <t>Post_3735</t>
  </si>
  <si>
    <t>Post_3736</t>
  </si>
  <si>
    <t>Post_3737</t>
  </si>
  <si>
    <t>Post_3738</t>
  </si>
  <si>
    <t>Post_3739</t>
  </si>
  <si>
    <t>Post_3740</t>
  </si>
  <si>
    <t>Post_3741</t>
  </si>
  <si>
    <t>Post_3742</t>
  </si>
  <si>
    <t>Post_3743</t>
  </si>
  <si>
    <t>Post_3744</t>
  </si>
  <si>
    <t>Post_3745</t>
  </si>
  <si>
    <t>Post_3746</t>
  </si>
  <si>
    <t>Post_3747</t>
  </si>
  <si>
    <t>Post_3748</t>
  </si>
  <si>
    <t>Post_3749</t>
  </si>
  <si>
    <t>Post_3750</t>
  </si>
  <si>
    <t>Post_3751</t>
  </si>
  <si>
    <t>Post_3752</t>
  </si>
  <si>
    <t>Post_3753</t>
  </si>
  <si>
    <t>Post_3754</t>
  </si>
  <si>
    <t>Post_3755</t>
  </si>
  <si>
    <t>Post_3756</t>
  </si>
  <si>
    <t>Post_3757</t>
  </si>
  <si>
    <t>Post_3758</t>
  </si>
  <si>
    <t>Post_3759</t>
  </si>
  <si>
    <t>Post_3760</t>
  </si>
  <si>
    <t>Post_3761</t>
  </si>
  <si>
    <t>Post_3762</t>
  </si>
  <si>
    <t>Post_3763</t>
  </si>
  <si>
    <t>Post_3764</t>
  </si>
  <si>
    <t>Post_3765</t>
  </si>
  <si>
    <t>Post_3766</t>
  </si>
  <si>
    <t>Post_3767</t>
  </si>
  <si>
    <t>Post_3768</t>
  </si>
  <si>
    <t>Post_3769</t>
  </si>
  <si>
    <t>Post_3770</t>
  </si>
  <si>
    <t>Post_3771</t>
  </si>
  <si>
    <t>Post_3772</t>
  </si>
  <si>
    <t>Post_3773</t>
  </si>
  <si>
    <t>Post_3774</t>
  </si>
  <si>
    <t>Post_3775</t>
  </si>
  <si>
    <t>Post_3776</t>
  </si>
  <si>
    <t>Post_3777</t>
  </si>
  <si>
    <t>Post_3778</t>
  </si>
  <si>
    <t>Post_3779</t>
  </si>
  <si>
    <t>Post_3780</t>
  </si>
  <si>
    <t>Post_3781</t>
  </si>
  <si>
    <t>Post_3782</t>
  </si>
  <si>
    <t>Post_3783</t>
  </si>
  <si>
    <t>Post_3784</t>
  </si>
  <si>
    <t>Post_3785</t>
  </si>
  <si>
    <t>Post_3786</t>
  </si>
  <si>
    <t>Post_3787</t>
  </si>
  <si>
    <t>Post_3788</t>
  </si>
  <si>
    <t>Post_3789</t>
  </si>
  <si>
    <t>Post_3790</t>
  </si>
  <si>
    <t>Post_3791</t>
  </si>
  <si>
    <t>Post_3792</t>
  </si>
  <si>
    <t>Post_3793</t>
  </si>
  <si>
    <t>Post_3794</t>
  </si>
  <si>
    <t>Post_3795</t>
  </si>
  <si>
    <t>Post_3796</t>
  </si>
  <si>
    <t>Post_3797</t>
  </si>
  <si>
    <t>Post_3798</t>
  </si>
  <si>
    <t>Post_3799</t>
  </si>
  <si>
    <t>Post_3800</t>
  </si>
  <si>
    <t>Post_3801</t>
  </si>
  <si>
    <t>Post_3802</t>
  </si>
  <si>
    <t>Post_3803</t>
  </si>
  <si>
    <t>Post_3804</t>
  </si>
  <si>
    <t>Post_3805</t>
  </si>
  <si>
    <t>Post_3806</t>
  </si>
  <si>
    <t>Post_3807</t>
  </si>
  <si>
    <t>Post_3808</t>
  </si>
  <si>
    <t>Post_3809</t>
  </si>
  <si>
    <t>Post_3810</t>
  </si>
  <si>
    <t>Post_3811</t>
  </si>
  <si>
    <t>Post_3812</t>
  </si>
  <si>
    <t>Post_3813</t>
  </si>
  <si>
    <t>Post_3814</t>
  </si>
  <si>
    <t>Post_3815</t>
  </si>
  <si>
    <t>Post_3816</t>
  </si>
  <si>
    <t>Post_3817</t>
  </si>
  <si>
    <t>Post_3818</t>
  </si>
  <si>
    <t>Post_3819</t>
  </si>
  <si>
    <t>Post_3820</t>
  </si>
  <si>
    <t>Post_3821</t>
  </si>
  <si>
    <t>Post_3822</t>
  </si>
  <si>
    <t>Post_3823</t>
  </si>
  <si>
    <t>Post_3824</t>
  </si>
  <si>
    <t>Post_3825</t>
  </si>
  <si>
    <t>Post_3826</t>
  </si>
  <si>
    <t>Post_3827</t>
  </si>
  <si>
    <t>Post_3828</t>
  </si>
  <si>
    <t>Post_3829</t>
  </si>
  <si>
    <t>Post_3830</t>
  </si>
  <si>
    <t>Post_3831</t>
  </si>
  <si>
    <t>Post_3832</t>
  </si>
  <si>
    <t>Post_3833</t>
  </si>
  <si>
    <t>Post_3834</t>
  </si>
  <si>
    <t>Post_3835</t>
  </si>
  <si>
    <t>Post_3836</t>
  </si>
  <si>
    <t>Post_3837</t>
  </si>
  <si>
    <t>Post_3838</t>
  </si>
  <si>
    <t>Post_3839</t>
  </si>
  <si>
    <t>Post_3840</t>
  </si>
  <si>
    <t>Post_3841</t>
  </si>
  <si>
    <t>Post_3842</t>
  </si>
  <si>
    <t>Post_3843</t>
  </si>
  <si>
    <t>Post_3844</t>
  </si>
  <si>
    <t>Post_3845</t>
  </si>
  <si>
    <t>Post_3846</t>
  </si>
  <si>
    <t>Post_3847</t>
  </si>
  <si>
    <t>Post_3848</t>
  </si>
  <si>
    <t>Post_3849</t>
  </si>
  <si>
    <t>Post_3850</t>
  </si>
  <si>
    <t>Post_3851</t>
  </si>
  <si>
    <t>Post_3852</t>
  </si>
  <si>
    <t>Post_3853</t>
  </si>
  <si>
    <t>Post_3854</t>
  </si>
  <si>
    <t>Post_3855</t>
  </si>
  <si>
    <t>Post_3856</t>
  </si>
  <si>
    <t>Post_3857</t>
  </si>
  <si>
    <t>Post_3858</t>
  </si>
  <si>
    <t>Post_3859</t>
  </si>
  <si>
    <t>Post_3860</t>
  </si>
  <si>
    <t>Post_3861</t>
  </si>
  <si>
    <t>Post_3862</t>
  </si>
  <si>
    <t>Post_3863</t>
  </si>
  <si>
    <t>Post_3864</t>
  </si>
  <si>
    <t>Post_3865</t>
  </si>
  <si>
    <t>Post_3866</t>
  </si>
  <si>
    <t>Post_3867</t>
  </si>
  <si>
    <t>Post_3868</t>
  </si>
  <si>
    <t>Post_3869</t>
  </si>
  <si>
    <t>Post_3870</t>
  </si>
  <si>
    <t>Post_3871</t>
  </si>
  <si>
    <t>Post_3872</t>
  </si>
  <si>
    <t>Post_3873</t>
  </si>
  <si>
    <t>Post_3874</t>
  </si>
  <si>
    <t>Post_3875</t>
  </si>
  <si>
    <t>Post_3876</t>
  </si>
  <si>
    <t>Post_3877</t>
  </si>
  <si>
    <t>Post_3878</t>
  </si>
  <si>
    <t>Post_3879</t>
  </si>
  <si>
    <t>Post_3880</t>
  </si>
  <si>
    <t>Post_3881</t>
  </si>
  <si>
    <t>Post_3882</t>
  </si>
  <si>
    <t>Post_3883</t>
  </si>
  <si>
    <t>Post_3884</t>
  </si>
  <si>
    <t>Post_3885</t>
  </si>
  <si>
    <t>Post_3886</t>
  </si>
  <si>
    <t>Post_3887</t>
  </si>
  <si>
    <t>Post_3888</t>
  </si>
  <si>
    <t>Post_3889</t>
  </si>
  <si>
    <t>Post_3890</t>
  </si>
  <si>
    <t>Post_3891</t>
  </si>
  <si>
    <t>Post_3892</t>
  </si>
  <si>
    <t>Post_3893</t>
  </si>
  <si>
    <t>Post_3894</t>
  </si>
  <si>
    <t>Post_3895</t>
  </si>
  <si>
    <t>Post_3896</t>
  </si>
  <si>
    <t>Post_3897</t>
  </si>
  <si>
    <t>Post_3898</t>
  </si>
  <si>
    <t>Post_3899</t>
  </si>
  <si>
    <t>Post_3900</t>
  </si>
  <si>
    <t>Post_3901</t>
  </si>
  <si>
    <t>Post_3902</t>
  </si>
  <si>
    <t>Post_3903</t>
  </si>
  <si>
    <t>Post_3904</t>
  </si>
  <si>
    <t>Post_3905</t>
  </si>
  <si>
    <t>Post_3906</t>
  </si>
  <si>
    <t>Post_3907</t>
  </si>
  <si>
    <t>Post_3908</t>
  </si>
  <si>
    <t>Post_3909</t>
  </si>
  <si>
    <t>Post_3910</t>
  </si>
  <si>
    <t>Post_3911</t>
  </si>
  <si>
    <t>Post_3912</t>
  </si>
  <si>
    <t>Post_3913</t>
  </si>
  <si>
    <t>Post_3914</t>
  </si>
  <si>
    <t>Post_3915</t>
  </si>
  <si>
    <t>Post_3916</t>
  </si>
  <si>
    <t>Post_3917</t>
  </si>
  <si>
    <t>Post_3918</t>
  </si>
  <si>
    <t>Post_3919</t>
  </si>
  <si>
    <t>Post_3920</t>
  </si>
  <si>
    <t>Post_3921</t>
  </si>
  <si>
    <t>Post_3922</t>
  </si>
  <si>
    <t>Post_3923</t>
  </si>
  <si>
    <t>Post_3924</t>
  </si>
  <si>
    <t>Post_3925</t>
  </si>
  <si>
    <t>Post_3926</t>
  </si>
  <si>
    <t>Post_3927</t>
  </si>
  <si>
    <t>Post_3928</t>
  </si>
  <si>
    <t>Post_3929</t>
  </si>
  <si>
    <t>Post_3930</t>
  </si>
  <si>
    <t>Post_3931</t>
  </si>
  <si>
    <t>Post_3932</t>
  </si>
  <si>
    <t>Post_3933</t>
  </si>
  <si>
    <t>Post_3934</t>
  </si>
  <si>
    <t>Post_3935</t>
  </si>
  <si>
    <t>Post_3936</t>
  </si>
  <si>
    <t>Post_3937</t>
  </si>
  <si>
    <t>Post_3938</t>
  </si>
  <si>
    <t>Post_3939</t>
  </si>
  <si>
    <t>Post_3940</t>
  </si>
  <si>
    <t>Post_3941</t>
  </si>
  <si>
    <t>Post_3942</t>
  </si>
  <si>
    <t>Post_3943</t>
  </si>
  <si>
    <t>Post_3944</t>
  </si>
  <si>
    <t>Post_3945</t>
  </si>
  <si>
    <t>Post_3946</t>
  </si>
  <si>
    <t>Post_3947</t>
  </si>
  <si>
    <t>Post_3948</t>
  </si>
  <si>
    <t>Post_3949</t>
  </si>
  <si>
    <t>Post_3950</t>
  </si>
  <si>
    <t>Post_3951</t>
  </si>
  <si>
    <t>Post_3952</t>
  </si>
  <si>
    <t>Post_3953</t>
  </si>
  <si>
    <t>Post_3954</t>
  </si>
  <si>
    <t>Post_3955</t>
  </si>
  <si>
    <t>Post_3956</t>
  </si>
  <si>
    <t>Post_3957</t>
  </si>
  <si>
    <t>Post_3958</t>
  </si>
  <si>
    <t>Post_3959</t>
  </si>
  <si>
    <t>Post_3960</t>
  </si>
  <si>
    <t>Post_3961</t>
  </si>
  <si>
    <t>Post_3962</t>
  </si>
  <si>
    <t>Post_3963</t>
  </si>
  <si>
    <t>Post_3964</t>
  </si>
  <si>
    <t>Post_3965</t>
  </si>
  <si>
    <t>Post_3966</t>
  </si>
  <si>
    <t>Post_3967</t>
  </si>
  <si>
    <t>Post_3968</t>
  </si>
  <si>
    <t>Post_3969</t>
  </si>
  <si>
    <t>Post_3970</t>
  </si>
  <si>
    <t>Post_3971</t>
  </si>
  <si>
    <t>Post_3972</t>
  </si>
  <si>
    <t>Post_3973</t>
  </si>
  <si>
    <t>Post_3974</t>
  </si>
  <si>
    <t>Post_3975</t>
  </si>
  <si>
    <t>Post_3976</t>
  </si>
  <si>
    <t>Post_3977</t>
  </si>
  <si>
    <t>Post_3978</t>
  </si>
  <si>
    <t>Post_3979</t>
  </si>
  <si>
    <t>Post_3980</t>
  </si>
  <si>
    <t>Post_3981</t>
  </si>
  <si>
    <t>Post_3982</t>
  </si>
  <si>
    <t>Post_3983</t>
  </si>
  <si>
    <t>Post_3984</t>
  </si>
  <si>
    <t>Post_3985</t>
  </si>
  <si>
    <t>Post_3986</t>
  </si>
  <si>
    <t>Post_3987</t>
  </si>
  <si>
    <t>Post_3988</t>
  </si>
  <si>
    <t>Post_3989</t>
  </si>
  <si>
    <t>Post_3990</t>
  </si>
  <si>
    <t>Post_3991</t>
  </si>
  <si>
    <t>Post_3992</t>
  </si>
  <si>
    <t>Post_3993</t>
  </si>
  <si>
    <t>Post_3994</t>
  </si>
  <si>
    <t>Post_3995</t>
  </si>
  <si>
    <t>Post_3996</t>
  </si>
  <si>
    <t>Post_3997</t>
  </si>
  <si>
    <t>Post_3998</t>
  </si>
  <si>
    <t>Post_3999</t>
  </si>
  <si>
    <t>Post_4000</t>
  </si>
  <si>
    <t>Post_4001</t>
  </si>
  <si>
    <t>Post_4002</t>
  </si>
  <si>
    <t>Post_4003</t>
  </si>
  <si>
    <t>Post_4004</t>
  </si>
  <si>
    <t>Post_4005</t>
  </si>
  <si>
    <t>Post_4006</t>
  </si>
  <si>
    <t>Post_4007</t>
  </si>
  <si>
    <t>Post_4008</t>
  </si>
  <si>
    <t>Post_4009</t>
  </si>
  <si>
    <t>Post_4010</t>
  </si>
  <si>
    <t>Post_4011</t>
  </si>
  <si>
    <t>Post_4012</t>
  </si>
  <si>
    <t>Post_4013</t>
  </si>
  <si>
    <t>Post_4014</t>
  </si>
  <si>
    <t>Post_4015</t>
  </si>
  <si>
    <t>Post_4016</t>
  </si>
  <si>
    <t>Post_4017</t>
  </si>
  <si>
    <t>Post_4018</t>
  </si>
  <si>
    <t>Post_4019</t>
  </si>
  <si>
    <t>Post_4020</t>
  </si>
  <si>
    <t>Post_4021</t>
  </si>
  <si>
    <t>Post_4022</t>
  </si>
  <si>
    <t>Post_4023</t>
  </si>
  <si>
    <t>Post_4024</t>
  </si>
  <si>
    <t>Post_4025</t>
  </si>
  <si>
    <t>Post_4026</t>
  </si>
  <si>
    <t>Post_4027</t>
  </si>
  <si>
    <t>Post_4028</t>
  </si>
  <si>
    <t>Post_4029</t>
  </si>
  <si>
    <t>Post_4030</t>
  </si>
  <si>
    <t>Post_4031</t>
  </si>
  <si>
    <t>Post_4032</t>
  </si>
  <si>
    <t>Post_4033</t>
  </si>
  <si>
    <t>Post_4034</t>
  </si>
  <si>
    <t>Post_4035</t>
  </si>
  <si>
    <t>Post_4036</t>
  </si>
  <si>
    <t>Post_4037</t>
  </si>
  <si>
    <t>Post_4038</t>
  </si>
  <si>
    <t>Post_4039</t>
  </si>
  <si>
    <t>Post_4040</t>
  </si>
  <si>
    <t>Post_4041</t>
  </si>
  <si>
    <t>Post_4042</t>
  </si>
  <si>
    <t>Post_4043</t>
  </si>
  <si>
    <t>Post_4044</t>
  </si>
  <si>
    <t>Post_4045</t>
  </si>
  <si>
    <t>Post_4046</t>
  </si>
  <si>
    <t>Post_4047</t>
  </si>
  <si>
    <t>Post_4048</t>
  </si>
  <si>
    <t>Post_4049</t>
  </si>
  <si>
    <t>Post_4050</t>
  </si>
  <si>
    <t>Post_4051</t>
  </si>
  <si>
    <t>Post_4052</t>
  </si>
  <si>
    <t>Post_4053</t>
  </si>
  <si>
    <t>Post_4054</t>
  </si>
  <si>
    <t>Post_4055</t>
  </si>
  <si>
    <t>Post_4056</t>
  </si>
  <si>
    <t>Post_4057</t>
  </si>
  <si>
    <t>Post_4058</t>
  </si>
  <si>
    <t>Post_4059</t>
  </si>
  <si>
    <t>Post_4060</t>
  </si>
  <si>
    <t>Post_4061</t>
  </si>
  <si>
    <t>Post_4062</t>
  </si>
  <si>
    <t>Post_4063</t>
  </si>
  <si>
    <t>Post_4064</t>
  </si>
  <si>
    <t>Post_4065</t>
  </si>
  <si>
    <t>Post_4066</t>
  </si>
  <si>
    <t>Post_4067</t>
  </si>
  <si>
    <t>Post_4068</t>
  </si>
  <si>
    <t>Post_4069</t>
  </si>
  <si>
    <t>Post_4070</t>
  </si>
  <si>
    <t>Post_4071</t>
  </si>
  <si>
    <t>Post_4072</t>
  </si>
  <si>
    <t>Post_4073</t>
  </si>
  <si>
    <t>Post_4074</t>
  </si>
  <si>
    <t>Post_4075</t>
  </si>
  <si>
    <t>Post_4076</t>
  </si>
  <si>
    <t>Post_4077</t>
  </si>
  <si>
    <t>Post_4078</t>
  </si>
  <si>
    <t>Post_4079</t>
  </si>
  <si>
    <t>Post_4080</t>
  </si>
  <si>
    <t>Post_4081</t>
  </si>
  <si>
    <t>Post_4082</t>
  </si>
  <si>
    <t>Post_4083</t>
  </si>
  <si>
    <t>Post_4084</t>
  </si>
  <si>
    <t>Post_4085</t>
  </si>
  <si>
    <t>Post_4086</t>
  </si>
  <si>
    <t>Post_4087</t>
  </si>
  <si>
    <t>Post_4088</t>
  </si>
  <si>
    <t>Post_4089</t>
  </si>
  <si>
    <t>Post_4090</t>
  </si>
  <si>
    <t>Post_4091</t>
  </si>
  <si>
    <t>Post_4092</t>
  </si>
  <si>
    <t>Post_4093</t>
  </si>
  <si>
    <t>Post_4094</t>
  </si>
  <si>
    <t>Post_4095</t>
  </si>
  <si>
    <t>Post_4096</t>
  </si>
  <si>
    <t>Post_4097</t>
  </si>
  <si>
    <t>Post_4098</t>
  </si>
  <si>
    <t>Post_4099</t>
  </si>
  <si>
    <t>Post_4100</t>
  </si>
  <si>
    <t>Post_4101</t>
  </si>
  <si>
    <t>Post_4102</t>
  </si>
  <si>
    <t>Post_4103</t>
  </si>
  <si>
    <t>Post_4104</t>
  </si>
  <si>
    <t>Post_4105</t>
  </si>
  <si>
    <t>Post_4106</t>
  </si>
  <si>
    <t>Post_4107</t>
  </si>
  <si>
    <t>Post_4108</t>
  </si>
  <si>
    <t>Post_4109</t>
  </si>
  <si>
    <t>Post_4110</t>
  </si>
  <si>
    <t>Post_4111</t>
  </si>
  <si>
    <t>Post_4112</t>
  </si>
  <si>
    <t>Post_4113</t>
  </si>
  <si>
    <t>Post_4114</t>
  </si>
  <si>
    <t>Post_4115</t>
  </si>
  <si>
    <t>Post_4116</t>
  </si>
  <si>
    <t>Post_4117</t>
  </si>
  <si>
    <t>Post_4118</t>
  </si>
  <si>
    <t>Post_4119</t>
  </si>
  <si>
    <t>Post_4120</t>
  </si>
  <si>
    <t>Post_4121</t>
  </si>
  <si>
    <t>Post_4122</t>
  </si>
  <si>
    <t>Post_4123</t>
  </si>
  <si>
    <t>Post_4124</t>
  </si>
  <si>
    <t>Post_4125</t>
  </si>
  <si>
    <t>Post_4126</t>
  </si>
  <si>
    <t>Post_4127</t>
  </si>
  <si>
    <t>Post_4128</t>
  </si>
  <si>
    <t>Post_4129</t>
  </si>
  <si>
    <t>Post_4130</t>
  </si>
  <si>
    <t>Post_4131</t>
  </si>
  <si>
    <t>Post_4132</t>
  </si>
  <si>
    <t>Post_4133</t>
  </si>
  <si>
    <t>Post_4134</t>
  </si>
  <si>
    <t>Post_4135</t>
  </si>
  <si>
    <t>Post_4136</t>
  </si>
  <si>
    <t>Post_4137</t>
  </si>
  <si>
    <t>Post_4138</t>
  </si>
  <si>
    <t>Post_4139</t>
  </si>
  <si>
    <t>Post_4140</t>
  </si>
  <si>
    <t>Post_4141</t>
  </si>
  <si>
    <t>Post_4142</t>
  </si>
  <si>
    <t>Post_4143</t>
  </si>
  <si>
    <t>Post_4144</t>
  </si>
  <si>
    <t>Post_4145</t>
  </si>
  <si>
    <t>Post_4146</t>
  </si>
  <si>
    <t>Post_4147</t>
  </si>
  <si>
    <t>Post_4148</t>
  </si>
  <si>
    <t>Post_4149</t>
  </si>
  <si>
    <t>Post_4150</t>
  </si>
  <si>
    <t>Post_4151</t>
  </si>
  <si>
    <t>Post_4152</t>
  </si>
  <si>
    <t>Post_4153</t>
  </si>
  <si>
    <t>Post_4154</t>
  </si>
  <si>
    <t>Post_4155</t>
  </si>
  <si>
    <t>Post_4156</t>
  </si>
  <si>
    <t>Post_4157</t>
  </si>
  <si>
    <t>Post_4158</t>
  </si>
  <si>
    <t>Post_4159</t>
  </si>
  <si>
    <t>Post_4160</t>
  </si>
  <si>
    <t>Post_4161</t>
  </si>
  <si>
    <t>Post_4162</t>
  </si>
  <si>
    <t>Post_4163</t>
  </si>
  <si>
    <t>Post_4164</t>
  </si>
  <si>
    <t>Post_4165</t>
  </si>
  <si>
    <t>Post_4166</t>
  </si>
  <si>
    <t>Post_4167</t>
  </si>
  <si>
    <t>Post_4168</t>
  </si>
  <si>
    <t>Post_4169</t>
  </si>
  <si>
    <t>Post_4170</t>
  </si>
  <si>
    <t>Post_4171</t>
  </si>
  <si>
    <t>Post_4172</t>
  </si>
  <si>
    <t>Post_4173</t>
  </si>
  <si>
    <t>Post_4174</t>
  </si>
  <si>
    <t>Post_4175</t>
  </si>
  <si>
    <t>Post_4176</t>
  </si>
  <si>
    <t>Post_4177</t>
  </si>
  <si>
    <t>Post_4178</t>
  </si>
  <si>
    <t>Post_4179</t>
  </si>
  <si>
    <t>Post_4180</t>
  </si>
  <si>
    <t>Post_4181</t>
  </si>
  <si>
    <t>Post_4182</t>
  </si>
  <si>
    <t>Post_4183</t>
  </si>
  <si>
    <t>Post_4184</t>
  </si>
  <si>
    <t>Post_4185</t>
  </si>
  <si>
    <t>Post_4186</t>
  </si>
  <si>
    <t>Post_4187</t>
  </si>
  <si>
    <t>Post_4188</t>
  </si>
  <si>
    <t>Post_4189</t>
  </si>
  <si>
    <t>Post_4190</t>
  </si>
  <si>
    <t>Post_4191</t>
  </si>
  <si>
    <t>Post_4192</t>
  </si>
  <si>
    <t>Post_4193</t>
  </si>
  <si>
    <t>Post_4194</t>
  </si>
  <si>
    <t>Post_4195</t>
  </si>
  <si>
    <t>Post_4196</t>
  </si>
  <si>
    <t>Post_4197</t>
  </si>
  <si>
    <t>Post_4198</t>
  </si>
  <si>
    <t>Post_4199</t>
  </si>
  <si>
    <t>Post_4200</t>
  </si>
  <si>
    <t>Post_4201</t>
  </si>
  <si>
    <t>Post_4202</t>
  </si>
  <si>
    <t>Post_4203</t>
  </si>
  <si>
    <t>Post_4204</t>
  </si>
  <si>
    <t>Post_4205</t>
  </si>
  <si>
    <t>Post_4206</t>
  </si>
  <si>
    <t>Post_4207</t>
  </si>
  <si>
    <t>Post_4208</t>
  </si>
  <si>
    <t>Post_4209</t>
  </si>
  <si>
    <t>Post_4210</t>
  </si>
  <si>
    <t>Post_4211</t>
  </si>
  <si>
    <t>Post_4212</t>
  </si>
  <si>
    <t>Post_4213</t>
  </si>
  <si>
    <t>Post_4214</t>
  </si>
  <si>
    <t>Post_4215</t>
  </si>
  <si>
    <t>Post_4216</t>
  </si>
  <si>
    <t>Post_4217</t>
  </si>
  <si>
    <t>Post_4218</t>
  </si>
  <si>
    <t>Post_4219</t>
  </si>
  <si>
    <t>Post_4220</t>
  </si>
  <si>
    <t>Post_4221</t>
  </si>
  <si>
    <t>Post_4222</t>
  </si>
  <si>
    <t>Post_4223</t>
  </si>
  <si>
    <t>Post_4224</t>
  </si>
  <si>
    <t>Post_4225</t>
  </si>
  <si>
    <t>Post_4226</t>
  </si>
  <si>
    <t>Post_4227</t>
  </si>
  <si>
    <t>Post_4228</t>
  </si>
  <si>
    <t>Post_4229</t>
  </si>
  <si>
    <t>Post_4230</t>
  </si>
  <si>
    <t>Post_4231</t>
  </si>
  <si>
    <t>Post_4232</t>
  </si>
  <si>
    <t>Post_4233</t>
  </si>
  <si>
    <t>Post_4234</t>
  </si>
  <si>
    <t>Post_4235</t>
  </si>
  <si>
    <t>Post_4236</t>
  </si>
  <si>
    <t>Post_4237</t>
  </si>
  <si>
    <t>Post_4238</t>
  </si>
  <si>
    <t>Post_4239</t>
  </si>
  <si>
    <t>Post_4240</t>
  </si>
  <si>
    <t>Post_4241</t>
  </si>
  <si>
    <t>Post_4242</t>
  </si>
  <si>
    <t>Post_4243</t>
  </si>
  <si>
    <t>Post_4244</t>
  </si>
  <si>
    <t>Post_4245</t>
  </si>
  <si>
    <t>Post_4246</t>
  </si>
  <si>
    <t>Post_4247</t>
  </si>
  <si>
    <t>Post_4248</t>
  </si>
  <si>
    <t>Post_4249</t>
  </si>
  <si>
    <t>Post_4250</t>
  </si>
  <si>
    <t>Post_4251</t>
  </si>
  <si>
    <t>Post_4252</t>
  </si>
  <si>
    <t>Post_4253</t>
  </si>
  <si>
    <t>Post_4254</t>
  </si>
  <si>
    <t>Post_4255</t>
  </si>
  <si>
    <t>Post_4256</t>
  </si>
  <si>
    <t>Post_4257</t>
  </si>
  <si>
    <t>Post_4258</t>
  </si>
  <si>
    <t>Post_4259</t>
  </si>
  <si>
    <t>Post_4260</t>
  </si>
  <si>
    <t>Post_4261</t>
  </si>
  <si>
    <t>Post_4262</t>
  </si>
  <si>
    <t>Post_4263</t>
  </si>
  <si>
    <t>Post_4264</t>
  </si>
  <si>
    <t>Post_4265</t>
  </si>
  <si>
    <t>Post_4266</t>
  </si>
  <si>
    <t>Post_4267</t>
  </si>
  <si>
    <t>Post_4268</t>
  </si>
  <si>
    <t>Post_4269</t>
  </si>
  <si>
    <t>Post_4270</t>
  </si>
  <si>
    <t>Post_4271</t>
  </si>
  <si>
    <t>Post_4272</t>
  </si>
  <si>
    <t>Post_4273</t>
  </si>
  <si>
    <t>Post_4274</t>
  </si>
  <si>
    <t>Post_4275</t>
  </si>
  <si>
    <t>Post_4276</t>
  </si>
  <si>
    <t>Post_4277</t>
  </si>
  <si>
    <t>Post_4278</t>
  </si>
  <si>
    <t>Post_4279</t>
  </si>
  <si>
    <t>Post_4280</t>
  </si>
  <si>
    <t>Post_4281</t>
  </si>
  <si>
    <t>Post_4282</t>
  </si>
  <si>
    <t>Post_4283</t>
  </si>
  <si>
    <t>Post_4284</t>
  </si>
  <si>
    <t>Post_4285</t>
  </si>
  <si>
    <t>Post_4286</t>
  </si>
  <si>
    <t>Post_4287</t>
  </si>
  <si>
    <t>Post_4288</t>
  </si>
  <si>
    <t>Post_4289</t>
  </si>
  <si>
    <t>Post_4290</t>
  </si>
  <si>
    <t>Post_4291</t>
  </si>
  <si>
    <t>Post_4292</t>
  </si>
  <si>
    <t>Post_4293</t>
  </si>
  <si>
    <t>Post_4294</t>
  </si>
  <si>
    <t>Post_4295</t>
  </si>
  <si>
    <t>Post_4296</t>
  </si>
  <si>
    <t>Post_4297</t>
  </si>
  <si>
    <t>Post_4298</t>
  </si>
  <si>
    <t>Post_4299</t>
  </si>
  <si>
    <t>Post_4300</t>
  </si>
  <si>
    <t>Post_4301</t>
  </si>
  <si>
    <t>Post_4302</t>
  </si>
  <si>
    <t>Post_4303</t>
  </si>
  <si>
    <t>Post_4304</t>
  </si>
  <si>
    <t>Post_4305</t>
  </si>
  <si>
    <t>Post_4306</t>
  </si>
  <si>
    <t>Post_4307</t>
  </si>
  <si>
    <t>Post_4308</t>
  </si>
  <si>
    <t>Post_4309</t>
  </si>
  <si>
    <t>Post_4310</t>
  </si>
  <si>
    <t>Post_4311</t>
  </si>
  <si>
    <t>Post_4312</t>
  </si>
  <si>
    <t>Post_4313</t>
  </si>
  <si>
    <t>Post_4314</t>
  </si>
  <si>
    <t>Post_4315</t>
  </si>
  <si>
    <t>Post_4316</t>
  </si>
  <si>
    <t>Post_4317</t>
  </si>
  <si>
    <t>Post_4318</t>
  </si>
  <si>
    <t>Post_4319</t>
  </si>
  <si>
    <t>Post_4320</t>
  </si>
  <si>
    <t>Post_4321</t>
  </si>
  <si>
    <t>Post_4322</t>
  </si>
  <si>
    <t>Post_4323</t>
  </si>
  <si>
    <t>Post_4324</t>
  </si>
  <si>
    <t>Post_4325</t>
  </si>
  <si>
    <t>Post_4326</t>
  </si>
  <si>
    <t>Post_4327</t>
  </si>
  <si>
    <t>Post_4328</t>
  </si>
  <si>
    <t>Post_4329</t>
  </si>
  <si>
    <t>Post_4330</t>
  </si>
  <si>
    <t>Post_4331</t>
  </si>
  <si>
    <t>Post_4332</t>
  </si>
  <si>
    <t>Post_4333</t>
  </si>
  <si>
    <t>Post_4334</t>
  </si>
  <si>
    <t>Post_4335</t>
  </si>
  <si>
    <t>Post_4336</t>
  </si>
  <si>
    <t>Post_4337</t>
  </si>
  <si>
    <t>Post_4338</t>
  </si>
  <si>
    <t>Post_4339</t>
  </si>
  <si>
    <t>Post_4340</t>
  </si>
  <si>
    <t>Post_4341</t>
  </si>
  <si>
    <t>Post_4342</t>
  </si>
  <si>
    <t>Post_4343</t>
  </si>
  <si>
    <t>Post_4344</t>
  </si>
  <si>
    <t>Post_4345</t>
  </si>
  <si>
    <t>Post_4346</t>
  </si>
  <si>
    <t>Post_4347</t>
  </si>
  <si>
    <t>Post_4348</t>
  </si>
  <si>
    <t>Post_4349</t>
  </si>
  <si>
    <t>Post_4350</t>
  </si>
  <si>
    <t>Post_4351</t>
  </si>
  <si>
    <t>Post_4352</t>
  </si>
  <si>
    <t>Post_4353</t>
  </si>
  <si>
    <t>Post_4354</t>
  </si>
  <si>
    <t>Post_4355</t>
  </si>
  <si>
    <t>Post_4356</t>
  </si>
  <si>
    <t>Post_4357</t>
  </si>
  <si>
    <t>Post_4358</t>
  </si>
  <si>
    <t>Post_4359</t>
  </si>
  <si>
    <t>Post_4360</t>
  </si>
  <si>
    <t>Post_4361</t>
  </si>
  <si>
    <t>Post_4362</t>
  </si>
  <si>
    <t>Post_4363</t>
  </si>
  <si>
    <t>Post_4364</t>
  </si>
  <si>
    <t>Post_4365</t>
  </si>
  <si>
    <t>Post_4366</t>
  </si>
  <si>
    <t>Post_4367</t>
  </si>
  <si>
    <t>Post_4368</t>
  </si>
  <si>
    <t>Post_4369</t>
  </si>
  <si>
    <t>Post_4370</t>
  </si>
  <si>
    <t>Post_4371</t>
  </si>
  <si>
    <t>Post_4372</t>
  </si>
  <si>
    <t>Post_4373</t>
  </si>
  <si>
    <t>Post_4374</t>
  </si>
  <si>
    <t>Post_4375</t>
  </si>
  <si>
    <t>Post_4376</t>
  </si>
  <si>
    <t>Post_4377</t>
  </si>
  <si>
    <t>Post_4378</t>
  </si>
  <si>
    <t>Post_4379</t>
  </si>
  <si>
    <t>Post_4380</t>
  </si>
  <si>
    <t>Post_4381</t>
  </si>
  <si>
    <t>Post_4382</t>
  </si>
  <si>
    <t>Post_4383</t>
  </si>
  <si>
    <t>Post_4384</t>
  </si>
  <si>
    <t>Post_4385</t>
  </si>
  <si>
    <t>Post_4386</t>
  </si>
  <si>
    <t>Post_4387</t>
  </si>
  <si>
    <t>Post_4388</t>
  </si>
  <si>
    <t>Post_4389</t>
  </si>
  <si>
    <t>Post_4390</t>
  </si>
  <si>
    <t>Post_4391</t>
  </si>
  <si>
    <t>Post_4392</t>
  </si>
  <si>
    <t>Post_4393</t>
  </si>
  <si>
    <t>Post_4394</t>
  </si>
  <si>
    <t>Post_4395</t>
  </si>
  <si>
    <t>Post_4396</t>
  </si>
  <si>
    <t>Post_4397</t>
  </si>
  <si>
    <t>Post_4398</t>
  </si>
  <si>
    <t>Post_4399</t>
  </si>
  <si>
    <t>Post_4400</t>
  </si>
  <si>
    <t>Post_4401</t>
  </si>
  <si>
    <t>Post_4402</t>
  </si>
  <si>
    <t>Post_4403</t>
  </si>
  <si>
    <t>Post_4404</t>
  </si>
  <si>
    <t>Post_4405</t>
  </si>
  <si>
    <t>Post_4406</t>
  </si>
  <si>
    <t>Post_4407</t>
  </si>
  <si>
    <t>Post_4408</t>
  </si>
  <si>
    <t>Post_4409</t>
  </si>
  <si>
    <t>Post_4410</t>
  </si>
  <si>
    <t>Post_4411</t>
  </si>
  <si>
    <t>Post_4412</t>
  </si>
  <si>
    <t>Post_4413</t>
  </si>
  <si>
    <t>Post_4414</t>
  </si>
  <si>
    <t>Post_4415</t>
  </si>
  <si>
    <t>Post_4416</t>
  </si>
  <si>
    <t>Post_4417</t>
  </si>
  <si>
    <t>Post_4418</t>
  </si>
  <si>
    <t>Post_4419</t>
  </si>
  <si>
    <t>Post_4420</t>
  </si>
  <si>
    <t>Post_4421</t>
  </si>
  <si>
    <t>Post_4422</t>
  </si>
  <si>
    <t>Post_4423</t>
  </si>
  <si>
    <t>Post_4424</t>
  </si>
  <si>
    <t>Post_4425</t>
  </si>
  <si>
    <t>Post_4426</t>
  </si>
  <si>
    <t>Post_4427</t>
  </si>
  <si>
    <t>Post_4428</t>
  </si>
  <si>
    <t>Post_4429</t>
  </si>
  <si>
    <t>Post_4430</t>
  </si>
  <si>
    <t>Post_4431</t>
  </si>
  <si>
    <t>Post_4432</t>
  </si>
  <si>
    <t>Post_4433</t>
  </si>
  <si>
    <t>Post_4434</t>
  </si>
  <si>
    <t>Post_4435</t>
  </si>
  <si>
    <t>Post_4436</t>
  </si>
  <si>
    <t>Post_4437</t>
  </si>
  <si>
    <t>Post_4438</t>
  </si>
  <si>
    <t>Post_4439</t>
  </si>
  <si>
    <t>Post_4440</t>
  </si>
  <si>
    <t>Post_4441</t>
  </si>
  <si>
    <t>Post_4442</t>
  </si>
  <si>
    <t>Post_4443</t>
  </si>
  <si>
    <t>Post_4444</t>
  </si>
  <si>
    <t>Post_4445</t>
  </si>
  <si>
    <t>Post_4446</t>
  </si>
  <si>
    <t>Post_4447</t>
  </si>
  <si>
    <t>Post_4448</t>
  </si>
  <si>
    <t>Post_4449</t>
  </si>
  <si>
    <t>Post_4450</t>
  </si>
  <si>
    <t>Post_4451</t>
  </si>
  <si>
    <t>Post_4452</t>
  </si>
  <si>
    <t>Post_4453</t>
  </si>
  <si>
    <t>Post_4454</t>
  </si>
  <si>
    <t>Post_4455</t>
  </si>
  <si>
    <t>Post_4456</t>
  </si>
  <si>
    <t>Post_4457</t>
  </si>
  <si>
    <t>Post_4458</t>
  </si>
  <si>
    <t>Post_4459</t>
  </si>
  <si>
    <t>Post_4460</t>
  </si>
  <si>
    <t>Post_4461</t>
  </si>
  <si>
    <t>Post_4462</t>
  </si>
  <si>
    <t>Post_4463</t>
  </si>
  <si>
    <t>Post_4464</t>
  </si>
  <si>
    <t>Post_4465</t>
  </si>
  <si>
    <t>Post_4466</t>
  </si>
  <si>
    <t>Post_4467</t>
  </si>
  <si>
    <t>Post_4468</t>
  </si>
  <si>
    <t>Post_4469</t>
  </si>
  <si>
    <t>Post_4470</t>
  </si>
  <si>
    <t>Post_4471</t>
  </si>
  <si>
    <t>Post_4472</t>
  </si>
  <si>
    <t>Post_4473</t>
  </si>
  <si>
    <t>Post_4474</t>
  </si>
  <si>
    <t>Post_4475</t>
  </si>
  <si>
    <t>Post_4476</t>
  </si>
  <si>
    <t>Post_4477</t>
  </si>
  <si>
    <t>Post_4478</t>
  </si>
  <si>
    <t>Post_4479</t>
  </si>
  <si>
    <t>Post_4480</t>
  </si>
  <si>
    <t>Post_4481</t>
  </si>
  <si>
    <t>Post_4482</t>
  </si>
  <si>
    <t>Post_4483</t>
  </si>
  <si>
    <t>Post_4484</t>
  </si>
  <si>
    <t>Post_4485</t>
  </si>
  <si>
    <t>Post_4486</t>
  </si>
  <si>
    <t>Post_4487</t>
  </si>
  <si>
    <t>Post_4488</t>
  </si>
  <si>
    <t>Post_4489</t>
  </si>
  <si>
    <t>Post_4490</t>
  </si>
  <si>
    <t>Post_4491</t>
  </si>
  <si>
    <t>Post_4492</t>
  </si>
  <si>
    <t>Post_4493</t>
  </si>
  <si>
    <t>Post_4494</t>
  </si>
  <si>
    <t>Post_4495</t>
  </si>
  <si>
    <t>Post_4496</t>
  </si>
  <si>
    <t>Post_4497</t>
  </si>
  <si>
    <t>Post_4498</t>
  </si>
  <si>
    <t>Post_4499</t>
  </si>
  <si>
    <t>Post_4500</t>
  </si>
  <si>
    <t>Post_4501</t>
  </si>
  <si>
    <t>Post_4502</t>
  </si>
  <si>
    <t>Post_4503</t>
  </si>
  <si>
    <t>Post_4504</t>
  </si>
  <si>
    <t>Post_4505</t>
  </si>
  <si>
    <t>Post_4506</t>
  </si>
  <si>
    <t>Post_4507</t>
  </si>
  <si>
    <t>Post_4508</t>
  </si>
  <si>
    <t>Post_4509</t>
  </si>
  <si>
    <t>Post_4510</t>
  </si>
  <si>
    <t>Post_4511</t>
  </si>
  <si>
    <t>Post_4512</t>
  </si>
  <si>
    <t>Post_4513</t>
  </si>
  <si>
    <t>Post_4514</t>
  </si>
  <si>
    <t>Post_4515</t>
  </si>
  <si>
    <t>Post_4516</t>
  </si>
  <si>
    <t>Post_4517</t>
  </si>
  <si>
    <t>Post_4518</t>
  </si>
  <si>
    <t>Post_4519</t>
  </si>
  <si>
    <t>Post_4520</t>
  </si>
  <si>
    <t>Post_4521</t>
  </si>
  <si>
    <t>Post_4522</t>
  </si>
  <si>
    <t>Post_4523</t>
  </si>
  <si>
    <t>Post_4524</t>
  </si>
  <si>
    <t>Post_4525</t>
  </si>
  <si>
    <t>Post_4526</t>
  </si>
  <si>
    <t>Post_4527</t>
  </si>
  <si>
    <t>Post_4528</t>
  </si>
  <si>
    <t>Post_4529</t>
  </si>
  <si>
    <t>Post_4530</t>
  </si>
  <si>
    <t>Post_4531</t>
  </si>
  <si>
    <t>Post_4532</t>
  </si>
  <si>
    <t>Post_4533</t>
  </si>
  <si>
    <t>Post_4534</t>
  </si>
  <si>
    <t>Post_4535</t>
  </si>
  <si>
    <t>Post_4536</t>
  </si>
  <si>
    <t>Post_4537</t>
  </si>
  <si>
    <t>Post_4538</t>
  </si>
  <si>
    <t>Post_4539</t>
  </si>
  <si>
    <t>Post_4540</t>
  </si>
  <si>
    <t>Post_4541</t>
  </si>
  <si>
    <t>Post_4542</t>
  </si>
  <si>
    <t>Post_4543</t>
  </si>
  <si>
    <t>Post_4544</t>
  </si>
  <si>
    <t>Post_4545</t>
  </si>
  <si>
    <t>Post_4546</t>
  </si>
  <si>
    <t>Post_4547</t>
  </si>
  <si>
    <t>Post_4548</t>
  </si>
  <si>
    <t>Post_4549</t>
  </si>
  <si>
    <t>Post_4550</t>
  </si>
  <si>
    <t>Post_4551</t>
  </si>
  <si>
    <t>Post_4552</t>
  </si>
  <si>
    <t>Post_4553</t>
  </si>
  <si>
    <t>Post_4554</t>
  </si>
  <si>
    <t>Post_4555</t>
  </si>
  <si>
    <t>Post_4556</t>
  </si>
  <si>
    <t>Post_4557</t>
  </si>
  <si>
    <t>Post_4558</t>
  </si>
  <si>
    <t>Post_4559</t>
  </si>
  <si>
    <t>Post_4560</t>
  </si>
  <si>
    <t>Post_4561</t>
  </si>
  <si>
    <t>Post_4562</t>
  </si>
  <si>
    <t>Post_4563</t>
  </si>
  <si>
    <t>Post_4564</t>
  </si>
  <si>
    <t>Post_4565</t>
  </si>
  <si>
    <t>Post_4566</t>
  </si>
  <si>
    <t>Post_4567</t>
  </si>
  <si>
    <t>Post_4568</t>
  </si>
  <si>
    <t>Post_4569</t>
  </si>
  <si>
    <t>Post_4570</t>
  </si>
  <si>
    <t>Post_4571</t>
  </si>
  <si>
    <t>Post_4572</t>
  </si>
  <si>
    <t>Post_4573</t>
  </si>
  <si>
    <t>Post_4574</t>
  </si>
  <si>
    <t>Post_4575</t>
  </si>
  <si>
    <t>Post_4576</t>
  </si>
  <si>
    <t>Post_4577</t>
  </si>
  <si>
    <t>Post_4578</t>
  </si>
  <si>
    <t>Post_4579</t>
  </si>
  <si>
    <t>Post_4580</t>
  </si>
  <si>
    <t>Post_4581</t>
  </si>
  <si>
    <t>Post_4582</t>
  </si>
  <si>
    <t>Post_4583</t>
  </si>
  <si>
    <t>Post_4584</t>
  </si>
  <si>
    <t>Post_4585</t>
  </si>
  <si>
    <t>Post_4586</t>
  </si>
  <si>
    <t>Post_4587</t>
  </si>
  <si>
    <t>Post_4588</t>
  </si>
  <si>
    <t>Post_4589</t>
  </si>
  <si>
    <t>Post_4590</t>
  </si>
  <si>
    <t>Post_4591</t>
  </si>
  <si>
    <t>Post_4592</t>
  </si>
  <si>
    <t>Post_4593</t>
  </si>
  <si>
    <t>Post_4594</t>
  </si>
  <si>
    <t>Post_4595</t>
  </si>
  <si>
    <t>Post_4596</t>
  </si>
  <si>
    <t>Post_4597</t>
  </si>
  <si>
    <t>Post_4598</t>
  </si>
  <si>
    <t>Post_4599</t>
  </si>
  <si>
    <t>Post_4600</t>
  </si>
  <si>
    <t>Post_4601</t>
  </si>
  <si>
    <t>Post_4602</t>
  </si>
  <si>
    <t>Post_4603</t>
  </si>
  <si>
    <t>Post_4604</t>
  </si>
  <si>
    <t>Post_4605</t>
  </si>
  <si>
    <t>Post_4606</t>
  </si>
  <si>
    <t>Post_4607</t>
  </si>
  <si>
    <t>Post_4608</t>
  </si>
  <si>
    <t>Post_4609</t>
  </si>
  <si>
    <t>Post_4610</t>
  </si>
  <si>
    <t>Post_4611</t>
  </si>
  <si>
    <t>Post_4612</t>
  </si>
  <si>
    <t>Post_4613</t>
  </si>
  <si>
    <t>Post_4614</t>
  </si>
  <si>
    <t>Post_4615</t>
  </si>
  <si>
    <t>Post_4616</t>
  </si>
  <si>
    <t>Post_4617</t>
  </si>
  <si>
    <t>Post_4618</t>
  </si>
  <si>
    <t>Post_4619</t>
  </si>
  <si>
    <t>Post_4620</t>
  </si>
  <si>
    <t>Post_4621</t>
  </si>
  <si>
    <t>Post_4622</t>
  </si>
  <si>
    <t>Post_4623</t>
  </si>
  <si>
    <t>Post_4624</t>
  </si>
  <si>
    <t>Post_4625</t>
  </si>
  <si>
    <t>Post_4626</t>
  </si>
  <si>
    <t>Post_4627</t>
  </si>
  <si>
    <t>Post_4628</t>
  </si>
  <si>
    <t>Post_4629</t>
  </si>
  <si>
    <t>Post_4630</t>
  </si>
  <si>
    <t>Post_4631</t>
  </si>
  <si>
    <t>Post_4632</t>
  </si>
  <si>
    <t>Post_4633</t>
  </si>
  <si>
    <t>Post_4634</t>
  </si>
  <si>
    <t>Post_4635</t>
  </si>
  <si>
    <t>Post_4636</t>
  </si>
  <si>
    <t>Post_4637</t>
  </si>
  <si>
    <t>Post_4638</t>
  </si>
  <si>
    <t>Post_4639</t>
  </si>
  <si>
    <t>Post_4640</t>
  </si>
  <si>
    <t>Post_4641</t>
  </si>
  <si>
    <t>Post_4642</t>
  </si>
  <si>
    <t>Post_4643</t>
  </si>
  <si>
    <t>Post_4644</t>
  </si>
  <si>
    <t>Post_4645</t>
  </si>
  <si>
    <t>Post_4646</t>
  </si>
  <si>
    <t>Post_4647</t>
  </si>
  <si>
    <t>Post_4648</t>
  </si>
  <si>
    <t>Post_4649</t>
  </si>
  <si>
    <t>Post_4650</t>
  </si>
  <si>
    <t>Post_4651</t>
  </si>
  <si>
    <t>Post_4652</t>
  </si>
  <si>
    <t>Post_4653</t>
  </si>
  <si>
    <t>Post_4654</t>
  </si>
  <si>
    <t>Post_4655</t>
  </si>
  <si>
    <t>Post_4656</t>
  </si>
  <si>
    <t>Post_4657</t>
  </si>
  <si>
    <t>Post_4658</t>
  </si>
  <si>
    <t>Post_4659</t>
  </si>
  <si>
    <t>Post_4660</t>
  </si>
  <si>
    <t>Post_4661</t>
  </si>
  <si>
    <t>Post_4662</t>
  </si>
  <si>
    <t>Post_4663</t>
  </si>
  <si>
    <t>Post_4664</t>
  </si>
  <si>
    <t>Post_4665</t>
  </si>
  <si>
    <t>Post_4666</t>
  </si>
  <si>
    <t>Post_4667</t>
  </si>
  <si>
    <t>Post_4668</t>
  </si>
  <si>
    <t>Post_4669</t>
  </si>
  <si>
    <t>Post_4670</t>
  </si>
  <si>
    <t>Post_4671</t>
  </si>
  <si>
    <t>Post_4672</t>
  </si>
  <si>
    <t>Post_4673</t>
  </si>
  <si>
    <t>Post_4674</t>
  </si>
  <si>
    <t>Post_4675</t>
  </si>
  <si>
    <t>Post_4676</t>
  </si>
  <si>
    <t>Post_4677</t>
  </si>
  <si>
    <t>Post_4678</t>
  </si>
  <si>
    <t>Post_4679</t>
  </si>
  <si>
    <t>Post_4680</t>
  </si>
  <si>
    <t>Post_4681</t>
  </si>
  <si>
    <t>Post_4682</t>
  </si>
  <si>
    <t>Post_4683</t>
  </si>
  <si>
    <t>Post_4684</t>
  </si>
  <si>
    <t>Post_4685</t>
  </si>
  <si>
    <t>Post_4686</t>
  </si>
  <si>
    <t>Post_4687</t>
  </si>
  <si>
    <t>Post_4688</t>
  </si>
  <si>
    <t>Post_4689</t>
  </si>
  <si>
    <t>Post_4690</t>
  </si>
  <si>
    <t>Post_4691</t>
  </si>
  <si>
    <t>Post_4692</t>
  </si>
  <si>
    <t>Post_4693</t>
  </si>
  <si>
    <t>Post_4694</t>
  </si>
  <si>
    <t>Post_4695</t>
  </si>
  <si>
    <t>Post_4696</t>
  </si>
  <si>
    <t>Post_4697</t>
  </si>
  <si>
    <t>Post_4698</t>
  </si>
  <si>
    <t>Post_4699</t>
  </si>
  <si>
    <t>Post_4700</t>
  </si>
  <si>
    <t>Post_4701</t>
  </si>
  <si>
    <t>Post_4702</t>
  </si>
  <si>
    <t>Post_4703</t>
  </si>
  <si>
    <t>Post_4704</t>
  </si>
  <si>
    <t>Post_4705</t>
  </si>
  <si>
    <t>Post_4706</t>
  </si>
  <si>
    <t>Post_4707</t>
  </si>
  <si>
    <t>Post_4708</t>
  </si>
  <si>
    <t>Post_4709</t>
  </si>
  <si>
    <t>Post_4710</t>
  </si>
  <si>
    <t>Post_4711</t>
  </si>
  <si>
    <t>Post_4712</t>
  </si>
  <si>
    <t>Post_4713</t>
  </si>
  <si>
    <t>Post_4714</t>
  </si>
  <si>
    <t>Post_4715</t>
  </si>
  <si>
    <t>Post_4716</t>
  </si>
  <si>
    <t>Post_4717</t>
  </si>
  <si>
    <t>Post_4718</t>
  </si>
  <si>
    <t>Post_4719</t>
  </si>
  <si>
    <t>Post_4720</t>
  </si>
  <si>
    <t>Post_4721</t>
  </si>
  <si>
    <t>Post_4722</t>
  </si>
  <si>
    <t>Post_4723</t>
  </si>
  <si>
    <t>Post_4724</t>
  </si>
  <si>
    <t>Post_4725</t>
  </si>
  <si>
    <t>Post_4726</t>
  </si>
  <si>
    <t>Post_4727</t>
  </si>
  <si>
    <t>Post_4728</t>
  </si>
  <si>
    <t>Post_4729</t>
  </si>
  <si>
    <t>Post_4730</t>
  </si>
  <si>
    <t>Post_4731</t>
  </si>
  <si>
    <t>Post_4732</t>
  </si>
  <si>
    <t>Post_4733</t>
  </si>
  <si>
    <t>Post_4734</t>
  </si>
  <si>
    <t>Post_4735</t>
  </si>
  <si>
    <t>Post_4736</t>
  </si>
  <si>
    <t>Post_4737</t>
  </si>
  <si>
    <t>Post_4738</t>
  </si>
  <si>
    <t>Post_4739</t>
  </si>
  <si>
    <t>Post_4740</t>
  </si>
  <si>
    <t>Post_4741</t>
  </si>
  <si>
    <t>Post_4742</t>
  </si>
  <si>
    <t>Post_4743</t>
  </si>
  <si>
    <t>Post_4744</t>
  </si>
  <si>
    <t>Post_4745</t>
  </si>
  <si>
    <t>Post_4746</t>
  </si>
  <si>
    <t>Post_4747</t>
  </si>
  <si>
    <t>Post_4748</t>
  </si>
  <si>
    <t>Post_4749</t>
  </si>
  <si>
    <t>Post_4750</t>
  </si>
  <si>
    <t>Post_4751</t>
  </si>
  <si>
    <t>Post_4752</t>
  </si>
  <si>
    <t>Post_4753</t>
  </si>
  <si>
    <t>Post_4754</t>
  </si>
  <si>
    <t>Post_4755</t>
  </si>
  <si>
    <t>Post_4756</t>
  </si>
  <si>
    <t>Post_4757</t>
  </si>
  <si>
    <t>Post_4758</t>
  </si>
  <si>
    <t>Post_4759</t>
  </si>
  <si>
    <t>Post_4760</t>
  </si>
  <si>
    <t>Post_4761</t>
  </si>
  <si>
    <t>Post_4762</t>
  </si>
  <si>
    <t>Post_4763</t>
  </si>
  <si>
    <t>Post_4764</t>
  </si>
  <si>
    <t>Post_4765</t>
  </si>
  <si>
    <t>Post_4766</t>
  </si>
  <si>
    <t>Post_4767</t>
  </si>
  <si>
    <t>Post_4768</t>
  </si>
  <si>
    <t>Post_4769</t>
  </si>
  <si>
    <t>Post_4770</t>
  </si>
  <si>
    <t>Post_4771</t>
  </si>
  <si>
    <t>Post_4772</t>
  </si>
  <si>
    <t>Post_4773</t>
  </si>
  <si>
    <t>Post_4774</t>
  </si>
  <si>
    <t>Post_4775</t>
  </si>
  <si>
    <t>Post_4776</t>
  </si>
  <si>
    <t>Post_4777</t>
  </si>
  <si>
    <t>Post_4778</t>
  </si>
  <si>
    <t>Post_4779</t>
  </si>
  <si>
    <t>Post_4780</t>
  </si>
  <si>
    <t>Post_4781</t>
  </si>
  <si>
    <t>Post_4782</t>
  </si>
  <si>
    <t>Post_4783</t>
  </si>
  <si>
    <t>Post_4784</t>
  </si>
  <si>
    <t>Post_4785</t>
  </si>
  <si>
    <t>Post_4786</t>
  </si>
  <si>
    <t>Post_4787</t>
  </si>
  <si>
    <t>Post_4788</t>
  </si>
  <si>
    <t>Post_4789</t>
  </si>
  <si>
    <t>Post_4790</t>
  </si>
  <si>
    <t>Post_4791</t>
  </si>
  <si>
    <t>Post_4792</t>
  </si>
  <si>
    <t>Post_4793</t>
  </si>
  <si>
    <t>Post_4794</t>
  </si>
  <si>
    <t>Post_4795</t>
  </si>
  <si>
    <t>Post_4796</t>
  </si>
  <si>
    <t>Post_4797</t>
  </si>
  <si>
    <t>Post_4798</t>
  </si>
  <si>
    <t>Post_4799</t>
  </si>
  <si>
    <t>Post_4800</t>
  </si>
  <si>
    <t>Post_4801</t>
  </si>
  <si>
    <t>Post_4802</t>
  </si>
  <si>
    <t>Post_4803</t>
  </si>
  <si>
    <t>Post_4804</t>
  </si>
  <si>
    <t>Post_4805</t>
  </si>
  <si>
    <t>Post_4806</t>
  </si>
  <si>
    <t>Post_4807</t>
  </si>
  <si>
    <t>Post_4808</t>
  </si>
  <si>
    <t>Post_4809</t>
  </si>
  <si>
    <t>Post_4810</t>
  </si>
  <si>
    <t>Post_4811</t>
  </si>
  <si>
    <t>Post_4812</t>
  </si>
  <si>
    <t>Post_4813</t>
  </si>
  <si>
    <t>Post_4814</t>
  </si>
  <si>
    <t>Post_4815</t>
  </si>
  <si>
    <t>Post_4816</t>
  </si>
  <si>
    <t>Post_4817</t>
  </si>
  <si>
    <t>Post_4818</t>
  </si>
  <si>
    <t>Post_4819</t>
  </si>
  <si>
    <t>Post_4820</t>
  </si>
  <si>
    <t>Post_4821</t>
  </si>
  <si>
    <t>Post_4822</t>
  </si>
  <si>
    <t>Post_4823</t>
  </si>
  <si>
    <t>Post_4824</t>
  </si>
  <si>
    <t>Post_4825</t>
  </si>
  <si>
    <t>Post_4826</t>
  </si>
  <si>
    <t>Post_4827</t>
  </si>
  <si>
    <t>Post_4828</t>
  </si>
  <si>
    <t>Post_4829</t>
  </si>
  <si>
    <t>Post_4830</t>
  </si>
  <si>
    <t>Post_4831</t>
  </si>
  <si>
    <t>Post_4832</t>
  </si>
  <si>
    <t>Post_4833</t>
  </si>
  <si>
    <t>Post_4834</t>
  </si>
  <si>
    <t>Post_4835</t>
  </si>
  <si>
    <t>Post_4836</t>
  </si>
  <si>
    <t>Post_4837</t>
  </si>
  <si>
    <t>Post_4838</t>
  </si>
  <si>
    <t>Post_4839</t>
  </si>
  <si>
    <t>Post_4840</t>
  </si>
  <si>
    <t>Post_4841</t>
  </si>
  <si>
    <t>Post_4842</t>
  </si>
  <si>
    <t>Post_4843</t>
  </si>
  <si>
    <t>Post_4844</t>
  </si>
  <si>
    <t>Post_4845</t>
  </si>
  <si>
    <t>Post_4846</t>
  </si>
  <si>
    <t>Post_4847</t>
  </si>
  <si>
    <t>Post_4848</t>
  </si>
  <si>
    <t>Post_4849</t>
  </si>
  <si>
    <t>Post_4850</t>
  </si>
  <si>
    <t>Post_4851</t>
  </si>
  <si>
    <t>Post_4852</t>
  </si>
  <si>
    <t>Post_4853</t>
  </si>
  <si>
    <t>Post_4854</t>
  </si>
  <si>
    <t>Post_4855</t>
  </si>
  <si>
    <t>Post_4856</t>
  </si>
  <si>
    <t>Post_4857</t>
  </si>
  <si>
    <t>Post_4858</t>
  </si>
  <si>
    <t>Post_4859</t>
  </si>
  <si>
    <t>Post_4860</t>
  </si>
  <si>
    <t>Post_4861</t>
  </si>
  <si>
    <t>Post_4862</t>
  </si>
  <si>
    <t>Post_4863</t>
  </si>
  <si>
    <t>Post_4864</t>
  </si>
  <si>
    <t>Post_4865</t>
  </si>
  <si>
    <t>Post_4866</t>
  </si>
  <si>
    <t>Post_4867</t>
  </si>
  <si>
    <t>Post_4868</t>
  </si>
  <si>
    <t>Post_4869</t>
  </si>
  <si>
    <t>Post_4870</t>
  </si>
  <si>
    <t>Post_4871</t>
  </si>
  <si>
    <t>Post_4872</t>
  </si>
  <si>
    <t>Post_4873</t>
  </si>
  <si>
    <t>Post_4874</t>
  </si>
  <si>
    <t>Post_4875</t>
  </si>
  <si>
    <t>Post_4876</t>
  </si>
  <si>
    <t>Post_4877</t>
  </si>
  <si>
    <t>Post_4878</t>
  </si>
  <si>
    <t>Post_4879</t>
  </si>
  <si>
    <t>Post_4880</t>
  </si>
  <si>
    <t>Post_4881</t>
  </si>
  <si>
    <t>Post_4882</t>
  </si>
  <si>
    <t>Post_4883</t>
  </si>
  <si>
    <t>Post_4884</t>
  </si>
  <si>
    <t>Post_4885</t>
  </si>
  <si>
    <t>Post_4886</t>
  </si>
  <si>
    <t>Post_4887</t>
  </si>
  <si>
    <t>Post_4888</t>
  </si>
  <si>
    <t>Post_4889</t>
  </si>
  <si>
    <t>Post_4890</t>
  </si>
  <si>
    <t>Post_4891</t>
  </si>
  <si>
    <t>Post_4892</t>
  </si>
  <si>
    <t>Post_4893</t>
  </si>
  <si>
    <t>Post_4894</t>
  </si>
  <si>
    <t>Post_4895</t>
  </si>
  <si>
    <t>Post_4896</t>
  </si>
  <si>
    <t>Post_4897</t>
  </si>
  <si>
    <t>Post_4898</t>
  </si>
  <si>
    <t>Post_4899</t>
  </si>
  <si>
    <t>Post_4900</t>
  </si>
  <si>
    <t>Post_4901</t>
  </si>
  <si>
    <t>Post_4902</t>
  </si>
  <si>
    <t>Post_4903</t>
  </si>
  <si>
    <t>Post_4904</t>
  </si>
  <si>
    <t>Post_4905</t>
  </si>
  <si>
    <t>Post_4906</t>
  </si>
  <si>
    <t>Post_4907</t>
  </si>
  <si>
    <t>Post_4908</t>
  </si>
  <si>
    <t>Post_4909</t>
  </si>
  <si>
    <t>Post_4910</t>
  </si>
  <si>
    <t>Post_4911</t>
  </si>
  <si>
    <t>Post_4912</t>
  </si>
  <si>
    <t>Post_4913</t>
  </si>
  <si>
    <t>Post_4914</t>
  </si>
  <si>
    <t>Post_4915</t>
  </si>
  <si>
    <t>Post_4916</t>
  </si>
  <si>
    <t>Post_4917</t>
  </si>
  <si>
    <t>Post_4918</t>
  </si>
  <si>
    <t>Post_4919</t>
  </si>
  <si>
    <t>Post_4920</t>
  </si>
  <si>
    <t>Post_4921</t>
  </si>
  <si>
    <t>Post_4922</t>
  </si>
  <si>
    <t>Post_4923</t>
  </si>
  <si>
    <t>Post_4924</t>
  </si>
  <si>
    <t>Post_4925</t>
  </si>
  <si>
    <t>Post_4926</t>
  </si>
  <si>
    <t>Post_4927</t>
  </si>
  <si>
    <t>Post_4928</t>
  </si>
  <si>
    <t>Post_4929</t>
  </si>
  <si>
    <t>Post_4930</t>
  </si>
  <si>
    <t>Post_4931</t>
  </si>
  <si>
    <t>Post_4932</t>
  </si>
  <si>
    <t>Post_4933</t>
  </si>
  <si>
    <t>Post_4934</t>
  </si>
  <si>
    <t>Post_4935</t>
  </si>
  <si>
    <t>Post_4936</t>
  </si>
  <si>
    <t>Post_4937</t>
  </si>
  <si>
    <t>Post_4938</t>
  </si>
  <si>
    <t>Post_4939</t>
  </si>
  <si>
    <t>Post_4940</t>
  </si>
  <si>
    <t>Post_4941</t>
  </si>
  <si>
    <t>Post_4942</t>
  </si>
  <si>
    <t>Post_4943</t>
  </si>
  <si>
    <t>Post_4944</t>
  </si>
  <si>
    <t>Post_4945</t>
  </si>
  <si>
    <t>Post_4946</t>
  </si>
  <si>
    <t>Post_4947</t>
  </si>
  <si>
    <t>Post_4948</t>
  </si>
  <si>
    <t>Post_4949</t>
  </si>
  <si>
    <t>Post_4950</t>
  </si>
  <si>
    <t>Post_4951</t>
  </si>
  <si>
    <t>Post_4952</t>
  </si>
  <si>
    <t>Post_4953</t>
  </si>
  <si>
    <t>Post_4954</t>
  </si>
  <si>
    <t>Post_4955</t>
  </si>
  <si>
    <t>Post_4956</t>
  </si>
  <si>
    <t>Post_4957</t>
  </si>
  <si>
    <t>Post_4958</t>
  </si>
  <si>
    <t>Post_4959</t>
  </si>
  <si>
    <t>Post_4960</t>
  </si>
  <si>
    <t>Post_4961</t>
  </si>
  <si>
    <t>Post_4962</t>
  </si>
  <si>
    <t>Post_4963</t>
  </si>
  <si>
    <t>Post_4964</t>
  </si>
  <si>
    <t>Post_4965</t>
  </si>
  <si>
    <t>Post_4966</t>
  </si>
  <si>
    <t>Post_4967</t>
  </si>
  <si>
    <t>Post_4968</t>
  </si>
  <si>
    <t>Post_4969</t>
  </si>
  <si>
    <t>Post_4970</t>
  </si>
  <si>
    <t>Post_4971</t>
  </si>
  <si>
    <t>Post_4972</t>
  </si>
  <si>
    <t>Post_4973</t>
  </si>
  <si>
    <t>Post_4974</t>
  </si>
  <si>
    <t>Post_4975</t>
  </si>
  <si>
    <t>Post_4976</t>
  </si>
  <si>
    <t>Post_4977</t>
  </si>
  <si>
    <t>Post_4978</t>
  </si>
  <si>
    <t>Post_4979</t>
  </si>
  <si>
    <t>Post_4980</t>
  </si>
  <si>
    <t>Post_4981</t>
  </si>
  <si>
    <t>Post_4982</t>
  </si>
  <si>
    <t>Post_4983</t>
  </si>
  <si>
    <t>Post_4984</t>
  </si>
  <si>
    <t>Post_4985</t>
  </si>
  <si>
    <t>Post_4986</t>
  </si>
  <si>
    <t>Post_4987</t>
  </si>
  <si>
    <t>Post_4988</t>
  </si>
  <si>
    <t>Post_4989</t>
  </si>
  <si>
    <t>Post_4990</t>
  </si>
  <si>
    <t>Post_4991</t>
  </si>
  <si>
    <t>Post_4992</t>
  </si>
  <si>
    <t>Post_4993</t>
  </si>
  <si>
    <t>Post_4994</t>
  </si>
  <si>
    <t>Post_4995</t>
  </si>
  <si>
    <t>Post_4996</t>
  </si>
  <si>
    <t>Post_4997</t>
  </si>
  <si>
    <t>Post_4998</t>
  </si>
  <si>
    <t>Post_4999</t>
  </si>
  <si>
    <t>Post_5000</t>
  </si>
  <si>
    <t>Total general</t>
  </si>
  <si>
    <t>Cuenta de Post_ID</t>
  </si>
  <si>
    <t>Duplicados</t>
  </si>
  <si>
    <t>Validar datos vacíos</t>
  </si>
  <si>
    <t>2022</t>
  </si>
  <si>
    <t>2023</t>
  </si>
  <si>
    <t>Año de Post_date</t>
  </si>
  <si>
    <t>Content_type</t>
  </si>
  <si>
    <t>Trends_idx</t>
  </si>
  <si>
    <t>Suma de Views</t>
  </si>
  <si>
    <t>Suma de Likes</t>
  </si>
  <si>
    <t>Engagement_Rate</t>
  </si>
  <si>
    <t>Interactions</t>
  </si>
  <si>
    <t>Year_Month</t>
  </si>
  <si>
    <t>Suma de Shares</t>
  </si>
  <si>
    <t>Suma de Comments</t>
  </si>
  <si>
    <t>Suma de Engagement_Rate_Global</t>
  </si>
  <si>
    <t>Mills</t>
  </si>
  <si>
    <t>Mil</t>
  </si>
  <si>
    <t>Etiquetas de fila</t>
  </si>
  <si>
    <t>Q1</t>
  </si>
  <si>
    <t>Q2</t>
  </si>
  <si>
    <t>Q3</t>
  </si>
  <si>
    <t>Q4</t>
  </si>
  <si>
    <t>Suma de Quarter_Engagement_Rate</t>
  </si>
  <si>
    <t>Suma de Platform_Engagement_Rate</t>
  </si>
  <si>
    <t>Suma de Content_Engagement_Rate</t>
  </si>
  <si>
    <t>Avg Likes</t>
  </si>
  <si>
    <t>Avg Shares</t>
  </si>
  <si>
    <t>Avg Comments</t>
  </si>
  <si>
    <t>PAIS</t>
  </si>
  <si>
    <t>VIEWS</t>
  </si>
  <si>
    <t>views_millions</t>
  </si>
  <si>
    <t>Suma de EngagementRate</t>
  </si>
  <si>
    <t>pais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</si>
</sst>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_-* #,##0_-;\-* #,##0_-;_-* &quot;-&quot;??_-;_-@_-"/>
    <numFmt numFmtId="165" formatCode="yyyy\-mm\-dd;@"/>
    <numFmt numFmtId="166" formatCode="yyyy\-mm;@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1F3A5F"/>
        <bgColor theme="9"/>
      </patternFill>
    </fill>
    <fill>
      <patternFill patternType="solid">
        <fgColor rgb="FF1F3A5F"/>
        <bgColor theme="9" tint="-0.249977111117893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79998168889431442"/>
      </bottom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5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3" fontId="0" fillId="0" borderId="0" xfId="0" applyNumberFormat="1"/>
    <xf numFmtId="0" fontId="5" fillId="0" borderId="0" xfId="1"/>
    <xf numFmtId="0" fontId="0" fillId="2" borderId="0" xfId="0" applyFill="1"/>
    <xf numFmtId="0" fontId="1" fillId="3" borderId="3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4" borderId="4" xfId="0" applyFont="1" applyFill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2" applyNumberFormat="1" applyFont="1"/>
    <xf numFmtId="10" fontId="0" fillId="0" borderId="0" xfId="0" applyNumberFormat="1"/>
    <xf numFmtId="43" fontId="0" fillId="0" borderId="0" xfId="2" applyFont="1"/>
    <xf numFmtId="43" fontId="0" fillId="0" borderId="0" xfId="2" applyNumberFormat="1" applyFont="1"/>
    <xf numFmtId="0" fontId="0" fillId="0" borderId="0" xfId="0" pivotButton="1"/>
    <xf numFmtId="10" fontId="0" fillId="0" borderId="0" xfId="3" applyNumberFormat="1" applyFont="1"/>
    <xf numFmtId="0" fontId="0" fillId="0" borderId="0" xfId="0" applyAlignment="1">
      <alignment horizontal="left" indent="1"/>
    </xf>
    <xf numFmtId="0" fontId="1" fillId="3" borderId="0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7" fillId="5" borderId="5" xfId="0" applyFont="1" applyFill="1" applyBorder="1"/>
    <xf numFmtId="4" fontId="0" fillId="0" borderId="0" xfId="0" applyNumberFormat="1"/>
    <xf numFmtId="3" fontId="0" fillId="0" borderId="0" xfId="0" applyNumberFormat="1" applyAlignment="1">
      <alignment horizontal="left"/>
    </xf>
  </cellXfs>
  <cellStyles count="4">
    <cellStyle name="Millares" xfId="2" builtinId="3"/>
    <cellStyle name="Normal" xfId="0" builtinId="0"/>
    <cellStyle name="Normal 2" xfId="1" xr:uid="{8B772924-D009-46C7-837A-4407D4F2E78A}"/>
    <cellStyle name="Porcentaje" xfId="3" builtinId="5"/>
  </cellStyles>
  <dxfs count="292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numFmt numFmtId="3" formatCode="#,##0"/>
      <alignment horizontal="left" vertical="bottom" textRotation="0" wrapText="0" indent="0" justifyLastLine="0" shrinkToFit="0" readingOrder="0"/>
    </dxf>
    <dxf>
      <numFmt numFmtId="3" formatCode="#,##0"/>
    </dxf>
    <dxf>
      <alignment horizontal="left" vertical="bottom" textRotation="0" wrapText="0" indent="0" justifyLastLine="0" shrinkToFit="0" readingOrder="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yyyy\-mm;@"/>
    </dxf>
    <dxf>
      <numFmt numFmtId="19" formatCode="dd/mm/yyyy"/>
    </dxf>
    <dxf>
      <numFmt numFmtId="0" formatCode="General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D447383B-289E-4184-8B30-02CB388D117D}">
      <tableStyleElement type="wholeTable" dxfId="291"/>
      <tableStyleElement type="headerRow" dxfId="290"/>
    </tableStyle>
  </tableStyles>
  <colors>
    <mruColors>
      <color rgb="FF1F3A5F"/>
      <color rgb="FF2E2E2E"/>
      <color rgb="FFF4F4F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07/relationships/slicerCache" Target="slicerCaches/slicerCache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[project_Social_Media_Trends.xlsx]base_pivot!PT_TR_ViewsByQuarter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base_pivot!$E$11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base_pivot!$D$12:$D$22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base_pivot!$E$12:$E$22</c:f>
              <c:numCache>
                <c:formatCode>General</c:formatCode>
                <c:ptCount val="8"/>
                <c:pt idx="0">
                  <c:v>1542608322</c:v>
                </c:pt>
                <c:pt idx="1">
                  <c:v>1517496715</c:v>
                </c:pt>
                <c:pt idx="2">
                  <c:v>1592116409</c:v>
                </c:pt>
                <c:pt idx="3">
                  <c:v>1611689057</c:v>
                </c:pt>
                <c:pt idx="4">
                  <c:v>1481248923</c:v>
                </c:pt>
                <c:pt idx="5">
                  <c:v>1651650465</c:v>
                </c:pt>
                <c:pt idx="6">
                  <c:v>1505248798</c:v>
                </c:pt>
                <c:pt idx="7">
                  <c:v>1568273531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2-4B8E-8D63-4EC4E2C3C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399392"/>
        <c:axId val="195407072"/>
      </c:lineChart>
      <c:catAx>
        <c:axId val="1953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407072"/>
        <c:crosses val="autoZero"/>
        <c:auto val="1"/>
        <c:lblAlgn val="ctr"/>
        <c:lblOffset val="100"/>
        <c:noMultiLvlLbl val="0"/>
      </c:catAx>
      <c:valAx>
        <c:axId val="195407072"/>
        <c:scaling>
          <c:orientation val="minMax"/>
          <c:max val="1675000000"/>
          <c:min val="145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399392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1.7873100983020553E-2"/>
                <c:y val="0.37888463175819498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[project_Social_Media_Trends.xlsx]base_pivot!PT_TR_EngRateByQuarter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base_pivot!$I$11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base_pivot!$H$12:$H$22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base_pivot!$I$12:$I$22</c:f>
              <c:numCache>
                <c:formatCode>0.00%</c:formatCode>
                <c:ptCount val="8"/>
                <c:pt idx="0">
                  <c:v>0.12911719142145273</c:v>
                </c:pt>
                <c:pt idx="1">
                  <c:v>0.13526260977770882</c:v>
                </c:pt>
                <c:pt idx="2">
                  <c:v>0.13078802644260668</c:v>
                </c:pt>
                <c:pt idx="3">
                  <c:v>0.12650122994537402</c:v>
                </c:pt>
                <c:pt idx="4">
                  <c:v>0.12714414037754546</c:v>
                </c:pt>
                <c:pt idx="5">
                  <c:v>0.13250446607054961</c:v>
                </c:pt>
                <c:pt idx="6">
                  <c:v>0.13818542972854111</c:v>
                </c:pt>
                <c:pt idx="7">
                  <c:v>0.12923769801226084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2-497C-98C2-7C7C50B22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945664"/>
        <c:axId val="87947584"/>
      </c:lineChart>
      <c:catAx>
        <c:axId val="8794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7947584"/>
        <c:crosses val="autoZero"/>
        <c:auto val="1"/>
        <c:lblAlgn val="ctr"/>
        <c:lblOffset val="100"/>
        <c:noMultiLvlLbl val="0"/>
      </c:catAx>
      <c:valAx>
        <c:axId val="87947584"/>
        <c:scaling>
          <c:orientation val="minMax"/>
          <c:min val="0.1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794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[project_Social_Media_Trends.xlsx]base_pivot!PT_ANL_ViewsByPlatform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base_pivot!$M$11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base_pivot!$L$12:$L$16</c:f>
              <c:strCache>
                <c:ptCount val="4"/>
                <c:pt idx="0">
                  <c:v>YouTube</c:v>
                </c:pt>
                <c:pt idx="1">
                  <c:v>TikTok</c:v>
                </c:pt>
                <c:pt idx="2">
                  <c:v>Twitter</c:v>
                </c:pt>
                <c:pt idx="3">
                  <c:v>Instagram</c:v>
                </c:pt>
              </c:strCache>
            </c:strRef>
          </c:cat>
          <c:val>
            <c:numRef>
              <c:f>base_pivot!$M$12:$M$16</c:f>
              <c:numCache>
                <c:formatCode>General</c:formatCode>
                <c:ptCount val="4"/>
                <c:pt idx="0">
                  <c:v>3370438480</c:v>
                </c:pt>
                <c:pt idx="1">
                  <c:v>3168919406</c:v>
                </c:pt>
                <c:pt idx="2">
                  <c:v>3017229522</c:v>
                </c:pt>
                <c:pt idx="3">
                  <c:v>2913744812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C3-4B08-AD42-2171A7FCC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7890351"/>
        <c:axId val="397888911"/>
      </c:barChart>
      <c:catAx>
        <c:axId val="39789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7888911"/>
        <c:crosses val="autoZero"/>
        <c:auto val="1"/>
        <c:lblAlgn val="ctr"/>
        <c:lblOffset val="100"/>
        <c:noMultiLvlLbl val="0"/>
      </c:catAx>
      <c:valAx>
        <c:axId val="397888911"/>
        <c:scaling>
          <c:orientation val="minMax"/>
          <c:max val="3550000000"/>
          <c:min val="25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7890351"/>
        <c:crosses val="autoZero"/>
        <c:crossBetween val="between"/>
        <c:majorUnit val="300000000"/>
        <c:dispUnits>
          <c:builtInUnit val="millions"/>
          <c:dispUnitsLbl>
            <c:layout>
              <c:manualLayout>
                <c:xMode val="edge"/>
                <c:yMode val="edge"/>
                <c:x val="2.7777777777777776E-2"/>
                <c:y val="0.34259259259259256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t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[project_Social_Media_Trends.xlsx]base_pivot!TablaDinámica3</c:name>
    <c:fmtId val="3"/>
  </c:pivotSource>
  <c:chart>
    <c:autoTitleDeleted val="1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base_pivot!$Q$11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base_pivot!$P$12:$P$16</c:f>
              <c:strCache>
                <c:ptCount val="4"/>
                <c:pt idx="0">
                  <c:v>Instagram</c:v>
                </c:pt>
                <c:pt idx="1">
                  <c:v>YouTube</c:v>
                </c:pt>
                <c:pt idx="2">
                  <c:v>Twitter</c:v>
                </c:pt>
                <c:pt idx="3">
                  <c:v>TikTok</c:v>
                </c:pt>
              </c:strCache>
            </c:strRef>
          </c:cat>
          <c:val>
            <c:numRef>
              <c:f>base_pivot!$Q$12:$Q$16</c:f>
              <c:numCache>
                <c:formatCode>0.00%</c:formatCode>
                <c:ptCount val="4"/>
                <c:pt idx="0">
                  <c:v>0.13825964934914142</c:v>
                </c:pt>
                <c:pt idx="1">
                  <c:v>0.1310897782652897</c:v>
                </c:pt>
                <c:pt idx="2">
                  <c:v>0.1279186512612944</c:v>
                </c:pt>
                <c:pt idx="3">
                  <c:v>0.12741618711902325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E-4AA5-8207-CE1602879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6194783"/>
        <c:axId val="236195263"/>
      </c:barChart>
      <c:catAx>
        <c:axId val="23619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5263"/>
        <c:crosses val="autoZero"/>
        <c:auto val="1"/>
        <c:lblAlgn val="ctr"/>
        <c:lblOffset val="100"/>
        <c:noMultiLvlLbl val="0"/>
      </c:catAx>
      <c:valAx>
        <c:axId val="236195263"/>
        <c:scaling>
          <c:orientation val="minMax"/>
          <c:max val="0.14000000000000001"/>
          <c:min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4783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[project_Social_Media_Trends.xlsx]base_pivot!PT_DIST_EngLevel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base_pivot!$E$26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base_pivot!$D$27:$D$30</c:f>
              <c:strCache>
                <c:ptCount val="3"/>
                <c:pt idx="0">
                  <c:v>Low</c:v>
                </c:pt>
                <c:pt idx="1">
                  <c:v>High</c:v>
                </c:pt>
                <c:pt idx="2">
                  <c:v>Medium</c:v>
                </c:pt>
              </c:strCache>
            </c:strRef>
          </c:cat>
          <c:val>
            <c:numRef>
              <c:f>base_pivot!$E$27:$E$30</c:f>
              <c:numCache>
                <c:formatCode>0.00%</c:formatCode>
                <c:ptCount val="3"/>
                <c:pt idx="0">
                  <c:v>0.3458</c:v>
                </c:pt>
                <c:pt idx="1">
                  <c:v>0.33460000000000001</c:v>
                </c:pt>
                <c:pt idx="2">
                  <c:v>0.3196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0-4591-B962-B3F1D18FC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6191423"/>
        <c:axId val="236196703"/>
      </c:barChart>
      <c:catAx>
        <c:axId val="23619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6703"/>
        <c:crosses val="autoZero"/>
        <c:auto val="1"/>
        <c:lblAlgn val="ctr"/>
        <c:lblOffset val="100"/>
        <c:noMultiLvlLbl val="0"/>
      </c:catAx>
      <c:valAx>
        <c:axId val="2361967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1423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[project_Social_Media_Trends.xlsx]base_pivot!PT_ANL_ViewsByHashtag</c:name>
    <c:fmtId val="1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base_pivot!$I$26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base_pivot!$H$27:$H$37</c:f>
              <c:strCache>
                <c:ptCount val="10"/>
                <c:pt idx="0">
                  <c:v>#Viral</c:v>
                </c:pt>
                <c:pt idx="1">
                  <c:v>#Fashion</c:v>
                </c:pt>
                <c:pt idx="2">
                  <c:v>#Gaming</c:v>
                </c:pt>
                <c:pt idx="3">
                  <c:v>#Dance</c:v>
                </c:pt>
                <c:pt idx="4">
                  <c:v>#Tech</c:v>
                </c:pt>
                <c:pt idx="5">
                  <c:v>#Comedy</c:v>
                </c:pt>
                <c:pt idx="6">
                  <c:v>#Challenge</c:v>
                </c:pt>
                <c:pt idx="7">
                  <c:v>#Music</c:v>
                </c:pt>
                <c:pt idx="8">
                  <c:v>#Education</c:v>
                </c:pt>
                <c:pt idx="9">
                  <c:v>#Fitness</c:v>
                </c:pt>
              </c:strCache>
            </c:strRef>
          </c:cat>
          <c:val>
            <c:numRef>
              <c:f>base_pivot!$I$27:$I$37</c:f>
              <c:numCache>
                <c:formatCode>#,##0</c:formatCode>
                <c:ptCount val="10"/>
                <c:pt idx="0">
                  <c:v>1172480925</c:v>
                </c:pt>
                <c:pt idx="1">
                  <c:v>1181866511</c:v>
                </c:pt>
                <c:pt idx="2">
                  <c:v>1197834795</c:v>
                </c:pt>
                <c:pt idx="3">
                  <c:v>1213891935</c:v>
                </c:pt>
                <c:pt idx="4">
                  <c:v>1235543295</c:v>
                </c:pt>
                <c:pt idx="5">
                  <c:v>1237321563</c:v>
                </c:pt>
                <c:pt idx="6">
                  <c:v>1242826928</c:v>
                </c:pt>
                <c:pt idx="7">
                  <c:v>1266398079</c:v>
                </c:pt>
                <c:pt idx="8">
                  <c:v>1328894615</c:v>
                </c:pt>
                <c:pt idx="9">
                  <c:v>1393273574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70-4EE6-944D-D8281C329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45733295"/>
        <c:axId val="1270579455"/>
      </c:barChart>
      <c:catAx>
        <c:axId val="2457332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0579455"/>
        <c:crosses val="autoZero"/>
        <c:auto val="1"/>
        <c:lblAlgn val="ctr"/>
        <c:lblOffset val="100"/>
        <c:noMultiLvlLbl val="0"/>
      </c:catAx>
      <c:valAx>
        <c:axId val="127057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5733295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0.47770822397200352"/>
                <c:y val="0.89256926217556143"/>
              </c:manualLayout>
            </c:layout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[project_Social_Media_Trends.xlsx]base_pivot!PT_ANL_EngRateByContent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base_pivot!$M$26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base_pivot!$L$27:$L$33</c:f>
              <c:strCache>
                <c:ptCount val="6"/>
                <c:pt idx="0">
                  <c:v>Video</c:v>
                </c:pt>
                <c:pt idx="1">
                  <c:v>Post</c:v>
                </c:pt>
                <c:pt idx="2">
                  <c:v>Reel</c:v>
                </c:pt>
                <c:pt idx="3">
                  <c:v>Live Stream</c:v>
                </c:pt>
                <c:pt idx="4">
                  <c:v>Tweet</c:v>
                </c:pt>
                <c:pt idx="5">
                  <c:v>Shorts</c:v>
                </c:pt>
              </c:strCache>
            </c:strRef>
          </c:cat>
          <c:val>
            <c:numRef>
              <c:f>base_pivot!$M$27:$M$33</c:f>
              <c:numCache>
                <c:formatCode>0.00%</c:formatCode>
                <c:ptCount val="6"/>
                <c:pt idx="0">
                  <c:v>0.1326142023025734</c:v>
                </c:pt>
                <c:pt idx="1">
                  <c:v>0.13236002179694301</c:v>
                </c:pt>
                <c:pt idx="2">
                  <c:v>0.13089505463555715</c:v>
                </c:pt>
                <c:pt idx="3">
                  <c:v>0.13055221106697232</c:v>
                </c:pt>
                <c:pt idx="4">
                  <c:v>0.13015901929754489</c:v>
                </c:pt>
                <c:pt idx="5">
                  <c:v>0.12974057346585086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3D-4E01-8737-E73169E88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9659343"/>
        <c:axId val="309643503"/>
      </c:barChart>
      <c:catAx>
        <c:axId val="309659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9643503"/>
        <c:crosses val="autoZero"/>
        <c:auto val="1"/>
        <c:lblAlgn val="ctr"/>
        <c:lblOffset val="100"/>
        <c:noMultiLvlLbl val="0"/>
      </c:catAx>
      <c:valAx>
        <c:axId val="309643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9659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[project_Social_Media_Trends.xlsx]base_pivot!PT_ANL_AvgInteractionsByContent</c:name>
    <c:fmtId val="3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60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60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60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base_pivot!$Q$26</c:f>
              <c:strCache>
                <c:ptCount val="1"/>
                <c:pt idx="0">
                  <c:v>Avg Likes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base_pivot!$P$27:$P$33</c:f>
              <c:strCache>
                <c:ptCount val="6"/>
                <c:pt idx="0">
                  <c:v>Live Stream</c:v>
                </c:pt>
                <c:pt idx="1">
                  <c:v>Post</c:v>
                </c:pt>
                <c:pt idx="2">
                  <c:v>Reel</c:v>
                </c:pt>
                <c:pt idx="3">
                  <c:v>Shorts</c:v>
                </c:pt>
                <c:pt idx="4">
                  <c:v>Tweet</c:v>
                </c:pt>
                <c:pt idx="5">
                  <c:v>Video</c:v>
                </c:pt>
              </c:strCache>
            </c:strRef>
          </c:cat>
          <c:val>
            <c:numRef>
              <c:f>base_pivot!$Q$27:$Q$33</c:f>
              <c:numCache>
                <c:formatCode>#,##0.00</c:formatCode>
                <c:ptCount val="6"/>
                <c:pt idx="0">
                  <c:v>248811.61637426901</c:v>
                </c:pt>
                <c:pt idx="1">
                  <c:v>252784.17467760845</c:v>
                </c:pt>
                <c:pt idx="2">
                  <c:v>255011.06896551725</c:v>
                </c:pt>
                <c:pt idx="3">
                  <c:v>247926.20203303685</c:v>
                </c:pt>
                <c:pt idx="4">
                  <c:v>249384.47009569377</c:v>
                </c:pt>
                <c:pt idx="5">
                  <c:v>254768.92391304349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A-4CA1-A72F-C689C21A5C25}"/>
            </c:ext>
          </c:extLst>
        </c:ser>
        <c:ser>
          <c:idx val="1"/>
          <c:order val="1"/>
          <c:tx>
            <c:strRef>
              <c:f>base_pivot!$R$26</c:f>
              <c:strCache>
                <c:ptCount val="1"/>
                <c:pt idx="0">
                  <c:v>Avg Shares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1800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base_pivot!$P$27:$P$33</c:f>
              <c:strCache>
                <c:ptCount val="6"/>
                <c:pt idx="0">
                  <c:v>Live Stream</c:v>
                </c:pt>
                <c:pt idx="1">
                  <c:v>Post</c:v>
                </c:pt>
                <c:pt idx="2">
                  <c:v>Reel</c:v>
                </c:pt>
                <c:pt idx="3">
                  <c:v>Shorts</c:v>
                </c:pt>
                <c:pt idx="4">
                  <c:v>Tweet</c:v>
                </c:pt>
                <c:pt idx="5">
                  <c:v>Video</c:v>
                </c:pt>
              </c:strCache>
            </c:strRef>
          </c:cat>
          <c:val>
            <c:numRef>
              <c:f>base_pivot!$R$27:$R$33</c:f>
              <c:numCache>
                <c:formatCode>#,##0.00</c:formatCode>
                <c:ptCount val="6"/>
                <c:pt idx="0">
                  <c:v>49921.960233918129</c:v>
                </c:pt>
                <c:pt idx="1">
                  <c:v>50164.198124267292</c:v>
                </c:pt>
                <c:pt idx="2">
                  <c:v>51357.86801426873</c:v>
                </c:pt>
                <c:pt idx="3">
                  <c:v>49593.954256670899</c:v>
                </c:pt>
                <c:pt idx="4">
                  <c:v>51427.454545454544</c:v>
                </c:pt>
                <c:pt idx="5">
                  <c:v>50614.38647342995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0A-4CA1-A72F-C689C21A5C25}"/>
            </c:ext>
          </c:extLst>
        </c:ser>
        <c:ser>
          <c:idx val="2"/>
          <c:order val="2"/>
          <c:tx>
            <c:strRef>
              <c:f>base_pivot!$S$26</c:f>
              <c:strCache>
                <c:ptCount val="1"/>
                <c:pt idx="0">
                  <c:v>Avg Comments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180000" tIns="19050" rIns="360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base_pivot!$P$27:$P$33</c:f>
              <c:strCache>
                <c:ptCount val="6"/>
                <c:pt idx="0">
                  <c:v>Live Stream</c:v>
                </c:pt>
                <c:pt idx="1">
                  <c:v>Post</c:v>
                </c:pt>
                <c:pt idx="2">
                  <c:v>Reel</c:v>
                </c:pt>
                <c:pt idx="3">
                  <c:v>Shorts</c:v>
                </c:pt>
                <c:pt idx="4">
                  <c:v>Tweet</c:v>
                </c:pt>
                <c:pt idx="5">
                  <c:v>Video</c:v>
                </c:pt>
              </c:strCache>
            </c:strRef>
          </c:cat>
          <c:val>
            <c:numRef>
              <c:f>base_pivot!$S$27:$S$33</c:f>
              <c:numCache>
                <c:formatCode>#,##0.00</c:formatCode>
                <c:ptCount val="6"/>
                <c:pt idx="0">
                  <c:v>25167.6350877193</c:v>
                </c:pt>
                <c:pt idx="1">
                  <c:v>24554.968347010552</c:v>
                </c:pt>
                <c:pt idx="2">
                  <c:v>25223.405469678954</c:v>
                </c:pt>
                <c:pt idx="3">
                  <c:v>25060.411689961882</c:v>
                </c:pt>
                <c:pt idx="4">
                  <c:v>24635.985645933015</c:v>
                </c:pt>
                <c:pt idx="5">
                  <c:v>24694.614734299517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0A-4CA1-A72F-C689C21A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9963199"/>
        <c:axId val="989954559"/>
      </c:barChart>
      <c:catAx>
        <c:axId val="98996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9954559"/>
        <c:crosses val="autoZero"/>
        <c:auto val="1"/>
        <c:lblAlgn val="ctr"/>
        <c:lblOffset val="100"/>
        <c:noMultiLvlLbl val="0"/>
      </c:catAx>
      <c:valAx>
        <c:axId val="98995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9963199"/>
        <c:crosses val="autoZero"/>
        <c:crossBetween val="between"/>
        <c:majorUnit val="100000"/>
        <c:dispUnits>
          <c:builtInUnit val="tenThousands"/>
          <c:dispUnitsLbl>
            <c:layout>
              <c:manualLayout>
                <c:xMode val="edge"/>
                <c:yMode val="edge"/>
                <c:x val="1.6181229773462782E-2"/>
                <c:y val="0.37037037037037035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EAB555A-5E37-4206-BBBF-9D95953A8173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116-4CA9-8FB9-270603E2298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7D8501-9339-4B20-A2A0-565766F7C20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116-4CA9-8FB9-270603E2298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736A380-66B1-408E-8827-35647C1575FF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116-4CA9-8FB9-270603E2298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3E75D69-0A0F-456A-A733-706AF43F5D4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116-4CA9-8FB9-270603E2298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A49AF83-DA73-455F-8AB7-A7350256C75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116-4CA9-8FB9-270603E2298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0C54331-223C-46C5-BEC7-15D51797DC9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116-4CA9-8FB9-270603E2298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298FA15-99D3-41A6-99E9-A0532A0BA999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116-4CA9-8FB9-270603E2298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E000AEA-260C-420F-85F9-28DDB572E1A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6116-4CA9-8FB9-270603E229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Scatter_Data!$B$2:$B$9</c:f>
              <c:numCache>
                <c:formatCode>General</c:formatCode>
                <c:ptCount val="8"/>
                <c:pt idx="0">
                  <c:v>1756951739</c:v>
                </c:pt>
                <c:pt idx="1">
                  <c:v>1441300699</c:v>
                </c:pt>
                <c:pt idx="2">
                  <c:v>1639502227</c:v>
                </c:pt>
                <c:pt idx="3">
                  <c:v>1619027523</c:v>
                </c:pt>
                <c:pt idx="4">
                  <c:v>1513372283</c:v>
                </c:pt>
                <c:pt idx="5">
                  <c:v>1607786982</c:v>
                </c:pt>
                <c:pt idx="6">
                  <c:v>1462197447</c:v>
                </c:pt>
                <c:pt idx="7">
                  <c:v>1430193320</c:v>
                </c:pt>
              </c:numCache>
            </c:numRef>
          </c:xVal>
          <c:yVal>
            <c:numRef>
              <c:f>Scatter_Data!$C$2:$C$9</c:f>
              <c:numCache>
                <c:formatCode>General</c:formatCode>
                <c:ptCount val="8"/>
                <c:pt idx="0">
                  <c:v>8.0332669740735341</c:v>
                </c:pt>
                <c:pt idx="1">
                  <c:v>7.9992407745718861</c:v>
                </c:pt>
                <c:pt idx="2">
                  <c:v>7.9076429220834212</c:v>
                </c:pt>
                <c:pt idx="3">
                  <c:v>7.6153737520741842</c:v>
                </c:pt>
                <c:pt idx="4">
                  <c:v>7.5125831146851469</c:v>
                </c:pt>
                <c:pt idx="5">
                  <c:v>7.3668802460666063</c:v>
                </c:pt>
                <c:pt idx="6">
                  <c:v>7.3557940614933885</c:v>
                </c:pt>
                <c:pt idx="7">
                  <c:v>7.255352770322431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Scatter_Data!$A$2:$A$9</c15:f>
                <c15:dlblRangeCache>
                  <c:ptCount val="8"/>
                  <c:pt idx="0">
                    <c:v>USA</c:v>
                  </c:pt>
                  <c:pt idx="1">
                    <c:v>Germany</c:v>
                  </c:pt>
                  <c:pt idx="2">
                    <c:v>Brazil</c:v>
                  </c:pt>
                  <c:pt idx="3">
                    <c:v>UK</c:v>
                  </c:pt>
                  <c:pt idx="4">
                    <c:v>India</c:v>
                  </c:pt>
                  <c:pt idx="5">
                    <c:v>Canada</c:v>
                  </c:pt>
                  <c:pt idx="6">
                    <c:v>Australia</c:v>
                  </c:pt>
                  <c:pt idx="7">
                    <c:v>Japan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6116-4CA9-8FB9-270603E22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258463"/>
        <c:axId val="1024259903"/>
      </c:scatterChart>
      <c:valAx>
        <c:axId val="1024258463"/>
        <c:scaling>
          <c:orientation val="minMax"/>
          <c:min val="1250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259903"/>
        <c:crosses val="autoZero"/>
        <c:crossBetween val="midCat"/>
        <c:majorUnit val="250000000"/>
        <c:dispUnits>
          <c:builtInUnit val="millions"/>
          <c:dispUnitsLbl>
            <c:layout>
              <c:manualLayout>
                <c:xMode val="edge"/>
                <c:yMode val="edge"/>
                <c:x val="0.44301377952755905"/>
                <c:y val="0.89962150788499107"/>
              </c:manualLayout>
            </c:layout>
            <c:tx>
              <c:rich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s-ES"/>
                    <a:t>Millones views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valAx>
        <c:axId val="102425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258463"/>
        <c:crosses val="autoZero"/>
        <c:crossBetween val="midCat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</cx:f>
        <cx:nf>_xlchart.v5.2</cx:nf>
      </cx:strDim>
      <cx:numDim type="colorVal">
        <cx:f>_xlchart.v5.5</cx:f>
        <cx:nf>_xlchart.v5.4</cx:nf>
      </cx:numDim>
    </cx:data>
    <cx:data id="1">
      <cx:strDim type="cat">
        <cx:f>_xlchart.v5.3</cx:f>
        <cx:nf>_xlchart.v5.2</cx:nf>
      </cx:strDim>
      <cx:numDim type="colorVal">
        <cx:f>_xlchart.v5.7</cx:f>
        <cx:nf>_xlchart.v5.6</cx:nf>
      </cx:numDim>
    </cx:data>
  </cx:chartData>
  <cx:chart>
    <cx:plotArea>
      <cx:plotAreaRegion>
        <cx:series layoutId="regionMap" uniqueId="{920AD70D-B093-412E-BB25-0DFE985DE6CC}" formatIdx="0">
          <cx:tx>
            <cx:txData>
              <cx:f>_xlchart.v5.4</cx:f>
              <cx:v>views_millions</cx:v>
            </cx:txData>
          </cx:tx>
          <cx:dataId val="0"/>
          <cx:layoutPr>
            <cx:regionLabelLayout val="showAll"/>
            <cx:geography cultureLanguage="es-ES" cultureRegion="ES" attribution="Con tecnología de Bing">
              <cx:geoCache provider="{E9337A44-BEBE-4D9F-B70C-5C5E7DAFC167}">
                <cx:binary>7Hvbctw40uarOHy9dONMYmJ6IoasKkm2JNuS5dMNQyeTIEGAAEES5NvsM+zd3s6LbZYP3Va1f3V3
REf0xY4uVFEESQCZicwvv8z65238x62+v/ZPYqfN8I/b+PPTOoT+Hz/9NNzW99318KxTt94O9lN4
dmu7n+ynT+r2/qc7fz0rU/1EEGY/3dbXPtzHp//6J7yturen9vY6KGtej/d+ubgfRh2GR8Z+OPTk
1o4m7B+v4E0/P726/PfTJ/cmqLC8Wfr7n58+GH/65KfDt/xmxicaFhXGO3iWymccUZ4ymqLPf/Tp
E21N9XU4kfIZwhkVVDL5+Y99m/v8uoPnt0O4vrPDkyuj4OPb2I/W9XlV13d3/n4Ynnz9/O3zD/by
22E12OKLNAq7X/7V5ef9/vRQ2v/658EFkMDBle8Uciiu3xs61MfRve+uzfLY3v+cTjh+hiSWWSrQ
F5mnD3SC0TOaoQylWfZFZfjb1F9U8m8NxmrU9berf1wZvz55oIZfBw4VsNn+/QrI/fWq9GPb/XPy
T/YS/vyHyAPJJ5w+I59lDqr5/AfjX07iF9HDSobHV/LjU/DtuQOxf7t8KPT84u8X+tWLb1v/kX39
OYGDWCWjGSX0i73L7KHYyTPOERcM8S9S36vle7Ff3Ctjv7igbwM/WtSPZf/g4QMFPBg71MJR/vdr
4fl1f20e2/OfUwQVzwRnmPOUfNXEA0Vgmj6TqeCC8G9zfrF7WMZ//s+j6/ix7L89dyD2b5cPJf78
1d8v8RNz97hr/XMSJ+QZ5YRJTB/afCqfQdBNUfbN5A+c/O8u48cC//rYgby/Xj0U98n53y/u4tpc
3z0ayv6cvAX4kpTKTHzzJeBKHuAdOAEowyD3L47+0NV8Xs9//vc38//jbuaXBw9k/8v1Q+kX//77
pf/vcQj+Wv+VBp8Q/iwlGWIZxT/2MewZkwinlLLP3v7A8P/Qkn5s/N89eqCE70YO1fDvq79fDX8c
ZP+5w/Bf8B8+W8qPE7UfDh2C/28Q7a/Kx/6LPR+mcp+TsUOhf8MHf5XQ/wt7fsNVHIr8ARL+q+T+
X9z/A37oD7mdX1DDX6WK/+Kir/TcHxL/r3zIXyX///84n/+ZkPuFr9xch+vtZ6LzO07u8dFv6jt4
9DG+9IsKT+5+fsqA/PyFPd2/4YBl6P/zf2+0ur1+cnevnxTAktpvecC3p++vh/DzU5w9E4wKvMev
8B8SvKdP5vvPI/gZZmmK5Re2I2Xi6RNjfaiBiX0G2R4wfhmWDBNCMTCtgx33Qwl/hhgiWKYZTTMi
ufyFYH5l9VJZ84tQvn5/YsbulVUmDD8/TVP09En/5b79OvfcoUwRgHACrxRCUMjm+9vrC2Cx4Xb8
v0gisGh8vxNiiRta2aU6k2Sh9DS61ZnTySeozbN1aPV2lmsdn0cS/fuajWooBCXWFXJMMlasy7w0
m7kcx2ZTrVyj3ExW2M3YLIssWmm7y6XjXOZxaZzdtsOi3hI9zrLQVReXrSVz3W1oW5efDG+R3y14
ZG+GFNk0H+t0PAvUlrZYEV3p8ZhJTo9SZpdpy2JISd6kazVvoqziW6dS2Z2M04CXd1nq3fIcLyHx
mymxldg4hdkxwVZXxcSjUEXfJLjNyerLjyyotd/M9airvOk73+fr6q3OkbLVlEfe1V1eG67OZLJw
kwsy9j5f8bIm+TQm7U2XkvQjEhNBRaR86fPGZ/Ltqhr13vnRLLsqynDeZqYv80xq/MmGUOJ8Sb2d
C8msOJnjHKrcKqtf1RZndkt7YrOC9hVR25UldtlWMw4oV1aVseBr1r9RTfQetqQWthHUJVnOQrte
zkoJVBjDy906c2u3s4fNbDDWidjSqMbsCPWjP1KGho+DmnSXS2HSV6IU/tyMgqiNG9aky+PoZZ/r
YW7HgqGeJbkSurn20vsLKyq15IMKwhZez9OySdeUnho6reMRWqeKFSNWhmxwnY2xoEZ6vPModd0R
cQK73GWiaS6in4K4WDs3q2M1oWk4WcYk7U+GsXGq6Bhp620l8bhuFqMx2nbSl1VO+sngYuiH1hfC
J9wX00Rif8SFYsuWV2FNjhKuUDhttRzDqRJN0u1qIfq4wcKjbJMRatzzoSXJe6fTpLnJloYM2xrW
4TZjIvsmJ1g4vHW4nerjqqGu2XSRVVlhHF3tVgeHQ9FRisbTpaklKQZFncxd1Eu/db2P/jjpZrvs
0qlpcT71k8JZvgZXJW+snQXfVbhvdbEsydA89+2cvFOdC3FXq5Sz3IumUqeqpzi9UKMbxiuuSVNv
Yh+W+UOnmq4vaj0F9UYn9dyctaYcnsc5nboXSgUynVdRy/mlDzLMJ26OQ7brVzPWYK8tLd8HIlv2
Cdad2CO5qAxvBjAgvhuWBatNaontX/N5Mqao0ELUrnZLVNu4zHzc9HUV1Alusr7Lva1BN51YnD7n
vkuzl9r4dYXDEhP6nK6VlZuk5Agf1XLhn1JuwrxhrTLtFvEO6QK1zUC3XnXa7twkarxt+dzVx5EG
1BxJqmtbZGsX/VlVTsgUuhz77pzECjxXWeFA7mxjYp93qBzDK4kVR8UYo6l33KGm2oZySUXuENA/
RT1oFE5sEkS97c1+lFDbqmPKmOvOiJ6H5nhGfrDnBIPnOY7gLOqTYZh1f6yDUbwgYEflc19PU3Zk
1n7GRTNwx4p0xL7ctAp3yYbTusYbO7Doc221YpesGVuT94pFvhnikr1lsoXlgPbhIZMO2fMymslt
6sw2H1qS+k9uKfmnpY2435hhse/QvJ+9GyhcSOrJL3lEJaJwxDrPioyVfQn+DcHoJAi4m1qFFjTB
nNy6MtN6x5IYXhIe8JTLtU/P62lFdz3j1h13S9t78N9N7XM7p+oeE5eetwvINddktO9qYf2ngFZU
Hg+M+U9LTPinhmAj89bZhucGDwwOa63tuwwPGSk41E/vSkvAfDTv4ZAag+KQj2Xvm5yuXPG8X5cP
ckZmymsr0FLA+Y0sb2LV6I3ia7/kiI5ZdkJGNLNcK+7Vic+yZtytpoxvZ8Rqd4o71b7pg63bo5n7
OTmZvIq2gICR9BtaMvoeKgotTY4rYjlNc69w0hSdGe3puLSI5MHEcS1YA8ZW1Kibrjoog96rmbVo
I+S4XEzp4HxeRlTNRVWO6E1dc34iSsLdrrJJKY8ZHsqziTB650c963zBYmlyj8Ng8lA2cdmUbLQ2
t1SHU2IFNwWWS2d29ZDZ83EeCc45X+gbW2mviomSIHNDGCMFM50/7fpS2WKk3fLak4yxo6DkKPPU
lS34oiXSdIMjpeaFK2Xd5joi8sbB9G0uOsPr3Tou5EVZxWnOjZCDKsaq1SpHSbe+6bEaXmc6indN
okidU+nT51WpupCXdKrftwZTcGY+Vh8J+HLQd/S6yfvZiaVIpVu7XNCg36zIt6cCuazZJb7xHwLN
qrNZztjsqC7bc7c4864P3fzO6IS8T1CUJi8Z6V6Nwg1VIazEEG7cWKbbqawmtyXKd1c4uIbmFLcU
YkzWpcOmLZP6xDeNdckRWxKUsIJNDdI5SZ0A39aTpdr2a8fxphUNEYUjNL0jpbFoF2cxvZ5SM7zp
G276HABQW+Wi7psub7I5ewkgIPhjNNQTKSrjILz12drWuUa4RAUmY3o+RsvqvIvKXwRS2pt2zKjZ
1CJmEJgpdW0hJ9eAhDpbNmBXaYx5wAq/Y7Pxt9rsVck8U68EE0l7VAU7dMVkVbxIgQi9IdWirrSS
Sm1Mphwt+qj6aZvJldAjKrE9t5qCZAdXD5uetN2Ql477j5lC8mYduX5DKstf4DrSt1bqsd2wqO0d
FHo6lHda1TLvbaQOAmhUbiektkmuPWfvHPhht8lMtVeywPjYeuSTYszI0G3IPnAUDZ6GW5WmQ12Q
aKUqkOllzHWTCXbMMuaWbRBM2zxFIV4mSvekoLprpk3CmumVIxNjW7Cn6p7zsVqe62WqP5hqHrs8
SRGZih6QFADBZcnUhgcxqHxEWX07TJ1Vee0T9irMEYHpAxSec5m4tt2tNGZNjifWhAJVemi2sV1X
m68QjJ7bPklMHud+zTYY2XaLXV+y41LL5pXtA5l32sGRLdA+nObI8D4WqzDzB8W1eDE2hM65l4mK
hV+XJjvys2N9kaS2ibu2m2KZ07Jy6Y57TdoN5b0+Sypj2x1mdr5g0qR6u7Rt+arTsh620qwVyzMr
BgcoRLEGfIWq3idJRT95VMdug1ATOzDMBpYTq6S7AuA3vzQAC6Z8aMNyJvvFszwsVMFtJTUqX2pH
u8JNq9G7oVclz+tuqZK897O5Vnp03Qkb6ew2kx6yOXfQcPCxLyN729hmTDaobozOG5DouIkZzbay
NlZvukq3czGEQWbgyuJy34RxPu+acSwLLdRyYbkebqmWJuSLjdP71A4QPpikHSkWqdJ2D5oBpypB
ostjPzZ2kw6ie+WHRN1mrOMfcNbEOR8AM7BNCw4WcHaFmn4bS14POZg/Iy8sYM3XVde1az53rmzy
EZoiWKGpE6+roU4/kGWaAHQhUd+hmqVy45ppvcKotlfrUM1sU3re1DmqB8RzVPr+rlXpqLcAoiAI
ycm2Oo+6ymjeLCOdcpW1y8emS7XJ68wwC7FNiXLLuekuqhHCWl4hNLEc0pP2PEoqGpi8djXgtVqv
ebZ0AOjLqmK3feR2zCtup/fBDbTMlwb3t3Pwpc9n14oq94HYdeshwOF8TcY55IPLsrpYYt+ZovQL
eDSoDCbvLAuluBj4UN942U0fl3WuXmVhadfXXAzdlJt1nkVelxY0OiI5AlznwbxeZCjtRivTY4hu
XqKCI1aeemgwojkZBXo+8Gxqj0oTfQKiXf24gZJY9ZpC4Yznc2V1U+B5bm5VH9F9TRY95FJGUW30
WsXTkIzgV4Z2jkteLnQ+C5kgeidoO1w2YlG3ymBISpZSz29F78d3ETfuhkwxSfIGovNbO3riCjSG
9nKwulwLaSBU5NRN7btmNZAQJQ2YTjECUH3NjCTnS0qzD10r4lBQSTA/IiGbPqR0aec8WqerzZpU
yuWTA+Di3BrbIu1pfSMt5Ax5okZOi2qRvMknzsJ1Nyh1k9S0uRkGGd5XrV9VrhOctcWY8uYU+woy
QrhsLrqs7T9CeqOnwmTz+JJ7NryXTaMJ2hgJR+P9OKkqQBiA9C0veed9nrCuvWqjFFfI2OQGyYn2
RTYo/n4lWZVAAkzA7JeYrc2uYvV44W07q9wA3Dlb5q77tM4xvotTtd6kcdDlFjL64X6suZt3YFjd
89SYGHKnpybkWVP6Oq8GljbFPKDpvXbSfkSI8LRIAfk1ucL1mO0y3E1T7rnWgJojhNvt2hpxFQj1
87lsUtEXTa9l9nzsgho2ywxQdE5iXW2RSvCdwkuvi5VWrHldrypJC2Invndg3bSrzQp4sFMCLpg5
qyD1JBqfx9osHQCGYN8xPgJa73Epq+2AaHU7tBP2R2yo25cAigk5H0MJMi5Hhei2bINdL9kM2VQu
q+A0eJ/gwULIMpANAbdtCq9WOLi16MsBoluKxxcQVMW2dGtW52q0ab/JHADFbUdWW57J1Qw0d21g
2QXew1W4KdboQyShASyVDGOCp6IKWq/F7DNbbum6VuSd4lG9qvpsIRyE14bu9PuS4QOG5taCm1ZV
/bUL8Jev/3rZ35vL4O/vw9l1/7lZ7dexh19/7WXbM1S/NLbtv/yGK/sf2LAvjYj/w+Afo8oAhT7G
lf24Yrlnnz4/+IUmS4SAdhJKBQdeS0jMELBhX3myFOr0mEiUSco5Exl0R3zlyVIMHRMshe4IkuF9
I8pXkgxIN0kJh6IyJkCwAe3yZ0gyCtTfdxzZfkZMkBSYklQAW0dgAd9zZBo33uC55fcZLsMot6Rn
fQKAAZL59S3AmL69Zonnww781gAsTCCR17FIbIluKuOZSQpLYps+lzVfxk0rE+OOZ9np4Uzzrk+W
3LaR9zdgT020G5CVbsBBpSnD92m0y3ih65jq6yzjfXlLO4h755VQrqd5B9gdlsJ6QDova4zCbDaV
5r7tIYvjXXeK08XBkiF64uUF6ahpPiXDZOGZ73T6IybxQEYSSWhdgcYsYBFB6ghM4nsZpZCEjbWo
s/tytqZxx6Fjmh1rNg0+PYYgHNRcrKrX6pNGpSLl7vHpMdCoD3Qk05SmFBKsjIKmYDEP518bmg0C
CXXXQKLQqiJYCik4xCmSuGbn41z5sPF1AAcLDjlZe/NqZhT8R4HZKmb6HOgAM7S5tY56fC555mDs
8UWCCX+/xhRBIyHLwIQEhi4fMMuHa4y1SkjtaXInEj8hAjxpWqVupzMWKPClPgjxseWoDCePzws9
oofzMslSQjgiEmjjg3n7cbGpTWh2Vy1gcyKfUK8H4HBLYqp8btSoXpoS+p9DXteWEJE/Pr38zfQp
yzADsppx4JnTvVi+o5grPinI9Wp6l6Q6hXSGz0jwazhICdAwq0r1OUQUi89o65bxsh0QWut8qJUG
ofzZlWQp5CGCA+uNoI15T4Z/t5I6rUvdLMjfMTHDkQOOWay4BeQ+jwPbqqxk4qMfQQQuH0Saio8W
LZOX20lZ1M+/o5U9s/4r885SxIlgGefZvomOcHqglSAUahYg7G5LCEbcH1nXd+WyTcpukMvRknnI
4TeP7x8feDKYUyIGpwQOKgV3mh0IoJIQmGUfkpta+bRLjmOo9weii7aGbutxbtjKCtUNC+nzKAkF
QQCBWo+XXS+apTAJ9uZSAg/uzcZx68lFNykz3Dy+zL0//V4yGFPEGGIcp+DDqTjwJeNcZh4BaruJ
PngwAjS2CPSD4kx5kkdPp+QS8l63PzRhtvsP1Vfj7+jnN8LCWEBRhiIhM0YZuLaH1pI5MoRlEPbG
aJ6ADwc8pNY5nxYUFv6ClsBpXQ/V6NvrDqgE8KgeagaYH2dJk0xt7mrwtnvPv9TwlFGrnl6w2Pa2
+x23gg8PGN4LKSUC6kGgYSEO4lOkM+TgZqU3Q0lE0m2bMPR6fOXWoHpTzACmYXFJ2k0wZhfX2WWT
teuSXM59X54MEticqujWFS0vutqZUOZGIlGGYoS8Q1+ITlZrV0DHbgSXCHnpgs1ztEoNb21VOTv3
O8cUQ1/XAwMgAmdSSIEw5YKDsT6UPFimcZOZ+o8pt7zhRY8gIXF5WY5S+gKvaQKuHSjdz95TjwzG
xs/uBBBlBkNQRaHC7caZ/v4Z2pflDhZHAYxwiTGh+7N7YBZtbIeurG3/sfdwityWDm3Gzgiu6fKC
DuMC4pDlpNe3XR2XZV+9AsagLsDhz+KicmuZHPuONetbn4yDOM+U2AOEyCbgB47ake/VYwcqwYSW
KeXTBdCl7fp21aKd2xxpvQ9aCqQPCrJG1nCRAtBc32ZdjKA7ypsFPoYVVSHb9Hygw06k4153bayA
Gd24z9NLyD2WGZiI2MArLIAHWLlKIEXRReh5117HQRjX7+Tk8XTJqF3DqfctZK5ad550RVKVXTyu
GATXDyYzJXsLtRsMRpZmFeCMyRkLEOVx33DoNcm+Exaqphll0H1M8YFp0HIxFZa9/rjibvBVHglK
+yGfbWP1CR3dDI7i8RkPvRFJwRcRDHEbM4jdhzMOHrjAuaPzBwrcGhjjPLK9+yND2kLwFpPj4mPZ
0BWMcCZjGKqzFBwL2Onjy9jD2Qd2R1MhSLpvuCaIQMvkwc4hvRldIkX3tgNGONA82JEn99ZBUYa/
qNvB4K0vU6teTUNWgcfpa26rbZVBGcjmWZrOesoDqdwLXWbiMlKvMyjdzVhMFyFLkCocX6N9AUaE
6rwBikD1OSuBBYTDXiOwQzvVgC5OyqYN+5M/MU5fEoj3wNLT1tM4HT2+40O/llEIUAA3YNf7Xx1B
TvDQDbSirM3shvRqGg0CEMu9JwBip3VvtwxAFjuu8RzBbGMrKXxU4TOyTUS/N2k6NjMpL8so9iZN
nFo7f6x6Qvcu0q0DwjvImftBHa18aeHUlcAugcHiJevgdKbYwTF6fEvkwLNlgICgqEjAq+2bXqG3
+OGWHDXdCiUVcpWFmsLZCn21X0BIKCS8X88xdCMvsLayjvsjDr5y71J87yDQJDUGGI8j31+yrh3a
a6AxU3asZr2Xg1tmK85LF+EuVdP9FpeqE8OuTVJPd33mJzoUC8QL2O7vbO0AZcLWoHOdEQxHBcEP
B9jB1kJscapHu1zRatp7KsjQwbRWvSp7G1DWEpMvwbr1bUrMPj52iYW61XEUna6W7doJHKqdpECB
XQFK9SCOOW0oWB8Uk8GbGJVIMDEGZbi9dxvBbR4r0s/g1gIgEphQhRLBN8ixMIiiq6Cgfh5CWieh
4Hps4EhAgbaBb1/ks3eF7fXjQjg4oxnABUBXKeEZpJ3oN1AXzysTi3DJm6lLLXiHL/CW1Fmc2gIy
y7oyv+cWDsLRfkpGAdgjSIIR/C7mIByhxgJq7WP6ZoDqY3sdlhDAoCD27/n4pmeWb8s5sVB4E5ou
IHA9lQYgCzg9kBJwKjq8SsWQlc2uBDYEnAEcyOnCQ6kUIkCXwMEP0UCg+qq2ys1ANAJdCm0MNIdT
tFdH1ca9IpJGYfiQSyOnC2Q7CyvhbQuxqRVhn6c+Lm0gjh/6RNj8PgiAk8CYAQo6zGwADg5JheIC
BblF6DIPUNbui3JGZXMuyMr8snW1F32WS0IkUMDeO+WeIz3SCNVHQDvJC191CTsruzqlhZttrG6R
0ugYWlmY2LQpEOF3rNGrv+is6OAHoCvW80s2YRTXTdYYyfvCAX4cxt08A5F67l1dRgt1N9ThU4o8
lhtjvIQicQyjL3MbM7c2UBufPItFFdsJDsO0+nkBEjrhDWt2wGmO7FLosLCqQBFDffCol3ONS8Bv
ZRVOQp0CMivSVc/rCmktmGJ/EtulHHM39I3YTTKt6IZ3SVzfzMIS9XZkuio3lAWCiwXyU7vkogJq
fyMVmdui4ro6TgkNG2fRvL4opUHoCM+4JrsqAX4MbfvWduxq4VPVJlfSohjfxAAV+rNkCCa5gIiR
jnfcC+Gv1nSCEggQcRbXw2sZVw38sgJ2Y7dalnU2h9I3JXWR+hXY7hvcNZm5q0lvpwglu7C4e2jY
mGdUtFCOx81xKI3j2QbyAKjJHJVd0opzidOkbY8m0ZNB1/dA1NMAUo7w8xrPzlZqJzDpFfuhr/dU
dhBoawzr+/RklKWq9anhsXXVtpmqME+nMy8rpXYl6+aRX5SGUHciGlZX2Q5sBdjsvIdqOYR1qKCo
WeZVwoQLm7r0a7OczNWQ1OpoVh1EG2h3mqE3aTP1wDS/t8ko+HACxjEnZTFTgC34fOwBdcl9DSeL
4qUmaQof4cvFRCkNY0hSBtOt0EPgoKznJJmeN8JDK9AxBu48TYul4e2YHkXT4E7nnE37uIh4omA7
FeUQVK5juUCfWdHwWvLq5TL3c5++asqkmfUuhZo46U/acZHZ9FI0lCsooki5R9WpD7xu36ZVWSbr
C8b0AJJKFgcu+wy8tqv5i4SWPtWnWEFLlX7VNHOTldsZqjlDtbUKQxW5AJe1X9IyJRqRLarqBfpq
UN9CX9TGBJRw855UxMB8XaOlvBqrzLnCQ+oNkiXZqCCCFFjU+5fA+gGy5M7JPaZn9QC7L/oaGyp2
TT3vJQa19RY+oAgVkkvTpXuXz6ZQZWkh5wANBtsVqGVxFKTv4L7+y1brwFcQn2tS+INYMpQwm64x
JJlQ9tmrB/esJvwd1nEvZ8NkA1xSMiYeVJGYNqvZvXOQ0LidVwqQVjFneEldobKajwlokI1ufBsa
MyoD8krq1R5BwwzD8Sxr0v2SFWi6Xy8FWBbMQGHI3ZRJ3BsYdDbtNc+XBK5p2e1FM00YboUQm7kZ
1jCZAaYtvu7HeyhB3wDhVsM1HnsrLlvOSkkLNkPLgc77tMYgi6/WU66DhFem0AYHY2VYPgsDykKg
v68YV/KV77/RgbdnFCmfXH4VdfLl9m9C/nIfMAWkPUtJ38ECsIFOlZtWiV597jVbYNOOrPC7+7wi
tFLoEhJw6A/K+RdF2XWC5ijglJfRVycGmiSgmInbelrES9mNFqQ0kU7DLaQHjs0XQHOUUPxr0bIH
vVXHCVzUaYXc/2PvTJbj1rFu/USsYAeCnPwDkpmpXrIluWxPGO4OexJswO7p70enq8pS+bfvmd3B
jThxFJIzkwQIbOy99lorPwfnGWwVO4i4dh5TZufUaJFqG2+2Llbt79W5eX605+XhJWXF/HhuzjsO
Qlb74BdvzVinKb0gXp+5mccf17YzZfa8GbmrxytG6uzTe15Im141d8kg90+x8n7gfajvHVbXMGb7
rZ8n1NjmjV/o6beuPBimaMricqNfA5Ut3UEk8zDTwGBPB0W6Ix/DzPPNJ2l3ny0vbVg+NPDqffD9
RLJ7P4Bl7x9oT/sPd0p9flQwnXhJvYn9/uH3pdn8DNGxSvNjk/p8Li1kK3UuYGZKa7x2zmslL+iI
ydOPKQ+Kqed2ltwp+RBOgJaLFyovOecnq9s885nMrfCnWHUGVKnIHNKEi9N8bSmZxkqBbVYABkA2
PKZMX8o23bez5nzlb+WqvcI/liSLy3rlBEO1tBej25p1HVWBW9HkTIYU2NCCDMjrs72naoYkjaK6
qzuoD3drPYPbCbqpQEUdWH51N5VjAigw9wVXt7K0nd55sIeoApJ129f+HBDKiyOUCJsI4/dZpf1D
VXPE1ofFaJJguBQBR9XywfSWgniTVm1blhc/4ORirLK+OOqsot79srqD6zgXqsiYjpPzfc90rV8x
YUMyl8n2zoHhNY/PnTNns3cxnocOdXVgihy1bCUjKtN5EAdvMy2i3Ni7+/RZi9pXDXjVvsTP+KlP
35UZsOAPMd4xz21+9CxwXt/loI+wNasNXDmARAlVC8hi9epbR1k9r/BWa69hJ6EH1tUZZNksASHt
qJuuT+zLlAYan7GdobeEshzUsBNuCUSZWCWlbw1zDBobnbKKOpSm7L6fRnfOAeHT0h8JlY6XrJx5
w0qkKY7Uevvk6dzZoQJb01FtHoqqSXl7v1aM8sNMepYYV3My9H1+FzjFDlK2muPuVpaJ441vXGCs
NYElUBhrdvRmBRMhBrqwPDeUgEDeRzd1oLDR7J0DHv5muDB8j15T78dGLZJ9ufV2b7H4zjNZjC1I
tJObuTNdzRu8Bfmm3PRsPPYk06AKm+oC7yPxlvVlwCZhBgrX3MeQqMYg+FNe7ihVlZOvklkHkADU
Ry+Am2F9hoHjVXee16k1Obp2O4zGX3NuFUty4ERzKhEOFfi3EfmVJft3IJJzOT6ZaVekaZRADMuW
t7Mkt+m+BlM+dfaHIfGBJk59qac6iAwbiva7zdU2bAXN6bBQ7FtWS04ppQi0pVnldQFBdeKPhpxC
CRfJXeIfIzk/y04VAMSREM66D+t7uKmqaY9/wZru0YTsf9+8+VDvr2i+o/dJYe9/E5Zp8Io1XfcX
Jg7oRH2gct97G3mVKLZySraY3G3jaqlDwUbdd2VQ7//yY8mSUxKJAkGzhxbAdwh+D6dGGvXL2sPd
s2x4uw/QMtO5DSEOAti765YE9uXcNfsuT41thwOHnXTfhS5p2XjZbSbr2zXpP9yBW+53XuZ0Gj/+
uJDoA460jqViPJ4rtiYvNlmGRaO0+6Y8B6zyDDR2KIZZDUbV7SDk0Hu968KUqbs2CbPO08ajzoVi
zONMF2+6yu10T+MyiKDGo5yq/bb09w1ntCXnCCQBvW9yZe9txriZl31NymSzyzyEA9PU9SErKnbj
8Twh4MB70Ct9b0+x3AEy43VmO5X0/wB8vSrowXKID6xgm+CGCuA1rJyN9BDAq+3HrG097lqm6cJu
mGH93HWGu++gagJ4gXGXd/u9/6G6e1nb7Zf39l6NGQhhcf1XhW0Py86YBwlUdQ6NBRgwd0EdwE76
/aVeAejsJhPLG64FZMX/vb2s/6kvNPtl5yekkv9aI2a5tG2008TcexnQsyIiQxHkh87hSz22sPd4
ZD+C4+/v5SWEIMzvinNLMHja4axz++W9JBOsBhij6WNAV837mAtrz8eHwZfOYWtJnf80z/99QQwe
AA48P7ABF4NXuGKZ9aZVQZx+2y0NB0VacuJfyrUkzP3Y2b8foPVScrKPEOzWFNJCdWLRjnp1waUq
3LQZK+/tj4gxZ9sO2q+eswpxXNzBn46FSrb+jZ4dRCW1bvZ47vSEBmPYXM6jP9zRy5XOHVFK+QGH
lwyEC0T3CmhcA9OY5ep0b6vzpprJ69jjiy4T4nruTzmPAM3Lys4MHA4HUgsj22+kUE4HdxiiEftT
1E4rzHAhtKwRob7j5eyPxLrLV4d6EibJ936WOofZ3w/i9WPkwbmmYwo6JpZlYRj0ct1w7najvRjT
XTaUe2TavidCahCNfrMavnbPTJWz5Pbh3I77WTr0q+sJkwf5Xdnkea/mDE6r4gGb+u7HsbekWVeE
8Ctz0Yb9kKd/C1oTJpC/hcsRG8Nhq/5XOHDmBCR6you787FEkrw/DVlW7Itm6PYD4/cTuseX/3Qh
wWdxHmCh7qQUOsX8/nJC53Vb8n4T5YVsjL4Ukaxr6Xz0ejbMn7bgf1+KR+fTwfNdKn35OtTViV2v
OvXSi3MqMgnQEdaR3dX8+P2oflAxfhoYWCGXCiDImA4hxH8d102TvozMs+HUbzaUyIMtlp2NoE0X
nv9fw9bQQ4/aIQVbDcI62agWwxE5jVVfc1pDwUmjtlQgPze2C/ZgPtSJSNP2YiU3EO1dsuQlZNEo
sWk5fRi6rqYM6gvbbbpDXenNhqPbmjAWY78XQG03DgoLx3sIzv280qMYce6Tpra65bZMsymAMqMn
L7fARAqoGhcUGjKv4wpaII/iR4IiDd6WheU5rSBD9zksvO9h7FxqlLNJ6EZlZhO6KQ33NGCebIOE
trV96oTG1ryAFMuD4+0M1Z7MGefcRtEcZbebyregBpbDWFtb2Ax90OSxp2RVaERbZ8ij49iEanpO
ZL5nUHTWZuZ36/z9EJfdBLJEbVF69kH5kDUf65KqYroy6VbkaVQt9UA9BZ5fFdWzQ9obOHfeOgau
uiw809jBgGHqwVnXcx0WzCuynTgrdQ3sCgIj6TKERTZCW4sM3aazWYedA3vIfgi6QMn5kHaeK7on
sQbT1j7Rb9g7WuSApu3dteNAE+EpV6DNaQwJCTrBMes7y0I0YZF0/rVSeiJXEd4y2x8tsayjfwds
lqg3TRAUpX0omsGAjq+QRC5jhOSRXvqhaVeebTwvaO3QdRggE1NEamYJP1rdNZlvygCu8RbSjp5z
qunAh3u+5Jk5nFyzGufPnlmXa4aSgoS7CWuJMOJ9A/Ji6NA/t9x+xKKOfnjq3fg1cbs4Nlnl2Zos
+nueBfC954lrM+6HznlpwLQkG4SoXVKy9QGMGBVOvenVFpEsbSW3YZelHc6lMQVPBPHWf1RNYFTH
OhcpZOs0nR/FmosiXvM5OeXu5FzAXNwu636ZLkAy2rey9+xoCUR2J/OxMsGMp/4pYVFfuNCDh5Dd
l31GiVm9T9EbImW0EmrRyhlPFLtASnYjrn1lfmxLtmMzK+/Gm3MVSzdDldiZRn9EZ+AeijbX91tR
jeaBrHw8+KvpVKxYr/6SKf1oW6667l0jva6nYTwI9EkR3Jf0Ymp1EGfB7L+RKuvo66v8az50SVxl
Kg1Xt2likQTdlb/Z9XFNGrrAjRIuH+2vDRqHRh5nPvLSpx773C+tPsF7SL52QVmdUDDBil6DQhyz
wmwflQs2H1ZANENoOG36PC+b/6kyGrjYjq6fZh+1o2mP5pVrBlketobh3LjAdMcePc23oZDJG8DD
HL7S6ARfLVo91DOWst5OiOPyo1ob42AN9fh2mFwAB0JBPKyLvnKGfi1DUc9+lMggyfz3+WQH6yUM
BP1lsN3COrRajZQ5eZ2t4eQI/5s/ClmjXjP6qzqAjhC71li8WSanpE6q22sxjFYXJX7WfjKLQd0s
0jWvB8/aV2gi9h5qOs1XC+nsrSnL6RL027jKSyezY5/o9xVmtdMgNPWtjLJZGR9m1c3fOsNYIju3
tk/DULQ2jAIFfXDbBlZuVqkqhDEFT1ttc7lceTrt0hDdV363WpJATEkVTbNTOVeub1bqql+6/mgr
bV+Lql5CkN53Yl6/mDpJ7lyL7TMNeoyBFs08TJd6krFYW+fgyrG5U5nbf1jVQk5m0t5OEXCVcCBg
VOepUKGhHfcTnek2dOyqObUABaFt1uObxWrKN0O2jmVUjmP63GVr976H1G6jjkQLmlg98sqC+6Pj
6oO5sfGWDBnW4s8PgT1kVdRsU/EJieMW0uSp3zUtlG6lJutNQBPhUtm9H+neTK7cvHE/Db633BTg
/RNtB1dz0QT9kjY6KlKd3ni+gX6kssrgU2+Q1MAGVuQrohi6B2/2yiOB3vOiIN/kxWi12QM8Hbgd
c9Y/222jTpNerFOhJu9T7yTPM3Xy89bVm3/qlLuGRVen31Ym5JSNUusDaeAKxTcQSdi7HR3bEk64
iWDw0gtKderIQ60wlUPwjHYi+OwsynkqeqRE0zZt3zQLPJ6QX966EAtOJidF3C3d+Eh+aYRibqYb
ox/Kj5vZNienshKYWcDJd9lqupxlCxHJLHIfPEiU3oWkMROpoSlOpdD9M9wuh/uf7CvLbJxj4TnD
B3C57iFosv7CWqvgsa777Todiu6wSEIuZXCd3zWuOV712p0fmiHpn1DhuV+cciI42N063blrzeYB
07q3nFFfL72cL/N5cZC8ab85JV7txpTHMCyBPYLLzeiTmyTJ+jdw4LNnH+jkA1Tt8YkDP71gs8nb
zTJGOExefqyCRNzQ4bacaKyDKva3FemCCRftuKVG+1ACwT+kS6sQo6vKPPZz0X1Qo3ZTiuttu+kD
V19DVCpBB+r2KXW2ACE3svODI0v/wqLnF01qc+/9KXVA5nvjq5HYcNBuVuFueRCt9UKuG0sNpO3f
lMKZ5Hgw276sxrAKVHIzGyp9AGWp7gx3bd5VOGnxnhSgN7feDTUZTKFlgVSkgH4pENxdBa2yP2oj
0XNUZbN5C9VHP+f2NHWnzK4cNwoyS167Sdv7x8Csm+CqznwV08d1t3Ci3x2jB6tlWGxjMIW1kzR3
rUG//3o1Oslce+Y89jddMNHosZbemi/Rgdb3zuIab2QT5Crylj5rD1mg+reIjKf6QMt3za7hyLd5
bPSNgISYJJZxktMwbG9Xv+l1dtpTDzMOuqWt2pJZa+e0vCqpyfsqsiSZSyRqnUy3oCUF6gxtpU+z
3No1as3Ku4Gul1jxbJEiXo8U4uM7kVP9obQ3ejUKpC5m2kArukAPLq+EvZhN8bQ5a2LvAokOUcuV
TbAzL32XjsCpq9amj7NpEPoxMNKygIGTVkEf9kaCdiky3GB5zB1YM6GdudWbdrWM7TRTaBaRKTvb
vJmDYmkiuwfHv5UV4TSGILfFLcjWVWGPeeRZsrwajXUZivtqNbxgc5h+hKw1YjK7LneWlrJFfT+O
buGP8eoVXmUDsA8t+8GnvRlpa7Xrg2vpKrspERp6Yd0A80bbuHRNiKSTxo/URXnR5EhxEfiL+bbM
gUnjYsmXCzQWlh97vplJILGity7LtFe0I7WQa2jPdL+90R7vDBEsMqqR1AyhdEsHKA7M7p2ljP7r
hNYldnq12qe2TSznkE6ZrZHoektmIJUddiraHMrMe7sabitJzLS/5lVEJB15QWuif8u/EIQQ7B8y
hWhEpJ21BIeylpZESI0YUIhby5g8/Uwzt04uis53P6XT9HHbsvQ5zdTHNFBIbigT6scZbsch8ZP+
ZHJ4mAQJr6f9JbfrarWru97J9XHK+iBSndpUKKFpolOpRf3YN5UX9723htrPXeLrNNZfxjTZjrKt
aOOlS3JLh9FHq7kMKN42Dhv3IRgy51FCIOrjfALrYT2wYNCa5fNXq1XlG9U1g38YpExvhrZpH3U3
jOlBL+mUXIIapzI06iW4rFsEknbTVceyS8RjU5rWIRiz9rpMhHFrl4t7bSualm060LwOKIti206m
T42W+rQtto2bhOQQjlEBdcNBWV57B39wHi9VPydhMMzmEnVlimzUGyYVoohN4JBCiNSXg8fgDisg
9+OW9PnXhL53dyror8U9m3IOt7Xs7zjlOfxzr0RBXZBfcAvJW06d/Khl4EW6Udm7Ik+tjyBvyxHS
TnBqzaA+SiWLB6MwcVGovey92dTPVQETLKVwO0o7KT60sz22oXDa9oODiO5K206yhEm/FH6ExtC9
ShTOF2VqgnDnyxRR7Dr3BWXJ1TRb+Zcyc+THErX++9Jy5puJzm0sVNdeOkDG7wDfUU8S09AFOYXZ
3XpJ4pC3Ehz3Reh+ccu9GF6RQXJqL/bwuZ18Iz+gQ6QRCpiMe0YjGpS1A+rvkV7T1gIWyrmw0J8S
R0LPyAtxW6nB/pxlGcpou+IewqKSmR+VfG4E/MWayFYlLmtP2zIeM4icCLg4vq9q1Y7/VFRtWVQq
xzE/cvDO6JEMf54ujLH04hErkYu8E/bzzhs4WttU6jBfDXUvxFJ81pOvOB6oPI+tTmBDtYlwbmjd
9ddqhVQS9ikpzc0yaPW5tMcljwZgRsSIU7V8GceVvcKmpE7TChTz60TXChl/MU2HppicK0DqFMpU
vmwk89BGv7lQSJNjLbPx2l2p30KDdGSMq6QzxMHoaji/OHSId+NQVR+kmpaoHJwhrkyjM1GkS+uR
7pofwAoihwu9cc6q00xSdUX0a+bD0mUZssclIPWExWG0d042W4iFk52Jt9amUIceh450Z6SwiCI3
q7PCLadjOnm0UuoyKkqStP6wl7FIvdYut8mpnSbZ3jeDbsp7u7XmIaaqSEpCWuC1m4p6S6fVejJM
u2jce087iR+WVpc7nypoo0YTTYa/FMmRhhly0tsyw4QmiKi2F1eFesvqQUeSA1escUb/yq9CDZvb
XeNmWpO6vF79xHbMaNAUYOqhmkCHnHCB5h3oY69Vl79P09Jt03hmq9BGQY3jNH04LV3rjceUXK25
1Jk26r+GblgmccjgP9XNQXT02h4T06b3clIQpcYm7lfXMIuHQquS54C7y5BrxK2aHgAy2J7hf6uN
QJrM41A0axyobBHvBV2m7PEM1hpqbziMVbBDo7aVLOoao829dQ9fYO+DsA83+TV1E3PxTvCqN/Zb
Zw1B/kGrOTOyEBXj7l9DY7KYPY4IwvH4TmcACv7NSEK53JlFYK74uKSD7srTRneLp8WRh3T4s+Pr
ZqpjUY16ba4dzfA2vGlgWeAOJAanTh6dUajcO3gQVXPnytS6W1t4SPlIjkPtkHZHpRBv29D02riE
hXRrQ+YidVcBERMVMUmU757yUdbrqkBhJ5DUHC+J3WjBPaTN4ubVQc0wbgKwg6b1bzZSP/+QGJWX
0AWbkkDp0HK7wD3IdXPcE32/+p3ydfVswK4ZQ7tFfBZiabRsB9gm9VezKcmyYL9nfXlovSHI4qmH
p7KEm93RfNw8vX5n2V8FeTo9YC8xXYAD5zetmThRaXv6trDWtT4op4asNQU0gpVRPRYB3iyXHSmc
DJ1GrW64NHPZnPrRhMW4+GpuEOdM5VeFzUZJaHXrJPQ4R3U8Otv6dsiNeSFBMKoDGSgVYlIoIU69
5451nNT+8tnYkmVVoZXOnfXWL/NSxHxjQfOlxwaqD4diojRoNmOiGukLKzuQTvTDBVrScvqaGsuO
uJBR202E5UF6RKc1Jcax1pYPOcfuAgTJpouXkLuaw4U1tPJDNVV4X0QywXMAgbydCypUuQ53NQZX
OrZNocf3UB+gTYS9gmUXwenoECtry4ZXBLh1l1J516HbkYffLjTclnB2SnmQpVddGSli6wHiNeIK
uHWqhrphr3rApEAEtKSMMTuhW+DBSKTyIT4A3UWnqg61MIDZ5w3CAmsjCd5ow2wZ54bTlaWWh5WH
HbtB4geHAm7FNwPyEuBhodIbgzA8fKS4nLM3sqj7Pety7PyCDMa76l0p8s+ESGc9OfgNvG1nJ7mF
Jpl+TXs0saE/bwt0tUSDjGxbvmD4Ys7P/iL0w9xXGUNAxkZ3WNYt0VTWiBVKEby1gA9lHBTtfGkB
WuTxDDfmn7PjoiMU5eBeNG5RQE/sxWOXpO1xtBvzvdcPVhhIeIhZXyGQdYZtDZEcrXcWYrA8tvUw
IeqqGgjyQT4F02Xq9bDThmaDDpom88LtBtVOjaAajlQjV/tIh4g+q+kgLIzTyZkIvbjdgMKMSkIv
dFJsJ8K0WYdbRyt9k9rW5MemSJU8QoRQT/MiR1jHY8MoYQPIj26f+WlYk4Dfd8ae8Q6+6+OKYqxr
HnplEkBHKbs8iznQC5hXwCUPWw0CEG6eUt6hnCDYxQ72DIetW3hPKqDTQRup8blx1F/zkDUHOxmW
aB7F+kESLabrZWx6FVfd5KOY70fN5YToKAhyUKDabm9xJLGv/awqJTShZMXDCDHytWFk9ue1ysur
xVDDA1w9pO+5b39CFaMb+gwyWKNcDEUfydnN11jjejZgnuGPyUFnuV8Rf3unui4sexXH0ZvFOyPJ
1HIHclU6gAFtvYaVqq0PeQDjIawhYty1MEzMg5zFSlEQ2KgaugRfpENtFdlTKZZ+jjg3yerIz+PM
6Tt/nzfvfnZmYGhM2JI7v6qd9x0sizScdPXBGer2fT9iOJNhl/9WwqiEKJVOLPmq/5Aas5mSWy1G
ZJB53PYaec8A7vKxSbWBswqbOu7zUt6PemyvRtGh9ehleQMuIC+MxPTfgRjnkmWQep+VvTmHxTWH
t1O/2pfl0I52VEz+vGdrZg11pgHikcPgXwxO1njxFhgkTnUeLKdG2FP1FrVsHuMXNcQ9S92NOkfo
A+mLdd2sbQY3cLbeZ8m6vA+S0QrVoM3dYg4pt18lf0ErNmNXuOOzT7p/stzE+oxdW/ne5C0iNBYm
Dsr/ezQ3/u1Ck/+kppFd5+tPEJTHB6XNFTu2sTUt9sH2EKQGhjC95dYnzoO+ocwYnNiXkFN4983c
2f0/C8CO2F8oVDqM97Zwyaz2neFX7mOROW4duaD6l0o1Fq0wmJal43xZNeh/f8Bkye36zxxQWIfE
9MBRMb2nom1r9RYrgdYV92OB/9hyGHx/5yb1HfpnSALY5tUdvQYaju29u0KlWU8zbkk0FpzWXMbs
0tRZXWyXELnX8TnJl1l8EXhXlBdF69ejGyVub45G7E8CJT3Bq4TNQk8LfkSBYZZnxhDvrI200TfX
POpLrzeXS70uoJhY3S3i6LqI+T96TTMSVDp8q5aKOCYyU8TkefAUYmP10hRCiwvHCjoyaTysqhUt
NJsGGrsroIJmqv1mdsaKjw8NTYh6h0HNa5nRscyxWBhjlSY7iZw12NEGSYt0M7s3k+OPlDC5s3h9
/67152TCbXATPnUfkqF8Ke7wAxp0Gw+z53vWwVSOHrrPutwmaw35FJWv0dy6pGThpjIiw0WCTLII
IhDrfSSul5pBdcrSZZLdP7WRbkj888Qv+Te48NJbro1xoGC+LtYhqbwIExpfTsc/tOdeCkRo/iGg
DtDK0uSEpgfx4WXXsTGpOYpFBV/MAhXJj6637ZWC9lPv1Clsz9mfmjoya7e3ZSj7CiFSWNFHGbC8
ahb5XHxvdP3+vl52e7ktvhXIQ66KryLNQ3pFL28rFyvSpDSXX8tW7dqm+kz8qMugYiEaLe2yPzQq
X/bk9ysi42Y2du0wLd/dY+BnTgagoT+a6CW+1ecrTmdWjSOantb8IDNXQ4KbzMVA8pEXNCvPj+KH
1+iPDvfZLPPf/gqvfv2fp7bmv5emC9+9Ev79jv+5/dcXQf32Vadv7f71GMPrF+138+/P+n/DzsFy
efj/u/XpTf7tSzZ+a4aRb1r52fP0+/vObg7BP8iIyAmlMD1p7VSWf5k5BP+go77bmtLoxtrfdnis
P8wcXPkPW2LnYLIDfBtczf63nwP/ZCKUBkW0bNOjF/+3/BzEq8Vs7mwiWChugBbLI+rsqpKf6D7a
nJGe9p0XKrvuY+2tw/U2uveQa0oc8EZ9RAzh3GWiJ21wO1DiZZOx06wl1kzae4I3D5u4cfXtzs0/
EWEie0w/k1u89+sUWq+o3aj2xH2AYhOzMnxAx/JmQtRu5GX/z9KDNIv4jqNSSRLGQlHtVH0xUy2I
gO5IntAXS+v2r0xUKnbbaYihSydRbujtGQAbvyfsAS9VgWWnh2AwhL/bHOlgu/drNxShP9VDDHTz
YBjtFPrmXFAhz5SqToHSrMEUMbCa7JTAeH/rdtqNvy+H/79vfvUFHz8cUnY3E0ko/9+3DeaVWLrA
efmPxfD+hvN+cZ1/WDbWJwHWfZ4HkgFB7Wx+gh09bGGHIwuq8u5AQuD9sV8wOTHx7OWLvzAIDhzW
xr/3i2X/A9W8hXIaZhu5j/V37E9eklMgoPnwiXbbBJudzK97oP5pt+TCqOoMi1/UBoZ9nFOLlHwx
xtNPs/ELOtF+rv2HlMLHBt7+H9eBhIXe9hWdCNJSa48zlqd+WXXvx6Ba4N2001VW64zm7jjX52X6
f8lf+n5BHCAIJRxqnheIfdg/DYst3dVyK0W4gE+FQOfqEo+S8QoXpOIPl/qvGQw8B20awwPB5ux8
dal1HaE3G60IAVCaj0OzKopslT39fgZfWaB8HxGyS2TRfDfT7s2wpxY/jcjy1jSzFi1Q4wbqoZEJ
DU97NvpH26ALii9n+y0Z6ykD6bCd42JJfaysoXk/OJ48utZWffz9Db0Ks/sjZe3CScORhdVD0H5x
P4OTzy0uZCIsXNL80JY7kg3D41Oq7eIPUsBfXku4GAShFcYV+9W10qas66aYoVF7gbyng66flAT8
wF3EsP6QmXzPwV6tVb4B0eP0gCPmi9dUuznv1xVuN15rQ+FcWX2QPHki9Q99a7S3YproSG6iu8rM
kZqUujKDn4FNMN6ZWJIZhRfV5kQp3drFdE3NvB5ddBF8x9q/o8sv9tMv1hyHJYuNTDKwydpeTv7K
g8bapMb0lt7BIXFSWud2q+O/fxWPWaCHzInvmjux9qclZza5Bj0vvVB2Hu1OublP8EaLP+WC+82+
mnBWENFsd+NAXPsqOORB3c91mXrUIdt49DadXha+ZX9p16K/pIGGvVyGpPEQwBB+/P0If7WrMBP0
dzHvvrasfeX9NETbVXMxppkLYIbpA0e5Jy8C6AjyOMnEuhdFSg2eTraItOdDGkkDALWGtAiiBC4z
3yYxtH9/1ll1EkoTcy8J/y9vidO+2yUUxEqEDG9KVS6xGvz6D/HkFxGZjEsCaAlhwgvaV9hPA0fM
NO9SN+I+GoeLud4sGyd0ALCQ3GY7kuAlX34/1/snvnrMrFd8NSwGZ3EMvLxi0lUm9TTshbTvi4h5
pC3vChH//auQf8IIw5EI7tqrMDnDqsEsPnAR2aBlUhsNHnpq/rl6+F+Pl1+NBXOpACes/WDzX+2M
rZ5sa6k7SshBTQ9YSOcHZL/d/e/H8ouw5xOJ4PxSnknMjV7OGKoPCzCJk+W7J7CVzYI+itHGM/rQ
vz8g8nUJpdeGF/tfQU82lvKMscbXT64J4EeJaXWCx+rvB7RPy6slEJgOqQsLLjAhxb4ckLn0dT2a
I1cZPE2cnGWUW+XBSbwYt6FHBKQ5vp/+A1YUfwiYv5jKwAIF5wyR2Bi8DmU+9q2doXIRujM6cWxT
6qPeJg9uAO4svx/kfhi9HqRNaWTh2wmv+bWfnKxLOS4c5eFUtMdKewBBDr7kZqpDo7GvsHlf/zCt
v1iNuD35kO7JeDgVXgVQEbT+OFajGzqrs4brQIEwOHRGfz+uX02hS3gWmKSA3bzOc2yv7jZ7lm4o
GviP+BJkRz3W/d2stfOHTfyrdSJMghKuE6YPGv1ynaTQTSdvNmigoB69DFKqqdrU8wlrOuumQKQW
2UZZPfVbOh1N5Zp/uPyvRio492Dt42xGnvPy8m07/h/qzqQ5buTa99/l7uHAPCzuBjWwiiIlUrO0
QUgtCfOcGD/9+yW745kF4hYu/VYvwu5uu9s+lYkcTp7zH8wC0AVnSI6Eq6OY2T2kJ3GfaWG1Malr
iwVfDBdYv2mTzMtj+tkxXAzqrHlWz6drhndjULyf4qDZI1H6xw6SOzfs0o2AL9eKA4WQ20Vq1Umo
/WVAuo86jIfS9IcgBx+WUieP6Wofrq+VtSguAl8yP4Hn4xiXUcYUwYQgKEzkSKt877RCP6L96ryK
pCBTYmmkYlm6zTnMk38RxaI1MIdhhZFCWdsfeBN7f9HtEb9QmZ1vrg/oqWpwuasdqSpH3u1pCLo5
izWBR0XDUHnBkBs6qh/EbtXR58SvZB9rPdWAAQzhLgIuUPq5hQ7LweIvs71WDyp0crOPv88B/y++
7ZUYBQy0gZQdmB7xJ1aRk0K5vHZa9Lc7EJSGkeff0iEKkXBHJqI/ll4T30+OZ6R7XQD99ONEgSoY
UXrfgaAGSYK6EJ01UerWx2ASZuqnRZeibBybeXaEOGr9ROtH/DG4FMErFMkXiqy2KfGW3cjv1e3h
jaUV5kcMUEjpaTkX7THkB3+LlLmDx4k1wZ0HU48hglO5DRw3SilwQ5+G49fSFk5D0wpp+aKgulcz
qvG31z/AyorSMNQhT1NJFPWnqs+zjZKNCaSGUAWe1Vr6fd5V391JC87Xg7zc+GQmsmZEJcbh+F5c
62kVla2jWQhF9+n0JjH04uRWXrSrkazZWlDsgMV60gyeTlJrTG7FxXrC+URtSis2Id/mYKjt1EYB
bbJCABETfNHr41pJcx2Nq49Unk3P63FxQxSZHpWIKGDjABDoLyQwNKpMWeU9ANkdcgTms54ur5cH
O41ecg9wV59+GZGs0FPof6wtSGMbP2ltri22k2pxRRrWsvDQVYiV0LpAp0Xo2a2obMCFgRFbJyVB
VJ0+dube1xarDVp94rg7hCfGt22PhpePTIDQ/TCGRO+PRsE7DJRP8Fij0D9tHJcvz2e+tykrNx71
Tko1lwcZ2PKyRX7ZYopy/WdbayiYVFhj8OjXfw8oTL4No6T7fX1u1qaG5J/XiIENDHJ0l0GdCJJx
VNLeqkowRMhOQ0FVY+00i1TZ4EaujU8S46jkeh7yncsVryUJ7yug+VbEQ1Z1Z1u2nB+RD/89Wclb
ZyjnjRldG5zrICZFH5idvDxIjQCYH1r0lEu6oT61laV/zvgvdzOOLvHGul+LRblJmgBzj0M4vJzI
AhMQkrCWNF2rurM2KPbOGozqTqnn7j8JxVL2DI/iHHvtMpTLbTcjT8Z+FtpwcnKV1ZHxchPgx1+/
OuRaNC3+gOrq4tYbZkjuU887CpiGcSy5V4UPZTA5ljxO041ga8cumCIKXJZDZX35TIxwWLaKgANp
cKr0fhrN+ciD2f55fUgrURB54j3l0YJycD67nDwtzLVeazmeINPn79ImLU+QusGm/wdhGAeEDxUM
vic3w7M7xKNW3ioDy2GkrHEuIt24s+NRPb0+ClkJSQmqxZqqLQbDQUYFTDXYUqLtH9FZnfYh8j4b
G1cePIv7A9qaTqeFojK128VYUNktLZEptMAjg0vRzP8EWvegxc5dqVBKuT6klX3EKQT9lEI1t8eT
zdyziUtQOwlGZDh8Lhjjq1Y6ErUeDTdNpL++skUplce7yksDru6TauCzUADY8QwbbAuHkdC9a+cR
Mfuo3WrErsweplomDzRyObmTLleC1WphiQYANRZwhUi6Nt15xPnrQy3cfBcaEN+uT+CCFf2UqlJB
swG9Y8fHS3Rxj4xe60zMFnWmCoOYnVOk+hdLM8WtQkH6ca60+VecztoHDbkNJJzDrj8N/L6b6z9j
bdgAkCglwMym07tYmrNhj7AyOO3ruJpPdaJXB5SB9M9CRMluCsSwsRXW4sk2oauzHQxtmXbk7JEg
mxl12KgF1k66fUTnLPok5mD2ObCVx+vjW1mndERUetlIYePdtjiEm36kGP5UJ1YQbHM7T9trfQg8
0bG//geRqJ4h1EMTjqL05QKKE1MNnAyVObrY+m6wNEinSV+8ybp+eHXpAhImHXpgA4jwcg5fhgo9
IOGhyZ6uVfOhNQrns4LO7D0iIFtdGvn5F2cKFxey+vSWZB92kZNaESJ6ekCkRu/TB26FD66jTPsM
jBfmC46d73u1sU9YxjkbB8zKBSARCFRgqfI71LQvx9iIcUhprlh+H43uJ+YgAL8dzRvLY2U5gm/h
yqJawpvUXczkU89YwaTAdx1gH64yf3VgK/ihFv1GvOf1BzT1Cw5L2fAm1V88tDEQ5GGmc2baYQKf
QkhnligNkXVT6QVTTdlYJmtTSKdFdhJpedHOu5zCbJ7BqsP79dOmHt9noQOeu4u2dvRaFIfLC7sG
pDGgplxGIdnC8qlg3Wdz9AmUWocm3ObbYDUIUACXZhrCDeoiw8mDoISbyjsUa77p3oYK87ZRNe3w
+i1M1Z/qKqORqIXLoRSlUWtK7YJa4jV7Y8a2eTvWZrIvtWRLgmJ1QByCoMkdOrr24rSITGGTm5HQ
zxX+Rmk4encIjVgb5WL5g5fblyye2g7dOGqsi2y3aRA6mTtWwIh/6ClsrPDgtk557I15RkAHcquj
VHeNOrAIS3uzQrISneyN9IB7i/NjMcYw1mBiquCv+jxVP0PECH/Enae/K5DIePUTwiXtkUIRHPVg
XRdfTk06fElbi3Sxd6cdZlM9IjZddjMafbhxY748EglF+x35UelusEzrwQPif4PwHXq2PTLfAwCl
XVfX1o9YAQmLWjzFcuCusmV4vL48VyLzbiEh5gBhkT6pqD9LhJClmm0FcKIPsz+4SXkEf0hLy/3E
GxQ7m6g0YmTnnHg/TzpdnOuxX96jPAhJwGjT0EWnR3S5NYB0goHkdYHkmI6ZIA+zk0iT8IzTxLwR
6uXW8FDnQS6ZFyH+K9pirweYAVilSUnLUTrnIS3gSgWif/39wuOClhOdUo09vzy2KLJWyZgxIHMK
vZ01WcqO37IFOlgZCw4ctEpJCtjrT1WYZ5/MLZGp5UaAIp0p4mRDIPYNkauvPrc8CR+kikuaI6+x
y49j2WVuaJVr+EE+qwcD/oHvTU24ayEenK+vA3khXp4ohNJNqurguihILE6UKdIH2PRUXHRMtD6G
Xee+nyLR/UC+Tn3kjI4OEA21V19kBKUpyWVGo4bD+XJ8Qeh4WdiMFDnDIPw+TkhyFL0S/rw+tJVv
RZoBJAU9PTS9ltrCGgSa2AHb7Js8o49A6809TaEt2ez1KBzJPJ948y2joM6ZKokgSlMkmExpFRCG
PJv318eysl05oOTTTHZW6c1czljL9ESp0PELGvr5QNly3hmeO+9AXg4bR+9TQ3y5JORDEOAfxTvb
W5y9A12zaaJQBvmuBO2PdUpxUJy0k6ZxnnYeuQG+4a1qH1Auw3F20PNfPFU9aZpsNjf4GGcHu7GG
90mLbzSYePPVdWJ5WmMSBBiAk9NdpEGNXU7mSL7sG5hOniC7qvySeOvUeplJEoX9QMGHdimTeTnj
YRMEsZeyB0MntL8g9FXcpi0G3LsMi7QdF2S88YlXFpJJMxtNLTn5VI0vA06u8MKq5hNXoa3eD5kx
HyOcIDYaKmtRSIZkQYFXG1pMl1F0RYhuBsvtp05ufOJnfO2CbmvnrRSj5UFseRJlQw1LW6ThI0tm
soTsYpSVeY84tH2256L60DaiSH2EJ4oveZpCBsyL8j7F8fMXdCV8Toc+ae8tJ8o3TrmV7UOlQSLF
qD1R4l0smalxrdTkJvRDHpfvzdyJb0q0eT+YYtY3LvWVUFw+1O7kcYDh2eIzmlK5ttHBdiS5iN7l
SZvd2RguHgcovxsbYS0UZSigKFL/jhvj8lsapVP83YJDnrT+6dpFezMlAR6hfRYnG5f4ynbAHoDu
mEdFxaTMcRkLGU10fKE3+LjoNgg4gdePFIw6495WsBuPtxq0K+uUnimFVs48+SxcfDHP5AXiarlJ
VT6wpChOfLLVacuTYzmDzJnFg1tK74Pw4316OSr4RrVwIJb4U0cjqBbQc1Q3jD8mSFO9cnsbqgYh
QKJx4Hsgw7QYkD3R9mvTjIY3Xbudkqp43Lai2vhM2nLeZBhKwSpplkbH2Vkc3gX6S30KpQ8YZuhb
uYUhDV7dcbafR3zGG+cAP2mHKKRUTtGOnhl8wmbGn8NmD6lq4yZ5Obv8Fq54qvISFb6soOhYA8+Y
u0g4QVbukEFAVqEX7k3pgb++fj++HDbFIBYm/klgwzk+Fx/SLkSaxyAy3LxKbtF6bN+0erbVyl+L
Qq+BRutTh93UL6MYWYYDJVsfRrQ9Ipw1tV9qs/j66qGwJBHORGiczb2cNdz+oqprVdPPPQdT6hQm
rmnBVHtlFLk+WB6A/KmSEuxyKHY1YJo+MGGp4daQe6PpjVV46VYUc3luUBKUWH2sMUBb8MSRU/os
YdbbHqV2A+acDdj5rxJE43esNXD/sUsnh43rVH8E/tOf0irwfkCHq38YsTSjB7TXYRcNfA3JaC2H
oV2XzvTAgWfVJ3XInNusH1XnY5pPVbqzi8pBnRxfgXM4lxVGCHElHjqtd/AubukHncmBi7uiSOBr
2mg//TVlqTIf4nBSTkVfGtpemSej2xVslZbimKq3hxHqaLdv9KG+i6yhrny8ycU3ownI8/Js7MJT
NfQVHBYUcE4Zjsg/2s7LsILo88REcMyOrWOhZgji+Dj1TOHJDRQVYT6S0vDd6HXp2wyi7efe1Mpu
J6zSehexcdtjlhaJfsShCd0MTZ3m5qyaWR1gjJvnX0rRRR9Q9qimnWfP8T1S/sZH1RXaj2rQpXBI
Vks75kzL85uR1CU4uNYo7kkI0u+DK+rxGEajqR3RatK8+zpBx+AUxXqZnJM0ynRsWAczvAncxKyO
qMd6ip+a+oyAk1YV+V6MdoElFW4E/Y0O3Cr8JKluKMTZFVI2oddnb/KRRj7mADEmEQH2vbioK2jD
7JBOHn5UaqV9RkC97ndphBqZPxeF99G0Rrs9Y2A3/xVh+0UC7Y1P2iZa82jB8Hwwe2TVUN8e86+k
LchFDEmDNN7UoPrmC1gY9c6KG/iKoZvV97pimJ/RfIJ4jO9D+lnlr1nnordPrZLqSD5AMu6Os0j6
Zt97Acd/Aqo524t8TkkMZmDYflEOQ+vHalUjwF3r9s8A05/PfRA3qCB3Bf8E+k7jRI5s1b+KsImC
e5BVc7rLDcX4iIyAOh50tFy+OIgrBSdHq6L3Tt+5D1WQGmdcqr1zjDDXrfQn3BnA5nzcLI3vkxLY
nynhozIEBDXFU90QA2LMs5HQAorrod4ZSa+UiJBo+XjTUtn4pY5OGu+rHJNhHAvcWOEQbJSf3G3p
11SFPL9LujrrUKb2inHnYTj2vrH6udrXiOxVfuug8HhL9Qw2q63J8hivXyTMp7B3PvdtmWBrzf/+
r74fs/xmDtzxrkDZr/Vr4SWnDCtKVCuQXuNzQ0b3ECSox19izJyfAwpB3N0jWiNHAz31LyPFBmQK
8TN5sAHauGhVlI2Bf/roBoWkOZsK/tpVFx1oVyD75Mb5+A4chf0jajBz3w9eYdVHpDqEOJTCBuFg
1kjL3iU6xON3VtsYxkcr0+ZoZ7tTyGaoMxHuYF7nxj6zPUirio0hzCM4ifYbqpguBimaFuvgcaw+
+JYYrZrfx3M09KhQNOnXBvXNCkE1jLV2RR1PX7IWBw0cJNIycb/XszIfNQ8XorvCztPhVIE8LOjW
tf23JpqjksUxZZwPoui1XWpVUeujKNF87dSxfx/CLR19j7k4F0biYgHf4ktyW1mdPu8FmsGoDFWZ
ibUBskSs8iwbSb4geyAc1YSx6+v4jQKimPugv4PDmWsnZA+Lu7JucuQsRMLHmzMTeXdb/cD5336v
0N6C9WrU1gl8XyXhS1X1reqhoh4N9M+9A5p26CgYQ5OioIfjxrsEsXULomSLCgjQUf6mBbHjcxSn
4UM/2TG28UKf8UenRZ1R93ZhQsENtv5kXokVNpa3WmyGD2lQW7of52qJ6PyYMSdYxCNmP/E8yHZV
EKFjjnhYiYmhN9bBQYSx8U7ktY62O7r7JeLleqHDL528YS8A+4an3GmzKTyMour0M3XRDMWd2SuG
j1MT9I+h1qWQTqLGNT/XZj+5fmIJ7XuACdH3puMouO00azR+2HYBAeLcIyg53FSuF9xP7N9hh7S6
/g0D6R6NDz3WUWVKISMc2slKH6insTZrA4ncY2opNpOtucg81F7WPsZOlCAF6aade6O3vG5w9fa8
9DBoyfS28RCH21s96eiu1FSIaYiAmG+VOKg+xrOjomwIiMa6taOu/w2Ea8ZUPTaGD+k0gtb40hVZ
HZ1r0ZifoOpWVWPfdqqR/5lQk8K5PbLm2zTtB3RNPSm3JRtNKHnqLoIpHe/5ArtuhfesB/073vWG
lt4aEfC0XV3o7tkSiqrtC7VWv2OQVJt7dPldPNVB7jO+Mftd4TYroO6P+nhsKXbPnDImyN647Kcf
ildGnzKrFLk/GPDYDiEbilp4lsUY4MxSMkvkGSoiQI+d93NM19zpNCPcA8kPbg1FRY6wVpFeQGwx
mTCKs+3qZzx0qFC6YHEwOjBr3h5z3sXnWCDscDTqvKU4i4oYpVlvRntxVDykEYcRIcJ6SONHocXD
fOAKkyxAd7JOPdqpH1w1zWEsT/aIGiz9J2uvQRbUDiZH3mM1xlq5Q/CoMnckBQp733NgB0qXgDfp
WPWKX811l53ww/Ae56AfzZ2a1vXbLhsbHM/R8kQlZw4OSPQiWlOXrf3AQp9H1E644P/SjCgKdiZV
/P7tNILyu2/HtAzezYGGgibmV4Hzx8SrVDniru6q7zRgscmhhWJifsd/QGQ3LGtHvFM79JmQlmKV
3ut2lKBDO9tIf8Vmy9kX26ibHKMYW7GvLYpW08HslK6+wRsDTFXczlZyr2T6pL33vMHSb5Q0iPQz
T56yO0czImpHLYoH6xgkbTjsFC8bfjSVGLp3U9IZ76s5CILJH/PIdE9lNvbaIUDsnnuJInfxrYt7
48/1VPXFMwLdXeTGXUB7/OkFLcpI05bjfILHgDneIdJza5eaYfrOsYfw4Xoo+Tp6XvoiW5XNFflo
AfhP5+EyW1UMDdwI7j2+A8qUe8m293ZjsNZN4Y3Hxg662xi1k3OL4NOhRePocD3+6lABLVDgk0DI
JYZgSNUoReGIZ0w8e8daWManOjDGvZs19Ubb48VbhqHSjedJb3PTktBeDjVKC4xtXWDJZUADWNFM
1PgqMb6yRMGEulSbUBr2aK8AdruMothqETgDN5felukhcci+us5EI0CoW6azK98OPKesFwBjotuw
qIbMKhYtYga+m6Um7jS5ATjWiuPJdyMbMrCXx8cE4YB7xDmrW8zC3L+uf7u1CX1q5gB50CkALeLX
ieIUpHBAyt2gvpmmoDoMFm3U61HWVgi0F6oWUIeAIC3e91WXz7ykBhO9xbI6mKPSHkyHxGJCI+fV
K4TiPM0MOhBAqV48ERthdmlTuEA7Yi85zHQF7u0WQd3rA3o5bTIKvAZuNqpLS70EzUFmDU0iVkgM
rlrv3RGF6URsTNvLuogmKSGA4fkXFFhJ3X3+DsXWC/RBSBilxf2P97dzSKy834GArpR901bu27Ed
OzKNfnyLbrSCUV+aItYK2OTstn1PoTmMaa96xUYzRG6ByzOHTj6SEfSNQWVQSL78ZQgitSbKfKaP
KpWK3qKlHFUu4GMXkKK7cNSEb3fRFhBkbdph6FNaAwUNJGPx/g+8qSu5UuVJpxU71GZI4rF43zjP
VqPAuaMlR6/fXjayxrQbBCen6XdF7h7bfPiiquNWw+JliQFuKkQwONSwjhjO5QRyocVuaHM/gN/3
UJTWuq9F2eKp1KbOY5lr49+DehU//n8nGvGu+l2gEvz7t7j/Uf1/oBwha03/l6O6/yF+/EN2l8oX
//1ffvOjjbPnBHj5z/9NgFd0918uzGVg7jT0KPf9mwGvOMa/0MGhwAIcE8rjEzn+Hwq89S8d5raD
jgNZM20WeeHiPyCi//4vxTD+RecAi12VBh7nEFjOJ+WO8Hf58Pf++Vvs49//+Yrbhc3igGgHRB7x
E8rlS9KgoWBorYfo1tdgKo0dp5loblDqM8tbpIgScXw2M/+Evx4OgDCYII1uDsamS+h7pSC1lQr4
GlrKo+HXmKXQs31wgYr5IcROaH7V5UOhl34LKQN3H2r75A+LQ0SNixTrrXr0a0Ut3gvHsD/ybE5u
ro/qcjuzfaXkBlsMA1nuBMRdLndaP88QZ7ui9V1d6feTqPodVDyxcWhc7ud/omBuIbFHns5dehml
DNoKE/i89YMi8Q4ogFv0VsfsezjO9T5OvS2A/MtRQUSj2+7KtAHM5KIlRr3A4RnkkpmgM41ZzDAe
I5RFN26gtSgwE6V4iiS3LI2jNcRuE7TOG8j0kf5Fjev8LBAR3l//Qi/njqYeiRaYAU+CaxfpQQMD
FwFzBJThZ0XOLvIQ8gcuZlmw1b0JlwLISlu6BfJ8/fcFJr+XLPDDpgNjJbulHArPr1YPobgKSkuD
nzXkR6T1rH3fpsm92rn2xvBWQnHESKdgLkryrMXSwJESU2KyEmBjMKJ6r5iPWLRWuzbJs43MdWUm
SVqB95GOy0r8YiatikqngkEFVbc2OWMbZZ9szok7szS8d0NTOqfrX25lfTyP5yzSR5y159LuidcU
2lydco28BGtbO96IszaFXJPe0xuHY3oxhYhMzpRdrNr3qCb0uwQh/Gkv4m7+ju13vRFsbRJBykiV
BUmdW7ZlvLqh8JRMGLvjKLrv0OB8G9l2sCMfmfb26Jqv6jg9LUWaP6CMyPAgXNqLrdybXeBSY6x9
DTljalW8jGOByFYYz+HGfl6bR+icpE+00i1nCcbUkCNMlZFXzNSolI71zH7bJjNGDygIfby+NOTh
vdhg4ID+HWqxwRCArRCKZFTWXL6LsM67cdOp/gx+w7wbzLT+3Ljd1+sh11bj85AvJhLw24Asr69R
WaRiEVjHGD3tje28GkXjZcETFNDDci226OE2sxI1aGx63QPKZMkOppKxAZpcjUKGyGYGHAs68/J8
CqzArCPPqf2yzWMURkv7yFPD3rgb15a6jTEa2Q8+5mj0XkZpPCdusDtGpbmhq41YY5beZnYe/Mmr
NvrocV6Jjc21ugKha5D4PhGSFhHRDc8akBy1L0jMbrK++wbe+6de687h9YsBAB8aEqx1l3fa5dDA
b0XhgPqmHwUKRjZ56+7NTNt8oskn2OUytznYJU4QmLjkWV2GQaIo7jLU4Xxqq4bfFiCbrDlKDlVV
hTfFUIKMsa2bIMAzHG/sAQu3vuj8WaXo9trxosADV1vXke+TSc/lD/EoVPd4uje+Jl3uHosWs+pz
hLFNu/EFn6CPyyGDGObOlFaNAFAuIyFL7aL4UzaofEYprvZ6f6zryvhY9s19aCvjLQ/T8gBZSvMN
4u9GdBZ3fAOhCQ9pR6XeQLS/PGk8Lld2JOAVk1rb4vcME/mRghS2X1GMNfwhhB7v62LAih7FUb3y
46a337eIAowbx+nLTUpkKhp0VCDlv0iPJt0YUSnmpsBxxN01ZZLuZqMrNr7s6vieRVkssamvvBn3
CeR7I63fI0QOsaMOlJscp5HJ+1Ym+A28di0xLj4wEwdOB2Lu5Rd2cWk1yCihuE5uQzGVinFvimJj
9l4ePkRBWweuvGy3v9AYKHUU1h1RAzz37PelO+F8k7bJjdplyU+BC97x+qjW5pElS2OfWIiKLE6E
IMVl9cleDSKXiYovFl5v9EANd66bt/d6P3lij/MCZjH/b3HlPDxDE+CThIFFaeLRCyLgTTKU5bnC
iP0eqH3zpqOlSDkeD6jrQdcmV2abUgiLOtUSIE4lPq+zpmByY836KpRu7A661yc3Q+FhahEVivhy
PaKcvstjQUIlQB3yBOJaXOaCnREOhdWi+NQHLb2Pum72Rp70iIuMr087SaXJYJCgAW8MK/5yRpFJ
n1M4JRUFxC47qBgmH+FCvz6ZpoBIKY9HPqVmqgOXURCbLktTR11bcarhxkiRC08T51GtkW/LGnVj
da6cJRfR5Op9tkpweLbb0ea0wp4rwD0iRokcN8NmnjZWhvvyO2G+DFmG1QHeb4k5Zx/HWYQkuZ/1
ansbuUp+Uxa5elvmlnuoHLv/OCLkk/r5NETD67cC+jqURSQ9jUx3MUgnHd05Fdz+syK8DxkN1nf4
2XRS2L8+l409A7yIgM69emXSGOGhLGHVrJvFBcGbxBaGNpCKakHnV4aHSSAi1wAl+teJ7Mh7F66w
zDjAsfFMWcpBuBV24yaIWBrqZf/G7urunBvCuo2pBSLQ7qABjcDwFsl75ZNS4qDuQCLiAjBe3P1N
VOuzEEQ1OlsP8QKPcTyMy/bWKo3u7WiCZylcr93Vcb9FZX+xbOWliw4UUHzYvjAMLpetFQxFVdec
KGEC6kCX5l7UYvr7V35BonC9gq3EqJhMdZE1NrB8m4GWLN10bNL8tkvmPU/c7GRUTvEqsDGfUMaC
K88LEIwq8NHLEaVmbMZWBcgxBXkCfqpT5u+9omfOxrX+4ryUcWRvxYXjBdlrcYjFc1KhVt7BwdPS
aU9zznyjZl1+xqfuH1Hh/1EWbC2U7C/RNpMX7RJfif1VUYLDIlQNwISyh4KH3/QtKtVpIzlcWw7k
QmwBDZkS6tqXk1fnbhSPelX5janGhwYDIT8aonpjQ69EkdcMVyOTp77oi7ShE3l1HHOEWfPoqzb+
hGiZu6//QCTUsp5HDNpXi+7LhKqSnrQBju9WT3LJQXUoRzd5DOpw/vbq9U2nmfHIlhV3zeKEcvS8
jnASw7ax7gKwQqLdpUaf7CiJbDRu1qbueST5959dM9ih1sEMXMn37P6z6xTYGOtBtXGXvUg+IOVT
npTnH+cuteTLIBoWY3mpAfjCaEq9q5OxxkRwKFHMwtnOL8F83VyfvwV2/2nTAreGcoeeu0bUxWaa
pWvtUBPRDD0msNai/VgU6S7wesyvIiuITsXYh7j+WN4NgBH9jzIpt9hU4+1iDOn76z9nbZL5kJCt
ADWjh7kYf1hkeYfyRol9ENgZBeOdAyWC368Pgs4ynEqKR6ybxZoBmQgkpULrH8No2HDTkNhi36pe
ZW/sg7WvCUdNYqHhr9D6uPyagZkWqjGxOIsEKB5eA7avDspRw36mwE9jI9ra3CHNxeJxTFhkyxSh
G0Ep5z2al46wgjdpP9XnilN0//rJQ+3FM8mByCOXhW0ncxoMwDgRkzZv7kpMDA6jZcQb5diVsTBt
PKIksZtizmLmQCsoqRdHMk91orfZ4Jn4eljRa0tFNJokU5Fjg7cNDn2X38ede0Uocu2nsZHf59Oo
76ugcDfO3Cdi50V+L8PQiLKw1qPzuwRF5/aMv2ju4C3RBfEdQCvjqNXZbTlYnm+r/Vt3sN5Xihoc
6sgJ3lDvvrW9qtq4X2Q6sfwRQMAR6ZEMHWRIL8c612rniRAjwNnude0gxqgtHszRUoETdsNg7Eas
ZeJz09N63ViYK9uA1wBNPx3wCWnW4mMqZWSpXe6VuIwl2PBGqj3thyq+w00KT6k24I+vXqNcPkAZ
XCAGTPriTOt0Z4RJySmC2XLsD63RHJ0cXbfrUeTPvpxRqatJhYwVZEEuXdzY1JzDsXH4rHYkbcBd
pzxPxeyczcCLNpbQyxkkFI11oAxERKL08uNxVtpqgyqkX6ZWrOynMsNTRsXp/ZPXGtavCFJnsDE6
OUfL0bHzpPQRxxe+Dpcho7S2xrDGDxYguIIPTW19rrth/ll3Dhp4WqH/pAwyvqkiozzlDQ5M1yf3
5XKFPUxiIPn1oESW/Jm8qNWwBxEIaq8JQfM6v7LG+W4VUiHZwy69M7eyypdHjozIo5VuGlVW6XTw
/H5vB+wXdQ1j5ELRebTWXXdiq2xBvuSiWEwrtD94TpDP5d2zWDR6IkBnlPgyNonSzDu3iOOv9Tzh
AIvblvlQ456EkJsbUTNyMvDHGztjZc0CmiKdJQekerRsVMMxcNLCAXmj4Ct4tMJ0Ejsv0KKPJWjq
LZHvlYOPVglPZSTOqaPwJricUgNNT3MQKhvfbh84F9OPmDal+95sMm1vtpH1ITWwxvXHYGjFUQdp
iG1n29afosYstrhSKzMvRZipzJFeS3TC5Y/Rs1Y0cz1w2NcR2xXfvJ+DTT5fqKPnZ1OQ3rfuZ60O
o1dfZUwCbXQqZwADwPpdxlVxQLbqipUMNRZeFNanxnzj9fh1/QfflocXYAeYrDBSF8dsDt0lAOJQ
+jj/BZ/6KTGcw6R5wRsRm52zkTeuLSSPshUVSJQFEGC5HJUwdekACOZuprJ+W8FpeTsUjrLv7XL4
eP0oWDn8oMUThoYi+KVll08LTGtyCsbl4LP9KxHa9MkVuDKmRZadaGhGX67HWxkaNXrgLSjjSib5
4qbMTCXOu6nkXEcWa69ENDCbJpT6769vYHJr0HLmSmRoVIsXayO28ypsBVwKbzKb0DfHrgto+xXG
WdMLaoHXB7ZypoKqZWCccrAGl8oMOCfbGYZhhQ9bKNkFJXL4vgJ/iGTfbfVfYmp69abmrtl4Oa3F
pdxISCS6AJMs1konBi1DVoe4A0ahMCJj860+0Whsijj6hMlTeef2kbKR3K18RgAKpAAOyRd/sdgO
vYOEmlBCjjpBlSAo2OVVWpc7x4Ftc31iV1aoyzkHQ1XaJ4B+utwMM8x0px9yKDHtPO+ybtZvJrt3
Tx3ksf1QhMpGoWVtaDyrZfuEejGPxct49eCE9eh6WNK2pn3Gw1Pf56FVvp9dLKCvD02uwMV95ZJF
0WsAFcpcLh5kpl3jlTNB11HDOHtrNpSPsIeIjv9BFO5dS0dnhlRqEQVrQKwPLE6TOsnqA2567hvM
TodX18I0lyYGmahElqONfjltbUTrzZ4qSdKwsN4G2ZZNJxO5zHo/YWKwBbleWxVUqOQ7hqQCAfvL
cKo6202HnR8LUHzoxfyYl/Xg2+RTvlMn9caHWotGjU9CqCgT8667jFYVbWJjWiqVa5DzLeLGOLZp
6JzVEZPZeZi7jQtgZWFwIlOJRu2FmEvie+ro1TCCPvMhReLXijaW3u/DUgu2soiVxU4IWRijRgsd
d3FGjpWpRSJmH4997+R7fAi7vZOWUKhilLU/XF+IK7PIJNKaBKSAusUyWDBqYyEwbEDUOYKHws+p
/yoa0wr8AL9ewOZQUF5/OnJjUy0lJwESuby2ZyRzx2jEXzrp42CXKuHe1ANcdDtLOZi4dfvjqA0b
N8HanJJUo8UuFVkobl4ulkgkSpUrJjlmm91ieJ4e8KPEYtLUtwrsW5Hk3fCsamZXwMJABcFG6kTc
nzmqRXbAmquvdnGKZfDGwFauGgQrecvL3IQ7ZTGwXEANi1pswsU4C+yILeVhtgNvX1ttfVBGb7p1
8Ov6cn3RrAZF6u4JgsRraRG0yT380l0YV1CPQz8GCvIpn+xPkV00R9WujSOWp+ZGzJXnGQc/WTVy
JcAWTPmbns1r6+JllhjYXfJS0vwwKm69asy+TEGU/IWcUP7dytVmbylqc9aHMd84bF7m0rIrJNlp
3ArUtRYpEp7CzmhkMWabzqg9IqaASWrUhD8UKMD3s6sEhxZTtHs8WTduvpenjlyu7BTyaAoKy+uo
EKYXC+qTPkRm4x0tjRB1nER/vP5BX54CvDpRbgD1yt33AmLeI7QRxwhs+yTU0fdwjvpoL8q2LI5m
MJbfRWeFP65HfDmh8p1LSQ0NAJ227OKQi0SuRGpDBpHDpB5Q8yysB6+bEXVoaKscofOhn1qEKux4
BOe2UAtr0Z+yeJSxUY625N9/tpggGCNGLSm9aoXVphSV8zpq92U07LwhizU/xjpk2FejWqUnisXa
7+ujf3lISAcsAOG0JZDmWJJCbDoSUh+u8PURtjT//pFCrr3RI3fL5mUlEiVSKbkjA1Jgvxwpbwfd
mzNuySKQcgvFjJ06xjL09I92b03RxnH0cpeiSckzgryQb0pZ4TJcmyhpMoqW6wT6/C8ukH06YFqo
pQEVOFGUNyF8kG/V4FQ3yWSYn69P68vNQnRK6fCk4IdTELuMLjrbRsaJ6CDHkjf4waj/h7P32pEb
2bpunyiAoCdvSWZmWZVRqVSlG0KW3gfJCD79P7LPudgqCV3or4ENNLBbYtJExDJzjQkFpLP/85I8
XwVyMYEvp7P/Zi9ghYSotHFCp7QdXVXG/cBQj7j8P9wKvEVWPWpPjHp+vxVchn2BKo0Hue3DPaJ0
ZhJLKdf3tGB/WfkUt5mTsYFhEly/iaLon3rt1i1dnDPElEYjmnqocvklej99FYZK/OeQlMY3dij0
yRhZ+EMRNue26cfzK4Jy6xyaNWw+eNS9Dm2u3ft/f4R/+xZRXsr/r2CJLv33R9hWpSTfMpz5wTZf
ymp0E4oJbWqbrbkc5klejfTbH7ypGl6LoBjeWQp/2WMI43ikVJ3OJMI3h6TXgKmZJMF3hvE7rplU
FO/dsAmoY+pgerIBq66x55bjkwumY3rn5v88oomwmJU4t42BX7xVTPViH2gpN/TV9l6+8jJKiAs2
izFZihwESIHM8DEXQIiO//7U/7LhcGH0Bbxktp23tX+MOuYxX0kCjDXOieAXXq7hXrxYwVK/E7u+
We6sPOhbqApJANjDiex+f8HZWnRt5BrcOraZOecQhwsLWv47N/S2qPf/XyZkPztjXkjqf7/MGfXB
mLpTphU9Cowfl3TNd+bnZCWS0Z/lB/qJwNMccZ/pTB9Hup0P2aL+4+f8x894syO4g9ww9LHLtJym
FvIHQBgCw+0EZ8ZJ62g/9L6jYlYzhTfEjIf/9Fr/uToCPxQr4HTQyL7Z2KceIGsVLGUa5vly5Y2+
OWAHha8L89DvLJy/vdb/vdR5Xf/P4ezvTmAYXSzTJYrKg3KaMLX1/B6c9M3G988NARnmlRLNkfi8
WZ5iLWpc3asiBXkSbFcSFWyWzMB2MOwzVSQ/BoPK/mM0d74oSnpWI8NMknD2TRDrGHeEFRrluPgW
+a2HvCk9V67eCVb/cmvg2jk8kM/wz9tQeWFYJBMUmNJIm7C9XqzGqS+U0wb2BXNhMzNAwcCO/+8f
yJsN559bo3V5VmpxbZKR399az5B8URqoga2WVUYDeFjKPQn2ebOmuNaBjhIVFut2ypeRbvu/X/yP
T4Z+Pt8+agXE9uy1b47kaQVNIDBrSuCd5RdyykziI3x95ypvdnQXHCoiccIo2rQ4sL2V+ywAHta2
t60Edm++JsZpeugtOjoIaAswFzit227ojtAr3xvcf7Or/nNpDAHPejgME1D6//50o6qXWQ3mJbFk
X1j3tjes43OplC3cGI3LrN7pRv3tev+Q8M6xHHL1N2uw2N3GzsRgJ6YGUNVse5gyX9gk3rJP7yz3
v1yK2v0/MErkHyzJ329tYKJrqpHUJBlZxyEbuz3VnMtsaeN7OLw3EcH5KaKCoMXO/5jGlm++0ar2
R/xnN+5qlv11kXXDSWR7m9giyB/VSo8/25YqqVrt3GyOt71zJv+xLs+XpzVCUHe2+3obHNsiioiB
ge3zkYYnsUOrcH2MJDMpgJG6vXz4r6sCjig9aA5ieproJN48WYyPYHmxrdkgAy7qplsPY1mod1bF
n3f121XsN2uvxnlFjDWEbDr6QZKHPghRjfLOAiGyrs57gIC/XY7q7FmczSAF9/f7TXkdtdMy9HOc
cwfZVcfBnUxZJFiRO80Sh50LSudgVFO6x//+NBEOUQYg9Kfw/eZpFpQa0fDbInHC3n8tatqY/fwf
5UC8JMZqEUVT0aEDxIr//e6a3jQF2CY3MdzOayT7LqWLMbxTgftzu2QAApDgeSwjIBZ/8wyrdc1y
oPdVatt0fbyw7A+iLK3L//rAuMq5RkRLlMLU29LU3DtbMYSAJgfXJjJj5PVYyvm97+HP7QP8MQIq
pHCMhf5hmEGpPjPOGFapWE0fF4XkeINGdKEzmvX/fkN/HHFnRRMxFcgPTG2pQv3+ciaYRlKWZZ2O
jIp93+ulffK8fDyOlafTOezFVU4R9Z1z9W/3hxIChxfKs1z//P//TzQ07TzgfOQpVmUx0jJGyj7b
uFdoYb0HGvjbpVhRnC/kK9RF3nwWXlOsJaNfdHB2R93hJNcm/Rpary4Cw/+8mM7Te2iQqKify3pv
vnO5QxsblrBOh23vT9Hc/Joc/z3pwZ/vi++BdgS6//Ox+Xa/nUFAwfgozx9gYD4t/b6nu3CLG+Ze
51tZDM1tt4vpvd7Yn4vr96u+2Scy3/SMbGVl6ljrfrEOpTr182pf/Pu3+GcsQlOTChqdb0bQ6W/+
/ll42pT1KEhKRLiU92297LEJdJe07mBfW0WVtXG5Zc6FW6js679f+m83yCFGZovjFTWQNzeo9xni
IUD9tPJ9nfqLXd/UeMik/4erUNSmu0+1l4G1NzdYLSieMg8kib2uR2foazRk1nt13T8/eXIaNkJY
QZRAsH74/SqwtdvOwjoolcueLSdM02f7uFdT3V7glqfesww8f9b/01zkNrjcGW6DrxYiqrcFqjXv
3HHcQRAClHJPOWYXD50HvLaazrWqaFmjdz6TvywBqn7RWY1CxPHHuyqU64o12Ko0DIg2lLLoWQWi
Dy9IVNRxRVd+swbz3B7+/eX95bGyHyO64ap4Fby1P1HiHHyNa5XmHD5HzDr3ywx4H3YoJPPvDc3/
5aES/AMlOm//ZFVv3mHUSRNE+Vils1J5z/gZoV+C+iD0QYVFc3FRu33Z/udt+QyvpYzFAQePIjyv
z//Zlt0AfOa8LG3a0QxNqC1lT/6mnIvd6dfv//4w/7LeaFyxzCkU0859q6BSS0AXoFjbFB19kKxY
tSbNHv34v1yESjR1DkbB3qbD0hpy9HyqTRFAb4eikzLttmh/5wT947ugfMIxRt+Pms1Z6Pr7U9Mk
bzQXqz5ltnx8aCi7p3KetlMBiuzzv9/QHxsk37t3bogRJTLO87bw3U3ddBZXj2mFA+VThjIruyx3
KNVz2meTjFJO7i2EZ7cNY/2l2hY8Iv79F9BC/ePVIZFAKkmAfFaCMOH++/2SztUMfdbjwXgS+91Y
7E5jN/e45c45VN/WnTHY8Mt2b4BFwhytGtiKrfTrxKJ1l42HqJRWa33cW8cUX8saLYZ7uTUwA5+L
ACNU9TkzddVVF4FYZ/GjayuRhYkoZSaquKzXrq4OmOXIzEkK062jTNVKu7c6gTadnKdVD5HoE78o
tvN/X+yj8zpCp1e/LCWH7fNu76DFphaE+I+xdtWS2IsprUMl+nKs4spSVXu1DFV5JYPKr2iOVat5
0UUHtTLulnyqgqPtlt2SGAtyYxTTYQunW9mcaQmVUzThM+Ud273283WWP6KZ2adPNQmhU8U9Y1GQ
m3gybZCu8MqXjh/f6+xqmEDPJ3Ruu+0jJhigE+NeVVmWtjTJ66QyKpo+adeZqjv8aYVzAaEyo0DI
vfTe69iYxdlTZ9x04F3gUZPvzkGtlRYK64MmcoOLqZjFdlItUqt4JubXxcEyZcgwbQtisY2NGTKZ
9kXmmMd+2a3uRzN0vl2eFEiaz+NMOrumDfwy8QG9bJ99UGUENHFcrLkkUVlnfqqPsuTFWnLJUKsD
JXj/OPgDmtYoBx0BOV2OKlkCr6ke5jOHpk2FI5bos5eZANLpMjXFklBk6paPEGwpusZrVzVTQSqb
RdZF4dhKP+IMqWqyiBy+Lf3KSgq3iht7WvbPvg6a/FPphesojhAEtrW5xPhtKR6CYhnWM1uUqO1h
24K+2YCz5pupknNXlhi7BC7Zf56gbkvyrm6I1PNunC3Tcbl6u3jA8Sdvvruc2DbAUyHCfE73bYLU
ScdfesvH3i+k9xPqMpRDitKYsMikgMZbwXYM18maE7OM/aRSjOO2nMuzkKOnKjMtmvVl8MP9ZHKv
615xPZBVHaOXKHCm6psl2L6wV662jNXi1vv9uITIIE9ijsyMBUzV4SiV1Llylikuw93Ofs5TZ3t8
ypk/M7YgjLHkS+iafWZm3dX7BEENo2rzOhRAOK82e3D3T243LflHJ8pU98R0q25SL8qgqjIWsQdx
KFXWpWtfGnnbhnnGwD/F+P25EahHVNovPheftjG4Maby3WdVhct+DLOeHShBdjcXMmWUyMrFxWga
Oq9xN7rGvHZuy0I9ttKAaYiDWu5IRLpKdJO8dia7HXAFogUeybRQZ0bvQRYAuUMY5DW9gOtFMMkZ
JdbaLvsPrxB0sdKsmFEBxVZvZO8ekQh1IRNzFqhwK67k3m2vKCxFlcdMlWfdjW3nApUqnB9kybiI
h3n91RvxX8YNMpe7fPSLAXgCUzsmi6p4V0hklpgN1lu+t6B2iyIWNi5iYMjRQ8zzVWA1o6s+1L30
mulyUg1k+NOkGQ2ek5WkIPDTwfEz7waCsN8usIvKoisuFbt1hUbaitQQOzBsvMR2hYCTXi5bONiX
u9OyfX3C9NUsy2NXO2MdHeYuCjbr05T15D5Ed2DjqnNPUgS3Wu1aX4eIhmZQo/kOlXgDIGcd5tmA
BUojAZD7vq1GM16M8Dxwn7Ba1ddVHHn2Fv0IW5uex1FVxv+lhnILri1Zz/JLUIKFfGoDJvJR/SFW
QnjIIGn/w3bYk2N7JVpINl2u67X0hyB7MiTIy7NU/dScmib37es5hEeVsH3Jb4FqARyVixkup2zH
G8/LLCAR25hbOPRt+a2f2cVdxOTB0W6i+o6+GpT5pA2i2XsKS6+tD5SbJm3HNL374s4f1o3h3cEZ
XfFiO9S+v3NPpfOi/Aq2uLcIEZ34WbQcLJixJkGH0Dgn5NayuZ5Nl3mpD8XeTeoqsscXZ7FDIWPR
tiP2xF4dNY92XTbjjcUJnN2PIF3NDfvd8LK7lime8y4as+8BcLv2oapFGDyoUe7RC1qgsT/OvSiD
tLCG1ZyIVeEur7pDNHoYRZv97KPZmu6RrZbtUeeljr7xyfZ8c5mF3OVh8u2u+xFlbuUzWDjxHA79
vk7Oz9JdqU7Hop9svmq+EakfPKelPSU6o/yPndnH/aoQlctov6uzpn7O8lDJ7sLdZn8OjtKbcm1d
aBKFTCf7FlbTLxzcNvlzrWF1b2c8HzTaZFbCtb/Zk9aLwwR9p/09ZUJjnaFIqz7PodtGRekxq9EX
Z1XqVDijnhPfdGP3M1haKZsY05OZadkit1X0FW65HJ6D0m1xAvJ7PvQiRhm2+3ZS9wZPt3ixllZ1
bKShnk5huDbMoNP3GG9LgWM0FoEFyKCw1+znSA/m5RXEtD/FzFCVC1ujVcPwRgeCxtLqBY0k3ZfI
imRduuGzzmmcPmebaH/k3VCFVCubtaYaDO7eAqwcJg7fopMEYz613+dlDx8ReHFiR60s9IPfbfoi
Z31lN3XhFF3C7jO+QGRfQfk7a/0KSXp8bExf/cBUQLUXQ6+dh2Hb/AcGT3P1z7HwmofWpJlznP2r
bhuL5SORQkhJGshzexp34BYngCaZOsggc3Xi9NHkXewzPuQxct/2ubcCXpbZBTxtAwya2mgh42KA
eJAgxANH4I1NUx0r38tuyG5MGw84XeGTx/l9OSh7dA8wzjck2Eq1h2m06iPgXss9urLLTyQfUEMG
Uw8SUVs2FiDru14mK6JxKNvEK6eN4+3VQYvZJGPGGZN49cpLKU0DGWhF1apg/m9LfTmXa2Bidw3R
jkGLi3IIQnpb09KIWV/lYC9MXFVdcFG3E97xZ4szK5WCYyi2zpdKlt6u0XxYS+Ymk9X7InW0rS1E
dnnxyHZnf56dvltj20TzJ7cK8k9errNfBZ2dB2sCf8ITEUJCWe7pI8lgAt7NbHi0QX+dCVYBxwz+
zZC1un7o+x1nHswZquFS98zoHBdH2VheMGk+pu4YiBI8+Qydvu75NP05at1DZkLZJxV/5u78HqiE
Yxu8JirLbDshRumD1N2JRdAlmpZDpAraNfa7xf4K07m9zp1+1ynK5pJ7kFo5p1LsWFjYe1l96Xk1
ZVJujTg6TH57/NoOSZHnDR2yv7a2E5Kd9li5Df9KGZYYPK/Droidysqfp7qqsgs3zzY7DohUkGBU
YQSj3WqGu7rxw+IY2BVMm2hefHV0QHHS0o/2Oor7fe5NUqwoe2PhWQXITnAJ3mFf2uFxC+bW+9jW
eWUlm4+nWtzqYJjjuhi1xhQqh9M65E4E0D/fAivteZ/Dh3GX9kWfV6132TuNzvhDwiW6BGuKNR+T
QWusAsVmBiXUbY5du4o7G2lV/83qaxOLkD0TYw/cPNIiH/lrnTqA175GmChd+kHp5SjFu+A6aiq8
molxQ7HEGCnUP+vd0dtPH/DKS9sMnCdVUZZO2s1RNB3VnkvuxZq7hGjJBf24Ife4yvTkPdv4xoRX
XcYcQFLgZ/m4B3knsckY9bWG5r/G67YR5K37ENmp37u5TgBPRWAXC13em9G2v8xuVNyUTY93hZJO
rtgMo6pMumxlYwTg7n6abGm+iL7Oolisbmk92osCWeAhccBFYxpXamP1rJbuA8vS7MAWNSefn5VS
3BfEtU/7IkC7yN4ur3vLW6KkBzFJwF/3dZ7meRE6F7wqbz3ueNDOfKpd9LgyblIdMl2qDFR8uxYX
5SZG/1gj1cEYhTGm4JipjHLwLjKsWIpeWy/uJs6CKKY5qyNFyPkQOStq0EwX2Wm3VywdNy/P25Mg
nh4+F5WzxUOI5UWCCzt7F52Ns1HGxohkezEx73pP7c1uMHRRq3U5BspiQkyQs7C+/FKsJ0iaurro
3HAarolVyNpqXksF3i/i78F61JvTWbuMwzPAUnymrd/+tK09/1EM/fYD/Evxdcvr5qbz0OYdHbL0
+71a6qcuE41OJR/Uy+J0cj7J2umeplpI9szW2p1joP2GoABPDpF6BBTOybe0VV86TTs/0Wf38j0h
3yd721XnPE7M2JkDE0hDWmSVz1kgOLVwUvHgY2WNG5YEgx0J6to4/j1deeAUO8NMkMNtJaejCKZA
f8JoIawvlVsTDqtV4gDVrJxD8Vx2jjoM8OrK2BeieK1yJudjRGuyfaoWs83p2kIfP7EV97eIKDJG
fB18e0AGRz604gpWAEKK6JecbP1LKhH9ml2PzHbFhMwki1w8mpbhzHmGwK7BrMNq7UPmkZ6jezkD
I7XVjl+3bWPSJS+cto7naHe+0ywhB1KRVRMii+lTmAX9t7YzwrlymE4/Yb2OgQHl7GmExUEV+Mjk
CmZylZehPSmK0Xpe+2xlufR7/gVroO2Dv7vZ10gZ8bA49vIQiWirTwMRD/JJ5TFVHOBlIA9lVY3H
zcUJ8xBZeJLExVKa221stDxixaG/BSBJcWkQRn2vHDgJkF46x08zbQenRk6rpHCT719n6a6Myg9h
py/Wena+bZu7BMz0mP7rwOaxH4IlrG7typa/7KXdPqyCOjieBrP/dc2b6qnwoGQw0tjMV4ufEyJ5
NFPW2KDxWS8aRLgmHbey/aVHKb51s65s9jdjPpa9AsuCkU5T3FXl6NI2bdfup9XMk0k2E9X1AVfM
pkG52SzXotXDRIJgxl+572ZfjDPkDwtH+L3f4HRUKC9s45Wn9j0Y1XSt29Ei1u945zEMFm0leCgR
BzZNcR7bdWdkC9I1DdDbolg+RBNpeFzpWpFVmeKcJoReeW/Zre6Og8RyFwkURKPjOpt1ibF58YIT
nUvr1Ve158MnmcWdO3ksd5uxy4BCFTl8qhlrn2I30AFZKUqCkG6TwDJiczQjHLXW/dVOz9c9bjaJ
/cEeFW1P5Sp1CiqedRypVmHCtNhLHi9zwEeWra57l41h8Yzyonna7IU6EInfMsfOEI0SF9aePaTF
jv2xbnLv59pHze02l3N+pQvMhg5RSBBznHQbqqRezh0VmVn5pTUGjTpqHUVPnOl9ma5e2V1XTHir
y6lv/C/96ohbXYndO+L4W3wGtL4vV0E+RY9FlBnN7GPNjAE1Fg+3o2IcD6GF2c/FaLldleTu4P4I
R0cjAuqy5trdp/3Z3ZYBPyZv9juQR0bgYsCbObW0Irfjuhb7S5Zro2/YLbz2GNm1fWjdUG3JiGSC
cHbISe4ybp6nYyLzQtLtPHm1k3+sJwZ941KNWLnkghggtWsjf2E12F4z7nfewqle+cdpLYcgYYpG
3QfK4ALCK7R4APvmJztjWXdw3RydFFhWdPEaYjxzyAnbvUQ0rrz01o3bjBiCgAXZbkEQs57d73T4
sk9ycOfPLnL6L7QJzHXeLJVOVNFEn8Nt7X9QCWzup2Vov1Xe7lzizqSnhC456a+mSwQtA80/Orgt
yi6dbm5CrrsYviiRqe2QSWe1Y8vNRp4sewZ1ENubHxvgHiT7NqoIds9gvF/JUjHlyabKuh6M8L7g
n+PdBn41fW3K2v3sBLTQ4tlt1Ld6hjwVY9zhOGfCut+y7VWNHU/LHH6lw0yQvBRRfrN7o55iw0O8
hRotS0ar9HIzLDlBirQWK8U0pekZ6xqFHxvyjleBNOs1LH2X320PjIQg3OhP7lBldYyhFF4iPmOl
JP972Y8nbNG22yw8E6h9WrEqHgs7wE246MPlQNRkugTjkOoFmX52by/+tsYt+dGetPk5ahvdtb/o
fJiE8Tr4QZ/kWAaYq3Ay01d7Ne6Tv0cue7fYu4e+U+FnL3cscxnVef00qKr/rpBY34KP6M2x9MtI
xz0UjBepKaTGNicww//laD02a8cRkBWgM9li/eBBdzL4vDgDqRwqYve5WFeOjq03TP34U62bKyUr
57qZSZKJfZ1+SZ3OEi9l2ANLJWfISEhDF5jTTNRy0+64I8YDXmprzBL3vwmxNfkBBzPgRxUZcdLk
dX3XOeQT1IHoKZ+wXatuph1QwikTeN+GIOV/5q3bXaFfJ4ppVkIMS4X6icpyMKbIkLMt0aEIizT0
BgT0DQUxcJnMzd+WNJu+b42K/KNSvX30/JWIvlPVXib2NM2vctyiex9xH1r7DiRJXHstXkkR/Mdr
Wpm9F9N4Kz/mba2GZFCd3QBlXYm9QsBROHk7eftxiUSwJe02OHuiXEvfuGFuIo5CVT6GkHgDXKVU
GRydcLGOvONhJ3Jj1BlzSvGKuIhxd4be7Tn1Gm++aZiO2y5qukRPAb5OxRXkSA7HgrC6iNmLxEVU
SL2eZD4EQTp5IVPqXs4mg6VbcJVZzX43qwZnqV0X9bXpzOSRgHkGFyJh5rty8znVuiCnjdksU3dR
BjSKDjvKwxcvG/avY6TlmPIO65tFK9tKo23m427qrP2sRD18i9rGzROfCOU7TQZzWwWbKlJy5u6D
0kY09xIUg8ofo4EicKp7R4GAz5ZyerUc0xJ2lIu7fMDaKPfTEOcy863ehZxx+FKsAhEq3gIWJi6Z
4ezUzuksAGDEuZyi7z6Wc91hnOZ9e92yxfoY0ji8MKssWDj7urz0OB9+b5e+KY6h1XXPwNPdz0sv
qinZHNG+ypJTN5Zk3J92UUWAl3xcs6zJ5yuN/GVrDmJeovCgl2woLyZq3TOmX6613+RNRMyykxZ/
9N2Z8qKlbcgADgXsJi2HOtQxuNJeH8Kw6mvKHE77sdaAE8Cn752I9VToV+VWhKF2YHUBdob8mLRf
Ry6twzGYU7kbfUvwPJLLmsaMSUtFrzwwnd+21NSG8aswqx/m3zFdoaRg5Dg+hJUIw4MNrodgYxvN
luyl11GZChYlE2H03nOoDJgB9vS0f9kmkKB/eQ+lfYGnyfBlzBZIp1mwjE5CjZm0xgTOQqVH+P1w
hdmdaMB0Og7VIeB6VImnAS/mbt+9+6Xa6ptViq1LtdpIhfId2V5S6AmQfDGpYTvaNjEGCpgcGXA7
tFNNg0Z3j9W02JL/fO0/WHjrcYVql+1xp+rrYixZ+g9tg2og1mYZqLjVbfABLJ0TxGrwlx8MxOsl
phgih9TnNQ9pO4mCghXeevf4aOdkFKat5WlFtbulnobQSR0aAz0+Hdu9bbJsfqSpghUJxmaddd6+
m6+ldhe2afhq/PGSaDoWmbU+2bsb3Q2tVvqEXL+6x5bNslN8/tYHFQFwhOmtoL53/mbTrrKKhUhA
zraFn1REyei5LaocjUeV40fX912539ZuTarmcQy2cagWT+MkJYB3CmzXmutyCq2LaRjUGg/0/58K
viqFsqYJC2oVGKKwGZcsqBKtTI4/5VyTiPpeflpyJ9xT4MQDrcysUnkcAh7PEn/J9Fe3a5Q8FWSp
l9RUnbs+2PxfBfa8C/tWrkwy8wEFsdc0uzzWe17v6YSh2dPmiVbE+PWZGTYGRss0YcqgTYZ2QPBt
YGPpENGFs2+UedHD1h82GGpeQp92G4n2t/CWJtH0KUMiJ2n4UwqBZ7vh9hRaikZAueHol5hsRj9q
lZxNjeU2WKCVO0VJN6qfMjr0w6HFA8YkgvzgPsKoZkuYLpqKWMp5p86Mr+hl5tjM9SpNWybGz4qx
0YDIdUow79pwdMz2ngRAu96UeNXgfowmi7zaYujykZaPRQljtBYCoWWpMbcM6UmZQA33S0nIm8Lk
ri/buiDGWHOxYva8Fes3OzOyId7bhpuqbhvr0laZeJp213lA+7u3saeyiAqr7Kbp0NLtu917jwJY
kXvq0z9Nhjhao+GnvUz6TnSZehZZPzaHaBqrn55Tc5wOq96/bUZMd47pip9jD8KD5MDJ7gbT+WxB
WW8/418Ks3el+nQR2L39HWtx9zO3yjdGX3Rf0kV305egExTm932FuLWERcNIMigXeG2Vd+Ccc+/o
oM2PpKr7gGuwZ14QSYsvHZ0JDrKo0HPcLJaobiGW0k/K1bh+HExYGPT+O9YHgx1MPycJs4Vo3f8p
ADnKhGQ0/GDbGzaaZtLzJ6FbIms8jeRtU513Go0120PH8amSTVnrNc0Rpm8RMgcizsrZ8m+1t7s+
rZm2edCWId7lkt2drYUP2nDlvAuDlc1qCnz5OIZdNV7PWWBrGkzt6qV50FCmBKMd2hfL6ILKOvtV
eqmyOvOLJ3TerAg162SgnPpsbQXF0noh24o9l7JHDprEu+AQxOmubTMa4fbe9g/1mTRwjDrb3LDt
OR3pB+F97Iei/5WJ1nWTThcjqfDq9I+VjuYtoV9ezjg/Y3vLeF1pPUyEIDLxUfncz4T/E9tBWNB8
YnxkYTJeSywsi1xDgM/aYY1r9jrGk9YyMJcuE4E/Q6+qcCu2FrdN+EjMy7pU4im3qglTSzNNX7s6
o1q74lpSx4teh3sfPOn3iZPnjkqzdQ+zt7fvR7TwGSW7tsZ+49wh1lVnTZ8zKn/yVDlmuW+lNbfX
ma/wox1ZXv6RYUT6f5U4Q4/PvOFDO8/E8k5YRiVqnllgdLg6xbezYSeBLPsZ62/CUC7mlCzubaZh
l8Ok1umQZzMtfo2Uj+drbIKKqZH+Q23V9cijzokVetSg32RNY/rQzWzFiak0X2zYy+CXcqR5dM2y
ztdD6HPkGGZurCRYPf2VOnjgJjMi5JMP+ra4LF3k8edjDibmMPQO4V+fU7cDQ2NjD7gH+0uFr96r
qZvQile7FtcMvfc//WCj8AzoGeAqDrLj56UJ1iBuZEsP38uD8bKdBX9zO60jIS32m14y1qH3i76H
R7cDFcG5Wdwyc9W5M2kW4Hj5ndoJZfGOTe1syov8+sZMrfzUCHe0DwJznDLZyiY815EzmvFBQf03
hSXXP9abY75plFyv3BAuLSQbTXcImA7xE3dcZ3Xa4KdfUfCRW9zzCX0kWuqaNHcwQk76cBfOyVjK
eZVeVz6jUi2+LNRmX8F5WsWJPnX7PFal93Pa+0LHBD2Smj+9uW9DP7q3OgrHbTp4a2R9Rzg+7LGd
VUAAcKNw60tZN9vnDl9z78ouumxKFWoQPmQGO3+xHvVI9XCkT1yujSHEQ3mDC3YtiuEwT6V7PUOb
oN2EPefPzGmpBFh9mKXFtPnbMSh31ITl4klBxtCLOb/NvarlnukMiETzvZpjvyxOk7S8u6vO6iW9
ZAYyf9bDpv4fZ+e1FMeWbdEvyoj05jVdGSiKAoSAlwyQSe99fv0dqfNwRUFQoe7T3UcG2LXd2svM
OdepKhacWiFoA82ZSVcrnlZoU+JUYqaIV0uQNYGNMJH2LMgTFaGCJpCdnxDA3hkpbZgdiwaR8y5u
IvkBOCzKAKIU4RsYJRouZSeRnQlXP8AOg6A6ZoVSZRj3sbgXGspjvNJ0/LAXqTJOYqsPoT8KXf5i
VHhHTky3N4AQQqjxntE+/aGrJ+0nnAvyM0Xal4bddAXkiycVJUPpoMyzvFynjUrLYSUNyDYNoWYc
wepWqWvyDi+U2s0aoyRoPfS6AXUIP6SBS7YJstpIrmTMB5nnqO5owGk18UOShjPpHm0UYq8El6SS
zpNJK1edvjjy3IMeltIlfYTXped2jp5FyLc3i6sX8tLZPJHUOHpeml8tIrqqS8VH2utjHqRoWFr6
Xk9NYSKhP073EUv5WC0LJOMpseLSEVJsnzNEcoTkcFHWlU9KKLxto1WfIxt16VEQo/47fA+uH33I
AaDMeTW1bqSareqEQgUUQw1Medcm3L9XcAIYSNUoKHTJCsY2xc3ichZyQ1/vmBQD4iaAI9FNbAli
Y73u6A2US8om69B94zUwAhr8EUTYajpbfjF0QnKt0ehPt81JnGI7HFAmcrKChOrWnHXtV6XV0fcC
kxKxCEa/KyVcItcEA6XeLWnWX8+qWMbXeGf69ViJRrHRhmKIHU3LAdXgOZCtkaRBatx8kAUSMEvI
4Yk0rXwe5p6J1EocnnKCru8TMQEUH6FE4GAxq+BbaoZ0oZWWxaBbLk9H4lHqba6qCjfFz8mpp05W
zU0PfVZpbqR+LH8ImaDFVzRK17awr/sf+pBpnihHfX1D6p6aVwcpcsYo1fpva8jjnzO11V8Z2ddH
tdKBTgQVij6OkoZ4b12Na+7GQ6UeO+AeIMSowaKjNMwTJYdBTZ1ZRoYc0c2xeTWSEiPYR2TLeUk6
o3GSNG7ZitHg6HdmRcPwImrVRwvo0WuUSdOjWBtmb+dyMb0WiERLbhINwgl/YgGhUvPhDTP/pqp9
85hOpWjZ2GopgQMF7gTkmEq/bPoVVzGSR3qxELstbUdH5LIm1YCCPGmuymhMW+on9VWTOvWbIhr9
SRUIUO3WHNofshgW+CMEQZUbUNbc5UwQly7olasYl1R3sphu3WBW0K1G7FNBmHaoAFlw9fNqw1sY
vRnqqNHDN5kXBZ2nOtZdVdCM2A1YQMkBlmtwVwPOgRPLSgxsGc0w6ucVgC17tcmQVthg1aZ5PD2v
TdKdVOTS6hGBqexnSmvrEhT+kh2LDM/Tm4ewoqxFeTd3rWRQJ39KKGvXk57XzmykKjMLYIl6S8AD
Q23cnF6qVExfCQjgcce5sDzI0izCWhHq8UEN5+ROngeJpJE0UoXj+SgrB7wGlenM7Mrj0AX1Ta7K
yremINI/kXZSVKcGefUyw6x7Dss5v2/1FBcbBHgCJiwOlMdIm0sY+HOs3AiUuaNtWYT1azSUKwKR
GIRu88i4dZteLOgHOfQW74Uw9wnlJIqJD7oOqCWJkLm0x7rofg0QLl50QtAQf0Phfio4CXgT1Lgs
r9THuHPqdgm/SZ0EmKiiorN21YgoV2jlyDrHOfLTdt/L0mlSxumU05ysInWpJq8g6ghC5m74OYEs
zu2oXU9x26pxuV2qtHgqKQhzoGnRHTsCiQHRpnYQWTZJJ1JRi55Gh6irCsNpVJoBu+HIN/l1pPYR
7T0ikuOZKMzZVs0DgENtOHWnsA2AWCQr0N5W1TGawaP1whOxeXZUNFLdrHwiHKumC2+h0yCeG0iF
upOljhxws0KUuHAardultOxN1yCp9khSsXoWw1HWPEPMyMsOTSzdgJksdAdeCYkr4jWdqnQiGbOD
nQW8getVnOaeFjGuUCtseNRRSna5ArA8QhB7T0KkVJOrRLO4HQXK79jwcHo1Ky140PBiWCdd6N8k
ZaHKj4JnTJsZSZsJ1IUxepSCWAv2SLKOx6JGMcbnKmDYgObxVpYaTfeowA51iOeuNOSb8krnqZjL
5lpQsS220YVdSq9ytV5oMT8HR/gWw90gm93boHZqs5XQDLkqMkrxeG5lQFlS1V7J442YP6MJt6UC
w55cbFxuxLEG2TOpQnXFVFugDYYcRc4M5epXzPlhBDTc/VbM9d+VGmW6JzRD8bqaB6I0ah5oeeNJ
7IxgypE1pF76XJujBN8hUsKCF0owSc+Qo7jJGsgFwGP04Ia2z3T0W0jEgUWIlnJwraAMK1wiNd4v
Gl3SadMOTp0EBugPvxbm9Ca1Sh7PvM5HmePTKPtUo+aE5o1YZsRQenondlPyYywX4yUCDw4gM1LE
7+1SExRpGao76hSBtgllEY5h2IsBbrk+KN85hck1UPwfU9BmNJYuKrw9I8Y/NxZTRhGyyMRtIlfg
maaFIicGO6kjLzFx2e1BIBK1E8p1gI2sUd4ByolMD6U7ejPphaC8FoDhsFYKz3BSDOI2amuuBIl/
67aVK+W2IgNduMGojM+1zKvJ4VPHN7mg3ZCdpIl+NbRgv+iyXsaP40y5jJzUqB3gYI+ccMCVkdcD
7GvQhqJpup0bKVUMvZHEPRvXgNVIJ+EhtaYQINsKQCw1Og5thnqIMbhB8dxAIn0alba8KcR4UrZJ
Vol+IUydusG41qljdGUXqaAmSAnSDoh8Qjbs04L6p7RWEsHUmbYBo3TYTpaWU2/IY73FAskke2mU
AtEBrXzK24OScp/YhKABx9RpOoWPwTykY0xHs1YhPX6AVEb2oJhS3aC3DC3vHdISZCt4N6LOGyoj
U3w6BZHSTnqleSoTefw1FrxBKHJRcXaTbq7vDUsSsmuAvvFVgrXIHWNcoypqzHwI4DJxaNOat3lC
h1S4grVIGdtYxuRVjdTxFzU+Rm3SNrVc8laZeWzUnIQwHQ4X4gH0b6m6FqbWfIcHV2lXkVbG3wAd
dB0O11D1QGZiAczIBJUldZoKBNY2JKXWXkOnbQ8DQPPeoXX0uGzpkFjF0ZFa6yQ/gLBY3nC8BvDw
k6EG7WMXplBBvAYJLmMnUMp/ReV7fJpCZeo31OTN0rWIisFY9ALqkMTXJLdDYxGeLSTRkO0ydesm
6lMrAg0WmTjXZXnfUsYHWCXG4psAPKJwlzjVAg9wiAU0itA0d9UWjBCV7vUCqP2MWKFcmEPtmLwp
Oh62AdKMSp/10JW1eVp6ZRQpVi5ME4ZyvQFpOx6WoV1Ivy1YBpfCSH8XApruqQ9JaU1O00wfY+QR
FLcvywbVH1CAOJlpPpMrbjVMTiOlBP0mwBAJyFjXdeBShCilxCBwbKjfIuOYVosRbGtyyzEiRTi4
TinKlAwpwRW6j+xYhTYTUmqmT+Y+5W1SZEpzKjByNOOahXC5aAaZohXNWu9xHsfBi1BQ3SMmI5Fh
EQtBIDhuOb7jJKKqUCf5HNjpjHmnjkjCZ4cqOME0gBMDbNeSSK9aKqfwhwtkNFFbHdLJzZVB/Rkt
BTZQiOlGYwtKTo7WSsAA2z3G+q7J6uwbwESl8ojqp8chjPJoJ+B4U9uIK+VkhDIKW5NUcSI7vegk
qoaSdBhxbl7rZDDvkQu2AB/RrSjwMmuB0rkocnfTmLH8EpWyoblJMom7RQvL6thYZXMa50ITwW6Y
INjL1bXPAyVtHFXsQYXhkQswrwu9/V5EGXFugiwoRh4QZ+CSGVdPmANqSHDMgOQqRSYIgN+E/hYz
tQyOkqRgHKsERaOx/vMOqJ012KVYdgdMI3VicETBE0yMbDujrEr/7TqjPAjMp36e4ce1bg3grd7T
N0X8HU6FqWxEgRyfQ5pA4ikRdTpIYlwE05NGhfAT9fPuZx7K7YhDnYaPaOwOpzlqBl6YSg9f626e
f4cGMDs/baz0zeKRbjydi0Ulok7MGgmaxAAXOuNyOpx4it1qJHBvYDHg+BF6pz/I0RevZWXEoy0h
Df9IFZcczdh286EsR+sV7RfQPFSMtZoqwJIAWVYE82eW5MtbTGzFrKQMTFufG4PqJHGidWs5Txsc
MTaylxhtVxr3SAt0e5VMHVXPeOV0tIMFWLQolxzwiSiy+SFlu307znJni4Y8atwDVYhAGSVh45mV
Beyat4WWSmaoLqFDQba+ofOYOLuGqIvXWljQbCCWxqzc4D+m3+sSq4wTB/SolytMP4DH/Adw0+QW
XmsHzjCWc8EDER7cdtinyMHNlwjT4rK/l8GKf6uo3TxoOnUEldfxOi8z5S7JFLU41cnYI7VjxcO8
lc1hum+jtkUGdWkUZICqrAs2c6kkd32ltGSexhnSyiwuZBvxXRBNXWTaqHtESYLuxWpJuDi1td64
cset8cIunrCP1tgUu0Kd5B467qiaFrlVDfugKR1/HUHn+VHFSyU4aK2VKBok0py8mSXAiQ0SGUNw
GIhxAHQZwXA3gZv7pRIasNXSKuZShOTaAzUCTjaDgAHe0InZ29hMwUOAp/8TUag1zTpPo4ohwAf0
oOIoz/BBQHrk0IOe63jiIW86ydrU2ZhSZYUhlG8n8J13xCoVjY0TuQU+r0EOGqWllpw2g4lop7Kc
ZSBMSJK4QQBNBj/SMG7JTeNtarACrpIG+J0b02LSpHjQ8zwBrlEe5bmO3yYTZK+TZQZeLuy/pnZq
0Qxui0QFZ4Tnj5NL2TVK/VLJ9XshlwHy9IiG3LaC1C1ObQb9aEN/A81UGWL5kBrx/GL2unSvU9AS
PSlYRMGNLIviBL2hwthJmxzXNBOU4iSZnXlH98byWRRaDcBSWYaygz0kfUh3uOIaSppQwGtulFf0
5AF8AsfNdw3Eq8GT0H3vHD6P+BDAed4vy1iCESGB+rNN4/BZJpsGorae8phKLEfMlpVcmEEKDivu
EoAb4AAg8N+DYo5UF0TSQhneMKsNCHu+UwFbV/LuUX3DOQaSb/cKOmle2HTGTZdowoSpziSN3F+S
PDVVGj9YQWrdUjYk4zIGwSKsCa6ptE1dgNoyxSru/oxle8VpINSQQVnaXQnZwYZYFbzpEakKv7Xq
RHVnsBA0je+7ea8ueo7Whbi+MIlYZ7GnDhFp2QxEh+JJuWkc17hTw6j0y64t27Bxgn4gt4d+k3zd
Dov6LUyxYjYClzEdiAhLfLOpcGcQb25+jxD+ruM672R3aETq5bEJq4CV5kA6WleHmT0ss/AEAZE9
nmYk0c14kR6UyUCqpQZ3KZMaw0Wzx7SUId6khXXq0mDRbIL1CKchkCQuhCgL38ZYWb4F8dBLAMLX
PDNicP2rmrRK7SwjeRhnoQNFsOoKzhTcyBnd5nMVCsBnCavtWTGkA3Sx5sa0QgDHhpTj2Yeq0dEs
yqrGCUtPeV5uZ0q9y5SOgQ9QVA23mdRaJ6GIUNGwLCr2V8owUs2gHN66AWa/hWLBW7+TE9US7Laj
l3JXNAKxaEfZ3SNYLRJoiElZnuRZAhYAZqyFRBOI1LvgyPVePUVz5TbiJKmOuUCBdiax718HZRRG
b+wbKfGtyEq5U5Gl42kBQF2Az4Vh4kqkBOOfU0hixusXQRqcvIQAj2M2p0AurFqO9+iPWflhHGLz
VovTrHaVYcmgaZVg7I5Qfihq9/AUWIxayX9KaSG1/hwtweTOEykrP4xwjF2JVWzcBSOOb5FQpWJh
s0qQyArJwV1cG/gSNa0vBICeA07IzF39lRUTDdVjeB93ZTej8LK2ATjQEKF7AjOrUoQsW/1Qa9Sd
HWWZK6DFZpWgxagGEshbLJctUEi5kQIJyMtEJhUk3ggs283gD/0sg2r+VmZSclRBpYsrYJDcMdlY
g0C0rH6bwUDwR16XXCHZQzyuRKNg0xmZ+ILHN3YOIUqBCzo05lGqlFraBKq5vITCKB6gmA7iFWQy
5eeoScqanMmAZ9JLKNyRGI4W6qNicYRcoEhg+JU+osxOgwMHEBA3ypgS8RTR9CB1SlVkwwZR1B76
tqGsXPc65d1UbK3dLITduBnZ7/uFF3zaqmQzdgnZk1OnDOSQ0DjrrwFE8EqWoE9u8A54LjKxLQd7
aUlibMy4bkhgybAJ7slJZrgg5SCDlypS86TnJWBYnpvwWGcgie2BVf4OQn04roEeUBwxgw8mCGV7
C08y+JFWZJCdQZmIMNTJzICJ0FLl2YpmLnNYRbMBPisjXZEnCOt6qOGpPzKSbSjDylX0EKlFR+Qr
WvUzOkN6RpKtyH6EUt2AgghSUkqwubMKTHpRPUglCACMLPgLVUPz2I5bmpK73OL5xZr1ZcCPV8CC
jKRqNVA4uI3gpNXsTo3hMjhUofQ3zWyME29Qq/hlEFLn5ug2ntiFDS5+UymVs1rn2ZcTkjteMnWk
sTVzARgZmflxxaDObjTV0wHPpWj1bUhFe/YiVTJrpOVq4dAOvJrbtCyVnUlORLZNBOYJ4cupko4t
ZMCfTSAuRx22aGePACv6bbeQf7uFexagbSoYJWsTqVrp0cWrM66XTs+qR+IC4VGwSIxSBqpE8Pl6
gpfbjZX0nBWLKuIDEh79sMJkEGzCLzCKgQRpalPVoMa/G3QNtSi5WIWGkVBIjYGzDUnCAwCK52+g
Swf6bVhQl3ylgstjl/1ML9qv+c6r7sPf4gY0D0D6E7kGEZEzspBn5O5MmjWrBvhDQViVX4S+DOw+
rfuNkY7TrSBkiL0KQcjWdb2bpb20+Xr4c8L3Ojy9WqHjm8jYUgV7z7WGw9p0wFZyG+oV4VAGlLnf
iqAEFdid1ZEahWUvmhpeNVMGLPjrwc+7itFgjtFlUaTqqOirfsr70ekTpmuU7go7DXhyvUYKuEg5
bQG9lKgiBtZEFi2EmU39PCaigiPqpQVoE5wYEt613j1d+ETn3PPzT3QmsQLgOaibnO0ISxU7TAnT
TUJLdnCVHmtcYQwPtfAGNpqXdaOGvpc5b4qCDIA8hkDDZ1IO4EmsCyt1LgHw52PRxHBVvZWUD8pi
9YSF7lVC4iIPSbfCnQsBdmRkI9O21Ev361U414ZYR1sVPoxV3RRMzJlMSjWqBW3eQYIABzbf1NhQ
gMdBl8ItnLTpjUa/8gU5rM+OIZJ7kq6tZ1DSznRLAEi2ZdpSh4cOKN/qwExwcyWwuJ047UDPWZuq
gLtdKvq/tX9YWxzqII319QQyvnR2As0SBiL4F8p9COFBuSL9G1ffcpW3YEcmiNL210v7caLvxzs7
X7MuQEypKoiHhTgS0Y7zYWbcK/AYCljxunNrs67vLC0L/a9H/niyGRnxGQ1RY4N+VOsn+0t7o521
UopVTjYdksR9CLaVh7cqd1+P8vHoMApNAjk2MDJI4rwfhaFjxaq50coodXtthb6ZubSnKD/eG+Ct
L5ybj/cC9W3MB9VjCoLs5vvhTNUKrFzgpDYdr1lHatgh4/gdco20/feJEbnRjZxyD/q+6/L+tXxQ
uZpminkbglqud3gwcLGgD8cOAE9YyQ3p3Att1z9bSlNBiAkGPNSEc/VCiQi7znvufBUJ449gJtFl
dcmaSWyi9Ba1RvOCzshnJ4TWCSZECBP5p3N18ZGOECqVW6xx0xOvWEvVVm5ltEPxPxxFWhChCS+p
Krt2tpYxYHI8CtZyqY0arHNngTma6gujfLZ+yJVLgKfoggIm/v2OjQY43TRilA6EgA610Fq2SSQ3
3kSOlQo+ubCvj8hnh9ESLdADuGVYs7MbppeNFs7mekSkwTqNBcIgzhSGhuD1GU7NBUtyLlK0Wi5L
MURWUUU14rxNSWn1GT4wzONGCvPXmIIe+NAU6MpSXZttsbYkFrrh8espfmK+eBgQIZOwlXR6lt+v
6RKYi6IBErXRFIDRKRnBpp3Jtyp54tdZYJKFUNSNqgB4vDDdT3YTEViqzWgyYVzUM0dlkOMyMmtu
ehv05rMM8TrhLZaGLc3Kej+EH+19PdVPbsPqkNGaRZF4ks5NSztaHRi7jFoW8FBXQ9nS7wXlUlfy
T3bRkFF00yVUipB+PpsWcjVhUqx3LpBTaQL1nrbJRmlbSfSlQgSNHCfifJTA/0YXDNqnI/MQQGGj
WSB66e+3MgD3P3V0A7MTsyeOhgwTuEHL3SBJ0kpv2HbAriNUzuDCwJ9cE8YT8S4Quwbftn6wvyxp
A+XdgGHKwqbVtG8LcfBQghVOFhmUCxbtkzki/6fQwISrsrYLfz9UnYnyMmo57Hy4f67QAC2btAbi
bUwB6VQBU35KJeuSXvEnE7RWbXj6B2lkUMSzPYUwjQbzwCWJJQR0xAY4EtSWYBOKsBT++ZBaYD4s
umzQ9gYRzPcTTCCdk09iggGCQK7VgWMaa+2S3tvHq7B2XBBpsqqh+KafSwKKg0kXj5o+MAICAsd0
TMHzRclwwRX7ZJRVG49/sJ5I6J+Zzx6+Sl5oFsVoA4xoJRUaaJ1I/+drjRfNlZPRUJRF1M/er9gk
RsOE+w7IAtBIfmwQ1yndshG6S/frk+lgmCXU7EUeOU7C+4GoKKlhQf7UXkaUSeNcbhwAixcUhz9a
xT8tRdHLokU87s/ZbGQclnEqSHIy3XSP8YxnL27Bf1QTrH8PhnU1P//rkUOMl2aNQNS1tbXKmd2I
gXWTP8BjVpSKkC0yK7+ap8n9epRPJmaY2EVV5HHTifPer96IfmvYpDWhuFVTMswi45pmMq1vGn3k
VFN4qTnP5+MRAtDIFP/uXBV/kMXeMMjrAEEQWup/tBOluhqEMG0SMSlP/dQoP76e4icHhCnSxoxX
Bs3/D6E3+viwVljIOSpimLsl1YWyW/79vKPJQ2JMU1ara50JDVutDscd0oHdZ2Jwa04QntoknS90
r/zoF5CK0nhKDN5KAoCzuxvoEXJTq3ymQms7kNqossCaGe+B7FsbazTh4KbhRAmv7fLN18v4yc7h
bqEXqNGrUCKX8v6kDLEY1zUNS+xSV8MnKEDaE9Q8tfWzEtkOW0+BFPlfD/nxWaExBUu5VnJ4Pc8f
7WiUC2uki7YdKMWy0UBlvWQCFclrQSY8vw1g8Ep2WUfkc78e+JMjYyLraXIBTe7fudYsfS9xYNEb
tAfUqm4STc3ttqrGf/ZjmZ6F7qUM4QrJ77P3q6wmuPwmwC8rM4sNvMYAkTehMLgKWZZrFw7oZ0eH
p5ls4LqigObe71+v0BILnCpxqTnFG7S9wNZlsYAqfWAkB/QI54NG0m6j4Fw//PtyGiwj3UZMjo+2
Hq2/PBEjJncd6hrof8BMtxKaT16JpuKFGPWzA2rIxMT4kBqh6pnPjOZTpaA4DzJZTw27BbDwokyo
eoK/rbfwRNrt/zArQmmEbgl7MNXvZ7Ugp1JCEeR0qmUVu7DcKx2YFyJZF07jpxMjyl+dD/7fPIv1
UaYCFopCAwouARwCOgNTMGlLa8q2aa6J7d0C8+dSJuyTQdcmKcQ9LCZP+NnDsMjAlKsFns1MxzZq
VFC4ZnDwJbo2YZ67Xy/lR0+Ow0GEqhGn8iooZ7YlH1NYtsjqQInqIBc58TLV2RPcL6OeYIjPo3wp
qvvTF+V9PnhtmUJkZbKueA9nuzflVhTqlCZsi2uXe/HQiYdxQkHMirtiG5iUjqS4bjcRyEh6AAqU
p+xwNigI5mjkXTi6n9gbC+ETTLqiY9vP3ctoBJlJd6gSbE0TejTSBcIXohT/9Sp/Pue/hlm34a97
mOhdNogB3W+CZZl0u+lXcS1aRaqakytWd9TySNiJI/U1M0OxtsooRSNcbtKVJxEv9Kn67Hyx4yhE
k1PCMpzd1hIxucBQmXIIdtxRQav+Upo6BRImhvuhJUb7evKfLTHJb94SXs61qdv7uav6Qm8KZBlt
Q1NqdNdgEBlzPl6Y1WcH2aCRuIQ4vsJerrP+a4VBBqvZ1BMnIKFXPwdJSB2xlsNXGm9fcgU+nRAx
16pQDrZXPFtA1JEBCEg4HA1NxN2gARFIoSa64HB8OgqkEgwPuQ/s9/sJwWsKKpm2qbQJDmPTR6ZI
7V0iLRjQX+/PZytH+x6eVhLvJB/O3PgG596E1MpAQif6Ash01ygH41TBGL7/X4ZC+NlaHWt6gL+f
U95ObWcJbFI1ddXRDLqICqcJjBc00Zh8+x8Go9sVKThcbOk8CkfOJkIdGod3oADj931H40sQ4u7Q
Zbn/9VCf7RUuGg8gcsy88GfzAsOk6m1O6kZRtPyElIV5o5uDecFWrT/l3HAikmys6SFeiHMt5iIb
9DleOHdFC27S7sGK7jCO42NEhsqvetg+X0/rs5NBsg+IImglalhnz5/SQRrPdUpn6GkVTrJAj2sS
moTh10cXNuvj3MiWqBwKHj4yGedzG1XJylow1SubutlEQX0qzWYPVE7fik08XJjYJ6OZ6C7TPoGe
Lyvc7P05HHtFoNs45XVtFPR9mFvCA62doO5I/XKLRF9wwd/8eD5QsJZonIMfIcN0PbvLsagD2BdK
SO3U2J8raZnJucnj3dfb9ekodDnkGpPKoOb5flaCMOjTgjoTiDYUWNUhbG6AcF7qqfTJ2q2+EIUW
ggOSzuvf/2VoSdfDjjLB1RfDPNxKUrBCJmD97tV81L/LdZD9/udpcQRJMsmo1VN7OZuWomdNHEaE
BCiM4azn8s+4MP6xRzWJBeIBFbOEQefxOHcpZQGxiWIZCO9KBRXdFu0Ysstq4QDFgKAmsmcXbvPH
3cKua7TfJKbExTwvCNZDBQNnsMDzZXV/bSxJcBD7URn/2bpDqRANOpcbWHfZPLPuZg7eBwBIijJG
V3p5mv9aVqhZoyeX2mB9mJCuSETghkiILNO9/OxSofTbCL0IEVGq5/g5L4XKS7von/PzjEJoijux
NktgQu+PH0BQ0N4GcsMNNNzaTgsTKZxxHlPlMPQVsL2ktQDRwZPn8qN0WV+sk302z9VsEJFjQag4
vv8EGZHOSvgFvdRkYGXiRomu1VjL//X95zlZe2zxMPMyYxrfDyMiD9+raxoPWpjpWsr4qwBkvP36
bq2+9rsnhYzn2i5krYVb63/fD9LERdt0rf7SwxGuSuGkx9tcNPxSkm063uDgQPqiX8OFM/khu7CO
CtmItK66Cgad7SFYQtR6J/1l6vdWZF7ngyeXgZPpibssT19P8Hwocsci1Qea5JBxhQF9ZjxidCUW
oKGwgvUpvEHtJHD6MR+uBPTWPVGHp0ZmL/K+HvT8hPwZlBo/NU0ZF+M8tZegOqSN5RTZ6HekJ/gB
mbeYs+l+Pcr56/zfKCY+r6KsjfXO7htF6BA5YKYWQXMaAZUIayoWFSUHXvklwMQng63NQuChUfGm
RcaZ1W/KkjZl2opGjALGGivzjgeNF3Pqgn88+Mzr3VBnB1/Tg8BYaoaCmzhCYsiDDeIq/+qyraOQ
+aE3Bnk1LMmZXex7KQJ5jzojRkbbjFSNKbYthv/1Hn08CVRnYUFgp8g2kR95f79gHCyJpkNODOKq
IoptIxQWs3+1vFR+3o1ydosJSNAEmAgeEQQNbHSznsVUev56Jh8PAOkIpFlpzrFWm4yzXZkyoZPD
BSk1mhbpP6UJPYcMgu6qK2FcapX05+j+bZZwMBiMFAHVEupL5x3qRjQS1HmgikUVHRUZfEYBsrbR
XjdCXt8Avi39Tu/7LeKvsjPFibxDJTe7YBs/7B0xMj1PJNBb5srhPJtxXqOwnkfGkxXDAKiRWXQm
Pb3kTX06CAgP1pSKjS6eD4LsCzLC4XM617nlKbWi7Qt61Vmbf9q9FRGjEghRQmEg+p+c2Yo+yyYr
0qfRphleBHK5Mr+hmwKFVE2iCzHe2Yz+Gwovl1at1LBpZ/j+yCuBEacFzq2t55C/Wybo9pkgXTIS
4vtxKOhS3GLZVIUN4pU8Ly7wR5IgRdLpanf0j1vX923bvzr4vuv6B4ffH1z+33Ude8uv3MOVv7N3
fM3hwG/3rsvfbd09f+ft+SVf7e92R3fL3x745h1f6jg7fpq/sfmR/Pj1S/yS7989+Mfdjp9m8+Ns
b/1rf+c7L3wJH8F21j/h1/zGs21n62wZl6/lJ95ujvz4K9flR73wJzvP9jx+4pN7sHe7B3vnOXyP
53mO5zjO+mUe38/PW3+Yc80vDsyET3S3Dr/ZOvtHb79+qbff2Z5z47j8mllvNyWTd/h0vre9dhx/
d/DXD8pn2/Cdd84rP3XLl+5v7rfb+3WZWKj1u93DIbfXYe8d/vjrM/gncfn/t/rDjp0XavKkaVVg
S6eDf3zZ+Q9MynNene3eub8w0p9kz1cjnRn3rm0yueNs+O7p6e0Y2kfbe75xRPvCOMp6bb4a58y7
aOu2gr/MOGzR0+7ujn12WG+2ZHt1cK8c50K1/yyP+HEJzyLyQOrqBCX108F9eeC0sE9f7xEIlwtT
Wq/dX+Ed+Gz4R6gjHU5X/tV6oP3Dn3/49/HF524cOauHl4P/cjjWNhfn8PLCXtrXGw7W7m6z22w2
3mZzbd9wwvbO1Zbj/Hx9/ec4XtvOzZb95uZxLVzndOXY3E9vf3Kurjh9++0FE37xIKyv2l+zUUVa
Wiasl/vkPnBvWLFLp/qPu//VGTizd0jtQGJkiCv/5Rh6XEuu+3G98CzbHf/Z2Rt+td7q0GaG+99b
tDzt3+52u/092qf7S0fkT0X8qw90/qR0ppLk66E87h6OvvN7u4ttf+Ovi37wsXHu/WE1k2wMG+HZ
2EBn/a179B/ch93dwX0qsW0b++nqzecHMJXjxt483A4sn4sVudttOHfennNe2d7Na2Lv79lq15Vt
98SBeLHsb94NlsR37a3rnbBD+8NqYL4+qn8C5K/meeZbpaUwKRInFYN9sJ+wuYPN537e+Pbdf5aZ
6WFErxz3yudDeNjdrz+B8scP+eojnDleC9KG87gu9RPm/cAqHFa7drh3j65ztdthrbcv3BaMNRaf
V2LjeTXm1fdZc56e7foKuE9sjv/i7o5HDDbn5ngX2vZ3TpHPnvBKeHtu4RNWe2//sWW7ze64u/u1
C+1fd+sPfXs4vsT2w2K/hfYOY4cdOt7x21+/OI3Y/K1zc4+N5d+n7b13v/3tYPK39/YDr8hk26G9
4ap+v765+X6z33rfdvvtz/sTL4Vz4jlwPO/etV+veYi2pyv3nitqe/v9NTZ7v2XpXVb1zzIz898s
N48rI/K2bA+8y4crZ+vdcNX/fOHjPX+8GoV79+r09MRBdH5e2JGvrRee2/v7TlulUjB4Ynglr/gf
Z3dzcHnyuPq24+7/e+ScC+eAVnVfGk2a2b0fNh0MYygZljFZjsOR+89VW0ddX+/a5hbZb+tbj7nk
XuxsvhDr4N+trzIbzcbzqzu+YWff4BD4/Gr93t1uc8O/t/csmrt3Tn8cG5bVX19NbtQNN3f3x13Y
7vdcyPWo++sZPPqrOY3sLUeI5cda+y72+GrdRnf7dMDTcbfH/yPtvHbkRrYF+yuNfucZejO45zyQ
TKYtb2ReiJJUordB//WzqNP3HlWWoJyeQQMNFEpZkSSDYXbsvZbPZ37/ANbZ4T8vhPlj8UdGzo81
pkrM4uydXKoKumcZUwAdq4BxAdWcNHm5lEd1XlXx72ZI+lidyJwiGGePGZzhQFqTRHXjYLS7dGrm
E3Df/troI2Mbc45Bwf1kwMegrH7McNvBr+mjvQFOz2OlfWn/dbY3+vF1TDI01p0Rccp3x8R2qUI2
huBVzVPuCj3LjxOUqSABOXD1+xv8I13//A5TvaCynienkpDl266m6wVGjpnldZy2jz011xBNte0S
ZjtMEjujaj/3yfi5V7Aa6uFDafQfJxIDZ4JxTZft0QVdOj5aH+nZFyK+YhNncVSqG86TuKl8BZZi
Yy6SldbRXguw/NmhFCSf3YI0L7MgS5ZCvQfVm3xdEiQhF5LIf3HzTdPUZI4zyWOFifz2hoTtovZQ
2QeXjH3UCmZV+ZR11X4Tp/mFF/0XvftNU2eriUaZ1Xheu13cmdI+o0OciBH2F9Zgv27FYetEgcEa
onh7QS20kbDMeYf6JYoD1ZmkoFZBgP6+I/2yFaLdCplZ5IaYZ/3IQX6VQ8SlH1Vp+hlYjbiWBsm8
/30rv+ocZODySnBsRUrd2eKIPNioHgpgN1mipNuhYLlMoa4SbSI96k5yDWxL7ev6oA3p8PT3m7ZV
OgR53Or7FwXiTamMBcQHjTPTq0kxxhd0VdIeAo9xWwD7hWhrmrdsyS+VbLy/tdQzEgYni5wYJ0PC
2wcojWTcSG0KVs3Wm6s0K6td7IhLSTDvb61NYhaPTrZl4u7naRSx3AymXBezCy3hXjaNl0G3H8PF
PAyA9UDpdztLby8sLtel49t3nYNiFYgTp98qlVNnS0vKwkdOQ8oZIAgMqY9Oja9lVytaYnqQ/+sY
lLaIyI2BnJ4+//5xvp3Z15nFVtZsBQJDjPskbb29qeQ0U+Of0bRtUienTWG6qeq42aCgpAa1ay8d
CP3qUnXyVCiYIpmWcMbb9mZlCfVIBVMoRihU6lSkH/IoCgPK31KYE1a9QxFxScv8fixbs7TIHCcz
g55znsQQo4CGVwP2Gs6k5GVyJfmZLpygBnvq//5+/rIpjlJgc4CYZsZ+e33wcxc02rD/ADqPKhOI
nMmb0EnKIlDSRTF3v2/u3TuBCpkcV1Ony64plGcztjSBtLENCmONCaSa1IIdrTN8tr9v5V0nWQsI
aWLNzDAw1a/vzE/bPSdkB72ABoVfXNhiw9o8Lf3cjI1vlOzbIGrrVA9+3+S7+3jW5Pl9zOEy2Iim
PAgcta/o2WtqKZ1fNPlw4eLe3cIf1ZFknrK6Ip3QPJsX4mWOZUiViRfNTb8HIVd4lGyXF/rF+1Y4
biI5kvwzplSUOm9vIbD3IbUa4DFOJoxNEw8LIE1z2f7+rp2/XaxdeKt4r+jlqg0g/m0rFMwrqDhJ
QO7DUL6fnAGXZdTvZ80aXLyQ0/1QzRcihu+a5I4RT16r6dZiuvNQfK5Y2qQJ6lsT0Sr+hFbG8Jyq
k24VgJc3jt2tGOG52/z+QtfH//OIyVkl4UmKbH6808Qk315oPo39IGf4ObsgcXtv3FRb7Ur1L504
nQWGTAaNt+2czTmsFnuzyWmn9j8/lz5KNPfb4fbl9xfzI0z8u6vR3l7NZIoYIAOtqFvyPF0Uaxvl
Gvqej5bOMzZkRLnH1j1gNXLnD79v+/xM4N0Vrh3353e7zXK9XU2n0k73Ro/aRPerdWUd/u68en4n
1xf+p3amvATTVdKOfhduG2hHz9SZHcIL/eJ89j5v5Wx6gZKU5tJ6NUuAss2D5+yVXn3hXX63Tzpv
ZX0nfroWLWkVPV2f11Wz+ZJ5j6/G9uX54ZLQXFkf+++6xdmwS31ZPisJzTQbqoE8sFDuMwz0m8Wz
nsCq7y/0hLUv/665syHXQSTO8EFzo/cFFr/7tXQP372H5wvN/GLA+PnVPT8zKUQpLAjt61UBJvU4
w/NQOXq2b/ov20/CfwLheOmBXRguzuvSCd3VTry2Ofhs7HjBks2Hxf36dB27t8J/YU/gxm56YWK5
9PzOax412Glqvj6/2fuyBPIWUelGBPF1sg/dfNu7F27s26j5u7FKPRtFMh20BdSH9SJjr+A/3QXE
Tnj+Uv8/n5vPuv95JrUuYYiMSShz10JDdwipUK3a/jBk1qVrutRXzgYN20qFXa4vmm187MNdgsKi
VnHQlhmEuEt5gGdhx/c38GzwSG1JNeDA/vsG5jfos3wrQM3rPSV+4hNVnhmIZff7pas8C6e/b/hs
PBmjAsVTQ8Pag3oQz9V1c9C+hLecAmNDqV/mx/KQ3Gi3xuOFHnPp9p4NMFE3JWa19hiNPgMQi/45
7FjleaFrefWm3ES+7dmeeWGQfhdsOe9AZyPNrJZZLtYXg7ywINkp/mPhEVgN3ZrbWwWqe3Ee/9UA
QJ4WtZUrxIDyurcjtsjsopTXLttsUGDyfmi+w8pB95xj4WFWvhO3iEa27VY/OfsLd/lX4+rPbZ/d
ZTB/c07eCmsVf9yYz3kQB2Mw+1kg9uruUszsV4+UNA9ySah1IFfxbEOQ4g9J57YWbouUR1aAokAN
1efXvmz9dLn7/aWdDwTrwRl1TCqJkdRekkv69q6aXaKGca4vnqR1WgC2EtmF0iaob+flwhCun01O
NEXBDfmXlIbbFrjSt03ltmpO6oDQNAQedKycsqRMS8svjKHnd29tRSexiN3ACjE5j6voyoyPSUCh
7ICl3MACtw7tkAtPntXiJq2L4okKc+X2b99FIjhsq1i0k5tmrv3np9VEBb+qFTUKbTzg9QZcPmOq
3hV3WITyS31xHcJ+nuO5QPZwBG6ojzSoij97D5AktotjSbNnlUPpeCDJxBNMXtCWrVFp2WOuDB0c
/sKqR5eEAyG5IKuL2zydw2ejK7sKrtMwDPumMNU7knwb1I9tUttuLaOz/P19ebf4JhWOlCVyEMgy
dzRSit7eGB23WdlZFm5xZRhQwUl5NDMaohKI/UmYIQUspjFMaYB4fnhpSQj7Ggknsn2FpK0lSGvN
vAQeOl9frl9Jo3+QdQSBH73k268kwc5MZKWePMxXGf4HTXVxhBWfyMcwAMnWg32Ya5VpNxmmC6Pm
+5dN46FRNUA8mAj9jxPmn7oJgH1pnCna9drO/tyQU/vUwYS8AYR+qXjnFy2tBc4m2ZFEFUixfnuR
kVhNxI66QDlOTTJcKUH3qzkF4k760OvvH/L795oQJjEvaE6U0MrnmZKRJU9FBWHUsyAUbrp2wrvZ
RBf2qO82OTw2YBcalTLk9TEFrFf8072LOJzQ0qUfvFCKQ3dC9O6mRaS5dKjikPRLtbHyMN+ocqpf
kWSZvxrFrFwYwd6/enwH0qHXInKy/88jbfMyjFHV8HbZKDbMTVSF0oOeyZRqOB2Iwj1WCQh7f/vu
ruMYdddkYCtE6t9ed2HEhVblIfwjUQEmnPUsKApL2/39Vqg5Ww8LSAUFYPK2lWgcOJua0wH6Hpp1
AJXIH6pZ/tv3T5c1LkQhsramJ529etmsZVZHvq6XjHV5letC8RMJKOAI1N0v+ikM/u5Vram0FLqs
BV3rnPD2qtRZFvmidmh7liQ6pJW07ENUeRc2Ce8HFFs1QGlwURy5vasFAcbCkd5sC8+SktKXZbCE
Oe6cnWwb0sYujBFg/ySGfSiJvzLl/9fX6X9Hr9Xtv4d98a//4uevFQzONZv/7Md/XSVfW5799+6/
1o/9zz97+6F/3Qyvbde3r39cvdTij6Avv710SVWef+bNn6Clv76J/9K9vPlhU3ZJN9/1r+18/yr6
vPvRHN95/Zf/t7/84/XHX3mc69d//vm16stu/WsRX+vPv361//bPP6mQ/+mpr3//r19evxR87v41
Kas/nsrkW/XuU68vovvnn8o/qJshNEhFBjFrymLpBuPr+hvJ/gf1DJxLMnmT5q2Cevnzj7Jqu/if
f5ryP9awGL11LYUh55J5ljds/ZXu8Ku16FWnlGRNyPzzv6/+zRP7zxP8o+yL2ypBJsvlyGug6z8T
Osmc9go5INsWJNKPBt/20oVSgAWnb+w5qgUJz4UlZNnBOOcCE2otOdIW7ZdzbKUImUvWxsozkvQk
sKVa31PXbyXXyxjZ3yGzKd8n4D8HKTGjPYpOK5gKK3m0sXpsJlHl7cNCjeXWKpv6VpZs82iiNftY
jk27rQCwoDHv6jD0wOLKnxNgAZ9NBeSUN9aS+UHrctjitl6q8g9e0+A3ecbWpiHEi7R+lPSHMUt7
5yZzwA/53ZIy2y/WNIXIvYZ62DvUSylBkaX2R7W3QQtXnYplrc/npQ/MsHBe6yo0x10XAUEHXLsS
dh0OxKZtm8mp5c2CdZvXKmIsN+XQ1E0QNcVk7CVLH+x71YlFQioxeqO9HhYcXKG+KbKDbEk5t6+P
Gn8stGlbFqPtPIXgMoVv5ug7cO/ONOFMxacYSfrN2BA+ByRtS8OutFk3ArieQ79mYwmDnaPbq8Kw
w9Qb8Z3gLyryydoWGoraUG05DSnHyDqlVYMTmaRTK/emcDAR+w46tiMn1+dv3SIbxA5q5H2UL1dW
exuPJK/t51TuRl8vLad1E5wrDyDLTaSVNTLvqayyK4D+IZYM+ApKoDYOZ61mopefBg1o3aEFwYs7
bFmUQIhZ+6J0yMnvcmec2wCNH1/YwIO30ReyeYM0l6ETdFlc31iLXvaPSzVVqDadukS0bRWO2Hd1
J3+RlX7eyiGEClD5KXj3ssWme2zT1v4U65GVQV+Pxq28iDnasZ/Rnha2Do2XAtG9GxAOt9gDTNjM
6JQA3apS+XWsjfHbEJvNR5IC5CuEdMmuoaDz2EsZdUV9RL6IPzoDNMBYNpe9AyMXM4Yo7h2yuHt/
nDGhoJxtjnofwZJOckt9IGTSBqDZ5mWDMdUAyT5G2XOltM1tywbDdEMkwTsbED+M2yilxod6pvDF
KJLpK4hSYXuOLZYtpgNgbpoFX9JHjIiFvCfeHwNAVULPlubypVhSkglSSXvGx+kYfm6H1WvLWZHu
1Sn+WU6Mi0X22tF6gfrL6kvDPHKXtEa9bclcIFoWW9ZNs8oZ0WvAeMM35Chop+TIosSa0+AIhF2Y
vtiSovbbOJXKoB2nEZiuod1mZl+OwWjEE0VKkEqvbGE4IxIpARRzQbhs7M3KyK+kCQt7UPLafjFn
JQMTWQxI4n4aZP8axn4ett4u+qjPgtiAzIJBE7U3XI2zSFWhZJ2MolKBKOhXsrwzUdb8P7SgmZyP
sy8l3/xsSYKgu2n7jBYamJuLBZg0/f9s4Wx54NQUleHtUTDWeAnXYHWXIua/vEs6Bzq8Vvb7IyMw
5oLuYhAktTDP6bsmbS9cw49owH9mD47xDah9a5GLzSTFOuRsTRXVMvTIlMqTvKv06Srua/lhEYX9
IYl0STnKbVOXXNnKa8/s8qrUk3BDJmt+pRiR0fi2JlIzaKgP/zA1VNgiQZTn5WOrDHKxa3CzwnQ2
Enk6yXAVC1/Js/oS//PtqporWCGcbB9Wdh7VtOf1JtgNpsZsLAXooHKSu2+2kx30St5UAPt/36XW
B/rmXtES9cHEIAD0rUfmb2daSVcE+Hag2+pcP4Z2mx4Ha7kr4+JSqOPXDbFZ4FQXrC8rhDeblSUv
zSJBnImdxfSLpPW0sXpOUMP8/nre3zkCKpx5ElDh2b97CRHOVPZM6o0rmzlYcrlC/Wd/mkpzJ43Z
hbbexlXWp7TWb4Nt439rXdXZC59YWafLSam5vT3tS4h/+MMm9EGqOMaXaoPOwgY/GuOifqzcV8rO
+Wl/ZpZCt6cYN2WhUf32LGvYco+OVGHAfrGG+zY62MVJgwTy+xuqUNn6ro8QFHBA0ZJjtCZVrKu1
n/aZo163UV22mtuoRv9oKUNqUs7ooC2r7D66QR09aV4159Y3NZfyQ9SVy702DtWmE1Oj+3qLdWPH
RJ/cpJS+48ozodd6cRXGrOzwAH2sgVxvB6OWMQswJR5Tpa+fZkeltxh92qFzS5RP4SKcz6FtoqSD
jEvlqArxPvEVM6diSir6qNwkmjnOPuLxVvIo0dZOKTknewRc/OvGHIcveT1i2cFNMz6ZtT1hX2sU
c5Mbwr43+mIUGH8syngjpIHToZBDWTtG9Sh/6eo6uc2zUADa0MKGo1lTWg5ybQkdrYCT3Gt99Mr8
EM3uJIO7c6PJIXwUzRhXfQ5jlYdRmIl67O1aNQ9YrZqHZhnbaj/VRhvMtSS+IVHubo0yrvYFLtZd
YUX5hngZsc44nePKF/WgttuhN7UrTR/FwBzs1LIXW6h1MRdXko5nB8ZgMFVK/SVNJKrVULDWLDwJ
/0039dIIvw7Vprgq2nl4Ce2+OjYA+v24aeQ7RxP2rdKqwN8AkJ3sJUSaNbCc8iKgq6mvGXKFsK0a
ioColdw/RFNuoUFrGqEClRLVdCWQvI7HyBQDoHcFdqLppaLL+q3AVmmAN4Qo5mtpNT5g14tiTyR2
9slZnEPKeEcyInvd2G61OxaGzsOIP1LbKuTQ5JRVYabGKpiyA3mWTCU8Sa3TdB5ax+hEVlg5HniY
aiAaCwwNiP5DXxECcUENTpGLEKN8HHlrNlKTmVNQQkDST72TUY6rqrFlnLpozLcLXoznWl2G2nX6
Xqzw9J5Ttdls41sWD5bXiLSxAzM169RlH9le9d2wbIQkpfD/CRfu1Rrzxz2SDLkOpnB2+mPBrbyh
aLXZjyGW+l2JGWF+zOg72nbkz5mRGytFxlolb4CiP3Z6km96KueOKGRNooH1OO8MgZZZdhO1soNo
rhyKEPNkDEQnW/mhQQKZbo1mGHPVrRICYDfIhET6dZApA9yEU9hJu9lw8vGBvMz0RVSSUx1JiLL2
IOE5cJqcKsdNVTjGo5mVbXLqtHKl7ZATAxPFbFOCcl1ad77eCyf0B2b1rc6ebPK6tMuBHSmtJe3L
VjZ7v2J9+aHMnFYPErxGvhZqXbDWpz3EOsJqY9YROBLd717UXI8DXerHHdCg9nYCUMDyWa+/q8qo
71K5UIMklexd2rb9i93I48aIVvXoNOFYJm8md1of01A/ojkKhx3pOtKTCFNVdcuRkmQ3jfr4WwW1
6z6kPkXyiGYuH1pNG/NV4LO8cGyqkoMQotpFo2kcKGRZIl5dxQwGEXYfTS22X4DbK3Bopl7bSmbX
3WLs5ntgY0Wi3DZE2NDVSS+WiDVlW4oErG0kOZlf6uGU+7U6RdLGhKs/Iqk1+mGbLbk46cv8oSrr
+KVoC4QyZbp8TRMztLdjUTjVhr13M2P7InVuO0kq4jr0D8nTnLSE9fBWt1ujCMGvoujRkw2eheL7
2DW2n9XaiAGYfby5lZ06N45yX07qTWwhZd8oGA84mTHabjkZeiIjN5KiWfYK0quanYTbRnZN/F93
7DDH5go7SN4/Y5wYw9JvZHyNULOSWvflEgcnGYSqFFAnI09eMqnTI9+79MlpGV9khNz1p47dktcX
OkNHaY6xGXRDOktHLbVKfQdluIZeX6TDtmyUcYv7SGm2FqrZbzi6SKCzUrU9FA3CSa+fpYUIpoOP
eZCFdB/LVhEFslMmT0tYGE9lPxmbOS3rg4N2NfLh20V+Y3fzs02MfDkpIpGvJPR5/WPTypnqgasu
b/EDx9seAMKXsVds0mycGiOJmS21tgE9ZGtPaFLJiJmi+gj1sLV26E9sZd+ECiLtrJoXB3wYZpHx
gb1fuhxyOUmqAOmLqt9anS6Kjx2SpSbAQNUnd8AJio1c9PKhZw8IGK+PlRJljdHotyPrxxOCreGO
Hdii75QG8ckOcH6MxE+NrhW9NO/Luld1bzHrGeq+ElKh5CadxGTXzBOaMLPluV5bej+vSMN5snEM
ghvaTWMzq8+rqomNljlOR6sdMGgK3JdXkD61aN2Gt3uOHaoHhPXYU8uxS/JjZPTG4Nty5dySLKk6
m0lF4HyYpwLBC6c9yECVLuoLDyQ2FW1uKDnpmmRm5kEqcg7OYTEs2VEyFpDHKfGL+8HhbdkNGQWt
O+aGdmcQeCmuUbqJbSJHxgckaISLU4IOYwAqutsto1J8wJiyfFwYAKwg0pMyEBg5U5/RlmOa3OQw
C/iHiPFNxQok2ba/7ZZksE4kDU+Kpw9zpASZmIikVrOj3evdUnJnp3ELxDt+QcLVym6I2+VBy4TM
liDUNmaqhpult8mShXqXb60iBWig4K9Xeg6STLb8cAAE2kWl2sbLkkwu0hpt38qDopwyxxy7VYEe
lvd6pVvwLEjmeihimKdb4fDcXSG3jnVtaHN0L7FJKQP0QPrTEsf3DNNK6sfy0De7Jpz69CN8SGe8
LqQ89SxRNtdNjXf3lERCJkzUYk06UmNvEPYwU4IEXanxrRe5nZlMKcgnLJNKXjin04GEstyrEMF5
UwbL6LM05Tnv3WCPxHTEmOWbUksQWCvZpFNSTETyiyQ1yqYYF9kkUFXLO93I++xUhGNq7BJbkxAB
t6kysvKMHKR7ktPMhGwUQyC8CjGHIgXJFX1Mn8dOQZ88tbkD4kjhyA1tBtpQlDxrrQWKgWifhjJ/
oh0WMJUOWCfXjrpqO3A8mzHWtpmyi0SZGPto6bPyINCQ+cDzu3ijrWLze4AN/eAT4ctQPS4FTm5s
ZgG5kQsrqHp+hPwthgeOTjwlSVLsck3rl8Rm/DHSdo1sxNcxgMVtODpxEHV4VEPFjIKIt7+gwl/G
DLZM024iSXCT2wYO9Soy7VOmYMv53kiIwdRBEEdrEmMrUAqWzLUZpwVWKIrhbijGJtuEg5o5u96w
umvETfKnopnqjIGkrzfSMszHQtST7tqdg7yICOs0B6NJfvTHkfhJ7ELoUSmMhsN4ImrfsupN9OEk
z12lXjmZTmnH1Dv5l5TJlYWB5ET7kkxZfLzZaB6nYTRv03ApbqfZquyXMUPo8uzIWAhUsTgpU5pp
fQqjsA1irV42eTWOLCYk+ZM06bbtER0Wd5CwS6xwhTCPaqHYBB3stNo4zlhIXpPGthrYoaR5MZac
aY/IvOiDCmZmiSpMCr8UasZiECO49IltVL94elLP0gPCdxug7ILcG6dUPL90aZjN31QLP+8XpUXN
EPRWIfW+nCdt8WCgN98NXVNjOmydmLUWYVwfB6BS+MT6nI2qVYjLxDDF3qQK7bGfC/YJRS3Ph5kg
4V4i46xw7dXre2LGGFD+osFxLb1pvpecV7k2kU0c99l+zrJjD+yznEtN35TosYQ/A6vZc9qWBVYV
R7vUScObCf/rYy2CjqW8IDLkJuSljq48aV1xs5BxQ25q5sxIkxiQF19bopDtRrZYd6OaNpo7olq6
tpu03LDLMK57eWYPpRf9dyoO8ideOXtr1Zl9FE6tBpItpO9KxJvlMTTP+1F2wvFghHEjH6nP11g1
zmX01dTrftssaAOfei3TJjet7FD1OLoqlXWNCkR9SXBXzkpqDM81md7swpzUdjMkRpvWkEQKc1C0
fttl2UlgYrY3AGFKxUMRoG5xuoYL4rFljva5FJPGrIhC3hYj1l9vzAcIY5I5Wuq+TZuoPNm5WWmu
Qaf9mLRWmXt9PtXjplv6qjxl/TIeq1jV5j3DYrxnUxXmXi40Odko6Th/ZTZIEa0vhZagRpTVQ9Ss
+65EFLRadnFg5oO1S6NuxKBaQw2t0yge7+0JXDbAIjW9ndO8+dLga7haD+C2oYWKNORoanLVJgur
Uy8l40eZzIDWtUpSb1W/7M2OYZMMImszLnnanCqi6NahC+u0eOxKm/Bkx/O0No1WZx81NsWZx1pk
uJ+GXLuT8G18toUiT5BOzOUYxXJ3HIxcf5kKFQ9epBdyebWMo5zxGndtfG+GIFSYJmEEuVovzUeU
ofO4Qcc0XXMuWO6EPrTjujfJJmRq+L6Temi/1mXS30hSWwoE91n2RY90sFND6GMBd+pgmZUwuzKa
ePkEJLi1VvMk2kAtQeiyzCL9kHYKajyNaTf3IOnHudsMS8w2hvmnc0OhooEy2xZ9rdkwBQiLwrx0
HM196rCO74TBmgHfgo/WgB+BuwdJNnTBPKX5fa1M0UaWG2vTryhbdyxle+sMcfQZw7vxWM+U+ECS
tiev6fLkrmqF/NwqbFnLRc5uDGJRm5zUYXlVdYafVKiJBOiUBm1aAqFsqWh2qqOm3qC3HD44Zp18
z6t8ZE0+OdPW0eP52hxm9uWd2U5b6uLa2YfR3d3Mla5uM8NUxFOFwfUQizjxceOpJNUmBvb5XNdN
DyzZV1Oo0lVGbD11i0gu71iSVp/6QdFRb3PxbrEIFkC6RhI6w0RUz+7QoX90ORRS95zyGltzmMQp
Iw/lRI9W/LHS04Cv3txpaqU8jnr+EJYsEwyiG26qJbJD38AK6E9ys3xnoFEOqTM6egBIetzPrN+R
kCxl+UG0fR1v+Wv6dRZrWe0XrSVcdrLaVwopss3YNtV+XKCge2UtRsVN8VT5ADydT3ZTSDsMY8So
pEnA9dAEaCo318Jl2lh6XIPi6iqEr4wHzxKy2EBlJ/nRjDu92qtCagiaNyYpe2oNYCoPW8cFFpzd
SYk9fZLaqLg3GyXyDCmajjmHNaexDZFuaJgzrivbLHYDR933bdhZG5kDJa+08uqmE4mzMzOM0K7N
5t0V7PcK3+xMihJ7o/A7S0Wglk48L59OYPRBHMuZtallydmSTqJI7jjxBbykKcOnxpzs7aKokg+s
R+H0b2b93ajpMU7Esos4JNi3k9NjPXS0zi/HQRyKWZ8eHY5y7mLYMvhUjSnE2poUdesWhoTIkTj8
Q5+P5nYZxFR6kzkUpdckc7ar1JCIRaUjKQ17hNNVr4yBMkpMPBb6elhYiC8zv4jzHnCqPFveOIOg
gYmTcr1kJU93pHvGbJOb9qT3Q+fbNceHYTwnW2NkXDOUudZcwrd8SDhF8ZzPqZptM8YPKnFWJZJW
z44/ciNsj1SU4VQqTiu8oWuN10hk1YaZvvzcG8LrEju9D4WiDVf10hv+unh+wuhoPRQ9dkOWrVaP
Lth26g9zK+lDIC22nN9yO3h9MC7OFqU/Ve11vZ3z/6WQbpTFNDn0W2ODrAMmW97qamXNuyTt5PlU
RorxUiW6wmBMXNRvceUZQUJuA4WvADc2IMtkx3eUxkq9uA2zgOoRpqOuGb4OodlvSMm41ZU0ajxU
hSrfUBqHUw/m5wHBEFpW3qlbURr2qzkTmZoLddS8To2Xj4CC9Y+hmMd7gmDsJZ3UKI9YB1FnV7bo
bbdsMrbQca9yGLdwYLMZkyV5CIEvBa2WWDCXyjAJas6lU3fK6QSblvMkzbWttQpEShTrZAwconq2
1kZ3ZjvnultzOs7ql57nshGbhodwad36WcJcbKXFluQqGRkqB+9BBvizFyc5r5MNrqZv3dyHeAXZ
j7+GvSkpGxTNSL6VMQ4QPi/HsV1tfx1FUvFuLFvxYumFvpWtCklsXyXzbu4Umh6FNvNmy0N7p0po
BKecB+dkcr/JnGJEgJiMrIcwxl3rVeIgnWwAeXr4CRfjqk7EY1X3LxZw1avFVud7fXCS0zLrC6Ms
Ypn2QKH0XUb3281hl3deq7Me31otBcMLfEXrICO/ZrStmuqKmPzM8rBi0zSpUbyHwYsqozUa85m9
4XgY7XLcqNk4DbuILIpvNYtK0pEdu/CHmq6BjlPufZvolL+Eit4RPsmG54518Je8MnkOrcnWEVqg
Fud+bFcOy22ZPdlVaVels2vbFFpyXE/94LLsbK5icF3oTlMMm1BJ5/LJKSAB+QnHJDdTPDgk//Ua
A0cDPy9yU6cZrGtNy6vAHjpLrDlGGXUdHNJ+UfsxSba5sPq9GueQ/EPW+i9Zn5rbuB6yFwklRe1b
o6ocwgV5ecDmYR63SePc8FreZTGRgxjKMgWRkxHunbbXjcARCVKdknWyE1ish67qDHaWi3LQ8dM6
aj/WCertVggOwXOnCD+0bHkcT+1t8qoqHtmzSRDW4qQIb+29VnFYHA6pvjcLvn8gj1IR+m1qs2zS
Bura/AQkG0m7uU5gUBvN9iqMZvsbAc3XSi3uwjhLDHTEtnozG0mlBAtH8fkGvHD+oHV6v01aNfmu
5dmMbF2ELDxtqdDx9FScOLvz7BSnOc1Sg1chjha3EUbJOYVZzS9gQAtKBap+etZD8i3c0M7So6KV
AyGlPle0vbrUcr/FOUtGmz2KttjohUlufK/3XUbpZtGmQSrFc7ZplYLzyU6WhvBxyoES+lYCrS/g
gDmk3FSVwys7cvCyiqTOxDYrc+0kJZ2quU4Rzc4uLojvX8fUOc9u1BpTw4nCnHxVCI4PXib9H9LO
Y8ltYFnTLzSIgDdbgLab7Z2kDUIWKHjvnv5+0J2Y0wQZZOjMShtFJwvlsjJ/k4pDpGelsYLUOVo7
bRwjaQtOxfwOxAHxvILMyVw5QdJuizyb4ifMSO3XwkzlzmtZ2YfWavkdCKvK8d7pY5zKKoMiS+Cm
YWFGjwAHJWtFzb6l9M8nQwS/LvvvaVj3qldqZfm9o0w3/Wp4aCWPHXnvPuMMHHYZgIEGiwNVfVKC
3EROGmvdV2nOdncB4LJ65+Sa7zVNlq11ScLOxTfrl1aJDermpaz8noQWboZMGTCDNrKUGvygFUgA
mmF0wLKh2wxaZVKBxm6J3ETc6V3jT9tECqqnOlDbXQ+UgGdU5UwPjS+LR9K6/j7TavzVLQUD5bGW
Lf6XOfi/srGVK0+KjFjz6NUGYLezyBi2cp72+q1mZPhwm7X/ngHWXKV+VtkHYDM5lN2GKvxzC4m9
wSbG7t7TKSNlDKZQIjXA3Ou9asd4XKN4mYTrqZN6FlBA/XS2NI3eRUU5gLPZRN8wSfzVZOr1IWh8
DmYrLnPuXZsOUD5ghpzH/hrQT/kiYUT8lqSFQWeNG+u3nkbRY5JG9irjrGi2HXzVdWKaOObCFA3T
25xy4UszTnrvJTlw2YMwWudP0vBydWW/VaZV6Nd1v0XOYhQbDI51aMBTYXfIqDvJbshisC/5YIX7
LI11iU/T5ds4iMuvqTEad34rFXvZafoXWZMjbtekS1z/t1MU0lMq1dUmcn4JuPGOATmRRieVg4EE
NPHMDBYw7RhF/l3jalx64Ijt0M0yH93TGH3fj8gPi2otWmDm9EdYz/SUnTeqgg9dmLz6ihHnK81E
Utntg7pgFnMQJM3Q8tAoots0HJsdDpsWMJV6bG/HjELIQfZ1J9jozlhWN0XTN8Ue3d+MlgFTfa83
Zdats7aLJhdH8k51K3WSglsZkBISs9nUHDAZpcDHjAvqZzwpkgc5A5dSoBOcr8C04Nqd92FAgX6k
awWipCp2Mj3D53K+dIPGZuWZThFXns3u/kajT4mwQlCxTWKl6muIbQMJZjapr3UaZQ+dhX92FVN3
5FPxetsM1EbjbWQl3AtZafM860U1Rje4A1tflFgVt1IP3fOhyptWcY1Bw5A9C5WbwIl6sUr7vFTR
LBDlj1gpM7GpqinpP4qCnoVbOn0otlWhcdlWwsrXneT3tOqo2jwVfTfdhk40xE8Z7TlGhh1w8qg0
hv0khNpkNyDUYXWnmSW9TXUhP8hBMJUuxN7x1ojLVF5n8iTzqEP+jkTHMYe7tJisD02eS+GB1Jjq
GrqWeWAt+RvyKHnjjHiNIZWt6D/IOPlChqEUqKK0+hsuGRP9nERroGumtTVt1dS2Gwxfg0h9LUnF
8EnHwiynsDi1xGsxnadxFJh0CUx7dE0bJLmbmJ30nvtDuYssrlQ3Fcn4g4lT7oSF1c63mGG7Kr70
0gtNUZwcpC4OJwp3lvbSN7Y0Fx39ehUrNQUBI6r6aO49dfsmdYJ4h5x0UW0Bc0+vkSE6bLv7YXhr
Rk2sijHQDiPl6ie66NG3rCmrHcDKtNpbaVPEu7DKQIENBj5QCWvVxRPaqtZ6UkcvmTKWNkD3OJ9W
FCacl1QmHbhLGqlPnpvctzA3t5OJt3FnK+MGCEORbJIKWP6qz4JEJhuxzD8SoJdk3/RFQ7Mm5Xz0
NCep92FLDvEDcdxqfJPMTAmfEYyOkTx0Ag2/8lGnpI/ndP/WdVEqVv4gsre6Hxxy5Nqmik53XUJf
WlA230ydI4VPjd/AZBAwGb6iV5HuC3kKd3qYa7kLg3N6x8taB/c4xC+hUVBX0v3el5g7s6Xa1qqY
CkelGCqPckwhH5oek+f72JBC+TkMR1Z4xNqybg2u7H0KZFzcRHSZeZOGfH13tNX2OwjO5l6J+xJA
V+2YTwKv8N7ryyZ9tAOrftF49uuuKXWFuPEbs3jCSHpoD72qwnCJ8+CrSSIEJW3wqTVGstB44NTj
9zK2C8trg1p0XlBxuXgq9/ZwK02BaD1FD4Z6lQ+teNSCRJv2ieGX+Uc5Rf19IkyZ13gQJx8ZchaZ
Kyt189oYZvU6mpZGG9gsJIr9Ir+xp7IKV5ODO5HraG2M9czEG8JLy1ilmFS06YGCXvLEb5eUFU5L
jf4zHtvqtsuM6lHBaH2t6uX0XpRjeJfDWF9ptNxXypR0NyZlE5nppHNgukYljcF2NA18u0YtsfG2
wuvdGp6jqKHzacmV+hThS/ZLlyFyrkKhdRuoK7b6VZADUvscwUW4tB6tXc1+2VdG1B7ouVnflKK1
b9E7MiirV3K5crLSj7d9JYuUh6DQNqoeyU9drnZbVUD1ZhOO+ptfJ5ywXcuBZDVlG+4whBroWqa1
slNbnUeWyByMD8DOOmuD5sQfriwF4GpR2SvfiPA5b6vqDmhh+JgPMahClhU2JSb1v3yVSSAh3QzA
bPtcqqX6WItWbETaDfc4HalflKpRDibSKuuy4E+VdO99LxPQMtaipIWYqH2xGet8ZJXoGZ5OvWx2
a62TIvuG1s/wQaUIlaTBkCc3HYvmFint4M4yCutdblGDHiq1vS/61tmJIKbfmdCD5r2iBBTwaYzh
MOTT+P/FXvLXXVE7j1HVUqlKfH5QYGqbIFXkB020QCgxtrZXKcfJRyuT3MsszTWYRntwGz9U0z9+
QO53ED1Yx5vAVutw5SecxzuSdBCwYR/J+6T305dIqftvWiZwYaAwWpPVB06lPYbCL+odOL7sJmp0
czc45Lk4rQ05K1qW0ucRfAPtzKiMfsuqP31Va4POiEynrdpRrhzfyknGByekA8i30NPC3/daC+K2
d4T2W2Mbbn1Z96uVhm9BgzR9nDwHgU3VASCL8txTwySTourm1rGKnW0o0fZ00iZRvUBo9ls6+bmx
NrvWKtd1JAC5dWnartJIm7K97wRSCDXBKqQNGUVReQk9wl2WBFPyiuXE4HYShi0qeZ2DqROnHArh
jXEL7q9VtgnujI+GTZIz+opmU3lV6oDnjeyTt8wTt/Hx68seqHPawbduKlU2SmXMzS26CKsg7YK7
VtSApbUxa7p3MyfNctBKHnAiloxh36qTTtXZppDGFkfxYpImBTOkgHZFXZuwMGnpTkmDy+ZYbDkv
4kd/sGJxEwdN/BxixHmgtDLcoiA8vdFtD+p7uFF+RP1QC3b0P4PXQhLsq76N7gPFpEgNUC8AUUKe
Hm2sTOIJy6OefTHxwVpPInteDZNUDu44hNXPqov71DPzpvtmRAaHFhYS6WOdN86wiulv4SkUZfna
piuRPbdEfdbHLL31OcbuecKYD20zVE+KGEXkqnJGx6JL643jS7xX7CbuvKktnDmnT/QN5HDdWoeq
ke5aDFRM3Jll+ZnGGYXfkr+FrY+h+/uRy6a7aUyzfejLDnxjUlZasKkMO43dgcpC6grfjFWQF23+
qEW6ejdkUqjdgq3Lh71mCkpcdiXnj1KTxTR3OrYKnX7BW6OsHoJKN9gbfbaNyG9uFT+cvvtV3L9U
DUBKlKuM/lA57VSvizTwHQ/eU6luCgeQp6ug0r+ncq2+m2TeH0DORyr0hkbbQS+V723uozLNtvPz
x6EY4rVuxJ1NijbqN30sKucjGeTqkBnTAOWLacFVXMc5BLqZVCCB3UZ0veQkfog6PtCGNEGxqS1l
tUnP1DazJ7oQ4fgCkiCpvpD2VChKpGW4M/Cc/lPLsi1tU0frwkee8na3bclnVuiGmKkndyhcuZWe
2+l6buMabmliNwiUwYieOQZikEtyzv0xFum2mhr1zVLagW5hn6/54vJXoH0Fp6DB/aeueMmQ8HNz
9zxiJ4NyBD3ThGM57SKf/lBNT9fJaddoQyOZlNZJAGIKfYdIqPoBtkAZeSnAuDetCPR3HQ/VVWyp
4S9b5afsKn0ooEu3uR3xWlSoTPGLh/AWBs/w4UyxMDfCMSt5zYnrAMTiMgw+HLuyf0GJVeN9hiKY
cQc6scrWJPAD1OMiV+5GpyK1Uex+/NJkevRDDJn2vbQ7+JfY39jfQpBNjaeVRVrRzQ/sXxg/ORCY
4SNZlFB7zLAlMNUcXVJFmyiMYKs2I1QIBVxG7zoYVE472BPOEyVMYCBqYIuXLq3k4j725b5nG0YG
CYsOg/Eh1cPpJlS64afMvfpby8tw9LpY5dzJHXVe55E9fFELRX8ZS0lJ6LIL4e/m9MyiW0hpaUM9
2xxd3A6V6AAWLVNdP7UVeSVUp/lS8Zq8jYYwrvaInvvWquWgRtWro5kM0UKdT+qgm6X3m8CRV4Ve
BrE3m5jE62nyqX3HgVS/a+2g/wgzEnxPS0Kfy4SrtbkRfpObe3rnw1MTS22+/T/NMGWwnzuOcBFr
+Urq9O6P3dZa44ZUoJ/jNrO3itlGh3EI+u9q1JTUYGX562V06Cmq17IhLmPtYpJFyfoCGpr3SleH
7ai5av08CvUuZeM61nSF4HsGaEsvciZ/G1D+dH0B6JaLyJfGJqIbr4aeLD0LJ3Sd/J5ebqE/Xh7Q
Gayrg3D9rEFnGPKJAwr4rAJrISq6+K15suy/xrn/dDnEmW+Gna9JlUdjPFDejuG0hlZIQ4s+jasV
T4X1mk1riviXQ5yioBGVQ5IJfJkBJ0tdIJPjMAcLE5Y6Tel+VUqaK+KtDEx2Cq/Judgn2GBbhiPP
bY7Cm4JDwvFgshKOqi9ysCSF70aU9XrMpkZ7Zw4/U/tGYF98eWQL0uuMg+aToSoHRgQUOdJTxwFh
1cYVOFvdhcfodRQPZeUmq7bCuYvEXRCsO9q95hXS5OmMzbBnMGwqunJo/C0GqQY0NR2wcW7ePat5
u+uyZqO168sjO1152HIrPLdBWVuQlBdBCjtpRWWSQivOw9C+N/YVz7uFcAtfjglixcEsAIlssmWP
v1xN/dQaKtN09RqBGkX2uvwDvwmvGkPhqjp430Jyte67Wr/XPIypLe5FZF2RJD1ZL7AMoGRwWKgI
eZ34JCh5CqzbmSheacZDHharVm6ex8isvV5SHlXsDGklXBH9XCiR/B05kydDL5Nna9OlfKWZOGAv
Q4UieeTcV+VH0ZMN1Hr/VEv5YczUddub9zTkqFEiHbiCxfM42JpXa/EhK6ddHQR3RXBVCGDehEfU
i/lTQFHhMOBjwB84no8KHzZcsPkUfvMjL/RbmRzMiPTS7fI7G+/KYLBdKWvfHDV5kIy5R6D9gHN7
hcRwdkKQDzVt/Ak1bDaPf4Wl0q0LBjCzZQrk0pBWjjM7aQQrKh27mBIM6J+fl1f6yXE+D/xTyPkn
feITqNVIAz8jZOVvCoOKB/YtPc22tup3eXhl755sq0WwhcTGYAQgnHuCdaBjuLBpZFo8Jy6P6OSA
IAg7yzKQMdbwBFvsXQCRY9RmmuXKo7GmabAtYkC25IKXw5wc6xbUWgt2LQfErOWx2MGBJTWN1Gg+
Wbv9OGbyH9M2qI2k9ds0Wfn75WCnY3IQtMTGlkD6bC91PEtFqpVSY1i+Kwl5q5AsBVr3ziq+cuGe
rj/CYOwtw0dHdmUpTpI3gdo1k4M2j/LeRJuUXnkGQgB0cvvFKgzv8qBOlx6JBLI1NB0t7t/lIdtL
XdhghUQ5jaiuLtp953freMCH0ZnWXfZ/2ehHZPTPnMAzM8bliCEdRw//LneXEDalPgXpDD3/0ZnK
fTI0z9mYuHoWXFFbPYnEMceaYFCoMaLHsNhU0tylyiLTcsPaeuJ/5rugq+jARZq9CptrsgXzrjk6
u7iCVc2aEwy44FDUjheHXA1VCxKPLdwi5vqiGH96eCCZTPfPWqfdl6zr15dn7mQ5zhF1iyXiwDw3
llusLdM0DhDScfMIL2wBTdr47Y/xv25k1BHImVjvbGW4aotxUWYaVSczaTIP90Px1ah83uRXrsAz
M0UMm7lCb4U8bXHu08gqbKjCJGXSweYRr1c3VvIxtlf270LPj+VAuqLPBlzAe5DNNBZZc9doo60k
KnlmLSkoq4N5Ka1y2CeDFt2OrfHH1/oGDC+1pqLLdvEI3aqie7NWI3+4sjpP9h02lopJrRRrULaD
OZ/Sn478vi4TZ0AK3o1UvQc4QL/dTnXtVdO7ZD81KoUIvc2uZDynH1rTZTQJsE2EOIFqwXFQvaWa
Q6eDpnvjuHH1U5WnjR8ffPP18tI8HZymayZLZnbfsxEfPo4TjEY5VQ1AvpyP3RUIzQvjNgVvUQiv
cP5cDnZuUKxNPLF1SyfuYlCp1vVCcSgGxEnxCHdzD+UR3F9/6FRpdznUydHMI2hWdpm1hdEr0uZx
f5q0ONCiDgdZy02TeJX773VZrnizeyCS11nzk6bg5XinWxybZGYLPRnaSKyX43ihEmuFFiH6PXWI
Uct+mqzoGuY3g4Tp3+VQp+cXoRw86JyZJEoychxK1GagGzX+8zDg471C/c8V3Zii9GrmaCbKAqNX
a+xu6Yy/WzTGrxwzJ0kJaR8rZT4FLFU/WTFDN8aAFFqLdNuhSwJVrfw3caB59x+HWHzMQrFbS6lA
qKdCyXZ5J40rY8zbfQXoyytHeq+akv2Kpa70+ix50Fq5vHLXnlmp884j8bZVLr+lz3Ga+H6od/wC
hTKxB+H+kJs5t/v4JbHKf82MGC0oAozDqRHwqlhkRqCER0p5ZHlJE64U6UZ27tKUW7b+/4yjHq+b
SurgKWINz5kK8E658+lqC9QSyuTKJXFuhTjIz2mztP9c+zgOhDFuHLQKndgyV57KIvgZWdKVsZzZ
bpDtuOawlEVk+yQXCmNwbigduxVgNLfWOs9Qh9oNjfLKaj/lLqPr9TnSYi0O0FrtMOertRgn+uJx
YuGFvxtJB8WYelJFnaL9XoM9NaVroc+cYYRGVh8hZ0gjS42sqIWDC6yG96byKoIH2n+6vCvrR1TM
ZZprujjk3Y08bAt4atVzWB1o9rfOxojdKf9++cz5Wws5Tprmz/Cf37L4DHrUCORY+Az8ljHfBs19
Ln/z0SnQjAMkRNPYiuEl8W/9qKNJujbjzTheuRLPLCsyAhOvUc51Q1teiUpnarlZ8TmKSkYYvy24
sMBQXB7omY2PjTo3BmJBVBuWXogtIFH40NRw4b/8UXNjA373N8S5dWmG/x5qlhxC/oySEKpB6mKb
BH2pF7FmujSJPjoxPhW1cQve66cfF9cETU/3C5khunEUIA1KT8tap9SrZYmuB6tYk7Zlaf/UYhWm
sfP1X78eYXgI4aPOOQas7HhIYwdQaMSk2bWa7hAOKR1oEMn5uOb1eaUw8vcGP16R89GCosgsrG79
L/P/0w3v6FJdFl1InSHqLfsJW8xhH6ia1H8kTVFGGy2ih7KmOm5/6FqDJiG6ENxWkoj70aMKJ/YQ
NRH/hJht3flV0f9GfcmZDlAPwMNbNOfSVZ4aJLnNRENhQzct+TP6UJtW6I8Z7ypEyUe5SpwblszQ
kIf23WsRVtBYBs3MKFUVWbLVtWgAmBKK6s0yp+C1Fk30lWZGs4+yof3tW1Gzh7MwRFcOyNOz429h
E0kXUjtu6cV+NYpk1EoBMCQtfwgn8iL7VymQPyrvo2hvqVdO/NMscn4p4lY9a4Lytl+kJCSwGpiJ
hrmwJ6SD/Cd6d67Sdnc6N5k2XZNUPd2kyLMhcmpQ0uRNbM8nxaepxwOEfnzt2LwXFTds14bWb6wJ
3n52JQ04PXL46/gOo8lhQRhbGs2rRtXVRhRjr51/1fTbyLwyS+f+Pq/e2ZbXmCuLi4S4cOAaBjkk
pnHKfzT0uKfeev/nLYkay39CLL6VFEkdBAdCyHBs6E267BbPalcNyPnLkc4MBggVdTjMNniwqPMZ
9GlWJhDrkVXnNmdMTd8WlRTtWogzE38UYrGqGxQbeyhbNkxLKVml8RB4US73O1QwnXWdy8Pr5SGd
ufboJ7LQsGFhadOPOB5TngGRbe3McQGouaZW3BRx7FKTQ18C7AiCPCBYXpEzeNajwbNDWCB5dptD
grbgFyhq9HT595zuM5PWDpRtC0rMqWOSU01RIizJR+dbf9b1AD5oBfO73uGV+cWelCuPmtMZZdzQ
KWgfWLOdyWJGg7gwJbWVJdq/wj9EtfWnn5rpykF+ejXN0jA8PakmzHXuxUuNfoSfB0DDXL37LnIZ
qLm1kbT8ykyefjmimCDxKcWgXvu3wfBpcWJ0oIlBhIFX1MrPpsi2PgzbQbJgAlV9Bi3P3l6eqnPD
0rgKKZXI8pxOHK+cqc3GTkKuy7Py16yAPyssNOSuHVCnGwKLIgsZUQsYr4b11HEUKDhxUAUO/Q+r
izzRZmKbKQViDEH8bBm9ciUFO316zuFQdqZkML/SFnOV+JLV2CXyKqGNtJr/BdDlOq7Zf+2w0zgm
TSNRXDM0Vpe/5enkHYdd7EJwV2hrAL3wona4AYq2gaJ3YyP3MAzNhgPhSsHndOo48REYRbLb5jmv
LsIhWpBBUgyFB9L1pi5lCGxjf1uo0pXy8Zk4XJXkf+gT0YfWFktER2muVLB74nJGrHGW15MPcfLl
8rebf+xxmjTfx/8JskjJIIONY0Lyint4H3tKAMC5TjxUeLyJVDDx/4RD9XI55Jk3E7ru85nBytSV
k0y9E0UP6HAQPMrEU9irGx2i1FDJPxUleBriDlSw/AEYlwJeuRL6NXOkk+Xi8GSXUQZlPyh0qeZV
/Gmvt5DKk26m+PZyV7pNb/10Msv4Xmqt4il0o1ZJmY1vl8d8MpdzTEAEvJFQXbeWzohDD9EjMnPh
VRHCgKaBKhDnslgHPdvicih1zqaOppRYpHREQ/KarsX8Wz6NL4yQ5O1qRXhjsEEvww0zwNTTu5+g
JhO/t8kA7PkAy+s2TOZP7aVg24atmUabIpb3Untf+b8ta2/0V64L9eS+mH8Y8qf0XHCDw6zt+IdN
1djHpW4Kb8oo8FIAi8jInKwG2wvaLL2LxxwDNXCmwN2FZLbNLs9V4zFMVGktiwo/iVTYQXhTcQiN
LnmktgKaiKw5OMhuVXVjAQtcGqRbG+ky3VNiQM4evH/y9TIttS+tJUDs0YaMrpmInZyzDiLjfHAU
YulhnXQaE1/tBkmuIq+gXHPgATWtit4vPCw/5Z0igmsuYmfjUWJj41Lloy1y/CXjauqU2gT45ITJ
jdp8DYSKssNG1q8k7meWLS11OhOkuGyY5XNXJJAaUCdiXGN5z878if7LNpDsK7fvueHMRXRuQxzm
gNwcD4f5nkJuo8hLom+K8avrNqb2qwivHHXnoxgKa5Bntb3s+gkhK2Er1MgL5H0z/ZpQQgiGR9H9
urz/zn0zDPMsOn/kLBzex4OJkoZrEAM5L+KW2ErCSBH90YVAeCrKryRH6jzRi73+N3fnJuK5c7LX
I+rzObL/kaeGvfyOcgQ+j1mIA+8wysA0R1Ci6AVKqvyjznprkwETfEsglB1SkLzWIxTqIvW6icxn
S4cP9Lwl1/6vGjmE1ykMkp+WVRs7ZBIAso6dbX3Vo1z5/u/fiyoHzheUUqmQLx6HZct+7GW86lp9
XPkhcHYn3zn+P+OG2KKfwyy2TKb6MVVlwgB4g86/CxrZM+IYIub75fGcW2amTunbpNtOR3aRBDl6
ieKWLjGe1KL7nw26/qHYcfnMQ1f7OZkhB+DliGcuNOKQclHDYW3Li3O1diKNiRwij9cIfCS5k+6Y
vB9DVqOaD9R23VNLupLqnRnl/z56efzw9vl7x3+6ZCTflkqe/EAve7QIy95LeQeMdrrz+/RKHnQt
1CJFsSdqJGVMkSLO3wsoX6BtwRh/CfUraeSZjXs0pMVnRBO2MbSMOABXV0Fdr61G7Nrpn2VJqXqj
fEpS7mAMcXJXyEKu9ArUNV/OXrVKde9DPkd+bHN5UZy5bHWHZ6cJqhDNNGuxDLWuws+2nbl40UeP
rYahvVwOcOZzzT0mm8SUOhstn+NzrvCLODTzNvYQcvgjmnSTI8QBYvfKFXRmcc+tXpSdON141S72
rYyAZSiZAEoRVThQWKMngeBY9osWFzSh8cpWOs1NgcPNbQMF29q/mfHxqCqE8+IxixG7hjmGvgVC
7ZO5l/EamjaWimhci4hitQ6v2U2e+5rcGhQ8ySB05FCP405lmPlSAcUCUr2nxcYqryVUUJX15Uk7
d2EA/lSowVC3UChdHMcx68Ex0iqLvS4h6ypCCp5Pjv2mo/+GGAC9gUasS/9GC7Zd/o4QwGC/VEhx
dt+L4lafofvroX2gcnv5Z51ZrBTrZJA4ZMdgZRZbDxZ8aeASEbPFtzAu4cnXVyb23DJiFTGlEAYR
jVgcIs5UDthCEsHm2h+ha9UPDS1tVEHqayCIc1Npc/krnMTztbzIZgLLNAN0CJDPCYodJONVEBt7
pEyvjOh8mLngMz8tjGVuNgV6rdkcjF6QT55JH9eITdfWHi7PzLkonFNcLiCHebcsBoNdlANwAth7
Xx+MWaNritGJuDKUM9NPV4W8WaGPhfj3YvGXcVnIWsb702rbnQEjkPnb/fM4GAKOJ3MlyeQwOV73
WIi3WlIxjsnv3lFa2dRAluTE+tfaAEDXGS3B/NP+Npee5eXQZG2kWYDbG2eltDdTQ6/AHq9slzM3
4lGUxWIekc6ecKdlE49okFAhaNEsHSXgf/KVx+SZ6QcpRNmNpw04m+X0I1usjHYhEqh38V6CxqMj
JeI3Ynt5dk6qEPNnY+OzQcmcTjIYrVJ9vWnCxPP1Cr4kIhB0wm9GB7lhgw9ZlM2qbf/8NzEBqAK0
poqzPHEbv/LHwCImgrBr0ZER7wvlqcqpXKWPyKZdjnbm/EHcfq600MufG5TH64/Kt2Hi14UOHk4c
uAHs085amS0XJ6BYq7ty+Z+bNup9FDhwMLbwQjmOVvo2tAwDJlQw2TezA4ViG2u1vvL6OLcM5wIO
8urKXKBajKk10H9wJBQJ5NzczrW3KC3cHq0HBDevZAFnB/Qp1PxTPqWbQodJ65iE0irnNYFznriF
MY2ryhyrb5dn6txhRB+Us45kgxlbjEp0uWDQhEItcG+P1gMiVVcWw7UQi9GMRtgFhU+Iqhic5ynA
ST0eg+D58kDOT89/BjIvyU/fLBxBqU8OUexecifeBDpdsGdN+i+uVtrTM0YTeBPN8cUVgYqPPGVw
S1Cq0l9mUEzn+LtJDZFxje80yb5Wvzt3WHyKZy0ejKONOk7g52zcAmpkXYW5l3eB5QZq+dX3UZIW
wTbM483lr3k26uwbRG2bQs8yRemTwKgDUSbelCc39BaL5LeqDC4snVRTvNa+Eu6UDMKRSFvg/8Wb
19Cn2VP7zEKZjHjo5Xoj4lkS8myKLiNI+9IbDykVdgMxomh9eZin0MpF3MXy1xWkXTCZSGiXTlsk
VfTyadTQdds2jBZoR16PHsJIm7beo8J9OfjZQ/LTmBf7wvRnrXsc41FVcVg5aALKg/Q4JgH2FT3c
wPTfk5ujb7zYIfqA0meYz2NVD4GCLGqN9iJ05MujOrsPP41qXlmfZhKd+qDFKAc9BAfNYaP51tct
dJsgAkR5zYriL5BwURAysTm0YPKQUYMRPQ6WNEnQ1Tol/MZAfDZskeoqrZ+YzcBf9l+jHa5yOhJm
qGNo8l5G+yr67pum1wVfuvzK+TOvlJOfgr/cDDAA87h8IHYqGK+2aHhDiPp3aiO10MITT+zgyt1w
9vt+irNYNRryetT0GbKkokc4qZ7UoGEyfUMT8r/IU1l6VEMp8oKxXCSRQUnJA/Ut1qc0Oq6WIzaG
RPiVIOc+GxkQWHAgqmdwTBoGi0iroymKlJEdFAcj8Q9tY7//+6ok8XFo/QBisJc8OqvopBAIRuLF
kZm9mvKY7CtUHw+h6mjvRhp/XA537mFtOry8gP2QAeFjcrwww24WHhQjQqiILHfNnjps3n01SfnG
m1ZCptO6S/pVfc0UcP6zy0XIW2zOvZgziInHYXNMMbo2kLmcJHFAf0nfxvUou3Ju1I92cxMm70Ob
o5J6FRE3/+HjwIBDFYoIKjVN8r5F4NKZxkZomEMEyNwiYdZYBykcvki1hkgLLQ03be0PJL+nj6Yv
xlUTjbpXx+I50LRvvRK8a3YV30vmOG3jDtmNAIbMlbfKaRbC7+PLAGHgOpWXD8hEkmtp5jK5pfba
FB999uXylJ/emMd/f3HuZWmNN0Ko8MhWtrH0bqkImj0l6dawV0XwbxaofwkiR4NZLC89ynQ01hiM
n6zkIET8E9kmpIMuD+nM7cgC5jTjJYTHINaZx8tJrZuOziKFA2Dsrm69G/E3TXuTssEtjUOsvpX9
bd1tEGlT42u9fOXMfM1NJuB5mBrO/Zjj2JnV5UmpNYarKl+VeIX/qVt26Jv+sQwPlFNVI6tp9Gun
f/PjeuM7d1eLAfrpbpr3EbiFmeNBo38xfAnVXHvoWNTw09cIw8SIaZXiptEB9EAIkB5apHa7iG1s
ehhMeVm+GdT11CIHvur1R7Xw6nBXkvKOPvL2PUYb2w6a8PDSI+ghzwTo2CsN7LZt3Rt91EyjF73a
jVjSDXblZvV3yEWrWLprim+p/ruuXhz7QXe20ShvA6AUdDiS9KW1brLsWrXzTD52PPTFahbC8qcs
YeiQ25F3Q1GbWiSmOKEOpXUF3HQ1Rs8Gui+XV9yZTXT0xReTHg2DJCU9Ybtx0/Z0yfmOL7zUWWzB
gYf4lVzlygRri9waAefYrgPC5Wh9NpD85eQmHhCH6TwVs3Bz/CWjA3l5iKcX3tGXXeIcRNF0KNp1
BtIWphcUyB2DwxSYllwOo6qnJ/J8CfBCofwzkz6O948/jgh9tMQZp8FDbxKO5kuW/HaMG6V9sizJ
RUR7itHa+uirGBGZjar9on7v9oaJqFfvShQmC+2uH7Y1MmqSVFzJfv9euYsr4+gHLlJ+P4W4gbYo
HwJVnca+iRBazfSUcOx5lF3a38mouLPCrBU8TuJbXoAHTt0G34RscLxRIA3lPAGvg3PxYKPJWFn3
am1+v/wdT0FvKAjw0DCAC2sW5cfFIUC1Qh7Hmu8YTOpKsjwnfhPhHutEFYxRhG6Ybj3blMhp5Tnl
B/XydviFVsiVr3V21Xz6FYv9qOIlYcU+v0KGSaD7v0qwnhizXtl+5w78o8Eu9p9so1WU+L3h9pWj
PWeTIs9oH+N2MKYKBhQKrS1Gol7sq1QvkZ1ct63/P6Sd147cyNKtn4gAvbkly7Q38uobQiND7z2f
/nzUwb9VlcVdhGYPoMHMNKaD6SIjI1as1bnxoqeDxLi98WBZCe+Ze4RjUTOnvY6ky/ke7mVnLuG4
NNy0ekVJKKxvNT2FTzxzLWfXOV+s4qvM+vMy5s83Y4Qn2fk61OCGPlzfBb9d/cVmPfkSYf7pd9E0
reFLmn6Gc+2mA9KbJwuZ+Z0DMT80xAoUcJL6LDfvZPkQzE/j9FGXEIiNbzqy1nE8uWp3V1PuaOx9
ZrReDFXaqLe0ZH2B6Iu3Znm8/s0rMegye0vHr7kIUov4c7iiBguRVANg8BdfRZvnq6SFbt3oxxG8
iN/PXguOBBS80m44n9XdypIt5BhwSYgXJwRVZtFHs4GQDeIiXYu2byb1P2CqTTd27OVraBnjH0vC
ugS2DxtwjSUQELxT6EEJDy3kUWZnboxpy5JwNNSMRfMTLAWavPO5ueec3Gn6oneH6+v2G1F3udf+
MybxVoKw1ramEC8YVYsqMaSQ/GN6V3ZwK0avnRTvVVxloHiz9KTIR1W7C6J73SEq+pQ6X7Tyk2XP
/MvbMD1SDqex9zl3Mi+u9gU6QuXnyXm9/sHrLnLJINIIRwn29zE+efKbWuqDnOCDTcl/GkNIfGsL
Kl0UgttROySqfhjlmUyOtYPa8i3xv9foPXvoYR1np0creasncH3nn3yQ4DfmUK9GutkMNzfnQzGV
niLDpuM8NKHqIXRDRue+kV+G1nSt6O+vd0pUS18J8wElvrBNMjWThgjtZhdlC/JV0qPfp/s2LTcA
CWtDxI5FnWIpI11AeKUmAalscSGMhhR7EooZLuqC6AhMcNtCuykd+H/9o0/vJQSM3LBZMgGW6e10
Y8BrgfrCdbJkX8i/22IfK7oDUxxmuJkYTvMx0HaFo3zSWnOnjoXnFMZ7dJRvoWJ9cGBVhrzp1RyU
50jXD0afbKTo12fl5FuEmKJLHHj3DGa/W5IixhFhLNl8LKDmgBdXG7xazu7QCeyyjSOw4vDO5mD5
+ckJ8Cu6CHPgSchKxLepNRyiOd8X7d8Xjm2D1ggGiMujdCzs6xQIghItw0viOwiUPafdqAasT+CJ
BcGfKj3innLOQDLnKbA+j9ptk90kw2dtfM2KO1CLuvowFFtbaImzBY93Ni7h0IBVCkI0UQkFrY/K
/NmX/GMq30n5S40mSAuqDKzfVnZrdcm0BYZl0lNO3eh8yYyWR7Q5MVLd5Fz4+k0GI3eROxtv6GXC
LoZ2YkaY0BpJnMlazCBE5ZXDMURHKofc7V1BrxvEyxuueInqr5kTZpKgX4UPj1sqKV6U7CDFjwDE
o+AnKkkkPmBp5mb0ivyHoqMMPWxEHNenFALC8ylN4yxV2hS3qzUhDJbyM8zcj31q/5vD9p8ptWTl
3Ax6dKTcUsZYGu+a9jk2v8z+u+vzuPiJ/z6NdFedmygiOZS7kVVLZsmVB+i3pQ0LW3MlPM+SopXh
pMBCF4ZHbeStOwZ3ixzC9YEsu1gcCBgbcCA0Bi4Y9POBBBUt97bMkjS1BjsrqlD2o1K14GDuJXML
o7EWJRMDLOVRcjYarBWCNVQTjCZmZdC96adfRqje5O1NVYyeGcOb7jzLM4RVIzGJldLoeZSt5miP
750OVbUfjv4kaz8K64ekoUL54rT5rimKnT7cS9Y326y9pFU3Yro1d3f2wUvQd+K3Fz2tFBlR7q5E
bZ7VeCIhU7TfNYeeU36QAMrPok/QZuf34TRHnjTIz3bYpRvfsbJKZ58hrBKJLl6ZMC+6YUUiQjVb
mTdG198mMH3BxYKSbdDGWx3wiysQtsaZUcEzBZlqoz+J0Wze5ySyhnxy6yjfAxP1Oij6ZO2jbW2y
vi2H88IqIeLvnJoKd8/5jOvFqOXmyIY0htpt7uIUlk4JYPfOfkqt53yqf+lm9q42pdvrB2HtaYub
/49hW3BOQa+lKbO8vCU/dMNXRf31m73R/lDUt20MzGeGw+++QlSsMzbugN9Q/8tBExYuuRj5Iodg
dYXio79iuO1YZvvQdqodmjXyg+LDUdFDbOWm+TB4uhO/D9MMTtlhDj30O1QiOQBcirXl31a8D5Px
54OEtQ/VriGxyWSYtO1n/dcBnFOfb7i4FfSdfWZFXGvTrHp/wkrMXdej3xFNn+ge59rbafa3Gk7Y
MHfJnVoF1MayNyeQeecoHk7vy7jdwSBctF9Uhwxq6s7zl439sL4Rl8r60jbtiHm4Js/LrJxYk6L7
OE73qXarpYeevqMRhakJUPh9pnsw5103u5aWY07+mFXP938y02jkoFztDg5JxkU+MuRxF+1bcGB1
s7NhrS38b30MUVdNbyVVIssD1u7CP55K7yBOVi0PLreY9GRr3zdb37cs/MVOpc+LmEhe7g3RE4Hm
qkKJWTH1YbeopiZtj4z2CzLTTfJ1mje2iLJlT9iIUhGkiEUwHXE03pBMUaLBDZVDWaJLeBeVH3v7
vWE8QrIejh0pyUekP9CE/hmPu0h5NctNgotl+q+NX9iy5mxmSh8vy2N8ybv5tk7nAxqpbhd9VCUv
6T5NukpW40M18UUbd/Va0n1hN/q/yRehHpCPGaNCKzHZ1pbg5iH1y4PpP/oUxDKeS+UPJ4Q9ZCPd
8F+sOjJJtgU79fuOPLkDJa7n2mo1w53Tr04qu0b+BTJt16o+mvZtNTaeZb2XdGljsOLC01AIXQ99
A4QKKsGJEP/08kDLomSDY5FvIdn3BjAJxoOmfKr7d0Wx4YDF3A0GfrN1gN9WZXjOhLhEq5H27tEd
9PoOCGEH96/qdK6TGHst3cIhiXf5MpjFDGVYML4XRHEGnOA5eQEogXPZr71iSgqI+JFHaoh8YAo6
ztYc3QZ1nm6ExSuDNGkvhNWCZh/IBYVBot1aLTo2iTfCEeCyy7odydovyNDEdwjCK+51T7ZqDlIp
ODQAiOm/nf/Jtqm7AiFqyLi5vt/0CmQ12q2Q/ylbme/f2aPTI8mE0ltC1Xa5OB3SieceM4CHdpE2
pF2zBhJkIsyESmAeujMVIQ3G+y+B/7HJISj/rFpHaiqT+h7pSds8Xh/vRZ5D/I5lQk4G3CajI3c+
32HGvmur/iFF5yt7wU/q5SPcEn7+YEVepuyRyXHt6MGRNrIbF0dGmAjBNzcziPlJ5QN0RNK9wQ5c
sNLoNCA5msvJHsb1fa0aG+d0ZTufzb7goH1UpYwYllVSeeE+Lu9qCDzS8CD1N9L49foMr5ribqSY
TG/XBcNP4zudWjmcHAjTyWgdS3Wf1tFO7Xe+v+EQlj1zsadowgLbBhTWFDevnRSWHtQUMUbneW5B
p36et1Ip6yaA28KsSK1efKXGst7n1YIfD9H6/S3V+ysNvlyfsYug9veeBEn8f0aEaCKsQ+QJTV4t
ckMrG4UhudlLWtB9yXon3Zt2rN8EySy/z8c0PqRlOTy0AKR6uhqk6DZBLXUr/yA+nMUPEtx6FaL9
Fukyo1Z3luzVIRAFe2f49xZKiuGrE91W8MJ3zg7lqcjwamXrA8QEyP//AItrkmodAH4hOaC2iT5b
GR9gxYhlKl4m7TU09ORHtDMLNApQYXJqaucU7L/rxkZ0d3GXitaF9ZAmfTIQfaUNST6G7dMM6aoa
/QMifhg+y/YhrQ9NvTHi9X32Z8DCjKNKV/V5zYA1/y1N3k3lY6b/ur7NVg+m88eEkFUtKnlGWgoT
VGHl+jvYtsx+7mfADFu48a3BLD8/8bF6hvJBWjB/Wjw9Fd2b5MgHdbP7aNWRnoxH8OROomkJhPtY
aXl5ooKqHwd0V3kKwZZtORtuewkZL33Nn9kT3Hbh5IlhLLM3zi9IGejOk2k+jPkxAlDS3lHGub5Y
a1NIKy7tTvDoLYy851NoalWKXq+TeGX5Gg3fgpgqxFbeZMPG72NwskxIIyrZ0GMD+W0q0ohgoxVI
xvv6SNYijJORiIGpSh1vMCusZKn2QR20fdfu5H5IXEXbOENrG4KEIggfHRFeOqbO5wwAhI4YPTU9
MAZBfcioT0xfOtRHO+N+8I/Xh7U6eSfGhNOkpIY59grGBn/Ym8FrTCNw3f9z3cjq3J0YWT7iZIV8
HBHBGUYsbh+1f8zMA6rYSBpuebzV0VBchtfCWBr5hO1mt3mAEjk3aQlupPg+9oM7ofdsKPu6Uvd2
+D6lXKqgxzrnXlfvJu05HL/VW4Sjq8P98xW/SSJOhguIqo+kkq/IYzpbvo3GnYYy9xbP4poVmJIJ
66Fc4AEjbBPH4So1E6D40P7oyc6xn6RxZ29lUddmlCh3eX1TtzccYUZNaNwaRApTrwlQYHK+NsBF
h3gDWvE7FSt6Jdh/YB/g0bCoCZxvkAn+AdlZrCgy9cMurRYZi7SwbxKo3NC+RK+Ocsic1vsgsbtH
257LvRwPU/E4mlYDnZWd2tXPQaJbDwhcETiqN8chcr9Bqv6UmxRNMQC2wOEKI5erAxT5BUrvdta2
D32vjfIxzYyRAKHWS32na3mwRWy9Oo0QJNIsuAA+xcb0KkTEemrAY0uV8zREqqfQut0Gyf7vDxoJ
pP+YEeLjtEFIqTWZx8nXelcbEFK0Chfmjee4S2/+N1vCztATUu5Sj60+/2qn93nymJZP3RaQdTWI
IXKCH4rkmHaRog2QmGs0ltAzjfhnBx1GJXcukpo8nHWEb+sXaBl3BUx69Rboc+2AQZa2UJFb7H6R
syLNVUXqItasUtRd7u8zBYgMFGp/S565hGnkWRgkzYs8koQruSwVKPEtRljVQXcoY+tXWhr6xgN5
LRSGFdwmpYIlQPTnJ8zv9FACi857sWjuI0C6QR5u3Fur84Xaw8IZBvuCmMM0+7Cr5pl+RSSRk904
vtVK7ZojDf1jtdWFuTYchLoAedDRR75GmDNkmIpqmrhREkTE7OK1T1+u7+5VAwtbtA7dFLwOQuRu
O70hpSmDMRbQb3cbt9//jQHq56gU4r/FFkgniMfA0WmBhFfwB5kuhM7CLf2Ii4rSsrUQJSDRz9pD
bi+selGrWVXHaL+NjX9Uor2jkgzIdoihasanIF5EfB4WTVwo3v7N6P4YFsKKvgxoj01pubSq/Bt9
aZ4eqBugk7Xtdjo24c5QmhTl75CxBepXeHp22riXbOMwGRsR0uLHxLsJtDllROiMeaMLO4FSiWXH
M8CV2lJ8hLO+jzX5juFz3ccvzhiYUE+nDzKsAddncHV4AJigxoNQyhG7mTPT0Vu/x+zUwxCmVNou
iS2k6rVPufTjuqn1bcLdTieqSYedWJeFEj3LzaUXqy81z/QfrOJ5MqHFu1W1n0V1YxivkvrB6jcu
kOWMXkzswixB2hUyahGXp0M+SyDHCE2EP1XQOfmPCnyvnRz14XB9hKunGSkxXAXJQdAq596v0PvQ
qlRMVS2vrEapb/wg3qqbbhkRnttw+uRc8hiBze3T4MsfLJigr49jdcrwe0hvLfGlLYxDmiwHyUe8
0iR1P6sgui0hzAUbfWMPb1W91cm89hCBIvE/1oQBaTJv7aHghKE8TiAtd3syny6yb7CCfPZ750kx
Pl8f32pakyYvgOLAYGhhWSbgJHRGolHKIgmTaDi9DnPmoRr4EZXgT7mMRB79JUaOcmxeIrmjfdGc
aad2+q6zy72FRPr1b1mf6z+fIsRSfh9PaVrhwhxj8CqJKOoJEdvOaPfpuGFqZaIBjtCqt4AVeCkL
y9ogXY5uLTsHbaZd2SAZvguNG9PKdoH9hgDy9YFtWROWNerstkculXPHe9mcP1bBlzFQKUDwZHLu
zPzmurkVR0ZHpMnAICviEhLixKasjVkdaNwDD3Ik/dZJP4z2HWrJGw5zxU8jykFzAfEvDfEiE5M+
1lJUZ0tTHcWy+oM5wGZxl+s3Sor+lsrrudxI267No0LKVl16kSCgFQZmZx2IcB+vmc4vY+WF+Xiv
7tGo3/dts9FmubIXIUYlEY22EIQgInufLJl1IC/tnA0CzSN3lIvUH3skC1w/sV7Mv8ajEThgcNEy
griLYpwwtjkoRj9B/tOLYbTvJNttqSwMnLO/3xsnZkS9jLpRS6NdzPiE2HHzWDaeX6r0LW34/7Ub
DhkYh2oY/ePAyYQTVjlG15YzjZ1zWYO6haIYtp1cre6nVH+VxiZ6taNJ++5XZnuYchrYw9jsQlcP
EaHeOH5r+5SZpSjHUnImhE9BiFlBhFTlmhjfIvkNCs50XnDRdwb95U7jRls5uNV9emJQOO9z41dR
YWKwgKakSxE2/4j+sKsWsTdkb0q4cd7XXmxgjf8MUAg6pdBWsxaJIJ7gD6XdgK1pYX5Z4lx4Iw+S
jMOmbONU367vpa1hLtfzydUBDiob+5Bh0rb1WhU4mtD8VIT2UXLmlwoduCHfhIouQxFCmLOhCjGo
4Y++1uRa6pXqz7Hcj+g367eB82A5t5b+7LQfu+xQGSnC7beDv/HcWvUJNtQtQEYWXVHhquyGdi6C
gmlu5QCCgpvW0g697cn0Hg1bbCMXmKHf/oD3KepAdLjTXHs+uUkw+r0UMbmaWcqkqKNmPwwTQJFM
z2jZ8L/rQVzSWzuodzANvpcQ4d4NFsrQJIAdLvEwu72+2mujp3qOQBK1ZZ5pgoNyBnQEjFxn5n0b
CQMIsuJj3BxsKTlW2Xy8buwCJ7MM/8SamNErYi1oy8ggP5U/dwqy61Vdgep+xXl5YaHvhize5bX6
WIWHUtmpnnVrRh/K+AEnje46ogvxy7iTdkq88WErISfftZSjFwEJSCjPl0VCgouUGrMwUp5MqvKZ
q2Fjoteub7Ca9NXyVrVhGTk34SR+WEvtcpqTyEp2U58ABZqs4RaNySpCVdlp31+f7VUHcmpy+aST
k6x3baISehJ3LoSA1be++2jO+0GhvP55RAwY0UDp63WbqxPJGWKy2E+6SBwKgWKQxDWjTAcHNcfm
YfC3cHerE4n+KvkkXuOOCGZSfCWZgWKgw948yOm9Nb6T1KMzvF4fyOq54M1vUEZWkOwTlssutLoy
i+VcBPlLokl3VVi9n2zYjrvuKUQy/rq51XlD4cOEH0jjZSWYk9tgaDPwz57WVc19YxbOgzlv0SUs
v0T0suzA/xgR9kMZkxgMe4wYxrhzkgpZkWRXqRv3x/q2gxmS6jinnY1wvu1S4q48TmBF6PXstR4U
+inL22gIbyTYhOdEv+lK534wflrOVkjwX0wvQgYLA6ImtseaKBkhd+wQI3faro2+KhLqcrV66EPf
G7vsmBlvQzEeA2Wr/LO2KRdmLKCRcFUZYoG6rygS2zkQvjmq4+cuaMhvynPyWPUKAqpB22y8dNaW
kiQu+CdgQfQCCg6LnK0hgbQimQLFot/dztwO4c/re3I12Ds1smzaU/8xzo08hBjpJcdxxxKC80Da
pwZTGy9iy+NxJgOWx87raDkIe0Q//scPEE5FQXVPSjM+IJCyg54frflr4D/p07Ftgn1Xv6ryB1v7
RTX5ut21w3g6buGcNHWr2ZnGYhpxgU7D0TbH3XULazHWQuWBiwSSycvnfGbrQAm0ppk47vDAaspe
6T/G0lGXbjpokFN6SK+bW9udJIcQpV2wgORuzs0Zsw/NbYjLVJQHxRm8uIWnI34rpGh/3dDazJ0a
EkLkpjTyAMwK5Ptl/r6b8w9aPm+MZW3nU5FcMMjc1Rc0e5Hup5rdE0GF7RebfHL1kv+bh/2piWWU
J/vekNu0yn6/LIaP3JYWPem8Kb0u8Nrqpdrijl5dnJMBCZvcSRy5inwWZ0rulLpH5gICOjt2x60g
Z8uQsK1HKVa7PmHmYv9OsT/26WPdvLPCjThnbX1IE1MDoTHlkrxpjGd7Nn2bM5vahdtLX8uyuhmC
fON+XttpJnBMxHRV/ogPUT+UjVm3cA12EqPN7Ssd3RRK/PH6fl7Lo/0WqF641iEQFQuqchtbeYcA
I7oj0ltXaUdV0mizkb0JmtlhDOFg/UeDA7ma6oPTBfuAI2WXgZd29sa+X/XGCA/Alg/LvIEe8/mu
1EpzoLiX4fLnljb1qB/dZKQeqxdg6wv02R2viCpa5iOXbh2vmLd6pRenJIYPpx8gHAvTqdLMypd8
F2FD3h0S6z5HCQ+EQJDJ+64oeC951+d/bcuemhTOhuEPcVAG1OadejxE7T9NdCwGbTe3/1y3swa5
Y53/TK5wNozcmSJrIUycjDGC7zx3ywFuS6u+C1pIzmiN2lntP9qcHIch38dqBDnPX3fRLK+j048Q
AicdoQJ7WCa4yXw3VUnfo5Fp/5yN75X5zxQ+otXiJfqx6f5FAg6ZPsqZJPYp0gqzbGtTmFCsx6Uq
8U1goQRV+A9q/L61d7H5T9zvrk/2Wmh9ak6Y66ogKpMo9nhBOH/Op2rf6yZ98GQXlzyc8reKvL9n
dVEExE2gqSa+7aI2ih27gdoRlavdVO2K8mmWodvZooBZHRYPO43a86KQIpzPMJqLTo+wU2Xvl0PR
V8dRCXZ29WhvpRFWTUFKt5BNgwkT7/OyzkKzjitcgayg83ejSbsMQQD/W/S38u/L5C3lLBp5TbLP
Yn04muyxBV1P5NDuWwNCmdc+eZbNwbOUh6bdOO1rV8epsSVqOrl3lSgpg9DCWN43+bGPFRmxPR2a
tQ5t7Ot7cMuUEIAlyVzpmYIpbXiypu+p9EK0vmFjzXnBnEaEp0IMDVhFGE5DXbWI2RBlV7lJV3jg
TVwkllznX43mxJIQdtFl48xOgaWgpQlUo7fMf+r7r9enbM39nw5H2N9x1etykWPE0CO6jt81VeQq
xlFRPmRT5Tbjc1Xtr1tcnUDED1HbIdd8wdTFZRMgMUa2fgyf9OJQyrdR+gHOvf/NirDrJkDV3Vhh
pcwRwVMC6W1O57tIUZ/T0N+6xJeVEO7QhbSeFxvjwSEJrjYEI6HENvlzSEL3NW1xA8R6ZpW6HRRo
qXSrI1rK9WPcBTSK+qriGXa98Q0rbw8+AZYJ+CxIY4lHeiwBfJTLJ8C6plr7vt6Vxm0Pf6Bsfe83
0XUrrmopPwL9J7EGvbFw0NRmLJp5eRFkRg+7k3RAvu6Dbo43tAPcZ4G51cCyBCHiBDOxdMssFVeQ
n+eHblbqsdM0VhNQ334w7T0Z+uv7ZcV1LBC7RaAcanxYdM8t5E2TTrVGfSyU3srgKZtGN043ctJb
NoQ9qaeRbGUVNuYB+iz7LbGkB8UeD9dHsnK+zkYirM0QJYYWlOyEOi7o7vfS6jbS3itwUf0vduCu
P5+xGfZfBbJ3OLb13i3kZwARXVx62yDptWkjJ0B2nb8tTP/nhlSqjJVW86yea4BVbldPZQK5neLs
fAVlRLCdRVjss65y9j458dtwGIfbERgDXDtafqPTwgAQyrSW9GWIrI5dDcc5DOMD1rqftOPIkVuH
VQ7rpuMjC1jHJCCjcYa4OZsSgL8tp8666ahkgEMqGm2fpKXqGtI8fvaHWf4aB03w4ETl9DYGqeW/
Jp2qfdU7OHSKUCIfPMhWcLRTxfzhR8n8YqUqvaGS3efHsizzARRYMMTePKIjdqz91uofnDqRqoPW
JEp4VIIg/Fwb/fBZqitNg7mwCL+Wk61ErhT4qKTZrdrfUBjMD0Ncx87GfbfmWIBGAfXjZQ7eS7jv
5pJrMFNImfp5u2uNY034Wuo3Y/VQ6vvMfnd9U62t9ak19Xytg7iLpljFmlUN1KRpVWtD1ya5cd3M
2hk5NSNsqSaZ2T4TZhSI9LLXxH/Xd9+rzQLYMjei24LaB4QcMSq0nMtoT0Kf2jdCR4OR0Wuq76W2
U7Ojpj8nITIq5b0UHwESOdWLaW48otfelDSM/zG7jP7E7NCij8V7gAyf9qOHdqjI3qVo0pj93jB6
V9afG2nfQpCwhey+IJcirlyIe1XcJ6UnYJvnhu1qbiWAWZmHnt13vXib+/EAPCroP3ZJc2cG097m
QbCIjow03CTGK1fp7RwWd5NmHa+v8MoNdfYpwhy0tZ1Sl+FT9EExIUQ2dpJRAl5uA68rklu12OL7
WQmkGDg31AIhlS2RLME3/TzSsyHz0sJ8X6QI0thl4hmZ/9RJxS/qCzfN1LwvdfvH9YGuocNPDYtk
CUamJIOk9IilFfOtL6cEO3Zmea2kt4+y2UNXUuZJfB/PjVXcJaHk38tWGtFfWzbhL3/SZMlrE1Mh
uZ71L7I6xTdxZiNxqUNKp9L/77dfw8QYP/UBdXk31sPqLhx6426S5fRFjrmQ86DYwJeubWGiUgo+
ALkMxDCFnRQHc9OG/QjCSep7zwfVLtuNgVfQv6LSkuzrOvlARubFSI9zlWiuMm6JcKx4IrAkoO8W
7BEYD8FFgGucJS2SMwKC7LOmhUensT6ZyhZmbcUTIaO6JH/INhASi+51iEfTqFi9aZhdk5oGvW9d
eMyAV1zfJxft+8vhpJihqOBx5AVEdn44G2WgImZPmVepX0cemDq86rta2WXzXS9/hBoPdsgwvNGq
0U3pZpC15zS6DYMbWfNU/tv1r7mc3SVhzesdKi7uFlMIheQ0niX2z4Jbz0Cz3XRT7qXjX3t5SIkN
xI5AjbObRIqbLuwtbQRggNYIud5oNxpvqvpp3OoevQxOz80IroagRauaAjMZvAeD/jQ5ycZsXTqz
xQLRtglVDwTHQnBqpFOkZAYWCq3bT/LHfN6B6z+mM/xUt9cXZm0w2qIcrsMpgSS6ED2a5uyzMrCV
ImvXvrR5RLG3zbKNAa1sRiqiGog0jIB7E0WPrMCw0PvCjDl9NBBHDZXskzPktKek750G/D2tOqnU
I29dwzyyaGEGbmtE71v1vd7Fj77yYbRKT9I2u0Ivr+ylPcqkjIPYD/zzguOh2qfptVxlXpA7iLNq
cNNF1vxM4taFAGZfztD9TP+MfXZIGwBRxvvr079S6zy3L2ymOJCM3mzrjKKEc+ir3q0mCUVZJXya
/V91Ex0mSadBi/B+3Eqpre0yykncXos2JOfm3EEUBbCUOW9YE16wUf+oZrslVvHH+znZqvdcuj2G
+ceWCBmJBjqCwwhb2twCoIVIZbzXont7C921Oiba3ahdLMTkYpoQEj5SzSZhAM1MriIX9MYcuukp
bd9y6bixdKtb58TWcrROwq6x15susbDFW5IQ+aesECLfmH7h6dY/M/nmSD8UoJDGD9cNr4yRlxGI
MvwDtCNiNUN17Kix9CIHr/YryCVXzbko6R+M76xNEZZVW7z62R5kEPnrfIzSUGd53JWII6sN5bOj
qh7lEpL3pnPbv69vgnMG04kVAxSpGE2W7VSpwVRhqzmayuOMHnUzKu7cbczfSjno3JBw5kptqs10
xFCX3Sfh41weR+2Hau9HcpZW5/b5PSUQWf1UFLd2s++S1+vrdxk5Yl6ntMbtDMGhmLrJDScNiA1z
zzcGAFG0wqM1PSzlSet93pQeZN/JVtvGyvk7syncvxpuXs10bM56enDig5L5N5Z2Z7RbBa6twQlO
BX00Iy5Hus80NDihdmRQk9sl3xXD37V670XyIbK/Xp/Qyyfr2YTqQmaCmGNCVoTB5RYpsLu22c36
29zovLm9Ma5v/94aFxn6aYQx9HEvR+bk2E+j3NPsovAOL6K9RgtvUj9IJN6SajxU3QDCotu4PdcO
4alFYfEMo4uQTEb5U1LKYzN+kzIalG3zEIWZK21GUavWVB6UVD8WSjbhyIN6i8OkZnztWOym3IKu
Brj/VOzUgGabrTfzxdpBA6EZtgbCiGCY4PB8Nv1BHfquUySqnx56YAvrWGiqXiw/2vErD6jra3cR
7SzWkAYDb0MYenE9hJGRN6mPNcn51mQ0Lulv1w1cbH8MAGKGUwR5R8Iq9Xw4fdFY6CvB4J8DQyV/
2bdPTfEpnpBVQ7sga27KYYuXYcukMINpNvA8U1mjYHpLqfxBK13ATJiCvfzW24bnbPWVX8TywhiF
e0/t5rbPyWW64/hkqwdNLQi2j9fn8cJfCTaEsMyfgzmzQmyE+EU/ODgDFGPjrtI3DvPahuAlRvaC
5B9bQjjMoFzhnY6wU5cfUi3z6nJjQ6xP1h8Dwtk1k3aas2IxML7nla4or5vcZFtjWDbIiUNqjUmL
kxYTdhgc0P1wZ31rj22YEDsTCiUm07FMUxOarh58kp2NdVifJtDU6vIGobnwfAz+qJo9KsiMIW5c
OJrr+p1qvru+py7hAcumsinigRCnj1BcbL2FxRA80qJlleyCCoqbejc7933nxbrlmtZzKNVu1UGs
1+zkamNHr04hTVxgtyBjgM/tfIRKkJgJ3OuSa/mPVfZsNxvFhtUTc/L7hY0W9H0fo/OOa5towtT6
/WS78vyYbnVibo1D2G2VqQXGtJz+ok7dTLnx5a0C8uWbiHVaQJHW0n8JOlg4/PSXjvMwsk4jJK+m
QQ+YG8RPteZp021p7GL/qfrr4sZikrKdDggJZ6AJ+89sqrbqZUaV0Ncmu5PyQQcaVBk317fg2uSd
mhE2QRZBvB+pmJHVrxZsKWb/87qBlV0AnpoKCTLrvBBErXV1LEPkQOhsqZqPCjnJajfpt6Pz6bqV
ldOKFXbxUhKECUMIEbR4ATnXs+Sm+j4nSRjWCWWa0LtuZWWyeA2YsICTB6HaKuw0GPosrcuRnoud
j471Kocb5D8XoyDlASs+2HADxluycecnMlwodgGFhZ4uPSXDfWLuNf9v1xsTzM/C9kNju/NbxerE
NfcBqPR6yEOP7gc5fadrG79/2S9nBYfl95O6QEPIMC1KmedDkHo5iLKhCL1W+6XU74f2bggP+bAL
ow1DF/tKMCTMVeD47DlE2j21mOk8vYusNz3dy/XfLjlCBfAjAb4BE0PoKZwPLctlJOEHOrzVX220
6/qtwvLKOM4M2OcTlrWxYk6g2D3Dep79A404JUCirXLTyrKQRWa5DfJqtAEIOzfxM8U32sVK9Zj6
iBCrN21feOg7jFvueGUTn5oyxbfP6BSaMmIKBiu9OHbNXW9v3CxroyFq1niwLq2kojtOi1AfulZj
UfTveuna+b3f0HVAsi7Z2GUXJ57lP7W0rN7JcclVc6YsjKUClbE4p/iwRfyxMl08u1kUEBMUrsQU
cTsMfaI3RuhlPDeSj7q5j+uNWsbKFsMEoGZ4EheKIGEPA3f27daHpSDVftq6G5RQrsfvCgRHr7vH
VTs0wC4lOG4tSzj7tj04hVU6oSdJu1jz4mBn2s/zVovCypKQfwa3g9SgqoF1P1+SLtLUyJy7yEMW
SZE+RNnH66PY+v3Ckvdql4eZwu8vk0OTvbTlr+u//3KWFuVsUpy/32MXHjgKB0dr6gAwQay2N47f
Ptn63Ny2BfiIagy3qoKr5paqOTAZ2rzFxcdVj7MTQ0lQTXuzKSCtO0Sc+kDacJSXZ5J8Om05DI0D
qYqhbJPOiHt1fkLb7LMSNhScD0P50qnNoRy+XZ/BxVmd3zGYQjrIpDoGLkBM3SeVQQ1QxxQCZM5r
ksvj65A29/OU1DdF30SeOg3/aM003ifR+P267cvdgaY7pC10ylsQgYtAqyHQRqm2mU7oZzzfyvfN
Fm5/cfji6HTuLkIBwFTUKM73dxBXZpqbC8WC0e0tyXAdq71Pyuhza01eT7LaQvLxXwyKtybpaRwE
Qzs3GWtdFNK9Dhq9eont0m23auFrK8btuWiD0+MtiwZ6S83i3zBoo0JCJUZBYDc6L1Tj5RhFp8H1
tzAjl16VHM4CBMAL0cqnC/Fgn8W1Y1eACv38ZaZWVb12Wy/Qy8fbks3H19Heq8ONIL6fSrXoSnsK
4AGMPlu+J8NW2t+MARquAcShLz3NpRVU9SaqeM3x+oJdHupz00LQULajgoAuplVrvB0Vei9Nmpvf
zX8NAD0foiUkj5S0HcZWCeHytFPXTD6HeXlot8oWl5vjbDDitVH70RA3A4OZFTCKwDNgHfh/pF3Z
jtw6svwiAZJIba+qvXpf7faL0O1zTInaqV1ff4O+mHEVW7cI9wXmaYzTWaSSyWRmRsRjE4whVE9e
mQXROzGEzRBoAtZnF4FZmRKBfwkjfeo9Ug1Nas4Ua4sygO35TpSv0V8XueX+oXqAOxfUNp+nFGvW
G720UQduvx+c4F9gTO9aY6r2yDu2l51icUF/jKmE8H1AUuQqMBaTfx1zMyNMMKpxvM8v4fMVqT18
L3bwRCYwQo3riK5795qDIbjIyVbYx8bazNVP2/h+eWGL3n6yMMULYz4HkxXBZpDYxVpk/MbpJ4qH
cWlsgOXT4Qh0+6gE4NyMitErIfJhkoc4uq97zOtokBE6E/KWOUkr44DHs8cSfCr/AxkZmp6hxzSp
62cqdPmpJJ00Ji3kiKL8ESdGgGNy6OBgHU5wY0D/r74padh24Uj2UXZwkmcPunrMDKEGXTt3NAMo
I7RbzZP28xyN8ivkxz35FUFBKqDR8StGqKuR0I7H0AZvbvoej3c59FyHaO1C+67XhedFpzlZvZL0
xgLyLlUDuxN/sl2IZ+zBNb0G7P+yby4eCJiBbDt69QBQKbvczB14DiLYMSjqdBTrsFzQV0XoTkQY
4Y3luItpraFtfgQZ4mXjn3MuDOdjGgNTLL6Pa0h51QHe50yWDdtp7R+BWltnKH0NI/nhlt6BdTqH
kpfmeWZyao6q87aj59flZEPwJ0N+5/1bjdaaRSFtHivACkUh1nG5zYvhMMTry+tc+pZ/1ondPvch
NzGbyWYwXEDXqCbugSVi69mYmQRR4mVTi7c6hcgEXpfILz/d6lnXjF2RwJaPdkzYkzn0uxm8+dl6
gvSbU40b+f+LhtymVrbHb8U4r4ZNaPHMnP4G5XpHz64tsgG/wfB49IwS7XCVuwUeVXPZrwoTFBaD
weYd2KimY5XY4i4fxa7F+0tD4fd/bAYm0v+3SaU+Ti3oC6Ewgh9iuhjDaNd9t+feT6Pdps6WQbwe
AOYBm4Ri26gLX58TbTgbQcUV3HpyTkf55jXhCZiPSoRINt0So8bIs04/fNGtMDbu4D1JJQHjuVvZ
UxDk4IzGNic/wGqXkn8CCUP/Qp4BRAQUPjAUjxamcp1wYyRGWQmZZzjHzi33cQd4xvSh8dul/QLs
AkHIQwP/k4KAl1WJ5XOZEvYIsWPkvxYetMKdFnwwUZfZLxHIfXibR5hlHD7GqvzeNN5DTSPQv+Tk
JWop0USnxdAIGkRgQVA3Q/VBCcF9ZuBiEmgNp02+iUj0iDmmfTvXEEaDYFOUPNAu3zhjvmGZJmP4
XZZTQxUeaSgIS5EajK4pnzYF4zgBidQqre6FO+4SQT+yKQ3z9nG22rXF4n8h6yDruD36eH311nLc
QoOwD42TIlGzQzd4u/yF5KFVfxK+i4+6rov/qWPsk9fUdTvBoZMREiv9Q06mHTgPwigab0sAXqNU
R1ux5N+nFpW8qYKqwzTNsFjxuYY4GF03ZvaWoG7iaLvmckMvrU7xcsto59EeYCtFNh0MSehVr9Wg
uYGW7rvTBckzcJJLCMeIGyuAkQkhmPM6TBjYo45RjMfP5vLXWnqUnJpSHKjM2i4Gx2G6ajB/1xQb
qIp5yY8oZWsbolIT68Kq04T9ZZPglMeULKIRUW5zPlRJCilsBNuohiW+Eql9mAIz7NzgNnJB1JXf
pcas4fZeihtSqR5ATJA1gMLufE+NXDhTbCEIEoqRW8+/TZguR1r6bHI9gCDIGpQ6UVFWZgJW4xbX
t+tN1X0+9QMG+xAwnHWSVaCNYC20ORtIBGku8yWnhEAMKNhRwcdLXQlAospxk5o9NAGmu5RsW+gA
DV+5RMDuhSskoBStIeWrme04FIkzQAWxezfmWxa/JMGL628vu+PiSsA7Y6Mr6ONaVG7D2RunDDcJ
fMNPnrquf+UCqJRh1nj94oWPSRQP/C+oRX8a0Qb8KGLmOCHFC26ceOOmV0OxncROdPemsymtDcEb
wb22+ucvrO/ErhKq4tHq4iGeZfgotkHKD6R+LHNDs4tLIfh0dYqvc5bMLJfyRLFHq5Ug3r/S6D5I
aLGyq8LbJlVnreui0IxcLNvFkA+ae6CUUE+2MxQ1adDrB4tPvkpy/6r33PU0G3eRUYSFZWxd99fl
/Vw61TjM/7GoDqBFbZ70BMCyFSnZyue3QaebjVy83U9NKC6Jxw2tXQYTvh8BioyTtYnZPRu+Ve4K
7SUbEmZRqznQSyHy9zC9hXYyYOrKYYucymlm7sBNerSSnTdQBq7GdFgTTDUlYjy2NL82h+lweTM1
VtXNxJTGmALFhJWOd3MFqv57O34Vxn1D96Je1bqJraWzfrJItXYZkKBLMVeOiToOGM9VTIA4jL9w
Ek5tKOcNIn6ly2zYoGkDpcTQoXFoo6ItpvXUQoBOY063JOXgTbmfTrUJc178nmG2uxg3WlWP39eI
koK4cHjZ/ZfzOmpbgKSsrRvcoasOxMDJ1rJ79gapP/dngsHdbVBaxdNY+umtN7ZiXk2CGXfo7qIt
NqRsuI7rLLtqHR+EzZe9Z2HtkvDWhrof2E1RLT6/YP0CuMwWr1cUYA4ROzbeGPq9FgAuu6rq4uXr
HA9W3OSBOjoP5UlRkh41smGonWvDr+17ljtX2TjgySaC3dTbwxrpy80I3uQw5uWsWeZCxJEUFQCC
AWoOFKwSDtwSTx8wImOZBJgt0E/hsri8kUsRByYgYAaYuYPhOOU6Z3MdtQ5DTla6V0G7H5uNX64y
743GJlA8u3HAY1jTaV76eOgxgndQ0gh/4s/LXJK3tJQZp3GduTsDeSdAqJfXtRBe3FMb7rmDCMvE
xFJbIFbXa1BTjGw95zdR8gJaSoD2uy+kEiB1RwsS0BKZaSq72DQTczuC92hiHWl8rMYffqLJKRd3
DVOtePrB8wErO19RXtMkjmeY8C24/M8hv5lazeMShEwLHi/zZEmCjD6wSoPR8lFMKbjIgdJJ6hcp
CPnhmGn/CtmYClSAkf0ja4rgECXcuPUK3h55buUbDlDIPirN+MC4aN/oGJnvNS+jvWmxecsNh+FV
4ZZkV/Ys2oJ3uzua7tzTcPaK+S2dwHDmsjFLwn6kZgWiUV+s84l3N22SmeupcatV0nT2TTN5xp2o
o7GFOs4072qrZu82t7IbN++qh6hqxmvKk/Y+M0SH12ZcgekuzQPQEXUNWzPT/vDnFGTVBW0iG7pw
VfvcdUmyoW2f3DqecJp14iQgZKrQIQWYP/bADThDxOa1dUHmg40bHvtqZgfLqa1NECHRCbvOp/u4
GssKJedaXCeEyF8W8UMPHY+1XXcFtINpDLLUoBy2teuIrVkMQb7rWN3tUWUcDm6UJ2xlzjF5Ydns
Hwe3GcHxMBYk2UQ0m6qQ5ia9tisz2rMhAJNU1ZhNE3bYxO0Aca61gzkt4P/c3Nj3XZYAquv0wZa7
fbLL58D9nrdxfkT10Xjmad7/mCM/umuqgW4MKyYd5vUpycIE3VC6hiArxVyhmVrfyGwHaGuP7lWW
d9Z7lwn7X1om5v3gZXxTCitBwgzIQbY2ijL7lqfuUIPPucz+KSJnPHIQ279yq+8PZWHNKzFM+Q3+
8+4m9n0MnmceuYmMyUJjhcQHf7T5jZ049VqUc1KFNcq934Ladh+GggUcEsiCVADg+NmwjXLGsh2A
5PahtJv2IeWk3gKVFrQrTsh0xMDX8MPrYxO9XoFisQ+V490AcJwIKRht731AM26zqOYV2N9lDIem
xRNL8+KxLGa3XPMqrg5dWddvjLpxENaWGN5pzzE4mlnT7BztOGu/c8xHbvmcVceoM8lz0VUkOkD+
NQEzoD0/QO2o2Obp5KyMyPAeHK+ODq3VOOaupxFhm7qrIyt0C9RdV5SnU7/LmmZ8yKp+6sMxC6Lr
wTFyII2Mbh8llWGF3liXHwDqxM8E+xKHNVhqn5jlNMW68PrsueR0fLJBrfYjqMAiy7LAbENe8eK5
IH397mSoKABH5AIOEqdx/a0csuAhCljjhkVFCDjPaX7lDyPbzB0w3lnZDM92PdkiZIYof439MG4s
NBSfbTcBoCXz0SwKc7sEC3SeBPETSSOIfyVOPIQMyfmzPdnGtow6EodmaWaY+Y/G4ZUINhyiLBdB
WAyuezVUdnTLSIsDXJrOiFOEYcY4r/qrYUjNtwmTT6Gd1hQ/3fGjHGy8pXebCzywQZ3jjIc6SgyE
DlekExT9ZnGkwkjvJz53ZQixmfpQ+266LZwW9TJnjgWqD84ILAdP/8Fc1/BSeUF3yP0sQGMbRcC7
Am+0AgileF2JUrwzP4pvEQ27tSHy6cPL7Xo7U7A4kb4Y47DxKhByzNPErpI+QeoaTG60qynPn0aE
663JG7sPYYgdyqCqtxj0SG9oVfJHI5rivRsTB8chBSeC78bthhEw6mfT3G/BCZe+5UFjhHSKuw04
K7w9KCfAJOcyp18LMXko+lk2ZkJAoMq2dPIgCUnrYZPwgm7KPnWGXeW6Ilj5OXXmEDDiJggH8M61
aztushiPMoHusFOBojXsQSq2AcC/JSuPeenGtdLs2YdsPObamtGAZDx1xLQC3mauVoHZpL9AEw8s
5VjW7WtdBtFmIqJ682jU7vs4S7fgYWjeCDPafQ2t5JUwunYjPFGtidz0uDDmb9TqzF8DTf3Q89Ly
AYMB3jVrg+YKMhnzwYIjgkvciHUiF0utAHAE/rnllOwxTowJQl4RB5PC45xsTfQiLO/NDr6Z6CfP
7sqownTaUp20yGI2J8cFJZUAismKWYEZqNKSvWSj2dVgg8+EbrByMes5sSB/wUktj3WVzUBNgaZu
N/2orH8kyX5gQvCCoCCU/Ayy7J62OtD3YgpJTQCxA9TKMUAmX+onVuvG491oIGlI5ehjcnD6bZcn
IXSJkng/Jt8i+g+vNW/xpUQFVT0Pk4qoqSDlOreZNDGoi2X7uoxukyQc3G1b7YbmJtI96pbSrlND
ypZC0WkKetlVNsRzJ74Tduh0coNLfnFqQv6Ek/3jdSTiRH612TuMuQPGY/L3rXEXBS685DDjJWmP
zy2UGGSjtuy/BcPVMO28YBM4mp60TKjVtxI48gEiBemB+2mM22ryxrR62bKd/evBz45tkkJ1MoGO
rL2+nNsvfZITU+pMhvC8psozrCbyn3x6D8VESzfa+xnJDgbRUxvKy4sgyyuCGDbASLgCAx1SRFBm
zubaiwRYVoxrG5OFce9CuQLQQAIqohwcLIUVpnzcT1DnG/Fia80fHoYELq9es9Hq+JDvpXXUyEkK
wTYBeR06VBaOTDcMteSTkBgAXA+jwNYnJXC3zxoQPeDlaYtfqXiOxcsXViErryAJAAW9qoOFLKiJ
pgavmTzY1HXYAmUCuke/0E1QLvoKQgSm/30AjlWBnMHmKF6keN6S6Ggb/9Y9GJs0LQadCSVCmJCb
hjw7THT+U9AngEisTZ1cos6G/PeTEFGmovepjyezX/6q001a3o3V41e+yJ+d+vRiBolPNWAZFdK1
2vnmlz+ifDUIXf9g0bNOvojyVE4sO2auAzsF1F/IC+81dWHdVim3kVHjgRRRbFWdb2pIDTbOq/XX
5PwyOpysQYmnPLXBKVdhDW1z5N03ETyl0cPlz6HZpt+X7skXD6IC0+ACJmz6Pc4gvCG+cCdI0QdM
pqJehxTs3KUms0snM0ePKreOCWQEcWObfy3XIvcJaRtgeOBzDdQ2vekbdh20OOVTjmGW4d43Hjrn
hmGA3dVExaV84NSScghr5M1xAYDSajJ3NN4z4YfUfQAFcPn3U7ByTS60+ySnK0o+5/tmW1VUFxyW
emvt09uZbvvhK98emCjM4aP2ijnzcxNihHCRFaHR3lY3TlCGbf6Vs/7HgKOsISva0vVjGd37l2LY
uvFVGe1cHWxp8SRiggoAacxeY7vOl+GZSVE3nazBebuBbY06Dbnuol66DcE4ChwG2kBg2VXywLKa
AYcd0FuLASnP2TZ1pxAsXRbfXD6OS00899SQ4mCQaBY0b6Whpq2uUVRKjwWKGhuvbZp7ID6jlehB
Hdu77o/RtJq1OzvbzE3ICjzDuox7ydlxL//2Q3SPbSU5yVoyl7ONo+ulW9MeAad/ZOZVC0mx0dJU
HZfC0KkppadRVHaNugpMyYHehDwMEOe4vLPLFkBeJdFgQLgpcYhkICrnsnTaNruqvCW95jAteggq
+P/5+8p9EBRg6RIj/n5d/MM7vmYFqiWBtyGJjlT6N72NmgPjaQfQEVJHzPwrzghHRE8LHGYrv3ch
VOfg8WNsHQZmRdSs2tnDqJcX2gy6NGl5jYHl2wm1v7npUBnrQw4qYAIeomQI9p1120UBCl+avVh6
H57+QMWJgU7r5k7uRWd889372D3m8SYuoRB6rKs90Q1fLG79yX4oAQA1RycAHRA6i2iINUkbutUE
aOGeoUB02YmWQs3pwpTkpQg4oCMTFsYxMEleWuPWNDURYNFPJe065hLQt1D9dDAKB4wQGLjg9nWc
Wki/dd3fxWP9x4IKv0+KLCgx04E5AWgWZM1z422L7HvWXBu5bhxbs5hAOdZR4IqhtrGYOKn2JU+u
oae1/8on+e9+qS/0htjTyCOsJnC7XUkG1NWKMPMyzWfRbZri0nWfCmpF+PITIMQgxfAKkGula9o/
DTxb//+WpPjzVIFHETReuDZbunbLl9wFttvX7NvyGf2zb0o8jEwr8YIG+8b43sQQqGhupuGmdpFA
Qb/H2gVke3lVy1dbADA56M/BvqBOW1d8SgdKO1wnyXWSH6PxLsPssW19g5xoByIfGlJrhU5wiJfi
V86tnMxC7Z0AvqfsaDHOKerTMB03x6KLVyYK/bFOS0X+kU9h+cSIsqM9LSbDlSc38Hfc24m8wUi+
pnW2eKBObCi3TF0kszM7sDGCb6aQpAadxvl0FpSkkA1VlRgGLGAvw8goV71uqHbR89D4A7zL+y2/
cJ6vlVCIccscU1eFz585QmqY59BtA5Oru/JAgQSmm+kRnZN3TH8dvuCDUlUSaFrItwNPe267ToeG
++2IBqrDHnKfANzzPDQ1atnVdd94q2I0H8T4MbevmIvfUOOvCTvxUgG1LhJViRr2PtUJDGgICQtr
z7mVgkPam8w97Q0HKvVVeu37pfVyecVLTomthoguAA4m5rHPFzwmgyWpUOGUcWil4JUv7mY2aY7X
UnA8NaJci7A9JhWFkZj8TDw0dPaZU+Ep+dx0r5eXI/+SesZOLSlnbBzrifUd0uNqBPMfKB8BMFrZ
aBKR9u2yJd3GKScNN4mboRGDfDF4Z2zvpU+et7lsYukgSAQ8uCLBEYIXzPm3se26bpIBo2VF9O4l
0M5B/7lCR9IMh+CdGNuafVw2uLym/xpUh6H8rMM0cQODdkk27oh5BUjy5miCXjaz/JH+mLHP11WV
jiXsQn6kdOsWG0rXRfZE6BcC1cnuqY9+B4LwYG2HFSK+53zXV5pK81IgPP378t9PKiMegOojRIzw
JBkhjgbhV667lRa/v7wNwU0ByKv6PO55k4ESzsKcsvck2mnFx1dhUjQT0Qc9JBPaRDqw8OJBxbwr
IA2A4ANhe74m1pYealawGFjXSQQ8Ct8WbAiHzkLevL3sBYv7d2JL8QIbFNqOI7B/MSCghouZeU0s
+My8KIPpiQXlHVT4U0HFCAs1JjL5sRJPJXsUdFXUuw4NYuTO/GixLfitgetaFYXmRbmY0HjOb6p0
zLB8SmiiIXetLoIHGrE18DD3+umFJgYazoL7JcDRUYHW31g/Zp6b37kAQZUrOYNwYwHfB2ZayoRm
zxcPOOAaQCqA6OYT8bVns6FuIoJf1D9xe9MMxzbQBC2dCXn4T44FyYOpTjKKaWbu3aYd+NQKflsI
Hcfv4tk4WYkS6BF9ez+ZYabps/bK8YYSyYh15GPirhuHH/0gg4Q4Z1e0LnWvvMVTcmJbictD2yVO
X0nbpAS30lakT2W8Ay8O4C9fOCN/LKlEtpw3vc8ELMWtEwpqhq1OnV3zudQT75HS80QJCxlFOlpt
bQz80FzTmlg86ifLUI56MFoVxlfgdr316vmw8XR5mxY/iE/A2gR8FKYH5SJPfK7gHPI3NXpRCapD
pgOq7DXPbozoHk2wy5Z+N8fVBAOZLd4JCCyAHShLSTOLZ0QCOUAPEEbkqu9/ZREoEG8NCEO15WYg
ey9/m6KbyrlHS+6y9aV1IjcE8olCFgdwi/N1Rq5RcAjiYh958y5izJaPPzBcdjc6zyRtNAd56YQB
fQpME7AJ9JPCW1nimeTLQT+bmuD7ucr5x0j80ClXcXHVp+um/ffy6hYNgvoFgA7wczoq848BIVC7
ilqUafzyamreGrBV+ONt7A+QsGfPcz6tIRSt2dIl/8cl6kNWXSpQqy1pD88+r7AAI0kpGOwg3dBf
TVoeqEUjoP7CuAVmmEE7fP7dAn/sUFrEW1rQZttE86GOzV3DXM0XWxwoAXky5JAAykMdU7m+xWBL
2j/5ekiym0nczeCLjUVzC1a1DWZdt3Ed30PE9HHizSrI3i9/vqVDDrgy+KcABvJRFD5fpBvMhVsH
SPJrKCEa43Vf/nPZwOIuggEXzQh0glFHPTeQ2rQeTYLr1IvmnezcVYa5ZczXeIS8oD6d8BMzygVm
EmiQejIvgQpv2NmY0s23HX+iXwA+Sy3y/y5HOcxWaYGLFnOgqwg5XYI5nDR/ry3g93Q9qcVzdWJI
eakkfuR2FQh0VqUNevngnWKMM3tq6V3nrYsy2Tf+F1p6Psa4XAQPtNVVKr1q6AJT1CjWs/Q4zd9N
d2+JL3RXoUqMlj0SLMdWry2DgEmHGyjYBJyvvBEkFbgidYXQJY8+NaLEejedwUVUwEju+vem2z0E
xeNll9ZZUAIDIUVeQkwOZwbSOdZ452SaT7GYg6J3B5VOcIAj9ii5SmpOCRsETmXjfzNLYIWuJvvJ
6F54/ADS5fjGuEExbf7KC+/EqvpyiZF7Zo588A/pjPGY11Z4YeWvtaz40nXVs3pqRwl4TJjDCIqo
dGXVbrFL7OmhH7+JObh355858Hyhl35c/mJLQejUouoTRUrKtMRhSh0AE6TEQPeY/rWIIR4up0YU
t8jtxmYiwrL6YAcW2RCyvOAgJTpKyqVId2pGeudJ2lR6zUBGD2YqvMCycQpz96Md9pWpAVosTuad
GlIiN52szLMlNg9irSs2vc8RPthNVD1CeA+CTSChd2wkVF9o6QHmCwI+FJWBFFcrAAFnvLHldZj1
5rEtvNteS+4vP7figDARSMJNUFF90k6JnHIYMX8PE159W8tncjWHSdyFOSdAytQo1hw9UqwH5/vI
vtuVjklh4ROio+j6LhAsgKiqJA5u31l5YuMSMcEINJQ7jikN84ejI8he8PozM8qdCPAvo6kHM22L
IfB2vGtp/astzPXlw7VwnM/MKFdi2811n0gsZdbwGyixAJYdpg+jF9yIMgoxi6K56hduRg/vYHTR
gLz93EvjlmHWvMFVz936ldrlJu5+xRFw58MTXAozxR9BMuy+sMYTm8ptbFBjcOrWliFrLeYnkT6E
IYH+Nm81LfPFb4Z3AvJaF6yEKjlg1YicJdLQMIGp04+3/Zwf65lpeER0ZpT1kFEwbzBhZmx3tXvP
m20W7y9vmfzsnw4Z9O3w9IHoIzKm8zjVRjU0xjA8v+oHzOonm0CgigOQTh62X+jRQL4KMyKgZZZM
lMqFAqlrHClpaoyHdefuCeSzM139YHHLMCiCvwahX1A4na+nyQlgEo6PKgygdGDvmDCj6TDNzb90
liwTo7ZIxbFtKjSRsdE2WGcABcqtXRSjFM4pSOvotA76AKCXEYXEpNR8qaWVWYAIgjwRqd8nSB0f
3BiYGfBfxi0klgKR12sv6IdtQmbN8pYC36klJSLNs+cCmIDlxQEFQpleF31wYOAexE1zuOx+S4uy
0W/H4CbYRj49hEF1EmVBiqJoNUIe1gSbHHc3kwg09eQlL7ddvEOlbhVecYqX114XZGWCSkyQFlDA
2EE/MvavXC+c+Pbygpb27tSScu9Dcm4GwhsLKowtmD1C1/vog01Pni6bWUhuwRn6Z0FyX0/SC8uw
TYZ/hRlnvvOGYFeWlSaAL69EknVKWfNPHPtZnkH+i6CwlBe/JkDEg29etxl0sl2LDgC6qP9YUUJc
klqkjmXVtKvuy+4wgZJk1NwKSybAZIPCDtDNkub8fK+SPA+6QYLf2+l2dF4NUNSajWazdDaUsCPG
QeCugw2fbin7PlhgMNNpyS1FHfROAxDqQ2MLOP7zdYyZnYJKDLcB0IsfVR5f9wSqR4RvMzCQOrUf
+uCPDS/72dItLvEEsi6GYXA1B3JKwYeWYV1JXwFke8sRsOu8DEHEu3KrDRCY0L+9bHLprJ6aVD5X
X9kZq0yc1Tr3bjH3sbKH/GdfWZs88Le9l2vCqm6FypejApNpkYtdncqqXLV0fI8qozlkffO97M03
M2DlJkqC2xzzYJrNXf6gfzZX8X2I9aVjVmFzZ88aocaFwhUoWfo1tB/exzJ6M0vrBiIAmjGGpXON
miNojVEHxE2pXMOQY7GnypCxcLjCs4GMaTgnKxH9uvwZlwpmmKOChA5gKQCCq3MfFEDGEeh2xA/b
vTFTdzVl7hqKmrva4Fd5+tb6+cEBDtFh05453c/L5he9SBayUEEFpYHKBuz2fS9AhYzkvfzZpjkc
J9narMeV9p4bXPMhF7f0xJgS9IljJhFYwVCUAbde5b6mc3oIGki4GF/JqvHn/rssJQY4QOJxV2BZ
UwxAtelfeYWHvBAa12N5x1tzLeI29GftaKxuhfLfT+6bAj8JNHmwG/Nqb2dixZ0udIDqAFfWzThN
K4zL3bMedDDc3Edd+5RX7p2XDC1koLNdnXahpWWqXPzErgnyIIliBxXT+W8CmjYTQyePDyrXWbwN
wJtO16A6CHUkcYsH9cSSsvrBE2DBiLF6Ov6gJMyzfYZmiMXXESug/KFx3cW75MSaEpHKCQwERK4r
AYOJOX2PUCe1IEJ4+YDorCjBJx5Sx3Ay6UkO5lE3QH6GyMY0RhaD68lS5L+fuA1pnS62JvmJuvY7
CdrruHPXffQKNNyGuskmid8LzOpeXtlSb1qqjfzHMVQlBd7HvK6k1dHJtiRJDmCsXFl9sem9do/s
Ge0VvgYpxmPfk21sVBufvZsGu8/iw+VfotljVSK4rQ03AtpPlqHtNY1tcGMmu8rQyewsJYNQdcDD
AISBYExWIrqXNZUTpHjzMM+Bkry7B2B995WV/DFhn39ITDwnoL5HhGt6duRejGHS+DWaZ42ZxTBz
shJybqYkbem3E1ZCJ3YQTXVj9Y9W4WMMxNV45lKzETNwkN+kgGBgCkjZNBq0jUHiAFkhOOmg6DY7
kFoPHfLq0e/jvO2iO2cIC9qD/GHT6BCnWuvKfsZIVRsqsFAbtaWSPrjxMfZXQ3UFjt+s+wAiG+cR
NOy9jTGrYXP5Yy6Gs5OlK7vceEPdCflGLhMwlPHV7O5Y0q1Z/lIEEA9fXba2VKE822nldmQsruIc
r7xVPN86/abCmKvT7+ZEIK96JMZjZq9HrumKLzqSnHCUB4J8wjYaQTaYQQmbVRQfCtGDhL3ZFL6x
67DEy+tbvIYkoRcA/hTVSsWR+snJp8jGa9mJIYqJPNXo6C7DC2Om33FtaULK0sLkfHoAeR3w+aht
yKlk1DFoiYSfeE0o0uyftg76lc3cJJxt5+Xy2pZaHOh5moBWQMvdhqzC+YFkZeA3pgNzmFSjuyat
rtumLtdOy8YDCJHcXeeSn21SN+Hod+WajODwr6L5KXcrHSf8UjBFUMd4AMWv+cQHa+ctGZFlZSue
BUfa1StaezeZ9pW14K7ofMnnKKQJpJ62cme1nPW2T3oUEZNHv3iv+ocSbL0TRHJcdOc3jQFJLk/j
Q5+/KmyiNIbxWAKJFrX9avh2nJQRbPJ8ZTVPiS/AEXwoBx3dlc6O/PeT+9izOw5VSZTUJ2/Vdk9T
sYVCtqDfLnuNzoo8MSdWKj6ATt/HapysD2MfoC3riZrojD9ftvPZI+SuwT0x5GoGnuqcdRJD6aCV
q8mehv6hMO9qHW//58N9bkKJXbFTzUEgTYzeB/MOllizEuMMv2ZdF+DzHQ7MiWlD6+23kpk6ftKC
sMSY5KzwWD0wETyafqepWS9agMIMRZ1N6qMofk0sHkdJhIJ8J1Yt/0bJX4dcyeYJOUTw40kxFOWr
d3E1NePv4rv30pAticowje4KQIIuf/Ul7zq1oySu9lhgBm9A6cvN1yzLQuaBUAnNIKpZz9J+ofWE
5g8KR2BNU+J61yJxq1xUpkRwZ5f/ZoOtuxgXnMtBXEU676Gy4qny3wJIiGIqkB52TgWB7GcTip+x
l0vyl1CUN0Hwi7r8oSXdNuUPZt/s0eB47myyNi0BNq0SMaLWPQsWf5MLolSCmC9Fws7PruigcgYo
P1JWN7uK5u5KJNaO1M52gu9Ps657uWQOWiJwfdQA4TbyiJ+EirIEx8Pg4WOKZq7eJi8CUUw+Q1x0
VWYZxNj5ZFHwmnTQbywglsxCSnsvnEdvODKIhGyCbs78EIjQsoBEgy8ZtXjfvEQoIt07ZU91Im1L
vxd9EhcisxSjEeo0XDT3EerI2J4J74kwSs21MY9HPymvR6P9p0g6nY9ImO55f4ZAeg4KxDaFK6Lh
er5BE6RzR+bLRNEQkElozPVAumtgu9bePK1FHaCMkwN3O+wwyqj7OvKPfzIOX6Dg/JAMhYpxIHca
o5uR2ox9sBaDuTfMYOuZmKR1nK3RkZc5GZDyYJzWfu4rpilULRxAqR4PsTKp6ImxpPOlF4g1cx4h
h3PYxxD7oQ0Oq78OJRjk+t14AA0GQKLnFrKejTXpI1Rtow2ND7V1NYIgqfh+2crCNXVmRTlSYxFb
oF/ELvbeQYyA2NZ3gb+5bGPhQUFgRFLl4Byh3KVsViPmZBYNukOFM25TgA1CxgJr5bXWtGuDNIUS
w5CusxJE3CNvx1tMmqF4Yw3Oscm7h76dJ80vWjopcF0HvICyYK32yEgSDRQDgKBGtX+hkxDm/m1k
GvddMKBXMa41y1/yVLgoeDzxorPhMudfkvQN2trySVNZEcRS8uY6ANHXJq7L+q1PXL5FpnDXstm7
BeH1DfcND6IQqcZhf2+yel7wASBzauG8Ykbr/FdEjh+PfQRCirFyhxYQ4ZyYK+bm9NkIQJHTpp0A
yfuYFvEVZrjgdAlP0ab8H86uazdyXdl+kQBJVKBeJXVyzvbMizDJyoHK0tffxbk429000cQY2Dg4
wACuJlUsFqtWrWVgyPzguln7NJMcRFW95lo/6BiTEHy264CrrcwvdLZUySZf8Zf8rne6p9pLjbCJ
Gs52VvXLJl6d8tl0epvz2BhPem9p76zq2M7LNPPFjiK2L/qlDLPEWq+S1CrRCYmixI/Bi3Y3xO2s
Aip9fmbi2yMxQ7qOvMYRZQzyGQ9vc6yKgJqY9zLdu8r+1aONkBst2DnJdlaBGCUlZ1gEQQC/THhf
Xtj/bHSsaXDxWhmWjUfvSRxWw2vlPiXjDwjepajBONeWUr5Rdr5xGaAzC4p20GUKR28qzMWGjEQR
TAnIVQ2u7JLfOq2lAANI8h7cOZDDQj0bB11E004F+PLSGUjoYvBA5XZIm+8ZfXPc7fmjJDu3ALtA
19rhEUWsWU11SwbM9hSBRaeNORcHx8vDpLP8gnyLZ0txv0n37siaeXpi1tEcs6yFtX4Fgbhpbgr3
js2KnZMbAS0+wMgcjyJ8IDPJ59j1oD04l9OvaXbmO+qOz3XW14o2s9wBIZ2B9hy6sxgtOl1OBghP
O/HXeR1NwJz+7BYgay5Xz49ndAY3pnsxYjK1UdFE89RdjDuWR3DYoGWECU4htadW70ZOiV10+ud1
eJybizgD+YCfa896uzdUbxVJVQCTAIDpc+kDDN+Ic/IDBPxKoOjgI/0z5tZnEuh5GKWbPvfd7I0U
QQyrzg1tdud9U5YRHNsVUv/MBKXgRLFO2vW71J3306KaC5O5P38jYTPRt/pUS237qTcLEJ3y0eym
O7Bpv7CS44ZrZ1VkHzK3PDYl+H5ex0C9IQMOaAz1qdjZU7vw9bL4woE+NiNcjXG2sLVNYCbCUHEz
3835m1fWQbT8TsCeef4DyUI+sEQQ7fEQ8y0Rp86r/V019ThpGNXwHrzM8z37vo0eBwhMO6pCvynz
BwfBHmpHBDRmYrw3mDaylvCkBzjO3vC95tFc8eU2GrvvohfMgmvW9RD/WOqgpHuSv3fNTeI26Nzs
6HipW79bjfll81is+8oJ00rFwSNzpuPfJ/irwzqS2zHyAVBGZ7o/LtvWvSfdzz5VZB5/MdliBMCN
B/YavFZxCwmBh7S0MxIbO9GaCWBcu2JBN4OTx/p9fs+cJUwM4ud9tSlqXL7F94aADigo2C+bXOTz
S0VBOToHunM/x4oIL81Mj3+a4OaD2RC0ebEJrLwEGxU2f4PSUJuFxHvKyq2ThWO+r6HBFpdh9e8j
WATzljAPvBS4lsQ3BGMoeqASBdFgcJ2jdupHVjCpJPNk4ffYCL+5jx6xedd4FQYMkQAY3/ret/ud
W25J8jTZ+zK6NVUACVkicGyOe92ROcYWO04XmHPsLKCOb5GbGcNynup1JPNePPV1KAOg8osO76md
YdFsx6gRbUk+YuLw0K4PCYjpLONHoWLdkMQNXJd/ccRAt6Gmd2oKg7FZmVowlWaPTtxinBN8xPVt
DK5FEmAg7HyUknyvE2vC95oyMy60Gdagl7IycD5iPj9NLN8x/dL6Dp5dQF4UgVES609MCt8swyBy
ZY8wabZko/dDONXXusoxJB/sxIgQbtYpy6KWJ1PxVPqsuEDDEdvqg2l9ZIqUypR+MZwnzMyi1Icm
y+kXK6vMKqyF72HxmM6HKb3pK4IhvdCON1b1lGZWkIy/u+p36lxF694lbThZjk/0LQUVeXro420b
FaExbDBZFczFAKbNLTKKHOp4ye3k/fsliG7Jx88VtgbxcajMFH+/BUbBA3jJaHcu+zlpdOP+Pu9d
El5RrrTwYUvIxlqKGZ2VZykR+1nbYae9piiHer2fJwd92bTptiFXnrEx67se7ExLFTDzwbPfijLZ
NaorSBZ+j34NRKRPPxSUy6JJ1/FrPGwzGqsxRGADO9f9bjyAmNyPprehnXe2fVeV4TR/oeMA8xib
cwheZph7PzUP8mrSzTw1jdjd7D2ZKyAi9cWcKC5A6fn6MCMO82prpHldCjNV95a2Uxg3+4pVXznE
R0aEgGhbWjID1oSt1L534MUe0o2jIgqWxSaOy+JzFS4YqIRzZQzzVOS8LZ04P4vosBYQijy0Lshm
88u6fp1fzjurbN8w1wu5PxSNAGUWPo/e68D3xgvO3bLR6N6mj+sXrmA+Ovw/E+KnacwJcu0NTLTs
uoi/MWejVYrTLV8FVMsx34pik1hrAn382hNtwvWx7hfrVc+uWtU0mdQEOieOjjIhJk2F75KMptGu
LlYxzo9AQS/5Fbqu57+FrPMIHr4PG0KQWmxoXUBmBP7Vvq3fLdTcu0Cz/5jp92G8L3At2kOpsClf
Ft45mInCC1IsG7KmH6waQKrAbg9x/J6ieER+nF+W7KZAu+k/E8JtGxk6LVGKB0trtJm0PZJwO8yq
m9XbmJ3i/a1ajfCRvCUuEmuAKQ+y67Gxn9LvgEefXw7/G0KmjY/0sRzhI+XDMnWGDhssXfy08C33
ZaGl7xmXRNUg4jtzzpRwOA2XtZHRwNRU/zK0i6J7b2Y8FHfnFyR7zaNeZpgcH40kWXy0rdkEJRRo
PwULsjtgJiHZYvjRMF66zAkis8VLrrlxKdktdnSduPF9whQTp7Kgd/wLBBdpgIIFGQN+AaGHcfnj
jE8mQYv6AiQ8Nd2mumrFPFALG4vJMtsEKRnGucFeenopjd6azJNho07YQkYl8Yv02a03RXQxW6s/
e68EJeQeb8d/vz8wfwDUPGbwofAjDtbmbc8i0Ij+DVOUhmW/G+fN+Y8p2UkM1nAdKShaeSBROF1Z
U7rNzFIIkjksDXq6dfRdQnx033w7DZFoZaqSl8RHjw3+jWlHjxHHhL5EM0f4dFbmF1kDLPFhHa4y
ouhFSY72iR3h7h11DKNbpYdiCcTXqYsC9ux3X7jgT4wIT1W3GeyqQloaJBiG8qKAeK+TipNZEj9A
H4AyJIeXwBP4vx9tWO5oa0lypwjQFr3q6gHqVdllP6Wbms9vjpli3yTR98ScEK7AiAN9Dh0+V5i/
c5b6qWn4hbaB7jnFXqqmQlXWBPdr7QGZQAVrphO22Q8gMX2r3c95aJv3+fB+3tc/u4SF5h0CD1JL
PEIcYWm6HjnV4EKTwu0YqhcQMRz9qt6eN/LZv2EEfXCIUKMnDu6H089lryU6oHOM/iu60dYQMi3F
6/TB1Q7n7Xw+uLBDACNDsxfpkvieyta41psUdgzjPQdzLcTM2KsJyb8R7E3uFCS2ImP+7IenBoVP
VehTbUAOGAuLNm21H72Lrv8GMSulTJskrTm2BKbw0y0EXqSZqh6WVsshyJqjKN26fRRfGyTLtqkH
OYymbOvfVuLED4lBk50zePnT+f2VLhc6uly6AhUNsUkTtV5LSj0F3JNdd4AcF+Y9db/NdshaxYmT
fskjS9yjjg54aWd6W7mwlE9N6CGDYw5kvmagPPfJ9Dpa91avSHukPnpkUQgp1IowBU5gESTc9bRZ
TReA1tuo+UKXFV8S/TX0NvGaw8V5ujRrTiro6cKQ7gapE9hG548j2Nl0vx3eI+tBT59m7wa4+K98
u//MWoIDQVk3i52Kr88A9xAYvrQ7x9tU3kafFGUNaUj5WKAIeDDiFrQDNSxp1sYurqf1zljezi9G
fhyObAiXjKFpjTskCaDUnJei3pToCPVrB6m5FLjY5zHzteUwqngCVCsTUh49dfVxMbCy0VxDDcDC
ef4erSqOO5UVXrA/8v3Iq0q74Q6SksskexygZ56rdEGl3o4wCZImirqkJXh705Z1tHqwwWy/WjOf
AnIKcoAE1a7zX0oaMo4MCfdL7lV9ZPCDPKOmbmm/Ynbtkc3a+kylGiUJGY4BqhXimgaArSLoSouG
wlvdGInhtLGr2zENe/dxrG+AW8jr0C3/3cuh3gMIrY2OARoGwg5mCYlHmqcolmRXrnFX2G/lv2c5
aMccmRD2LgXnZjYtKPrn1V1v3rXjM6uDdbk1h3+/xtD3QUDCDY22tTjcyQb0PdwRMBMa3RX6Y8YC
SgML10y27M+7g+zgnpgStg3AM+o2DraNFu+99uZABDuom8XvhmuDvRjZdRwNiheDxNdPTArbWGiW
BaJerA4V6sl4W/Vd611VqvYx/yunzyHeO/vYQyGsj0verQvFwjzj9zL+gO5d5D2w5KFI95Gp8D3p
ikB9xks1vC0jxqFh6hJo/qF1jNrjCCxG2kHE8IoMiq8liUQQGviwI0SifBpNkvewE6+3ph1GzdOo
wlzxPyFuGzYNZwh9EICPBH+oeprUZgRAemQCiqm/E1XlTG4AxGbgbUN9TnzMEYp3sbtiuBdqYZCU
Nx9Xu1aM+ktNoGDGm92ANIrwwjwx7AmL5uf0d908OJiFOX9qZN+bV+T+Z0C47ZLeMOe1KlFgKu91
RGozv3WLh0SlBSz73MdmBLdqMzbi3sY6ku6wVi8u87NI4VGS64ArTP23EsGjkriLkznHSmj9oqXf
PAipQ2ozX3K/UHERSr8K5LgpJVz6Q1Tkprk1GZ2Olr2dXll9E3QlU3wWlQVhMTlSt7rmQBWoGxFU
QBqVVpz0gxwtgf/7USbQ9g3aAh7AX1rynFpPZAGR76T4IlIbwPTwES70EcTCVRytFctnAK/q+VbT
QlpfkfL9vPvKbma0jv8zwd37aBlFG3e51cBEs9xAUnXwQguwyeaaaZBKZpBkVU0TyWKxSYG1RTsU
dXGxIAtMG7SCCHoMybJlThea0BwullBzrhCfGZhuz69P6tRH5oT19RDvAMMMzNH2ajL2qfviknBp
940KSyz/Vh/rEoLlNFLQD60wNMzfnWzHUJm1FM8g6VrQ6+eDWBx8IlxjlHklRkXQ4yPN09Q8p8nB
ioF4fcyyL+Qc5ochUZyQDdNQlgyBX1/2Y/mEHL5oghEITEcxgiDdtCNDQvEhNinwu4C2Bk7yqhW1
jylM6AEqXEAaoT2U/8HBgtkT0eN0QOUzsDvAxYlvoavV0lAfMKGryKalEefIjOBpRp9lRhLDjKnf
a9ob08LznixNzwB8xifm7OdIbU+Pap05WRVx7BFboQqnJZc0y0OSmnsjmS716WauKsDTzIr5ldcp
mgKyPSRIAjgDKf9PsN2DmZmsFVxvprd1Xvh2tp804F4P59co8wcAnfgdhOogFQkHk34ka0fhD7Wx
M6M/43K7uKoaqATDiDLMhxGRXxC8+wOYN2BkaAJg1EKTXkfuN8vdeXZgADBRPWTerlMpLMrc49iq
6OoLASqCW+2qyxQ6nM2/D6VhWS7cAp4OQjmxdtGa49qsDdyjnzVnCCw363YEg5ssYG7ugBp00L1S
4ZPS7/VhUyxcACDR5ZTbZPWP0oVI9bdh2J53CbnbH9kQNo5NIyi8VtgwnEPSGf7U2gBX3RX93YqK
ZReFtbbRzc15q7JrkeD1DeI/TGEAKXx61mayGug/wGjUQ3nFB1Q4G0HPpzHoy/R0Z0+mGTZdk15r
fYTC4lIau/M/QBbruXoDp/TBU0LElheFRslQ4AdYSCwKsmE4dJFX+FrxYlaKNEN6uHmnCGVmlJp1
/pWPcgC9JMPoeQNe520arlm1geA18yFOjKzJVk2CSl3myJgQJte6KqKZoeenN3eLFfbTc04VLiPd
O4/rDgIwzPnETtejxYlbVMUEj2EVqDk036U/8MwEyBUTe4mtuF6krvJhTVS8Yg7rATLDgpbUekzo
t7V9i731vqz0S72iuDkxmmKpULzSaHJk1DxdYhEzzYwNLLEEMpSnUOMXapKYksNQNEZbkKuJlcKy
bKCbnmBZVvZOVs1fJ5/Yvlc926oxCvnn+rAkrAXtmznpuEcMOmZ1Ot/xApLejyP6e9++cKgwwI5G
h41LVHxvQsotJr0zow4AeJDb30DpfqRPQJCPkUohVubmf/HjaKUbnJHt9AM5OV1SUuIDrWAEyJtp
wwa8Dc2X8wuSnVzQ/3D9YYxloLx2aqXW7Qr0mgveUe6PjLzPwAGz6LZzFI9o2RfCmBoGDDDoBFJA
IQQP3TDFbYJ9i7WrIT7o5k0xXZr1/eAo+uTSu/nYkuALOoAUQ9LzL2Q0u7X1LrMeuDJSERArNUNo
jBjTqNnOxMjG3HW/G/vtCxuKFQJlg6rEJ0nnoaXr2nt8Q8Fq62lWGLNNj8gRv5+3I3WPIzv8lXQU
cqmmFegn69hRepnZl1a21TrF3SyLS9aHCSI0FfLZgQhyiqXM4+vioag77zPQ9MbkfUF/ylxudJVW
qtQbAbGxgR9y0OYT3MSlizkZERZVotdlLYFjvCeg3TdTRaYtdUcUdimAmUA52IKdckkHM7PhJPm6
RxO2SZ+0adM1t7aqbihdEH+kYj1IqsQYWAxxV8eZCW8stIPTvlNv/OUVYNdrmeKEqSwJft8WUbpE
LSxN5j1Y4KzylXDBsDjfnPe7v3g3saYHzd//liQkNngJA/EaGVgSo9frWPvEaYOxyp6bznpo8+Eq
1Rvwlz6ZzUuVJneYf/O1dN1M9JuF99nStJvVSQOXZQdrVLEJqTaBX3pHh2IobOZYDL8N7Ladt2ms
az0JW+3h/BbIChAoB0OqD5kdbgLBe2LmTaYxAhtD5+/F8D6OwZoddHaxNMH0+7wp2S0NgjjQwCO1
sqnY9rCWzJgoKPCCfL6tjVtQIPjnDUh37MiAsGM50ZolZzDAnCLMyNXShwUj2/Er1cfjhQi3mWvW
Y+kMsGOn39Ny9W3j3sh/nl+L9FQfrYWv9ejrY/QfME1uYxlKP8vf5iYOciPBbPwDVbWwpfuGYUYL
qhoUItjCvTnFI16AC2y1DWgs3+bO1yFTompJSj3tyIoQ5CGeMaHojQic4Og42aaPfKCwBv2ORluL
Pp3fPmm4PzLG//1o+/S4mIjBQW6pfh0B9N0Bd771jKckDrp2z1JFKqXYQfERXbkaQNHL34vybah3
cwMY1lOs4vSWXpPI1zho7y8tzumijKaGCFS94tGs0d1qgILY6a+j3j2c3zvpOT0yI4QEO0UfIgKn
WJBA/TqFCLf5et6A9BELGvn/FiLEd0ZImVugcghW890adJ+1+8l7sawHk70mQCxBfYrWqlgvPVFH
RoVYPycjNO1zGLUbxHbUhZAfhnma+EiOQ+L+hhLVNqkeBgcZqvdtTpNAG15rvXoaMSrNshqkz9Pz
+Y2Qus3RTxICljbosd3E+EljNuFZ9tg0mIl4aLXdeTOyD4qJOeDPOPsBmCVO/aZs+nKsewe1EDNM
wWxUrqsiB5Et5MiCLXxQL86dtkwpLIyvsx7O7r3hvoFQ7fw6VFaELxhl2CzCXMTE4s8Mgog49/v5
e++9nzcjO2bojdl8qAPDvWJh2ZnqLpsZFlOivoFWjG1tV0gQnDfC91zMPI6MiEVlajZ6YrYwwjCy
U8aPHgu97B5EUF122dVZ2IwqzmJZ/D22KBxr3Yw9zK7DosPAWRwMJk6A6S/V1fQ7r1QtLcUeuoJD
UG8YzWWCMa1+yodwHp+JIuQaUm/wOLwLDQ3gOAVv6HvNapcBNSG77Z5cDF/u58Xcumx9A3tn7ucT
nXZz1y5hCoavC+oUb1PNUP7LNl76C9wSV3Y5bcm89gpAmCzOcA0JaElwrQxX2GfPHKxE5wB4Omqo
daRghIhQqPqROX6vkjWVbfOxLWGbW6AItRKyfUHDJh89/2Btf1kqlJRso4+NCBuNazumC4fZVwtg
CbER1sV4U2rgEf5SCxzVaBONMDyuQX5wGqmQmtCki2dcDEZog6k4qX6cP3bSj3NkgK/1OC/IaOy5
JQzEBgYBATsnQ+pH40ttbYxKJawoi7sgKHGhfgCONyLSvA3UWvR0tnjD8nsz/WLT9vxiZF//+O8L
i2HJYLlxRPB6WZMgJl2YuE/9rJoZkW3ZsRX+70dbVqEJE5UY/wvq7DDau0jHSOgYFBSvoccvrAd0
Hhg6wF2Fsv2ppWIqa8gy455arCxg3ZYM0dZ0FXFD+lE+jPzNTY6XY0ej2ekwEmFgjLq7ZFTNZcrO
iwvMKTHhysD/C8uooKRUzxmuKcL2K9ThKr+aH7KvoEWOrFChoFG5NiqeJtZhxtvSeJ9B7XL+a0h4
dfHI4RJ0FO9DoMqFdQyDjfiywIKDzkJlHfAOdYbbdN6BBotGh6Z9xQnN+10TQy8H5xUvofO/QL6R
//2AT8S+mpa1gFDz8lcStNSPnOe6e5vHw3kz0mP0sU6RAiXWUwjIdVinYSQ+xd1QPHqq1EV6iDxO
w865PCHAcura0UI6UJ/gMV+Bm6d9tNODXh3qbpOpUEqyWx7s6/8ZEmOCWS9xlqB0goqTOV1P0/Oi
7a3+rS33lqpTIj1KR7aEF91UZ1WxuLCVoRWzgmSiSRV3qWI14qepzdnqFoptM8vE73K0L67ocMX6
0Mq/F46izy8zBtFFyK2g1omqkHDPrbFnFQOPDHNeb1PTDAbXPgxru+8MD5QOs9+3jaKRLD1jXG0V
ABA+kiWOMpI+StOoQJ5Up0FEdB/tEUJSUELdRuxgUz+N/iBx8zN2k5tXbh72KrUM6Vvs+Bfwj3wU
DzXajkY64hfE9Y05h2sc2tO2Ka6T+Lpluzh7iPA2OX/g5DZRaODVc2gFiJUgoFD6PoVGS1BiGGGy
0La5S5s7rb1MnA5MhJhmr3MfU9sKs/wDijn3X/ZQgB84TYRwkxWUVmXlwKxXEe13k68dasCQRRhm
rTxUHQeTAn+3YxiqCtwsI8iOzWl91+mq45eh0TkO01eAMmDcQzkMJDQYaxGCLEONovJWPsGl137V
vzH63ihZHmUH9ciIeOfNqHtbk4dBJ9oNEE7V0cVS7K0svvGGCLj5MefkiU9MOwfBTtynJZ5miV/H
vwYwreTe76q5Uw5cyML1kSmx1mJYC53SNC6DOS5CaKNcpXMSmvOkqEGrzAhp/JCtdd6aMBO1Dx15
LVqCw6gi0JHdcMdrEfJ3s1qXvoySMrC0DU0uHHqLpCqbFB9H+vk/Po4IVymW1R01HUvBa8R3GfFd
FVhStQ4hiES6UeqVAQt2fj+VqH/BhuX5yVfasB4o/0BOzSOmmJLkVK9Z04I1WYvbl8z17lpDgyTv
fImJ1l1n9vvzEUO6cR/mxAQkL9PMXiN49WgPu9mY71fcCOdNSN2MMyVwNTawKAlu5hiRPcYlTHTN
L4IR1DzZTPG3f7bhcllD6B4AN4n3yGmIH5wutpnWlNBBWiLLXyJdv8OgReaGVlUV6ea8NcmAMbBl
NtfVRoGPM3qemoPqb0RGCzRaVpn5mYZYal9FaMwPLlq/QbPmPh2SvVHckbbfQsREcbtIrvET88KZ
0kczg3Rzix21thpKy6BiG0MPoF2i3+qaIkGRXWUn1vidc3R9dpgfyvMU1gh56PEUW/sNeDl9N3kZ
CO4ZFCeuov4LB/rEqHDc7AUUu72JHU6a2yaekHupUm+T75JwV56Y4H57tK6Y0LrUCqxL0+4je9vR
DUni0NKv7egt1zZppfntb1Jq2yzZJOlrkg0cEokXb+ACD5deTs4vPf62sCc6RioH40+bT7/NsaEC
81crVCRnwOhbyUCNWAKy9lKCYGD8Ya/bqaG7sn2y1hDOB3CwahpOclDx1gDeEIztKAyKZR19sSJm
cJXaaPYz8uLU11m/PX9yJJfo36F8QIFR/nDFOfVC08lMXJA+dCbZufMvs9gucRfM1W5WiTNKAvaJ
KcGDGOBM1KlhKjHCQgMCdO9Vu0VFLimJnydWBCfCbHrvsQ5WaL6bzdsO3PDnd0z6UZCr/2/H+DKP
vBQyb7XZpDCQmWDIfk7HbZIqYMYyEAYwhOh4A2xqfp77SJIWVMwjZg3cVN9geAa6a5sy/5lHYWpc
EcwE5dsihTCarioRy2LLiWUhbmukAJca4VMO7B4KrnUZ6tlPFBLABJ02IbhllU9hqUnMpoHpEd1g
FGKEFNnwsqggI4qq/eAXIJ3F1O4AYsne75fBz8oBw4rIIsJ//opAPX8YFdep02zJOW6yWu9q5043
3p3513kTf+fshZhxbEOst3djb0+GDhukmZ7sgV1k0eJnANh3GOnKexL25L0t3hzjEXk4c67KOdkY
FO1d6us5pg7t5JCOznYpIQngPJuRDp2zXylGb4Fb8Ue7upsn+zbDtPj53y05pyc/W7xL0zEx7A4/
e8Qr0Ky3k/HipaFWKUKq5M7EXQ34oo4cBBV14aDGVhI13QI47uKs1kvqeeX3GN4BZjaLJJc4FUge
+sppa2xGAkbi84v8HCbAiw/6WSQoYIb/RBo1FazEwHgKYEDxWOuXVaFY3eco8f+8+9yEjVE0YXXl
2KRtlOHvd+i1eCwOMj3fevrb+VVIwCQwA6wUSmUotcPWaTDiHU0bAnjgXkgfWlB85lud7GaolMUx
gLm39hqy0Xe9qz5gT7bl90EArdpmu6oilmy50KkFZhyaWGCeEHymTxojW0wsl9V/6ty56hdttwym
Apz2d3Tv9ESBmhga02BiAPoILZjT5a66PmiNjug0Oc6a+BrQJe9GUjqXS22Oua8XPSCFPVuhklOT
DqoqBUYA19JoSWikaX1n4Fl9i0Z9l2Ks0uuckEyRuZm6dpyhnj6Ula9BGrL2e5YnT5E7dE/TWmMH
iZ7TvRllqsuKf55P6wHIDXwMqMW4YuhjQ1k4VtaiZWXFeL40kD8tvAKc6hqlPjPLq6UtkM8VmDTL
tC9gV7CbyJXBpgqIKTBjp7upGbMHgQicwLp4j53LKN2N0atd7s77qNQ1jqwIrgGFizGz+YQJ7R7y
PDRakFwYz+dtfM5iAKjCFJvlQEWUQ7ZPVzJ0gNo3ZORg3ObOHOzrxCM7J1pxfdQ+1SLF5SELHny8
FIrWUGamYhuwY0SLjQFLaoFp9lrTN5Mf5xcktYBSFTIALgTxKXxENZhGE349uc7WsyJwSCgGf6Rb
dmRBSGMWhk5pk8PCXN+PIJCeHvXs0ss731MJCX8O9Pg4Hic2AS+2gf8RPk40Qk3SBBA3W28AgdTZ
Pko21eTbFJKOm/P7JuEiPDH2CQveRnFbcVh2y8LSvJ6WXck2NN8Y8d6xtjMJ6+62TMM62lOiUs+V
efrRQj3+vjnKDKE9AqgAX6jOrlqUwr19rFJ1kwWMYxPC069JvCgyVpgYinCYD2ANQIiHDkDmbTUa
dCpBcEmtmG8nbhY85vH1xHf1XOW5VQGcE8TNtuvv9PXNzPa0u10S6D78oeRQWN8bbUJLH1Jv+o/O
VlTEZOcA0QlXKOB7yA75lh9tacScOBsI1luC5gSzO/5oKsKT1ILL4U0mSHEAZj21oK9Nk5sORx6R
zjfKaz1VcXJJihMIFdhFEHJx/nTxALRM0xl0XHBr2egnXZbLg+Httfw67je1E8Ze7rMOCAn8pyj1
y07ekWHxMOTuGPfjCMNApXvaziA/s/7GWJ675sL4d4DiySJFjbpswdlv+CKbuN52y49mNS+0JA3P
n2/VisQjxqrCWThqOwGBmrPeFtUl8t/I+an3e+DHFNZkB/p4/4TTNgDv0eU6XxOa9u73rr/Ipm/n
FyQLwxgV0/kctguInRAcm8YGnW6PyR8aWeh1tumfdDQ1f6qhlpLM8boBXYyKdUS2iaiTccZ2YPoo
FVx+1hKSehzBUeaPfQ/e8kDTn2vDX7yLSUWKJNlCg/O0/x39xMCxsD5QJRq15sBW76EqZlrOU9M7
67ZwQW14ficlodEAvwBK21xMECPMpwc51iHLO4HPIEihd2ks6U1c3wExfaMZzUVDbhKdbKmNdPC8
VQkVLxKnD7OfWgPzgBTBRvxIZ2+P0SqIr7hhnL6QxdxrmnPRNU9tnFyOSRfiHgeRg+UFC7QushVy
Uu6zlSV7a7ACy1C8PonkK+OHwa0w448MQkSCtHE21m4F56U1Jhu0Ic4vErvWzaDw0uwFr8n1G/UK
75CSYdpn1pKH7dBPk9+YPWRe+zXy2Zonr1Xb6HdVZGZRqE+9XeyjLh/AoDzN/UU1kxnaootDQtdM
mt9DNsZTaGrl/LsAe/OfJAITcWfNy+xPqWP+dMfWPlTTkl8uMR3mAHf1+jB4rQGn0PNvUcfSA8Zc
ui0Aal15pVWDd53rY61oun5+4OKTYSgNOAk8mSCMduopRdYbVtKgx290F3gqaOT3Ul8XkWqq6q82
gJDdY1Ic/TU+7IRBaiHzxcN37Fliofc3tpUeJEkyXmNPp/d00Lq9bg0gq3DyZv5JK2u4qeYJLQx9
zJtNPufdxeTO7UOR16js9iD0e25TK79jhTb8bDxtVWyJzFnAC2QDKc85gUVniQfdgmwI+tDuoqU7
zVnNjcO8Q9O07YEQVIEWSiN/qa3x3y94iGMBj8rvR8jyCt8Cj1dU8//2R7t70BT6rrM5f0BlH/vY
gBDDeyvuqQZHD0BwgrJJrTV+lOpB9u8FJQz+IlnnpIv4P2Ig19jIhpS3o6jDNsOQ31Rk8IexVVzp
knQFBA2IcngtcgIH4aVTlSPLpnxCHZpOYarh0M7B+Q2T3Eh4EIIiEBNtFqSmhNthSiCHN7ZYiLkE
LSjEoWk9mCDCHP3WIApbko+DLrTtAOrDFW3ELuGoW00xRuhEJ7U/Vt/b+bavN5lKNEuyZ7CCygQ2
jSv0CD6W215q0oVbqb459DpTNS5Uf194SiXLuI4F7w7TufJ1bRPPlWKfVBaEr57pmdOXJlZQmfnB
GbN93ezPf3X5l/jYIx4gjhJt1iQFWxesgVXx1iMghJlfHZRg/32gC+ItFGU3LmbMuW5O7dij0SRj
CTulcb/asx/THz258bJEsWOSvOPEDt/Ro/VAUapbAOEqMTB5t4zX3fSqDd/Ob5mkSn+6FuGk5E5k
dvMIG2v8kEUAhpebys38eNr367XZ3qfVQfd+LF+IaCdLE9zNAY2ollLuzhZkPbtgYHrQ1JdE9alU
Wyg6XVIvvTdgeRF9tJvbNp59kofn91BlQ3C7pV6j0uxho40fVrqvpwBIZlWKJj09KBZiWhGPWHDt
nPrCQM00tjpsGPOAQbdDD6Rji88ra67+vIBbIH1pi8cugtomELpD8YSp0/PLlPQ44Co854YKPAo6
IidZ3TFApmu4/cC2xL0fyy2gC9uZBVHp+Tqgf/p8Vfw7sawNSU2efePAodQuZMSuk69La7hITcs9
RvnAt0K7sB0359cmSR2OrYiAhdYrKSi4YMVu36omtNZrOjZ+3iGCbKPy7bwxmb9w5D0fG+MUtoJP
ro2R11QHqqhow7aF9JCLWunDF2yAhMHAzWTxV/upu0zIcjzmwV3S6r2Kr3oQrahucekyCC48CFci
OxfhuvXUZlM6wx04XCHh6D+U61Vk/zK39z6MiGjdmSZutq4w0jdPEXrn6VcKXvaxBXGnkKIsWYnT
q7HGR2fSGS4iFd+zLB0BtADAZjDI81bN6dcoFxdnegL8pv8/0s6rV2rm2fqfyJJzuPWknSNswo0F
POCcsz/9+2vOe2DGY421Of8gLpCo6XZ1dXXVqrWUO3nYtt2Xztpr8fXYv/3DZ9d5hFMKAlL2Wwns
6MaA0jaFk5bPbspXk7f1q2tP/XjZxNKNIbhEQF3+1vyen8g2bzq5mUDeKMmXQrrh/bPNu91ovnjW
3nYOsfrLkve5tVLqXbjbsYpKFbuooAE/20IjaD2Tli6BHEEJFbXs0LsqeYjla8AU8b1nDx4MMREO
7xrNtfnJUZI2qdU0BkxgtrtcK13PZpqNGZgB+JeyA5YBolYCNdWjqz3F3y/v7oK/n1ifpXldHMuS
DU4DXOvgZvaDUq6sb3EfGbBhloO2iTlvciVWVzdUzVkeATuWfg3DixTcB2uXxUJwwMBfM7N1NIHW
hJWDGc2/Q2SxC64Mb/8PW3VkYpaFTapkl36cgmeEqrevwQD7Hy5bWFuE+FhHp0mq4DnWxF5RgnBz
51fQoVpWrPQDl6r9DO7w4OLJRZl4/myFqSqWIBcDi4HuWhHytAsYG9DcLHvgwY092LfhPS7yj0P7
0VtDfS1UnE6sC385WiPKuV0kyThc2kWH2rFe5a68FXRZvmaCyGIefEhxxPpweWsXIuKJ2dkdGCaR
z2OKRU/aS+3dJcb9oHzRqq/a2oTl+TfkHWjBoaIjDE5vbZY/pHUPPaBsRTRT5cCN2/IhNSU3kYOV
+HS+j6K5AKUeYgW8Ac/eBE1bNtloxnTvaldv74vhtS/HTa9dy+hXIOr7fpytQJpgC+VgTsG8ID8U
qZkUhRVv6CRLysc4eJHqL5c/0tLeHZmYl96N1swcL8dEAYyz0j9rrbmtx+1lI+cR7zdihsvK5hpG
8uPUAUdovvt+QJK6tPqdGdXbfi2HOA95WLAZKeTtTJ9zXipLdcnM5BD5cqtzC+naUHedBg1X93Z5
IQtmkF8XZRPGAoRzny4EL0s7pwU+kLYfDedWG5CA/9AqK2/CJStg3uG2o5FFfUN8s6PzakijqcSe
j5XEY3ik9F4SuX3oJ6m+VmRPurq8pvNjavPi+GtN/Joja7FlRJOkocmehWXs6sW3IUs+qP4Xe1Kv
xubXZWML7gaLK0QKnCNYt7VZQI+iIvDKEnd2ch8ahW8D0CmzeL1sZMHdbPGJGDIF1Qtd1OmKACM3
uSVYygZwF4ZLKmM9c1Pa/102sxAOfvNs20JkG1jiLOyMgZMqpcCDWd4+nj4H8ABFIaNf21zZA/6l
ULQ2NEkTjp9+mrnYeDkVL4AlKnTls0w2mKTUCXy4ZLXCridX1r2RQRHZewIcydezAp7cbsAU/8ay
u3br9EHvlopNVs0bmbkDiepMvdF7qYdueqr7676X9LfUq0lFQrkrrqJCi6dtpxFN5dRsgkPbJ2gN
dETWu7rq2zsqyNVDqYx+e1tYof5kTibnbRqnvdqMwa2ppvJXdczt2yG06+sW9woZHksJzPqkKzQP
41iCYsh3zF+pnA/7SbfH76E0Gs957aWvAZ2sT0Vst7e6Ew97AxvPhQ3qo8gyNdimg9Pd6Ilpfu7K
AHaneAwUd2j7ZtwqvpQ95CGA5klOan8zVnL3TTB61nsI0PLr1pwI21VvpU99VjXTLV3W3ntyQJY+
Mupid5seqsTGHbIgv7aMYHwr2irYW2EHE2iuwA9AQdM8BKGGVoBnQ3e+9duRAaBJDaTHRM3kz3E5
ec95U4f0TyyjvE47Kdoi+IZyTqdn9Ya6VZDdZkWc3/AZNX+nOfH4Uy3VPIU1LU4/QFdU8M6GMHyf
1XX4q27KRN1LVpXxJrasNuZd7refVb1vvuSTj6ZMF9jRd8QatF3ltzrSGlmi3elBTfmtMT3Jvezy
529oamKyYMqzgEkA+Dg9WSEXVSCVcCWr6bTR4X5QpeYwRfIhhJrZ69KfkbTWuFo6zJQkhNa1AyHb
vChieL6lZymnTIv3JuCjdng/xI5FHVmYBfUiS6y8EWypPtKxUjK6fXZ9edvW1iC29SjENqPS6uPv
SIF/1eHDoD5fNrCQYEJRpHFboHdFi2IeixrwqnnWjBQ3clX6anWW9SUL/L7alHZGedSBAHOfeo7P
KUzNbnKbwAvVbROr6X+Vr0V8v7C+LcK+K7eXf9nS0iEbJT+D3o5S/SzgJ7439L4OMKJvP0pK55rB
SqNh4bJk5X8NiB9wtLd21cS5+pvYqFffYhUaRxAYxljcZOqKpbWlzJzfCO00soS0YkU7A/RFsaoZ
tXQ7WrxJeXhD4U0X4HQtoRMSnwU2gUi1Va03B47DwFj5IotGaCyST2KLfvepEd1KwqJHX30j2c9d
vU/araGtmFj6JvCw/jExexk6QFZNL6JLVw9fY8PcRi2Q7Kyng7nGbrm2mJl7yXmbF73EYurxSqlu
ajLyNRTCQn5kU9EhQwL3AMJntl9hN6odcU+gELI9rIP79GC+BhAr6977qVyhQzgyNdu3IZfTeJQo
UXpFeIXYaZb4e6PZNvJ9ELw/6zsxNdu4QbH8LvYYbc0Hb9uY4RaG1SR/02WY3CVzczkILF0bsGhC
aoxQDWj2mbHSz7u2dtjCvtiEdegWARp5V8hQuQZ6ydGaUyy635G5WUiolVgfMwlzY+q5Ybcd5V9e
53bJ2+VVLfkeeSYFFlVXzzupsJy1RmIAGQkQPwCQYAPaUKY1bqYVK3PN2DHzZTMcSWYj2Kbs4MnU
X8w15uSlDTtayXzQLp2qqYx/S58Whnnotbii7K/cT1Di0SzyotfLG7dmbubm4Yi8eZ2wcZr2I7F+
MGe3KZgcCqJPl+0sdDNg7iNnoGdPfxgI/2moqzhOldcyIt9x76bGxjFeWvVVGal8hNsg3zfjeuNw
ydcFZAOcOwp2MKGe2nQCONb9HDCFlmdiok+7zdv2te2LdKdUDx09HMlZAUUsRSgHFn6WKDsWTepT
k+SPvWb1cA1Ivd7uJO3JiFsPtoZMvi7s8jM8HGutqkWLv7kA4AUTgtanFs220esyJuzmY2LRblNQ
G477UPmqxp4UbEq99JJDOrTpSiFt4QoGNKWZlk0xBM7h2ZOLT5zFZk9bJQuM67y9t7zycNlnFo7b
/5AwmiCz6EjNViYl6KDrLZVvOY7TnTHBK2lW9QAWw/r5D5Z4BzOL4IhR0NlapsIxKQQTpaKcgoj6
3FqHQi13l40sbRiT54IzhpmUs5K6MtlBFVeC2M0c3YExLG1NeWTBFZxjCzPnsyakYGRtJCuiJx89
RfJe0a7S9C4f/yFPF8he+qNAIyC1Ep/uKNOLsyEb7VFgKhWGSFtnUwQ/Lu/WQmCi/0grCtA68KI5
ijjuI6vQCg2CEOVG7W8yfTfav3Jj7Rm/MHAl2qtgb2CNt/jv7NMbSdqOoUgpmijM907rd1dZ51ST
a2WG6W8tJ7DvQzkNHnwnaPNtlaflQ98nyWs4aeFNkqppfvAY747csmz1nWp6yasold+p0QBxr4oy
OyhyAwrOuu9rz41ypq92ZhiOKoWD0HhNHOhjNjRBzOuorsuKZ48iZStZoFjFaa2C9YGHhiOZorc9
7yV7Y+x7FQ0CXm6GvBv7zNvodS1d940wWDbjTlV7/WCMbX+outLeXP6Y5ycZ88yswGxMk/RMRhSl
0D6MC9qK0JWU+8aK/c/2CGAk86r3i65jSqA5Ae8AQJ+Hw8GJlCiL6C8mbTe6lpKF10Fh2i7jOmv8
IEur4ssJti9HU3kRnx4CyjNS3ieM2gZjUd/mtlk8q1Fjf7cLjRLO5R08Pw5iSoqgatjAbyHIP7VF
buOYdccEaVE8lhqtJHSNu/GgF9LKp1o0ZIHmQu/P1NQ50YevmqWVxR1tZsCNY6jwXg0fUOPZ1Xr5
cnlN5wGRNf01NZ8l8go9l6cGU6MJx1+dPY5t8eWyicVPBHcLjUxbc84Ce6mnnLkCE33nb1NPe4rR
4AviceWmWnjzsxQg2fT5wM2yqtPP04YOVbxkpL/S79vpJUxupejNV68NRrxDpDPL2wmN9OihSIBj
fri8xqVthMVAKGtztVBkPbUtS5LVhbFBgxip5rTNNmm4v2xhaRdtAfwmhQKseFb3aY3cM4m9m7B4
Q+ttUp//5SyJKG9DbCTICOf9nNGP82qqGN/s4ys5RbhgugrJoi6vY2GnSANp4PCVdK4U7XSnbCMv
w8JWoP8YlU0b75gfWbGwcHrAyFMtEAgDmf+dWkhLxgYDL8g2WXbvBQ9heW85v3p15cG4sA4x4YVI
ABOAzHDOggEimVkTZ3G26RF41D+ba6o3C9+bwInANLc7TY95DM3qthmZ4ck2Bcy6fbxVs0etXVFc
XLiRTMAFfApRjcJ3T3dKTTzdpMSVbUrloKQfevuQW59081o2XjwDxRSGei9//MVFgdIQAgGA3FXx
WDhKWZQYpLrfY7CL7gzjLbC+xAyU/d9szBY1xrLf5jY2puzRax8pWUfh62UTi9/+7zLmAgHVMNVA
uzGhT+NeUZKrkSmB95tgJIITwv+Z5ZoFFKvXsxIWiWwjMbwamhY1+vgfVnFsYhYv69AKKO9gIpkq
12HcuVt5nZw//UixKQXgYw5p3TxkmUYHdVdZZRszD109+xB9prFKiWNr0qkZvl/esCVfJlmFJExA
wFATO3UtXM5J2qrJEMB6HDvkk5mmlumpmfAPHkbPPMhrsmVLzswCkRpiRgCK+lkka6Mgd4q8I86Y
Ieu5SaNv7RoR71IsO7YhPPHowFRaJfEqw4aUueGvrv4k+9soWHGEha2zqH4K/XOqUfTzT40EveoN
ldRzaRm3khm5afBqMgcZOK5i3qIZVU4rcUd41iwTBtJJJgA3Ey1qdXZE+1pFYHIc+VbO6yTd6ugH
mButAXQxrpGNLXwk5jV4Ijs618GZGI+tdxm5uJxtqnaEQpzXpf6hHNaaMmdWBGmAyays4FLk6pwd
JVlmKoccDehhEzPDtC2UzLXCw2UPXzMyC55loTiNN2DE8AB4wy+mZf8gtiZ4CQQDLQ4NfGSe48pK
P5jDADFBpFJr17a9X2wuL+PMpX9bwAY9WzH6Pbs4m7YoGJWj5T2UzjYrt7bzoiTORl6JBwu7RYLB
qDcy3aKuL/7+6OR4eVWQRhdUwssGGVYmmcZP/ruTMgbxkfmlQsJXJ/2brUWq88CohIJVFmjPWttt
jQz5PX8lji4t5diKerqUMem9NvKEFfCTpiwflLB91Kw1fNKiGY394smv80qcncpu4M1oTgzidYlx
1wzavQV4RE3b97sxqshkaAI5JCbwZquZJNWsDNGioN5tATQrNZcG0mUnO7t6+DDw0pDTULJSyJ9O
jah5mfHgNAGFGsa+d8Idc5mH3gfLk0Qvg9Rvg2CNgucsis5MzmJAZBelNTQ0K9JQZ6Z6FxbffK/Z
xkza6clerw4wXV1epPgXT8IoeQHva1H6A9UBE8TpIq0pNwujoVFr2zU5uwVHTbGDt+FgTvZL56VX
l82do2CFPdFHUGArpvA08/bAg2S5FcpcPWXGNtkVJm37Qx5tcutjHL8pynMQfHb8m8tml1bJKKSO
ihApBIjB01WSI/dhWlG01qobP6A/I1rGt/XguHm3wt+0EJooPtFopIHBJJUz95osTqYyx5Spytep
5t21SQyNUfmrdZrny6taMiWaJDLoLK6M+WNVz/K6Nzq8xTA72a2Vor23g7G5K+pScht//IdIxdCk
Q+2JjpOozJzuYq/ateIJCuhKNXf0W6Gzplr2btA3HgJOWmDjSVnPXpAO8A28hxIXrPrWNrZ8y52S
7DlUEiZPs3w/Ztnny/u45B1gpMXaxO0+fyaVVtUllRBgsDvjZzIOBxUV5smvajey431trrGIrdmb
5Ur1UIOlCrBXpOEvOWgQJR1uBirwtVQ+m9W705ffG/p3ebMjPma5VSYxG2pnMO1KH5Dp3edrLIwL
gd8CuEyyT9eEPHmWyGb56MCBxxqGWL0uteemM3Yg7t5/759Yme2cn7ZVHIn6/hCoe7nyPrdNea9N
P/ywWun/LK2HWqCAC5LMUBo89XVtGqNoikYicfeS9A6jZJIbrAXfhRuG4hxld/5DQXd+9etMXlce
rEMQRCnbQP4kh5+8OnIzr34uQyRdV+LFojkLJwfqBlJ/rlc4DgHoAjH7XE/FjRXfJdp/VV/uzJ8F
ffFujfpFfIv5zQKvAUkAiQ27OIu5sNK3ct2RccSO80NKIHTMwhXw8FIAJD3TeDyRpsGDdfqROERo
t9fEWqpE13Kbbdt+/MpLhKkqY+WeXPIH8ieLR5qoSM+fhqECPC+zaJRE1hVYQpDQV7WarJQdzilX
OKrHVmaXh6mHaeYIDbYm0dP/pMkwb7xBq55guBo/KtJkMTluFgeaKgm1Sau+jQqqIW5WRc6j6vTd
q5nu1H6NsP685zv7WbPD4ISj4QUmi5fg70n6AxMe5rTxjQBdrW1eahs9ONRr98CSt9I04qqB7UtX
f2cSR8m3AuWuNUFHuCmq5jo0tespbO+8ZLgaOYpe1d7EevX+jE/0qf6YnCXJXW6OXuZjEl4Ot9FN
d7B/NN4WwNWOTmIWrpzHpRMiULsU6XWYAuazOW1STFkiOAIUx3vSYCQfyo+Xb7bFA8LYM/qk4u06
B4movpE5YyUsgEMObzo5VaLDoCll4EaF4X1rgq74lz2k3ATtBy8/Ks2nZ7Ibx073BXqoycJDa8mf
M7m4yQtKDpZ634yQCaZrqjSLqxR1Tvi4YM6cR5qgnAYjYipiY9EU0CcZ1sTsVs8d5i+MlarDYv7K
xxJBDYNn2DvVimJEUrm7vSZhJLZ3de48y99H8Y/BciXtofReLXWvWyuhYTH+cAw4CLrAbM62NaCv
PcW6aKPWlot0zBMYvb2HmMxlh1lKTagX/q+ZOTKmtkdfbcWhkyt/5zdvEs2CMt8H44TG8UpIXfps
lG/5XpSNYG6ZLck3JAV1T5HoDUCJas/+zyl7ayM1QwAdTXy4vLLFIMYgnM4jh7YBb49Tx/SdzqbJ
x9cyW+0hrF5y20KQOu8PieHv1Sn5MkwGshWPkbk247K40CPLs7DiNSja1AY+Eybp517+NMXac0Fx
dkNDa395lUtuQi2RhgeJM/WxWRpmlV3m+RGm4tKI3cLQfzlNekNjbU1wayl20TIlpFjU4JU5e2HY
aCgDDkxM0nb/kpdO4GqrdL6L+wZBBI8orly+3ekXi9oh7bMGG5kFgBhB9DwCQa+r0DWuvA8XnYO3
PiUeIpaYAj01BU3OOPUT3WazaWzlpnE0P7kn2SwGV0fKAIh6F9W2a/Zq/KA3RvCiBmp7awNmf3+d
hkojVHm8yhlynh8KIyxa25H4IXHVfCSfZqxNjbYZLLIrcXpxycCpRAVNNB3n3YHIUILELomapME3
mh35bozcslcHX72u/29y1Lcg1TZqnj0pPIcuu+n5l+XRSqhmvykUnVHOGFpv9AW5zobu2643oYjP
tz4cl1n2ctnQeTzDEHg1up7iNTnPELWuN1rNoT/h1XeZ+XVIfTfJrniQ0xlZWdP50Ts1JdZ8lK9A
71Vog44pZURVz9k5Ocni2oW+ZmSWiXWGUZeKaOmgZOLX3x2pc+N3SwSAMqb3wTVDVYhZuVkMYdqj
kgefUn7M3I2ZdFeplew1aa0UtLAU8EakCMxkEbDmjcNRIaksFKrqWW19oyt/sDwCsl/4K9fMip05
EzMivTnirBO+lo5uUEj7Whp2nrGGM140A9uTuJ3JQ+YQcMnpRqkuTXZt9LqNbOe265g5PF+t9/5g
pdBlYcqaEhIkAvN3nF9WRKoEsv/QLNzU3tnWJo7u7Tzc2tVXswj2NjNB07vnVERQAoFB7UUB9WbP
XM8M6yDyQqzaSfIBbqg3tSDtkSUU2pgBMhh2S31nd/n4LsQJMXJmChZK6JXmPtJpfpS0U5gz+iPv
O+17MvaHiYx8RDPosqXzyiuO+NfS3Eu8MPfrYcBSY39ksIWcZCd5xm4avhoqud6uXOvNrxmcpSNJ
k3tAuTAY1KVr9WSMD1HPjNun0LJ3tfTZWgOML+4lnGfM5wkMyPxmaS29NYY6zjcKsMUxeB7UcSt7
bmetpMjn7zZ28o8dWgmncbDKC7nwTBYWKRqV60+6M228aCMZn1Pnky2tSdqcJyIKS4JUCKdkXdps
H60p6AO/IoyU5q06Fq4G+/Vl11g42VBICQpbugAirTpd0FAmFBqY6d0Utiq7o9xHu7iBugXdpjVe
9KXFUDs2gRyLczZ/EdJRS6REtWin+4VrGE+rKdXvBP60KoOwnph7JoKAIJwnOm0FBrfyOMWDUWdu
4Rm3Vmo0e2mMHgNZekxr3bjx1P5OkaQb266uJTX/WJbTfaH6PjzwnMI6eKKHpJM2dzc5EjieREbm
y1q3ciLPqVO5rgF9i/4/eQp7crrvfdUBYYqDnNkgc18o6ZUcCMJ4eVt06KMNQKIjbyMPP/zJ2EaK
L5j2VsqNC18ecgEmrKmVUTCbtw3qwqMDOUoCD3Djd5brVy8QWx3e7V4YYWgWqRwANPNzmSZpmRaj
TyAgD/Nq+WBCvb+qnbeQ7tH24HHM084CNjNPptuozBQtxkw+xLus/WiNAhvbDFdTKeh02u2I8JRS
IHto1Gu55uI+8qwU1skp5iOOpIGlFhrY1iM4sYZmMxTKbRKsQQIWTo9AmP8xIyLgcQaWVbAwtZgJ
c/o7ifnQBGvC6wtRW7QEdRCV5K7wnZyasEvkhFKJ4GZWL7r30GWfIdZphhe7/qzrV623krsslBsQ
UTqyJ4Lt0ZKasbG9MYzyzVRu8+ohHt2Q4rey7acbXfrqaG7Tf5S6q/d7JEV8jWcIECvSmVOjzOLm
aQGQj/6E/Dhq+c3gG4+h9Pn9VuhdMfwl4/vqvGoDxSRgywQVRyMZd1UzXpdVvQXmu3IdLTmFhqYo
UCswdmdl6D6yg5J8CKdgREWrf5L7v38dOgFCVcEH0YmbpctqxEBAZ9Y4t/xBMW40NAWSlTUsnR8g
dmLUC4gQznf6QTwmsnMap3gdciBZZQqSEXf1bljybXr2IAUBn3LbzW5S37Rzh3oIO2XetoyaQGKi
9M9xsM28n1W/TfOVPFa40ewqAh8iZtdgf6BmLlZ95NtJV1XMozPkrMHJabWDq/bPTf4U2qGbRKFb
rmlnLewiA4eiKSsDWSOBPrUnjZ1R8rLJN3EmpnXtH53P5aKpa+DBBY8TfUtQI+Iip1Z3aifTlMIL
QlmkkpV0M/UqNMudsUbVuWSFJiw1SPaPK3K2e3ZcsnvJmCMycjsgKL02orngDQwA88SALhf4+Lxc
prYWbGsB/75U7QqZUmpMN/SDUt/B26/6h3ENpbZoTzQpyU9hcpg33MCnGH0js2tWPty0znCgEu+a
zi/N+k7OAjufdaBv/N7xYyKcibAfTGyOzP0+28S+y8o+JsXhYmquLL9HZnyN0en3vzF3c5alCOYo
irfzJEJvtSCH6jbf+BQfIIZIwutQvm/IiNHG7D6qo2tPTwj7+OG3pD1002OwFs+XXOX4F6inDhkb
QzeUmZ5vVG+SblD8Uh/10vjx7jAoKJX/LHMWoyotVthIlhnF8k7iTySQri0Ixy6bWXjF/G7BAc4H
tMIA1ulaRkceIdsWh4s0oinsjTKgKxI+lvkag+JSuBDNvv9v6XdCdRSejGoKwyBV8k2iTVepDh+J
E+2m3nx5/4KYVaPtRMeEOuds35JYKaOW+tfGp/ZsOf73oQrvZTJe2JLWsomFzaNRCq2K4JvH72eb
B7YxTTQfW2pU3Lat/zSN5sGqUuQ47H0cN1ey9qQAr01KFSrzB1V5Nc3qzq8Nt9S+V3G8svSl7Ob4
98y3uCl5dtctv2cyvE95p+z0SrkxiuwmioOnmspGAg7SIl+l2xRAIrLisgsXEJyCSBfBrwLCax5y
+k4d474BnJjVjpsq14OyQVYwUcNNKpHVfbn8oRf8ySZeCwAcACFGaE89dzL9akzhKUN1DGln4zAm
36ZuJZ6t2ZiddMPL48TxgmJThZk7eYds9Lfl6tDgohsdrWTmsn5ZDLJSsxI9PtjNF4m5omQbRLvL
+7VmRUS1o/MXFA4TsS1rMZGA8wErXPPsU+0Pl60s75gpiDQQRYaA/9SKrUyRhRsWmwQxdoUB+iSk
+bS/bGR5KX+MzHUCAsh05KkSn166z/TH1LqKxs3QrqAhFt2ZugGDS0znnelwlZnlRYPFhkm1RtrR
XBdaedfCss2YvrrpFe+g9mvFnqXtE4UXRkzIdQBin25fElkxJLAMZdt2ROXTuZPT7OA0ysfLG7hw
g8HCQgWQkI+hOWqwjMtIGYsSXzDVe+SFD7n3/bIF8XCb3dIQ5wlhMZipBQvU6UKCvm7VSiM5tOww
hUsNYoA46Jkvr7Ov/Ri1xEU/XYl/5zYh6GXOFxJ8RPC0eaF9SiWjcXRSrCbcds4XXdt57U2vf23l
zXsXhyGoocWMDgFvHvdDT9HaOifNKdrPg/nFq6799q1Sb6a1oc3z73RiaB7Q6xxqqqTnzlSqz1ZM
yF6TjxfH8fQzIflt0i7mLQcj7LxAVuvdlDeNSZYx3E7Nk5kdpOBT5V+V/W2h3vr1Cphz6QsdmxMH
+ygG5X4WtVWLuaQYN6N8DafywQu/SsNVE62BfxZtMfkHChEoE72qU1vdhIY8J43LUH5r7OhKN6bn
XKt2UtW6dJZWcoHzgysm2AVQD9Y4/pz5uyE1kZ+Lm6LvU9ey9r390St2l93uPOwJGxDPwmaAONuc
WSCPOnvMezSY2/ynMb6U0V0wAgNZeRwv+RwIbeZcSQxpisz2TVFQc9QsYUV5Nr2Qisjz5WWcx1UE
wAmqPA9+R4bZVrVyWWRFGRWbPNuaBVqcP3z9UYuuU7RZ4zWw5pIXHBsTP+bI49IyD9oWNqGNPelu
GF8b1rNhFK4lX9drL64lFwBNCaYNfB4Ir9nVB51tnxkBG1eivZFUByEAZwRrDAOLVoScBHeS4A+c
7V5Q5QZl46RAhOp5dGA3c14ka42NdcnTuML/GJntml32EpEWIxOHM7+uwx+TciMrayJvix+HHgP5
IrUY1HlPP05WFLUVh5ixY+M2ZWD3iqcptKX+8NVqzXvV99KVI7RoEfFn2qR0UsBen1oMjCAzZI/7
1Uv/E1dsbW1K6Vrqi22THy67+eIe/jEFJODUFGR6TR3lOe4wXkF1V/aF6xikdStmFv3hyMzsuJqe
UbZtjxkv2ZndlzZ4KcK3yytZ3DQT+RLKi6ijziFoCEroFVCbYqOqz120b4wb2fEAj2zMNQTf4mII
PjKQZ6LDvAgTMFvfaymL6etwX4zaJgLhMyBKfnlBi5/myIz4+6OgkKS9baJmWWziNqU2thnC3aiY
bpP/QygV0y7/uxyxsUd2GBFNVEj2eT4gP6y19ls2+f/y+Y9MzE4qtTEfcRxMdP6LET6GzuM0rNQV
lz//31XMzkytO21pCEeGtGof+LdtfCihrAh0dGZWn9TCXecJydGWzVN7qDj6utQx1mYBc6m9mBmY
DpLx1WztbWOlu27St6XZRlDSdFfx5Pzf9nOeNZgWQ11wgf0Or636odMPXr1W0Fzx8rmGjppAS2AX
2EgqZ2sFj3LjuNYafGbFx+dQ1dLMe8TkMKL4W6fZdfbeUG+staLOom8wgATuiSoI0runHq7JYxAo
A1b64geaH+W465LnxPM3VryWzy3uGnBiSD4YUyOtOzUV6FYNcXNBoJM/aOUuSX9aa7F0MTM5MiFS
o6PzGvlJo9keqzGzNzv7PijfYmfT2a92r7oAai4HoeWt+7ueWRCyOinJe503WCVBeRS222AYmIh1
e+N7brxdtrW2sFmUqH2/k8ucvQsq44reTTd8MoB+KNoXtbjv1H/IhRlU+POlZgGDTnlc+TrW1Ez/
nlhj6NKx3COfcn15VQv1LjLJv4bmM//Akwt672xh4+8q74ORbS3ah1N0NbTb3LzKQ6J7cOXJa+Bh
sYCzIHVkd3bnTsoAfTGDrBuvit86J7p2hg+GJ2wymeZEG4VqdFn9S9p8ZHRWi8q9qQ78GKNtX+1T
9bkoe5RcD2r9pUeYOe1/XN7cleM2b8OBji5jWRy3rAU+zExo1RQviWStrGptK2dHDm5eY+pSzMj5
DyPaFM2NBS/c6FwF/WZ03Hots11blvj7oyPuJ0UgDRr2vPHeah7y/INavl7euaUH1LFXzg52VyZF
6QgTU/86jN+1ceU+XoAenLr9LOgOtuebUYcBe2jeplF6UZzILZTgGaYdBFCM2zB7LBImBFJz7cSJ
pPWS588CSWWrpRyFmDb1/E1L27so8W8ta7xJ9PCmcuTNVGQQUZs7Y5BX4uVyDCP/RBOFgavfweDo
y2WMubZaQ3COJH2TyD/kKDgE6bRXEJhJq+ieyduVasWir3C1gXflOXeGcNcYEBiSSJw4A0mAst9l
ig7tyxp4d/EiODIzO9hIV1ZONLKnTdjtU9veVH342EF9nGo/A2dtonxxG5kFpTQL4oJW5OkBMKtG
65iRJC9oBHFmvHHaQwN/mzy5av4p7tzLh2F5cX/NzW5tHeL+Gjp3zlv+JoGFsT/V+Xaq99rau3ht
XbNAQu3P84caQ238KmcMUt00w22jP0ryja7//L8tahZEGBeT8lR02sf2m6UfMtjrhjslvHei7WVD
a4uahRKBS231HEMNLF32Q+R9dDzosl7y7G5Q/yWs0L8RGFgSKUMXP+bogDmyp6cxM/qbILSv8+CT
rBmbKB03phXAdESDZfgh+8mr56y1dMUq5kFF1KEZOYQfFO6UU8OGWRvt1GM4DOXrQXJuCZ/PUWXe
d0GwdtiW7ptjW7NFwiCY5XJGFBnU+BD42z5/bqcrKjY7R3L9QIdvzf6HI3BsUvyko33VU78ok5Dl
1cmv1L6V2l9Dg06KByfvGqn1kr+IhzMElGCA6IudmqrarhkSyDw2U7y3PAZsv6r2nTfme1Xd2v4a
S/fiRXRsbhZL0tzSirbGXElOaenXSaC6MHbbPs0y587Od0X6szXNlUOx6C5Hi5yHlCBprEITn1C6
t4dDl1M2BNFgrrGJLYX/49XNIoqWM5vWUKPa5P3XWN7IwVM8rmTK4p8483xq7+go0iyDVez0e9Ea
aX2z5IbJ7fyhK7wXMq6VK3vNxCyEZIj02nlTkWAV3h2nf1fWa4/AxY0SAyGIPoiB9ZmDUzAqQ6SZ
AB4xI6UEX2p5cKM1BrnFg/vHyBkMmiIXWh0DodAax69T8yF0guuQYu7wvZZeo1B5tuF9uxx9F7cO
lBitTMHOPMf2ZgAJbHS0KRONXyvnSV8b7Vx05KN/f/ZpBjkbO0mk2KFpXtlO+BjE9Mn9XNp547/U
NWAQtOnMA6PStNk3MoMuhPuYtdDvTFzfklI3bJubMljrjS07wx9D+qzs2VpDosYGhuSCR1nx6X/G
dlZC6vLO/TUyi3MymacVJhgxEiYdE9dmyL/9GAYrx3MxnBrUwREDsphSncW3TKqb0dYwMwocr58E
myBFGM0Yws3kDG4RJ1c9T77LXreQMcFexJwQjKYALM8ALJkRBeDZc+ZCdhDD6x1UHW6VbyXn7bKh
peezYBZjcgy2LUZvZ9EnhvnDTE0HtJbR7vQxPUjJtPeQz0yq6arRf9KNfjCoT0WjeRcZa+31pXWC
0wGpKCZW+fM09pmT3Gd9BFhFb8t2qyFOs1P62HHb/0fale3GrQPZLxIgiqIkvkrqbre3eIntJC9C
tqt93/X1c5jB3HTTRBPXgyQvMeBSkcVisZZz8noAkYxVhWYCiKjLOiuONBrQ0V6K0jemD+QGNasa
qzUiqD0V0VgAwvXHvGLU8rIMBeqAhbZVkfT9g7UrZ7GnjfVOOaIQ5Kz2QzmhHwjShhsPHEfXxgo2
KWMxHpBscm8IQoDA2rLvGNxF55Az5X4aA8s5+++APeKT0POKqXWMCcp13ma1zHKh0HtiP1n7nMd5
CNxhrPrqRw7X+E2FCzgTJvm1EVVWs3EgbIkX9MwYbA0swEv5RrL+uLzUiksBklCoxPMMLyj5rFQt
Mi68R2jVrRMY6JJ48os0NUKyGsd2Tdm+KzjxARDze1jqz5dlK3zQmWxhaidhHVj2RuAeoXhlbE6A
eRnXCpuB7mwduYLqnJzqKJ3SNUN+sG9QfYnX/t5FsNNWB9p0oEYBKGx9dVkp1YKCgwCzLABRQyOF
JCwZts4qFig19uDQbakFoCzTWV5B3MOQAq1+pQVAgutuyl7Mbiw1D27VkqL1zANkJAaPgEQoLekC
ANdxMdC7tzWdn23d8MCGvg1TBmKqbVtGjTzV0mIsiAk4Bypwgs/lYfJtiu0c2rYYZZzGV95fj9EV
ie/SQXMkVKEy5kX+FSXPw211abPUhk+wFxb5hE3BWidf2OAEuRW95WN3RI/iz7Wxjqv5gafxmWzp
tqx6hvQvMl94zWUPE2i5Y0Y+GXUX5FPhN5vr+hMzHi4bkmorBfInECQIMijyS8TLWq+ZRZl6xF/H
DIzohaR5uMYaD6C4otHe/FeOdb6FqH72U0Yhx4vm8K4K6wqDS+2Dke89a3dZJaUoSkVfKaDP0Jp7
Lso1xnykDM6mBoJhnJYHIGm1YL7pyBWzbzzdkIJSnIDGwBrCxclNRhFrSvantDKacXrVbg4BXAy6
ZNayXu95yUlYpNFdU4Al77Ke4pRJjxJAViEzBNRs4EnIHQa0tTBHuSLqacpPApoHWLqmjsJCqdyJ
DPHzE+eZ5RWNzBkylsz9MUz5TZSmAaLtZ0RGRzfpfGq44WW1VCJdQNEK4irwt8vdYVM5t94m+h9n
8tkwAh5/dbdjP38uUdzRPsRVfvRUmHQ51KMVgTEcbScuOlqS6ZedAcIVHZEm/V4YiR/NNyn7z72q
IK3ECwxVeqTbMMhwvqRNkk5mJkQaZNsvZLjehnQ/zs7+8jIqxgghxxLzHiYWEpih53K2sV37Vtzu
1gxeTPocpyiRAdEEDdahFf9EAQavfsMLWakb0VAtKtBcRcMdjgOT8fIyM0NzeYOzbqJSBnrqXZm+
mO7r6FzH7lNFU7QkfOCO/wOlgoEQAcMuXRAYfouz3sCaksR6HjG1OJbWLsHsSQe2Ss26KlLrOOp4
Pf+vLLny7S0JWkZyrKud/0qAw1tGURWgi+qli9NdWtVHa1ha32z4J8+MXy8LV12EAvEQrWXA5XxX
W0WJZ+pHE7cTLyZ40ieOex9NRj434qBqNF0ROmHS2dg2DO9kBMIm+pPHB2sowiJ7a9vdApbzy3qJ
XyW7slO9pICi23pM54petom8WsV34HF84Pej0IkOSmTTMW1wfhZic4i9huP397x8Jsn0wyqN8CMi
ONovwGUANEVJRGN2lNcoKQFMNCwAnWiCmOyyBJW/F72QgrXGxRyzfKCjYZozJLoC1xwCVvlrDwxg
3cyMyvueCpHuaSBCUq8TOV7KX1r3WBahtXkYFqNBuXwqf17WSLntJxrR820B/tHasgrCrMXwCXBD
bKLZeOWauZguBrQNepzlPm1kkVPX6pC6WWM0DmFwOg3i4oVk/YfkYBYSpxLAfPLegKUDp0W093he
Mh9MxMG7HL3UISG9Lu+g3CEO6Fp4OkRtcjBsmFle9Az+h5vdbnCuszRkw2/W5L5ZfabR03/fIgGc
gD5t9AO8m9LmG8B+KxevmmZ9G5DBMXTpBdUO/RWAyaZzG1jbzSsLDwKc+bsLJVr3OtH5bJ0M6eQk
KIL2VQYZq7Pn2SNl94h0L6+TKo4+VUM6N405mkixQ8Q83SYZ0MqOzRjavcZP6hSRDgwDHrs1Ukjp
aL8v23wPJma/HDqNNas8P0AYEEOj3xPPTPEZJ1Gfa1h8mIUTEGRHnp/wlxxdkbnzs+L/XF42pUIn
ksSynkjK+LgitoWkBrjsDjB1S+dQ9JqIS5noOdVH6HsipcW809rMWLYp3R6ZZ/hzi3szIaFj5y8T
GcKED9i4FYUtJ7S3YfKrOt0XRXbftYvuY1Txw+nHSBfFarPeWjOovHj8dcbwW7rV+wLQRm6dXC+2
7cOFHDA9GyblB/qmBLjG/+2rJ521BE+90Ra9ZnF6tyw/WmBgzTsASqzguSbP/6+dlaeqqyTyBswZ
I/XrJscqBoRlhdapUQeDojEgTzp3DqnWrXaxmhhk7azSt8fYB1XxZV1ULvd03aRIqJqc1klFsyNb
H4gVWNPj0D9Z+W25XpW6G0snSzp7xdSSbenFHi3zbTU6fpeBZH3qd1OWPGQTB7HfpFFPmfQQyEaA
RMMbFl7+/Hx07VCvreinw6xOdCxWWu6xjl/cMj5moEP2wQ7CgpxlzzXn12a7Nvv/vL547uG9h6AG
VW35CT15UUJr9C0FcZ3Anf2caw/HMWDzwZ6uM91toFIX4mwHRWxkl5FWP1e3aOeMO+ARDrzEuLcJ
Ink2IJWUBgOYQnKAwK2Js1vN3jfX4uqypgpzPRMt+bvC7oa+K6BpSe6yZle0r1WkEaFw3hCB7kv6
h2tNzmpXThOli+jkyNrHbAwNe5fxfTTdDFTTiKDUBXRdmKJAEhCcr+fLOK05YamLZZycK2u9TurX
bP58ebmUupyIkA5eYThxHqUQUaW7bLxrAcgHELNtueI6rF+x8NILBCNcf5WRbGLrZr7kDTYG8KJl
er0235YYTfQ/LuujCHiR30exSDC4oIVCOmhuXnXJ5sLiOAP9HSo4g45CU7UpfyW8K7/mVsoXMkKC
aTxMy63XH8so/O9KALcEiBI4RAKD4XzfgZ1iTZuotsWluaB5DUimiH9LTaij2pATKXIi1m1GajYz
IvfR/jLYQWndVNnbsB0u66LwtuDn/FcXOf1pR+VoJCl0yTgAEgG0v9wU2d7I3ji9r7bHy8JUeyMm
3pFfFsCv8nyGN2LkHPAVaNxZOwvZJqf3561Jdi5G4DSrpzI0+HJU+iEJjXhSxGuMeOrArYvSzhz2
23CzmrpKtWrpUNDBi9oF9h9s+twMmJdMpQWgziABEDY4l8HfWx8sJJOymj/ayQ+PlsfL66fyBoAj
Ey3sGLkFfOa5xAGh7wx+MpQBFuALTq1vGU+siH22Gn7KNFPFOmFSYNFSdDIURMTA1Q6sy8G6XPdb
tl8JILE1159YKdn3nOolOVLR+eHlYthpWu5NQLmB4smPsl1Zhn00oBX8wUAQfnkpVaZ4KlJyrN2c
T+s0ICJGm9V1XvEvAwaMqZ3oaqwqI4GNIC8OJHz0gkpGMm14nMQGTvGCLkYrf23dV47eTPdI0qso
0YTW6nX8V5gM4lwP5Vq7FoQ1cXI1FxXGLscr8D4dU7vyDXf7bTnL6HuGqRsUUfmqEy3lMe3EzGYn
Ey3fNfP8sX1ZYsvf0jtAEmu2jWjW05KscowwfzsJFWer+Z4Qu/PNngV1vt66zbIrTRpmZvJp8b6a
ThTW3othNoest/zBmT9Zzed4sVHlAeMa6JY+YFACShLgWchMvOvBoUZBGxdnc3Hiq76Hw06Hf9qt
0/hr5alE6vMPiK4gjzp3AaRHSyw14EId83MfPQ/0U1cdtl/x+vYBdSyA2hEBGfluuHbm7WS0G/xn
ntnBigchdzGEqCuLK7VBFADaZgFMKJcCwFxfJq0NKaaTP+JbghwMSxGAXcqivh6I7lJQNZKgg+2v
PMl6tnrb4MoQTuFZa/md+WtLvtUL+MlHe49CzN1G1s+R+eL2XeAUOuRs5SE5ES55uXwxpiKPJzhU
s7jx2HNpRs95su1drOwHNu9EkuTcGko2EAdhWev8Cu0aa/Zt1I1DKJXhYsgSsAwU8+nndtgs82T3
FZRJk18dDb1qn/YYydeh/ijd9F8xcnjS5GnJuhxizB7zMk0dLGKW5CNH90SIZBV84JOVdiLInp/b
+aron7L4+IEdOREh7b1RFzFohKEHYVAAXEZWgnZljXNULRbwkvGmgy8GTbi0J3GZjxGtIaRub8G1
0LW3iY5xQfl0ROEHDkhA+AFf73zf08YscncxEfR4P8f1c5y4PjgYMGN5P8JPLJlvZc9e+YHyCNDZ
/0oVfuQkf4WHy8rB+YKLDaQBgxk46IG+vEEKe4ZCePqjCRR0jHI/SYtCOs4m/Kq9WC85xeskpfGP
cWHo7hh0ORuF20NPl02QlSeIveU4bl6dzRl6nE+D/MIkc+is+dGo1tBjvU+zn5c1U1jFmTDJut0l
JlYyQ1hZXI9Lh9jDn2dNpUy5eicKSeYNPpONkglP7g09MZv1YhVPOaZRE+PXZV0UAc6ZLpJjm3vD
7Bv8BQ398oJh3707IAPF27Dz+N060hegl++cTGd+uiUUPz8xP2ez+DSXYr9QbnTQ2lDWgMfUuAjx
7VIQfKabdLI8b4yBwgrdYgAZlB54mwddG5FOD+kYjUjhLUUMPbKF3qADHzMEHIroWLoVMdqZJuLn
J8uVgHqmBpshrME9OMOtN+yXzhLnyWdDGdQam1CvGyALgV+JZ5F8Ew0lKRnv4b2btQ5pf9OmOkIi
VdgAhf4VId9CrO880WONrEXij7PPye3CAgC2uABSXnJ/JAHKg45OrNpL/JUqHdyET8ZAakgtWub3
9LEsvzbL7ZQsfrxozq9mDV3p/NIlzftWZLIcAMvP68EzdBe5+uT+VUZ8wYlN1MZUNz0XEvC282Z/
iXdzdihzAfwPEOfDXF1ddhW61ZPObIpS2rKVEAgAXQzebdtDOufBmIYz/XZZkvpU/VVNOrhzxcuu
NCEJEM7riIwT8SuiafBW3btnJigd3dau+mFMRSC0oo8zdNK3rvo2YMxvMr9VWbha/qSDXNIZhXSM
MQeF/mQbelHyOkbftGk03bpJ4QppJ6CUL/j9A0++G+t8BQixt6Fh+8vbo1s6uegzgBhh2oRxN7GN
qZ89IJb6GOCOwDZN7pwqrKxrpsPDUl6IQFAFwi1De+j7PCcu/8iCC/TmOExL80iRonGNny5a8y+r
p9ylfyW9y3d2JDXLcYSktcNoUVf7Tf8R+z6RID05a9cdR1O48w5QsO70E6xJsQ6SSHllnMiQfZ3X
9llHsUes+OqA1zu+R5l6KQbMyaPnVLNkStcgAMld9EUDaV5yDcSY3RZTsjhL1iMlhU+8cOlvx/RT
Yxwub47SxE8kSa7B5Nk45rY4tf2TyUJm7nij8wxqA/irjeQZaGyl9TZDm9lAzDDtDDrsKmtHmsFv
SVB3M5hCgBuN3rfXvPxaT8E8ak6Y7gskRwF8PoSXA7Ts618O/Yky5+VVVN4dJ6soOYqt4FtULkLD
6jWenzgBTcZDNH5eWFj24GRodE3QGgPhUpmYbVVkV2DIC2KgsblmEG3BHAP8KwkmXblCJ0o6XM7c
WdtIhC0iZWaI/fqSrl+m/JrpYEh1kqQjRjGtMru9kDQb6Fq9SY0kIL3vLD8XT3PAlN4PiMBoXgVA
JFKf55d9u61AeMV4Z2B6b8YAkgjnx8Aeel1vrvJ0nYiRT5eVFn0sclSb+x2zIdN860SajKrStE9E
SIdr8CYyuuLxNHvPyfDPah8vm7ZOBenosKx1gMuLlbKqzDfzODTHA43++f8Jkc7ParfePIl1siYH
jGIl5vcPNP7y/xIi37Jl12UDnsp4muEeyqzdZjDfTXVAbJr1kl/O3UQzuxcJPOK+JPa3ND4UH0CR
wob/a7yeFAu3HjoxPRH2YMA7YNNrOrVBV9/m6S3BKN3lRVN6thNZwvxOomIjtZLcbSErbr5HoOXZ
2uLVzCjobM3dwHnYtuWeOeXXy1KVl+2JVOncDANxik28mOL5m928GIC5njpnXxCCqpLj+VWe6+gl
NR5BRp2skymaPXG/Dw3w/ROfRztgS/mGrpNDZx/SeXKdqiOLUM1aj94SlvObFtddJ0I6TUO32Sau
O9gH37vLU1X80LZYa0TISf628ox1jP+s1udifOD9k51qHJtaBFrFRTERcars2Ao6t6Y4SOs2+kl2
lUcvaB66bGfKG4f+lSFtxuhY0UI8yEiL9SUtBz9d7H2+RH7T1F8rW9eArDRr1OOBugXEYKQDzg9T
2zH0P1FccC7mFwAr5vNxP3Vp2DbXSXY0dVljpUmjumyjKxTDHrZ0n3bRlvPVhbjU/Gqv1157TOqg
9I6X11C5TydSJA/B8gIJ+GrFwaG36Jcxl7fE0IgQBvsu8YQ5GrCxQg901J6v29wVllPGSK4WmCoz
r0i+64E2aC1hHx9sd/G3/O0DOp0IlPxPN1pGTg3oVHirdesgLgmikaFOYa46VBfl8p2Iksx885o8
W7YNTRQ8f9yqJEhj96ZYNON5SlM4kSIZugWb7uMRUpzi4FEgOT+U5j3TdaYrCCVEg9jfjZI9jwOU
94VDzLzFIQYNC7PzneS+bXZL/TphDju9waBJGt1M/dOaAeRgzz/0oHHFVBIQUATKpmQrNiA2Z0ck
4pEhp8stW785OrehtMcTGdJqUlTKbYZcqHg0JTQsyx/u8H3YdiT61dq7VjdJqty8E3HSqvZGPJhd
BJVs+wtbfxLrs8NvtFkIZSDpAsEcEJhI/cv4g95asLoSe9evSzC1P5JIY4NKSz8RIK3abCd22rgQ
0A2HvLwGJBPATS6fW5WDxRsd6InCp6MwfL75GBo1Ei+Gx6NrXT01yXDNGdpBtjFj1wMGS+5jE8QA
lt3rGENVW4S2MQ+9Q+jdfUfmai3Vwni1wGE4T677iO6kxbrJdc9Y1QpSoIxTTJ5bmC+SDAF0PUbT
JlQcLyuMgPATsw3Md/RweRUVliAY/oCZgDleD6Wm81XsgTFspB540k3MgwKsJTJ94LDpoIrEQZSc
+pkU6d6YeOsuowMpGGp/aBqgoLbFHhD3zz3y1g4S15eVUqwdOG4o0CcERgyApc+VSoaisL1FMLGP
ya7u+p90WALHMDV5aqUYiqwjeK5BximH/y7gkgEPAJbrKWu+VBP62En3wHVoGqp2eeQ2Baw4jA02
Jz7jJCx3U6dkdgL+6cir2M5r8+zJdJIvWx5nu5SOt2XU3OeZ81ajCdCfNucuikvqm8PW+kvU8mPe
Mx2qjGo/LRAni8YvUIjIAALTZGF+uAU9tGicnHm9+dXgEN9FvBuAQCnxM0cHwKYUKfB+MGKP9ZZx
7JLFjUEdWJbBsuz5eB2xDv++raBFbXR9+aocLeju/sqSgik7dabMsSFrBSRrmVxVU+b3aWBu98MW
Uvq4Ak6gM3aXjdZS+JUzqZLVOmBMr/ulADxBmQt8lsXN7ixS99+iyFvvvCGln0jksN/RvHjNPh5G
MGcWjhkdY5NMj/NaVKgrWKRFoXMxj5xM3RT0XY/aXUNHAjJPg5OfSR87uzmN4VgG9F0vfmHR5irK
0/glqey1CFtjSPZpNDFN3lbhrjGLhROJVkGM2coNpJTUs2EIAOSNgVSNPo/8CEDCxD7M7l01aboF
VSfzVJgUfM8xLNcYIQwTsZblz0Zn/iYYZH4ajbT4ennfdLKkbVtTI6/bHLJo/DTYx4Ycojz4iAjR
p4pOZduVbd9qKMYhRhy3gv2zVA+gfNcSWim1QDgneNgxgS1Pr4+8ztK5g5Mx2XrIZ9NHKQG5TF3X
kWoMGo1V4PQGmyna0+R8hlWMuTX+Wa209tfV/hFXP8uxuLUwmDeuxa+OuAGxs4CV+dUGzpg4Tx8u
LyYRGyJfRlRwnOJmYA6T/WlemAPpqNgwcA/swBzzZnJj3jOOGYe2yMAkzexns/MK3zTTm4Wlxlc3
K55KMjo7IKQYms1VObbTzxFu4cS9l6wh6SZ86UQTfwbxQb7dsyEg+XXJP19WXeVhoDfBHBkuJ1AR
nIuqMOae9HlWBhg8wsDDGEdBVOG9Q9Y8wqunNwZdoVUpESBFYENFmyCu43OJplfNORUSM/p7ILsZ
Vfd2u3J0NRSdGMlhR6CVnUkDMXl9H2VhE92NGcxLhxWgtl5QvqEU6OAW4mIvT/ZqnIs87du8DOLc
zfZTU/sZz26zdf3Mx7ekKu66YgxaM30bHWNfFduRWV8ub6HSWtC5K9A0XNHsdv4FU9yXk81wNQ02
mBheYcv+Uh+69Fep66JROuwTSVLMBkJKcGuJS7AbWMjzL0ky+vli+gnePOk4H5to1mSBVLEorBN8
OoD+xw0h6WbE69RRcQEiIF78Ml/WsBttXSODytPZImxBuxiwj96Z5JraIHissIJtmOUvC6ZozS28
vEvKCMK2TTH5A2ZRU+6/Ra+qa7cGAl0zBtrQ9bK+jt6+2249YPyBAYK4oasbDVY1I4Pe5q9MyZHE
aQSOEw6ZFiiPatARwpM13yd6T6N9a4Wb8ylpgxWOzvjSWkEBGIraDIfy6NRHXutCcAXDN4ZVUY7C
ULSAYZKPCq968WjH18z1Tcx9Zv+Olscm843In61nJ/K3eEfAZNN9YvkNrcMIg63t9Tjumvlrke7q
bH95S1TGha7e/6VNAcme9J4iUWl0lPRlME7L5JsiQB2autcMYakckY2OR1DBw7aArXV+PPlSI0gv
xjJg5u+t/9I4LkDwPAzSf6C7Epc1QGe5jdwikn7ngsa87xdmzyU6r48c+72lD55uiFp1UuDs0BYI
0lBA90jOu0+9esQwThlUK7tyWXvn1uTKIL0mWBMrL9/HQF3FawnAKAKC5VyVOS/quODoxZr7iqf+
NhPz0wSMu+vObMuQdoP5OI3WeF2ug+kEa5lUb5dNQ6knFbuF8iDFn/MPAG9TujkjPsBoj/H01YwO
pW67VM4Uk3n/ihA/P7k42oaueNlBRFsmOAK3m7NLtzCeTDS/eYAp3H1AI8CS4FmPVcWfc3G0zWnv
dULcZAV2ye+She3WdHu6LEap1YkY6dodWzQuDC2sHVB8wKd2u86vjDen/8yNY6Nt9hW/7Z2dnEiT
7MSKU2uzZ0jDw34ovmzAkUrKF9y9SfM2eLu6Nn3vt9kegb/oX9bzT/R7SbR0F5pbH3X1ivVskoNl
Xk/dLuF3lRGU7SEuQq8tDp157TSd39s/I2+X2F+T7hiND6kOh1/lX/DuFmjuLsNsrrSxrEVnK/Ow
BkYmurevmjpM41e+aR5rqhOBgA1wkSCXx7tDOhF8LtqVgAcCTN/k0C1k7/XJbo2oxkyV1yTo3zBl
bIFZClWSczuNmTP1cycuiRUQOrtyTtg/xtSNub9GVhbteTpGO2DJDk8FQlY3mCrUSvEmKJNBc2Or
NAZ7GzDyBcACcnvnX0KyYXSjfIIpz3tOv1Wlbxq6RmvVcTmVIRlwjq68NtnE5RCHm+vn1pVVALSy
3gNtwPlAAy8GqpH9Aqea2ERpaUdAhOIyhELdhuthtDI/G7MPOM5TGXLEURoLglHIiDyMFoH7kRyt
Pvnhlv1Hsj+nkiSDRKnBNeIK113xua/vneHTst2Z2af0+fJBV+7QyaJJbrr05hYd3dihKH+Oe9sv
wB9thyBY2+wDom6NW1HaHF70eJAhnn/Hh9mxwRkKIgZ+2I2XHQrr0dFBJaj8BdBU/0/EnwN4cu9Y
K+3auRXrNr9t8y+rD0kXlLoxMFVsdSpF8kpWauV0nKHIAEZsa+x9IFhc3hjVUqHDE0POYF81ASZ4
fjxZ3iDlyAhCEXrLMG5aoulUlwpXxSF/MuEmvCuSVNLx5Aumz3oUH1EUQV7xsGEcs8Sbx2pif2kO
Q5WH2by7rJbSAZ7KlC4Wp8qJAy8Ifx5vvl3dDnGHUdobs9zPa9DH98DOQMvcZaFiraTLzBMkuSaj
Juj85DvEGOKsQ1c83glofp4EXFn5O1tRWe1+UB36wZ+UwrkwBuxcke9DNRdzgpIbYnExVu6EWcyR
oTaNKUjHm/w1302uA0a8Xx4A/mb2pSGrz+MEcfI+X0s/5//QbLsrkSIa+yt7ueXu82AeHe8pHisw
kRahC7wdXdfn+3URn8rBjo39ZyBCP7cxM+Vrs5X41KLfpfMTKb/i8TaZeKMsvy/vwLvzAuBdwUgK
v2wC9kJ+gvYc2Ld94hRgJAVffLvZg58Xm4739N2ZEVI4EylXeJh3+4yB98apUpQnMOe+Xfd1/7Jw
C6RwlfPy39UBFaUFJHuKCpKc05voEOV8Q7RgJvH3EumyzYqDyyLeOWboInC8kPdHlYrIDSLVYNAC
WQ8kdJuvK30eNkBdLz6JY79KX5mzuyxNtXLIqOIZhykOy5WRAWjVrPnGOpSp0u6VkfjWS7pXHusQ
/RRmgABdTOeamL3ichWWgFksLeMa0Y9J39y1f+wR2V7WRCXCYgRzeMJpvnsmmss8LhxHKkia0QmA
UTrA0+hgsN4dHAz42TjaeI8CJP9derpLMWgMjIAyIAVC8PkzrYYgZk+GTYONagrL7y40yGIwBWCD
2IL+VDqkaVROfC1srJmHJMI/BgnL7WFcXi8vm0qKA/QbgGcwpC65MJCTa3NlM5JfNRPpm+Uxoz8w
qXTXVB4YFDeNM36fjYZCQBZHPkocUaQnzkW1duyUlQtRHRCbl/F6oqjGXPH6yrBvCAuWbecgWZLN
XzP3Bk1L/11PPOxRwmMoygA05lw4H4FT2kxlBSDuOkjcg+sd8Z70UdLQCFLZIdiTYIDonMbsshQh
eBR0tXyFIDR4BeAxv19i+/GyLmoRCHdRj7SAcirpYtVml9iALwRxbHxs+hkzk1Pz87IMlV2ILmK8
vfBOwATt+XrFCdg0QLZaoYj1w0M6y/3agbTY/M8kcrAJbIkJy4Ol47EniRmzfOZOh9Wyb+qW35W2
G2LWXrMnCi93JkUKdlHumClJIaVrMLSfdiArsH+VVamptyjXDO8QgeuPXKg8fDKkLOP1BDGx8yUF
O2QR+W0faof334/FiUX7Vw4uo/NFa5yhZtkMOUXVh0Z72JZvtL7eEstPHFCi8vsa2Yk2KHRQRYqr
6UyuZNpWy4t4ioRce9hhVC2oJu5nhbebFtu36ZOJPMF/tkKACBOGHgeA+yBrdq5ptUTpsAzgbYHv
Ai5Z7afD7Ef0NdIN4im27kyQOHInbtBBUz6hKwT1tCif3ZRaR5R365u1a77lgJvW6KVYSY6yFFop
mIvBcbmrYDQwMk4onETf5K/ANQuHeBx9zGH5mVndUSTlItvSyFSpCFIkvI8RW3jvEiq5S4CInI1V
QBcHIGeTPyUhr0Dv0Goyw4rTBg//B/tZXCtyljOd5q71XLgO5OivvbJKfIegFkBdHcaLSiMEry5I
78FWh9zt+abx1WymOYdGK979Kbh4+SMFJUpHNSunVOhEjmQciWnYzpRO8IWRe0hJHFhuGeb9tr9s
7KoLkp/qI93FS5QgU1VCn2irwjzfAJK4792dswaNcw1u9QXIvq0R9hjeHLeblP7XJh/xVsKwIywE
gTST6wYVUITFNHkVcIwRECPfWau9I1b9dFlNRQx1KkYeWIjskRRGATFxgmdQ9G2m7bNt1uFgkau6
0RmjUpq4iEUKEUVEqRiSLu1izN4GpWAWZlPfmPaPNP0dT32Y4PVzWTXFxQyUZ1SBUA9iti0bJDF6
E91CUI2m1YNR0lu3/X5ZgtIUTyRIptiaaxeXHBLcbAqqePI3MjyBoUJjikpFGANGAth3ELhLqzak
1VpOoN8Jei9+NN3lmaa68TlxOM+ey39e5mBocvAC5aAJOD+8dYr/LmsGY1+ip0j0VdWfXSQ77Mb3
nqtqB6xL175zf5sA5K/K4XB5HVWuAww8gBUWIY4lY9RXdt9GbAWIeuZ9ypCLquaf6biLzE3jOlSO
ngrmNqjpARZfOtIdK2dipWhJyqh7h67ocKkdP1pzn/PiMHnET0vdVUaUuiEBwbGB3AXN0PnKFmBK
rGbbroAuSd/seDk6YJH75hb0phnYXTX2TrDZyWenc5/SeZl9lifk2NmzeR2V7ZHZHd03Q1v6MaEv
l1f9fXUBm45uFITFogIFuPLzT0P9C3lHUGQEbdv7LKH+7Ni+M6GaMi/Z0aqjPZsBLWW0o8+yPCDo
mGHVXY6Jjwlt61M7+y37h7W6gbZ3+TB8Fq5zPH8ZDq0lp25g/9GcJQioq8ENUSuF6v/kTX+oyUu1
BUZ915Th5ZVQnWOXoW8Tlz8HN7pk/Y1rDKicF1VA2jK7as3CDnKaLHc1LZyPiIKCiJ44cBPls2x7
aR9VHMrV3XbHVxSlF/Oz487PlzV637wJGS6koJMXFY53zUYoeDqlKaLSDVSgbp68TEN610+/1+gX
neejlwyJz0YzQC33maTLjgEePTQsE9wyI9EE/KoNBUI51hV1cMbkjumuYWRO1whPzZn4tA8AeBi3
e9BORGjJW/nnMdE4TNWZAwI7WFFxdQKMXX7HAKc2dboYFmTFfjT+cN191WxBquuPUyp2Ikd6yXit
mxhebSBtP70My8NUHU2GcSuUx/gdafbN/IFYDkCOQO4Sbhr1lfMDm8JLGtGc4MB6wBZHdt0wZr/v
iMZNqo7DqRixvCfhtz0MWU/ACgqAoYfZrf0BgxaeridM5YvherBNwjFacvEb56As+ZjizC33UXJX
dkC8dq+4uR+qXaLj4FZqdCJM2qjE7Oq+LDJcb7bpt+2NlR56QFZePnOq4OZUI8nT533co5MNGq3d
3nDHoMIgYVLfDumLNX3EwP/qI7M2Thi+m4sYomLytfGulvyxsz63Oi5S5TE6kSLdDw6f86VnkMK9
I2/e1uYTes2nWXP5Kw8RUhqwA7zBMHolWVtcTFla4rEX0zjk42/TSpFtfXN7gDgY6Z5QM/BWXSCq
MggBpcVBTINnkezx06y2ys6FQSCK3/Gi9bMu3nk6eLg/I/JyWHUqRgoQBwK8HINDjIF0+cuYswk9
z306ZLuJueuzjcnAaA9w6or5aBEZy7AhfPqOK3kOV05iDPF5U2EECAlI/eRZxvC6jCQVzUw9d9Ey
3cHU1gSdTryr3R/luvGnyemKBgkH4j1nUcYfFweoPFMZ9V9b/BZUY9G58aVowcQ7JHWc72PDngYU
m4Cf4ScD6l2P3YyEWoi7qQeIa9YChNuiZr6fk4VWu3me7X7v9oUD0NqNhn3nNg9N1G4gKM2KrvDH
ZnADd2HNvkXfQhkPmHPt7boq/CUZG+6vqAve824gm+84S/XLADXol9XMh9RPXbQw+sAnwatqsTeE
1H0bj4GdNZZznU8uDf+HtCtbjpPXuk9EFQjEcAv0ZLfnIU5uKCdOECAQiJmn/xf5z/nSjVVNfTkX
9u1uCWlL2nsNxIn1p77qhvSmtUb73mC5N2wgutDHG2cg/A7Cx20I3HJs+8wCD83iwDCBa6tHr6z0
BueG5XguBmlvOneGzOWBxdLZDmmHpD1aZarvrMKDy5s3ps5Ln1Zx47dtx3eGbMQ2t9yy2KZeU6Pb
mFj9NVCRw3uks7QN+kErYTVESr5yYVBtwtMltMj5cuon2Pdhe+TomtXRbRs9Oqgtudnz5ez1uSWI
GwOaULMoMcoEsKY634d1qlvMmOuY43BXiD1E81J9O1YvEKX1y/Q6cg6mtr8cU7kLT0IuDprB7Wqn
0FB4kYAhl6RiqIKUD3E5fb0cRzmH6DuiHw3YGvb8+dC8upq6giNOM8h9D+y/qNKX1LQfy7Zf+Vzq
afwTa9n5HsYCxr1zxXmy94b7XR8fGisJRvfdKjfTtKkzWKWvecEoHhkzrBp9Ixv1dPBHFpkaCI9Y
AiCMWqB3E1f3or+Rw4+YvY8iSOl2xIZNnrHPfbBaSdn4goRJ9tbw75en+XMmP/8V5HyawUJyo4bh
V3QZkI7RkxyzsNCHIGJhX35hSZDUK+/WzwsIEU06o5JnYeHluAsKXmvCmgKuBDQoK21rJe6hj9bC
KGq8iIMHCbrJNrqay8Zc1Hd2ySeBk7C3nywPHr8dk/uGeVe2iWZxTrI+YCYeeU0iD4mAORY0ud1/
v7TmX2HPCsp4rIGCeD6/kQGMspHhTp9Xr4n3M2Ojb0rMqvZVy9+78RY04nFaa9Uop/gkqHUeVM8j
HksLH3Wg0z417LeGtVshrZVbgGLfYHBz1wHldHDOlhUIHT3CSEBMFRLsUBbMb6X3nOPkz+9c+F7I
TV7f5NEaWPhzXphjonM4TynOwcW2gXNO67USy6fOf8o6g2T5bRSNwBL+vLwxlHN4EmexMSLPEyN3
MDZZXwn+vck3Rv9wOcT8Gc5vGudDWawNCQsdwFQwlEY+TLrwBwiIX46wNlmLheCS2qGswCAyoKmR
tQ9Z4j440PAFr2YllDKRnMzXPJ8nD5C8dFN0VTCYwr3TnA+ttv1pgHhY5EfGsTciv4aczr8fHXbU
jM6HFQh8Gc5DembVDr2Lai9pLFju3I3JbdElW3NNV0W1FE7iLOloPavNUWeIw4ziGrY1m8bm4cTj
lVyxFma5sgfeWa2OMC3ERTzQjVguwzJfg51/JqbAYASZyLHhGTsL7i7iAOJVJrqLCmiZ9BP6Jn1k
bQkk+kZ/yBozvwHpCvUrt9JuEz3pNqYci29un3fXpJ4dIHsJ/M/lD6kc+ckvIucf0jGlhYs0fpEb
dU8iMj5qxwod8XQ5imqFno57sd2Mop7KMcL8Ov0XrynhWgcCavUA2AHTJ1zO3tA/vxxROS4XL2WU
xObrxSJiXCZZyQiKwEniRtu00umVMLsMTUa+JhCuyiVgTc2YGmAncR08n0L4uzWxmEO1rXmUkbhP
Cju4PBplukdbal49MHmF1fl5DBZlaTPp6ARU0OKPJcj0e6Lvm24L3TbDuyc285t2heejymCYPoDh
UffEJWkRU9M82CoMKP/SIfYdown4NB5yy9rYRbPytT5XNyDAgkL2DHVDtCWmy8m8Sk4JKdDay/1J
C6cu9g37qyQ3RX9VyJfLs6kc2Em0RXnDyftmynNEY6h3ufAb1xtUHmpfrOnlKPc7zkncNVGixa5f
pEltkrwu5nGNVIdQc7M1vTxMgLxsai1IHSPsxy9AcQdjNdxE3NlG6biyclRjxQ9A/QuwrHn1nC+c
PBclLLFwDDG8Q6P8R+uyMAf6XveSlW/4uZ6DRI36KdqZMND9hMub3Mwrk7nBntT1DUrkbBflbhs2
I2RhvWlEk50y8nz5S6p2OUCABs4hRMSt9nx0ZeeVXqID/hvbMNySOa+DuOqjTVsaPy9HUmWwGZ4H
pYLZEHOpTqcVcCLwtFygv2h2b/o49RI+x4YDu6vact+FPdZ3NIl7ALfQnsRzEPfSlQlWXqsdGxOs
Q0ll9s4+Hy1NOjseMgfF8CLyTbNHO/ep8vyh+EbHuyS7K607295NVbO9PHblLNuo+sAIFvWjJUbd
cJ3WinsblyXtXbNgKYRXfBGvvE0UJXgDNwlAh1H7dkDaXKQbW0Y5ocCSBg5hvhx3QtwP6YOdo/az
Y/Zer4+EbKfECnrcM4yvub5yB1B9YRfoAgvrCRC5ZboDt8gtgIqcgUl3ndtvZ8Rtc0/do5ke+iHx
HUeunL2qrIfuGtSgLGwdjPv8e7r4mkbNMeLBfZ8MPEzuc4DZawhROUMY12uir4oNikSAZ9+ckNAd
XaQCUokS3Kxqhn671XU1Wi5c4iSDrLKVJhsTRaZd07h1tDJKBTIARz96N0CuQdUWeKzzYYqUtDzP
EbcYt4N111O/81rwizs8fOGpcuPRoHV/ueijoUERGvRfC7HP9CpgRMFXBbMQ2/c8fgQ1Fq1vIHWU
k6s++WFVDyz+uLxDVIn+JIa5RDWNDo2oLRGj9qwHQlo/h7PBoP9IaXYEImGPnvq3Jh6/or7pk9Y4
lNma/KhiMZ39gkVyQBkHV2MXv0DAEdiDXlpd30Jt59puhpACZTcm6Vo+mnfk4hGFZtlv8wgQAj8B
nCpuZu1kWCLQyniydxrt5Vs7xdFsAdg3jwzl24dK12i+JRQ2r35EnTg+GrGV7Z1SdOa25ZZ+lXpu
v0YTUlzJoNJroilKgd/G8/j8k9tDJwYxFxhoSnfa5G7LZA0FpQyBvQQCAuQyPln3dHaejc6IZAxd
rUNFUPUFKuPyqlKc3QaI1rPB5Pxi+PTGb8fKm1qK10Ke70kVw8XvKBPieyxa+ZSqSKj0zZp0yA2f
AKa2SHlGYmT4JO1R7Y1D4V1R8RCTv4mDOx6kK0xjbrmefxeXu1aNMwDfJdevDf2HXlX7ekCmTema
TotyS1roiaPhCDlBVEnOYxHNLC3mZLO83m3Uv6Ae4+tsb/AMVip3mnix2+uWXuXdC7NXwM+qrXga
eXG/7AoiEyZxK9HHG6e6MYoDMbSAmrcOezGm/eVForoVAGg/o4QcPHU+mS6lFovzURciKD3raAny
OHbPXldu4lhsy7TxG7O/0fXs6GruVW1EXy+HV40VKF5YKDhzufj3VzipPSRtQ1sYy82ntvc6UuYT
YcIt2oUBm/6GxXrdxGsqVeoR4yZiz3V3sI0Wu1sbRpNFMUY8ZPR5ANFTG41wMJosyOz4aBs9mCtw
XC3NgEYfubVGO1DdVGA7hWcleuVA4CwPFDNihtM12C2iProl7vIHt6/RZB6B/9673sb1dl605VCh
S1EG3GZr4nOq16Bhw4l1VuvAxXdJDZJeEtUt7NKDPj0YaEQ1AAZY2i+G3GBrez4erOgGnkf//ksD
uAs5ht/AhCWkH8jjuGLzAQMOenrMGpnDxKcpb7wc0uttcuuk0XuXec1KE1+VmsCOgUYBqAuo2i/P
NVMWPCGNCKzKhE9x4Ts2LrtA/uggfFweoeKCBCUItFah4wsc9JLmGpWW1B0BblxHf8AcZAdNu7DB
u9Br5MGBSP7laKqviPcEgC0IhRLu7y7FydZpeQSddw9PClx9nn5bWBMYnejZxnCrXV/fd54edG20
jdGGvBxaMadnkRepURNwu+nnx0wd3fdRGjQFYEs83prOmt6pKgsjFA6v2e0Sy3Vxx9XGCbSXHPmh
mcwrC71YnPxHpsWhWcpNllt+XrKtcB8nm11Pvb2r9bXqqHKwDkF6QrESm3aRLYopqQgrMNhJ+wYI
Wa3Vftk81ugyX55URSYENQS9BqgAmmg/L0baumgaY0/immu0V9LtNkjVgV0ZP7Si2Wv5cODRmtmG
ApI2W0HhQEUvC4+n5ZvFKh0Hsr+ImSUHCr0XemXEO8n3eHsW7p5NYe58odqx8LYkfYFZlA/nXOrc
tf9aRRf3ajwoIKKC09uCs+n5Wdua3sC0Eb8jRXUh21nms0NvXBmhFX/t8TVzDuUX/RONLigE3TBW
CRrtmGkYEzT6F9QawmGw/HIt5akSAooZmF9U3GYNyfNhRZyMfdtOePTrTQB0BZot7WNhlNfMzB4H
Tz5cXkHKzYLkQ0AFA48OjZbzeLU+6AneiiIwvBEwvhK2HNus1X2rvIEQDpR8o+QxKl4TFyJ3yfPl
4Ir7LCpVf2KT89gw8DZ0iaY5cIsxsOLp0WBruNV5ByzeC4BNAjOI2gfUTJf1C1h9lcyNICXJNXfj
AgVA9RG3wORweSSq8xlorxnLByrrjFk5HwptQXa3GjRza+mJXRIzy5+sPH7I3dgLOzrwHWvFTerY
CA4QTT1aqc/iERfDmL5AXr05dCIfVy7zvw+q5eiBG/1t7gKe3xIwkI+4NKQtPq5EJb/jht/Dybqi
H+BlXlv6zGVHArbevcT2Syp3VisDaKvvk/xeuvY+o40foXea2sl15No7RjRA6tc6fOqpo6YD/Q5U
qKwlZ6Wr2zQePayCooOZfHrVZm9p5ANKAq3il9QqD1byZtSmT+z+meR8m6bSl/oa20O1ULA8oJKN
5wgut4tUig9iJBnackFigqiTWMawBxgZyPRarlzV1ZHw7nF/0xV/XzVPzmDU7yrezk/Y1CJ712D7
uuMbmzu7y0tSlbHQqUXnnaISDNr6+YocdFNLQVSFsw+wKGW9T7KPBJRia02qQJlBZvA0ngPQTvpU
pixG0LiaFORoUUUR2TD4/GypLhtcJLTupXNH54vRGsY+Z055rJ3aOLq2NK6tooSonuHFaxltTsXL
Re/N5RcAWcEEXRZoYdJMTDpbVdTS75JjJD5a7RdpNg5kk8muKnZ8bZ+ppvo04uJuM7JS1t5smpkW
Xys94AR14fGuN9ca/aqz4TTO4pEX5ZEu6hZxNMK3WgXUmTcE2lAfYLUNpxS2kj5Ut4vTcIsV1Jss
GZIeE8mbt0lCBaB86pNHXQtFJHzhbS+vV4PO6f7Th0PTAH3+WblqebOY0jx1ChNnLEogAGfmchjk
rq5qt95gy9hXsiGVuYkBqt6OcKt+1UtJ7jXqjeZV4+QdepWlMWztzISxR4tCSby1pnF8IKPQncCc
TJPfI/tUu7IvLGefRNnwnhngFwR0jM0Nm2KkwdiNs+u68po+JCCNSujzd4JtBqrJK64LbZPMy9Ys
SASJn1Y3PrxGr/ek7rMx1HNPS8KOpYUT1EPk3lKtSgEbNNzy3owt/bkiBn+jeg45Ls1wJ9zyaz3W
AysxIlARRZMe2rw3cW8dPWi0gUWH3+C2t50TmdTnuha/GzIpQ1Q95ZNZmX0Zjm3Vb9q00b+Bu4C9
bumJDWZQHjN7S1lFruIetsF+U/YND/K6p2xX5wAGAMQ4q0oY3Jp5WfreqwiEPRveksn3ygH4jnQo
KqQmKN1f9RnzoF0Yp+6HgCNHMLaO9yuLS+OQm16yQ5VgDD0OMtYVQPXQemog1udXApPsx3U6piEc
+9oA+EE4D7a6lf+syrG9sSdP1NCyTKMWorIt5DTgzEJ/5V7UvBtJM7pBFtfyR1sbxZOAc1Tk02p0
w8bVvF+cYnofHeHEt7DR0NMgHrkAOcKajhbEjTedzGCkYODYL3rP3XVFRAbw3JtD3rTp1dT3xQGF
LnLQG5TBq6HsE58UDHa3ssYK0yRglFeUjuiOF1S4G6J1SRxCwLGAHF0X3eik1OR+LAwnDjOiazd5
i7Xrj4KINyJHgGAi4AWtQI5TVYU9bNfEQzmk7NqWo2kFVTlVoO8MVTXblImaboaMxduU9fWtRifj
yZJDMgEEDVN2n5iCGPcl7Ypy0/ZGG99ojTSPQ0/qjYlL8HeQ3qsdBDYAUC2xMvKVJ4Yyvc9MD/TZ
kFHNJeNYygarJ4ejcQqJtYjsWHVD+q9ZcmtmfpHuTfFLTuFoHm13lQCvSAh41aDGA9rnrOO+yKui
a7yqznAzAFP4CJ7YLY0/Mrh/QPNlRxBu7LstuuDXVZ74NQcK3hIrSUmRAqGaBSw/EGVQ8172EQpN
n3JmtwIgDcMnwY4e297CrtSh/7BmxafI7rgKo5+Jf7iKL9MfL2srHx3cC0RWQ5EBJesI6hIZqI0e
4ajEOtLMrsEuSMuVPK8KDNYTWIwgsNFPIh2GxmltNBpqWy0Av7dlbqOfuh+j58hMVlaTaj5RVYE6
IYF/B7L8+aWkHHvk6wqo6ai2UEerLHFl6EPLfejcQkQJ6asNp9jICn9q7X5N3kZx80In0wUQBrUd
qLMvojfmWCdTj+gWnKBrvcVBFh14suaBqbgOQCoQLH0LTwKAGZZhUIp0S1biOmA0G0n3sKLAif3s
rD0VVdd7QCVwX8VMogKwXJ2jPZRmGSfg+2Gu3ir0aVGMG0EnChpg0mGQasf4FSzNRiC5eyuy/RGH
3Leoa7vK53GcHYvYcK5Z3Xl7FttsE0VlfM2SXtsYFu9QtKjtLAqzpkdflNuQCyeyY2sUHVVRCrMF
mD+Zob/A/54vCq9LCqq3sLQubVQL2OQzXmz49I2ZhW+wbyDREB7mlrGy7FWr4TTs4jNldZETmSJs
S/tNmT+b47jja5aA829f3Gmgr2LZAF7NUJrlZbThZj12Oi7HHerUscnusrhdUVFYCzEvx9P3hJDY
2DFC5HmGLxyxB9Ik//7NMveo0RSCfulcgT6PISvd6XgNLylXLx+LWnuPI76Fu8DK3X2+UX6arZMw
i4JAm3BpNy7CwD695HcC9ASW3KSez72N2X3J7d3lO6ci82FYGBJYrTb0fhdLIK9QPcxpDcH7kYVC
NHfp5GyawboiTRQ6+bhymijDQehiJrfO3bVFuHSyK7s1cH+PUG01Jr6hlQ0qBHS9THZTrtklKXKt
hR70P9EW6wIUjEFLR0ST2t3U1z4hH3V209AtQ4emWEtGqk8HogYohNjBUHparBArgwQn62dbF/un
5Ww8Zzf0v3j67PVRWLUfg7XWYldNJsQgAHDygIRDiep8SVrmgLp5nFVA24EbKaLSn7g1+G2WBiNz
xqC12++XV4siYaA6gDssyPHzfWjx+XI2CE/MOg1CACo22HdxTHcEt2P/chzVyHA9NPFuhw7yJ4kh
dxydBHsN2Np6003XEBj1QaFhEpfDNd6nOhR6aci+EIVYYmrNCOoGEweAypFvQtcBR3sZgesro/24
Vq9VLRAbJLL/hFrCau0kwz3KAEodNC4ib3u7CslkBw52H3ff8zps1uRXVFdXfLA/IRdLJGkLKNkM
COnAYq8qXzzc2/Qh31hadg8Uqi9mii26XbPVhb7jnhf0EVnBGCkuAzNsCrr6Hi4daCmdL1O0KjuZ
TphhDrvUBPLVniZvGk0/uIBMX143a6HmhHByEHCtI6Y2awNVQ7V3KxpquLg2Qwba3sqRo0otgOSD
bAEnNnzRxU4wh9GT7gj4adoVmwg+BSHRxJM29JvUyTcu1zbDIFaOINUxdxpzkc6cOLVZlyImh7N9
IU1UCJ8uz59qfzvQHLBQhwS6YrkZIuD6rHoEbrGkERQXOTTtAbhzVwR0lXP3J8pyHxSgonVTD1zy
1HooVmivSebdzvBdzYHxUWztunjNDE219U4Gtqzxi6Y07CkD4NpmX2x+70a/yHBI6s3E71n+ZHc/
L8+jch2ejHBxiqdNQvRkDseiG3eAYNlmkq+rYv3K9XASxTxf7QlFN9Gc51E66Fz0KQrqGTNXdq8q
P57O3PwjTraUQN/H6D0EAePaJ8PeaD+k9UCTHzbd/MWkzdp1AMu5yPuL4bRp2ziGwKR1aAqkehOa
yR6+SV70ejmOcvmdxFmMKK29Fs1ojMicl1ub/XBLPeiNdJtx7yuNrKsyy/4mW5yEXGQLp+hpOk0I
mTcojEYhY4/1CP1MtBDpD9atNbmVyw9UZVDtANRAV+v8m41x7XLizMkp1nze3ZZAonXJA83WWgbK
xQEoxEzpg3jZcltNUTcSPUegmn+h+Y3Gt+ArB4W3qVBP+ouvdhJqsaUKlOScwUSoUTvqGfFJ3m44
v4pRG8myI13rKyv31km4xWI0E5PpnpynUK+2GYuu437NT/yzJwWUJlBw+Gf2FgsxT7w8sdp59sZv
hf04wlKcDb47XjWQ95+2oOtB3JCX+ybdwxousJOX3nu0m/sRkm219nx5fpVXhdNfs1ijwItCJN7C
r4EzViuv0c3zHSBGuzr2S/vawxWM6NuqvmbFZlUL43fHZ/nsAQQEvoHQwwB/cXFP0WyYRLn1CO0D
l3zNIGNOqv5Wa3E3MbLd6Al/KmQ4yG+Fx0G+jtZcC9XxUZSB7gfuKQC2n++YDj3RPtHA9GgN+2Ca
HRzMuF+0L7rd+VZuQm8StN88erds+WbpK9lB1f8DRhYUf/TxZ9G6xeiF2XZAkWL0Xf+lL+wwIjIc
3VkKvXqNPHJAmXdTDhmWxrCJafaG6u0mspujzFetSVSp4/SnLLYZALUwmWkwEYUHkjvb6N5PvMz0
Kt6vLLd5TMsvfhpoMeONm+szHQtXNQfX3+zVdGEeUPq1eLa7Fl6OuwrVlxRtA7bWQ1JVW2azk5mg
CnYGlCrPPzZgBVlXeZju2BS+WQIy8mHqD7mxSWEEkaV3bLzN/wKDeRZzPpROjtHJws5qK8SsUMiv
NiQZTR7aad4DOJIMX0Gp6B8vz7DqmDsd5XwlOonIpqTMOwMRIVyZatdZCUEG4bMhMPWblK9Vqufs
8Plz/ndOQZY4jxYZ1ZiSEp/TKcRVIup9CUi74/28PCbVefNnTJ+xDJMEeHke0zi0gYgq3EZgkJc8
5R6GOa01NZUpETZsILKhgOV6S4ANJ4YtWtghBZTBgGcKdP2BWtwvnWfX/g7MLhejn1hvIrpri5X9
od6H/4Reom3qQaOZOyJ0Uw3bnmzztg1zGIQlfyGpMJtK/cYyIft86m44cgBhiiBSLl5ZtJVjQOIb
ove+YV7xNHSmYFq1R1Zu/pOYi93gTBMvDIGYNkoHmbPlOurDqPWnW41e25AnjTa2FibG++XloyJF
nI11sSeSztVabiBukXeB9A6yuaU2kjvsHo9AdOpaE6Kqx8S2JX5kr+0R5TcFoByYptn0yVycsAY6
gUAeAh/PhXxp+/Qh6fugZ69cW9OWUu7Gk0jzLznZ+83QcahbI5KIeFgyFpqgCZdasbk8n6oBoX6M
1WMCfgoV2/MwwugGAHfAVeQa6A9OmoLYFyOPFpb1LTPaleevMhqQm/CCwJ+1bMO5lcwNTQdVSCMg
+kcmEKIsyLXqAfqQweWBqeYP3MF/Qi3Wp1kSDqEfhGIaKMmZ2aD5DLp3WNp0dznS7wLrMnGehlrM
oUML1nU5QoniuibfiHdvl7dtdWTljwx+qtM33Xg1oj3pvojsETJU3pqhqyqnnvyA315lJ2sFTVi7
RksZVx/xkedXunucLSZdcp8na90n1ZF0Gmpxz+mqyKo9IOSDenJ+Zew1KxJf2F1Yalg4QKR2Fl+Z
XuWHRKES8Ehgvz6pr2uprWV1F+FDFvQAdPFLW7Kw6v6CyQGk7Z8wi1uT6TL00CyEwS3yuhHWdkKI
ZKB7YPtWDMEUcwheNbQQbQChwYtczCEsWv/zuRyvrzc8sryw13M4YcTOfYqqWkjlACpbV8uV+4Ti
RQQxN9AEXXRoUVScp/p0nUAjn+U5EwEVifZotrkT5FB+Wvlg83JfbAc0DdGJnX3xICq12A5TZUYi
N/EwhnyI3YZ6ArUQKAp9c1Hh4DAEMuQK35qoxgVlflTuYVsJ29PFuCrRoWJYzbA3sApMUKB520Es
F950LYUqAd3DF2KTEMvPqHYwoTvoOPGGNsmumVJfxj0qV30Y2f1msp1nXRi+63JUUjNoMGVhWXhB
RrLwctJQZEIKwzQkwVlQBhWT808xDrCgGkqAGou6hp8nbiOpz9OPvHm4HEe11iior/gD1+WTTaHT
FRqqWOjHD82OwnUyYocYCEQI51jN3sE+/t/CLbKuMOSkO9McLn4RHvMN7zbt7lj0UvSdvyrvr3oG
QNoasEDY3QI7viTY5mWVDLVug8bchxw+c17jp5kR1gRQX7+mh0nciDVapurLzfLdAHUgJX3qIsak
pQPjPcgOMmxMHhT8ZzE+9/oaT06R1H/LhP83ziIhQfAX3QUD24i6+w4CQLZPNcs3poCXq+jH+aW2
3LLIrLOJhknwAliuxniQ0koQyzHuB+teGyDF1vkQyGubDtLyWxDuRbmF7BIUbXfuWqlV+RkdoNZm
ouvcxpyn4iQv5baT2vk4/F6kjf4jq745dEs6yFvCOgq6Bu2ODyv7QpUyTkMuFiproqGobXxFu5bB
NHlPuamtZFvlBzwZ1SIPMtsce9ohhFaxY0Uh1gg10k4mNzTjX7pV7UlVAQRb/J9Z/C0SeDKLxOZ1
6TaYRafqPyS7c+BWwll8hxrYVWm2T1rsbj0UKhvrrf4rmNNZ9MWh5gmvGUsPo2X1Ias2VToAyfio
tR9R/OqyoyifDHcjzefSWrlTql4EZ5EXGyXRCClGF5HhVRFqEho+DTtSO72TtnipS74d+0cQ33Za
3IVZ+jSar0a3pp63OvmLWkhm2qPoS0x+Vn3w6AGIxrDxgjy9635bMhQT3mJf6jWvX2UugoYxLE4A
jDeWR+04xvpQWIjKjLBonpz6Puq3abGykFVnCARu/xtlqQI6gxuFRhGFWjjTW5yu28nYE/qN1L7s
ny+fIIrbA4oCOujBoGTCAGexaxJnLED6RyryXBBvsp1dvo6e9iT1wgf9Ch4exOeUrXRIVoIun+oW
GEf/z3TvRCi6Fxpdp3hQMop66dGJE98uVo7/OaEuEu4MxwOtAZIfuAkudgsU5rwYADzckYyHEiJT
RB7Gbq0Fr1gdZ0EWG4Pmdh41JoJMw32DVzr3INGAOxhdOfTXBrNY+4nmGkAUzHHc70z2qIVHvvvv
TZgAYATAb36j/mZTnp8RRQUHTbhZYBHywOKv6Me502akEBot1z6Oct5AXMLxjmLKJ0ELjwBVLXSE
KqO7qftZ9U9O/ESbf/8KwID+RJlPqJN0PWXoKHENUTQHhVLuV+7GjjZV+zU2K7TwVxac6oyFmLMB
Wr+NM0Jf7it0uuOazOGc/E7G33uzgk/1q00fnGlv9Ju+hQzByrpQHIAo0DoOyPHA06Bicj5CgI5d
i8+XQU4b2LhCzcbZCICd3WNlJSvjU+1gB1kQAFtcyQAlPI8F/1ZBInfGncKAWGQHz3hh4s0dBp82
PyZzI5GBLycq1SrB8oBsFS5MgO8sEtVY2TxOe0SkACxqTRRoFjQapigkoCj9T6GW73v0HDJaZXMo
rQ+yIdtr5IsJWv4k3LU+hnpUeEJ58KhHT3BxFatjEpVDTEUwNpJ/FGCLf3dLQ3sDUrt8qh0SwWdZ
8PgaIHx+5NPkHO2RwKjBMDx2yFpHCN8d4EAPkfLcaGECzaou1M28W7m/Kc4kwBuI4c1QX7SbFrNf
0mGoQY8AphntWBRX7fqeis7noIaZgkHw7evlT6Bay7P3FpiwuPNb3iKXxnZbdmWNeKyp/ExA9eXr
gOu4rd+7yV9QVoCYAn8EHjdQHV02NzRLitacxzZV0vgyEDZuiFPeSAjWhgCn3cJQIdlj8CuYDtUz
2oFuxqzMgafip/3KuAl6aApkMZV29OoW+vgIKIfxNCUDMQKz483X3jazPbFy+quirfcO9mq3qbvW
TP0BPZ+DVdT0DTs+Hn27yd1HN81ottOE1fehXXWMbWRnZ18o0yBfb5t1CB0d41c8mah3GEZsrD1s
FCcT/F9QL0Y/EjWJpZ9ZFzPY1Y+wkoZa7K2IxZEXJsAwzr9PdFAbAfgSfT9oBC1B7yAtutCZzkrU
wn0OjodOnlD79rLvZr+y7BVpDtkU+duZBSvIJ5phUTBhJTMfrvJBaC1HuLPVV3JAEXXY5YId8D0u
L3zVzRYhQYkD3R489iWgyNWkLCt4OYJ0+kvPdsi0vtEmPs+Dbsi2mfdViNfYfE2LFVEBFUf7NPAS
YzSUbaY3JgJb0JasAKmvtTD17mn0TnjnVz0IN1detYNcbOLBxvheOm9J/HUSt/Uat0DV3T37KYvT
ZWhgjNPa+CmaJgMKma3eQH87D6n+njp1YMo9yY/xFIIoHkOwBNjY4i/0JiGXDTNNQP6B6lpSqh0z
AvvKBEA6glBGSu8Ys31drGQ51S0Bpyi2DGiss9TmIq0SpyF5ZM9IbxTJ+i0n71G+c+eFLLfpeCXh
P2Q7q7LSc2dxcRueJSDhRQkaGXCp8zY+uQpFJX5Kn82IafGVWDfE4yG1H0ryQMgQsuGqtjYADlxe
14oD5CzmfBCexLQcyJ1bLnCbGjg3Ewfjf3yfOwWUc1DIAOEH6OZyROUqOh3m4mwdxj4eHGsOKTe6
2Aprl0+7GSlhOPvSaPykPHjxDarBTQUfkYfSe738A9RDnkUWsILwZF58XDwwSt5xUCF1/aYUYd08
ug2659MGiJECKftyNNW7HDP8T7jloypLqqyMDHzVVGeBSfbCux27Q1sFWg5nYBD6Ivu11PdoOOf2
xyCttfjqVfUn/mLTCugugLiO4cbTAbZCVvKlBMdOD8bkhZn7Aa7McboSU3XenA55cUvoE5wNZJ5h
Qh5Y91Ofbq321+VpVZ0ApyEWl+qy6/g06JhVBna+AIpKN7YUIAgv38NHS85fduUEUFx9YEkMcjRI
QFByXCLEtN7w+skEKH7yrsBd1DvX9+T3JNo5q99MFQq1VSgUAWRsfnIg82RuRWPcl8GgfRNFSCdg
qbKNCbbcMK0B3xQ3XdDXZzVr8HagwLFYHlZDXWhND6BN5OjLF0e8xzdp+qOr9pc/mCqnQmkc9RPk
NjxOlpcQo9PtCLIFOMdaCgPkwrFAFbO4BbX6uoEF2ljrOFEGTy+OtuaCs5unbc/DKh7ylUaJcnpP
fsmcIE5yHvR2Lb0zdRiVs+Ghnn6I5K0BMmDM0Bud1g5N5fx6UBCDDpsFUfvF/LrUjCVkG4AMmmCx
EjmaFUKH+k14zpvGARi6PMuKaLgWQfkDlDzIAi2lrfQEQjauSCtIQuZf3LLp9iRxJfjQZfbQRaM8
XA6n2OhAwjugACKZ0k/OTyzuErfywNvQ08n12yoDmssgMGtsrDX1SdXI0KyDxzyFDAKsQ88/WgL3
VQ/GQlVgmOWOyeL/SPuyJjl5ptlfRAT7cgv0NvvimbF9Q9hjm10gEEjw67+UT5zXtIZown584ZuO
mKK0lqqyMndkHE8i945s6DdCLplyUO5hQBrQbIBXO3Ty1HLKwDmKjj1M+QU71p44ZN4WNd/awKEl
BIVPbDzjA1NLkmk6dS3o1BYMz2QIm/yAthWkVGbv5+UZWtt2YIyA7ikOFLQuqKEMRdKtbTtOgX0B
8lkfrgGo2AVjcmp176Cz7q40KfQ1272R+D82bMu1rQ6kB6pZBP4QOUbe5XzOULUZisybaWQm044l
865hFQjHxr1Lu1vuZrjn+7DWQHRWOwcyZcVGNmRlo8tJRPIKcFCw+Ck3fTcQhtZ6nUYtd9EXIiZQ
B/DxDmWebGcXWh3q3mDsLju9NrMLm+p1D5oMLMrRoLiYIK/kfdXxGCIViKIvm1nbDpLl1pRsHegu
Us6wGi18mpeYsmMqOOhcvFPDOTpzd3QtY3/Z1NrTB0o1uIx8nF+IZNSt1wWVPTtIxzXcjAjglPZo
xynQnWjtj0sd0NaBxvX4WiKqGMf08B/NK676AmixlMJ8PwhvB0ZqNHTkfM9bG9iSXJsiHOb3ItWm
kBbpd88pbhK/+77xEStRFPoKLchKAh2BzLxyjKOZcQZMwaERej4eXChQI7ci9kFCvxmTeVUk1mEA
eHvIgjTE8bERpK9NNhoJJAEKMHzorj3fR8TvJr8LPBrhXXTLe/EEvtQnLdU/0zn4ctnRteW7MPX7
OFncjdPU+sCy+DDFWvRUT6S+L0Y3i9zO3srFrh2zPsqcAABgXMF9du6VOTHfAr4flwcSonjSfeG2
837Zm9+JAPUECoCH8ABZlbK+yrTVYDacp9JspaYatWOdXs/Tj6E8VpUVkv5zxtxrN32Z2lMinqnx
owjaiFa3Wruv56NHDvYEMOauTQ/Q1+LWxuX5cVYh7I0nHVImPtjHVRrIXjip3Yzo+DbQPQd9rqFO
o8l8L4Kny4OwagealFCBl6STquyKCEZrRE0QnD7QZHdQlCg4ildg09uUGVi1BJfQS/ZbAVg57zOt
7RKeQ+kPfeuQMXwCS8+U3Iv622WHPi4ctAr9znBL4AEIgM4XTiCgouknyDMxXrkQhYaAWJIkW63s
a85gJyCZ/pvUVo1X+0Fz+i7DC2NsRXWNsFS7bToTPb7AOaYT7zfqIB83nsziosSGJlGZXVVWqpGA
v2ROkHLovATx03BwBi9ymy0mqbWxA4u25P200Jeqti2DN8UqK4LHt/COdfLDrD5fnht5GJ9vOLiB
xnL4gm4dRLfncwPp03FyazQq1w4oGsOkBhFEdg1as7CwT/bw87K1dW/+WJO/L04rw0hyqyphLefO
btZB3lp58WUT8mz94BDoLQLDdlBXUXcpDawpnRu8j/TButMqf2c0XwLx5Jmv5jyAvmTAE5Bu8ahd
NvoBg25VPnUdhgcg1479sM+cwwSaIVEfchdgFKQd260uoZXlJyVycbeBMRr5dvlFi5H0RVYEo7CQ
e+op5Bb22qzH5abq1IoVgL3QHuLasmshUBZ5IngzpQPC3sqpY7cRaObVkJcoInMq3qbC/TQ2r45W
xWXyiA6Xd2jcX6NZpAusmIKH6/LEGubHmT37GPn7wuWeIyueyBg8CB41aMW1DJzHeVziCgyZ/0aG
5noEhCOYtV3Fb4WYNo6xlcHAgxD5ZFx+6BRUO3VMAerlohEUtIH+J7zbUhDrj31U9tVWBPcxDjZt
1DpRxgVxNui5lWFvWiPPUZbromaCON4I1dSwnfUH6qXvjjvcl7T0NpAEKxsTEEswBwDijPqNWgpw
GEQ1zY51WMDzDZBr14zQ3eX5Wxk+8BMArI0+K+xL9WHDcyf3C9MEy2HzqZ2eKnKY/h5XIukWsStA
WQRmVnXvz45f0qR0ughkBLEAgQkIdkGNnP69vizsoAouMW7gnFRHKx+qMeUV7FCwiYPNPLGOND/5
2v7yiK3caPIZ6OJ6kVSCatWkI3iQos2xi1LtxiVPJj3OkErc6vdYmxfsbOgi6gi6wJh7vq0CMOgJ
6tkd9vaABj//OLBgn3P7rzMdGDMsZQmWQ3uop1w0ZWrXqAhizOoZ8hqPXkJD9PH6yJH9w6At7ChX
zFSDl7vJYCeprX0mVQg89wUUYSRspo28w8qpf+aSHNnFgZSXjlX4A0xNoBVwIVXLnSBuKBizjfG1
c9+rDiLXWwRHK/np84GUq2ZhVWPEmscOVmegfsC2F5g/JwOEZTiImtCzT2DMwyOZMRNI+hOIyi4P
78pBAeAAROAA8pTlNeVo6oK+IwVJOtRTigg4HSCk/34C0YjpoR6JO8f4IHhcI6/hClmwIhBGmQCL
874U1XM+b8QJa44g5EE/jOXjsaxyQ4xmObQNyfsopwyNQBFHGHd5qFY2FgK3PxaUdzD0IWaQAcJC
G5ycvgq1HmC3f/ECRyqOIqlwqiuLgVqtxcGU2kfVCLFhlLmMLVnNlbsI5/UfC8rxoIlBF7SFBR48
5NVOI2DFA1o5CYm1UWhas4TOFyQoQf8OBJ2cscXCtoTAsgbJZjTV1x1D/glBxI8mj1lyvDwxW4aU
iWFDneVdA0MBVhg3IKeJ5yzqSkApbJU/V5ps0GVtekhB2PLucxRbKOCDlJjTHnp7HEJun2lz52pg
K3x3phgcz4y/2/b73N/htW45XQgI+OBvrMO1lb74BFemShbjSutu0KcJnzADZz66j3azkZ9fuafA
mYDavovQQaKhzw1oekNKiEX3ETPMkCNs6ZLQNLoQ3fiXJ27lwF0aUkvrvjb1Q+nDE30C5Bts9td2
fiVfx3gZO/beyjbSEVv2zHPHmkYzxtSFvaE4kjbubIRg+9qJDC1s61/e1mJZOzAW46hekb4DvJTD
MI4zJB50NJ1/T9nD5RHcMiF/X6yFnlm9Ddl1TBXYuMVrbdxVW8iL9dUgAd3Ibhl4g52b4LQoc5LD
C4k1oDdDususg9gSI1pd1DbqYGjUAZRKFVNABcrT5gGOiEIHcroOg61C7IoFcIWBwwJRMZArKnqt
LLukouZEIxcBeAiQTgwq8X4jKpLbX3mtorSGZlvw+eDSU98UtlfOrAhsChm7LtbcQ1d+Rllhhipi
O9xnWwjRNZeQVcKjwkd14QOuiFa2O3cZMnhupc/PLqMvUxZ0f58YQRrmjxHlxEPrBYEkFZKfPO9C
qCdcMdfGheEeL6/klZGTkAtDVmRkqUQ5dGiRGAWBzHSERrdsT0cPYBsoEoaENPe0C/ynxKb0U15R
Z8PwyqGApBz0b/A4wwvNUbYQG7Nk8AG5iHL9lPq7IXjo3INR3NLya8/ACPJ42c+Vy+rMnHLD2ync
92zZZje5u0HflVq7K2iHaC+GbsjGclxZIFDtQDOaC/grEguKb6kdtEMdjIgt6Wmsy6gCquSyOyun
w5kFxR2vqhyolAm40wJAQsqoL57s+rbpRXzZ0Nq4LV2Rvy9OuoyDABXy5whU9ceeNyFJITBPr40G
jMzo5rtsbMsrZc23LoR6G5130TBr9L7OSrEbNJo+tnPwqBNmbvi2copjg8kqEgTP5Al47tsEsbl2
cmBuDB5JferyH8G4sRLWhk8S7tkoF4OEQAVzjrQU9WTOXdRD39YJ+XDkJbBGz+Pfd2mgQ2NhSPEl
MROAOksY8osj5GEK/cEbY3uIp+wpGzcClbXl/ccWIubzcfOHsQAQEbaYeM75lf8PKQ4UnEAjhVtP
dvcp8cKUZkK4g4WjIe1Qq3wr0AOvaxupmpXyHnpMoLCDLYpczQeqNM4yOiNkxxZK40TEVV/HqRv2
+qvJPrNq54sboLDm4NflJb625hZW1dirBoeZ2Uvf/OZHWzlvZmfu/J58/m9WlOclb6qgrTl8Qxh5
KNEiUVfNleVv8SGuXR5oJ5aFJpSZUG0/XwhJQEAuZMMZT//VVEdeP81NGY5dOHMM5PfLPv2ORZRL
HrDXP9aUM8/MbGiV5bCG8rD71S9EeXKD2TaQc09m4PAtCyTkc/fAjNSJHNI3Nx6gmycAAPqdrlV5
BLny/pQVtRvzjvk7VrY/Ln/i6uQCNvk7nSyVaM7Hw8orm/HAxRfWD7y8q9BOrD/9gwnQG0Hfw0GS
STUx+lXqlzUGwZkhTDyW6L/v27BOko3w43dcpo62pHGD+CfiA2Tnzn3JG4tMtTvhDivN3cjeBrwP
hsyMiyLYc/puekFIxyESLaAp+njLrMkOOZ33/fBl9h+qrDtphn2F5MO9oydxG2ypwK4dQsvvs86/
j2eeSZMCfbdN+cbs23oLuLW2tpd/X9pfXHyNXdilbeOQM3EIWfVpZmPsZVdF8ZCMgNtt5MDWVs7S
mrKTIMigFSZwDGjR+jp1Mjnw6mwBQNdu16UNZf+4gz9z2mLEwPJWlJ8svPTK2Jw2FugK8sZEIRTw
dEk/iQK0MjEpmPZFXcGV2XzlqYe+zFMHeGvjncC94fZXNnKidOtBtubb0qgyW31gUT9xsFr5+FKV
n5wKr6Xbf+jbg2sIWSWPNMJ+FdSWe8NYg7QfVtpyl9MafW7j60z+Xgjz3Ixy//m1n+glxURBSmpu
4mCCCMw8g2drCqFIGdrWxn2+PmULv5QpQ9dsz/XfK2NiUIcE0gVoErwKbmqriLmUHqlA+90AKh3Q
Lb6ItZW/HFNl5swMyHZLx5gm+mM+fCmHQyeuLp+Za0HY0oSyuTTTa2a9NBBPiOpp9M1wgnp973Wf
OvRLoDKwkYBbO5kAfZbVPhB8fMDR0Vlz8j6BObfSfk4F/04gUXLZo9VBs/BeA8EGun9VbANPkxEq
K7jfc+q/5WDTMxr31s+cDTNrSXK07v2xo6xEA018tKtgJ6vzl56+5ENwcqcKFAtTZE1vYtYO5jg8
9znfpVwKBOaRP1Uvl51deykuP0JZnbZXGznX5ZU3WfdDkkHZqt8VlX2juekViiQ7B3oWDcxfNrs1
xsrCHEvTAeM3zJadFSLjE7YGYFju6bKVLeeUtWnlDQPCE1a6KvLhhnixoNNuAUDyrSqvE5SBL9tb
PSgXM6pcAnrjljTzpD17lyUxIE4keEOr1z9YQcsVlqakmlElmEmV6dBMx6uRWDe6ODhpzIdby9iI
cldDePSXAmeJsh6ypkq8laceehKlM3nz2tlmmF91vzw39sx7EB14VSzGb9OWiuzqYbKwKeOGRVyQ
st7yphY2odNUFr+EM4R8eguKO7bJc7gWgkDtGShj9BwCi6G4B2pvD+lg7D7Hv+3I7ZDddvY9a1+t
+RFIxL+fsaUtxa3B1OZpaGDLrrIwc3dtEttQ5NL4xnrf8knuh8XwgWQpb1yIUkXZUO0a4UNk6Ufu
mqAtYOiztyJEKbv/5JmKTIVYykC7VI5ie9+kP73xJQfvT6BvDODaupB1f+DAQKuPy/TcMcjt6lzz
UE90PPB8Vncuv5rBwJqwa7M9XPZo7WRamlLmStiVaAYXpqAQlTTfdO/kpD//mwllmkgDlClez4h0
DLDB5A9a+07F34N5JSjjf0OmvoWD3i7rxJBrLh/sXaGDIdbooQ+Qo3R5bwSJHl12anXtAWiAzBma
eZHBOJ8il7U+kGzyeSbM1xm9rtHsirjj07VeETRiWG/o8dywuXbegp0D4SJKcTLDfm4zsDMj7TgK
vXUDHjp5ojNoO8SV/XzZt3U7gO9bqP0Bi6b4loJ7yUaDRBcFhJ8g1l5AxzPQ0qidNhaf/EPquxDg
TUTAaNSR6LBzh4BoKPp+xiDS8VvfAiBooeX6IModCJEssjO2xHpX99XCnnJh1S1JuSlgz5yPDQ8t
M07ZF8+4Je1fo41RnTBA+CClaz3ozZw7ZtaaUbG86KPGQHC44+w2gSiYefrbeYIV8AaYCA2RHVYx
SbVdOuY0V9A9L9CEdgMUbidibeup93HQgHtCSl+K2yOtr8p8mHZQoP/eRj27iyFnDOGvugUr5kO7
1Uf58Sg6N6TMDvfTDIgYC/Uj6x1U5TXeyP33yyO2ZgIwaRsZWuQ3P/QtGj6g9tro91jSN73xyx3f
my3+ng0TanetCIaSmTNMmNOpcE6WfoDS7mUvZLR4vm3kREgUPZIpQGTLGVvce61GJ50ZPlJlOWQ6
GErzabORslnzYmlCuRZSq9DFDMQ8wGcgz2rTI6hZdnQgf/2agieWriMxBAIM4wPU1aoYaxhOtIY7
38qsRnCMZqFbgIWeOGf+njjmxgr4eOTAom0B9IxCoo1WuvOxsydwioN5EjEDgAZVejcH7mEc0d11
yjIrZF1Yb1WLPp6mZxYtJcOdUNCJD6O8YdHd3tCdoPlXKDDezO641eD18VKCKbAAgm4DiUMk6c+d
Mwe/zBN5KYG85bpM2ZNbI6mnUfeT4MnToI9x404vlxfjSnP9uVFlqfQ6BRerjtvCS+eHsQU9Q+2/
+8UcBd7XyfMgW5nvp86vAPbSHt2mv4OAykH3XvQqiQN7vCKOt2/LdOPVsLqAF0OhzDMFjChJanyV
weZ9MnR3AlDgJqMb3q+OOM5GpJIt3MpqS53t58PgC+yTWnx1mR3aEHKA/ibIPGZx7D0tvDzYa2cx
HikyPY4O9w+U10wHKWLhw6uq/sIssvcN+ljPv8hoXaPzfSPcWPVtYcw8X000cFMPRVxkU3qI2JDy
WPYnPYBoynXPToa/xVWyOmMLc9a5uS7tcqfrMJRzkoR8hHaOo0ci36rVbHmlPMUHzdW1McEeESwI
Netblsea/s0o3kb/2tN+XJ6v1b2/8En6vDipRwjUBzmyQ+gbMUORmzFlP1JBThXyff/NknJ59hrp
cl2GUi751ZQodZph2X8i/t8DYrDbcbIAnIpOGKhynXuE5kjbK4wAIZtlh8jd3jFRhVlfHi+7s3rF
Lcwos4TGTkRVLS6GlpV6nDS5cQTngbW7bGV9LfxxRpkektt67w9wxu1v0Li3t7zPIz+17OBqEfW/
XDa2vhZAWA/QEBSbdSV6dwSZg0TD+ga/cqQNiG7cPrSoF2bk72mBMUngrvJlwUXGhueTRF1hWImL
0TNzsNK6TxZ984QGkqenkhiR0W6svbVTCe99dDai5wawOnUYrRlVvQzRLumcsOzuOkh1NO3jNH7u
tiga1wYRiGgLLXxoK/qg4k7sYfILgpC3SdGsOXapeW+aRX4grfMAEi326fKcrS1DWZAEiRV4/4Ff
Px9ICZuxa5ZKXpZiV5vp3ZSK/WUTK4MHPBOcAYQYUlvqXDVO2vlzAUhqoD3m421hgcOjjV1kL/x8
Y7mv5LhkjzkeDegdQa1afW91DW6ypsVEZQX4V+f3oNVi6C+GbT7tc2QxPAuMxTqfkAObn4izBRDD
4xHjpUSuaL1Eexa6NsAkrBY9isavJ6csAb00Uex3iiL74qVTuTMY12eozpXlJ5JofKdbaXPScqt+
Z43vRiN4oJ/H1s8+JQxBRDqhClsSje39Infw9PG1G251493ADI4WA6fBimitkr6jhb//XFbCipze
aD8D0+9nkTBaDdw3jfiua5rz1FPfu+uqIAEjZZ0dAS8UP/PBra07kdjgOPZknFbNuvvLFazpY6vK
zFM7C23H07k6zXrm1WDoLEH1aJdZceO0yEmFqFs5euiMzJziSUyuB9SBTXhYuk1gHsCLbqOza67t
bFcYLYRde93rAbPlGd9V0JnZeUky/hoHEfRh5hVZHgXFEFhRApGU02RY4rowtPqmr2r+yS/n9rXX
6Av6tx9gajyKhngAauvzPIbMC8ANmZm11JoyrX0+8urr4DE/mo22ehqQ7D6mfWCgjcEEbyQRSP8D
UJB37c52Sz4C+qu7B9uprJ1b6MXJqIi5qwy8al1ITl5h02jgEej6k9aN9MoZR/80AYYxIm8lsh0b
tYG9l8lgpFdg8KuA06xbH9L1bt7sqN151hXPhIkOBAx5iJ0A8ruB6GjoqTqIlKAS3D7bXV4geC1x
UUNU/bVuO3DqaEGwF2MCiAD13CH07V7/KqYCjEIDhDjc2A5SIAONIin26AFH5yZtx/R5mHvmP1eV
GKZoRHvNG+GsPrY2+LMjd67LPdiYph+6lwJY06Hpf1dr5fgCyaHAjA2SuM1hpjZsmp2TvUE2kfpX
dkqDT4i86+MEGgUzCWuaWLczWMSCEGxiaN4gxsBuhNl65AqlHNuGmo+p7wjVsyZsApQaQ4tAIz5s
SOChhTVvW2xE3oz7gRD7Na/TMoGkFiFXWq3rxzYpu6NAq3rkd3OL471qbTybStMjYZkmn5zRMuIR
vC63g8XEHqVt86rPCD0mGgtuLF7lJmynJcQ8dJYeWcWLJ9Axzyeg1pH2nkVu7JoEjOa2mNOwa4MR
TFSOw9O4rbzxBCl5qAOIXBgxnS3jl5WP4L7pxxyR1GiKJHRTkdxYmlY9617DfwbzkO+mYC4fJ96w
I9DYxk9wtrU8FIU/X5ekSOI6daxH2htalNdglQgt+Lx36FgCRqql3VcQWOdm6NVt+sUsCuRD27z1
+UNCSH0FRKiGHKnOqkeb98EzM2n6UANv8IVP/eTt9dIKDjM3E3KcPa2/yYzKw13v5OmuZqX7OLYV
hK+5r1XGDdOr9slBN8e1qbnFr8ZBnBjyOUAq2bZ7vvNTMgShW/ojf2acVFFRUHblzt4UO3Vd7Ep0
DE1bZ/bKjQcxKDAwSMI0iCYrARcPvNrx+xpnA/ZFrM2gthZ1NHlBDEAHpIOKF4f+tKFZGmY4PYew
vPo+pU1MmltHF98v31Ur/X54pS8+RgnLel1v+7SU12+VgsLgU03quPC+CmHF85D+aug7TZ2bLEHk
ycBC1W89cFdvsOUHKKFGBXF2nwiZ8uLFVUGGeKAkJr0JyKkNSSPjaNts51ZZXKMkALqet40BkBe+
eoHBf2QrJIcxGBXPAwJNowXQKrjA3O57mdlx1md7i/Rfh+qtgchK2I3NjrlNGldtFgat2IhHVhcD
khYeol88AdVcHKBnEOTyALEGUPjeSYbv2CpXI7kiqHpseCrTEh88XZiSn7J4ujQaVA/YAMy41tI4
D3Z6QXcNGnKgGTuNr25+ENnVYG6E/SsBOTpn5UMaDDxQflCGt9QrO0FKGJEk7kFn5q8QzDvOsw6e
KOJFbVc+aVstpGvxF9pbQLCCVm5Q4ikhXpZq2lwNMJn3ecQhy5yaGcj5TkkVsS11lZVw0oB2FDKQ
Bh4wlspOP5Kst1trQvxlvbOUh95W79Ha+lgakOO7mDQcgyZtfBgYGM3Ro2jXd4QnnytI3uNhWNH4
8iKRu01dIxb67UAg+TvLrUwXkB24wgEei8j43PHXrHhL3Y0M4eqQ/TGhdspkkza1GocJYYnYFX3c
d4f/5IQa45NktrlrwsLQfffH4+C9/EOdA5oSUqQDNQGUOlT2FwsojqksDTwj8gxAH0iKNLQPNcP4
TMz2ZszY45xBZZryrarY2n6yJPsYtATRwaU2+JZWhf5v3eyjsTdAJPBdr3eI2bRs3vXVJ6FvwGDX
Vh/63QLIhoGgDCv8fPVB0m7oLXlVlcYn2uyq+bvmXYutk2nNCkRvDLBzYb8i3XBuZcjw1tQtzFdB
7ns0eiYipBau9L9HN1iADf+xo+wlpw0Yz0sd3oAHWm+8Yz9XNw0Cx4roG+WitUUOpXgf0Y/cSWox
UWgdJGEzTBOu/5vKn2/At3L8+1UOpkbcG/Kljrfs+ahNo27j6kYVRxu8FC1nxIupyJOImCge/YMp
udSRigbbjnqI86Arq8oLZJDQh7m4IuQnxKsu21gdMTSsSx0+tLA78vfFQTcZ1UCDQoM74qHUnTAx
N3Bsa0ebuzCgjFeapfnIpqSPUlSS0VMV2pSH1ZZEwQqRJzYLWkUBM8Z/KF+f++HmOc2a0pXtbDo9
9qRE0sZh0xRrWaGdsoazm2KmSIi2llMbUerbxfNM9f6l4VBSSWpDHBtrJrdtB9b8jdBzbYyX36Zs
ADb7HRgGsWQ6MgK5Kk6NxveXp3EFLSj9h9KSJC9CBV+5Qahe5Bb3QXxbzjYeiNazQb9wMzuWkORr
CUpP9c+21R9HJ9sIZded+59hVeIEcGi/zycMfFIYe+5le2JsyY3Jb1dvx4VvKtE3m5vMaF0HvYNE
f2WteUyT/jB7WdR6dhqWNAX1svvQt/aXy4O6tnSXdpUXQ2V1UFbT4VqtPdDqO9WuvPblsom1MxjI
ValOC9lWqHOdL1tIKAjfSzBtaILy8Mh07l0AR/TPl62sztHCirIABxBulM0EKzz/4benYQv7svr3
cSvj6JX4yt+PjcUhMrsEJ2WDPT6arxq/KfWN1b06ES5YQVE1R2uTmivvAOHxhIlS8NBB5U4T4UQf
x1nfyL6uW/E8kNDi2sXr43wuOM9wPnB4MfVPDd/R6aErNy72VRNIF+LqQLAH7u5zE6nhs5FxnLZ0
+h2+3AEsDwqs/l9W1cKMMt/+XOPvevCEFifHLtGJcLTdV73eqG2vLt6FGWXAgkpHNqNOgZ2ZjnV7
U3qnQYOcT3R58cqP/bD7/1ixlbIvD3IyVymsmF40Fzd69xW8SoFx8sXO2CJIXvUIsD78g6INoDTn
8wNKSldYfc6iwrjJZzSsFOWp6H6gL3EDjryaAIAS3/+3pHrlIFHk49CGV1M0tHvfvXbaN2N6y8ip
JA3CpBMrHmsoN6db5cHV8VxYlqnlxWYdkWpIGSnRzpkBLfBUsxtreBXDXV3cCPr3ADxcS6DfkrSf
AOCpO7dCg6dLgJkEoPW+g1yy/tDxUIMW99Ydu7qzZBwr+QiQTpC/L7xCUFHURYKZy8FU3ttGyIPv
Y3a6vBRXz7mFEbl8FkZKt2NDUGDSNCcJDfGEnNFlA3L/q2tdlpvAJKNLMJzyhi7bsQY/NuZmxtuZ
TVk0p9VtI4IobfsD8bqNN+Hacl+aU5ZCyiyA71qYG4okrOx0P3S/+Qa3kMdbbimTo/sdg7Il7AT+
tzq7QgvWVCEpexyK/eXxW1sFS4eUCQoG7nDGYMhBhRhMaE12MPkWo/gK74UFUiHZCC7zzh8Rzn09
gBNaHq9kl2pQV6mu0+qts0/gNByKaz170uwQLG25fVOYn0oSJdlGUL02oMsvUA54PUGnFWf4Albf
V9MzMpshcuxIBoVBkf/DtYg6AzYWWjKRc1GiIE8v69kXOH/z6d7UftB6b22lc9ambWlC7rvFvtK6
fjQ1aWJqjEdSQKDXTfYMVHqXV8dq0nNpR1mHJQRw2oHADgsOQfVt0HZo9EybX5aDVjkSZ1NUB/di
S5d75cDFMrFMiIuBZPODTMQMXVEEBLBqdDQ0jO/jAKJhUBEazyJBhXDY2AMrm/rMnLKpxyavKtS0
kCNJuwdKSGyzYj8CCIoIamNAV87DM1PK0pgRkvncleHMWO86Vl6lvbu7PGdb3ihLoxs1z5oYTIz1
/Wy8TcazPz+Tf4jL4Aj4vH3IeGCqlHufcjtwmxnXlODPKA44+YmwjWlZe6EtbajwNQN6VIS1uKEm
v4qBAo6DtA7BUP+FeU1opnTHwAMFXR/QrU2Plwdx7XV8Zlu5VyaIdgQOh23d/ly0O15eVe2xyV9n
uuuzl9Q5Mut5oifexrb+aLkbJ8jKaXVmXVmRpZXZNhUY3Tq1o0z/0UGFtszSMGn016bd4mjZsqYu
yqDKqlLGcGCvMKyf9gjZbTKGen2NSvPGuMovV+5rPLcRxMi2ShvQ4fODyypac/QTeOZM9M6h2o2O
FBdn6QMtMqS7ki8NQSGcGU+8TO59O4d0wufLn7BydJ59gXITNLWvBUYJbwuBionvcwOFt84AhRDd
ajxbHdiFs8omAbtPPegEzg65c51p6b61nSsrGMPSrNCL9uNfHENSHDcsiO/VyFFP56wiIPWOHHoC
4+HcoJh6uGxi3aE/JpSzpcohna4JmDBQrxZe2JYzUgw35XgoytfLplbvAAnXQM+2ZGRXFqWOcnje
OTA1VUfIMerWNdTpbHOXk6fWpRv7bX27g/gNUBgp86dSm2IRUG7qFY4zSBT3QAA2rqzbz2ExjbeV
04cO0KOmm+7cPI0qwwwbiGkPzjuANRsR8+oQL75E2fpZZoh+HmWECVgnh5AOQUMdmoq6mGcbB+yW
KWU2dZMHzM3gtOZB1tAFPIuVcdcNYTH+BGPK1hivlPVMSAn8b4yVWKItwEzutDA3aW8CsqQDOqol
jXEKXqBPgfuApoUw3yLhWL0NfZA2QVUdeRYVd6TNpjs0HYwmQxlOyFP4bvuIFgKj2WL9XT1XFpbk
lyxCMseh6HGzYSlF/itHn8Kohbq38f5YNwKeF0h3+0AxKSdK7vesdPSaRZwhPPHbfdH7+0zfErhY
H7X/mVFv3rIX2lx6MCPQY6/FJHkAwRAPNnI7W1aUO9ZHY2omKoIRK4/O9IsFDwWJ0+DvNS4RSUpu
nP83Zr+RYYuJ8YF+mQw0xUS4ethJ7/N3bST0jZTFT2O0st3lc2vLKeXcqivmB2WCoUvKX+60C/JP
IAuo0v1lK3JrfrhGAxS8ZAs/MAHKXnK83g+yCe/qKs2snd26aWxP+T+Fkgsr0tfFyOUiyABSwVmU
QzIJT7iDCZmrBNpwgCtd9mf1tA9svOJlJRyNJeeWmqrOLUOeeq4HiSETpSIwtn5jWBrBvQac9H+z
poQAsz1kyDRhRYiOXVvJ2Ie07cGqPBrA9Vk6dB+5m4d1EDQbZ+Dq4li4qWzfobSB7pDZim56bmu0
CALUQ+ZDZVrRZQ/lH1LXBxiNoM+AmxP9GMp42t44MJJjaxEfuCgGydomDydT25XIAOpzH9d+EHGr
Ol42uzaNIOFDNz9QliBDVhY/ze0UBAVY/EzcBXWUdc+pcUrr71k7hV2xpVi5+kBYmlMusAZcWqM+
wpyXgQrNufNIETb6MbEeHP6S5/t6iEj5D2tnaVPZeWML3suqgs2UQYbYPpGuCoVzh9BA9x79LYTA
2gPclFT8niQedHGInW8MIdCW7jsNEkH5C5oSLHboNeQ707CwbiShNYgOhR976Vb5/rf27McV9Mew
uvc5TVytheExITKFXPjfmvaF4l2pQWfQp9gflnaaWBkObgtUaRc3znAYa+sAFeMwCIZ90haxTqy9
q22xR0unL32bsroZ7VNiaVjdM3KjZvJE3M+F2NhBa8ERIBMQkAJ8AnVexUbXQT62m2BDy9CaNQVE
C/uMj6hfV8MOgLg7CNDyDfocY3X/LIwqB9NYe7Mu0hYhkte8FIIfvGyIW2B387zZo0MxGm2gp+mX
Vs+vC+eXVc63tvFS6VpogSeNgEXWtuabLiGHy/t6fRkuPkw5uHQ3HcQI7rrIEqCl1d7M4TiOh2p6
t508JKDNaG89wMGG02W7qxMNHS/JHwoVNhVwQQo8ggFSxngIcnQ8djT9FKXqrWrc+kGCeiLOLMAu
PmTsgBT9P9KuaztuXNl+EddiJvEKpo7KyX7hGkkWc878+ruhuWfcjeZp3vG1Jdkee1QIhapCoWrv
DJV3ONR9PVngubPQ8+606CDT0KkD1MonNSzs3kAl6RyuLO2SJ2dPmf8RzdkwdUD+izAb1un9Lqqq
Lag/VlR5eRV/i+BsSD4wdOsEm0dQlQuOSpiQhJbI+P/JZv0Ww52YMkddWYqMjRUlo92Q2En1xhkA
33xdzKJrO1kw7ozgka4zGubazGirza5ZPBAY/+QQdyCO3HRrPZRri8drfgtUk2LC/qSS3QxHXT/o
4+f1Ga2oAF9oFsf+QEoWoArF06jcroZxi98f0JAaOqhRjMVjlALkF+HizKaQ37b1Y0U218e/aLXA
fQOUILTHAIjw3EeBMKYw0gantBWTw5DoVJHiR6180tVyU+vpvh/XmqnZd7xwACcSOR2oMl2siAyJ
+rTVQfOOagNhoxWfgKm4PrXF3T8RxO3+QMQAdQAQFJq3XaOB/RJlRWsQPYuzQUUtWovYWz3vapJh
FmKwIsMEDHAwWTpuxQkgVaH4JgJwuJ3Flf1aikIlEzU/oCNDjQDfNKV2he8XWc0mtWnUV1OydYLH
gxXbvagVgDlE8AmWFFTlnWuFUPhgRtGxdIGe2nU70Dit4D3RGRFs8rCmQrFyh1hcxt8C+bqasC3K
KBsgsCo8U76pa6ctfonmk7QGdrQmiLu3BoIJWtOKzUwAbUVrA9gsSd5lySLzyqvV0slVDEBng7+P
gUewvz+5gAVNSirD7FEqJKPBt3dksvZ+vyQBD/eoeWZ40zi/5xJKAEoSkqNfBU8g1lyiseAPiiZR
goLxo8UJbLg6F0iqjaTMkg8JJOmtYEBVmx0ikhWGFfez6MRR1gLEeUCEmBftbHHbx341AMSBSC9G
isTxL9049MlTIr/Emh0mu34tpcVUmDNDGoIF4Dbh0goHzimCXzdZOFYgsh/15wJAJdltqXq4ZJlm
iOzWrblmKBasEa76eD8FPDio5/gspSwD8U2XAPcsVlnvjQTIxSha7+GX0rV34QW9AEyBglQvbh6o
H2Zn4ETz0qiMerSooo+TiK5ZTn/Nqrii3IuzORHBGfE86mH5NIiQmoqCQ9huh9t+DedlwdaZQDIC
gwiMHVqEuS3Sqy5WohJCZgV3wwDtyZhO4uKh4bqjWNI+CMJNATjZyGPwTjaQMqVBwxmDGtqN4MXA
i02veopPgSeSo/YmPZbh43WZS3uEhCPUHW35KHrm5gakjDJO+g6ozGbm5n65TY16xaYuBf6Y1m8Z
8rkezFqI4v0EMpISSAPgnlXQUZ6z9ji3bu0ZDVqzHbZuGPz7RCcqioBgQ1BVBP/B2yWSlxExhxr4
fDe+/ysaH4s1EvJF1UBlGUqtcagukhXiCH7MCc+8Vls+VUSigfJhpDHM7Mv1bVrSc3DP/SOHM+Jh
HqFFq4WcorQSBWTqN1K7EuEvFUehhFvWkSdANS+qks+3STCidAQHIbQvK+7n2C83PjA/6lkBsYOo
Bhuw4M1eLZb5oZDCLSjZfpABAIj5HGQP12f7nVHnjCKGAuBU9NDg4YbPAUlqrvhSMgKOPB2DlDbE
aF6GIgzujHQsPyY1R89lPJQGSBp0LbH7JjdvwiTULaVDVyMYuuJ8g29eeHlioMG/gnM6jGYzGGCS
04OCRvN8FzDq4UgoRw/Ag9WhDIP2WQOGZY066XIQqRho0V0+qtonYIbJazvJSPyCQPglIoNU2iGQ
uu4jP5GgwDUdweUGjFI5vi06doPwy8kEV0UfuUUyFV9DKEwBRaOD6ATAxrqT8gqBTCV18k4GAscf
FI9g+QBKxng4CZh2zncSCEJFIJrQFry+H1Kp9kQhP/hB8AfGF0/3gG8CSSaGzdl3bQwyvYxnBmBn
3JaAZ5nwCkw1sD1eV4cluwheKCSu8A5qAv6Gm89cSUNvZOyUEVAWkC5FkmjSK7sy+uqxDpqJzkEh
W3IqDVQHhLgjo97k6fogFgI2gjQ548+G98Rz4vmahv5YpkAVAlpkgfhaeYzLhAL/uR+ex2BasZgL
VuVMFmcwVT/s1WmCLIHsSO1pYXsEs2VqCCvh9aIcpEQQ6iC+vmAcjXucwTnAukahbN5PMt4INQHA
UkQHBMKsa/nz9TVccDaASUM+DJqOo8STQeRjEqFLGfMiILodFJRBDms3+wVDeSaCTfkk5uhbgPVN
gAm2BrCmxWDCJtJkt/0aQfyyGCSVEEfBd/IhQRCZUjEx1Vfr9zpDR7H/GAu/rq/WAuQsQ5X7LYRT
gywItSZmalAZ34kK9AiNyVsubiXpWUk9DegoZY9XvJsOhVVrurFw9YJwRKXAS0EVGt9YOIdCmiff
2NV6AxK4zdBkgNC/SfSdHtoNWu2vT3YhDCbAcRfREQmCcazq+b5lPUh8p5qpfDls/Vj1pHH8iWeA
fRH0B1XNLXFWt5oyvFwX+w3ZwHkayGWFuQj50cfByR2EluGEQV9ygKaYxTOcEbA4M3cm86YxJapM
aPGPo/dA+xKr9tGcZBrK8StMr51pgI5B5Ule/0zA7q42w6YEYF4q9ysp3SVlQwIfoScDzEOr4vna
pKjzFSsNayO30X7Ao3pRjLvReL2+FEs7cCqFOznRbOYdeq5xOJtyuFEBTAr0UzNRGirq0bwV8yZ5
SETiBYafWeU43F0Xv2QbwBKqom8WQCUw8ueTLP1AQCMRTlQ8Nl4rFzeK9geXBfR1/RbBBVFpH2eK
zg6tJkb3vZg9xOFgsfqv6zNZ2i6cG9ZXithF45Fy1KlJZqPLcSepCSpoZlcu5y3JphUxxtIJZSTO
uMehbVHhV6wy/L6W1QIUMaFUFTQlODoAydAGW8ySWnP7UNNds6/GR7Mr+5syTRM7BXoc/pGAQdJI
jNqJGmLYyDQeW0D5AKa4sEWtFiarDuPkDkS8yhEQEg2aIQHdWjZDANgPURwPfm/MOzX2MwBfy3FA
K+JXr61PgLQVSllLW72NDkNTz/dEHcqnJibzrsdDud235WzSKNOB8FGAqSqgSlnGsYXQGuW0gMDp
PxQtDXqnkItiI+QSsYMx9O/MQa7g4WVjcEHFmgPBVu09pRpJTOXGrJENCu/qHoDRolT5WyH3t0kh
yFtD0BypnBU3L43JnYeS4I2bTLdAGp49VRPUg1bhZkLDtCvA2ZcnKMQbUTsPQDRV2UxzM79MtS5l
dDDi8k6ZkVynAAZpfToBx8dBL2f/NKaj5HVVlvwQgkgC0EGk48FSALXwio1cjINM8FBLcDngu+Uv
azIRmjw1cIlCaZxxAOt0edOBv2OrIv3zgndxH3gaeTfapTCaN5LZxTlgKqZ/z3mj4En49yg4t5Qi
/1gOGkYxkPkwJgZQmTrv+hFaskWmDmBQ9BaCsp7nKB8QTjdqX8MqmxK460Jcu8sA1qh0hbR4L8QC
fW/mttTXsppLQZ4JnFZw/sqoHObfiggBXqTSIDmSSwc5sgohQI1ojqzjphTXck1LwdepLC51kXXx
mBk9lrE0KsC+dGnmAtztqU2r+qEhwh8wG2DbTubGeboI51zoCsgL53SkUdqiZnISDmYU/UrC9DgZ
YWkDwSN3xBxoKZUx1F/XN3XJLuIbADkGdYUa0kLnFr6YACKTthiAVPW4DCmkcPxpePeFZq0Ydcky
As8LWTUkjVkn77kkdayKGIEgXJnqv+Zp31ukQgFuq+ChWwNrhIiS8FoD7sn1CS5pz6lYbkfjoix8
haXWqtpgmdbIsNUEMUKOBM4aYTTzVXzcciqL2828rhstFrCYwOejaY4NLTfXZ7O8Xf8sIs9WiJZc
oYkhx4rMGx2A7sOwr5P36zKWzsDJLHhALbMTyey3WLEg/4pqgeIeguKL4Lat+pXWrzVJnNECqgFA
tdl6tej9K6beUodHxXSmZiWMWdEBnmEbVl+ZxgwzMuvAMWa3IIk9z3Y1PAJaasUfrM2J6cjJXSdH
XVXfJtghMYtoR0YalkDWdKpm5f69KAfAZ6i2Rq+pyl8FuoC0isysotKGdpHbtXYsVZMa0orGLctB
DhwpVlwDeG2o+gmARCVLQCER3ndfNaCqVM0Z/a8/0Dr2WP6/cjhdqAs0pCgG1k2SU5fo1UHU/Jc4
NXdwaGuQP2tz4sLaIKumJjWQO9aI/64j+UMDlII0dWrSoTAe/n8T4xRiQgNV1QyYmACtywJa64lT
yk9+uOa7lvwz+AL/WUHelMtTknYqBCVjTo1udICzSkXyMiuT1UTJXVaXAJGvVvK5a1LZWp/oO64h
oYbecNjXeDekol3qB1DD0kkCukqGONIN28y9vqKLx/lkopwnEcPBEEGVhnt+L9u43dFI6h6TvEKU
LFhtsdZzv6YtnAeJurpHAxzEpdpEFX+r9wAWA7/MGkXiohzAu4OTChXAF3Qaw1Tk0jQhI6+TYh/6
qFFBK5GAjJaerxGALq7giShuSpmekB44guyFBtHcX/q4QWkHaAdyq9b/oBidIBOJV04AvgOuhnOK
nWwOZZbDUGkKOK+n4i8jTHeVLANPC+6xVscVg7X0snEqkK9x1gyg/fUivAou1luxVHd61OybQNzm
3RtIFW91TadSCDXNRByTdHtdORc9NK7BEvh+JYInjvPzUI1pAUJh7GIqlHZcKUBkfPc1fyWqWdSV
EyncBhaZXHRtDCkiwxru+q0Yxm6X4MKpFSsHfPGCg/IP4FnhUoucE2dXTGQe6iCDLKF15D61EzlC
8G3LQO+rVWoG9hgoVP2DLmaCZDmu0MCtZJns83WUO73K0gHvRNXku6M+lFQC2ZcutCt5nEX79VsO
T78yhcLgZwJ7xEkIaMR+IlE95B3tTS/2e0urPzSiOtdVhG3ORZh4IpLLWo+mnGuCApEpNoyENqLf
PrOa6mcs5cjrrOzfmjTOsc5myWBvsZAqK6l8DIQHnRxD9TFEx666AoOwtpicYx30XFdzEbL0vnJm
wZ5yt50R2r8A7aUCvGOy2oG8JpHzrkkpsIoySJSm2G213o5J4AyzZAc42f6YPafReKt3a0ya7Nte
20LuTEhox+rNAmID8GJlVYqXJ20lkFyqGSWI7QAKiPZ3vK9wiynnBqxLhCxoJBzC/qWu3tpmrwS2
JG/iAjkF8Oi685xSP743xZDqQDbX9ka3VUpQxkbWdZ1dNGsng+HWuY6ypp9STLjXH7Jucspkjxz1
ipDFVT0Rwq1qqgyxNlSYcZLslHoE7sgfgNnh8VJGv5CKav0L7jsDW5W2PbKNApZQ6j8b1adiTgGa
s7J7i+t1IogZ8JOwKFEVVElXEIS6JVqg8TJQXiR9xXZdClGB3ikiAS0jWQ52mHMhNfrVAIrFDIk6
WEIfeUWn4nIj/ettORfDWRC8QQdKomDvTVnundwUfWeK2tS+rmGXLu1cCqfuAgqAgAiDyZizbGfx
S51GtPLfB+3nn8gB/jarPcY7DifHHEstTnXEPmoLQndT3dTEKKkytB4g+9b4tS/NEyYFrA9UjgCf
EfwK5zskMxzlUUX+voMahNOjgg5cww4BigAkbNzkcWpXFO/yDJ1L5DYrCxU9CVIR/kyfb3DHoS0J
7q+v4KLafYPx6aC90Qin270xFgaY0HGIlPQ9zwf1Fe0vvucnZA3w5jJOBTWVinpGVruNpyAumEpL
YR6lScX7Q1LsAOHVtyizQGa8+oG3neuTunSTEAXSKFMD9pQuy5yBm8Wq6bpRg7WVdnX9KulPUrwF
T/KkwBqtLOBCSHUujDN0kSgHhTBDmJzaknpUNIBnRFQ03b5Gd8Vj7TvzGn3U4lKezI/btGkAKXoU
6QjD054qXURnoG0j/uj9zSpk6NJaKjq6WwgeQnSd5ytCmYPfF4KBbSvoKCh0JEjN9xUgXHq7q/fZ
6/WtW4j4WR3lb3mczueRoZaxAXl58tyqNBVvsvInbhgWKY7CRMfRNTurISsGa+lsI3uLwj1Ep3ip
5JRzLEchTFKA6yHC8GNAyxOQ/zhSSGhSbmTx2VS31+e5dO4AXQa4ZGCQoO6NDejEp4D1Y06mCgJb
NGnXP43iZfQ/r4tYeN5WxRMZfIKx0uRSbmuBvaHXj3M+2133F1i8f6osczFJd1Kp7ksNfPfm4FXo
jUrmV9QZrjichaqn81FwZjNOoxDDwEyHobRK7b3y8/tsLFzJz60I3HhDgHD5IAiRV/cd8MXTlSKa
pcNyugqcQiWFpGVoDGJxLHGqsqSz+jpLBy2+M8aV3OSSFp2K4txRgYRhZTSYqoj8dF3WNDBspftU
GhcBXdJsjP5PjM+pRM7SFZoSG80Micn0FFcekL+DIqMCGCLa/rkxAicUrVr897nx8y3lTN5Yw+nN
TOpoPBfIuKlrfn1tITkDZ2aS1jSM3qXJ55AClhTkoD1t8ujQK4WjKP5LjurNOdcerh+ZJWN3upyc
GRAavyxR0gszoPRUGx/VpKVGC2Tp8Fccb6N/f/Nn64h7uCGhWBhlQudGYG6ruEFfGG4e2dfQ9rjw
05zYmfR8fVbLtua3GE5J8CLdSwY7Ae0cb/xmOqqt6ohytRLBLgV9p7PhtAIwEIHYKBAjNg/5wJwS
exW2jFjfXJ/PfzEpvyfEqYdS+VMMXG6UiiEhP6ato0Wv+mzLhqcM6Apz2TVRs+bQxiPvSmix6J+A
BY7WDJSoMZ6Z8z0zx0YqZjUA6GSqDb+yRB09PZnjLd6/TbwyZn7/IJRq8zr3amX3dVfsVLzmOnWc
Ce71ZVg0bHh0BmgXILDA3Hs+EiEsk8RMMBJB/AXOqKF2S2FfIBEmrsVTa5I4BWIFWnGYQZJJAqsw
nLx8KsS3oAqdokxW/MXi0T+ZFadFAZIAaleGyGWmLvqg0GNeqROKh0qaaRFazl+l6OX6Oi5GcKg7
/GchOXWCdxaMWYc6aYYHSkahc0SQBcS65dd2392TCXf0bk2P2O6cZx1w9k+EcqaGVH7UtQbWVCnv
DVQDito+bV7TWXIaKXDzukVzAtIu9yhzrckuWauAXNtSZglP4g8l1bvIqLHMGeidw/iJgcTgGqOq
jhGtvAx+tz9fmyoX6/ij1kdJg6kadWdHwwyZEDbHz1WiWzX5kSkgyCiHfaslXiXrPwxwI4gA1u7H
4SD2XwIK52E7t6n4QaTQwhuMp4yCF0f+Q1XH+7YprJSscad+Z0IvB83wChGcgfeH08NKmYBf24J3
SZMOcHjWABYZNdzM8Q2OObhNTRQ39+MDKIv14WkgO118Nbo1KIJFfwQev/8MglMSqZr7GhsFdHtB
B6vM8BOX0wh0MJPdiRUwUBt77DRjRTUX3cWJUG67IjlLijSE0KSmSoWZ402yXOOJA2z54gH4Z278
dboDzb3ZaxATjBKKjGpAIbt+Ekqg7qrHZ7CwSg9SOOSDZQxhu2u6KGxonEXdL1WKVZUm/kTeRZDP
7oFdT45im5ktDXKiTvfz6Lc/ij6pDlLf+OhnM7TmAZhCnTuBhSx05SEhdkFwaWqjUehoW5akoyFw
ckH6YqbVLoi1doPaEWVfGBWSSpUg3Y8AUX0s6i5CrgnUWRs/LM3XrBn8XVIHqD0vBr+zp65Ewk4Z
5pvcIKkXCyPxmrwBlZEAwr3B7PJDFjeGjdxYbU/o7nsGGdGw83UC2ilQMyABSMz8mKI66BYE6cZf
gP0zj1k3lx1tDFNGr37RG7rra2q+U8IxcTXfEO0c5Z6gD0QL/1A2yo+oTbq7opGizCZoVMcz2pzb
c5uFT0Lc6zQNM/OuTfvJoIpaA7VPn2dpA8JqLUcB5KR/iFjAfVgFrH3X6ERUEpMS1MsVCceNSfBq
hrI1A3injN2mI6R+Med+egLNQHVnjmN426Afc2f2ibSt0IjjpEMvfkWV3N8XRS3+AOUV2YLqAt/R
N+vMLSejmqx5ktptjVz6LkgA1gYoyECxkVw3nwEe0R7DatJLYF+K+acPnh4XRE+dbwUorthIZlZm
8Hlpre66eJJ0Koctyd3EnNAIWvu+Bjw6P+lGimy2PFEzlqWHaWyCe9WXQ9bwkfo3DRi37nAHBMer
XpnZT6MO/IYWcVBGWPhaMIHHbZCNqObqnegn7Q5ctMKR6C1DrBHN2AEQwfSlN7pqFTP45b3rLmrR
KYLQU9WBEo1uDc7VTyn0GqgdIA1uC5W2U3XU1dl0/G74K4vNj6TuDkaOUWvFtL0ueTneIcikfFek
Acbi3FFElQJipTFD76HUuL7SJFZhEnDxVqpbK32AxlEBNhnv4VRMgTchSLikF0W+coljLvjCGp+M
gnfRbV2YIvLWFnLKN0A381RhO2deFQ/29fkuWqUTQZzF7QH4KyA5Dkzuquto3iU9LWP/oInCjy4y
aT+vkSMuRh8oy1ZY0ZZpIrV4vsBCmhBgLMUAPR32ivSN4lMbjxKMUxsgbLT78Rgbzr+fJeOTYER/
+OR7LVT02nTpBJli/c6o4AbtVQc3o9m9amsv4cvzQ5YDXPEmgIP4S04QgkcM5RjgJBKfghHYFHst
PcLs2iZKtwzVjUAfJEkrE1zyYYBnRi0yaBOkCwrsnkRB2bc5OCbmnGpArw3byClx9bm+jotiUDkL
dAkRgvhipKCbsqr3EdkU86ZOwP0lHOX267oMFlzzqq+dyOCCb9wrFKLIkBEYZeVKNXrAKxC5rSzY
0gE7lcJmehIP+tOkdJUEKf1QAzGwAsNuYg2yXY/BSoC/rBAKLrx48kLqnm+Di/S8jAUBorShduZB
owOMqFnNVtUUW61qdZojhxHWpg0ypLXj9r0lv5cTr28mHgqAmIO0G9rqZZEB4J1MFBjyBViZs8xy
48fsWNIba7O/39tfxN6sFfF8m+XfskxZAvQXhKDiHkEp+La5SGo0hGKoIrjK0h6sxgGTuD3aAhUo
ylycwgptMFxbOj5xU7RaZ7QGW7J8GlORlpZgD9R3DFuzu5UduKDZ/B6XrOGJBx3/0sVLhpAG4iCY
ZKCVw8bV272N0m+rwbhm+ntchhVZiDCtyR3sv0eV2LkV2L5l2KZVrljeCzAj3KdF9EqhoxkwSpc1
M9IAR4zMz0jNaRulVArsmlDYKP2xcaUbfyNke512WKHnkD5+ri2KzJ8AXjx3I+rFuC9A9jFSIaTg
DJLvTcPKtz9vCwtxpQKwVRptfbfcfPRWSnMKzZnoFwATrLWHEkDDcUceANysOFtG+IKEK27X5zpa
ZXPTK1WsU9u297Z9tPdH/M5lH65L3e2WUvxydF0Xv6Nb6rV063n0wcOX//zAhTl/pw/Uw19v8esD
/h3+rcP+Hl8s9mHhh82+WBa1rft7e4OP/QaybPYFnxY+2D9h/5T9wf7cv9y/7D/3pV3iT/s9Pj73
7H/BOPcrGnFxRWCEt6KIYiNogyJLhN8SLczFMc1MqtGC/vxbOZXb1jbo5EQ08noXNet2Zv0a3Moy
Fcd/nHepN+wH2tGX0hbp16dpBa5hTzthZWzShbrg5DCKE9D8iQCE0zmDmcpjnRVCGlr7t4wmNGBL
/fFqOdb9SnHoBewpzihwElSog44ub8g614YQgA2+luOGIHu1jU33vENjpxT7cd3RfMPwn5krThDn
aQZFHpMp8gHxS7NvkwU4U2i37ij4k4JJss8MP/dvb/aROMdbl25HNnHv7kOlB5VWtuaUjuZ80DuE
qRTPN/TVcx6tzf3n536NgOvCkbB7OSDGFVQzgfIZS3S+MN2IhnC5QQaq/IhVCy1suJv1u+lteB9/
pCue/mIXoH7QRYIqDmw6NoLbb8DPSP0sFKH15r672193H87NY7Bqmi8LRVgBD1i+8AQFLmbj4rlN
KJUunLPIetEo9prSA1aXWs5mRau+H3ZPN5vNB/EROL9As8wgfM8XT/bltJBxvbFgXo7u2/HvHy6s
yhHGhX38bSiYsWAWw2P2Y4v/zj6/fzgOdXJ6OFgwG/ebr/uNvb+Hcfh82VzXywvHgKGCDl1nnEWs
kVbk3GhWtZrqFx3oF63GgtGLvi2WtVlrkfx+EOPWBNBi6AkFSBISE7y/FociS7IJi8+sGWwtJu3Q
lVO2tMPAq5OQ/QOzEGIC7oZRKyTLqgj0iwnd71/29vGn673i+Lw6K1sssZvDxXROJHHmU8wDySch
JO2PR2wbbNMfbAyajSVE9iBJBhH6uQ5FBSniJpqZANt+O7q/qAd1sDYrtvYSrQAKcCqHm4jUZ0WY
FJBz/Pnz/enpKUCY8gTDw4KVGb/HnyDaOTjW5vGrtB6/HgfKfn5NdKIh+2Xl3e270JVfWtQWoGDC
hEGWecTHGr2JIOuUoCnsuGxv4ZLhI+EoNxs4yuvLfJk//Z7+b2HMFZ2ErIMBL6hVTBjcPxz/A7w8
prphDvq6qAsXwI4acLxNYL5/OxvuMioiLTK1BEynLOpg0caWHXt2/lkI8B0OrMlcXssTmfL59AKS
jF1TtZCJGnOKL8C9w9cXzDZBBPrLe/XuDneHg7OyiZcpXm6ynGPtql4OxQSCYQEL6rpP3g/rZs2o
LJ730yXlDK0RSHJZR2x69tGgBNbzzoOmPq+pyeWrGDcdzkPpUVpL6DiFoDfb3Xq42axox8V95ls7
dIToKNBAEQ/fvafERS4k0987tTfoGyjIHduF8y+dj29TaW3YGVgpel0+/idiueOfKH6WzRLEMv1I
6Ftnvb0AtBDuYLJam91fEBG6DxSekkUdLaIO6r0C8fX7TpVSXCjxE+u/4pi+wcourMDJwDjHZIKF
eAamw9+nBUpkH7+/4OCww8M8KlwlO6zsC77ixwG/fh+m7+Abq4VjvHKG2Xm5Miq+Clqo/KoTz0bF
RoYB/e292SjYWNglwPn2pGsjUJhK8yMAyABKsAB5gTiGW5eiIKmm1ujvZIK/7ynsqsJuIa+Y/Y21
Y2bSvnfXgprvvNWZYPSUasDZILjbopZS4SxlG+dCHJoKHFJBbwMa0MzKrJ7+wu9mOuJrwKIpB2Og
GIp3uLMetg/e1nEwpK+v+09EXFsXtgeXnD3uQvcvL/v7TUe/AtzFP1fj14tco4w4APA7AKFFeI/y
o3PDVwm6FneCmIBFjM5v/ldDlc38nr4H22IbP5S09pKnyR7e1xgvLh0KuiUICMJRdoA+eiQAzwUL
KZrlR3SpMu91C3/69MRcCtbgcaKIqjZr+3IZWCGmQqgJcQAnATQJJ9AP1RYdo7JAdW/+iDbp1p03
vxRP2JUvkfUOqg1Lp3jGsIBRtRa3MyN+phIsnIOTRrQFIEUEKedzHfRQF/TegOhn2Xvr7eQl3Q6D
J3nJNveaTbViEy7uhTInj1PBKtc6US4hr3elR+mtf5Oth8TyG1u+OwwH+WDYomesHPn/IhTF8Wiz
YBkULqlVq50QDwGEpqllBPbP6H4+9JuPBgQmX/keFtDFO8tztRZg8nfgv+f6WywXLUQ+iUADBbFE
tqaH++xLtIA4bUXifvjxOtnZ9hnVLKu19Mx6XOwoNhWJKwB2oPv4fEc7EWdmZpOdCa122ofsTZ55
rL5a++kuTul0G2KNkTyi8bO4153r1vXi0vk95xPpXLRSkWauVKBu00mjMwogXuBwAE/lO4Inv67h
Dn93GF3OFc8DuOvKyGNz2ltkEapNgEtE40P1Vb3IMGfpXt9K3vhQvI07QGlZFegH6ZqJWBSMwBYH
BxcIZJ85wU3i910pQHCWOaiHcNBGU3n5XntI6XCYXNMl98Nm9GJnNfvFdJWf8qlkzioKhu/Lvsq2
F3Oj8q501buW0uDQBLZOTfrcbHLvXtlqd2t7+91neyYaMB+g2NbA6YikEwC3zjWrB7kQcNEz5HRG
JDiDDblVKHqHbN8F9qEb7ROn3Wf3qhUgVQtc85e7wQOoPKxXTrO75hY6sPcd9eZm9nKr2Mo0sJ/T
lTuXzKbPj/H7lOOeirL3izLquWlSpejAo2jrLyM1HDCUOsrNzxIxEKr/vPYQ7Xor24Y0vtHu0wey
zWyYAU94Khxtu3IYLkINMAjAsKOim5Xf4xZ4vmAE/QNiUap4vHYNmUYNlR3fLp0m8CaZCljD+XNF
4oU55yRy2hEQ1F+loCSxasGNXgTUHlqVle+DQ4XjoH5o/4e8NHNO3IqfTZKLZlrQ06AWGyK7XS4c
ywwCfxFrtMS3KANDFpUyG91R3vWJXt6KVBADwzkTBUurYcfPl1YR9LnPRz20eru6CahBzZ1xmz0A
h8Aa3PhLt1FygMx0cshvvhRnoDepJVLzJqN/DTR4vz6YywwMNxjOqeGZvtHaAtTUE/KBGutzUycK
ZMkDiM/eW8d3gYNSWQVeBmSqF9T/1xVEnHxu19ExIFfNjMWYkIvMaHNTu7KTPgFF5qHdSJvZewbe
gJtSsKzY7Q3AunbdJrfISoHjpVHEMExADuE1HDmPi76COkDQGbVIRLUfjUZ71Ihvo33gmNvwfb4R
bzUvsLLQcchWWjtobLc5HTyTfKENqJ+oekhuHBSJ9G/qV+fNtw1FuYx2FH5WhybCKV8ziJdxG8I1
SQIUDZLcoLTllVCcej0WwFhmxQfFjreZMzjEwdYLCKQVL/4Knoxjb1oAObLHj87qWnpd8RZOwfkA
OMWLiJ4pPpqM2dXPFTZzRKWD+dUe3j5Nd9qNdrAf9+qX7KgUtVf5PnlSAbVkibubFs+JPgVa99qI
LtwTloQFsejkw7k0RG5EaTqXSdcjzgoVa3DQFi+kMMXDXzM17RZ0kXRyY/qSPCESCaxPEYSpKyO4
CH/YABhWLoDroILft+WTbJBqjkJiaBhAH+EIMhug3gZ3A12NPS7t3rkgbqaVGqepDNZNS3tMDwbo
FmiV0nIfbTPrVf6QXZNQf8W7XaZkuMlxDiXJcoAN65CJB4gncSda6o8O6/nLvI2sGhm97D1fE7m0
ngCyQWsLohwWZJ0bWqOthLIXESrrP8dbNLlUeFaCv+83gWcQvH/OjjPYE7Qqs9eUacGuSoqG2wma
othm6pxrMfV6lCKzTa1kE3d0fMxdYqHgzmkAdWoJeBYmv2bdmo+BO8602a+9eS4u94l8/t4gxlGp
qCPkg8np3tjqNdypac9W4Q3OdmaVf5L1eP1ILxjRsznztSfR2MddqLKrSUFRU0+TnfEGtuH3xKo+
RkzeDp3R8V/L41pkedkPgzMLxCIEK2g/02DOzne6jWT0nMwB3osOymftzm/ZTt0qxxouzUEdSk67
zfW5LtjPM4n8+sZtg0OEajhLnCz1Z7EZ7fh2OgYP/Sal2XG0YL2t/F50o2cwPhm7VcqUiwzD+Yz5
tc5jyRcjHfLDrXBLHgPcfauX/+HsO3pc55lmf5EA5bBVtORsT94IE5WsnPXrb3GAD8emhdF9n83Z
HGDapJrNZnd1VWwmG/VhDKxppSR6ZpQP/G5iFqLU/ZOUMk2iy1WYGrgwSXyBLN3pNmy8wlvNiL5H
TW8xur7vzcHj13hFmMLD33v+Swlxe1WCxhYPQwXtc8hd0Of54rcyw1+qxBCd6FnE3YQ1bvKtgKfS
mrGgHONqm8EUEbQB/zAn3X94AaGxO3jRg/9SfokLPjBzxvB7CE0wEZtGzk6FNHDhTJJ0AW7OP4on
zs69wOo0oCp4G/mCnZhFrxtLr4T7bqXIIytHUxT1MDQpfovSV7tfgZmQ67QsMYQzSLNHRwK0Q3zN
HW0HNvD4qd6Apm8hSbsvdBObPEiMUBAAlOP3+F3ZjP1Q4eqhTBBMOpN9HCK900UAW1QdDr5R9yyi
KLNubHTol5zt/lUA02CyI9IcRN6Eyg/zLBFBSIw9Rm1Fj1aBxb/6m9bWHIzSnzBlf/jbx+6wIuj6
Q9ELzK3o0uKrqvytcwviZaj6hCG5MGKJXb007h76SqohO/FBNhUjxDP5pfFkXXOKn8woDO0RUj5A
GEVLSLf7ggR+C8ZuUPckhL93XGx1XAs1F//+Ft7APKgU6NkKGHUoX+yjj78Xft9joIxRITSvwGWf
pzAWAoa+qr5SLzEUQ/xkzdganCU641mXQs6NxBOlD3QYqbMjsmUZ+AyCCH+skIFe3I/ICLaYyUrx
DOIPvl27oJJUd8F+abjmPisgu/rPMuVRWjWFgS+HiVFdbHD2/wQb9rN6ih1l4U3xO9dPhasbQ9SO
ZloS+VUIQyCd0M75kz05qKEhvxZ1+SvdSie8LYxqB5JEeVc9Lkmdz9zGWCegYGT8DNKbNONlrTAV
Lxb4oNv81OzVg1ig4lEagm9oRmDEb/lhXPeujDre84IrkR28W/iVZeoMSVqYayFxpeZFlfQ9M+mc
I5uCouefUOYY7UqPzHodfcROlxmLDyry1/+yTiLKVbCKGEjThegWGOUTAI/Bas+B5e+pNwuPcSJ7
MdGaC1DAE+C9gBQThXfKnTrhAp6rBrFRPqbveM/vphUD5F9rY6yxNYr3JZ7N2Qvg2iDlVslFUgM+
hcHe4CBfeZhWh26NqYmD4KAoy24WQ/D9uwjrAnG7iFcROi8sZTC+pJLcpbh2/WO8B+ofYajzIDPG
W8KXf1rwHfL0oL+eDGpegjqAhAEd70c5Fwc+RrxvDagRhKnR7jIbdIBWacr71oUY7k/00J7VpSvu
/knE43r7Z5daZDcpIVNEsJsBfrZrDuhoDF6sf7EbHjUgDnF+sUk0d0yuTNJjMn7vN0moYV8v7rQR
1oJZGtpOMworcutP9pPXlc24knBqT9PCLTeXuVyvluaGiOterCHXkBjJk7YRj4Op2T7y5f61Wfv2
xetOo75kk2zg/YeFCoFGAFU8HfC5Vo4G6dImxvTS70oj2SSHyROMaCn4kIvjzg5JFIDDIYpe1Nu2
i5VECmPYqVHdns4o5duRVzxnhRVgJG09uuU5foT6ETI292/fpQDIcFdcob/oLkUAyOKOgiv1NX7K
mgG5itE70eliSjbYFFbykw1xIqPbyi+RHcKpVLvePI56vTL+/gFzmfnND6DWPkiRmssBfsBgbgFA
/ozWlfudbGQ33gko2sqZ7i0RgC3apOKfwEdDI5c94t827HS0qLR9bMtOdMyepS3qioyDMXLOioDV
XFgt6QbRX1ohfMMQRSBCu9SRFeVAqhmy2lIh9UpLNtMN8y15/UO7XiyZzN0qKIMj8IIvHO96qjWV
DHhijuWEfMWrOgOs3Cb/ValGh4w3aHQuNit7YXlzkVBRoO+EbBTaXXSi31cFN/KKkBini6ZLe9Tf
X2u9yVbsWjimZmXxJxhfLR3T2bQB+HZAv8CHAwkqalczMQmnKCfXy1GzRSc/TSvCJeo21mY0FWTF
+gY8ORhNXkqXZtarCIDmkY6ujJyQqtYUQ5cmbCwlKBC1xuWr2ESn0Xtg0BUbVpJdoTqleHje7nk9
2wU2sz6SV8dS7vJr5dapUCpCQxnifMiZMPMGp7vKHmQQLLBDJ5NKAtzYfeNRoDdLy3+rndHCMJr+
tOU9wZYsxMtJf07hBp0XmA3aV0ysgzjt3bcCI9yOzhLB5cxzANTPxNuhdSaDy4RKq6AswoBRgEF4
eSp4K3gUPtjX0eTlrRjgHbjgfffhGgB1FY0KCLKiFEk315WUGSs/l0m5rn5q30Hw/iGY4VeOOUSg
5SvAor/AQv/cbNX1kibeTCMMklqEORS0gvgVMgnxV98AJVCtxIhUYqzxEVCzQzvAGb3KrVGP1wzm
MTJQF92AW3zHvFV6bhVOvEGNHIOUVrAQZO4GKrB2ABRBq4iBCmjo0UgOriaVFh+/Rdi/RYbwUltn
lLac1nr4JNCO6PSZ1haK96RmC/Io0Yw2hX7x8nNgT5ZgKYfMUa2Fb3N/Uq5/E1Cat/vDjlzQ96T2
00NRR+8tMOhYzceF1Q+jWQCpHWEn1sxqKeDy9zkSypmE8xTkS4AV05KSQ4kZt1yLLkb1kryLRpUB
jtU9YYjUDjbCTi97Q9TDd6/FXtUe9N5+fti3xfoHCQO3BxQ/QoGaENwTpJN0mBjBQKUObXwxOCiM
YHDbUT32HeXr5Cl3LussNCZv+Blqm9cXdv0+0cd4JukeIyijlk1DYuNMiBS1Qes633Hr1IGKlsky
gKRJmFnHOM8U68PCaORMkfHWJH23ckoLHhGY5J3MjU4PmYvRdO6ZTBUVP/jWTrjjjtybgImiCsNH
X3+veN68RiacCC/and5hlamleJl69Af2bGgEJ0IPiY3eada0i4zIDR40B2RYvUkqu/4ud/9DFR0b
cPULqGisMGzKDDEEoQebs6Vz+BBCBsMUvdIp1mUMlIaheEbwyr5UurZ8A9/f+WB0xKMOt6wApJFC
zuFVHIpC0A/yFdbPrPxt/s7U+nASKwsiu6aEeWg9Xaxj3yevsAgsFQslHzjab9PsymLKjVNfc/jg
7FE+ci4SKv5Yf6fAKKzkc6OYzKMPvJsBMllzMarMHSwcLSTNRNAH0LXb1YYp2QFRuiBxzl7gcPuw
s8ELYgaNiQ9tsjGEI4z8Y/EBPbtmDUI8eGUSFjkq4RCLUZhCgaw5XSt29wKdN52FakWsj4dMrw+S
I59b8x3j3Uvp8tz3xWSkTO44rJeGU2ZSFKh5iP4XtJmsQRcC3Ue9fnJaO/lCZSJZ/LxLBqnALUNa
LmAzGIw37U/m+l63bgIdku7TDwu1DH2p1MXPGVQwZYaiORLXOxi/mGttpZU8+pjg37KVs6ZHUF/R
5VA/bPTn58nQAa23ZH21PI05d1lcm6Y+a5z24HgdYFrYt6lZnxiD2aHv5QRb8pYv3cKw9MEKzr2Z
PYqbAIiSv6PXTCKLNPLf2mlZ70wFSfbEcBdDfePOwS5/4kxc0PH5m3mrD9zRg165Xm2XGuszhU24
MBE7FYBnIc3c22OUB70fZD5ax6ijlhip+mH2EVrZhZ2teTx3N4rVw/pkybvQW0TtkD9OX45gYYbO
HuhC8ASmNp3r81ot6yA1MM3UaTrWvEm2EFBI3MSMnTbQ/97juRsCuSimjWTQlEPqjMrUUvlSdajk
Qt7MmGxUEozAC76rVfgcHIsPuLZwUgud/+IROxC3AJ3K3OT5798wU8vAk0HENCVmnSDzSTMoCJEE
ThMVv2H02G/xtSQNXkyrGcmDZLRrMFVYUKRcGqqe8y4khSgvQOKNzDJSr5UwZpqM4QEZGuzR4t/9
N96akBGmuR18ZzugMvcaaq1ufFwKIvdVI1FD6wu3EqI0hCWoT1z5wSSUpLGLngQ76pWiy26wAWW7
uvBxZ5YooXcuy0i00HFC0ebWk5tLxpWXpkTCM+rSA5p9JvuUev5G2YISE5X6bfqVGen64i0mmvdu
DMtIOghiD29uuuLI+RDkEis0kmOXf/PfMaS4AU7yrKGZ55v5S4eDu+p7IP+9dC/uwu/FuHm/yRCl
RREJ/PAaCgx3pTkmxQtMxM1f7uoji8HhRw0Apd75umwlcwv5n9BUnGdupQcuGM8xDFmgG5kZKhr8
mG9frBTeX83IOxUUOZB6IvGkGYQLiLJqYo6rOW5hAaFklW/AUVus/VXAoxGFImHmIMgtHa37lBeZ
PtrqGulyoi1GeUCUFkDKgO7G4I/tE5zbEiDhZ7Lu5OU2pDzZh3q1cJjvkwGirA2BSwDYAYKk4eRd
35eQ3fIvxuigqX3ReSM/KevL3j8AmvWTBXoS6TxgI4y5BHmeuSuJacLVgcEGsEJRixWFpPGTBIGb
O0tn0RMtxoo/xOOHtOtQ8DYSF3Pi7WpMdWS+ggHmMKdfiqe/AOfb+H37G6h8N2Yj8CZp+A3SpwAM
kI/rmnRaI15nQ6v9kJeq3jN+frNmcolf5ZthdAm7OMR9EbrtNsc0jelvIO6GZMHLdO7IOONzC3zM
k/DQvC586fv84HapVABloI93EXkstXoBxZ4bqWb3jDFjcDCRD200p8Recq6ZYwRgOUukO9BSRe/+
drUNxLSrMYI7VyBr8N3iY8JEWqlDUEAP9pJRbNnTwGBCbWGlM6foxiz5CFebHDNCjBlYFTAkB/nt
arADXa/Wg9G+lOdyvdh2vM/5AAv4t0o6bHNMOUwljySz1gMHODqsD22bHc5NrKeOj/v4BZoQZng6
C15lXGKT0MXHS5fHnGdd/wryK68WnQ9t0fgh9npC3URPtpAENcKzZn3zLsiGMABTlHq7Xg9LbjW/
2YDQyeQRpdHtOGgKqEkFMWUMnHSmtGp3qcG8p3ix+Toply6mQLNHluj//p9B6j5uMTDK1xyJkQ53
sX1neAiOAPBPBofBl/8Co8PXBc0JeS2xGJGgfLgFK2ww+giQrTF8NviOqa7YcGKdP0fAdRXHwVjS
sJrpON7apBxYzUD5Lgc4qoMt/iTr3gKQzMk3l13pAopgS+7ShUf2jA6D14uk9vQiNZWsdDDIOsEp
fYw2iTtYhcGe/j6Zsz76by9/s9srH5WKKJT7CmY6W7HbWK9tCcvpFlxyyQp1r8RZOHJCSXbvczKD
o7/hc1xfgvv3Wha27Pd2u1oLWsJ+c+lhJd74DohenmsTKnr2UnSZKULf+MJvD+zKTsuJTRAPsCMe
OQSzZl1ZYA1/AfLn+PeCZrzuN8EFGBtVeEAoqQvC57SmCDsVDUMOryi1MNIfDSDVWiBTOcobs5XP
iZmv/rY6kwXAKiFEQxqgoihAfS1Sdw6j0kdTycoeUHo2UjtG8U3bXNxaBi4/WwnZk+IUxrHXNVSn
tc3iI+7+U2LmHkvWJKjNKxjHvQ2dbM1rENVJkQTo6Sl54jo9sGLOQCKgR17k+GAIEQDg2HZWYKdn
ECz+vQUzD6pb++T3XX3iEoK1tSYAqdt6k82ZF1t85XajzeuXR3X7pTjvXwsG72P2jUH6HLbsVIHr
Dgb9N4nTexBqP3VrTtcsadui8PeDvsrSGu/zTCLbjqcyi0YDQcfcrjFmR6aSBnzmymTO8aHcdedY
MeUNuHU6fXK0N85IzNI3BGkx6syU0cExgs8LBXSUNlFPv7XdpWUZBk2LsuK5Q+K+eckNZQJoVAT9
wa5bR6BFklCQKs32kH6ElgoXRG1IWNqC+y4CfgZ53oDzGFqfKlXdFHp/yNUGD0nNt6VW57ej8ZEa
eE/yBy0zhWPpRhuUVd2lqDtTIUGFEdcXUjANtId0e6fTpCrsCxR1W3TolZV2/sbgzSe2oEI6BvCZ
w676tbYqXnrNXLpZ5pwbVDtgWgRZGATB6fgVl6nKMRo2P3rXHqBAIOvTRjbx1AxQmUGW1GHSRrWX
0HX3c7mkJoOhYNQayZudNiu3QwBeSRQ51c4cLXEbmrwrmNl6tC8mgWWrZgjgqJ5nEHA0M8d89wzV
Wpi2n8Gk3/4IKtuPlEKqRHYkjys8JHGyPrS1b9bbCFPJ2lbVy6/ke8Pryb4w1YWr9neBt1f6rW3a
28pKBe8rbMPhwA4ovr2hvfr6KXnqHqmhLh8x3faWHvOHZjd9yBGY4Q3O8t8XIs39o+P2V1ChFYor
GVRF8CsACXstodk36MVH+rjpnpgfdSWemgQdu79t8jOhBqO7mJfHcUOe+AuguAqnQhRBPXViUUaB
isi+hIC304AqTtk/xIr+yerhj/zwXOmMZlQWeC9NNFiBkmvhg/KuXcdL8O0ZWCIqwfB84NU4IC8V
KrzLjaQkoS+meNT3IPTUh43qWomTOJg5AqsKxj8Z+EOvT63+yDiLcyD3nwDmUSLFgYCyE8LPbfQT
o26UU07GkZfWSW8CwWZ3+nCMttOxueglY7/zi6PbM6heUv1GawNF0Rks5FRIeSOVEjgD9FpvPXRx
m1iHchEeui0gmXuw5AFAXawEkNFVI9rMqQH0K0TVkQ8uzpHfJ4S3P4a/3YFkgsTnpcaPQdQFgi/u
8EoIEOmaQ2zj+7MvyglYWNDyRcZu4aqdSW9ubVP3XqtmEZdksN29JD+jZ3KBVerioX39VL8mZ8Aj
rVn1G1nR46Pi5OQxvvgcvn+F3/4EKgq1mD4qKvItcks7Cy8dpgeEreRguNwYLGZ75I/FElPAPYIR
NSwgJqDThjI1Knu3O94CQNQHVY7STuOMZNSw3iL07uvaSg7DkrGZ9QGmAeUXeDjuefp6933QB2W5
AqnAXe2EzyK4Hjd8q7PnQ/ISWkG8Qu5cL13mMz51Y5QKrzwTppmawiiItJxgxekqREJX9WvxrGz5
Fb+XQMMNBoZ0zZGS7d8RbuZeQb8B8UQl8048wFi326to01D4qZpi8MJ3ym3sql4AufAP/hAYwzF7
ikzJjV6T5+gcO0t1pDmPxoAX1NXQLuUAlqcexAOmNvu6KHFxGtkDuLUxiSNxZntB6ayOMURLZliT
TeCoILC7WAjzz5mzmEvdZ7C41NFyAbYRUGDMU97uQNdUl6xh8CNK6xJa8SF9VDesy0NnyCOTChyk
af5DCntrk77L0JvIGQk2q41yBoUgmfCSTiIm6VOweuL5Z6h7xcsM9n8vGt4apj43GMIjbQgrlLuP
l0Nnkg7bq7TmUaFVXcXC+JOtPXFP3dY3JHPB02YOssIihquolwFESg+iYFSZUJBAANd/ZL3iLBNz
vF2qmAAal7x61hbuKdDZosEFJP3tN43SbgS9yIhSJDTn0JNm3rXOBOgIdf7Fdc3EDBTY/9mi/IeZ
khiE5bAF9HG6S7fqV2gTDDlv83sD3YYt+8EuCOzNvK9JUf+fTergcHk58j0Hm7kVoruT42YMTULL
JWzDXaN76mJ1e2mVlMcyLEcmBNEGVHDvfrJPSYA20ugCCWtqYPjkjIvXukvNpJnZwJt10kLDedpJ
cjNgndAVqi20zKBWYYjnbB2bB+VYg+rxbye9H1OTwGBCJi8w4o+YRL9v6os4xbwW5ciwJZvZfQxm
+l7rFTrcZa0742f1fCJnM1tvkj1oPp7OzEPoFW/gMnX+/iX3nxi/BABSsNkBMUUaKrcunHSFVhbV
BejjFdM46pEFNTH/2ki6bIrgcOmc5HMhwbgfI4JJVE2wesLbCTznrclG65NBHSBCP+3DzWB3LsQm
DO4t34ifID9eCkUkVbp5VVDWqHMDglkfHgxrjY2cegXYscOtq/W0wzjzgOxuYT/vHJiY02SSSYIm
DdCg28UpeEC1bFrmhsCBIKABAdCk/2LAZIjmbjpvMt7xsFzq+N4/mGEW5Shcb3ip43ahPqMvVbxf
DT2KT268V7cP8hfvYtzPY1EAwwxebRo4U0y04Mf3yO5fswAkoRtHXszi7WrHLFDCqujgPXt0gDsz
ILwU6gNymcRRtvmmepJX5Vpzl5hA7qkBKMOUD0kF02dF2sJXnbcBhqd9tunhvrZwzvXku9iUiFRo
yjVIbGK9fGY8qwVk+H0EIFhyF/N1cp/RTka0Gf5vHygnk6EXFLAyfk5TW9JKOQPruZbBhcKfi9ys
7cHCxOWq3ET75NmAqtiCz81YB202GvBowYM7VqQy9jhUAjmF6rwhP6pvyoZQJNeGf9AiHTcEmkjm
5PGczmxVG4NkC7Zn/P3GNuUBZVyNZVvCNhjEf9KnanM5CGug0VQsWyuMyRBKvXhknxfMkj9LbTi4
iWRgSuB4qIFSxwziVyj9FjDLrGWw3nAbZT2tNYv5rs0RigI6u17sO9+vFFAdgigFIRMgBzJ1NYVc
Hw1Klxeki2O3XrTLd/kjvu0KZSmksgnGq9qV8rCwUPLWvV0osQqeaY7lUROiUww/bC7cBcKFRoGX
Fhp0r9kape0t5tRMKCF9/W3t/uGPAtS1NSqMJM1QgwSpRB9lXKUWCL2eCN+Rsuu8apW42iPIvqzO
ajAmJzjVKTKLxcoyOSl36yXjDEQqHiNe1NtfjvM8EtOmQKEXVOyk3iO75bZaBcA5ujDrxYPOvcbu
4ue9P0R4lqDKiw+M7i8UufHDrmow3QVNhg7BzBiPEjjgj+A0yT05Bt4vdbNntEm9zBnNxPUB3V6K
H/cgKYIdRxqJoVOUm4EVujWeFWzKXpIUenn7PMJcweAmzngoX0RbPsv6e/GDQpeVW0C3O5hLWmoM
/XYEqU1HCxKLBwsFdIDpjuiFvdSZKMC1W48wBYxHpOx6IkLrCMgR1vVXo5lZ8aP6/L8j8LDwK8sq
FbqmRJuCgFiW9unusm9swA+tQ2YPjT5hrIIcqvqj21alLi29yGY+OB6kPNDDGFsHiIX64JeU6Woe
qs7Q8oOAOFrg2btgtShuLtazSDCithfpjorBFaD9wARAfsmVayWRLF/ykCsMcTt6wWncRUjxGDdw
U1hrlx4l96ERyg7/rNHJrJJDrylk2MK4bEJMPRSb0I62eGvagTM5klMtvq9nEjpYBHMw5p7QksUg
+u36VGZSeqhMkqMzmePugmnlr8oabf85fGPsRfJ98ufo7VRBpYBFQiwC2LNbc0ETX/j+0hZQy7E4
DH7iDR89sgfJJ4/3TbHEEXNfl5aAbwdyEJcrQCE8bQ/a1XUGyRr4qC2sQDtriQbkpNbMI1if+lfM
NRj8A8TStoXjW0mlJx/pT7LoQzNf9fpH3OGsKnlIWxlxcQhQe4wsFqCyVYaJJzBqiLxR7pmHAXQi
jblwI8z4LskroJXJqqRATV20GMEpL8kEuwq6bas+xZjZG39AjnngdqUZP7Mu5AjIUAvmFTHllpV6
uV7E2i39CCrbC/084+IWX6CxuQ0HoTgglXmr/0kNSEDJLkEa+OgyZ0+sfQw+au9pYRPItUd53PUm
/FIBXx3gUVAKKMbBfryB2o/DnSKM1AwHNdEr9OtRmcxQBH3mbf8UP8vPrN6v+F1raOaj4KRmuugL
MwcAmR7K1IDbAxRPDxqmclanQzqi3X2qn2rokUA4alMeGDSDD+KuXnyUz9zJN/aoII1bM1P7HPaY
lXocLXYbeUJuXp4LjFZxbuzEXnKQjCX8rDCTcKEXBuEL0OCBcYOGsU5j3ElCC+QZyL9EMLdw4LtC
omV9ciaqZnZ7DCzBU0ArggKPqsde7CLTt9IVpHTdYT1amQNJVuvMb8pzhsmvv31i5uGM3/Tv1ynU
wSjSSZHTEr9OPlahxa15QF46A3LsuT3a2c63WPPnb5NzWcKNSRIjrtxQlHK5qHuYVM4vkTW54LN9
441wv+EMMuLv62moi5vIFtD1/9v04mqpEyhNWlWXPEy3P8rD9NLtP5CGOdBm8Q6pMxjJEs/ZzIMW
2wuVMsLMhRm/u6E6jmAOxQRrDczwARDxONQvP6NVWnvM3T/3ZnDmUKdxoSYIGZ6FAv3vBDh14DE+
ibY/LjW03+loq2h+EFZyiwK9dQGABGRC1i/OYdPxgI5L9kuvc7ayj3Rtx+i103YAGufGa2gJ4GhV
9WHNWWAY3qlmn+ur5mXER+meJsfXj4Xpb0NrIUDdl9cB9iYqOSpHpnJRWrn1jCQOIkBu8HuTJ5SR
JrP6wPwEHl/frZOAi9MNN9IBMAGrXcm7/70KCuPAuIMulkyDIn+8NS4kMVOlEnDumIF6g6Lm8DHI
plTZuPozXTj87Yn3xXxYw/QvCL4JLQxa9LfWFFnOwjjo0AuqcNoVgs5U9O71JXcIb4r8lTuKghk0
sCoxm8nwpK9xtTTFP5M5ygqkZ0jmCKQdTY0gdkPGBx3k1quXFOWOEK+y2PNPI4aDrIXVkr2jHFEF
GgCkgyC0AkcLlTpGlyRoo8rH5IIhGt25F0HJq48QaHuK1o0r2CkKStlJA909GqMHzdWcNsOcm6xD
zbcGAOjvnzMXBq5/Dj0wI+d+klWMlhrZRnVkdFMCK9n6K9QWwrXgRedFIMhM2nNjkEotg34sizzG
+iOw/4IvDrNmx2alwNTw5IMVo3C+FpZ416eRkDv/23GZiutTn/pCl8BibzRQtNTBlODF9gGTumiU
8E5i/m1vLqjf2KMu17DtezUtYa8xm42wmTpD0xP03LO9aLDvOdhfoc5o7vCJQ5R14Gv/IbTf/ADq
QGVhlct1/vsD6m3N2/Ax2f4MvGdcqr6is9CiBnPX/7pqJJMaghUJF3gW0RQcUdxCyjZBRjUanFk9
o3Vy+sBJxvA+HkQhounBw8zGoYXY3FIv8j6CEBFAnCUFM0EaYhYVrzgNU6u90lRwYv6NMHdG1udr
jPn8yAJXng3aBD1DpHzsoTx2/N8VQWAdlKoYXUHZH/9QJRZRZUKJ79vKqHF9gXxoB3oemEXrMdh2
hvAk4CxjaDd9WCWLw373LzX0vlBHwhQUBrHIyM5t8Ax6eWCEvK4MfgvqMrAKq25iPOcvuZvYS7Fr
3hhBkYCGDqPYNKBpEPxWjBrsM4N66LTSDJIppO5koZ+0WgxNd28EsrQra5QbhxclmGQNSyst2Qs8
Rg/3FzOKdHn/Kq6zeOHY3oNcKXOUE2HipeQ4NHXx5q3MAggFKEwoF4z8oGJk/H1Y7ttTlC359qvJ
XAygYgtbvddaH8M6cTAX8EKw44w97BerQXd3DmWO8lBObMFhRZbWvLTW+K6sO5A5AXYmgtgjODdO
9XhcPJN3nVTKJlVcRfVJ7bkcNtVjugpN0gsbjXADwRwhBV1BA4rOwUF+xdqZs5Q83UV8YlsExTHp
f0GMg4rAPSbJ6rGCbe5T+0rebX/Lo+nY2gPK117uLn7Ou9ckZY/yVClq2aQgn1PcMgAW9UhVCA9a
Cf521LwIPWZjXLaqkTl/+9Fd2kLZpVy26UctZUrYBeeYrcb6x0ly2P+P+YP59ZHkHVNSUGig/OcC
yaOQ0zpEOI932u90C1YQoNlSEBxVVvceue+h164xJfX38u6Tk9/1/bNL+ZCWCUIsxhhVIdwTMlFl
9DfVR2VxAA1lF/3xuDSXLszGHPQCOBmUVXAf6kt2EzCsWYRYTrIzbVNbe84djf3pxYdqAJmrUXa8
u40ev2V9fAUDgh7YTriOwL6pPTwu1lJJGLjJFbF+SC0TPBGQRRItSsnkMZcnmViBhhyDrtFqQl4q
6tIRo9x5jxZguWFBVDMdWnYpQM2dXky3YE4MzAAoBFKeFYpoAdUjW6Gd3amr4oCs0LDkPZoU7EK2
MrvGK0vk/6+ewBELTYx0gKXS6qC2jrdWpi2s5j4jI/uIlAjAekL49osUvLKRqKlY+4qM+Pc5QAMT
TwxHAbhDdtUNmD0ntD9CfdfrORgfFJdfSLHnrSNBkBCTMJ1Nl2+hdZWW7YCvOHp8anaCUeABZ3AO
PPjUO+DVkPSQsWDeCgnbuYbRYnNxNuu+EUT2ANBrADB5DIrRHEdtFoVckmOIV97W7+opSAF8j1Dh
GD8VG8Pb78KkC2+VFTywwKoVn5GtdQufYe7WgwImtNGJUxGdz9tPXfAB6pJtVBsp6vN2scdgry1t
2a8GHagC9Em89h/u9BuLlHMp/NhqdQaLv69+UIz2Bw1Y0AY0bNVS9+F+KIwo/F4tj3rZpcUgg3gh
hAq7Ix9Ds7Vik7mAbPw8OsrXQmScOZ9gy+KA5UUlGztK3XBTWl/YCmqNuOGwHoirpDp8ecCInbyd
XheMzQRFPFUBH4YptPFoeMcQyWURgPMYjyVtz1oT6ALBWAhBnvdYjx0c3QV7JKxTYe/GHnXdJL6Y
TQKfArIDYPRRdAizuI0ZBZSnzFbTG0s4koun0PNN9CM9LFgnIf4v69SlMwR9KU8ZrLdGTh4Qu4/O
ZtF8V032nH9VRvi9YHDmFkdFFIw34JsC4IBWZeAZvpwYPocy9hbA796THcnaH/boBxQriJw5F93D
KHCLUsR/GGQkMsRXtqkDMlWVwjcabOfHTkc/wPD3idNZP62iL7VE577qtSnqq0Lknr/0YVGDOT3b
hPtmxWyZ41LTdy7MYUEQlmVRYcTIL2WlURoeYOeSWJnAZNOAVga9fDC9uNXqNbTzF23LP4SncR0j
mUk+knHBee95zH539N8PoKJAlU7toLHkBwATOx5lYJNUZ4DIE/sF8JVeWaEN6DvwqZwHSlxbgbZQ
6Ax7TX8CYb+14FpktbQvo8CsoKUAEgGU2W4jblJF5RSxFcArSF4Qd1FRa3chAm9AuAzEVWS2IBNk
naVvPfdSBI3gP8PUIcoYiF/VAwxj+mVyWVzuLGBThMMKBzgq/oO6Bdn2fwZpBpYuqGMIvsPgW+DV
pf6d6Ty++wQc5WiyqHeAuWlhb+dC8LVFEkeukgppKNNW4mAx3rBG++0/XNbMG2h2dsJSv/IelEUt
jjqlFxnzl1JDdtMOXaB+vcxMHQ1YKCwuwWg1pDRW/LN4+nuFv8/5e+/BxBT48NArpVv5EvqEjazA
lbWz7Clr4RlsEBgwP2AGEXvL2oXxDFc2LsjH2RVrcq9LbcLZjAGui/IG6qVA6VDXXKgNF7ZVsXDZ
QRHAiL9C4Kp30YExLxamT90lGOfsHX5tkPqobayC9x6dETKGibJsrz+/8np9Hlc5yN7/y/ZeLY5K
h+oSKWvlw1Zusb4lYy4u0Vk0okG7+Uz4mkjz5+AfPotTYDV4qSfoS7P/eysQgFVkhQBcQUQDWEPq
pA5+yEEDZ0J26vhO+jPZzfpjQn6qWMCVn4ND4YgB0oq/134/kQerkkQ+KZg/gaCgy1aZMvlcIlRA
jOagtLHSbe8McGhJzyDAhsl9FjVvnNklwo97YAwxDFYVNIHA13uH+RLKZKi7DE8BhTeGdelxJ8aI
LNkFied0bN3OSyFoMLxyX0uiV3OHGChSVQOvJsuiBUayrKt4MVQ5oT8ZSQI+2DG05oLVBcdYbAx/
JZ4BSfJCEelUu/iKJn5EHWOAoTXwqwBQiv2m/EzE+yoaJw6vaFMBfaW5r51IsXResIqtb6kIy4QY
eTEdnsmjgIRGRRQ0tqhN0o8uVR4a1b/ArHAGed/FVl4EzfTPtT0Zo4vMza5Hc8GrZq47KDiAtRDC
oETznYqT+cSxicYgIWWd+kR4eTBRjJs308WVv0Er12RNdo0X3kKgnPVmZKzAk4FVDvAjKmqME7r6
aTOQ+s/0Apy78BGjkreLvOZZdptjcZIDnftehM3MJI4YbwJmUuElMolC3e5Q5O2VsVBQRdxqux6s
+s/JqlhF28q7PHJGDVUvNzj4lv+ttavkYzE434EWcJSuzVORQ6jDmtWI+c7Od5i9ATdj9oFLEEDG
ehXmS4kVifW3bixADwRpHV7QhH2MSqzGnpuGtBNqPKMZ5OU8/q2RXAk73tNs5Hm5Uwu4lGLghD3F
RUmmNlCYWQogv43Xu58BmJIGmCqLGji16XLHqg2T4I+zmF4tDdQQbMHp8FPAVbRqAckKQeaeOBkC
NgMVDcll/x9p17EcOQ4lvwgR9OZKV06lkncXRkvqpveg/fpNanemWRCjEKsJHVrROiQBPDwAz2SC
C1Y5/sDmUGePOtmZjgzfwop3K+Pk98JgNHbwVH9orojuipO2Qdrlt+7m2xg83OJ+5NA1r5zH56DM
kkeqCUrsGZR+jGgS1K1pW19FOLEaD6y81+OWs6G/u64zPJassS2lWSgQeE/lzoDcenZLLBEBzqtn
EwlDehSPt5cRv2+pc0DGSY9ZAb3SFID6vfxM0TIB4uOHnC8T8v3yeI7DXGwGYaJxOwIn3tUoA77q
0C/hgXThAVbkFrvRQ7bKcPOv158febzI4sor5Ryf8ViBFvhKMy9k7/qIyivX1ItfMxce6zBAzmq+
buiwYmEX7a7/DDfSSYJwWvTuY4l5MdeV+Nj5tzDnUyHksexTfEvw1LqILIODGx1R0E4D6Wr83ryU
T2QTX9+Hx96ONzzuj5ULwTk6c2aY6qiqybwS415z/Y2RWiYqjUR0U85t8cZH8kpujS03MjUbEuNG
0C6KywDe/QhImow3I9kwEonCjWhvuUNBs3Gqn8Xr0s12xWeFez0vPfvdWYPNFvcsEecUkpTsNW80
pYqomTlfNocXHTpKmXuguFQr9gSaypl+wvfAhfAId2qNhVXvc04YdG2iF1+AHOL5/cfsK3lIJnwB
2aLIvHKPmUvf0dWwSUG5Xnz4D81N/1y/cRtpVs4N4CIpLaMyGUFYxmGrutLWOcECIzf7Bo00aA29
QWcz2N1X4F/dZonNPRm/30Pmyf4LybhJOZimPvExVMHuduI2aB3tpqOotBdt8qqBciDeS9fkRthy
+Xxna2XNClQ2+JlbUtGhez7JklqOoUx9RB82w5X0iDrC2AF7zBbH0QbBZRAR3Neb/vD0//aaGO9f
VGYHT0Y3jHFAGnSl5qHVHeI/6P9Fs4glfl4GWokrzDP7F4nZrXmuNUmkYHwZynKv6UuOGDZxCzTd
QSSWbrg8o7MfvDSfzErWhl/qYgc8yMtdq3ieVe5LB0WAnX8veL+aLVfJZOVgOBsg4xcUbYi6Tgeg
/AGmgOw4CbbUW+1L8xBMXHG9lZw3eA/x/EKfAq6R3xL6qD9EJrrCwo2pQ1+ajfSK68PROKmosuKs
3Jpl6uiRxEV1rlVgc1nQNavMKQsoWAeDO/m+c1BUTq/iF6jt3imK20I9kP4CtRLvCsHDZSwmyjU5
CRLgih+JGz7lTgTNZQmk3jpK2mzpWnlD0FXYzG3yPxkxqtnBADKz0pnMGzfUpNYYUx1n7L68Ej8b
SGPCBQmPKC8Lfl+R4/QrBQO0zOP6WLukoc4Ry4ruQeRZ2CrbPK56ASTXMKHT4IV2hXK6a+EGUkof
lWfu2i1XwnYlTwszQv0cGrShbw3y1nOvQ1K1U/oKGqftL6N1q84d9uDNlDfpPgJlOXJZIMABt7b8
ypnhNde+xGXWVszrWNTqGXffb/QTucPxdixamx6pS236yhMAXXnDY6AznwhKtVGXydZpy7XY60Ib
Udv8GBXLfA7vxbvsmMwSfYPdgy+UII0lHApH0C3OWFeuwjMbP5oxwCmDblRmjoU4bPq6AnSjg71H
2Ps5ytgmd7wBL9nWuE+PcmllJ+4zY+3eAFIyFKUjrI62CcYfyUVeJeqEKaag6kQc2fLvg91reDT5
IjSzL2V97QJKYS4IcW+YgT9hhCWqVBDwu1bfk9/FcTyBK330FE+9STzhLXgN+VVUq4b0d5Tf1nXs
5aKdRzm3SSHKCVEJ/Trfvj76dnHgr+WqT1rAMa8MsZtoCkVCTCq6o0RIudnRETJKtnw3q0zrV+kx
+wHl/qw/jyguUuBod0SU4nyTSvWAmmIppkjpg6Iawshb1Rqc4dCLICbFK159a6EfAoLl2+GGY7tr
96ElNPPaKAczzSFqQXErUT8kNy8QhUpm6fETuvPMW0i9bwJUkfluznWGKwc4vO8s4YHgFwIIzLYR
pbCXBhHQ4x5XBv8oeg2IFnDS3SD9ru6VbXobby4P96tgmTFkYKJzCnK1qNtga/JMcUjELgImfZiT
wAV6lkvc/AKIXOL+6c4tJIObeciC7LVr/OEqtPqDfMNv85g356UPYeysSlCC1af4EPWU2k/JIQ2t
TLMl6hjQq0Gl5vYX9Gorizzkj/Iu5DGPrXiss2lgVr0Y6sTsi3kaPAjzgujgpRnsbhs75p14R93Q
0hFyti/P/fe6eQPliSguQLUDiNJB531u5ZFRJpDQSmFq+/zqiPO2u4lvIKTxABsH9ZcFNn6v/STO
bYzn3g+wRewxiBiBmN5QmeOo13JBiseM2lUNKfdkizaCPxGEIbOreptvc8O+ke6NOdoKFrzteHcZ
/Svlzy72nCX5usihz5bx1Jk+BsEYUryvciu0hb2217DVtRECujOhdLJTj713He9fb6ASBx7iewiQ
O+lB3VReDq5FMItzSYJWCnNRn/D3m1iXXgp9Xctag8TV6YW4wV4Gd2hxmz6jtQ58DfEz2Gvd20Sw
1JvqEDgot0fH2+VpWbubfPEtzvJtaKRnN2NSl7mcmdAuAweUspdBjhzObGsd4ixgCrqRLQl3v8uY
axGNM0xm342p39WaAcz3AJTAV8OzcDPeCC+V8woaFJRBwuM64V45YNa3XCbRlcPlDJzZAb0px6aZ
d3NAY+5zKVx/tJMNgWBTD1kV0YrA4WtwI0qrG2/mtfxnnpndHoDFwi8TwJLtBO001Sr2SYKMb/Nx
VT0oJyilOdpRRwRe4mabVx3uEptx8nTEjXeUMd/ySfQmZNJx8X2/01DxqTniXrgRTqYtbxQwRSTP
9xBptX5A1wG/s/wEZu93Oa17zccnSEdZhIlR926yBo/YX1sv97KXcqPvZdBGXLa19XmHOBWELzXI
dLMv/qFTxiboMO+gb4NpNfCrrdW9yOBG0RHXKQ8xRArw8gehqG//7IiBMBZSEICeKwbP/a2Yp30c
CcNXdEV0qu0I1/eOWT985E+l9RsZiIfRAtG8nT4Z3Nzl2vkGTTA0HUCwyUSB0jm41tV1Uk0Al2du
IdNC2vaU/YJegK3e4nSvwWvU2cVrDfXuWTR9x5n6tQNuCc+YfF9FUaYN89hBQfIxvCTHGF3DpR1A
JQHCRcmvWaQ+O31ehl11qjoEIWZekLmYkYlJ6JHcg8AfiZAaHOu3HSKV+ikHrWi5S7Y9aH5kpMjV
BB4OXdRoqoldcISEjwqXpOS7owGzAZhkoZogg0CTzeG2TSGhshKpVAke7cUT7gcIVxWwOM0xE5R4
9y+B3b6DBu3y+L8OsvOD7hyX8a5iEyXGqGF1devB2KdX003jTqfOuwWXFP6vhSxGi//WQYJvPagu
7hzPzYag1FF1a5du4yfRRqU9zsDiqsA+7Z+5pBvzF1z6QsYujaKo21Kev/AUbsIH8PFBrs8A3xW+
4FCiJBBcCHvDku4gZhKCmK7jnXpfWSj2CxDSwUUfQiYzSd/5zlCSsS17CYWP+umkvaLwflM7oNiw
alRD2fRQqhZS7LvC/sAl1PoDHTnBSxzipfBPvPLBFXtVkLj7+y2MvaZBgKJIEd+C/DPC+ijh+P1m
QprA/4SbhG/C7Rf/alY9E2+qO8IPUKyUdZ99AtvuXWhdFacqPgGJ4QydQBJE2bXde+1k76olf46g
RCmffTJ3DiEPDz4UlLX0r/LdB/qwvWKX2r2TOLyG468NcmGRTMaQlQkbKxHwVdIxukNn8xvIyZK9
73zkVrSRTgWSmM898tWjhycvbxutXFLO54Qx0ixsCrObl8XYvLewwW14jxzydIvKqdcJnaXxLUI2
+pV+8q/1eZF4rMzfnTcqA2QQ7SFfryO0wZjoJJpJW/UhqMLIlUJHRx6TF/QDPcYkfRN9THyK9hTK
TQd8D7ACFi+zmVJjdl3MNVlNWqEqNVTOlvXWl61E3HSQvAWpl2RrEwpO4E1R+XPZZX0/KIA5p+gF
JGvhKpkUhNKOJJfmymBTvlMlp85GeGnOabSKMbNnIIyLH4FZziGrJrMoMa5UCw6VtJG6cluWvy8P
ZKU+CiNZoDBHXkyNOqU9UKKZWHVEH0KR3FX+cGoUwxb9ukNgvnaUWR6yVh/Ql8crevgeSjj/gHka
FlU0fokQc5HBamkyvmho6Bmm6IPI5VZoK6umBWfl1s645XgZI1Uzses7H+PNww3tnqLhmUZPHTeu
+D30NY9qlp4y0b+IvCAzqizMxKJN8E5qk89JMD4zaXRB2WzJTXDVKR8dXpRRixqlVo72ioRi7wyk
6XnVQI9AC2Pw3n2WhniM0B2n0JyjSMr5OIOJy+W6RqPAx5T3k1VFh8nYgBbNVJG7FqCAzSt2XLdj
VKvCI+gQn2TsWDJp4wfzVOTGaJU5eklJsVPynFPKsOp9cGv9B4Yx5EERe5RKASbunml5aidcnhXP
SA17RCvjZOtx417eO7yBMZY7UtGvwg6IQjbZ1IDOlTGKdkGHimOzPCDGZoNQKxWxmWdQf0zUaxS0
W2XMK+9anT9kjfCsE+doImOxip6UkdigSt4Ho3aTPPfxdTDGTuP/mqKNigx2o/FIpFf3Irp4DMgW
gNeKJSVKy7bV/LlOPlI9ozI2fQOV+ePYit4PFspA2gZtYOA11pmFSugoTUUCHLUZ7UnZhZPotiRx
L6OsOrIFCrNKmaHUeow+DlCil1d5M6ZeQMmrTlGPJ0ntbRHEvPgUD5E5hQrZl7qhzFFy0Ppe0b5W
KmrgBVx42mAvxcnu8vhWvcZifMytDz3TsdZWQOuqHREf43qv9uHtVPdOAZVX2Yg2l/F4o2MMMs+m
Lo5q4KXN4GW6fFNqjaUYqRvR+HoopJSzy9at8V8rYb2iQaVU1yNYSSeignN4qJs/lf45kLvLw1o/
cf/OI0tcghrKKC5z4FBTemsSkKbUcU4OUAO/krIMTRvDoLk52FdtocxQUiF1fwgteaQGvNFK5wdU
E8FXifNoa+JJhlOierZNISOg8+IZq8uIZjnsO1QGg6PpHMiUtEwyRyxjWB6zyhuSW7FE3LZ+Dv3t
5ZldNdAFEnMC9EQ382kAkik9UQHz6OWIIuS11SaGBZqKn9jL3FM6c5ygnZPxKgrpUxp18zpWQIpE
J4OwIZ2ko5b2nMzz6mItoBjXEtdJKZQgBbBRu3BvSP1rrI523mu7WjU5o1o9axZQjE9pYpJDKAyT
qATI45gamubbd8XgqpF9T0PigrTAYbxJrEBe96t5KAdF1OTkeKlIYenksI0qfaCQy6E3k2Gr1Lls
JLypZLxKoodDW9SYykpWLCqZhZXWoMKFXkufqzyXslJHPI8Szcdzm/X867nxV1lRQpgTaGo8/E6R
MxKk4GQMwY5m0YufZ+glb9o/MfSSEhM9VAZ0ROLGiSvfgSjvs4JQzOXRz3jsA3XxPSw5TEf0vOxb
tGzlCCGJqKs2FFBxhZqrFh7RnNR0wV71gxkH4aAKOkCU+SoyY1GkSFV5yGtgCuhxhnC2qxSjM5Wg
0pYUTqB+pf5FEZZgjFmlHSlQu4QOl6w6yN1B0Gwluuozp9AfQU+TIsEf8W4xKwHbc0xmkfFOo5C4
nxvExH0enTKKiSwdGt8nsqW1jlIcA2GbxC5yVz49jsZW7PchvdMjt9YOUcCLA6zt4MUUsCkaQkY5
lFN8TqMGb33SfGpSsikHn5MNnL0pa0oIAYHPAxqNYGhh3J9YBoUcFYCJ9XYzaPmraEy3l6117ehY
QjBuzwxkBOBRL2wrcWM1yqHB4T+RGzF58oVf/w2KMVLNpIZORWyMuhGtMLttSOWV+kElud0UnJlb
X6C/M8fYKG1CP0sh8G3DEdkCOAgIKjQVznNoHWSW6IH4MloKmAElg2lEDcGuSxp0S8ahnQX+oZRz
zhKtnbkaKIL+gWHGUkdp4VfTnA/Mj0P9oJHmpcmvi5R6GgSXQ5D7cM6n1evTEpHZbZOs5EJMgdjm
gx0WW/M3Bidfj6W1j4g9jXbb5d4PjAMdGajA/N/m7HMvTnEPpe3c+ygEKHBDzy7Rezel16b4QGUe
Gf7qvlqAzX9fxEPKNMgDBDbxKCpld+gjWCOxwf9v+6XXBaIldq4iPhXmbVUjRPLUgsOe915an+PF
NzB7O8indDBrDFjTLNN/G5S7MMGB7CoEJ1jp+n1tGcqp0V8vzzMXl9nwpa6Het8At54SC0qCQndb
gEJO8kqofJE0s0oNiV7FEXEzuAy9ul0WI2a2S551JM5HIJetmwrQANCGTcd70awv7aybhIsTdMnn
O9FiaUk/CQUJ5pTiJDgNhZqPTNuXywNZKRbEaQS5iH9AmIt9b9ZUNwdUDYjmCTLBVHo2zU1NrjLl
uosgbfNsSpuGXhvFB+XRcqw6gwU0c9UnVaKQDuEeW0a5RqsK1hQ9kBBlbLVga5ACJLrK8QZr9xmE
DlAHjvJI/VuJhFrmsRBMc4lE+TB2R2paeuT5JQoyZAgT061RuJzpXYs2LxDZ07UzpLQZcyB2+oZK
rlbcjMlk+R30/kJqyXhtNKUlpLw68FX7BMMvitvn1l32sSGLJvLxKmBN4SmPajcSUPkSdFvO6FYt
dAHDbMCBmkmvFcg9G+SDtlalX8GFW4Zf2QT82+D3rvV7UN0JsSuFb0E1WGqhc07HGeLbvWLxCcxO
HOQwTeNwTn9XmSOEqpcod6My3NQt5+han1ITGq0KiN2/Bbzi2oCE2oCcXkGumuE28Y95sLs8n+vT
+S8ES0sdtHlVtC0gqhw5c710+vQnsUGomfwzCrZNPhN9yAXPo1DRoVgnhROMh5DLaLFq9VA4AMsM
yNENhdnZQiCmETGAkibhK37fiLWxrfXSjf3pmKvyptduc4jo4C1RcA7EVaeygGbOQ4jKZlPU4SWU
ik/lEFpm2ll91O5a/1Xu35pq4uyBVZeywJvNZuGkq1BU476bJ9ScNvI0bKRecMtCsjKzOwWVtpnz
ElEqOpdNhTdMZudlQzfIwgwrmeSJ+O9dWoUWlUevkN/ELnN7qeQEFVYfp5BDAS0tckzIKjOL2oZK
ZtIJMxtJ0AWWhkdxKo+RWG4MA6Vc4mMkjtshwGfoIwgefGgqWyZ5RkOuZTRQp9Z67/IUrO4WKCwI
qD6AQg7bQaUM0djGqoEW8mrYpFJ7N4S8nNrsPL45l38hwFB7vrhdiTf+FAIC9SW9eo33YJxsDMWT
h594sQUQe9S3qp6ZA4pwfc23Ix8qRjS0ymTa5iEv7rzqxxZQzIEvGWkRCfMydnTbabdG/0xF3jm7
/q5egDC2kmt0EkaK8ehZgACpbPWoPErQDuBTO85dqrvSHFFoeOk6LjCz/XMfrP6hOPckC9AA9ANr
Qpe7su1Q/1QP1qht5eq60n9yNCxGy/gAoysSIyYAzSVHJ4rlBxu96Th3l9V1+5J7RFAUZfIMiJyn
2WDM65YnxnaIQMswaq4uyvblXbVq8gsYxrFUkjYasQYYSENYbfleF6DdmykaYs/3Bw7Y6uG9AGMO
b4i960U9Aqwac2tMr0swwI3Br6aYOO6SBzS704WX1gKxxrMTQFF+E/cbsOpZOjJ9ESdTyluj+bBY
wKglDoAkhiEI6PrJguw+FEYvq5r7y2u0DgPKTtCDI0HKlrSCPznM0BUNeksZsgXyiNTA/SCJPzK4
vyiMo8iTsg6QlwAFIFW3ohk+jFW0iXOTE3lYPclAbfjPYBhX0UZ6GrSGCR+LUMoUbhQ/d9VoS/FC
rwJn4gUEeHPHOAij9nulLQAXFNehBCq+DpK7vNIW3piYvYr4V2hqA6YuQ7DXqVH6gVK8KfsVpQbI
BoUE8akq62VXTqf24bJtrD+KcVShqw+ChKAUObdBpSUh7XsfbB/UVaGK17o0RI1TcV0We5M6kJ9u
UUwQDLwxzxP37az8i/tVbrSw/TyYqrFLMOZJRDczShX8gXcDWb1WLiCYU3LsCE1TERAQNHYIRlHq
Ww2OVortZEjsEeW+kFYPeApWvJExG0HPIeaUdjAZlei7oWyfpjrdXF61VatcjIzZBKoWtY3QYNHM
4lhnOaprHnRY52WQ1avqAoQxfdBZGGQcMQ5E9S2F7Bp4wVqSrQYLpg2QQd9PZHsZkjd1zEZIeyHL
WwmQue8jqJ7uofvydhli1bUvRsUcWJrsIw1rwOdWKPPN62PuF5tWO0bQ7fgJkAyacUlWZXRXnm+s
WAt7X5EJSF70/kbM4sCWcjQ3DtCJMJTny1irpzB4ZP7BYpaqrpqUaibsIVMPCBsMYu3I1JHR1gE+
nctQ61bxF4pZoiZFGUxeAkqU2ys5GO1YuRsyEDAIbfDe1ekO3exuX/oSZzrXTf4vLrNuipBAFzbB
dErw8S0I+rTgMRh6ToZn1RMvJpK5YcjoQPLleXSG4tD0rlQiVK1B1FH1ytp0g9C7PJnrxvh3UPPn
LJzg1HatKWYYVBq4HTJkXbmRmzdF45WO8nAYJy+mfWdUAoYlodJmmN9+VYSsXHLfFjHP685e9btj
/2dMYAA9H1NukMyPDGCZ4WPU70DGKSfgLGztqYdyXnI/mX8G4aFQKMd3rBBGIDT579qh3fYceCBa
qk0ZgKMG3Jvxn8Y3A88YBIviQlIlZJOV9103WmYHVRY8OcvO96QOiooyNBU6/W5QqpsxE3gp78sm
BTbd88/Kqa40XYo1pvEj7Q6qcUuLcB+nT5r2ltQaZ5usb0/whokQmoP6LON1ZHEsIeaLM69OBRAn
2l2B9nW5gULUbsh/jSi+MkOOR1g1Lh0dbLqICA6eGucDHBJfkqIaThuRS0sP3Ya+NvLvSuO8eddD
zwuc+TsWm4W0Yxw3PoamV7sy32URKKs+0nqbdbejuBElnLWfdftYpbej4juXN+rqIi6wGb+gGJVE
tflMl6ttqqEWHTI7SOq3htcGjtD2/3FKGb8AkScxFinggux3FV0rpV1BC1rlDGr1tF0MivEKjRlr
aSkDpUumnaq2n2IrcW7rl20DmdzzNUuF2CzzCBBRhRY2+DWCIC+5SSvv8vqsng7gLgBntQBND4mx
QcPsJBpnAXIfQ3EkinzUMuFJq/W7yzDrt+UFDmODNCyT1pfhY+T+GdlBUXZjqG2JICIMXKF2COSV
fCtsBc6uXrf9BS5jf9JImqadgFujSq3uqr0/yRYej46fQ4kwAUus+avJw48yBhVThbaJtrnSddRb
Xx7/6nIuPoOxS9mfcrmnsy9L232plIcGdXLZgEYeMnGgVq80CyjGODNTLXu8vqBVkH2qMJw6xuOu
9Jr+GXSN2/80LJZxPWkSP5fnN2VQe0EY2cAyR1tQOFfPVScCjSwNksVo/zOYRVSUQYv1HkZajRul
+Y3ip7LInEhwVPpYCw1nd6+eBAs0Zq3MVk+oPmCthP5Nqh+17iCZT70fosz3kJfeSFvOHuQBMiuW
ND5RimIeXh5bAbShyFGsJasurjPZVTVX5oWDVv3X3xGyXTpqGKLYWEKbBFIK1ohIwxTTh8uWsV59
s8BgLhV+gwqqfMCghFS4NaMeTYNp0VlFJoH6IR2uqz4+CbT5qOUeReDK9Nj4047MKa06OkW1GNp1
ncZukcq+nXfIdkGlO7Ni0yecI2PdA/5rXGxzkA/GVjWs8KGxMO0JshhpqVwHFSSVLs8ID4e5YIDV
JS5jHWaFmOJW9gu30hsLghAcmPW9os9RUqRfQZ/IHByaUqBuDcPRtcdOm6wmc1oKzgtQrQ23gsZV
MV+9tYIBAJwPYAIAZ+Q5XtDrg58osKU0sVN9tIr2KkOSdwgfBhDJ5VsTRcgE7SI5r/Vu1YgXwPPf
F7eaIDJJWsytZqNebcjQb3peC8yq014gMGdjGmYqDnZM5QCyunzySs13En1bKDzOmVWX/dVkigk0
8Og9H4oex+ZQ9DCNPLxTKzdCRYWAO5LiRh3vIFq1wgUUM2v+IHVCns9Q1S1aMyytEawsiDkejYfC
zFwWhOAImN+cJLoykfmPUM6Z85q9Vt0mqpfBVAoW+G+FvmGPYjC07aCiQkToPLoaY7sAbbPcnMzU
jRPwpMqcc2iFlkgBFSn62WaJE7DtMpurTLskS3RA0txKjurdeKM9NNfSje+B8PYF7Dm4YuyCP7hi
XPYda5t6gcues1Kd5LH4FRKZdgYIo1EZG99IwaEVnTG+vYy12i25BGM8N4i8kg7XsrmH07QgYR9A
DgjshZZ2k+2zTXkwJwtCvelj5QVOAv1iH8Qqlz9hbT8sv0A63w9IacqRpsB8psFr48M4IkbyYNSO
Jv66DLSaxloiMTsPRI251AdAkuIDXHI7to4sHFQVpSPytta8CjQuFS948V2hFefiEpXZhIbRBVJH
MMONVRwnXDrvhdgaAguh+PCZPvp3Bzp3tEfOL98NeLlWmWdMzOaUpiQSOrBcQS0x9PwH7SZ+bhzd
jUBROW4CLOht7BiOYtc79a5yyBtahncbsIPCuku72eIQB2M4+FS38mvtCbfkEPFu7WuuXUcHJ6h9
oI6usJS7qTZOSZyhGVAfrv1osEfusbXmoHSobM39D6oI5aVzC6vzjKbCiMMj9y11RBFbtvG5nQir
j48lCrPONTqh0XsMFDS6CiBZ19MjtF6V8FNukdlPiWeKbiU8TsKmNz11FFyOdc/7hI0oLfGZlU59
QoVMB34qowa0CTYCCsDUtCi3UiygFDvZhx3dKGVil3hlkrjfodLoJ+mt5UfMp+zinFaQ6UR9JD5C
LG57AiJnVClmOS/xuPrAXMKwbwSaETlLYNV4kteG1zRXU/+kEQ3tzS9N/CgUW7XaVdPd5SleuyIs
UZm3AikHlJXPXbJKRfbJpB/69A8R0+dmJJ+XkXgWyxw9dScUeW5gfPp4o4qPY3dP/T//CYJ9FsRt
2uZ6gMFIyWRLkWT78uRNae5chuEtFcvXOBlmqLb9PGmKR/Aix3WnNXa1dOpUtxc/Y/FQiI6gZbvL
uJwZZC/6QTh0ohACNlBfauTNOvFWlZ4vY6z71n/9CnsbVo24KbMSqxT1qFntKoQ7yIth9Idald5j
474xou1lxHVf+ReR8TGjmdSp4gOxro6+gIs2iEJ4N61VDBQ3go8RFOjfKpLyxmjQxTsbRhteF2aP
8IipFO3H5ZGszp34pSaEOi+VnTsBFUB9OlNpSJXmjMQahaOfjo5EZKfSTgGydf8Nj5m5LJjGJJ5b
7JPqrlZOfuIl41VsvGb+7aDVnBvcqvEtBse4Yl2I4kSY2RDGbkL9/a5OGitMODV5q95oAcK42iTo
eqS8AeL3lYuub1uITLy/jRMKPThmx1ssxt1qQR5LiQCoAlX+JkpWXDq9j8O9LB0I5eSWVudOmnne
dFCsfAvN67QZy9THdQmC9urY70Wwh1Q8fvL1a+8ChTGHXJFKgjJK1Ngew1O9nbbIXu2yYwmajthC
4hYaZY68y21yzDwhsyAz6kqc9VsRAsLFcPENjJXQViFKnWALdB8nGffuJ9T0fb48SCpIbSqns9WN
Dmn68Rly9La8n1Qw/imcb1gtP1x+A2NEiI0OWRNgHlrwWTlZb6t3w6HZgE/wvfoIb2U3KUF9VYnu
5d24filejJ2xqDSXRq2pgAvKTINAxns40K306X+CMwW5JcGTrOodWdITSM1l3f0Bi/D53M8Wv7in
+IqSJGYEfPX+aGa4iPtXPeqpYyCPlnHXHvw76dqfrOD98sBXN+1i3MzBHmtNqWqzdGIMujREaSBt
QtyGlwTioHw9hBaj0xO0PaCGGwdT/R77BzW1k7izporzQp4/9tuN8+9gvo7+BYykNj5Y8eZJDDI7
DfXfMl4yphhagvxnCgU8rgTEbXkls6vOaIE634MXqFAxrMNuBGpbfhJfcdJk60NvdDQeNMQNo8a7
vGKrREuLLfJ171/gBWVmknaOn452Zes6Xsf6C/5Bn6x+rTbQTXwV3qkt3JGrfEMfldhOb8nVuLn8
FRyv+MXHuPgICpo8eCzYTSVir/SiVyg2pJh+cm4tppbxSAWIr7twtpuqzi1fq2wVch0J70rIW0DG
56R1PpcpAEWIPxrRbVqnCj/UxB2Tyoq5AuRrIcvl8jGeRiVDnemzlyVdY406mplvBN2JutZpGydE
4E0tPZ0+oQWU4+N4S8a4GKmtBGhDYJi03SDgMKS/UUrNWTDeVDLuBKXpBWRwgWFKVj+99NkumzYG
av0gQOlNGidSw9nvbDGaOtZR280Llxkuad0Iyk85tmC8m6TOHs3DQDhWzzumv/6+MPvSgM1HNRYv
3aF8W9pD4ra8ogfTTa3o2Hix1cj23eg9pptu31sqZJsvb7vVu/DfDfHlGxb46D7wkcvEiElC3UDX
EQrkuJfZ/L77UFUyQd4P4kGWmKdriSorEq5WRvHUhjvdPNDqKUxdXeYMhQfE3HjUgVRFNnMulaNX
haBD2qN1M+2d9kdlNCBk+HdIjBfRuj4LB3QL20LxgWZz3ExT5FoLXgfv+toYOjKE4CVG49n5OTDG
siCm2sw1hBLXzEhQjLS7vPrru+svArODRyGUJkOD9U1ibI1RhdOlsH1dueoKYqWB6jS9zjlSv6L/
3+3hLyazo405XVfN7HVRXj0nko4nXppD59NMs63elAoO2CCTVHCtJuNr1CoZeovRZq+lOgHJeETk
d6mdmo92QENVrRjDldAP5ZtCw/QO3ZUKyKxAP2ShEiDaZlODytUSrWRVS40/KCv0n9pRGN+hXQm5
rWoAtWsiE9MeKeoREi0ItgHVfS+jqoxbW2kmR70LuqM+jsEOvXAgxaT02NBIncVulMGpTDn66IwR
KlOJqW4nvVF+h0IVQ3sjyRAbIqoby8O9UOrZJqnUe3kg5lYpJPA5kuimMCPCWdD1YAQM5v9shqWX
Gf1JR2kAZheEFwTF/sNkZXGLY+6lgjQiuZqKR+TOzI5HoL1+FvzFZaLs+RiKEorI5gjkBE4UYvmp
Zic/O77/ojA3I6KnOSiWsCMq0Jypre13Xuj/vrwn1qdQBnubALmEmUHnfNsFlakk+QiQNr4Ppo3Q
P07qJsGlD/0ZWeSR5r2eK9p+ctAtUJk7gzIrOdcDUP3mV1Q9RWIMOrwD6XZycp+ovBDI6nIt0BjX
kuqRCs5roBHyGskfCrqtJt39jxPJepehiAPfBEhc3vrtSTKvB6Gw2mI/hk6DyHxe2D1yLiUvBb56
EMjmzGkIOhDQjJ0vYBmaaTpRUGTptb+ZhsHOovC67YPrWh9/6U32kwNuAcesHCga9bqVwGUTiK9K
ZY0ksnTZUpKrgTuja5XsaD/+d2TMsml1bxqEYGRmLO00EluhsS3NV4I7ufg/pF3Zbt26svwiARIl
UtSrhjV4dux4yIsQO7HmedbX31Jwz7YWzbOEnYO8xcAqkWw2m83uKvMyCdETbHjYeOcXUhYVIYG1
CKCCLlr9Iwq3ihEqEAgq+cJ5N42ZXTfpbsoTZyg68ALl+zCID1PWoNFcfT4PK1tGvmhyo6AQpE5i
CWMOPSNI3UE+3m9wwJr3PY0TOOUGFz7rWsUj6Xk42ZZYwwnhgx+aVFFHwCXq/ZA2XsO/x+2Wm5Qd
uGsQwTTNmltz0QMkKH5DziJK3D4FxQLYFYpL4rONiEhb/KF41qLVB4+7TFuUBQS4KJ2HcrTAN8KS
0E79nwO3Ub/s6j6oiB47nHkN1MXQNGxNre1rb38xoSDXXtDBEyAmQFPFKGNeoJncJL/gZ51ofm63
LujS+VxhCItWZVSvk4UzIwkJWmX2Q4BWuhhR+yvpfhlbdFJSE+Ggl0RNg8FQ4nrqWLieFAEdsNNz
HUmcEBRDbyMtNu4gsqgPien/gIgneDKAfldZaASronkKc7rLUXH+NyvzCSEc1qyclbxTMI6mjLwQ
2alqah3W/zqPIt2/lko0KMqBFFE0PktvrSiKsTa99tQmDmExTABvsSCRNvt0w9SlhrACE5ww8jIz
KRKAWf2Dz+40ji54+oamVZeax7D9i4Y9eGELVeaQDIFAzqkh+F1emr62CAeQch+YtR2P1MuTjQ20
fLO4e9coy+5e+V3QpNKCNthAhXXjozSBmfuE3MXpBozMva9hhMfjbhjnyVjYLYI5P6StsW96lFnq
fFcmxO7A4ZyPt6q2xZAm20trVGHnWokfWEO3oJJXq/sg7QWxHs8b4Nb8id4PKi8N0QDRtSPSZxbe
eUpOXsccHE/at/NY0uEs7bUGX/gLVOFkzs00a3sDfBIDLEHV+MVg0NcavLrnYaRDwlPHH/cDnkMB
pmyLeNI6wFBc3VDIZd11pfGhB8Ue1bf781iS/QseU7LYOGJB6ESfml8dR0aFkmL0r/HDLYHi0tDf
6NEWed2yzoKRn6AIGzefjAJcCA1aX+pDObd2vXVESMwbAJA/U0EYTqCwczqMiU3RlPgAoEnjZuhj
nDUDNKaPcw1dRl95D5vMbri/8cgj8UfguCUWCsNA6KSKxFiWHzI9qFu0l5nw4Kpvj8y4N8vQjvOr
9qqkW2VOEsM4wVu+Z+UrpgBlIaiPQIlavwPrQNwUhzQ7zk2yMa4/edgv67UamHAG5iFjaRMCSEP3
hXGkxGnZPmm8xHoyhx2pcvT2HMZ4T+fObjuOgHSrIlyy1dZDFelOEKTRoST4gmm6TlFMRfghyQ/n
bV9WSXUCInj4bOktnpf1S5TJ80eUucSWHY3NVWMhIWHGqK0K7VAbHgqEXxub/L+Ao8cXlGqEovj9
dDFReDFPA+nQXYDLNEW7pcJ3afScGw+NUti+eYSWlA35yfNjlm4UFGz+B1XwLUqZkkE1e/TVdDst
cHPiIFDdqdU+KOwyw3PyFqe+fCE/AQWbRYddnikzhlk31+hrsUanGjeCKelUouYKxJgMurZfaq8m
w/TLoBxgrmrU3oxWOLpqNUHcXtOhpmahoxW8+x2aofAyRo2Zgfer2OJGkI1TWyToKUgxGcKh0+XM
WDspyTCjrQChth8QtC7ehMXP86sn89ZrEMFmlBTlYXM/LZWwgTMmLynZqxDsMp2h3jgXZA122hpK
MJRWBWmbn2I8bPRQ3z+W9xF9DsuHsd1b6A8fSi9NrsP0TVf3c3cYUgcFpFHkki0iN5nPW3+HYD9t
xFUOPUT4PLCFlPpTrk4ucg6oqh83toZ0BaGqsWhBo15WvMokeDZCUT3BiHUKovfdRBSnLHbnV1BW
jouqlE8UISQKrTJMjRQoMc1crXHH6Y2rF716GVZ7n172JqSYyFWUXGumM3avNPnw57dmq5xzmTXR
wa+/QrDWqVTVoe3QL6xHnolawqFwuorabWiCThl5y3YjuyCdW+j7gnUAai9orzndHYybfqqYwJtn
q3TThuJ9xyQ/aUu3soe6LNaA1ixdtGYXlVsBKo2rMClDTDCFkGTljS618WLmJJCETmw88kBdfICW
fRfb6Ud9mHbRVfz8G9rqt+QmcrU9DrPnFKr36mGL3FU+B/98mFgQjbxO1Y0DPqziD4kf2vp8TPSN
O4vMQaAXFArKqrncxoR1nfVhStNcR294/VSp8BExyDIu6OxpZKs3RDbPayjBF0UTpCxnHcNpG0/F
u0UCtoDze2ULQXBBWdWmQzIDoYAmSqNVdrL1miQ9OdaDELxLPI5ZZPSAiOIjCDFCwxuyn6F6iCE6
rVz4zZW2xeYkswLoE/wRfWYcWZvTnQC5+WyKtcUKjJ3KvQrNBlsQf14wxd1NQESwCBQgJBYbJH0j
xM0hhhVAyPWi2TV7y3Kb92j/PLndDkrAru/4oOCwM9NGbbS3VQovc9lreMEylCKj6bQMMQLVqAo/
jcjYNC6ieePcl+Ig1ofsg8Z12PvpVHI2oJgrwjCn8TZirhG/seKWkofzVihdsBWK4LBVogwLlysc
NljxmHJgASrKt9rpZGXXCMlAHWFCfYhCNO90LANJO7MvkDO0eHajqPsafZb8yQ+eutnWaXGZWHcZ
8A2+Q6OItbXTZPAE0jIceTxcocBMewqfTiwItWJCHeOi1jO4o3lvhs90fCf5o1LZ4eyiuodjU+i3
ZIuXS7LNl/QRR1U7cvkaFXZEY+L+CXVOVIOqyi9eVm7Q0C2CLBnGQpoOZTzcdXFhOx1fl/RNO1kM
+bayL21tojsI6NyfNxTJmUrIktFD6IBMqCWMQx00ltQ9hJtpyEFX6s3grqj5Rxd5DUSqI747Dyex
/hM4wXWxEPQF0aITrQyg31L4ta6MaOVBTE/Hw3moP0eT4FAgYIngkunQSkbq43T6QlC7176FQvzh
okADxuCAsMWmkP1yu4ti38fotCm8N9T72fRb74DlD/KCgfueucmV7qi2iaaL818km+vVB4lnqWKl
xjAb+KC5Q9X378kMXbjsECwvfXBd1tNfXIgxAQbKAdBeCl0wYXv2AUUHXQ48bZEAh2qv4WLU781L
eLAS+3XI7MK0k8k5P8o/GpVf5/0TVvA9pO6RngTdi/OUeeC2CEBEu4e8ku0fjbvoaj5Yu/4ytUfb
8qwfeLrM7J/W8WdzALWdbge75u0GZGntbnJ87/yHyaJYzIcJ6glcXXXohp8aRNBGIM728WH+d2VX
XgVu+w4qS+76V4GngXtp6SpzsuNfsC2dwJJTWD9IFW1eGIGDBkKWem/z5/MDk1WzniAIC62rA+0r
Ewjje+/qB7Qz3hQ38UvzPXL8B4ocsB08GC8lwkmUI7gXoZfYH//jJwiLnpUJDdIAStEQbLXB0PWm
XRlu8f0uu35/La/pfnj2Hay04nKbutPlFn21rFrpZAqEGNIiQYB3HkyBcrgeb7MP7qAPhR348f2l
2KPpy89t5YfxwB+svXk/2b/OD1928TyBX/zeKsk11qgjMiIMn97ecoft+zfNHVFaG9xDcLGEMrPu
gK1xi8hGcspD7gu9VagKwWkkejgLilVlNifgmva9ptxREiE7njojc/FIo7bXSnCBkgo1djiKJH9E
oTduPQRIz2DdNPCORqA7gYfY04FPpVkyE0Iwztzicq23dqIaNpwy+nT2un4srFve2AFI2rP8ZuY3
5db9V3agoKLWwPipjlY2YU8rI5StjA74A73ksRvEx9wKkA9+Or/AWzDCHh4YmrIbFevro9F2roor
dIS/K3X4TWu3dCVkSqdE5wZnYMgxUYUvDCkEj7ZGF1sCf7nTuuHev+deehwf+aO21w/95fhNuc4/
HugvRB07HCW7BjrQo9M8b+0qucdcfYow7DpuwAahYHYT6AG7Pe7AuJrGu8yp0EbpjOjmtPu9upsv
zOP5+ZbdcZaYR0MhGUiCkLw4tatxQgeRZsSYhBaSZea4V4jltBBUHcYMfR3RdIsE60/0r3qk2eK2
kcVdSI0bsCvcxL88ZYAJSa+qCduKBOj0+d37384PTrZtGcQRwTzFVFymxJhrohY4NjCrJJym0Q7K
wgx2oxakUC/Lgso7j7b8mngcr9GEkCsOqmaqRqClbXvM0WrbNro38d5JInBShK/n0aRzh6GhKlAF
g4j42tSYkPHqhqKFy4lQwtZcjWq6cYOSJfqhEQ3KWFRA/cmgntpGEBcT1ELL1imKyYYClT1D9tSq
uZf4xWWf5xf+AIkKIzqYtWHPTecUGvRua90hlF6cHy6ROQbUQIJ6Hy4IhIPC0Uv6LND7rm7BJcK9
cmwdw/Ivsyndj/540FKyy/N0Zw4PWsGcTNX3aTcdQRRuVxyqADS+gmSfE0IPsgNDU+f/iPOfCR61
aFeCFTe9niI+gNQhxQOruRGmSXcY2CsQH+vUwAki7LDEIKESqPhyrXoxhyvNskn7WkIKM7yjpT3m
l0zdFNhe/IVoi2vMZTZXxyTzaa2qDTCDJrEjvE7nuuIEg5fpyk4tbkfrWktT2+pQUbPr/iJ9SNbg
wrYLU5+M8QTwblC+t018wfhjo7VejLbI0a9sY3o7bxzSqGCNKG69nNNmbJfhQtWLIxcU5q8JEpfM
cFnA7KFydWiYgN5TB39W09qpuoeES57+HqZL0/q98TWLKZ6bfOE+hPeTNFBHfA2UQF1rvPpTWUpd
Mnqzn3imf1flL6qSgazpuUp/K/xhA19SIkZMJPkYHLqBR1thq9BEq6uQdJh/8lgjGjLCJ9zSCTlS
KGWbOytBfczWG67syrXGFMJSI9K0cjT61mnSh7Df8ehiUiDpou+gG2kXwYZnkrhai5u4SuOBTsPr
mrClqKmGuamiHC1rUrtVrIeq5tD2hC5q9KMvtx48l/US1vMETdhMta/VLIiWkrs8gNFcZyBb9023
YN+SobGT5trQN05lOSJy3BAyW6pQhfGhVMvIkwaxpRmlUPNCSs54jtFy32X6w9B9oHUQRG1b9Qsy
d2/hyoZrPOpaUOYn2E1sxH3LKGqCIEvZ0BsC4nVCctuoPXU4ktRT5tQxFNRt/qRdAQmIY6Ufzpuu
5FA7+QLBisJp0JXAwkzrZvGSN2V5tFpSbxwlUuNZDVOYXCMalKBYSriiPjgGQeQwel+zyMFL0q41
/qKoF0PCsx/ajHFwGaIziFszG2cspRWpnklmh0fPWhQ9tgXfTTGsVis3jGf5/i/m+olIBaI9hG1a
3HdL9RhqC0uSHvwmcJJNPRD5WqF+B/3NuBr98cmrI0ZhBh+KGIWFCq5kdqnMP9QtrTSJU8HcfUII
bt0nejmQpQ5OjfMDEqPgGt4tZQd54I7gZiPKy3nzk1qGRaDwY4FmCq7z9NTUxwgFZIvSnJLbvaLv
Gv+2jvY8dfR8cs9DyTfbCksw9T63IAI1AMucC/VuastrK2L33Wztyx6VmjpRHogRgU8LGWV7bNLp
DhLpulfR8KJLs/i25Vn2feOblvF9sZzVNwk7w+rLobcifJOfxU9QAf2RqeVNmibv/vCU4QEwARXz
oPh7msT2bIDazQ/eCYMc9fnvkIR6Fl99huBvi4J2MV9KViHw1lv0QoOwnD8+mVva6XIcitIcKPOY
XGxLmpu8wDsVcKLA4ereDJJjgb6rzepwWXiCAX0CCWtt0H6M9A7z2vN3Nez2bGqREvXN70GYH/T0
lVmQagSbij61btY8N6S/66j1DM0pW8uTm3hCi6m1RR4h3VyrjxIWu8AD/qiG+CiV2sS8MhAnNnyf
meg7QKfKOG0sqtQrreCERVUUpVNqgsnuJuS+W3fs3QL1NH9jOVjNRRsMEqBC5DmokP8cY5T7VaUD
FaQdOMNtiuKrRNs4Q+ST9wkkeKYiZn4/xdDOS/JfBp3vzOgeBLA0d7vpXfeHDY8uN9RPNOEMqYew
iVBqig2h67i52qrV7BWtvrHUDa+0/NBXB/APkHh0FBko+GiGEtowem2QNU9VN2szcF4/V6Fr8uQS
pHTnV0zWnI+jEfEqR+gBwTFhyRIflYt/CpHnbDyMEPrSUM6Qg5M5NYqbBESRCit3nP7qug+a/yZo
n8VNEOKulsu6bONjZDa6/hZhVWdKqiTPcN40Q5zbNeoH3KHSQ9eIwuRwftyyJV1DCUta0iLlsQGo
ZAiOaa+B7q07QtQdBGFb5P0boxI7WqeuHMmI1iKHasp1USHjr5MDMzfet6QH2mpEYhsrrCYtTB8w
vpLuu8h4VgpUfNPWUwJQf7XESTRUsg1sv4gVTX3smRHeDQ3DjoYtDTvZ7oRXh1YfGDaQKhUSe1wd
OqWiMOMmGJwUwo6sNZ3GoldD+xZp48MA2ckNz7OYqbhzQKyIygqOTNoXYZUBUUodLlKr+qR/t2pI
CDRFnAI0r9xKJ5MbBFtCXvJ1/YQkp9GKX/rorVrkd01emU6gzNyrowFaqD3deuBaJuzL6DSG9y0T
G1UVT8pMG5TI1DGh4Ia6joJfFjh/idrtVWhMxcmHSWNEgZBEJN2xUPsN77ecjl/AkfZlDEXPS/L5
dJxci3V9qABeTvEuium3pJ83EvzSqVxBCBufxGOsFjMcbMeSHcr6D2qaukW41S0vSwWBT/RzKMKu
13OsUro48ji90sPvQxiiKPi+IW5SXbAQrArqi4KuuL9wNTpy9gQabMs15HT+8srKrKbBocg63HUy
f5fH3d6EzpzCw40CI6lXW0EJJtlRhjZZA1AhZ96IGCKeBrw6W7eQ7L47PyrpHsebjI5zHiXqYotm
At1YvLtiKpXUQbSKnvUc3AeIqersjfLgr+bwE02IXuogaYx0CSx87ZpxPGHGRyuM7GQrzSl1I6tR
CbYOSUTVTCeMagqy/RiCP6X8sNTmYgyfe0jinp9C+Wp9Dkqw+iIsKpIu3VlKC4ZW6zox31p/uG22
zF4WVVirQQlWT/KoTQhkapx+iiy3CvwEj9HtfWsOLwEZbrppiJwA/SeXKYuNrZWTgqO2A09nlrF0
g55af49SJFXLAE5B5aCU7ji+K83RyiK7aB7S8mOTKVY6q5+AovJ9GehouKsAWGj7ofrZta6VPGfq
Vq+ijI7aslY4wrbGK2zlqw1I2VoXWyDwooPvdijFtQ2b7n8q15Pb3M5e5gYPyhXzzluO1F+usIV9
3lt9PJnFgg3Fd5rGO5NYx0zfOlTlweEKR7iQzxSClHkHnOSn4bEL4hnco99Kb9rl3ypQi+Kw24Pc
dCMKlr3GnUytcF8LBlzmeLnAPhVeGrrKwfeM6+HJ+J3t88OUQi/KqT8gxUU3nJp0Xv8oZRooA/5S
aIVms6jwfQBzcm1paMis3Mmst4a3rM6XA3WFIqyeQtpI1xbLies9bW4plHsyFInPjQvdgjIovGDa
V7ib4UCy+sfzliPdHStsYUXzzOyjUgF20BqXUwoQtboCAcq+jtjhPJTUl66ghFUEpQT4yQNA5cqw
V8AZQ6YY4mkoWGApKg7p9/NwW2u3/H2VDxtLv+zSHHCa9Vpq98VSN73lzLZmb/n7CoOmSBohSYrZ
qyMcDfdZewjMC/4X7TUoUMPDn6qjngtPXqcwTau3IU9UnEL5Zaq4dfkebpKySR4p0GhC8R6Ggkb8
EzCqti8zThDV0fZZ493FMJS1O8yvs9JcoxHd6+fyJdcek7x4OL9O0sBhBSycelGT4zeXwCFCgs+q
nGKGI2l9e0BdFIshNMzoX7xWrIcqHEEZ5dHE+BKqqGh8HYm5Ayfj6Pf3WrXUiqkbfHeLXX/Z3p8D
FA+gMFfDsF9ilbhFi0IX/OwnNGKdn8QtDOHwyaFkYIHOGISnWDXcDHxbndStlJHU2lcDEfzUlLbU
6BqAdF0JMiuVOj7h3mxqCL+KrWBIVmADg1y6rlHFh2JXYf9WTaVNZMK0VfGhmPdRcRf7r6jxNoLH
VkcCcnom9NjFd2V4bLYe82WEIyfgwsYehrbIo6UV1ki9hF4a5DpgzxS0CqOd4kGtutKozfuN00Ya
GoGPWjOIShBZCiOeq9JsigiguZI9jyG6G+LIHQjxSmrYTcMgkhg7aqbsztuOfLArXGGwYxPykS1x
54wSnynCMy0LbJ9P3lg8gZvD0aanHCJhBX+iyVaGaxNc8Dtdk+omOIEQuiQ9aheui/zGpO/Qk3Ij
86Iz95XvBvXB30qPSG15NWbB6yjBHFigpoYPIF4T8/uqYzb1q51mPp2fXekxtAISnI1K1aFuQwCF
ZniccJnkSr5byF3Ow2yM589Nd3USxS2Nx5IuMKPl29UwPof6bCt43de6buOesrVmf/6+AgsTA+/6
FcBi8qGV3qg7fnD08ZxfLcRNw07tdmMD9uMt5RF5IIiOboq+YQaiVsHNFVkGMqgAsXxbD3YAxqRk
DNBJoOy5ntl6XRxIOuH/66Ohxp6BiVZm8yFFA1xqPU367zLrjuen/b9MxecXCT6xrNEuOdXo/u7L
e7BPDP1tn6LfL7ygoNo39b2CtxLWelawEUzJirwh5fEJLARuDTRkaM4xFXP1Wgf6vmXEHkd2yyYD
HTimVyqBrcX3bTZd9HzEi516pGF21NUHPQ0vLOo/Vuxt4K95Qxy1IzCT8KI38ZA0kHDfFtrvJq29
IEjsqtBUu2/w9rEwhgzVlnCXNCxcDUQICwmzEjpRDCTt7/r2GMTvFcqEDNUNxmljteQO9nPOBAdb
+2Vv+cvdsyLQ4nxo/HGvlvdae2vgTqGYeHZ5PG8e8s3/CSh41qBWU2YMsI7S8EE/ZB0aVUOL5uid
h9m0QtGJ5uiQ7ftlX2S3UO+oOMhsMjtQUfx1TBIn6zoXpNCDtvlasFjZaWxDoU9MQcqFNjbkdoUZ
LS1U8xEVAXAZXTV+tPeNCwaLx/Wli98SpLXG2OnzqzFz66638Wy5MfCvEwx8bWlVRLmkaooPTArr
9QaP0gjAK9DmNMhv7RL10oiI61fczejkmMVdrUJyMXfm5hsF03ca3qrTv2dUPP0O4TghaPPvwgrf
EbZzuUNyZQD/CNhojby+9Ys4ssFINe3OD146dohtI1enUgQNggcYZpIECdURjlk3qXEIqsdki7J6
+ewvy4syWE4N3LBVURatnxs8g05oxPFZiTcCyDtQSJhwA005IXEt/6pBX8vGSSYbFspP9UVFHOl7
sZZIISYMysCwxumGgRI2m3bB+Pv81H0Nl3GCrDCEfTkyK0DdvIELVehwBWazWX+1NQphR0ZTlfrj
sjhZ6PTI0U83VfpyfhDLR4qLsx6EYHMdMgOWogDCzG8VswOZlMeCq7b51znk07kSApgB66Et28wZ
q2t9/FWgoSG75/rGk4Z8RVBkgCwLqAGYgJJNbAimFCvSkcFug13Sbiy5fLb+ARApKvxo4pOaAKCc
Hup6eVcP/QfS+xvW+/WIwWxBrh0EaRzsXmLNVmBCVshaZsvvAxBWotwdjncuffqLxV3+HFAl+QWx
xPZx9mOIuTdp4m/cIqQD/dP9pKk6uq6EmcxjY1ALAwMlQYg28WOm2o2Z2NkWUanUwikAII6FlIEp
xGKjWWVTA3pNNND94D2ae3wQ+rD78zb+NTjAdK5AhPCKhaZStQuIke55dDcPD2n/hEPH7rpmY+Wk
FriCEtxpEfhaOhuA4v4VQ9tm3mXO+cFIbWOFsHzBKmxGFS4rlR4Ig/GSRYcRKoTTjVZ+b9jBiF+K
YeMRTea8NXQUw39jR31hSGjHpoZQn4XAqnjMdTCWoOW7Dn+F5bth/ojy4/nBSadvhSYODg2HA8J/
vGpNhyp9U8qNpI108tDNt7CoAkbMTyV6EgxBr8Dc+uc2uNLVm6REaG29msZLDJb04f38eKTmvcg0
I+MGujzxMp736pTxOWiduDcgpKjZTRmjXHsrcNiCEU6i2sysbCgBk9KjYaETUIdT2DpSiXRxVoMR
TqM5ZoRPy2DqXXED5opj8IMGdkPR9OelT9TJHXZzOf/SH0x3eOFoB4yd+gqMseenVFKSgN1sGXxh
AUXIKPYh6pU+o3ouQq9A6pKL0Y1+sFe0uB98O7tKIODoWY9KuQEqH/onpuBBuNIbYWWh8RYRKusf
yb+v5jgdk+A26laJtdjH74f6VV0emPXd2qKTl9vI5xCErZVF1qAYHBCM3yj0GPDE3uRRlJ4aFsdh
zvQlByycGj2PZojHACOrFlKcn8g4Lbwtzb/vg6ZomINbAv0XW87JUx+oJt2Ig2/p3OsZXPqc9A+p
z0P0gPCOvI1JWPz7hvVTRMEA5koPlCBDQ1U+PPflhWp9P2/Vsplbj0gwgDnRyqwn+H2tOZT9x6BD
x33a99lWild2FBJcc4AFXpYv1ZGTpsXoqoIDVEdXG0KbkkOvHvnQIPA7nB+SzODWUILBKWEOwacK
7qLUkcaZE1cPnyseuf8byvIVq+NQ6VkbxC1QwKiTab2DZ1kGLq2/AQG3CltIfFAvcwoyd8RirbUM
BUIvkNIwQI4WbjU6S00ArXr/AREi8TpAMU4QAiRCx9KsRy5DQ2qSaJAbfzw/HCmSiXYr9HmpDHyn
p8MhJbJ6sYbtYxqLLuZtPB581eu3hKskhTEIXRG/LkS/ED79k5xfrc2YTBGJkJd1etNwKmo+xZCk
NfS5ttHhbkOxzZky9Db7wY41W1Xfi3WJ95o1tmB9fGr1YsBTukPy2elofTdb2sZtQxZMgPmB40hE
LtEUCY6CcA5z2MtS1hHgvO3y3jUa8NTGnYXKqQL8pG3tJy7hNRjehm7jQUi2vXAEwmBA+mLA4Z4u
Ym8S35wjhEomBHJ4AMrtkl/5vP2Li4COm9TSnwcOBJEat0sVy0DIiYjM9wi6y4K+cFuwclnV7rxR
SsfzCSTS41ZTMYQlA5CuNhD81Wq/fcizclBxmYMK5saOltvmCk44QpCKLKasQBjNotGG0qidxuqB
j4hwUxNiLlHutBaqY8fbrpy3LgmymBoJF7SPIOEC8m1h6fRc87Ux4rjeId9kWN/KMgS3Y3UVJsQ1
tF8taHrOz63M66P2AB1AKq5zqtg7ZlrdaLT54vXpUNtqGwYQF4zyA6lAO9vjlah6+d8Axd3HWaK3
NQCttEBS+CNgqh0XCBLN3qbG+HweTbbX0YEJJVboroFORgg7UJxXDXqHy6oxgi+VM7wbbOmHS2cQ
PCCoSTMRe4p73ZzVWM8W69TI6ObMm2hi12jLB8V++3B+NH+iJNF1oQcYT3eI08ErKJimijtCmjYt
gsGjdWhfyLUO9jt7fBluEgccYuSdH4fdfMPs7/k1u53upttX1N4erIMJChC09Xrnv0c2u+vPEUKf
apjVOSzxOcsijn6BR+Gn8wgS+gmK8tPPEQsbIioynUBNuXX0Hb3xr0E5cde65sG8yS66V8XtL8pr
ZkMpB6PMrnKv3QpVZAfiGl8w15Y0FQrKgG+AkzNNr3h04xeKW+Cp4vxIJcTty0g5NF/wHL2s76nX
jlOUcjYDOiqxTV8UnIDJlLtsBFMW8/dphjt810LGD11laCJFTYirFt1W6ajU95koygdrLpj58OBy
+hGpr82V0eAGFSfdhU+jY8a4HdfdriNgQkgDu5/u4hBUheGv88OX+fg1sBDi4DG+wn0OwGOQ2110
yNHB2o7H8yCyxTThXDWG9C+eFYQpVkurThhDKK2Y+9kHe8meszc6b3g4SWXBcuaDagIZOkhAi9Qd
STcYRgdGHEcL7hiEaNFV70RJeui15tgn7SGi0wMrX9G268xBjjZx7YLk4UbHinSsFqJSVMuCw0tM
eCoKIQqKj8Hf0aYOqnPjIrCz2oP04Pk5lZ1Y5ieOmPccc7XhqLCBxeTxNz2KvUorf8y+6vYksMvq
1xRtlevJgiuOTaAaaCNBgbPg0405Q//ECJYCP9KhmKLP2aEukByMR/9O14vrcehDhxSK7xCNbAk0
ybw9CuIXUYwlcSge0JDDaOJ6Ag2DTt/i4a7Pfs+DMza78d/3kS6tBToktExUAetimhVtC0qQEDge
xp/L5hjHr030npSvnfq+RZshed4DlgGuG4riYFxRBCcbD3k34fjHjCKl3PW7CW9aw04LbzW649qO
EygnkWeyla+U5mvWuIJzHRMoMangYnNUY/drdO6VQ1Pv+I9vyhOvvajx6qcNLyNdPQp+i6XfE/8E
98bmFK8xS6c8T9GYS68M1da1n2r8PdxiXZRtP75CEvxZSoeCRwsS7j82hOxK9eeQOMYW57jU16xx
hM0QjKY+8gUnb1Epqx16O7XzC/2+RfrNre4q36GP5zf8xsj+HCGrq5s/xP8/h9HSi4+O2eK5SCA0
lX07jyPpooRVIhUBNR9wzBExmzc3ZgFm5hFH75452kF73BUOpML4rfYjeJideF/dgcxjsOfX88Cy
o2iNK0Q17SI6X/ABVtm8Bf0RFHKBtTsPQZbfEAO5NYaw43o11YtEAUa/S4lNnqAh7o5Hfmxc/6F4
1AY3d3RQ5VE3+Jk6l+g/cP4m3bP+AmHvpbGp6EqK2Z0JuUtmdQfCK4ehoGPmd31VHzcGvDWpwtE7
UbOd2IgBmw9sX3jauwK5asiOBjdoq5gGV3NTN9oj39TZ82QbL8F+vkDz7Hv4xHdbiaH/MvtLwA6K
TXTqC7PfRmbA5hBOXN3TXbH398fMYZpt7rSbymlA6uYZbnOl/9aO6HXO9/GefWd/cUcHEdU/nyBM
/zj7EJ6kODa7+ALVr4Qd+RZpt3SjQkcJbl01IMMoOLusMbRKLZZRlr+6+sMyesjlPLD+4/zSSn3q
CkbwdMlYlajpBgyKu5v+DdQRfnFdkBHq55vhqRwLrKAW+rfBCiRYUTIn4xz6wAogN5B2eOlkKLT5
2QbUYQOKBtjgIFGBe2Xyu2WRa079tUUbd66NayXmOyW9G4Nkwx9KY2ZY0j8ftazDyiEaTeb7vVrh
UIGocwddBCVzrOk4QWybvczVgas3+laebjGPL/4DVFA6ajkxGWLxqlpbU6ETnJwZV++TjD1gP/9F
YIcW3X8ghGHpYaKMU4WggOS6V8fOoO3VBB01wXFSLsJ8yx9JHcQKTrDWprNaJVwYjHRkXIYe/dwp
EoEQV/sLa13BCNY6sFIbOx8TxxLtEDS7IlZdZEccZXTLrUZG6ZCQxIGXQaRp/eHzXBlGgDg07ksY
htaACrVittF6fyMQB5UDZOZBCmYQxMXCxLG8TltEpXh70z5C3W2QidONXeQ7Cnhzs9gJGVhdDudn
UWZ+lrY856AfT/tSJ2nOI6s4xWKVGTgYa/0mHeoNBynzXmsI4RRWKpDrVhGGpURImYa3aWznoHbS
y+/nhyJzKf9H2pctx60kWf5K231HDXYE2rr6AVvuyVUUxRcYRVGBNQJrBIDfmk+YH5sDVU1XEkwj
ZnoedO1KXDxj8/BwP37OpZ3FXZDW4OuCwhwCKIAYSHvD2nAamJfwsFtT6lwztfD5tc61vDVhKtdZ
AFbgqtHRxus33bFI374e1dWK7OWwFp6yYbkNRmA8H5RtP3qd7pFTtzND19dvqgPkEYPCy30tnDZ7
cpPcf8v8bzRYe6jNZ2nppC4/w8KDlE0ve7Wbd2bPwpKFcuKR7F3P0g4KBSDy19djvnbcLs0tDkIN
0o2RE5gD2/qjMjPvgDkUzBByzVVd3ZogBkVeSMMhWCZJNFlPhtIj5jbraDKOlXki9HVa2y1XZ+/C
ysJTuW5alHqPfFBabiQRW0WBQG58GNoyrMgtXeUcn18Kn1brwt7iJcFqtAfEAqMC9x/57SBb8GwE
6p3xHUqkVHgV9ZWnMVC3+rmOuig+0Yf/xvIh7eXMsCJwDC12rDCgap6MGK+CqkUOmqbU9O01Ob+r
juvCyGJL0tFOlD+TGvM0UPXvKXiKvx7G1TweBG5sB92nM3Rt4VCmHPokQzy/yJSbmt8yCvg0cKpv
qfmrETc22PGqE1U2ufr4teGr2//C7sK7xLo25cl84tuJQkoEBVwHEdHaq+zqLrmwslglpRGlmJCQ
9Wt2Nvm7OR71vvSgh0QrBmq0IuT2y9fjunraLiwulmzgVe2yat4X7d7NfqTiRNsf1tpdfcUKWEOB
SwDUFYz3yzqIUCt16nRYqWLFzxwjKiT3cnIjtHTlKXSlyRUmLkwtFormEF1yGJ5CA9jDHzThTdv0
NG2Uk3nbNF65o/54cH9oK9W6K+5kFlxBnx9q+zM32ccotWqV3qASSUkwTxGUkaCQPfWJZ2qzIm8I
hd6vV+3KbvxgbjHIzpCFI3OYq/Rjqdxr2VZT7r82oa0NabEXgXaTpJ7zrI11L9Fp0wSlOPVFAKZS
5AZDTfzuzKghB5XcNeJgsds2vWlp0MOxJSuze+1JifGinQzlUDQ3LlPLWqtayiRROK8CejZuIC/1
wF9N/z49imO3Te77qIRA9jY/MlRn9sm3dk1Z60pw8eEDLI4JiyHmZeX4AEMcxUNUJUHi/hDuuUrW
KhWrY11ctE2tpkVqwZRBAzTPgU+KeuavJHrPj29ZlH3nWpDu6C2k24+9lz5Wm9e15OjaYBd3IyEc
8FAXK9+XgTQDk7ZeU4YpfTGyp6832Zqlxa1YOHzsmI2xmqMv4kNd7Mfivh0f4nTt4phPxOL+vVzA
ZRsngASGmTWw1OgQuX/p8pWA+lqWV4Oas4mngkUQuy+G0pqVHpuzSgIEUqz4Bt0MQxHVRjSxwzgE
GBwwJv5kWisXonnlmIJDHYcCTL4a4LyLomVC27YqUGUG47QRNPBvkOdG6SXrQIwrw4LEXpb71LW3
ZXWg4qQkB7BCjdbBNs7SerblXcpSTx/BUE03eRxkXISou0v1kE+R5IEz4eVjeKO5y0h86GMwF5Mh
FAAfoq7tt8OTAK9L173q/VxF8x2oB1X5YWxunE6NhgR1aEAXoCS85gGv7Bwd3OkamO0QCujLGwUJ
Gc6VyUIcAA9Iob4Dwo3cd1G+s9Y6/K/N8KWphbPlElquhT6bSo+QvmkT35CZl0ITgAZ2teLZrxpD
96itoYdUR4vYx4uEThJ8hAaMFcL1QD4ZqSB+7bRnRR55f86qLvr6BF65mWdD/2Vv4dj6dmQp3qB4
NSlPqgNmX/2RtnY09eHXdtbGtfBq0NI0qtaex2UBLwpSQKK/cWtjTMmmcsiOrFJIXTFoaGi7B8US
ni2f2CcVPSEx6Lh7XwPhKq126fQyQlqA1TepFq6pkF+ZRaDTCEHRygJT5/L6L5lTTy51QWpvxf5Y
fRvjCZmBSLKV3XHl3v9gZ7EVK81IzFZ1ep+5N0N+KrTHdE0y4Iqj/GBisQGNyXBTo8a8dbHp64b0
7f9G64GBGBD0U8icoli82Ar6ZNiUJZgsM+m/d2wKRJXcs2wlZrg6jgsr8/64SA8JjSh2qsJKDv9m
dBCNWWuvuroYFxYWHj9TElevJlioy/eqDg3wSmpIk359blaMLMV3TIsbFAek9wcAXzprJ4kJz7uC
zl+Zq6UiFSlr4ZgcI1F76yYRegANgODrcVyrN12uuqF/XI+mQcsxKno9WDCmU2ofrTH3JQglu9EI
qpQdZ6gZSyQe46qHnhEUupmPLvogESCdlOomlg9dvlYnmJdoERV8+FCLsJ2JjHWugtkt+2+EP9Tj
mdJD0R5QldLyUPR3X0/CVTfxrx3zR07xYk9msSpYps97MpUbkULcKP0OWdE4X2n6WlvPxRnuhUva
yp3PcJ7d9k19KNnj1yNZs7C4NnhNXTKosIBmmJht9E5b2ffX8v4flmbhJey0mKBVhrkqLPWRZFnm
kUkSr3fH20EooZuTaEi517X3Ltqcvx7dqvGF80jopFlExjgQ6mMZN0AC+3V/U063UGYbMteXyoEp
+orVq5sRWS9c/ag5fKo6tA2xqakkwi/hsWIWpibauQF6HtAc+Grfq/+NnjoDup0gfgfAVP+kjkgG
s62g3yvQgSp+lw1/HJAL6zUWqABjrkyofuWgXdpaTKjsiF7WeSp87diim5h6+bF6dU7xwzf9vnnj
K71TV5gGAPG6GNrCNZMY9HIagznxpp7TJ+chP4/vtetVB2f0jTCwdk/WHV1zcerXg7Tmr18c78rR
C+ijwCpep6H8LUrPOpm7pPASUKysGLvmSi5G+ImUU6u4ygbYQqEzYFntT4C0ZffE3Hy9ctfun0s7
88JejCmxsiLvMtgpDXdnF+YhAb2cHNcSRGtmFo6415LGKLvZjKX6RO4zZNfWsvbX0ByXu8KandrF
WNBC6oz9bETZohixaZ6zR3bUAnbgz+ZDZnvpihu+euddTt7CD6OTShX5vEgte6KvkPt96YLWU8IU
iMrO8pT36qA/CqDy74qn/79lW/hn+M2iSRtYNow3SZ50o/Vq9dvXNlaHt3DRYsw1RZ33hn0ygG56
0bzukO5n2maJIfHnaT/c5gFUWfQNWXturzgUa+FQcGvbyVDDNuridelpNyYK8Z49q2OEP1TACpyV
GOkKnGrGpUGCDw2FEEBddrbHIzq5qk4D2LlK8ba/KYt9nkE7LNDLNkizh7E+sXjb95t6DJT6nOUr
J/FKhmH+AKBdRNcBCtNLXMU0gPSmYEBbu8CS56IIygra2cBYQXI5hmLqbkxsaKKE5RrjpObMs/kx
TvpoenFyOKGAWznoi87tA3VQkyxBk7vN5Q7a2Yp7U/JjUz9zY9M4T67lCfTPKDw01HdNe7XxRrE8
dcjvAA/1XKqGBvgx5YnU8XYSue9Uj8iSQHyg5E3gAkDZVsLrmhfwL/hdd0MnSGZUW0NPUKDcCbON
IMEytsd2ylGoeSGTEiqdCbaBSNO32RRW5c6q91xhYS13TNnE2c5mk9eVu4mAKX7TiId8OMUGePqY
RzMalOwXTQ8UDJY2ooqSB+50W2Q3TEcbUAT196raDuwmg77iGKkd4lX2BNI7Nd5mzpa4T7y6A70b
JA0OxXgH+hpHywPSbJ36gXRRmRteJY6Wvc/onc2PiviWON9dFPynY94cOETv6nzn8Psy37D2NZaP
qJsw98ERW257zriBZjXD+VEFyNTSt9YEQcWNnCL0oIQpKEnKZ7X9wZ0UNNcxJBbC3D4lkLDTvrHs
QeGvxgjBnBhcFpAgsymma0RNzdy3SuCmbzq3fJP+UMcz5A+UKvV7FFJ0kW1LEmH7+Rn/Ftdb8NtO
3e+u9jP3qMY3SGOJ9hvJf0ow+IBHS9TzhBygec3cwc9FRM2wVdudgqaKDryHln5TGNJTOdmQ/Blo
oahMQ/Dnrt33n0OnuSV1lnYxVZSFlu2+pUXjxkr6GYzjaztn10Rd0IepVxxbr1M99dY4gco2xA57
UCkaZFcc4RXzNnJRputqkNWFEvrHi6UuLN43M0wwO6I11pd+7rObRvVi7/uDDcFOtn9D4eh7G9Yr
A78ioYmqw4XlxcG0+Wg7DS61P/AgNArta2/6DunSEqGrf++EzqkK2+O4TXZOUAXZBrK1oOYJ1m6C
K/7hw8dYXHSJaHlHJT6G7oNpDKbjwN7AGcuIP38D97vnBs4x957dX1/P/Oco6OPwF9ccxIlAC+Gg
XgYiqaR8qcAGVlVeb6yNb/78C//3YXyLm07NSzAnWahflV55Nn3jkEQ5xlkHYtOF8aHd9v5aSulK
Ievj2BY3XJkYutsRzGn5BAWuHYtqSByHyD8Gr93pXGwsf41yYG2Ui6i5MMCz8we/67h7w9rEw9lQ
tl8v2LVb9GImXXURIydjhRalZj4qNv2pWttJZbsK3K+tfEXFKXCL4bWTuufkCWiNCdpr0JImU3E3
92N+/VGuaOBdTvAnJm/XLfTKnUvyCAbvXIjERGyXBfk5Dn7mmyGY7nGreSizeG1EPOHLCGj/YG9l
3sPXH+TTJnYNoMMBxjXQTQDw++LwSCUZC1WPEUaNTaST2q/hXFvnpI/3Xxv6tL4whMZQQCtsUNqh
Ae6jm3KLqahsCDYh8Qa6cptBZig09OhrI59XeGFlcSZ1YUzF0MIKSFXB7T0hPvN4BqZfYG93hs+g
L4viVbniCdfGtjihrJKlQ+tMov/zrsseKyuSa5yW86/44AQWA1scSGQslVbtMTAlU9Vdkdfld10x
7AxEiyM/OX1W/Fb6bFjJY17bHWhdctBuD7ptsnzo5RlgMmIqJMqBG7VFE5j+JJuDbjyvLNuanTng
vngcTaYOKuERE+girgu0IbI3dK//ACUgPZIHdl8drFO+s/x2DQn5+Vk2z6sOjTRUcayZ8uSjZepM
rnTTHNoSO5y6naN63xtPhMYGfRnh3K/krwx1vo4/LeSFwcVC9rTu06aHQfvUHVNkhjeub905LzIa
NsmenFfTEZ8SA4sRLhyrYo1MOgkM1lY0BNwXnq5Brt43IwZRjRW/9rlw/9Han+TWxUr2rOACZElo
nAm0G7IRb7zw2jHU/fl9Nm3smxaBUeJ3r9hN43bt3rp6EPEWAOUrgJOfusBGjXOmT6UEsAqQVrGV
cxbLstcGeXW7GlABNefWUHNZRLA74lQuphXBVv8b0hm+HSrHel/9jG+dsEE65Fze0qhb09i9vlmh
iITSxRzqLeUfejL11Cawi8LSm3kHYH0UB8VP/XHyLb++6X+u7NX52H3aqxf25q9fLKal6EWXJFz6
jg4kSwexTc/w0w36EwOpej1efysz+xl/MG+fC4uLYNbp48IuFYyQvNDRq5GnjsDEKbwssgNt9Nqb
MXA2yg4NItvfg++8VHvlmK10+M9h66dRgytbA+EMZnqJAWyKqiXcmJ1RcTS136R//3parw/ywsDC
BQBZJkFGCl/eDTZQ3tyrzczPVHLPesBT+8oF3gWl/AZ9b6OJFHQCyTQUuWWypVXmg3zA0+3Yc6f6
RlZylxPD02TzQCyBVJ+Srj0wPof585pcfNyFAxE5yWtVn283e2e/yFfondlR8lBt7yuv3ZK3Mppk
kO2N/eBrdjD4Y/Dw/4yA+fgR3EXgZijm0BQWZqycdrX6ovR3JPVd8p2hw+brxbm6+EiwQFQS5/qT
FnMmrDrNWvivCbUuNlXnYVA3X5v4nCCeRwPmCNC8oRHXIotNPjAHz9PZI4PL20I7+bk/R9YBNLTj
j86jj9a+A4W+n0ZN9LXhq27rwu7ivZbFTW5AvwMbO9V3ZjUdUaUG2+cYJsnb15auz+K/RrgI9iAp
YU0dhSXifk/TJzMNv/798wlZHlGgXAB5AXgAQesCd+K0VQJKrxpbklqbFkmP+NYd7iXbaKw4l2tw
j2ujubS2cIOlXU1JW8Da6H7vacS7NczTmoHFhrCd1Bq02YBNHmYqCLH9erquBY8zcxaqOxaAOks6
D00fwfYnGglKlp+tFfBu06YRullc6n9t6Gr8fWGJLA4qH9BW6+SwlBqq8FmSIOOcZ6eS/oJUTER1
A+DSoguYcL/LlKEPjnVPqkA3g0X4OS7alR3/GbGLowaSUxPqwsCZfuJLgYJRbQiGz5P/1jzNDTqA
ilqPH88AKSEh0qkrL4FrR8wlAABBGcoFgmYRTpqpAbatupU+jXvofRwro0R3Tcjb4M9E/4+34d/p
O7/9x15v//M/8Pc3XqGMQsHz/fGv/3lTvbN/uy1e397b/5h/8L++cfF9m3d+fi0/f9OHn8Ev/6dx
vOBfP/wlZF3ajXf9ezPev7d90f35/fiY83f+337x397//JbHsXr/+19vvGfd/Ntoytlf//zS7tff
/wLu6GLDzb//n1+cB/D3v/av1f/6n59/4P217fCzlvG3eeodOBv5/udfdP1vWH8dQA9gY/4wDDMO
xvS//2Vaf0PQDy4xgj5sFR39cCAtOBXwJV39GzjMQI2rguNnJkoy//o/4/2wLP9apn8DneMtT1nX
/v0v4w+N8b9cFZQ3DGjqYisAteCiu/xPHeMihmJjK/pR5OwWOQD9QBQ+Y+Ji0A+m6hDxQZtQY0Vm
t+/kN+LKM/h+YySKf5gpDwrL3qWSH3v11YbmL6A379UwlzdQ1UMtOC/TKJqK6TwY7KXt8IPpnavH
Wzk6MtDVvEBmVimDqi2HgKrABhWpg1CilMyDyturmdmK50xKGkralB6y/xBjKEs8sqYiheNODL8A
OXtaPE9jMqHMp/+i41j6SIzYoB4C3BYFl4y/dVOjRuWozPRVDg1p9aCrULLrExN1psY1Alfq3wkf
30y9NLdu7iRnpUighc1F8b3NWHkyWq3fZk23yW+zW2Q4t2DdOk7lkZpNAO2SnTsdRE7vlQJZdEdC
LIg1WhGo+aCEE6XPtQo1wq4aiFe+uTzxHLk3io2j70bTRc9glCWIyF2PjOZbn7MqKhMw1IGPYwD7
/Mh8izEvjsFXvpNMUQLFySwkfUC9Iu2AQ9XD1t+Qw86QIUF3A/OmwQD+bgDnYN1ybcu0wug9pzN+
V0rToGLQkyBWDPNZaZTX0jBj6PHkZgjglOaXdMo2rlH+gtpG7LU01kM0WOEdZE7IfquDhiZy0fhM
VEoUT/xN9AMJJlD1hnNMsm9BDBygO6v2GtOSAXJZCcQz1fRUylaGkpsscDX0HcWirR+7osluetKC
DWMwhyBXRHJMRUMCrcufcXO2gaMUP0Whll6eFTzqRAxmBZH10RSL4hlMtBqOvlaeeYtt21f1SyHG
2GMjywKt7sajIdHvVsb8J7q8NSjBOj8YCtCYRsJ9q0bfa2YwROhdn0R6YT1g8VKftZTuO1NkvlPb
wxbN/Hej1TK/qEBAXJtc9YU18oc4d+hmyN1vaPHNI7PsuB9neLTSnpkBkbLdTzKNb9UuJhFYpM0D
iLboD0NaTghE1xDUTNNm5Lg7BWrZp6+9TZ1wFPMm73Pz4NTM9qAKSDwDskJhT0e+z1rm7NDtWWAO
WttXagTVbV1Sv5ejeYyzkiAGR/En0VXUhqseyydz1PuUnnoKdUSYZjWzvKapxe/YRSNDaRsynbFE
epjLGF3RrSo94kSpFkVCSoE+1ikOdH1IbhQsZJjmTRIQBcz7eUoSP594Fuiu4kSt4uC8aia4+hwb
L/a4TCKTC2NbxBPxOxPaRBrgTc9FotWeq02uPzdmbXSnaA5aOyBpmxGr8NKx1wP4Rulz3uQR5gF1
SpAmhCJBo3hmQRqLpEW/S3QdhFEK6LHQS0nDjnJjN7gN8xVRaf5olIAYUsNECRDlK4eKb2yoKsiv
G0+2AmbBTnPHvQnxEa8Z7O95p2ubgWuOnzrpbwdY7qATErgdC8NR+vGGNZUCHXqahm5TmufEwUk2
GZWQ2JQoT01uFqJNS/PS1CabkSskEA2vTwUvjF3jZmNg9QNOozaUIfiYtRCA3d5L4iLdM85wThxZ
eg2lUziWMvf6GueX5bXwRjqiqFWmr1KxXNDtOXxPMVwvV5oxImoDkqy4ELuyn34AK8P8DPyqgSom
cP0PTY4VbWgAph8eNlXrbIVe2FGdoUp4cbn98zK5vDw+Rrn/uDpcAMfBdQl6QLLUu1MYlDKk0bBb
xzUOpdsHFk6CWpHAVcpvsU3Rz6XFu69tLiImGAVBGUJFcBuaIJgxlkZzWeVqPQzarQkOz6nO/BjY
uDz71UnMDPLhZfugGiFx7gycJyOx/xHYfIhrLsc8vww+XJfQ5kDzvAOKO9zbUKPH1y+uy1FxXGwK
x7ht8uwF/aHPtWH23tAZK4+wjyE3hgmoPKht5keeg/9fcujEGot5jUaDW6HG3uhCy3sFf3FlIJcG
luQ5Y+lyEK3BQGucsvacmXdZ+fr1Wn0M6/+MwZ0pPWeBe11DJurjXEHex1a61CS3vXT8RBzMSXqD
eaeav6u1B93n0SAX4uJZjMcDcmvLMkGG9ULuSWR3xO0iUCk/uOn4o5Hk59cj+hg+zyPSXAzHseHZ
NRP//TgiIDTTtDSS9E7v7o3piULzRuvfEhR6v7azHA5YmYGhcB0NLENQi/+TobncZZbSaiOh6a1T
lL5evCrpQ76GNF7g+JyZ+tmFoCk018DAA2mm+UNcGBFmQ2MErPSWoetR7XuwJtxm7l1aHJkq9iWA
1ARiu1n89PXY/vSeXx4h08HtDLIxGLfx588Jv7CbkmwcpyTLQIgAzalOCH5qDFSwmsGpfF2N+7Ac
GVShBFdDWbkgKrFV40Xvcc46hT9DQsHwuLC4r9eZdVeyUuxG1X4fQB54m3IX6Au3czbMUB30YVkV
VBDgiNtk0hDY1tDJIynCjMkG4AIVUiOEWHN8Q4TWeQBQTBFUa60t1y25AspZbh2MGljCmU8epB/g
OVpkqdBJWEI9Gh+RZ6fEQDHkdzc4/oj26K+nFxtSx8J9nGBQHatQUEYTCN5z9sJHZbaRqVSpnRsn
1wERZUzzdSdPt50OTlU+VG1Q4Fp+1jN0a3Q4uxvZZprq6YkbY+6k4zGN5idExlTUIhwyKAlMwk2j
Kk3erNawb93Y7fdJkcVxZEv9hwqck98PGjGCOk3NXcNFfHQQbuJ1IPWzmmaD3/bl6DdE1gFtLXJA
NcrpZqZ7ru8stZAhKzR5FrwrHxM3rTajBOMbeKfpb+i0l5uJVZncO0aVhI0lEKVnZIgatHj7gzTy
gCrNt2lokF9syxZFEYHr2PZdPsl9PplFZLSA/egi6QKbVD+A67Q2ogKnVIUkvQ/FcvecqmCWyyF1
6PPBTkYPLXWtl8su/m4kJfKc7lhvQF+VnJBnwdvIEPyGDEp97+QqDxlryYud9y0kWao4Odpkqr+Z
NUQlErO0945Nm7BvISOfM1lEqZ6YP1Os6p5YrA9sKWZdU+L8amNk5IfWAQYBBKPhgFePPxKNhgZS
7TtCEFNA31yirXB8K1PIGbVM/HASjia0vIcOU6HbfjEmNZJzPfEgkXCv6tUzTVgOFNRgR1nFQKVB
suFAW6oEXS1yK9CNQUS8LjBTsVmd1BbgoM4WtT8QAc0dCqhNVybuiRfmdAakjEWdVWdeXzb4mM1Y
b2taVdBgd4BbykyAGmjTb7nIk1CrDOknrKO9Vyscr8JOdU61mRe7ugAJgUsKcoeCFwxkg55tJ2Ra
tE5t/FrJ8qg10OSmK2rt0Zp0O63M3INW9OZRa6R6bGxpeXlhTXvcLu7GipM0skVR4UGpEoTXrpJF
SlsR8z3rrROiw9GbSjXzCjXn97apmtgyvfkOwKNuhglp+ve2nJ4ZKeLdQBq5H1ECOE5xm86NRih1
G2596Esmf9Oe/BQlyPPUvLEh6QhnYyTVEGGilZuuG6e7XFq5T6idbDXm5iG6BY0bYg8a1tQxbvBC
sneZ0xpRwkE2nDk1wjxaGwGz8GNuSZ/cgYIErbWFz7sBBKyaU/52wb/hVZbMgMR3ZJjEg31ABER2
k9YAZ6cm4DIqx2rHOGRUZTbpnt2ZVtRmptgxbN/7oR/K1Ed3jIFuVGGjk4FMvqZYoB6KoTSGd0QV
FugXi9AypHhFjjJmC90qkAjqr42psZAZXYpYvgKWQwXsS6MKJHKUrNzgsU7fHVE0nsEN9H0TtLg5
eR8HU1q/gu6YhMxS77g9scDitNsltOdnZRD1LjcTERI6WtvcJe4OgeR4bCYNgSoaeXaaDUBbAm7P
QOPdBBYdGxC0sUdrmTmNRcAMB0Q3xJQHt3Yab9T6LNIgSeVxFCUkB3OtWfESMIpSwxNvTPd1a9oB
GvT2sYJMwWtpf8Oj54zohPpxnPKjjdv2mBsVXpsm4xHFCnokgwoceyTSCtzSDsH7M4foMg2Fkf/C
3fnQGTZkLx2Xmy86HSBO2Ypv0h7B9s9ibWcmvIiSlmQ3U5rE2xScFJ7Wju3eyh0ltGWW7BqkXrYl
j6tNMdbdqR+ryS+kwQNZoJ0KqhZoLlW6Qtw1Vf82lhokE+OO3OIRh3em2ZhBZXROkLa2cRqVIdsZ
HVdBZd1n25khOZQFRUk8diAExBoRFCihQwQ+HarQKkfrfgANGCSI+tNIVXvXdPBkWqeor4pttYeJ
DC0YG8mwaRIg3KgRO36WjDinwk123K7LsChK6EGVlEcqHskeqXJ+q0m8rMvUKLbMZvZJCGuKkrr+
NWWVe3QzRdmDYwePhNTNPa5xd9/z+Lm33BegPH5INnEwH1fE04o0jSyhUY8N7E0Xag+uMHMCoSSB
s8yL/Ocwli2whyWHsqkU75Oa5AAa9uBAV+1ePIqqzg5wi/Wua+P87FRadUM58ipoDE83o5vea71T
hRXQGH48Kg+W1MSWUepEvAf1KJ58qt/O2Zc+ydxNMvVDqDCeRr0xZuepSRVPKpjXHrIgP9KRAT2X
0XI3umO1Ne2B/tCGzgltnksv1iHkKW2FhGkFlnZjROv9ZNH+PEpR+kNloiBW64nio3ZWe0ypnEdZ
2RTKJnG7bfX5Gozh7/y55cIvlLJ71sbcQtMoUQAKmO8Hb+yGN8PGjBVqY2/V3sgfXJ6RwrOKMcWL
Plb3Uz2o56645XhNIt0tHfnWlo76mKNFK2iyGjx3dX0Pzq4pMvRRgIDRnCCEJd8ZB0RRMubum6zk
/oAk08nsRQ9/Vrsg93SQRMuS98rNsMXtiUBpkqlb0OzrQamUwsdFmt6CKfAnT1v6SxdSCYw2biHl
lvGfWTsBMZTYShoo+lCdnczQ4b6tYlMaogVkV9d8RZPZYSAqpg74Eb/n2Vs/mCVgoi0qjUFpt/ld
QuwRcyczdOlC+F0Hh0dTB2rXp5tSz+jt6AowkLFWnSKOGOPMESqEDgPCtO1I7dVu42yKlmeRWiZv
eI6DBW6o9X2mmN9lw7UT54BjYRABBPaQkBqRkGIeylUQQnBZixsS5JUPpokMVZ0CjDKwite+Fdvd
HXNAdNB0lnoGwWxxICpNQvRIj8Rrp9L1VLOvQP5WduZeSRwatIOj3PLYLj3s+fZuKPrGo3FdnVuG
e52QvA0SU6VR24ND3jDiMgRRYfosEeLuyjkbwxuQ+7SW/qKOHT2oNicoaCgA1cdcizQE3p4QiQxq
0TfoU85+Z2bcvCaW9i7nPxLtwdg43T5pOzQXNQpxTxaVr5mNrK6WzEJcRC+2QwMaYOSnNcQVBIfV
UN/MLHnl0lBeBTpqot4kfajkqv442jEB0T0b4fuUqQHwW0GqNhYyKFyDboVZZkhOEtRjXECaZVpB
K5mM6J0GYxHAssBxkwbyjH0L8t++UF8p5xnAtbT5qRnTO2QilV3Vaw0Iy8EY5qvQqDoMBUtDu0Si
Utrip1E4GDNU1yaII4AdTe96XJmKkGe7AD++MeLyHXUxMNCLAYjrCvsGal1nA6ngTjXDxnxq6DOh
bphqBCKuEuQ0UpjDjQk8eRD31W+ofb83itIhQQO0CsgvbB/HWR4QefCodMFhrPbQrwSRfB+0OYpO
lY0KD7Eb4ZtuV4eWkymnDC+GoB5rtkVcnJ84PM8ZGfH/zdmZ7caNdEn4iQgwk/sti7VrK1uSZd8Q
tmVzJ5M7k08/X/U/wLRlj4WZG6HRaDSLZDLznIg4EXW4aCCVaXUYFG/MuNkY2m0/AwualFaO6Pbo
khmWC2JyGUwHvXYe690YyOSIEY3YkGn7pRbY/+p8LDZj5rYnq7DGvaGq4NQOOGdrQSI7TIMMLVLE
duXirHt7xR5xKdNpl5Xudysfxo1lMnXl56N7buLZ2QunTZ+MoMaax6KAL4ZiPBZdBjAHlh26axDc
pIZ31yGq2zT1ajwnpba3I0jscyZKqIIaSqLlqAX+wrs3PY3o/0ActctPW5ZTUgmEfq3tf9A+SJy0
jOW2LJdk09jD93rq45t5XO3brLRR0FN+oaZZQr9aKRKyLmkOmV+OIaVSE63KVtEwesV2qUfnkFTu
8E0vdXy3oCW8QXA5b2SlxIfOpqgV7P0cuukxX5oLK86OzD7w73N/Kh7KnjrWXZqnJe1YNn0nwzk3
umPdWZ+UP9jbOK2WbRfXr5piaesGGcsUuGAPcSu6sOvTMWoqW9+XrQu8bGNgaqps2qZzrI+iWVKy
rNJWPveYCu8CW9DLANN2mx5C5pzKIl34zsZ+V1gT2eVTFz+45TTfTomT3LLR6cPUlsYhdvJuZ7dT
CeYKaC5UNrJ+y2xk14+H26xluMzqlHssdCuDUJh1TfbFELQf+t5yvlc1QxuVIjIUHmJ8rLRpc2q2
E5Fyyn9sWCtbX0ycSLajRl4iKdVNb9oIL1J9GvC32fc9n2Er7OEE4flay8TdtjWcTZMQveq2aRot
k5XsqBKcbb04+JKQDbSx7SyI9CoP8dqVmyxr7C1QosJAEXpSuuN20v1dKdGcxEzkOW2b7ZZWfyuA
Ecg3VPqQNMkPh0yr26Bn7Q9NGhzTzEnv9HUwmKalCr2OWtKyJ2OXVow8LIVMNlL1hGmufkokdC7X
j0uWtfcYKgJUrzqYo2m0zcPYBsl3a12GnWUNat8Sr7FxVJwfSi2mb3DE661rMlcjC3MkHazWD76V
6ue8ztCbr5OObGPNGe1gAsaIiTjqtN2elZ6Cl9Jt8yfDEFPGFrjMUWoYBcOi7rSHOfO2WWB9cFLd
JHAqWDyvsVN8sIQ6dJToCrjEAQPAVtts9pRuhPKSE/ycm+RB0RfGL8wsJzv2z3rvWD2ern1sMYeR
AbDMhkabg/nUkOp4h/fQR9oxF85KOyFPTmcQNEF60DFkw5qJ+WvdEy2Ag09/v9bNgGuxzo+ZoF82
RfI9aYOPEDRGuPhVTwpq4R5KK3duJ6/NP7ispaNL3M7e7jm/KFTzO5ukhbt2deydsJbPWQ/2X1Nd
btNR6n3gdmq7IujcTiJNN9UMWUNjXYWDU7qnORsZJnIpTE3tWbfdIH66OTMtM5/x3jVWP5ozUe06
9syIZv2SiWQ+pj4uryUmgWeXOZvd1AuIS8a4bzwYvQ2dcHrX1G53qWVpnURdO1vtjjUm3i7ytb6s
D53i/bX5MthhmpF4WLsjsYetR5j42gSfVZr9MBoT0l45zqEy8BQpjODLwNj4phT2Jxfm8dDqWoRm
wWyHtLKU5jN4pt2CoiPZNpqGNNjKfrKvkikRxVPdbNbYsrdypWp37ck55tJQG1tek4R9i50g47nU
diaiBkttyE4m0tPUhV1cH41MUpc5nNVJt863eYCfpd87wWmqHPcJgfO0dxIE7FmwSiZemvkQjySg
5kUf7JdA5mG8Gmrrj4bztAyVjOpsxf5kFq+whgUJK4F9U+XlNx07HY7ymiG6NV7uhzYhcLiYf4we
ka1aGW1EPt91j2yWY1LVVph2bPapkTNQaHnBoZLdvE34nje99tTej3P6qdT2T9NI6t2sLS9aMul8
ZiDcP+oirjB4T5llXpfie7sY12VRfbEna2G/su74TtybppQFjiDmsJWD44SlZTHt0LgYvzT0p6lq
7M1Yyyoam37YjT6NXAuvR1+aDdtpKJAaTWMJ7cMWI0mgBdQ3IH+uSUF4qk2hOw0/4qYDJlIjgwYm
68Fm9GuLfeh4jucxOQSiZrImwWetSeZi52dYxAMNGw3m+2ZbywMfxiab7SM0n3NvFUX1aPiru1GD
ei6CLt7atcK4Pl6x7U6zfNfKmjsQJeis08xbj8BtxgHEi50mIAaUcLvALBwiOJktKqvU3SyFOd8q
bHg4qeRL0XXG1swrFPqmNe+BgOUO8NSAgcYjdw8cFoR2UzNLQGpnc5xNDIB0bNR7S5BXPw7Qv5Nk
txPltVJN7eJaqGLlsPawg7Pp3GGRyQbeSBN4sKbyl4nBvNb40+odpu4QEUdd6fXbXqwmfmaVGxWT
XXxocmoor+3rfTrr9mjMut/3zVwfqrFJDm47+bvJDjomoabhlltgWG2xy1s7ncXNchUa5rn4DNmH
6e0y5FvHrnWUzJW5y+2RqiH17H3elrTucaIPoFh07xmxWCzj6iboU/XYJHlzT4buz0bQPIm2GDfu
hGRhmKGkAzuvD/zOYFMVkkIFCHU7zU13J9WI14IX9A9Z1xfn2R6/4a7isb2BoJQyK+7pYzTkuJ/c
ZXotKIgMjIHaomh2tTEjHFd9c04GYOd5QAyRxjzusm/zkycr74XZP8yEV0tvu4WZ9rXXGQSv5R2Y
/wj2earI/xm81riJk5igo8UBVWNjDm01PfkilwSz51OEia3EWlZXR4+ndA9Sznfg5x15E624qMGH
7F57kwKTQOvZzZutIUx3hxgo2E2D34dMd3I3ra32+TqOBzcpp12b+Z9bWw77GlzsodXZsg0yxhIX
ydpdINDvcyeb9k28iH0irkcVvd3Oyzp0RXQQdLt49FH2vEzdNcYeCp2EGi5T1Tq9JLjAHS0o5ltI
cizIrbk9rot0YXuncucPC8qDFOYyVllxjMsCFCL3i2jU0oaEzdxDYkMiNNWotqxJdsWhEjuFvG9X
+6p7neM2/Wh4HXEmLNQQVo2DNLuCyLSLyPM6PKhSII55nxrYp7VBtul7jo+xssK5H+0DY4jyhnnS
FpNWAQigGKaDsq3rM8PYcpeM4qVIW3OT5DHhku2A6xheoyHQShym6QiGLYM6dKFsb6Qpl5OXWtU+
phXaKq9RN9If+jAo7Xrf9G0ROrbb3K6lOUeD5xabFqfghxTFwmFOONdXo/6xJkV1ZKMdd00NYLdW
oz7ldgGmO8TUEclAIM3gx4cpufaKTh9EanWMF6ucyAz3DIpSy11OaBSaU9Yb8rFN2ZtX8h52CMPM
3Vz13wDPTRCY1QgTDxm1rtSahKvMCWQAG9uMRiH2o13km2H24NFlqQCGu2ezRHqh6ae2esnj0DBt
75hYgfgw6y7shT2H2lBzWFBBhcJWGmVxoDGlkgMYH+17SVf8qVrlgijNeHQ94MHei82NSjA48WPk
AYnpVdQZPcDU2n63S7ADqD5vO5utCOt87R6uGP8m6H2OaenpH3M6VMBPJvyW1eh8k41FcigqfPpa
uzUIe17dG9mBTRKRQslAcx9aC4EQHVjdh7x4MOtzkdvGN79ayJi1+2DbZQXPVij3DiAzBcLi5dqW
oW9TURQIwf183wejd1wqb3x00hh1UWaO5yUz7X1vJZiXLvW0Kbq2487LK/kw6NDyM4a7LNlupt5j
dbhjdp4bj4ihykrC3Ha7l6xARtKVovs4trVf0RD7y0aVxXjbONKIJHEWG8No5DM0DF7rHoVgWGNE
Ar1QO8ClTJbG6E6TAGfJocSL3Og/ddOVBZjXdkM0JVaQcu5uvADgpPbn7rVg/Os+Fnl7LxvaWa+S
M5mW2XOOBecZMU4XNmXNFCNodANKn+Ve5AHibmtJqWOPSfNk27X8acemj/HjTP7rEhtIKxhN2A5O
Y97VS/BVi9XdM5gkAKZKykKz6yNn0f5ZzOsaSTa8fS7zaTfT2G+AXcl7NnSxs4h9uVly+T11Swut
mWPpUE9phcxlLRMMJoNE3eP8m3wei8a4Gx2qrGFZkXPGHerw2iGthZaRTrkUlz53VbrpPPAyQIQk
StKp2fj24pyHzJ3vUD4wVt3066eepXs/mKpKaRJ9H4WR+tRONUoL0alHuwM1ggyOlXDhKzhsLCcr
v/q5KY8iTud7l4IrtOJiOsTpakROn4kvflCZP2kTPztFPN/Bv5lfgmXNn3O3GQ2OrCk4uUyXh1J6
6YcWLG5vzOajLbIkbC16BMyPdiLorTsW3rPVEx2By9JYPZqjUqGdqnLfj+vKEI9aq33ZQlFGjS6V
v12V0pQ6rJUqJ11q7Dy8jWTxyoY43sdWJhhFGz7AIaaHkpMAcJeyYZLQslMDPOZaA7Z3Tu5GAYFq
YZczxwLJJqJ2dYubspev5pyVZ9pL2J02npj3zehJWybY0x4YMU7tmISe+Rvh2+42dap0P1piUqEq
hXGjIR8iH8Vc1LNSHvIZGAFTvYleGgxA2Bk1Vd5ZN5Wpp69i5Vwu7MT55rmxCftQTct91jGvrqxU
ngidAeAoDdRtBph1DzDaEVzPvi90YP5kFkdssKoqP8iizD9mbdo+oecebq2iWvdUFRN+tsHweYAo
ll62Lb8YYlkPRj5MR6IH0MTPy9KHGTG5nE7Z+G0QpX0EY54fSmzTsTOereDEjlRuCq9LPzHKpU7W
Og7nmfNx0+ZrE+Wpb9w2enxYejEcpLtmkQ/ftaUZ6wCnDNx9nKbWm0ZJ66wm1e+Vj/+kssyS+r/w
9lWNR/6YSKwUSarWT6PwcwlxBkDbeak6ov5EgOgPYo9K1A+b0Rqiten8Hwaexzu3ia9nND2XvP6p
s8bYB1nD/VrwZqpQX2JrIANF5q8EEa5MyNcvS7A++3nz6hkmUPWY+hYeXG3ZIG7qnObJHzF5aRZz
2LNUy71hIC6cl6HHfBG44Lk1hP2at5KYgiGR5EMWqUX5AH7VZC7md0OR3PRlY110uVbwW6138l2S
OsbbzJdqb6rVwKRgWMN2yVFSSsxzNobnp3urQPHYr/FMT8R6gfDPE2sIiW7Q+4FXtHfjZPqc5lZ+
o1vV3hU9FE0tUGJllVtGFhzhHSjHqjALmJJ668NCRkXQ4G/gBcanxjW8DYCzvQGPawmhb7odLmrm
bhI1PGJqrpEdD+nWN9L0HCMUOplpkhzSGARlHP2WjsZjMnoW0C51wYqED7nYazodVKtpZOyq+EBD
hm6ttafdErjzwRFU0XYsg21u296uGoglbbBBhppnDxjLVUW2yazJoJv1UE1WjP5QUvUndrmZSFPe
eIVlhWMRu9E0gywtFgGP3mtcXXLj89QqzUmegr1ZbU67HXQ/MyNYVZgntgThliac/bVes2rSSHgb
X+22M18Buc2B/5/uPk5d7W/HMcHfoCmHHenHM51DRSSfmXa3Q0zQoqlnGRn+XO+83nPO3uItG9sd
JPUfKDnDsK/02jKa1xzh2rVI64Oqi7IE6MKCo0FQButkDvqrL1La7GpdqDrY4TM/LBCfbYZRf5uF
xIa1M7GpmZKPnHv2c3zVAoO/Fp946uJ70FYDaEmLYoEhE/o1jD8hSdm7mv576XrFgwXLtK2W0t0U
gSg/6DFwXoqhWp6N3hkYZl/AYIOklFE/9Sqs1IRrDOkf0J3ui9M3VujVdM+Bm6RRKyd5XmuD2L7M
yKFuPMhIGqIJoMejSs9VZm5MCJ2vhm7adJc3hiejwSzqaCmWL3PMBx6ueTMcg97FKame8cpYKELu
Rgu3i4LCQUkBgijc61D0PByMeB34AeN0qBg8OaGOxcG89uSLLoVDymVqU6wE3nw/tsqJLFenZzex
mFQqbSomp4+bnVMvcsOaI9fRkuORKQnj0aN92qRJ5Z/16KA48EXzKehYybmjdaRdnFW72Iwjmog+
HNM5P1UmPgNziXp2ha7dDIbl7QbbEltjZqyDX7PstTH6O9eMzU9d3QKPm7F9YpBMfSwZaHxMqpRq
Pydf0E2ShHZ5+BYv/YigvK42hTJVhNJwOqeqr3e5GCoEsll6Mlab95FLiiYP5roJs7FzSGtUunw0
dJm/wgz639KYQTYzXqafSmXNjkZ+3leLKD7mOg4OwmwzYroLUHzMgUjpc2aayGrANkYVj5i3jh8g
GaFUJwMtcBg0QhboTM37UcacA+aEoNZaM30BD4eqNftRhmOcZXT0M23B1KFfH72KKlH7e8dR7S4Y
LXPrg32MW2FY+gw0iOFj6kHajbbeOVZ5Z+X1dL8YmNkgxX6tvNqkUgS/nq16OJM/lx9XkF1oqOYq
vjGc7+ZYAW8qzwQWdL7pwjC3Xjqv5DhV5o+Uuj+ctZFsLNl4O69qQjwGwnRi9CZjDnWqZEq3uqDD
HwzAnyaJ848pC+dDUc75K8jcOO4ctWYPkIoobflc9tOIa7/ZlklUssQxtWWcJ2ysLr0rIfWA4Vfz
WJbA5KIpgwNPu7/U7SSrkFT0h8y0ICiVez9R9lwcGrcWBU457eORT5V8qPpaBJtbsmLaY4O//VZ0
B2k45yRjTKCYNR9KWikduZZJekY5YHWtPNGiPIezuMlqyY7dptXJGuPm1faA0RdtWGe3ke7ndFpy
1MKEvajyWr1RpOwgAiDsPJx4IIiD0yAGO2Jo/0fqdsZVn63bjerYTlSgAAVxLa7H+EeW8KnbpOLc
w03IzxVtlxN1K8V7vwCgwHMgHWA+0O6YoJr1s1JDf2DAD9DBNbN4j50FkH0njLsiY2qVYq/bGgM2
wrOLVL5pHJ5FbOlhT+5J+XMSdvwS93K95HnmPgcFAYRGnhjgjgrmofQ+zFaOExKl53sZwX/QDKLl
FTjJWMKGuPDeCCBb007MwUnah8yTtx6s8LhkW2eszk6r722rfhqS+IuJCqFR0/bvwra3ilibKRUJ
a0DMrUQ5+NbUqiTuEftfGd+bS3lbBFM0GNPu75d4E/l6ncp2EVN5DD56/OEGf5VEFqPWTuJ27Z0U
iQCYMdwrHjfM57Ib0J67FSZPq71uE9ubQwltfhebJBOpmobTyPvyxzj5Kz3flJqnKRmdbbAs2QED
aghdMxkfGrQeXzhRgdG9hhLgHe3fVUP4b+HfPz//6rIfuET+EI/z688vpdmpxavaO3i4cKrv+3mf
EUk1+M8mK72RrMf0vye9/ldB9H8eyq9XvQpJ6eQRZZv41l5f3L/0nKZB0DhQ6XCXuH2Hxt8DcSwE
BQkahXX+xhRzGpa2TWBeDnUk8/T6hFBvhZza4FYrJfCqguUR6MY5ZGDb1wNofo4tj7kNhdx/JE50
Y5cVWxEIxM4QSYnzu0M4yJBfvau6zN2JTK43mo5p4wwUQBCMY7RWAoIm6I8lbWZUS+waoG6fJzli
4+gKFXGvBvKFzjs0hgb2q8ARmNgMTnVXP8WL51DkMHXUJKm0cY5CwEMlxQ7CfMw+rldEZ6qOt+WY
DmcvG5pd5lXF3YAnxUc9jt2dN7NK67V9LJZ4wFnZ7M+1hVrJPwoVow1a8CKKEcUclFqMaJnVd47j
IBxl2z97s4F4K1mGqEP7EOVm4R/JbD9RZVL4plkznwy7/MFa9S/p5EOAu9N66+FWe/REML9kAPqA
uJPr7bQWitVIO6VtCt5wwup9xxjuT1065Qa5sxHN0ip3fQ0U0zp9/7G5zn4tw5TflUglLkolBd4M
VbEedUeTVjPesLUWtzoFgU4UjKLIHhkScrb2aCwbSqjv0m3d43pVCWmm2U5VLNwhZLCYSad4scKC
/+Y2LTUbFG0Ap2i2ODzbsjwahs4/9I0ao9kT+Fw0Cqlf1cc/fLdMt3N3L1p76+NLgWP8WWcS5iKr
GDsy5+ZBA9H9kG4NoLvATamQICKmzlYUm33veke0LvomkbLdlXV5NXgJQGFIkicu5Yph+FS558Ad
X5F4W5cAl8Vj763UxsLI78TalMeVOPqoGoJqT9vLca6LnjGc2DQ2s+zLS94zq2z2zMlCLmvEJZMT
2zvtg12GwqnG8wDwFwm8o82Q+SK3DEdfA8S76/fJ4N/VrL8iTIlysENPKns3rg0lZaoyBbieji/W
7HL8eGuxHwrdECsxfIF9yJ6SZgIoKVAJ2Z5M7trBXKI877JbfJmAz43JjNZ5sE5z2qgmdHLLDP3S
bC7K+Kz7T8T8SLnu0WMyDNOl6ZNvqQeja24y+oepiqvbbB3R1qVlhBSuea7T3vrS5UnxMWn7do+3
d3pUoppPoxjTu2BW/g2HL+gYv2CFUSidhSrbc8+ZHtTWhlD+RDTg+sR4ra7W/tDhDgB9lteCGAXN
+om95WJ68GFJHX/u9PI97i31zeiYBs/FlY0D6/PvDFQZ6DAdC9osAXmAbN0g+i6PgK3zyfRSDfMz
0jf39bjuMePA1LIdYxHKPsrltuwiN5/kJ39CnFnZHKwh5zyq8i7IIIgDw4HlC2JrBy8ib9NJJ6fE
NV5VIOEX+vpHgkKHxDOUIfyE+CdKFLUjN3dCGNZhda6ZUdRe+1NP9G5u6oEQJ1dRZ2l6h1KpIJoc
OZ8ISsbKTmb4c9RCPvqSTnZ2l68u5c+r6BJ5SgovY2yuJkUwDbqz4ep6u1p2exM387RV/RzcNH1J
dxy0BBM4TBFpaTBwnjHUVNkKwHVY8+Qdu8e3R7FjMmzh4nx//euQHP7rjj+jOaeSbeStvU7+fbb6
ems0RfxO+s6bqwTSv3oPWHj+QmUjG7oq6v91riw4rZeqS/uPmVMy19RuBIEqfz/w38xZgKnics9M
LNZ0Dnp5982NpOANFuOt3cWbNCTQdkIPzq7z94u8Uf5zES4jrtPd3A6P681FlraKM1PO6mI683aA
dZxM9G3PFSqvv1/on8mJf53EXOlK4jEGg0/Q1RDpzUlcq1r2BFVaF7fsMUKR4tQ5yOydARVEM1b3
V2KbxvXc96jN1+UOb6FndLjv+PBf7+eXX4EomTXhMNGOooewzDfvbV7Qg9g+/ZxqI2MozqAREfrM
DcOIx75otokBdvH3W397zevLo2ZjKosXSXH6pvLJgriPc98SD84an4c02Tv2eCon78rmYLEHzVtz
cP/fr2lfA84DvJmY0HqzPtdujrvEHcSDTFNv2SLRW+/NuM4+Jrbyvg2+2z91PjrXmrGH7J1r//pt
/DPldHX2YYjHEiyvt0476MVWbU9pxlGdjbtkmfFU1VPyzhDaryvXJ2BOSJsoApthNIo7741bQF+I
Xplmuz7A8RJetOpiX2RdvTNRJ5ww33nPCfvX+vV6PZyRPGbR/3mPFLG/rhwxJ8QxN2l1adJPiMDX
+SXogf4eZP8SZzXqy/cmGN/0M79d8e0UHMqdPJ1lXTGY3sWb3s5vusANW52+FnOPBECBGkEcn4ym
P1fqPcv7t661/33DDEP5bA3Se2vNqbE7QYiQgMa13Sle2pdxRWwH3zVlWRZNU+xSwiEo18o9uWP+
aADw/H0Riz89c8p25iktz2Ko8s0zz4rOEgNg0gW7trvFGG6nMoerketPv1lf2Oc3bpB+XZbutlmc
yOmyHC9YD1Yq/5ob7qHLr2IRsVnwfRWyOyPMeWf7/OMPFDQW0mK944nw66IYp4T5DRR9F6JfLu66
QH0EQTjYMJs1YmJcPqPOHb6jm3zncPjj4gAoE9cjgjA9/3p6/OsA6lUvCjsvq0uBjLrXdOg1sTM0
vJXzpJwXa/ri9zfG8s72+WYX/8+a/Pdl3+wrGowl7RSLIrYXStNDO31b5i86uThpEGXLSxwzydLf
w5gxD5K+45AS/LqT/n71N4/bbLIGqXlVXYwCTJMxlXPptQ4gC4pmt/o2uQzPDElNsYHnDNLM+jsg
649ycj86pUcOsblrV3xFEFM7yjnaJmDtIhS6xfb7nHYGZIH54FDk7wTJnGrmGt1aPfhXKoWmaI+v
w4bN3t/pafzZVAiWnZpUOij5mY5O1Eh0DXeb10yCXfXE6YJ3wbq+ID49+wXUnz8rZiv6qGrSHfFZ
kWWxYBIOn1kuhzFWNJxW+VTGyaNbmw9xoTZMjC0hAmBoRB0JVZ/8Vmxt3X6c3WAXNLA7S+2v4Vy5
mCoT6MS5yngJ4zyb2KnoAUQetY3cd678MbX2VzTXjKDMw7arrE1HlZ6hD4GAQvyUJI/Eyo6bvJef
RJ+cPf9HAdhOz/fs2ldRzTjt1crnPiOA2CSzgPecbnRjPy4kHOFjv22QPWCSM1D4JR/e2Qh+3+zR
XTHdSr0VWHh8vXnx7AO0ODQlF9P1H4BycQcIFgWfaJyWRO5TjVa5QmfsrnsrX89iiZ9SHK8E9ACg
19d6NC4oTS/v/CrJN/Y/xcR1OSI5YXjYtRnZY2T0zfZkNQDDmY2RdNG+OpwEvCcbHskQT22+C6A1
DP11mB6tkcL3vRTzt2aB/1ycssJyro45Hv/06wZgwmpPri6o3CajPq+QsjvLkN02G+wVwchi/uyg
JL+twYAI0+vU/VCu3yA50tNKDOPWKC33NM7BcN+1GvF4lgwnGwhjZ87F+Pr3B/VP1s3bB4UPuU/e
l/TwQ3tTAfnoIlFKOM2lC47Z9Jo1n/yVIc4gB/d/sGGM8vE2Mb+gIQmb9s7yzG8dRiLOWt90y33M
WCzC18jyv9YFTHv9c1lYmEbHt8s4UwnGx4hnYt0sZkZvXTwE+Tvjsb9W4v95zyDDvnN914yvvtlr
szxRIHNaXVZ7OMe6eCiyNmOa0Cje2eD+sKtfzdOoSzFmYEj2LUiGdQomJHD3F4ye5BXzSV9h0MrD
YHivS71U91lgL7e5Cx6PNAy5X7bYu7+/rN/3WH4C9j3XkjVgyPvNu3K9rCI/pVeXrH3Ws/OhrlbY
sDZE7hWU322zfOeQ//0I5Xqcn1RwDvic/+YjMsykMZ2Ch5vUgfvdntcS7gtvjcQb0oPTLPKpKroa
7YtAeThAMfw/btcCtQ08PITkPxZE/zpHDXOEvW9rzOAnk4kqINIwaeoP2VBVIWacRzshFSFw93+/
6tsSmZ3Dl/j40hXwReAH/evH25tpDNxyfcgpPkE9LaS3/N8rhF+u8c9H+a87y7xYGes0qIst9wGU
xoAfonKekRMhbCfYMNjWhLjqsX5nAf3hayEA3aImty1a8bd1o7IE00+xzxMVwePkC1jf6WmFC//7
IxS/X4cuzrXJpGWV8ufNBthmqJxk7XWXXjj3fVw/Gc2EZqk8JLTl6G0jpvwfmXs9Dna3a+aVCrrb
wjFPYVCpD3Mh3llJ1+v9usn9+nuuH9a/nnc5q0qvvt9Rkd07PbsTKwfZU2j03W4uHv9+978fiNeL
eSChHD3oxd9sSYtjmiv6dKThWXY0G3Rm40BQQnVA9/ZOO/eHSwkG7YFSrsAKLtS/3lem2f80jPJl
JCvDdZrgUggV7JJc/kxi7b3zFP/wVrkahz1OBNbVN+vXq2G/NYp8Gq5Xo9hS/c70CEmX72w6v29y
DhnleBbT3kDY/Ja9GSDXH9Klvyin2/bV+NVjkM+xfHaBYpsP/Q1S0Xc+i98/+eslMTy4fvQ0rW8+
eUN3XrkILlmss2SiVRhnszXmT39fF3+8Co4mNE2m6f/WtFkBrmWM7vQXS9WXerI/Wlb6zrP7Q2Po
0HpLC74LL07k+r++IsRdNnLstb/41c9OYqY/awQ9r4tPC6igS5bIri8r0u08SN9ZHX+6vX9f+s03
ZiGZTXz/+t56dWjFAOs/oeL9+zP8wxJEdXT1w7i66YIU/Xp/tULPjNTMefCmqcUIwXJvmRqrzmuG
X9zfL/X7t0XlZjo0jqxF97fXRaR70Gs3zy6j460sPORVqYV7gQYNj1RbrPu/X+/NHgUTbQe8NUpp
grZ/3zaKRLhixGT6MgmcmYy6Uvt1NLHZKrXaBrCANBW99Q4i+9tFUflIdirHYlbv6q/y6/OMS1mi
PR69ix/34y4WAQ1Pqovz5MzebuH5norZKN5bpdf/67+2YwyQTLAacGCXEf3/IuzMluREtiz6RZjh
4M7wShBzRs7zCyYpU8yTM/P1veL2Q9dVl1U9lpUkIgJwP37O3mvT0/9jhbRbWifFbBoPFpqro6lF
vutJvj0OtcDg38XiznDT6Y0DJfwCSuWTF3d5udFjnr+vbo49wkrWbOMPU/GQNhhWS6SD92ucUqnM
dXKqmUj8883542HgEwueNp86mZbytTL4799JtmrN/bkyHibfezKbpn5yEjTNU5wYN6ZZ2/+yIP2/
20KxZXEdlgrOVd5/atG/7FdmPo7EOMf6gbnjNrvqQQbA5t6bYV2naP/W//1/X+56NQ90LwEGdJTk
9f//5WoNJRgoh04/zGW3xzcBY2cz1u9dtDz886/4x9trMf/nQvRilOC84f+HA/6XC6FCWTLRZfrB
LPPQHekItXel+y+Y63+7yHWd+stFUMXMDhQI/eCk8Q4R+1M+uiFGqn9pt/zdZSTwMs4EvklpfL2F
f7lMVPTROsaUcM5wYxTvs77txb+UiX/shP/5uYCi42wTzORpUf/3JTy/8OKx5BiJ4/HZ8tsbw/Ru
GV8DnIlPRZrAlLuea//5Hv3tRR2H+QxVMM/9HyvCWtKCseTMm+SpYF713hOQPb05UJgM84Oyn/75
en9sG//7Jf/veuoPsm7XaKdYcq5XDGtYriR+/VvExN893sBy2daJGaP4/WPPUErTXASL9mBgT5gt
LCVfrXID9/jPX+Rvf7i/XOaPJWJsY7W6gCMfoipBrbyP9b619oudhRjmg5gL//P1/m6NYHcySVkH
AUsj9r+fjrZ0alUVSfPQVfd59FVG29y9wZVe/Fur9+/uEGg0GGlsp6zcf1xozlJfx6rkiQBz4iT7
0fqXR+DvbtD/XYAOx39/E4kB0hsdznmxQ6xdiSQqReotNbQg+S8/Gi3Yv/3dEOnwYjFwUn8eal1z
dpaotOsHU5Q1Qknfuy2ycgjndvKDDjfAcWJ/us1xtJ47af0o8LtshYvQQLU6CxtgOXSx+Qtwr7yj
bgXawLK7SvkKo0gP0u5j3FXSCLCZSSAbceX9TkXlHOrJ/cC23YZps37nhuE+ZIiGwmxpWxUOicts
LbVVDyfA8g9VWQz34BjzbYJpYKcnmCLUHFc1bQLxeRZuEKupDzS+DrxCLwXD4wUeV4hVrtmjMPzl
9TrB8CXqTdymnwgCviZEwdtsbvttmXawazrgFuk6Od9Ib+juWDmWYWaE+zKHSKXogYDcyJKHdV5O
1Voepq4nRhJnsYF2GNOv01nepk4quZnaoXkeTESuF3zEKfAZjSwBXTn+6VT2QWph47dyxw980Vah
q7BTU+D5cBzAS+TWHB0clTX3Vl38skviztDuuh8uTrK9DR1mX7XJcBcbJhI+CymIjAQeF7Ofws4r
rW2XUqaYOVT2JCU4xnB69djZY3c2G5xX1cCRAcRFc8wB0AZW2sqDEFH9Aay+26tpaLeuhd3Jr9G7
eontniox+OFaFMZW4yALXRtPaaTHz07GzqZSg/gdSdzillbTy9I6Fg7GZR4g38B+WaSmzF6vYlDd
RKjfPTvfpuOQhmsbCyiGy9QGiF3UPm4hkvh+1b/UvSPDvKwiKFhQdm6KKbFurLj83Qpy1eiuesdx
GOsAmaSz02sG/6zChIro3Ar0wiszpd78mY4+zA8cjFvTi5wtCfT2oZGYeFCM6kuae96pnHR/UAR8
4DAzC26lI85J3P7kuXB3BTD1j3h10LBbHYrOIXaJJADTEfdLsc308mVN5wmW6Fgtz60LBlwndNmb
JBlvo6iJ9iqLMvDKqzrMw/KF9tPA+uZxP7yqDR0M1kWYFOCRGmRUe1eIbOt1VX/sHMQdUxPdifRm
zE9pG0BkRf09lER75sLao3+MD1U3yUNUD4B4cKMjjS1sjBOTzDd2PvzWk/HZLooekXajfeRq67aT
JWMCePosJov7DgRicYKuKDH0pYCR81mv+67QLnrPjjxswDrhmCbGfTXV3tlq6n7Xq2wOKgvh8TCk
83mCTIFuC7pVn7TxpXPlt+Gb6FS9Xm1Ei7FiLHBNytz9nEXGUIvD8aZCtrkrjIjUul7MR5GWM/W1
nV50nozHLhLRYxSv6bFraqC7c1vf+QseOH8Fa4ffCJJaBczVsPDFSgk6IcdotC2LVGCMs73btE+g
9iKH33uJ+uWAvMNcg/gmb72fQM+u8FYpN15uIT4ncfmhqht9xidKlWzGlwlv+rGKyMZCUkIoV5zc
e+Y4h0ntkaxaOm4A637e2XJQ4Qxtajdmq4vjoyYQcjQw2WQRBghjsnbN1SSnmqoJ28GEyevjpUyt
q89oRtdfFlcAVUknG3VffOPwn5u0A2aSDHUKI0k3v2JCoAKIPXDRpGvQzRzaZdMrF/ksiVpxdwX/
el4CuTkuNnbvEZCY5TO6XQc+nOfBKh7jOkx600E033dnJ0plgPaIgLG4HZ5iOuq7/mqZG5q1PiUe
Zc1Y4dd26rXFLrsyCszbKOBPRPdiBcFhJs1HNqT2Jl9inN9dKvnImoaRDQUHkznJrItgm09gQGQ+
mG3wvf62TtEOraCBdqWRt8xlKvmzjGZz02J82KSt+6lxb21kmn9NVffdoMxnGJl9jcp4s5sBcNps
/6oi8iHBJmDEQIVBXlv7SymavK4VkcM4DLAW7SwLV5CiaMqa5Ik2FLFuLjiIqjeedT7zMVunQPNE
0ntbmisyOZg7cU8cZ1NqDFheZe8d7N/B1LLbjlLGDGmBlVTjgu4A/3H3wh/kTSzSGVNeqmkksGK8
pG6H6F+1xatbli8OKrG3YTDK84TX5rSsdXyOOUS1+NlgwgxXfZ17NUjjJzF+ydjzyQXFe4RHCMGZ
H6Mr8w18CPQHQ5H4zqmK3W/pabBt2O9uOtcHGTR1RsCpmfBD1c2YQ+kJxXpEpOI02d6apNyOWYnR
nfdkh8XZecwGMe2RJnQXqEX9bdPI7KRL1t7rCfiGo3Ue5nMy4UdTv1mEmnCEos1yB1F+dHqElbmX
7ZrRX/YwGeZdwmmGR3sa6DZj8cDxgQ9L2suGvXY9WeMwhWvXWU9NljgjEslhgIcKb26fIghF3O9n
rzLq2NWJBq1+GQ00ggBCD24MqfkxzSl+yOYrT9Masdr4TMX92vvhZ1UfALTDvO+viIWLOodHAig7
sDBBwfST+Q0E4He3Ux9qGF4XBc5B20X6CJQuh0RB4aRGSgbHWfwAOIY+F4MR36sUs7CPM2/TdzY9
vDlHtD5F85WloUs8BKmQ9iEqMm7CEit9qhrJsBbBFc6NOL6zuGsMJ/1k5+YVnHnqwl1f4BmortiN
quDlpzETBQVj6I3rDqALkqoICvDlp9mV887SdnbsMNXcjrlEmxBLUJKR/C5bxuMdbqKT2ff9dhKF
9x6BjAGMVdYHooKaDfpke+dhlQ6R81jvHRQkkCWoUBDLr+p5XTwMi4PMEL7HYnwsAYvwzJvVRUgE
05NR/Mb9C+k8Q1TTmY4GlGikd2uN1LNUY35glLreNcid+N92F99IZ0IkinfrvFznLIBjiMNcluip
6wu5j1Un970Ju6fAWYqNYGheq5YO91C2HtYBW+wMJDL7vsL6tKmNXkNVHf07TKQ8x0vr//I0EmtP
GyIEsOTfA8D0ttKcEGrOPW9rQfEEbTXBoda8WpXR/3CwDWGqyBci0KO15HRmriz2Vj5gPZaT+SDa
NnqOhhhIwNDO+7wSURj71bJ1YqbwfrWyKkceIHVllMN+7Zf42QRA8Khn3A6T3dBi8Bk6J2XkHpt4
jLb0n5pnefVWAbz1tr3BCgRRBRnBbGc7ZJDePvXMLMzaEaOez0AsG7wnp+rAxUTUkMnkTTVZDO23
jfwffF4xPfB480AI59uUzMzbipK208gCTPbgOCjGvP4JXlHtGH2TMWsghE2zlbSHZdV3Zj+ie8x8
vjCq0ro8Z6non1t/+eF0ZkcJNHxB7okvy2zry6gtM8xN8TWr652bacg7jYXvZfLgy+NNx4m/JId5
5gjNBBsFt8fa3rSJuE2Y4AZGxYrq9em6a7RipIjBbScXMT9F89JsjIQ3MimKlwntLV75jPCXVjhb
q9qn5e5XYybPJqIuGKU089DBL/upBcA/YSAPzHka9ihAUfhnS87M1xE7CEvzFoZTgTg5KrYu5u2N
08WgJDyK3/OiBOeGrOhPaVq0j6ots0M7O/YGgsx0ATrb/+DHXsgazvGhTICStxmpybTV2o6vPRdn
ogsy7Il59IwnFIsq3qJ95Sn8ZLEHUZLaQ6BkTkhBzMTw1tcePEZcp6RHV94FDW28Uys1k904/T1o
Gw4BJlDkzy7jwLHL9TI9NLjONVXq2H4A6b+ZZ/VJ2thkf2XSnsSzavvURghk18Uhha0U7ZSp60/s
cdeHkY4Xcm3bxpSqxm3r9FeYfaX8TTHMUAalN4/zawfP5OJMbMujI92gxJN7VD1ur9L1k/u8ks7W
95r6kK+pEyhhfBRdnwdlm/q7tS3tH3krOLd4ZZLiY8L+tolTkjPnJTOponwzDbAF9EFUQHreFL2d
H2kuLtuxzJJ70RAMgChZu09J6kOl0/JpnNDPxwmjctZ6795JEf5HLnC/Vrc4PkD+uv2HUNawkOds
eqeGyu9oj0a6a7GEH7MCnY5BSR0WdteE6Th9QREgfTzp0BF3OSQeCTWQvmQJp5Wax3RyIn+bxj5m
jfvmo33dmZ7m208aYxyrWVAl0UcR9dVG5tKC8mgRvTpd10GMYEHjZAknJto6nOiSS9m7oPMsNypv
S+AyGanWKqeq9ww+KalNQOhYzpNMZcsFdgO8JZGp9eKJ5j5vi48B+NJhcjBREQ2MPcoofI3xGWyG
O5s6TDAQb6FMlzv4c2wNIDJxMvF04n9LXikD6DRDFPxyknj+5ZrReL8g7jnwD8xgLvrkFqga2tp4
VQJiqztGLAiifu9LLGZW5dmASmb3YK2JHRgRmB5KjvFopYN7l0eal5xId4TZwLph8rRlqLsFcoYX
+Xc0uoEeqe4jdt1vo2BCYXECOc2EpLwhLTb2eiHl218i3NmMvUMp7YaEcHzrRpn0eJciA52EjeOL
BWGjjNY4YMyhWY46IDChSIdtFOsbZ0KSbdrEbXh0n4KGQ70VZDU1HtwxYy+niUgMBxbTvdnNXkCf
0tqKCCCIirM1KHNQZYSc8ALb7krnl0rOT6pvP4YA0NQwf0UVy6CicgtTiU4+S9KFsObeD1tlyLD2
h/XeUot1XFNIbXC2lkts5w5nDL9hUdB6L1UT3+hO4ZYtlQexKx3u8lINBLlYwyeEY+/szJlxO+Gf
4k6l466Ez/2esMyc8RXnYTbn0B15nKx7ilps83UCsMqvhycQTd/jpPUx6Uc/YIS+3ljJ00Coo4fh
nKMPt8LKxQfF63hNp4enaihygIcOUUnfuNuE64VWbKlA9A1HPhxueZgmSR6ai+e/y9rBU6owRf9c
I/cHbo7pJbaq+tgrA4q3WS51emQGCmBEtQLMtJf0zu8kV/Mx17MdRnNWbAsTSUrTRAisBNa0bbl0
9W3XW1+ObRsn+FhzUKyjhRAYJxHvVYrJeOS9XxtM8PnsfFaO2x/soqZB4kpB6adxhtY2koQqY5qP
pfDVN5c3FxMEddUCpYsY7a1vFMbeHcjPyUtaglNFtYpwE5ZJXuMhADHOewcVAcdeh7d5faB1MaKE
RluGNsW5s0ecPqmLMiBrgX2npZkcUhnFB6+t9GNiee4TX8oOHJfHMvWQGXbTJywhfEISf6VJARUw
9MHh34/DdspL+TakTbpd+sL+7BPLuvWz3EqDtou932tfkGzCanoeJSK9ou9gfpjRG6YV5FSJQcIN
y2hI8g2skEJbh84f4xDj8M9V5+MWZgU2TM9m3UQxvst8N8KJ0/ycAfq80FqCQUFeyY6JHpglyS1e
lkU+Vm7ysmYT2U6GCVzF9mrspEsZlgj7cSsN3xMZMJtG5M0hGbRk4eHumWDgjvWiukc1VsYZmIB7
BoCa3LqyWHclUY/bFWwpTc6GryGuJ37jw6/t+i53Z6rUvtI09SRtizjitVS/2FW+AfyDrUE1tZEL
btfemDG6TMoPnau2ME5Tl80THHTrTPWdmxpYqCrs1BXGfz6fkwC+t9ptbPo/UJq0O2OoZg6Gqvux
jnQfEd1TVnXTzpJ1eUtFOL7NFcgbW0dJwIGxBkKm9D4qh/zKFeBAsDZO/kF0SbyrqlGE1qLKLUcZ
aOPmghe16Yvs0NfAkWPX+o1HHzlus66bplUQqKT3u2nMFmBqkZ9Ya9UFsWEVyn5CQRnHtn5sy2Hm
7F70OIe0BFY5xZCUsCNuDMi7uwY3VWBn5U+mVgmvrf5KZjAReJOFfXIqnv5hFb+uftwgMRt6cxBg
KaUBt3/nEf6YulPirsSPu4V9SyNOjnY49FcKYObduCs0Txux/8n3WBToaA1kWOQexnIc6chlIPEY
ifFaLJ35MNoiedCdXV383HPfsWfRmeJEGvDjgmtecSjDelAH6XZLiFfP3gJzLrfSAclG4GcfGvFg
AbSpu/Kj753oDEZMHxKChg6R6JJ7KGtdWBE5tJ+5LZshm6yzPXJrYidmETdbta0niDhllK37OvOt
s4VvGQCXwNNmw272fVHv/xMCoONut1brDyMZXBquzewc+0kmO8TqYGOo2Haiw1rdNcZ0YGwPEMdL
uB3FRORAKp3jNMuD16TPrYPLOqm7YVvInsOYmWRHdDTtrQ/H+GTRmj2vEAvZUrSQvxkeNh+O179H
TZGcBRiffd6BMpnT7Cvu5omPT8NXrtfcoKgf8OilXQT8wSHc2HNoUbUNlFk3N+8gRvN+K2zKS+yb
27K2+wMvp70jpUBiPrKak6Hn6smKMvd9Xr2fbjXzvJisN7jX+l3twm+Zjco7StXWrCVt9dwZXhda
koLCrEjpELmRfoyWS2o0TtiNSg3ophR9G2Ml8yprCnxQpdG8rGkPK52OBNRnp4+iJ26G4MRXkCtb
ddiqXdFAUnXQCovOUR/LqsYTw84B2NhsAXLV5vTCVievHV1yQn1l3iUNTQlKoPGwjO6Vv8YWCRQW
eYQE3VA21P2KXvtXhhTOCujHUVyT0NkfqqEof9NyRUHqaVbkZZidi0cGyCMVuA5tlTuvs1TjYwZ/
gISliHgBIuJ2BmsiN54n+07PRhHG7lzTt+j1xouWGdZ+P6rL4NCFWy1YZISUveOGQ0Y0t9+YvKYD
AR3gEeapR09lYmrZMZiA2zE11c4WdnKxdD0BenRBmvowknVryTdnke9M20k2tptPlScdVuiWMz/w
if4oW5ThBqFxVhQNX3bpi5guLu47JA9Nf/J8iDLVlcTWm71+t0oLpIUuu3DEA2pV71cW19Q9WbVk
a+gr9dtj0b9xy+kDiXdzIoQDfjY9JlqXH2mJS2GOyeWgZdBvCN7gJEnGwxaYKesvde9H5oK4sUpc
lUPvZk+jqDWjgZa2gq7cXZRVyWFqhMXYAfEYyQrlqXNQZPDKqQS19ODUMI8G/9z4ovlQa6MjkMmd
tVtk+jL4CccTe/pImiu+V/L7bdgB5JNHlwD46VCkIa6mFWxtWUq4raUdBWYWPTbJNF0ScsOyLX3o
tntJsV4Mu6zX/QvWqmFjdqkPCqUDW94mtnkCPugdZxiOb5E2u5DXFsmC00XHeKFZbPnJKxMEc1N5
MSkGAoNhhFP5wMEmOmK1EqHKYlITyWMlSZc0LCPuin02THTu/LG+8ipV2HrNz9KsfuZ1KTawAzEC
K5fO2nnkIKm3RTTcFx4YucEDWEsAQ8ZpKbG2LbwW2rr5z0GwLI5NWVwTEhmimIMbvbXmUlNEz357
gEu/9bNP+mZ1dFNVg2tfgM9e893GPk33Gs3I7YqrEIWkTPdocIlWhJdBDJmmwVUKkN+O4XytOfTO
arJ7XMf1r6iIr93IV/1WZmen3Ymn6xfAIhHW9c5xzhLuEdBu8Dhyxp/NLhJkDPDbFut8HZHfIOxW
7B0B1LJniAQ7BtpuWTV4qSXLxNIM/cnF+7LGoxEsWf6C0ezaaNNilxWeeiRv5udiifOS588rL/ze
RP1MPAG9+AIuNBlAFzktgkyRDoy/mX5DWMX55p7d8b7EtaQg09HktEqHkr0soveVauxilcx3Nu5i
JL8bOQ3PmeN1nwKSVOgvmLpxnYqV/d3L5DYr+/HBNe315Fnpp2d3r3FjAngusLr3YqT75Rpgm+da
c4MroqDBND7bNa73QAKauhsaczrLGtwSLeEpqFMDDqlBI7pKaUcMVR3T9e010ZAcSmGoMB6xgfDZ
IyBrzOhTUFQEgRSCjj59ooLJBqvwwq+1kRNwmLGxRnjmQ7qDrIOpoSsJUlgYZ5c2HRoiA9jVpDs8
dzNzlDZN3HORLR+s59beZdSxYdkz7+ApZ2GEmm5TYVpwePExpXK+ZsaUcCb/IbFnMiC0rn0f9p6g
KMfuu3Q5JNm5VxMpS62G7ZsQmSn+nt052RKls1ZbxhvvLevPhsEKKJpo/gFZHXwYnSGGMCYlCUTX
nWVIjoRpM5tfwui6c9NjxM+IzghiejeBHkndo/EEpJlGwYO91P1jlibYQ0ZT2I+uVVaUxmvTbpZq
+rRZpsICVPAGqMkPMk6Zt1pOu9CjHSTE3Ez+sGJPXJjX1BfFUsIHUT9rjsLnLHYWEJFKMjDx8XB0
IsFKKJjIllHOybz4MOO4hb6d+Sdazj/7ZKDZ63nXCWWEpQydTLSERT/2Ty20VtA2uQZQBIYuLYhv
VG6cPI9NPNxVpf4BwdraytZHq5yxVVPHEW0HjnIEuOnqheHL8CZLKOdQ9MqLMeiyOZdWXl5MJkgu
VpR+hs85Zrt8JIrHwCXN1p5UN2M0Rw8NPXwoXBW1ojn0L5PoqMozYwY03Vzx79ZrLWnpLRa+4kGp
7LS6fn5yzGu5rbkXDFI5O1txu2vjPAm13/c7Pbr6wKCGGJy2SnbUHDj4a99i5avMwKetHkaZeif1
+jXxJ4+Xuku2axpZB+J51MGfLeq3qJ+9HSPK5XG0kYT27mQfMe7P26nrypt61nD7Om8NUd0t4AXB
MOV27JNy5KCYl858MVbfO7sxf4OMws+6A5g254I5gGmR99ppch1ITd1w7mXNBH35kAid6NCMHO0H
2szji4aNzEzGtQLG6MB0u+iexUQSbxOJkyOK/DD2Mj1c4Z0cbkgSE5nPAYEIgW0+g57FPNNspoUO
FhQYdN8KgQHWHs0EkEQblbQfUogqSK/hMDNd3F0f0xMfMyDPPnVKMOZNebIojJhuxPlmFm13nrHE
nU2VWj9yYmz4I/hbJg2OCKJiffDkWDwI6rN9nA0POdF3+8xpwdbLQlz67OrykPYYAkhcz/gt5Mlx
VHOUBtao2otIItKp/kzStNnSnSs2kkqUENrSYnthH4Bhn5NqYY5P9shABpBFdwZPjogo6rutqtar
NEbgAxGK/KZm7fmmC6Evfr6uB9+Pne04ymQ/FRMj5vVtbUd9IGCg3uLqHx5ZrBfGRRits3YoDraI
0pvG0s0ZUAUgOHtsHxqVeUy1loEib2Ua28bZXaenJ0nheTBmm6ZYb0hywa7TaWn+UL7uLovEi0V4
vXPsFmt5asaBbhMFxsalqKnAGdlJVt7pxOG18KevFGDCezxVxNQuV1u9k7MuNFP8VY6Ls8u9NOL0
POUMtU3+wnilmFWTfOBAEf/olV3tSaYiLqXPGerGBFHmmTveYjaAym22JvtZ1CL6jP0TWTT+iS3Z
OsZ51mAQKOGDNDkUc7bltcuXPflROqTGb4mVbKZLJcr8wCIyXMtEY0PEB6XyYCwHYTQVkgaH+nip
QeFOSxI4mXopmsHfM+LRp8bprpFQrcnpd8S15fQA/yIfkkUdbYx0mm+bOa4h9l6RwbZfkzHi/zYK
8UtzJmE+/UvZJK84nlG8TbbMH8ZlmTamjoctpmt5R1Sg3OYjo11LxdUp83N1ghSV7rMyf8mkW3AQ
Fea5U9bMD9DDwKhyYBZMbBg3IYJ1JjS4TK+Wo6Wi+C2Pl6+qbz/w4CUbQQWwKWui372RUoCZIEc/
Q6vgyhpH0eKad3GEx8F3825Xq9UKyLGwwpSV6FIVXRLky8KA3JlfxrpAAHmNoa6Znd5OTlSC0RXG
KyE0R6Tbt0st0h2TgFti8bzdOqrP0eqTUC3stJ7gEYdVldz43NU95zRx64Mge0Dsnm/kDL2GHEh/
Fw2F90XBJgASujXzohx0i+Hp49JB+bAX9QmbpTkgSEdO4pMubwyzHVScjXcJSYC8CvanlzHga5Ru
YVBez2at+b7KKb3xq4iAvcbDAsUwPA3wn03ItugOpJh0NkJWPC5NZj+Q85RfRAMBcE1wFK5J0m5F
2hD2VmtxZ11HB37F6VAipw2UQ0RaMcrywYkdDxf39NZSsofw5DSigGuKiujUYY18xu+OIX9HYAau
LwJCEzd7BaU4blbX+FKO6cLDaz78GbJGMg3DJWflPmQG3ya2aQA1nXxFR5BcTYzrYSXiceOs5YM3
rf2bwycLaU5xw00rOhukt4V5n3yg4IHiKlFIjqkbijiZnr3adfkSoEdVTm8JCE5/bHp33XUgU7x+
fK0jZonZRK6L0EMKwMP3Q8Ye0cbTY7n1E9EfLQLj7wcz6vddnlbPoJnskFgMayNiRVwavK9qE7WT
86ksszuM3mK/x2LpX4zGi2H01WShMTXx8I8WitoWqVTH0WrrJfQKl/ZaEWkHqHTjDA/artbHcRwx
JNKLgph+xWGK/GI7bfeDWKPqhraUZMTvRs+wanh12wneXVxtJo4MzDaZgnH41OavvPM48WC1/Ln2
EdnJwlsPc5K5Ozux6S4yeawNual9xFltBVUv++7r6S0x4meyg4DrX/U5c0E7EGaKhwbNmV69mCtA
Vqu3bccAkePREEpC6O9UNumfZt+OrwCKxk3GaTco6hm6mwnYRvTssp1nmLccFmP43oO7GfIJqmVe
TqHvDmIb+4gP5qiKASU51rMY7G9T+Rl+IGI4Z8vONkK00YOPTTLoVC0ImsVH3TsMMADAk8BhUfUg
VofLyrjiIOyGYb4xZnd2NPHAZVQnXamzIRhBNb8jg7J26ei+eJ1jPdqysQ6cvFDnOHnLAt+ws3gq
IhK7XXfLVGaEPURPKbjBM6PC8qVXyCqqxStuhHNCFUUgSm5kb4D93U1Tu+QS1px+pIeYjAGF+Wjn
n0jraec8gHCiHNgQob0xaT6nUGFyhv7Ta1buBHIi5oeXtvo1iuw2Wski7u9JUgUtYlpn2jQkllK3
xF9QpNkqaf0WELquM32P2LcXhIw75eiDdJ6JpiBmiJdSPTXirNSNW93FyclLD9BfU0ZIJnRM3zuo
lirvBvZ9RBqBX5IBncigTN8lCS62wc97WIuDU3757gPHriA1OTl0NzQixcpRyDz3tD6rYZtqNhXY
MtytH5X7UJsvNmeq6i5J951LEauOS02uR/FdToeCJlRnbKyOAVV9s9BVSo9ivu9pMg1MGIuRoG4k
Xzlbm+5/Ay+iRvjujBDOrx5u5vJrwDRtRbdr/EuUmjwbkjB81CqJ3sX1c0wmfXsjmuyoGFQ78sFt
/R273k0dXdU19bbhlwftGpImeDaH3dx9LfQvVI6MkXOVOb0udKa6eDuNyAs4GNmaIL4N0R8HkZ3k
cvYSZq2yCJU8mMVD1TxXvDqag/bF62n0Q/Yb+yJsbOJvvY3Xe2E9fl3vmpP85pBJbCAohBV0/lZ5
d7V+M1kv4yY/5dZ+EmfiPI5lAeOQQzQrw2D+yhJC4hChCoCrC+Sx6SmK8ToOkD3nL1agoIQwN9CL
k81JT+w7cLNzwChm9Vo7R4dOBJF3QRpNQWufEpRGPDHsIyGfOk92rbg3CMKUH3F9X4hjn3xdodC4
ETeT4ge8GBaJMBe/vE6/PuixTO6DT8RRpwj2/SXF8zK/4pkMGHN08hJ5+4YxFn4YAzFOv8/Qz5Rq
24uvApViya4KoThdDSKJLnV0m0rCb9Bq5RePfdwhfEZ2ZrurOe4Czkb7VdaGZoI7ypdkVNWR7u4P
K7fyW9h+W3fldJVfJoJePVK1KL56PSOFkveeMjalTexqQfYmiw4YZOcmstpzAl1PFIeCoPmJRCV4
WCDYCeQAQ4I4l+HS1YUwX2xyYiRLnv8ytqy8PnO1gkZqFMjxBcRwCMtk01INZvmevHbOUPyrVJNL
nOJ7fvofks5ruVFlC8NPRBWxgVshlJOzPTeUI7HJTXr682mf2ynXjMaC7rX+OFHcI8+CToyJBd/p
3jMCf5NDC7/rWeecbBU/J0uqvzrTi+4/NtE2Q4C51H/gk1utfdWXR9N/QSy+FH8j0fEQWFVj3HMq
dvqQoUbb3ksJTIe46fkjbV5S6tkGfRfF016MepAj3WgqLPY+6dqA9gwLMAj7GdWNjfzNJ3S8LZ86
47WzGC+1HbPtvjLvSfik/qe/tvJh7CXp3th4Kfmrh3IlxddE6prMTgvflkrRggDpzFGA3Bw8Sbsh
KloTtDfhRPD9H1q2uH5vrvhB/BfECbHZLrllAO6LuVU2vzeO2xlOfn9XQcJNyuTszwYTCQcizwBL
01oryjDttNcB+Rn5mysvesid25Tku9z6Z6IEn0vyQwFf4/pfNWDrGJ6JdLtfhdMdArBRvWsoAeqV
T4NEVjCRSgNpyjOlkjqbIvHz5Xy2KYSz8FJN0Zvjo8xIokNEKqobrfqURGqaEKxQy44NvT/ePSNw
uBkkow0tTDiEESMr536zHqvl2FKBM9Npljjr2HotK5qM+Y1MLDwIAipBZvQG0pMv7FnEHfboC+mi
Nl7/2PvXm3cZ6nTJ534tteirG+p1nkAylGcx7zX5psZvR9/Ncmtk5N0RKeh/Vs6N5IAgJQw0t4hl
FIeWPbF0tiUVLyM1O7lBXMAD92pKwpsTFKMWTO73wpk7Nt9t/uw6J9aLlVN/xOoDKVnooBpAwYDk
8rJkaNh3o3b2ph1RFL3H+3BTlOrId636ALVa1zY7rvupdU8xb0qfbqTcmtlrN3y7Zb2dkdgiNkDf
9mTTktGgLyw1RVlpxpFNhJL8pCnc7UhxrPbwM8R/PHX12+wdJZns/8UbUMvB+sdfjIpx+Kqd273+
zNd2jngspj/Ij6r7QV+7I2yY/VmudPNHznS9+du5OWUNlyeneE+WrYtM0cq2i3xW4CjpchXOjdtt
wzwdEIYS/TVAJn8kkVIW+ttr2zJ+zYYHfX6XqESM/qgxZMWu3+/uwmLkGSknkiBCNUO4FFJV0x8K
Kle2fPs9qY4VBc6WSI6NVdxG7JR88cmG+SUQ48MwohxUYITyYvggkBnm1dd0pMnP+Xan3w4BSkYg
sDOR4brE97KXkIchmLNfDd7Bo5GlR1s9JvYaBensaFvARQoG3pCUhSJaLpSGbJdJXCPqdeG1QyMn
1AKVUyHUx2xYmy7eS+8dvoBVuthI5y2JfsWl92lQlbvu09s3/VXU/MGRXXk1yG0PI4edaT8mezEg
MCSJNVlOdz3PML9YnKq55My4HxD2j+SeiiZaDJObKzGT0hNVPXrk7dc5X/IHh5hPVRglU2VerAW9
q5wtnoFdb/mInadOnTL/l3z0YjjE04nOsZXoz/c3DUaal2jvM3Gbl7R+jEwIeccN6U7ib/utinBm
ygMrGbsvH0QMEoWrpw3amAjb9DPLzzXaA3JSFhEqvHLOxTSvs7FvO1ZZfWdP7mbg2rC8g6HBR3Qb
O7sIOJJxeUCcii79MreP8/jpGjwxH0X6T0toi/YQ1NP0UWtn1axh/0MSDAN9+Bjd41LdSParIAbr
5DSmNOZ9gv1oJWXpxV42z7qF6vJTd4/CfozGF7pHqni/OJs2OUr5SE8AUQSBLS8+wGw1XovsZqO0
Tft/RdrzEBwd72VwthO3WBpjVHlxzOc4u6nhpMdUTaOS6t8zcSBDRi0e80qY4mjnCSW+8tE3aSp8
qEHVB4f38X0xrr4KWeTWTv/NfQTXvba4zET0OwmKMcqTR7WpU5CQrhdhS1Ale77dPyQ54YomuauZ
vTL0jWiwyKCLiric9XuT0FnSohNXe+U+Zvp4Gsx/sYq2hekDVVM31F7YaALhtuw91KvDYEz6Fhcy
FWt1yJjOwAx2zQagCZ0SVdaS5EIpwcrlAvbKRyISEJ++0J3LaZcdJlKui+47RTUtqSSfy700fpPB
XTXmW8YBYOoZhvEsAJOWDPATbGI8/qo5WWvpjOd/vmadJDYIFBdQTfLfN7pXqqC6etwr/3Zv+qaA
Y7NQsDQzcUxu6JLAWYsnU1C/PnaPKibte7E5ZeJ1G31MDqL98SWqz0XkBFpDfQ9Q1eL8DZ1cL8nT
WH/S6l6TVl9nnAcVEGarrVP92vnObfHzU19TaWhzY8VyFWkIpfmljzSI+ia6RMGJp8wXmr9DVRUE
UcfftgVjlf02A9XsDpJ95DTciBRIq8OACxZqmzOXjG4A55K/skTbElHg6QIeZe3TMLzTzyT6K4nW
iC84saNNW/5YEOxkV0J5/lVeKJS9NaKIFNuMTbzZJ67aDMZP07REzlIrdg/2UrLd10CgOr4c0ozR
82rvWjbtq1LtkZqArk7xXxttPW9noG7TKCKZJy6y5Hk2yTGt2hDg79STV7B1Fwc5/V/t0cHXvvbC
ejXz5nPRBZ3rXWBbP438Sxz36BBxH5PVI4v3sU3Z0NG7wQLCNS8D3V+3WuPiTV5T/yUxjVC1aHqX
rwldSPRczn9+Q38QbhvjQxHRqfjEyc5e9iU+l5ktsRD/YtoY23W26LvBHU5KPI/NRqTMKuRVZdrK
gBJm49HbH3roVPPpWA8NVb7Qbcl0bKpNYVyVSyDr3nENMunXuDBC1BNBz4woynSrKNMbUfWZ+kPf
HpV9bKHFRfIjLSeYgJB7bW/ClNYAuZnx4rrnQTO2CD9XOrsUkTSE1fLN41ZBGRCk940M4Ea9ThZp
94pqxeJh8n7oCvpaCMa3pU2E56WynhGqrtJqAvf55Yy3o0urHQ13L7Otyin747NBmzvLo+/8Kdpa
YQGKdiOTt9GNgmXkNMKGdNB4imAM6Cs4wT9bzm8Z1yhFn6FLUnRuGFdIdsqKP306682zg1a1PBkZ
D2fGA61fRI3sa9feWw+8Y92x+zinQf5ZQqxj2gla8Kr0WSjYJoLh6+YWiZd8dIJhvvRNBN3PWPZm
oPyaCRJyAdpZ+ngAuujskm5blU9yeNWaJ699HOftgGG69ALQXzD0g1PwA/Wt7T5MNhjbP3apvq9A
M/KZCYhWH1m80qx5ndJLrR1xBNKt/Fi4RyneM2Kvl7kPXEFvIx08CcGwFGEtBrw89jsLcFWyUifM
dXr2N5CLX6tdXJ8zGu/SijWX27ssf3zy8Wk+3qbGlj40y6TnmUTgeF43Ga1scb1T6etACj7ONsjr
73T89Hv+h6gONOu9NL+adtgm1ry29D1R72i6eI4XTz0ojcpQ8htFhWCDeOO+xbRNqvlCB4ho8F/Y
NN3k45eNsG/WcyLZ1AlX1wG4IVph5XulKyBYOKnRUueHyAfb17wLhsFgyctTUc3w5bgcwXtocUjn
0By6Q0fWH78PF3GDl9+bc9qbRTqUMjTscE0oI6JAGjvIY/3Pa5EkmVNINvGHH2MeAost6YUeZLlF
WHFw+3nXUyyh33VNNAOhje9Jxs5NHZH08m1E5rVFh04eMyuYv7W6nhblewXAsG5Ke9fMvOzuPO69
Kn5XU/Vu29rOX4bQE/qpqihQrJcAOGwl5uIGnhlaw3QA4/9wGBCFPxxGK3ug+mw9jvMmrWkeNt2K
JDgRepG+7z3tJPP4mFjapoT9X8Fm/Laa2Cg5PcazDpEPYTWaweJ0+463JvXRzUvrA+ULswQVFdzG
7SrNtYB4ryfbRQGWiH1pNf+m3EMgXhEx4hf+weDCRe8d0Lu+ajQrXIiUDgjixd73N8uHvnsS9sCI
vJQr079vc8U79NBtTPONMWEVcOfDssQ71HC3wteC1PK3ZUvvOfrjzujOpYTeKyHpVbubouhmpgMh
TUQ0qqW7qEUeS22grrdcRzolKoDL9J0ePQ7oVbxENxSF54nkrzJ23sy6Xw1cmn1u4vRDl2PGR+xJ
azVnLwY5epO5vHRLF/r8jI46Us1x4E9ZaHNwNBSxLfOCQIeCjdhHX7FsNcc4dZXcWR3vKZLKkQbK
1nNDqMuPRvN2eTWeW2MKKvyVHcVWsJp0r1Ks+4qafyfa6RE48m0c1MHOo7W1kO5p0PBJoBJrz32v
HStmuw5Ynj4Pb66Q8NpXXf2oyNn6prZLuU8S3aFB27q3WIEV6RsU7Q+awxUseHv7eTkmBdN7jgeu
F8bN0odQ/FfAQsan3a1RlwVJ0u6arqdwpt8qfaJwhBYqGD7KKfeuWa0F9j8rv78/fHYuZvTMvz7t
VaPhHjpjWRPtdhEVE9tgjk8DIFLv1ptYA5PTQX4mZ1oXgPBAU7/67D9Sbl4HzkAPMjPcb1vxfXsy
rB2uKCS2jYnozGKEpIKVMl47mkNnQkRaoP0Y+2yfj8Xab4u9rpe4O7NtM5UfsMoFJcZJzP9G27Qt
VMxdc2iWRJ1TtrF2x4no0GgDbUwFNzEdSRYTNV5RdxRxGwj2UlOkx9wbaRKJt9EwUVnsa4iKmrCY
6mMVc5Z7y4uN8nXoGYgbYtMpqIL+Gu5FpT5ooK63R/RF+3wmeR8rX+QnLCT0VFfLHuWQYq2jQFNY
T1RgremZudLxUhAPvmxlG781PLxk1BOVpR5KyyXX05Y1Kf/Zk9W/5gNbXoeP3BA4A/l1cmQ09ZPT
5x/ZLNACUjftlLtJxmT1M1mpmrEOQygCyBLRmVxPkEqRUZxa2LC650hm+uHxyLg/GlVfZ1STXcJL
YZSBhwoCASumbSTgC6d8lNJSxJtQNwwYLDhOmxzKqF9lUb0uK7ht3A1USiGJrIO24iIiCxHZNeB8
HSattzMBWMl3DbNhCvPeXZm5tSWif2065YUx84DLl02LobjXgpigPc/Eut4KvEI4LV1MkGkJHmbT
DghBgNggq2iewpDVNwefTsPqvrMldJhKo9vZTL2tkn/k91MvZS3vxgjdNszngc1wAZatXVTPHjHX
KI29njjfkhNT4B0qVQ6yZ+LyI8j4bPoeOtsGdKU6diyEXVUEhjZuOBn2d+X53LVrE22ePxavtcoO
asr0AL3sdUkiyphs+Vg5yBRRUbAZ4lzL7PK9M2xUIRhoIgtNbGbo52YALPf4oHRW8CM99Cwj2b0d
N9liywrHDOZ34VsEGMWatI6iKSCrcGNF7koJDzUBhWqFwEJGa+eINNwFks9rC8wEPyrf54zEKR2z
cYXQiy/n3sG8RGFNnl+xjDIQmgOukcm1wJlctzrXLqahxFuj2Ari6b6vN4FVlifdw2VscLJUXYlY
yaSZV/xYWEuCObeDxEYAoHsop7lKdSq9CoFZv+t+Kwbxms+rLSNfaH2cRBtGix5awHu1YZ0NoP+G
9uNVPBAzHLfmsbSXZyuzdqi7t5RePBEA/AArTJ0vjuRJbJUWTn4FJpqNu4Ri2bgXW4xSa3xkYeRn
D3rPqAoP6eEMJLXnwZXaRz2iEfVg/gx9YeHAhiESmGN/TYdmYDPDJUp79C3Wt7Hc90zsFNlRIudM
ZGdTPd21WJ1Nd+tPXza310BNYoc5skOjS+3vINe9wOzAnxp08aQ9o7AdL2jf7e+ZVD8E9588exyw
eIdt1Me9278XKB2tIruOAHT9RO3iXOLtio9p22zx8UPx9IGY8qttV3tDYYerhq0pske83+ChsLMQ
93tdmHvD9v8akVLYmWO+ScqnijDiO8Vu6T6YDC/F5Pd7BV0uI/tWGf0a+zyfspM0DaI2tDiQHPd9
1gDi+869MHt8jEgJ6QYcAHkQZeX3v7A0IZb8t7yOTovCmTb2qCqT+Nkvp3NfKJyDiP+dmoxxNfMr
soZqC8QMrZFiE6R5Ms2gGLgcbIyJCK/vhIoW0iJOj+lYUQQ5f5gZnbbegKjHccnbxLltBmmhGKF7
/UDVAlRAVJPE4KDnbmFYw6SfKANCuBaxpJr+srtLN2e3O9M0uyXt7OiqWe2g2H68ydo4aXaaQBml
bYZ1LN70eNioqLUv41gBH3qEWFQ+O423duGUI0HnykCErtt46/i+OsqZXR5Pqs46Idru0hQRG7hx
sur0r7K8X99bzi2RwDV1VrbdMReWh7El7cKzCAqklp6ulrsahpl3PXsI0u4gEJiSAIgxzBbMZFpW
lhPTNggAX2nc2DSo9wCU8f0y1HDbpKyrdjsjPqIrt8kTRjn6tDJBUoZs4hBRw2YyKe6taYyDtt8M
BcRrh5m8nNpqbyd2YJKm0EwOQ7cNvEJcwmKBiffD1i1KNJYKyXlW2jJUxKY8ajPe/Aw33aWqBfHD
Wc7BbOkPPi9oXciW8krvThMN5oPhVbW3oaSw38o0wc45FN531nlfeqv7F91p4CAMMgtfFwsay3RO
XZe57UuF7uONyJ5iO87cBqOjkEYL1EIWMci7yKUHZNVUOUXXVnGtBDIw8guIp95GSVyebEV2KE4G
jW3HeVeD3Rxp7fhe8k5tsRimGMZLgRuuzSklS6KrZxhYO+MlmXiDEhNBHkCeSVKF7r3WdWu+G3Ps
3Ux7lnmgptbc2mDaAT32ydYoQRzyIcoOg+kcap80DLvFTL2Yo/Fftd0On4s8N+SAbLvFxuOG7XIH
E9uHTe6iWeoQ7U0CS3GPJRLxEB4mzGndWZq/tNSgss3o57A81/ykLxDV1oAmPq57uL4sjg5dylIv
czVhQ/VNqCdM1I8o05J91uIxACNJG9DYJntWuWofZOcg5kdeO11TH/zY8C0iXEzsOg8ZMRwe8SXx
eBvr1P0W0iGlZFbAnh49kyRLOVfDsSOqYDoNLfY4P0H9b+KYsjx3dol46OiK6U0LMjsbRvntGcuy
URnfnl4Q34E76VNN2hijjeoAdwbCBrBRrjO6T6AVp5mm7mFOHtylr/7ypWfHTauSLdQ2hY8Q2yVo
BL+wOT/niCXCUelPchp/ar3NDqVjnKVTEMyRuMyDWZk/DuP9vu09TMYO4So3P63drWP02CPb0XiH
fvafUShPr6S8UP9ANQcvxTwc264dNjHNMkfdF+ql70yoYF8ue/ZIfD3Ish54VuxbSQpBWOlm86Mj
mNw2yzTsSqhTclRFyruSRdA7bWwxoo+W9uOKstgbOSZclbJXYCv477EvyaPgWMuzBtNyo/Pv1eN3
rpOFck9g21mz9ZR6jUl2CwoSZpc61w6IVXTA6Q7A2oklh5QBKAweWLziob2LP5fS2SCZS0/IYsw1
/SnqUJeEp0CL9tN+MCWyD6HUyzANODN8DwxQ96sXKskYTweNMzrH2qKviszGO5dhekfJ2NlIQpx+
W91pnnr03S8/bYvwbgAjC2BocCTmhCWLjrGsqJ0JICNmok4TLzBoTASw5fgpibl74p/geDJhwCtd
qotJmA4H6HTnokWMyw5gYdsN6S9p9Sny5hFYqMx9zAoN/FdCFhR0R00LXFHxaQyr8wiMpvKwkDNX
bkfSw5yguvWAQ7NMzVeNkqkUAP2g0pGCKbrl7ZSA/sxlsnD9eldX+bcVLc8yn/CxnIdU3LyE1Egs
mcRx+NOM0g9pzS5uK45ys37KmKOojEk4SqVnj1cncsqHfLI8LiTqRdhI7WhP3+E9U8JwXrRJgWrS
Qrhx7nX2eeTjDenEfOtdSXtSNXiIdoEY1pNJ3ajPCquYf9/z2agwWprDfnwhPSAZNnz0dp92S8Pr
D/7KRKiqtaSCiW7JIv6x/Pgf88lyNqayei8Ahuz5JS5qAG9q1gnViMgzwFkeB1hOOeBkFP21dBI+
6sqLfvtZGDGkeJTu3ci7RtyBT+Not0dbQ1YoNZqcSIT0OU/u50WxGOHk0AMfEfrFSGt7OFCLthv2
5LvB7Md0Da+ZejIn0JPRNwhoV0KFXVuQY4DZtd5ZGIoCwrOBWOd4hiHJGr3FgQvUmk0mWkeAK3rP
4mTD1xrvNVqHKezhYrYygwdw0QznOBLngOyJTeFUtO+yfd/gH1mPZJKdGxstscl8tnhUvqM2B2YS
k06xt8bQLJrlXVugu+1Rs3gmnH/zxNPSm2k4EKGEMpalhXT3CChfA0MbJwY94vuhi6suaFo72nZa
awP8ZM1GzR3BIY0XMW6MhmTsRnPVpwbOFVkw1uGfYEDH20cVgU5eVRIJfLiofXjr9XyDPpb3R0mc
RPDcq9ZMuYioxEQVTeOrinV2GMmEHGvu54LrYV3oihLgnLoaJjjG1Ny3QQv7qAvqdCafSMdeEfmY
b9HZNUGXtDHCBfEQ4xqJg6RGL6HaHqtIXmZVqBdR1K6HpT7XY/+rk+M9PAomMiQIUXZrR6vYd60N
SYRTyQZFTy4I3Gz2Cc0c/yTXOElflvlFldwPEJYf1qNktWLSzwM/gvXz4+EwuF+OJ9AWyIZIR10z
NZS1ZJZzm8u3snHMB/wN6h3HkR6MJCWgOjD/9X2VWWFajAZDX0/gWEyW2R7CoN97C2obmzTnW3MX
PWYmAJXLXhO6fS43RcwNjDELg7Ld+bemMBEwdsaxyKfuikugRlqZNgA2QsNjUxfv3lKQyePVn2yt
Ck1SnNe89kwlLrkhduAXHaexlyX5mZwC5g+9QOLg2PO1XsRfpNL7XOtM32h7f+oZ8dPUuFdfaNM5
SiIMvYbPluTqzdCHhL/ZMXEMouPZuDfD+Bmg/jSJO1vua/rOqjLjEx06VXQiJml+9uUND6Vzkoq8
htXojwn8pzk5rxINbOgYdwCM9lLtbCboHr2RylyShKCHcUsEmU5cwakSIvMf0tiHq7ZpnptjAcBP
N/iTII8lnvyPpkeuSTYFImwnvcag2o0ygth8j3rWCECWqEqgBibf/KWR8JEosMfGVoCD9XCzRu1U
tnnzGkVOhuShARBQg/VsobiGAemGH2l2Opyx/TL2lNaWrnyljiQ520msXhz2D3b4CaDWwpxOwezD
XFePWKueCw//lI1nkuubU3S1NM1bT9rlRWZMfrbQiDFKSdTJ7Wr8aCxUqd/YcZ4XLILyqtfFaxPf
bWKzC51VjprhonunvpmIJBk0aoEY8LgpPJCJlRz6v6KUhHRkJWAU8iDhQEE3BFDxrmSxGoLa0shg
0HlMo62RRiqkINNG0G8xaI899umBeTRoGq3cilT9c0gr2ZKf4R/nPr53r/iIF+yMwLY2ATic2Y4C
UrqITOssc6esCvl+OviVsZ4yaRlwrLZBx0bW/VENLMMiH8hoWBBcF4v7nYLEbcoq/ajrEkfJzOJT
F9qyyshmCdTsNoAHC1yHR+JFWM6J/K6lLj/JR7uLuHNQydBuYczc2EWGL+ya89qk5HxlKbd+pMLc
YKvXk2YhXC17Bs5g4+T2Qo7Q0fSZVsnQ7LTRd+aNanOb2kVvMvY00428/ZGByrCdI4J0YgTir+we
Yt/WNcESlL4zvFZTGRpiSLboaXWCDykKvRnxqL4LXu081DztbZzFl8xhegmNKzfE7xMV5Q7O72AV
qgpKc7yOQze8OoaP6ll06KPu6aAyJ5KZ9bB7hr591vFIrotIczEkmf2mKaDxGbkTTA76q5XQXbRD
OGJTvOj9Dh6XA4uOGw6SzXnTEMa0t5wFB3DhzfLazWBvjet3/JDD5mTBi9OglZ2TvHtYWux9zHAm
A1ne2A+SiEDo1lmHJ2VmWuWlIgAAQwb0E98JFXlynXa9C37SvMxi9B40+oo2QzLIYySUGTLQNOCc
dE14Dq0aK9dO/E0T+e1vfg9lQ3bCoDi42k2RJ/VDMNZ06m17OFpm1+4n5YIGR175JezFXmtS71lB
dHXi7aqCwuYxIw5r3An0SOfBF80+9VJvX7SUXXp2hnF17CvQMsOG35jKaztyqsgBXA2E0rpjxdiN
WpJIQPE0dJ33M4N4p+Gd/BoqwV3lXKrSbD5yvesOTevnD92URWfTGrI33aUz1Bw1FYx5Om+GOYdu
Isrq4EJjMA/SsY77pJ0PtqN/L4jTNFLfVnpF04LMfG0/YDXf2bGpQgdQLMhcq96BjKBTMHVOco+P
FiWWeRjLVHwqnWTV2UnHtUnMwVrXspf8/4oulIGYFvDt0Y6jwinVgNZ8I9oYg/G7qP5dzBju9Uyf
/3kgNkdrwrkNAV8daMPInxYdKZ1eTNMJBbfoA5wo0M2dfF6ctOc0AZq0NdRjmsi+apvidZtZa9X5
vf3n9g6vI9NzQJHx/IiBywwm+KkVJjNjBYcPtCoPqT/fE4O0OphyGlsztJWc+8uYhJ3iyKXKp6Uh
E99QF9fGxpt8Y63rMKqqm2uyEYCuHOQs0ulDXnxCPqLaPbauYf6NJubmblKsQ32qLZuUsfsnJ4Pp
NhP5u66Shqmf1J6Tmoxbodu/hJRRF5/0EFOMtj7zQi6IWLtn2UxubMM+NNpT7ebOOhcT7pjIKinr
G03hfQpVJ6/MGP475sJ/KQUa6KtHa3xrpZ1tKww0uPywEYP/NNVb0vQdBF2eBx05pBs1GOIvFY92
le8i4YwPTUFQ5EbGkIK1H3NLmHN7aCwtIxRA1zBcMmOTpFa822NDSESFVwJYcU7fqPOaWTswQtKq
q6iiXkBvSGs2j0IrwVASVE1M2azY4CSHUis/CNbL19SUPhed9mb4lC8hoh5O5FO1L2ieuwsEtIX1
MAaxMvLo6GPlwzDYxN9ANjRRE/WMgz1qv5uZDBGTItyVYln8qKpFB7AawVWW1jnxeNVEWli/RdM6
AbOa3CXSXsyjY8ZV/zO5mkjDKvO6k3JjA3TdTI8tgq0DKSDjVg5iRMOUlc+yx0TqFtSBttkMvqTP
5sCMi20pCnxWa2tXEjaLwVvmqDdAVYZi00rO19CxJ+8Sd9kIEG1Yx8bG8jjLaN4tKOCfbBhShPZd
saEQjVYnbAYnI18gMTNRrU1fMyhE8Uk5JZc5LJZaWy+uO7rgSToi93aurZXrCVKZct1BXjt7b30K
8p6bVpyvS2t5tRYLwojMKAt4NIrRec7Ij2oq5He9YXzmCRfTXM8wDV0zLxCdWd2+L/R+I583K6QC
ckrMwKwVkU2uYd08ox0A2U37ktDb+hDphC9NA5KYScG9EeC1hDLp2m02xvd/wX9x+6L/Mg3wta7D
BmCiMVtDEMigV7YfyiUvfug1bU95nVEcXkbFKILOgvdrXWFcF7v2MHO3zqbuMy8sWNcOsk56mD4I
qE6UTAaJ4Vyo1PIfGt1Ra1/01GJo4HMj4rw5JfR0WorlhZTdardUo3EzLE0Evpf1N7zZ5aY2FxnM
nTHtQPzzoBZ29FUMTBvgkswKi6Vv8b4i1ug44lMqzoOxRB8XkVy4LbzKoAwBJB3POPoszzNo9XIY
2Lrxc8y6+pqV0vkmOICwNgfoXhLquPCRYfaWqdG2SecmgWBcWOPbH9ZiMuR5qWeEClbO40R+IbXB
A5EyOb0Wm3I2UszrcbTuXRG/WBnsG5eGZr3qrSYxrvfayfOY/Eeuhi0QXbWdOl1u0qk0brwFd7YJ
FFMmIKAEnVFYMkifpCD1j3p7b6XhNNsC3xahoafJ2+TO+kHqqn2WiicEhYVETimoM9Y0ONHC1jXU
mklN4Cnpxh6xJqTKQoDlZfvPSNLmZ5zl9AT2rqjRpneziWV9KYfpWxcivjBFSJ4rFMx+2zSYopZy
54t6vC11KY44gQnIg3Jci94hWsaKS9yCGOIGj2O9buE3qqGhazeGi/NTMK60p3W3qDrcOA2Bv0j4
lhH9MdnI5A7TOlvOq5koh03c8bIZQPRro9UZKfP4/gBzkM0z2EWPqWZ5z2Nlv3QJgxodcW5QDr0g
3dHzN4Vjy50OULXK0vmNsRP8m0WYLA6hg1NQorR2bbN+maacm4kxBfKH5BcM9NPWJiTxL0E2hp1l
jHa6xDnqSDR3A7kegP7sM0ZKr4Yt8hGw2083MGHWVo0JAyZf5fV+bq1cPJarkus2LOlTwXhcEU2l
2n+zjhI3daJLJLCxR3OZrVuCpVCqJH8po+pKGNP7PCAmbtvI2iVj8cKU1Aeerj0VFgPbSo5286ZE
gcTHGI2TyttfmyoeMhKw159dE4OsN2vyYlqYPvt0cq4uVRbvTV2AStsWorjagNpK0l+5eBDCdEm+
1twga5OenL0+29o+jmxWZ9jWsNVtgvJcVx7I50M0kiyxeb/XuLCcydO/WF1BjywNZcrUW2ao8XwE
iWBga2xDbL2KBXi0jOE1zsro4nWqPVVpOYQsRKj4Rpk+QWTgHG9RA6eEFCerBRfUamnTL1+m1XGo
2uKIDIOPTnQSK3+MLLpSvXEq8hpYxetJjrJi4goZCeziicQxa6eW0niA+UHP3ZWozwaMCSh07t9D
bGRMH0vvdMCrjfXPGfXywjNH1EKS/JKdgVAttYjziSykEGlFn2Wa9ta6s4BKATkI1+sx0ji1Zq4o
lWcyJzs68qQVThiwt0NDyVzctPCqbgWYbpYNzNC9T1B1FjmMpnlcdBQ1VoLWGL0m0q++wmKBHGk1
EZ61NZf+sQA+AQ2RT5Oyb4X6H2lnshu3kq3rV7k440uADAYZ5OBMsldrpdKSLE8I2ZbZ9z2f/nys
wdlSKm8mqu5GoVDYLjiSZDQr/vU3frHWc7/fYuqpv6mZQI69lzuvHupGaVUQci39zu60X0bSV5uw
lkOJqWtRraPI6K6xHemJyojeEFh7yzTVYe4KB9WuX+ob1y3Hm2CSwAodXkV4y3WbshU6ty2scFUb
vOFqk2586BSYm8XDbZ7lXCwaFwKTRum/CmRBHa/DnHBtkW7DqVZrf0yqZgMNjWb05A5L09a4NAr4
Wk410LocmhsXRex464wZRl6edIN5648fAjD+X9joPwFQIfeqqZxuijwXJGkmDbbltEsh8+MIWO8E
JmbvRt0E+9B2nAcvgDlckbj2jdjE2ZIKDT3nURyBikdjnkNTh6OL2ggVTTATyRu4HX/oElv3XjYE
3wwHBWAGfoyJCRZcokje9YCOKmA1Ej762LTEfUSV6SSfS9IfdwGOJVuEsKj6bV/Hb4QE6L7A+tT2
J+5QVOZbTaD+qQ2gWriy9kqa/lvPHX0nu6LfB9gjraIKHYTWluGyZ1dexoNr33QZsXFqyF58spg3
vousl8z2HmVQ4KwbYzS/V/mEDK6nuDK0JtmIsZ+pl3zWVOavke9AAnY05nPHkjKN+g+3WZqok0BD
E03ISXEoOYiucVnb+ixCgHfP+sCnqK87NBuUPZYELE48zE3Txmyw8rBq98oCQ4clmiq8nHz6IN9N
NPHdup7C8Qc6jnrp1sia8VHsFp49u5QbI7Ve5cChMAuKnD6JqR2bPrp2zWFcyqw9ZCWAU5tQsape
o/OLT9ROqM657SUagIXMS3pvZV4zaSJfDDS0K90eb9JQYBHbDdF3r0j/sAHjXp7Zcxsojx7b0RsO
Vtrm7EokpywdBSPcDsSPEcO1WzmMMYU93B6Xah2PySB8ysoI//0J7oanhmAT6ID30vZ0OB2TmW/h
HlDZO+67r9K3htslL8UIt1Np5DfFUJJq2ivqvKLCSDbA9Y6jL4QMAMaoP/kYUUBVg9KrY5QNVDr5
K3OwDWcR0VNY+eUUgiFrZgOAWqbGUjd5Zc2kxAEhp/FophFED5O/Jwp/ghW43KLTbpUQIE2eLGof
kCFvNyEhgOMLY24oQOw0j/5G1NHC1T027CTUdmlbBT8TzaZLADq2E9pQXbsEzKzgV8CbzjBxvE5S
o+FY1ZqBT0NJi2FhfEuuL4yUrrY2vCSCUS33nYxuiN+l794kZsUdmzWDY3gxceUONUBbN6k49j28
wH0PYSrIdTfeJF2JdX6Y+1uDi9dmHDvgysGfPUAG0uA8Oyrx4vbrtTTrfBs5kXXoTTs5jKGPmYIq
otmjwlxYNcJKv6ez01KhKMHNPqjEa0d05rcR+1hssw0Uxp7k3DLlppdXnnjvQalXetfauO3ZvnHw
h6B+NpwYBiYCHrDyugEyqnmqWoPyoDdtdV1JLfouHWpk0Zg2CEnbrqsMOplmRsm7p0XxPm98rDo5
v9+cEIFq3HE1xB18WIKMI8uStcA+d8TL2oHWl3W2uQX7pzCucI3E1Geg1xcNe6yijWvNtpo3r7Ss
2VJsqB46Ay8QzYnrpZEUf4AWzPeuNdjO6batbRFxZ3Ywapi0GLoGWgGUL9JeeCWXY6MN0jc7ic11
2w/Nj6zlUoEBCTV27/w2cHYkR9czN5QQMFocqwKWr4d2H5QqvMlbUFIDatpgdrOExewDdh0jfnVo
4HNhh5vQjKX2UAZO+i1x7HIvALBAUGcE2JAoeuwJ1uUw2pDh45CwBZzykX30Kts4Jpc/Wm0tQRW9
WgW6mO5di1ICdSD4jo+9SS7ZrdoSbwYMrloBuhcN77DJs52jNWqDeHjcYjxY7bqS7AAdNtZbIvp+
gmgt613OjrGSU81+Kof4duzhfIy6QTZ3hA+9VxLDlyRglyZsjjtuy7jU9yhucKRi98uNd0ofijQr
mY/hqrquNQqKibTJNTaRBOoauFA8RpnP3U4VwYOBrBwPfmzarlozcrat6lPk6na59cqpwW5DjW8V
KRAbNPHsF/gAsv0jXaU70DwnwYh1lkxt0P9ZS0J5sDNoK30fGqjieq9Pd0PZkBdMQPIWk1csgHWO
394Q2j0xTt2Gq5fY9VUT/Cq8qd5ZRpsup3z41VnkcDZ5Gv7N8NmD3zjUGyPqi01PHvXGAuHCv8o3
N8YEOTeVFLgpxv8bSfYGLFQ4aEFu1HKbjMCLUSi2Aw7ci9FEjd35FhYLkdesJ7NW8EkJx8ibzv5R
FT3Q3LzZjmj4rjpT866dAcx7EQ7Vz1iTzk85VnQOc7vIr/D6rVa2sPgeOAX4/mvazubJpZ2taTt4
OxWhsfGIQ1lneh7hBqG0XRz40Tr0W43N1c/W5ggNuRTO30ZqGEDN1l+gO9j1BDGuJUbEyT6VYIS4
a/A/gRbobNbao6/n8maOA38UZRqscVyPFwhN4CW0lnHlxfTrels4ezo5xM449iuVhbjF91+7sbES
pEjBU2ppYqS8Qhj8TjdupksRFbYMdYXXUp2T0hHHLZ6PsRtdJRZs7QTPNNu9gWiJsC2Jkh8q07Be
zL2C9D+UNgEmLzdaXBQvVovNjI3AbN0ynb6ZlEDXEZr/ZWXDQEmiyL9TdKBue6Y+h1TTw3OA/Z/F
JCZ1OVaBgfWLfpD5gMj8N+Q+8Djyzrddbzer0jftrcv175q0CePGEWO94fwttsnE5hdVmYu+M+0h
KctwE8a1+0r3bVhwj9QXpIJBHLUJqCC4q16GFZAJE3CJWxl4SQp3ssAfZEHLJfoF2IoHEqT/O0rE
eMltHJWZRmtwyHM4lloHkO9kcq7k1HeMAFBC4BOE1RyOh4hYglmEPgbbwO4Jd43IVots7TeHfCix
E2Nj6qNJbiJP+bewWuH9TWCj7MYQaY1cboSevgB4+esSIHE5dkKj4NTCG5C7YD1qioIpLfS/U+A+
VUhcnuxEY0l5GEzvVTvod2iJq42bhNRUSNsQzpvEdGNSvJgU/D3SCJ1VNUGiCdLB2vkCKomPcUKF
k4ei33pvYpfwYvj4RHMr6W6EzuyY8qlYBdGEi1eAOjDT/Ud8R3YTMZootEr6c4QGU4ONCeAXekWh
Zck2TlFSUxqgCag1fV0nuP8GSu+XuZ7pVwC8mFAkYXGjK/ahpTvn6pj9qL5pOgygBkQI4y8EO3Gu
tv1QG/cYWzoLPw3e0yLB94e+3S1+29MyNMAJXDvMdy4tjB38WgwNDOqaTSpwCBjC7LnO6I+z8wZX
Jv6JCmb/SPVc4Gi5GJxGrXoyadZmVoYvMhtJ/gA1hKgJhn/taJb5Aq/J2tRzedF1XbFtBOgzkJi8
mdCP7yKMuDbpAHk2DDt8NnoYw4NM8+c4VNmjZiG05e48QtQC/Y6T4rs7DmLDdoEHHJ2XXRPrap8E
Wr6BvqGeYXJi4JE4dKJgJNDqzA30qjRohqTFRR7b5Q2ZeqClA33SlTN3hezJNSdMXGM4y5lRQu2o
XUBnp+GQgEE6B5zq2pOMU0wqkqB60tIBayx6hPcYRPOumyLdY9+OGYfEPrKeinrlWX2BAbgO/h5X
ya2XFNP3nErsloD6hx6TilWUte/sLtyVXb+lMMQW3iPJBCMRyl0Les/CpmIkIQOYGe81wAmSMpqk
uypwCLz1UuCbqgSc5GXCNB5MA/pwo2+x1P4ROJwPi6wNMDqG+OUlXaGvlBX/xfAzvw0Lp6Ueiqtt
XcPaxY7D2A9+/4aa5GeNrcVVPwXjcwNYvqIf221GH+O6MGtcSoPAvqOjlm9rr+OOgjwaJwXycXxS
j/7FxEIWjSGbC3ixxEvGXcQxTcW0sPOlWdslHsOcRdWQOr9jrB9vSyekd9hR2Or6FNxxuSu5pkB2
eyycON06nStX3ghO1Bt4fBSdGR2g9/XLnv2NqhmWT5c7A7ac4Jl1FkIBzz11O4gCgWx8O5X7Wsfm
BMd+/dUqWutXKGbvLIUWyMZnZRlhdXpneL1a2m08brLJszeO7lYvUV+DKSiuyCS34wdvBcMtDHPj
N7sAItNaH+gRZsMrpunyDuNGDlTh10hzaD8nmZvewhdNqa5yKpCy0H6zFVN1YT2CKkN3twEG6Dc0
+OK1GEzckiofvygPRCWKvXBjlGFHTutsdBl3MKAhu+FmbQJpdUX7HELnetEp3ODdIi5VHajVwvUI
H4qKNniiF+xRmifxY0+KyN7Fgh5m/dj8gNYtNtitcTGxJTQb/it67pUpdxaMiKuyBbRcxiA2UN+T
BP5rmFTlbRlnJbhJmV6xZU1Pwiy0a0HffpuULfsMFYvRUj5BhOGKGCmEdp7+hjfNC5yAfYt3Oxb+
gEyJ+1T0T7kC3DNAcr6Vg3JufAjmy7aBPEfXNWCq5PnvyBiSdezHOdnpalaMkwT66E65fiXSluwE
ANutKeLwu5glYLoygltAs/g9NWlC65DG7vUccmlltMPabYbkhgtH/jANqdxopJttMGQhj8COn0PN
LPNlvYtyglzwiXPBah0gdlJQVpaPc/IuddYmBEd5FaR36FUxImk9WiNFI9B0RIARDg4/syVK8xx2
s62Gg7Vp1aewSeB20gqAujeY4YSrfpWv2UnCdZNBn0SnYW2YC4THEsO7ySqzglufe9NvL08kU2Am
dGRhee3XfgS1VcOZXeff4Yws99Y0mTRlh3zlysbdOiafy65wINA9rLzw9XkGY9bfSDGydnaUP3rD
VG00aZj/4sshzp4wRTUGl1CjeHh1eqe4Q9cU/OaIG+6ggkDUwQw0BatEQtWSDLAixSZ9ABgeX7qc
vYDua77rE/VUlkO1qBR/SWd4v83JECUJN9zx8JuGPCDHl5G7+MIyh3Cv0ZfZTqbAtiBpmC0stJuo
5TVgB0/CCsKTluUhMTGcI1WAooobH/78IrSps9wmWLc4EmdoZSnag/lf4LDjBv2yUQ9dHJRPucR+
By/ewL9xh1heQ94rVvY40vbUzfGujFKHA7xx7o0MrIy8vmTrty4TplMuLCD67vQCydkY3eq2BHl+
oKkRYgeb/UKn4q/xivYf7KA0dkOHX1xE9xAqkUivHd9Hb5uKfNuZuMl5beV/G0r7N4702bWRd4h5
zd7BWN+bFiNXt3vipNiW4Y+zX3BjN4bce7RtKJG+KkBWMswcY9qYYCEV3SPuPQ+DQk8QGuAPZo/p
UBMVzn3V1RyfrpzrNHQe0aDHIId8tVFHsBTHRCcw2bU1MYrhLnRgU3F9E7PFc7ZrWY7Y27JZ9Y1L
iHGI8gSvjPrRGh2Spjgs7zSfrCW4ixrSG1wyubiGnKRO8cufK+isLLt3R3Tt79Ru/U1CvBdmcriv
BJrXbQEws4PejT7pL7KhwYXXbBRBzVGmPgJZYzXoQS65aRQaaxKGyZEQmAnIkYcUVXNTK7QBlivH
51qVAoDRk9fQcNCC28arg39EFAE5YXDYWNi1NQEe3YG7taBK3GPZFSLCgsNBll2/IrSrhXVRAKcl
cIc11NOGh6DMSQqCFDJvwOcJ157GTXRiEA15XcDA39hm516V6VRsNQPyTDtp1Y6FR1VdA7Y3kQpX
vkidmwQC7Iryjt2oaX8UsAh3NYSZx9KZCPtsyUbENSHagEf3V3h8slxVTd0+6s6TZ+iPKrH6VZSP
8nZS1g/RWTjIJ5yqTUaTAoKl89gioLuNmxTudsP8KC3Y2InWBju6KxEmDSRjjK5E/loW+LulJYsE
1JSaSzOxrKXvdEe6VbDqYxO1DR7b3G1QYNdjPbLf1/mN4aIMMFv0oRhpttg9ZNkODy0dpncb0Ra1
yjcKV6ocyKf4v8RJyxYo9eYKTy0mLn5AGlQl7rDpLykreqpd2m0KtyrumVfmFYFsE8ZRk0I4GNRk
8eXZH0ogFLGqKV5V3KEU7rRWLQxuqDAUBdKSCuoHuB63dGUa7JVQjIa4Qn8UI5TR4Js/miwutkBD
ruwJlUonK2RVoVe/VFVV7/WaDEe/dOKtPw7GCnM1awUh943OP21BfDZvc86dtd34GK0XNW4LKLKX
8HnULokwDjBbl81+FD/bQZW3Na17REW0gGoDpnICg3vREU606o3+jXw0fYu63tk4qWzfCSayrw03
onvk6r9VZ6abCqvVR7d33wLlQGarQBBooP2Bz2us6d5wUQ2TGiwJTzen6OGCyJbIrM4G+9PzrSVx
jjLQfWNMY3kbNaIAlCR1raSvoZN3Sd/KB5Gz4gsz3bWa6T8Iq0kfJfdGSOLNAHAPRH3NpPpdNvQp
ijTnAuEEHERep697ocMgrQ19oZSWrQZEuws5ZvgRUr4thwkRJkzAfN36nHyNR8eJNL4AOVw4bAct
EIh+AGRAc8aGaCxMD11LNdcRMRcrPgVX8UAf106S/RXEJa7wdEp+NSNAt6Va7a0k0AuwwWxQHMrH
ksLyngYbnlO6N/yk2nuFXWYDuiKBIdl0WFUtwFHfwVWIovwPD8eSzgdkHXPGSB7RjXKKoL4eEikX
dVVW+4BtZxcUmGLC86NDQV9VZEjWoeCQokIjQyB/i63o3iIpfmWkCGZlyA1KDSSlLIQ3eleCQBMK
LDXCIuZM0yesZlqSPiBJwWSqVTVdu26Hv3HgxC+NB3LtCJoOdczRYOk9KawYJi6TMILZDAyMg25V
w8vpX8mWBFqOE4WZiI51P6qRYch3tGm0ZRwjd+wMc1xDnXaQjyCc0HvyhaYMpaRLwtOq6RpzK+Ia
NXo1EohAr/EGrcm3KI6dJ2hA0bLMSrWF24KVEy4eS+D+AJlAy9EPrx6BjA6/WGn1rdXYJU0HCDa0
CST3i3Ys/LXTqb++23Y+HdJhmK/7GrZVqKNQzFirvB8l4K8HMxkbXDzmIntsr2146T4FoNU2FXlW
Prvc0naoJ2mPGi/QjV7KW2IiwaVMQntq7MChLbhWR6vVwnNRmxG/0K3j175tsAS1NfzNMSyEq+Zb
13Xhg6hA2Phj90P717dxKZR4+2pJ8e4AzG7h3hRb8t7G+delf2sjlavOpJkfCFY3phA4B84+pTob
8DJ0MO1OAzx+9O8lRpmLvKJD6SSyX5W2Hm8raLhXkqKKNESqtkXNcYvGTcW7imgnLEwxNAsdNCqt
KzAEju3qlibW9GyThXDg/0tYQRNo67QNtbVsgxHZHgQkGIj6H62FeQkgV/6JbTPklhCTITCUvBpz
9jqQHap923Q45yXdQLTz8UtNLm3Ese7PbOEa8coVN9MObUFUX8UteA9W8s5a0L/DLMRUOINE1rUw
4pAs0GFjlmiQC1ql+NV3nSae6WejiZQChNJW9rX0qCw5LhA0UR6ui3Ss7nAPt9bVlJY4QxAPoKoQ
PRt7XjqYWAJZ/CVeVZdEfM7GH6DVcNDCcCmrFs8a24LH6Vva1jG6cAuVho4CGnc6P2b3WkvZfhf4
c+GmCsy0L00YZjlhQ8up8LBcNpmLVThCFwirZ4eu+EZ531xEDNR4cySJPkFxLTXoNPgg07sj8GXt
IwuD9Tm3TbNW/vSpFX6UGd2xqUv02z7IrIcgBZnV4No/6kWBOm1wXaT1UFohQ1aA8xYNXprgaK4g
fCvLMG7sHqkkJuWvUzvTJQU+tHqIjJyLZLtumvBVciwukg6wAoxdbpn8IHOylzjQQFgL8QHfYmQH
W0LHi232Y9U0apBId+m7GuiNqOXcO4sIErgxQ/XMLdjYdmjCUUE7nnddGgbrJiJtzjOiYSc4wGDC
asO9AubWd0MJB5mIsVgV+3xAvuvBqWI/AiwTAnTHSRJcHwqHz5YS3BO6Fgb4Vpa+wCd/Vo3NltOl
xBiHRAjbLmQBTHphPnH7rXGPtePVlI5YiRFAvHBLFLFjwG6uDfiTNfzQZVRq1uMEQQpSXli9EA0j
tk6R9Ic4sGxOFaZdLWio0kmb6CljIeOEQt4IAZuds9uAtWK2tFaBtORshhDWWb6dGtP5nUcN0Zp4
9i58D+bU+XT0r6HllilMV1gmbRpL6Eeh7y0riivxmO/RJ3/3p2KZG+PP80N8jS1nCMulmDaFbUn9
KBcdIEy1Udnle2O6HZ1nxGt2jHgYTeL5cb4GlvMQhnKFNNirSZv+r/9T/H57DKnY//u/jP8bBtVk
jamb7YvoG8CCLPyVxS7ahq8l2r/zY82/Ocd0Mc+u/vz3fzlCtz6PNYfcfxirQnEUzrmF+3F4zfy/
LnbeLu1pA3w8SSGG3UDhOj+iYX4dUupK2SarwIXxO3/JD0P6BErKuSTZ5z3OARDZ22mPIhRu3juU
12WrgaKC3fd/XPcwxICG9YVnPvEdWdSOqSSXYlokR98xGQBCaDRn+19J/rNDQZa5nG6r84954iMi
uhGAKwZ0SnIVPz8lHXEzxZsm2ysssWH/xYW79rkdJ/nBc2/Oj2V9faOfxjqa+5HniskkuWLvgCf1
qN8k9hLG+OP8KOLkMK7p2hbvzmUJfH4k2Jaq1xuG4QgnCWKPjdjG/muRmLD8Xsrvlumtu/YpsK6I
taIdBJwpEa98c/M7NqzQ40L1LcGSa7gi6+78T/uy+JXQlc57FqZhzf/5/MuGpGw0LXDFo9XVPyrx
BA337/kRjC+TZh4CVoiwOQ9sTunPQ3QGLH7iisxHbi+wCbCSEB4mIR380rb/rQn4OX69F0Py0wCQ
H6zyAHrx4EfJllwmIBZy2xYUVdvzP+vL8lUUF4a0DaV0A8rJ/Ks/rKUyDyJ+c1kfYrrpmyEDdXBQ
kpHzMOkPbtwe6trCbQlVOTVvSvH87w/PItLZcA1bOsczAhwqgPAnKm79IJvVhJudTTTmfSFU8y0q
CBfUpzCi5aBbVzXr4fb88PM7/7R58fSSfxQHps7uf/TZLaTaI/366jAYz9V0KLFxI4cGAZ7rtGvN
vzo/2pfpP4+GmT7CUsEZ8K997cO7duiYALc6FcGGqP+AbErr3SzSC6/0y74xj+JYSie5z6YKPd6c
mgyuam5VB5i3XhcSxP7e94Rotmsq1PMP9HXV2K5lAXk6nGeuqY7OGfDHsnT6oTpAZHysbP+6t8y7
80OcemcW0aymLqAkGMfvrMrCYXKiiiQTRHCP2L2Ih9hoMI2JMAo/P9SpyaCE4HFYp4YujzZBn5uU
Hpl5c6AnTQax+QNezK63EVQ39C0TZXzDenx9fkzj1CtUbAnsCVK6X0oCyK8tfWkGTYEdqdrtTQBK
kPzFFGbjM37Xdi991D70EKU6Fw+McEfa46Zs1OP5X3LqRX/4IcbRcdOUfRVQJzeHBp8Ku9uPOZLJ
8uX8IKd2m4+DHL1ibHBqyOBVc2iJxNS+xeO1pQDREJ3oB+L8au3H+fFOvl1zXm8u+64h54f+sOKI
OLLiYuShdLD3qtlHnrf8/xvhaP8k3LUzJOzsA102nyoaQengXVhm/3r3x9sUsx+g3nEU+YVH68xV
rt5La6wPtfYAKp4D5YfGg1u+Gma2k94O+wI47PmFjeTkx/ow6rxePrw8T9VpRvBzfUgGuA7dVSaf
PVztJsyhuKW3yaIEID7/No15Anx5UstUOrukZZvH57AH6wGbp6A5ELOx0o2rlOw176HwtthvpMFV
F9LB0t7hTlx41pMT5cO4859/eFY/xBaq8EPGDeQ3oJMXj3i5C8/2pWxlY+aUxXpc6dLBE+LzGAjK
4Dix3DFK7sAcMI9x93b9INpbw1VLo/6bq1+G/03rnoLiPg0254c/tbs5ukFPV7JVs8V9Hh0wNU5i
qMyHdqRq9vAaWZXSx/5DGc0ynfuDQTIGB23i5np+5FPv9uPIR/NIBvhmJA5LJMezeSLzIc0vHKxf
Syvb5cHQqJmujmff0ZFnjFA2U+yzDmQRuPazU3N+Yxj75/xzfF0PSsfPiK9H24Vz/GgzIVOFaqGw
WA/lD65YbNZkTtApTm7TejeW945x6XSYv8nn1UBRpiOGkYbUHW6On79ZFNFChs/DrMQnJcKsvFXc
MyyxEJjHV9WlYuzE6vs0nn10Bgwwun3ovM0h8B89PlSoXeuFjxXDqnGIpKqwYrgph+vBuHDIf/1+
n8cVn5+zs9qKFgfbNPvbEL360W1QPTJBz3+/r/OQUeZbscC2yTTto8Mnz2WuI5BtDlhGLoP8fqov
TJCTj0EbwjEcndvEcQFBj8Qc6XNWB4XSMZueK6pZqqN1C93x/KOcnBjQ3hyXgkV8OddaRy812EX1
wehBfGx/Y9joYiqBI2zT0ltLpn//COLluTwWAJdgkR1NxbhBbRfZEk/ghKAO2WOZ3GE+tTXVdazI
WJi9piBlaxfGPflKueNTGtm6xRL4PDMUcDQ2DtwP+hifFljQsrvP0lfHujr/Qr9WP6xqrmWuSQIq
1cLR7uhjUzGiOOMaFFOZSG9N6MpVPMgLw5yagkIJoB+HeApXHE1BzbFaOmJmc7CROeCo02+TcHL/
g8nxcZCj1VRAc2w0wqQOJZeYFu40Tcm6fM1pvVUXqp+vUAwH2sexjs60SpX0syPFWNlD4H2HOU3P
ajNnX2v6QVe3lKvY/4+JjvrdW4XphY3j9Pt0gbnmG4htHX025BKggZXRHCxA06lu72BWvZ6fGadm
IBxwoTuWlOz9859/qAwC8pJkLdP2oMxgmeDuq5X3qsXIf3t+nFMzEKTOEZITxvlyOUxK5dByytsD
Rk0EJvsQjfEYbPvN+WG+lgHQ5V2XjYNNEHH/0Qfr+sH0fTSKh1wWSxte6GRc9cSQh/eCBNHi+vxo
/6pMj04wg6eyXQFRT+r60VxEYqgSrZsYDsc503+K4Kpl1qMW76W6F/7GyoNZYb4oIrXECn0F82kp
AacRCWM3D1Z9/vec+JiGKeV8oeQUoKT+/DHhaZkqCuPxEFo3dqDhj0p32r2Wl66SJz4moB23b8A7
k295NC/1gUtr14jpYNm43P8e0Y1E0QXMbv47jl+tpXi7CI0srsdHzzLS7s2GsNAPsp7TMg8+SYlR
tFPqOuyGC7PmxA1EGTbMcWlzV4VuebT9V7CDc5+j4eBLlFG8vSw2dPiHJhYCCNBJNddE/Qu2zvUU
RRcm0amXScVqcbLy0YCzP3806NtmA6lgxIo1WiOi9SKNkMR//6ChIv9nkKO3mYwC65WsGg8u69so
oAuKfWNhmGte+GwntiwGclz0wq7lyOM2g0lodtnH3UiKPdpuUZOivfq3JznljbJASyiFvxzVeFUO
Ci5Pf9AFxs+5fmfin5QM1hqs5sL+e2r/FywoaYLFAwMdn88pJuMw18v+MHg1qeUu1LA8p80rMwfh
tEjDJe6FxFJpyPtKWbj7th7K78LGlW2gkIV3rQ/dv7/IP/2mo085WgTJEorScyaFyyb902mPpbh3
9Lfzr/nUmvg0ztEiJ1Y+LXWj6g8mjbAh3usR6q1wMRQPpbPvtHXfPEnMHC6MOu+YR8tecExQxjpc
5Cx9Xi0fziPLoHqtSGE9xHjfYWGciApx6oo+WTFslZ8spogedPYdS5jKLC6MfmLPESYkBYHUXOdH
HC1FzU16V3NUezDctwgDJIBiOAhZfuNZFxb9/JG+PCatHa5z7G9sc58fs4bIDEqfdYdJ/E1gJs0g
UQG7JiouQMAndhcBXIq4ABD667mrTAzE82HoDy0unxwe28kgIMa8dEU9uVJQd3DuAM0q4O7PD0Qf
doKtNbaHpDoY1trvrszoyS22nbile71uxNYn4gZ3k56GVqSez0+bE8f+vEiZLjQ2QVaO9u/CN7Mc
U7TyIJB0ux0sTIxfy+EwBNB+0B5O8fr8gCdmCmcsnw4ZKiqxY8jKplnNH7jFwUhhSHg7GdxpFSxr
bCegNlyYlvOvP5osnwabn/7Dmigd04Mn7BTkSUEYyK67dqPVez/5EwdPKkZYM5jL84936n1+fLyj
95mwDFtokcXBy5If5GYv2kBsmnq8JiYaCgJOjFN/OD/kiRUh2dRpkuAzoGNb9/khTdgZJKIbxaGD
4fo8Knwwt272dH6QUxDAp1GO113vos4zGWUcdz3qDRm+1ESStO7fCmgaObw2bD2yHfCmOj/yiTdK
4435QuacIZgznx9varpJa6akPCTQlBaVJq9zEpEjdBg4H64q2GWxdqmPe+Is/jTm/Ocf5k3sWK6L
Er88lCkSTW01Gzqcf6pLIxzt1qkBP130PFUxYhaYEnGbXRjh1DEEq8CemzAsNnHcJ8ZbpMQYjqlY
1VdNjQpFe0qgg7n2g/S+pR3mIA+WuDT/Tz4XBT2Hge3Qhj/6WrHQyqR1JJOxa36UZn7rFdHuP3h1
H4Y4Ol7bHFOBzGcmFrIcaF/5BHs2UX1hYzRO7P8QGP55kqOVnFvA7maKIamLc0qIJ1E/4d5BNPNK
mCEJ1I5XrCeSNz09vnK0doHL70sS6juUaqjr0KPiaPt6/smNeSkf7WcffpNxXCNOZRrqSczb9eDZ
I7nGK8Er/HYV12G/CIpkQlNnPca8njWubVh5h+hbWhfdp0/zdnvh18zf8uuvUZJtR+KzaB3trm5R
GJOT2li2mtWjgrQSSvhb0PbL2lhLAY9cuptusK57foXAaI0TdFuV+v787zix//FS/vkZRx9q0uOJ
Ow/zPG9vVYcSFYOkoYFBBF3h/Einl9Q/Qx1vtbEX95mXcZ6UOfoq48nO78v0PtTvZIHMYtv7v8Zg
vHBgnp6H//t49tFe5AunKZJuPsPcW7O+Tx2Okofzz3XhDR432wlzsDFzZQjo32tirPeW7c+hu5uq
V5vzQ/0/pvA/jzP/lg9b60TuzTCUVnEIgvuG+EX5pNTz7EKgk5zoFr878eSOPxNrK91Ln+/km8SW
hnaxQ7PseG8qRBoN0N6Lg1ntvK5DnLv14ZKdf8CT7/LDIEfPV/cxbmTzEjXqPW7SKngV/lbhonR+
mBNllGVaClgINAHcYt4pPrxGKOMNzXvqNodwpP5vnG0tjA+E+glL/cJQp5/on6GOtvQOEUzYW355
8KPdKF+a7kdLm61WFwr7S080f70PTySwuo4zm8Kwb1D2YYlPZANK49ohaOk/2TFsxOjS4J8voG7a
FxpRafMyxnPDN2+d7C4v7+z2Am/g5HYBKmdRlHGfp7/w+ZHwineTyOsLrhC3cfqrzbcJCShh99io
vVVD9U/worww6Kmv9XHMo9eYNnZU1UnN6eh6h7RBHFBWm8RAFB1n43+wb0hAQ3A8+lAU9Z+fzyj1
gWBlk+ez7VurKB7xJ91iJb2G63Lp8n6qsPgwlnv0Lls/xKI14tQnX2Ghl281zNnzS+r0m/vfp3GP
3lybYm1s+/PT6Dutfbbjh6r4FQbfzo9ysq74+CBHpyZWKnHnejxIG8ektyEJip8D4IGsuNHSBzmk
G9CohaN+yYHMg7vAfTdx2bD+k82Qi5+puNxiF3jc9NJhoiFmqtjz0w6EYo6xrn55hbiweZz8bB+G
OfpseWiI0TaZjnX1UIUvnnUJ97g0wNHuFI6YhAcJz9HDVlfNu53/OP/BTk4LCBY6bGeDpsb85x/3
JeRPBHZOlNHYfw3Gurdec/am/yHtzHrjVpIs/IsIcF9ea9NqyVWSLNkvhH1tc993/vr5Uo3pUZFE
EbqD2zAaMOCoTGZGxnLinNhaC53XDE3iWqdNAygI2SqmFyEgfdbT5xZc3dB9u7ygxR3juuoAdPmf
M7m1Q1dH1hhyzkcIfJlRIv1YQ00sH3L+bdvRKaBwwM43DabmIYmjgmyRyfkCcIbZ3QXmQ+fDfxI4
GyhcEO88WfWv0biNXIaJGMh27qlQrBy/2ZNv89zTV1Mtg7arNX3y0axQu3aospcol4JrP/PMO7+z
rJt8MJ0V96GINZ2Fw++2DIf32ALWML1RfQRKIM7G7CWp1G0YUvXs0ZSqdvCPNtV9Ax9MBpCdebJt
Vkcn8KoBc39KgJxKlEPFoW6rIKKULa9swexd5WeZ3HByVk20kCYXpIybcZDytnjxKqbUzBph8ueM
qpLCLIy9UjObHeGJLXH0PtyVuC3twkrgXrbtVx8SWkY2t36Ifg4zEJcP8dKH/biqibMeZDMqiqIr
XkzPhYyXocYu2XerVdXFzbOp/vNigQ6YAkjsvk+MJiuKFzn9IyMCkyiPgedthlFCfW0N2D27mOwe
/EocU5P/N6sEFpYLVY425C9Abr8ZdXDHePLKIV0zMXHHgBxNXbK6/MWts18RA60Neo6Xv8w8wrcB
7jItAQxBo0E6rfBBhR8HkRWxjPHRYMSeYVGou/CYZbUbsxuUsQ5ILO+02L9qmM6KypXew8I3ExVE
G2wM9UwQoueHENkPxYAoSDByuldtqMJg0Y3Mi0qkhhWEpVkVrYSuC7vqmDITFboNBEKblt4Z2TT0
EM6tl6b+gTrKvnXWYAjCJ098CxYcxaJSbM4RJHCQMkaXydlLwLiGDkOmGfyTGtVdHSPJC3uuYu/7
NVT+wmU+szk5K1FfazHgC3wnM5O1fmLqLWBwyeivLh+YRTuI9FLfMy2eDPH3H5xGAi8FPdEme9Go
pHRQDuy9MPf3XW61EEWtpjMLnsOhH2XqGuAAnar7uTm/auK4GOLoZYSs23TifUcVpYDn9/Kqls4E
2ANDAVHHl5smaCrj7g1A7PAlj0uo3g09v0WkaC03my/G4CFnLols1qQ8OmkeMPSsSjRm/Je686Fj
TOF00/el0q64jfnTZvKg0VrSwXKD9pnsWan1mWkxXf0Sw3aLQuAQ/bAQVjMQcTqk8a/LOze/vyaP
J9B/OtgUfafViNaCY6dDfpQ6AMwo3bcsvod0AZ7hH1b3/bKp+UfCFJsH9JIBr1lFwNOgt6uoVr6E
iYs0kmTCbgCt/KeNgI8SD7AMggjIw/mBqyjEQfI7+i+u26kPZZ8me8MO8pW8Yn4SbDIwXiomFhTT
mFZ7g6iTmSG0k5d0QDYbTjJtgPtZXTMz7wOwT1jS8XYiHJ7mfKmjq65pd+oT1LD7oTPukrbYQgnz
FXr/vQn+S5Lcgz6gAE+tWZb03eXNnEeW7/YNohnacoY+RfakxeiFdpGoTz30D7mh7OBhj4eBMVx0
0eFh8L+0wz3E0EwpXbkASPrg2qxPyKxe/h0zp/X+MwCEwQ5B137qReLCxxuHrfpkZWjOAHmr/Hhn
NS1TudeXLS3vuBjXs5EKsGbVCqOQKttGx+fJgOEezcRNJphugz0qsRmT1souN9FgsVDI+HSOKBb5
wfIkindHCCDiUVefKvm2HL903p0drJRiZsdWoC55qlkXhSzVFM7gg/NnjFjzAy3Vn6Syu0EF6T7Q
oJIpxsPlTZy9n8IMEz22zIAZcPnJHYxKX64VudSfjOx7o98Y2t+aSrHrPFaoayLpjrT5Z/0/42yk
Ppbs4P5RUpxYtJHCiTMt8J6lLj0ZdX8bgbj4/9mY3vmUtp9XddgYKPV3UDBb2cq+zRw/+ZtqcfSQ
D6EVYkzeZk0NUh9/Yz+hc9+p8C8n8lZrHmrBaQdlmFeuxAIz3489gVoigbI0U542ONyxr7wR2dIn
dUS1e4AqDjlZlMndB+auP330iFNJ64nrGadmhedHDw2pGC6n2n2KDfk3TGfX8MxdD3H85/LRm59w
8T7zaoKTAls8TQvbDMSPh8LAU+ylD5Ee36taA9GIsxKDzh3SuZlJ1GsYPly/qqM/pSNSSQG0iRBB
eogb1Gsd/MUF0QThO9mEHNP3uaYPG2YhvLpeOP6SI+dLNaJEG64NIC6Y4RxoQPeBDylzZEIW56pc
B+aT5/Y3kuUyGVFs1HblgM9rtGQIKoOOugBd0R2bQNszxYrHEfTtE4ONexmK/fROLh5gKgmUaGtp
O5k3xM4+/7FYk0J2JBAsLPP86A2aLPkjuI8nKwKa2pRfoDzZV20C5b69En3Mt5GrRDEbUCflHvBf
56bsSPGg5q/z58zJf6LAhryRqDToPy6f8rmjYKhQIcQR0SGK1RN31ziJ7Y1yGD732bONPkMN7SF0
hJvStvZDn2466dPrcghDTO4u6F6Vesv5usoc/mDDzOTnTlak20yG6YKzaPMY12W9NqkyvVwKAFXL
Jp8E0UaCPsUgmMrQjWFejM82ciuPtd9T6pbi6sosZMDtMXwQK6ubG1R4PKjYgHsQNYHJAYHGubIH
1K1Oddv/KPIKPVgJenfrkKzO6U+/HF3kj6amFwAcQlBStGlOfdmhUiBtqNYyjVPB2/tXKW7qwFt5
taY+XhgUs64sj/mVWc4ymHk1Nl4ZnnLPcn8odg96y88FVV7sDnd9WAy3sdLFq3iI6U3ArqhIgnX6
T79ickSlPLQdpBfCE3pc+qNSDqa7GR30gM2uK+lnOX/R0GugRDaL+7zNoAJLpRr5hB6WzYNUNtCx
uyGC6pHNLHQJv8xKSDnDRPMDye2ZZtBJq0HSTY60ExdJHEIgd4KyuUAYOoaby6wVE3nZDt4+VUix
2LB2xUXfXBc2lYBYURjxsNzvGsigP208gvyRkN1JXVvehDEKYR1kX38uX/WFfTz7mer5zVNIMiDB
5mdWg//Q6OkfSYcmvrVuPm3GZvRVJsGlsELaeW4GvZ08E7Xbk15VN3EDMs5hCnu0ri+bWbhpTFzI
DJ9Su2EUdOL/w6Ic6kw2ylNqXI8BSojlKTDKrRP+umznvdn3sYTD1yWAB2DuEAcAY5pc6VRzoUxS
6vTEr0EorkadXElNhDyzWD34UuBscwvtu5jjcQfjAuzWcQ+RCxWK8Dfha/lk+f13zYWlaByC8BF8
RfeMWBPseq1nPxbI5h6qkGsrQwqjbvpSs9Zu0MKHBzUsKhokIzjEyVPSSaiGeHYan9qmu9FBRl8X
TKns0JZ5u7xXS4ZIYw3croDJT2cRIO9NLAeBrFOVp+3XMU3lO/i3huOo5GuJwfzz0xqAZwDQtfAO
0wIKxFm6OVQopRjyA7oq1za8K70FIXvZHC4vau5nGXVgFoW+iwzUc9qKQA8FdEUbtadQ/5MN3yv/
d17+iuUfSf/XUNYerCVj1JB5rUy8O6n6+eXpcxlJTaqsJ8tCCD24Lp3yph1LuOKZEg8Omf398uLm
X0yMx4sg13jPsCa3SLYLCOkUp2I60HgsJXfX58NLCyn3ZTPzp0OlCMW7ITucQ47G+bL0kYKC5Lnl
SS7vK9/cdcPXxr4388e6qFc+19KKmC6jcEdsMccZp7nuNp6qVicKutp+1DN144sBWcGOuLKqhTNo
ywCNBXpTQIAn9wqB6wxoftecOupRbylKunvFf83cTtuphbfWz1zYQyJCmelAqmvs5cSa2TFSk5i8
91JB2BlsGunWVq99xA/Whnym1TWFR0zMGVAzxLUy/Hj+tfzQ8nUYtoksvH1cI7kCRe7l8yC+97lP
VfHaMP2YCvnp/MUM4RHMpLQ71V7CMFm0scL+QW7D63ZwHiMr+2JqcFTKnvz5w/E+7YvjIKnSpjPT
KpLqIxCz9gTJ0cZq3jrI4rxBWVndfP9IDVSSbnIsQ1AKne+fyMntPHWCU9tGd4Hl3aG2uIIWmZ/y
cxOTt7zJKtut8AgU98F6ZxCcStYXYCsrfUFV3P/zDyWyHBy6qlLl4XOdL6Upen3Q4io4xdCHgiJi
tmN0EcOxxubBcrIbXXnzimpXqZAIwhdyjzDS8NMLwvSXDUbh4ESC6LxT9KvS1D1R9oODIkv1XZPa
HmT7+meH4gXxDC1yioxcTNhvxL59KEshJ9Ppw+gFpyBMrjy93NrKVToON63d35jq3qGXdPkkz+qa
7xZJBoEZcJ5mWXXTFrFDxyU8weytbHVmKDL1frOrBRu9nHd7FNk6iP0dbRfa5rDJPO2fstB7lFCi
dt/BzbHilGZlx/cfZFOvsHQGrGYls7EqCFcpIpzC8GWAcZIMtYjuMkQ5ui8+CjqxIu/r8pdjfnaG
WRgmyIASgVzSnFXO/FHtxsKKopNBs27M+9eIOHzjd3aJvrx2TLVVcon5a6kRA+oEZv9heJl8bVXN
8yRMlfBkMxMwVHdjHsFnd936xk7vXxv7oEtfvArOX/U2psWcKm+InSFjLfi9URZQk7fLh2HhVvKY
Aqt1GOehKzFxnEUaohoLR+OpLo4RNDNVU6Aeu9Y7WnAvZ1Ymj2keGU5E+TA6eYGxz4ufyir0YNYK
5lOKLA+6R1Yz57XrDARATEmPTsFw2yFridQiVE38aenXaRLtIkjZm6M+vvXu50MFjeaRKFHhbyy+
7PkNTg21N6Cdjk6qc29EhwDBT4tnTn50He/TrwGmSNMJ7MC8Ay89N0VzKSOxMMITMkyItn2z0I/r
bi4fiXmMQPkfmUO6liSIDL2f20hLZsdHpUpPo/NiQKgYEKd6/bARmhOXLc0GkvhoDtG9AaqbwXko
wM5N5UniBpbtZacw9quN1enfY98G0QELap4+F012bVIliDT/Ks3rTV3Am6uF+8pyV/r4C7cA4l9C
B0YJBGvV5HdEUQ/BNNIwJzXOH3LX/Sdy6pukD1aewIWdJbyzOaPcNHggpmZaDVXGgnKEU1xX/b5u
vyBitCszc2VfF5yMA9iO/xYHrEukCtAkDMOTWd+HvX+TwkbYgT1FHUlJTvbq7NOiPVrqNJ+JwORp
o6xqaTmjIBCeUCmCtk+/taJXtf+K3I6b36gIcl0+NktfC9IJgVuhVju7BJ4it0nfxuFpSPJdat9V
6XFUny7bWPpUcBqJ91GmRDItkFRVrpd+ho3cgkMfAKjbPlMqg+1WWmkzzlfDTDrz4BQGCMjp4J/f
AbjBHdwjV1pF50RNXxpVYQjo7+XlzB3wuZFJRWAw0adA4owTYfbbWHvWEfy4bGFtGZOHxO1dqdJ7
LMRtB5Dw0XHQxstXIoVFIybzg6LrbBDnn++VMnhjhbxieLKkwzgqm46KuaO+XV7J4l59MKKeG+lR
ryR3wkgXogf0u3RXItTlRfBigBUUFM2Tx3AMdQM0M9GOpEbbkklLG4w732flg8zaDbC5Aa39rx1j
slmG2o4BJOAhnKzwkgph4OKmTe4lZnM96ypTDjEN3qheuThLu2dSlqeHBw4Sp3q+e0NZW16dSeGp
7uDOdB8U/59Pfx6RodgigOXpcCb5f5JQr0XI2Tt5CkpO/p01mleXLcw/EKPxULDIMCc4gCwnH6gA
bB4WSRY/hfZPOG42BlpHTrAGL5h7GKxYIGkoBfJm25N1hG3cZ1bsx0+RbbW/B9CxJ70AXWBUubun
j7RGnzN30mLgX4MKApIZWuDa+YfpdUOSRuq0TwbaLjhrRKCvMuNPBVtcqr2V49qc9vwgkNHIQIUw
xjmYJv8RVJ0hEOP4qZR+BhUTFvXXy59pXl1wDAqYIm+igsf/O1/QmOelnkbwPGeIOUCx/sexwlu6
Uju8EIpM4e6yOfHVz/NKMQoumjKwl1BcFev9kKcZoTiLsdme0uyoyV550wflA/Twf+jE/kVj5rbR
a//W8T97n6hMiq6MwkisAWXbxK/6Krz4Sl9UJyCUKKA1u8F3hu3K0oRLO1ubqJ8AuoIshBqoMcXF
0WK1AxQ2xxPS5OONJOf5Qa3UeOdWrYfWKJoVfmVf6XbzpsZS97tQxxCF9E4IxkWRqpxgE0+3uh4p
+h6KDp+ugs2EVVWFN6EP93mulumDX/nB71xKnH4T6XInHdTOGXeN1Zm39mi1h9ZX0yvuNp3/IYt/
9KUaPwZpBw2GP4z1g9U7FZp9FsIzdsfgoaZW9S2CvgiWFLtaGwpji0i6neysFK1At0LXIRw86Yja
hIZar+JfgZqMd7ncMW6OEnh08L3A+6X2fnd0e+OHVCHgbZD6bkK5bcY9GoHUqVSULlF6uh6dcgxR
cwmVe0bVpU1djmhdMiFsvfqoO+x1P/DvyiisUSiPq2OeDeNvT9fau8zvyD0Q7NzageJvbamSD6Vb
5luqIMVTYkOyUyIrDzBeaQ9hoqMln6jId4EcPySZqZ96LR+7jeIZ7nYYMvPRRH/xHyTH+3CLNHpx
5MzI3s5CpsDYSK7rfO3CPjwUlvcLARbGCC6flJnTEq6DygpoTYvy6DTV8YAd5FpkjCdYWrZKeYik
B0M9pv0apHHGVAwoj3gSsJOYaBKP/flt6xGy9CMzdE+9Mno/0Vh2j4ltoZ0qaa9J60fbSMtUpjAI
mjZJI40HUf7bOKF65/ooeqryti2kP6UBvGOwnz+7CTgAck3RXBE8RrOIrZc8pTf002j8iW1tIxQ5
0R/b1Nb+XxiCEYbeM/56lli2ulIVsVvop8h+6vorzX0ZhjdbDVc+6uy9E51R3mxboT0hsETne222
QpGWB+iUESj45W1IySUsXy6vZeathRELyB4DizTRpyeniIC9lGWvncZe240o8mT9Q6HfKM0LqmiX
Tb13Us7dGZzzoB4YjhBY1WkMgjpYoCiQop6amKnt4W9UdFc6RHh+dOvYv9XqNizuO9nbSsi+50g4
1i+UwzeFWe7H9KSkKAM9pAVSYVfF6kjW7BVhG97JEzjdjuhjnO+1LDcw4vDLcWDy1hKqj2qM4sCz
El7HcbVVh3hXSF8s+4AqyK7tDnFuM8byx6Vn52U/Mgi7y+tVUuj5rVbZKnC3dHGoLEx/lC+CYQ/W
PRjsM2b1h6c6z2Hkqn+UzCFc/jZLpux3YyJD5cidr7/hoXODJjPpFncPKBxdVaXmo7KCtrDqrRy5
+bmGVeWDLfHqfXixy8xDNCvGViO9anxgQIXFWri7ZANYD6EuH42G/+TupH6YxGhyGkdf75krhiDG
7fZ8sMu7tmhFXBxAXbArTEMdM9Qr16hHrDQx4B15F4XVcyP1Kx9nXoiFmZWg6r92Jl/HUlub8o9s
HANbqExTx0qUvVY8IVhWxvu2bbYot22q5E2zv316hagMgPoWJMkw5k3CHMkzC7T1WvnoaGDK2n0I
Pz2aMZeNzEJghU7yByOTwJ7xWKmWESI5BiPkgO4vlDa2lvlVKQ5hcF2tEU0vfLSP1qYfrSytVpGz
Xj52QfFopeZPu0NltvRXFjV3rGeLcibfbCipXnQDixrRtXevguokB19UtHttZIwv79+iKQG5Umwy
MBh1zi/UqEqKpyFiezSjv0PyOqrJruvbq8A7oWt+fdnWgqMAlkmSTBWGhtu0JEdBvAL0kcpHWs+7
FK1O4SPxFMrPf2OHR9wALk9MMzl4VmKnuWzW8jH2rhQLIaZw7+tPWvj7spnFwwBD8P+amRy9QR/U
Rq0r+YhS2TaRggrlSmnTKd7KcubtL844lVuyY6qZDJ1MsiI9NstCbQrlWFfpXYEebt0QxGpW92YV
7bVp00wY0yu3r1+TxtqFaNfh3vZygAKXGe0jvUaYMXUYpet3vkZkXQVCPnClBLL0cSERgkrcBlk3
m2JCxTgeytRTxW2/GaGhHsyrpmMQp2tXsralK0+3hbYtvXXwdJPtUJvK0LxK5hgN4Y3lJHslFdyx
9rZTIFIZenoR9hqH8eLqPticXBMjYYwXNV75qCnmRnJuxvRO1YqNVf75/Jn6uLbJ+xa6ZjLEKG0d
h/Qb7VrD+OF5a+QPa2uZvG+tUtXF4GKDuOVL0w1fGsWF9oRk0A1WPtW8GyCO7od908/dSxI1lju0
g3yU+wCGzscsuodSLjCdnT1AgIMSo2eW0HO+Zf23XMZhP13ez6WzYjD3RoT2jmaZuAI9Q2ZECrDf
+V+i8LGsv0jtc+U/0/jfy9XrZWNzCB6r/Wht4hHCQnOhfMMabZhbY3T2AUCCXi+2uL29Iuc3hdFe
Z0G+s8tyK9vjj76Pd3XhXcuawqDv+N0r7W2NLtvK7xI34jx4PvtdUweCuF7tI0cvH60o2zhQArg3
kXUcCkZs4ms/cjayEu7dboWScumcfdiN6dPi22oQuAV3RtWHXe7r38xOQjKzYkBvDaa86CI/2pqc
6Q5BgUKziTVcKfqCkPPBZRgL4cl7pXQ3gwciy6PQHwwnI40PdZx+rXrzdigiQG/JIfTK6xJJ59CP
dhpUh2HYl9si8a5XPoNwErPPQKUONwnWeZZkdkHuVKEjDmN8m2XXFsqNin7TlPdDGW7SxL1HXm6b
IHYv6PMu2168BwL9JFJwmJUn/sukOiLx+HIP478OT2KSwCQCbUNf/9D6nz5Tp5ftzXMiphNhWST3
pGEFCur83vtxxFCjn8jH0hz+lvaIWiNyVnZwsl2ZubI22VGuPPTScLhsV/iTyRZjl2efm0hhdDo3
SZgN67uOXeZmtkrx2rhrDD1rFiYnLZDb0oqSkLsEjoI+O0iSz5KVkE+CzuFPQT0gOovnm6d6nhcn
YUxMFqq7dtwH4Rpn/ULowisNVoQ/xdCs+PsPaVTdGn4TOdp4TAv9R9TFO6mV/6Srhc5FM4Ihh4yN
9H2aSYWlH9YJdBFHyUEX+woNxc1Ig+LyJ196YxzA2YR6MJgC6Z8sJpS1ius2DMdQVa9dGUHPqHls
KC22obVHn+KJMZSrpGr+1lp1Z4X6ti2TbY0O5uXfseDu+BkUdQiiGQjRJk+dr+gtFWprOOqUrON9
rv+q4CdPypXhj6WEDuQ7/QU67JroyJx/O9usatV0pAFX125jK7wutGSbWXeRJh3o1GwG5cF0Ye03
vsrWP59fImV/hQcdARcKS+em1Rjl3KHR9KPdPY7uT7N5jBUKp+Fa9WqO/ODQmDRqqfSQusIQdG4o
6HxAPJmsHzM1lq8qo0EWA4ntDZ345F7zWn/vgjC6Kszsp1p1yoYAIN9WVEI2jt82Kwds4RQjLccR
FnNYjGRPPmxT1x4FjdxAVSX/Geveve1kQGKNlfOz4FhEoETPndd+Titlhq1rtoHP5trdDrHye9Ua
bj7//T6amHhlq4P6UEI59Jj5mX3HYHOFLBqDthVogk2up2v83ktX4n2EkQ4E51We+ErqXZXZyCn2
an3H3MNGQ2mauZRdFa5MPyx9I9r6MgeAjAAU8fmBkQB6eLT09aOGaO4AVYyiUIq7urx9C48oFS7m
P0T+KpAR50ZAmeh1qoX6EaaVFnXVhEaiZ/xStW+5/TVq1siPFnePKXZFpLHw1U0uQRbapQNmRj+C
cqEn881spV3QhUyUrJw88Q9NHk3W9X+GJpuHSqMRFyqGBvpvt1XYPyKgDEbHj78lvO07u9DWbvjS
YX8XRQQ7zz8/VdBqRg+gpqqqxwjwzCZQtHHr1MXahOvSwgT8R+grAI2c9kflINe0vgrUI7irfTCa
N07s7LRBwv375UGzPj13xbUValp8LVi0SU7PD4hals44KJF6tAbP/QaVjbYvs1KIzA+6tHWMzri+
fCKXjj1AfQBqSL8K0NW5wVJ28rROZPUYK8mu8L+6/h8lXIMeLZ1DKsnC5csMsU17CaXVqICkTVaV
G6iRmzvNlQ969KhVK3nKkiECN8JjBOvAUk1WU7WmM9gBJYSmVeItGmsvaqdWG1WhcKghz7f9/OYJ
fCQMt6IvNQVTKHj1SHMk5dg2b1b3wx0P5Ro6bCEMpvhJ3A1XGuCW6YHIcwkZSIkDkRT1cCObsfEU
ypW1M9xEuTF6h1i/KDpzR5AUyshw9tbu8hoXtxQwgpjiAFw1DfQK245c307Uo+I1X4oy+tVXqJv3
NeNprfuvNpSHW2QYQoZA/JgPUWUcITSSyKF6JGjZVOrvMr0enOfLC1o68fAm/NfG5IolQzhWDrQ8
x4pp721vjK+F2kMRlbWv/z9DE6fYQgwcKiang8LclemjXSu1u2ANKSaO9NT1flzO5Ekp/D7sUdZR
jtzwYFNW1jUEsSvXanHLgGzQPRP/TdHzsZN6sAdgQ41vU/d7pgcbuVtjpF4zMilc5bUaK7XmcpmM
R7l0oGza64G5cmPnp5lkkll7xsgQWZnhawr0T8q6JyzU8sG79zrlBdotSoxxdnLKYMW3zj8NVRpY
BPDlBpCuKaYL3TAnL8DBHJWkV57zwOl+SL2vr1hZyF6I9mihAqrhT8oC55fGSRm0qetBOUo94usE
ugBwfva9xf38Vhg6xIrJVRncVv3jAA3amP+Om5XYaWFXIc+gr/HOczdThB6z0aMS6CvHQRkOXlXt
e+ju1VLau+5KRWi+pfBpEd4CZ37XM5tcXs934zZHuO8Yhy+uH26r+u/lSztfCgZIbC2SWpCyU14V
qzHo2VlSe9Ti7MCR2BbZrpIOsb2ykDU74u8/eLrcSGolgiL96OHpSgkWmfzgGtfJavtufq3Eghje
oZZB/DJ9e2sF1fg+U1taJumurOV/2kbQ8K0B8NbMiA/3YT1q1EeDESrtMa31g1ZGN3Ge/bK1+Ofn
P4+AdwmmIbhUplP3SspLPOZNcwzDowW/UJYlm9AYdlX5+R6BkBsQSDzw3zqyVOcLorFamzWKaHBR
X6XG19a5Nr16Y0fPnfdzCN8uL2tp9wwCaBFMAG2ZkiQgcKTGTRE1Rz/UN7l8Ekmxne8/b0RwxsOI
yYMxU/SVfan1GZVuj3H+XJOzpfKjvpZFLR1rmyqKgI4gpz51eWHZIIpkWR3V8ujWyvUHJzMOeVvu
csO+ubwc8QHOHz4SasvgPxEszEJlKP5yoqa4P9pjs7GSmy7YQ3+107rncFWea+n7fLQ1ecrd0qk7
ipH9Ue8YRPgGiABS0efL61neOnECBNcZEx2TA6d4TADVbJ2OkoXite+dNkt9kKuvlw0t+VBSJmoi
oq8yQ5t0XuP4pVb1R/IlpuCKTbzGzL+4XR8sTLbL6HMnCp2yP5baP31264a0LdYkMhaePUbZIS+B
5BFIMyXi8/1K3bq04yHFSP/qD98S9XaMTEipYqr14aZJ3urkzcvSraTelup92RRXl7dxoYzGD3jX
WxU8IKAwz3+A7dl+2Fpqd6zM/K21tFtGuJ6ivHgcbW2vjeZ2KLQ7Q4TlJu2E0Sy//6sfYAtmKZzU
LP3IwYS0ncqJsWEPUP8qbbsrk0Mh3cjNqx3um/y6Vu51bSUYXDqnjDX91+okTkPxdagSE6uDkW+K
9igVuyH45a0xTq6ZmVR+UOZtjHAwu2Nhv5np9zw75NHtqhzAkhNhGhScG/ULmhoTL18mY+aFQ8c3
LMN8K/fVzhvjK8mx94HsfQdY+nr5m4mTP3ValALfHTDQ3Wk2pbmFNfjwmh1dULJqcSNEiJr+Rulg
sKCLFmcrPn++PjG9K7hILZjmZ8qvY2KMna916dG3hk0SKJuo/Y6ejOLsMoKOz64NUkvyKkYnqSiA
NDi/D2VrWJHfdtlRDqKd0txW45th5TyZzT5ID5K8xg22tLYP9rRJGTs0mz7v4yo7Fmq7UWJnkxnB
k544ykbOk2sP6uNPl3GJsVXgArxgZENT/gmY7R0j1eX0GMoBo0whDjTcDrFzuLyPc++JGd5oXjYS
f4De5/sotUNiJ52UHm3V3jid9UdJAVb3brfWiFpwocISsaFicihZ1bklrVdjf/TDjNMfb+r8Ripu
GDLeyGa/16Rr07ypkuexUfgR2UbtH+PPykgr9Fw+2p++E3rQNOmIfTPKf5a6cp+4Yb2hWnXwyvSr
nq5xlC3srMUlEH09YXba53FdxfKaJMyPTuMfTLncR+Zju3Ys588rPBTsKA8TFSjow843Ne7yqiCw
z4+h97OGQKXuV+YS1wyIv/8QasttZbSqjQHVfC30v47ydPn8zT3v+QLELn7498Oq9Tuj7vLjkLib
1rjq3Z0D02r+dtnMwvWFm5myIx1EoU4x2aesS9oM9GJ2TOQSmsxSh10t9Y8w17y6rf0mefXpssHF
r29TpGaijgM/9U+0o7K4tpXsaLSo5zg94OzCs+4kp/ws9yLnWsCt6CaI+QmS8vMddNwoThiSz49e
ruS3/ZD0p6zx13jwls7BRyviO374Tqk/tGD5OQeZLN1Gnf4lb9bEAecmTFisbQDttEWg65gsRNdi
qyuo3h4dOII0lMNBU63UDuZfRbQhGX8V4wNQ4Ex80BD4tZw0nXK0a1g6zH1oyYfUXIN3zM80Vkx0
ADhslNum3YICpS7blQr1WFjdJrNupGGfD0d5jYVu0QxeG+Q0+tMznjbo/a3BQan+mCnptWzgS0cv
fiCKoY1rf75dTDYHYRSJvQ7RiTb5OK1TQR6WecoxBZPTZTXtFrQO8mQrrcEuF74RmHlb8AeJYsIU
Cl6EjYHwczge4VJpzK969KMPv332coqmB1EKXQiFDZws5l0hQMpKqn+hDRdasbWGW71fCV0X18HN
l+HCos8+neHzdaS6zDgEBql6m6g/9sg+WO3zv1gJKAIONBO6M+qOXLMbKSxd+Zgnj8yCuC2U5WsF
t8WFkHzQ+iL7ASB3fvWbsOLVNCi4meqtF9UbY3zs1LVxm3msinOGW1UVc3oiojs34schU0QxYFum
XvXwm1TdOMmNNkACZxSbdK3RseBq8JTQHdF7XcimOi9yIKMEsuK2xt7qnNehWfv8CxkbbVDRRwFO
InCwk8jKbRkGLJJSPqry8Kvs1H2TGD4pcH4dk8v4RnFt9/rezMy9SneqRA340xEkyriidClozECf
TlLGgoEaGKSc8VhKL8bwRfNv4vbm8vFb2kdKL8SOAknLtzv/ajXanxIg2hHoj3WvtfWD67Svl00s
eDkxDyBeN5wqswfnJhRXMb0yFiaKX2rCdIMDv+ZgbP5FNYntoidOIQky9hkFa81XMPICFHskZ+Mm
Ty19Iw/9zgy0YJvn/eddEACgd5p5Gh0APs6XZQcpT2FhyscqC7ZGG27i4MkN/N3lzZuHPQJm9H9W
JumznQWSAZmGfEwk40uSNZs6bbD2UwrqK1N+uWxs7ifeXyEK2oykEdVN/ERdll4Z9P54DBvIT0pl
q+jJXpVWIrlFKyq1cvHuoQYwvVa+mdpJDG5JcSUP/Mz4dexSQM6Zt+K/59PrzNgTVv2vpSlyKZOD
IafTiSVF3STJk2u9OslfI3iugIbIDb1QX9uO+acDR/pFEIYKJ0hXeUpI4qpmT0+y57wHJcWyYVOW
X53wn8ufan5vz41M7q3RFFVeJgNIt0a+Hcvu3ljlGZqboGROnUhEpAo6HpMDrrVBl2dyXVJevs+H
u2JcY05aMsAgqACCiHno6Yuh+pSG/NEoTv4Q7eB42/jVSrQ4dz2oJYD2EMrN9GemOb/Z5Fkh531y
GrTb3P7pB8/0i2l6XV/+GPMTTYooWH2F20HjUPyMD6F1HHYQgetFehL1eDsIQF5k6Jd/Pk/ADFE1
t+YdsCVe4A9myri1xsKW05PryExOx/s4XFMvXrgywoag8RUk8LNxUVlFRrwKlfRky9JGaa4N2915
+Z8wDPcJctA+oWmXy5t8dahv7ugE7QvYGQZ2qTBMoZsMPzde0kEtYybOVsm0H5YXXY1G+tsu1I3j
fR46IMB14D5AcAE0mZ4MvQ6rrKrc5NTq5kbLs41UMKX2aapEBSsM/EMyw1g8geT5F+u9WAoZmUlP
TXJnuCjOFsmm6h4gwb+6fAIXdo83j8OOkBC0oPqkuNWpekppaPBPddK/tamyo0sFkaAEIW+77zvr
9bK5hdCIx5xxYjJxoEyz0er/oexLliuFtSC/iAhAjFvgTvb1PHujsMu2ECAQQgPw9Z33dUfHK1dF
Od6mVq7gMkg6JzNPJhtWXFDl8rZJ3llaihluCVqUrd1qf8dyzM43m6G/pEgz+veV/7Kif7vwt6Wm
knRaU0Ll7ey5C524Kp3JcRD0AClA+e9L/UUUerpJOOqc6GPo/L5VtD6G8sco9eUtgRSINZdZeBHZ
i0a+CJNvkuwtye8JZitookvzE3P9ZzV9qpbgSoH2BnvkdzNFsGIsUMj8vJXRh1bnOTkiFGKTIiRk
3DO3/nSrf9mKAcaiOgOKiC7ke6ujxnyWbHbytluvU/gHSkQg+4h+Yy1cm+PPhO2jEZ5ZyIOvIdwc
r3OyGfKXH573Xz5ilDrIODrVuwRjnL+vFi5hoxeFTt0iQv0qgJ9pgfarojXfhozcI9x6aybyjMBq
cHiiEMTfWG/asoVei0ULVEZ9FXCI3xQZ3v790/54GxB6n8xVc/Q3aDy/n1RxHy7BqhJ7hySOtr+D
3b6vds6DfWxS9NEPi+uPdxFCIH9SZpxSoiP/O4riTa6zqG6RIN+/6H4qTRBt/9fbOVFgcHZGTQ5s
+vvbHmK5egGv1V2dX8wzdvbk6KIPkp4v696bfjq2/liy2I6wTQBPATiNwdxvy8iDabHLhkbduTop
AqExcbKN0wfq/QB0/vH5nK4DM6KTuA6C9e+tjIxyGIVQo+58nVXzwK7GUZRBIDD41MPq4ScHhz8O
fYQKISoSAiHMU59CQH7/Wrt8gkvROrs7QF5F4D5ZinmjH8zesNr//Bowfw7iEsAgvGn/EFONyqzU
0YTcTbNGWgbDANXMI7hFpDS8Bf49XNEGoychTclOIbx0ODigyUW+ilmU+ewvCHfMk3E3x6I7jlq/
T1mKGIyUwpa0y/UmECx9W4OaP6zwyVNFWotOlRGh9BA58iuJ5v56FiM5wJ0ihVNWPjdVozy5cab3
drlK5tt6NvOtt+TJ28lycCxMB2stHcgA0iL2Jcd6a9KGF5yjSRpHhEoCplSlZSmKpHwODpw2743X
1lupMbSTR223JUE9frZzYI6zWurzHv7jxahC/lr3tTJwc4G9/KbWeNcdi7arAnFVjnX8qoRGZGud
8mc16qQtPDbcBZl77Nw0wDFibZ8EUmcqw+GUgtsnWylgFmMDuu45RoiKzATtRlIP60C3D2Cl2XFa
PH9DjPe+YuRTFVavYV2kLBNf3jLXhYGGfoNIzORSLsEDBsPbBwUZ5j6QKiyz2KRdybo1gR9bAop+
Y4rmNCXU6vzZoeSdNhlGe3aBNG/taJ+CHJFrwbCE51mOh170ORwmlJbzSyOHFC9niNexoEI8LHI4
pdR7OT0shEylCJvoOuUuGopM9aKr+p5kN5EJXaG9WpR0FOh32kCx65QMyy+MFX1Cvz5tkdbw2sO2
FIAGgSVJEfl1DLdUmz062T3OU/YUriuMvwBL+zcaOYkFEDGIZb2FVf6KcPlCWAYlWZLPgyqN5/Uf
SYbuvmOUlXai/S1HhbSPcnUP8PY1DuYb1jd1WDm4F/LJ/9SBUwUdkvkqn1anqykz8XAxeYPZOdV/
wdk2pdtRBwqD2za+T7gdTUklyMMKAkDoCpnNkLqNXAZ+58LluU90X8WDl8zFErrbVvHXYMTwYaPl
VHhN/+wC+WuuRw9+K3VU0nwGndAbV9KIpwWXdbadZKIOuWcSiLi57DedRM5B5QM/P9drzcdCkvEh
OoUvFz6ndpMkDd8NzcrAf2hZBeCnvmQ7y0PbiodumVnhD220QQTnk5k88pj04XBYluljTPRki0Sy
/gxGPF5pdPxqGFnTykuR9LYXfA0+bMxp0U6IZzWC600Ibai6Qfw8xGYjdDnCId4XFrDDZuAcg9YM
Z+aik0eBJJVwD5tTVh8WGKdEV9SHTe86qbUYYz1UMINuy9nmSZV2/Ctpxr5KpwaxaEMWd0WMiMNu
m812xacUh0Xo/GOzEL8vYM44jodpEVEB/VtQJg2SCXs2QlbVDdExDbp27zPJSvAquvKX9iasQV/r
aH7ngoy7pBOsdDSKyzwcSbhFym7gl9OSfZDVm8TRIWKzhYr9onc9wljpoB5CIY5L49106SC93Wpl
LzB941toFvk9nbuXIGuw8TgO19Eq5u5ZQoDjzhCB3Bxjq7CtGfgOB4UnyeM0h3h0KCGjK0l8R8o2
b91D7wvmDjr22N7Fkt0tYMC9SgVG4iiJ+6L1GNllK2WHUYuebxovNXSHL/WqVf5OUyRim7B9Tn3Q
rhiBQxwCfkA5pfLkGOMZUzAWwlIhm+trBffYyllrEUgXu3Pnj1h8PZc+jCjnOfsV6izbzjX1f1EF
16mtVbTdwHIC3z+f2dXcINIOmELCil772aXioeBVO8TqKVNkudf1+A4lsX8utL3uO7wMD2noz4A7
MnhA8aku8zYd4UodgXCsa/j1rg6xnIgeTo4szrot8qXmN6MV3RGLgD7fmx/WvnkJGisPWTjGx7BL
YAQ64vPAavZKG1taAOdBbKrn8wp9Ci343C9beM8vR6+lXn9OEgtrrE6s75ChNN6OoNcLP8YpzaA0
1AjkaN3sKoPNvujqKKlCgFOVSUaY2QE/Xv2yS4a8cC5CGHPW/bIjcWXnWeytPSiUwyzrQFy0qN38
oxEKKdS5SKdKdV407Ic+rvPNIGq4K4UYBuUh3Lk9Pd+MK0eSMZ32xCwvw9JlVSLAwMpwFedshWW/
q2EYC5NQmEd373lWY4+U9ZVO17CarCIbpFhlD77Dxho7C1/ZSHovODe+lohzv9TDYKoshElBsVoo
B4ve+FLi1ikPdimOv7Zau25ud8vSC3ymNRuKaNUESUSGd0Xd5zdLgpRWfxmlLNKT6wfRdK5mf9w3
qVeuHXi8oO8LzvATfQKDYtc5shs8Em54jWgmbrLmgsytKDrT7ST8qWmA96ItfhhOanMHYsC/DhXr
SxCQWKORHSHBaKDsL8ZO9499HHRbufjhJuYtxUdLp7tknqEMpXK8cVCn7QkU5Ucgr2zXzSsMQ7T7
WvAoSxy4sswAglwnCxLETs1OJXLiNsw2FOvR0y+jhAU+D6l7GbuAbzETfj0EI930XqNfsB+6l65d
lgpb9XA2ZPV0m2HAGptEigF3mrr2Uoc02EC9Z6YSCtJeD8hEQ4rdhWcC92pEFCIeRZESSC1WoQ7o
i1LiVzAl8TbBToEAJh6Wdg5pKT3THhJEre7y1HxERN/6LngMZTRWU+5ld5lsyDYzdaJKPndjSUYK
X+0oofuAICaYynpAeJnPywizTcelThrYDPTTAXtzX/RNNmxartJ7HHDjpSOtOYtbuMe0IdaMCQck
nwnUmTvXRmZHw9ad54iPK7J6zsJN6+sVg8z9eJHQIHohtnnSYVY/Ot0MRTxn43mHnaUImwZE6IRq
SqYj1tOMEu86W8dcbjw7k4I1pP+YtJ9iMB6+rQip6USxUP+DdbrtKyv9+0jP07z3EtvqKxvBc3OC
sV1hiTpTeXijI8GP47p04hCZpm2LIFqtggm/Ovo8vYXjPTwgIecskli9sExfy2Yc9l4ueBm29Q5F
XBbPUBTP26amOzUZe2jhtV0F3pwcIMzTJbiOsVC+RWgaH6CJU8HaQKaJc5wsArZWPchxE4tLthK2
oVGtNrMHY33lT1XO3jDKIEoDq80NvhdIiBJScSkxvJZn6w5n8BdZgncnHfKHWA9qCqBFm++iJqtG
Gn8w0vvF2lJwYyCxYbPBT+EMAv0er+EI53ATidQIWDvRzdB6nxzvsYW6+lOpptvOssX0bzg9kXbk
ZRcmL+sS87NWx1eOhHWVZvJLDH122TDffCBT3T/CHcncrxmlu6CDG2Tsueahh+vpRlB/2TOZuHyz
RJ3fXGAuZCzgecjO/TFfoS1fkvMsdUNehcrEusDoJqqyFlKGTe4WANsZTrq4N8MrkDpEBMWREM9y
wTFY+COp7yJfz0vp8ZG8GZeql7CdXiFhf3MsORk2wURb2Oalztw9XYb5dlQaBWGNrefoT9pKWLkk
nY/EeAfTggyH1cecrdluzhr7hmpCVWj34kJEHNhPo9W4qZk3bmLaLZu8DZvzPKzVVSicfz3phG/H
RMZ4FUnblg1DtkMh+UIfWi0hJKLh1KVHbdIhLBjM+daKpV649UL/i9baXnWwOlZJIjbYktFL+Hzc
I6OIdmU/BBkitAWDa2ivUbyqROHpTHm9G7BVlS7o0tfIU8M5+gkMO65ePbtjH4kxvO9k0vd7KKy5
3CYoesvO0mbbdiM8GHl9P2ryMbQo/4a4KUlsFuyFBo1Gvn7ludXY3mPsOCl+fYvXvxFt1j51CLo/
rjJsNnMDdgW+LvpOJytK+wEGaTyM9b0XeVejsvByy2EWbdliSj82WAoNResjEWt5j7eZ6V2wNLxB
KnhvmXceLqKvMXptMVSLqhUAiDbjiFoSuV/M+aewDy95sXhBL7TLY3YRayAW6cTc3ufzEB2kDS6B
KVqIXi0ZShEZf981MTGbOlPoa9kCzAe0UHQ5Jjyrmrr7FTYx6lzoOi+DnDsIm119ZhmA9iJAA/7o
mYEdOKHMVTKEcMbrE0jtQDEOZzkCw0SBTb9+mhOWFV7a4TkAoN92+P/gNgMybEDHvyXx2vpguVAb
R3N2LfUkkXBUj2U4rbxsWXPvBwvsM1R/J3z9MIBaOItyidKPrRpnP8aMaS3E1eCLvpxXqp76pL9e
5Sk+xjdpiRlhrGqYbh6CEGpmHsCLhoU6xGImWQVipT+DVtZXtzD8C4ssomN/wVw9ikvocm514r9i
KnEyR8p0lN1Q34cebvVNV9Cx+yVic++T7iEcVYzvNbJPtR/LhwyBQ7LwwmV9kpGZL+2ojplgSYVD
FFJOmWevlq9PUfbe1z28MqTn71kSe69N3/gFPPZznJXpGNZbnjpxSyFNe0oYfn00DOm7XQ2OwYjc
YMol3iyLfBwaw8u+wbqAldDnZBE1KNrhKXIzfCqQD1TU8zgUKVIJMdXe9eVEQKSbOffvURM/1FnE
nzCjk76RuK7PVkQ+4Rid0q7oZjpc0iGcTTl0aG470LubznbL0UAe6G9htUlvh6zP+wqzU73cr5G5
nZAc5o68PUmeuwT9Xp1DUmEc/Qzs8tlqc25HeE5MiXhb0vVuSELRopeSiJg0dfaL0D4qxIgZwA0c
3nAoIUTRDEWSgWLJ0n5E2QFxIhBnPeCFY74oPOR6SEHJR+MhHvx3f47fo9w05dBjg4yF/x5OUMGE
2IqKleNhwJReALqeazyzkerHFTRLuWTwKUpNZ7/GaEVuIjL0ykWlK2weVc2OurfmDDFZhhStk0e6
Mq/kUwympAktkp5bljzNEhRgwJfruUvSCl0/ukAHI5IEc4rKp0+e5F6Rxl20WzkSoZeVwCfWZfV2
aKjBT+PjTeJ6BMuH8kRh0ka9Qn+FPIUV1XffSmzY9TJczhnBPThoYdq1g8m8W7u3FqO6z9Di9HYP
mEhdNekJMMDRY0uXRncrbbKHEdO3+9Qp3pRh7bdHqFPjB9nC1LawCQIExwkjpAVqSfIiExId1hC5
TxUdvHTc9oNIdtaM21j2/hN6ZVcJcGCXFlLszSSGKd8JErx1A1I895a1tEBfhSFvhp0Cp2Be5NqH
UVGWrzs5Z8949LRAVQJSNkMRu6z+/dBFbt9yAAOp3aNJ3OZc52e+Sl3ZdHCAvNS6VdExH2C1a2Ie
nvEpUyXQcVVFTj+mADL2iRe+5DXCSOYhf6gtbgzWs0VSx0fa+HeOwjJ9bdmvdJIvKMzSzVqT/OAU
esMc5MKctu5OslrrjVJ+Vyrfqa70fL+vYL3EK5Wh19ELfU+NpWXsdaIkUbcXXbgPx2Q/eItQsDsM
YdyVrJsR5VWedHuinjOy1wm8iJf4M5yZ2k6jDM5JDQObwsT0MwYo8lanGq157zODbL3TnELXX6EN
fQwnBpM1C0sbKqdm6/J0KlozdcfIRXd8Gf2XxePyXIg0hbcelW95r8lZ0Nlpo+o1uaRR5G6cYhTt
pkkqP23uhV5/NWyIdxajREsxkRp9sw+Yx9YSg/ndFM/3WZc/9J7f1aAFE6BxHbcIlFm9stVBfhg7
T1QNpJJDQXGw/KI4RR7AHtlgvzbNL4kS4ZzNxL/gLBmrGZZ/hY9N5nzNZHilAxEBxxGeX9iIYgAi
857z0F1H8OffqT5ym6HR/OhCTGpQiDsKbvqvrD558w5w4MgaBNPCdFmiYK4y7r9T2kMcT+1c0ZWn
BxbDVeBsxtj+Y7QCCwuMlz/PRiVtZWGAlZUxC/RVpJoV+rtYog5AYBIQVZEWJrByT6ZGPvCencw+
0iebh7ayXRbcOkfkJzejFQXFzrkWqFCeJY6DnSZod7cz2kP4EYWnWMREyl8TacPCTeOtCnSICQ9M
gyB0tna6DML+vm+T+QynLBD/Je/mo+14up2tfJ9Zi80osc7cmCkcn0dI6yCTV2LDlJdf1v0IL09m
uqqBXCktFBUz4MP8FeAAIpW1mJ5WEKBXyQyfnzLL6IrbQqlyloQj92HUR9Oto4srfdNgFi/MHpdJ
8c8cSOg1JKNPCRye9mu4kBLI8IrNo16izUqTpwBQXrdiU00w+gbVd93+MipE6GXeTPDCimzDKzYZ
8hoMNHlcFoBInDpsgDkjrxpN6Lm3ZuMHNac37kfX+N1TNSu66HIEcFaFubEbCp+te4pQySKw+W1o
a1raaEiLkAxYiL1wRRfxqJyx4Wx1NLC3hvrjrUhHfRtM07oNV31hE0euQfg2pnAhP7UXXhvhSyLz
jC0W3fFoFfKy+AospHEx/A4lgKqzlSTzLvLFcg0RTnYROQxjLyKGwTg2ilutTtbjjd9nRZd7FnlT
jAJf0Ss8tkBjJeUYkPYH3uZPJgXzBMjeQ9ANCPI/RvLGATVbXQ8pVnl80c5VLHYR4G+FSvLfBNGf
3AaUtVDmZAQZCSEUAb9zGzoJiBUyxwYZrfy4xP0dAJf4Shob/XClv9wSwUTeaYgR4yB/kEOsBgAf
tpl/FwSfAOZKN1Ngkhxig58Swv5yJbBqJ0L3RFj/MQDoOMR6UDzAmHgJsaeNTtlzsCYh7Kg4Wqk6
oz8MzpGTNuu36Z0Qes5TghymNCFS/C7fUyTFVjj05C7I0QkwL+5KwbsMVKqaLlaxshmiJAkjDSBL
rPLmADGlQLsLvQbj+Rpk7QE4J78NQGUUDIf0DpVseon1sRyJWHxvtyRwRAoABV+S+XUZjtzqZN8G
sd52PkM2uIIUhfsSyao0bqYrf03ZZo59D0ZRbXDbNPi+//3d/OUZY04QChWYkYBI/j6vlGNayU9W
Re4ygEl5d7+EiHZdd+gV/n2dP6l5PNqTTRNgRRCzeK+/f6BzCyMnwyNyB3C8IO7aQEmG0nmZUAUD
bmfz0ZhdKA44a9DM/qBB+JOSg/YYlDzsLaBpBNP4+8XTxXddQiW/Hwd32QfijAQ/UJl/XgHRrvBP
OGW9Q+uenL6s/1L6IEeKzlPT9/cgIBHmuZzRzvzwqr4rfSBrBSIAERlES6eP8zvNbIMIyRqYXb/X
KcwAww1yfc8885hiPNaYw5ovFcA/nEz1D2Kp/0gX/mtZnAhTrEG8PCizsOq/2/IjKZkEjM7kfpmB
L0BR0EYFQxP8kK8L2fEeuJaiwyPXsfukIjSfbkjy8146+iXyRMBSwof/UTRsRUjzwiOwEC5iC3iS
eHj1epxojVqpzm5rOF2WuQnrq2yanCh4rkGUnVlSpq5yI0MvOj94GWycezltcq7yHTphuQsMAUAJ
VPowAbDAnEk7g74UedsdQT/Uty6P76FI8Kt/f9Tk2+o5PRhQ/1AZRDAiw9TYNxEPcZwTCe+jewyj
QdRM2/aSpYF8CPTArv14bM+8eMUEz0CbiqawM4hbGV+gJmZxYV2K1HVi4jMZtsmtmAa9w4YSfiXO
XVCgdns/dBm2Vq+pxsaTh3ydgl2DPJd9kBpw8sEEMC+b5NZq4DoWROguiOq5XDjY+xL9xlTI1vgf
44hnYegpPGmZyTnAkZ90198On9NjABgM4SSCjZBb8F00JTXNcpFRcg8at4jQmszzGUikfz/s/2Se
fPsKYbd+kmbBHABmNd8WsVhTPbc5i+7TJa2Gbken53xnsflGrwDswBiRoWo/T+QY3HKWjyS4SdJX
i0gSz/4kUz2pwP74KZgxgnIL82ZY8r+v9jCfKGSiQ3QfmuFCjd3GRfU1sqMBA2GQql4v4X9UxojM
JEOwCYefvBn/8tmdFJ7///LfNhugD8Y0HJe3E+DWFmTotSfPWfSTDfB30RgG/OGKBWEPpgfhMQm9
0e/3uU4mR3hwEF3iKL5CkDWIT6x1J9st6cZm45r2asz48+xtgqm99qOfzIG/m7aeHAb+rzru5KYW
QVj1+w9oHexyAamyq9CgLBxMHpSh5wNVHOS9GP3uAurL4VA3bXQ6jcMDvh0NNBdLpIVhQOzvTdax
ktn8a9VNXDWwgAOoOEMMpqzbgxb7KVTn+8jlf34xgoIhMTnJMkGd/f6LfWXbGfr1+mrSXrzhczDe
cjUvlcW8/Nbi+L9cZNDDz6JPi6ZOsooSt5WAxn1pP3hv2h/2qO/fysnoBPU+nh0JCPJOv60a0vid
6kTHbxwL+4N0rb5IAx6XnQFhgaiwn0Ywvx2EWBC4Hgb+cEXUUFH27dtsQrmsgxkaKLg/cmB7+U8O
P983m+8X+PaAFRK0pp7jAoqCtUwfAnur7OaHveb7Aj9dhECIfKoGfQRkfHtqwxTUCsoOdsPdct7y
4TLyyC71AMjDm+RqBgcexLSinF6nAWjEPnv49w/4201i8CcNEal22mO+3aTWGQdK4LObrjYV42Q3
pVdyef73Rf72afz3RU6v8r9qlhQKHhJAdHATLoiA5Q1EOkAsvRv4X//7Qn+9G8wYYcoIfrLwKfz9
QiZ2OfDtvL4BQP1e8+EjSaBjyO0PJ8Q3zd9/Pj2s95ObHwYN/1CnB/3sBt6T+qbhXBSmtvvJAAHj
wZ3sHLov8jUGP+1Qf7smFBkonOFRcipxf781vJ4BI7BNfZMn73m8b/i94GcIdyxGuMu69H8cCT3d
YgZtKWYVMFGJ0eNvr4xB+tI7ZvFddP0ONNJbqtr/rZL9f5eA+C+JkMCEjOrf78j61AqMbLKbZFl2
QMvOFXQi//4eEGZ2+qH/fYLCHxO3gq4YM6G40vchaisBT4BSXa+9VfPthDRucPAiZWjNAwV0rFUl
RayXAHl7ubb9WHlN11VDnOuyRVEGnamx5SynudAJRW6XzaHiYMCW1h4ELkAgZJJ2GNTeW/DYRUd6
c8cMAfxhOrXnIsw2zE3RZbQ42LfNhlQaAqqLYc7svgvYI5GTexIRmT/aWOT7mHHvsV2iDy+FiD+0
qrlN6lZspnmMqtROAOhjBB8iVeIdLBggDuKvUlRmMD2CFWZBESUmxRYjz8Nh5HOyZ5GyhTbJWkER
Lc5zviyb0Yd0IJ0gdYnGJoIegMCkSswxAsgEAZO/kP1QS3lh1iHfrTizt1Nn0jNqAVIGQy9BfMdR
CU2lD82mj0Dv8dTTWQ3+LaQeDs6ALbcpb/itw0D2VR4BWI8i9jVkPtDOWHVX3RxrRGHUSUl9GDGz
dkCTAUblQhCIoTCYk1cziV01AsvcGKXfGgJKLYpFAFx1CSrYGw7FUMOmPGWJfynC3r+dRAQbNnKQ
QHyXfgbrQ8WGI28dcgnFDvBcWgCvthcoQ4ItxmuxwzbZRxyLteIN5sZhEcSqruH+pvFjPFLXeJvc
TO0zaMDhOMe9j/0RTXoRJXMaHDXnt5jbJ5CfzBQmUvk7GVq3X1orLR49jAHhT9nney8yNXQq9Uu+
KNDqEFI/ByvPHDQgETOlUusLLNfjqYT5mrjyMg+Gu/DceceU0BRVLgvzV54x/yXUetp4TnlN6S1p
+hAuYf9OEaBzD05rOGLyGUPoYf6p/F4/rQR6CzyaO3wYy4YK/Qk7MO+OtnQ9Cra0r5kYouxAOPiC
ODVzUkUxB5c4uRBCiaH5qu2a3LoJ+CNnOdD7bGH7vk9sCY1dssOJUd/2fpNBTAoa4TGHn/s7l9yW
vldji1ehe6NTLm7QengVdWPNyiatoQeau/SCjO4uhX3dueJ27a9AebEdOK0VD2fiEGhadpiFUJdc
6mgT6GYp69NHssRQZyLR4FpGg8Vz5r9asjSvPcvMVU2QL9njYTw0qC+TAx06sQUEm9wtFM++SMKa
3aRQaVx6Qc/uu1G+hqkUT5MMX1qaxEiUhaLdRivgTAfhOEib59Wb4y1e0nyFZ5s/kUWHZZ+1QQVS
SFdAWYZtO4qsGlr/JV69OIa0bgqLgRvYP8cS/yg0ltBQ5I8R6FBA46KvfEamTTr7E7I0IsT05alg
F9GoDW40g3MG7Jbn5T1t3m1Yl4z20Fh8si5eQZC0sEJxsMofQ4k/jEEpJlPaIHG5mcrM5bZaEzpU
sc6brYY6oOwBRpfC58GWWDUeyJBHwILr9GGKGv/McmgwO7awsp9IVC745gq3wqsbWn+/XMdphMlL
Cn2HcR4olQR0GnhN0BwcAypRS8anyUbeO/BdW6wR4FyRSluGvPPOk5q73dplohQA6CGltH7J40aU
4WR6pC/xaLpLOwhTQ8qzHSTFQ6lMOn9BTuKfK3ipvZuBdweII2IQQQPEFGELafii2LLHxuOXmFd2
Vefb4BHKlWko886Zo+Bj/R57EJkXXLG8JI1aTxpke0aaMd5J56UwZwzsU2haNLVzJgM4zYOVZ4vL
9hJmfdU4NJDxQxlVNK1q70Oh+U5x9Hs2sfW5BU5yM1MjsY17YGtypLw0gfEvTdvE287zpltwCXB+
7yZTGZ0BmOthUGuydri2nk7OvCDL9xphghtIONpnMO1i3yxLAIQaKkLd+RDZ82E4Syag3rTVYFvM
uA6fE0QlBTRoTeX5MJELwNI2NL9hXkCrsJk+OorBBu4Qrhd13RPKSYTfMQ8AIqZPKgu1xdb3oCPy
8n69bB0CeLwMMp92HHEwgDS/mEaQ4tCY2yLs4PU4aIidVUT7DTSbmH6qwVueqTE8ecK2+mgbbbZc
t+ZiDcHj+UOmNkSmYgNV2FJGizdUdbxEe8b8YEt7lm9mkotyZIF5xenbbZa64Zt1Fl2RehLwPPea
jWzxTdshSg4qigFFJBFQGA8SsHoO8ovRmq5MFGKDpjz66vJkvVMZU7eykWI3EVw2NSreIs6hxzhY
Oz/2ukur0UEddZL9XUIQAm2gafxDm1O9k94kNzV2vbNcc7fphE22CjwO8jf8+KD+D2fnteM20rXr
KyLAHE6prA5iu91OJ4THgTlnXv1+6A38X4siRNjAnBnTpSpWWOENEWhaoYz0k0pt57VBUQIjP5x2
CJKLrZGzd6rIkHeG3+rbMaEWIgz4S2y6nPJJr1Te1qvBPIMXUh/jwRSOlLCFo+YaNI192rtWBsE0
6bg0BiEqz2CjpR342ugDdhzeQaHb96HM4vyUlGPzVuBouJUGU30pgQjseMiwSRPa+nvUTLhrcyhs
S6KIGWp1d0hxYiq3IYtly5aX7rSYpkUEpfoUy66yBdtdPORTR1wZLAzX2MQc6aB+VXs1+IEGUrjF
TqI9yqiLAq8RkEMcm58Z5FGbMmBoyxLbrI8y6YEj66KqIMn7CWp9MGgd2kNtjkcqPhwy1/S2IX3F
DTD10VbGWD3VqdBiIETifyYRHDrbDwHOKJX+GoUeuib0iunQi+xZffS3sZtlu7wR9XPuKe2+SDTD
Nls5eaLt4m30KgcDnWkJdT+iK9+gAqL0gGldL/0apeJou+qI86M8YcNR8Nl3poq5jBib9pDqFZwl
GMxDrlm7vAd/khb6D3Nsf5RGb3xtW6hiLjY9m7CRxUPZZqENPggjgyB3j3WZqw84XXtA0P3gAFgv
+xSNgruRtaY+RHGqbJIKlFPhYX8sJr6x18SsPKTU2B6JCtiDQ5vZfQMUosxaa0d1Z/LrsjRbMmSw
YaBCDoGbUa7EmRUttOmxCWskD8OJTUBNSv3Qqxko60gQy41k0WBV2yDeoFrVQTWL+p1bVcExrfzG
GWmDH7OqqZ6TkXKVUNb6M+doAGbkeZesisTnMs1w52plYR9KQnfIOooHAwVAw07Alm1lWcr3YVS7
9bZpjOZ1kL1fsZZh765digmNhnNw91lHN2bYZKNQflOMoXKkool+qnkdfbFG3dtpIZ2wTvR/RFIE
aEvooAe4owKSwlI2VUsoK+M8csy01toDKxZ3uJH4NN0mXerR7HfAXfuNm5TlrgWUvA8FvbbHolOP
lgQaPRawsY5VxK2kNvs6ZAh2+b2VXEx1DLdK6lPFVVFO8fTctHtRVnaemgk7H4DQTtc8XwTslcva
QcWxp92XHZS6tO1dW/W9z96o+rZX1yW9/9zXdmoCPcJXw/ZRo8wZn0MrnJC3miqAzaybbaiWylkr
rerZ8oyfXRl1dp6x6VUAoHtIMASlnWceXavj2cFXZxPgHLkbwrY+GaLcvHaZ5O8NVAa/KjLANsr/
9UejFuJzVWWjowteoAP0x57+ofRGDUnr1C02IW1MaQMVMbxUPReCL6ND3SABypNC1SweIhD7sRY5
FWV3qNQpSDg3j/c+SpiPad+ab6Ay3XwTdnlz7mkmh3btih3kElw0f8Vt2jiqYCSvMYDkh7pooRaH
rRfYnRn1yNbrOVaKnXFws1pA4XbgetDQWS5GkFKjLHXHOCv8Y2Z11VaNjG81e+HJzfP6Kezc5FNf
6OFj64MKiBJX24xDG7z5YTPse0WHhoP0oa0UhfjRlPPAkT0BdJcW+KRDRXNQhtTcyV6bvbVxgaf5
CLbHyqMp6AHD5bWadfbrMcUtOv8sVGW1S0M9eUzRLniQA71+IuPxePOV4qLFZf9q6IV3EsuQrUIj
HonJ8Df/V7j1OwVxU5mzqSGRdLBALp1ItwqnyAsi+1IyqVGqnbvzI691sHsUbKEzwp0i1zEwR1KM
xPe6N8XV5L1eauLF4mB/rEU92/m+m2zTsPO3gZi0uNUW7QOaMul+0NvhQ6Am9Qc1QmRZGVXQ4V1T
7cvI3ZiheQLJ+ylyVWHbhBQpPbkDHZmk7bPckytVXIcbUU2rvSzH6n7qLm6USuwOvtZKWyAtv9yo
BKajt8U5KwPpOZNBAsTgZHtdBM43di3lZLN+hGVVf49TuvVAJ5UncHQ0sw3Yw1FX6DzVfXT2Ya4A
IvDzbTSKB38SmrVScGyjPJ47VTd3tRsWZ+CH3l7RwHV7I0JcltLKG5qEwJDrMnlQTNfChBabahNs
06OUh9E2Dy2LAmbAs15m1UdVSn+GQW1eRIVrTrdywpYOik4gKPFp8ALzu1xKCbUzt9nKdVlf9CRV
H6TUqs9GI/7SjYwLuimlc9grvV3BkbCptMf7UXPbvU/tYQMIRrW1Mht2egMyDpF6fSf0vXQAtw3c
LjbD36rcyJtO8UBi6lF4DrIm2UfAKKHza/6u6oBdcIULO6CIwSHQKpAAYk0QitrV2bTMEvS6BnEM
mpjtR7m5RdgQdIzlxye6lNpDPxEI8A/FDD3w8q91EQ47dNFdUFVtshnFeDxb8hB9p+Kv781S6h/R
dfg9hFH8pioCa6lFnzoLdemscX80SFi8lkqYO3Xs0kTrZdnJZKO1CUe9XYsWzYFAfHIel7B0yuUO
7Gam2HCCvFMTALSW9UI4Nx6CYDaVE/FZtBQX/hEErBj3Yl/qpJOLRcPOswbhomIECc9HzR5SN8+e
WjXsXpIAYghApdexTugg5mJivbqWesGAVXgTLMQjOatZYBeh5Tt+1AHD8vunTLGyTai6v600ah7Q
vOzPclukJ5UnaxOAwrUziumocphd/JLK4L4zFkdg+EY0TvoEK43CEMhGigBnGogmgJrS27iBlj8o
hSQe2lQ0N0VutvvEd6NNoWifIMybR/B16e+ohZk2DoC+WgXH9UhDN7cfyuICgAWGkmyNmp3l0vhB
p1Fx0hsp3BDxigeQVL/LOLKOrQwMuPdwM+iDSnnAxB6LdUF69PMu2ZheLjoFIjosIVY6tSVY20CJ
vidJFBxikq99WMYNRQV4VzBKJo4eUGaqzqV2pnzav2W9jpHcKJJR9mHyJRKE8rPbB/oZfll9qHO4
f1lhtReBeArTKdfbmkVBeatNpGPWueMzT2pht0GivxQBTQwyV/cBn3d5l+S9cFRrA3gdDhc+0YXh
70WvBB0axzVo08TapRVBptcUv0wwTXbMEQe+nwOuBmVkGz367GOe5y8EzKMt0JawC5Ed5Vlah3h7
Lz2ZTR8/+kkZfLpf31so7qGwjpuKgUIRwJdZldItu1ooW110hFL+JpN9U2BY0QlZGOJPbR69Cwy1
GeW6SpkRpER5lWuOKyYXdFhDG9LK7/vTuK2PW5aoyOBq0HKC4T39+7v6eKNmaqiLmeY03A+VbLxq
cUt9Mv5mYN9t3x/rto7MWMjwMaAOUGFeRx4oshRjjg55HffHKGnPo9u8wDL+CHbwhzg0lGLWurY3
eAJqsIAWVCrJqK0AypitoZZbVpwC/3DS1gCnK7saxdTyrLmUkjIfAgwwuCH92CvCrksBrt6f8W2n
DHY5bHbwEhNkyZqr1YSjXIo1FGFnpJ7rNYckddKys438POZgVEHBCSg8i656QAfvgAf2Ru1/3f8N
N7uInyDR3DQns8WJsH39hUuhd0thqFQnL/0tbtuELCv7dGmWiEfLCrKWk43MXP5Qaz3Kw24+On7c
bBMSttA/kDPYQnBOiwESyHMwvHbiV0/ble7RLVaq+bctXPoFsN3pomJwqsnzg9JCPy4hAo2OpAGO
l7f+FNT1DyMJJ+CJS1lu6Y16p79eV4UODA+2RLdHnqsuu2nH26SKvRPLPyUlgDK08uHmcCJOo8gI
k/UbjU3O99Ryenc2ZQ/spVd0PV8Oc6i6A6e1odvY1RdhdCDBf9VCfaf1lHarNZPOm27WNPSkMGJO
aju0ta6HRnU2E3Fo7R2lsT61Q/olGvRXimTbv19DmeTb1BFtobU0a5olg+RHqDwNTlWI7dZtgvIU
R/EaQHH6K1d9GCbDvlCBRzEQGKzryQQWpp9tKAzOHzx6nT2o4i+R2q4mUhwaPtyf0u2NM42Gz/vU
VTXwv5qNJpV07yxBGxzRejVjkPt6fGiKr7nUUZzG2HSgh1LtxWrFi2NxknS0DHzfJm2+2UXXQiKL
wK8Mjt9UPBSt/rEHBxbpFCe05oAH48qhW7hWQN0CmhLpIKMvNdshkVhopG7W4BgUBSM/eRyV6l+G
QOIW9xqESEHgXH+3nPyD/FkZnK7Kf4ule8bS/HD/a908f9PHejfEbAOK8Nu8GIEKJ6q/S6lkJ+ml
T2G5avv74yytFgEdMoMKmiO0Ba+n4nORhHAJBudPccpTE7uncLjyvi5tPbwwJ303LiVCk9k3gZIL
Bz4Bol5W0AntQQG1U/RwzNLQqvBlx+AWHlUWPwy9HLxlcKf2yKr/d3+qCxsRiNRkRApijIMw+xGJ
gJAC9BSuDrJyQw9tE7UHGWSzIlWbNlrD7ywOxygSOlPIxM8xl2FFtW2ieTjI4eyUDAR9ZcdUlavm
s5qtmI5OSJzZRQInjsdcQ3379jU3SkU3pKzvnL4XP8mat4fmV6JJAIWdZC6Eb51uAz3+IY1r0r+L
I6OgxQNOV1ycXyqdquSlK0lASoFCdY2BxgYSB+nJVR6l9qVCagVh4N39D3kTroFwAdtjsGfReCGC
mu3ZFovOVjIhPMgZcgtD8qwn+cbPim1m1ro9EMHsElleQ0QvDavha4XBEyhTttH1sGpVQYQord7R
cOiCzIN9JhR+mUxLQo7vkOUrH3XhqcNEi7NJt57bYL5f6XDASkVM20nJwkzLR7+ASmO9Fgou3AAq
GMpJuBBwA5ju62mxQ+nPy1XvjKqx7UftIkXl6f4HWx6C6wWYvE4UNL9k0B82orLtnSjPmpfBpPSo
V733en+Upe9jkO8YoP41nrfZKInllpomZL3DjqFndtSgfBTxOW+aTaMd+/br/eEWbmhkGP833PRz
3gVB0LTaAf/03pF8ev79L1P+iKbPflyTrpzWf362DVkGj0RiIt1YTDVibvmelvYOtZAPmptzRw7o
26ifjEqysXDfWK3xnABL2dyf3+KlzXYHYosQ1YSzvZ5gBksRWHA4OEEGickVKB1ATNYqSjs/C+st
I0HxlP9UZWWzLG179L0VitzkfjcxsyBYWl0FUu/o4xt8U4pQv3Ph58rcprt+tqga0FEEotgsKLnN
5qaLAQ0vZCgdT7xoXJByFSDsfWlcHTIyRDPUSNMj9Ctf/i10JxAU98dfOBAIZU/3JfJtzHH693d7
R+2yMlYCUXaKFOMQqoResIYbX1hGXFVljgJnjlxvdkkGrUqtPZBGxypJbYqhkd4KoAxI2UvaykW1
lOaAjJ+CLhmQo/zn399NZ8iqdJQycXRqmopS8BVXnFEI9n72SfV/oqpAYR/xZ9A36kqCt3DkrwaW
r9cx1CLF67VmdMrQexV0Y+djb9A5tVxtx+DYxCtx39KRYDzMbMDjopo2Ryai/awQulSjk8vef3ok
/pfL+Y5yO/VRH1/zMD0g7vAD1ye0oWnK//WmwfqCqwBjeHTirRnevU2jYPDR1naI8ils7Wrz9z8M
QJhGYYCshKrA9Wp6VVCFZtcMTuIJn5oe7Rd0u7SVWHD6I7OTB6Ly/waZK4nWrRiKVleQDrgMQDL3
IY3gMgjWz96naCqKX9EGgGFhrpFtlg7EVGlQkWMBkDt/5zJ9qKPa/xNRk9LFpv8tlqtnqVzzCV8Z
R5t9JhONIHVEiMfRiMV6uX726I7Ymv+XRmNTEo5tBHEXAD60Cf8g9t8dOssrDa9AF9qBy2hP9Gwt
PNzfDwsvHG8OBRqVmHLi1lzvB4FeV1aFOjkID0DawU2C/+rm504u/2FrT6U+KkIq4t3zp8ZoBRT3
q35EgoV+q1gjqmNqb38/GzIqcJWT3e5NeGDGrht4kic6iIHsrLA8hi7MWEvameHf51QTYJ8HhozH
4uW+XjeQQISuwoA0aGm2BymWE4QNDHGFB7H0dVgsSROpoN1iy/WETow7aqMzKKBUvGITG8auyY56
vXK9L23oP+QSkxDkVtdfrlJN9Tu3d+gf2G30PaWdmCbH+19nZZD5qQHsVClNPg2SeZu8+Axr1TbX
Qt3FQXhyp8IV8pDzCDGyRmRA0NUhby83ifCbseyifr0/k4W33WChKPhNWfVNhUomFQupCPaOCSLp
XI25fHC9ZuWqXkgurwaZbTGMzlDuxPjOSVDSiYuvKR2OXPnKl7GyfxmKbsJE/yGxmgcSndom1miA
MQzhn9myWD788eTOxqc81N9KAFf/sH74OJDzUBPGVvX69ORxqZZRoVKm0rA3k05drqzcNtLiPqCl
IKki/Bre0ushMA2h464yJVx+Kp6Cp05HSC2uPmO8UD+4TUFDjRoS6XqCVVIDTwUPd8VOkJs7NGgI
Zn4LezxZ4xguRTPw+/BXJ17jwlWuf1abxRLad9Ri8qT8L5GCJy1v/I1g1MGmBmNlW4nYHoo0WamL
LG3Y98PO9tLg5R3Rhj84pdZtQCfs1kuPi0NMtWK+KFXGP3HVu7fKsAJcMYHbMjNY32lNvzodkBDp
20p/EAepehDawHoGAAfiMqBN1qdCsguTqDgVVpGjNpMVG6FRw6/399rSRoCVRCUZaicMndmKI3/W
oj/PRpBAikTIlbrCW1Z1K/tt6aaGMoobG8RtNKpnoxQmcK/W4m6Le2mbjvWZBLuqAUUaK7HV2kCz
L+mZaVojF0eqOND+EzOUKotLn/QQTCz18/2lW9qscNKIPIj46XbPwpwu8EbuOWqgqSA8yd2AwLVw
UAP8AiVKaXEXfhbF4Nv9MZcaDzyUk9kyJo9QJGaDitYQyuVAnBAhqpcB463o51o9Sl3RJyN+UDJC
f85JeG5j8ZTX8vb++EvbmJsds3EeEKrZsw8ZRH0R6I1Mj6OU0SBCjs4cAEfcH2RpYXlnAf4p9FZl
c3b/mWFgZLhcAXBCsfOgCML4qBSeu3GVmlwjio1dqHbRa4WSzcr0FkfmdSSegPFnzmt5SgxunDUn
m6qOkzJFSWFjlD8GCGpbuiMZKwHMwuGDKsQrTGNAJaWZfUy11pGhQIfPAV63Gcuf4O1q/9P9xVzI
NmgvEvWp3DyIz0+/4d3FU4ttXLlqKztqHBnbBoslF8EnoWselF47llodbSZhCgDZ0Zf7Iy+cRYhC
UDgNC2eImy6cErlSaPS+6MRiE9gQVk8Id7gb3xrfdCX5+0idui8a8BRO1GlJr6epdhbETLrJTlPp
H6Cnvk5IY1tIwstgrvWRFnbJ1VjTv79bUqEC+S73EXF0+y2Ov0klxi1bqvb04xJoV/dX8TbOmSyI
J4l9jQLojUKCJCOM45ehcdEC8B/e2bO+BODzUdHc9qFzf6yFbjGFepohEwuL9H6+ilY+6IDhESEE
9eSX0GrGS+Ohu4WRrHbKEeTU65/SBCkXHiTwtlL/8f4PuD0Q1+PPVtaC1AyqEOEQwXorgHyXwblJ
pJUVXRyEuvJUSaCIPm+gtlaXFmPEJKXgQ9GAWk3syHi5P5E/6IHrJH9qvAFZoymA7socXZCNlBRD
7tEL+WuxL9sEcd/eU7RXvwnCz6wyqOAs+WANVf2pyWWF2ywPfFuIJRed1hx+Qm1VD71slM9dSAUN
iGYYfG6Exjygi9w8qIHvOVg7JSec85KD5pXRIVfos4gDdTXw83KNRW1TIcqQDv25p55/9Ai87Iqq
32lo6/h7WwTeSyIrPdKMpvQ5Gnvhszdo4h5RjtxpfUiLTYl2mavHPhp6I3KdoRRtjAT+exc1Unrg
vKGonI35cwgEFNSGqrz1ofVaZ/XvoBNkW/DFGCDhGNTjnojdP5XD4KGca44P5WA2JzRkAyr6baH/
7mlo/IplNJTvf4ml80MKYtKjtyxcfWYXQ5bxO/rG0y+i2KHjcxyLX3mCCax79oA23h/r9nWc4rv/
jTXbvn1Rq7FXMtbQog9IJ1uXV57G2ztV0aHEA9adCh+3jrqmKuS+Z+kXCbXvF2QaYbtohfBxjJXu
WWvFeKV1LcvcZdf7WIVJPeE3aG7Ra5q9xW7TeO0Ylyk14qJ46fLhJJkAinfonY6Q/Uzkx6T0qynm
0a4bo+rZqKEcIkTi2/iniyAas+pcmZX1mrF1zZ2px8V+KNWUArNpbBS0J75rtDNeJqbAJkPD/a9v
FFUnv6ErOJFy9fnnRzZQUMEmhhdDLDYjJfxKR2VUW9lktx9+GoW4jOdn4ZJOSz+TQzwLLkL7IFn+
phvXtvHtpcUIloHvEHWuW4CW73lDjzV0dFFQfNMMMOyAULv+999uYBSVaOcDoyS8u1kt8lu0avox
uchp/GSA7QWncH+E27cTUq/FG0PhH9/w+X4KcAsILAVtIUmuwqdWNP2PotD650jTy0fVbbuTIoiG
3fvdGsTt9htNI4NY0HWZ8q42O5zIykNvCMvqgh7JRq9PreX99fEniRSpipPoQDOfPyyKJ6lY/GXV
ZSifBcRvldUpTAHh9WnUZJ3AWMQCHWPWeTAnIU0TeaaHAB5j7by00zZuCdtsI8aJYR29sQk+dgZN
Ut1KVUSq4SpvrLotZBD8Q4CWXK8J3zPXKje16JabbNDeWHIJ9wYPGH/q681eoHTzErWyuUXu1NwX
ViwAdh8Qi4uhi/WK/Op1tfZsuppwDBHD9Wxo7+Nbj1AWZi2Z7B0rUAY5TFn0ZUQ8Dh46uejeEkRQ
7U5H+9VOKwEx8qoUh21a5sZah2Jhh9FZgunPTUkJYQ7NCpMamnJaSpdSjJKzGKqA+Zq2fYH3Ju1a
PVYg0FUJTntan4lHgJz6OUS4c19lnkxgM2iP2mjV+zKUFNLxodxBLPQ+eroR7POixp70/oG4vdGJ
E0C2k2yICkXTWUaVhkPhtch8XjSlHba1UijPshoMB05G+ohRSqGsDLhwDuhpAg4iKFFBvMwSgohI
wPNGGlG5r7xIQ/1hFNKVV2qhHUZOMyVwEmniAol/1Gu3QAX64uewVGNR7X8gtKoduhAzyinAfNAQ
UTsCeoFpq2LMoWFZs6UwWaz9ktv3i8KGCluIjQDxen7fFHE3lLlktBcf3f59qbjFmxLXSCBbWR59
UCJf/jjm+o9hcLN9m4Du93M8TeGFJIKdWe6ae+rSyvCSUho3iBT4CLPVF2tDoIksdJdQjZotdLZ4
l5otdZcS8j/hEYdCtkCDmr7VvILhoedcV5rtuTysf78R6J2g6aXwMnLbz572EC/FAUpSfxnS5wkQ
JLT/3d/at2/WhGr9vwGM6du8y5P0gZ8uR2l/McVvSeDo/iHNPtwf4ja7nfDXAH8Ma/rC8yvXd+vR
kiBVXErU/1V4jQnqB0kjpj8L3fJ+6BX6rWVujZseSfARcajh77OJSUKC0wuoaoIWzlZRGTvfD2oF
VZYOvI0FjU6aNPdGWiv3p7qwdQDyYoEyxX5TIW32gNGsr7NRCeqLJX+Sxp3mP1T9m4w1ln8wo2pb
6IegPsdJsjLu7X1xPexsgsKgN0mlMWyoaOMp8XXtPCQIvt2f3e01qEtoyhERA1pE/HD693d7JfHK
fizhSF+GSCg2US60m6BNkzchibp95EL4vD/ewqwI2PhqgM8RuPkT974bLyjzrqr06SUdXhP1s6p9
v//3b9OOKSD839+fXet1K4VpogrSpYsD0enKunqSaIahDSK2CpwKXw5QAhSLlfDq9shNFUlQ9SbN
Cq692bBmnAqZUqTjJRLRiUjj6JTKaI1jsfB2f36LA6E3SLlABWQ6R01GcixYYTSMF7PM4SPJD60H
ETgcVi2tFxaSNILMDfAUse/8fWw0wgm3rJhR0O/M8a2ihCQH6ZMKNwohrfuzuo0daPciFkCrl4yB
cPF6F/quX3UT4cjRQcp7ym/NfenrL3pzCqCLIWjy10frajhNvh6uR+8X4KebOYJ26kxklPv/7s/n
dpdfDzDbDqEuFbUskc0PbXio6j1c+L8+t8QsRC8AuOkk3ewDmGiwvJIsAGvciahx+FD8lc72cmPv
qoj3//V8rkabXYEqbjYVshWBE+gIzJjhs6+tRvG3Oxvk1ZT8KBjLoqs4Kxg0KSjHAiVBRzREQLLn
Msc6b00WbXGQKQfi0gPmPFc5EtGrwzS3DRyyVuCAw7OUCc9UR4uVBVvY0BNyYQJpY2p8U2FOg6EC
FCsFQPQOffjgxSfcAfCmovyyLdfK2WuDzdASftEqjVGJvPTqV2p4IhL4mGJQOhI3qvbLxUjq/m5Y
XsT/TW52fHI4xLi2MbkI0QUXPTk6kijTrBTpF84QS8i7q/D6ktTN9kOCnIrHXR84sV5Gb5jUlGcD
v6C3+3NZGgXBOoumvIgH8BxQPyru5BIWhE4iiy9y8rWO5U/3R7i9SAFtgfyZBNBQM5w/DUYbFH3S
slpl/bFOHxALhYws2zqWVgB7/2HfvR9s+nTvnldk2IwOidbAcYXXHleLsMcIMrWTPNziHAlLd6VO
tbQVCKjBG9Awun0lDCy7EKuJfWdEI0ChL4T1hD0qa3igpTUkTiH+0gE40Ci6nlY3eGTfre87oXmw
rLMkflCk7iDIqFqEP+9/roXDRPIKM41i34L2ZRb2ne8qg+ekuWb7brdHaegs9tWblGM2o4inJCrX
dIpvV3FCWU8u9BN0Awv36+nJfWAKuio0Ti7pOGH2Berv7UdPTla+1m2wxzj0M4CISKJ8Q4bAXkjv
qGy3ToYJ0TPd2XZLyoRPZZ8ZeJK23cp4C6jFaUASQdqKIN/mqpDaKLZi2cPGDyhquVhf+ICe6h8B
XkH5pfT6nVCPm1r66xiTEAKovEg9ArTdvAcQN9BdVYzenNQYj2WWXrBr2N3fJQtJwTQGDCqeYAhU
c8QibnFGMAQ9OgNpa3vw31E+kvJjhoAC/mabBnGHAOecHqdKNRFWLuA/1dPretQkLs9/JNl0qOY8
BMtU6wIj9tqBdfDUB/42Ks2tpKd7nFvPOuKEtgVjuFCU3ZCi4+KVTW3riYD9KcjKPP+VB/h56eK2
KNqV47O0lZEdJTucikE39DUBt8ls1IoaeLMibBIt1B5836T94ZZ/6dlOcZxF4DaAyEnkeFP2C00l
ruinVU6obDM/shsst6RtuyaXeftCTMNMoK2pqgKN5/pw+mYTI4okV06i9yeAMh8kIV556qbwdv45
KUPxQIhc0DeGyAhJSZTO5MZxNWTR/V893h1j8D1TjUMhvkixg8DSykOxNKv3Q84iOlSVLRxmpMZR
cgm8hPQxUZp/OIbvhtBnXfbcbVRXD5mVl/5KlB+5/C9/H8gmOw28FqHC9Yep2YCVKkat06LfF8bR
Nl3Tg719C0CCTU0Y8ENoT8+fHakqDdUvlIa0JDgmqmjXZUNE1z4msfvmK+H3SFK2KxfLbamZMYG9
6pCG0TKdV1YCT9V93NUYMzpY/ZfYfwbvhxmPCjzJ2wX116goj2p5uD/s0rGFWaQChSXf43mYreWk
n6aMbAe5/IRnC942vZ0PK3DOxefg/SizwNE0lUYaJJF9bg7xdzw/1VPietrHoiiF52yUQGEj32gH
o/81sCr/IuMnuPIblp7A6VqCykuDGKbH9UQNLQokwRoaBw1I9PZ2iRkddPmklCuAoaWtYyq6iDD0
JA87Bykp6E38/60jmsm56eJDJVsXPaJPnA/PniZf/GbtPpx++uwWoTdBfxKYEuSZmxLnmLlljCKL
ExloKbUvYXlq8P8VGxd11LXy+cKGmTTZqUIQSHDLztaxylFmxGS0cKxM3XV5exDl/jHN1b+/pqjV
Ap2nPEBxZR5AFGbZuHkzFE6L3AOelWF/vL/xl/YkgQLiC9akRnCD86h8b/I4ygtHCj/E4JnpTuDJ
+YxdOb61T4UfY0DwFd/XlXMuTyWA+dfCj57LHizoFEVcb0Q3MgcltsrKCVoq3nJq64DlCjfc+f3n
0n0YvYPkfmn1by7WmCJexwgDSeGr2b6N2CRKJFxxZWw69Xcf97iXlnZePKntCi5l6SO/+41zpQg/
VpJcBynpNPFnSg1KEdqV+Hb/A6yNMbsTDJrSfqnUFWTVFzn7lig1noUrL8XCYaSwAHGfyFeFYDL9
+7usSICI2jZFWDnIwHXPWEUKF0z3FNyVUEDDeU/ZYrfwNqCk9y+76/3Is68sY8ql6XVQOUaCQo16
VPNn9I12fizbkw18vY9yZ/S/3F/ShTtuUvagwQBmXqOudj3dDk87nl05dxC/3ATFt0rR7V7Yt8HP
++MsLSvphGRMKCkIFLNPJ4DyKSuXCwc9fVuTPph4bCPTU37ys1Ow9g2Xbrf3g80mpQ4BbncNg0n5
i5V8HYqjV/2sUA9QtZVobPpLs5PJ5Un6x4UA6HAOxkLcSjRQvYKhF3wukEfHCPL+ukkL8Z6CUA7B
HuACkwjj+gOZEirFSaWTh+FssA/U8rVwq8+KXzz3rbExgtaumvLRHQSU9IIHnKt+DuRP2CLZtHyP
YWRtsDA4B0n5M1d1BwjQy/0fuLQCiHdPrwhJKZnb9e9DfgjvaIxoHQP5wQmcXEcrS7DwNdHxgNMB
OAhy6TyoxnEYx+VSaKFaopk3aMWr2STHAv8kA0Wu7VD12/tTWjgTk3AIFUYAfZNXwfWUKhlkhdUG
neOWUImqZvyvMwtjE5TRqa+6338/GGQ5ENcIq02YoevBFCWvzQQfPwc92YvhJy9NCAptjD/02Voi
ujQvYkUDaQOIAOyl66HCSjArfUxaJ1TDL/ikb+sw/mj2JtK2yj9cZrgj0NWF7E+MOPe4sCCPIk/U
dbCykMETm+6pF4snSfGOBdCkEy/nvpWiZy3EFTJOVvbkwjsBeW4SpyfagJsx7ah3dzggCLFMuqFz
KiSAM/+7qF7ccAXDsLSYvA+gfVCBI7ucXWj5CAvFAhZDFByeUEtDmiL63kXtR4s62v0tslRA4IJm
l0xSWbciDWjTigC8CtEZjSL50lmJu41Vwzt4CPzZWImnO7Ky4VyPkb7toI1sk7QsXsreklZOxsJh
nzyyaNEDoKELOFvYFDURELBAy6WB+Nuq7aTcrcx14aG4GmJ23/mIpxmgn0en9apNPXwWE2VvgGWZ
rEb9PQxWEDEfUITfT0J4hYIGfrXB49oWtYPX9oc0djJRX/lRC98aMD03PIYKJkjR2bQNM81ULNc4
OHL2mBjZsda/FEh8V3386f70F2ZPqxpcBvID4D6M6QO827kAAPSwjwWuHg/N3Bq2VLlRgicze8CX
Zhv1K63IhceFxjH0JRQDLY3S9vVwNbp6cBRQB/B6SUDXRzGOkY+zsDyi7wwwRQDtOiTegzcieTpG
hb9yiG4PKnBFHg9IBICmwH5cjy+oWt0lbdY6aF0/9i30FnY6dgjmqpDZ7c4FfIDYFE15gFnSvEPQ
onZZNpZSOyGyZYP2kmsf4+q31n1JhqOIyrBXFyghR5sc3cxmKLeDW+7iv69C0COlNkCbguNzU1Ml
vE+FSVfiIhSdbZrFRtdWqOYLCwrrG6KC/ueTzvM6tFyqvmlq4yLniLA25S7N5A9anP71PUCayksM
QZnE+KbhK3aNpeZxYVwSTdtICazOvl659G5PArJI4HTJHCF6QMa+3hpo5WOZ4/rWBWD906AKEabk
ODPogv4jMJtjaQmn/8fZmfXIjeRa+BcJ0L68SrnU6swq292ufhHstq1doX379feTgTudpRRSsIGB
ZwAPzIwQg8EgD88ByrdhdMVL3hldHD9KwbKoq8Q5DSWQaElGa/t4+4BfhxKmBSnEqnOXB8jT4rq3
I0n2c2gXT2GeV24eGLtM5Oe60WYK4I3kdNUWHIu/pJ3moP1+CxUzSnWt7qWT4Xyr2zdD+9ipb1K0
Ubhf2bOZMun/rSwH/lXmYvo6w8qEGIsJV7Zc3N/eszULDIzQyqHYRRY8O/1FUKzTpqi1rvBPaSiQ
IpefA6F8um1ijuDv83hgiMC9bOD1tPbMxYeHuLlU89BxTmVCvwFJTS8zlb2BioqlBjAk19lGWX7t
21hgaRxcCoGlZeSFDgKaUoU1KZLu1T2S5/CHavm5DDc+z+rK/jP0q6ZxsXlTNqRtN2BIil7V/iUU
9Y4RLdiOnZPkb4EKV4zRvwYaRFygQbW8KFsfLTEJeuyTZn+Oy7sSgF4YfonRADHE7x+kGWRPGEKX
FFDX0ilKWwriXzM3GsIe2b9ZLh4gW3Kgvr3tGitVnxkLTUvK+cXnt0xlVavRUrvozdMAzRFUvPFj
EuYPrWnuwmT4NvS9zNCU9llF9aY38/0fWJ+LjzzSZ5KlJcOo0UNAZvvMFlVqvk+Go4Gen3yWxwdR
FqhrF27X3vlbiJGV78j44H9G5+B84TQ8eQcJMl3rNLSjJyet13ArhwWS14rO/944fCvnG6A5r1tY
qyBfunrgmZUfKlDu4aInU/qnjLYQFmvLARwwz/nA4El35v1y8nywBd01CVSe6Rb+ZyPoXcMYDkqa
H5KkPNz+ZPO/toglOOR/1uajf7F5SezbMCvb0ilQFaazA6R3guSxcn5/bIJKigp9Dq1uFTqUxVWS
5XCTpEC8T0U13bdF/RTRU0/SrYx85esAgpn72/Rnr7EV8lQihCRs+wSy8b4SxT7Lwo2s5ToNhYAC
VAAzDXM7Y3nCJgXm4S5s/JOjS56jfy7MF2EeNOfsp//49Yd62uporTgEcpXEeoSj6f0uX8Jcuwg1
N0pwHiqkH9rGdstwuENdUdKKuaExbXj4ikvM6JR5ZmP+7yXKdvQzqK/QE4BaDM0Fcyx2kd/t5Uav
N66VldljKuy4BbSn4EeuMnp1QtbBqkE/iCE41FbxxHT6XYsWSWarT2luIdaSGTuq9UgFkA2HCgov
AOg3gbBzerY4BJe/Y3ntIFXRalPnB2e49OsT3PwGwiCa+uI4kL0XKBvsyWKLR33gsrAb40samM3j
BBjZLapR/S6X9kYgXfOxi4359ca+OJXlPBxnIbR+BhJzkKG2bdJPQLyDAIUCsE/ILvXTxtW7Urub
2x082mBQBnm3bHyIUkfC08zCs2M3EsiJf+gxuZZSfhxoFLt60dVHqxeFp9hlcGgTp3BVETFl3Lad
W1bZsJProtxFQRvtSFn0XRxH6SMvlerg6L9fCJ5/K1MxSJLC0bjMtxt00MYCnPRZ2P2LkfavTASe
AiPZOU6xkZeunoYLU3PEufgUSheYidTE4bm0NGLj15AXPqzut6PwSoLF/A2T/zPBzczB+N6IiSSQ
nNmKf+rNxzodmcj0vSR+SfWthvxaLKH/ClyKogicGIvV5D5aRqrt+yfDf5ac+16Jd+gsM6t98vUt
csdVWyyIYiiPCPDD7xcVaYOcd5Uusajw2Qmp/RYvRTMyKIGG8NaUzuoOzojEuewB5nuxg0WZyg4n
VTqBc9oXcbYvdP/vUEjf+6A8/sHH4uq3QUaD21pm+FFXooKoy/4pg+FOC57UekQk5Cml73Lb0Jrr
zaTwAKgoWF+lGoXe9LrT9f5pksL7IoufGaa9q8dgo66xUrGDi/DCzuJD9S21Sd9p/ZM1OJ/CJPra
R5TGW9XZa9n0LEWqJxi9ErV2aGT52GjZl9vrXHMU9tNiuJNdveK+DwwpzRlQ4EZNIDEpelcqID6V
PqdoV+Yfb9uyr2EILPbC2GKxwhwaoY6mfwpyhtNSBCOJ8NZ3RBrbB83vomNZNKanlZHsSZqC+A6q
jsiwVVmMHGQ9umrXoMZCgWhvjar4HoXW3xK6ILZvEqin+sk3EYN3xlR9MpQm3VW8Mg5NKqGPLtPb
FNS7PYnrwzWmxtllXCvMmOTBq5kk/n1RV85jhnyU5yC14tL1c7w8qf27SvZb7kLd/xBC7+v5o+I8
OkH2tUiG6nFqm2Y3NVN87AfE4pIh6e/LXBcf0Hip936OoKCdmf5zlaQ/hzY6tFHbolffZ5Unx2b3
QWrqwquS0XJp5fsw5NfNvdryNKaEqY+IZaWP8eR08CyMmid8+JIDMw4Q0gyyu6SLvoxSE+4YZeUH
m9M3btAKTT8kO3zIrQ7TpDtuV/fhUZ+yQvG0of+J8ku/u/1Zr44KTScqc2AMCZ/XBRjNZ9PaBqO2
dO67f0CCZe2G58yh8V2SMJtg+mzuFMwX2CLCNDGjfJrjSyc5Clt3QmFSsqsNG8pVGPtlZJ79gZyU
UDYflYvbZvJrlQJCTCYyMHfEgHt+4LnsP9gQ9RymoA+/snepazdN4YksHg+5rFZHxlBjz1CK6F+5
aJSdFqGlYUxJMrpS6WzxuF+d1sVPXD63ulzNqzoNzp1T/kvvudmX7fhiScrzVFYeit8bF/D6vv+3
JYt9N+XBn5QkCs5WFO51O/Si/t/bzrO6IoOnOa9m45qDRi3Q+ypCSTqZ5t+jI3tN9mgowW4qXsEp
3Ta1uhgIReaG/TyYtFhM0OtRhrBMcPbj8XOa6R+Z3DvcNrF6FP4zsSxTQwWpGa3Jc8EIn5z8L8n0
0uhPNuzCxOIxB0VvFfdCxgVsMN/19xZRbwvEaPQl0q3fvQRndyN9gNaGvOXquWU1JiQvTR0gbQRQ
JH9Qx5+N//P2lq06wIWN+atdnLqC9oihiRb+i0HaZWPnKv03URVu3T2iD/wnC5q7jDx4CCTLl7Bq
pZFtMQJwZjJ4F6j/9Jl6KGX/D6woPKx4OYLEUW3t/ZIm2G/1OWSdqgzRK1n/VkfDV3kI72/v3Jqz
4cVMnMxzQSRE7810ZMdqMVCs6Iou9kapvVMGNHwKY2vX1gIjBLGQNxGCAUYuAmPRI8kXtZzRbnQ+
oA1yh4j8A+StO7nXvT9YE2M6XCgzw9HygU+UABrkmwR65c0Mv/vWHapRf2CC2vrcH1V1hnbeb1tZ
KvoAOEg61UUc3o/MKh5NJAGPeV1uPS3mcLy4tlSgpNwS3I482RaOkNqMkTaCdr3Sjh8TJzPcVgRf
pjz6SJz4UU3k5YOtbM1VrVoFHU8HCRTI1cseMTt5MpJGOUG3tw/kY5wPrlH+Ffv7cnqcwDTf3s+V
A8xwJNTTlMRpoi/frobtB1InHPnki59BbrlV5Ls9rIKa9ViCu7xtbPbpqx0F3DH3kxgAX/q8L49M
sMa5ckry3n+0NF4BY9Slh0oBRqYjMzvm1qzkaEauHiP2fdv6yomjuDq/p9jX61IyCOqqT4JYOXVK
48nql6p69UNpY4nXZWTeA2Tj3Lq8sKlyLRw0iIvQiWpFOdnqSzipbts/qEJ2g+4QW7vAR0n3zkm+
3V7ZL69fbCwoTzrKZD7Mw2jz0i/CcOOT+6dpaZx0kZR7BqyZGdGkcB+VjXyXybW2g7vpczJlVeda
1VQfu6bJvWlq6h92ZQ87MxLKB6cIK9cprNZNZLM5qlVYvXVa3XzM0UB3tXJMnvuyCdxEl9RXtUQK
UQnI5+Qxw1HLIXqpRvNtGMvsbrAG1ZPltjuQtWeeBW4o3Yk0EnuzksODNKGEWpejBhWZA1X8wKvj
5E8SaugVxBalUmz1fVYcj97LLPcB3gcGr8U11ZThxHh/Z59ShON5PSjaDxSqh/JUFFCel2/A1G5/
kesCHdQClxYXXyRVJUnUAlFEP3WQI7I9K6bR5Ef7xhGunz2q40HjzaYq34Zs35q/f7kA35ino8iF
r7llh9IKClVK7VM5axeW5qMf1Z96O9o4UWvOrkPeBTQdUDNQnIWzh9WIGJ1EpzspUflG3rasIZoi
YEnCNcOvavKQ64YLpOH27q6c5HdmF5E5miIpaqfSPmWB+Fcbk2/dEO2H7A8SKN5EBFwWCEvyMlxZ
Ec3pYlStE5gdt1Bfu+hTam/BmVeuZ7qdwE3Ava3QOMqcMisc6MHonbbPRyQpJ9Ursq91tL+9afqq
JaaDAJ9yEV8xyhlCa/NYDqwTfdzmMMSQPhXT1H3WMgeshBlVXyw9kg6+AhlXM0T9wWCQ8y5GCfg4
QvAYuCwAaI4kaQ99lJf30PwWXqshp1oYYfKAPmL+YCLyTgFCV70JpP6bYYrBM8sCocSGA9cOtXmI
S9uIedP3eeAKI65em24yf8RI0T4ORmqjLmskhxox4TO5ngEuz7efwkiCPc2OqkMsrOGDMsXR/eig
OjnUbfShQfmY55wi3KI2pee4au0Nh1u5lAmq/23d/PcX8VWfKmmSJD5S2X9m0EKvnyoTrHD9UEwv
fXa4/aFWvxPcZTgdkFPKN++NiWToTcKueepiJsayu0x8ZYFur7zetjMHvcWlATiBih93MTWyZTpN
B6OK41o3TxOi0aHyj/P7fBUEwVntjqop/7kifOvViKOFruWpZM7PTD4E0hbN20r6wiAho7owz6Pn
tUxuuwrlc6q1/onpSK/ouu8Ew3tR264WcrtURbPxbbbsLRyh6TK5rREUPklp+0Gr9GMetHeBSgEJ
em3RNFuthTmSLb/R5foWr4TKdwJNqkb/5DdF5U28jV/80PqBSjYasWPlHKIqhShYCcROtqqfnZS/
MYER3E3WCHMkzJSfb/vMWuS1iPZED4IibvPeN2M5ro1hoIVnOKde+tG1wLl+P8MHg/efidltL85a
iAqdlcmYaJxnTXlNm1dhb0z8rHn+XDGdawn0bJZeo8eRbTpl5J+iofwnliCYsK3o7vZOrRWk4F0C
JMHEP3u1HMhk8LuectPxTx3UgEx8Muh65zEeH8LJF6NNLR7qFF+N4qMPlWMxOvem1Oxby/87TfXj
7R+zumDqNL/etCBmF27U55rcaSKlshgqsH7F6d81qry3bay5xoxsZgSWLtgVjYvUVGWg5ypHw5jh
uAh3lq0+uBMSXH9gCKAQj3Qq3jzPFg7SDIWN2jAOYmXPraIdlCT9YE7hxlGHeXvl8DF7+T9Di+zG
0mUl6OuJ6nqnRY8lDPMH1Y7SY9r7f/N2nw4yZdlYqrRnhFHLwzRq/n3TdsV+8g3zkId1tYdGC/UX
pSvdtkgUlxnkfzUqz8cUqrGHfLLaXeNT9ZZUP9uDg2FuKhvEEaUTxNIAw2OrMJ03oxcWU8VOtgtr
QdmafOKYWnK0L0bk8aomrXalGtVeWioM9qeUwnOn6x7TaIjuncYZhFvZeulavjB31jhVXheNxiEv
RP7QBJpz0KMJVfdySMESGrkrDSkcbGAPj4kgYgdx3d/JYWy5NOGmz/ZocXEjunscqsi4ixVoUpEm
t9y+buRX3aKaMVFeNeuEuWJ5/CD7AcN0xvQ54//1oe6cfD9Z03SsM/3NMtNvU6JbB3WQTCgx4idd
zpBbTrq9VGrZKcrt8tj3Q+ppZZ+7Q6ExcDkF3VM0xhJw1XT0Ups5SLsNxle5JPcoYP30qiL2d6Y1
8RdURPYQu7Q7+PrEZyMPq12LOtCuNUV6rFqhe7D0DB6QkuaDFGnmkZl7c9/azFcBXh92UWU46EQW
n5zEhp1vwvH3YqgyxMabFn0mv6QNURdUb4IoeLaSItqV0TC5A8ARN9WmH+VoTV7VKvK+F2oJNKVq
3DwhfaLR2H7ociHv9QFOv3EWtVYzvXus+0gBl9Z2/Ej/H5QV1M9+3CkPTmX1jgcpU/e1yQPF2OUI
rO8M5k6dJoHFkwTzwJToz6zrBhe0fvYzaKWval/lz1NK+tY4efTajhITW23fe/QyLU/ojeyBT06+
oHAdKg+9/3HIbeccSojITUbj81tH6xE54nYXoPDiBQ5Nk51oJ+MpyaPsOQvlyevawkFetWh2ap4V
n0PVKs+TjRb57Er5/cCpceV+kHn4RCRpSly4FoLQdD2QGz7IkQxUoUre9LT5aVVV9sFuW82jnqX+
1MvAPuhZEByRzuqfnFizd22lF4dBF8UubVCsAiJfn9KyiTlFQXHIy7p7iKBbYth9qvO9iVDeziI1
eKwN+AUpIrLQIYt2qZz+6Cu/PXZ9GL1IMeJl8M0En1WzV2ba9o56dgAX470lkvGYFVXpQisZPiix
5NypcmN41hSGTKsq9lHUyrATSt/ty6LSaUAjIDzlfXgfaXVx7KafHer0IX5bU3bcaYBqN8oOa3kJ
VUSo7Mh2GP5YBHi576zeFMI/CVPM3B5t6dZ5CFO6/FP4zROy7N9vB+G12Di3wQGUM4NxNRE1gPuo
Aka9TuXg3GklgBMx1Hei8okK6hbMZO36QucKWA1wap00733Eb6tYzeOIJn+mt3u1Ul5qpi83dnDF
xi+aKRDbdBJRBnxvQ5KVqcjsKT5HWe32FpWQ8dPtLVv5RvDjGUCgYPagu7/InYqgQv06YmiyMJyH
yPkLVGE8DV5jUZNp/v0DWzwqoSyZGS+WnfbBlmzbHEV87lILus0DfyKHcCAP3+XFxkW5uq4LW7Or
XCRsUa6ZRU/sPmtAxmDWjr9MnUx3ozFTD85Bwy1i/e/by1vJNWYme0oOc6JxVWiW5DHQmjGOz2Ee
HWX/aYzEQ+S/3Tay4uLM+4D54FjNlCWL6191Ii0mgYyZD4MFl+DfyP8qfr/3nY3B8C1DC9ezu8i2
0wLX05Tvtv0ll3TXrz4ZYqMduPKd3q1n4X8MCyl5lMt4+PSPoIVdwMuTMYthBC+1+vUP9o6yOZBa
WlBXAAxjzMw8ZGTyjEbECOg9i8NPsCOEr2UdwTGiFVtCyysegYChSaL9i2JEW3wsuYW5GB7d+Nyr
PrCp+ENsy/dIb228HLbMzFHkwtcVnUXBBs8eMqhUlLRU9afa2ThQa8VDFkM8B+A385ItMlwBMXYD
c2l8Hgsl5V5j2lONKKalxjQ+t0LrPK7BBMB6pmde3GbyTh+ceJcFidjItVd9BlE3Ign1THupHtb3
iaTGPesd6pcseVbbVz85a9E9pMcbllbiL8DQ/ywtokiVSeYUVE2MRCQTE76uJ17CPX/bLeeLYvGc
xgg9gJlRyaGw9/7zjZ3U+jV8kOcsJesavFD6NrX+fgZy1UHnttn3ekt/bcVj5o4A2zd/Tzot703C
tdsofSqFZ9PXH2Ba/jj0vDeNautLrdqB757RtZmF1Vrsn6qlTNLocLvKdbWr7R8NSfLWhMaWjdlb
Lrw/izsrn1JusGaoXL2DoCAqeNJuFD3mX7r4SJTq58BhUK1BreS9lcAK9SD1tehsGBMdk59JUx5Q
uajA2tz2hjVDKE/AmkSfb27XvDekVhYVUWhcibvf8vRBRP9W3c5qtsC6K579q+PFTcVVdXXvy20V
ZPoE21uvjjvfCV2RbSVIqyuBdXeeobKpaCxukElJK9lMxvAcgYhyTbm4s+P8s2ZJd1Lx2zQfDAGh
Fv4/W4trRB3LKKm4N85ph+6QM6sBFaPk71TDn/a3P9BaIGR8bta3Js+EWWt2yAuHk9I4aIywC5EV
tHcOCW0kph92LT2oudgZYfhTreX9QG3T9S1n3/nyj0T3f78e9e43LA5W3lD6hRYyPHdKZ3pVbu/r
KH/hJbKVw6/6ycViF6drqqfY9oVMpLDNp7Th+THVtrSxpatGqGRTVOR6RiHh/Y4qTlvJalCF54wZ
d4Bq0VMfOFtkZKvueGFk/hEXn61lLFnp+zY8y+VZ076GpnZU1cxT1I+3/WMtHtGZmakgGSm5qi/z
GFSLYISpsTBjNzMURjv3mfhy28jKnYEKz39GFlFCyCmj+pDQzlegUZ/l6EGSnqTiLkm/tuW3ptvo
HG6tafHWaZKyDuIAc0L+5MPPaClHQ9vIYjaWtIywmTTlNorZLMlQdqM03EFbd1fK7d5O2+daz16r
Xj9QUtmIt/NOLQP7xU4uiZ6LErRGPSSYlf4JtNaN/bOjnuO8Pw516YJBuP3hNnbyF93OhRc6/dia
Mppe52CUjkKaQqD4qg/JSrtxYW0ZWrh73/oDsQlDpvjuhy+mTdVki5Ro1cY8AsdQMffisoNdWXnQ
xKbEJaLrbjS8lOPfuf/7D4RZnOx/NubfcLFhAYTlzWD7MNQ6wsu7H5PxqW4P8vSYBj9vf5qVtPKd
pUVM1aw66A0RkEb3+2aCqQiUr6p0XkwJqQ6nw21ra+Hocl2LEwyuwUgVyY7Og/IU+9/s+C/ILhGP
/fcPzDCTTWIJjb9sLkJr2bZ2aU0ogamZc+5D8SiQ+SilyYsT/ettU6v7x4w7HclZ2WFZrBBdNqZN
60Tnqs8mrl+1eeoaCu0IGRSPXRVQbgMqt3F8164OSkuWqlF5v67CJKLRY5nS+9kOJyghRql39dza
OEurRpiXJvVjWAx18/c+CHVVXo2JEZ318lsM90Lefbu9dasH6cLAwhlAQgszrqDDjQLrbp53Sxzz
I7Ii+9tmVn1u1oViXAQQxpKIYDI6SzDswHNm+q4aozegxVSZf+eTvGFodT2QHoDzgKoPt3u/YU6t
BQV3Y3ym748oLOXVRPGMfgsmvrYe+g/g4Oi3AoZYXEtFO/R+kvXRuYZ2iEJIBox/MnZtrbq3N05Z
W5DG6IuMVjVwnaUWhhYX6NkPs2+H3TH0809SDU6sk+KMPieVdcHMfoLmbR4e+3RCRnF0y8x6Tvzh
yCTW0dqamFq7LKk0gcaD2Q6B6/n3XkRFJzTNJPLt4DzJ2klr+3EX+iME8Vr/UDT6zmmLc+C3b23X
393eibVD/otvH9i8CjHSwnAvyQgAKcxPcVQOWT/sNKEeBtW6U9XmY9VvEe5vmVs40qRmg13kmAsB
GxT9cEhMaWdqqmdk44mG2+726tYcCo4MaHtmTinmGN9va9IVzEZOUcirKH4rtYRGckJ9UnKN9rdp
LNgg6Jt5GgFR4mW58N0mMTK46Xm2juVjUn8Jnb9uL2XNYylLk4LO8xM8Jt8vBbLdLLCNKDnnJdeY
Pjzqymthb/VX1yLjzEkOfRugCt6s763wfchy7SQ5G/63PPgyjMfbq1jLzi7//cX3D9okzqjgJrBU
PPWM8pfxj5RB+KB95ClZSFuzuWvf/9LcIg5DBzIqfjMvR6/duH4LEUScaH0mGx9na9sWH9+02rCK
apZlFz+rKQfc+nZ735QNC8sZ2Fyeez4iTSDZdO6a7jFxHiX/XvI/i+h7LA9el7821b+ac98qB02R
HrqtL3ftfzN19zyAQR0DedfFEsUY80K1pvRcFG/d+FppD6rx249g7nw4sObeBRfNEnYdB1HvlJKU
nqO0dhspZzAJ3aZ86wl87YPoXgOJR8AHvPXVg84MSnNKjDClbPyS+Xu6hS9p9DKAI8/qB7053/5y
K/sGbIioAOccCPnlh7MsaYoKPS7OVvtQhY7btqEbjRtJ9aoRYOTwWfFMJda9P7bCiiIJSUJxttCK
vkuitHvTo7j9rPels7u9nusjRa2EEiA8wbQtGFN9bypRIE6B1r84iwCqXvN+HM+Cju8W38zKinRS
AK4mGemjK3pUILyWVQ7IW3cS/d+SSrChVNXOmZTm/vaCVi0ZkKGRRc2mFhm1IceZoUHGeVap8CRM
icJ96PVgS2+bmffl/bsU9bULM/MBv7jhfStihF3DTFL8VVYDLSzHVY2TLz9K0lmTGq8fN54K1yED
i1BkIvw2jy3ri4VBsyGLbNLzc1R9D7Rp19g/bi9pxRVmHTGLdGUuOy8xhMwvDpbadNJJdT7qMbOX
5rfGKt2p39+2s7KQd3YW3g3gxMnaGju62bsifSuLDQPXWQkvHGb1iTnQGV7VaPMA2ZQe4WMqBSUf
xvYKpAHrWvGoALpatVUSXkE0Y49OB3Rp8ytnGegaUetyqc6CvgqTtBXIluygMODdFJ8H64uVws6W
f/KLLe6/1X2kbjufX8LsrzvmwgUntc2c0kmYC0vgZ1VnHMvvnyUuCHofNMhgplj2IQhCSZxGjDWl
mQxfvRPeM99S3yv5uMUqs3JqOawgwlkMTazl0wchOxHqScxzO+jemkbsE815ZMc3Auvall2aWSQQ
TdbrzdRhppTUty7SP47t1ldZcz6V1JExMLD8LOZ9YKhbLRZCM0JUI+b5FHVXxc4uFg8ijO4V7ePt
o7S6bf8Zu1Kgl0Xh5MKiaDol+zAw/mbC2u16/cfvm4HYhxccVXUGIhYnVh2aXBYDVWa9eXWs6ggU
0gMnthFS13aOWTLIfsjxaeUsdi6So66rBR/HUsG/VIyF+tlrIw/3sSPtQyneShzWNm8W3uCq4Phe
ITqNdkr1Vi3xOTuLXbMN71SpeLaNrZmwtbhK8WDus8zBe4l/nSI7tkZ7wCMqaRf3vtvqL20f7kAC
bezguiWCnsVkxTWT8qSnyMtaiM4EPSmk7Lgl9W1R10d7+Ou2R1yzGOAK8ONYNsS7PO+XfTDhi7EB
QBWcR2JrzvNaqw4mM1pudIAlsd5F1LDEH2QRGGW6AhCnSdI3f9GLiKcUEkN+gnlex3mOkFvNy8fQ
3mKEWnOLSyMLZ+/k0YzTBiNT+amzUNn1761xK31YNYJOB9qxCtFOWzzMoJtUhcMk/7nVolM7jPdt
3p87Buk3PtP87yzSFEQtoSiDO4sbcanLKI1qaYMCx04h1TBZIpte+gdNSs6TMXjjOL80dE90LcTb
DGb4/c5M4/3tH7F2ri9/wyLohroROZXGb0AYKBZvkp4frMncMUbvooVx29bavnITQuoC1O+6EARr
JDIc8YTskpK99IP5LEFsV9OhuG1m7R7h1iUmMi8F/eD8My4csZy4NxRKdTS1x/qQwHP4U60MSL5v
m1lJMg1Q5TP/lTm/4OedvTDDWPwAnI67pNIJuEI55sW9g6hLACA8hFPOEB9bY2uCaS2IXBpdfC6p
UbNGRUnmbM9I4zykaPZWhr4Xyn/ysXiBzgvUZpTRIuDXmZ8HIqwp59jiOZR4JToi8iKn/f3MmYz2
f3aWNJQAB6ZW62gtQgiwg852F27RFq2GQ8eYgRTwI/Gxrr6UNPhqPYXnQTYfi6n46Gf2KW8lV+6C
M8jAT0xYUGE1zwmywVJcbhyxNbenZkydHSIxVVm+5mW7G3058edvFn7guX2GXuvo29oW4eGqHQsm
NqqsvICX4QTM2UDluIcpqxi9Zvg5ND+sYkt8bsUIXs0kE5OIoDeXeYCIg05H9ZSWkgqbkSHdTzUi
bclwf/twrfg5Zkyo0LiYIXtbfLIAwHCmqexZNFiMHgzAskwvkF6C9vttQ6vrAcsDbAQA99UgRVeE
fSQaUDYzHXjQacdGMTy1NjcatKtmAH6hMQwz/dWIgxoOcaOOpE/oxrvW2DCf8m+n/rZeMgkaS/mf
lQXQJu/7MoiSiJq+UXM1Oq5kgkPPty7htTcVvPfMgTFiTnVqOSUqVeDDB15y57j925HSQ9n5XqoX
O+i/3Y5ZESX5qKglitAvtz/WymX1zu7iYg4QpTSMJgRIRHs5FCF4+s++uM8n4PnhVnxfuUYohpOr
zViE6yLz2A2TVHbw41Kx+CfNcq+O+s+/vx6G6ej/8ieYlIWXtw1SfaY+SSel+VJB+izXp9H5Rrtk
J6UbjOErBwolZr4YI1Kwdi8PVGlVwu7iMjjHAWmgDauLv5/a6K6cJu/2olZcfY5ypkMXAPimvliU
Hui874UOIGWs98mk3LXUL53S2N8284vYbpE9vbOzuApzs2kLEWjhGbDSsy8ZHsx7h0Guj1H5CvL7
qCmpp/ut19F+pjpzV9uFN4it7tZKFvDuVyyuySaGMIXhBq4vqKD1RnhZQs1xeEymvx2/Z/AeIOL0
envp88purNxYoEnjWskmJSbzsMzajdoPAbpBQ9s8t5V6NER/NpuNl+zKUbBIA2TQ58aM6Fwsss/j
sskLOyToa7ukqHf11pNlw8JySQj3aJ3WOGQb0TNdRNdsftzes1WvpDDM/B4zbdTo3mdrRe9ADKXB
0+OP+0B7tNKP+hZX/Up0mh/h7BQldUo+i+hbSpUEn0hGemtawZ09+n8Vg/456vTG7cdGv4+lYOul
smaSPFcnAWVU9qoG1CMbU1gDWYxj5MEHe3SCXci5mAfFSi/uJufg9In4+ftbScxyZIUSyjXRTVXr
ag3/Akah1CmqbxTevvnBRrxa+14Q4sNgMiNg+eP996oVuBYYowpAv35rHAlRsM8MImyk8Gtex6eC
Kg1QNq+6hV9bgn6/iHMyM/ktrh7CcmuaeW0VM2HhTAYwjxwsDDQAQ9scxutTaYIuHAu6oeDNn9re
35p2WYvvF5aWxSYxhVoTCCjZ5t76VL90WePB0uamxkaPZW3PAKqgxQlYBRDOckmj7JvdyEGyA5Gg
ijrajyGqfhs3/VqIu7CyjAeZkTptNj8VLTt9U7Xug2iNO5ScPgaJfcdt6jnJ99tevbaBYAJ5iEMl
iK7PwuHMSSR0RqgTq+3kKvKHTCF6W7VrK/vfNzSXf/QZ5nPNQtRJaR8PAkO+UTz4IvDdUJeOzAfs
AjFtldFWVkXNlt7OzHUA2GP++4tHagC1YmN3aKGLcEzdBt8QKupTQfejqr/eXtdaVkiTak4yYAKl
FrnwjGyKk9Y3a3SpO//JrsQPo2y9kBFYMBYo10/nroofnELfN6Lbynznf3txJV7aXrq/mQ6RHghs
T5S2tOEpo+vTy4+N1O9z462sYCftN1x05WwzIwXLKp0mVryc/qrz3hkcvwKEYBkekdfVe2OXOlsF
ylUzNIJnOidC7rKawcDeEMnJxINLMx+UVkE22r8LdWej+L5y4AhRs6LB/ESh9PXeUbKyK2q+KaWn
JPOM8uh3dwB8O9N2hSiA4m5hz1ZuLpvnI4kiiYWCWsh7e1pW1nKdawl5k/DGOKHEC0RRvbPC4K6y
No7cqmua+qwgY1GgvBovE41flbFTJmdZBFCqFl6YOm7YKR7CkK7KCKvTwk7wIzO2coJfyNulY1Lu
nbNuyFb54/06eb5aYa3myZlukPUIdX/qhlWlPzbpMIDrl5He0Aqbwp8Qns9LlPnwNnE7ox8fbDP7
Jfj85EdVjD5baMWvIANrEEqmsy+F/SO0xuKh7XVofulB/f6T1Z4bz5BgAxO44vbKVbs17LpICIjJ
J6GPtGV0uKLEVk9mLZG/NLSM9WYiChR8+Dil6QyukKP7uoyerORZFpDCdXeKXjxVfb6DcnwHL8ZB
MtL7GoKY2+Fr7Zzh+dyh0O5yFBbPFq0qtRRnzc5tNj1U6KsBVgvU/yPtypoc5ZXlLyJCgNheAdvt
Xm33LD3zQvRsbAIEiPXX39Tce85ny1wTfc7bRHQMZW2lUlVW5kqya+mUgQjGoKhvo1KjuuO0pmbC
86g4NGO97Vi3gdjZABGe8Q/SV/dDQwp/KrQ1ZNZC1wWIpxGGoScGpCoeVQ7biOpx7WYeQ+NjFZhg
zY1tYI7z31Za+sK5BxWd14Pxk22d+lc6ipWNtLjAaMJFHzNeuWiYkVN/dgmhdAg1xCwuDqbX+rQr
70BmtY+SGvg/ZuwHBK25zG1T9342+q/lZDy4Y/YEEsrft5d46TJ0XVl4xn6TvKOXv0OAQK0r8hJL
XAOiRL2Gb7RY8E0KTJGfxGb18S0FmSzZLYkaFvyq4lO1EkKnrQeZIDGWAWp3Qeqc9P7Thwclsz6u
J+ni4DCUnIhHymKcRjjuNkPxCnVAX0gFHLDyQXNpJbO+sH1hBpBJ+Qi8ZhY3OxBPWiPQPJl5SnVr
E/FHwf7U7KkrvoPbKbg9smsafsks+I859Y6IuqZp4gjmXOMImbOm3uvgXUvYk0VAaTc+pRMaQ9+5
2/nT9Cri0zSOYQn+teG9j/6U9lbz/tz+RSvj/3vOzjeyCQ6ERssZAJzQu5iPwgVHxbGvTnH0hZHv
t40t4GYvh69sH6fU2972UlhDU940vzXxA5++E+03dx/aSPha9MCq1o9Aal1lL0zskeDxS7oS5iwc
GiwC4BpI5iDl68g5ORvz5NjgFGsZO+RWByZlbWsRdpd7xgvqnHe3R7zggi9MKXdlB0YOixQwRdhD
kbWgktwL8e22jYW4A9G9Jb0gCLIhZnA5HJQoeVpa8EUcqleJ/d0b3HB6ZEEbrxhaGgwqXXC50MbB
41KZN+a1M68qIwdii4Ysfqrkzb9KyLVoBTc0aq6I2a6gW7RrM6smAy7puEADMQlY/0jtlS2wdH9I
ATxw86BNAJ2VyqQR3einMnZy4BHdx05P9xXpUYtHowIa6fGgCYxaA4darPtZXb42dhmAPX2l+Wdp
HwKpCBVUyW1+hbCqKQQ3hqFgYAjoyBY8H9YG/fygXS9A5iHsfo0dX1867Mj8ooqO4EeqrV/uFAns
ML2xKA7Z4DwOhe27cfHM8mRTUudBgltJkoclHhmJM9+b3Nj3JToWaf9uieybMNhzl/INN+0nu3ZX
fP5SRQs7CgBEYJrQMaI2/cmHlkGmiB2gKfLTroXATQo0XQcyivs4Jz16YSiE98iU7ko9e7Tbeoe+
ujUJ4f/nZ2BDSNAbpkk5sAm8EDdrix3MKXvSwGBGmL4zE/imrORgVUqe7ZGeGmd6yYvysz31+9uH
eWn3o5yMkwwdZ2DJlJgtrYq6FjQvYb8OTPFcAlVI0u1/Z0Q5yC0FSw5haXnorR+luNP6n7Oxcq8u
OSXZf4OOcmTmr9J4dTt5ThzbxcFAdpLUj5PmBcQe7zR2Xzf2yngWV+3cmhIxiL4daV06xcFJviOX
A0gSBLYd4vcmMJ9ZEsQN+reKe0qfgDlcudOXDtW5beVO4zXlpDBgO+tAI0pfey8J0Bzk29iubfa5
BVHx7dVbevqhOP/P3Mp81tn95SDAJknjFgeQsm3HFu005FUfy03XHV3IK031Rqezj97WlWle2puW
DT5wHA1yrTDeN1XsMKkvzEY7cM37ib3r3RocYGnjINGCPYNXCy5cZXADd1o+xfBR9dy8zhYUM0r9
XoDs149HZ59GNLw9m0uDkhXGvy8YJCQUe8wWnphTFBh769RXe609RdmKn1/aIXDv0p/8JcxQgvRo
TI0q6WGijBO0c1kh77QjgnlgX+aD2fSbYi5Ot0f1F9CjPNLRPP2PTeVEZKx3ADVDERg9mVtWQtDR
dnaxJBVr802ONqwYL/GuYCEAXNuqBmeqnYZ4tuKxisjBhfojmwP0521dAZ1hkTwCtL0vLR5iNEEi
kl8ZzTep0T2IiAdaUUNoSIDU0nswI2dfU3tDinllpRZPuVTkATc2dsaVGLoBEFjcoxh8sC3Xt8z9
1Ey+JdjW1o7M2bTtUWg/GyZ84q6ZXlzBM8vKCpogFACeBLXuTkMvaO03zqd4PPD2EFUi+LikLR4J
5+NU1q6IBtuIDQASCtG/Cijp9Xm+llxfDMXPjShuyx5RAoMODVKbdn5XtrbfN5af242fpnRvFxQi
M/Mb0tKfqVFvs8I9MgugLcsMkhEtIoP95faGlcfsar+ezbByDPscCSGX4ec46aMlBBJHa5wQa2to
X3pNW0DqyOkwq1nVBxH9NEH9J2b7Ke+3efUTWjz/3YCUi7zNhcUhJZYetO7BLGKEkSuPqaU8HLYJ
8n9oq5GNXXLAZ9dADIrOZAZf3iEGO2PfvEXZJ8TmJHoe9WPZP7vWSZtbiH997vnXgtU+qzYUnG8U
Wt6s31XsTa9+iBFkdCt51wVWUbl///lhSgyVTk4R1xN+WG4/9xU0yACciJsDmfZGO4XcBLShOnTG
j5n/IuV7X2+T6E/W7st+5b3y/+zxf/2QK44iAJRLPWU8PbBZD2rNfh5RgPNTvdxa0KCaBUGHJOhb
aBNqo9iBaT6g+LlTnt3pEbm3tPbX7T0ht9jVJndRAwTCHalvNbjrJ9Bn8AnI3HaCeoHYA3ByN4CW
pP2w9rb0IGeGlK0xQ/Rr1kfgpqgx3ZdICrdl89CBeeL2eJaOFKqZwDODUBUa8fJuPduBY6ZFScJw
sU1/tbePrT0E3AK5C9iDhjTesWgNcby4t85NKqd4npK4mRt4Ytb2QdptPff7iFyC8I45NL1GArRO
noRj+zamW4C6AkMbN/bw3FaIWLw1CbfFSAzkq5JoGPUvdMtcToDugd2SS+hYOX+d+A4EV34x3HX8
xYJIbc/fqXgb85Vq5eKkn9lUHEtZtZE+57BpDRyKSW5Q8m+erflzK0Kdvnbx7vYiLwVkCF2kVAoS
nlede6LtstGZsMgNT3d9PYZDZCFJNTzZEtuTG3e3zS3FY9AldXE8UIlCp+rllJa5hhc4wZk1sta3
+p0FrHBabm8bWd5GZ1aU2w9bgXYdcvIH3nOfTSdqP5RFvkMjyNi8lv2JZi+R8QhqPfDDfuIVHqPt
aRTbolh57i26qPPhKjuo7YgBri38kCR519ixt37BJ6TpWz5x8Ht+qa2DmHZ29h0cs73DfYn5Bc/U
ymzI8EX1SxAbwe9AERxQD2U2ZlHOWoXOm4NZHon4TKY2yMRdllk+yDwDLwLDi0N92z5mycpqLyXS
EetLCBdwrKAEU0y7M5/TeJbQKjbUG0F19yT66Xtm8cKHrPdv267ZhiR6tLVs0KcaLPuTTkbz2qXl
jyFr195Wi4cLWw94GklJqbZWOcPoFK2E4zW02dQxOSSpG2oImdMm37ImD7t+LVRf6M2FNuiZTWXH
w7M0UDQB9NAh1jMqZ5s+NzasBDEzmbaa6ENaZC9t0b6PWXRHqjTU+yjkIn3sTWMlxF4bvrIattsb
5SAjTwquZN0BONre5+AZtVO2Gdw7wr/e3nmLh/1s6ErUp2t9qfUGfAtp0zsOaLvtJn8mh73fNrM2
LOWQuX0ykKyTsVhzV5peyLovXMCtRHUQE6iIY6/dNigjnKsDdTYu5ZayylpMhWwvS+PyNarLX8U4
7pOo8stJgJGE06Ar+w1ygyvHadEuslbEBNAYV7LyTnE1c2AC3bwHkXRPOmsfS8K/oVl/U7D8gWjl
Ps1naLn9B0hMDwhgA5pFeJphM1/67MqxK00vAW02vPwunat9jSKwQBGMW2tKYYs75syUXOqzkKNK
9CqiCQ6LyaZNr2snfe7CPitWCnxLkRp6jWRzKjCsoDy/NFOMIqU1gZm8FH6bPvyvBk6zVr6T+/tq
n5yZUfZJOXUG1zyYMSLxnmv0D6RDVkayvCX+GYm6NmYcFcMMj4bG1KfETB4NDsFnqNNBsZcA+sia
r3M+baoJPF63D8HS4FAngJQLiPhAuK84EzFomd7PALAAwf2cxs0RO2TlHl8a3LkJZZliu4JsnNXh
GhfRgxd5kkQbNHvTSzF1gU7z33DhLxrY1m+PbGl3gN5KZtLRrXqlf1bFYAEtEwBYohQZiFlsTLP7
Qln8DKTGygivTRlQSATdMzLzkkVJOdEl6CcsvP5B2ASQk5ml3yWJeBs5x6py7RXvv5BggTF0MgMG
D44DQy2KaFCv9DLJ5gIeAChv/QLjvD9PIHetdu3wlejcj2q8ne10k2lrkf3iQCHLZyMI8SQLyuWJ
czoxG1Tq0if2wAMOUEZABm7uEB00um9zh69ZvHYlGC1KIXgpocpsqD00IySAYm7gkVRDjRhsAWBd
y/FwXkn+LY5LcjeA7hRoSZUfIBrmqAb3BboxJzCWdVazYTq9Z533aExr2obXxwEjOrOlXKe2rc2e
1cAP5052n1naQ14YISQVt7yJwrQoNkTUx6boV4Cti0OE35c7RjJeK6dwzm1uo38Ceu0dDZtyBEI3
HnwvFfd5DbKn22dvadWgdmGDSF4mAtU39ByN3KpKtIsZ/JcHZmiBkw4O0dtGrl0XeHfxnPvbGkyu
gHBGE+l10uKhbk3ziCRBnYNIeY1dZsmIIcFIkrQEe1DxzI7RTQMVuKwr9xWwMd8q1pD8S3N1bkG5
LIfByiPHhO+f0Q1WVigoIfJII3Nze7YW/QZYkgAJsUFIgH60y7NrpFZMQIuMPECV+aMXts2XoplC
G7Ix3eAPxjESz9PY+jr9dNuyHMDl/WkAgfOPYWUK0VGts9lEvJqZzYYX1E/ItwSIZD6D2x1XgQ0p
wNsWl6f0H4vKlGpCj5vegkWeWp+6otnVkA3M0Pa6YmfhhXo5NHnWzwKdxGmB7JlgqCh2dfyJZGXg
VXe68SdJfjQsD2v2MNAvaBD0qXlfgNmCdqDc7vZO8np7xEun+2yO1W7GymnQUaujkuBAB84ng3Uy
yu4+b9i2q439bVsr6+kpl0AKJQ1vMGVK03vWp0fkMj2w9EdI8NjzN2cNH722bz3jco7Tto9pZeFd
MHsvefqbGA2gi9iw/GcHLqmoRNtLKdFcP/U1pO2qaSU4SiHlZhiDnNU6JNXXsd+m/PfgHXoX1230
zZyfQNfj2wNbOasr+1ctr+kAJeaJhiF7oKHtj1zfj93x9iLKQ3fjUKpJsTr916FEyPIlp8YeVL53
WaL7Y8fCztFWTsqyG/33ifQU5zN7oxlRFzPZ63/AFuJP/dvt8SzdqucHQHEybqJZmdeAmk0zbR9C
4sCtunrYpwJdMclDq7nPHRWHofsPMCrSBeBlhdwMxqdCIsamyrRC0rKbbrLLIYo168Wu7ftgKKtg
5tvcuGdxGopim5kP7rCSxl9cRnSSQOEPge4Vxfms65BRK+CAPPI8QqooyoNqerW1TxNAMbdnePHY
gywAXdMSra26GOqkZMxS5PwitDHpX3jV+zOpoMn5aNA/TnW6bW0ha4t5PTOneJnaKrLcKiXXnvfK
SsATwHVOAebg98T81TpPRXY31CvPsEUvemZTcTVxBRqSClkOcAQ5u9p9NGrLb8WT5a3EYmtTKU/L
2bVBMzzGagN2mrHZdNyAJq6zcXovnDxtD9WbMGlQ9/ovJ1Q5gmVNO5IWSGJa8/xSQsI1Lq1ja6b3
aNYOCzxeOCE71LDu9HEKb9tePJzogEMJDLH8VSN8CZA5QY87DmfZBk75GKNiXR7y5BVyVFs3+lF9
nCsNmwc5f6l+DQ1ANVcK1JSRoK4OhtlY31aF9z4UWYikxO/b41r0akiMSrQ62NKIcj9wvYLiaAw/
LbTiK8Q2/cKOf9w2sbhVzkwoW8XVMoisljBhWZNvpid3dncxVOAqcdSzL3RcC2kWj8CZPXk1nW3N
LHfmuIXC8qE2kAr4lAyaP3jbdXbWpSsOb1h5I8hWFlc5alAP65J8cuFN0KzjdS4qnnyHnP7t2Vty
j8B9S71m15OArcvRzB13MlFqILsmpW803WYavmlx68/UDPJ2JS5a2g3nxpQrqMILJTNaGEP/xLZJ
XzS329wezqIFPHmkziqKPCr1lqi51zDXxi2aeX7Roc2+WfESS9sNXdqQMEQqA9h5ZUfPtLebcUJn
Ylr85gUPBoiZodvZz7EVIAhhZit1ssUFkno7eJEAs6omFCD6MKTOAHsTViWqv3OdBpn7Vul0Bw3w
27O3tLXRByCzXCDhAsHT5WaoI1NjLMd70R6sjSbGcKYO2G3SoB5+3ba0NItgdkBAAHkLvFBVS6h9
GB2BqzV6K2iHDNqOT2X1wJtBprKfkyRfWTZj0SJewn9JnkCNr3RaeBWLoqLK8kM2dQTgMobiRAy1
UJw/pLDHYQ55ijZWZNi/6iAo/N6XaPlIrKjesHnAMyzu52CwhL6DRM+w0dCg6gMGztGzNA0vKWS5
/DlmiLY9/RetpgqQX85D0G+0fqt5IyoCJgmZ1rnfeh7NK3tkadcj/Q0tOuhag7tPcUk8E51lg1/i
oCVg4yKg68MCfjwPCjIOBDeokCPAucpsmaXXjZCtz9GGY7f3pLa4Dx6GbKWIt7QFqYu2SEmc51wp
gdGpoTHwBGg5Itk9YZpf9OUG4Et/5mty4EsOFjJwgGA5IE4D7+HlbndcyYyfWNmBUD7djTarQFAQ
OT5x+JpC7d/3iPqYQL0f/Cyg5bBBKHFpy2SOnTONAiMtAG20ZuyeYnTMF4uW4JJK3MH1XbMcUXaP
ug10UJFkGFv3DVP9jUyiDEhPq7BFL+De0XrqD2Y/Q1GEQ+6LeM2zR90mNImGBjTRDG8srfKHtGmm
e4DqGx9Z83xLSwDiPLdKdtFE+ggtkQ19qZn4RvopefDGvgjxDKCQpUiBn6ad++QipxjMiescCjjt
ABJ3b+inGU8NKWfoZHRveK68T2TKT3oM7HWGmuzD5Nr5RgDciLZEhE1T/oNMdbwTcyabxVCjLqcZ
z0FjfO2TJrvrzc54HB0rAs15avkglnsGT4p9Bw1WyxdDxXyHFakvevaNeNP3BD1aAUpR8zbJvxTj
J3c+Vgdohgpnh0baaZs3HcjTytlPomwIB5R6QWXa9mgnnIIqtoKoAssf6NB3HPrbYd0Ce21WJnoA
KJ7IlcmqoDWEe++KGh4PKdVtxqt67Rgt7Tqw1CPvjlgPLW3KrmvHinSsB1qe2dEhduIne0o2HVsr
MC2dI6RQUcoC1AF3rnLVdlkV650nAACXQJYS+GgaJpW11bq72578b35P3drnlqTjPYuHbDDHRtbQ
wZIdv2TdQPxOM/YRCD2tKQ2okYW5JDCGsK3pzJvBE8+JYX61kzEwJ34nWBFqgxEOw5onWbo40RUh
wapoHEdf3+XvKk19go7wxMB28i7a19h7Mfg2yk8xGkxvT8Hikp5ZUmaAxTRNjHpgB4tOvlfsxSjh
0sFtI8sLitFItwiwnOJB2hl6TKxs0YKDB1409oHDYz919khsrViSO/B6Qf+xJG+bswXVbNKkUQVL
gF+RAN0yTZClM5iuoyzdRmZTgFMNtKkxx4EhE9J1twe6NJseXs/YtFCCvGr37Co2d3mP19aMRjkD
1mb6tepXbsylzXFuRFmyqmNGy+IEgjUGCcBX/cVg3mYuwI04xFu4xJUdsoCPkbSmoHE2AEGy0FZ9
OadMYKyCQXIvM0Tvl2k0HLxEq/YVVMsfKvj/QE+mceNohvegdyR5bWt4j4CTcXhCA4m9NeuM3Y94
ne5EzNZEihanHD2oIChDouTqJrRNiEBMXp0dRm8OGKnClABlnX++vbBL+wp6LXB6uAShnCd/xdm+
YmUEddIGDxowhjGpnDt8QnT7k7kzRLMFtV/iout3OgKZR9surZVttbDiwOZIzV40ZaEhSzk/RRRx
MKZIzn1QNvpGbz/OUbaPSuuuziAWQtfUvxZ6JNFiihc92jHRkYQW0MvhRqaXzl4fj6gZg+ozHx/s
5KsGDeasfUYFTYMKeZu81V7jO/WfgQ5BSu5589M1XxHh+TidUBdJX3R3ralb7rTL043oA+Rtf+Xr
JNX35c+CfIqWxHE0PZf61z7nG7t+m1IT1ebfc0vvuXe6vejX047ppjLuwdaS5CSX5sbazjWNQo2c
p6eh+FEX35iHtdfzkOjvt01d768LU5YS4YPppansaZ6e8yJC2W7rZZsckBjX+dzFh3oK0dh92+BC
9hvFbFCzI+eD19JVAZ1VVo2nuzY9d+MLFaCPM/ba9LVxn3OxbemhoL/ZcJwsseJNrq8CkKFIYUBJ
JWtesT73qcUSngFNlYsmoPVDmko49E5rvqyM728womyWC0uK27LtqUPwmAFFCKkg30TafWsN5IcZ
N+7nArS9fj5X9lvjOtm+YJzuc2rzsEM39/cympsfIK9Hk4GFn0dGp90KKe0mJnPaFqT9guDbekb9
cg7mNLc3gBk5n+Mo/pV3jtUF6WxFP2ePTOApGduty+ruzUydT1lXGQFv7XIXW7T/VOhjNm7izEtf
msow/qRD3Ld3Nq6NB4AB689a39QBByvD1h0i9zEt+Hiqi6LBs00Tx8TVviRO7h1HQys2HqvIjk0j
XnFxmSfPQ2w3O2R0rdwHs5K5cQo0WQZQEO73fZuDq8VONETtHSr6zIhjvwd2ZGf2ObBmnQZSqZia
W95G3UORjHyf6Vbjx3U/34O/Pd5DxaIKslkkO8hGUpABodekRX/Ptme1EcbCiA46vD9SSwBrGnSC
dxRtGxhmCsb8ziLu21AW2kuSNVPtW4PV/xjcgd2Tees23Z/Ia94pkDBDqt3NmRlCC7s4JZndPLSk
PyaaoLtyrLt9ZlfjBkoGFBwWUiy4raeg51QEDro4X6KeN88d8pXfLCPVflWAFW7TMetfqadpD7NX
z8FkCud7bWddoKWieLGaqdnl9pRhhfV5CvTJSr43ne4eK0QVz+gn+zVbVrRtZ0YC16bptuB1uzG8
xNnOqVUFnhMN91EvQNJqFtHdkHgcr4HU2aDKhFp8ZYyBrufZHgBKG18Z+qAZjR9d5Zbo2JnmcLbc
JESsKQKtRJEm+ExSPci1MT8R4RSf56pxT7lRZU8J2mb9CqT0D6UT6y99xNxdGjUFyi+g++N6zL/W
RdftJpc5AQMH0c5hkfWkmzHQhIClgYgIz7XJgFJqBxZxdM84wtct5kA5uDTfyWRqf3SB6NPL0EEE
9WG6b4q82/QVKXdpRzDZQwHyLHfINp1LtI07VWLraHofGlbb7e2o0u81s2t2TswqYPzwrNEmvQ7q
NuoDI8uMnU1rhGKFa624tTX3orhsGmncaZo8ewHMdmt4b3W68+IRcqo/b7sXZ8FhI5+lA3EBalTJ
hHR5NzhNGo95OaYvo5nY77XlQHcqHa32PjLtDmcAL/+ORu7GIWK+Q6xoQ1TB8EJu1829o+eePxa5
Frb9d6Q8AgtcZE9jkxWB0X3jlIBd2xGbLkUDzjCL+ZAUZPjhttgxhp1uWzEYAejSjAA92vSlTGy2
cwUisGwA+B86z21YN6x6EpEwT8gn1jvNmKNtH9E6HI15OKSdpoW8ZV8nr23uUgtPTI1mTthDnCq0
wQOzywre/egEK7eF7f2cShC+xjWKFs6cekHlRebTVOOd33ju1rC69kQmSEa4nlsD35Db/SuEmtgd
mp/tTZOLP0ULZn/aoHHJnEi36+2iwSWnNUlQMGyI0XIt1EkIHleRCZH7NhV/RKpTn2T9sItayNQm
OSiqa9amL4Xe8aBsk/o4lBNZibMuc1HQQ0bXI7JQoCSUSGjHVl4POSe806OIQGwS0Dw/S9cCmMvt
CQNAhCJdjZYAB/khPNcvd03NiswhNdjTymanT3047PnIQiS+bu/Oq3EgUKSSjcRGeggRq3FpJtJL
BMKp7h1q834ot56xkui6/r5OkAZwERbBENpEL79vRCDFbLNaO2i6X86htZbdugy85DQB1SflESHs
DOyiSvbJQXGma3NeHU09LMTWS7Yk2ZnIV6+xpqmGKIibJDwSY0A+F/JplwOJzWiuhgaeLuFPjL30
3daBY4yCdo3jRJ0xkACDkRWLb2E9oOSiGErKgY+5TbNDjZz073IVuif//z/BDsCd2KxYDyCNwGEg
ReguB5JHk+by2gGQidx59b1XPetrTS8LQ5BECTb8PfKbyKJemmAVGN0HG2Kc5aOlBfba0/n688hm
AqQK8j8kakFxfvn5tsjGxBvq7jBUs+9+cqqPgRTkFF0aUDYtki0a06WBkfgICCEh+rFDB9oPnAfc
CMBO2rL57nIAvVcT9FFARACZx2bnrcn8Xc8PGspAuIQuDQmIVmspSarXmmf10QtACMizTmtc0qpr
slC/lTBMcJggcwGncfnzczEn+jSVxlPTJJs6Q1YzJGk4GR8TfcbLWbGj3NCdyyotJrDDy9JPINLz
UyO+1q1lLZThYBHwvrAh0oM8IgJxS3GB4JCIzISw6BUts6CrBgHB5OzEms6BcuzQMmOgRwXXBUHn
HQIBZU+VNNEigvr3SRghi0LLCacPuiiYMMHzgro6WI8JnLqyrYwaBz6JxvoUCbBrmej+Tu6b8S7D
vwZrrfNf2WTSGHrMQL0NUh503qgaFWbdMeryrjoZ38Eg1nz+0AmRX5c1M/DkguMVIZPyfNcGcPHO
ESlOBdlrm5J87NbD50EeRRCMQaMETtaVgzvL0VjWSDWEYNqpHzw/PZZltPJ2vV5tyaKBTAvCNSRm
1bx0nQ6sp5FunbZT/oUk5h515xWo8tUCgLYQCvbofoIRnHRlteusoLRnaXt00XG2yfLNB1dA+byy
X1sPuvea/LzZb51dsoaUv/71Dt56ACqhTgTchFrBzjm1irYe+1N8F2m78mOQYKSNkTWAmwZbEBIW
cOfKJadrdSKGxupPBpnfLW69JfXHAsC/FoDOQVSAMjkiG2WHMr2t4x4UhafcGe++aSBL+dj8I0eJ
sjFmBokPOA71MIN+GLKlGQIbXvkABbnRB3+/+n1lfanBwf+Q4vuMHZGoi/ju9u+/PAGoP0uoPuQj
IUGmgx1D7TIiWpS78zh6zzUegsOGsK1Y26KXjluaAAs0CusyrPzLLX95isuuiPRJ9N7zjDfSr2YO
o3bT9dvb41gzoriKuWAVxVvDe6ZTwOow1UMzDaws/O+sKIcZqkUsgxiy94y+kXl4jozAMPx8TVZe
GQtS3roB/AuV1SKUg9X2FE6Y0YHuVDvOyXs+hV2O/tlDPn0o5HdBbobvQ4MQSyI7c9VOopxoZo0c
Vn3ETZ3LGHnFt166juvvKytSt6zQa+LVx/q74AFd61Ja+7yyFHycK6fQ8PPptHHYropWllptor2a
H7lKZ5ePYWkOiaeoPnrzwf3i6ce4fxxSFMqRZQt6usuqbev59OusnW5vsrWRKXGbsOhY8Y7WR83a
62PIu5WRrX1fCfs5L4YEzxoszLyBHhtdawFa+74SDyLnPWtkxsqU8zOlJ7LWLbDyfTWz7nidcCqB
78ddhe6HZ659zCf+38rLqAYKdqDLVAbQxmJEklarj677Wle7ke709uftNVbcrmriby7/bHO5tE3E
hJzlcQaarrqDHmPzQQ6mKxNKvAwEgYfkDExETgB5MEN/7NYYfJZX4t8TpeJI9KyJ9dKDCTuG/BgS
QP+RC/nn+9L+2SxFOrhGcoHvD/ldU2y61/9uERQXoms01XN0HR5nBtaLsOj9Ya04sjZDihMZ8oKh
zdtFg9gnY4S/CG+PYPHzkm0TSHL0qKlpFbfVIPNlN83Rc140uwToayW8kb7mnyzE/zlxZJ6Q2YKW
E9oIL1cAHMc9nYiJo7Bzk2CwA1Do7ec1rYCrC09eRdB0QywLsmM0gF5asXrg/Usbs0R1kAw/mH9m
EdpvH58qibuHfDHSUKCvubRRGGA/RIDQHDXnqXe3nK1h+pbW4tyA4lZtU4hmtmHAa4Ou/p7Wa1jP
pVkCkTwSKkhKXINoCquJMYMzPxbv7bCpxp0OsedqpUFhaRSSKhEYX3DQoLnycpoS3vV1rFX8aDk/
fcP7cXsRFodw9nVlEUBBZw5Fz/hxckM73kdp6Fmh6FaeXItWALFB2wPITlFevxxDCZ0bhAdxfZw2
SfriJj9p/jYbK85jcaIg/IQMmgV0r/oyAuGH6DjX+dHO7/nWtFeis6ULAtCEf39e8d6z20I8QyP8
WMadnxlH+CfQmd5eDbVn4+8VQfFwl4lxefIUB+iIYjZEF1XHxrkTfJd4e8vdtqmf9j7KTsUPfS2j
tjiqM4PK7kpR3JOlguooDL/PXhISFNWKx1paF6TTiBSORPuxqdTdHbsfoJ+a8KP7J60eTbrSCrI0
AosgNAeNjsQlK6ecWEWhg1wenze3rn0HUHdsroxg0QQQ9jgnyHuggHG5fVvaJL1b69WxmoM6+4kQ
rViV6V06Iugp/ZcN9VksK8Ylzn91nM2A0q8TDWu6icw1LqfFxTBdwHPx0sBTRjnvbsPY1KRedSwG
4P1C++vtDXw9Cgv6nQ46l5EqgqCINH8WH1Ags/I6HcujDrGQFHohz2gmm9cGIZf08g4EExeeYbic
ZB5Yxep0Om8mK9XKI3pCrcIf0037Nnl3zLhbBaJfzxdMSZYmoMF0XOnK+Ygj9L50EAM6FvcO2Qzl
ys5amK+LzyvL4Zm8bcwJyQTCH9Ma1bidFt9zewXNdr1/LwehHBEUDZH0hpzUsS7uYygk031HV8A1
KtM0PJeFOg/6HcDZha+pQJ4stibamlF5zN8d/3fvAHt4cNl9mwHueU+75xFIDe/L7d0mZ0fZB9Ii
CGQ8MPAStVxSzg4F/yD2geF9aYtwHkKt90A+YATuvHJPXu0DxyBgp8ABNeFngNq53NhSlFnTEs84
mdWx9A5/bg9k7etyAc+OTd+gSpdk+Hqji82Qh5rnbW5buNpoyu+Xfz+z0ES2DokBWHD0R+AF4hSQ
koc8vG3kehhSGYkgLYmzKcsDl0byKhqBguLJa+d9te3P2Upz4drnlW1M51zkg4HPN/bGLrZrpFgL
n4fKLM442NgMlEaVyLrOU24moxWd7PmuG3fADX14dqSKrYd4VzYUqKnttGziPtL06JQ6PiQe3I8+
zRyIUgGjifIYWJMRvl9OvlHWOndI65ya9qkBZnQl/FmaHbQDImWOnSTj9cvP59TMYn0ao1MX30/b
Zvz42iI2gJtFcht8F+oVq/PK4tn/kPZlu5Hr2LJfJEDz8KohJ+dQtst2Vb0INYqaRVEiKX39Cfnc
i3YqhRTcp3c30MAGvJIUubiGWBFKkTzbRg36s9r/9A1D7AHKKCC9oYmD/sv1zzeIyWShOMpTqiRB
Un+ln+s+Iy/D9n8wcKPU0tvaULWu8pQMfpZsq/qzYQ7+Plr26E+i8zJR8lwvQCYoGxpdnTx7AB0Z
EJvxhzVhzqVPjJ4CSGLQ3sFeTf/+g48AMiMDcSdTnljyxzvpq6QStz4I8Rk0AKb5HdRT54hXS+k6
ZWisFGS/4ZBscuob4+6TwIn3D3FlZXYPNGVou9Yw0ue0irohoNXn79nV35/lMsUAvBXj+Ptdu+/S
vSL+j39/9hXwyxEPpGb6PLw6ZANCxPteaOEjgIcFNDYImaEn5M6caGq5cTdKo3iuqxAg4uIBlCxK
Gtw3cvMw44gCQm1AAxepMQxdnyQGbNQA4dziWe3BKem+xNUxhQxMsmnWhCAnt3MVAmDYQYM+Hqa0
ML2PGODaUpliQNXJevZcumeM5eSKb3oryetsMQaCC3vC5GMlE4P6vPjPSmR+mPpOL4XhnOqYVGCu
0F8HBxCQqtgmJH68v3lLsGGgZfAMTa1vCAPNHqJc0rKqVIdc4NDro5128kjx2kbC6vVorKzskABY
joyw1r2L0dneQz8S5YCJzfiT2/u/a//wU2aXKe+tsdO4TS4T+2xdsgMi1qfRkCuPy+xQ/j8zwI5g
0NiB95k5N623MofnFrkgswiQj/rMfqEDRibF0/29nbm4G0Oz009zqgylZpILIpQMDOcFKB/uW5j+
wocD+W4BvVMwPLy3sed+2hu9mmUqTsuoAPDpjtBKqPxWUXxM/4VQ6gr0NaW6JYtQFAEzO8iiAH6b
X4EB5bWUNdi8wnUewEbiHEdLHSOtot6ZNLab+2rByPPY6dbKYpe2c/K4kBMFHO4Gaa6ldaFYXMNJ
HYcasiog8qyGT3YX3ncUvLyAwOKno2E//YgPz1KcZsoI7C656PwSm6lflWu5y3Sh5t8MmoYWakZ4
+fB/ri1UQOXUhCnkQo3xTAbyUvSC70gm/o2peIyJhRFM/QSSvSMj4m9D5cv9M/MeHMx+AHgWsEAE
P++sX9c/AELAmdlnaXx2xnpIfWKX3paBXvvF0kvDp9AcDe2OFTueWUPIeoce27JgkWgE+8Ilzb6D
oFo7OYYVRwXE6oPRbpKXWnPK0OP4MK2WyA0wl96ujd1xA3jyPwD26Il6BdsnXdK0oLLQik1uUf5U
FaP9SMA0GGisGI6C6O0z4k4c3tSRIWZUMXE5ern8PuCrPMYDdx6hyJT8i1u3/pqowPHf35wld/ie
3b2DZabZnOvNKQaeq248Gmddo8M2E4b+UhqW+uToY7n3aAwYB0a1oGVrN5skw/EjNPU2+qgl/+7/
En2qVM0+k+dBtQfPwMQQPaf8GfCmakOZ2ufGKfIYdLGKA+b5FELBYJAVDo0cSNEhGXXdYUvTrg4x
ctsclBhsE6xNnlwt8YFEMjY5d+rHTNHUiGOA62dOq+E7TXEDfJ1OM5GatUZKMbuoKLsC7YfaK7A7
KFjfAOfcClPTsdlr5z6XYZ2xI+D4b/d3Z7okHzZnMmEhcQJsAYMuiONnn2kwam3whtI5u0Tvfa9T
CPA7sQCcmvcrphZWM0Fi4fHQKUdSPjMFdlZF4JhyDAwkXukXxOx/pQrGJD69Ihw8EG9aAAUCSzV7
lbiOOWAgvfm5BzFeWadBz9+ItgaInr19075NnhPlsnfBsXkEk1KMEFjVAOyCNKICQhQ9iWz12KGV
en85i4Ygkwk4PWKKG1ksre1ioY6dOGtaX+2bZlAi0kIVg7nku4aDG943N8V4s/PgwaNioG9K6uBZ
r6+t3ldOD1CFOHNBfTO1t+6A5rPws+wnQ5HWM1swOuQrzmLhECJiQvaOQ2GgCDV73x1wScuqlTAq
W1/qX+yWAtD3uXLa+xdzpqEEUIiAIGAuEJc4Ts8EyfmZMG9jDIM/ICY07b/3929pKZPgKPCIOnL6
eSugBUt1Iq20P5PsRU/ssOA/yuLbZ21MU2mI1PEPQNpzlp+Gq7mbtXZ/9rr60HTsZLMnTO/fNzJ9
6OuDgJLKu8oRXKYJ2Ov1QdDEkPc9eAzOJgi9uf2vx5APGQ+xyaPCLFbqCIvGkMMCIgxo2U0JyiXA
J6pJKc+eVu3L4eSB1mBQU1/tLF9lKyubt2twEkCmgUrRpEqImudNzWU0qiJvFXnGxNUXQ0eyw9wm
AMLrCZR7EENpvRczz58Vnhw6Q7zc39fbA4JyNAq7U5qA4zgvTVNAPWOl7AXcUxpU6rk1f5jjGlrv
9hajxg5MLOCGYEZB7er647lgqO+LrB7OWas0XzCJJIOhVVswLzi6OBBgot5y00yeDLukDyYEmtdY
txZWiTcR8xwY6pi6FrNUUvI2MXuj78+9pr8WjfoVhER/DRavOI7bJwUzKf8xM29SmXY7gk9J9GdR
Ov/UAWzRSLDuf69b/wsTqJNPPXy8kzfVUY3yDpqP/TkZf3SGuxmoB9ZaFoKgd8X1LlpC1orBEXTG
ADW+/mgJAwxBA8b4nBvDg0N5EnCLBqQ1jbCQbKU//e7IZ/d7mg0HEBzdNyT+0xf8GJ97cUMNR7Jz
U4t6A0siUEvaPgotcR48ocuot9XAzC+gJ8n81q2SQ2ZbDaYW2/x5gN57RPTU85vGHqO6t00/5rzb
39/7Bbdw9RunHfvwG82x1oqKc3ZuCzXKCbR5ClEdRvAwm1r1NpRNdN/e0hcAUhCZFzimJz2Ra3vI
ml2OYUd2TqiOemai7HTKIxCcnbpilc96cqDzD4DeBDIHVK8Rn84cbNtbFQDyDTtr+t9R/E2Vb47x
wocvGsRwKoyCHdRc2Vst8gD6Rxordcmlnf1ofOYgWl1RPNJTdmYVw/CZLn5SR7zIXPWCsbJ3Bl+j
jJt3mianqzkoXKFEggkZdd7nl/mk5Wswdi7Uik1jfNoOsEkrRObTojHbZw9NYWSXXge5adpaSeC1
mLC3Wq0P8BauFU2X/BNSggluj6mgmzCnw7xZwcnYnVsBmmbWKJecF38lWWPdWDpRH+3MIhuZTiQm
Kgb4KnrS+ixUCiXIChJ0VbXiPZZc4VRnBtXglA7Ps2E3KRo3jtvu3BMl+QWuY+bneUb+3L8hi/uG
ghroVzBWddNtsTkbpT1o3Rlosi9DNeycRkYpIyvFu0UzmHYykSiAY2H+fMANMzcWCRZjV7veGZ5b
zwmEG69JYSx+HgtcfBh3Q/Qxd4IKxjodb+i7M/VIg8pc/QAGh02FfM5XW2dFdXThUZ4CQqi36BNG
ZN7/9rLcK0eZdWentEJMY5xaUX1JpFYGsYtqD0bLNmrl/tHrtcGipYAHU5vAQSDmQdA4385ci61u
0D12Nr1nVdlhdh9XrApjJQ+HKiTKWysSeJyVgHtW4Xq/8QjmQaqHzhPypJk37XNaOCh5snOpNSHG
zznIZSB6VSlWgjamtwXumGxlvEYJvXQRppoagmMgT29qy7mXjUKhMMvhWEhuPyNE+nX/FsyJX/53
aZP4O0JjMIHM4yvWdgYpdAMbOvIx8kQ1Rph+QdG8Uwy/sjs3TDDzHiRGU3zlVVFGg+mMaHO3Gri3
GsunugbS9qrpDmWvfpJTaPpx6BVgzh7JIsa75hGLRkzZDWnOzpWj+6h8+0ZyUPQDt97u78LCRqNd
4E5JGyYTUKC4fi2ZhUnnlMMOV99k+Vdr13o2S+f2yoJ+bWEAB2gmihLUKnLTgIvPqXufpyVop55b
DQxr4hWpI4jHxuD+yhZexyu7s6e5LDGIDYAVXsfmlZpJ4DIwDO9Y/pTFr5+3NAERkY/C/9xGHHFV
eWx6h638J/RPiTzz6i8TZ3V8um9o6WN9MDQHKnkqI5kZw5DEOL7pccykr1UqFj/XRxuzz4Vqdlka
yhRUNOcBsaFTxwFY/jdl9zrqVYhPGeRathmclbUtvBZ4KaYGNF6+Wz0c3YqVHgwRDPpU5RD1tdlF
E8vwEUPMzcrJWDIFrmtr8uFAlM1j9BRD6V6twbl4Xn50iLkj8bG1VoKzNSOzfaxKAVhAItgZPT9I
4b4x52cKxr/7B2LpjH9cyeyM2w7zVO4itibuPpnaAPbO1F8s46v5SXD1uz/6aGla7oconhujohN1
xDsQDw9qYj05ufHr/mIW3nEobvzns0z//oMJWVglWE6xGBuJfFL9Sg0t0MFZssavvHSLwF2G0s4E
NrnpnOgddQgtcMLzbLAOCaa1Q6mMdXR/NUufBlP+GKkETelUnb5eTZkj0LHTKQ0pSu+Jtygut7la
g6zCcMMureih42O74s2XtvCj0dmhIyIjMq5wsrXiiBYKMdAVOCrVy6eXhllgB1EImibAKsxigpbk
buKCEeycDvX4qI9U7tSidvcuWOxD7g7dY+b1ayRhS7nHxAKAfjBITrGns7POMX9UDxqOx6g82uxn
69gPLYb0oDAdgLhtS20eWuQUk+wUxzJsx/39RS/cZ6gHon4LdAac/LxPWvceeJOyrj0zo/JFYkIs
/FU3VowsHBoYwX/xmgB1Pu+3QHdTpSUt2zPRvEOagEGkaY89Jvp5cWj46tM8a75NlxqUBO8UWWAB
Q/vj+oyaqejKPMnac1tmj1YRq76etVtO8p8WS4qwzvPUT7j5UvLWb20SyJJmm/vbunAZp9LSRLWB
AP6G344XJG6H0qPnpsh+ePR7Kvo1Ws+FEPajifmIFPJOcOMzh55zbde43SkbbGglP+tj5jd292Sa
Kx9x6aRgSGT6hIDjaXMyDKMAc2limvScVs1Pu5cvHBgJRSLsub91C5cddw9/H+ErxlbnX6+Xlt6O
nU3PWmYi+T6V/de+e7TT7/fNLCwHgOIJNDdpLt9oL4FcuFEHtDzPZWEdmMKCsYeScb4G0Vv4SojD
ARJD1wJ3fL5rIGnKK1okKtoH8m9DzO9x5/3pevdYlkrsD6h0+Rr+1UoocGt1apmBuROJlXOL90id
zhtkM6hnCypk4diPbkh1xbcTE0qgeRIMMdhqQWWz8uneV3NdN5rsYrAQZSrA4m4iOVHhbWoK9QwB
nsKHqlYTDCTuwl4W56RGnaw0t73ofutp/Q1R7s+2HTeNgrqSNlaBUrA4HDVrIwf3PPaK7xEdYgjm
lyw2dpkrHxvu4Rzo7FSMlIeq0b9A6OyrTJJAT5pt7fJI0+lzXjUqCHjBI5rIKEbpsAOFl9Hbry0k
AlEewHhn3b1Wrb3LhRXYihFonfaQc77Fq7DSO5j3d+GKJhoLZHqoZsIL3OTVmHjK7Fyo56Yh+WXM
3f4gaqafKqnxXUJ07SkFAIH7rdTrC8BVvxWla5+HJPds3+63sX0afwjSN0WopG5+8mK7Cu3G/d02
Lcq8XT9E928FeHrgHK8/oa1O2gmID+BDb4bFHZoPZKiZdapcuwxo6kZWNnxj/RgYmoggd5v6Gk1C
GtsbuzI2ILg8WK0BMRVa7SHt8hM0ZD6TXRZCTw1zWO5emtmuqto9/lxYQ5hVzesAnM+IG4ZOD8At
8VK5eR8OEllT6yYXtevyA5gsoaFbmH/1wX1Iat3xR7390jfJsSy8R1q3yYOs21NPalSiUxrZNTjd
snSbGUP/LzEo2KbijIVtn9Z+41S2X8ViKxv3rcq6DK11eSayEn6usUjRigd9evlSzEr7gpi533sj
29MUWuOlMDHF4hYikl5qhGmeh7qj/HObLJCgznPTCpR6dUA6hfoOB387CPVTPx/SbhOjBk39mBTf
pWsfedW9pZYXisrdmw29WBo7WVkWGgZ56jqyl7G6NzvvIU6tIM3YAdpdb6B03hPT3oHbD6pVfTiy
McxFsQFi+lRKtstq+tWJW8zqJceRFJsa9a6x+17XWiiYFXFHOUGFF55NeJElmi9VMuzqwfmq2fFT
QTjfCa9Vw3y0j0mLCd6Uip8g7X6rDRGiBnu2Sz2iwgP5XHGuckH2pcJDg7sy0glOgqtj8sr6BU3t
g5p0fVB5WRJUo5f4cijIptaACPeU9DwaGaqYIntKJQuNzvylVJazMaHTHKLgRHwhqh9G4rQHmmZb
u4eoO4oQdgNmPmMIc1CbbK2k3JsYBA8ZxG0CUCiiPOTGP7OUtIei9bTQoaqP2RQRglvL9EEJSYI+
aX7IDqIPdmytQMvcGWgDl9rWEGIAWTbxoqDgdx1fAKLUxIBPWSe7dSogvkAcBPaJ54rRSCNG4IFt
zfD6PBzVUWw8LdU3eoNpx1ZVfutsiBqjD+OclFHSg4Gcc3S+PHu6/Huu5E8Y8fzWyzYE/57Yj7Io
cEATcsy6HNyHsqNRw0DcmI/0RdbC2NtKFrSx8l2lzaNQVNC3iqdyNB6VoYJ+g3lMhchPUucl9LiH
J9urIt6bWx33p2/Mb3Fe/PBK8lYkpeWDPk4LtLaFU/TkzyrjPyytO+pqcxpMLUx5c3KKZp+IMciJ
Z/gu+M+HLv2BKilctWUdU/RbNkOS1CCn1I8d0fycmV/VwYIroIHJjUBt241JOHJHtOsJ1x5iU9+l
2fisFYbli8w7ohjxfN+j3cae+FhoEUOcG7ivm4oTKVyUMlNun6yOJ/AFtPGbfnjq9fSpVhU/tu2V
R/C9YjnzoBjURWkRCieowL2XIj4kfMiBio7J3jqpHlPPWGICuRuhvw1KXQ0ByD/h+S0j1NRNjI7G
EF54q+/VNFOjtvwHmo1tBbUvBept8i+lYQePcKp7hm66Qe1zqbYgRrTDyhh4VJd0DCFLOb7mmcaO
OaSTt/d37zaQmDCH6AFZaAOBu3eWeeUADpc8H7WTN1ZgUCbEjQ9DJbtnkXsUMx9pDLJ7MnSnig31
SgxtT3/8eiNxX21MCCDTXEDLuDrqj04fixOB9sWRGi19ccqu3PcdBTsD0twtuA/JC3pmyhdIkdq/
CuAoDhrpIZOTqMYBgo3twVKY+wqeVevYpl2+cbumMH3LIYDDSZo2PpgTAYyuChnlifWrbvXkuR/q
Jg/0hiVfZKbyp2lQKbKKBBTkqKGqr3pjqL9ZDCkWk3dwybjUXzRrBNYGOiffY9UC+V3teC9urCN8
HZQK+T4VR2dk8dFkDX+gLklPipLSECWobjdoYJXhfdyBGllLH3omIXSh584XxuPhaxzb4oVXDQ4A
gpa/ms7Aa4trFqTgNY19SmylBL8AxvOzmLcRJmaMLVS61moyt3EB0AgWKOQwRTqxds+SKsHTvKOq
hgV5ovRpbiq+1idvqg391/tn7jYBgCX05sG8947Gmp05JOdaI6atc4zUh4T8tjC+d1MVyHr5tCGA
aq2pBTDR+syFERpN9mNXa/yUWw7/k5bquM2h0XtJM0OPNFSX11o6t77IBaxjmgRCvo3Jr2nlHzyD
ao3mUOL2nDiz9f3Yp+O2ahr6pySefDY6NQscKYDWvL/M21x0ajmAH2mijIbKyfSrPlg1Ypn3VCn4
yTJbGrWDqm64M3ySUAOPIqwA7uq+N3GAo7u2YhltD7GYhp80UDN+oXLIEdAnWjT0xlo78b07M3MM
qHKiCjWVTYCAmD3AuaolAETm/ERGnp15aYIjBKzfl96mDKSQo/E7H7rx5DhWcm7HUfmZkTzdQUdJ
ACJRVt+70U0PMTxB1MRkDJgOzHbJ3OTJ4x7CvVqLkUlAP9OoxtG3S0vvg6Qri6iA5KAvCwJ+ZNlB
gYvWdCN54YaiHZMjnEgfNF6n+riMYkck+901JgdQSIGb6WsaDRJMI6pENMMb8GIaFTRUcPf9wZZR
S6AHINw8hWeTiQ+MStBkVrIxpYXCTOF4+9TocPFGooc6BW1MX0FV1M7M4g2I3r+a7Ky/nhztgDVd
F3Wm1h90TcRRSjq6zSqaX9SqR5OyRyHo7xgnyqlwO73wDS0Dx7TdMvHYZbGoVjLRBbcBKTboUiMZ
Bd3l/Fg0ZaKPKrCIJ7NT45Ooa/YjB7X3UevqYSXZmr76/FRM6EoDvHugHJuDK8c2xrQdz8WJKX21
GUHodcljUC9SBTLtIKE3oriri6OjF/FfvJTkv1jpxEM7MZ+CL2xe5MpZrgC01oqTqw2/2x4oazuD
nG9SrHHvLPhHZNiT2DiyS5QOpzf7w31OY6ICLghPbNtNwOSZpcDANM9uQqL7jmNhQxHgoiYJSxNh
1cxx5JkpUKFx+clg3bdWB8GkxQOXGmGFKLe06GYUGD0sjfC+2YWYA3PYmAzE/M2EX5+O1If1ucxR
3FRPxakGfLBP/9XpC+n2BQEyAQMPtfXzvrml7Zxm/XFyPBQp56sEHzn1lMLgJzE+ovIKbZ+HynzT
lD/3zSytypoOJyrLUKWfEw4NGEV0pRPzk107QZyYpV8O5TdH5r/V3Owm1vXXEdzTK75/aXETwalr
g8ICYLHZJySFALI54+OpI+h3JZfR+pFoeTCWa8woN4YAp0N46OD4o86FOPv6owHt6dlU0OxiekdI
gsbdtwrNNef7/U1csgLCDGDDULXDLs6OhhYDDZ7bVnrh/JvMBYAQGobBHPSs1+bNFi2ZSBewGsAE
558ryxsT1bo4vWSWcdAKsjV57fdFfShsd3d/UTcuElvnAd+BgAfYXEDsrrdu0Bs9LgF5urRKtaFO
/nVA4m2zcQW38l44vfKPk52JBW7CPQCtPds86alIHSVEED2jDI0GAl2olDyn+SnunwCmzrrnBgTz
SlX4mXwC7/3KUbwJft7NA7U7YQhvMWVuV+dlp3bphQpnKtE8N1L50asszOLmMALD/V/sKrzT/zc3
RUUfvAjALE1BLHCP57oFrvw80MA8uQZEvgmtZmuabalqSlFaA08vlWC+Yxw8tnLgF84GfIUBakvw
99n4cterSAh6Q6bAKjDMEXilFpTma1nv72/VwpdBz9gEohr4c6AtZ04CB0OlCG+yS6MiEVFQVX6o
EpP/9BrbDrPCyZ48aFmsePnFlYExEpSgyM8BsL9emSjdZBQaLhhmYALdpcHg7QkpVh7lhWvsqMCa
TCBSuPZ5T9y2qNLIZMQHMojfm4+VfM3YpCuysoU33h3PB6xMqBb872aW3SyJXqSWk1+6dxSBK9VN
18ReqArzxYVn9AUURAMza6zt/W83n2UCtAWWASYCv7eKdHkediiUAhDCs+JiUBKB7myLbsQGYpE/
pM72vG7+tpZ1yu0xNGl11Pt/983fXgBUwUysAMV+C/9MpbIPt6zS1dJs7LS+oDZvPXWUVj9lrvO1
z7hkBr/7PW0CcHzeE+K9V9CxrZqLmYF5KxNmG6qNWIPYLuzlxHMNgR0bFXAMAs1yGEPqWd5qbXNR
i+IcqzqEF0hUe69G9lJl5tEdtZBoNnBpqON25cqFuFkjyFnRJMd/gIK7HUobhO2ONNPGC2Pc27NM
YRuvgu7l/Q82OYyrR2BmZfoVHz6YMqn0le6kNh1v0wFdoDELy8GNaLmvi605dj5ehvsmb+4gTCKR
ByIFlaSJaP3aJIV4sVXqlXpxuIyPFZKqSynjLNQLAflIo80e/wt74JNA8Q1Dnqj7XdvzvIqNWRuP
F9mWaSAaK3Kq8ug12e8e4Mb7tm682LS2D7Zm2+nVlWHEHlEv0NS5uAbb8laC7WONTnzZDPw/KK8w
tTqHsylNghYLLvGloIPuj20XFNKtfNqKlVdz4Vth/A0IUBAeo2s5ZywxJcXcLWQJLoZ+HJu3vD0b
3U+WkZVtu0U9YP5IhU8GYz2AJABIXX8jg3Y5RSNQuag1CGQM6Y85sIrjQ2VBUb6E/B/XqrBtpXUE
VzvbcbQ/Ipcra0WtG7c9/Qx4baBzQCR3M4ivyKHG9ClUjcZe89UkSuqIpzGm8Z+rnPvNmnzXwmeE
OTyzQJuDU38+EuLRVLHMuFfw0J6V/Jtub9mnu/TvK/qPiVnxzE1rHPgWG8vz2gdeBWOTha+L1/vH
fmnf8JoC2oCEG6WQmaM01bpUSsWNL53xm7hFoHlfRLfXlAdvgAxEsiYtOt2imdOaCkvgocdLA0qX
WYBSZUQ3Ek+PL2L8nkKrjrZrOhba0sH/aGJa8Qe/OCi86fUMJhrU7Y52abzmGOcQGRgElKIpd2yQ
np93ddv6ljF+0b0k92U//DSkFUK9KIhj46lObciYu32zcluWjg2KhWBycydhmPlYVmtkjZnEcXwp
xocao/gSzRxvraqAsvrCLsNdTi4aHJpgv7reAk7AEcLQf7jo0tUuQ4EKXsUhh9YI9PSYi1pRKZvf
TeZ4G+4a4ltt0zpi0nD2HJWIEKH4dy3rIaSWJX8YYoVQYxhtVYFSCSzqZSEvLX6oYeKgo9W0o6re
75OKKyh4cZSyOt3hW0Vl9VYrcT8SzGj3vqv2tm9iGHsPTbcsRA8g9YcJt5NDDQFSrg0NdDNV/dhK
fzjc1iLZ8wpFNcsOGZqChY1eJutdJTRTE0MzAdWAOlafBLo+7sDrIGkl8ZvRC0q1gFpYlij+kNSO
37WQtM640M8GtCP9XNeY32hGA4V32R5FppVHXThip2KKYpt5dn1MO68MAKdSTkqVfqOVwxy/dmX5
jXGJkqBMizpEPXTAQN/QKls6Nl3EjcyKupw0X8CEZOwwcuK8lQkxtujEGOHQp91BtHF6qGq7wIiG
0h0UV8l8tUyHBwZmpgshDlp2vAGiA4QXW0yPv5IUYp2xcOJo0J3qYI4s2+We1W77Um0ijwAgSJA2
h8yAxif4N4oL4LBxkMZWESB8w36WdhdWCt6YOOdG1NpGtRGYB9p0jgJ9dhfiYlIm4lh3xDykBmpQ
Sa/lO6nHTYRKM+raYJ72MWzsQaFP6uHgmZDxaKQMJeaKfCKd4dgMbY8P1Itj7Oag2zOFvVVHtf/q
KlOtNHPiS+tk8UYg4b8wx0l9KwUvd4FiOQZ/0Y00VcXdmFZ8NuKuiFicA8kFGAE0TVX15b6vW/IM
qH0hjph4km5gtQVU7XgX2+4FShaBQ4CeEVoZArTzmvX6231bS34VCnAI5JGn32I4U9dq8AQn8cWT
levjkj6YRX5SdInOulsDM5qHWuGtjNtN3nPuXVHHm2SOMJcOYtjre49GZuGNloRGTVkcEoNsC5qF
lWd9AU1FDSYfe3d/kUt+BkE2cjKUSQF5nMVnriOykaMWffHG8i+0DKM2S1fGWZaWhL4Optemehvw
gNdLGpDD9twQ8QW6t0Fnqkenhlam9odaXUQU77OYaLy5mIKHIBXeQ6TPs+cJ0NQ4K2vNg3wdBikw
uJVb2aYY17A5S8/ARzOzJyrLBAdzxehdRueS6tRXxB5v5kqVZukEfjDyjn348A42fTZK7sKI0W+F
8yjqJ7uEbCEx/LH5x6yVmtTKkuYJ12h3SpuyAda492Io2bazh4cYHub+iVu6whAvNifGQhTo52Yw
hNuY7jhRGyVxwNUYlMoHt84CwK/uG1rIrtAFAwsqasnQdZgPusVgO6kaB8LfCgAQ4l+Kl8lID20c
eSleT+DfAEH4v1mclv7he0HULetjAoseo5umxqh48yitHxBi90W9Izr0hkAhfd/m4hn5sMrZebcF
Xv92gE1qlkFelXiQXm0PsKmm3LCCBkKany3jTDcMmTFmBydqi/nA/4A2l5oQEl/wZo1Q8k0s4Ibi
71n6+/7KFg+KhzLGVM2ASt7sig28S3KUYiHczuxQAoJGmx+JxzZxt4Ihui01YEUAhqK9Av+KMtjc
6VpmYbRc2heMUF8qam5L1/5KhcQmWk8sGyK0nwt/kkwEHQzZepnx5/5SF64e6npoCE+qSIgnZi5S
yUViaWlpX7QBlDMlT+pgGDNAqKgyRvdNLXhjmAJyGLgpQKbm9cU8Z2pfI3292MrbKHeJQGSU27sU
MqqfH48CVmVa1TRkh+Ls/DErbI+y1G1t0ItZAYndECJ7W8WJjzwGbKHIV2dVFvcRu4iePhogqK9f
X0BN6xLZjZ19yVLXL5Txq6moJ+lZ/+7v4aKZqU2ARhXa7HMXpjZDhgJZbF90kyq+ounfet3otrVu
Nbv/whIocNHwA3gdBLzXCxIqzVk96PaFZZ3vxMbGG5yNWGW6X1oQuEim1iKIJtCaujYDnS7W1C4B
8K1nF6bq3DcAL99wkyTb+wvS3qk4ZxEOrpoB7SnABW514Ccwnppawrq0LnjJB8XpA7T8NT9NWkBO
zxbnAVSaFZQtCW0jaqcognt14Stt87dUef0G3Kekvt612g4zceDPssoWuDvNfKR5Ih4QqMmNQus0
tLNSBEkhmtFHTb8LLLO2Qvyqv0OuoTGttfw54bUMAbKt9oL2zT4lhe0zr7W3tpl4R0JjVECglhAA
/4D5SHBS03OieMYXPSYAWSblEIA2CwyL8WhtY70jl7iGnNMguiQCk20bWn3NowSiDkEC4NITqNjt
PQVyyG9Vk4cNmL9826qrYDT78ZRk4lcF/Qqg+ZzkIICiCxjeY8DjVGghmzI/YKjDCRptErVNWm/b
UNU4dZxB2Zryr4lQ5VbWaAEnVuY+uIAkbAkYrgMA0+RDUuRd41cJsG9ZshvNTYaOXa3RBwvZdOoD
M1lFKUajkK64zqFB5XyH5ijfZgAMPGjNqF4Gxxwey1Z4X8HHrj+wxFIjRfkfzs5rR25kWddPRIDe
3LJsG3U1ZVrmhhg5eia9e/r9UefsPd0soggNsC5mQZCiMpkmMuI3co5afiK7+qDJ95k5WL9ynwEl
lTbdhyAd9ik2ufe4Hf9B2zkfkwqndECp9SnN/eJoAwHZWV2h3PFfk6slbbBrC8T3U63JwSxqgcuB
EbiaXQPqDZAbj5vZpVqf7QItUnDLx9GFzZPvFBE3ewU0+u92sPBO8yNzJ2uRfZ/BpH3XlYZ+j3Bl
/2QOwA0CNC0eywqasa/H0jnpeuUlCeWGhaUNA4L8tvIpTyt/46pZO32pGiLFw8l43U7vY79NIzM1
KGqLr2bvTztfDKPrR/KLUdUkKHGwkW6t5Ac0Q5CEAjgA+G7Zpe0Nu9Cz2sTOO5wOefpJan91AxaI
Cbzi/ntRbxJ+rgC5HPqvAy6SIC00dEkCegWS8lJlXwfte+4/ReHZ0DwKYm4tT7tuC22y8opBhIpN
OFe1gSAtkqAobqF1GT6eLGqz7ziT/9a2DbYqsEteE/w7FCyuevdJgBHIwOq+dNpPxccNfkKh19yi
2/wRO1wejoap0O+Y8f7G8msNakuWAqblkuSGdMSBXZyrAuEJqRXfh7bVHzCO1j6nuhnvRjTsdkYv
V/u0ioHYJFaxZwS1F2eN/fdPAxIxOOJUpGjILLviRWKk+ZDMP6u0fgNxCB7xrokPGkq2G8mlvrZe
yS5ptEIFomuwaFAEVLSScJrsC6Yi5T7sQW3jkPJZblN1J0fWT6Ct2d5XM6z/kEgCARMnpyaPZ743
UiyTowdPZotrAJVQhBIjER0rZZIeI9I7isqo1XRj4hyzLMFA04411yorCnmxKSikOMNORJlyJwqo
OdRMzIfArM2TEw3BAfBp/hJByj+YktQe9eAsZ40B7ZZa077NBf+fVwzFmWQAuwWsjJLOQGlk0A+c
ZKD8ZIj9Onh5jp6O879Gwcyu4Pndvl83pm9JRDMHVRtTX7EvVm9ApPY/9x3mfKYauLZpnaqx2yk5
Wq+3g66lD7NOFqbTZEVXqB2hCbOBtEHQbnwcC/FilubHIEaK43ac1W3+Ks48+FfvKyeQyyGfgJL1
PIPHKHJ1HA5vh1h5dGDi++9QFstPdVJoJCR3Fxj9avpQG6xy/UNICnA7zsaU/eEqvRqKBWg41yuG
EpQvaItzI34S3fPtGH/StqvT5N/BLJ8VJXKWKfmOfSkEFKAo/5iakqvq9VNbRz+T3PzAaEt4ivo5
0aJ3cSy7hmj2o1Fs3Hrrg+XwoUEHD235vpLqfOQNV9uXTkp3EsSGDDoQEiiHjfGuXT3AumaoMlrD
lOzerg9jCPMklXr7Iif+3of+nArD7RT9rI/a18rQfzYxpJupv7Om6O527LUhouCus3hg716pf6mV
mDLhFPbFzJ/kPmOE7/P62+0Y12oiXELcP9CiuYhAfS/WvyE5RWU3IxWn8imWvmZ2C7vrbFiPcvJk
+4eWwlDvnPsW7WjjXVu8G5LGbfuNt+q1esPiVyy2SJkBlh8m6l5y9iQPsRuH9k7SD4mAiGrv8vCX
4sPv3XhyrW39V0Nf6u8ngwoWgDP0YmXi0qfmS53aG1tyfWCg2bhheaFcARvKLNQ7NYytSzwkl7Ic
H+wiSXa6KC7Q574YUfoPDyV04f0fsWpvzOqfxvtyr87vSaTw5jrsco+EluzXhiJIYVqtlHcNErQ7
a/LrO7vV27NZFtHOtIP8UxqN/gUzw+QAXj5HShQKneoHqJYX0o+6C/gCSdfto8APz0qnWkfcZvt9
OlrZoXDUf8axMukFYUDSOmaMlq4sv3SmQbcVTOQxGe3B9XOtytxeBfh2e/1qq5uEcjooFfrMkPvf
7s/crmmph5Z1UROOmfa3WUv5Y9eb6tlSC+Uo4izZtQLCWDkJ0qumwjYuUwWvo9FhPUuZh4y4dMrC
tvN6SI80ISYLulUSGYe4buENj37muJSb/XNAcrFDl1S+Hwa/Oim8D3fgC6UdHcPynmeV/uig9evG
KAE8+34rDoVUao+lQTMkNcfyxak2tu/qEqZshtzOTIRXF6OHX1dPFZfiJUIIQjPag/mXRlZ/klTK
Ef8XYf4Fry6VqNHz0VBIg+U22mdJvZcy+Gz5RotidRwoqODujCQdq/VtFCMMUR/E6fZiF+VHNRP3
k6VuhFjfiv/GWLY/i15Rq7w1rIvAXihtTapv5vTLRsPUHZLuoivxYRik+7zLD1O4xUZfywGwHfjf
ATqLapze6E4Ws3UuAyKfgfbFMj1BhQFhw9v7YW0iZ30YkH6k1Vc6X2h1g+BNhH1RKh92q4NYmpRs
XL2rMdA8Z73NvZclflsqwiA0O82igKS6poB6KHXqFqll7VU730dztW/O3BcrQi5leHYidC6BfHbU
70B08F2/16vpnAQbK2PtCHkVasnnC2E0JxSGncsYvFOs3K1bt9E+/IfvQmEblNS8pZbVsNKRhY12
sXOx5PGZLsXz2Fje7RCrM4aRD4A9MJdXbT6/UHrFzHxIESVEoyR1WF59Ku+VTMi7qmrVk6UiJXE7
6OrcYXZGkZkaN9CNtxu3M5og19KZiYHYQGc8iO5hsDfu6T855fIe42SgQ8D8UbBcrIWgaQx4wjU9
kJwyWel8r0bly2SAlG3Ee6tJKM36nmw3FypyniJVAMM01HynAFugieqc9iWTk7tGizu31MvH0P4d
dhFIaG3rul/bGcCrZrV0ekTcR29ngzxqrAqtcS6xmMrvTtmkxzK21bvbc772HnsdZf4mr47kTLcF
uAKmwwh1t50seHrPznTOUxQ1TEQVNpbu6sEJmAk4vjInE8s0oidDKUGikYf6asnFCTTFRDhxHxoW
pOcEiL6d1vVDDqn+pKilfcdsVx9vj3ltcb/+DfP5+mrMFLhqO+pa+2I03U6Np5Av6cweCzAVVS81
yv3teGvrmk4fcBxELanOLNe1QN1PKlL7opf1IY+RBPf9fYVR0+0w63NL3Zr8F+9cHrtvx9XIFEg6
nzhDkD8FBgbuciUeGkdL3U4Ln1th/SPE8K3xjZ1eZxuTOi/H5b6yXwVfdALkBuKkcCKQD5P9Lq7i
OyfONu6jNSAg3Sd4c0hN0HFYHhBJqUt5gujRxZCfnVzsJ/++HxBfuiSCinN2UNv+4KvOTjGDU6ME
u9vzu3btkvmqMx2CE3E5vY7d1LzviQ6k6KhN2W/LqY6TARswLbdexmsvxdexFrOZmADdRQfTv5qo
K1M+PTWB/lHNp49Ng0JCMIi7omiP1iCfpkarN1bS9YJFmYX9iQ8a47yqcVFxojIz9GQ3xc+86dE8
OhvSr7+dTWKQZlrgtGe8zOKtaI6qQLikMy9aKH3N1QapYvEoqfVDaRYbZ9z1fp+FZmQNHBQdxStO
q1T3UJz1lpZihl8Su336NhSa2xUPmr2116+3wdtYi2GVYoriLqDDp+Yzk7/eG1tWitcn9tsIiwss
RLNzCE1GE9deaO3zptnVvD4owprtr82axdp4KFYgkcVFBHpzcaZMqdWE1hCbly5WHkvfOU39xsGB
5P/V0QFhECllzic63FdlkUDiVdfoY/BsCjglx8TW8nOmFu2+4bqod4PRGneBZk+HTO2rj73VhfsY
4NNdUYMF7pxgeh6k0riT0UJ+zvMiPAZ2on+Oo3jAZawZT2yh/jO4PuM96UVy7hQ/PRea2bnTBJit
lOt4X0UA69B3UI0DhOHykFAA+4CkNN/QD/WTPyCPWDZlh9Zr2p3TXE33tgk9SatD+5DXVnzUIJO6
k5yE9wma/CHk7Da5x1bqa1WZvy2iP9RKKj83ZgXVTU2cA9isr1MpN6cqjbt9WCXFo9Tq03HwE/0B
ArDRuX7ZaW7TifGSDmZwMbIaNh7okF3p6NrRCOPvw1iDVRKhsgsKlEL00peenDHvHxMnSg4UYzp6
Y0lxdHpZ3+MmhOUuYuQfNJjAbpkikCKG1nfVKAwPjh9rSFqqxXu/DbMd5FjrxZdMcfTjJoMPbUgn
gSLaQ1HGJjo2g3pXWvqXgqIWjUtbd9HBCzyqBN1OCmhmKjUoFrtSsgc0bL8HvRLu81qiUtlOv5wt
lf7ro5kVBKxq5j2hN7Dsr7QdOM2wQoIh9htXyPRT7WCHe5mb/D2FBslEqmjWrGpIIWSJFnOQTBgH
rQme1Vg5OzEdzdB/KOxiT9PJlWJ5X2e9V5n6P0mTvfNT+a87HW/DLy6GNmjbaKDe/2yO9tfJUF+M
sDn1nbpxA6wdmXBcZ0QcrN4rP0yrMSNdR0H/2e+Mo5MmD4DzAbbCTxrrU650f/1qAu4xExvhKVM6
XF7sjVUrRq8YwbMVhscMZqNfBw+ptYVFWrvXZqkqsPsgu64Q/EEjm+h3msGzPiitK/Lwkd106Vvz
ePtuWzs0cTgElsmbFu7p4tDs4jDT0Iz1L8IWP3QDJn6j+BvJ0FqMmRsJ7oi08opzWjVqJrdOLV3U
kZq5Bqs73Xiar+SToJr+DfHnz1/lyUqb6dVowEDozMJE89rpXJEl56BxPqll65mVtW/r8c4cOH2k
LeGktS2Ngc98XSPKfFXsTOLJNiKr8C+DlR7j9J+CimI6/hNPG/O4GocCB9YRMyV5mZzjbqi1cjbB
/M9H+vmfcGxxW+u9nn+5vSZWQFxgV2RkJCzMvCkVL14BGEQ5Nj1/6cLeUplSJI5yCUVrqGrBu1ZL
EKnD6xGBnKY+g6lX9nk/2Gc69dH+9i9RVzIIxIYoHMwONeCfFr9E6FWvDVCRLmNDu1CNzGknDKfb
GTlykHGqpF/GHll/tHvxNjOtYld1fnwqItngkPfDnw233HFIAvCDdRmD92jTk1ZMX+0qAEJF9/lo
JMmIcp4UHNKi/R05xkPUGb/apNXfTbXa7rs4yqh2YrF4e2grG5yRzZ0VBXcuyFZvX0B6SfMwxq3t
IlkpoAXtEKSWJ+fifDvMtVIfjwAunNnGFLIo4l5v4/RBkfapFEoXH23EHCfZQacMLDTrOZuMnd3k
6PJIboVWNHJIJ91qnzvDfhhpfgRmfmca7U4Kq5M99O8Uu0boMDorsM9u/8iVIxzvHEwq/khLof7w
9jemldGPhaxIl7F978uARdK9Kpd0oI1jNr6/HWttReGyRPMH5ixZ/fxbXp0UZqID+o/S4DkqfFeU
PyTb3IfJqY1Oo6TuzC07ldX55+Vgomk6m14sL2Ge73jgqr106QdDweoAg5fQ0CB7FjFwnwnsQ9Y4
qjdRFn30LbuBq2il+6Dxv/BECNC41PxDNhvEmn7q/xhSiBFFpndub0nNUSs76wH1m+DD7UlaW5ww
c+Y7AT0ORLffTlLJPaP2qcMBYH8KUGDSIMmgxna4HWXlPFN4uKEqMpNTryi+jW2U5pDnkPJqFARJ
rTOUliFk+1WmAElAy+12vLVlxoOEs4S34ny3vh3VlAY92Z+QLhLtmoJaSu/8TpOnpoRCLW8ss/VY
PP1nmXkuhsUyQ/4wc2rB2KQ5QW2xM8zavUDGplAkF0VF9/bQ1lY1IPD/Czf/+atVnepCLYyUoU2x
4QbKyYGPYzkvjepFlQqF5O83LMcKCN/56T2/vd+GM5Anq2BU+heMoM5SEH3rfO3US9GhqqNTkU4b
OZcy/3tvKzaAicHxkJ+QylpLLI/VyFqtzNSKsdZ/qtYeLb7pZHQc9Af2bZi46BDvpN48yJnzQY3L
b3LWuYaScnBbL0PfP5ZFcfblaKP2sTLrM8gZEQPOcKiPc+LzatbNcVDlSHA7Tf6xw8Q2Le+lrnWT
MDwPQbYDrrvxmVdW1ZuA8759FVAZ4y4BuOhfbAnZq8S5z3PG7XBLjeN+kpSNz7yCeiAcJaQ/jpX8
w4vvDBTQzxPUcC5jZ4y0v9p32pQf5fqbiSu2W+60sT9pfncuJv2UqFlM5mVuHBKrcwybVsMAh0Rg
uZFGqQltHVtblCJ8V5ee2uHUFUezuTjO5zTfOPdW1xl8CqqcYCuuMrmqQCAO8BfrWs73emocbOUx
GH4KvHR9oPmZvfPNjaROX/2ms4MQpKGZrLs4KZQOJ8ZWVP4lNN+LASihiShlAy9FV1yr8azhCx6p
kh66/F3U9By3A2hYoE9fK2In5fUu+UNkISOc3iWWvHeC3qVD+xTb5kkM56aqdghn7mpDdQf/LPXq
LtaxOnuI5JEDEDxccxEpXAf/ZBtPMRl60D9F0T+GfzaSO1P9R3I+j8bdVN6FNL9vn1rK2sdleaHE
RKWSCVisZzyCSdxgJl+C4VvdHbLxkiNPZoWTq0w/zDF3W+Wsmt2zZDzlfQy6PuTNOh5UZwBxiQuJ
HCNrtKVbo659kfknofX8RzN4cU/4ejqaSgbvyQyQGG32Q/vZsX0XjD1MQu0wTpAplWMB1q34pqkc
tAjq6uVXCTimYUwHPf4e1AiDgg2bBq/DmEbPkS+bVUV/+/GjI/S9X269glcAAfxeg6SGVTsj6Rdb
tfFLq41jw6Ej1bp5XBxClkwZ/M77aa8q91L/kusNyfPnpngngPwl2qHjtaeGJ00+ZnrM01lz6+yb
Yeau7z8oUnqCOTpZH4vu1OmXWni189Lr52n41jXpnZn/zEpok5F9LsK7jWWhXh/388PXAdxL6QJd
wbfHnG1PeRPWvk7XQ3G78Emq77PkYaw8UB0kTi9N+UuP7qhaJpsijfOKW9w0IOrJ1WY/Vpx2FitS
r5MOWerSuMSm/s4ZwpNhUrRAPuL2EFeexDNwHxjXXJ25ckewQG84RVkZF1uNkUJ9bJS/9jHmvnwd
YXE3DUE7dXXdAo/WvcCo3Vj7fHsIK3uXOpY6I2xxAsCa4+1HctpR64K8NJFI0d/pQwvUx/4UD8VH
2Ob70QrOg1FnGxfS2tfhHYMKnQlI+eo5aPVqr3QxX6eLa47l2qo+iA5Ead7pW4TBq1AsPdDX8+OT
u4fayNvhxSZvpqhsUw/B1Sp/Mbvj1G6wObdCzNvg1W2umkLquqJMvTAfuzt4L5RB2zC9CNXeapNc
HWmMBsTg/OSBv3cFK5gCkccBNiqe3KNx3jcnOY4tF343/HQoWG2Qn26vjqvcfg444/KpylDBWmZs
Sl8aCIgUiZdEn0MT8dp/qjpFivt8O8zauCBvzPpzSGCD5Xs7hQEyjFnbOolHF6rCrj07FnYN2Kz/
QTZ8Nhrr9+14a58Mdg+wbdKD655wOWl94Dtm4tWj2bhymHysA/1SqPrf1k6ZPkAgPBg5AumFLlZf
CihbcaYp8VL4hxXyK8WPsvl8eyxXG3gRY7H84iAK9diXE48c/yfOtJ8nzbynz0WrBieDQDzBc95S
vFiPibYGfFXKgctbaqJON4pBTzjJI7cOP5h9sW+0bxTu9O7BrreK7aufC8mH/x9uiX2S4BVDWNES
r++CfTahtduVu2BrUaytdVqPuLqCekOfZ3Fd9fboK2hZFF5SW+F7PZiMz3EZIuL8MfI5C29/tdVg
gJlo686yd8si4GjkQcrLC7pXVe2FTo1TRHezdDF6zBuX1Foo7JKpu6FbqdKmf7u5Ur3QIlzdC6+t
OSb6l1HAOZl+kEXeHtLaoqCDq7GjOHKv3sqZIdpE0yThYSiiHKVEDnbSZBztWPlpqvEHEppHudGb
v59ITg6Yesjtcs87iwuyrQYtb+Mq97CEBcXRBNKjlVSj6whV2gdjrG7E+6OC/Ca1mKGKc/PQnCXv
ripPxqhEptSFuYfNXUzDaYilXU9PY0dnz7aK5yqUDrHokRd2PjWZdMAy8pImo4HKRJ305bNqUOks
IiXGS05tP4oJKlprI9zgql1QfGC3K5M72ql2R5zBNQtUcooukx8LzYj2RWnKhyKPKtfkr9z5OQbz
Zt1GD0EY+7uh6pPnujT5twopzneFhIk1JI8yxje2CsGOih0uK/uU9705wX7ipdK5aTqkpLuBcw5l
eXqsukC6o13t75nD+IKTVq4ctR7emeLHgUuZycempcy+9XarXORS+WYL/2sRSWN9hGlDXz1K5EMv
WVAsLLtGDSWz9Bwil/1bwR33RZNk1XWGADkUEuyPZoE7YAq/xJOV0En3sQmNwZ/C6i5WtNENlUC5
R8Xe/8dJVBUcNyyKnZRE6i7Vc+M+S/FVMGt4swpo2KdsGLV9L5Iec6XMYnr6auP7r5xFwF1oUCGG
RqHGnHfBq9seW7F0tu3IvaT6lRXf/P7JL/7+RH8TYnEQ2YmCnrJJiCL6x9Siu9Q52WjxDw7t6ODY
hlswk5WNC8YEPS1aBLMIweIGCbPJzlUpyj3ICG4zARKuAUVm3b7qLkX4Q4o3HgZrU0jOifoltz1V
tcWtWAWYpeF+E3t9Xx7stveUtgTAb51un0drYQzwnZRseZJTe3j7pcLWUQcn7Ll8u6k42aKuKW7E
/gEKpfwfFsXrUIsvVvppbAzlmHiM+NnqQxiVd1P3/vZ45pNsefAYNHSo1s2z9qcC8WrlFQOCcshM
JR48t5+ThE6kr/Qbc7ZyV+AFSccSgWOUnJZAX6Ox8ywx9MwLEC2Ppm9K8i7q7zu27+2xrHwbylF8
FEBjFNyWr464n9rKx4/PS8fBxQ8SFgedvY1C8UoQ+HkAGhH1wz57mft3YaNl1phlXjYFiC7lF+hF
Z39Qv/31WAhDjw0AOyzOZSuC+w29cz3KvFBrPcpnbt+r58IYj7fDzGto8fl5ps2Z/ywxdtWxDsAn
ZpocVBDEe1d1AMv38UFXEJm/mFDh/a53/XTjabOyHGbUr8yq44F4JThR6q2SxqlfeE46fuiKwxjF
NK8lGz28w+3RrSxuKoOcBbO4BfroiyRFb8tMN1FD9eqo+q3V3ItqvlGiWxkMd+dstkKeoMNJense
oPbVhg3cd68P67tE6j+R6+G/E51J0ze+1cpoeDfpGjJ6NKeu8EVSVGUhkGzh6aag3Em/QHLGLY7h
6nhm1SfU6xHtXibhmdVKwvQF49HLw1TX32pdP7ZNdvCL7O/XAfLPWNQYLL659fJ26lTMCJJQMJ4y
76KnoVZ/SZEfPTdJgC2UhjL57cWwciGRY3HQMYk0lJaLQdRjN6C2ILw+zZV3U2OFOzXpHCTJW2un
tE0IWTuyv6VapG51YFbODEKT2GGNyMmxfLFVVP8cx48KT6q/SEOzt8T7BrL97fGtLY/XQRaLPZQm
8MgGQUwNFmL3PtnsMKwOQ7XmFMWZnTsXESzcs9Ghm4TXduajMRb36FsDptsqtK9+qFdh5oG+upKS
jswc7QlBdQW3zO40kQYPQ4tI3ZOufI3Cr/9h3pD4gy6B0hkp2NtwOfLQQlYYVR81O1Acrlp/uB1h
dUCvIizmzRcGr4haFp6S22cH4T0FoRFgB4P1rNuxG2Vfbsdb/U6AdkDVUD5H1eTtiFCMiAMZNzFv
UmMoX9PvsS8BqfvSRso1b9DF5cFV+2+cRcoVDaUojLIVnqWKEQOszjwo9Vju8qEFlmo1Eq5cffb3
9y+34lyomg2SrtoCxgDipKl4EMbgILtf2I1GW5rIq+N6FWI+I18twCKbMgmNtsITAt8vw4vQMjTN
n2HyU4n3tz/VWqi5VMRrHRl8/uNtqNzHCgr5i9xrQ2enivSdn4k9hhs1lDsMGTJD3zgl1tYGaTIV
CdR7OHkX30zLJTnVRyv3VKHgkxLxqsSpLtlifWyFWWyqgbNICS3GJak/ebe6WvnD2EqRVufu1VAW
24qSzVhWuk0M1L5qVL+M1Iu60m0QtTW3/NrX7sXX87Y4lKQA3nGQMiCHb6NXLyjg7ztVcC1uJBRr
xziWs3AQ4A9B8Ftk/bKaoWuCgKin5sYDwKpHLQw3Qqx9HEAVGioemNxf1W6swBwp8LEGEke42niZ
pJfW2UhWtmLMf/5qDxmjqeehYvBxIthjE6LXXeduKv+ufZWZ3KViYI1s0xIC1lGaKk1zyDxlUOmD
Xqqm2GvZD7FFqV07wc3ZGGNOk8Hlzkvx1Wj0cAgGqxDCk/BsDYtzO33Tyvsu7PaWFuz1eusu/5P7
LI9WPtDsH0Qrw1oODAhWCuA6Fd4QG9ODJRnTLpYqbS8PinSKbaQEzK775Muo0RaqMR5Q7IkPXd/K
biVwJ1ZKc9yNmlaBiZbELlIdce9DXtw4vdY+MtqPgC/m9/AVQBTx2b4fG4fDJH9J1MKdzC9qu3He
r079qxiLXT4BAw8yh/1QO8W9pfYoZ0+fhKrdl3GxV4EJuXqcbGBKVseFwAYJm46p4bK4iUgYlNGS
zBR+9K7s7sLuO12Y/3ASz6Jm/xtkcaIMKNJb40ixFvnEnS5FbmlUbh1/vH3BrA7FMWQeXBBxrtA4
lqTMVgkm0yceUHk5TSrJLgpQt6OsHcVcyLTr5yoWj5O3+yMuSq3tR0t4TgedKfroi1PmVO5YfgzT
n7dDrQ2I/Q5kHfFWhw7w21BWbqRW4mvCa4L0MbDVo9IHd1Job8B35tlfbkCejPNDC81CZ9mjsnx8
Es1uyj1ZLwAXyNKzZNvfbw9l5fE9v7JgRdLR5X+LU8URsYS/hESDqvjd++fGdHaOhNRufhcV4R6M
QTluLOyV8/JNxHmzvTrHkoR8MWHivAHxrUR7VwYAV3hImuA9bo9t5TNB3pt1QR1QfFdbCP3gTI4S
mm+NhNZxfKzwBc7sjYtsdTjIBs8Ntxnhtlh2WpaFk4WJnKcGX4ysOCGwGNeIk4n+8B9GA4obwQgQ
1rgJvZ23tuKJKlor8XTps2WCQLG/NOW32zHWBjMn7DA/Zs2+5evKFPhO25U+N5XB3iIpgvHkXk4K
tx031p25srjpiiIQQ+2H1tQf7cBXy0CKm26q2ir1HD2qn0uz/VZmfi7QbIjBaWHM9Iy87yVKo6Pk
xQgUSqlxFFxWOz8spHMzKZh4KXJycJqpdssCIk1iTPmXzB+jcz+pye9UC8ujg/osLiyVdt91wXiy
J6k6GIVR7y3kw87o9A2eXxe5W/X9cEokPd7zlTsPHlH/rgMwiHlwr/4UaSM9mCAjgfXVmvNDLlp9
2Km53e61tlX301T2vxs9rnZaMfa/qkmOPgWZEf8IhHDOwo+UewPl/r3dpt0JrPWnuMshAARTcI4k
czrJItSPDfoeu07CF1EVeF4pPr2zNInyXxg5zsKIkF0D00yOdH+3PCSvPzuMMf4eVTha1Hz6t0vL
pD6V6zVLyx/Fr8lQDk2Vfu5D5THDAPz2CrsmngLTo94yg3d5O18tMUyypzJV2sTLZo/wOqy5dGhb
7yoBgqFv7gMxPAyV/G307cc0mU5QYb/IcbLxbFwb8VyknUs+s7nB4gkiJ3klZ/DuPTCd3hDFZ7kj
pzZEfbZBlN8e8nX2MI/431jq29k1BuHT4KLJ204V9tzN3pzukqk5FtV7u4Lgu3VQXO8s4vG4oiao
ose6PNL7trL0tqBvnnX+sQiUx041T7eHtBqCBxzLBqzBVQFaSSqnsY0O9ITMPgh+1Xjy3o6w9oHA
B0G/hkpCgrI4VgOpUoXR0UpBAeaSYtGpxInvRlb8sbKtjXt2NRYlQOr1YP3YBG8/UC+rDq7KfuzF
kHXvsgpR0cqqh31nDfk+dMpiowq4NnuzKDZvBbKhq0ar2ZZmLFBG9/QhsI4BPMFDq/r9RtJ6nQ/h
8cXdjcQZHC1y47ejEqmiJ1Gb0yXKVXDHL0b53Z6OChW5AGjI7a+1GstCDY42DvvaWMSqm8psjCZM
KIhk3UeTR/HOIGkWsKl8/4TamPV9QtV+YxPP3+VtfsQIX0VdbCyH+0Lxs5j7PRzO88G/M7VW2cm2
JjbGtxoJbgrI2zUh2wBPjqSOA2Ah4ms+AFbr36vmRil6JQbLHDkHG0IDvKbFKpRHIcPwKWOv6HEf
b+TPxZi+U4N2I/1aO4DpsbEmaIlS2Vke9sOY1ZOKf4YHqmx8TFXpg6MY2bHiwgI+yn1vDeJ7JRnG
O7PrOzrpTY5oe2o+FvCWt+wrV7YCiwaEAzU8qoTLN2YujaXdD3rkDYAaugFn4d7/dHttrhy/oLKp
Qc5vxOvy1thXSjlKTuSl2otphvtU1k9h/VjGzl7B07fYkpRZ+46k084sHgG2bFnjDwsz7XIr4zTx
q/eZUT1hP3RGM/HL7WGtHFpwyWXuJwo0K0U0uLNtAwDGq/zqHHTyt1D4dw6A3qjVv94OtfqRUIDC
OAmoIVXCtydJmVrIlBXMIMq5Yj9KGsl6nDobe2wryjzgVwlh1nSVqG0r8iYLm0x5eDZEsHHQr4WY
NQPJXik8Xj1EeTzGzYDvi9dN0rFDGA3e0gYw7pqbqAEVAgHAwQstAaT+22FURT2m2F+GXqiUe5E5
u6RWdhLC8iIdLmYoQeZrh18o3r8L9OFTUWw96Nb2Nx0e6AFgEFbYrGzVtBnbMvCCRL0Y3XPRfM+l
FoXLPnEbCO+xZpzyRjlgQH00A+VDovyHL/n6FyzJroMh+6We8wtqU3+Whf+pi5yNo399lLN3Jrkk
xMElbdCMkB6CrRB4UubkX1UL6dNhVLqzZDfSI9qNwUk3yKKF5QNickjcQ4RpQMKDAEq0qjrc3iEr
e55slpro3NfD/WRx//WFUCt5MEKvUZ7T7ItR/grExjvzmkKs2fDVeaGDFqSTvFTzFwiicwnlkcce
+UkJ7keIVXnS/GrK9ojA1AO+5J+0RG3dsEG//Pb4VjYO2mUwiDGb5/G+vDPspM2bWuoiD91yf5do
A17rabbVF9iKMv/5qxOgiXUtL3qioMjm6lTR200awsplwEBmciUlZ5OH59sQqHYKx8KekAduWaP9
PUrRB1xxqodpCpPzWCjjxUE6eK9Zw9bLZ+XABmiAdxsVHRK/Zf221KfYQdk98qSyvTeH5j61p49q
330KRv1vjXHmpfIq1DwLrybSH2j15jWhaID5bteGxZOKFurOluPw7/N0VgVkBJphM014MaF+BHfZ
aafIG7VTKoYnW3tU0nZX1ltCAGvT9zrQItnT5EmvhE2gKv3ko44t1e+bfABCtlX3XtvLAJspJ/8/
U9DF5FEVKZR4LEKvNZRgb01B8WkIjP7RrACQ3d5Wq6cYsFxnhiDQB1kWeYuxqOMCs1NvrCV8v3Ia
cEOC+aPlN0MBsFBxQ0xIBjPak8p3eyPGcaxIZPOX1rdbdlSr455vLcxCaK0vt0aSxx2CknbgmYP9
oKQIbnb+Pkw3Xo6rn9GC7q2STvBUcN4uzTAr8hAXqtCTRfPDjsVpnJxfSUlFp6k3Mt3VASFOBxED
nA84/7ehZqkwo7fj0FMAjR/6ciwurVFiLgh9eON8XDtW5qfqDNWdkdb/Q9p5LLmNNFv4iRABb7Yg
2WwvsFstt0FoZOC9x9PfD1r80wQriNDcjTYdoWShqjKzMk+eswr6kwRv+RSxj7AJjR+alK6AUXlG
Y077YFTUpzqo9L1WV9NWtrGc+tUTiAlI8EVLUXAp4Jyv0UElDFbBMaRHk3tl6EAQb7htOrlTCXCd
Oldqoa5hQQK7Q7MC1dn6xp9QVrh+jkWbSpcIIjrg5TAPrZr9pV9bvmqn2WnsjsXAZKuJmNx0pw3x
xoURGoJLhe4HDhQiqvPl8pCcakSJslMa9sem+gI3rqu0n6C8ur4g0dFBIGUhCFa4n8bKBwRqIk09
GngnjVE/n7oc/X2JZsJ1K6LVwMfB/Uf/bRnmWa1mLGpkbIfshKqTWxuw+4/fY0i1cunndUPC5dio
hi5ObdECPjfkU9GtzapJT53SoUxaZ8+F1n7rjGQjRxHZwQZTBrwvSbJW1yCORs0ZLWaS8rkh99KC
ytWc4jhnzdv1BQkd53tLqw2i/NvXjjKmJ0WrbtArcKGqeBwkpEJT4y6KzL0ZyDdIC7zOpuGWafSm
F8rr9d8gylaW1xenkSqYva4aBU3cMIQ4pydIEb4BzvNgRb25buLP83d9vcEuq396WktN73zjFCih
8inKs5NTGR/1aoYDI9oPFctLih2+DbiB3rjWMD5q9ByS0bnPivgOGNv++g8Rbiz50kLBQy1p7bXt
eFYzB+zfqVCrdt9IFbwPNrOu4X8otFCzpDq8dNYIiasLnmRJFHUdF3wYk/hjbkTBDbwbQeb6HROu
1xe1nMaLjwtIdwHEUTFd417quDP7XA2ABJfzT6u8dwAzZvm9NhuHoWkP140Jv6BNtYrUDLaTdcFZ
cYJ2ZGIq57R8AG7jIiKaWlvTS5es8X/+d2IrgQhehzUjK+MSCLZnTX5qdbh3nGL+YPj20Y5iRCz6
Gx0es9KdXIRydXWvztITbGfIGIW3DZrQG6568Snrr2sATl76b5R41qSE8OqVA5hNUEUpcCKUN9td
qM3ljWLn9t6y+gyS5Qp+oNx5Azu7RU8l2ttlQppBJIhCL4ppGWQyQa5U+clO21tnUr5WBZwaE7nd
YUTXhCnGLbIQ0QZT7eHBT7NWv3gixfLQJ34D8HuSHrOyQXnwi65+//tDBE7acUhn0L4xl4DyLq9H
4FAKU8T/TtC5HKs2Ow6y8jynW6xGomyGMW1E1eAQs6mbnZuJfIWMyXGAlytfHSja/eCX3PRuaH3p
zMztlK0+rciTwr/Mo5ZSPyOtq/CUZTb0nLqdnKyKmR/Exstq3jiNGybWJQlqHXMS2LS587DN7qax
Sp/VMBg2rAjf6LD6UyKjAMMlXwVAbtFUyzVtJSPKrK+TP0a3UiRlsPr1w+2Y+Mmxz0LlDgJin4ZG
pN/k3ZRutU5EJ9HiTcGdU4CprqNw0DMV3Jo9UVia4U7MvySI/+XpuLFY0QWnzLnAVancXugXpVrB
kDOCX6def7TB6QN33vVU3nEpofToxCgWKRvxUJQwvTe5Ov8BGU5UOPSMWyKCXYy7rL5TC8fV+tvr
F00YeN9bWm3krLc0zrKWRnhk3eZ1cpvr5qHL4psuMu4HRpjcFN02m1EVR2o/57m5z23pY+fHGwm+
6NxSvCbVgTuQyoF2fhWtwEIgciCj0kf41NIBgbN5Y60iE0BMqKERbwVKKhXElGVGQxa0V/jR9jP/
wbZQWb7+RUU+BS35JdoC3Qawdb6QvoA+fLIZGB6RSgqDNz2mTvBUGI8t5JyW9HLdmsj9L9IsOjy1
dDjWOIZAnoNmzOiwaSYyqWXv3Gapcxcm6VOQaA9O2m+l8qKyLzigfy0uX/mda3akxjDMmG7bFDdP
fZmFu1yu75ENBnmSdQ9wrN5IvelOzCC6tqUjcNdusZUIN5IxWJuBFsqD6xTD6DWG6ZQKNxq8qOmP
mQHJ619V5FjACv3PwCouGG3SSnHNV40yCLHRMrzr5PSHpm+B70XXHCAg7USEgZZxrfNvmY4UAkOJ
vl4gS4przN2LgqSglqTf9cjY/4c10T6B5o4rdvFksfPQ6mSosE88A5+sSf8Y6dne0vKf180ID+Q7
M8v1eHc8ktGeMrPh0xmm74aBikYkqL5AOiRJjhzEzXVrwo16Z20VUBU5l0ZDZ1ELV0/Yhm4ZwpRu
boCFrltBdvB8TR0eMEthsTxJjMaTp9cfCmujJyr0Gv9biLEe4CzrrG5RAcI3ad3jGCroIFX7OjNO
muJ/sILhtVG3EN3CwwfvIZO3THpfkNKizNM5RQgxRF+qFBf8/i6QjduxAzxU53fX90l4Kt7ZWnn3
KrTp8WbYsnwndqtw3Le1/tjP9l2CF+6neSvTEi7OoG1CccPg35UXzuy2nOQa7F3Y36cARMppV1sS
dYf/UAhYhnMWQCHzTmviMSsxAfmEZHS1812WXrTyRx9/uv7thN6OQXXQffC7ULc8P31FoKV9sCyl
zYJfSGkcCsn4cd2E4PTxtIe4Hb59yr7rByK4CV+WiOnLGO8dv0NFp6it3WowXprRfrJy6dMUo2Zx
3aogrzqzuuzhO1dR0L8zrQCsAQ2sZ7Bj95zVnW50cGjPv9VR+i7BVl+EW3ARwW2GoIvOKFORyDqu
v2deGkOf2gmTvvZDXSYurMEmHcPraxOcP53n/Z8JaTBg6+lYoLJoCsS0++G1IYELGJkIb6eIGFlt
wYGFpsA5KFTxzGUi9/wzRtlYViribydr4ZnKg32j/pbHwB3VLSYj0TFZmDNt6q/k/WuyQT+JazkP
u4iGQXHSUvNWbhnZmRxmNErpoMbRMR6ajdMv2i32naVRerosPs2p1lMCKKOTGqfe6KgPQ1O/DdOW
vxClNWBBQWfyEEThZY10zuyhshAmH0+ScZcYxk2pP4/qrqlt+CLve+djUH+ZoVvV9I2wLPCM0Mrw
jKafymt3nfdmuVMOcaINYNhS1xh+pNpDJt0N+W0ZbPhgwe5ZKvyeuBEemRdE1lbWa7kcBAM4+5PU
PUwxDHfzN7X2qumzXFS76xdAsG9YoynBnDsueF2g0TI03XpJ60+ZEz5Jsek1ufEWtf3huhmBc+RU
AF8lh4KVWF1lamNlzIbUt/0pTXt3Cj85WygiwVc7M7Cs852Tin07C6x5AClbfJQH2DvSlpP+bMrp
wc4fynyLh0BwHs7srZxi67fhYJhjf3Iky51Unl/ERn7BTdJ6TNhf/3qCTQLrtaDnQPhDh7JaXOCg
DmBXRX/ShmelzfbV/ClQtyoSAv8E2zj9Ipijtct2m5ox46PXanfyzX1fMH2hG+5S45zsLeoDwSAP
5Mr0g+Gro7hyMWA/JWmmKJnanmy9B7qG7F/1Jff/8dVPQ/qW1O6n8JanieWFvyR7F5o3AFaM4Pb6
N71cLrEaHpuFJJP6pLLawLJxQsqfYXvS+Q2pfheHh7lFQ2cjYbzYOkInNEcslWY05EPLuX13Lk26
+5nqtMj81YV8g4xB4cJvpz+WPK83HMfFHcPUQpAHvJIJOajjz01NQRrqQVVKXmR14aFT+uIhzaUt
njLRgshDoXkAGkj1fRXG+ixJuoHX48nuxhOwlgdr0I5Kk/7tkWcxNpMFzPUvDAxrMxFqo9kQqb5H
6uY5/fBMPdN1cmPD/V2cgsUMvO3GgshTL3ompVpaUqZJvqeNNY5i2Blt9AwwfTfH+caBE20P00Z/
2N3I4C7obOpU9/vECU55nsuvqRzob4bvbM2YCq0Ax1nGnCn5rWO/TlfZrJQ6OMXTaB+c3jL3c5D7
h7+8PHw2B90YZGNM2r3raOgo0ZS0lhGcHPV3M32fym+l/G3M//lrK9BhgBkHGwNLyhqLmaJPELd2
GgIwWsYPdm0LCsco9m28lZtdRI8l03xnafmq725pF83JKINFOTVowQDHOfXqFLtGD1LNiG5i1XrN
SvXn9dVdtgwXoxSfgMUtlPPrnm5pz0qj1lZwascEgI9jLlA4szw0umS8RpI6uM1UxrtIyZlzlBFG
LhYK7jSFUbVLozr921R4+TnMcjIIAbHYBfTDiZM8C+UmOBUOuNv8halOV9O/as7v6+sWOBBgM7SZ
wcqBX14/+ZR2UpUROcCTYvoQpUeZcoRjJdjlZdTeXDd18XJZlvTO1Mr5tqltOn05Bad5ghJ3mvJd
MacwaoFBSut5N6PXOs8I1Pb1RrteeJ5sCu8EVNgA1ic3i8tJHXRJ8hIDruE5Kn/z0FneGB8AnX+C
vvibTQ98YwOFH5ZCP3UqdLd46Z4f4rGK82zQy+AUadUxG0ow9tXeR3v3+kcVuMxFe0AHTQof4QW0
pCy0TK/MMDilILd389Qoz8mErFJXTRPUypF9vG5PtIlL6YNnIJBG6qfnyyoWJjNzxtegLgmtLYQV
oESn4rnvnqTxEFeHXGEYsarGrZq76HvCxPmH7g5mgDVIIWfQUQ1TJThpuX8MpyhxKxOyYj34Dx90
6WEvQGY0BNaQGRIBagpJEJ4qpI+r4EdjPTkGIk8fr39HQWRgMf+aWZVaWnI+aSwlvmMooWSbJt9R
tdoIp8JPthSdl89F+X4FD0htedB6G8hWa7eH2XqqaV1n3RbET7iSd1ZWj4mqSrtuooF90op68pK5
Tu9ymxb29e+1tZbVuWt8ZS77yWctAZSiE7qyfUGq2PKevm5IvBzamrheKmDrJ5jOICDPo2X/R+c0
yMZRCZsNfyRaC7OgdG1AA8MTvVpLlVjx3ICU9WwyHldp8uwQDtMHa1TljRMgWgw9U9v8sxZelOe3
FUUZO4RFwffSIHyFaMqbAnXDIQgXw3zGMulFH3+9mLDDGUht4XtZPTn7Rp9+DtoUPDAAtiVKKXJ1
JLnWgs1f2K1XVyZZUONqGfpe06Rw96u1cSyQnpxwrjszte2NcCVaGGGeDjd9Z6LwapfqMe21rsaz
1uNNmyENad72vP6vnzaREXA7jA0hoQPVySomTmTbIOeC4NQlubrL/KY66KM5ukaX24f/n6lVQLIm
KTH8IgpOMo7GSgHA/5KLu+s2ROeNKLuIoSBRAsrr/LyVvWZkc2kynOvIu7iLdsWW6rPoELy3sDoE
ZlArajASy+fkZhyUXTSXB1Qedtq44QdEO8P9hJdgeSteBNahM3pkqw3eIqW092f1OW3fimgLkiNK
TZibAdHE05dsb/kV71NdltBGUU5qkpdofqBiZx4DC32daZIaFhhOxzTqBzAPg51tNI+FK+TVABE0
cMmLiJrESL8OdSJ5pWWCzSxk/z6NC+02a/x04y6Jdm0h9Fn4q0gd1oz46DeWeV/OkmeMxn6Qv+hm
v4+SrxyXv79PPINtKnY8JBk2XIU8dVZGZkKgWpiYu5bmaefP2odi+Hn9mC+H7Ay8BGH8eyurkDcA
npcnXbLA9GmfMie7KZAJjJwi3QXZALf/sLEqoT1oK+iVQChxgYCpZADftVnYnm/4N04HM3ifuPmC
1kcy+05tqQ1dX6DgHpPfQcADKyHA3fUwgmFJWh6Gte1Z8fB9crK9PFWfr5sQnD48G4Ony4wOXYWV
e624X609F5Zn+U9q+ArHT19t4KFEn40h2iUsUby9qPE3/jBPcR47nikVsZunyrMUMtXR6dlnw/J7
3lNbDK9/6lTrk/He5PJh393nRtUqaDkixxu64SilzTEwikOY2c8DjSAlpMsf28cwbj91ffNBnsfD
UKYv5hQ+xmp6Z8D9y2TBRg5wiTritDLeqIAQgd+PA7T6TWM4a7DT4MmG4LWUotOQJYe4z+5bf96P
fflLgWmAHsiw10Jt46YI/Jtq8PLCv1lEuHXWPmLKZ9zU8TRAR0fd9Ntdq6blMawDppozhIhLtFWZ
FtyirrlsTSyr5n8GM4Z1dEXOVx2niW2bvuR4CC/pjzNv9NuxyeSnCNLSx74yYtRlkvARHu3yJYNR
4NDST7kD1PPr+jm/LK8uPwSlCc4hxXa83/kPGU0raqM68T0zgjWjThrdDeYS3dh4Um4jK+m/ZVWa
uObgdx/qJqwf85rZ0xzesI9+oxaIRUFo7ZdjdVTYxtENa6l6Ynwu+XL9hwq36t3vXF3ITikBm0e+
41GPDmGQKie3IJa/tRMzXWVrhsehkY29ExZbeyVyBe+/0OrSKBX09lUX+V4LibUd3qfMRUjJ/vry
lv/k4may5eQmMPCCXjzfhsRCXnMIA8erNf3GQVd8jLbe4uJ1/M/EGpgylEGXky3Y3jAnnzLavwpK
C8OwmTSI7MCVRF4P0yr17OXv75xMPtiSabah4/XBCzhztxr1m6D79fffC8/M4DXd0UstqVjt9HRW
8GQ5Qn9astBwv1y3IDpwEIhxK3hsIZSzitWWk+dGnTo2M6AW/B6lGzvflO4nWPIDh2xnRYfr9oSf
jRcKOBGkBy6mMGNH9/14kB0vtXXjwBh2SYZQg/uy4nTL5y6XZX3aQMz9z9bq0qNNGZS1MjjeqNu/
jNB5ZOLtSXcmtItKmhvGaWjgOPdVdyjk20U+cOpVb7TUv8+7lkkL/I+CgiPPmPOT0ocN5PTTxCbC
ElO7eqoZPxAJAIVZJtmPWYm3BOD/hO2LhTN4ToJkLjM4K9RPHkRtEsOq5DWdNdyBjPg0l6qyA+ua
PvVJWhzkJpn2dWUabyhCancpTJZM0YFy7Znz96KwzxdVpv42nLPuqCMydNNo3aKY6gw7pzX0myEJ
/X3RV+ojzrJwaaGFt9cPiihvWNpucBsuo1Pr7CdupamtZ8v3Ei0+auatYdwacnVAY4Chtw23JMiM
icv/2louybu7rAyI9ND98r2gsMoXW0n9224Kwp92WLS7sq+2phpEdW7VgsbEXvABi9D8uUG7GRXw
h7rvSVEwvZpFmzxOFhSvA8F0p9Xh9372zSdpMizPtnL7n0mS5cDNZKU/wVqwNfUq8gGkZ2CBIJSk
3bkKOrNdxK1RhZIXSsW3ykflq8wPbQFZJuw7bp2VvyN/CzwgtEmx2wTitISdVSSwejVvy5ZPPkiP
Yb3v9M9lle2knkz+eyX/NZMl4Z+JXpkyMG8sqBLPv3dJZSewfA6TNnuz+iPuY9dW/0tws+kBmugd
I+VsryIoc1slsSb2vXDUftuR9YEq3MZBFXnP9yaWv787qNUwxH4WYGJSPjjGfTAc9c67fu+2TCz3
8p2JoNOi2LIC36P7cx80/rc5l58t2d549wpTQ3uRW2f+ZHGOqwPQsflQDpS+V+f5c6iXbgXPXD+O
r0Sq1q1sgl03Z7+6edwHXbNLS2Uj8okczLsfYK6c5FgaEkgxfkCW8y4JqocxNx6HXHtNg3GPCPJW
8VSU+ywDoHARghW/YOhIHAALBcJPaLRYNymI6sncUugSXSoQTjwwFsYdXqrnezdD4ol0io2JyEzJ
aGPtjcqaeiNbrXIfdEl7y2sz3vcVELLrp2bZrXXEYSCMG0YqAbZ5ZVlLrTgLbbLHvI+/UB466bG2
L0cQOklxcKZM3UnW7ObNFvZe5Lkpq1LWYA7NuZhqbVpt1qxupraaTP1tKmk4LeIY49iSvKv9pv4P
sZw8jJENCikmBcPzL6y0eO444hkXaR+D6HfoPKfBx7p8u/41RUfTQRUFrBOdDgQkzq1YvRKn6aDa
Hk3Bg4IjHooPQ/EWV5mrKBsUVMKLyCAKWQIj2JTBVltXj5ZGqF0yQDm4KxJlr0btPXC9t6aQXmxn
eFD07EVJenNftOoXOd8aAxMdnff2V1la3Whpy7myvb4t3dR+y+ajU1tu3z+XiCqHw2mYfl7/vH+o
PtanlUnsZaSQFyGp9fn39dnAqM1T25PkKkIBuAbfExRz9IIuiP7TUTP/gxL3vAfLyA+fWmuaj03t
x5RIkg552vBLPw0JLHRa9cHk6Xroy3j+kIU+UxNp+LmApemIOkJNnjmMG+AZ4dEA5LeAkgAzrOvv
feWg1G0Ftmd01Q0VsOPgI/NaHHUG+IDFu9e/lMhnEcrA3UM7DoHyKt6EhVYpfZrbXuVod37dvDG/
8OO6CdENfm9i+fu7eNOoaJBVVmR7uo9YVPqDdHCn+w/t+PG6HVFcc8i1kEkxzaWCd24n6CAwh1kA
O5IV71LTkI51nI+H0pHSu+umhHsEhgGGBjYIeMu5qVjrW4nyge2pZfNUdtkNCdZ9n4Yv85Te9eMW
0d/lIBTZDXOADG/B8QHV1MqeIdWyEbU1br+bkl8TVbVdYSEV5Y7yIB2V1lHvZ97EM51UJhmqFl3N
PKEQ7FYxc4JhU6LXq6XyhmMRfnDanuDIDH6asXKVqVQ0Zm9S+JtV/QaujBuz3NdbQ0Qi7wVOnqFd
6i4Mk64bRGWRq40yO+TJyvjBiMOfGrMhZgpHaCRBKkwL1MqaA9xDL1WuPRbzFshSVNijdQBPBo90
WL/XelJqn4xVWZiUoU3btbQnLY13TfvKlDQN0v6mMpipza2dbG1EXMG9ObO7cpuzOgallMKzWFjT
P04xfSkV+3ZEONBttXiLW0iwl1TOAG0wpQuOYj0zOdfmxFQCFf0yKF8NlJ0nQ27cRs5ur98c4aJ4
tyLsuDA7rHMyoBJjMVnU9JHqM+/CeKrdOZz9vW4Nn5wxNjcuqipImEDdyMwxLXwVF3xNQaV2Vmdl
OAVwjx8NIww+pGqnvFiZpvyOZqfdL3Tyn9sKSvS5UNXahSoreqLIyPb2jVLflV1kP9mRNuzjyAru
qlDudqXUDG5Z690uqOTRbevE2oVNPTyGxqycRr0O3D5rm53l+M6XKicV5GWX8jkj5XD9e4r2bRHJ
pH8AufIFStbR5iAz28T2oh6Fq4pff0isv3es6AAxGUwznWbP+gYWBFq/YmDcs9HHCZzxJqs+GI29
EYkEPnVRGwKrsRSyL9hMa9nvECeJbV5wtTuE+q0f6M9AJW/CJJJcxZI2TqLQsSw4u0VegTbqOtDO
dqQ3MDsuhTHpWx9pr2ZUPoxJdppmFdWNLMSz+65cS4co1l9SJ98I9ILQiyrBv/aXo/suLia5n8gR
3Dje2Hb3fRI8tIa1MQEkum2ACBf6HaDuF+QKQ9DOtcIp9/wmV+8lR61fx6Jjat1M7DstHPWNbypc
EihMDZgkw/FrLxKpfa8rIX0IRX42EhB8wZbgsiCXJDMHNwJmRMAjqdqz2hYVuWQqP2f+JxVCDgjm
KjRHp+LLMP/TbX1CkQOhRce8Px1cAZGk5BTymBHk8ji74WH+qErZfZHZo6vVKAG0iW8cJPot16+1
6EO+t7r8/d3ZcOo8zBqJMvqYKR/RpfrSlRThrtsQfkqIv2EnBmtqrOnycl+PowwMiKfP3S7xB+SH
Yleav2btqdNfuibeT+NGKijyVirUDNBBLJLF69J91TYDmFLZ9oI4/sfplNdadmY39Le4hEW+hFDN
1D1KLdBbLX9/9/mMLNLLhGa8N0TlD80o7/I+CXeWZv5SYnpgfqnLx+sfU3hMFk6+ZUZtKXqdWyx5
hnA2e3rHlj8CQW6nvePb0UEL42wnQyR7CMgi9pPuVxsRQHDHoeZAWZ3xheWts3rdARHXIBsILK/v
xyMUpO6oGId8BGC74UwEmwdI3yITo9hNNrbyVzU91mGOVcPTjcGrtOTjINUf23RreOCSPgUMN+UT
JtPoWFyGGwmpjbIMBt1T5kx+Hv3Z+WrnaeO2etUvxOTh3hrM+tHOiXpalsuAhRXniEJTdLQ7G2dQ
a/mxcszx0Rk2R2BEH4G0HyQHeKUF2X6+z7Q0Knm2Wt0LBvtVquRbA3Z5eOz9LZC+4AgjMrMA1xiK
Wibazw1lqRyXvpnrnoaELkZcAzRWTZRXoqOlbqlPiQ4R/BE076mx0MRYHaI5RT8wmzLdUyVPrfO9
xlSgrb/N6utfXxMeChQTYdtaoA+ri2nbeaOjMG94qvMaWpmryk+z/Jboj4X00ElfrxsT7RUPEzTC
oJm8BGaWYVKYlZManhEM/U5akMFG1EHbVFn/AQHI2+xfU6tc3fZlU2UI2/Di8VUvX5DX3XDWwuOw
EEYvhb9Lj0ZNrreH2tG9IbUBr9lTtE9LebqLLQW5n96wHhcgyYZTExp1lmSMmUp8y+oMmlna2ZCJ
ceNlde+nwSHRD5FuP7b5SxhvhAaBA4UsgZgOhlvTAZGfn3eDl3SeNLbh5Wr+Ww/LXW7ld32tfNLt
9vs05B/9St1SJhYdEFI/ZswgmcT66jQiPjENTsZpZJB3V2Weot5qVr6/fgoFoZxaGgVwQgDp7Roc
mvtZHgyVoTNk+Fz2kWtu6YQJ4jgGGGek0s7A/AWBnRLV1kz91OvgmpgyyZUia983v3vruc/pMwVH
Z/xyfU3qUjpf1dd4b/BYXPB0y6TX+W6VUdd0GUSqHtLI7Yd57MP7KEzMo65AsWiUFDRNExDFHM/y
bu7N5qG2u+a5LiZ1Fybxr9IqRy9hGtgMbwp60iSKvnUshwa4eQaHoQuemhnv6z9auBELx8pSWFMu
Sl16H+c0NfFxQRW7cUYpTUfJY8OI6MosPeClnkbutB4SUmV04a2q071Z/jyp3FTLcfvqH7Wm7670
G/dTtCI6+tB7Abtijmt1fps0zAJJjQxPKqO3GlXyVN4CjYgCw3sTq6AfhqPcSo2ve0mtzq7TSzeh
iQMgETgEfbZxVUSlFjAKjL0zL64BIFmFIU2TUj/gEe8FTWDuiinda1L7EMb5Yei0b1KqPUVZdVDz
6FM35xv9KuFKcQUkaoRcburqSM+ZpAy1jO2irfd1PTYHiXEvr9CV4cZIp2rD4YmcD69ceam4IHhh
rzavNPS2TcvZokStIDuvHYdJBZsxbpwREVSAkMG0JxUQaCfVlR1lRlJGj/mmaWakBoqFceZV82R+
QFlaj5cCuHasJLlD9EfWvzS+HO8dM/PdwQqlXSVn6REB4/DGSqxhl4D73OuQrH0x6zo+Td1I7avw
k/tiQmInqMDWarA7fy3S0L+7fntF2wOyjZSIHAvm5lUzLwbRFyppY3tOJZ1C33z1jfI2AHYaq1vd
gy1Tq1Noab4UJlkJLDMrGD0z9rNdolbOA2n65z8sitQER0GSclG9mfK+AslIZaWLjfuKgT/ZOnSt
8TQG0kbyLgqvPPL+Z2lZ87sXEeTFmjyileQ17fc8V9ze+WHr454ZDFdrfsbp4frCRJ7pvbnVobP9
sIhynf5LaqqQdC0O/va6BeH1+XdBa7ZbMJC9FYZYKJ230fgmR7prpVvdERGMA7LI/322de03q2q7
biYgwVozEqnKN12fv8R2/djDZCrb7atuV79KXzqiLXRAvOmpULdYBMQLxccTZgEZratvKRSKra2O
FpVZ5zmurGPgBF/L4a+VqXl1MYPxPzPLjr47IEESajowJgqz0BQkjvpDV5wbmvsb51C4GgRx/lT5
tItRXcUZS9WWOsuLgs9F9K0MfqfRRltCeH0p2v6RTaVrsjp7cWjlZtjTQAulJ6NgosQACxJ/VNOP
10+gqIDIKMG/hlYRIym7ltFDatn+VO+rZtzZtr9r+g8VEo7q9BlO07az3AaGrmlL2Fl4v0gxjKXP
xalYuSgtZVQ7CCw+o299LeP+MxI/G1dYvDxaAosVg4K9dn4ijCYsFS1VTS+QvwZBOLpSWbU7tA9S
14wagLxwaFnTh6yQ7nqEtEbQmNc/sCix5e3BwDUMcuAxVov0Szm3EIOzvEGVkUGU+/KfVtLzz0Vr
DS+SI3ff8zkYDvHUtG4U+/NGQiAsRHAhFiAjclQX1cyUqr4aZ6XlKaN5HxbJkbb9vvW7naLWHx3L
Ok7h9KMM4p/a2NyBPz7FaX9vZz2D1P191tm/r3+O5dyuc26QNM6f4uoCqTrfj2EI5q4vfNObpS5w
47DtH4Miyjw5bqaXJnT0Y6CW/6F3/0fGkykjXM8Fcoz56DwF52Z6KqRHsJeVAFv0zo3z/mXuZ/kw
qcVNoHS34fgf0DuIbACjARwIAfh6rDJw7EiuZ+pabf6t1X/QaDVpiJvO7WRs+CTROAGmoHfm9bSM
g69eM7KfznPaKaZnpWVWupkU2XtlqsEiRk35fQ6rT4SAxFUruTkMoZzewyyYPg5GU566oe/v2jic
bqtIK3eTNJmHKjVP17de5DXf/cB18mOGsWSqHbswafF9W5Cq5Y1bmn8/MMkGK0vv3OSxun7UpY0u
+6GGb4ZY5luj+/e+WXzxoV65vhjROcan0D13ILq8kDhI6SKZkklAc6A1yJoSEPz0XJv+DyUfvmh1
uYWZEvnK9/bU83tjtY7RSqNCYj/Le1TVn/1qq/or3B+QnsQcwLj0w85N9JMWTQYS7l6Z2K5ZfDeV
aqfqx+vfTRTXYJ7geMLHiF7iyh3qCaygQdTwYCjvCsRlxry+rWIJ3tUteINwOcxysB6GWi+G6rO5
HabMGOg8a+OPcqIcOFuvlIQ3FrRhZk0zDtdbPFY1ZhR98io9uuWRe9DMrTgt3H8GQv60jBYhgfPN
ifJkrCMmtD3FH38FafGopvpGK094pBe+joUM7HLGL+ChEPAiIo93sl0yay7suGUIPMMO7nXGTK4f
BMF3IypqFKwQ+qMxtfyad6kaLDGKUi65fJa+pvngqj3Pui3c3ZaRVXIjB0nXpzEldjXMjvp8nHr6
vs5GEi/YGsCuPEqpMZKxrx1vZua22pRgOxy5f4OrDSb9cIvJb8PG2nf6AcOK9QyMYsz916CdHu1k
fru+IYJEhUlpiwyadAlw5MrDVMgMl0qWm15fFjeozj30zfAy5tm+18B42/N3oMhfmffZiFuCU4cn
WDApJn77AtsQKcxqN2juetkg3/Hy010msZ6UqbvRwvZWm8sN4LAoTi6uB064RSKRltP5wavCRO4k
uzA9P1NfdPVzGf4IHs103leWGb74chDet2kIWs3pmEvOFC/Lkhsfmc1DqKfy9y6RsztQaFs7LDqq
NEu5DVxyxGxXF1ytu6pUadZ4qvkg+V9HlLO1cAtCL/zYKDUaKIUsCPBVjhDGGow4LbP9CuiYBU11
nOX0bc6tT+zCvdFqG1dDdKZAvVJ1X6qJjAidf+upMqSYBMvwmjRr3ca099HcfAU2eMj/6EFKvxQ7
McDTb2UBgjBDzvuv4dXXdAaHt646UYiHh2dIul1vwIum/hhsf3/92ohuJoPK3HyOEkNWqyWajdr2
Uzdonm7V9q6hi3k0oFjaECASrYeXrUXfmT7pxYdU7G5Q0r5QvZIHy6hZd3amQkApNXu829ZRXLzi
KkenlAPedJGTWiLO+a7FdHtHsLaq10xaACQBqnDN+lx1xVfYPDU3NRHKqnk1XP+QorOy0HpTbgbh
e8m8k+jBqCejRlu9fKjk4WCXYBW0+Dssh8MOhecvmiNpbpfCb3vdsmgL6eUtcC6LavnaIwDdSgC5
B5ond93HMHMekjnb8Dqi280rG6nehWQTtfLzT5pHyASEdqh5eXMLnZHrS/su/Hp9GaJtW5hyqZEu
egHrOMSYAhVap9CpsfCkcpUh+5GhReyquZn/VqGquk0Zatz7BYQo1y0LV4fb4ryAz76I5XnRGFop
S/9H2pf2SIpr2/4iJDObr0BMOUZkZWZV1hdUU4MZDAYMmF//FvXuPSeCQIGyr1rdaqmk2oGH7T2s
vZZ51Juh+17Renin0C4NK6Nf4zpcNPW3U4RWAWbBZx4sHx1luJqwjlFWPjJa7DM9uYvKdKX8smwG
+wSUDnR55ldAT92mHJwaHZD6Uag7Gf2g+tu/WDQwGSLaBtwCWIHLI0E1zpoy9cxjV9bvttXvPRb9
FpL+38z87VacxVkjKrNRXzvmsYD0algaUBZS0JJGapisyQ4vvS5olf3vF/2tQ56ZavRMMqJiYB6Y
Iwwf6YS2L9zS2qhGZgEp0IzozWEtuV/aKqC0QCSCKhbij+nPz6xWUjFrKAi6/mP+rY/Ek5kXGxvs
Up/frnMzs+zI0eMisUvTOiqtEK8Zs1hoF4X20Y+6XDM1JUFzBwykJ/JXuAoIgc6SpEEnhWkmsX1E
VcPyO2Z12yZlTSBcO5c+i9PyoRiV2pZclCFtIieoKm0IGrAUIqpRgAlkbbZvQZC4GWLdln5PSL5r
5FAGRkmaOwrWLz912t4fXcnunFKcUoCDn0laZ+CvsaN9DIjQlmCmMVSl9Iuswjvg6HBbtfPLYbSP
0UZoyQteP2gD9b0M+gTa7VphGD4ryXdbI9o3BHzGRktU89CoAY1KFLuBsLaAHkVBTPczm5hf7CjW
/ZQlLLR41x5qu2Rb0kVr2frS84m7jLoIOtj2Vfu6FGxorBbAA494oWliPgXSMJoCoDxbU6xdugRI
1NGp+qtJOPfCeeqNae7Cc5Rd+wAQ0rEqoxgEVPYz7yhUWuy1EbWl1wsJLuqbAJhDiXt2/qXVxo3U
LPOIXOuH66otso/PV24mYqj/mJidfY/FUdflJl4vXQ+Vbr94g76vIZl5+4otPWDTpDqyddCTApx1
eZPHMhs0Ll3zCCqI91av7sZ63DmFBbhBAglCTIb5ebYGPFhYPjDaoqcIy4g85gVJUFVC/tepzKNy
aNBT5tcRW4kvFk4fgoup/AxyIEgOzq5zOURSKwdqHh3q/YqNlnyRZlFtikqzNlavOyux4uIXodqL
BgViuCuWrb5tukF2QHe5ZrqJDDsU3Uo0s/hBZxamX3Dmcnto1Xl9DgsyiV647e2lltzXEhJBkn9a
KQQvI2ImoCABucKpmLVMM0chhDcQW6g0+hE7aP4OffWVDrjAt0/fdE9mThdNbJw9kP5CV2YOegDp
Ul/nUWQe+7b6o0V64tPRTPzCqP+VJew1LivuLCYgL5cPnKjSghisdbSa9t1Ksw0tOBrndCX5+iuN
MP+iidIG3RVQC1+B0S1jrFvm9MaxHSDhpkih7jF7ZW8obeSRtbYd8lIS32tG88VkjXy1yaB8E681
JJjqFOTOjiuQCLcafYCGCtunbCIfYVG3Nex2+JbTwQmGtKEPZlWjeUA1MHibRhbocVR9wXpm98UI
j2Gxxg6UKZJ920WYIIAaZrE1IovfRxlKqL5bYfLETSxnD42O+hmDQvm9F0dJqLL92MpDDdwkjUOa
hwD47uIhDweQeWnBEEchd+h9GgvrEa8GMtmiqkOCqYyXBHRtQamR+l6nnX0C0j/+Bw8l3dhe2mzr
tB+3taJsy7uyAfyR9EHV43mUjmABkELuP6p0GWTvUsM3KqmFltUMGzOi+RY1JPbiZlq8z/U237Qd
WZNRWrpeqPBNU+CgLwPC9/J8FLFlsgoZ5xEEsn6tv1D6WPDvWfZ6+8CvmZkFoJES42AqmOn02reN
F9N9GuBi9ThZuVkLT6IHOOZEIgBMHNKfy+/BPCZ3E1YZxxT0aEoUu1Lq+4pi7qQchV9F9u72hy05
QOgEgh0c+nnQrZ+9iFDxZcLmpoGR6TYcbPbUpOlKrXSprTbpdYLUHZKueOlnNjAo1rRSNPpRMcd+
jQYv3rhlSd7yoe7DsnKydwj8OSGprOq101R84JWhgtSQUVgUCIHqhNVvXBDvEdM97O32AiwtOMZy
PZTXEWTh5blc8HrszLhPR/2YmNmOeQUNiSEfjage/LQq7tt6tWSwtOQgUgNzEwB105TzpUVaANen
1chvHY5msfszyYzg89+EETooMEI7HhDL2SNauF5rMWgDH7XhmJbf9ZgGFVqmo3Un+zUy1CUIFxRn
/mtsFonUPR8U2rYGBAGguqUpkMtrwojwZbYBXLwiW7vlfF+mqkJVC2gu3YSO2+0PXlpS9LGm6Tkd
0Mv5e9Q5VlXERmkC7CL+kWb3LMs1noalcwIQEricMf8IRv/Zro2i0AdIlBvIM6K9omFF3H3J31R9
0sgaNGN5TdGPQzaN6iYYPC6PSNkpEOrkhXmsjHaDIPkVoztbDF7u0DPc67J7TsHPazlFHKBTveLq
lmZPYRZNeHBNIqW3Zxs6tE3msBIRrCmyGqIj1n2b0J2BRz4F3fLYZLavZxWQp1T7MAbb8RMv3iHR
Gvximka4vbPLSwE8GzofGFe+klU0EimTEU/r0cnuanS7IxtuMP4JFGoYgWfN0LMwqR4Z+Xnb7pLD
t1BCxgwuBuhBvXC5A3qZeZYGLNPRSaXj96ywdq3SwZdDNAzZ0naNSmI6PvP4AzkDiBwtFKRwnS7t
icIdaz4aBopedphAZaOISdBlm9tftWQFqHWwdKHjez0Bp+KqMIaosI9t8hN6SgHorkJ9XHlSpidq
/inQMZ0uiQFg93zp3KqOE8Ac7WOSviXVJmk24BLN0j5gA1h5qzakQDPc/q6l3UL3kGCiAS786tXE
C8aGwevwXQTZNxOomSfmfuzTD83KV56zJV9zZmvexAQmIVXI1O1jRnSwKbENoOq3v+bvDZuvIBgw
pjoruDyQ5V0ehmZwRV7QEcWhnjvPLXd7fwAu1/YNbZQVhHnkr7ir+H6MyOgXyokD1qd3mf3Ymxa4
A3poMASOKOwnKNdistHoIitAHlILv1R6erS7wnxuUIfcYDYQ9RCmmk3WmXXrRzoibTy5zi9F3OQw
Jh1OolIZ26rBcb5VBJPQceGpwLZUuelMYbxUXdr5sVHVve+W0ZMH71DJKojjndbucpfIPwn4/U/G
yH4bdh2/J1znG7sbwFJfQbaU5iq/R9CQ+f1Y9ltjGDvfw9u1J1Gar9zppdOPwXVA8xGMoHA+u2NF
Kr1eGAPKUmNs+7kx5EARqZCYycoNWDqOeIQclLAnmfn5W6FVCNZsVOiPHgbPXswc6gpdH6U/xjiO
X0U9/ouJA3RV8FTgH4ykzZNmjC7bSrcgIQKKC+hNt7Te9H1druRIS18Fzsep3YEZpauSA2Io0NID
4nHUYgzsalbyiCmAHYnlA6r14e0rsGgLFUqE9niK4H8vb4A5KLDNoIZ51DpaByhGFHdMj+rdmHeo
xBkg1DzdNrh0NgD9AgW2jk+4KgSknd4P3BpsQPtoWDcaYAnOIQVh8G0z0829vNk6iv6AdCEKngjv
Z9+la0Pb5zlGEnIzdg+eRJMmQftWjcBf5y0d7tnQy7Cuentz2/ACuA+W0XZAZQU/4MpF2k4ugIJP
bRScu11JrKAXmh/VLl6zpn0oIG+Dm0F8cEp4gd7xn9r4edI8WMYJQdnAnYp+8yeVmJpMe8c6kro6
mHhdfUjQbWtefInEp3XfMbc+sSIbaPEAozPnR8VIcmIVCfo7g9kHk/R5Gutbb1zTfL5+6i7MeLOC
CysIJpjGygLyNG/dnbCjAmywOn8fEm4cY2ZkqAXnLTuMZaX+cfmQvK1s6/W5xS9AJI1IBfNo15Fv
kYr/P/IWGa+yfcdoE2CBGAHynbgICqUCqP/6DIWDFI9vp2+lk/hP6Rqv8cKxBloZkw02BWrTno82
lMIGXZQLziaGlyc3f4577Ts4HKE4BYaSbi1HXvhmzGICRoJDBMKmubvTam7nRiY8zPVEYRXtOK22
faStXNXpOM6uKh4LiNNNuTEGQGdXlbYcU6lUFifKugMmlgNLP7L8hOgqION2ZRunv+yWsVnMrfe9
peltW5xk+Qsr7TeAHJjikan4zkHjLs5RXetUNVWQ/Kbz1oYNl7wDsF9YTJDpoL47V+kZrLQoqxaS
QERs7ejNoA+2AJZ6P1HOtMmhsjY2e7TWSOcXl3gqXhsovOFdnjb6rDYKgSVTGtBzOaXaY+eMQcRf
QW6/J6CVGeIV7MzCocH1AIIKtOzWNfKorlFuZgPFBgLYrLcQ7Wjxhn3c3sclIyiHTlEbaOHQwr78
oIrZtUoxdXMClCpM+zeKOTiEbbeNLK3auZHp7TxbNUELSNorKweLlgzK7HczeAjAfrF059CV71k8
F+e2Zj6bKA9Sawy26CjQ6CIbDTVKzJ77CvzWiVTblsofRizC2FNHLUeD6v/2rbNI2AXu1rNSJz+p
hgUZZCLq9qGqd7HYW+nKHbwOOUDLblnUhaYLrsH8ycgZUAdGb+Zgc0EJ1Xyq3aDXt7azYuY6fbgw
M38yilwvdTz7OCKJ4Xup8FtjJUFZPISQegNVP5ryV6kkM7SkSISBNRu+tyY4i+hPg6z0TRZsYKQS
k4hTn3Ayc3kGzUaUmAbM81PHq8AF+xYfX73k08CCSUbzv0Zmtwl4VUIAxchPZfmUsd+DcVeudWeW
DjhsoNQBOjrIdM1B53UO/t5MVNgOpD+2/FZGd218z5GZSOen4360ZK+RkCSb2+d64cHEc4lADP0T
hLdzVoGWVqyJFGiskXsY6uBah6b/UXtVyIDvbcaVxGchTIG1KZCelGSgL3W5W6ikNkXuYiHB6r7X
+XcrffcwOlx1v23+NU/vePRvjseZwdnODYp2aJKn+QkU1Juq+tE0Bw5lw9truHQGUd200cmdAgFn
5gczr5rakV12soevXfKhlX9ou9K8WzMxcz9Og4lNMP5lp7HZxJ4Ovu5Dy/5FODPxiCCxmoir0Pq8
3B3TUXqBrEScOG22uiJhRe+F0a6s1oJ7g2sDJRZ4nabRmtkZ6LSoAoi4qSHl2oWmtc/Qj6nZbwih
3N6VRTseuJdRQ8SY8jzKT7ReDCVHWdTyar9Vnk+ZDHms/Eb7dtvSwuZgWAgODkg/zFPOQbim3RZp
JEl9EjwLq/QHQymy5cbKui0UICHzdWZmtnBi4AZN2h4fpFdhkqYompVAE3ZBbG4yJfcgSfV7Yfrq
80oel4Znl0jVGnQ2wKR+yscs6J2nwjJ8bhz+xSJa0OIB3eAUhU2u4yyYcIUdO+WI7aq74a5j/W4c
3qJ6xZEvvHnQWsQULyp0k8LLLIqAZLLpDS7OXp+pg2fnIRqcK+HdmonZTYU3NSXzYAKKu7+Ajvxt
oHL16aVC5WOqnBqAxlyNx43MkAWtEnFSab6vm+LJUGJr0bWg+G+yNMsFLuzM9j3PDdTq8IJDRTpT
d2gV/q471wVDS2E+ZC7TDyNoyAOzZe5G2X3kZ5FLH1vL/WN2xD6JmNh7sGN3b2OclX6qcRC7CCvd
9I77R6tSiYFtZYc1qbp7ayzyQ23Ff1KJ3GK0tFdHCCtoTChjNAN9Z10Hb+RaX0aSmjtNuN4e3JrR
61gS45HGSf5u6ZwFTuOBcN9WqMgrA6rkUvDAFVHk6zVhQapLL+DeWO4Th9dbkUB/tomptVeFGNFT
tocAtc14bwBYEkpulxhVZslrmWbNYSwg3Zb0uvXuWZC6BprMfc2l2+wgsCO/doLLIHIcuYmT2sOf
euQ5wcziPdUrzGVSPf7qkdhBPxrcrr6FvhAafNP/xqmVb0q2Sco70E5kd0D520DpehAKKS1+l+UC
OC7M6vuDmxLfHgxtJ4ndbMxak4HiBuDguQAsUFprYmILsf3F3k8+7+w6OjFPR49j70X6h8cbqNf4
BKNFVX9IvLV3ZyEGQS70l18GN/OqIhS7jU5EGlUnozECR52E9tUcUx/YpUPqPehrMNGFG4rCGhpn
YFJaQEpXngX9AcsqT2nthqnOntJ2DXe4bAIlSkBfXCCUZ6tXjDlISNysOvVi7LbMSrVty1Ma3vYD
Cy8caKlBXQPuTFSX5oWBhOmaJBKjgHHT2iFzS+hZtlCBKCPtASnEirWlEwGyD+BSgJIDE/jsmyzc
WAaBFViD1tJo7DNQTbbkFBVpAHnAFRe3bAy4axRxMHA2B+hbjJtNXufViYtDnr/ZiEJiD01dUfsN
XZ21nwKbuaNDLfA/1qbtPDvsGh1iKK7AWg8gSRKNfqyFLf2g4hQ7X0TxEYOQtCt+3N69pVOPBhsQ
I8DNgypuVtbRkx6Qnd4rTxYHCUN3qGXhR5YWtMOeDbvCqYPb9haiFNTmoAE/vX8T9fflR6rIcEdd
RfzUjPFGUw8DaPiNteb0ipE58KuN61ZqA4wkDbm34vTQa/qjiMbPo/MAkvjvx8zZEXTRDiUovMuT
W3502XMzDr5AdrTGGmhNMdX8ZCBjQWyPOvlEHDhbtCSONTwv5amwRncfWVBWFKj5B1yA2N82B203
2kwLDTCtorslmA++hMIfmKPftU7dntK2YHuzleyhAHtbIBMy3g9gTd2M4N94aQszDYbKtAKmCKrt
kKMMjbjNgxIqHm9Da3s7zvrRN4TAEyCqH1XL/nSSp7t+8ORGI7QIY0HjoPZsERIblEeVQmkXxU8K
GlGDBzpyMV83+pMVtcrnvKZ+U3TJyrz6AinTBPIDmSOA96hazP1dlcVFrOcuPwGBB8xXwZJdpRio
opkDvO4Qqf5Jz0q6EZJ8pF1WgIXbOZEkzcNJwNbXOdcOwOUkYcHpF2JZWWjKOA01zIPed7F8c/Ny
raCzQLBx+ZtnWZtuFI2tFzY/Ae2z41L76rXJfST0r57GtrXZBbxWvmcNe+BkHtIIMLNxLeZdeibO
l21+urwoa6CIwU9k/NC0OxMC3Z+/80hKwM2IfOsanOt4tGgrhEanUvDQHh+r4kXan59Pw199ZmS2
kKVUlAIlwk9F/z2VBxBxbaR4sJJyC3TRygctYEIujc2WjHoFMTzQLJ4s9b3R7kHFE2TaOx+mOOmt
9J6JXW4b658O7L0YPkrj7e0FXdwxYLLx5oKBEZNPl/5gHEtqSerAv7lvWffhuSsJytK7h84FOqiY
OEZ/ePYoeEkeg78Ef39Fn7vxPgLxXFq+Qwdi6IqVpVx6f4CcR38KkTuYp2YraUnD5FaG98edyrZl
HA7kNe7vGvWrbPeF/X1l4RYaC5hwAscjKEoxKzj3pGJkGdCz2Lg8ajvf6SujC1Log+3x26DNMABA
kNiYOBk5T7aDSZsQoWIPYfXBwQSDlu89jeo+6AjYlvZFcudAcHCb2TQPgEvPAy2prMSXRFSvTWX3
X3QHr1yaeu5TA2b+F9KIV4yXZGDKaX/aKpevRc7cV+5AsgRp9XAYdOYGzG64AKUvLUMZe/2vmqVt
wImIdsqJIOLddqVfVyN/LYy++Tx0BDEA5pGhy4GwFFWyy6OFHrTTGpoUJ5gKML2r+FvjvUVWubLv
10cYZxfQHgybYS9AQXhpp2R4v0onZycr/ycuCt+LP53JXxqYneHBVU7txZydFPvqVP90dR2QNWDh
wkDwZAQ0DpgGBjxqjmxQqUoqTWgJAoAOmQkaUtleOI8pP8jorUBa2kI31fsukz/S+a15fzjbJ3Kb
1c2KQ5iipssAYcKCQ6wFl5Uigpzdop7mfGzB+nPqE74VLfEzKB5Q+4e0NtI9OeSYly+3b9LkTq8s
ouuIjiNYYFG1vdw/WQKE3fQmLJI7OqLv4nc9iKC+fdoKuo0WwT+YGsKA4qUVYkUkQ96BGLE3Aem+
99Ivbr8vpFgJ9K+9EPQ7z+zMQm/d1GjHJ7WyXPuO8kygeSfDK0PHYwh4vhvlSqRy7V8vzc2SGIPG
g+HFMEfMb0V6jJKdKj5AApuaauWaXUfC01wx8nUHeJRrPLPe1kzjfADWOHa2MrNfwHK718o1Isbr
D4IZdIYxyQy0Ntz45T5VqU3GMWt1SETwfVS0O62ufuugeu7BsycauXLcF78KtI/orwM0fJXYjtWg
CgWdomOhdXc2i3zKiU/Ir9uH7/pQIP8GEwzmpuGgri63bQqQaiS4PHUy3Keif2ncOsfLMP7qI/ue
j+MXmqy9vNfXCjZBLz3t1QRAnx34JOk8DBjk5EiKKvHHrIAssvvbFP2+NrO19OXaB8PYxLyIKgRo
NOa3C6pEKla1JEc+vEfFRwEU2O0VXNqncwOza1UynVYjgwGqdv2kxa2BCnxNlG7ZCKJL1wJXF7r1
l2fPoGkxOq1HjsrioRjbYNRerCb8F1+CfgEUGlC5vcKV2K4hTJDzkmPCmOOD3s/ZATWAoVgwXKwc
7sVdmaIvYEahtjIf4UDPwohHQXHsSPUlScsvtp6vvfJ/Vbwu3Te2HmA8VIWA6rhqf5ik7zOwe+J7
nDQGeQqcXEIehGjeNPBXuPpoBXHd/MGQReUnCdt3TrlHx8Rv0I9zRLW5vbpLnzxhmYEUgKvHJl5u
IVHK7WRk68fUTIo9HewiFJW7xoO0kGtN3O1whSh1oCMzrz0kmp3GicnIkUGZW//CnWyXAJZrPBms
fJgAEHYbhV0+BOX43PUrbeglFwlIEmR0wZICvpeZi0TxuaxyfRyP2QCBFR/d6jqwtUy+D3DP284g
/GCbqlt5aZb8CRhl9WmOi4BDblZu4ag2N1LHDew5mBcwBjA+2g1i3rK15R1CfLlCobVkDzwMBFkD
sJGIeS93kinQKNZxQ46N7uyKlu4bfsidbRrtP39izu3MLr3CRJpdKjF9V/RtzOo9qJXfb5tY2jCA
SHG1rYmdYB7biSxyRk9XIyCQ5c5O0kebRKBM7obH3LDvMRWdrbzVi2t3ZnD687P6X57oaUIJDPLm
m93dgbs9rNRrZ32+UQxHhVIfWqwTOHY+ZswqxmJ7nM5EXwUYWqwwnZ1mP2+v3oJXPjcyZx0Cyq92
0wRGyl4fML9tbarClZgVW4NRLhuaFAtdAJkAgrtctdQZoqyYHjGv3Tfa76i9r/vX29+ysDEIn0Ch
gjAKVMXzQ13qUJHRNGPE8NBj3XwDTUuW2EATvtw2s/AlAGhOJT7A+SZvePklDQQmVONY49GE4B4r
+sd2iDaiXhNgXzIDLS88Y3+lvefsWY7mZXFCU+QEVbLV6u5YgEEW0PmVG7poBk7HAb0V1m0+uad6
FwVt2WPROmOntG6bVe03cKSvQCuWnLpjYfgWyAewl6AicrlqYM7JaofHuDWeF/mRoanAzNkBGfY2
a8zWBzfhnsf6walGSN6Xv2rDa3yZxl9ub96Ct8DPwO6hcYTZy7mjHZxEoZySjsccPGF9njxpdvEu
U+erGSXIwdS32+YWgDoYqgdLOJ5xsFdccV91ACdHAH+PR7tPje1Y6elvWXvdnqHrFyZi6DbKG/MA
KqH5t1pinLCMrB5NGRdDUrd/ytLtQOSPfjkcCshYZxsQgyGYaNMvmShSaxDUqMjDVEQWuOnxtqUF
7AE+Glrxf3HT08jO5V4rG23gJrfHo+GU8jGJs6+ZNkAaZMxksssd4KKgj+rckdpqghYTu6HU3DUB
poVYBa0LBGfAToL+dz5bBzXxyi2kPh6HJtmYtDq15prk0uKKnpmYfsLZQ8D7lPPGhJAzgkvfGSDo
roV1nIFDeq2QuZDiTNh3DAoBBjMRAF1a8lJEXZ3B1FHPK5TAvrOcbIT+pYhjTEi/6N3p9gYumMMG
YuMwnEzwPEx/fv5hZoP5bN4i5hLNrjZqDPB2oUdfDbsD24gIOiMOb1tc2C2E0kCC6xMHBYKqS4tZ
V0F8wQZnJB9/ZygbMHOt7rxoYWJXRPSKTHEOJNI5KA8pL93jmH802h+v+nxENWlz/Ofvnx2GSkjd
STwOkmXaBT3ZNOBogYRrpT6NGEFCPak7Ag6lTwiYy5USkTS4RUHhSVr6NSmMvRvJH7c3Y+FJuDAx
O22pMghkBDXw1Hnuh+iybcw7hb7MsP+0HTgjUGbgX7QY5zVlB6PRvOlsHLMK1d1UBEn9YHavnzUC
Yl6gSR30ouF+525vdKBJBFJ5/dgA7okS1aY0sl2cOCvbcv2uwAxokSD/Caga8IqX20JRDC5rHePE
aoCyk7Z13FOhP7TZziBvtz/o2utcWpodtKR1SFbWsKQNXzxxVxiYa2WnMv98re3SzsyJV06qFWXu
GUfd6QPLfJYi96sWkykcohNQ1th8/rMQ7kzuDQi8K1gH9QDoyUFkfYTkO/Q7EmhJPXau7hvjSvh2
7QjQLfmvoTlusVRVTslkKKLGZpDfa5Rhb3/K0llAOWUav504KOehTg/AEKapMNNSQclptLLUN9L+
Z9VmW9ZlP42x/3bb3sIXTbiHvzAVEyM1s5ddE+DukfowHN3e/Z07xUG6a2QI1y5hIkJA5I70Hy/7
3ERkqUaXZokSVPyTJhzV1rDLdrc/YyFsAIkJ0n0wwUxh79y15bkZ5bJDYlVVj8pW2wxdFMIdaDEf
YvkYl3d5Vxyq8tOOe6JOAZceJnPAzUln5xzdUJoMBrKGJvOCZOx+9cLaEG59xzjhSmC0tIpg6MPI
Ecpg14wSUMApdAiYINb29rz70+tPWvJ+exEXzgJ26L8mJu9x9nSnoPFCsUIgzG61MOvVY9NkKx2b
RRMoRaH+iX7CFeG50ApdZBpDSJt20I8t2yeD9Cs2pvf+su6FTQFLD7QRkC7g0F1+BsB25jg0+Ayt
90Dnmz8XggZO0X3PMTsFgpnOZ41YcQzT3zmziYr4xAeIRokBsdVLmxVaxUZta+0R6txQzoRQR6qX
Pm/Vk0iNJxoLx890ywfZxkobd2FBMXgDFDUySkz4XjU7h6QuE8klXB8whkkUgK/g9qlYSENA82mi
pYpJEYCC59FwSTQUtbREHk1g8mS5JY3zSLR93WJOa9zrbRKCQH8X03HrDWu93KVlhSN0UDBE7jfH
OysTGE/PzeVxdIBfmbCdufh8boNtwweCLA+MC1eU41BKhgZ1hhxZFHTb4lTq0jmYMQ3HfOWQLPh2
NLiQRYFcFw39ef4YA6baFwXvjn3zMok6ZNWPWEP0H8VbVn3c3rUFdwEaC1QiUc+e4OIzv25ZhWPx
FptmJO7eGdoyKNLyN3g7Vhzvkh0M0QGQgws3yVleHvw+Y0XHm0YepcqPQ8xOkahfXLrW41q6X2DR
N2wQHupIveefU7Jc71kkj4Qfy/Qfq/samwddPlR2QNPvLt/eXr3pus6vM/YIFRRE/EA8ziMyzaw5
oMgSmsKpzxMQ2/4qRpQU1uKxBZDJRGr9X0PT9T5zuV4/0RE2k6HiyYQarcWHh3GM9qZTvQlT+iRu
n62s3BbA7gRW/jsFthebENz+3IUCC34G2HkmlbsJFzCd3LOf0ZCKji2BF+EGZiDb9rFnHPk9CWrb
QTunDdui+EpI9tB0HFpvpNkzar7e/hGLa45LiEwOKNOryKfqda8uZYoTKy2/yPe0O7kuhpPWsKx/
j/7V5oImCLcDdPZX8UgHkrhBi3A17N7F0CW/L9XwWkE9s8nA6ECUExapFTL+lbbxzwFkZ6VduIgl
eVAT+gsTBaFRDk+Sxk+unu0qM392C33TkDX4xNLVmrh6p9YdRp3n75jkMYoxDAuSO/tSPGRAUNBs
rVC88H6AbgDlJRtHHY/y9CPOdn4EMWdk80wdy4wFAgE7Wgi393Xh6k6y6nhAMLAykYtfWsC8eFwR
0Q+YlTQDF5BaJU6t+mXarwn5Gal7Kr7cNrj4SWcGZ29xXJUeZCQQ0grtQWsMn64JEy34cURJGHYF
Fg2B35yaNzZaWrqCdEezTr9po7dtxxZkcMD8Z2WDoWU7WUl2F67GucG/we/ZJlkWy1pW6x20WzBg
PmwB/wSFyRfy+dmvKfz7z4f9jQTO7AxlhomVHHYy6j0SRe/qBIzXXr29vUFrn2Ncnoha7w3O+7GD
vnDmS+PJqV959zG4m9tmFu4PurgO8CtTQR8A+UszJbhwANyVw9GChnljDH6Oilez8s4uHTaUv+1J
EMV2QDdxacSx1P8cNg7kcZO9lOXniwMY0kTPFEy/C9B7Tltbo0nZHx0bNDEWC2JH+Zn7QkZIb8iV
r1laMpB9IT4Bdg5Mq9NdPjsAPRgRLQd8HEc5flQZOBofQPRwe1eW3MGZifkwMFqiGN6mXX8cG7YD
sHFogbkI6vI+rx4ch2GubOUYLJ22c4Oz0KHmlt5kIww63Y8iv+/ZQyk+cn0lDl9eOfQFQGSFwtpc
phSichYf0XI/ahgeUBxNxGSaal0baVxcPbR4kWMAG3o1rVBUDEIfcd0fRU36ewwriUdc6TyIIGh9
7w4gaigk6fZuo7x9kil7xREtfSXiBCh2Q0gPAMtprc/OR1MCF4QWDDnq5YeCtq3uffHQwrx9QpZy
+YmuANwFE/rnigmHRr2KqlHqyEP3sS180KBy+aDyXwoqd6Xzw6Lcd9lakXfp2zAGT8D1g/9eZVKl
mSgnN0ZybAHIDHCx86fBsbrnsdK0lS/8m7fMQpAJmYGRE8ClAeabfsv5Omro+pABJRHaqW3TPDNy
Quq9LcExbNdhq48BRlJ8s2/8GiMwGtm65M7RwO614WDNsfSfVQ+B6l9Eou2eHYRY02PUl84ZJn6w
HpOa5lXORytP8dpEj3+0dlHrBmWkP5sgzkJ8CrT6g8V2ThOiywnA7A/bOmTilEV5YA3wsOYJamGO
SMIqX2M+X9B59cAVh+uFjHSBGrdxeZTRnJApXLaKB49RH9PqROtPRflT4+kJg3EC43SF+zCASqT8
OSYFuiudX431LjK9OwkuMa2ONzR97mV6oo0exE2/4guWtxfLNxV0McQ0T76ajEcd17G9AlPnNPHV
+ETal1GIrY4osqJIxqJNbR2i5pfFHwrzruLHZACZcM7B7ldv6twJbHcAIDvyRw1flZ5uX7GFs452
EOKxqUSChsb0qp2dv6imPTjxKLpPDXT1VGnEDzE3xcbhaq02u1CNQWKBnj8ydZQQ5qlFGneaXTfY
skprqoesKdR2SDt1Z6uuCUAk1LzSTFYvteZph9sfuWj5L+Ic6S9KqdMZP/tI28hsPUWL6thTI5QO
gabBU6OeeB1ve8A/x3rlVl89NNOwEyiYcDIxu47Df2lPjZrVk0xHDai0Mf4ps8RHI0wG9hixPQDw
a1OzV5s4szd3xv+PtCtbbltXtl/EKs7DK0lJnmIrph0neUFl2pxHkCDIr7+LPufuiBBLKPnsp13l
CluYGo3u1WuBzYqO3tgfx4XsGG14fqUmnwo8VCUDO4t3F0NLdgsPMxw/ES9euDpwnyMfjlrL7IDa
sXuPRLLhu0r6qjO00wPaK6uJbAzOwFMQojl4mGBOhcWjtlGgeX/ujs6cQAi7LZ6rZtYCwyPa18vb
ZGPZFtYsyJIgTIQ+sRAmuqWNalhawRKxf1TUfkJT7S0Zix0rBhlp68aoTMAlULDCRYn6qDCqKp01
J26t9lian+sB3c63qvNyeTgSE+JbAQgjB8RGMKEpdzSO/VZ7HGUIsE0bILoEryZyuLjG1ju9RCoz
SVvSHGkKnkZmlWzXaEXxWJLZuX7vIVcMpBk6QTFr4uqUpMHj0c66o8dKq/TrXuOgk291NFojhqv7
pLixhzmV5PXPEyLvbnHpj0A61zuTBAUF+ZAacdMB6nHXT8eG3DfOk6O90vrJRK6r/5qnT6S9LWXs
QyZmbhUYLHZ1hAWAbGE3im+WeSjGSdHr7ojOvfw2U5w5AMWFInmSn0dYloaGhnfBV5yws46c1ik5
H+25PsZD/1Jo+hvTtQCs0CEp8hDVDhDMDk2otdYUeIkqeQGc7x79nVMYOVdU63Hw1rtHI8zJuTqW
UHJiYa7GQKGqfj9INs75TK6siOfANMoavABQavIq9XXEK5PMss715YeuF2ttQjgGiWWjDWPUyqNd
gg/+eQAPPfDCB3P4NMTfm+ToXF2gwVIBJIDwFG8zELQJackuq03bUPLyyLWw0x1/TmTvi3NXv7aw
zOrJnVnqjKFUV5ZHaCLveYFNUSY3TeYcNJs8TFP5fNlZbSwSKAuXvgJUvRHzCr43SQcb4lBTeexr
MIoYeZBrstTmMifCIgEKjFgHQjloRhIvL5XU7phxjhHl5J576dd4Lh+INYR5qd4rPbqg7eJgasNd
oik7beYBb6EcZfeSiOssGMHSnf4MYWINp6JeDW3A42yxPEhT/hTX047W/cFBIwqQBn/Sbv52eXbP
W5fejVq43hwwLp0hdevEpK5CWQn6W0hDesVNQtMHNOHtOz27BwHnzmJgNE0mXwMNk0HnIOcZMrsZ
KCXUQO3yXQt8mcT3bJx+DTRJoF0Czymai4TTPwwetWddLY4QH/bN9ogmtxCKxBIrG0cTVhY+HrCC
geZP2Fi9Uyvj5DjFsUofJhfdjU9J9pxUYP7tcr8fn7urdbyXqUZwBE6/BTcmFigAelHmkmXlsaue
HEZBcboHd4ifJp+6hduwUfHsyG8ur+/mVOLcqGi5BV5OhF8qSj2zrIc7MNqbodhNGpg3ieQtI7Eh
Ih7iuhjK3sa4kkVhHsKlU/o9nWW8HBtWUCBdZGUBfVhed2u3485IeNilUx3j6o23b3n5muuvV0/W
ysTyE048W7/wzaodTCT6A2jlb0zrh5INEm9zHksCJHkyDiEkr5meaWgpqo699tar5cEoQfKcTEGc
SzoN3l294NZWlhZ/czIcM7WNOa+s6mjPQ5Dnv52i9Bsr8Umyh77kzil+Oi0e6ZUZuGN7qGzo2ZeH
aiTBXD+BgzcocOerD2o5+7by0M6gbqy/gdQwGJnje15+M+VQWNRbn9M/RXWrQ5Al7V/A6rCfvR3a
XH1P/wN9FL/K3wo6obG1wtsxbB0tjMHmBcWug2v9VtmXHFQ8efY8qT853id9raPG8Ooln1RNdnNt
XCU4CjiDS1oetQZhfVPGdVKUVbNk/W293lErkxy3bQtL95uOGP6spFpbkBqyrbw56hqHFBRQbd7u
8h7duCSWZ/m/FoQxqLY1cFOHBbD23ePZ5cfkgOvRhyK9oow7b/j5AXvozYXaAh4kEIRabyItVwtF
1fUaaIwyaOICdOZH1d43Iwl15T6+GqgJ9mq4fuBzkI2HvqwQL1l4mJj9SOojn417k34rShkL+eYS
IQ2PDi6QyANAtR5QP6k9+DVqbALrq1n8rHNJvLJxvi10ny2PEfB6neU/jWKYoeatY4HQg1YPz6n+
pWiRTJJ1zMvsCAtjjohZUqLBDg5W6gyHdrgn7uOcSd45y4YSvAjGA2J4LAdu43eJqBMvopWp4cU1
xgMK8H1TziG4BW8ZdSW3scyMsK+ruSndFGRXR4Uc3AYSXVXYZ/MHjGAMSySJqxB7YL32S1+WSk2v
ObpVFzIP7fR9f+iydH/5zCxTL04ZKuRo3NOhAwZqmLUZkDwS18zT9kjsxs+HJzcB7d9dN4EsWfaU
39oFFqygfw/Zs7NeNscmRk6soj1OLoR2dTAxVigqZMy7BXmDJD7dOjnoSUGgbIE14QzyPtlZy8w4
b49u/6rCv1vGB+bt1MDyA0622pxApW0mWQtMvRK67F7LvpnQyWn/NMbh+hWy0DW84EGXZg1hI7SE
TWU8Je0xNpBE70f1Ji1ICJ4xJLP1e29OXi7b21wmB/IfSPkhfhGzvYqdFGrNqhZySr8q9Zem1njN
/tTiX5fNnF0OaBhapAh0DUlUwJ6FQ9T2gBZZoG09zpr74FSaD2ExSopoJMMhKZT7zHAl0QzqfuJm
h03EZEhIgMEX1QAhLivcYZobjO+oZ2hg1DpbC2oKJs3adspDy2J7pxRVHCQDqW7J5IBOaOrqN7ck
7H7MRtDqDLN3B621dG+W8RwyhC1BlaNzw/CKbA++wh6YCoa/eiyweeWEJi3e8niEAlBiK2iGcBnk
PxUDghWZHrHGiXd0pj2ac7txh6659q6wszngvcb8gU8a2DOY7c99Uj0gHavs9DQdHvusdL4VuOp2
GWQ2p77XgwQbsMn3FHQe1O39rohq/qCN+XNXO7dvyW5O7FvXaYPiWblVivGzrei3KdOLHTTX510z
M0AxNLXxHeC5gkG3yiBVm8Kf4UnCPMHv5RykQikQS4FbQCGV0wF09M2k+rqOR3VS1tRH75RxyNDk
HrB5fDUUpQ+V1gD4xKPNnrJ5wIhiPUj7zgpaYPMOeha/5NVs71NldtHdSaHINJAxULX4j9MXPGyn
qtgpdV/5TWkoqAQmxO9T0u0VBm51neMP1qBkIU2m2p+MzvCbBjRn3Abapla9P+BQqvy2nMw9utOg
ZuWaye2YIfjoYmKGRm7oPloIoDBbaNOhGYtur5pT4id6qgfcStJAZVDHUNrUQrP+XNw0w0x8w8II
MxuRX24XRVjhJ3+1HCu5G0oGNc3BG/apYShPgH3hdUHcGTijNEt8JbX5gXp9t1O5ze49mjQ4Wrbh
Z9ls3mRTR3fITQKtUhdZeqSt8WvilvoN5fL+ts0gvZOMEJvkeCVKwsBzzBYOBRylgzQ/zvtZjo61
0ELSuZ0fnam9dft7HfWE+CGt0wDUH2pd7Wn31epex+yhHO5tLku+nnnqBdFnoEAPNBxkHsSCCtIZ
FWdUL4/EOQ5G6jM0c1/2NGcObW3hnYPrxFVzt+6L3kCuItbvEvBctknip6oR1hCgumzpLDAQLAmu
mk4G40aKsSTKjOYKe2daNZ4mMpDT5oDQ0AXmbqRyzxRWVTxhIciIbEAGgIFe/+j4c63+HmTNnZsr
g/IknLRrL0ia9RVnkpjSGfztxyGOsuoRY5cszDvHyyr4wL/RwESD5jg4ZSA01hZmNKYRBqmSY0K7
B4u3PvS6PzfsG7XsB8uy/KxWPje2ce9kj41zAKXqoSf989QeVBW6YahpIODzSzuD8yGfys4LMwqa
OTwbqwRiz03qz1MejmALyG3Vd/m3ofw9aqo/mjyYcbNVdw2Ld4Nb+ODai/PHeLRwtxa+SV5i1KBJ
+6Qnlm/SQwoSz8a0njVOJafvLPxaZmBB2rhAO0N0VV/PQDUVyJNlvDrS5rfR9wHQpzsy/4zRjCmV
2Nvanae2hPV0+riFVxqRlRge9EH1J3jjKZOt6fkVuxqQcK0nignVpxpGqPXmFBF1JEnArU15Oojl
bJwcZrXXUtyw+D76Kv0h/eHxl+vP8KkBISAuKm53w4Q9OTgkaPoGVUg1pMrPy1bOFTXXC/+OWDgZ
R+uVAxr0Af/NOtXc5aYCvl4cB9yqrrFzbcp85AWgx+eoJdKYigWdV1zQNWC8O+CTf7R5+UtL3K8g
ZZat4OY2WegegEgAy6EIwS/Nxm0cDxMQk8e5/NwY3zr92izcMni4LiQZwdd2Fp2X9ZwMJpiu0MeP
hBJpfNPrfa2WQTU39woIA3Cr4PmMYv16r/StOeSOklXH1E12Db817EoSUupbrhgZjn9NCOeXDjGe
IENaHfGcsUPa2dOtS03T73RUgEDhnBwM0JGNlZIF/dyMn6AAXN5Y00hDPeuguTxlrj9ryXcnBxB5
ttD819IEZJRFDNqeFOxcU8vTHcJWe+eMQGRyl0yhM5qD77nwa0Rz8o8c4JMRCTEyh+xSCuvApSO1
PNKngcpyfVseAh32yPK+J/KFA+awvOA5gLPHzPrRT1BYrm9VvZAszPbS/2tELJcxcIZSVMhQn9By
DTlBKP7EJpMYOS+rLvsYvOgASi7KhWK3QJXXYztRpTzmpL5PSxLm5rybjey5bLXQ4sUOCq53OVGd
QJ/5LrHxDjDr3WVPsnlcT36DsMkdY+gH0kC1qmif7CRDyvx1RGX5spHN6fTQlrPohRtofVufJBID
XjLZVXW0CF43uA0N62qZ8GUuT0wIjt0scl3JWVcdVQT3HLSUxLnD4ZUMZHO2TqwImSjwe7C+YRgI
dAQDCJcFLPWgsb2/PF2bXuHEirDFvbnrob5dV2Cpess9QC/MO69+yRPJXSgxIxYzKreES4Gc+BHs
GI+81v05znxT/8kNSV5NsvwiQAI7X2lHE+PpDILZSpFhV35dnjLJwliCI00JcBm0wVg6rdmx3LrJ
uhSNC66Ee2PbDARhgWpCYlrshClhZqGgrID4/DTPMSQkX9AxfHko28vy18YymydXu52PvUHmtjoy
3faz/pOiOEFcTDtzlNWZttflryXhWKa9HTdTgtGQ+VumKm/9jDfn5cHITCyDPRlM7HjdpAwwUU/z
iKJf89zXjiQIXo7D2TPA+zsM4RlQaZNXmDZsQEP3Ne6OhjPuuPkNWQ+WmoGXJYExSmDoW2sEOiET
fRzORos1qcDBkevY0bl2IHXh6+mjV+3iQkYnt20H1Qh0yaHoJ75uG2+MPbtyEQ4jzTMMJcrzDBKu
D00qQaFsrdPCXPP/hoQ5bE2lH6zGhodWHzqHBtUkayzcOjonFsRnNOlU9DnosNA7v1T9zWjvOybZ
CMuPFDfCqQnhLtNTrWyQ3cJ+rvesRAjceg8Ub9xB+QY+g6Adfl+/uReEO7KdC3jHFTb3jBcpc5Ds
OzL2ZkEk2qwkDZ9bzzsEOmj3RIMkesGE68ZjvQJ2m7I+VhqIbKwDS34kLA8H72cFzYHLg9mcPJCG
LA9qEC+ICVU8VdvZq+3yCHX2kBhxUDTHqvo5oZFWGW+k3dWb2wH6jUB4oT6Bbsm1YzAHCK2lllce
63Ty6/hZVSq/lvGjy4wIu1pPXU9BpytgCFP3yhh9LCYr0CDifXnqthwQYniw4ppoeTnjTSN6DYkO
o6yOxZTtc2QJ69+AWgHxUEMZvQyoVe2mnEiMbrqGE6PC5gOLYdfpLEfJ2zsmUxlOcdiAUMIyZHjX
zUkEByOaA9E4ctb92XkeI2zZGL32aFEkFg7pIPE+m2MBcwCSUR6Is0Q3x82+7hsV0LEKb1biPXRt
76flk+u+XF6oTS8HMC4A2MhIOWJVXI0ngkbFoTw2rfbAzelFcSdJrLM5W4B2oyAGdoczOlPwRaRm
rQBkxLyfavZlhOJM/3Z5FFvbDUBMELUCtQhWOyHWURK1sN0Y993Uq7c2HQGo90JP+zJZ/9Tja9I+
WkP2gc12atJYn1bk8ZQ+Q1PNMY3bBwZCU3uGQqer3XU8e708uq0JxMWKMgs2A3oxl9GfRgzgnmNQ
kkWInSIt3/4wqOErV8Mh8VoAGgrVfAiH4dQKRlyDTjatMYUuqT+rjX0bu2hSujyQM8ZRCBfiyoYn
BdYfUHgxf8AVb/KMMe0/taP2pDfxfiLxi2ZUhyL/Ucag0s2Ohbe8xLU7RfliGd9Q5QCVOnjEJD9k
2RCn9+LyQ4ADQboEdNkgLlum/GRKi5TWGnfc4RNpvc+l6v3oKzL4eUpMf8izA9h4brlp3pRZfHBa
9aeRAKtvzfYgCWzFffv+M1CANHAvQmdTxB661GuRPsTP0GK2B8r4wKiZhP00vvImQdo0RybLBeGZ
b8yuDGzx/sZYzwFaEk0w/oLqyVuEBNZzEIMQBWp1Q/dpRjn7AJaX8s6hFURg0ZzvpOSg2MoXqLa7
n5qJ3pHM+t4Z7I8Zd781PryyGNnU1COR6qYQi9FL9ZGAaHrfoTSwg8jGM9D5eoie/AoFqjkEA/Vt
YoFXn/N97cx3hjc/wlMEDiVhMaTIu/DqMNj98j+9j57J+3auaz9tnD8Q1HuwmJaF0DLLAjdO93Nj
HVLUF1kONmTaxns1U289HadcHaJSd5JAAbwp1oY8vLxtBGf5rgWHuUBxBbl1MHkIF0wFyRQVmsRd
tG/51/xK7b73r4PIAmcQ1VuAXoUTmKBgNyoNoZEx7Tv7E7AvvYwnc2sAYFUBTyK6N1EiErZ9XCre
3BpVH008VIegl9E6yb4vTJCbTWMag1YiMoygAB/BIHlknH8fOFXk9pEvedfLEqKXrMeopsykkbZX
DBaiEBReXmHB1WINFgNLlx8Yes9DvtmJoZPXMhjgbz0Bv1bnM1k+cNMGMDUIIOAHwd24PnfmiGyd
nsQ0GqsDZCAK/TDKQM1C9PCfYUA+GmRU6G8+C7+8mBNmKjBRu6Hdh2oczsoul2EMN1fjxIqw2qXO
jW4wlS4qza+Z8eSVu+sXA6pUADNAyXSj2TivyxmVVhpNYxMqxh7FdJ/KItWt1TgxIrYba8zgdCoc
GiXN02wdPBZS7fnyOIR3xPtqoG0U1AbvnHrim4WAfY6zDKciHUOl31ldAAyCmYVjEqaN5IRsD+ev
LeGEqNxNiq4r+6gDcFwHQdj+Wq03cTjivZGRluO/Godce4DgFegaTe8gbc+QDMQW4qum19MB0LM+
SpQ7zwuBXQEO4/K6bO3fk3WxhYPI7RbdGCApjlxzj5IylcnUyb6/DPEkyOgG3s+EthgCf+MkQIvj
B37/0jaJ5zA438ReICVL0E/eGjQqs7dknzVfPvB5lB4h7gECuLNW8o6r2cBGjUYm94020CWnYnN2
Tj4vzL6pz4Y7c3xe1ZVdeqsM5f7634+iGLrtl769sx5qAyFebtByiGY3848ERezL399ysoiYQR0B
vMV5E686QQsAUqJDBBfsQ1nDmwJd92k6SOxsTBSqbaB4AOsCkKWeEBcoGQdPRdlPkR3/Bhyq+nH1
MIBxATQNxXLcrWIM2mX2BEISh0dqEbJxP5e3/XxgimQQG5O1QK/xlIUoMe5vdX0WalMFlXmfTtFQ
Hup5B5oaQu4ySXJoc6ZOjAgRrZqbTBvVbIpaPF1e6/kDN/dqEPp6ECkjWW7F1RRl9HaMAzSlGMXh
A6txMgTB7U1N3FvMKDGE7NcS7j4oVpCyK3PQiwtfDUQ4exlXprm1sRoJveEALVDJu0a22oLnM3uu
xWibwkShbQq5M/Zp9h48GX/L9nJj1y7PfnC/C1ZqnZFJTeopAtBNQ0VQhuSVfX8Z5Yn/Rt+QlgJM
NUXaDBmwm6yQ+O+NKw6r8Pf3Cwk/Uril4WjdFMXzjmj7FiwEzf7ydto0AUkoYLjBEAXo83oIhhuX
BcCXPAInjNHsxtS3td1lE5uzdGJCmKXW6HhJgaeNyu4RZK5z+/y/fV+YpaQzcisZMQRvCBwW4jxc
//2FicEBJtxb5GvXU6TRBmjLsVcjbbynqhJQ0BFftrAR/wGKBWAGXnbYqOI+7S0LQKEk0yKP7sbq
xs3u9PiuMPce2elEYmtrNfCIxL0HmjQQPgoLXqbjBM3qWI8GUwVYf2d3WXh5NFtn+9SCsN6grGEE
OFs9Gscwfsz2HNJtkiXZ2rUOeDLBTwj25rMraQQ9zmzXphapZQjMUJXfZPHN5VFszROoYPE+ApML
4PPCPDmEmHy2kjmqdcUv88oHh8kHLGA7vUvsoGf77NpWmmQGMCcCeYCf9Jn/+/rv4w2/UCDgRkXl
bb1v0f2Bp1PfTBEwtMQAbvgD5/r0+8IM9cU0Z62HsMOID70K/K5kH22sAJgEVQgm4I0Kjm5hfrKC
zoOlDSwagT8u/WSW/P7l952kt5Y7DtwQeMwjj4Q+DPHUqcaEBm+z5VFahlC+peazZkSXl0BmQjgK
XZfmTjzABGQrUzCGaMBXSM6zzITg/YBqh8bZDBOGsp/Se059rZGY2FqIBS+JgiocB94R642UlHM9
ebASmYdMDV3l+nOA2PLfz4vAoUR3qkY18Pnxi2s+9vn1l+jq80LMZ9p9ycmAz1v9LlPuKyeoRomv
2PB4KxP6eoLUOmaqildvFH/pen+uUXZGX+MHjsPpNBlrIzOkGwFh73g0OADYQtY8+3N5s0qWWaT0
SbWEMmc5Dyb/rvwsqn8+8HlHw7FDPnkREl///gTivi6t+RihalkM1M/IB4JWANr/WlgGeBKO6Sbo
GmgFC2kT6LdGvvvIAJYrGmQyy1Nr/fly0kHQltAxauY2UNMykL1Hl6N65pBAav1fA45wzlq3YK6J
vpTIdR4LqLIggQmqgVDhfu1KFL821hqx3pKiRpUDN6hwKFLUFTyuak1U6f70u5a4PdnXhYWwOg5O
HI6vN0MwIG79gMdY/frFJ54stEJpW84tvt/OQV/6sexBveFTodADpRp4JSyGGCORpGQ90whE9dxv
afugg8Yy/3n1ZoIJUPMCfAGiflH5qkDBDuK2RRMVD8oM4OL1PnX1eWF9VSczUpBtNJE6+Yx9ZYPs
pbu1xDgCKAnjPljUhdZLMIyqZiqKUUeT+ejRI+lsyaWzcRjQGYPqNsqZoNkVe/CqiRrMKvQuSuv6
nqfZvs+on1uNH1N3pzcyxrUNFw5+TBw9B/QLOA/CNYqHFpo9E95FzH1WahJAfCIc1Mi5Dgy3xBwg
rEHEt/B8Ldxp62krUqWJGwg3R+k/cefTX4ZsXTamDVgUdK8vpEpAigjrUo4uGJDbso3yDhQS6X6A
4nB3oLXv2G+Xd/DGIVkI48E9DYI/dEkK3gq8IA4fSdxGFo9cFGyJP1iHyyY2NhlabhD/oVUD3XBi
wQs9kXY+O3oTmW5I3IO0eUjyfTG1n/Y6jgiasaPC/WQaIeV/Lv/+jU11+vs94RQmDJS7dmxCoLNf
3u+6G+b5Q8kkAY7MinAvxQmrxzg1YAW4meTW1EPSB0RGpyabq+XvJz4XGaH2P2NpEjAjoGYr8Viy
UQgnI1VsatYGRjHTu5TtlPYuVvxZtmlloxCOByGkV1sVVpz4UBaB3oSXV3zz+P3dsWJ7VUeb2WYl
vp9Dp0p90JXnVN1nGSRLJUfj8nQhuy8sR60RklW4Autyl1RBTx/yb73sbbE9W0h9gGMUfIRiXUpL
bK8dW6+J0AEKCnkppGR7tv79vi0MokqM0bY6gjU3v8zJPeguq+Smju+lZedNX4Vh/HcgYrjjOaQb
BmY3EdPDHHSwqY++2Msrv70gf00sYz05Hw6NWQEltiai2gGqgqr3WpFdfqWm9fv9gbI8cpno44HS
sLB/QYAOtiO0tUQmAKfp52wYAskOXty2EIQiq/LXgjAOl1h6VsbwiVZ36w03Zh1YzUuu7NtkF2v3
k6w1ZXOLnZgTypEG67zBdkYcGNufGp9dDzhYkkR/hyPcUk0B7vgUyKuozQ9v/SQ5hZLJEqM4JNNy
ddIwWYkWmrbfAev1B7K9Tv0QBx/J3J0OxRBuk8JJGXBCGIqlJz6H2nPy+fIW3jwlf+fKEC6SttBM
ag9TEynFHg2olvrE2e1lE5LlFmtJOXQvk2zAhNXd5D+zjEuixu3vmwbUkdCgA5+1PoUWrz0Ili+3
SHczZUd0l37k9//9vnBLMa2kQ1Xj+5O1t9LbUobL2F6Cv98XTp/j4dHn5svvj3eZBdYlP76SSuW/
LgREWYAoLQScwhRVjpaMDlgxIxp/tetAse/zfH95lrZH8deE4KWmtkL/1nto6PlgtxlLwKE/sNCg
9bTwdl2w3iJlBnfKuhkyjsMA4VR+UB0JTGLLnZ9+31hvpBYsHTx1WRPZ1r6qfJLvdWdXdm+XJ2pZ
TtHZnloR1gJibEmuDfB+uvLWToesRCVsn2rhLMN1LW70kiFhRRxnsMq6hyFQWyd5QPI7dMfpPBzV
oyvjSZNNnbCHNR4jIcloEwHfN6Uo+dzM/FPOP/CSOp064eKoBpUaU4ENQEE6Be7BCS+cD1zpgNS+
Qx9RwxefB/VAYq4tDre7jW9UQGrR6idpy93yV6cmBJ+uVNOsQye2idzyoPWPrvkBf3X6fWEbz7zn
Q5bg+05kzL727fL2lf16YfsOKF4i34YLo6zB5r6rZN58y4+c/nph11qJPWSguW+iuD6W+Rc1fVZk
PPWyIQibNQXFY9VN2EZ82sdGMEb/2wwJ4UdNgV1zYmyhAQwYPYConcTA9mH7/z2K5PzaT8VNMxjx
cmfr2mduQth5z5MnLfvyvwwDJbe1FYL7Yq5LWAFbiGPcGFfKyr7fSX8XGgSO6+9rdgoumAZhgd6i
vHoLIY8P/H7DWLTZF2YN8c6b3X7sGYdLKnmozWhu+oinWMgk0Iqx0LqchQUZyI8AQoy0Msg6v7AP
oIIF68/lUWweBzgiSBSjrIfE23qWQP5apGTGcVA9BJz+TN66K0H+/1mIExPCQpcOIwUy7Lgnfs2l
3/+5PIDNw3bydWGZySL2zifkQ/r4ufWzXHIWZJ831vPTKZ3Z6hWCJ8U5VMaNNADfPGsnP19wd6Q3
9C51cJgr++Du62+fDdmDW7bCwj6KG1a29pKQsopgyh6Rx6llDmN7kgBdhgYemMbEJ4s69UhHWxgE
clL5GOSyd/DmEKwlJbho0CJ9vl4EY+zbgrIGETJBs83epl+nD0AYgIEHBmpRvF5a/dYmqoz0lcXG
Erla7caD4oVJJRt1axCnFoSNWpO55N7Aymg2/onrR7O9NVQZk//ZQgAYiAwtyCAtA2iMd7qSk4QB
JKVaSwHd6Gufg33iza3otU5JMCDcnnqZ6ZqS1c2rnhE/H+8whD0fQb569bkD8BBkDFCvBSknUsHC
kkMuxWF1MtavxlzdgjEsH1RJNL4xV6COQ0kBsRiqJmLno6u4cZKRpHmtFLCAod1e5lrPjjYkn9FZ
AdghGpxQFBNcR5+zvgbio361cIGqn/1QS6+9QmEBB27p3QSaAW/T9aZVhrxSPOJlr4l1O4V1fXul
a0WtCjysADIApgQsqBDHULscZjum9euELmTwoMSpZDedLwE0m9DwgFvURXFBLPjwMW36rnGa19L2
IVDVympu5ysAikoQXwNg4OI8iESBSlJl6M3rh1eowarN3u5uIAXkdlePAmqcS04ep071VDHjaME1
zR1pwTbV9Vbo7bSOmuG1K7E2ISy0qybKqAFS92IlzyWPZPRV5+uw/rzgmoiST20f4/PNQ2aWfpHL
6NU3DKB/xoMADVKMJmRv1hvVrCDGwfvWfSGs3U2PMTV3V0/QyoDgl6DDOzAokLkvM2jAqBv7XNJP
er6VcMJORiCchc4AGNHOMQJe0xAJLf+XV6JHdq6vXunFWQBgBbJg8FeJHB0TH+sJDcDlq35oEx6a
6tUIKBcZXhQKEVKCihQX6nopjElX52708legKXz3hqmyLMrZPfduAMEkHg5o7xTV2GyLkNwYlPzV
Kp5QJs607+kQXV7t88VYWJRx09n2UsQT/V5FtbrMXZa/VlMfWlZQm0EPaihP1rF5vm3XdoRzkWmk
mLwYdojl+c2PNPP8ywORGRAWw4WyZUMnGGg42U3cDLT02mQAegQgvwHnpDkLe5ZwMPK4NSaN2eML
gLhD3YbuLIPinq03LICsG9tl8bHo7VxvqNL1au4WI38xh7CPw9jZjd3hymlamxAZchAMZJWdwYS2
N6wnT4bmOttOwucF75r1xIndEZ8n2t3wD4jvfLe5q2VlvLO1XqzA9eHKVtHvJ6IBCisHxeEEK+md
ohb+CLjS5VnaGsYSKeHRCxdyhgPg4MqiqTGzl+kzs28ZeSXT25BcvZ90AK0Q16ApHMVzMdnezlqn
Ju2kR9YbFB1VS8Iqdj5J688vfz8JYOdRQ6dig88bI9916iHp26v3EiwAymCoQFwBeS04csAY2qFO
dD1Kqc+cIJ/Da1cB8BssAbwTcg4I0NYjAGqPxA2ikmgqd317U9zT9gbNwZeNbEwTcoiLsBuQMqij
ioPo56ryKsOK6jQJOv0zb4+XDZzvJfx6U0fyAREa4EpCJnTunI63JLEjmnwe2ezX3zuk2xvr5bKZ
jXHgglj6gEwA1bV3ZtGT5baM2XHqQrEi5u11JTAko5B9XhhFrnstXiv4PFU/W2rv5/O1OSAQzoC4
ZCmhoUvqTMqma720UwmxIrur/d9OXkqO9LlvBfgQSZlFZhcKp+I65x4BldpQ2FHOXzvQNg+aFnrO
9UfaQnM2di3UCJeVWO9Yr5zzRqm5HYEo2ffAdBv/vnqVQe+AIBx5joWlZ1mmk1We9Ar6sGPrRKa2
H5LQlLUvbSwzXg+YfRWEHwCPCUeu0tXRSMbGiUqUx/G432W7aweAPjgQP6G4BSNnkjb24LUFR5NF
ZJCQVkFbXO31Vt8/u98IPF7h2F6kavf9n6LeX/7554fZ8JYs4nKOdeibCfNfeSN1elsj0VimPsST
Hj1OHx323TGv3q5rQ8JOMjs3YbYOQ1m8q+8UvpPx/m2NBBpxhq7bYHo6g9dz0CywuC3iF9OrAnD1
2+ZrzHyNqlf7V4AEYQORE1CCZ3xfPWBJWmY28ctsBhW5T0xJAHu+Y5fvL5qxUK8EX7cwUUXD9ZYO
ffyCJ3XObjIZePz8+6glIsCHxCnOA2Lx9YnzysxTKk9zoz5EZa6XrfPm592FhGiBU0L4dv35Pk6b
lumpF8WVu7d7by/xSMu/X1UW8SzB1fnv95dtcOIwbOh70QqKFtE0owk4JMMn9XrPvTYh3KDWVJSG
lsMEFOWU3m/0a3MnGAKIqJBaAjYdxKL6egg8zYuOT7kSufQZ2QevSiVnbWMNkKVEswk6sRc1BCFo
JQ5zvEaxSOR+ydCqqSZXd2gAgqshAACYGC9fCFesR7AQrTqW05OI3tWmBz7UKzV4IbK2NrCM8GSV
u5K3tCOURFqWH+LBuavZ3irDTg9tvb8hhitxg1szZgKKC/IdNOADZ7y2N/C26tIS9rLis1E/2JIM
webnPRw65MwMtAEJtxBUhFLkRhuC9tZvlbcHpOoDKw7hlYXdTIPShrjiY6rR1nYrEnUMWep9q18d
zJjok1ZRclqo584ecqk5TINNPSsyoFSjBZBFuHwNbU0Q9OGXvAZI0qFXtZ5/nnT1OIBwKupoqP5S
ZRiUzc/bC92XiTT7WbaSNf3gtGNuRxrrA1rvx+L/SLuy3bh1IPtFArQvr2r1YsdJLLUTJ34RcrOI
1L5vXz+HHszcFiU0odwYQQIYqBK3YrHq1ClLMIANswR7h/I9FsdCG3huA5WlQkvAkzFB8+xVZYWS
mSM6FP3FLN0o4QyTLmepPvRQAjIdRLL8jO4t08Cxux0F5xSXcW4nUQQF3YR+IeAd3/9aXyrgDoLc
FFVM2TQBUe45Hy1nvzvGcOgqDhnC0nhLc9ePjN4aOgkt7aoV8wPaTB/nUvBw2FjphQZupVW970LG
jnANpdepQefzi2ArbWxWVMrqeDygrSDQhNwqqw1FhYIcmteSPOmf9X6/LTLwRkc5LhDuiM5wWd3M
bMKxV3PzOsRf7c+S9rp7j+K5BiohFS9pZsWXJ5kUSpEPHVYYFM/aG53+uS+ezS53/VtojYq3uQWf
dXXzRJqTpXMpSVfzzTT6g4K+8yV6/haOKHK/sczo9clY3x3wxyIiuhzHrNayVCWzcx2i18o0jnpZ
XtJot6+nL5RwkxVp8hxHTElufC5OqYgKme0UbrJQY4ICEEZuZ4LbaTmGZKiTmXahc2XUZZbzj2kG
YfqgfY2V3VlYcN9itYHZRuMlDUytS02yiaY/sIpwafrpXMPrU2rtlDXq+f7qr48Gnry4HeCegjVs
9ZpDkwRjLvqsfcm1X9nZKH/uF4/qZRaDA1MVqgaXo+iKyBrH3G5enPHZJgel+I/yOesXlnOh1Q3k
R/bB+rKbHscxUaMOYhn2/fD6OMM0OPM4j6ETfZnkh9o4NbvvBtQsY+rxdkAvbjh/y8lxshDpOIvW
L/3FMrMjSKOPe2f/3X+BG6MriDbwkXtJnUKEgbLqxVLRw/soh7tf0kv5nI/RypEZ6mhOB3R58jFz
aV4JFKxtExLTiHWDVxTTAzdjOUMEpBdy3qfNSzN8T3TtMEnoborAfVaJAonrcwBNrJm9Aiwqkpfs
9zfusVPXZDDKtn0h/bly3EpUHCOSz92itOklqrWQjwbro+XSX3tXevn53E4dDbuz0qFpX6Q2Ohhv
kyEC8m18P3LTjEwSwA3WVXk5P+bQlFVoy+1LlhO3flDA07Z7BCgSxIsBOUtsVR4SUuRoDDdPTfoS
Z9/aY95/3y3ewjFwWNgNC6xx8z+b9mRmZRm/dLbXoIxcYEbXdxtYT2/Ec/NPIwk3awHxXmq8VQ95
9x8/n7sN0qzRQmmAfBVQ7x+lTU73p2fr+w0Hd7PJiDIQLVku7zQp6jxLSfySkqM+nZXwOIr612zs
IFvDE9pEGxNQQvCFk3pfpOAdJfGLPMjoNfVQ9y/3x7BWgIacCBoi6IZ0Jdy85RiGJgTuTjLylz7x
Q1dvd3upS/FM/Y2FmGgSA9AE8Wg9dTJG8Hcr4GtGq9z/Ngpuo+IANgVCWPlL5RaxN4u6rbGNuHRg
lqPgNuocJgP8VYhP9ck19K/Sceq+odft7tOMOIkNWjb4eShh5Wt/kRIHaJmm40tdoENiiiZ/e3nA
QGWBGDHwbwgtrNNvRWpaRqeO3YsJClI/Va+7VwFMGQihg8cM7ir/6GkkMNf1mTyg0cVTkTkHEuX7
15l5qkiMoaEP0gDciaY5qaepcaYXSh+jM3F2hxdAcHAjnnO8SDxGJOohXjVfu+zFPO6bH8TlVYAC
gMIAmT08Ys510VP42VmlzS+V8vCcKpe90iEZlMnvGQzkDzknvrOtGeTOdAjIt8I+RpUAi8afAVzx
C/GcsSNAKcXolDIE2gRSl/abqntKcSJ7g5K8Gs4eJTKplciAml4/lOhYJeoUzts7Xj5nkOC6Rk5D
IT93kGiYPjSpwD/lLwUoAOYDuxPwlY1+H0qYELkfhz5QqhfF8WwZx8DfvdK3KvhcTKQRKakRgQkU
1a2rw85e4GhTgRHAEqEJMDgukZFZ2uzY0boq0bI+6OSznT85e0PzTD4yRYgPslQM4ABL+Z1UK0VL
SR8gCIM6qdjdPz3Igb0jJsHfCM90KV+NaGpr4AEIYrQIoE7iZj/vzz+zMrfXAQaACCqefYyoGClu
boJa2jfoRzE2gVE+SCEApui++oDbIJFe7iva2KxoV8yKveB+rWnQgShJcaLRiJKabhh5iuByFonn
zgJao4HfqIT4IX2Vhjd9L+b6fZ5uPp+7lZOJ9vkwQL4sf1fqIA7uz87GSQO+A8EpBOkQiHnvwXzj
W2RapiEImaGZfHVS+l/oV1h0Im6dDau30MHtpcJAOwv0V+4ChXgh2jKnR6dCh12BI7yxEOBCwZY1
ATVFWok7EXHcjs6kYopU31KOu3ljsA5oYGEzBC4ySg7/Sphpa5hjrdZBe5LCF6cUrMPW19us6BQR
cxRJ8D4qUZWs0puqDtL+YKSeMRzur/OWfES0YU5hMeAWcZd+NvSWXPVJE+j0Q3zpsof/Jp679MO4
MQqtgfjJeDGy10qQKNz4egapZ+EvJERg95bWaMqo1FJJboJa8+z4GFmC175APh8grBoppySE/CHx
9NAdBMZ04wAgkYA0LYDi4Arm46iaPaY0K6U8SMZLlzxEJTpl+ZOInXtjECxdwUhv8BaxeKD7bOdl
NKAdU1DSJ8U+JSL08IapWMjn1rjqJfjDBeTHla86H6v4k50IJko0BG6dtQpt1DUKFTKaqX82a+/+
Ll3fOeBrxm0GDD1M3qqBFJq4qqQ1tTGguqvq3xHalNVjRP6Zf93Xsx4G9OBqg53QNPYsXG7XdqaZ
ZYBZOSjiCz0m9W4nFeXXYKQF4B3kT3CQluIbtaLoWtrMwdj9IZd6L4wH/BCAFSowcQAvYC9xpmLs
jT6RI6cPGvAEaK/57pT2/ypA5Qoy5vDiV5a67wFjNdIhGJpfqvVrZzNR1iEMa4ypARoWYCdefA2O
0qySJvjwUXhIzqhjF9jS9UGAAsw+noFoEof8xXL+ByuJkJWvxsBIDDeqA1u+htleyDBGAdpYlp0C
rRQsHpezSIEvjC00sw9aMIihx0kreMaubRJolxizOA4Co8nk9ujcpQSAvMwMjKdG/mqX6TFxiqOh
vN4/Cu8MjEs/D3rQfgZBVHgZuHuWkzWHetiSilpBTQLlJ0qVJf1U/+mnXyjFuUSF4OGwcfKgjdX5
IOe2TioMOcHrc4K2jqCoOyjQpvf+eDYUYDAIzCMgaSGuza39HDl2IY95G6SK6X5Eh52/ko9wFaJh
6LnM39M9+DlqQto2ABzkoB7BPiPYvMw4cOvB0qmIuKlA1AO/sFyPsZAtChh0G5gEzdfp55Z+booP
9he040lELKmbk3Wji9tjeSYRpwuhSyrwxqIHqdoLBsApQb0GYAaoNgHjLk9ZNtZpBpevxjPoR2ue
I+u8f7XhTsKcOIAcomJjOVnR0BIpihPmubqddTSb3X4NPv9GPjdBhUJmowvjLsjnD+g5nVqC/PB7
lotfbaB3EN+GZ7BuOWP00jCDRbgLHLDI5vpRji+NP6EesZVfzfTgpA95+lj+U1WHcjoMoRdn13r+
CBcUeOP7U6mwg37vU5hBunlpFIXjdKqkdcFklW4lfeqlt4m+xdKnJGUsGUYbzOSzSl/uq92w1djp
KB8BiAD+l8XdlZFWanWWEJzXb80b0h9IUtxXsLXHkV/EywOYf7bXl8Maxjiv1HKuA7QWk8qztBcE
gR2OHpHwrBDugu/CY/AaJaQZmaw2CIvQHS2P1HsRZtDA7nk8nIAjYKim5QjqsQ17rcTLhn5V/pl/
7J0elkEGdxZMGeA0PAAiyQB7nsM+Cazk1ESXSGSP1+u7kM+3fhizyYyMqUmCyT7UxcOoni1R4Hq9
wlCBAiGG8UM2lvfeI220lKyekqD/FdsnRxHYgM0R3IjnbEyDmhsnnQfMkOL2uTugAmkvsSMKI1Em
gqVFyAV5Sz4Fpau9rsZ6hRGUXhR6IPQMw0sSumW/+x21VMSd8U41qlwvoUhXfLv82Dzs30xoGAMs
KipsEAXmfKJxqPtKbdP3zdQlJxGPJzuqSwuFrzfR+wtZKEQe+b1aDy0QYUadBBIajBln6ZP2A7Qt
uYgaZmvBYY7goIJuGLF+zoUwqV6VqW7FAfqkWY6nosNwf7o/UZsj+VcFT4sdF0qm9qYZB1F+xGoX
qm/TQx8eU6HxWLuRmLMbTZx7F4dTOIDqLw4cxW3jU9qfJpAqdYJ7bOsI3mrhzkhdNpWd93YctNQd
BhfdAe/P1+YoUIaOsl7EbNELcWkCE9keJNkkSRDOB01xm9HNswejCO5r2RoF6oUYSSwa8a0ap+lK
0mmTUeaBpaEA8NTvD8tjfzJqLpwNQDz5ikya6oltxng9q+Gxtk62qCvpxvezHLyFW0gD5JmPaatZ
g8RC3GSBSn7+MOJ/ds/OQjrTfuMf0LmuAXmps4Coz4kV7M8b4ZtvPp675bQRIaQavkDgzK/O0Uy/
3P/6jUONuhFU7oBAF4FzngB9ALdHNLVNHBgdrPiLZLzshQTBiC80cAOYkXpXm4pp0I+Zfhxe7w9g
a3Gxd1QDMXkAX/gcdjwlmTHOJA7q+BS6iIvcF7+eH1behCcgwzMhiMqdMLNpcjOPYPS0+kLKh7n4
IIsKLzc8TOhAkh9OEtDB4Hdb7iBcPh2KnmGL2m9xh/6mXl6dx/Zknwbr0LxS6qr7I9tLjZxd0sZh
bocRGntWveCV08VCY1URced6aXQkg5FIeicEBiZvOS5Jr4uOUCnFvURcJXwOiXd/cTYVoKG6BjQ7
eprxxehzODi2DubnQCofQ0fy7Lw739ewvpAwBEBdsbMQAEWb3uUQRmtS0RDFTIOu9VI9PdjxU9k+
zjE9OHT/YAAsxAud5ZcAu+VUOdGMrnvSEAXFp1o7lpbgat2YK+BU0LEO0QUEAnhvWYqreCp7mQR5
81AcymS3i4PuACh6QmqP1dzwRXq5PlNFBrd7UA0/UlSsCIzsxjFciGcX4Y2RBQ1RSZoS4hN6CGPn
EJuDZ+4ljwEWGUVbwJ4bCGIgFsM2w40SpJr60G764irrXpGX3pQTz4gvrbrbK1jq4d52+piUmdRB
j1Vfh9Kdhl/3N+16qW0gttlFB6YdhAC4cThmliJinNBr+9M0P8ytwB1YOx14GbEwErYqw3hyG7WL
rUHukQNFlNj+bsrTKX6WSH02ter7/XGsFx2K4G6gCg07Fnxvy/WIqsSeaNaFQSM9590pmk/mftcA
DwxUuFmI5iK+zo9FLTQHTaWl6BqNx/KfQoSb2FiJhXjOzuq5XhWqA/FS9Wr/U7aCqOHaOqGADvFC
GzB6vOH53F5eN7laq016BcWOpoEL/ZuTXk3qhfuNB7DOgAOw6D3Ohs6Nw0CazBqMNruWaEpkmJJr
7W1bh7OHQgD4ITDniPoY3AHvdY2anW7n18+ot3ZHEPrc30sbK7GQz52J0kHr37QM86s+H/Xhkg+C
pRDJ58400ogDkOn4fnW8JOPJFrghG+KR+oEXogFcBdgh5yKAcTKvM6VMr5LjFj/3MsRj8hfSuROd
6I1dZGaeXgH1BEdqo+++HCAf4H9WlqQiT8xNfl8NmHmHptcZsJvYm0RQ5A1DsZDPTb6mhG2SGiS9
Wvqx7k/zfMhEVCsiFZwfOM7S0KLVenpV0aIOLYrts7KXbQrl4aBLYP4fa04Nw7c0d11HUk0tK8xS
7ZvVQzXs9gCW8tkQb643wxijYhqL9BrOF5CWCYPO6ylayueOcBHF1dw52KNR5pWa1zuf0r1UjZgi
GAd2+aB9GSDu3EbKQ2PQJsBCAjx2EXstRD321scM8vGWRsEK+I3gyCynyCJRkUVZZAZq/am8mCJ4
2PrmhC8MBCbqw1HAgJO8FJ9WaTcqXTgFqUf+Kcmpzw+T4+01dABuIfAHqnw8eIEHXOrIUNjrNEYv
B0n5PI5HzdltSJfyuUu5AhukmkqQT7SgbJ9VTSB/NUcASqKqSkU6FOgntIhcfj9RerRhJWoXyOgO
WOiuURNXtr5G/a/787SpB3FvwIPBA2XyDedrrRslWwa4hwLU0/ReVnmlXorgaKszgVGg5FZl/gUK
Anm3OBw7q8rioguS/IwgJrE8TdTNdLVnoQJcK4jLMD4A1EIvJyzu7dS0Bx2ZgvCctZev96dpQzpQ
PSDAA9cXoBl81bDdoAJAmrIpmB4RI4uq438SzzNzSn3fN+kM8YP9pJy7eO+tzOCG/349n8SN81Az
6x7iW+kUHQ399DdfjwAfKqoZsoGb+jQtkSU01Snon5Ti0kcP98VvbB58/b/iuWs5Vc2wDy2In5Kj
jW498UcqIvHdWF68dFhRNdxrZjaWm8eU6ETjopID2oRu9jg5ovTZxhigAGV/OGloFMKHZ9piVMth
InKQG6EbSZo7ZugSM4ieblvjgBY4GOxtixj4chyGg/cUzpocZKZXjp4tSm9vDeNWPtN/c3eOveyU
ZIT8Rv6c0ee8OM30snu1GXyFZWs12CQe3q6qZVTJSTgjVnykw0OkuVUmSHNsjgKFsagVAlDf5h+G
xMiJrlTzHND8rEaHPrns7suOXC2j92L1SBasOM/nVocmOown5hwotWf+mkUcYhvrjJo2DdUQgEoi
Js0dCVqgxxuVaiAkqsOceubemip8/kI+d3tWo91ioRsrSLIjmsyi5YguuN/Wa4DsCdQgwoDdCkq6
5U6q51Rvy57qgaYTNw9POj2G5s/7W2k9S0sd/G4duqquka8JFOo5n0i12+xBPHsw48GGEk++xtBG
brooRksLzFF6bA5FlQhSi5vfjwgYHBlUtuFpspwjSS/qvI1MPYhwI9tq0MV/MQKkRYEsQG4X0WPO
cDeFPLRyNyiBVr2M0nN/vj//W2sM2hmUVCEUxthJlt8/N52tRQ7E0/i5mt0pQ49u/76KrSliYCEA
oGDwABRfqkjNMc7ioVaBOLzI04f5ea94oLhQgAxTwWhj+dCLZc622SBe4stxfXATISetic9bpCzB
g3Ern9uhpdLTuIkhf6r+DJp11NX2OKUPdtsLjtt6npaK+HmqQk0vByjS0HC6B5Eynd39UwVDZ6Pk
iyVSeBcvcYZBD2lo+JUFerK2deW/UYAUH6NVQc6S54WRpHGaE9TR+U5NDrIrgXdj9wgglRGGgGEf
YArOJDlKTAylN2W/inBFu44iOG3r4wD/90Y+t9gkakezGiFf6g6a4+nJgb7eH8HGdlpo4FbZoolD
oxYa0DZbQf/S3o1+xiLAw8ZWwtUDP1vFy0RFtdXyyPW42mS7G2Tfsj6n5LP8F7PEkg0mq7RCFJ2b
JWiMzaiiim/Zl0j1ytl1Xu7P0tY63GrgZgnEtzr6HRPFby3qOvmlCZH5+XFfx9Yk3epgK3XjKIH2
cUafeuhIdNeavEyEPNscA65PQDMRKVxZ7miCGwbaW8Wf9R96+uQAC9YLHLHNIaDigHkYuN94BoYs
GgqnJ7nil2nv9hdb3+/EIM99o4B74qq5nBhZ2yj+YLx2p7YRIGQ3vx93A9pCw0MCOf1yCaZhprVR
Oorfk6MdeRn5C3OBjOj/yecRvlE+V1OYmIpPlXNMH6r9vjymB3FCDRcEsNb8kxOPhDTqQ/R26c0v
dvvy5f4G3TIVIJxh/HOINQNyu5ydVs5njVSa7E+Gm3Ug63XB9NSLqts3tSiIl6uILLCODZwWRMzN
NJllv51O+fBcDl5RXYStM7ZWGsX5wIqj9RsyV5yfYScdNYdJlv26OSaPsXS8P1VsKrhLmpUjoyIA
KVA8DrmznCS900hOLPsUXR2Lk/ynHM+TdjKUl0gUm9w41gjrQQ1ievCJed4NsxxIHWZE9vvobMae
QQ67W5kzRoxbFWwybyxTmkvDoE4YTZhcG/RbFfHRbSw542KEYbLwj8bzYUh5Ba5GR5t92ypdqWhd
NEUclaeEClZla6pu9bDfL8Yx5LGT6LMv6UfSHJzsXIgos9m+4RceFZrg9EAwGo9qziEY4eUUre7M
fqQ8TOMj6ln6r4OISnlzHMhFw71kL6HVY7RuTWL18uxPyrmuz3V+LveHxljBG1iUUfSOqgf+rSU7
vWTrIBj3zUOcJgd9LvZ7lyhmAX7WBAgBYFduLcImKnv4f5M/twc4f4l3/wBubCngld5pb212Arl1
6EI1wVUha35jnlr7p1USxAROIhbijdVG1BudcUCuh6Q3Dx/sEWSaq0TR/Dh9ytraqycKJNmfvHAO
QyR42W2NCIEyvB/x9tqw7bWqkzQddd+Om6NuPKJJt9a56W5mfBx2FDn8vx4+rtgwvlq0iNb9wf5k
0crtdld8cQo4Z7CUWrxSNSiQk0dgNtJYsPQbpwObSsGmYtWtcAmXpzwzQq1AUw3DL9qnSr1U+ZPS
7iQ8eJ8jRObeHy4Az3Cbd0giMrdyafhUb46KPXjjXzg6GMS/GrgLJKN2S02zMPw0fhmPo4hyYuN+
Qi4CWAdQ4TJ4LSeeKjOheanovokuC+EHnT465ilOPqDsXvhg3VyPG13cVTs1o94jI6X7eae6qXqw
S6+z/uIpuRgQt+hdV09x866kPfyW98d6YWTBDIWSEHgl4KJYbilrKkfJKUvdl6pLGV8u923Vhi+C
ojJkOwCUAncWH5BINDPNMiXCgUhd6UcmQrpuzf+teG6t86IzJ1pR3e91NHM6tPWTrQuSBcwv5m69
xQi4JbajLBz6DCOI8jMCyEXuEe2SS0cANwp3NPd70TjYgP1hIdgPZ9sLpxnKZEx0f2Q8b0faCSzt
5nqA+pBBspCZ4F+rRTICa2jMum+Qc5m6jogdd2tBgDzGjgIzO3JcnPVAE4PKTstS9bXh1OUnrXIT
Ee341mVxq4Jb85QMQ4oci+oTFPbM3qg+FuSQ7C7FgiWHy8kgnoAzrWhlhzCSzEKJVN/IDuS1F93h
W+sAD1rTkLq2UcrDzdMwS4Wia42KB+uTVX4yRJTjW7c3vGY8AYD0QmCZk98ahhlnHT6/M74T+0ua
nULUJfVfNOfb/QO+tRqsEoZ5Oszqck+aSkUsfO4lxCfqB+ocy/lBbx4UERvC1iG81cIdCyVv7Dgr
MBzqHObxFH0Ab/RgnWnoan/C8C8uWQZJQRQVD8JVXXVUIWE1SSmWvj7Wv/L4IgTob60+SzKjERBe
BQ5PdJ4Z6Vw4bHP1RkDRF1jUAm1zUQBMfOdcwiHkbFbWT1rZI86NEXjRR0k+1B9HEehi66Qzno3/
08HdShY4FyXJMdh7/I2Mp1a5dP2f+3trc5qAe0FAh/2Y3KrHXUUzzQgVX5WerfgRrTb2ykezJwTL
4UzDlUIV/fLqCxsZbdcHA450kbr1j0EWncL1AADaBVMeDC6gF2hbtVQwyyre+xJ86PHDXJpu3u4G
KrISKFT5MAg6Q9hyQZ1QmcZaSgyY81g+2mNyILPg+lsbEtTkA0QIMCQ8w1XxfxSCmzrpMt2vWm9O
vqN2G9lmOXrTNG//YrDUi4pyEjBU8haxqSeCtiSt7ocfR/MxzB/+Rjyig6huBDaSj2aPrdr0RoyL
T04+9KDYbK5/IR8+M/KcrK0uD6Suc/DOSBQZhWY6pP25Vf378tfHDfOCpzdjL2JYS85NI1Y62rFD
DOQT8Gq9gP0nETlTG7uVMW2wlyVqGlY9gACxKSNDl2T/FOryuaB7KXLxtGNeIHj/QQKOPCF3nI1y
rqUih8XQm+n4qavG4/0p2vh+xmIHg4TGNmhhyV1Fip7HBR0SzZfs773fVftXGO6LhVUAKBUuIXfW
ACPIWFdOzQf/bjl81ffH4RGP+Ff+6nEapbll1rbmD+TPVDzFY+E643n/FMEgMRJYoGoBOlsapNoA
MYyhDJqfYAPRt0YX+a/rbYpQAWIrcJ5wCLBXlwrkdgQ5axn3vpSeMpTqUZdGAkOxpQKkMLg1QfWg
raIrjdEmqG+VWr+aL8Ty0+SiiQiFN1VY6HMCXmGUxPBouaaj6DCt662vpAcd7QwV17AFo1hf0bBx
7zXEgF2sITY1SdQxrKzBj8Y3VM+N8WM5H+z9SULQOiAhAvuNhDmgKsvlUKfCIPJkDr4DxnxSUpfs
zipAAWOZNeHxw9PkzpyTaTGS2tHol9/i8Isugiys/b6leG6/osm3avcFxMslsP7EsyKA5VR3MFW3
rd3M6T1ZEqBh1gvD4v8wICxPv7YiWk2oYkpR4aMFrjOorh4faaQdyr1dcOGT4y5CcQwjHMZLgFsa
IJPyrteV3C9cE7h2R4htX9/cEA7XXwXEEPVj/FMPaMl8jOcp9wmqvI/mH2dyVeUo6mK1PipMy3vW
DZz9qyZTyMqQmfbQkgCR6WoVcUXvPTYRywf4QgNfB1ckfWqAuz33wQIFCp9YxH+zKR8cIoCtAGUF
UoLlGSGN1nQl8pM+qgWzgxbtvrhhpdDuGCguFl3h/ZoRDT00gyS5Lw1XK/at/CiEoW2NgN3Z74x3
rGBwOQIdvTGyDjxTfjHn7sNERI7B1hqz3kZos4ZCMYWPqKFpdmw3U9T4JD3kVn1plelS7QffwKjf
KOHeLHOXdA0doSSXPalyw2DvzWe8t69E4gKrATdqOUfNpHV92Ga1b7h0POqS9xfiwaaAuAqiXCvv
lTjgZA7zqUScKwJu+LX4/hfyWb0vPFdkFXiCzFoK4zGuIT8sv2ZnOf6yXzzeQsglAJiKnAj3EpqK
sopzdPfyaedNL/ng7haPKCh8M5ghNALgkU+6GSrogKa2vvw2No9jvhuWxCox/xXPff1cYb4IhfjO
9MjzLO92miAerhnAvGCYWr3iUAAftxaYGvzoTe++a6DOvz87G8cL7EXIRgEKDrg2v7ZxaUsVmdLO
l6XalfEITQvPEkVQNmwElADGgzgNok48HtyisoSCm6zzM6M8JMeQivLzG/fmO30rEG5oVojKnuUB
KwoQu3RG2PqT+WEsH+n4YWI93ATnbGuugJGAawYuXRtBzKUWp22qKJYwV9OcuVH+u1F/q5KIYGRr
rm6U2JzX0SOuUZg95qoxvlWHLhec5Y0xMAgse0cA/QwS1+UYRqRw6k5WGl8Kz7F6qOf9N85CPtN/
kwpWStnOCgPyUZMsOS+DdphF/J4bvgWcPtRsIUjG2mJxy6CSzFFGO2n9BitcK5Onq9+aPBjzIOpe
75+OjcVgdQzgQMP1A8PK3QtyUyvdmJe1/01x/HQSzNVaOit/ZsghVDKigzn3XunQOKxVqaz79Ulr
LmErYMjeEI/bBqE+ZDY1Vh7LLcWsGiXJR82Pysit69jdzQPB3g7AnoFTDyVK61ywLFljbEwIz0S/
H3vya+/cm6CZgHAHcJI1Zijtq1ZR4t7wp49p8yksBS/qtclAaS2ioKgjgZJVb+k4Nxqq54rqN7VL
jEPteGF9MTqBQ7+xBqAEZAA6+C64QDnDZNsRqAHDRvItN69fSfj1/hytTzOSjHgDyeAoBXn1Cns+
ELtSqtL2ad9+6UBDlNcawJLSl/tqtkZxq4bz8Whq6FNmVeisphauMrv9uPslh4VgmSdA9bGb+A7Q
ndmiFFPBWuv1TxXtMQTfz2Z56cUz2DaCP8zTxqOEM0qhFqtmXqiGn6U/o/ZUfpOLp1E9yfOJjn92
TxXWm8FtwEsDACinSrHRUDypNITKjnL0uLtLKVpj4KyBMgHlmCY6J3Ao8dnQyNzLkunnqhuXl1b0
otpY6YV8ziTZVI4nWaGWr1zrMHHtqBP4GxsKENyDMwOkNl64KjeAOJGyZior2W8e4/45nHYDCMyF
eO77exV99KSkkf3EtUIXQPHdq7sQzx2EUkPv6myEeGp4MTlQEZR0wyihOawNq4rnLKaI2z0oRArj
MAEgTM7/FOpTSB5C6eTUguOwsQYLLewrbu5oebJAg1IB2aYZvwv5OQlP92dpPQoLT1nEIzESNJfg
j1uXSLKeAtjmDylQLseqAwzJnUVPZzYXy0MNLQh5ouEwi5TwNoMOcTejCcrkW845mz9L0+dOVDSx
niiWCQcjIUIloHrj355zoqZKEzdF8NmudRd2ZfdhQJ0evp0F7pmx4NwLQBmRKHdIERhh7tpK4u5P
0SCaBO5T8B3BYwWDy3Kl1dqIs8ymedCloA45kd0baSGe9+uTsMLlakE8Ub8wKgzycn8jbc2/gWwx
gnx4IKK13fLz6VhTJbaVLAA1kKt2ilvsRiSgX6JpvKew4IDxVEpqlKX1FGVZkLhN+K0odl9riOkA
T4gGcWgLjAfc8vtnOS8te5SrQM3BQNu4qO317s/Q+maDBsY/Cz8GVyfvoOb6qLRKoVTgyjoQ2S2c
D7HiytlTHqPL5+5sHCL3yOcix4FoK1ym5Wi6VspnOZurwGucT47jdd3BdJVx95mAFhwHVuGDa5Qn
ZsjAqdtEA5oC6JnshbNzaPYX1C01cD7ZaKd4VI/QkHb5YaCyN1Tn+6uyNoDQgAQHgxPCrVfZvr4x
sA4oy5PCkcugSh6zAiHcS9M9tiK4y/p0wF3C4r8zsSFBx5nxaGrMcsYZCZq2RImJi3JWgSHf0oCs
0Dvg773WejkOi8RkdCK7CjT6JS+ed3NQgmEP7EbI2CALjlcjZ/6ksJiVlNIsmMLnMT7k+0835CPk
Y2FDwf3m8UAlskGWk4YpuomDU8zQ3Fa67F5otBOHN4PCD7YS3GNdMehsTi3j4tJPpfTRrB8BuE0r
gdexsZ1Y5BO1xCjQZGz7y2UITSVN7aHPA8lN6t+/E+dnLTh0G2YEESC0dWG4fRhbbsMmCB6PRgtD
LhnJUzwYnjToXgVS/1F249Gtmm/3521jYy30cSNKSRX2dQx9PZmOpt4eZVHyae0dIOyNEwhHE67y
qhVkL8fzmIwgcAyrkx0SV7fdShcc861RsHS+BR5KBkXhvMEInNN5HipF0E1vqvp7FiE4tsaAgCs6
WcInZAGb5borqWV1qa2C5PKqta5Tf6Cpf38dtnYWs1HAguGixowtNVQJ8L41iGaDIjvq+bMUX5Fu
VATbd3OaQPAOO4LgN/IpSyWo+i7trE3yoHJ+Z9cuFuylrVliiXfs3y00m50SkE7NRhaU82/N+aJU
X9Xpz/1p2lKBaNP/lgwqq1KQIiZ9OlVhFlT9k22d+9FTQ4Enwmzd0ptFhgahJpgShqrhy3+dqtVA
vZyngZP5MoYQfylVzZ3wVw5f7o9mYz2Aa0IfJKwIClBWh33McJH3BoyW9WqiAFWwHpvi0WgBFUYI
2yC+tVzucJrDuqVgQExfaHcQdkBaTZSKWhwk4BEUx/8QG1qKjzK7J3MoV9dh/IwAkjspp7o+6uQs
R7vdcyiwGPMRbnMWbGQjvbnGtbEcurruyquWZYdzGYkInLaGgruJPfXAJbdiCzcnaVKJ3UK+Al7h
yQOhltf8bKofpPhn55KzqUL+AC9KnBQMajmSNIlbbcz1+moCwXjMRI1HV0uOigD0lEWan1Vnr8o1
1E4aas0s6mteXyT5UdmbYmEcucgjA5fM+nfwyeQmS8JeT0l9rbU/0VHLBad76+tRKw0YngG/Fu/J
5eTMQ27aianWV0f1fra7yYnw8bfS2Sa42URll5mdRbX6WmU/DqYmeGGsLBMnnV3sN9L1uI16NCyo
r2/xFEhvQ/d178YBBAXxUVQmohQO2ZulfISCnKKPuvqq0GNBjyKa8PXUL8VzJ2yU5bTJU4jvmida
fklFBCYb8oGwRG4LRVe4pfn+O8McJcmYxeN1sAbPKGpPfd09P+jHBh8AteQghuJxWVHYpMSk3XAl
jtuQj0TaLx8pPta/EdfOmjfTVMxqslFwdW1PjVMi9iqKx7HNvbh3QNAEW4rkOkIcgANzCzxnSTqp
FjGuTvJmxFeKWi75JIIEr3cpQpYgX8Eh3qTnNMIJdV5UvzaBpo1e22RHIqKC31jqhQ7Oy+hbq4WL
Dh2Uqh4dvlaa6N3IzhI/Vcgg6wgJsTcR//7Vi67LqAINJfEy7ROsySnNf8vTA6oeE7l/uL+zNuYM
XgDoD5DXZ6BU9vubky2DjDXNQeN1tWf5ksgeeArRFvy8XwnoTEBxybrMQs9SSVnqShgNk3a1+tfZ
OvbapdhNho18LN4UuLRRebzGh6CpY2hFWaLhCHpKfIla9/4QNtYdOShkY4H3wx/+kWcgTK2RJteu
mXRsjIOym6WTJQ2QhGIPevQe5U94lsihkzSOfW3/h7Qr7bFTV7a/CIl5+Ap76u4k253uTOcLSnJy
ATNjJvPr33IfvXs2Bm1EX2WUWnLhocrlqlWrrF/Dz5hlG9+/ss+348sRfZs56HuCUOpLVvWil4QJ
GkR7i1x7ZZFmQiSnSWsi7sYFhKATcm1flI1jtDY87k0Qy8DvQ7hR/PzmrOqUTcBe2g5eD49/IndD
E5ajA76OVxbodkHtg9z1fHQ0BTUUI+mMl7Z5Uh7c/HL/AC0t4Hx4aW1KMzV1FmN4tfrgOQ/99DDw
s5PuzuujnPF2FpJ9yvJpqDKlNV6K6fc0via/7s9ia5EkO65XrIpwOxgvVXvJPxbGxg6vLhLsEcLt
sH2Il873AICEwk4qC1+vntzU55Vv/im9vQlrLBHeh4Duor05HtSSyQsrLU4rissuH03f46Vf1BvK
trZKwAijASZCi3guimneHFQQ/BR5Qj3rBR1c/ATk/7ubpokp3Ahw5gJsWk60Ql7/pTN6f3APodru
fU2LsljQBuDNjswKZM0lKHVvIL6omy9fK3SMtsOtoMPaEiErIZD4CFwvorygr08To+rsl6HMgqb1
nUHZ2ASxBvN7FH4A2jnigYjYO1qzzWfQpWaMe7p1Xvrh0xQdvPxhODefvWK/RszESK6xktM08lyI
qZKDeYh2t0aEy4QEF1DaiGgAbC7tgzuFHGXArfkSsyPrj+1WofLb3TtfJgR9UNcGjQD3Dk7VfJkM
t/CKwlXDF+3KHMvXi8gPrd+V+cVLykCpAq3zq70N53FDozYC6SIAOgHllCNOYWeXrjNW4UscRedQ
UU7Pe62UwIuIGgmkLQCKkPSvzFuPAZWSvHbcb9ujYm9EUZaHF+PDxxS+JhA1MvtIatlx3hlp8krR
bAh0fPuVA+OjdwR4I8W/cijL66pOzYCzeNH0xnfyM3B571igGwHSqWLhaFa8hoBKPbFXVd9tPODH
4H2OqOhbZaY0vNq3qOGvIuUF8b60Ah5yI0W0XH+Mjx0A0k94lHJwJtUipS2HUHnJnadCOw9bhbFL
ZwmtQt+UQkDYFqZDV1pE0TQrfXWnh8J7pfap4LsvobkIyWwUY22pXQsRlnJA9C2P9iIU4G6LiDGI
kHDVLbjZIuAtU6tw01dTfcgfyy02i5UdAETERLQHZQR4VEneTD/E2ZBPCn0tfsdtkO/mrsPX43LG
7YMSG9AtSauT1rme19xLX9E+BfUJ5be9x38+vBTx1vvGbp0ew+fFk9t9bJyN87+8embju5IbA0o/
N+1NjK91QeXkYE3w09JPkyZI3GzDr1w5q3hQIWiCLCCubDl0MlLbjjMvL14d+0vZ9f44nrVpYz5L
t0yA4/6VIU7DjT9T5wzJ/QoylGM1gEzwqEXUD4+7N2UmRHLLXLDwh1kIISUq6if6NBX7VQLBXFw8
aGaDjK9cajuw0C7CMCtevzL+caR7IXgI4GJMxII19KRYAP3SrG/GqIidlzz91ZaBsbt1CsYHOhRV
Z9gLpIOkPcjKPkO5XGi/jOohedjs9rSi0LPhpdVPFTSzRPdl+6VPxlOWvJQp3zhEqxIAj0O6HVe+
KftjmZ7YUz8NWKDG8ROwTFjDhoQVVUC2AZcOqo0EKYBklGiI1ptq7Tov4ELs66OdnsKtNn0rmoDS
B/jFeKq/qdxcE8rEMvWS9e4L8JKBST+VylMVNUG2u5pAR+oBcRnwa4PUH8nxuZwqT7LEcDv3JaLV
U/iYb7owKyZqJkCysLEexw3vR/cl/U/DDrF3spLAyQ7OVjWmtGCATgtAKp7UyEAgRS6TfUS61+cg
uzJeE+vp+7ksPqTfd5mNfwSg1gWJEyRRFjdRxlgLmvvOeFX76OCga3GvH/43Cfp8L1jeAnoRYwqo
jFDO4TsmoKOgAA86uDLwZ6TLKC7w0CqZhuFN5ZzQ+LLPWRULhOC04FDFQwtLJGs2RSoltkfz1dD/
4/2MjK/3V0feYPTuRmgaZGZwmITmSUrnqazLm6ikz3F8qDS/sZ+N9DAYG8EZSbVR9YWXIgprRBAR
ODwZschKg7nRUMcoHH7QmlfafB2Nnev0JkLcDlgxF+Rjksql2lDDK3Oj57A5udpLQcn9hZLsn5iC
A+MHNgyU9Qrdnh+jAp2juTdFIalp5Gvmq76z5eabALjcQJkjSQZCQWkCWVF0is5Mj+TDUT05/XH/
98NnRUEv8OWCAHv+/ZpbOVyLLI9k/acPvbWvM9jbxyMvjdCV6OW6AHOOqlFoaul4aKiFm+HbkG+8
eFaOKejlEcAVRxSKZsy/ntoKNXg8RM/M8kP627AD3fObaMOrX5eC7tVwWhHXkF/reQSM1DSq0XOk
PxroymcFcXFut57PK8og4F6I/yD9jcSxrHJGX9U90qQkayyfG8CePOwkAhDbgQcc4LuwSjhLMpm9
5obt1CAVS9o2MJvLZlutlYVCNQrCrHA64OLLwdZcTdyUtyrOagm6r8FXvccKHNXDTnwO5oFdB9wI
AD8bC+VKh3bMXCvSm8gj0+82vWZfu373uYUAQcdrgDEHUAHJukaWWzRW5LqkiD6AEdbe51W+fT9A
M1gq0ZwP/5sfW01hCGNkuksc5cQ/WnTDrC5tkthoFM2j/AjRHznK14yDbU2eO5FOe7D1D1N52msz
sAFgmhXN1tHcwZDutoJFzPaKcSJt92mkD/EWD97a99+ML/cSH0JHcbUE43vXLAzGnQ4lVh+/kLUE
YbuoIpBd1tFxEYsew4kgSOkb6iNylpxusaeuzeFWiHREmZVbgw0iSpKC4kvxd8aSFnOQtsCbEpuh
X/xEHDMwS9RQ/di/xchXoabWRb0FMrzzE8qdmttppUwkZ38RZvy8P/rS1KHqSICIBFUqws3S1+Mp
4RlJ0VlE864aI03xxJPX+yJW1l9wFKC+DMlDFMpJKqZWClhnzNoiaOPlZ49x9Pf98cUn3gRYxQag
ohZ5XJggvE5koFKmpxNw96FD9OLvqT3nCffBUeGjHZmvagd4xxtx77X5iCPrYlYw3nKWjIdtK/D+
NoF9DfjwSO2tzsBbEqQt75ssjQfUOpEIl3Xu+sx5vb9ky9sBUHwEl2A5QFG2aEZWul7hVoiOkTK3
jrZ3GszER8rGj7qd9FgGLiE0nsNyAbkBqgpHfMlNZIOjf14xOJ1BWOEFMfcVthXAX5xgIQHIfNSF
4Sm0SOyOluKGWVLrpCufzD/68KTt7JD4NgegEvEb96lAcc7noNi9iybfmknyzO/zh9zda8SRA8LK
ILj01u1JjrYOmoJnaqiPxC6OhfKUti/3d3tlhQzEZQBuRn34MnXfZVQx867iRM3QkvmjyR6VeK/v
jSmgbAHRdAgQGIH5EtlRmZlFFU0ErXQvRn5Auv0diwTPVaDsHLQ9UyUrriap65ahzkmRg+ikSgJq
7tVr4S8hmQhTIpip5aRi5o2l3TjGSIwo9/Oi9N9xjgAtAgoRthD9uGUWD7etNa+1Jp24OUOzqrOy
xe8lxRzEQZ0JkHahMY2sA1ePTlBt42vGKe4ehioKKP3R6fuycv+IAiwbYGMRFZD7DaoT4gU0Kwzi
2L/t8Ge6f7eFpv3/8LoU4B1Tb3J5kWF4v9KpP2W7b23gmBA4EaRGKPAAF9f8wKKZpAW+E5UTFIOF
lZ9uXNorKidyA+jcIurbF32MmmZMECujE9HYd3vw7fZs7CR/EjswEyEukRvLajLbHnuWTyRxDubP
RjvmzYVtMakvbqI3IaBBRuU8ntQyYxzTct1gE4QY08HiQbE3evXPJP4dXwr9hFwBS3RUwQGsTr13
jrTT0F70cSMwvb4b/0qRDDhrXd4VPaQYqOY1/OS7sTWPVQmoYgSsDEyHC4BiWDAQCHcOJ1b5seiD
kZFk655b2wqcVkSnEbKEGZSUO23dhHPFhBtr+a1fbuER1mZwO7wc3HBb28t7DB93zkH/0z/3KB25
fw+JL5w5ajhMaE8KhUCAQBRAz08sZ4D/cIpKVZTxJFUQPUxjYO9s+/imFiZqtsEQCO78Ra2h6iho
Ip2oOFHspBzH6bh/Doj+iMwZ8FELBHYKZ4chiMOJ55ypcpiyj5F7CbfUbm0zhDsAblS4TgCszVfK
msIyLsyEEzo8xd+7+qDG75iH6HSHuhTEjQFbn0uI6j4O3WaaSBZeS/PZzVR/oIGyhboTt7K85Tdi
ZGqMHNUWoaJjNwrtAFLLZvpWskfNOuQ6Oq9e7m/Nyu0HVxARcBfZJ3HC5lNq3GTwuhAPMUt5hi3J
+alqnhCEsrdiHiuaKEJdiNKhZTniXZImMlXjKXc6lZTTazidrOHh/kRWx0dOQpxiKLzsJ1RllGv9
WGuEecHI/Xor+741vvT9ajNFRWdkGtE9GqSo/Kx3P7mRVxaYV8TDkbDDAZ5vhdrGep5xQyVqnPr6
YfJ2AiGFlgNUI1hYAZxHY07p+FYuG/Ic2RDifuTU8NHIbMMZXLFVgocVKSi4IUse065I1UIRr/qp
9IchsL8q3hGVe/c3ekXNUbaDmDsCfSJ7I91LhlO4TuPgad/X8Gl18BGaqt/HW41S1/YbHifCByB/
BTer5EzpaWg64cSghEYbeB4Lir1BNOwGHngiAogCbwBq5tvdRKZVqJUNVwSka9YTHbfQ7esz+FeA
dGINe0IgqTUmYtYne3hs/+zfB4HOR3NUZOERvJ5//9gMTstDbSL0B1cfXYOEW8RWqxMQjcVRgYmA
i+xHec4QT9TrJrj+f1eFb4Hg7f4UlgIMVNgD1im4qAG5lDSuBG2cpSXcvpbaY/KUhLt3eD689PoC
I66tTQWGLz64ZeBt9adfKgLKFrEsb4kJJJcldXYKapZqbllXrUb/u5OTXJrd2RVwlt2IkJGvBgub
Iq4gwjt16Wlv6RQMksBBovoSXiaY4uQ3vFZGhVFD169af6qOVrRxty3NEeyoKK6GCBgMmSLViQBG
1SLNvWrjS4cLrbYYikgu5pZbsHKMBA0HXBvgOER6Yq4JjCZRrWi9e03Uv/qnwv1+/5Qu91nEaNDd
VpQLiSzgfPgo09peyaf82pe+avW+wwy/2UgRLacAJhFBBQVolrgmZGUuuWWmRpldeRKUzzw53J+C
+MS5RzMfXoi/eXZRrR3iwcLwofVjSo5K++E4hM91e6btWduJc8apQpLLEVQNiK/Am5VcGlD9OdRt
S3at9ANTzmW5cayWayXAweIxgZJxpMglqxGblc6ytmbX9u8+83cSQr59PRwkkWwEynKRcvTSrK7p
lLLr6CsD9ynKI+/vxdLjQxkk6Frw7loLXseod89AN65dedkEbew3XncooyNDI1D1eF/UykpBlACL
4m8xs/m2M8RW2GSY2tWwHzL7WduJRxEjwlUSAUbRumpBLT95iTLVqJ246mg9reroZLrVcm+pezhH
b14Z3GNEuCTdCxlnRhMaxtW0TlP1yKcTT067Fwki4LNCx2HF5XTOlGABM2YbV9qfy/jAtyLvK1MQ
dyf2AKZ8meG30ijX0ch8vE7Ng+KdIuODsRWjWxraN74SEO7BV0KASPKV0olGmlpABCrpQvhjF2cK
vGG/2glSlP8KkdRat1BoO6Ki8ap44Lby6VaNynKdkEuz0XMXBdaA8MrlYHyaJisN9e6qaAetOvDs
NG6V6S1VD6cQCVkB9VsB/1smajsGkDdeodh9GhR5gAgOGi90O+vCoBhotobcoKChRmBW9i1VLU7M
Xqu7a2iWQC1+y7eo4JcGHVcSPGO8G4E0B8pmrtmuq2hpmrYQ8CX8ouWBy8/o51cERnFuht1uFCpw
QcwBVxxsjouOPYIISZmcVL+i9Rqtz7G3cTktT6+o8EWwH1wmoK2TsarVkOalA6N+HdgHSk+A0Gns
xH/t1XIhBIcLSyZ6NEkLpit9bBd5rF9j/VAbfrdfywW7L/i0UHAItgmZFxRNjaKpgP5fuQqG6Kdc
PzhbUKEVBbkVIWs5i9SSWSAUvqbIEUZBogMvtHE3bYmQVokD1VZ4OUQY41P6V08fmq32T0sJuIos
OPzIGsGwyx5t3yVTmddeSbrpLzt7KMt+m8VpS4Y0CzC/j5mlKyUplI9ZcTFRIG18u3+chEs5d6hw
YAGhF2QZcAnle6nv+iSJEicmPD+ULukZ+tAEHVxc9syjL/dlLW9xBwlC5F9gUuCYyCEis487ZjZ9
Qlrj4cUKd5t1NPEWPDXAQwJpJZewJlWnx6YVJsSCkz4GnvP9/tevbMZsfMlbU0tjRMgD40f5g0ov
lXpOyt0GSkwBvcQQuRG18GIBb7xb11Jw+yVqQlR7OPDSDfjv+3NY2wFAtyxkdhC2wdUxF6CHXCtw
M8UkfOQ/sv3+sqh3+3d0YR9vPl9X2zIBUDwmhmL6n6p6S6mXt958fGkH2inng+bh65NOJMuPevlX
qv7so+v+G3wuSCjNzUQms8jdSgi6Dspv96RkP/+3bZCcQaoUTkJNjF8Yft0HW4zCKydVdLFBaSNc
VsTPpF3WwkKta8+LiBIdlF8uO28+iFfOEWqTYDnwKhbqLBmmNHdbJZmajGhW9CU3HjTEmHcvkYi/
o9oX7y5UHEhnyTCUQUnMMiJh8hg9euOGpi2XCL440tkIVSMDiZTOfIcB2W5UVLm1RLGOGhqr9CwF
Z/tx7xzmQqRVcmOnwS2UtcTLPvT6xy54x/DiBYmEPJoyybSUbZqHJcBzHVGnj5r1WOykaYXvh8/H
uHAEoNMLTGmWqVZtI9JOaPPsBeHOIt+34QUVDaARjvglRQoG24k1laodsbJr/HPcSQu+GF6ypTG3
NNp5U0fC7EDbnynbi4zE6iDVAWwhTDUiBJIOmwVoA9vJ7khq9n52soDyvL+9a0f0RoAnHVG3d0on
ysyOlPaB6gfdPZvN+b6IpRrP5iAjbRUnStRxNDpitslRZ8qh+vO/CdDnaoa7PonTGnNonV/Wr9B4
z/DoVSBABEjXyLgXcN+1ymSNHYkump76nbtFVrK6QIjIIfoj4hxy8YI9ALFSd1ABNfyUPKrVvkLP
tzMqSKgd9BECGkyVttgDpr3RCq8j3iUBQWc37Y9Lw63D4ADUoAAD1m6+/mod6x1veQ0n9cGhr269
Ee1bOaPg0hY5Ug2eMHy7+fjMLfvW7lpGKnaslEPpXNr0uPsIiX41qBMShnrhssRZ3RRgiGTELBBi
etKqv++Pv3y0IZUlwOaAocCGyo08W4R1h0gzKmKaJ9X2c/tD4p21ZKP6Ym2hcCODGsgV9Hryq61C
D8y8roeKNF3QVg/ZdAz3p94xEcDYUEovMu9yGiWkaqZOroeJcL/SgnSr6nltofCmNQH0A/If1/98
r70GL9sQ9TDEiH+CXTYo8FCg1sFodvuoqF60QPaFELI4t5Lh1qtxdIeRMRK2ig/m662k+IpOI7WI
nQBLGV49cqVhmqsmWrdSTvrvuvaUbLE0rQ4P7JRuC7wlWMPmyyS4IEGFVnKSfYjtvxzz2/3jujo8
jJHgHUTltsw0NSL94WoT0IrgcgsUQCzYlpe9KgFvKLxCcDejk/V8AnGkaogxGD0xDaQJqsrfCpOs
CUApLDKWIN4QJdxzAZFexWlnKx3QZQ3/4JW74UbAEKLvNlpRCUYj+fwYoVVRk7kdmapjQU+DcjC7
0/5NAIAQ+DJEYITtk2bAeB5ydeoJQwPuY4W/9o+PRBNC0hYe5Til8/HTMhvwUOxGYurPtvV5J5+5
uHZQUIjYjmDIh55Jt0LfsILXjdKTqLUPv5RmCxu3tsHIg4oEEOrBEKScf35ZdVk0TXQAFORnn170
eMNtWTGmaP8lUnI4okj5SQcoCbVRdZnXE9590JsnI7l27Hn/DtyIkJVAiZvG4ylEFB71zTj33Q3n
fcWaGoLyWJQ7A7Mrh9lKrmjK2NqArIUnN//E9U9Dd1E3QiJrC4WKZMQiERdZFlVHqd2NY9tx0unP
6AzGknOzP+qC1CvIDJB4AM0nnoLzvdYaXqNqmHGiJF+UoBtf7u+D2Mp5eArQBhEv8kS/WcR15sOP
HRtce9QnUjcn1gTg3Ai1DylsUufn6YdBPdwXt3JyTTD2IA4G+wROPynCYDAkTnMzhL/aoDM92HyT
LSzFypaYsHoAnYC5YglNjT0DOTMH1ilS3KDWP2bKJ7Up908D+DVRriK6wCxqPQeDwTyytAcf+M/M
L/vvu1dpNry0KXQsHOpkCRqPALHGzmX2DgMF4hNwNsNOARYiF900Yz9aSem1BKA1etJ2luoL+zcb
XujmTXjHodxI6grDRyiJUK+9tZPydiFAOkZZZSdOlYUtSSbX5z+mzQ4qK6cIoWc8SBBIhYWVi3lV
Ez7xMMYDseNgdH1aPLXjftf+jSodj1tkGyw5iMTR42zgqd2TpkrOBTIN03As3/GAs/B4gIoDALR8
P/AkcRIriUZSo5TUL4oNI7uizrPhpYsuas2MT54yEC06lEXwHjVDEAmoEMG7scBTZD1QiIOe4ppu
q4OGPxuX0Noui9I80NsIUyF73E5cTghDWiMBprlFT8o8mIz9ngaenqLyHMAZeNziE25UoY/HMHWG
aSTI4/tHvCP3jw/CClwMAATDGZYfJb0bmV1vtyPRx6BD9V+8cUpXrlFRuCietg76IDjS9+PFOI0s
DAdoWvBL/cl6v9rqh71yiJBsRfMDQW2Mil7pEIH4pFcBCR5Im52m/Lyz+wtsBd4JcMUQiBQQKdld
TT3FCEfhbg/JH1XzR2t/VH4uQFqivGtbCyhg+PPPXH+Kx4e9lwGGR2G7eD8L9kppeQpNGw2Wwtlz
htCfzG+6tbHFSy2YC5C8ya5HAWkIdDExm9PYHxt6HXe2tf9nDxA+Eq9zEUmS7PWQxLXbNm5P0vpT
pFytjet4ZQag0EAYCYh1QRomLVHTgC7OalhHcrU8OnlyVvFn5Plx906AyhAVVPCKoRJysZ/HWVKY
sdaS9mqP3lFX9z97wNBzI0BappbqamFmBgSAhXZwQz82NvZ6qWtwU1GYj0AJSlbxNpybIzN0WRx6
1L3mduWXuRFk6kYgZk0C0HU4qyBwQ9pWkmAk3qAq4OMWyAmRK+w3Egtb40un1VHK0PJ66l1NHrTZ
gX3bvcfwh/79fGO+QInq9ANvMfxQBWNegHBr2m2xQd7uAEkp4AVokScmeHMj1FELhlVUzV8b0PWj
7ZXfbfWiXl2iGwmSQWoaXg61Dglx8Tx9dbaoNla0De1wRD4bN6d4n88n0KZ6wz0r9a5Tdooouss9
JPtvNfBuinS5KKwFF4Z0iMaYpowhpHgFyN631NL3vu7fZgHsAVRTE72oJQ/VM0rcFV3oXIegHF/b
aONVtbw1sT43w0uKXFnDZOk9hi94gs40l9g6VfVD6u4/SqjHAq4H9J5YJxk2m0SGkQ1mHl7VMtCT
T1bxc/cqzcaXlAGt0lWtA8rjOhmBV5+M/e4jHB5R8/oGmF1AbcxiUuphasKrM36mfk6f73/+ykGd
DS+ZChrhkVP0GB5Qt67z3emwRSu0omkzCdICZWhPYk4dJNSB2x0z7XR/AqvDO0gwoPmMiMNI78Ae
D2laOG14zS3VfzDT/ZU+qPECwwa6qyDLtjBFo5kridEN4fVg513ggqtl//ffji9ZCl7Flhq7fXil
4GGMnozpHZbOtIRrhEovHCW5MR5yMkragyHmWig/3fjnFhh67QDdDL/gYWQmC4cUZkgbnzLrV2T9
0pWNC3nFUgiqBbAWvYF85RnotlJyU8MSGe3RPvaXbHrizt/7twHXMeKc4PBCFacUQqrDqAM8FvcB
6ozhYfvVtEXQv3JQLSTJwf/+xpQj5wnLLnWjpujta/fR1V+s7sf9CawsEugcgCkEexTSYXKWLSrQ
/CFpY+faj8VjbF7iT155ivKdxN7CS0WpIF6bwpwun4PIRJpNV0JMp52jY9ed789i5TTNhpcuhYnZ
JQ0bDK9cbe+r67vD1/sCxADzWB4emoA3CVUG74UM+6s9A51EGle56knmh8Rtr/C+htZH8nn/xYNc
HgLzeJDADZAruxR7SDNmgmaBm7UftUHqbez4yloJOhih1nCUgJGY+xidlzlJaebeNcoOlucX/Kjx
je1YObMzEeLQ3fhhTlHrVlIVcCSfY/s80NP9zVgZHoELPPkB5kY+UnbzknIaYXxhu9vvDKzeOK0b
e7CyRB5S8iLrjMKoRfwogotRqW0REzAKmcoFvWsVY8ONWZsDohco+EEAAIRwInh8s0T9QIdiMAxg
hB4n59QVl/1L9NavB8l/oJDkZ1utjWwcvDwmg/s0BlTf/3BGBgwVb8jPCyi35EQiepSMZtfExHH+
jC31vdf7n7+2AbfjS5d/WQCjVecYvzLxEgnyLGA7eYyFRUK2EQsPHxVRWpkdzOGTGg1sCq+s0AMr
u5TF1ila2+JbCZIWKOFohRWiL9e+Iz0/UnfDJm2NLxm9tklpnNkYX/2T04PVv+MI3X6+5CFx1QYO
ucHwRQgvPjCr/dcz9gCeF8L8iF/IrASDBfCuMakh6lYeE73ws/ahtNpgdDZezWKZJdONhAVoqgRr
Hnx5aZnqTi0oBdPPte99c3o+Bb3+1/3TutgIZJxFLwYYDCBtFilVxcWzjWmTcs2yoJz8Kt27E9L4
ksU2OVzIxML4ysv4VJL7H79QNQE5Rk4eeHlEs/HemRsigydu7qamcnU15RyND1Z6RqHRxoWwJUSs
4I21U5J+qtTaUq6V+4WnqH7/lFd7TZKYBzon4vIU4Xg572IaeJI4ZgMH4DxaXwttY49XZ4ACJVQF
Ih+5SEvF8CVRmt5ExEzPIdpJ6MeoOt7ficVBRdcFlO6DjAw3ApwyyV5EraHGzGytK9WMA9NOcRnY
OQ20rX50K1PBo0eAhtBqUgAx5puRdaZXjg0qQi33UmpPZXFyt9oBrkxlJkKyHRVQb3lWQoSi+QZA
wuNjjCZZf+9eL+SRQNvwRk+FPZnPg05Vmg4JKk7dFG2HLrQOytT3qt1FJaJwTNCDgT9cxPUkBclR
2NWkQ+NenfK1b840Drx4I/C2tly3IiT16HJWOlpUuaj4+FZml7rzfFU9D8bGAVuxUybgT4ixAtcA
0jN5JlZHKe8i9xoHDWpvPDAs3N+RtZMFrmEwSaGUAU9r8fMbNc/DrjXBP+Je68w30wNNL+oW49na
Ut2KkJTE8EBoaAoRTHtOI99Rg5B+iL7fn8fqQiHjAyYN8BctbImVUW5OVHWujfVZCQl9xz54NlBi
SDtA22UcVMkNt0TMKbzG6H2jBlW1F0UEwjyEQFEmJmrsFtUkTpG6jccSGzVKZxUJUHpUtohGVnZ6
JkLahr7uQEvPIaIrT26h+3qk+MVuDwTKjR4WQDMI1mfAuebHKXPCUjPihBIPmbHHhm44Biu7LBhW
NSg2auPB2DEfvtcrDpyMRUnuBvbB3u3+idQP6OHRvA8lSotXSq4psR1zLSEsCpoYQazT7kM6G19S
tlGrWoZebAlxvlHzNCr771O8dS08tACYFD7yfHX0HMwc3sQSMp64+aKqn/d/PUBuBip+cUghZD58
6Bhc7UePEtP7ZKENx5bXt3JAAS8AywvqSOCbudLnKy6AeqmmU9JVxAjPfUWSYb9TAxMBgnjoMdip
ZNZtM45bU68whTT53ppHij7m6rfdq4TENt7qeO6iVE8OLzmTEzb6xChpzOPkD+aGIRInfOYaI1l1
O7x0IYRxz9ohailhk++Gf1XJKa5OYbhhTbekSPd0wkGh74U1JZPyaFXolflaMixV8J6lQisuLNRK
WY/XlEpUxholTngw+FHZzSL5tlb/ji+tVRvHeEQ4KiU69vnAm8M7Ph8wAxPpeuE6SdqMeL3GprqH
Pih/eO9Pu/MN4vOhDsgE4L0OnZjrW6XHVuTleQqKeN+wngtz4xmxYkyFO4muXggp4bUlfX9eTnEx
pV5KzDMqrqd0o2Jl7QyJIKvo7YHtlUs9KxbX3hjpGWmsn2YZDCdPP9lbbdE1EbaQ9QGOt2hehWgo
sgLzRcrSIdRrDiki9ta8jPRg06csOqjsoMCTHdrJ50rQGlvlMquLBzg3ZHoiOyeFUwBxQUerYYJc
9iF8HZr9phx09MC0IuQhiI6lvUFfHRuNxYeM0AioulOS/Np9dsEEDYgjNh7fKp8tHlnt5BpJQsLu
s/mjrvdWmgDtfju8tDppyouBehg+rnxqJod47PYrn+AYBhIKdxG0T9LtqrGTQdNoQuoaVlZ5VXez
pWAKKAjAbQrgG6iipINVsCxvp9aMRQkFC9otQO7K+ZkNL35+43c7Nh8jNAhCcal70OBqbOyvOB+S
WuCWRn2JyAahaEwavox5brEBJZ9ojsrbc9/pvkcdf/8hAuYTi4O8GR5ckhAnAbN0W6eiwPo/8XCI
1A0LsjYJNKIR8VZcp4vahgG8rSyjLtaoOJbZwSuPKGR5xxRuREi7HBf5lLUZRHj1MULHm8N7hhcs
YDARwi+b73JRjuBGbiglmf2QOmdlY/gVE+shs/Hf4SUr4US61jRaDF8jOibJpa4+ejUYBE/vmAQS
uyi+BVRjUYlDoySxnbGkRAGOKEzpod0KaImDIp9WQA/+K0HM80YZNMUo8qpDjxinrPzhR5PvLkyD
Mt8KkOInNm9AKK2klKBtRXHptwAO698P/LZgKYTSScN7tLWNiCkJUZyLDVDdFmPa6vjgM0NxNSBv
uFTn65NkWcN4hM+nw0n1fF7sv22gZP+OL+TfrH+TTGbJQxzT9CuQsc5u1KdYfYBX7LeWUgtAGoud
NmlYTglPv5ntmbfvUeKb8aW7YITPnbZKhc+fgqh/xjzeoQA340vLr4+sst0Y3rA7oPHt8T1XASrP
xHWGlyeus/nqR1E1RIULP5IPlx/tbvohLP7t6NLiGEXd9H044uh/N/jB2OoLvGajb4eX1sbkStVE
Kaco0zsV7MALpO5/3F/+NSsHJxtNhxF6Eazw8/UBN3g+DDXQc15q+tWr89TlwdjwjctMxDdlGwRY
OJRXsE0tcg5pqY5tC54EEkYo7bU+tc4lTi9D+bnyPFCS7y71FdtyI04KtzZ2M3IkgyjRki829bX2
8/1FW9sXhDIEmgLMfgi6zhctUZrBansWk9Q+9PV5oudu6/bZECHX4qgVCNRaR2T8ih9a+ZVFv0fv
7/uzWDN8gmEFlbKAvS06QBWVQq2c4wkEMC4evGmzP4qLwph/x5cMXwYEeWhYGJ95LzQE8fJ/VPW3
nW4E97ZmIRbyxrwidO9GbVykYKm+8g9W+z9OQrp9FF71jt5iEmMXDKlfhp8tft70Ata08Gap3h5i
N5PQnGRqM5qlJKwCPh6i+BJNJy16x02E1CLC3QgCiW7m86WKM0dXBr1MiWGdzWtubgwvlkJW8tvh
JVObM6+pdQfD5+VPap3SP016DLVzEv/Ye25Bb/TGzIpYKHJbkvbF3MvyfkJkIy0BOPE9td+wVsvd
AAsKQPzAbKIqETf3fJ1wakcndtuMJDo8puQ7a4+N+jhmW4RsSx2HywHOKVvEIOD8SQpiOlU7qIJD
CfzIfonq3N20HCDhvRUg6cZg8sIoCwhAm3HfzlCtvhthjEeiJXqjIaiL5mvyUlHN7dspznPyxKsv
zfC6e6fhlSHThDw16KbkikGlsBurceOMpBfrU7KVyFpaDqRmUJeLdygKE8FiNt/mUffysY6Siijo
8TF+dtv9YYy5AOkaKvvBGewWAlx6YM1h7I73l2flnM4mIClCoYyOOlUYv6i+j9bjkAeoHKPWy34p
gMKJfpDI9yH2PV+mhI4tqNFoTWDFq0tvPDTRJa0u94Ws7QWcM6TcRSH8gnS5arRQ81BoR6zftffV
1L/cH15849w0oa7uZnhpJ7ohUctRsytSZX1QsiDvDm641Xp6bQ4CII3aEMDJgaKdL1Re1ZZFk7Qi
ZfpEdGUjO7M2hdvRxWG4uSJye8psK8XorfXYJBV6vFV+M2xgUFamgFADPh6vaVEHLN0QlsJDx0H2
lZjqc1WQLZ69reGlG0JBJSq6VmH4EBtdkS19W1kieMtvBPACwyTnc2tWFG0Ewi+Sjrk/GmBduyr5
fm0QjqUGCLxocyjX8bmKXaQZsI/k/0i7rh3JcSX7RQTkzauUrlxmqt309IvQ090jR0mUo8zX72Fd
7N4UU0hBtRhUzUOhGaKLCEacOKGx12n6RIrumHTlSembFSO0tFa3gqT9tvPUIShEAsDCT7LWK4Y1
K7ewWkCsoawfgCNEqXVpMzgIf9HFbgTQRftbsQ/g8TPWAmULCgp5V4RBEaCGHpeL+0tkv7OCheSS
ZX/V5psb7pv4WKw1Q1lYKZhPaHCB4ECtiGSuszRKGx3dma6d5ed/D2v9jYRukHTHbHjpWjemkrlu
DaQLkjRgFC6PJPlLib2O7UP/sZZanAjqBnH7xGNMDrvqdkkGWgvoUX3QM5+yFRWyOD42G7320KEd
iYm5CtEHR+3MHkHv+pcyHBO22/75AgqM/gsImgG0Mx8+tM2m7ooWpIrly1if1hoDLX09stJAr6M4
FF06peEBTlRLaoPdkrfPf1JlxXldHh3wHzBGI9Qk52uciOmNOiAiPVq7hr+RtZD60m0T1Yj/O760
9gW6r1agXYrR1ujLgcR/WdvjxSJBA/Y71JQhIupKx7QvXKbbIVYf6ss7d/Fa+v7euxfjoxgLJ0eU
PkrOhpIr1Egqkf9uny3+5qg73fBCd5f83n6KIAgltIjWQMuKjbqxc0SP9XqoMA/2mnHHS7rNNcDY
YXDg4UcEzUDVNRdQosv7yNQB9YJ1vHdQCJEaK/d4Se2JBqDwZIRqldNXUaM6jdOO0dVVfd3OPe5l
AE6vEkeLFZcVE2gbEYSAE44yP2kiDBTh2jC1EIN2J/rJ7A+G+krTq9UBHuKH9Qe0x604+QBYVZzG
dhNddeozuiObO91gX+D/IQ4OIDuSZ9L46Ngw9JkNg1daf7f802icth8shBzgXIJtBqFeabksLTHT
0qziK/jOHeVl5Nvj4HhIoOoFbd/fe59IBrUbmM3Q5hfqtT1N2ZP9tPn7cRvAZQKQObjhZYrIXDUA
cAH850qcUxQf196KC2YOJgfGAZBOxJJlCscx01kPsxRd1eJCKzDO7yN152Zfqv7YrzXlWtAlkAUt
juQrYHFyGf6gkTiLXTO6Tugxmh5o9qawk3GxP+AZzORIngHp1MgIhQ+lu8HEfJb/83hL1uYh6Sqa
6KWgbMGOJ3tbO9WW3xQ+/+Nuxx7hTOHUCuYcAamW5mEWYBdC0wFQ/aZod2kyb606b2kicM8EVATF
Eei6N9eJaJ7UEN7Q+Fp69vCSuC9GtUvLv1ZeF0tHDGRPwIXjzS1IbedSWO8a/aSgCINbvxN7H+W+
nu3cwtOoP6zV6S/Yc2hEPANQ+YIAiwzX6lA05HZthAwzeSZ7x1m5jAvmHK3mBd0paFtwIaUdqbS2
qkfLiK422iTHrRdpvr4dQiIcHUFHgsYiaFAiWfTItXhEcxfRG1XzIy+z1RU7tbBGMwHSE8NF0NHk
ipNce1Pxo2FX8g/sAiSAAABMg7YCNPp8xycWhaSMjORap4VHlML7/fgCLs0AxxbuGjLA98hOCoXp
RrQAUCGJvHI8Dspm+iIXcX4Bo4dDAqyQvAnA9lolEahC3T41YJ5Z45BamgFcZVg+keRHaHa+QlZR
RZwRM0d+qj32MTnF29G1AnT5XwnaXII9sG7qbEigpdcoL51x3L4HwOziuQ1IDYiYpWPKwNaa606Y
g39B8yqyo2se4cJdg61A0BrUau/8p/MJdJQXphnaCMey17B297keHZxmu3eDIkC86UXFAfgApAs9
ZYOZh6GTXdX8YLjeKuPmwj5jaEEAALQWAr7SPuudPnGElOl14IcpUPl2fTQbXoi/8ZorFSWrpZLQ
K2k+d8xDU7RpM4+B6LQhuE+QKoKrJmdSswE1bq3j0isqe5m32hp8wWmeDS8d09ho21pDv+hrlZ4S
ulOctwa1bmuPyIWzBN4T0aAORSuwQcIQ3qyTqFFv9VbLrizeKfSpr1Fc8IGTJGoj8IhE12Uw6c5F
KODZNnrVzoDSTuzXiK4kpJYOEvw0lGMKumqYhvnwxEk7BBlRNFSxzhvOGcDCj+/z0kYIzJ2o1Qc0
SC5a4IZbGDWj+TXhr8a4L8wjj7/DtfmAFJhPaD2QnqG/5XwaqhJOGktDnKYRVQvfJhBvTKTxGuPr
R+TAVqMVG0BOMqsxjUfkpCKTXt3hsz58inRPqX0tW5nNAlISpgFlq0jmiBoG2Uw0VCVlD6DNtasP
SeUBKzGhZsk5JhnK3zyuBdQ6tR8IESKjjuSL6KMGGjzpKKCXY9frUwmIGPGzY6ntHy/d0klDMBV4
bjzH0TBIUlkuNaJGs/BQBjmHl7O3qtn+IhMNnoHFFLkdJLTnZ6At2yF1dEDctOIl53/Zm4maobGw
MnAOYLvvmVccPk7R4IqQCH/qwNZUHvPt4B6IgM2D3sC2I2AxnwInNDWdhCHm1e1gNsjm9g9iCv8d
X4ZBl0PIFXvKk6va9N4Ynqb2k76ZVAwyAAIUJfYiWOFK22BpMQUrBLbBdJMT8+Ip/sA+4/IBkQG6
AzSjl7xAXeNpZ2iAk5IWxT0ng694IAvvClF17cALeS95lHQJ4l4aCdsqufLpNf+GTry88RR9Xzuv
ln3YfifwCgPhNDpHWnD85/sdIfrP+waIHLPO/AEpybBamczSrQOLPI4S3FoAQCVHpGddqnJDlLEU
T+2Zpf/P4aW1cmuSJokYnuQ/xuRnuOYvLxlYWFaRDUZ1KFTTfIF6paB6p9a4c84uMf2c+/HaFO5F
YO0FYzBIG9CeS07BRFpo9mMHtTeFzxV5Kixv6Ff0uXAD5qE1iEBaG3BDwHvAwz2fRRGljHPW4WVk
vTDNb0s0QzzG1s7cjt6bCZJf9qMeKzFQZLjf5r53vlXD78fndXGt/jsR2S5Fo+sUoPXB3bZOMfCN
4A7Qd49FiB29WyvUpaE0EJR7d8xQQ9oa3CloAr+Q+b37k62VLi0KwJUAryL4S++iRXHIkUMfgGJI
O5+UXuisXInFNboZX3LYiNKmI0AkybVz/Kj/hMzk9sggisbgDeLI4imMZ8D8ODVxjrUbbcwgsfZl
uGMooNi+CSJmDqpuUW4qp45YQtu8AgfV9Ys7fU3tb49HFxZA3mLobqBhoGNBxC5dh9DmLI7aCaV7
XklOY+/bpj+sPWGWthmluHjHg3rHRBfB+SKV8GXMoRjia6V+b1+68ffjOSwNjyQhUp5wyeGmSXPo
RodXVYhQQVns0ORlrdxq6RABSIfCTAAc4W1IRrQcKKnAeYRafnKqstRz0LKz38wBhnqJWyFCbd28
Xka7TrIwhxAUlzqHYe1xtLREAGgCKQ5ko2jvNh+eUfAetK2FTlDjX/Aow6+Pd+DeTGuoX/2/4WU3
gKqxYU4xhh+T52p4Ds2DbR442+vJryJZCTUubQfynABjCOA1tn0+lVhTQKcVosSntn8Zxg+3+2Nu
7oeDnRZ+N64E3jCw1HMRKiVanJoxqBv0Q8p3a2y495uB4YFOAr8SbNCdH8DoqI+jSadzDV6iUv1X
Dz8/3o5FASjYFP2gRNdOyStjgKWbLEunczn4lvspJtvxVahNQ6IFYVJRpiZrvbFymVU6XXIBraxH
QCsXr7W3uDfTGBa97xB7QkYEnATzLdDCiGXlOMUXrd+BdTcz9xOIX9AfeS17u7BWggBJNEkD6AOd
ruaCVGfU+6gb9TOjIGfJy+dus4sMThb4qcA1IjKBEzsXoFVFlkVjZJ+LV9W8FHSl2Gfp+2+Hl65D
3pMhaXRinVv+TOmpGFb8pfvrNv98WfuhgYlqT/h8jR0K/pu4/zabW+JAgmAARUgXBg481/MVCi0O
fOyUWWfb/pQ91fXKCkkzAJEJAkIIUyOyhTcQSnHmw1el3U6a1fZnNNr2wLK1G6Zob5i/N925dylo
NQoXQLCkg2dmLsVAW0W9sVh/NhLbm76FjbYSvFmaxq0A6UZYY9UZXIMA5VsMJIyBlPBaQxPp0t3N
QTqqCMSOlE4QEZ0UMGmS3/4UIvj+z+OVklyO/0hB4sbFgxTPUznbWSitE5YdpEzcI+5x8FrrYK2t
1ruOu3Fs3qUgw4LgAxhsEIGQdt1qnbrK1Jyfi+bUOIcElaz81MexZ9OXzDwO7rdxI3/hnUhhJW9s
eEJYzvSo5OfxTS/3/Uais7vhJRveG11aaU7Gz00UtNMl26jU38dHBFWEnZCsR+nR/PMZmDrUuMu7
M3NaL2a7Tt8Y1fqPBGFXhaeD3ZeO8JTZI1ACWXduPOrY4Nki25TVfwSIPCdMK8yfDPVp+7DJNVvh
51x7DvlT5h7a4vj49Er69k6EpKy6GhCjtFP5uW2e+XjaSHaK4YGmQ8QPlgIO1R1adihIohbtMJxZ
+5wmB2c6bP184MahBAF+R7JZN+VNBpTBxQ0fz9FPpp+cjTWP4vPRdgx4PRBHL9RHdxpy8nTsmnOt
vYbJa7Ly9fcKCtEHQJVEQRxispakoKrR5C2jfXOe4l1i+zg/jelHzVvabivEFvNA1FXgDlElDZUu
7TJ36wRwj7o6h0FrvjlrkX7xz+fKCS0p38OjmAPqA6SLMBZdr01pVZ0Tsu+rF85/NrZn9vutew2n
AxcNtdhwO+6YPOkw9RUpqHJm6s74ytXNN0HkYIEIhMrAfZOdQGJ0aKNOc+ttdL7Xzve1lvP3F030
tAfbCLItCIPLoKG8KNUezXHMN4O4P9Sy/CvmK+tzvwuo88IdQAkh6Fnuok2J1jjc6cbxLZ/A03rh
+VOqvxjtivtxPw9IQXIQRggiFPm9Utm8YpFTjG9pFaDMb83QLU0CYBv4lkhkA7Ugva31VMvtIdKH
N3X47GiHovZAK9hvV6x4ut9IkQ4sqeJsLBVteFPKf1PwLJUvyhoBzL1/Mxch3e1BcwYz0yAic4FY
EClC0q8k2O7VhxCBWhZE5t79grmFazMjVNscIuyGeVa26+KfVes3tYcC7cdXb2FX8LQTmGUkJIFh
EF9y4wrQsqyNjgFMGYFTo0F3NQNSirj2w2GN425hUrji8DhxAjSUTEmiOpXGugkW1Lc49EJEJ6Kd
w4MxvfDi8HhOCxs0EyT5H+DxMu1WnwZcl1NJ/qA2K97YFABqVzCr/O9c4K7Plw0QZg4uccwlGf0p
/cKqQ7V2HR/PAsGouQgGFuiBAQ/8luX7iR9L8kNZ0+53N141kMEFiRHiUXjBypvfcXPqrcpKL2P+
Yh/YtHKKF4bHyOijg0IU5F5krDfJ7LjTiYPHN/07tL6tsaHfLZBAMiAQiIIgkOfAys4XSBl16nRK
Ul6UoBl8VMZFa6TGixJwLRCzw6sMYcG5hDqNQj1Wo/IyDIfi99D9sZxg41GF3w84BshkgBO7T59m
pkXwQmvJJaHPqfOshV+7tQq/u12Yi5BrLCgcZdOoe8GEeuiLQ7aWd77TIBgfcGzoKQSgoEqkRcpq
aozNqKB5RXSZnr6EL/rau3hpBgI8hJMqSqpl1AejSZdxCm5p7YfDvGL/eAvWRpcczVp3p5KUGN0q
qa+lCN50K/fgTvFhhQTCVHhQCEfJvNJtrvew3iCkV/NL2T/lKJwaXlm/09YARHfnVQhCdFlwkcBf
kGNRIN5uNZsO7mWcfNB5IM1CNsJA4TKjvSQQs8iuIT4L8zS/EmjlmhFdCd0LqxVPc/ZJV219GgHh
ZiDjhSIazAHdrOYSSEdJGjXcvETVvzzaRe3Orf5s3vKZCFm1MtrqgwsR5mvjUC8ZNpJuilUClABm
AaVHiDbLZZ1hPkVOR0zzAgsU8V1teqa11cgJIKCF3slodQB/TfbMzT7T6BCi54rpeKXC/cpGJ+i1
3sYLB0qQlcMxB8UAIszS3W6VQucINzrYC58ovpF4xqftWwEFDt8cEU1B8zXfbSVsFW6HE2g90f6J
H9q1evMF7QTAsmD0BLQR1086r1M1hqNKTftSOT5HTKU9l9VOW3tNLtxw0VAUvZhF0OCOnNRuYoLc
S+Fcum/lxHaW5dsVKN2KXfqR5boRJKZ7466lzLR41+fOZTJ8RD0GZ7synE1E2o64thqetBj/ezeW
3hiV3uPtXjpQAOGCoRG8cVCG0s1TDbSmizLRKajZKfmn6HtbfGCFxFsMKRfR9Vt2m5qqa2BFVPvS
8OI06e3BtXaP57BgMARtOSgmhdcEpT7fAy2LEy3PXOfCovKgNz/DyFlZpUUJ79WjeK+iP4ckwW2s
MVJNsCgjM++R2puALP7AHG4kaPM5IOVi0zrqMYfcbxKv+oBywn0WJgLO5V0nyxigsCwPJ+eSKU8D
/1MnJ20jRuVdxYoyRehZxM3ROHs+A8tqu9Q0YevIeFCM67jmmb2nO2ahDyhYQTcMBAagMHecTAoD
masWN+6lyP1a9XvQJxtP1ehnxmeE5qu/lfLAdK9NfEXbT5vDOhAO6SiQ1BADw//ms4vjMGy1lFiX
eHhpvurtNsKS98W7HV7afiWk9ZTGGN6oMu9g4tfW4/WeRRKU1gpuoqzV69FsR9tGg5zMS80nbWMZ
FT4fw6N/ExYIbdPv0BipPmlaFY3WZXJbL6Wxl/3e/v2IhQAlgfbNgl9nvvxpCA9kNFE9Z3voaOoB
UPaBBXpvh/feogCp27kANlLWoKNyeAnpXs/eso11sGKFBMjgPSgIJSjzAADBknDUv4SXLv/keEX+
afP6ABgmeh5CkQP8KR3PfpqartAycuHNzn4z11J59/oPX4+XhGhliiC5jC9GEYQ2ATBELsD0e6Id
dLWS6rw3QxCAhx000zuKWfJr0PqoSiMVrYM4e7McpLYjrxo33zEg7BEYxPogrHIXOk27ompQSkAu
w3hO01O1ckTvHRsMD+uDSBrCENCy8xNkjgREDAnaNyjqZez89EfXv6wSo0lwifdjBMoKYIbgPwlU
8VyI3qtu2rAGLZaKYxW/qY6Xud7RMGNP2dj8WIjCmYXlRkAb6BV5PnWPlHbsDCHeLt7Unrv8++Yj
Oxtfmgq1m9weLYw/lR6Sa/laif7CmUVJO0A9Ajl0j4lv6rGveeQYFysEv/UbCzZ/PiIoiNGguh2F
wzIivjGsYhhavCg0nnue3axlVJc+X3Dfg6oZp8qWi8n0Ar1aGqjES9547Sn/9YGvvxldSL9xW+u6
cfWuxeis+lJoZwf0648F3F1o4Bbg3CM5D5VxH2riJIuyjtY0oMDVF4MdmCPKLfuNPI0Ic6CWExlh
sH8jqQOqkPk8YpI2ip2SMmi1V5W8utfHs7jbBGl4ybtnWdIVSRWxoPL6dGe3u8fDLy3S7dfLLlNa
NkRDrCNwfpSV5qccoJut6ShpBlJmOTVr2lliBlOyJ81B/38ukKS3+9Soc5CHsqBTTuSsrvVtFv98
5vLh6wFDh2+BeB88PmmBlF6NOWqnWNCS6Vjmz0N/YPn3tPxUDCdTO4KG+vh4R+6UOCwoMiI4SYhv
oVmONJ+hnsqw6oYiKNxD+hmG+k+x9qJb2HS0EgTVGpQGlKwMYmjyrEjBMVUEo5EjSHqqKSq385Xr
t3BwdRFvQq4WqOi7FNgIChfd4jELRtODZ7Ozx3L/eKUWJaAMAe9GDWzjskNMQqe39LgqAzM8RORP
b6+A9dbGlxyylBlZWwxlGRiZ7mnDn2xauXxLAtA9EIA6FMnAqZRUR4du12WnkDSwdR/xILrmci/t
szhEosUyUMqy/UwyRSVFM6UBslJAFBCyr/StXhNOK3qwgqkMYBXcDul6JMxKFBvNL4M22rsIJqPs
eCNthVCwcDaQHxJIZVBxSRqw4o471VzJgqbYp/ppsjyUSoX/bD9LyK2hrTnK8IQun2txEFaohamm
NNBMZKFQH7Byq5e2GmoClkLEIdCecj5+avOB6jDRMELd65+8Ubd6lrpAoItEthCBKczHj1U97BVW
50EeP4Wf7XH7VQAFmni2Y58F4HA+fDmaU6NWhAZ29LXPQk9nG5seiV0GfAYkrABgLPhKLmNKQuKi
CJLKN7tv1rj1eTIfXyaZZHky5iHH+Ia7d8Gvsn1/bz9fbtcduVloKiOGt18Qg2vTFU0hrpFkhURC
FpVEAj18x6nSjDSq44zRYLLATM+6J12/4EbUZvKkkM1PLSzVrTDprDo9BTuqW9JgVF+cwtO1z4/v
2oKFA2RBTAX803gxSuMbWT5YIDaiQmeUWeN1aenl6q48PBazcOWEAEEDCfTCHbI+NQqsmFrWAahV
8mJflx+wP8iTI9gONBiOrdxYJrfT2rHLsgp0dlEMzyxW1mlh0wEXEhXygJJACUrPk6R09SxrNRaY
2i7/9Gn4Vg+7tbqopUWC1kCAGh4OwpfSxbYL1ajSATKGnPkdfra+UfA0QZ0jGJNQi3hfJDM2WLhC
SetgjKk/7obxIxMQ3Y9EJYsDDhrpMCkEWsMc4jp4y+xqR/Gz/RQhawPLgytxX/5B1dK1+7zGAoFJ
pWvjg64+PZawcB3wevuvBEl1t3al1g7YFoIpol5kazukl/eE/1NuDiFjL0SbbcBWLYDS5QhWnExj
PQ5GFUQ/q/jksg/cNziVsJ0gDANXgTjONw86m/BIGS2rCpry21j5mr3mziyd1VsB0lanfca6WIcA
Iz+qyjHcinWC94IQkIkaeShZ5Brn3+9QNmk96Vmgdz6zvWGtKmDh82fjS1dNH5oxVGOMP9ae0nvq
18fHaMHZmw0vxN8sf9lNWlkTHCO7PhHHCxFv2IzJEyuEfssApKMcCgm0uQgV9MNWojksSLPX6dSt
UWYvzuBmeGl/LaWKtc6yMHwDmipl36j7vs5WbtviLtwIkZ5XqpXzAWVGLCjygwOH9fR4F1aGl5lK
4cP0FU1tFliFn5XrhddL4+NRhfQoFLZ5FyQe6thBlDJlgdvuq9LTNmPlsMUYGmEMPD+BHJC2OMlz
nueRUwY5eij9zRovW3G0lzYZ7wQLvacQRAQ1wfwMmTyreGQNZdD3uVcdu/A56lac1TUR0jlKqlJl
pIUINyGe9Rx9SdlGsj7hrSIVIIhf8B/MpnTZarUnoc7NIsiHHau9SPW2HyPcMtH+HZViYDqYr1IT
Jgn4KbI8CMmnxHwK1/ixF2wOjAACGoiPIZPvSLug533jJo2VB8p0bCnzurj0anr8/XgWSxsBbIuG
Pg54N8BIz2dhdUwhqkKKQNECUqFLJy7EmtVZkyHtRK5qnPboSRTU33P7XOc7Xm1/WqFXlvD0BAc0
sg/zWaSgAFKtDiGyYfjW87O+fZHwQMfAePvgdSvXl9ZlVIREt7Mga3/RdF+ph8z+gAj0vAPuTjzW
79paRZrFoimOaIAOoBPZ6fFF6f883mpxYKQHCtDUKHcTLcDu0zNUy4vGzbQsGMcvKQfqxCtQbfpY
xsKhhe8i2I2R2nVA2DDfiCY1MprELWIN1VEh3nkg3lYeAnGxkWRFwEQ0qAYhrXQxyonaekUhI2fN
/qwU9f7xHMRxnK8TcjPvja0AyBIcJvM5mCUKxjkaIgfhMewQkdls3QSVJCgzoFtFu07Jh+ExKZK2
19NgAsbhuV4LA9xfNqRXoZGAxUJG5i7/nfExdN0+zQJDO2YOnNS9tVbjsSACAwt+A0RhIEza5H5w
9LGO3SRItIM6cfDwaTtjrYX3wi7MhIi/3/hKkQgcpuhVF+Q/DQeUgunmXCv4nlEUCB4IgGkROZG8
DMQ5uiahGgR805qvJPm8+RQhLQY4gMAg4GkrnSJH462FcH0C85D51klDBu6xgKVdEPAowTCH/Zav
mtMkhVkmThLgPWUrO7s8943/WMTSHtyKEJ9wswf1UEdKVNnY6Oyk6WdzuycG/0UUXyB0aIK2VdqC
xtR5WOUhtqDY5/UuXXnY3is8B2A72FARkbmn4oj0RgPTiENAHnPSrBfN+eyCf3t4sfXNzyoIEhZC
eN1ATkjrBCBG6wq9F8RfSlB3/bN9F25Hl4wbddEcGr3eYviTflm8wuV+PP7CQULcFg6AeDKIlhzz
XY4so+r7WosCxX0dyFuOQIC7shPLIkRHQhQswLpJlzl2rMqmuhUFiXlo8udJfybhyiwWzioAm4hv
i0ASLoVkFVonTjM9c+LA4Yk//DUl8cplWJzDjQDpQpN6nAz0OIgDNr2q2WvC4Cxtft4ixoMICWJ7
SAnA65vvRKf0oao0DDpjqvZ9q3p59eXxXi+uEqqhgY1CJPcuUD+ZpU7SwoDS6I7F56w9bR8e4AmR
ahUIEDmCi3ZmbVqUJA5Ceqy107iNHw+WH2luvHxww/C2hQGar88Y0SyfGIZv3HP/Naw+cErBhm2L
JAawGXJlQhqXDptAXweNyrxMj73o7+oDKlU0oFbEqwHBVRkjozldr2aFRgMlO9mGb29sMvG+RIKg
UFSjgxRRtgpgFC4Q6OZ5UI+HSfMT5wncccZGor//SBHlcyBgA7GOfJ+5YhRFHik0SPWdXfut64Xl
z7EdVkzc0mlFiargcoevcdd1IJvqqLXaIg/U5uieW/qB43Q7vHSj89AOzW7AfnPV8nrAQbu/Hl+H
e28YyA/kDtH6Bjx1d3grZk1Ry4e8CHTnqGV7NT5o7lHfyH7zvhmi4y4UhlCvcuLH0Hkag0kXq0R9
av6LErcPbIMwbmBoRe7qPrPEEYypzIwGnfqURC/mZnSACApbSIkhNAyHW7rV9hQn6pSbNEjC0B9Z
5Pdr6cmlc3QrQfz9xo8Bo3NCjAQSmO6jcGDIPqD2ELcFMg0ZAFTVSOObYeOAQxWpt8l5o7tu+IBZ
ALQB6WcU6gDCLJkFLR+nKZlyZFdRfKnv4nxzMAZ8nSjVNnUoPUA/pRcJmLminJYYH2FJrT82v7WP
6AvRYgW2WdSRyrhGK6bMSd0B2TDXY/ExKw+x5TXbE3yYByIAgqkJnP/yQQLksSdOhZybS75nV6f8
wG0WL07oPQGSlmtohqJ1cmtssEy6rw0no/d6c19Nm0MZmATosrBWonWZ7ANEetlaWpXTwBme1ORE
V7yYJZUEpY36fKwUOopIly1krOloguHb3J/Mp5R6PD9NxUekCBpbZKNxquSoEgkTN8lspOqz0S9R
QT95aL8br+mlBY8MPIHo+oBKd0DKLW1+raMBdzp3ENCo9OM0nYl7TtbqbBc0h6FAdQhOXhWl3NJy
sbajBXqaZwGl6DbOx5V1WhteUhwg2GOZFmL4KUHVxnO1HR6DoB5q72AeHBQsyvmelscjLYw8DVqg
V0a/WKmQW/r82+ElA9oBYtoMFoaP8j1Nvw72xsYewrQBcwMCeBX3DfVA0vKrWskcI0mTYEJGbDrr
25dfUJHo4lkCiKacTuITujQWnTYEWn1w/k429j8WX49rhncVAg0idCh9veu22ljxjgd16XXlwVjD
Ji2c/9n40ulpEAQzDTG+k/8Tkd2g7O3o92MPZmGH4cUjVIVaBsTEZOK1xO16ilA9mjfXn82jyr88
Hl4cECnUNhtesjxdpxhhbmP4kXp5dkxRNAjyFtNHr69qM5IYuwGWV9GgBDHDO4o64mSpprCoC+K4
8BLj1/Tt8VyWlupmfHmpWEG4MUS0C9pro+6yNaD10mbfDi8tVa+zPItafL5uPiXpyzQ8N9WKH7Bg
GwBmxNsNHTnh08uB1aYZlNZGMWqQqM954lP9VIKibvsLCNQzQPGjbBD+3t0b0dVRsEsit8Ge215V
Vl6yuXQaefNbCdJSASpRupWQEDMvbcGivdu604IQTQSVNPAYwVDP7Q4p7KpUUq0Jkm/gKRjKn4+H
v99pDC9wAChjEVl66fO1itacKWkbaOnJSHyUN2+HuiFMhTIEPKnA4QerJgVLeNqOePpU5GodXZ54
OUosH8/h7jIIAeBPFBwFeIfKDh8LIwVNv7LwSl/LyNc2cwhIw4uTfOPQV1WRj9zE8CA4RBjXS8nv
yNwap5dkSGvUdImZtWEaXsNO98DZ7PXaVvMDCQjEoAIVbqugEZvPwtWbiOhR517L8Wfo7PN4rTrg
7iRBgAjFiBC3SEZLJ6nQyQBKr9K9GuqbqpR+hRdivzkoAyHgSkcfcNR/ILAh3QZ9UtEHnsdxsDOa
X3rz6/FButNJMDwI3QogtKiNkpPdfZJaGjIaUTBqkZ/AXQW3mjK+JfZajcDCWmECqLkCSy1wRDKN
Dvp39LgTEKSZB5Of6+6flq88E5dE6FgqvIQ0RAPkjPRkkFYfqzgKKLqEWGd0Tc/44fFyLYkAyBTg
AEEMgmTl/EjpQ5lZo5pgFuHe+hlmB/PPBwSgAgtRAFC53bGj5n1hamVFyDVWzxl9gRJs1i6eODAz
pwBbjpTA/4mQvMrJmd7rBKMgd/0ye2b87NLnRvcMtPRD1f/ai2hBVUGceDKK5odgG50vWaE7g4YJ
kWvulRVKvwe61VxgPqgwF1cDDhRe8XMBWkhq1LM3EFD+VtmvcbuqRbhbHCk8SkESLXmZZqbQVrUo
uRqidYRaema6cm6XVgg+LNS4wBSBVmA+gaYtJ6dKMQE93tugq93Y6glGDgt0M760Aw2fYlSHtOTq
Rq9249nV18dndu375UvBTNKWaFN2zfudy0E86fz9WMB7N3H5yN7OQDqyddi4bSMkJI6v5p6aeOk3
8ksPyC/1/YeTHTG8+l+deWPihfppjZFXbMHdBwC9gR5pcNPvEAokAc1sEnICY7UHihMkUOoaPdOC
JgZ+FiEoRD8QipVN+hD3oUWHJLzm1LO1fewcSu5P9kr4Y0kKEqa6qJ4WqRyxlzeW3ZoaRUNDCdjE
6cScU2X9k//S16jzF4UA6Y8tAw4CF2cuJE1rY3LNCUK+Tjr1SuNnonhrxaoLp07UFQq0ouhoK0f6
ScnVFIwD4RXlSOoPlm0NXiOjKV4xuPQwvabshJqE0aJs4J442Yt1VbOtQVkxPDpdIpWGzCCYY+ZL
1EZhMVVpH+LO7xTTz8ju8ZVZXJ33lpfIwaLJmBS7UUqLJI3phFelzbwyzr3NSFSR8VUQu3Shd4X/
M59Akfat3iU4ruNe1Z+ccuWttPT9t8NLOst2s3hiKoZvzgr/XMcry79wn2dfLymUOCwa1LFH4TUp
jqG+Czt/tTn1ogjRXg8E3sB/ya6C2xR6EXHbBQfDziEn7uwaY7sLjaDKf0VIsyjatm6bBiLi+Njr
frIGwVu6x3BzcLtQqQCeKcm/zTMrHQbOw2sPqHEEH+FQTz+qNbq1RSlI3yA1Kwq3Zfi6nuZuYStV
eCWdH19yw2s+52u0rIubIThlLdA0QZT4+43aS7NmyIAFdK9t4nXjkUy+Tlb8BKHUJBOBBtjC8QQs
8b6VDnJ2akpS3YGJ+IeiREjzWOgz1FT31Yo5XLobt5KkbdEipbd4D0lc26mOX29/Ns0mIqmOrK8t
0gIEfU2dn331fXNQEIrDfX+44mIAFiQdWpJR2NnQcq595kVowLUZoS2NL9zfm63mLQEPBsH4avE9
LHIvSdf8qaXD9N8ZIOEylwCGhKjvmeNcrfKsW0cz3CvhB272O4WLg1ow+G/iCNxMom5KRIum1Lma
3XMPbGp42G4eUAcheoYgXofw7Hz8JDTgNfPMuWb5c5o9ZWsBhMUjChwektfgCQSAaj5+RIhOYyAY
roP9VKfbWZbFHqOGQ3SeEfEP6QYQO0qbtKHu1XY679yyja0/hceMbRXOuAX41F2TodxoeaXUuGHK
D5Rb5muB5QWNh89GIYpglEXwWlr93OkMawwN++r0fl3m532JX/Zap6SFPUA4VsQnkFADEaG0SMqY
6iqPVfva+0r03aE/Nh8h5DNFEzoRoAA9wnyLKeMGqbBNV304aNZe2e5/oakQVgjQBIB15C6E8TAM
bhEjtsJz0MyPnffv489/z21I+hqJLVGUhcaZonfz/PtHQuqydwb32hdHK3ru/rWLF9XYJ45Xj/v+
n3Dcs9Kn9o6saO8F7YFea0hA4tEKGjwZF9nbCber2HSuTvFiZEerfqJ0/3huC6YIuTSEpIBzQuBI
jnCGtApHbTAAE5qeas0f4l1rHlFGAur8x4KWjhgIUGDv0PoBCWHJ0Z94q4Sc1XGgOX4P7mVz5bWy
OD6qDAzoKR24c0mNFI7Z1HQENM8oXwjduWs1DAsXETysgIKhpgovLpm4AraiViveW9cQjaVKNX1S
humpM17pB2IUiGjDFcQaAZkkTyQxK0Mplda8dqnlsdZzQeeyeSsQh0TpM3YdukUOIgxG1rUTKjau
af9S60/aZi4D5GlFuSpCdwhr4/f8uiSVCnj7kJj/Q9qXbcttI1v+yl1+Z11O4NDrVj2QzOFMElNH
k/3CJckyZ3ACSZB/09/SP9YbsqudRHIlm6oqr1LJR0IQQEQAiNixIxyMIJ9OFXu9//3CXUjmuBhf
2uoszmudzBhfHQ/Vb2WXH7o2OzgOyJ3d3tvbVFh4eCA98PrCExUMszKOi+lWPgMyYYYmbrZnmp/u
z2bFyPFuFE3XBNH9DUysBwrO4LFthrUegBGt0b3U3TjCV4wcTHII3KLvDUozZdszyWC09jiaocOB
QveYcXZtP7G9wQzuz2XFCAUVL8wDhJHAyUjniF7Yva2Osxmq81vHfuBbMIO18UW7WQAbQRCKNsaS
ZlXU0MD6ZYdWE0bKS3HZ//mCIgjkDCDhwP18OTxvDDspwE0UmtOpCegWk+aa3gpECRDoiBPcpD31
uNPdNGmcsBsPJQ3Uh/KzAp6azgfY6icm8rckmd9AozpXqqx1wokEae0pW1GbNZ0FTAmln6IkHXm3
5UIRNSond8KdsMrPk3XUx0/F1mKtbvWVCOluHmdT1qIpgINI4TubfTW3Gp6vTkHQoPxou3vTmctK
tLyv09QJafQylw+p6We7S1jhOEQvxX+LkLRVzzUrrRhEACxGhlPSbIDR1o4kYElwcQMc7Rbii4IJ
B9euzA77xmtIYH0ucAupNlRpzXeARQ7V6PgHQF9pEsoEXhSu5riAomeW8YT6jzzxTfM8F+f9Oosr
HKCTyJUg7S2dGtkcNVYzKRbeGScjQjgz+JnxcUX/0UcYUKilzia5liso2MUBXuJICoytKNeadYsS
B3TIQFT2JreACyRD9aBj4bLmZ1HQNcfROqCoVW+fNqOma5uCahZoLQikkWgQyn315msYRWABVC+h
Nng68Z38oCjPLfdrfeOoXVMxQZaLow/p79uAi56pbRdPTlhXZxN9lJ5ScL5sseKsCEH8DphNESPE
LVfyJlZK4t5sYepF8kGnH5n9yujH3UVAeFqi0w7yoyJtAkrS5ZIpVttnyDnZIceSATW4YYsr7soB
sRwsHrhTG2UPy+HjuFFnZ2itcOIenYLK2ghyrq0RbmsOrFBUh8ic3kCP8bF1eiu0MuDTFM/ojhrK
H7carQuvKl2tgN7TBLuS4IuX4xV141RzVkOJ4/zRKQMHXPp17me2PzmZlw5+O++PXuBNALIIwSgM
0jxp70tsWspsDqu3A1DB7OYyxpJdDy+dIpzlNlVVDE/6z/xRtd/t9ik40EXLMQM3RHCJL3fdodXQ
glHGCkv7ya3ebIL7V7XqanzhB67sfEy7euoijF886Nqx2eqxtDY8MMyCxUkUQsh5kZyOplX0DoHL
+pipF/e0f3WuhpdLUMampKPeYPhMzf02BRPVxptvzShQNwgYM8osRA5muTwsids5rhUj1MtTMR/H
5qx35/2cKdAhgdMFXzUQrjCKpZRqqnhbJ60pDo4GPAVbyMqVm4iAwwmqZ7zAbxKGiaX2c0IdI6yZ
n4AYNLVSz7Y2jvE1ITjF4csF9xtun8tJzF1UiDcTbublQTHPSfyS5RsucFUECOxQh4qXDNzIUkQS
J2bjjgkJY9cvrJe2OiT6cb9G4QmDK7gL6nME4ZciZiXW8yHlRmiV75C9Jf3+BwAaRIESWzS60sDj
vhzfVcALgkaGRmgPXmMrh4hoGzMQI0gOFsVkDrZAdOcF/nEpocbLf9YnbLbymWUH82OXQZDfZ0FN
D/NWAfKKfeMdhnpIuHSQnGnSdPK4KjW35nrIdR/wHc/Myf5QwrUEXbKNslVsdNVS9ZAMr5x9IFtF
7GszQB0koP54auAlLs1AKfV8wrUQMyCPzZHtbNgqnva4EgA9g2L8H2Rqy92YSrurLTWGPiU+8nzn
otxdj/JDAsJGkAFgmew8lLqahqHLjHDSH/X2e0zrDcNeWyER2P63AOniUYylwfIaAtQxiB6taUNf
V4xaFDYjwQCjE/5puUJKVRKt0SY9LJ0nfX6I2WM3bFxt1mZwLULyG/Wg1TMZoaVq9YG9oAX9bp+x
mIF0hs49rRvDHfUw6T8b9uf9Yc3F6NL9hTS1NiB+o4f6R8JZYMVG8J99vmQBhtkXE8r5sAH8DM4f
Dy7wJzQIDRAFtSbI35ApkbY41+M8thFOq7XDFMRb7AFi+2SPh9wdcCS4J912N2rHukgyyknYdM9q
cqmqp649p6XzE54IPk5AOEHreEPFk9dNYWexQcLC8C3u1er5/j6sGQJBUEiQs4CFTT7dhqbL8mbs
SFjWb2z2YZ7RuGDjvrS6UqKHC/LnCKqYki6ZDfpEWjFWqkJh3LsmDmh22NCmVREInwHPLGLMmmRr
XdQmJtBJJLSig10C8I1TtMy+DfWXn1itKznSVFD4aFQVoH6hOx5T0wPvRfwT+EoUoyLthnJLkPLK
cFRdSxuUUM8QMceeWb0TkQOgve7PY8034Vov2OFxL7iB7erqxPS5RnDWMo918xr9xLMO95i/x9eX
tmdXI89NOzLDZHrGPwriy/rRTTd2fWsW0uUvMWfTYGIWpeXTd729sUhrpoHrMZKrgmgGIYnlJDge
WLNKMImZedx6z+iHpNkQsToDB48JtAjFVshPiaqzOCunloQkek9ejPHXn9jmq+GlQ9QgTB0cjuE1
zdOe9C1+kNWvR+wHPhabDZDVcoHMeXIrYlYE4JgHsz1nW6Gn9fER2QItooPUlLS/ukVrXDXhOKbH
Som9Nv7+E8uDvOe/xxfyr56hnT5RFRRhWH201H5xq41n3Kr+XA0vfn41PFOZPrYmhh8+OZNH1FPB
NzzrmgQbr0QVFWaofZVRhunUddE8Q0Nr56HWTkadn/q63hCytgvXQqRdzqKJxMSAEIs+NX7ON24a
q3NA2s4RcEzkUKXha2pHIO+oSWg4b/XqudP9yTzs32dxgIIABj3bIWu5EeC7QN5udEjYOg+WX1c/
MwMkohDHAhQTvUmWw0fa3OWTVVuhSoMp/ZBWb+bdZLwCFg0cAxLMiMTeJNOMordZVedWmLFHx33c
3wpSjI+8KeoUceNG0Go5BfCbGiwlOHTUxu/NYNjNzyaNL5nCrLd5THWMT/TnYXhD9Eu/1frnVo9E
8gxnP8BnSETJeJuCcEfLS1z3ZtWLCGDkVnbodtd9IX99LURap7koAQYpICRrT2Xpx1vt4m5tbTm+
tE5OWpdGJMZX/xja17x73WsIAJyBeQzPEhThI7y33OYxzY0im5kRsu4hdc77z2MMj/c/6HcARr6h
Ku5KJWmzEnGryAlUyn3aTcFPTOBKgnQkD8qQDEZsG2HyfkLluv7wnw0vHTgR+/cEsjnzeO0XdAuj
IFZ4+WpYLpGkQFWtZbY6WwZCF4lfNEetO3CkIL7Yw/7nDySJ6B7iMthv+YVeT1We0KE0Q+J+dR4S
bTf2CcOL5o8iVQptklSpRBOspk0GmNs3auJi9G7/TiBZJsAWoLxQ5bxA7DZpGfWUhFwNleyTthWc
XDM0kUgGvSnQW0hbLy0hHzs76+DRwzF+oF5X7VckDCvIU3EgCPqA5fDqVJuKMwPhZHhD03j1uB9d
iOwrHmw4zwQhtRxva0D1X/eVAqb/5uO3aYvDacWXininKDwVNT8yOo+laG+c0wmsMpGnDwE1fnOH
97s3eCFCOjSrssxiMkIEOSplaLQb7WZW7AwBYRFLxS7jei05ClFFkqL5aXlRkgM4BJXSV77YyQsz
9ntUZEZxJIujGfkG2Qz4NCll3IHQCS2MPLvfmMaKmgIACO49FHng7SzT1+Hq53CLlOUlGR/rg72b
1BTJTwvPDjSCI3gHynQmbaU1Ndq7Q4u4r/aqR5Lev7/NK5okyuHxnsXdQsAMl4ZQqO0wDqlRXJLB
zzQ/T4N5y5Rv3/7AL12JkM7MvFFp2ZQQERUBWt4i5kzQX2gLSroqBXxmBBldEVuVIgxG6TLU6mpg
T02C1Paz9IjeatrWfmsisCydDyh9Qu5NGAckSZOheK3VZo1sdM1Olv2suh5MsNOOSerb7pNj/9pl
GyomDO1WIsijkA1Cvu8Gn4CmynYk+jB0rPBm3XNRhsx9ffLG/sD0Y2RuFW6vrCQ6P8K5iHMciiGp
RE7cXAM0M7/oRdClfjSestm3dlMOIu8KqCGSaMi+omhY8sDo1tQ2VabkYLv9Q1M/aOCu3CrQWdHt
hQjJx9CxQv/gCiKq9tin37LyoPJvu83HVk2cQ3D2yHbImUBFG0C26nA04SBPNDoNpurRrXq41Wlc
yZCuJGXRdTnrZ2h24dPaY1VA1f1eAAhswZKNbKzoxrb0AlTLUycB2ubCk3cFRer9ddwKm61pFVA2
AoYtWuPKjOJsnHTgM9GCyFX8Pn3Qm3M1vI347va4UCtkVHAvwRVadIBdzgTd5AYE74b8QtBYeziX
6sa9Z20zrseXzhNU841kzKb8YtlB1r8p02ATlrIiAlARXE0EJh6hX8kySqu34oh0zUVjj412NpuH
Kdkd+RBQQ7yIBSAaiU1pv03GQKpjsfZSfVRVHIuXCDHZ+5axcjKi5g4AHvCVCRCPtFBZm1apPkTV
pX3I4ufM3ZjB1vBSVGLqkrjmKei+W/Ll2aVf73/8irJiUcC+IQorccGSPAevU6vOy7i6zN2hLL0k
f0kmP9vd+ga4NkFSgoc9XgE4uJa6SgaYXFKCnr7/SMCDkm8Y9doS2QAnIC0uBMl1tG3mFCxVNXrJ
Sn+y/GTrrbeip+71+JKppVVddYWJ8U3Hz+ZgKn19q23M2j5ci5BWiOuVWaiRQS8jIoDGucgeizyY
x41E4KoU1DSjYgdg65uWIqA3ihqw09PLXPiZ7mv1Ke89Yh/u69TqcgHCD4wWqDJQUrPcbStCBo33
2O2uPABU4zbHqtsIdK1NxIG1oWzDNJBkkcwajZQ6PDw6tNpL35r8ZPgzP7XZBtziVq3Q2FpUBiEh
BQ5TOTOr6iwZlDbNLpXjI64/DRtqe7tOy/HFJK+issh6sIRTjK8Tb3aOLj+4dLfzgAg8CrBUyOMY
cuaRk4zmigvS6YTZQQfq0mR/yBG7jEcBEKW4uCODvZxEadUqUCk0vTTOU5qdKA3ycoN5bW2drkVI
tjHESo43SZleht7XKz8nh3j/I3Y5C0mfJmDYmJFgFlZ3ZOWh3OJf35iCI7lZp6mRdykwft/46nQq
jEdzv5MSU4CyouzVFC3nlxvhGkMXUS1KLrMe9PrRSQJr62azNgsbVWSgKsCJgTKHpQglGsapZmCo
c8YAtZZD9Npmp72+A7emKxHCJq9swm6Hwc7zJL1UWKj4oWdnZf8rbSlCzPJKRJSYXau0EJHanzVg
tejZbnyLbExkzXlcT0TaDtELIcZ7HGsVHbrx3KjHn1goUGeJcnDcyOWaGYTIJ5TpGEj3qw9Ndqjp
aZMrfXUKVyKkvTAyhw1doScXm3mA5Tn0fH8Kq+OLgjI8KYDUkl/knaLlDUut5BJbnqL63da1QCzx
8j2Jjb4aX/p+V8SlhgTj9+6buPQy+sYBsncL4rlqFFdSJHWiCA2mLcL8F1Ic9ewph49yLvcXamsi
ki6NE7PatgQbu/3ZARbd8d3skY4bQrZ2Q/Ky6FmnJUgPJxc+HSP7kG35p63xJRc7GIB/WVyMD15i
4MHyjVNiY3w5ga2k1HVSG+ODgLL7XmyFy7eGl94qBsvsts2gTAhMNJ+tjWv41ujS+aDnzHDg+ZIL
Y4+kOQ5bvcdXNUhQ4CGGB/yAfEqzsXPsyZiSC2iTSHMq0zdp71Hj0309XZ3FlRRJhfiY2KPewifl
jk/Kc+QG98dfNbWr8SUV6kAzVsU2IE7d/DCEWfnAt/gKViTgEYQcBV4r4uIk7XLDcqDReRxfWOU1
qPaoT5xtRLlWFgl1oaB4RwkAfJ4MVZgGlpp10oNULIo81/69Uflx7zIBQIVHL9DUCEI4csApappy
nvJIDYl1tmLfpm9Yv7ETt5MQInDDN1HZfHv/tuLEqEaDaiHVfTs2DyzZughsSJCTRrNTZF35Q0L6
q2v549YLYm18cO2KxxB6j+NuvLwF5IbRkqxKtNDtHtj8tt5iIFkd30JGCoi5FVgqsQaiITCghbn5
mqbfCjwd7+/yqgBQiiJRjsr5G5NGGxMAIxVMwLS6gEWTT7ZqEG+dhqiixE0SQWCRpJWMQU/7Qe35
AOix4TcfFQ1Ur2Gz1V9pbRoI/SCDhDP0lqkld8d4UDtVC1OAduL3A0hC9q/TtQBpFk4dDQMAH1po
Z88pf9rPSIdFuvp+yXO3JolzdEvRwjnyxiTY4mHfWh5JTZt5IEOlYnjFPg/1Q6VuuOzVPQZnBKDy
AGmjE8jSDPqa07zsTS2sTR9tzDr3ras96/svw1ikKynSIqHvEWoSUVkcuk0GDtM0+GP/HoNVA12c
gaACN4F0B6vYDN6DxplDx6FBGtNg900VWRAwawG6i04yhirvgq5EzQjUXKgTdCV2fXXeYjxe22fU
G8IjITYDrhbx86tHiTFPdao5kxoWqCYm9SnRtqINKxJgYHi4IdoHjgU5BpcDkZLaSm6Epfk5dr8X
W1eM26MTsCBUdotGO0KdpDVCclmrwOMxhymadLK31mcAqe7v8poEkKjASwj2R7ARL9eo1lrTmZxU
DWflRZ07354zv603IksryyQK+EEQJdrWA+a8FFJxOhsMtJxhVL1RpzfF9/tzWBte2BpSEIJIQz7W
ktnlUa8Vc+gafsy9Yiu/sTa+qBvHwY/ywpsqyXycUWUwTxN4Zob4ja1uXF5W3AVIu9DFHOkmwX9r
L1dHn+3EpVE7hU+6/enoK/F+dwQOOyAVxGkABJW0+n1jzozmbArZOQbWP3kz62/S5Lh7DwS3GbYZ
beUtMO0vJ4HABrebYQKuGaxg77P2w88MDySnMARwf8hrZMa9peSgF6HlbxT85e5+yLSok8M1HsWc
4kovedMkd8ZJTQuACIEoiE/lhgWINV4+m9F4HWXWFohF4O5u+iiMQ0u7ltlhFXsp1OhCs+D+Cm1J
kO7xfRrrHUSgrD46aNpBbYNuQ4/WJSAHhwwc/iuDUozIIJVgYgqT7hEXsCp/1rcYIFZMAcv0twjx
CVceW6GNOnXTZIeUu16pCFM289/oh/tLtWLPCyniK66kkMLR53bGRFL1bBcnfSt6IZTxZrPBH4e0
FRJkIJ5eju9aFeVsKOyQJF+s6tHhpzr9Yv7azlsR0HVBcB14WsEFyZbNOq6nw1CBAEtD8vgcJYGZ
H6Ovbn+4v2Cr2wL/JFqOCbIzybh1lygTnkVWqJCvheJ3ztscxBM/sStwU0juAreFh5B01vEqLpxu
AjuAUnlTE8TRfgMBGyxq0X9wF94U5TWzm2p8GkB16p5I+dD/bsf7bzRomoYnKPJAoh2SvExmN7AR
7aTDHnTT39J0Yxdu1Rb9ufA2ER26QBYlD2+NODxMnulhx/3J8NzdbcAASiE4RgFGQuwQfXGWaqsZ
ldllhcnDjLxLjmby7r4Sib++tArRUQ5cqjjm4AQNaXhWd7WexBje/pT3z23yUuwvKFhKkOyO2H3J
y8jgYZTnXs9epy33tLIDGohRAMh38ctN2b+aOHZq6HQKs3Tya2Z5Q2w87F+laxGSG0dbdvRNbyDC
gO9jcwCeHbvYQjv96Dct7wXgJpgMEM/YcWkv4moy9KHnPBy6B7CWUMOjDTjiTrHi25pHpkNvBdZW
6Hhl9fCSUHGLhUsEbZ90hsdDW+YtY2ro6qPvdH0wbi3emgQEUCxcEJC0uZlWrmQ4Ymk1hwaLPeKz
6Pfdm4NLLK5QopsTHJ4Ui6sstAa16mgKq/RFbXKPV5k3pLtjrgCgITKAcxCM6Thol2Y4RtzJQV4y
hQXaeGft7Jdb7nxlmRYSJB2bulnJBg0SGsd3fu23iNRuTws8GeHmAM0UKDD5rmNE1mT2U9Kja+7o
ke55Uk589Az3cH8zVsXg5IO1iKIP2R2C3ROF9UbehzT9oMy5X/SPU4+ITdF59wWtLRcYifAfxBax
79JygdAutbO6GMFb/knJPVvb2HCxoZIx4nGBcwNULKCDkMGsczdoY29mfZj+YcXdS/vN+I2N1Uvz
zd8/D9xGbLyHAUG8ob9iVVYWRs1ZmA8B88xmYz/Wlkn0YYRhYNtxkC/11sJLWB8BPwrnPAm+x9ru
pjnoXwhcFsYmQrXkcDswYS6hVj6FpvpCtZP2ZffqoM4Xd1vBvApQrmR2VaKDzqfWeZhWnVd/ItP+
mBkKicEACN5K5OZuuCzw5AC+OFZ5SMxD6wZ8i/JK+GxJjUzcm0Q/Hh1vbFs6/YqGmHx2rSGseeS9
cfQPTbTxiFnZYXw3EE2CrRJBWOnU0C3AQ/quHUJ0/JnJc9S9378FOJSQXwQED/BR6YBwk7pVi7Ed
wz6B9qOF1382vLTDrWP0WTV3Y9jwYLb9fMsAbm/jglHn78+X/ISadghyjBjfMY8j8yJ60rTHuj6M
+6/9C0Fy9cTYVpaWmRBkdEFbeIVzcSc0bsUZvrsKBIIEohNQENSBysTlzZBHBUJGEFQFM4HNpf3D
/T1ZU1pUvuPMRngLIDZJpciU41LAkVapoldNfTR4MOxPGrjIhCM4JP65jaFZvKFW2elqSAGvDnp1
r9/A0YOCNLwsRB8I9LdYuj2AXzOzzkqGzh1P+vT0x/31uTnkBIBQgE9AeYqzVObArNyiLwFVYKHG
nztT8xQ0bqs+dFtY5xvLlsRIpmFzmw06hxiDkkA1c7Ta/HX3ROCbbIGJxNmA4vflMulxM7mocWxx
5zjMzgOZz91w5sXX+1Ju54EmVVBZeEAEWdDIdSklqQ0Qoxd6GSaGDwYYT9F2A1OhRjiCkKUTiCBQ
Ei0lzG7ddA6DhOqP9qnYC46TBpc+P2MOdfIJg+f606QFQ/Tu/vLcatPy46UjGmBInnepVoaK89i8
n6xziQZx9fm+kBuT/jEJR0CQXfyvTJsdW64Sk84ow8x+jNvnKXmyyMaNaWWbxSmEmIcoSAQv0XIT
OupSdG5IylAFpsIbssP9GawML1K9KIwyBc2OXC6bzqadayOhYa+ev6Ph9v3RVzZhMbp0yjVt23LM
jIak9xIjiJUziKvLLXbClV0QkXbA18BmLKDayyWKOQyustM6rLT3Q3RK+Sei7F+mhQhJm3qG3h9O
W9Sh5nzV9eeWBrsXajG+2KarMN3AWrVWc4w/qi/FeIqdhwmEHFuNM1Y2G5dvPCKQsEa7ADl5MOlG
nA1xXYc9e85sjzkbsxCuc3EtE22xLcTF8aADMkFO4ShZl5tqZNVhbnm95XfzmWpenX1SKn/eCkCt
ycKSgbABdeq4B0qqhX+f1GlDwTJMPK0OxvIAiJYB6At4jdONrMXNbQfzQgQEpCyCiQ8n33J3miiq
1EiFLPKaj0E9+HF1jPqHmb+/rwU3+yNeRSj0Qe4Ixwc4cpZy+pwn0TzMJRhyAjyG2W6HLo0vHUxz
XUUmnTC+mg3BPCueVu01+B8SEHcEQTrKS+RrbaY6DRksOMS+OzbDJSbnLPKKLaq81XVCiSLYWgUH
ppzAANp2ZHnpFuH8Wcn8YYvD+safYBJ4A6OwCygbvIEl1VLNUWvdiNEwcU+jc5g6ZBg21mltBojd
oMAGaSTULEoirKTsIn3kEIGaktmrt/A1N45XTOFqfEmTiJmbsT2MNORt4AzvKnAPt+87cr6vr6sL
9beUHyWAV16rpvNolQqk5I3fNe+G5mNkbpjexkR+RPeuRBiMjJY9Q0Tzh+Z4efWs9IG+xVWwJUQ6
QBw7r0gxYTeKyEuNo5a+LVrfUr/+Z6slnSEzKPcTd+ypaI1EMt+sPGUr2Lm+IbAKcEf9gMMsHQgS
lnpEE42GY+I7la9wr1KD+7NY1VyU8aGXDWKDN3FhztRJyYcBmpsGeerFmvcT4/+gGkZJMNy6ZBm0
7ZnOq4TCrw/eWxVhtfvji7+/OKOEZVyNL1lGFkUsq7uchjU+np64c4yCsX/UNt4Aq8t0JUZytaoR
jVUfYxp9+TXKnon7x/1prI6P4CmC8zhq0dRrudN6PJFIT2rcrOYAbKTjVj3RqiYh8gHfhPcw7rfL
8ad+rvUuxjKBhgzVAOlw2kIybEmQjC5W57SbNEpDVPnw35P2yHZTzWCrcSFEzRiIHUFYLu0Bnyze
j5VFQ5c88gnH0EZxjFhjWZVEE0nkJPEiRq3Sco3GUUObdAJr0+2nrAtI6ilf4pPxRdc3gCtrm30t
SPz82gmmWT1mOgShgUYCOo/5sF+ZkEFAZBl3D4RBxFZdjY9gSK5V1BVPSa+OP9jF7/fHX7O56/GF
/70aPy8tMNrRCPcaBNMUn5Y+d49587bOf2YiwH4gY4iSypv3mGtlcTFVUxnWiv8p34pFrWmsAK2C
/M/CKslPsTG1Z61JWIlrh568EtyhrY2N3pIgOT91mBoy15CQo6Ev2Lb6Z2d3YFMYBewasU3R/lSu
6AIbaRUp2lgij/6Yl1/qYe97FeMD5i8IHpFuQ0HXcq+tuO/zAlWCYe7p84kYx/uqtGYKCMOBXVjU
R9+wnbJy0FOG6xO4YN6T/u1uknh8vfCoCNoIeJUcoxtKoOh7cM2EXeGV3Mu3ILFrn389vmQJCq+L
rIihoCj2cKhn7a1DQ7LDQrkhfB2aqSG0LDlVqrVal1gje0kUNJ51vqJ+ZcPExBdeOz1ZguT0jAz0
YxoyKy/5eFbrN5b7oX1Gm/F9u4zlRwBQGLIJeBX0dalEbh/NhjMX7Uv3sYwfjfjPMtb//sb/V/y9
Cv/83O5f/4Pff6vqqU3jhEm//ddL+q2tuuoP9j/ir/2/P7b8S//67TttUyr/kcXfwMB/CQ6+sC+L
3xwoS9l06b+307vvXV+wH6PjE8Wf/P/94X99/zHK+6n+/s9fvlU9ZWK0OK3oL3/96OH3f/5iYIn+
+3r4v3725kuJv+Z/oV9+/z//W/4L37907J+/KET/B7oIi3JeA29p8GfgoBu///gRMHS//BetWpb8
8xfH+Aciv6DWEOcp/p94dnVVL35kav+woHDItAKIjR+QX/79KYvN+Htz/ov2CBumlHX//OVHkcTf
KgbHaqJ0AkUBwEULbyv3xgGLZFpT04k/aVZMR4DskDa01APyiY4NdnfaxKjfVPoxar4qnMzc9NNE
Lyg/5nXdpx+Rtx4r3RtJ6jQsYKWGxpEBbpURrQ5xw8FJ8DAoLHZbrwU5KVqUOqx33NbPnciI9bNV
5l2XnhAIaOzCq4tyNGo/ju1KBdwy7psmPmTJWOC7YgTh8V2xMup4KXZxZliV5zZlpA+PJY/qvDqI
YL19MUZgHZCFmcBE/Htb4bD9YGqR+DqqqGJAq61UiOZJPKBh9GSxAn+cEPT51s9Kl0f2q2LkdtcF
dhMxVXuajZn29imPlMokRwQnSV2+gLk6q39vQZrWj8cZaVUO4gWzj2zbbyJnwPhNkyrD8OzwgmIR
csYAbX82syqDNKTUKKYNtmQVn9A2DTcV0DymmoLixl4V35/2fYppJ5lOmq9X6viXDlzvuTDo5ZYj
2Qz8NQiscCTdEJS2gDtaRTa2H2ejRautB6SQI1Svq9k4WCRokspiyUGP53waH6q+muv5VWH5yLKz
VkbE2uIEX97soIFAauMAQ2Qd/U7QLlpyoylJmO5yHn3ocAGHavBMjdF4T7NGcCQdaouLpRrGpKyT
i6IXtTU887SncerfX5Yfpe6LdRFV9kD6IgqPhC1qh5aOcHZACt/Xnf3BrvBGLd8MbUeH7NS2eWqZ
FxcbElle3EMfUbCm53NTtZ7SDBpUK50cc0Qp3tyLX1B5C+b/oOxrwrS3djZMhvK25MWAM8JgfZy/
8ApMWS9OiZ5Il/uzWB4Z4qKE2g/UZyKiIk4lR8JdixKRhpF6+sD1JkuIZw2zgWU0cTl3p1NidI0x
PLoK7SpeefdFgxJQ1iyw66N0HUXHONSBuJPuzmWrmX0yG/EHC/n6KXrfD2Vug6i+sxrsYWQUQjja
OAobMKu2BK2BqnSD27zQmaDt85tanzksIkljYanDoCXz6PVdpQm9iEGzx4IWjTkz923Vl8h7n6ye
CncyDkmFMUHeM9m6p2uzbSReNcyD+2tU5hmv39XUzWDFZtIWqFpxSa+Y7tEooNeu19VZZDXHSa+I
MNyuK/CZE59sjCwKU+F3pqHt8UVl5wirVNJU+KQIvU6w+SDVN/En24HnrPNT20la26+bXtg23jMT
fub8OcrQWGJoFWXZmBc3O+FYeJ2U+JcOpbGYHqdizlnqwu551TUQblagr0y+RWnRj9NTZ/AInW3x
1lKbr3CiFCtMuxme+jCrXaLXAZpbWFqg1amaTNRr3TJDeyeGAGKdPkzxCF6sS1anyNicwJQbD9Gl
zntqKV+qPx1kYSPGH73nDSt4/eugsQJDGxPFen9Sc4dl2nOR6VWeI96oVxlv8c6ANcDBoq0l/igo
zsVXO2ZUY15uFg/Kqzkw4dXKP7+zUdJReaV1B10NKqAXkszXJ70tteNUjGqneWlvFcT1qBr1nXqo
u9FovloZU7BNfw0Vi+uA9RZ1YUKbOIsr/q4sVTSTa+K8G+ITSQvO9Pd91YjNTYHxz4pPbBgdJ/dy
e9Sy6BFUh0LPRta7Vv8EeusOPoZGeowlvW8b5MbpoggCtocjSGA08MpfOpfEitRunh32serNFKgi
EPC6qNP+y+cpTcuxZNaQz1CakWYafqloM+Lr/vojRpp2TROg6TdTLsB3icPaqPQWu8hGux1fhzZS
SySiizaHVrmJLtalbpEiByw1i7vG47nREvM10zhJ49RT3a6uyCuriM7mdyrPuvjdyDPCrecGZQmq
NntErxu7fzL+PEB1oyP5S6XaMQT8+RsUZwj9rv7Udm2YcCl+kzmZ8NnEHJQJSK20HKAH7USaTgGr
flWoteXRbqhY8umv007j+oQZK3GdoWKnUVx1bHylnij2A8djhrm2NugFmR+bWayqR5olvW4/x73T
dt9UoowwXI0RHWesoc19rQRKwZrOeiQIzkYu6HK0mfIT2jdQwzrmWiSMmtTKrG/16JC42ATAVeBx
EMgBxz8Y5kxpp+vSNOCTSP5qW7NZqccyGqY89XUK5dT9jNhiiSLTLLPUZ9wtmsxztCzRyJMxGSO8
8lw1Khrw3VdA+XQTLIA41EA6ARgSSu3li96c1joBv337gYBfGpOfh0r8UnRN1LkvrB5I/Q7O16ng
r5kK4uNvbuHa9XTiujMmyrdJZWpWvrga70EnoY/VAJQfjYoBp0vJKcu417RRZtovipNZ5kMbZ1WX
biCFlsENRMZ0sDMC0SGYiQDQk62Ik1Hpa73RX7WpbQAqTQc+x2jlkuNu22RHGmWkQQtXZWRjfWrR
icXU399fR+m2gi+AHSPaD8UGwPUG7Da3rUbGuRlf44rmNvk0qpyT6ai4WgmVz20jHyYvsVqGvQbd
rdhd2y6NiW88DW+/A+BE5DRE80yBfJC0LG90s7Sapn790zfqpBMOGZaPY//IIpVjW8ZCd/8vZ2e2
HDfSZOknghmWwHaLTCZFURulKlZ13cCktvoR2ANbYHn6+SKB6ikmzcie0Q2NFJMIxOLhfs5xd3Mg
OPW4I6Osjd/79nTcuBtEMabLtCEGGQ1p0jfDKOid28vAG1iQge4oPb2AY8ubULBOjRv9JxgLGtI+
FmIJw+wd8OPVDFzLFQF7kDhiZuHGb9zWti/bclM/pIV4tvmGsQi5TnQaW3w5jI/XTP3aPniSinjP
aer4VfvODOwpPP/yGyPU52B56ATRhVwLkr807XMVtQMMmfrRymnhbHv7AaPNB6v3oRpHzPl9VLY9
x+1wYup6bWb9SbZpMdtJ2fibV1ycUhqTXVo2vmE+5Vx5cvTNhSCUf32n/Q97OJJyeJirNR2y0ywX
v48S2Slq0v+WWzRtKr6OaT221p0dluTnPURCijJ4dMFaMMRzKoLul29FxnHow7W1+nPliizvv2dx
ZHaxsukOuH4kQqpQ5Ckrxem8FJKyPlWS7+HYGPe1cYSCeTY31W7+C83u+zX0m3FyhnjuiuGT9hfw
yHuKAplLw3HzzAsS9B0wzRdXD4iOmmXruWOcZhPc8fsN2Nr9OoYkV3blyP+VTVUzWHoGEGo9bpsJ
Ey+2k1qp84fl+1X5pUnb0Vk+pxU8Zn8ai4x3vPgUgmCWe1VvfZ6Ma5ra+SWN0lTHySxKpbuziJql
0ElUTcE6nrYisNTvzEvLTUtLZQ4wJUHxYafHzfclQ2h3n2Xua9e3knwbQ0qwYfBz/m9zRyze/dwK
c18pvdkMJZ82wcCqyN8IA4Ool/wxf1klv4Ks1ThFlqHd+9PxAYdjzUYhAdcEk/hsZoJTb83403j/
OT5iTcKp9UOPoveqM/SyWOoPXPTGA2xm3AV8UbXEfHH3HTU0gXG0xiWouE8rxQ1v3zl+igm9wyEw
d7WzWLQDPYlFun1/2XLmSl68ulkzv0yaWpSV/nMJaT+VPU5Tm48UTqkoANrd5VOLP2KPsb+Vl0E3
4/yfLg2v3rszrsyRVbRtMSdRQZED0igbPRJMWVnDHgepLiLyEPajsY3Bhn0at9JTI8XYZa0j61O9
ZfTKI9t8WDtbn3OriOR/6OPVuzSupHxGPDyJatyW8GMfx8ZvKxqxkYFTR03VDvQL1zm249kS9qa7
jwj5s8JJqsYucLL7ZfDs6ZIOdbY9Bm1W5upLna5LvP7gxGzt1p3rVKSxvLerIGelapeuNPnZSgll
6wdnP092OI7MZ52p2tfnQnst74mbRvozdf29kgeFWW8ChSO6OdbbCaRxj5rdnQLcNX/luJWtyTKW
Ow5XyrN92F3otw33K+tJNiL5iKY3vJEi3YZqXdU5s2ha+X2/P0AMcO083mh5ovuU5vYSwSwZu7BK
SRzZUmr8PSDi1eURge6jfsczgb17VV2jy8O20L2ln2x3qpYnabcUmlkbgolnq/GIdS5NLCuutbdf
XZgY+IXB5mmmfQ25EGi7yQp7abAjtdlWG87ZD2DRbVt/DVI2kvYFhPvd+Hsd+VOQJSHoVUmmYDs5
XC5FJmNWsCoy5uuiaUpKZDW6uiiGU73VwyweRGZloX3PLvaKnwSWxhZs+Tyq9musRc86erZyqGAx
97mPJ+VlaUlz3GgLrcp9Ctwtyn/Yq2NOql9aK6hL2kxiuKT95Bqneib0lsnhP2ZUacSpPIY1rAPJ
+hdROMYiVJYV9/2PaLVctzwt3dS11dlphsJek76JkXs2SYpHXyByI3naEcSzjd2n79zP12l8Mc2s
KXI6dG6mPwQ1XF9OcxFQlDSPx/67zNM4yu6dOs7jAmTJVYt1NwtK0AyfIXmG2D45juzC9g6TV1Kz
Ni7Tcdt+j6XVT9mHWW0cqruallaRujjZTHzwYUAdxUzJraBK7InLA6r5ZDlVp79D1/YsYFfYspjv
XUUzXeeSyVBNRJlE1E51n3NDKO9ckXsq3yv2dS01+O/3RgtpuvfSGYMGNMicb7aXE1DuI6OT6Pe4
2QKn/1ksosedzvth4lh5rcNDEyeaJzZIk6+uWcdWbE5/zjFr0W/jkgl+BlhmAAHHHjgPitCWX2jV
MofF2V5Tqt8ANUwG2yn2PywsWRT9x3FyFjHfxVbPZkuC0saMPdJDPqjzOzlmuIkPQRqvbJdaDx2T
PTaWufQdzypz8Td9Hin89OhsOSNBvrZIEn5zkKz546LmtazubKsktz9xZi779KSk6yyqTrrUjqf8
aVHwVeoDQEqsrQvaIe1QgmmIJycic4prfSqbhOrnZpXVmG7Xdx9zx75gIut3KZrbeIE4O8A7JXAw
MvNXQU8xLHmcrlP85AkSWtWfACfl8rRJL8OkGdeQS1IW2mc2FleYE/W2qbm1cADOplc4Ib+JVl55
6W3HlbaWdfTEYau2Z383qatXhWwBV1aaJxInYXr/n59r8kRjSs3Qehv27uXR89Uc5DN9rp5sYfFc
oQYDl89ua66hYfEwK2FFxs27EOANAggZBpsQmzcm0wU01Vw7/2KfK5k3Sz9v25OmvEXPO47UWM9P
R1TAPSDd9mNbk35l3dEJYqHuRFcRGudJX8i1HkASBMW7Hlq5dM6auAPu5p8gOdFMXfG35+haafbF
OTXpBywLIR2Zo9yGL8caL3Y95YIKWEsaTQTjUSnNRhB9MER/4WoVWXx2izrtfy/0ADR2arJ1Kf6b
MHsipDgivlTN8aZOMh+rojl7nrK6+dyr0Ez02+O9QZAihOF4xZRyQIBC8Y7beGfo7CJaGphqf10X
DEmQS7OLFuGtfKeu93M+dzGF7N3Jrdd7G66OC7x00cfIdwbzamPT8o/CBqb+A/9elSI23tjYQmk8
NcGUc5bsifTl/uT5Q8izhmjDjxiaOd+e356Eq47k5aIZGT6Hirx00/jpxrjGCJCJwQWWJuys8aHp
tUG5m2bp0vLkjr5Babe2nXRkXHzZlk+Ha5sNnrkwxnhI8brmaDXxC2WfNoZ9AJ+16oJ1Ao1ZDN7s
6jWb8i9OJjfyZcOlbvHPRDuXfv6ft1/qqgN48VJkb3FRsrYoqw0+c7MTxSo3Xxf66QC+Y9XGwdfJ
6daIqhHhFij1QYMZb80ZgXpXZh/yxh1GhW6uMm5JNswdbzP2VBK2Ek14WLXsY1DB75uioZ5FEcIp
8KyTPQ4gBIknltgtL12w2JWVhLX0y+khHEVQevditIgxftce6crW3e6TuTMtiIllhDQETQ92dv0C
5jD8l9xgyYGAw6HIlrtwtVXl3QdWLvyVVKXA1s1dVUrXtJ/q9Gj92NqxEuOvYzm2VRvgb5tWs3DD
0LQeUaJw2oyXyyqn6i96h/8BMmt28wHZV6h3efEJLq6NCFEVd8qnymvN+Lo48Nf5nnA6qunBp8pI
NNZDVtuqdQg2FoKOU6idXPbvECCvbhvoWA9Sja6hlDB/tTcDX2ZG4j8+6cYzJ3RrAbh/VTKNjeOm
cjOHoVOl48OQl/67xvf1482hcBBSGEQCSOTlLsLXygvYFPV0IMbCbWzul3KKAp6fX5lE4Zceo6iy
gkV/5/WvidYvtrGP1ae4PaQyDsWr95ejKApn6/S3jFLxRJNFhf8GFO1lU4EMc063JT4znI0QuCO/
lwV0N8EeubPiriV2O0Jgy50NPDthkPlhqizDljQ79XJETWsbs5fSwe9ttPVNpqcisfzrU4+dVYvK
UEl9No21/2ENKVamk9geSbs9j84aUqoWKACrkSdV3sjaesdCvjLXqPlo8wouZWh6dBUvV2OpgtId
4Mi/HSaKqE+w5Ifj7oEKdL/KVWLDgqDx2C1rIJvlaa77d+Osl0onQVqoyY+idAT5GpQCvCU2U2ep
/Gytlt/qZiSHJsGW8Yy5nCpMdRyxH9+2Z68gcCTpvA0FuAwZiXDy5madLT/I2nTKfpMizT3vhHiJ
uDghNXywcBlbGeufswjrNBmHMe3g+rF11XIqbaAgZHcKXuy9w/kq6oMbZQqMP2jSiF9dWcNSjWvb
1vK3LM6MJVm90uO6RzBnHPHdQZvh4pYnZU3MSb1Qzgc0/nrPcK2J8rMv19ncvEBBTGOw+YAYQ26Z
1dsNZZ159fZMjyi3UPdbyFp87+YUlv80VLVhtXcHtMN35hQOwYo3etCHuTeYbR7UNVuiIjW9oML/
oFdUDnUAH5qo0E7DT13coAo+ZVao/PNAhghHuwvzifCymfKaYFnP3RVO6mPjzzqidhheNFkmpl92
jPTt5b71BTj0cPfoHhw8gtcNA6bRye0YOubHEcDXfTjqS5vbOr2AAKxFQZE0jvd7DpGxZ//X3PiG
TROwdmQhmcYUrxbUVWsepWG7fFstO17U300KyVU9w0HV5c+3XxFY++XD2DPkolxLW5jcp1e4PynQ
btRypX6TbYtaJSkBmD07kb5SJCj5UmgastXuaGDB0rfZP1lG1zb/lPqT+aKqtOUXU+hjVsyz+8X6
seM62vFW83tXntRP0cz4J+R+xPCsMgUv/grcyeNnBVaGaA/U18SP0yjiVD6SZDsV3kfKwyw2pcR1
bP4UV+PGMCJYCOuHM8B/9SenmCb9PDt5sS13uthUMZ5qCwQRFf4+UEtO5sXChYaLVpJmdlh9kRWh
u/tQzz0A+FltNLbl9YCFFjtZFm+IeebOrzbwR3168fssjqvfm30iZqKiZf2jXkw7+5PrjJPtfYUg
1/n6sS6GIJguY7z4onsMlgFu+CkDVeYFGtF1g0CpU0rmLB9qowSRMQFTkzid3vLlw2oX5iLT+O9B
/cFfBiUkhF4AiXky3Rir/M7zF82opZt2U/kpg0xlwTaDodoPEjdgS79VIsid4tJqUaXkAOG2glzL
agZ7fUohnYO/0ioyQ8lJYIUmK0GjuJKONSi3EgAxwcXqmvT7cY5juwzAnht6xUl113ne5nlfJnuM
1HKKazcDAPJKZ0OMYfWZGR/VJhrkTk6MXDTFoR3NkluLeWXQ0bnoksEGS/bOcigtVh5TbxyJ1m/h
0PctZOEpsTBu48STdZeOq1jrcwsHSdEx1YqOSRSOGtihCOe82vpQpmvGDw+eaOmpTZN+zMnRCZcP
6CUgzs7ZZIVD9tnWLsKEpE8zoPX7cs31FH5Rdrcs8jeZuvXQP7tB6fN0BRrObKhwokHbA2QtO/Mh
V53Z71UkzP9pb40pXZmr0fl0OCkIK3CZPi9j0fkfrCJesrvMFUOQfy06WTLGKfcVH33nPF+voH8Z
DwJzTBan2qOYFofo1uXm6aiBlqr9pvEERE8auutZXtLXftY1VFBvF1xHbwwgMejaZcQYh2oj2vVZ
1CFx/BpIuHWNrsQNVNaFz5SqB+j4c07ZOm1C2SsrJhrcgWnEIVDxFCKr6vTUxwBy7ZkIx2rCpBIS
bcfDogab2dXwfoZGGjpzIRz6t9iWgKMLfaXhhjDI2PttV+z5/Al+T+qB6kiJk+aL091J0VtWnSgI
carvzDQgsk4QOTGhD3GDBxURpWvFx2pLG9S8GgdDHxwEflc0FWR70vbgekDqeaOoMg5JPavxsSJV
pTZV1K4fXN2qs6ITPTAXWq10nQ6psRWNm+CL74kxqpPNCefmj8ONyzyla3VZPL8ml6y12PUIaXYX
T7qlCVh3JugQ3rhRasQ1/tan/ddNlYjVkigtFQKVpog7ySi9neVoB5m39WNvLLHEm1qN83j4kMOW
pVY+nqx6MpgatrNus69BMNZUwE5UrEc4msN/PEQhhT+IrftWCAoUdB/KdTAklduthogjyPH69Oxr
EK38Hohg5eOHtoVUM+O8ds3isYgHgXcojFyFu8S9b0ORqJMnU8R5yWh3QfFfgwMi2dy5g79V7UNT
4sCEVGu+8gYxW47CXGqz0C2802UGLOz2ZgOpwSDScQk+m1ZYN86akGOA7zVmX5ushUW842aKmvbC
rcQM3A2gEUwRpKIxOlsFh/TlOM1xK1UdJZT9idf6wY260i8SZU/T9GlMfau5pIFf8FlmbgFp9rRs
Ek/2cnseUGPgegHIgnxNVW50h/PamycY9nB5CgUCIPQwcW1+FovUMBFOWhjWRrVjXovTYOFFrnd6
AnFEYDX15o8EkyJITcpBOt0v4Y44Y7WoS7Me2BGQiSYKTWRWEPeC6iMqNOo9lFEerlI3Fwa8sGYb
IIgo+io+I9BijIXNaf/KhodnTxri5PUTdTcRxD5GltVjyytdXSVuS+bR4G/IlpSa7eWicbEvk6sM
zmf7g7EisyTYf6Laly5/qBlx7MPuBi51aaj73AhUWig3tDrbZeqzuq3vDv6gHJGY5ad1sgZY44Vl
UI+736qEbV7fXyhMUFyiug/y9qOeMX3tudc1cQUN5yI5L4m9gWdMj9lWG+d2KChZQ/pdGWBWhK1W
fhZUNm4EhPUVDTuwyp6aHfiWg1NlQfhQBJ1xZsfFtbmlQiphyDMQdhV/aOLUidePhdNfoad9wGHn
RAxr7CMjwx3QSvJM2y4HM3HukIYiqZuq6nFhZbum4uTLcrLcpC28LJu++naDVvc+mu2ici9uJwXg
8VwKg33n4ZIxrnWfvKmJNTd3mZdLNp1CNIi5dXHzajVIexuuwHYjib/YziKb5jh7yvWssv7BLdpA
PkiUydzxapsmHsCmXJhS2xIFn8b4d7gGa2zBnWsFSWu3p9zOrL5/7gNlELjjQos83XTl4xqmDQNz
Wsyk++GYTIQpYuvvIiilbbxwuiPOer9Zxhs4Pu7aVMJpE4//FPmphnBtv6ZhD7UfV66hOiiErxjX
EtWGLxwp6hZsyN+CUH1f83oJgvMexIRNajQg2Eu22PFNW20DnyXcNas+iiVfkLtdJTwHkVI6VpTZ
H0hM2MYlmVZHKXnRFBOzfyjAtBJ3ynd7w00FrlEwtBZF5bxHP3MaOZ7KnSU7DqOdN6EOE9VljqXO
7Wqb85LtC7YEwmyyPRKNFbxQ+aGfKoNbJsO+1ya9iYd5pbI8BVDEFuhsPbclfUcx+ceFUenZMAjO
iHr0oisbg3QB6M19UmRl4aU/IDCc2f7YgTCvwZ2lkCvQp3B/Y3/uVTMmy7SgfvzSto0xSQSD5eie
2mCaml/V1YzMHEvsAdeAorAdd3IYTlWCud7S6LFSXGDLfSgz6LYkt2tZflSuJTp1rpCZ6/jLSDzC
nhy1b9ariIIODn7eASJr7Yx8KvbZi4TlEZQjUqKZZXq2x80pA3k6uBpNdXd278H+udvqY1iBEg3M
7GBQoJmauDOWeoVXYo0PDXLZT8b2WCV8J5pq3pFBHLO3jdbAK2eqs8mvV0P0DSWGn51IZTbDoRSQ
QXbnq8tRp2Cj4DThPDn4GmHTufYdjSzReKLPTemujUNAdkeZDBTbKtQPGg1sfKB0XJSjd+U0ZeH0
8R/kGnSQcaeRZU5kmfbKHOidnOhSaQyT11TOesnrYIl/irJ3sU5uSfX7ZAzWLtNJMQwhs+osUge6
OB3HbLbm1PJ8KuH2G3BTstDvz6m+KX6NkDRx9rOsozyAf83b0uxgD7TfDx/yJTIviHzWRvTau3jx
9j/Sy3CDQ3fLxK9kz0+VjnOz9Qubm+gS5oS7WUzyby6nh86fUOVG5WIQ0nLtakxBxttiQvbIvs91
rMrHAJesI+823ozB6hyVMqKF2In/Ozyzg7SxArvU9anVblFFzyvFRcYHiSvHCh3jqfc7zb0ShUtq
CeV9P9ZrqtDYIESbCkGIRERoGYMtYSRN2kSBXH28zLUEF/p8iMWqzKPAx8MRGWhFVzWEZA0lM7zv
bdx1ln/JO8Srf2ezDYhEu2SuR7qrA2QsV+hK9pnRC8w7CjGgjWZPY56vk4zp57uoyFo9f6rraeuL
D2oh5LHvdBgABp38gdSE+Z6sM3PolM5ddkNmaPFfFaFh92uNtzZK0Ypej8nxgmME38Suseur1JIG
7Gz6AdlD9+swMQDYHAAvLgwAdlyXaTWbJyMZEsz+YbHraQ545V2SUO6gbafo3YmEM7dshq8DBKbN
Ny2agktQt7U5ds5OtlSVZ55DpX4Tv037Bdk3rVkFxE7GfzmYa/oQGT4i26SRhR7BY1cqE+P7jTYk
RUb6AN+1AY4Dx7yoze0/RYO5Bg4qsdwt4HbFDvsrnrTu7OYmpuuuC8MVhXY3eQD1F9eKRoyDP81G
n3gQoIWbSfZnuQiwLwolmLHWy2KeUnSjOaJVJRXXfhhUVOJ+rIVvPh3A7m/P+ZIOqf9AL1jXXj66
qHzQrRzvfWyiYzKOk+2L1jDew06RRUvYsLOO1z+McBxyDL1kxBELinM2g+PjxjiIlsOTdBGSPbi6
Yv4u8+78NZO/cXGvPphZ+7iMygqrTz4FwOYJpX+Xzn+DxmIszxUJ6fi07tCFwV+CH+LL7nBKp1PP
G+5KkmPSMGlGKopZSUa5ST7lc3kASlBDxISySFUiPpZOZmncDND1r8HQO12y1b3PFx2FMw9hV/fE
raJNmzH+POddYaCMxqMy0Ln3K/MlFjkiNjBQkS4/PY2I9S8jLeXFvGgxB7WnRFH1BaaK4Y7eRKx1
Ri5TdW4SFG6pfq+m3EA2Xk/TeCsZtsXs3B1BwIEY+ObADLIdEVK9Mhf/lOcGphpFatDDtyPr22gC
ShUWALzZdkklRKL5EvaWVd83zdh6X+aca6ZNqipcivHslUzNL7JQzM4Z3Hlrc9R2uvBownXdd2+P
4iUVAvON+JoSp1SgBSTkijGQ5b9o6N7g3WUWb1+yqjW62J0dtSucP6h4biY87J39D6X9Pu3/Evvn
8SRT8vJQ4agdyFi/wf61tpa2FtHyxW2E4ecolR8y0wcFAEiF35Xltc0w4oaaJcbfD6+24X9BmV7z
UP8NdQAzoFlGsSzI0He922YSCExCHDO/IBhlQ9efKxJ7l7k752AcNm2P68Er5jut2hYEIJ5HFkrm
1CVF3rlLj44YHP1gGhbfYJ1xfxPJ5/Bs47Q0wsbiKlrNwqscdLIItn9ObZTV+ntZNiZAO3SjObBi
QPkg4Kj1Pdrh1aybymCw5AH4F0cxuOG/6DVlBcIa3M+RV2MjDntZSkwAseaVHy8WbdzOZrfS9c6M
I/4yp+LtHfgSFGcLQNLDNdiBTWNpvIObc1CgR+0GP9Wfpb8Ynf2ica25Vq5B4DbnV/vbzCYJ5+0H
vzqAFMelHRahHbC4A8b1cuu7Y0SKWiymz/7uZYU9cFr5eFC4k+jQMxwOoM6nWApKql6DtbeHcfv+
RlvBlR6STgc6/0qtMM2OHrJ6rj6TfbSjljJgGYCwc1wiDghJBedj17/95Jsi1FCvRtCBtB8qFlaA
Ti8vZ6DTeYamN7U+UfjH4AZVmBLs3kVFp/oxGTvu3V9oPQ0tsuygwxR15hLm0JqrXKRhlv7mqKJA
z/722G63KIkXzIXPkSbT2vNvDUMwbMgAwtT+dMAq/i6uHKeYIG3fonOTYaQONqgOAnMb+/8bI3Xd
Cf+2Cy5UMWIVSstA1qLVuzWStKCN0PSTUq5LsaHN3ecEyaW2v6/Z2InpPDljaP+sysC4M47XN87P
biLzITvFHYkwwNBZSCWID76upOe+o9C53cp7yzKXit5sJcrn3iwk14xGsB+Hn/9Jits3qrJwnYCk
ooI4Kcp9ggOSVJE0OVvtM8y3l8x/KWmCvqWGDR14aDIHsU5J0ZuTjCugDZq7fi76tuJu1t3QRv3n
WMdV+pwtixXIZLRW0vietj0T8EhuzgO041VSwgCKL2Por6q8V1tnt/9R6ZiVP6XlkM3kJcHgaKQW
0YSLTi70ahlGvM0iNN6z42bYYaBNmByBZIsZP7z3rsaGk5dnh0ZoeqClbbboEd18A8bb/UIHgUDs
H73GYdM7kpL4k9NMpuacWJH25xLfpiWH+dxFnStnaFgSsjf2QxThhR7GIqjAnX5kZDbl8kRiH91f
78CYvYHSClAGJjVTl6tJPbN1Z6mMN5DTVN+XXmukDlk0mJ1Mh1Ip7bvQx5dVZ2oSDTRR7DuJWu0O
FETaz2+v3rWM2783OQpwlo7qRrSGpszErR2mOKwUM0zh5wMlVvvr4/oREH/kMrLTiDzQuYph8XpI
IRLWdin2cXF1e0pqWUzmGrMpQs3sbWI00sE9B+547Rpaqv3dXtzMns9dFwXpeyTkLQdJ2j/yDqwH
GUiIhG7Pg0fKOQCw3X8iGFR+89/k5kuvuZAIRHR05GAe2XJbY5kkBFI5CUd3kyd1aBRM78zvradF
FzhGYrqqoTZkqm+MCKX6gI/YU5/mOoo2+Yfn96MqH9BVCOtHhJ+NoxkijK4p42IvbNhFFzHB55gt
sxV/WUJRz/Ndg6cQTskxeFqfm4AHuW8U/UUM7Q0PGwaVXURmZWqNl7ff4aU8Av8MpUpAWpdpWx3i
Kt34DXpFvxRCtX0KN2vsEQYMae1lZ2sB95LJ/5d3ENJpiHpelI0LTbq2czNrcCYdMblffzoIxcOD
73b/nDoCOcFCFyB0dt/RZtyuF2aMIuR0hKaat2mYcGPNSt0Z4casPuWyCDGWNcF38Nc/z69ChKLf
wngwzFvqaJLEP7w92a+ejyScUuVXd1TQrOPmzZtqleMaOfLxSI2YMWompn6RtVU7PsKHh84lM/g9
ldKrAbDMCJ6wC2Ry2VwxL70Dao2LgJIGw0eUdFcLKK5B9nH5ZdZokDX2X92RwdrnQ/jH2xNgXvDf
BonKlmjCUS5wsVBY5/YQl8ssSEXN1scCA7n9FkXTEF3kEKSAPAy6t4ZL4JIs/M5BvbYtePlcXH+q
7CDQNeqsW9ej9D3tbXXbP5JZJLvpSyhUuz7HdV9sDweZ3lAsw/tjdHrDanNuTLiLXt6ELnnqFgb/
7oqJwHUIEeptJ1JlgPwuvVsbtOtg64kEzC0FN1mzh0jEsnG4tcf12CcUFyfhC1bVKCLentZbzwp5
LBsbkSnaO7z/2yAn9VO1tK5TPI6x9q63rpuXYUJZgJ6C7FNTar/4J/fLX6FJfk0k0WnbxNgIGt9Z
5FuTQmUj/H5BK07K/RJ/3ZiUuRrjzBvX4jG8ynnyDDEaoK/x7HYY8O2Xf/04LBfsHYmQiGJx6V7u
6SL3fTjMzf9IWZIQoKxwDdorKo0DO4ru/QDXv0knZo4BGlHecJIjn+5Bt48chnTpYnzEj4cAuLjm
Ky5ZrbbnaZgN12by6HX1KNeRTLpT3wSDUF/cadxUdSFJOrX7R6HQSehPB1p5JFT5Gap1sJW4B1Bd
qhSU6VAWtelMRXrRktlFLb5ppIRkwF81F8OKLoPMuHQ1FJaaBxNz4KmYvVsFtSHHZAp3QxIWsg5Q
wasev9olXv6kDZ0V5rUh0kcJ6+qfo10x1TazoSALFINAs21agZHlux/alF0Ll6lrk8ZVaxdvNHRy
45qyocyJkL3ON/tEhS4ovhNpVKiC8p14041lEvS2sDEDJbPFwJI9uXE85AgK2qzxgSW1mswrmSoR
/6RIDUVgAPoDSUv9zRy4No02HKw+rQx0uEcUlQkBf61ZHQyXqLdENiZzb/VrcD/UZOTED0W3kXC+
gzO2Pc+8dwFHsnkXPyPF/ts+WUewcpjjYs8xPoCzgyxoF6/Zng+0BVzTRHfuFfPZsWHANYMTXzWo
duPba3Gfkh24OqddMndEgpEbm8kMO21SlQ8utBWzqfGRX0Hmf+vsjrBANCIXT1XETiLHAYRT4JkB
Y6r/4CFHRdJvVAD5OYq5IK/Mz6p8TEjV8kksqiVvCTaaX7dr47hMoDW5JiESfUDfXBTHKg4+1q6a
48d8Cofpt4IaEaQCwi/4W3zeXSvSgRocMTuthxo+lPIAmXcqeiEACjsy/X8ifMrD0wjhEnR32lYG
Ic9y8lKfp3WUMNawHlaGmB5hpk4CxwfYvGurkpSchB+BYI5lYfv3fdYYXrUBUoirBD3J4v+57axG
FVij9zUrA/KCzwcIf0Bd7k6cHzB0OiFL/FVXQhvXDAhCfOntbi7lqdumcvt97lfG5XUUrvub+nUo
KKhCtEn/eeHvbM9w69P034AZjniGFNfTV8rj1Mq9WJay1udQbIs1fiV7z9Sb8TdhaOOSlPkBOWOx
OUN1HnYe+GAIqC5g9JekFF3Zpig3kWYIXs1mJVYOHNxCVbSwOSG843Y5xABYQ2zB/VbHQa+fwqgc
aaFzIOxYXoO19LsVOBy4eA1E/kcdCad42rf1FCwc2fJ6cLUNxp6dNx25Q3unR9tsw12skFrwHR+U
5Vq6POld2bOH6iVJoWzMXdNZuG7h22gxqWuxnVWX+nAEZNUZ/uLI6AqKcs76O7ur/QkIt5KZJFG0
T/WXsPSyGaHXoedsFslle7zpvsWiNSANzK7gsknNXLyN2i87mrof9TKKI+sP7ffau4t303Vwf3Q0
aIz5u2ZXjlcdq33Ntzym6agZ0BeVSRMpuap49s6aAPWCSxzAfRXZWOJDuipQD4PiU84ms5+XEe8C
7uyoepBl3fhD1W4o71rP1zUQ/k5y7AxVEC0G6pzmrWIBQWvMDG0LeRaoE5iZODvvLNrm2i10g9iT
pupuMnqlGAKD3zcywe7XUehnnGF2/XOPzgkDv163aQjUjtpCOoZk6Rzpy89+3gYb9WZ2Q5k3aYQR
rZfW5zCWrbTL4tTEFqU3ktgSqFS6/bDN+9+7sh29t67R79QIY3WTtFjT1k9ImXZsdsGuYdqX5p+9
fbV6A7OAkQ/RxjNlu6UkUYPhOVFv5EhcsuYWKGjMzlB2+v4QFewSGdH0JvrJFsMMazqW8tvHLXFw
7d41BjzMww4yToVjjqCgVATrGuzSkB7sl33ZdENa0VVYqZw1jTsrLEiYbAjip1Nj9SYnxkHwwXzv
RpxcaIGXTqUDE0LKPZb/J/fyyr7/z2a7JgDN6zZw7nVTmt/3duCCsnFmAprdo8wqm711LJBtLwb0
cLdKbvn3YlgLtELHNSfCEZ9mjjZzrx3YT9mOV7h8x9XXzTNbQ4sMAuizh5sBWVXuJYrG3a4op0LJ
d5kMA23doUn07RaVw2i4Tvx0CL0/VToZrL5yUbDhJuzfOTuAv+xP33039EQmcDgA/BJXiX1UYlB5
uXRqsJHkpBpBUbhn5xBx1s7nwqJj9KcuuFJtalTRXz3ZVfKPDHK5SSZgEuvvqgiiI9O6qrS51Q9S
UsFZcCEekPYsMtxJU84B+UYxmcoA2tXs2CP9Koahs0gDIxEPoC7N6GrhXawADWB7EruEfRCUAANs
UrO5T8CMRRWdSMVJ6ccdAABOw91k2xTjuRt34fq+beO9DsHhCRzXPQWT/g9lZ9Zjt5Fl67/S8Dur
OQ8X7QIuz5Sz5rStF0IpqTgzOE+//n5xIlRtyQ35NlBAWVLmIQ8Zw4691/o2K8Bt3tkTSkA4cXsT
HdJO4C6nZFo7xn6ueiHfL2+IG9cLsg4c9UAnGSBz9nQpkcl6JWdqejbuN/qEWHn1JmvHSpYUGUAN
sGO1+KBslCzXGHdSQZXWeGHRkXIjetbLJRPPoRwxVMyYd15jewRaMPzkOusU48SAQRqTre9G6s+j
OObKtNMrJF1ic5oTcWFR+ASP4aR1dtTaE0RgMqp09ScSH/KJ7OgyN1pno5T7aW1Y282cOkKl4jHZ
CrirgRo1c1ntR3B2EWoZaIIpwKjVSQVPvQoPUYfI1UJXflNVZwfdhPZFVX718Nzzq8axWyRiQQWk
KlE1qMgW3bEPPW/OrNpGVYciiSfJIk/e65ZWbihHzrkRSiqQGs1TiiwU7Ymac4UUOHcxpQ0HbWc/
oB0LbsOx6UR+zmlI4b7U6mULH63581hARYBkkKExfOP4piy4O3OaDvP7JJ0bT+BJkIZ/IIxSDsYR
QAoOlKLHKK5Jek+VpMnQ1BVCQp6pDWTEJZo+6Br8NnjVjHYuwf+VHabBlRUfbXYplAbNIrzg/XdD
5XXitbnk8NvjOqeUgOKtRFFLZfe6Wus5hmx+76djGOZ75d/qZIWRLmNpHVLAFJkfd8V8zWSxS5bN
YZxZjJbDZlLIpUqvRI1O5TFe5XUAQcTBllbVyDp1FQ7o6LVcDTkWLbZkRo5+yNqCyA6NH/Yg5WbZ
+jQoCRGG1GYMTxxCVtEe3bxKh+KPn58nf8xRAD8McGZQtaLhLHz7HxLvu0ev0Dxtqru6ahFnI8RW
8fwu68WbqmRpm8n/6sI4hTjCk56hZ6FH8erHVFxVOmMXij27K6qsC182TgoBIv8WAgskis5Y6+bU
sFWwzP/8wj8WQ0jxc6ANXepmVD3cv6hgDSMEhlk32U2zbG3o3pJYHf30LoIxg4QbicMUhJfddnsL
Hc0+ZUPVHNx8c6DZ+Oypvf1QXpeW0YQ8Ur5CETgt7euf3+SPlVzKt2FIEpt2AxH/SQrp+3P+htol
CNrZuWixoJIjrhoX1xcy5WuGcI+NM9iZNguKmK6fQfiOttFt215EBeQtj+26J5Xfi9wQ6QHRHFrj
uJZtDuBEKk5fl9VVBXcor4ymiievr1YQQ0SqTnaqwbmQx1WzhVYOfNTPv6Z1TX/+KVdF7dyibxum
A/ik2Bl/TJ+YSHsYm7N9Hr1sN0JCp7RxYeZFkdWBsRtBGnSQpnJi/8O+RGuSnoDtZuKVrThyvkPE
zfkx6C3jxZpYVABTXQsqGoun9djkN5HgxnWADjw7mnBAjPGQZbvoH3tq2Zt5qIMscwt8s6b0fTRL
NQUwQaDdcLJbwPWCKOTkQk9HnbpGPiUL5+7czhgMIxwMNpu73CNeNBdIVG3TGQc0drs1X1qQOkNO
TWfw2kdBGFjWF5K+g/0JwCjahdPm1U7wXO6Jh8k2cI1pKE/JvKMIvu/shLj6sk8wDp5QY201BxiU
Om0VN16Zi+JSbVGTPFry1I3u1ouMpT8i0Gmj7Wnrh9BpsUPnMmvgGeGeIqOdAZ5ut+aA9209OkuS
G+VJx1reMISr8du2gQ8Sh8HpIbPGAqOx8d5dTNMDWyiifqvOJfwbO7jkoVex1i8bZgCM1vu4Vekp
n4eBssBVY1CrikqC0yn4DG4nKy4pR5COpF3ZYM479t24MOx2BeLU1bQFjXOB09vYmMPHeR2CLj2M
zsZJ/sDKiOrztgZbNPXv0Q3tWKPMLgJm8QbtVZF30JJEYA7gfqe2/DRl62K+EP3a4e3U9paVHugZ
WE3Ut5A8UDnT9E51aMrDbOKF9GUybeXDHLYSn6S8ChppqmMBg1dKmKDObfMOIr+Kx7KV0fSMEWii
DaixeFMd20R48xc1kdKiod6XBf6CzcDfoJ71x8URMxi7IjSK57+ZYmAgvs9DkwMmCczSDobaRTLw
Y2EMy16DjqD1bmeR5c4co2RNRfHeQlYJF5OVMLkJ4ON4VDcr0VRR38LtsJPgZqlAoR5Xa83Jh424
G48teKSHZRlbcnOTlb6vqgksTuTW6fJoB/UwHLLV9e9MnsHEZGa/TMs7xK7k8WivG42DeZx6/i27
1HZpiFdFCVbnzmihXl0mbBH5MRP5/CkZyq04O15O/ymiqP4tGIRcnLp2NKtDv4fehjfAt5dbHw1n
dRZOErXHLkmD8ZCPK4LUozWWq3UfRU37ZARbMMcmbp8gnupsOS6cBve4ycL2SHZGRHeph6MGpk4T
PAANaKLTgpo45MuWwbuqmazHqXfnBWeKY3+0/Ci/q1Zv8GOyRMVTX0fTsR9z63mt1zQux/6Tn2Xd
s2HZ5VPlGqsV76OLCCSmWpjUM7ivDDDpA+kqauHH1XP3PDoUTl8P5gMeHONLREvwC3zD+rhhhjih
a04PgTeEN3xX62QaGWuQIP/x3geqEg8IQAB1RfvDuCduGkdVsH0wK3c/U9V3xWG2quHVnHft68Rp
+8cU38253Ebv7RgaziWJTHESRStJhiQP7inmNReTk8PRIncr0TLBI+Sh9KYFaPrebD3vj80Osw/J
MPZvNqrzDyn4sdtq6Ef6pWOfO4pcWMRLy37y14JmPNFerLemM073Ai3UK2EP1mlf+uJE00sbbNnc
pjHCru1LGy7lu25yaZLsmuMdkLLsaQnMukSbVHSnqu73exxV0TuoW9WdlSbe6xB1tBsX0Fxj1OLh
vYn49UPlTf2HCKzdBcWNcSBPktx4/dSym5B0O5AuMlySpqF7485+864dl0YcpAb/7GwznUbsXDxE
oiXjwaHxHcpsG5l971yWQNiPtHozjgvNxL6WfSJeUj+HzbMlxlHMZU9SKrFeLAhqN4HYyhsn97ZX
u22MjzRlbi9WNs+32VJgY0r2DT15HhaHvBfua0jF4XqCc9xwFSs5GZxd79vW3eIiDPvgHFZl8i+U
xs+RL6YXi+3tgk4xiktAD5i8PNbDvDTfuyzAJ2Mtw1deGgQ3zp4L8GQDX4C0sPc+JJjHOr/gsz2K
UDSfprqguQrOaPHA0OSYELUL88RuMHcBJSO+KK2HFMDMpzV3DaT1Pe4vjju3HsvJGyFyLKTwtJ5h
zOyx2OfiU9aUeXVY7Ab1vLc0ZEoSC1MzKDhUwrODD3WpmhcW1NqJbf6viNl4SnJLWPLizTa63zcj
mM406yhuy6mdWDOyvXwDonB8s7DZUI0fmssE5ioOSUO/8xFb2nFSC6ssD0Y+Z5yQyZ+v87lK6+EP
Kxibp4xg7WQsVJ2PyRyYtCciNXfC//m8FPAA10n8lu32eAvR/vM8OM8+eX/Y3+V6NqagPOyR3Z05
+LTGrTV2ZfRArq6+4YtVzoHwqH0iosiiM6XNZEYLYLMlZwb5HaxrLctrgwY2plhlfkJBsR6WyKNF
gNsafxjpaHMc7HO3ibmr6ou/N7R1ywz3Xuxb9xHbmnFXcqRhcrnrY+o6y92UDwWKD9+rj5Atuj8W
9o57a/P8D2Dqujd10pnuscnK8exvi/9sW0PdH5PE6O+C0Qug9RMQfzWyOtvQRLYjfA8bkNgp84b8
sVudCahNMrTHtvSCJo4CXMfh7xTtw4M99BtwQJ7w3TTX9tEUC9L03R/eCiBup8kusvxMFsN8m1IJ
mOMmrBO+kGAtQcz7Fju+8caCAfdVODRgLKPcecCZUdC2xh7NuwUe2il0pvo99kyybOsefkockX4o
kTQMsZASlZin0L6zosI7F6sFlT1P+uqSijD/6PrTcBMYW/biDugH3GQMIKLQqmvyd7uKV1rkMDWx
3J4B/HV3uZ03RyBbZMHcMjkWeZt/CdusOxD4hm96Mmng4dz0pgr3lQP9MGKssdP7ep/b+y7fnrjx
z8Xg15+73WoofkIJFKXD2t054wl5bs5vUaO7K90xesK05J623OvPTrekdewteXssPMN7cNvVj4PW
/Ahbx71fyxUPYOWMlyWypOSduXvM+7b6fXftDPa3R0vxuhyjm9ad+/c+DCJIamWZPxmpYR/YhMXb
pl/nG1qn7rcmq9ll2bbkxuXaxTGYXeNtFs4zcD/yntV5Lcq8uZRpmBVflbqeLKFUFO95CCmi3C3J
DMn3TibilGWs3QnU8kMOYZwo0o7SHL+WPi4qsoTKemjsiFa1DYvUJ73VSvaSBYXznEp7hmOZkTjE
lwcg9TRC/6uiw1qly54/BxhniWMLekDwI55iWhFcyUOpquft8GKmJjbbCeNUTBKB+tyaj2n3W+JF
9Tp/S7TsDdIOwn5cabdR4zXuZ517pXQBCvQw1FBtj9s0z/sj6pq0v+kTyhvQqdJ2a2Nmnd88FTWd
Sqc4jbyxOE3A/LKTMfROfzSMhoSGkTRb+NUEuZrcgay3akxMJSGeQX+D5dxRfm/euEuXFL+PXirG
FnzJIPK3wDwTyyIxW1a2eU/Rd/X8C/iDtMvjCaQssOMFgP52GlE4hiBvulLEgB9SfFrJUrBxxcA3
pB1qWKm46QpnEVVY9CaLSOeoMkbRlYTW7Xu7RShe8nr8CnC4nBBIYkjwvnyD0NltWD4u1JfTu830
mWJhINpLUiYU2cm7lbv/iYAsyE9TsUzGBV2L7GOmqPz1Tmlc8DpSaoOqShIhgAs5g2Q8xiCbreFf
nFmlzMbcFnlcWL1apmLwXeA9flKhcW4aMo2mywuo+rGDxrjUuuGNRshpR1eUuJXvnxIaGTb9E7EU
2fJFm5lU4cSZ7L0uDntoDFt6gfDVck1VWDR2EIK3Kj8oiyDwq661Eq0VRoYk9auMcykRQzsuraWq
JJGpv9PlGG28EostmeSZuciCsFKeq3OEtkMoo+usjGBd3sgUG6cgmbo2F9wqoIKUB0bXkNTdlE7I
u22UcFlnD3VlZ7Zk5QzDaNJUcvEJV+s2C2ZvNm6p9Tk59JuARyMunL633n6VzKKnZU/kB31xz7kY
K1o8UwE227s9pQXHfLAxgra4WODQM8lVz4oGVPuAwjBTfqlQUBbH5mi6snSRBChQSFonlgEOvLdn
FBkQz0ssoRftGhFdKN2YXbaQ7tUlUJWv882Qh64thHTCzijJpzang/EU5iAcvwJwTwUlyyRsvIDR
48v04lU5K5UIWXjLYR3UaCzoGAKWYF92wCsXS/TTBmhfZVo7115XRB+BMdtg8a7Z41k5fWfb3lFD
G6IkfRs3DjERfj1lgNFJZEfVYRrRyhrUNw2vek3f0rIUq0mg1onYKUnNWSRfaELAUnkPRem25P90
1jG4qtS1lZaThUwb+mtmrcWlXvBbE/skZb8RDYKF5FZog17xjK2GUiB17sGgAIa3VA7HTqofXjZF
MJx2CiYCR9GSpbUEznTuB1CAkhs5op8xs0NecHLAbeat4QS48Wq403Vobfrzu3nmjLK6UWa2cQVX
bX1e4YINL9rGKaIcx7BWVgxkpXLuYhm6bQB4ctUjRPkWbUfIj9v6sWBZMN+bEHxbVucoK+oz1tJ5
/sipLf/USMrwQr08ssq3ZlZNIIdXpydPP/Rd4T5ne1pUD7kP3P3ccx7z36i1ZPSp7FNQu+bVx7TG
c2B4mEazmPrtvzPpatLpMqM2YszKFlfPuXyidjWyUGijs/ZYz1eVOB2aGJJNO8l6PRgHPG2IJWof
KI/SHffMWu/jEqxW9FlkhNIvpTfKg36vpGt60l7NESoLNCSmVHVguZeFoLHFpP623kRCdzgbRNkU
k1BbNzPeXIDK+UGtRxpFpDQ2IIzl7WBgn/fLVocoYpKgcVvOg1euUxstiD7UI+rLsq1lsj7cEsYC
x8f1d1UZtQaR8qRcxYbfr5hIVT9QO3aJ0IqFq1ldudvT4Fru8w4JFf5ySUxZNVJ6JrVG621+CyjY
tFG5OV8HD91Gjc2bzgBvtHcZZ5DUuagykL0FsqFABZnVXo8p4mrvvVrKABNLZ52uhqu686ASKCZ4
ROQFi9Lt1+Mgf3C6ljoSmvag6lJme/Je8hatdZMztZ2hy02vNHynrzHMCDKjV30niR/pGVTDhLSZ
3H5E18ovr1DEdDyQ24/2bIiGjqkUQ2a7Xul4ohZiH7kAsx2LsJT9oLeXzph8BsWRHSNUzbwuNV5G
VXYr8kWKFxyab+3P/rzBsr9dN8pd0EBLEsA18bwoCz846apXtxaYLW5nv5IrAalBGfOoCurWRtJH
1CAGEF1sVSJnpde+AcVh/MZZ3RJZ151x0bKRLUpood6bNkHpl62MfQLYPZ/b9alcbvwlkdtzrhwV
gQiuBYFrBRJ6wsSK1wD5M8DRY2iNCH6vaIf+CnNw93Ke+pskbwZnOgGNEVV1R/oz7PqLNdDtinp0
5K8rxEq/ZvBfoHeVJq7VgGzOTOPETLoOZ9CiSOwnFAnghOgWWOHivdE1MS0Pdtxe1nPQRcvRikXf
ydpD1VTt+HmoLDHZ75zerd386JnzFixny9okAswEDcmTUTV0MUfSC/JNQ0cAL6vnFeHjG/+65RjV
IDdaRW1IOYBKS+RVZ609jYTE8lOhEcoHCBxBRgDttRqWIEPkWZmKlqk2L6pkPvZpR/ppKSQqaN8s
9ibAMQa4Q7Q36DmAyd0JyL7c2n6VxLmjuUuvc03huTrOBkfKI7IDejA90RODo+kxdbI1KI+6L4L2
ckUh3Ar7QwHrqIqQ3V5nsh7GakI32Tw6yWOaG+uOJojuD6L7OFhoqU6CZjDzdqR87vItdKRDb3r5
/vPaCJzxhY4n1+F1laulqRAM7TJCalSf/GDIeVam28tVV3uYNQhAeeJypYAAjyIFWfoBln0hpXLe
UkmBkJh6OUOLJJOFtXwN5Dbb9lcK6ED1hEfYGwWoHEiUA/3QfRhIDJfsCtmd3GjBbq1lEroOrWVC
FD5lwV079jT9QQPfjAHuKHYlxTrVupwW5wCv2XFNji5vyhJklfMkCPpojtcUOCMwBbMF83upqHdw
W2VRTaToV3oSyNDATFIKfiOCSR5R4wNkooHJSHQErW3Famwc9hJRFxlnVIk1baauYbSWFmLypJvQ
7Ww4eTAcvxHtCLt5E5ZqL9URtHBjyiajdsQ5wnjl3RvYLrgDbZr2hloWqzd6AVGHLDa3tPtPZeld
eQMqtCUJ0/MClSJT9NvAINNjpm9tWYhHzCNxN2PSQ8+/hFFCjeGSY8+6msMbwjGiMjltlIgsrEw5
yfRzBf0tZwriAjkN12SUs9dcWE68OBrAeJjHtW+Xuj6ovY1UutRabCQjl1PgmHsjkC06BVxUPWb0
yQPY//UAMkCBvNXLfq5wmFo+Q18JabTVx6QNjO9gHRvMxdQ/1Ik0FYPUp41FNvLM1Cav5zT94NR3
50xcnDsF3NusgPYz7HEJ1JezogLoBdtQfnO+vOQH6O5htRIhaLVOoOQN4ebIVVfXWN2Ntj49tlk+
UW7CEh2Jx1ZuOXrJRokk1/bJhOGGhFOZwqsCrIl3VFxJBA1ue0F05SzWbXuNvrU60GgdOifdZ7nF
yneaIJbxZdSDVkMuQqHIM1J/ZStZkGK+2Mpv/+1tKuVk2g/y5ZvuSr4pRgBOCLUPkCOw30/SiAqE
nq16I4s3GX687RHKzdiE49a0cUplizQ+KScT6JiS0ar34IyhfOlK29SHqfTwKnV1qkJuvZFHnJ24
VKQQDPpPpA/kK9IaLcSzcoO2Bi8LabkQuqkH2kJNim7AOVWcvyHClYIDkI8cro0yxWdK/ttDUyeC
QrdpcL1vKjp1y2O7kgLQgkslI8wA4/CKtNZLSXjociCHutoHfJXQIEd57em171KwNDidfPbmtkpc
hHyYUrCi3OHoCOVSG2Fz4HmntpAnMd3EbrYCmUeB9yXZGnsPVAG8KukNEMLztMqXsbFE82GCDDaf
omHkmiWhD727h1qCm1Cs/Um57ScajfCZ8rgm7+Uaw+hocY4WxHpHCfVFGDcmSzoguVEia85f6Fpo
KCMX//EasamkTeqEZDAPHtnBgLYLbDe8Gw6jkj+g8Qa1wbCFqnDlci6rLZU8KtjVWze9OYkyXeXf
6jL6RxGGKWEpWnKi+46sBgPGv6ZGlA5RQ1RUFDVc1cG1ivRTt5VSyEKtFGUxzS25UcKbxLizVBsv
wHecf7QyRu8LlNqu2TI11vWzMzJnlWvbNd2iZ5yKNVckIXwPjWvQahAUH1K6qsKnBG81M73sOPIH
LGTy9ap0l5m31zSZ4oDoPgBmW84NAV45GPsAcDSbyidQNea+HDpzjSyiHnmcEUUvBWsq1KamIGU3
2vnm7GG7SSyXCYII6a/cTbF0yzDWQt4udyaVn/OcQsbEZWIxzJVGkY18k1znlJ5Mz5qzobEO6ELl
+q6OAqFa5fWjxkcht/OMLBZvPfCvYv5gTTJ7fQxJJ/ruwVcdLC2bWN47akiOVkRqiahegGh1IOMS
lf9SByBjRTjwSI8byyNHPDmLCPUmUg+2dCJ/o1L8udkCorXrpFOiRHRG8hENTokBs6G+h2y1OYER
lxbubz5dJSTiLCZjfX3Al65ofuSbzkfpEZmmnBLVcNApTNo5bmCkaBOAh7W+at50yqVNizGwaU2w
mufMN+R+qPV7aiArmDSN3EYeHgAm+U6UG5A40UMy7xjDoCFLPY7r4bFm+RZ4UOZ6e1V1kN3DWClW
976X4llt99G7o+oHoxskaGhb3nFMsU7oGPd+vrPamljljNutn+mIY6RS9qnXvWARUmOoSVWd0vR9
07VeY7QUvyWzXOdTBIc6GVb2s5yq+qjk+IsMG4RqBKMXK42z0l6HRkVuwgslESxD3EJAZZuj5F/Q
l8sJBzZS/GXtBcmCvCNAa9JeYHlhNq6QVJKSHJO+2yHK8WK/0nJZKsvyC6X+tpr9BbZ/aG1HcnSS
q10hJWJeKlWvLw//PD4F2KLtFqOO3Biv2oHax7diEsueG0pcr9ICWq2pJlFQkPrnUNq5MszoTV8C
fvDYy08N6obyzlHLnLuOpYyNeriabLRvjXzpztf19l4OBR2YzAoVs6tIChGuFBFLPIj8TDOc+IVB
hTXafmHQOTSgIjYWMIsPyhaS7JC37JvFGwNCR32W1JpyFR9Y1yP+NCEnTE9ZZ7lj+Y7lTgbmMJfl
Aw9NV75Sa6MwQjKUJqJhgsojwCWr1/GswpzDD45Y98hKKHSB9na7rgyi25IudCJG7iYXdy1D15Mi
SOH4vUTkdJl9WvCcKLDGoKShfZNtATOzdAby5ToBoShaWl8erUM6nepwxPNH3ekaiuqUs1bdS3Mu
rzBTUV+oyDWLSh42SnSpCQIL7gXXPIilGbb52chI8nKiDBvLWu92i7YuNJvw62raH1tk/6v3hF0M
9JzMle5JW2Vf194khjoHZWMXb8cSdY1/yWx/9kIsTlY60WYoAKkce2SRp+lQ+OPWfU3tVszrEQfj
Xj5x1Laqo9/SYnj6bQBX4oZHG8MLOFlv353g1CYkhy77HLT+UWajrMehAOt1P3eIorJLVHESf71l
8+TcNlsjqueGYfQvz6Cs+1z5UzSfYe3u1DWLevNJxyOduhNLN/1utl0vnnDFJfUlmbk/VFQOim7B
vIP45Z2AILgXcn7Z9HrtGVvn2k4289IKc9nvbagwx1IUNop6YQfEBSnLL3ITNxJbPOLyno7msqL/
coZsueu92RdkajjfWQ/N3jQLBq+28M/AbSLoP/a+iPswr3azP7tDNI4US0L6n+Vnt1oMejHlwpge
jaBcq+2ANhdFf5xTAlyN2GuSpXToc2Y2TkC11oAReJj2ftmQOoXFMNOUDGGZux5ETqefIs7pK4V+
O2N98I8m08DBUO+a3kOCzNgWsZGVcxDdQYrKRz92Zstc9+NMzWp5VQm/7j8Jr0HVEs2Zt9zjIp3E
GZCv3dCJrjJvcnAUkJ1xu7xq6RrX3nZkPN3HqBqEce8JOJifQxbl9nNr+n5BDtTAo/6x3tE7lads
Wmd3jgdk5i2ZYWgHL361UHMCQP4bNhTKV7GnkVtXdTNDRErqPTbubCTX6O95vEyBIz56O+GVtLit
ZNt00xyVOAysNDUeUMbY/mtEMjyZuHejTTj0pyipRYH6pwiVb7Xn3qSSdrrFNW5S6A1qWTYQsbCu
avG3DpRViK9cCDnWjfm3kEw7hwMVIolUWgIvCj9jq9ZKisuu1NQr7vXyUcmJ1YcUqn7J6jezOatP
saw94DvRU4mqjq5lFLWzhMww5kGyHZVIWW84KuWpSqQJ5Kfr2gxfi8EaoKQ3D5MglY3+H/QJjWLs
ffc+JHPXm+Gr1d0bIzyVo0XxIs8DeUTaLZR+Xwe6RAlkxNdA9N9nNhkcrVbH6jbgvRDvxzZMmpd8
LP3ky0KHeAyS5mzWb8ZqdOFKDNLbqL7tpvNO179S6vp8W3IyzF5ljjbFoKF6DtjJtpMguziFYB6N
dHWOYGllfqJUjJz8GpWkfEkbDQe9qfPmwZuKNrxs64g0MzFtOu696qwprfD5Uo2mG87kcZwYaE9s
LQMhBe7bV77TJPvvE4EHPcl8hJTzAWcY+YKTM5Y4Qz7ZlV1YxkUMVQ4d7m0w8PFBd4PUx4rm+6yf
WP4MvJRbJiJg2Hme0rTy0LUzdOq1Nr32NPVd38WIpmwDKxvtSJ/aNeoQP21LWhACeGF5BnzVn71x
yapLNG7Ik+ABBBHC9cx+V5pGZz4NOKyOs9etlIyq6o8S8+oz8O7yRtjh9JnNZ2yPwW5upyTyErw7
W8ZFqyAb70kiQrzv53b5Oufk4G4414m3GVnMp7qYnbuwmOfTtERMxJH8svulpXtxcxxoTNlfsrla
P/cukrI43O0lPyzD1L50aQufZUMDdMTVHbzrMSvfw0F1H4B4OE28L0W2nW2v7p58by1ekIt3r1jd
Kt5y4WYk5WrnQ9b2xk2QsM7jGN3mG7uyFrzYHLLNj8iiWdWqVoy/EcundwMvv+rjRExOcEzRet7a
ZL+/4LxY74CxZqg++gi/CiUIHl7ZDvYLJYjSe7Q55jXAv5fCOmQUtLu473My5JY/+5c0INKLc8pa
/q3n7XmJySVMC8Rg9vCyNzUKpNT2HWhp1O/QUVRASDYbI5ZdmN0jrROoFjdBZZfHggMSdbtO3AZ1
7hwLy1keiiS1fg9NEXyEOpR/zrNyukP56LxaVotRFvnJOWptE/1S5d7Zy1CGh5G8/RrbZtLfgdoQ
f7C3sTPMmJb+MCy3OWcp846j3ocJ5f3vCechulEvxevGjOrzaI/RxfPM9exA3f9o13b2nOSef/Ci
Mj8vxp68zQq0O8FiV1RiJ3s9gHTpnhrXYUnNjWw+orCru4tTB/mXVRjWuyEcsvVUzmb/Ge3rGhxR
NpIAdDNjbuO2TFlZEiiWh67HB0nvJdhZlVG2T+G49sPJnOy6Ps5R4yA0NfP5gk18+VREnMWOTTqY
B9tNZoQhq3tfAGZ+9Njj7/d0QjeYbd47q+mq81QkNI6H1H8L7i5FEzkuS3KLdnNKT6xL4l04bekD
sNchPLVEcG+WNF++2O2YcnqbQyryTtEO/ZEv4rxzZNfT1+ZKWyIq0UVoHlqIyI9cFtNqmuznbh7r
z5UBYvp9Ec50/OY3zqGsD/wrZ8/81Bhmk9yYxuxPH6INMZP3GC5rgKOQ4/ce+e+9kDe0lgf5I3l6
AaCOoBfBOgVUTE7GlNkT+RqRWM5p30gF47Mc6/UVfqhyfLQXLCS3yHNa65Y8Wmm9bBt9CIpDGC2h
95zisyimOLCYbawtNinj8bjSPrt+ZZp2DS0JxSjI/vpYboYf7Q4WQFroFa9yGgKgJBo50RAP3gH/
YX+v+m051k0yBY+rWZhUooVpmg/LllLabWZ8rBd7y/fXAvRIEJulN7zOiwiPO20M7CzqESgiSYsL
kwL7zYadTtBLglrRkV4nI4aZKe3MW4ZB5bwupsrb/7ad4fc6YYgqUDoc0gsBIhVaXv+AMgBCslke
Sq4b52pZ1AfEkR1OtwP9z8/r/0m/itdK4D/887/482fRkhdKs/GHP/7zvaj533/J3/n3z3z/G/98
zD/3YkCZ8NOfunwVT5/qr8OPP/TdJ3N1fXfHT+On7/5wasZ83N5MX/vt7Ve6IozXu+B7yJ/8//3H
//h6/ZT3W/v1118+0/J6lJ+W5qL5Rf/T7Zdff5HS7P/888frf5P3/+sv/7f6Wn9qclhB6sO+/cbX
T8P46y+W9w+TZvOQdxwaHPqhhHihFeRfvH/QdwvrIowG+g7SoJqrNKIfM/6JXwIRp1gRFu5UYBqD
wK3w6y9u8A9JIKOc6xFg8fveL9/u7LsX+N8v9D+aqX4t8mYcfv3le9aKNHDYfmi5LnaOQDp6fhg7
O+C11hl3bJEbMuw0Htj4U072iVkcc3f1+kf6yayfLU7lf4O5+R4ddr0yT8WW3Cd0p477g1MGAmcJ
6TWDMzrUtBmiwGm+dD5szxMNCLbpSKIyGm8n0llfh3qq/7YP4veoJnl92vtCRSK8DLBxXtvJ/AlA
OboDxxC/EAdsR4IWIUXlOpz5BkGAs0YfyPJVX117a+wj5jcLfXpriQtCePfyp7Gi38if38D3Tq7r
ffiu6UKa8T3X8a+Ooj/dR7u0FGQN0qslnYzn96CFw6NXJoXxODo2z2EW3vo3LqXvYSTXSwa2RYtC
U1KhGJffm5RmU0A32gzaZhQ71T64W7+7aKPucFsYefzzr/fXAQbjE79AZNP8xvGCHwbYsC7rOOGl
PIx7tdCqXGrebqtxjup4pH55ISFsIsbdB/Pl5xf+n76k6wN3xJ0UQfqU//6n54r5NNjs1kJfjI7U
f0LVnhR3zmoQO8kc2P/+azKPmT84Nric98MjbafRCbfSqbGn+FTCi7U8pRwfj7Rx+0LBN8LszKP+
+TeUj+6/PVjX14iY17Z8F2UBwKIfPICgQSfc/R01N9MzXzwI23lcsF78zWX+OlFd04RFRbdc5on7
l9ECsx4Ae18dyqry7mkC9KVwp3E67yvNImarPBvbTrBaLU3zN0vEX18hOgLWThgS3Dbb2/evUPZc
C+125VTjsTzEkBgHGhZO+5edbnB/B378wV8oHycvjst4gAx9CyTm91cLKGfATLexXhRu8RzMqEoP
tWVOF8vKMVuvLRnD41hlWRmTpja2eBnHMcT/Le3qAh9kXGcNiIifv+S/PgNJLodParFg0djqh/lT
hibS02QThynrnO0eK8p2AFdcLo95nkV/sxb9TxdzIOKyMIBudH+82L5hIVnxjB9wFNB2uKN1ikcU
R4MQd2n/xsH619ErQUgWAi1WBgIYdrg/z0+f1a5gIInDAuP0At+W0Vu3LV0lf/4A/zp8A8IeifO0
eKvmtbPnn9aBkd567I2pOPRLMz8Wm1Fd9mXxjtUOJjP2vSj9bOJafV8nBpj6n1/7r2s7IRmXhOzB
Qut6P6xBZFbTcW35jgio2N2mfKdh7k44fPBt8NCPU2uz9fz8mv/DcyUEdG2gngGJlh8nDY08Ur9J
cMxk9r6+NvaqemblDY8/v8pflnXfdNGhSD4azhL+8/u3h4NqRxTj0te1t4zXoVskjwnHgrsyn5LD
6oZo/pm8r35+UcvhU79b8ViAMAH7jpyoXFU+7z+9SwFa23DmdSIPGGXRfeKk4Q22j1a2k9nDG8qI
aIbnMkR00IiJAbVVfvolb+rmRnbogqaEbsm5KSnl73/zqq9z47t740X7nMWdkEztX+MZR5T/j73z
2pEcSZf0E/mAWtySwdCZGZE664ZIUUWtnMrJp98veg52T/cBdrD3iwH6YgpVlRVBurDf7DPkikks
cIfaZucZWj7tcmZW3FKJzIDxcSGfqTq9xFXihwsIhkOfTwmv8Vr8pni0m0Ibwa5B2R7/E3H4r+3n
Hz+c59EgBOyMjw6Q4t8/uIkpjpdTfBiianlvcpiqXwz1Qe46S0nyMuc2d0eSmAeTcyLHQH2VyoiW
1YC0zgHxzaYfam+MLmEcP5mMo+vGMCEtObrJpi+lWmiea1mSSZE4KpLMY7tgxOVIryAflmKSXRc/
jeRhCieyY+t2Ud4wb+cabhOtVxYHQItAdh/gatbuZkd5v6dKr9WeeENO83fTlfO2NRhAB8YCziOi
/aE8Jos/Ztvk9m5JLUdBalPFD+GPw6OSenbRzLjeGmSsmGjMqvxmGLfgWuHWh38HslQI25U/MROT
ujATFSOeaZMqk4S2uIB8MKevYUU7+cidXN1nmqmG6P/+RP9zcWJV5xwPjN3TQPzy379/L6osVFpN
iIrivpzgIYRmGZHFc8b/sCjcdou/vzuQHPnzDXjrns898H8E93M1ygFemxcYVuakn8CSuLnivmx6
XOTZBOBH9mjStZ5Fq0ZKYZMP5gXKZYKAGE89eTVpnh0syfdOjTK8SQA5XNYeckiRnpmeiMAyHKcI
5jm34KoY8eOKVtttTF68lJnfOoToSOWOEYeBQzxe5XYesl+rMQkRVAxVwn7OnKhp5zLKVKt9zv2y
b1SXv2uySOStUmx+yqybmMhRywsgjxITTltiS/2irzkjku56WxKzbdfE1j6O3fbS0Qk5nbMMcFDr
NY7c5YOGrDTcgsKExWLzyHrgbtIaYwLeeLdewzIrZgpYUJav5AdtCgVhpBRCc7ZjKoj83jCY7Q5p
h3lPuqgtrE5G8fqor29mkh1auj3WT750PbSwcBmbLlVlvxOAPi2ChvMst6KspmfghLSqrSM2gLa4
iTlLftWnFlFr4KdYIr1zhLPHgimOGiMCwkdlf421pX0EYlE8GUZa/bb6EWYX4I7exVZq93Av2lzt
qHV9GP22M3fkEwkFa33v/5GtLtElhLDf46lWC4XvK9pJZhJgGkxknUC6arxoWdxdYYaVMHes7Fzj
8ztCLds60ve20lTmiQ9fu68XCG6tJXJC5GNvhgLuioySmtnoHmTA7zRefgmET66SyKnvkifqMYWi
wUxg7NAWs5negVk3P6hW0/fkS8j1wmq2UfkuUtMZB6/GDwU+dZRnnjcjuDKiDZFGl60vS1+j+ME1
7pbKyU9VZduPtLYhmK5j4uDrygF58JfJP8TSMRM0DLKN3eSNOsHeuP0mlvCU5b1HRMSYEcRVhT5k
rSWTMs/UX9u5qJNdnBjGFpqvdjVy0rmQ3RjbJVReJNn6LeeJ85idJ2EPPhD1zxwfXSys1Gj7Hdnc
ai023KWandVQZA2Sn7eJVau3aXrmE8R56ES9YBqn+95AHQRZnZgMgXSf9SR/Tg3Y00cuLeWhkJiu
kKaynkhIa+fRSkb/Dd195ZMsbCCNdZKwjQirJILVjJdqFdquJDNPksha75LRUYQR8XCtMvsADVHT
2CWfYiq6g6EkDzCa21TDBpXbrzm3VBK9BuYvUR8WFatoZh8PUOL0AOZ0u8E6U2zLDqRctE6+/WPk
/tpRrzgwxuzNWj20TT/FwZomS6AKE6c0ULkoKxXFG4WSN7aQdSW0IB4MmXJzph0dAKVJ1Dd9qW1b
P7h+8tR2Q3cdly77oTeoOjDWPOdD/+xndrJxKoPH1P5s1frJ9KrMgx5q6C9OOz9E2enYEtOXVJ31
ni+ry/NsWQdKYUHCTdWj8pMHsTT1ScOu9ZbH64ONx4o+rOxDX39knb1AW/xJZyTc1VtIUiV3LFK4
ncYpcod+R2qw2/hOV0eqtz6SxJ+ICxoPuoANMdjtNq/XF9PFrFBp6pQ46q5O4pLdtHlJhG7uoF/+
obNs03rGh2+3YM+yFzKlVBQ7jRNWY+fdKuk+4YdSk120yzfnu0cYcs+eVmhb0aN/MN+k4Kht67BB
j6dfKTkDVN1RXh5MUn8kRu+FKRvvuSGlK/V2IKqrnFA2ebJJHf2htBa+oXVSsCySM8fPMojLBpmn
vUWlm0XcV4y2EE5nurOoFORv0OyjclJtAwGQMF7VWLCWmdwkZnNPkWkOBTIGTWW2Lnchc0+oTpDK
yeE6ODuOOisHBLuLFO/JyHwUfkHyZJi8Q5QXPhQovv5A/MAxst8eCI8DpzeG57IzrP7GcfopOHi0
QV4J9TOU9vBuD3p9jHnPmKwwwbLqYqu3GT+6Ev6eqMVD0evkxoWhniwhh1Cv6hdtmU6rK2Uk/dsl
I8nGENIGUeP1wGnibr2NiP0OuW7VqQNj8AO2oDoRenuvi/jYyzLeZaquA2GNEd3pZHYoaYRNwRAO
iwDVrRg47ku3fHGRFCv0YI0vpnKfSe2JTd2PuLj1LUTLa8n5C/usSZG2PV8R3L9xrJDfsrLkLDp7
iFqRfvdGkm0mgxWxrt0lcEmKwXrr7Q0T0uQub9tvI5XHW3jz6A8mxvWy/uOhpAf83dkfrodpSEuu
FnlLk/4M8VqfJOmELTCd8olGoPJlpWSGlBJMlKkVa6S1+DmHUb8xBYvtWmhU8I27djbwdzrGb6Py
V546bv5jD54d9qp3oAjsMdWtvT5PT1Xdnoexfax7lb8r1V2zJLNDkbpLSCbxW7/hRMCPmIcV+A7i
0sI4KYsL+oFlFJdUHqVDdr+yOj/KbnrUbFwC/qx2DiRWq1F3JjYannfrpSm4XGA1C7wuueRFeuzI
4a5quhppx0I3TvfkNu8Lt32OCbMHwGq8fTFPf5qViREy9zlNbojKuj5Pxgi9L0kb/CvaH6f3cQ36
pmGeKA+GUGvMp6IBENFUBlHZcj57fbLrqoapmTGREevhY9HBalJjEDNRvH3h1fDhJlO/IS+8Eyw4
XSAIct9ryVwFpuYEAMPqF59RCjcbXDOyn2lnNhrQE6hwPIurRT7VXe67fjkO0l8jc/Q/WMCpo87W
X/GUZX2gJ2zippNzThHJWc8M7Y5mpJZUlB023jrSSM9DiXRRBUtRQoSAshXQTzXBVR0EZI4lDuFS
bClFizqt2KUeUEuLhBTS+CNwPHZye9ZC2VafTKHdsFjrHy0TQ4Aa4G89AqeeVafwh+BD95P5UHOO
Dpk9PWMzPTtljihzy3RUfvuZzPppSnz1UMTFuLcTS2ce2HcbsUC+JGBxx6DQDcc2ps2viiMdgaGs
ioNWPuMs3eOy2yxTG1mdfmLee+emeaQBYNzFdT2GFMcB74ToSymyGdGx9AM44Ntxs0Ny+2xTZ322
NVljV7bcw2zLgpCw5HdUaFWSieqmSFsv6FZn16bZTsxlvrWlcYF0HtjaU2db8VZ1/Q42w2vMrW3O
x5DJy4WTxlajBA7XEnUIzISNcjpCNTnRzLOTGjAAMRZ+0NtimxR441zvgqr8opGkZ+zOJNuOUI4i
a8yipnGfZmZUKzA0uqiKD1eum86cX4jDs3Szw/aNDuDJsphgymJreuUF/ZTc9zg1kYHdgTFc6aCB
ZTEnTr4OGt83TZ3394ClOLA7VJ+mrO9mPO9hLmGUqc1dauPXTmb5RPwhgmZAASN6WkAOjwOPaOgx
9Ei0K+1cCu0RIPS9RdqNnKM46fDkolIrhqND9o5HCjN1UyYnYZFCb+yVD2gQdRUwYvuVofZEcbHI
21aArczHmgRde/Xqc+Go6X6qm28XnnDI/Dk/Nx4nck7Tb17VXUgq1Q8jBWl724BroXls3dVKQE8w
0gLS8ZJxK3lOPP/LGVvkIlJWWvfoOeLZjkU49AiEWFv/ZK43cQ1l5j657i/Nz2WQ4a4KZspNg9Fc
7zIPRAYkkIwj9vSB1v05DvhHYum2kVN7zw5dHkGqG1tgOutOrSo/epX5TNz+KU2Fi6zRXZnfXBmV
N/eUbJE4a9Zf1iyOcmgN0s/jLRHjPqpy4tzQx3FE5vsCILgMYXGXaLPugUPajqqyfusrkAluapew
Rd2HDMQFY0eanBm3XJsu/4LWifNepA9NW3LeGlSpAq/v/lh6ea16ncUfHSnQnPa1Z+IZdkv705jz
VW9969ASTngR+gC/aB5sHBnJEo56r+ibXR8G1x42wkgmANI5lJZuqdzAS7vPvBrPRtneZWxgx24V
8cbk1rNhv8o07OBaccdzt55UNn0MdemEdK6xznEcoVPFOLs+3p9NpTv1Pk6bbwHH5zgM/kBGOnvo
hvgBl+FxnsYxaKvcx0o2sOssrogEoNpQJzwS6F6K3QfUQKAZdLASDAHzQKw48PPqFbvI3vUUyxkr
S6B1brRUoj6Xdr6STKCjfaxfmkr8Xu3Ou2hJn95pXrfgne9wr2V8zarRRVQ6c3JnTt1WK2KYLsaO
wZD4mHCOAzMRO8qMeYO8OaZ/Slxyr956/cK0eXglTduHTIQPrit3rGYbDS5X0Cvz3Az9FQdBGRht
dzbXOPLthSTRUoP/bjnkEI57HH33Gfs7tbmrvHSa/b7U/oM/mvux0vSD9PiYhOepTTnOUZ70hIHF
i5512gnU3hXs0WOnN48VXblBsWYftLfszJr3brWt81Q22Nt6A5+df1xXFXldyxhbci3hBsNWvcVB
yxrVANcY5W5WKkLHOJTroLOx9PW9Z98i4I5XU5iMVy/qJv+QVfEVkwVFo+5tgo/NgJT51qzm16qs
vA1d9pHSudTCrOGmrP8hTHF7d1sdz7rrRG7ptjSb6AzWqKU3NO6sDSxK7qhGQYVNPs8OHapSjiHY
af+FC+Pw5GtxWuKCF0VFrwfBh0DkGB7KwNS19Z6Uw1I8OnRuNAFGgLLf28WU3nW9KK5Ezrs/fTOx
+AnZc2TEqmDeGwBNUbMyTMrHWKH5hEljGz8oOfarAMu6F1o63w+mkww7XbnqlX7P9gG2jxaHmp4B
28hAQF/Io8Rs1voUO4fGLMtooMzIo6Yw8UCV9fMYtaP+3ECw0c8jBtxnpx3SC9iwZDMmN4pQ/Ox7
y5XGDe1LKWXhN/xkvWvDfPky5fowu9LEzmjkRydZMGTpaZ6XW+wHw4fiA+IJ683Ah5rJjTedrrZR
jXhO+T57Lgt5eheL5FlZsKpqfm6lyseYy3O5jhcj8a8IwXW4yHkMK99+UGmJ9LE0+Z2hRBGHCbWQ
X3aaFw9p3gKTApqTN1oYr7m3WTrrq5OeG2H8nA8lQ2LW9ma2+E2rjaWDZzcE0DTv5ZwcVzNPohog
5UNTy9M0Tm9F1hO+77TxWbrGR+21r8TPb4wFkE0p0MOvXNnwmDB/BAzI1lOGZSvI3fQtLWB8B7rU
pn3FWgI9xn4tF698qtrk3ah4YXk2CK4U/JssgW/RLQfoQhOUfBxRZPMQDnQunkmXmpt0kvg6knrv
9tNBmN1jNpoPEEeAlZFxOzFe/8L60uySbFFPhB2rWy3mWH9yL0u+ulp6l7Ituq2CrfKIywtlF0ZM
tgzCZpYwPyJQbpbEO6azs16o5MTUQhJ314wO61lOB++Yp/lZqxP7iRf8s5fqknGaf6h9mZNO95si
ymslXrgIo7jGDHaelkGuB7ZFGUg21ueW/r5zua75xXXH5eiu/tuq1eLo6e4lMfM3i+/h1Fh1E6Wu
D8/EqXgQOLT1ESRA7aVsuNGPpDCjOR2qF39FQHCyCjtRkvBPcGhPJ13uHdTQYd/Fs3lpVz/99jzX
+bahUrxiVjFBKVqvna55xM+q8gG0C+dwjGx3pQemkPWx7YMs14K8Uwofn3Hy5DSGqrUJVM8Yn1Kd
IX6vvnO3v+NrYYI2y0/GzPRk2u117pr5s01Rn3hjtnibOrQ2Kz0xHqkj2bXVYaqH8eA1ZXVLa7f7
prWnF1MtcR5K33k39MGI6DaiSlyu+tbyK9o6XWOMCr8qIgB7UYY0BJd0MfZm7QBQJqIyhSMzdm1Z
n5yJpqzGMIvjqvXTlhewCDIbhJZrc5CRXv8+L/OfnOKAxTPjqOSsSN7fMKIsNU3qo5c+3y309TRP
idQqsakMR94NMNcg05uT9mLZMIEMo82Izfn5ByIJNjmgFSrEDKCfjExpO0iv6GeCTvp0GC/LLQ1Z
2k55mIq43gy2RotAByFoSydBv8fuh/OsmnXJ8l6KAwnDG8rOaY8UmIgZ2uPSbBvCyuHiJckTxmL7
Dv70WVRGtXFMu/wohyz9qPvcVoHez/h7W9rjDCiYWx/h+LdHPQ1DAhMSz5hk8tP389Q6531sRczR
S2K9ste/25vSzH2py2G1jxxUeHcSK1RGmvNALpA+b2SMheOiWlrH3LbrOCEgee5ws5cpS7hXYpd1
TcmZxQO5J1yDUiFQrXm/AS+GyZD7n6tG8ROXkzX1OXF7SRsf9RTw2mGKh7RGpUbbPeqDnlm/h2EG
YcxUWpInrtZa/sr5M+d3ggjsBXoxmMmXb9SZOmvr4GSHuRr7JNIYK7xCEvprKuGw2o09rxdgOq/V
QjYJZpFkbRFS9FHTAefEpn1gr3AarkDwmZ+0ynK+kipxLh0X/mTv/jVOkF3R5weOp4vFgaLu9zRL
tN6VXF08HS1/cs1tPPTFvG+GanhrnJKHiqYj/g81KUxwwaLwFyCEuCI/krJaAOssI1QH4qXKUkcC
KmV1T+pQXSBR5CCqRs3cp9Pk+KG005j7FbojerasFu2r6irc/ZXmNb8HQ/TWwzI5VhXRbGXZjMps
DZY/VH61laoZuz2yfDWFKoWXEDG8rHzAEppA6QFJWhzNLIZrnKOqEuE2Nly3d/oqroulUGS97qty
3Z1pzDvCU49qLuZ3EIUB9VrfYs4RCvsHWbSkh3oHXbhlucGhtofjYV9Bpxs3Y6J+4tv+SDnVEmv4
7RGgjwp3Xj+wHG/o8mnhIHkNhyC0O25c6A3RMnPzGdTsbJYcweV2iU+3VtO6XDV/yXSW8HMdwdgo
6fUtt/i4CmhZKsJE/mS+t5/E/EtPBue+cSYtKHy1Taake+C3WE9I5sWz6Y/2q0bV5H601RfNJWzd
6eruO07bEVeoFB4IsPVjw88a5IXr8RUjU0ZwpqBmB8Xk+yW4hKFxrnMJQnuT+xhGEyUdAmvW5AHw
aBfFK+LQonYeIc1/kZZNOrLo2WQdu36uTLSG27h1q89GPu/hA3Ohh9clPaBxA/eCxjW5nnBvHEfU
ndLfNY23WOesy5cbfNOzfYpu2qyOzLlz3FOdib4MwGTU1ZYHxuu35jQpUFYVxJqHeJxcZ2+AHnYj
S2AxiOuVaIA+JZpzmlvNbA58vdm61ydwPJtYDfzcrgsm7YaeYwqLmyOZt003GFhQl0Qlz0O5lOaZ
uC9LARZx/kvhEJMoyAk+/uwWwgQHmPgsLT8etqr2+3Sb2lYL75AGCC9oZNGY50oHZfZUmLMEEDrQ
Qr4Hv7fOe6+yi7YL/r1MTF4+Vr8mh6jSxaI1t7orOsY6BFJGQieB2SYwD32n0sSd77RGtudPjhEw
ZFqe9MEj92rK7iGx4MkFhlssR7up2BKton/gGV6HrQSHKCITo8L8OvowR02p2ow+irTfV4JrIGjV
Nr4UWiv3+MgoE1/n147MOkb8lpiMnJleJpw779ekzg7M4v747vrGlsoliwP4qaPB4oHFezhllnMC
g1buARU6O+wKN+fHjJZj2gMc1maN0jUF9CukFeqdz9motuZD2guyH7fh+6KYaxGeG82f0cvFlpl5
/B4DVNJvslr6XvVU/m77GecOt3xJ0TsSNGfLSQ7LuZYtVl6H/MPeJuJ8Kl0TISgtHf++UovaG5nX
c+kC7Mc1pI6juAH9uuFZ5uRe9XX/fBurbEefTVrJwr/hmjz6ECHvRqO0z8DYii+V6MsVcphxnfps
znazV8DUEmtyWDXtiaw6nh9by7bYMxyEnNIFjF32cbh0fr8VyWgcM5aI7qi4kO2gs/8uE0oVCj/u
ngxpcKtBkLP4lyyYulUjf/l8aU8p45NfYPTmDd0P/WaorTosXbvUA60RfKZLRjNmvSBvrVKz9mtv
Zsdaj9XF5aZ6cXnuQt8w36x6NSAbOaPxVaIiMDhzB2PDhGN5KRi0vqbURVwL3X03qUDfzHrlReDt
4mscjy0+cm+5VDLWWBmwEbtG3d55UlIE2gzeQ+GPeMgX5GyYa2XBdLIvpoP0h3LnOYX/NeOF3bXT
3Jx14mv3BPGxQqNQcvu2Ka1Jb6tdl77qWmye3Hb8kqQ3ImyFBzeL1XlRnbNhxxju/cE1j9iLWiZM
sv10syKLN3pnLJSs1zeNNDenZss00YwImccwWVzT+hpFmoyh8OtOj/qi4gkrZmf57NwihyUQC4Nr
f55dfAZ376m1DO9zCfdUN7Wr4E+6M/XVeRhNJkMcMOr1SBun8Dew2or7maPIthf19EM7QH+t17S/
wEQ55rqLbqTDXd4jKKBa2dJEKKKhzkrDolnNj7RbvYDSwi4yAVveg4HU9tLFBxB4OB3XkCbHYlfl
Whk5GHUSFp41/UVSy9uKtNHod2euzQi2bVlXvREjV6vQiVNjwHNmnFaImTsQvwYyCX0M4dzaGur+
nOi8Kh6hPfgqT6ZWcx3AvbljIOkz1IOis0uJq2WBK4A+JnO9bleLsEQiJvnlLrl5nxfT71GrfWqF
uvXAnQZAVBMP2cashHaoq0YdOoeDqF349kmnjIqBMRVTVjdndMODDb4qauQ+2r41fCCp3XJnwGp/
rJOZkwcQymhda+8eAQcYTxPvJ3vdc3/Ltr02FkGrqUc8IeJ5cerhKpmKcXzNCLRRLI7NXgOXUWbm
W6/T0RZosW0eEpsnEcxn4z7GGQ4Ar8nLgy8n4Jb5GO/H3EWhy/wNaYLmyCt7KAgjfeCmQ9VO0B61
3JFXYcX9JuXYz422z4snAt/6+wyp8x6y08TebKToOI4BKN5/LZybvqpXVb4bbT2DX4q3ADteGvoc
8Lnb9ca+yFZ4yCRKLms7lhwzypjnP/V/A0fvf6qiprOlnkPZjePnlBvufddYHYDvEQeq24/8Pcz0
GHYrOPu4grzZoBcPN/BxcalkK/UJxI+9pdlgD5F0gqGbrKil9tEw5i403awNiT1+9EaeRxhJXqqq
+LYHbCaNqIjTthYpRe3c2H5ncVzALxgbgjNR5xQ5xqBq2Irqdr4RotwQ4mxDdBV1Jl2JELWq9BEp
vD4prXycODlPXpU5pLW4ToiRcaSJ7fbYAIJHalq4MhM3XNITSLZs609TcsLnMfBFsCb6s88GXKFh
ldP6tILv3xQsotHEQxyWc4+VSvOjZLSeIX7RPDZ7W9vTE3B0c8TZS38Z9GKP1J4fK3/51fY6AVw+
G1B87EeZOWdAAMzlBTjBrAdtNmMZrPoV4HWmvPQo6AB7i6u4QrB0l4zfAfB+Y00kMjYeFIDNCAie
cJ9di1MpuFY30yyeVd8ORwNw0Slhew4ksIS9j5qGCK/6h77zEJTcEpqCU6Unr3DrMMWoee+VLRo6
svNiedoOTZFLCNeusPZMnH/+pIV5V7XPICuxK7GoRnVZ2duGXXBrrUYekWV3wRXJ8S7RHbRgrUIS
pOUk1HvXPw2Es0FuJ/ajFrvLeV3G7sWOucRWKJXvwhGHZRHHZhnp4JzypjmjYofaIH9lo11dxtH2
T1RjZEfapfR9J0X/EnuWfpKd5p2bpOt+EI+1Uya6hHwp+OWY2A1+5Vx7IA4u4oj1jKkDYzKGPvD0
icFU+3bBREhZIGfGhhCoUmYRLWXtbw1D2ANzC3u4gAQR917G2CLh4v/cita7kCBnZdfRwoxkVSvl
QmXzqBntp2f29bmnN6DZko5u9i7Q9iizSMMMahm+fMCmQYmpOuByx/JcGSdHcfW6o5ZXPQL1ZzK8
VkmnhzSL+UcxITXejoxMgJopiuGPbmLNVTs0E/3ozqUI0ph/QS0xYOVk5uptUfb9Ed6Y3waSOq9j
Q8bvNuRufi2sNGrPW+0/yaagHysHb7BJ3b4nejyKZr8onTUgK4dowa62r9wFEHCteNug+cq3WHLE
RPugFW4zaYA4ApQ77aSksI4wyXIjNMfOfaGnSvuTeou/HyRnsmlJLe2ltZ3+OluWeKmz0biTtSuP
67C+5Z1X3RFw9K5mbstjFTvNo6iWCqRYUpkHx+1GiYxurFU4MxzbwGzgZq+p5Q5pv4xsLoZaMCHj
N4cSwk4VEOfX0a8TOVlkxROqWp1BG0PoT/X3YtbpGJGajl9S0rB/zCL2makI9gKacAC+AlbEEeVP
OY981mh+0DZZ/mwAmbECXHGw67Omg9rk6P1p6Ptid0v8V2gOKx4w7o0zll9X3/bD6qInrBg5HRTm
Yhmbi0i5LTxXM6ufs+CMC2Nheg/dXy0m1qpL/dXCU8HhKaeXxavrOORG7ph7g8aWQGsrah1V2jDy
sNRkN4TSWn0JdWtMfsMnmJiLEiZvwaYcDbPWv0yyacfBX1kfbBM4c2yu55b2N6h6U33XzCJ+I7f7
laraYyLP7Jtg1imes+xcFK66J/hXbF16HCChOrdbstX8WN58GLQ2Djo/v2vc8SPjIUdNVBmckCad
MCbZXtQpoLmbuG3BWeG6qh9oUqqTCBMaqx6n7b1O4WAAjxplaTTzLkyMuNnpCX3EgbNUDf8mR9CR
ITwrmBz3Gxkv28qu3vW2PRP0rvu7Mp+geJeFxviKiAKWbCfQKBhCXrH9bbrI6mBwaQhN5X1TXobJ
ATPlrur04S2nk/7gN3HSb8qhk3vkqI4XCCMEl10RLJ1KLnze+Ijw450KlatbhWQzbVeCONsiXRCP
V74kkRKTXZliiJOvrdXzRAydZrFq9nR+sSYLrq8Xz29NVPklEeuRdZUZrcv0mBMUohfzUYthUFDx
8HkREOf80Cc1Z3R+TYt6FmkGyFVHu+qIRYULSbKfHBP6sq3NU5RgLNki/wnq7GbrcWbMuCVnwHzI
tTBhKfvXBMJCsPnfnj7DdvfcsIb3tc7mvW62JQcHr6ZnsxftuznaDFTbxnLfpS3wCrrAf++G2M5J
4ip+Dg59MTMv7suAGaaNmPpraiJpkiRGAx1pSj5kCLD/0XT5PyyXuHQcjay+6XH39f5h/24IdEH9
bv7LTr96coEkD/gxDxDmMfWAsAlYs263zsGND8vsDZ8M610GwUMvCcj43IL3c0xhbNCpGoMrq6G6
+EwkOY3lqi6CdTBHYwOzNhW/q4GgL5irppr/nQv4/7m//5D7I7f03/y8t1zh34J/xP+yr7/n/v76
Hf8O/hn2vwxKn02cvRYal+vjkf938E/X/3VLaxo8GTbZO9IP/zv4J3TnXz5OO3J5pkew3XIIvfxX
8o8HlF/zkeRt28Dab1n/T9G/v4c9PEIRt/+x09ENfeNJ/COAQd4ayrQxJGw3Ur/ebsWc9ZvIKTxj
+98+FYx6S9LUf4u4/VVH9n/85/xdjuviRTDIYUCjtP5ZF9V3Ul9kQvGEVkqPwyuos1njr85x7zPC
r+PbEZZzaNhZo3OvTSXWKkfNTy6o7M92MOt70COQ/8e0Otz0nv2ECRahtlqCMjV++8Kx9m2r3rLG
N4+4YsWFHRpUp+Mbl6KMrQ9aEb0n2jPuafGl60jZftTb0+9FsukB1TS/MwHT3YuT99hfMRY6VAgG
CKUFSmUWLx2GIS9zQrgL0wOK8QWX1vA7NsE/B7rtfnl22u8yH+da1os+sLAOlNNiAkjpsIquboU0
O0orIr1U/yxeRSWZqZlhNcnW3CxL1j0h96KftORy0mhkDejRsYfkN51PKz1PKsm2Kb23m8K0B80g
qE+hiRyeKuGLQo/cKuGO+eSnoHl0b48brIkdWH62VXZHDZoowtWkGoCqR1d5Yn5fGI/mAaUmCczx
Gbfyg/RN/zKBovkuVeJy5hyhsIY3sspnrzpdRQlI1ING0gOTWTMAlGn6QXz48eJcV1jaP6MDG18f
Fx98V4x0uZn0fhrCfF7sX8PaUT9SttyMsSsbfOY6VVTJ0U7/F3XnsVw3kGzbL0JHwRYwPQ4kRUqk
SNkJQo7w3uPr3zrqfrfJalG8XbM7VShAnEJlmcyda9vyM6LMwMAyLNswoGC9vhqNzotPZudFFxvK
8w99PZvoyjsv9a6craeGZLYiWwFtdehg1wBDgN2KlOiTVffZcGVgQvT7kMB0i1ukUVd1IxwkLn6Q
57uu4BB+jMvcIWnHH6b/HpFiuyOL6danpo2TKzkijtsba4a4Md+66iNotHU48RuGB4TAZ/OwYO3F
LhWj9+gvfg1w6uwguYuHOV/2XDnQoEQYcFDO3aRHa4PoLWdnr4KWgzqXXKqzicRdgLVGdm5UN35N
0Xm979LC+gnIwthC2B/Bp8GWVNtQaKHbtbMkQN2IhTCnlKSj1j+ntPSX0olG2vBSl6sdzT7ZrgZk
8yMrzeKdI6K2O6B0XtqTnCWa0W6uUcLZ09D+3HLqfyhlKOtS2ZHkhOa84JxqdU5LsakL1iG+6weo
EsNXFqW16bHO8R1uX0Myf3EKA9e0Cm3mFXWonAu+l5DG8HsPiU1iFGbLGWKskOpRSOMCMQzlNw9d
9ue1wzQHlYy5DCf44gwO+C/RHv28j4Ozxl/MyInSJTp0KMLubBelJHMiRdQCl5vBLaacVURmaNfd
Ylm/d4mROEdyzVZxymDOpcd89FlNmD7llxyN1r1FZds/oGV23m0mxhqEqI2VqpOhDQ6DmjmzI009
38Ea9+QuTT2uqUNBQwmEb3v4mCFZ/9BXlSUvAREMYL0736UdQhorLjR4Dl9U3ox0kXt4/6vykKTu
1jQdj1S3xvUC40EPTWBNRutIJ4SV3YppmX9Ku+/QaeE+xG2yRgDOadEwbmOzTT+LhZTbZzsL7J+L
6Y4/TODn77sIFOSBCjwIG8j4Z9W5kJTPc6pUzqmFhW1wzpFJsVlldmxXr0e6MG/erm9oHDyabknG
vh7j7j3pVqSojRmwjORkRB/pWqWOgs7WwVaAmutyGKNsyo/dUOAlKLBfHt8JZ+VmCWF5kLSIRLR5
+FxMk1N3rscdyYQkAvLRJK2roKb/6bK1wQ4eAULb5gW5+ro9mFlmfR6Lc7FztoIpjBcHcYwBrYJA
shwRX8PMSM0daNDVOyJnGJYd7MDWeLDsLv4x5NFMbtP3KRt4C7iZHD+M6FjH9vzZRz9RXJh5R5vV
2QYYayfAtPFuLsve/9Tn7grkHEtLqDh40kAyTATSMFFMH6sORM0+FuY63BSBW8Zfaxpchl9+B1nk
sZ2qbfleRxaWXgDpWpKrhUmfwfsAKY9/19eugRjCcqtiRXQ5+bbLtbsR8z0ufnH6diVrgBx1ltEW
EypkiAYw70k1NbSZ2wDodi1gKDsccRCY3zHOpnFZIsg7p9u8CU21zfOjiwSHv/FNnKwOP2lxcB1G
smbFkf2Y0YRSXlBK8FBE9cNkUBqrqVxLii94I1S7bK2qdF+SK6IPJx6MiBVJyLb/MAfi7GmI4rf0
P0p0ej2Lc5y173EimO2Dv1LZuahW+PBh1OMNfQRaNLGUDJHF4teSSLqKU7OhNADhR94aQ1ZwpZyh
O5l7Ntrxc2kmeR2KCnIF7SjZ2ZE1SukGW1uYAHuvzsaKbk+6ZZ33sDBr56JC7yaRgJcBhZdyRQT2
k8RgG3xae+6+x6oD5VMcmhq7gR/bNFjDQzN607kFBMroDeYnpMOW0qHoS0zWMrluej4odLOmjD6I
3NqmA73NUxJaGRUd3h4s2zEn9/Zunqm5HxMfdjUtcNY8/xo2gSP6lMelezfnwr5eEtbXN/PWztOh
zyGFMUIAsd7nASDCq4RE8o/GdOL1YNRBNh5TnEclnWM9+LRxtS1as7HSeOxWSJbfHMcsxxtnLFpY
LWh6oZyIitT0jqv6kOxJnrRCwrVfWy9kqizZdGw6p1vdfeLEm3MltvUnFizc5ZcG7XqWlm89PNc4
eEQrDk8dsPmMNXVzL8aiSQDPlX1BR9maZkgfKftFS8aJI3LjC9dZHjLLq77MeYvoJioBNGGlmx5j
lFhvOTMsjy6Wbcd1YNkCcWX0J6cSG5HsIxuAmUk1t0xO1tiee/gmBB+m0ZDkBIl8SWN+ES7CBsoa
tSBBh7W5nCCmf6zyLOHWbFruwR9aOqt6IEWrO6QAi7DEvsG8xA87i9ZyMsnzgTvVW/q8qJFKjNEa
UEImqoXT1MufzZpPF8kweDSbnWV2cdScWkwETtmw/NxGYwjhYVm7Edefs/Hl+KnlwnQbLDk+FjIx
LzrPyT5XcxJ9WXKQnjt+a+IdJr8K+MgFqmiS7RabnLVyyDRIoqPTxmAU/diFU8TW0ZEg/Q59OVpM
aMqiYtfRfnSIENufhNyMH0HkfWea9Lfos4y9PUhaAzpnvOlALSCVMCxy6X7RHRN73G7XmkIPK19z
1XqtG6KIM37EFK/8BEITVTOS3ZttvIs8C+vLts2vMrl295M3InJL5WhQYBBdFlJCfxwrB3qGHQB4
EpWTgR5PwReS4aLboPhII3+0o2XC3839LN43dD0DrkIx3XYx/tlJVd43EampyPTbGyo53WVF88Vp
K5GCZmsM5VQEM8spx6ehjpqrlfQwO5uDjM2Dmn2NIOd+AZZ4NOukOdhx4pIlaqpjS1qaREsVfyZ4
u4OMx+GLoMK3BwJh3SCGbR4r7r530UozW2M71s417dskqD5YDXXAhKapi2KIHp3VLWkYI+/AyfjA
k1NaAztUtTIV60cUblt7SgLnq8sRdzfR/3RZVVQfOIMVw3zAQ7UE02n43rcxiOQtfYuStqPevcFz
rAwbc/4ol678sk4u+0c+2lhGypylqq1/UmGd9nY/1FcWTdWXVVLcBy0JrAQjwhVNOnLsraSUiggE
EX2fosfZ04/7IUhbspd4/da/zBpj5KNNHeTRAm57WTtWdKAnAe8yP56hc/U5bQ6LY6eHoDEGzK3p
c80Ju2z4tZX+eKjId6DQ5Hjqe+bnDMM37jiFC6Ikdy/dMyGJAjbti9awjo9Zm0zxP9uc/6tMwP8O
7/Ou+VXdD92vX8PNt+b/AOPHPHebvwz5uax+Pr/p//7//7zpB/IfjslN34X/4XmkfLhK//Om7/n/
MLn3BnAHuGJj5cpt/l+IH9v9h0tqwBPSdewAEMu/L/reP6D68Y++tEh2nTu2/xvEz3MggAEyQtKD
CmKI7NSTZnly8dTk08C7SMwD8s9+unry+/9wq//zc61AyRsEFs4LPWGBFDZBELZt6/oJ8unyVu/x
Ckklk0gE5qWSR6h9XfcecaWIH+Jlqx///vxzy/u/UxL/f1joFX8+LOfmTH/MI48cuttvdzi3006a
kLk3SVcKepMdG7n6KxmQl8bq/BJPv4EnvGyOK4+mQbgBO1/YZCcR7flf//5jzi/9px+jZBihBogm
Czgwj2bj3HA4dcp74IPCu179oVpoSdq8jvNU27z/+x986Qed//3JD2p80UBI5Q9ORSCXqzoZI9LA
/Zikr3TGn2fRn34RQfn0D/jpRmJo5Cg95z3pChpPImvf5L2VXLt5klk35pjjL9r2bbUCYyscEzE/
hijdxd9/oNIv/+/5YT1/gQYVFIUEILhjHE/t3rf8UNrmI02+eKxhXDNPJG1pXLjGSMTMj6OF2IoG
wdi3yuu/v8JLY6xgb4p4LSfOGwwBQLG9jQWcpAfjld/30sOVVaEmUmcfH+EjWHn5WWD+soumMXuF
1PHC031lbSj8LPV6u3OPtP+mvwSQuGvcR/Pxn7vQMwzd04TiS49X1oYaU+6mTVz3iGR6+mhyfcAm
dJN6K4/KNOmKOWsaq3WPQ43V4FHQTtwdvIauLc3XV1YDC72TvxYZq0HtjNl+9bzF2bUtoXTQmjlq
wcGCblPVfWPQx7lK77ZP+2T4WA6D8aj3/PN3eRL9iMpHQBquH261WR5XJMdct9K8714ZoOep6f+J
PV8JfiTxDvLqNQpr3O5LUOxmMx2LeUX60aaJE2j+GSXEqQRGtGAYMhwGssTkb+oKk5HKLJZjkw7z
ohdqvhLH9LygGF5KP2xwl3nAKDA564aDh79/i5fGSglkMo2+OXPsCC1jSY84eUv7GvVZ3X7KXTyn
XxmqFyJOLRIkqK5zUNbcyWgfvzTKTbwLYlqCXymVvfR4NaCjdAUvjbxqlK217ASJlS/4DzevbCYv
PV7Z61Gy1tIHth1O5CiRocYlfZiGbDTfXolnDKqrtVgzP3ToI+cbrPSn7XoBK1TzD5y//ZN4ywPD
bYOF0Q/Msq0uGxNABnQduc23f59ELw3Q+d+f/AFprTZN84sXIrlNP0q/57aaxu36yvufB+IPm7lU
4rkMptnNxliGZdG30XtI4e340W63QFwNSIvlHZUl27vU+y2W8lvWzg6EcGXI7XFIL4bNXgIsDMpZ
6MWzStZaUnIySHQlBvVx41z2pUXCMRud7rW9+Tzr/zRcSkivINdFOTOf8G9uSLfFtpS3OOtM3lU8
RDS0LDFAys+04NlfR1R+r/H2XjrznO8vT6cBFZ9I1httj3WBfOoqMfoIa7sN2S4G3wNAn4Feceoz
+xRpfnnKQWfLg0eqsL6fxOCNegPsKavBGiGb8HMjCktpYGqOaXHoY679ymQ0z+vuH4bXU1YDdxoW
MsUtHAixkbXezGgajm60bcVFE9hyfReD2XiERjWXFw6Ny+7bxbat6sYC35R99hEhuK+8ygth5ykL
h19lMMIQzYWNJL+697bgV7Ms6Am1IsFTlo2isz1zXTIZdiCxw3gwnWIX2378U+/xyqIxUlrxM4yu
wrhZ/C8uW+nbXuBUovd0Zc1o7fhszSeDkHqwyOhb9ukFH1Ms7V6ZZS9EmaesE32KN5a1dH44IPK2
Ln2n6+jNbEwiLrHwXELtNyLCgtPXxGh3NjwI9H6Zch6w56pgEnVe6PlRSR90a0FvWkfH0NwuPGX9
2LDxbEevo4+pdfH/Waf4gAebcdB6/f8ANkJEr+jy20KA40O4wbPbeV2T6a3eKkDVMwUVLLaGMMPb
aW8NZnaAemnpTSpXCX1uPbVvYsATWtwbdzQlfqro8dD7rq4SzabXVM5SxBsQfepIWFkLzgJtgg5R
b+CVcKanbmhsmhhCIyqDS6A+6CdtWuX0nq5Es03mvhlynk5xx9nPNqUEfKRSzXe3n+8sfmVt/iT5
rMZA5hpQ1rTzcunoraOuEsoZGl6a0/stbM20OPXBuWPddbbT30fmPL5/2C9cJV6ryE22zTTmcDbc
X1w78+mEcVJThcMsPc1foISsPcmpyqhthjaB+z4Y6uxoOnWudx13lH19qDgKUQSeQ+rP3qV/duah
Jqi53DjKdg1fooj8LRvDmBLTmxSjzhtgvZqvrkQsGzUdQqY9hG2N1RWNjVYPSoL2JL3VTCViuugn
0VmQ5qGCACNtiIfrEaGdXlAh1Hp2oCI/akw0ndAuNsZzf09K3i/euZ3vJXrzxlGiNjfTqY0na+FI
OG77vHG/4OVevTLxzw/5w8Q/y9OeHgddCss0W0bT8Ww6tbP70dq1AV5Nfw+rl56uBK3dZFQ9Mp+6
ZmV8Acxj7ypYNZqfVYnZvNkg3PTev17dsVrqSFTJNF9djVbXj0Y/Macj/RSCxm6e3msPjK1Eay6m
Jip6nr5kAT5WPlV9uNiZ3rurGO/Ecf1aWIKnO9avNnWKU5zGmpktW4nWfCkLP415eLCNZVhIqqcJ
2B+9s8HZQeHpfFzQQUUF5d6ji2EplejJ2pkNMn6t+aiC4ksQolVtCxQ701bR9ZX+GrPN1Bx1JU57
3P6aOgETUuaJg6DQ/YL42NJ8uBKnNGXRK4qr21G2SLf7Jf3Wj1uv+XDr+aC3PcVETsLjMQP0uvOw
yzkDM6Xm05U4lTbeD6lB9w1deubNmXJyi96r0CtR2UqcLiMe7ZhGjSFNCTWNVBVGHHRSGH6vN2cs
JVStdgnKsYmncHXondwZduOeuXnDD60paak7axpZXb2U7KxRX1wFGY7XuGWseodhSwlWGAmIW1d3
DIfA/kon1l3v2Hd6L65Gar/iNbiivUgT4y3L45fVkpq5QnxPnq0CQZqW0qzkEGZz4sNXdR8AA9aa
H1SJ0woVEoTbcQyNFHOgIpPX0mr/OzT7/6S1LSVOKQvP+F74Bq1my890NT9hVPSKScMLm6mlRKmf
zrHBfo2T+2r2A4q5PqEtq7djvaXXUuJ0il0AMk43hAEa8s/OwDqw61NQK3rzRQnUsS0sUUSoN8oa
FF69yO9JSnuO1sNNJUgjdIFySrsxRIO6wsBAmYmz2CuV1xcG3lRCNKhQwIAMGkIMfYIbQJHmTWFE
zSe9V1dC1DprZLA5ZTomZ9+ucv4s/VTvk5pKjG4OIrVzv2wI7csGurZ8KUCm6b23EqPO7Cwzptm8
d9Y/OOOKr3N/o/doJUJpNI1iMC7DUUT4rhlZdJ1CgNFbEs9SkKcnDNNsGiRblnH0RPAOROUXenUK
vaXlt+/Ikxw77fITqzljUiTVXR3TUV8mmq+tRKfToF1cSOAfwfqC4rLeOK7eDvo7U/zkpekWHLya
tu7QK+Nrv17Cqov0yqxna6unY01r5pKMIy/dlB82WFGZ/Kg1Q4QSkkWQdc2W8xGdJP/eLcGdv3l6
65RQ4nFsp3xZZ28IIT6ZD9s6WGE22v1B78WViMR3c6kyGGhhbyAlsCr6nKPgs96zlYjMi7R3pQnN
x0053QJ0/OYguNdbYc8GZk8/JRMbx0bBlpyk3oLVMQyBIJCTXuAIJSj9fpKD404I3jyafQ8+WWy9
MVE2Tdx0W6dN1iEcfcQcs903O7P1HvQersTkTL1rXauoP5pJcwHyJ4Dwmg2aM0XZL7txFLlR8HC/
cG9tDIXpyn7NCOn80f7z1m/+h67LcVfR+kAButK+dXn2Mk66z1ZC0wTaatuLSdrYssX1iLPoFfwq
T2tUMER9Pg2T3pkKzrNMFJeOB7wGPhReonXAQq/3/NlLMMInDYj8xV6HbC8cursPFiegVGtpQS34
/A80c+mgySaGYqf5ZszTJ4oPH3SmIm2Izx89YR/beTbjMo6xe2hHhKxYTEmtc4QZKOHZJWeYVrDw
4styO9biaplavQilJeX5m0OgFY5M7D70c/umQHB49KV8rS3xpYmuRChNMGgux2kIRVPcOUaxz7pE
65BCD83z96b7GNd0u8SuwXIten3Njv727FHrc6riqpWKQu+XeBFMhfclBuebSvde79FKfC7dENH2
aXQhroczZHOE7jQl6MkwTFVYVbszonq0Qlhj0D9QbXjP2/Aa9F5dCVAstGjJoCsnrNHaQBccO+ON
MYn1vd7jlfCcccDFMWLki07rz54T3NL73/UerYTnwMaTNF7dh7kXv1+a5lKUpd48VIVUU+TnHoaW
XbhNbXKmvOBiWVQ/9N5bCc50A+HTLXkfBkmzz531bem/duw8j+of9iBVMjUb5INpfcJsu5zcsyWN
l920XrNAY7fAn+m9vxKkbl7ROV+7XQjf6GuROJ+MJn/QerQql1pQPBaexCzcsqb+Yuo7IMvg3EO9
pytRGluJm4K+4sUd81M5GRVdyc1HvWere+jSNrjN0MUMxxnoz2aPqwMKu0jyg94fUOLUSWIaw+h3
CbfFuEtL6wEbaa27ODSw56tukbrABmnZDKM1uMNe+11ke1plKFO1Ly38NSrbae1COyoB7PnWcGfG
c6ql9KWD4PmLW3IS0F+YiRFtXbu1g+vtaKrTTKmEablExrD0SXduIxM7MckTjEa97DC+08/ffKCR
aaTTiXFZBXgc603hLpoxpIRnMMfFmLVxF8oornZyW98AcdWrm7HPP39vGHodxLm8C816urXN9roT
g957q+qlLqU64c1GG/ae/yk1u7sib7UucaaqXIqWM4igybrQY2QwrImxboL1obceqmqkAYSNkdU4
VxUyafcd2M7RCPSOoKoUSQjuWVijtkC27ZJmWBIVx1EYnubAOM8/Z5YFqNKylbgJaPL1R897X6Ri
0/yiSnhOmetFaO1asGGdBf/LectOqlc9ByX2/NVHo/Jrd6mZLjX8kJy1FuJjAhd8yrVyOLifPv8L
aIFFEC8VYx8nswQbimwnimBhH7VWdFVutObj6Hdl1IQ+yIV2D+G5fMTpYNa8NKqCI7O0hDMHRhN2
ydoD+4Obwwi5J623VwVHUi6LL4Bqh2PhWTQ0ImKH4qO5PqqCo6FAgQfuu4HxK2MA0tiQfctX2h93
em+v7KZL2nkdXZxNWCfA5FPw7kth6u15rrqdWvVcGkAwwg5y/wWki/40F3VyoffmSshO9mSvTTE3
YRa52ycByOrCkUAvNAdGiVmbddK1Vj5rQOdxf5Kjb4NgxEDhNWPm83v+4Yiqao4oxuV11UyMPICy
y67z4bAVerl5GIDPQ1bmpYXGuGtC6Qz3aQxuLh/u9cZd2VbjaJ3xr4jbUFbB1wqkyi7BM1Rv1FWh
UUvKHCOysgntLvO/SooKF2NeTnpTRhUaDfgzrxt4lpBIDWgMnyBqrOCptQbGUU6+3QpIBxBfHeKT
BD/cbK7y6jUV028v9j/MFlVm1KaQ7vD8q8PJo0N9R7UYxKCQKbYqcRnE+UXZrPP9SJP+JSacBr55
SdK6D7S4yfbWCdy+uw9k6V3k1CXriyyvziCbIiUZHy+tDyxlc7K2+zC3FiA1sbZV/q3GrKjdexws
rYPpkms/AgFexgMoU+xvParUy+XYGn4WWnLBdy+qYfTs4edIF4Cln60n0856ebAxNsd1q0iH7RS3
QQI7orC28YQ52rId+qm0q68LrePR7eB4RvYdelTbhv52pntgWODlh2bY3GMmJtffV9KCc+et9H1f
xGYdB9c4ztAXJnBovbd8ONkT3gmXzZnLEIIF99cTNr1nilDnxO5xkrNDCrtIJixI4AjVnGeDYN37
4P3lrqxTmOAzHmdAhmxzcMKN0Z73rg03GSe+8m1XTcI5OGKagLRHXbTdF2ZWS71TiKr2KhegVfSK
16HngvVh8YQ2bweaoaWsl7YTwYBuiyZMvPJX5OT3kUw131tZKycqMUth8d7uGIV9UFxFrqmXHHSs
5wuZO6FMMckghfQP46xrBLAqCtAeeiGrLJOdiG0vp2gXxmB38RptHyE86h36HGWdzGhvnSop6nBc
x+Yt3WDpRW0Ppd5Spmq8Eg9oVGV5fRh3uXPtcH5F+Q8KQWtcVI1XV8bTNDVTHeZ+PH7sfNweO1wb
B71hV1VebZUOtIkEdRiQVMZpIbtOtliv08xURV6CEHbxm63DtW6i8gDvLQuXVqSatxxV5mVC49kM
mxnpgYBYjlZfjYCcDTdvD3qDrwTqULY4FCYD3u9O8Tg3zpVr9HodHaatRGozzt3U4mYcQt9ARzb0
EtM7O8isR713V8J1ctvNnkarCYsWC4edPAOEsCSzLD0thnmGHTytFM5NVZhiiTkgCNPZjZgAHtM0
1TwgqHqvRs5RtsVs4dRouj2KMm8P+FXopd1UsdcsaJV206qmq7Yorjx7AqrstZ2np++HwPt8bPqs
ihEy1SzD1SivksoWX7nTrnqpYFXtBR6p3cqe8yqprOUyAhcXSjFIvUlvKfcQyy5G+CbsToCIsMOe
AQmNQ/kaSfUcOn84PamSL4jCywjet8Zxr7IxFfc3MChjqaf8xMzz+cC7YIax6MqbEHzlZFzmQWXu
RTTP7iu1wxf66sBfPv8D9LZGkVf4VbgVpt09NBDu630kKwtHCNhfDzScvTWMoMgOnOLyYB8HXEZP
eJe7tebXVwKbpmBPjBnnz3ltE39vlFkMDyKpmkLvGq0KxDxhb9xZzitTNJjRmzKN6TsD5TaIvdbS
9Bst+kSJsgm4mf1kVaFtm2kO3SubHYx2nEnzgKXKxLx+K7sK0lO4jhay5W38hHr/h9bLqyqxYihx
Kxy3Kmy6qt8vsf24DTAw9R6uXFxiLMnhd8sy5Gx7wloRS4JeLwWgasRKw8DBGIJICMC43+eGQ6lh
3t7rvbeSXxiSoovxj64gw3X+cUyseFe6qeZWaSpBPcu0xhuzq8K0W4zvJUD5Hx3WPXqXRVUo1oOY
xHDPLEPOWm/ltL2B46ZXxVB1YvFCndHrajDh+KhdmWdQLqbi/0I5/5foDPN3U+yTMJpzL/UnUI+h
nfs14F3fb68SCaJTL0xVwZgTLLXtVaIMpVtl+xZrrdwxV72ZrkrGuqaK4yjAdDhwkvkaVKqzlxDj
7/4+H8/z7g+7jKobC+Z8nWaT/b3YnJYjvwBFiiGSWQND5lZX6Z2xVA0ZyMAI7mMMFnG0sbtM8G44
h5YIar29WCh7cWmkPeatKXPTte7HQbyPzUhv2gslZCFZDL4AEEfLr+se0o5U/jaalebnVUK2YjIa
OarAoym76P20Gs19lbh63Ux4WjzfhIu0wr7P6ovzGuzfNXB+wwHMv+agW8+f3pBdEFFZFRTDyUrU
rY/DDQ7Tf5+Z5wH408xUTs3jOlQrrr8FCgEQTnuaD9svWxHUk+bzlbsuQJooaoYOX5RO4nia35R4
sOq8ulDVZM6Ec49LhyBNq3WUgTodp19QRPXQGyJQzswp1zccls7D3vgRCcfevyw9d9Sa7kIVlNVW
Ni4YIRYhRvCknUyr2YFU0duhhCopC7wNI/Se/Js5D+Z6qFL0CPusqrJJK/kiVEmZP81Rw8m2CM3E
WyELCnFb08/3Xu/LKtG6eikZrrk1DrGJEfpVBsv+rWU17vjK2/++kf/nrBeqsMxzbGvxvJGp42Ga
867FCGe8SPOp7U5cxEbr5AaO1x9a+M/1tbFyK7huJKY+XyzTdk6jZ22X0jFWPE62CJ9ib4WO+K6s
3MXaly2Q4f0WJ9EG2HdNx1PVsOfuRzdbftil47yZGhDia5pMJzsaZx4BAwMgb5k620Ni0t9yl585
FQ9V6jf9gQubg/942c37RKD8fJs1ibEd+N99emNjCzJpHSSFKohD19ha54Zk4Kxm9nbC/uraSq1Y
b4MF/P98FauNHNYvdjihtYhfntXeBWZ8qzddlDWGuyZG7d6ch/aGzhZe8CWY9tdAGuet7Q9TRZXE
jaNRxlu/5CHYatu+7PqtABq7onoA+D0F8aUXeEWilV0TvrLmQCPGk2Fy89BoDO/o5HNx2poi/qA1
TqpILlmjkTuinYdTDWXdiLZPQ2a9Nk7nffpP46QcDUwRpyOEZcx+ijG9R1XtvPOTePm2ZKbxSmbz
pT9x/vcnB0wRnX1qmjY/9vhPeYcEbxr8cKaOZPsl5o6R9cql+qVPriw/yBPicfKK+BinA2xUXFlN
1GFGcUzLzbf2KLr1skpCFdHFCbmTCJOe0Ksw8cod7xMLkeYG5ivnBmzMTRIBVR6alONgtp4G23xl
gX7pSyjBLHGl8Dd6cA953MrhMsBE/VT7AXV/L54KoaUuEL4S1y7P9tJUGmA6AAnS6x5/Dlqp19oq
VCFdvwZtmq4QjaWEPozmGvvUBKNkrViTSiRPKalIezSTMMUV4NRMa3nwg1TrHiekci0XXmMWhSyw
0pzSKzw4d07t6Y25VMJ4tUXR1wOP3ja8RIL2VKaWVpITKO3z8F2hrqV9kEeHPLXe4Lf5pvX0snhC
1dAhK2SQPLxFmwxHr6zvh9Bw7Xu9T6mc7iNXJtNqYyGam3F/bGCl4whSOCe9pytRKoK8i1xhpNCl
+wZnxeVTG696cFihauhiT2IFao1pWMCqxip3qC5EW+hJUcXvivST9djACM91yi4N0yxrD03iXxsS
AzOtcVFldEsm2rG3wVYPuMQsGA3OH5ouz/WSingzPJ+MCbbQbeFUwaGa2rd5UYdZV+tt4qqUbk2W
Bcd2DlLFMKY77HjEfivcV1beP9/XAAs+f2/8OYeNDj+CqMfjBtXYvvEgCuuNuRKhG5CefhqalK6l
EifouAHwHnVVoCdIg+D+/OUD3OIxVXJBkTv1htctDo9v6iXHU1Dv/ZVIxYEywmfGDg4YnlKzvUMF
8MrI/M7t/eF4o2rpHG+jFaOKk9BcDXt6I9LSpcEoBhz6ACmpDlM32OydbKfSPXpk1+Y91onuBI6z
8VZcAwIcaLbGjK1vpXStKYxwN5FaGXihqvAWozXhbgzn61I3xJcpvnPjMenzvjrojauyEVdpOni+
mcjD0iUeCxQWmXjwuJ5p/9D6A6oOrxvycZuiZjyOIP2Ppe/MhyZwtDLNQpXhcWRz8XUox6N55n7N
bkuntiO19NWwH59P6UZOTh8NPHwaYTcXvdPu6gLfBb1xUaLdSUa64cdqPFqZ2extPEt2ZCS+6z1c
ifY6x/ZC2NFwnCzcOX3DoIFrcYTevna2uXt6WI/RmgrHsIdjjbJmV+dd/BaD9+Gj3rsrke7MTWOb
XjsccQnv95hpxsd0dTUHxnr+6mk346JQ4+8Ko9K6rcol/+6JTeodg1QB3uYmczuMU499k1fsIVdD
hHEiPeqJcJVQLYLB3nD3648pLhMnNxrgixu5Xo1dqCI8e7bsrciH/mjPZYLianigvXrRm+yqBm+c
W5BZcu2PqzS3XS7ybi9zzbOKKsFz89EzcBjqj1sJrmUe1kfR4dqiNRtVCZ6xNWUbFfZ4jOmewQk7
Sfasx3rFe6FqvzbaIHC742AlG+t7X9r3ZWLptVcLFfKVlKSU68bBUUh0Yrc0VnSMImR0fx+X80ry
h01TpXwVZt5aeW37Jy8q3Ok2Gcu0PK2Y5nQnp2vYBf/+Z144E6lKsGiyI8fM+BF4WhqHyXLjfbWM
ekow4Sh33SaJ8JbzeHocV+nBRwZ2tmP/qffqSrjmGcsBesbu2CzNuk/LNsPvJ9Lb+FQlWNA4Yihd
tztO+TidysS3dgCMN72dT1WCrSWuYFs3d8ch2YqT2ecfNjNz9T6pqgPDLtrZanI9x8ZP5L4slmyP
JFVP9i9UIVglVzlIP2qORml0+2xrMD9sVj1yk1BlYJHjFJ2ZeVhdne2nNrcs9j6YfL2zmK3sq6O5
knLuYv+UZdX2sIlm+ZiJ6jVu/QuhpKrAInuezRGx8tHFx3tvng8cDUbyeuukrWysONyQrl6D4ORg
iR1Mxo+6qB60AklVf+WmZUb4Z8gTnK8IW6YNdeKQLP1nvccrcWoWtV1vogtOblNWCHAzvKWvPbOo
fL1YVRVgTe+PnOKb4BT05i4LrKtCaJ7EVPEXIK52WC0eXTpsf2c9RKUnSBSq8gszCBxCZRtg3gX6
KJ9NZ+8k/qw3XVTlVyaKZNjWGm+5PLqouuZWeHo0QaHKvjg3cUwqS+fgIX/IKuPa+X+cfdly5DiW
5a+05TtrSILEYtZZDyTd5e7aQ4r1hRaLEuAOAiAB8p/6K+bH5nhVzUxXTGXlWFrmi0IS5U4HgXvP
PcvYPP+ppfL/UL5gI6QMGbMqpcuQ3GS6h+5a+WF5/+eu/1PpO+pkbvtlYsdsSgIs1DObXa5SvT/y
E7x2Lv/i0P7Z7wtZkBoh9jU9DjqyJ1ev6/BgWSzlATpVZIjLYffq3u31HzfXf0+M+ld/9KdDlm1p
Pa7t3KNtDX68hrAiKFEfug5PXX9Udej6YkbqOI6wkcw420O7mZGdp15TNRzRWLfdUPR7t25nVW9R
/ZUQD9rdGIPS2iHadtu9RyKn0fMdYmm5vl9t7RN6DlHGZmT27r2MmiImokEqs3FMoxCaKD66Ihfz
JL9qo4YlKbKONcOZ7B3snqsNDT2T1Tav3pTdRtrwAgs5vzZF3iHiBzbfWxPsWCRiQXp0ITZYw3en
RHcU1vcDMEs3FNAV9AteoGXT+F6nAxqZFtGzvw16wD+bZc7WioLuSxAzOK5diezDtLnZtyUgdQnJ
kXZEnjuJEaccTBInvsg5lerz2GSd+D7IBUE/EHLu0zXr3TTt9ulK0jvpfdhCMcI0ypbeNzbpKgbh
ZH3YMbJJD1FaB1vWHCtNlCtFvvJQpeuex7cJX6k4NvmyD9CFzdN2QkrAWDKqV3rfxkvDq7ghnpSK
0RlVGEdcPB9ggFuEWdJ5BH+znZSsnEC/z0ogJAGZgM7Mo2EFTymDbmRtbuqMoWzEXkKH5YJPa1JN
YTgqu0IkSPCskGicfpndgEjhbQ/s+9LsGzlqM+Xdw25STj+oOWXsgbiakLu9VnyRVb9Do5IdhV8S
OCLslC39PRQaHJ+XbhqNFyfjXcjlGMPVGNXYEE97d9ooCf7bzBF4jWjlFWDwmUGBJF6TwILdyn7M
kCQmeXS1geyXfvQRVCw7SFtw0GHLuhw2fJbTdEaKq9jTM+1GroqOduJIOzWWE0LIBwM0ZYvseq0s
V3sbL7Y7eIM96oFOcmlfQ0jlyLEcpnQ5tiS3oZykylK4xKqtr9DXKP6ZI8R8uhVhR+On8ngJpvDa
AcwvkHHJUlRQzhFCSpET0j4nHTf0eE1nDrdj6hOg2rGDt9qOMbNbJbRbCHClDkxOCpO1uF++pX0E
zYxZWaZfWD4kvFK1zdtv6H14j4dmyCbkWiL81D50SyzpK+hZ83BsNwaZkJjiKb/seZR2d4ny3f6j
GftpgWLGIJz1YcZDqw6jVlt61kPSzh9VNPA4xfbWSZoXbMiEfoid65JvWVvXyAetpRjkjffrml9i
02TTp9ZThJjC8z6GGl16kghYO+e0/147LxGz3s0d/4a8+ll/hLp8VyWmSzi7oPOYtnuw+izHL09R
9n1qzbqfh1Rv2ysCnhE5i5zTbfjeZljmJ4ms1wcnYnmM05m3j9wsjB5i3mj1bu5U2J88BB5phEk0
fAN4dXUipmfr3Tj+1mFyo25bOpPtZpravr6ZU5GY22UWLC3bDKmUnzlNM/Ej8V39AAl5dMEYaf8O
actQtD6XlYRBUFSFZuceWeV83U8wDyKfetFkotI9lI7PbFP9+JAgEDc5+6lZtkM0qzacxGZiesNo
6OKPMa27+p2ahUS06uYieCK2sbAQ0QwUQX7rbnNzb+PdxWeiqe7fI7ijnh6XXDB1jJG9i/xZRMdi
7/Q5N+oI/nRi7mexUsS7w8WkrAEZ+kcVYoOtRE3BH2g+OSOrGNMqpCu3MDg+1nLRkNdEbJWviluR
nQetNS1cjYT2b0qJVpdytJ1rCz4mdYygo4yEs+0H6yrn0ziqnB3TpBj73evPxAm8giqPZQI7w4BX
0UTSmqINkR0PiMteHZK4sX0/zB7CtEOujf+SxpuniFeTI3w5EQVB71EuybcajzAr216lQ0kHn08f
txn5jDA4GgZYnhWk2/fm7B1Usq8b8ulMjdxnx5Arm+zaT0g6dTimfQHEe7Xf/bKS/AMiOAwOhA5u
NeJdj6tcP0jtFnPIBcWk8zD6dMgLaD/H/KYXiegQditJvxUycXy/9cFKoBYBMVbiFNcbakQo2ZQ6
W6SsRcVumiZ6oXln0kpldIkqG6+JqNi27+0HE++kPa1u9+JmGaaormaf1tsdQVjOU5zYtnkBcpRu
XdH0vRNHuMZLdxEdOpiHDZAYP2Zdg/PO1XU+g+edqXA3yLjtymk3iSszbVgE3YKxdeOhnttt8s7F
HYKEkRfr3FMTYpaeJoyM24cJTnfNXKxbhgAd+IoXszciOSdEWPeY2zkav6YNsmvvaE8s1tiohl79
QKj6jpUwwLLNIpibN+sR7yy0h3zoMvuedquqL1Y2LTlDREv7+8WkCPhCXnvc0wq5TKR+22GVDE9z
q5Cya6dGSnCbocDCGuHwUbqoFkHCJ90OBJzhFBzi+GA1Ug+L1W1j+oK/yT+siXLhSw/TeGjSRaqm
rJxhvyjLCPtTXYZahxfEHjty4kJD65IjqJ2fhtXwqNz04hApZyYfICBZWVJioMDVE15unj8GxMQ3
pwih1pgcNXUXLa/DsE/jBdRdtaMqQlz4d5waduzgkRrHyfN1UkPikqiZ7fd7LLLBYifet/rMW3z0
MJqlSDe789iQ50ekX1hzjp0S7hQcFfn15A4KngASt9Hawgk85TH86uS+yHJu/LY9ExF6RHL3C6dH
lg3Y34qO+NY8xg4Bvl93YzVit3u3hvyMOPs4PGRY/epTawMiaPAmyVQ/doDD/Dve4SZe9rQ1oRrJ
krsTzv9IS9zcdFgPfmfMSxRPbtrxYRq5HlePBO33DOnpw9OKe7Ze5ha00Md2bVRTZq2a7KegWZp/
HlK28aGAQ1g8atwp0ssfIzxT4ye41mfiK3LZRfdl7ucuRX8FQ0RSDm3astPAnN1Qv6mY06mYo2XD
UdgHHB+o9mAZS6N8ZZWFScO0gaPHom9wld+yMsah3p73Ze5e2YL1fehi39OyCTsw14GN2cc8BS+i
JBuv2xK9aMaQiDix5SbtWU7XgoR4mB80wuIhOU5g33lEsHY/3ZNB+6gvKBRYX9tpduGYJ022PiZj
bOC/izmreM04cqWPa4+knKc5VeQTt0h5qWxWAwrgTeQowuF1zY6IbPbpI+ZPZHzXd8zut0k7zhM2
zAzPBmjxIKrxmw4mqua+HnqhQ8mzTD5tYL5EZaDNsL6zu58hiIbuNfUlbAzrrmQiafRjZ4ExFWqQ
/XwgG3S1/RESteTAazKOlYlrxHYnjeoTpJHra5Irtdfih4NaqWQp+Jqn1bDMcbIU3R62jy3v4ZqE
jGOoFl81xG3kg7R0ujPjgoqrVLKNyqSFK9xWYndfC+YpcR/TBbYHJ0m9xnnPQowynUDAq12xkSxy
5wYvIX5eptGxMs3pXHWbWsabLuBR/5zHxq/HlHV9gmQSA8uzJGsIr0gPenBhSbIfBQ4j7wqT1619
WECdEmM50IH1d52tt0e+XQNQd7OTW8t5Fx84EmwCjlGUHJXZM2z7vl8jee7omLvXpa+T9d1oFgTW
c3QEX7a+9mtZe5WdUK4hNbODimYC0l6Y0Crkj2sYa2TQVeOwJeW+O6GR5B6h9nUmTk8S9cBHPzBy
K2GlNBRUtLMtVZJSCc9WnRbTlLX0wr3cfmRQ/7T3KR6d4WZv7S7u5yg1T7GHxStaIOLuJOXpjtop
yczTGmnQdl1gJYWM/B7zHIi1EV5K4EYOGfL9Znj6fvKRPHRpS7tiGIK7XbtePEoPB/2qwzIu84Ao
8lTVzSnLMnG3ULldZBL6L5tc2xdBelM2MX3uczO8z1sxikLG2oJ2svRdNxchRka7LSSq3e24Iapu
O9E1lR9oEvTFtRsXFZYzLYd92cNxNG1+2UBfzN77iLMX2XsCW/bUjSw61QNbPdLpsXI5ZPKbin80
rt7c+zyndCvWZggcVM5k9VvVXP0Azv0WdtimcJNsGsm684xAbYRRkgmJ53RNosuaZFBjQ1bq44tR
SS0ebBSsO67Q+ccfdtqntBRbtrrbJdO5/ILKdZgPuUMy+0k3usnu2rD2CHuV44oE+UQb/oEsvY4f
Z7IQfYBNwzbCksBSdZ6iVfSfI4Us4bbMtyZvqti2yhVL3qAUFW5hTWl61Ci+qElESI/Q+21pvgee
k/luDdO6f0MolUc5pBzPsbp7PFu5LloIhtoDXHTq9MbwvmmfQ4Le/zCNGRmOjmHfqdDRSAS4X+l3
h5kNKXmEqKbNb8GfJUmViJCLcwLZVPitARl7eFys4zouNyFXdbGzJTEtYCjCMR7d27TfntEasxRd
MCib+621vcW+oEbmk3s94JF86dCs+s9d3olzNmFERuzg2efEki76MmDAijY5TDkSFwFCqxKrA8VS
US8rdndrllCtgzT8I4Wm333gHnv7J2sRr95WOZsjnFf1mEfrC/V7G2QRpSkjhXO1GUpRkz59sDsP
228Z5P79D9NAzXbgLWIL3229CgKGA/lknpDxnHfhMK5wd70RTZROTxRPGXbEmJiZY3tSgQEsVCNk
zaeWxMqfSKe6eKiy3aAEKHpKqYQN/IT+AxVfO5fbqq+1CGJcnH9unTHS34hOduZDb6NpPU5t5MTZ
WrHk+MR24U01p31Yv3QihxaJqk7YL85383rUMh6iUnRLctvMsqbljEG4u9vaNpP4SFgDMaAFyl4a
vc4oSmcKO5kPy54JDoH0XN9NMp1vfB34u5mkm0N1kO+7ftz6vi8MskELiMLkQpAvxtvpuHmeb6VE
nOpy3olFg6bEwgrr/BTpwi3O22eWeKZ+WxFtwg97F8eqov56rhbSImPitNMh/7YhKK9pCzJFor4g
jjmjWWn7vY1Qj25xdBN2rOAbnPgJuzhs9u1XsTeqwhmf1Y9Tas2hieZ9wUw1qqMz6lviyhg4oi0i
7ua6hL0SeU9WB/7Z6pXUZ6GuJwbulkvg7jpNTYkTSQ8fckD48bFVanSVjvLGH9YAIQOavgj6up2p
pHngrY/RMDdb9wAe+HLu64aOeCLr5TLFADruRSpdel5q13/hKFb8w9h5e3EzG3tV8W0LZZ5j4wAU
I+svsL1om0oO2Dub1nT3zsUo4Hb4kPhzz7gq9b4hlwTqj/jUMEP6+9kR29+berG3i9ZT+zU1gXeH
iXfmFU0nOQwRgWYEr4fy87YzBJL1IfMfcpiRvJmUxsglh/1Gg0WMOqPoPRuOBKnTSzmjvJ9KjsHm
img8HoDuYt+05TybUPYLOkYUNlqEEoqXTRaJwuKdty7tSw2iDCi68BdJ7ycxOsArLtrFcGF+zdWn
4Nd5v9uzsLXvYfMxpXcDbZbGlo6surmdOGg0sFALoUKw+bQgOjp7TBFhWK0TCy104zWiekec8+w5
UQTNa23RGhUU0XeXva2jAHrh3O9Vh5FjLovaQUT0vR4RzXFOO5TORQ1tPn+bHEAInFmo+RHNF2JM
nHeH7e0+4mJyLxhOpObOQ/bdPxqPyMiHbIEbT8m50f5xwOzoW7aPEWxuZO7URzVJaIs6p3UP2tSQ
vQ6pcE2BtFZV+A6REuiYEZ2HvW/VH1WDHhGInD12dtmSAntEqJtiB3KXVx2jSvW3m2doMwvIcZIv
KLBHUk5oRNfHTcvdP8d6jtgnX8/j8risjWguXAk5NIdhqbvmvEoVEoX9Ns1/6zyqyS/dJj0K7F1o
mAp307y/B846gCu0oiEfQhFwlptTaK3Hk53OH1KiyBGQeHILLToOEp7DEboYPV3YezwPvj8I5RSM
UngyhjvPl7H77Ac0sIUxwNjukyil4xty40VXdVNt0tco3Yf1YYvRlTzUEwKxnjkAqPRvbffyoC0h
42/5aAU7hUT2cZll8BW+w0EmcVjLkKe+qikLXJeIFAJLstwTcAVeVpjAxBcKQ5v4FguLdZeFkkwj
4SwO473QgKMKqomHLbRW5i3OSaMe0r0eQb+o4248wZ87Sp8gD2N0KhF2s3vA3OOmj4ip8+YIQo8e
SoDH+fJt9IONkAO3O36OenSNn+J+mFG6U9R3VWKEbqG5Q505PCyASboSNHJnlwKWE0l6G9M0Rw2d
u2g8NRgnr998ugmLd0Vrd+Nlw31lcq27Q08In6sUwRsOafBm2NQRRW8vbusMLlPgmPXXFCSEQk1V
qxoRLrWLGS9Bh5ciryA4jy3so+sBYztMfCZ5oWsgO7Zmp7MT9skJQ8kZR1gBuCnpCuji9raah3Hp
j1lYkvmNNXnXRyiRkswRxHrCqwHh9EMP2UqHQYCz5TrgOMzKqDfihqY63cK5SzjhH2CNO7i765oL
Gm+8ydqsbJNApsecNX34GOHdiKhQiSPTcrya9qLuXvm+Zg/LtVG4raOpCzhjQAuEj85WS/m4DYlF
TWYWQuMVPRlac1YCUs5RlMd2EOP3ZsOWDQrTxob4zbg1mo8LPDxRF+IxB2yOUI7JXKyYFv6Yq3aV
OBF5u//oFEDXL23rp+6YyWyMPO6uJiMiZ6lpnjNUNTgaUsGy/Kixtc9vSme554WDE/b24Fm28NcE
MESDlAvAnO6bgGtl90FHyxQ9TRK49vN6rcchzN54n5ZsnWHfCnWQNv1ZDYD3sUgyTY6Gob6jB8TF
LfMthE4y9+UOqHxCQd8Y1rAqzqnjt14DML9DEcHpXbdkmX0Z+7YzFyaJn87RgvzpL5i61HFJx0Ch
XZiGaCl6lvrobophwvMcLXZpPkU74tdKgQJgPGzLwM1DYx34/EMes/V178HcKnlsgWU3pB/hpGFk
5L5zanX9SrxVZTrCxr1d90u0I6XYoF+aVH/2WpKtQJnRAqxgwS2nbRoFORmAif6m7+gefwB4kueX
psPAo9TxgDnnAbLJ2PDrGb6jhb8CB9FxNmm6lIQObVTgmbun2m4ZRio5XACOcQIG6XxsogSwNh2B
ZG9FjyQpXmxz0HllFMuzkwuL2E86C1E8wrkq9YsAdCERCTUtImnv8sRY+yG3MI9+YzJbhrsYECA7
9rlaxIv3QKCrXvJWQoQF3s1TM449va1lP3YvnuPG3G4p7+wlXpAccr/itaYIbt72/Kld2CAvoTWi
e496tqnXMl7o1sxVO/EB6FwGK6omLhc8zDoqYXFAN11h3MG4OHZgPV2dWtlnGLXFNimFgM/fcBiA
eNvlzAZvcGMda7V5CgY3DaMhrARkN6dMbC8Etx0aEpGrbn8PkLgOxxVP8lHsO7tDr0Cj2zSqBSZb
NIZJV3qdVvD0Jm4p1Tddy+b8bu8nCEyTdJvcZ98sAtr8boFDwtEhj3dTReJpzjDKScEtiWfL15Ki
f7NfhjXj6dMEdblNj1dHywStW8iRYc3NLta2FIP3XbUN5hqc5Sx9yE2djecMgkV/mke9kEqumx7v
Ugs7DiBBMcZK02bYcmyAVSZFZJMkOmIU45qq51Kgutaz1aygZGjI18AQln1b77IN76A8zxwgRlWb
/QcZcyK/6W6K+3NMoOg6xwC35nuIo4177eG8q95PY56FuySL7PbbNuetvts2GVngGCHlJSoYgOOA
0RZAyI214DTNLrtf4sH60m3IRzwbvIS2WvY07UpQgClGg1l2ZRGu/ChA4HzoVwSgvo99J+29cXsy
XhjSvVAX4B3WoHQLtyEA27Ks/QY0IyJVm/NIW3hSohAr7YjVPhyAvXcAB7CRXrsZf61HRGRWUm5R
lBg8LHw2YIXr/HoHhUZXLovY5OLRsrWPoKpuWPNjuZ6PP9gClTgks7k8z5NAKRJjv+tfiDGpw7Mn
82F2heYW4lF00sjDYSpu4oqkeQQWAZFz/ZAq5vwR2ygs39Z+bNY31wYd7qadDflHFAM0C0U7t8tl
29gePnI26PURp7YkJ4typRjg6TEXyDyRV0xQhxVnLuY0TyiOBbtYBUL1A/DgAbpeuLzv6ODnDs15
jny+LHdfoc+beQH9ROoPgeoO4ISZ1TtMgxNZrSuyZ9+1IHDhXESUACzqxMpr8YFpCBR1OcaA7deb
sTbz5IoGsqasmDjGpaTEiM8sb+iXJTAq9KWx+4qmbG+igjoMjNsixy7rAJX0E0jtBby4tZfHABUc
MlDGkFH1GULSbTHF4pHVMd8MaDmatvQzbJL9Bf1wyJPKEIWJ9Z9jBv1sY0K3bBym0faHWHxqs1e6
/jkm78/uJXlPVmDDuC5p3nG0Pk3+J/n6P3uXTLCGE3XD2BGHVYyOVazxvcWe+Uc53L/jjhMnV47D
f1OooO9OHegvKL8jPAWzmhp3O/hoguGaNRrdbbq28CBnYk6fggVOVCI7NIrLKQpoPf49X+PK1f4X
1IafjU4k8ODQRIYdJ0Qn9hXy7cM9mEpziaoJsw4A//wPZM2/w9xIfiJ0m9luNiOEHqE+ntmL26Z6
qbREtQmpKhqyMobWvEdtGLbxDySZv8MX+9kKpQUZBXt6mh8pRwCAg8fFYQaw9Qdv6Peu/hPVRSM+
zDIlcoyph2+dST54rus/4Kb+3rV/4qKhWJ4HLev8uCFjoFBmOzdLT/7kxX+is7gkceO00PwIwOuA
qU1T1Algjn+/oH7vlf/ERavD2rhcNPQo48jiZF1rtN84g//U1X82Qkk7TUBFwH1BwwYjUCcQabdP
L//+4r+zQn/2QaEmGbwOLZaLYiL9Ycdm8GVMtxQhJjwddKEXUD9PUFTk+k9lgUEH+M9bgOLSMxhE
5EdkL+Yfs9nYhzYBSPPv39Dfnq1/8XT/7IjC2o3QdZPZceBCAe4S4+aB5OK/ty1x9EOG+hf/MmbJ
SG8a3b62e/OaYKXlp9o2i0LHINUBUXA/wkqQE1s4hsLo76/uf/yTJY/963/i6++T3kwjlfvpy7++
TgP+/8/r7/yfn/nn3/jrzdv08HV4sz//0D/9Dq77j79bfXVf/+mLA6pjtz0vb2Z792aX3v3t+vJt
uv7k/+83/+Ptb1d53fTbr798B7TrrleDDdH4yz++df7x6y+M/LfP53r5f3zv+vp//eXgmkn/z//6
+vNvvH217tdfMvYXwVPChIDLIZqhqzbXv12/Q9K/CMGRS5VRGMJeO/Jf/mNEuqL69Zck+wsXhFMY
pcdxmmXXnc5Oy/Vb5C8EHWCG2DF8IydQPf3yv9/409+XyN8/C9yIf3z9H+MyPE3N6Oyvv+R/k+H/
36XESMaJoIyJPE1gj4zX+M8rtsXYIXYYyxYSxBR2WQeTP8H8ArB1ASMrczEQQi8Qz40T9LOggKmY
VWu3R5+tMQZzHIRfm0+zMgD7RkER6YG2E75jtw3r28/ECyDyKhDVVFCINBTQvgFkiCgxnEMO1MLm
AppRLTHWa5Pspt1Z/Znlun6yYEMNJTC0RFdRDtJbsafJ8MPpsfvSDV2ChqCzRt60fbK/NHM6Y4wC
jpsou7HTVxKbZg7oo2+eyUzcE9ooBYdPKvNwE+cw/ilxkRx8xtnrrmqdNrfA0GR+AXWP9UUvUcPe
zGOuk/cWowF9ntuoQdcHKe6Mtw/7prOZnKirNTMSldgQyw5l1izixzGDAfPNAORfHrt6VKHYZQos
kzIzihaAqhmQ9+xh7yAe28mBGFp4Hje0tPW8efRJLW3xUDsHDYZGC6s0KkKmQDuYjKbADMYkC9BO
tRimoOTr5P7C2kna17WLkxzeBFOuEOmTxk0Iy+0YIhcvzyuzqq/LeY1UKx4WD3t4/y6NhnHH9Niq
aRnOASN1u+9Fs2RwWHy30zbFIb7iTekePcFoVtABSeNFaZcJjK14NIIB3hvscqAYKMO2GEQjDTyh
HdwtjrfuSxIh7B5cQcQw8CePvKe+2IOCKXUsYGCMgRmel0PWMjAsYWaSjO+meSbdPbHOdjesX70v
Sd+aqELTvasqmZfU4QgSNS0SuU8os5uUpWdAZJOjZd0BQcUscxbNacvT5QxH1GCrxdWQlLbj1KwV
Jnao3DNpAqpA7KNYVXKNySXFfG5C6+cbeghNM76KcQAzOiSde4IFLX4zgRyOFXvHsspGPbM3Tu78
SVkbEGXsM5IWFJe6wyfUPgLQGvVJLNwlQACa8IkxIPcdin1/Xbe0XpsjjUOLHsZOdVo2dAHznXM7
+4NvET5yE3KXS9yZhqgi9DwfK5+bkH5JIzd3FW9Gy4sJBqczCHgoKgGZDpjAFkkNqOc5EYa9Q8Ph
m1NYY1iTzHtd15g5mtgk7yPTwtQsVY3Pjw3Wuj4CfZuWs+xrlZ5r0WPMD1Bkz9v7fGMgUBZNU2f0
U5zIaZSASFSbHlqXcfVp7RBoCPSMuv7GgX+UfXE75qkgpPZ5hL7ZiQhTQheAyT7uYfXkPsfDvz6o
eZB1iQl5Pn0HP2AP5SwVfYrnFXQCokAMxWQtA+pDB/MA1sv8AM2pz8pkTfjzvM9Lf+qDXoEZTja6
VYLta+kngsEP9G0a9JjQJIBX0c8/pzLvk0McqS2Hb1AXooKBIyQPbK/5y8K3/CSCMEuxJI3fDxuw
mGcJu48b/FUA1VbsQLaXTK2wC5xBAivokq0gpA1LA0ueecqKDtjYWLV+QeYv5mv6Wy7bTRya2oO5
AoYM+EpRG4kLhxkKkB2skWe61eydalGaH7CbNrRYE/i7lNnUrXkhWd5lhwHctQHTBy7ft9AwfLUx
wZSDD4ASrnBAEo5zVuNZMFAz4zQTA9i50ca/hT2ZQWCP5/gLdVGcVHNS83OmcoxOQDHpLnUN5mA5
JxEnoEPlZCzcFuYFYw3odQ6TqNO16LsVguaUqviyS8yEMXkjw28sGvtbAybj+3XsZ3WO9wE8u4+d
mD04YNd9ZEvE+kbzlAFvIyD5FrKt9WujtuxBJ/EcDhRAJykJNB97FZJ2e6ABFIZDClRjwvKnlt8o
bHS2QD6eeYZf1VAXXIHyBiGRsc0RJ5na7zrseU8jYKv8QPYRD5RM13WsMhDYPlMkBGGfQFDvM9Bt
GYECI+usLaVOAcZuEZ5koOJ9LecijWPJi51a4UAbEnHIQ8U6eOGC0GQhpwHanuGk49SLj7qVAJjR
gOOYZGl0Jd05rsC524wMazl7gaC2TBnMx7eI0uemFc3/Yu9M1ixFsu38LpqToscYCjit9024e8SE
z7sw+sZoDHj6+5+sW7qVVfok1UwDjdPT4xwcjL33+tfaI5KGX5XAt6YHlVUNhfmqjMoYz/5a5G3k
2yNzHrTJOohDCrYv21RGs4P4HZpzhwWJkCbb4e1XNQpS3WVeWsWZ71hwRubGQi6mWkFULheeL1rL
nDmls1QKOMFo0quu3Jo+0rWYkK9Kdg6StpSVawQ91c7wmT4xHj27t6YfOnSnp3TzAj8aqqq/5xHg
u4a+uY5RqIz5VOcpXzt0rPZ1s7k3mLEhQEUW85RyV9gynK78iTW1TUTmpVf+brI8ECfujW5D8CKy
PuqWar58yFWVINVh1jSMa/3qJWB8OUTzlE3y2cg8A+Q2H93+oxhM1MsIobpuUda8wnR346ZKEReT
6Ns8qVFozX2XIaHtGFYtTKuKzjDBgTmmoTPwQ13URWa5ZpcqBrAZuWQxbP96X3LxEOJaI0eIvyS8
xt4cZuWuNMqKTQPj+hLMY/i4FsbGPVIt67NmhHKrhwupFuq+f/MsDbTSLEvgnDdtC3IRlA5/GwOJ
zUmJwfY2NHX+BIkx3jNw6ETUyHB7hetxf/FR55+FobabvJSk3gUq7x7Y7amekSM3ifqxAGZBHyt0
3TxU4+UWw1HQ2PnMpyZHwo8WpBoHuXu49EpMdihlEFGRdkN5YcIXpNSdrpftOh30MsZWU8sjb9SR
Eb8/l3sfeb4me98dzw1fZbi4XtWj4S16inPHbK/DElB/lwmvfRmEVrezTHGYT1tXPIqiG770MHiP
ZZliZ7FMrBC7VRTM1BhQUvuNmZGyzc0Lx3huNDnBjGCDkwfJii6gOwsuY/HqZm8ywf/hmXl3NpRU
KrEH3X2NW+Y5kZ8t6o0KbbIpKDPnkwOWRKTFZcIc9QtMX2SKVN1lQUfWJ2B/D51et3AtVpgaXczd
pI9jk17M99gEr1ensyk44UM+/T4rDdAb4E/4qtCQaDirCeHZ+w3eNuk0V0tN3G9U1IKap2laBKnJ
V6Tbh5lYEZLU7P80rXJogb1av7nOeEA78llUwWFvTArEZLQQBAF5rIbVwaEUyRCM9RZVZP7+nGy3
eCvY0sWvrbOVQ4+9DmUM9iwYXYdTPSWzYcmRSf1mfKlJ5CayWU1KsOfywEQqX9MxqQENXQaDK5ta
+Pc1AVVpVuUQcz0hxVXQpGMQdaknQt4YPciElkYWcsY5vXVsoaXqfdlt/t2SOhlTFHtxmEgUSwmp
g35zMwWtsg4G1WB+8Emck1HnXuLpZDaZx6VJtyFph1rs2kqlYl8TnfeoU3eQh9WjWDQ4sRFTwTfs
zUGeLibvu+UrmU/QxMyHqn5pXlrXIvUxQkfIw8NcF/QRNOib+WjZTNWe1eCGOV6pcrhOW2C2uB7H
7sFABqv5elq9hn3VVM4hD4UcYHINxYmco2kxLmSSnS83oMZd1UZs0KAABCXbSqwF2Da8fSn68AF5
QNxJxTwgzrNpeUxRmsi6dDoLmwp7p9guRxlpJUA2NWSTa7rg1uQuUC30bj0nYK/htJdzt74IWeXd
VVMaVrarM7CAyIdoX6Oi7eQ7PdnK7YG+SGki0oo0OnJrk5IAzyLpasUipT8bz3+r9b7JPzF/tL/H
f26s/9KL33XfzdOovr/Hm/fun3/y/8EWPPzfdeD/o5Ft9Zf+mx//W/ttu3+YqOmOEB4okQl2+/f2
27L+8AM7gDt2fY+fuWTt/Wf7bbh/OK5Hyx7adkhTbHn2/+y/DUv8YTpkVZgWOT6X//RvNeB/Loz7
r/5bkMLGP8ObnM9IEfcvu55b/C+O6wb7oLBH86AqlJ8qqruJBuognMq8r9PZe1rpQr2kYLqLhyz0
jNgGTvySBraiuMlE/d6vDotjcPIsbwro/I6H0fg15i7GMVtn+lUhtYE2wUXfuqOfiatqGuHPXBwU
bmTVyvhkoW2motAo2G+C4+kSemwEPFGqWKsurkpEygK+UlEBCfPC7WIe2s0i9JxDqhHHXs3caGiR
rMl9xhll4rovs/S3LE1Zk9xWLyuzyYn20Ryq/GVdi74FniLJJgoukypiltnpFl6i4hPWElTkA6QT
jwldy1Iki1cKl/03dkvCRIeqEZOCO764OpfLudMlguUwBByUvWx5+UTBorW8MUqiYAOzmdsF65bA
hxZpA+ppV3dO8e/FIPOH9MB5+eoh+iEvtH9eTk1GyGavvn/KzSa4K81Av6bpEnb/h0HpX8MN+O0i
DATjIguS13L+JYY2rBrSPGzrTpN97SSYmfr6qNppyI6z3PL8/h8eo//FeMh3L+Pdf7g9LbypVJkh
hDUvbY8q76/joQa9ME3z6cP3Q4X1yymrtyYM6vccmbg9olC12TlsG7vfBYNvN/RsWQhIu1IT7TLc
JlewSnQZGwDUz0IJkiAz/mj98E1clbDaNynXkDT5inhOSh9kkFGSzHwQIzGoV6zcGTUY94B90PYx
olN7hsqJGOlgUiEPfTk7nP0WlFWVFRGVTncTWsB9985IuSrcFVRCzKQRJhtOpd22SdeKK6NfQoRT
7dWwx7klnlPtIOpWCgJ1twWbo/am6BQWjnwg2YlA4e5YKUev5yD3Z+ZRZC5bew9e7Muss+Bt5d4q
wXmAPDBh0iAecUv4x2lTmDv6HPny4NESf9MzeGftdTpLNMAaQwm2YM0AAv0Aw70mNqGfAI1xa68F
AbqZ5d2pANMzsLQNMk1Njy7RE5UXyX7M62hYfIOXETJmcAjN2rtfGpimc+7jiYycjUsQFci3H6Oc
ZbP3ZxLT4w343EwCDxk09ty2JnLLdOx3K5OrjqeyXq3YN/C3RTCSab2v1rKxH7fNcgH9q4xsnaVr
p9uBleDetT/WhOmbpPOeB8JU8NZgLg2vWHlMbuVGX/GaOWH9p97cYT2kUA/ObudsF6K46K8x9lb1
ifHO9Kwq71KPy9BFya9K53WbbUYcqZqMNbYL+NRdVmNaJbSSIphvBXIYLcxLxvNoCC6FT4f7hMBi
53D7nYO3lrxwkvOcRiyHBcjei/RcpBCFotc1t84qg7NDF3mNY7FuksxxFuOUjWWRJXKDlj4Uvc82
6KChQ48LdNRmx5CGYpH+w3op5dx/Q9+W35krWLszG8xueRo3vz93UtUnZRuTF5di6HwQy2U7joQ5
XZPJOLPhTJlVzIDl1i7shl4vV4VFb1uU5+2SiBRfmI5XR2zLD7Dy7lybetx1y6i/l8CeXnOuop3A
VuJV83w3bxO8h3DI1WWRSNx5sBm7yp7VvS/KlQaz2ppmp5u1gOUEP8so+DxxN1qb++lzjV8rw5De
lehC4E9b4dOM13WdjQOt/2Vi2k+jF6ds7qOFtXMBGZQzhoyU3einFR4KG4kj6gxQivBhaDmcGCmE
CuSnWPNyP0IznkZ/639XHDANZVGjmUqMngIWMRZr17D++dnKyuXbmzRTNBD64UQEqiEPoRcoD6i7
rr75K5YBwZwSOj8sDVK7xEqsbNKTQf8Aq4jTjFyNmTa13owhbteK6Yv081Els92KD2HjvjUAYK0r
Ghnxe3E8/06bsvvOtrZTNMQOMzZTVYBosr9s56007qfYd5zyBxs01E3QbcvvqebQixajTt+6eu7h
Q2l2BUFoHcfURl/4FLpD97iS7tFSrLuYu23WyazJmnfBnTRLG1+w1Kiz1cg8ZS8ALD8bkKxXlHlI
l4saU8bKsKsw2YRDy+bNKfcfnFJ+HJxttvYYW8PHVLCYACE5x7Kq52Xi466u2SdAhv2PlNfjhbNz
029/89gx6tuO7UdtWJlr7FazuB5ZkSamz8vW8DE2+r6oWWg2efyMprC/zmy/fTCHhUFe1i+9OoZV
TcR/JOXmspGobXCkXqU2TUucTSPWw82Ebj/3k+UBmRs2Sdqejd4QcTwEQeTWYXBVVpTp2GtV92Cv
nUb55hiYE0Fje7cFnu5ivzXkzVLAW+46col/lQDl4misVfOd+9JBxAO7/6F64zL8FZjW4oxleXR6
AzQ529OKJmllYQvWQw9Odxuu8xQkOIByk75pXS14MAnWovvW786ZQy2QpPhKZaLTnM57yoT5oofR
+lZpL7682uOqjqvM7hzPNt6WucA/gBU2/11ILJ0Ra3D66azLOvTiYOhdPIViqHmE0P2muG6z6Tc7
WCw3weg/tXtRu6aCcVwYpVSpvfS7yiVCPhJ4gpto3uiqkAQY6kdW5bt2NKf+ZWIbhpz++bo1zxnT
rE9VhO7PcBvHuw1J87VVyvxsmO2yQjkbcCAFzgYJX9mC6KBqsDTdvzJnD1Xe7HGTcd1p91VavBaB
YbgXow2+DneedRs7ZpGajFxqr9/lrut8YIa3bXairZoSbrX7qDfM8S7l+MW5jmFzZOBVuOaVV7fe
Czh7/jRyv6s4Xb3yAayXc7+rzPRuGcNLhPWI1BoZ+WJYSVZW+mcnZ8COydgykg10ynTfxbh+9hae
rghx0wVnKpryXhcDqeXLGrYe6WXZeG9t1JJJSBrKJwsbOxVZlEm/+3lq3kpGFV94oqoBEUWKNzHj
xIysxjCJb05rui07aP0vvFbsMRNEILmRQ0ipvavKxX/eVOW/o3XJn/XIQxc1w4iL2yyHftx7ZmFm
LEHcsgWPr2E6tHOs7kgYPM5vdZP6b+iKdJdMksLAoNsv+6W6KrXuNMtsc9lSHsxm+7uG27R4iQ32
7cJT9qvtAufTCzRoD0suUwZC+Etkgh+UMX+Ng26+7kRQKd7pOlP3gwiLt5kmoCFDoCyOtbXhx3d1
P/WnYM4aQLB+rlgSm04l0HSJXRtVqQyaHba7Enjd6xnu212+WdeesxAyF4xMJK9Cksy711VCJMWL
kRvzI2bmcI6l1s2Th4/VvtXGsPRHZWwjd2Tj2gsJChMZDu4Sz547WnPc+cqzPoCPsFoxupQrfs+Q
8pLCzO/ZmT0dyr6w1z6aAAfdjo9hyu21zCkpz73X1WvKG50Zfca8THt6P+FS4k9f44rMP3Ivw7G2
ohgx7WmxBF9XDJNspG6cmIWkapzT+t7wEdDW2KCMsFGOMDtgO8LZVei4pmqFMvWr3DbuV/xb5bWY
QiOV8WIOW/ZlK68y9nWDGnVfKtImv5CK+T4iJY/S3VUrJ+PJFLMZMvzNltKcIGab0I7tULQ5vK6t
uqTtF76FlwuA+pjdWGtwGIKpz38gJGRelRRwwNPLtvZb+wM1vrahz0ozfZ6K2sMAWjobnAWliK2O
wJdFz/bWWgn7Ic8c3w4iIGPlP+YbzYdkcLFQe5MUHvAWNRo+bQLEXEKXcEK2w48VbDPs4yHzTc5H
aWzBjtR0d7gxsjZrrptezfpmCPpgbKPOEGVQRLjnHSa3rurNO6JAPEapzG/1Q9dBEj7ZQyf8G4YW
kMWrs84vobFxplkl6lBUrjXljdBbHVsppPerznA0DZYa6phoPZjMAJG2OjaQw2+D1U3pzlvCmVDm
NRcA06mmPHEUb8NGDMYz69sJ+oMt33ykFKRhCrzRlteFHwwYhmkvoKbCUh9qdpQ5cSe0/ZZtdtcn
Cmeqdewzt9p2ot08HDdeRsCRpfvMjPssZ7YZOFx87q8UG2E3BgNNq7tueCJqOKy7fqycbDemxVzu
4GK7Jclrw+3OBSBnvivCTv5uMZ3YUSYuei4MnHo0vTrf2Czt1fbOhfTfotWqxnssfnyy9qrAH+by
6g5gSinZc9oE7VIG92lWO4lH4Mqjtrzp08Yq/LXR98o3w+zzt6pT8gHZLUVLaWdmWL7zpxlhXjRy
wWwX92nrcmB7cJF9xC0+rXz1dtrVvsXbG8xt+FbcEjC0Bms/wWK3OSoVgY1RZ65M4AKBrHia2Zv0
Y3GJyyQejhJ33UDZomrO/YDEmEE/iLYdishdfNM+ZINTsXeNbjePtNl4d1YRlOSwhFI+m8qvf26U
S34U8oYgbqDonGrfZwbpB1Umt48tKAQDxSWr+qgdUuYIs7nkrFDwCvHZp4F8SP18SZOi21ArfFXW
9GUhGvQuL+og5RGxlvFvpOH/H5r9t0uG1X//Ox3yL9wK0bB4Bf4yNrv8D3+bmxle8IdLmQa2Qm93
GVCBoPyNWzH88A/ftYBGBA0GDMpls9ffJ2f8Jx90hVGBydIFy7wAiP9Jrhi2DdUibFZUkPlim5f/
7+8f7v8CXeFBvgwf/ms4QR3kWURnOQz1PCdAWLwwa/8AXAo9KxvnjLlDXlpIjCLzvfbjwlbTfNNI
IF2MQOVqnoNKG05kZq2/Jaq13PXDW0f3Q0o8679GayzkbggNA5MZ3lzSBXxXOpiP1w29amyN5nEk
9iLfm/hlLlVhEWL1omOnlms3gkju+kqMYbwtHboprh6vvzbNFiNOXDtBpp8bq/NuWPPXN8d0Vl7r
EJHobThatrHvh904Y2V7qWAfyhOasqr3rgr0b2wt4y+2G9rBXozMlfOV3JdGl0XC5rBbjurlWTGn
u6SdBDwd7Z0x0fqVNe/MfM1f/GlqPw1gyWSYVZsEcv1g96xztS3GWZro71kw48ej4422Bu8zPS9V
BQ41vNrGlYlgclWWHvWiLMe95XfpaZ3DK+wL1Z0D/0JFFTgxeNED7WqelPCtSb5quWMJ83y7lYzN
TVf4SRtkD2lN4oko1K03LdlpzFb1NM2dvxOz5J1q+0T/rSxFcLzxu6mtBc6DZgnG/wSucu5E+9sy
1gfHK7fYa6WxV0v+o5rm6aAZee2DtWgfrMr+CLGaxoqo/MSlBcIIkSus4nWDf7b8wNj1q2GjW8R9
yVprc/sEZDDuTGfqdnZe9JGrNrx8gtLFBhR5KsPpbeUheOw6vipRGshXjUx/lASW/Mq5A445MTU7
Y/CXeFSCoAJZc6SJgLiP55ykNPNLb335Ys9mzsxAB5P/xKG6sr+lTp3zMM+j85XOFQ21alvDiJmo
eNq+hfhww32Xe+N4KAzfvO5svDO7kD33cFQTLnNjGRveLQjNM2s2LbfPLZ04kBHrdCNGTB33wTpS
k+zEYDWe+E2VNa7rtQymIbTvqasNLSV4kWnl5wGRHOV8wyh06L2a155LFMcjDEe7XonWtBTti7Ke
dOfZ78GG7ctAAz9ORdY/4IkJH2bcscfcxp5hLf5GwzKml5yj0X/jtiU+wMAj02KK19Fo1uMxK1WP
f7TofjvSGanzGsa5PmjcWTdyvZ0kkRFErXRpZQwvQ54ykgoKMk7KmXZPMqu7xdx1L4PWSXosGPEo
eJleIoQyF5244C4WeurmK5oyR5xtq1o7KrDeYP4yrEEXu3IxrrRVmUSljAvtnOfErmGs+AttNLA8
7YfroeulOg4dmEwyNEuKcbot1/AjzPr0SK5sxwp5TEG0P6zwO04pKuLaDz8y1Xq/DE1FJuqZERVp
BBgVyKG4d1t/PdBvWbvQsEIWlzTmHjAUX8clDEmwQy+ya7dCfMvfts4zEJqa/mRpzwBX6ok/yRCf
wiYvwQq27Ty4BJZTD7hOIe6G3M6vFMuxTkydeGB5m0fstdN7IV311tarcdWO2kl0O4obgcXrXcoc
e83CbS/pyK/IXiFtxbv8yEaxrLWL6lBqcRgGRoLUCkF+BfMrWGGvxEHYxnAiZsBEiPc2MmG68LpE
S7u9mPeTNizMo+nmxRWCg3EliJf6kXvmGJMiNETDoKrduhWnIVv6J5PnJPrzn0TQ7Z9cpr0XO8jl
U4UvUnFiMdiAOk74c/DvMsh5+/Mv2A6deWyXzUkY6fAbDF9/q0U1R6/O3ktU/asFK/ZZtZk+yaxZ
nsXKJeHsTe+IIxvgDjDEZQpmvJnHcT+4Pt+v13qvmascvMtQNkAoPeXY8C91JmEm5DhcstWwgnYe
pujF/ynStXj/899Hj89eNdIsTix+wsQTefvnNWRpwvJsYno9CUVy0Y0Eq3g1efS+5OCJmwbH6xeJ
IObDUAXF+xBUTUKgSfFeTo56axBZPyAF6qQO5MTmgnnl6FsG/2dJHXcapRE+B8MyPylMwS8EgcG0
lNAABVRzhDQqrskapHi3hf6dk5hxg6MnuAqtLWQe0LBg7hU9Hjbr1KXFYpaXa+zbNo/6htp6djC2
FBlheRfiK3Jty0Z4r7ppPLumRZxDB6F0Mpq2fB5yzzkvwbocRu3fpa35BJ32uPoNMrGzJeBuu8zT
BNAMpwZPlU11OjnORydEG5uFdCGyYF1MXGlR1ok7rEHc6MK6F/SF+IwZSpT9ZeOEW5L4aRGih62a
ccXEzbRu6z6HRoowFeKmnLyOAEUCNcjQwP4F3ME2pdCMasToK/Z6DAcza6bYxzqJgS/ABS09eVQ+
t/ig/dqK12F8D3pCaBG45ijV6wtEL6BJ0D6XdvprUukncSBtwjDhyVK6v+VdEsYXs83Rsux6V0y4
lOntNbpCFu7mTVTHcCz9H8RGLImdbcPbmhF0G8yBcaVy5qtDmxFBx0Logz9kJ4ttRhzcLqNJc9hv
a3A0rRnXFUaoyMm3x2FMpyt07sOQ4k3XvpN0q1Xe2aUR3HQezJPQI+uqg1xcMTEz47Icd3Xth1HX
ZT/SRhaRoRko6X4492Px2o/bofPtJfKr2T+MgoFWb5WfuQvjGvgWBqzWVr9HU7iR4Q5mEuIqY6AJ
AVlZ63HDBbWbvAB3WLg0CRJrbLha7KXbntx1tpnc+NW1rKCIQZCWhJmv2BFBwDHoBeSYmATWmGo6
8bwWB9xVPqP17jSGl7MauzAemua9IMySl+LoPGjXdw5Sz5A6aR/e197YP1qDDxoaVGbSiEo8tSqw
D7JZnWNZp0sbGVW+MHYf8mSAJ9iSKnCb4+xb4UMqnRPVoCgSkl7sU1m5BHXSIOW3GEuru0vu3Z6z
mkkyQVnmg4I0eVWr6/eRmvPpJHJcqxSkoqAh4zWCl2A8B2H6lc9ivU1tS99g6qziljDCRHRd/ZCb
fYsBupekjc0Wbm+VVrzy/DFJ3ck5KHqnSCAZ3aZm0++VWajnuitdwhSNtk0mv99+NWFjHILJo8H3
SLdDxNKnea79Mxmg8z5feuMqr0V58prBunL8IjhqzqsvMsk7bsnCgDJWM7epLK9BQ7c956J1QvZl
4EwaJMFgmRHWCGQcMpkfOuhQJNL1vA4DOCfQ6DWRuaEvClwWXoOMyiToSAAlZrK7aVEDkuKyKKdd
ySCk41RPjc5LJgRUjD5hDXFXBusvAgphmVAQZCxVIB/pDjQq1LztmkVn38Q4eogUU3Ho+6zyo4z5
/I60AsUMufMi4mC7JN30et9pO3zoCGighF72g18at5oI3E9+cXkf6rHajT3n/2yO2495WQ9+6tI1
5wbRWTo8I+GRwVuu67e0a/8LRtw8IKHHfSfLJC8d95ijERFgkWpEo0LzQvSDPMnaFGMikwOK2PR3
WBN94FdBEPFOfhtLPdxYKm8f3BJ6VTftC1xduesyczk3NN/PISVjQoJIfiL/Zo2dkQJ0XCd/V6z8
IhE0v3mjP5LKTlgEr7IoNAX7EKfH1HQZ79gFEzOt7emoFG+TNMzqB3cVOePYhVOtX4JXtjA8F5T2
Z+kNX0E4fRI/R+3F3A70Dxy20hYvM2lv5GuGslF7Bgcfvi7QQGXxHhBluGdu0yIP9XeKZyxCakc6
88B9COsn7sblxSmFD+LMbJWF8ua2m8fgBkbAvqYXqQ/NwjBjIUD5xcTLQMBpWIkr6XAeQ8GMlMo2
iCPP5UQmyX5pOEcVvV0kjabbo2G8CyKGjxRczft4uSMo4s9rlzEvBng7pi6M3IIpMsYt2l/VGTkK
eWGniarC+TyZy0am0/q0NsI/un1v4iEPGKAPukrSyr1tPP9dVMOPgqHl3gxKKN8Rac4qfWM/9CnU
tFmVPPRb92gE1JSCwTF/1G8HsSvKe3+6l9B1u7FE8BsMCl0yEiIWOBOJ58zNE5MX6HqjYYpm5759
3gxSyDzmfNxsU/oy9J2B1drT/l5TLUVrt/WnMlfugWBLFZN194lbgvAGf2pIobiIuspOTzOvumPl
GM9l65wcg9XWqavN4+jk/t1c9jcGANWBdCZ5JhoATaklyQptPYzY9OzvO0PZpKYM20FzGcGXLKfZ
0aTLk/Rcbmcq8GTMwa3SzDFeSQot0BuWh7WZ3gmTrH40GqlidLvHwXCKZ+na9mF2lfOTvmrYL8L8
6tkBew4xd+Bz7e/MxbjbzPaWFLqDxgF+10g4vK4rmlPp1+vJarHJcuN+lEt+bXJdX1OLkFXKdf6O
ZB2Cg4Tn0p8xk6T4zyHf18SrcIDO4KYH5n425GXVudfaHZtH7Ypx3xuX9KKUkNLSLs39jCZyLCvA
cRfW8mpOJeWZ8Qt1brohHHVJnNqYv0lGVS9ObrEbr84vqfDaO3J+SV6WXfrieG5zW+WmPmy+l95o
kn+vZSrMRBMMidGAmiflYvqmliSuOk2yMe67y9uMubrPfAwgZdQ33niZX1uOdwOrUsdZPY230IRl
nBkORpCVCL7cXtlo3S2MZS26eAJwty8iAzfonmx+WNaK1KFLH0qx4kdApOQczv304WaM2i1lr0ll
kZ1E10PeKOaOj2zOqZQCPwfA9uyDT1wyYUrFO4HU1k9v03XsicI6517vcv+j7zP6AFmoSFwE+otW
zuzXhlVqB8387bkifPtBziNhYSGifbpcAobDcItnuRJk0ZQPc4+SJ0ff2Td29SrA2I/CJQWhm0VA
6G8/n/QMziiyHrgUDbbHabGk93y7HNChvXW3usS54mjvaSvcn8p3YSwIJwbC79zwvmmabZeH9vCB
4cgFIBRc9Jq4fTzQVCITcfLUZ/4UbVpWRwJOzKvGL9JETPRQVBvhg+tU89MgbGxLVVHYSdc66yPI
srWjFy6PGO+huGUxXdOiwgYHMmACamEUUbp8bsO6fXSaldeAyzl7A2myHetqVFcOUNPtlIr5a11K
zvG6t48E+cknZvcm8rtodkvrGm+j4y/HNkQwrVTT3dVG2f80ewbI+YRwjc2qWPZWz+EygrS+kAz6
cPGeuDT/MjN/VV43/BCMs+LSDqo9+tFwaEIc3dvi/SBqyNuV3lq/MUsnWlwCFzuWzl/7jnzAqaAI
sKztXdlztyPtdz1MytuuXa/5NsPZupIafJ5Ju44sd1pIBwMPZlobMMnmkQsLORzdBqDXM9wagFR+
tosz7NIi/SCyazpUqr5RtF/DNrSAKUvzEPir/5vk3QqBQU7XIxXfg6HSy3bBifGwOcvuV9N41TWX
DgNYJdwD2ethQhbX8BBQjN9PNFtH0abmVcfQIcafV1kX6MBP0HKAU7hGKWxoSOZul27gZUS4WomZ
kV20Zf1K6BFu/0edDctxzpvgoJnmETldk2NGCl8cohe/hR2yFhB+hj6T1k+Y+hci3GTHhckuuEbW
7MHiqZULG8W09Dybm9BZ8PwTbAbVubI6pnWKbIeTiO19xZTeLrjGYwraOkFEd3+15MExZpNYF0az
948IEfUj+rizazLL+OHjL91lahkTpK/y0FymBCQ7mHvjAk6Dp57C3hyPfK7sFC4Mk5g1VDfuXKmD
dMf8d7Xl1Tur3ay9LsfqGGC5Osx9vf4cOg4fU0JmRRx8F6CjRwxpN/EOvQ2c37FnevNGcUQHJzON
sc1bZZLPXOSuJLFpGq2vcDKbl5HVzwilZG88Wp0gDxC8/rOBWN+RpqHicQzc74lxUoISLJO2EBCC
qLN79AbiFom+YoCydC+MoNKPqSna27QYx5gEzPZaduSTSt3ozzycXh3plrekD/XHiRjUPoLaaX8h
iruP9mISXown6qcgopgjxBUfCCXZFVz/fASnww246NV/HDyjeCJOn0O4ZYW8ri+NdrMa53axtmRA
4YndjpdQm9E1R7JuEGvZXSBucOrkV10x5R8Om47V5bUj8d7YdXE/qi1Iqtn5D+rOYzluJd3zr3Jf
AB1AwiSwrUIBZehEUnaDkEQ1vPd4+vuDemIuWeSwgmdiFnMW6o5mHyUzkeYzf4OiktXSjxraRt7o
lpLOp3FxAAPBu4CVkiOZI7rUNSrZIsETxTw6iTacesWpDwYC9uRqYe3cFlMi76m2pdeo74c/M3Bd
tFOUHCDXuDTbAfr0VwQjVAAtvP8NNbdHI7SCk7NqKGezIjzhhOOxjGPg7HoREespyp++Qp4HVt9d
S4f1TuRyOqJ9SP0sLZGw12ruxnQB/uagMUy98Yq2zF/9HZRGi9m5E1OuUeC0wPeg+XhdBWpw5G7N
b6JUQ7nNrKdbjgcYgjnsnhwCoaoMf+nC+aWY6oNBcfWKJuNXCBMPsb4QDw3qgEoQwmmSbWJH4inP
+34rdOeH1Sc7ODbMlo7ZieJi9ggoHhUatC3UVH5eIdpIm1E0VOfQg7wOQt1QdVfjNCDsKlyTQHaj
VIi2RhkYhHBKUOMLZ9+kub0Zq5EAc66OA7IsD42C/wdqA9dDFAquu2zxhqTAvFwT4oiQ4OBmUDrC
ov9W1nRDI7PftQXChmSjsOXU4VrD1HYTBPmeAw73UVOC66rrhLtQ5D4BHV0VwpB33QCibba6jSA6
xGsgaV1ygO7V7eepnf0ZRjUdsPRYNkF3TZpER1qbjF+DTBI3gtTBWROf9LJGdsZRPAMa5VZg/eBX
zWL8sdSqebDSVkGl0KA0q5NI0ddPtnqjWXsaqfZG6eCRWZEpduRWSNPKPr2m+0ztNe+ycVObyPXb
SfKth9zmyshQ75KkU67jWoFYmCy9seNJcW4tSYkXDNpjHmfoaLY01JQZOFzdddq2NtdWnRVEn4aO
6oE6YoXc6u31EhLRI4He7XucgA4OMp7XBbUkTzYjeZROkt2UrL2tmtvGQqdU/zsztsPjVMz3Dp7Q
ELpS6MRYzyLOUiN+TWYlnGjYIaQmt7GJqFgvJpgSRXWDDBWG6snXqg2vh0p5qoZEcRFcGXaYa8Q3
ath+UmcVEWfZIQCpBnK/ABdyIXMR/ZlAvay2IVspvlHiqekuWuwuYUeHWQ/tbRWscTt993Ki/rv0
+U4xhP5pqHQ2wJhTkkbdGvAm8reLUoMUhWSYOjpmzdNo30Yc7q0BfGI3JGl+gLl11XWt14ry2zij
cDZnyG7MtQ3AI/6KwHm5I30IQD9ktlcbS+uZKXrAWr2oLs2JayMpHycz4X1rqMkWunVVYM+70dEi
RYE8Gne1Licc5Ca6znblWRm4oDpCoKcMJrERTao/SqX93sP72YAvt7ehIideTPUUIO+8Ra52dLHh
ak+GPX7GgDqmuFWqXl6p3xJbD7la0mFv9c4jTJZlV3f6dA0ttE3BiDa+g4nlEWmwe2lVdEdgcN1k
VMZ1qgBKtXPKKfbMYvYcMfwYIufBDCiJJGXic9P3btqJgLu3sg/9lKqPhI8JZI3fC9qw1O8KCtCq
80gc+TWMp1sSDSQ59TJ6wHvyaaafcwPVVvV6VRbXhqI9yUBSaKpAHi4bLEdRP62XYj/qfXTUQXfy
YmbcaWwJCYnTn9c0AJi0lxnV09Dlh6gUn4M6WH191HsAK+UxCfPkqsFSMESXyxVO8dOyI+pbSF3x
CA4rWMhoD6mO+v4MOnajFHZxtSTJkSwpPI5SrXyhaL8zrXoM0/jnEMfaMawUbZ+OSbbPnYxOEgHr
KYRQ7uuEalcq+uIwAe0REXhn2GFO7dzOunjS8yF7SFUxIbiLUagZVdUn5PiGjV2Ai4JxE0FiiptP
IdByvyj67wCo8vhqDEeUXR650pHqROMCBep+9kVOY2fAwuMHMGLNRRqQLY5q75a469CNCY39QMHx
zRx8BL4O2bh8x2TmqsWDZNGnaVNP/RGY/23ZswFjM0g9DQo/jkhwbovDpGNgUKzbM+WZm2uI273p
t2n8MLUBjX5afzWQirs44v809PmpQSDGVYBD0mm713EJ6UV0qHCoAFcGF7oOdlo+8BvWVXcyoDUV
fXSHUNoXJeSoV0j8pZCfl7p/SrMpdQNF+9XmKtBQTh9bwx/75LpS0UYU9oNmQTUajPyIYcHR1NOd
NPTNApHtbkpKbUN/rd84VChdJEiPWdk65JM1ri1N8c1MuhXIUX2vJ+XOTKOtobUPBvLEIHSxs6AT
CbsiRtt6rr6pS3KDOdAG0UGXJ8qdsuqzGqGdTxTrFZZ+Axur3WkzriK9E8w3YVDuyy4Otg3ShLt4
pbPGM70uocTuGE6/FkOX8N/s9DgosO9QBP5mrpGFqRBBWVnvWqujQ9XjA45Kw/c8UlGdWoJrQdoC
nEzdNXXA3cA5yhzwH1Xp3IY0EDy7lscQjc5T3WpQIgBBy68UxMwNaSGokKAbb22pnmpUhzcWqSZw
kW4V6tSrb0YzA1uRWBMoSRxfA/GB+tFLJKhzaLiZbvnUWeJD1CqW14kMU2gai9UXo07GX1ARkNaa
qLuwyYvsZ2yZZOvE1UbAnV/ps7JT0UHaTYRySpU+WdZgbHPURWjIqL07OZCjib/o6eZoSgIr4gcD
MvYgs+8s6SQ7tP14vQlNjEBzkeXcYQw0bUKqGfEgH2JbTfeDnIYd9hi/jTSl8kCTiprFpoeuzRfc
Eg2WFNX7wq3HsuHSQBpQjPm9llsDLQ3Fw3flC6L2R6Q9kbpW1buV2boTEqHVPKi/ZFF/Nw7iM63Q
FKFP+v84LaFmqYXNoQDt79am/bsJa43EXO39IbHKx74c5NE2kvtusQ6ogeleX+vBVp+0GWb58klU
Cx7EzVAecYFxrWxGI6HQvg9QAgGrVmDlKc63hpp+Asd0kjK1NnkMVncIpT/TGAXWObs6dFB8C4PU
nezgBoL7vSwoWrRyoMMPK5nXZz9EcGqCMPDK3vzR2tqPfpgylMcWqnlVrMHz6b7AuvztqJ1bBw6t
FMvcDUYYs4913DTHyiuBqwGog0mZxvlesex8g5+V7cs0koQOAjrQUrt9thLFBzfsR+tQyuS7UtKM
SDNQ61130yij7htRrXlLW9/bgUbKbd53qGPchngcuU0wWVdNafRu0FHeHnJeZa5P/WgXcothQ+nS
g46OCP0aHmz3cu+khO20zymm4+9yhbJqvsWx8IvmIKBfVKl5HXXxqS2QqZBFuNeC6TYBh0w4wUMT
kGA0SbrDpnVH5zLeQKtpqADRwU1FAkRcxuCUAHslci62Ywykvadhv4uwngDeDyaYVnl8yGyK1qol
pAsPkHgyG67MzHgYFlQ2J3P8BLycOqNUv7TQwDdmWBn8UUaHeBA/YW3vzTK/7kJITLMosmtgehkB
KHxvDXNHInKd7CZXZEEVl8QOdPqYUPfUvwxQPzK0X8JK0/8AfwtqF/ilShaDpuJw0MtepqdpWtCr
rOo206/pyWqIH5lD2hxaW9G0qxqrMYQTsqamE4XsppJ4ZrsKfVNHb34m+ChQp+/a5WtEqW761FJK
gstIMRIjuyoazeuO/LPcZbY1R3e87zBzsVia/70g2d1A+FIr6vW5lOo+z80m9WIEUkOxQe0D0HEe
1qWK7GCjaFegPwgIrVlG3+tqDPWbzjRkdS9oihFNs+/T+ApKatnfD03gELiGAvvSHoxSccQpHT4m
hu8oVNHZ7K1tpdeD6peW2tBrTpcyVU5opS/zzTgFTC4ISkpapm7g65Mgla0JDCIHLZ4wYxsn41tR
j4t6RKMQD5sN2rNatyPusezbGPAE+3jMFVDoGFS5o5bEAwQ627kDTWHfGFL7NdXmnd3AdgBabWGJ
UsR+l6K3YutIwddJVSM5FeDSgdhl+CNPxupOSRX43U3RLQBKVd7SrVpo9gGgx/0ySPMRd4dvIbQB
K4kogENaFzkeq2Gq39lj/qQjvAbVjSwFtrjxicZ5eQyhjthbbsN++WLEvW3/e0BncR1/sE64WH/G
/cHigsFKKQx+R0av+XkGjShp/GogBm6yq9mMNeykNKizSQnYz4oWmjAxVUcpPJoX2aEd+GGRdMtB
g4HtNjUOC4h4TV/qxdxXzVSegk6QvBH2nsZ8LjY5ciWnHCyvK9dFKkykplOr8RtsWw7t5Mw+TKxf
hWLf4FKC/E9cH8eKGI/saOKCgx/DsTSjHUwh3bNE1SC2zgkZO6l9DhBv2yjAqq8zCLsu1csZKEMS
HJShMb7OUw/BaFy+Vl36VBJ0uN3U+OicBHtZ1ShEdPhsQBBOvhaV8yTgtB9go92Uskn9chgf4bJN
p4HK16e6trOdOcrGS2L1R9HBQo9B37cbXaEe3SxViIw7cqCbaEjKn9ImoUUM1TMm+uRT1B4CzFl2
Bdg1kqqaRkQ9H2na6Xvp8Ag6s6h2hjbOfhZiIjSG8lsfJWTKRTt9CjW4D5aZh1tLOAnl4yCMQTQ4
17Zs7o3Crh6lg9xC0i/WJzB9zn7EU8qluVL/DsYM66zYCXdObU70Zlpt3w5gvNBwIpdI6NRGDR5E
IOqdDe+ssulxyTtw2qm72vYpBkzzVNM4oLi/7PRiHJdbW8zqtsAKYBOYCLuOQfodo7ncbWOetlIk
D2kyTNvcnuwdbdiHZcrzaycNaOs6NdGg7DvHNfNkgg6u5wQzYKSONLx7nImrlQlIWRThTXi7y0/g
YeJX5qAj/wnToOQrCHK4MEWmTaAF5jJpvU5FrgTloerXguI/eJOBiV4ZGX5GCEcb4My1mA5jWX0G
2WaeAD32W0WnwQlL77isV9amAyp/bdhVQTusuMqAC25rlZpL5VStO67BjdYqC7S+KfmSpFUE5ika
j6INpiMXGIE1DG/YOxX7ALnvZoy2DV5q5qYtxko9Qm3n9OldP8EuSZAE3w69CUN/CoorRChdmJzj
EXtC414xrRa9mFy4U6RYdw7MWY+eRHLTzVFxH1XFb6x0xDWHuEDFKlM+lWn+SUi7OjSNYjzQFvEp
Hf8xm8R2Ufu5sgaTq3AxjE9Vr/Wo/Ws4ui0W6iygbaKlO+Hh+GPVY6Dz2ENVWnboWyuHJCBFFnF8
P6U08oyZ2hTv8N6udeUPHhMrABsxo7n0YbGVEA+W8cAN4f0F3dsckl2uJEg9tVmKUIQZaLzMVnod
SvUBwQ0KoJnm0/mCB2CMp8roxEHoULcCFUw9Eg3eYiMtReezje+kugo1OQX9yA7VO+xHQ9cEIPBZ
gN6+CTHHaUkM226Lk56KV4/oDjDKEDuJBDSzJP2i2zBTx75+IgHq7oHggXIox4eIaxfiRTlNfyxp
PFIgir2efgud+vswV6NtgMIV8ff4SAiKTITKPVH36eihMvQVnrZDeTYbj0Gr8mm0jp74aBVrdjE2
owoUZ56cLrkKTdPc0ECXn/XUMq6z0cw8gAyxPzkIKYEDguG27NZSPmNT34JFSh28t8pdDr62QwW3
LgxPaMqvXrWtHXUi+yCmWL2xewgsUGc4fxo4lbGxgabpoYq8rWntddABcGc7rBOgzGg3S9n9SM16
vO5TLfWzpJ13WR8aJ5qR7Y0+1QYyP8UTRLvAhXyenuoG2CqY8vCPFcUgherdiDcUFf2rWXDSnPph
HErgbDQt9tg2XElFuggARftcB9ChozdMMF7E21KHwEaPsyX+cYBmWKVX02iAtXWk9X5EAnjf05LD
8iNzkRLbDui8rAK9D07Y3SDfewXBw6Iyhh1JlYcAbI3GTF2MB7FIX5zqKkkafM7wptmYIJXcpqhX
KXxIhlaEfH2N7MK+bYxqD9nDY74Av2Jn/pJrqP5kMqKczyqlLezTLoEH10/JvdIqX5QunelvYX7k
mFOw6TD+5Kk378p8SE9ZARttpmMONaE9KfjreYBB97TqJjfSCMnLkkKljpw04Af7exaBqUcW/Leu
zQ9Lha5JR/l9lzbD1TjiNKIM5oKgCHpKXLXGn7X4fMCc7I+2qmxtNWvA7ItQAZ3HZTkULNZ1UPQF
Gchf8Pf/Cxj8gKx93/z5L6Qj2v+CKPH0EwnE4v8DFQlNA0L+f0bEH4qnsvjTvsTE//13/gOK1wzt
X6rm6LpYy9NA3/63mIRj8oMV7W6jG7Ei2/9Hy9H8l6NKdCQcFV11RCNWlDrN9lXLkQD7XyhCUkVH
6BEJRtDxH0HEM/ozOLy0pUGnETFJ1VZxnNDtM66+Cb0+MHsEbMmZOoodWghaXWDbk53GSqtyr1VA
pdyMdAxzeCIqhj12l4XLBYmCM/3j//welC4c1VHxAmbOL2H5kVQR5Q4wvx10vAB8WJZjcaMiPoRP
WVyr/56LPIZPiE3Nb7IcfiFzhsasoir28Ozr/S/KwHN1S7gGLxdEIsSgC4NwAHUN1OBf/iLY2Dpt
PbXcnjVYeFWovzMzHb+D1tB2vZNMFyb+av0ZTvI9nb/CILY8U0QOhK1gyTgZXtRJwc0ijVMk6r88
mUi/UdRpQJ6SJ+cXEo7m3qJj9On9+a58h//hQ7Dw6y+gaxIlT8M0pVzX4xkfohVgp2pjNDyjzfB2
xx/43gjb3P8HoxgmxXTdQLh83c/PR5F60UNwQ+NfZE35tbQy4oisS67fH+Wl0MXfuaCIqgobcrKN
DMWZki6aQT2I71r3yrFtj6OK+TFsTms7YTjwn5sPvZu3RVBfL5ulGZbFXOjtCluebZPWQfSzXKUH
xi5LT2DsrFOcqPHjRyfEWtk8QoZl0wp0zoSU4b2jOI6gmocwWbezYIMdO4XAZuVqfn9/qFcTQqfD
4FKRug5DnZm9/EJ1GKZKZraKt9Lytirx4VadULh4f5RXX8jh06D7QU8PASj2/MtR9MWZEWuRgdfO
yIDsmqhO4dC1NhBOSH3a0/ujvZ6TqXGCdc2ycNNwxPrzZ3ubyqWNVo0WeAlOC9F2qIFlbbHa6T5/
fByT21gwlqpxnl6OM+CUBnWmCbxqhdrZaiY20sDB+P9ulLO1a7CLCY2qDTygtP2hBNPhoSeQf/AL
8Q6g5AHNRqOeaxr62Si4MNMBTYvRI46ar0P0Orc4rhVfQhDwh/cndL4ZGMrmKjDZ24bkBVp//uzz
JPhQpQnFE6/F3WIzhQpsGKq6KsbI3BcX5qWf37TraAbcL6almdK2zjZDjotqhHASHowL3UYPAVva
aJE0gxMKjn3xxbBA0rrrH8YxyaNAnIy2MgeEbwGxIDHaaxAI2mUELIhaBZYR7VJ9NYCW4y2yoia+
xG1Z1g+tnTpghbqU0D4HDTKvVImK/BfZ1E9U5NB+aAwHuAIWa/F3TRTt6AOcU+1t3wDh8UakCItT
XFVOcKCmbfmwgPEiqTAezA8jYpU9sedAjWo/i7T4ItShubKA6HcY3OrKdHr/E52/hqhfabxxOvm6
bYPZOtsNANqYVLTSUiRqcfDXbpK5egry5d8S4NH7Y73eDgykI6FlcdGZVOpeboe+DwRdNnX08iBB
aRKxYxemku1NCdSl94da/6rnjx6+7KpOARHpJYnMi6W/HGr1My5CkkgvRdb0NODz4gf0Fr2iaJQ7
FfrYSTF05/79Qd+YH9EeL5MudESTzt9AXdfqqYza2QOBrO7ikCo/fLdA29MNQQ3l44OBh1X5x2FE
VbycYQtLImKJJ2/GUwTD53E6rOuw0UF8uR8eStgmOfZ6q6+P+9lQqdCssA5xP1WciApvnn63EAwE
m9TqF7bIut3OvhsiawzC+2QL9fyRUoNwQPRymjzFTBCIAAqDkJdc9jGUftyjlOkrCsooQyOGpHz4
soLOaltkUzp6Wii5vZxlMlQYHObF5DU55EBXLxMaPMgvg4AfMJgYdh9dVI7C+vgzXwFZ+Wy42sab
qOwH1Su6SqD5ayFAGOluvqqWvT/S+SNpc+hs3mKiP1IRLuOXE7OQE0kt5K7h2phPbWcGXqfM6YV7
5PXeZxAmwnVvrRnH2XYk4Lc6ZwZJUEI92tQNKBgH1U3AGL38YED7dz7Phjo722VrYSgy52i9Dho+
5nZUUTXRrA9vByZEJIOWvukgFngWNhMD5LaK4T28G4p8NCLAOtKJ3wSRVV5Yuzc+EJL+3MPkiCtP
5GyotlISmlax6mmOCTqwXzszRm1eOMWvb3odfjakbV59AgD9LP5DthcnL+5LTyTonoMJWJWVikqN
fzXa3IKxWuhAv7/z3tgUBlYGDm8yeGxO1sudx8tl4S9uqZ7dis9o3nQnmUU/BF3aj38sUlwiTrnu
cdKQlwOZ+dyGaQF4krbK/IgZRn8cUJfzaRzNF07TG3MimKGoRvKoabZ5dpoMfOfTBeQFbn1J4OzD
SFZ/pdmRPil1PZj27y/h+pu/vBB1ckZhaRZ5CGips6+W97aCkK25EBMi11039XfcbK0LOeobW+PF
IGd3UcJrGqMtxg2hRWO6cUpkTmtUbTCiXx7BdhQX9sXqVPHGrBwM/jRV56OdLWLRwniAnrV4jU5T
CSfkbMT0EuYPgBMtsjD+yqEpb+esh3OkVyZ0nNiIKkzfZZ09BJqanuhfleNO5UMFP2Zat98/uu5E
ZIhgqWs2azrnaTvAsNiuCOy8NhkjP26rb5Y+fcybRxJw8bevVQipylWT5GwZGiXEMBcDZ8+w1fpH
Hsjgkf8pvvB19defl7uFWEBjQpZh/f35szBcm406VaNw9DDKBUdTxqJXaBIk5YLgEHADDOrycvSr
qs3BpswVdvcQTSFlIz4uYLqkVQaPo3EsNIgVvRlOIf6tOLAXAQADWmgzUnuNaeS7HlNq7MYRSp4O
CV9w3usI+ZtuZ6kxxt66WYFrMrpbldKAtuI9IucxxWkNLkeEtNp0TGCgQKJQkclBfMdCggapn7r5
TYJRIa/E7TYg5jkn99hTpuLDJ9tAFopV4spCGHaVvXierYTt3JeQAglz0F7Z6UBItn2MxKEw1EtD
vd7/xGIk/Vz3qMJo58WFqpYKF349eqhkTj7SegKUCHKE7+/hVzU3mwAKQxjJTYV6Eo/LyxmJki45
hoaD18rkVz4u05NAzA3RNEfZIiBWXYX9XF61XblsFTGJ20LF0vTCL/H6vrQA5pFvmqwuVbCzPQ4r
BjeSCjPwbIoz1P8BfEeDxGDZCuIP+Sutx4kyJyVOk6LrOt2zuzK1nDrPVyQv3rbYiQBJd5fQmS9c
Xm9MiLeMp9gAMKZRunm5qIaOIj+A1cEjm0G70FxWKUzyGZHU4vj+B3x7KJOgW/JyO+b682cHV1XS
FrvLlqGSIbtHVHrYrJnsdzjjyT+ZFYRubgiL5+3vjf1sKFtqo4Lax+DVbdyCkYBOUgnTvLFCDdG2
96f1OjnjO1mm5dhIMBvOKiLzYlpTAuTJBKtQO5hiYAfdp/YDxIJbMxKYC2dGcGHAt9Zxvfjo8q0R
kHO2jouU/QyOngFLFWJcW2a7QjWmPey/S1HW66Gor1EtpMDMtS7F2VNaxwayZpoYPFx/sW/J0IME
2iB3eTUt3vvL6LBML0MDZHNUhyiV0orkbL1cRgxd+qiqJwiM7YLt9Wg2db2biFTrjdrXNa4mmkDc
BHm1+AbQCvKrwjaW+YMlWTSOBVLZHHLE7Qjzz36LpTMM0Jb8FnqNHzaakbgF2XPXHSI5Dhc26box
zmdMNdtyJAeckP5s41hTFnYj3A1PdswGFXYN2018Gt5f19ef0EZLmZbNWkLgbj7bLdhXZq0CPdVz
5ubR6bNmHxXURiQCa/77I701H5ShuUkoxpmcu5dfEABDVMEAEh50gv4us1oTFUU7vrBP3hjFRhSJ
0yoM2kHG2bumFbqtmHEDxUDoyDQi2+KvleIPZ2UOopcs2aoNhdTT2VuD0r6+KCOK/zR6cvQEef9h
aSjlWF5YtNefx0Echp3PA7r23c5OmJlXThqZYeRDX4qPVmMku54/TtYCEOb97/P6omIo8goaZwaP
mH62E4wUUOasLCF47UIYaD/1RAdKm1G7xIZO+9KPWh/7+OdenOTrb7Y2/9ZX26HmTHnn5c5QpjTA
IS6O/YSYDRG+ogaGVlRz+dG9QfGPsh8bkE9G5epshimQRQ0FabgPrTKhxAJhQcJmvBCBvpoNDzIV
WaFxK5J//pW7f/a4DGIIYoncoYchuE2jG30BPG7khTT61X1IU5aYXdLt+qvBf3aaCCmdKClUFADa
tBu2itZp9sZSO5y3xxzhPtDquqP86YRRgAXMRI+BiIkGY/LRXcPvATGY6ECHLEpT+OW3G6quCQbw
6QjJ5Fe0eU13NMGfOdodThDgtx10gN/fp2+sr8GVpVq4GUDcNs5irIGMv5stCgj6ZNf+AMfD6yY9
vPrgKBavDCYHlOfWI7F6Fj5/tq1iwEBSxUOyz+GVFRLrgAot0As78tXxZhQ2CaeOiZi2OHtP4pL1
y53F9KseLYoGwv12FM1TkZWK+/583hpJksJT46HCQzz+cj5jXmt5MdOLlrl4sohJvpayLSH5hPaF
nbmuzIt3izlxv2u0Yi2NnO/sBq7xUBAOUFs/Kg1YwRNuRZMp6b/lyfyQA+066epcX6Gi/uFqxd+R
mRstby7/8xih6lvgdmWp+6K1MhKb0N4PM9LmfdIFF5ZzncSrSUow9zSAmaJ5NsnJxtulVxkqGrX0
enZGwGD0lD5HSp0drWVIf7//+V5tepI+apoaS8qzY5lnn69bRnRZzVrHEEPpXJQCckgBZnnh6vpb
3D6bFhcwFQZ6p3Tx5dmt0oYTOqfYBfldAG5ua6FcouJuVOM7MBT5rG/msUATfczQt/DUsDZvFpwp
vy4xOvoHmaO3BGV4WcBkAgX4jYMMSE10uVHInkRq9reIGgCIfH9p3tjZawjDdUi+z90uXu5sANeD
QRtW+Eo+dT7KaRFav2qIUJ9hf/Tq4Svo5F2c1rWpfJ40z07C1l9G4QdKn4EumLs9FFn18PEJUT6k
hs2lYABjeTkhKdJWaHZtUIjRMMEKc/CoJoUjpCyT/T8Yar3eyNCFBkLy5VAtGXEeaxVaHIMo3EwH
jFjEuuKPzvjRdJWl45gw0Oo1Q/3n5UjR0DRTgMqbnyFBeayN2NimSA1diMve2gsAkKgCEAASN5+N
Aicx4pZVoFfMoItTpPc3yC8HrhNlyoVr7m894fysEJyv8qAmL/5592Zu+3ZEohjL1tLqvHG0HCza
Zg0BQa3dCW0qwMXp5ZXVLpgQl818C1kAFUpwtjtFX7XjSoQa3/+cb9xKq9MPMqDoixJpnx0FW3Ew
+yPM8pHkjW8Nc7K+r1Yfe56ZcFugqHLhkXx7PIuFhthBueMscEP9QqvTMDYxi3TULVpsNz2U2R7v
SRfu1NP7k3vrCpSS3i1iihgWnb9gTu/0kFHhE0b0xGiyR/o9KpTBhSm9tYPQUiBSMUyV6+TsRMRA
GaH7zhw+s8lvhgWSW0XVdq8MoXZhqDcmhLsSUQb6aNrqs/TySIROgX3WwFAy6yw/V7DpNODAXsgg
XoX1lk0nk5YLFxeatOfdAqNKsCIF3Opj9dEgRoqSjxHF+eOi5+WhjIzqBEfrUr/vjRhg7YOsTXYC
YLKkl1MzE2kjl5haPoLcSeUmfV/96vlVgMCOU9MckszGRhFxweCnKpPl+/s75Y1vSEq2el1JasFy
xSg+j93Qm7MTTACJ3URHpb2KqofcUgw/Aki8e3+o9a86uwQw4VixMiZXAGigl0NNZQMCF5U7n69p
m7u2xsR9m3a0408lUB1INbD44NQkor+zjbGd/Loa0tB7/7d4c7mRpJJkHOQ39tmmxZCg7MpZs3xr
rlLoD1nQZy5qQNG1qgXo7zey7u8J0isXzRL9wuBvrTafU2cD08mmwvVyCQAx4gwtkRkdOtH60BvH
vYoFqKfgb3Fhtd86Mc+HWn/+LLVaNWOp1bXS7wtsPhHRQzIdyT33/dV8axRkyVHupbvLf6wTfjYK
NriDXtCY8WWQzHtDy5yDSISz/QejEEPwj7nunLO5IL6HhTFCRr6TG/Oh1ZNva9nqwuF/cyrPBjmb
yqgvspkR7PTNSEf7yJwe1MUOL3yVt24YBK95BVborSXPXgF9BmNqrNiedOwgsdkBgi71FVUxHNXH
+KfRY+j58bVzSH9tHl9QmOenTiR23DQFyRk44Pgrtf30aqSDVVwI99bVOT/cDlhnALR0DF+V2Asl
ivUkzhgmRmrEIotejaThyKqluDCj10PxeoKOXss8joqz2cs9F8LplTOiPn4RE0ysiF43p261WZb8
6f21e3Mk4hWaMYRjFJVejjRF3TTlqWL6sRjrnVUoijtrtXS7urjUPLBerR+TMgAIEfoRoJ9nE5mu
LTAHLRjTo9Uir092Gy1a4Pa9JrwAxvXhH0yNkbgINWpl5+jvrGzshaeUyzhVu/u1Q+hStRhvBhDB
u/eHen2w/nayEIV3gBgY530RSVqZZ3nJ1kiyaK+icbd1Mpic/2AUR1CuAt2lvjpZKPKpTbswoQTZ
oX2v5gO+nmN2ofHy+g2jxiHQk1zTZiKEs/ObJCpcOJJCH64nZnGRVLfdGA5+kUBCysZB32Jc2kCI
HMV+1Cg2vT/Jt3YJrZj/ICeowK1L/ey6lZ1CpVaO3FHING4L4IQbte3r6wAxat+e0+BC4P76sXQ4
ZMLWLJW3xNbOHkvU5cuSZMj0TbsBwjPhJ5WByg/Tp2agbuUCd7A/gdILblq6DpfulNeX5To6IDZg
Biax+tnoWtl0KG+PHD/HnIdD6ljNeJhGTFX9ANOVzO16x3qSc0sq9v46v7Fl17a7JDCi3ct/e7nO
adZaukHm4QtR2NgHVYGrTuml/vsb14vGeZfcy2swcl7lN5IU4gX+Qn7LVNk44DgE3t5b0XXFhY3z
1lD4P3KRrY+OWB1Kn28cNMaxkcOS0hfJKCv4bFlxcBZneYjmKrvwkL451hriUcFcEQxnY8W4cDhO
k1t+FOgLqjhpdhWPPHlY7V4ij7w5FIBAYDegidmhL6dVKNWKja4sv8b30y1N/OjTmvBKUt+4sCXe
Ogo6LhbUUwlDDGfdrM+OXiMTpxV6Q6TTyflahKNwBfrA22G0jc+GUeDdmKO9EFcX75y3NiPVYqIB
6pHkQGfrOatBIIaZuHnBmHDXlHXuJ5ZaX5jfW6MQDQNvpFyM4P3ZUmaVzOOZToevDQtiQmNru+OY
Xmq4vjmKQ2EIZ48VtHT2opJV9KjVmaafNUl82xhGfq1og/7w8eNrcnipndDaAsH88luN6HgbXNWG
HyohFA11xB8ai9kLl+Mbm88iHWU70DomqDu7JIq+0p1SNRNfpBIfAy2ItxLkLVtg+fCy8aQRfljE
ISZVaf1sC9BGjekut4nvlBmq52OUeDpuA+4Hl41RDIMHDrcWCvnibBRCfMGDJiOfS6nej2grwUW3
0wvVrVfLxihrILq2UsF4ndOswlaoRSPnyCfwgvg4ZUH3G+q57SKn2n64MbwOBlOOpJNH+1XVZRgR
s1c6gFpo35S/836tsg/RdKmz87rABTKCVaMfCDGbZHp9uJ/dDmVgDU7apdB016rwZxR9JXzYOa7n
5IuiO2Hj5qiy1f/GIEQiFTmXE3ZnZqfXOxwGp2lvLoGqeMmE6+rtbDpV/e39T7syF1/G51T5CC+5
P3hn6AWdbVYVuTJsMtis9YTJSQ7bt/ijz7LRXQfZB2Q+otoc1M8LR6rxqkqZEzSS1Vi/74ppGLeD
ZhVddOFReo32kytOgXAJ6BmbS1u3yrNVq5MEWrSdxCgmlmiw9//N2Xk1uW2sYfoXdRVyuGUccEaa
0Sj7BiXJMjLQyA38+n0gn6o1QS5Zs65jXxyX1exGhy+8oavzAfnFMJxeKRh6uJd57fCrCQtbx3k0
Hepv0nbRqI6MxE2egHRixSMQuHBOc0Jc+AixWd4Dnl9EfPxGfpm5gBgo06yxQ6L20KG2teQYNV2G
B3UY4V7n2YNU2xLoRvmilwWUbQoVyQC0n9VCUm/U/Dtn8xKyRXJNuZZrBpgDuPDVnYYKFiZs8ImP
VVbh3lYm7OqNZ4Zh/h0hG+V+0pVRjciPYVAT5xujNO38R1Vp9c+6BKmp729vqItIlJ9DNZfrYDFW
Inw5/3RZogkz86rsaCAwSx/axwZgnkP9WU+i6R3iVPesrC9ejqV5u7y8RBS0vteFKkAfPRolvH2Y
fkfPRYejIzv9zfWMZRQYagC5OCV0x1bT0mL6zxgNUzg1MID0cUySqfY/D7H/J4XwT9x8li3Tiwbl
ZC3EW4p+3mqYKsVguiu19EgMSFUxdxIXS9B+KBAhtRKkNR7syR29rZ2Huv1IKUzmATYCya++lHP5
rArDnB8qb8AwPHJdASXJiHto8Z051PtUIAT0oxpTrYCmb3Zucy9WuDwTdHtZIwAdlH/JsM9XaXL7
0LFlUxwTJ6r8ra9HaOtGRWhr29CTcE0ooroD8qcYEe0hEhnOVjeVJe7cH5cvCXkryCI6P5TyaPCf
/wyf0rM1Edcee3tqHsam/VX7UXqCqHUvE7my2wEz/enVUuumb3A+UqcNcwrGHyWEwSk+w/aMd1Ir
ssXgydnNPVpgt0/Xlc3uGfSEyXrQS7+Arc9ZgdLSHGXHVIvjF9zN7XnvpPqcv/0UUxtauvZQP+El
reZF/zmNxtQujjY4kv2kOU68SdNsesJtZv5ryLN7VcnLT8ansjldRE5L+rxM/D83vujM0gituTrW
vZ6/V4vKm53TMih9BDlur+G1oUDtAo7kHLv0DM6HwvqBTTqn1bF3knjvTB4CjXNlQ/RD8/WtoSDI
BNAVVB+wKcBhbnU54wGFOVmRVEd0vdvN5PTJvsPdcdORSN55CK5O6z9DLWfzPytYCDFPSGOxgghc
b0sDqw13NPDxVCiq3l7By13PrOBNcMIJ2H1jdccrRbpQOU11zOy83vZ2fsr0AYWxTuA+mrnTneEu
N/0yHFIJUFCIofzVZrTaghpOLZGI6dL5MW1B+JOhtnfCzysP6fkwq1ujn4kpVMS3Un4T79oxDX94
ahqwNIlwRqIptzWJ2EYMwdPp5A9l99dY4GF5e2mvfUX6ICTHVBnIIVZznTK9F/Qc2TBz0j/nEyh4
HGSGh8bS5f7tQwHgQ42CpgPgU/N8w0xxBVAzzJakMX2B8Noc9QaY9aA8/3B7pGv7BdCi4YOJIFJa
cytrbHxHimb5ca6xwJFemG3zuT0JDUi/Fsq/b492bQlBW5NB0L5mxNUSYsVMYCmL4ogiClLRyaQ/
aGVfPHSDEd9Zwms7879DrbZM1kUuLrnx8t71XP0TMNRiN7RD7ty5R66tIDBWG7wtzw0GqeffytUb
3yi8qDjC9Y0+UWjAVgl5jgNOaupRTwfnzhdb7qXzOMQiPQJ5ByyZ9up6DWeRRlA+WEPMt5FKBCYf
uIhRvbS+Fv0mxJufzX4YTjLp7DuF1KtLSkcC4AbbD5jV+UyVmaSqF+zKxu/dJ1MlCI4opL67/49P
t6isQBsFc03f/XwcLM/s2EZZ5DhhRbu13BAcapdOd9Zx2QDrdSQ2p1RK6rdQi85HaWRFAbZwGYWg
GSVN2/k0cfJfdb1BWijDaamQHtKvt0/AtTUEekSUSgxE33p1sk0b151qwE5OF0AoGxqZ+4YU+tPt
Ua6dMxoSNPrJ2QlWV3NDkAtdgIy5lenQ/rDxHch/xBFApReq7Um2uz3a8qetVxLoLpUuC74Nt8X5
SnICsDKOvfw4Okb+GVWK/AHNuOaABmP7FfV94/iW8ei1sDd0SkW0VqCIgFU/H29A3V7XkG0NMIgw
PhmzsmDzG/InHp7pR9iwb8Nc/xmPKgQtMtgUgA3WzA2UsRoTWbE8GLHLATTmeh8lJiY/bs/q/Jv9
bxT6A9zB1EaNdbHSKcNqVprIg0QLsSBopxx8l9nJWCGqCEvlTRtxGY6iFH0RKm2I55jrMqyqlV+J
ME8CE8VHf4+8ZvOXV3ikH2+dFoUpQjr0UIAsXhQxLIlcugkLO+hKiEr4RKY7D9cfBHHv1ubP9+Gf
KS2kuD+wCFofawSNDENU7pHBDkRR1bvM8vtPul63Owo05pfQ98I3BQT/G48aBXMj3iIHPd+H9Oqt
bo56fAKaftzjsoXofeiU2lNXlOL77WU8vzcYyyZvRxSDy9exuDtWz1mEUwCGjv0c9FYCUxLDuJ1r
4Z7z9lH+xdBSTjZpip3PKB7x5tZ5QgJMM8QvGWbTN8MK8Y+5Pcz51ftnMty8XL1LHg2edXXB26qk
OUuBJgjHwsGADnONPlfgSIoSe840TnNMEpJo/n172Ms1XFAzS+MUIjM8F+N8dj7ieJ6TwFeeOr85
LE/PVso8+fDmUXgfuXOXPhGP5GoN+YZmn6djw+2Uy2Orpmzfiky/s4RX5oLoCwsIwoIe/prSijHd
bGUkLgGMHSQd+w7fMits79zslx+KBobBMEixQLZa37QYHmcNlmxtoDXK3ab4u+Kg9Ij40KPnj+Y2
x9nkzg68OMOo9y7SJQwKRw4NmPNv5CSWRA7WaAOR9tNr0dTd0Y+QlkeFyAwo5o3BW78WVEN6G3+g
4yATVs0Nf1KdTgF1CNLWj7YuKrWbrAfYf3uUy3XkkuCtonq+kL/XkROLZxat7XYBYKvoHzcxi5Gi
Xx2RoQ3ElagFY3qol5U13tkm58HictIo+izXBUEOTIY1Og4XHaINlY8B+fv0j4Ycx76Ly/lRm/Ti
YQKHjUdYltpfEIwTx9tzvtyhy9ALTI40mwxjWZP/JL1dVaTp3CZjoPkj3jtlPwEzMu91fS9ezWWC
1EMWYDQCKmt0dIx3stEVw4ifr+5sZry1n8xaansfWOqdtbw2FGpztH4X5agLSSLdQ2JprMUYGNK0
NppSDdDxxN02GDwfbq/dEjH934jq388GM2PpUS1Ex3VsWocoemkyVQGivOl3DKsiFORTR6ht70in
PIbgdJ51t7d/0BgZcGyMuns6FpcHEbWdBUNjs3U1b62S1TValo4TfuZjXMTqgMrUiNGRNhU/XAxa
p+cRtbv6TQnGv9NeVJ+4aijew9k73zJmlxhdb5hD4EFyP2l9mzwIdDDffORpOjs05YhHOBjrQGtS
lLP6nFGEjNS+qhq5M/Lu4+0v+KcPsv6EvDVUzXgJ8MRcBaluBgDOqxiF/umMhjbZIBGxPY3ze+r8
FnJTZqe/2KnErw9RW1qEk+OUEifbSLQHfRza5hjScY2Rr5Vjt0HMGnJkreFa+iac7r+rjnABIQx6
gtT5VlcuSiG1lS3rwUYeX2PdaX+jLX8PvHRlSy9sGYCU3Ec8w6tvixVAhuZ+PQZebpfOM1s6AkmK
gXayM0OK6Q84GEy/RiPU04OHQh+EE6B27du/PYRGQPqUwrkx1lggPa2V2yVqDMKw9A4ZLfnHXI7N
/vbHv7zuqaSAdeM+Ij8HGna+j+HFoxtLdywg3iiW2qKWYBjR5Ia/ietZqndxiAz/O5dw520FuT8f
k9SIOcJxpMy+zsUycAfzFGYqcP2meyyz/IOfFs3bzynRDYE2QDQUbtbU3dKkaDSmzC9vp/rgxXqx
rwU37+1VvLxvaRDxOHMFLpmXsTpBoZrMPKqmOUg7gsGdFyKruHEbPbT3aK6jX/HG4ZZsCJgYzMaF
srbmO1jFYKKDbSEOXQ6lhO0dZvtkMqwTLhXJHZ71HxLf2e3AYPRPSWTZIvRTV2cuK8MB53fTDdLa
k/8kNTTGY9/R937QBi57VPilcF+7Ss++4HvRLB6iqY5FSReha19HdvY9FrYkyZmiuHjmOXDlyzRk
8rMwrKbb1kUWvyay8RWOQKVVowrSQcV7xNsuQwS/N6PvIEYQtzNsUfxdd12OW5Cf519NIFpyg39f
K3a+ot21s81prIJmUb7aGyFiHp8s3COT96EYy/LQOMqPvs2Jnf225i43foXCwTagL6do+AAOi/e+
Fo2Oe0ElEut1LmxOHJ0o1CNGg/B1388hXQT08LFQG5Q7GHe+6sVRZKGXVpNFwkHctSYY41gH8CIx
7QDBpM8mGRPX6XAUiLvj4ZFZW1e+Tb6IE8iI3KSgPfm8yHQtF+F/4h6UP7x56GqMUZp40lHryDDK
i5p0SLYm/jdvDrPgThMiIsS7dLw5lufDYdTRYB2kz0Fue9M+kUm+7Yrw1+2zcREMMAhRpEXJ5Q9W
cxXL8TBg3TFJLRAV3nh9qbfYU0uje7KyuH6hq+bcOfsXwSMD0qN2XXI1zqK/WkQFlVri2EWG6MO6
scLR37ahZ7z1NVhGoTNogBTm1rRWo4xxhrzN6GuBh3Dmi6p87fOE5+yduPHaXCh5I6O2qHXRfD3/
Qu0cxZWZZXoQm0b9kGol3ChqLnc2+sVtieoAYAfSCyB8vG2rURY/SfZbbAdl1Rh7EeIdnOtw2y00
Tu48b5cTAm9Gv50aJjoRF61kt9B0Dr9hB42a7a2pBnJ2Wd0ja15OCCYo6BcSQeLBi+oKOYUeGd3s
4buJ2MwnzBcx77H1FF8pLFms19s7/HJOXP50iTmwtASheZx/pAG4C8yd2gtARjhf+6RIvuTZpL15
KzAKGTWAELBfJEfno5R93UoZjrjm6V7/pR7i/lEXifpyey5/zvz568JWI8qiFMv/KF+fD2MQm1tZ
OPmB34Bawti5xP0LoKBTb0NbmubJNSfvd6f07K9Q1EN6jCOt+4lcUJce3AhJ052zoBjuJDVXPqi5
CFxSqKJext/nv4qOXORhz+sFTgb75EXBQ2kfCrvI5s9T1UW/by/ClQ+KcidytX9q4P5apiBro0HW
o2I0/LK3nBcU/emb726Pcm1OwIz0hQi2aH+sPiiiiJWWha0fjCH21rqWaoFCzOqhiPu3qaAu78oC
xkfu1+EhIytbLd8SL1j5zEe1rbQ4egRgm1n62ilpgE7AG9QwtL97CK+sIuAdctBFDB/d8VWlrpKA
/r2yDoM+AhgvtZyuYD/ea3dePi9/FNzBg/BEL0ip850Rd+XQ6cCignjy5HtccbNfY+rjUDMU4yP4
EHXnObsMChiPDtYSJAOEWudmEosoy05EGHRR72+EhoSQRuv4k0bNcefrDeS2cWjmtx9+y0RTxfAX
BWVKTuez1Ox2iENa10GZ81J73qgdfbT775yya18MFb4FZAONlO7W+SiTbywImzYMzDn/1fcQBOPa
e3MK7QBwYRfSq6C6T357PkihNYsveiUCOtI46VqGOOQ53i9vPlxEUPCuKAks3gmrBYvrgoIY5mWB
soxk2xh2cSjwPQN4Wf68PdK1DfHfkVaLpqHVLaOQkXxp5jt3dsrHSLM5wn3lFQe3b/GTyUPR7m8P
e+X24H6mkrQAytDkXe17oyxrGessYz4k4U+KBTqOgH1Tz1tnrJsfbx5s6VBT1acACfR1FSAQBVuq
pxwfWIQgL6ZeYalT4m/et5p9pyV+ZQ9CuieyoFa2QIZWHw5g5+wUvRsGiUJmPYc1umuVI3e3J3Rt
FIpjxAgmxNCLikLig9dtQajh6yjtXaKl805zcL2/PcqVb+QzE6hrC0fugj3UiaxygMpFp9Bs861N
VwkrwcZ8qmhYvNwe6vIapPPHHUsCAdSKfX9+qvCwhMnlzBOeuvFflgp/+6n5Omug9aI8O94e63Ja
fxigQDNB7hAurk6wgZK2Fg3jFCyinlsJjG5vCuFtFVofb/5ODGW5i5oNeOYLFsaUOImX2QaVxNwZ
t43VWrtkxhL8rROi/wzFkJoEQTZx4/niIb5JZDWNVlCgFQQPPP7Vzb6ztXr1NoGe5SGmqkNJ1OUv
qmVrZqsYKyXpGPDSl9r8Ys1Jdsr8Vt2psVx+IN55OnCkJlSQwACdzydzwySOcYpf3OSsg2xrC/KP
V25yfbaC20t3eZAcgNKglPlAdNPXUue6O5Ru0SgzQAop2ZaDl211lbnb26NcTshFuYHchKUjmrhg
SzrD4KjecYKOXshu6L0feJm8m1PrHjn/cjrEvqRBiESg+YH4+PnK+eYwm5iSukEb6/90dpQ8WBmW
Lbdnc/liMMgyDfRMCeXXfaowGmWeydYNJmQhUHKUAjP5zJm/kibjRez1dM7obE7lPQnOK7PjOSQI
pKa84J5XVbERIF/WNIMZqKatH7AhfNV6Gd6Z3eUgHkiHRbiBPjAiXKtBQi+HtC07QhVJztAoDLJE
jd/t7TW8MgoJK5UjCpb0FtfBMzdTXFBeCgP0bcrdYFcI2qGReedioEzBBz9PhxatK65w1FmoJK61
WTSjlbiqJ2GQd8r1d5AS3MUbUY9/plJhiVsr6+/SQpD+YMZd7yWbopK1V21a9Ebx87GR7dy62WDk
74yEwtFrk0sxfFqa9QIxz7A33xl0fMs9gJsy/ECyionbqIV6d4ige4qdl2tm/w6sgLQPHj2w+FjZ
qMwFKDpC1orKrB0f57TEErK1rd7folDvZ3tsJl1rp3WNnW4qXFHbU2dGuf4EgqhzcqzYZZvttWbC
F7zPDTU/OIOOUQ/6QBbkNiHGL8nYFBBXnGFSH6TkjnkoTRHj9tqEY73VJrPAx7xXgzM/5LOe24Gp
KLps7bZoaG1Ncd2+4lkWmbuwqNt/mgKW7LuqSukZGk0XfR5FF/u7QQvn6LkbTZFsCzetm93MTYzp
nlM6xc6tG/sT515GD44pDMr+cVptM2JKa1+6VmU/K9coP7QGM34HP8/MDo4bOfVD71pQ2vwEZ/AH
dFgsPxistDLTXSX0HPPJUjjdTsciEI3Rous/D8kw/ZXKrsW8e+5zezukup2/KpMmz6auTIgXjXKc
qAUuWrRFoPSkUg+DZfIQ8XIBGnGTufD7Te0MtX2YYFoVH2xriv13MfDIgm6ELtR7Spex+/dUCy3/
0Uql4ke9kyo6WtKZtG+GO+PO2QnQGacJUme9weXEo/w3hnYao6GTjOqBjm99qqmPfrXbqk1PZW3j
ppmbkSjArFgKndtu1PtDil26vxunJldHvCyjbFPAwitPKeLM9cmtpjTe2Wgf1NuqV514gGhoursY
BFF5THOCvZNApYcX0OKzPJF6T797wGfGe1fpbrERoFp+NJrdeNQHbKd5mCW2JBgot5FDbTaVw5Y8
fv6QhCEyf05bx8l7a6Dg8GTPrd6fiMn79Oikrap3MUgYD0izprDzbAbYSptJWqW7GyahZJCFddY+
qgIdxO1UWF29jStjxsO5D0W06dGGUDvlpHa76WzRYQRZtxpPHsD2fAuLos9PbSgwkk8k1s0PZgN6
apc5U9fueVNyiOMuGOQtQXuHM58Y0mh4dX3F543AZKvFqshTj37jTDhza3NkvcO1cuz2YzzAAq8i
u6KdC5jdGF58GkLlgxohdu1Rk5TutxAfh/bJHzLvW9yl2seuKn1/myC6Uj5FgxuVGy2PG/wDIeI3
22xu2E9COKLYes4gws0cKQMvoyrW660ga8MXfHZUuk2ohkxbJx8GjEFda/Eljlq/2yiKMs/lJNKP
hi7FR8Pu0/Ql0n2pf27GuVBQl2q7eqgzt51OTp0pd1NmdVt8x9iq7XcDUDWxs8bcx9rUiTykk3vb
zqcGU5GEs5IUhuqPsTl632wX6ZRjoqza3OgpHe+fXdzk/RbWf9s01A1H6zXv4vyv3pa6PA6NOYFa
xPLwi+rMNHudXDBwz2455+NDS9Gj+YQBLt8/af3qS73oCe2m1MNdJ9JHLGHqMo6eYSjM2sE3BKfH
nvLwnR5h0bhPOcfq5zToYw0EiOP+OKB+ivgJ+PL2qe+mXt8C19ErjH2GfDjCPccxsmttfdxwSlhC
Ufmx/51rOMyOptmg59blOor+kxta3UMYu36LnhnmGdvadaL8HzobmCd3Yx8ZR4RkhvAgRl8Xh4ZC
4PzkdniefUhqJy921TQ2xgdHjNF87KMBwxszM9qvc+h243OE42u9TzSZy93Ap2w3WIzozb4YJOY7
SYbs+BGJaRNgWBZ1rbbDC0pYu34UpbvvbUzQn3hqw3Kj8DtKDrE9ZuoEE3vhF6m2G4PCFb549nuZ
WZsmHl3jKetHFFlbXPXawJtDY3oi6LbNX6Fhqy+5Mgfz1a5r3/2cSU+UX0NqmtpHHV/7LMh7LWk3
MSLu87HAyuh9ikQoCuLoUfufRTm1dr3t6skWOyccppE3X4Wm88I2mfSnLC29gVcn6uROM8q42I+R
14jX3J766FBKq00ORR1m41a1ojPex1OLB4E3SlltOxlNbKwZ1++jJ3sn20X51DrfuLG66ues1a1w
t5WWl9NrI7EPP9AV6z65YrKwhAOT7p5aQbuA6yGa44ADrn9wZvzV9r1qOuPBb3RX/GhATDYHDLE0
LCpgU+nmZsxEFL8k2FxXG22Qdk6jyRLzQdlk2nsc22X0Pomi+Xtsp5bfbgzcY7Od3XBvbqKkrOpn
n/5te3K4CZ8RF5DlT001UbirqpDENiGO+E37irSpy7y5egAQVmO00OHGvclnVdp/W0lE8w2NjarZ
4RIqaJlaWmy3rPNs5r95ferhnS9QNttMzWKOKopUx1IVqpl4bNPU4T+e6K/s7QoN3o1eEZQhmm/b
FEVaLyLEtMXsbv1qMj5Ju2heEgSxMSSeZw/fXERr0mBy5zTdz7klhl1baK3cI1/UaUcHMTW5TSvN
ajcRX2kMxJyZ9pb/yMtfhBHN08FTlDR3Th37z5M2x5KTpPQeBtwovjRJ2lsvLrQIDdLsbH7roqhL
PqTCqzmWs0A3aqNEbbY/aqEbSYzirVUOH+dBuD7Wr/ocbSTdQ3Pv5Q3NChjlA/V9B7WuI5pa8mtJ
w7B4oZEoQ577GPpDMUbQ0zbTJEp0PMpcfa6SFgAO9+/81PJrtGCSaSJ2Xegl7d/JmFTR1m+G8odO
Qx5DYmBYPxVOvz9HFxm0/YwpWLoZ3d7gPo6agQ0/GouDvRbZf+M7kqi9IYnsXu3YT8qnIipqg+Bw
kAib52PWTbsl+ZMbp5yq5Euq0qz5UqpUxxbaGDpkQSkHNjC/zfGFXmOKTvmkZvFxcowKn9yYd+yz
Xc5V/apI+OtdQY82xaSomd5DTu/yfZ9NbfVuHIaof+fCNFEP8TBrT45XVCmRf5fmLLNoXlutt+gQ
p2KKjlXbhu4W66NM20Zz6RVY3478Ioy0yw+RDezyg2bVoXP0LGX/iuyS3da3cRk/h9gki5MtYGg8
UQoboPPAlW0eZGgk6n3uIV6MJFU6uUcM1fQei0tZvBRzZ2voN2BAgwG1ngwv5tAV/3it1+pBY3X6
FzH4Vv/LD8Pa2Jctk/vo8X/Vm7FJo+nrVIjYYDFlcoTyKgJd+dJG2lyzR2K3lLtS9rJXh66Y/XDf
YrIEIr/uZKM1G4mnR3cyJXj9xZwaWxHQ0iGPrRlWyb6F7Pop8qj6HRQ0aKADc201uK+VmeduCmEt
ijPwM7myfVF1W9OLuvi7GY+e+dGL7U5+aTs2Q9BMpdLQlxo9sYvabDZh8IKjK56cJse7uI3Sgtok
m9X+EFm9q7+v2HD1Jy+SRr+vwxJdtpLbHhiGM9kHskIz3OlZGYWPZSFdf0sUnAyPmYUp8lPNAlYP
uuKm/I3PZ5jv284TDvs577L9gImReMy1BBlQJ1RAL0sHYP+m7VE8OYAfdo1nQ9Qi3JcJhngD7M5G
658k2phatlFaVIzHGRaV+CeH5tMdig6HuO2Anm12SKves7ZjlsycnkiTtPRoMcGNr7nS8P5OVfi+
l7X1MapbpW/sJlHtO5FkpRNEwgoLrKFE8VWye4pN3iCxAPjfSnSMiUytOo54xarnPI7cYt6EVPTG
TTrgYPrBdpU5FpvOUSHnuoz74ckvsmb+MNkOeircl8bwtdDKGpRwWNb4dUfp7ONZXmQaHsxuLzdQ
RHzngfZj9EOOYwhF33SAD4ezH+/QB1suVr0j7OJxc+4JQC312fPE0qegT/pKbkm+vO69h2UBDzP0
fSqQZoTiTSYPqnPMd5PpBdFYNh+qGp96U+BotNFCq9ndzp8vKyoUPV1qKhRT6GToq0JH1HUD3Pkm
DICMFJvKE1gDjF0VeAnCtbeH+lN7XE0V+WYaJnSYURxcU7mFl45uLXA5bIbBTzHqUt3PCBrGx8pL
NHfTGTL7UWXxPG4K3phXP4s0fztnIrnTurmy5NTE/miD20vDbTXnXEJiARgoAjvDnlu5WX3go3cH
NVXNQeSyDzD1jEiG2niX9fPr7WVY/vTVKoBO9igkoB686OPz7/+D7Sjh8/Ow5tGJEzbXh66Z3WgT
EdJ8neXQpyAv/NK/V79Yj0k6szQJgPKCULjA5GMPoizu3TBoo4mMzw3rw+x11ntrqoZtp+nTnarM
Uts5myPjgSEAlAQrCvbwqimhk/5z2tlVZUJnQrel9avLuVBTpdqdA2fkHQH68D11untGOhf7eRnZ
g6C+MAP4xkvN7T+ri7CEaCmYUKdJKyzeYzE941KXUv2ehu+3P+RF+W4Zih4FbVQagTTkzodqwfiO
5UgHEETm9C3L3eIwNE59KHAbO8Yd6RsAMXGPkn5tafmCC7GT4hD30vmoKDponadoM0V69jX36S+l
MRzBvv9lViSzKS2ZzKnuObRcWVZoN1TEka1arEyWf/+fZW0xVRZkViKoXVyxUXkgDsxdtQkN616t
7epQ9JCoizI/KvHnQ42p0U3SHkXgytDbIw3abaYB65TRiO7Zjl0U9RBF4RCCkgaxwfW7mpUjXCsX
oheBUQ/yEA/9tDdnrbxzGK6NQjGZyvhCxaUoej4hUWkFMvkaX4ySyK6EBLYFi3Svo3BlN/4R16Hg
SjMLcv/5KGpsU4VeUHRKSpF+7tCjelWspHlqrBqW+IisyobnpDcebp+CK/txoanQNEFqEtXh1bj6
LNFdL5Ff0AaXqlyOtnvaK+MRQ4Rk05dduo+UPr5mcVffOX+XG4Xa8oLrQVGVEvO6QwhuwWkm6iAn
jHbVtsli9bkn995SMLoH8rpEw3DG6QjRHQLeuVxt56sbiqkrEpWVJ7P22+zYhGWmfkSqjZL3CEx1
VF27TrdPMTh3+0GnVvxpIuFpD7UXdsU2dMwp27ARte7L7dW/sgaGy8FkV3EyAcSc/y7HXDpVakhP
f0yM6WoN0aalFUmeS9h4uD3Y5RbjogPtQMdqwT1cHJd2NDX66RlKG6bxU2+Hxt/0yukeFYREsYlM
LS7ey7QIpzt77PIEobVFbELjDzmeCzWnmHS5aUaRnUpZi+0sFHkBUcudR/JyLRdFL0qWaLwjz7KW
5TNxpq4ML81PVt6Iz1mZhHs8MPs9QIh7F8/loVlwfBx65Ihp269Zhq3MPRlFFCXtSmqntEQhXeZt
xw0x10gjJ8mOaN3fUsJ4813EwJQIIQ7TdbrQYm5zow01r8hPRir6vd7G40bmU/jWvqPLKKg9Aycl
7MDE9HxXusOipl0O+WlC1fRvRLSpZJpz/S30+nvy6te2BuQWEPJAH4hgjfOhNPIWDi5DhX5jENTQ
afC87O/bG/8iZGM+/PnaH4WgpQF0PogXz2mz6Kae7Cz3XkbVG/MO4AJl4SwDkot7NPJvt4e8Ni+S
AcAxi3U5Qer5kG2rO+005vmpUHPxfezz+dFFu2t3e5RrEwPHsfQgaeHD9j4fhYaWXldlkp/koLkH
SS629aeJf7RE3taQ3RNrvTIeewI0JlUswEXrR2pqkHIqkrg4JYmm0I3Kv7T0OjddNgS+nv5ze3JX
DhmAM429DmQbDsVqa9i903cajtGn0NsVLpoblZV/NGLSHGka4X7w5ERV7Z5G0pUPB2gbYCvtJ2Dc
f0zp/xMpTX7UlRlO0adMFN43OXAZsivVvTDwymW1eEFRiKRQTad69SDVepuixTUXJzODAztQyz/E
pZk9tu58l9C7PCLn0TySJQScmrdgWLw1iQJ5L7REplCe6sGGW1uo2Ok2CCCqjAq/6zSbkTbDJ63J
2xcwmM2PEf12FWDd3fQbbu603UEBmT6WWTgmm2SMfPNh6n0zf2yy1jQePHsW+YbLhDZnSdej37tJ
l427fqatcOIdlTR7FEfskJFAY1eh1c48H3mNhPHOH/qu+xmjF5sGdccH2WZgRbCPSDKkqDOzrqJT
VSLksaU9WKTHMdFxAA4tbDzQ+jbdCvktEWYPAuSJvrVh9npgPGcCCt2vm+oRInB1Jw++skMwo4Q2
xqmDR7RW5g691mKPpOXJpk/zzY489cFUsb+/vfv/ZNOrr0Z/n777gji6FMPU2Xle3nflaaxNUz6K
IfT8r6lI6c5mM6X2jWZgBnSiIUibrovrsXvC9DcqdvDdp2RXOYP5W2uKZjx6YSNr6rOTivdzJIuf
AiatHdQpkP7v3aDF2MBSgI2C2zO4ssWh+8PeWV4RAG6r81sMSJJQeytPQmTiW84eHMC0afp+coSt
7izX+WXBC7LAcShMLBJzgJ7XkEe96AvRRGl+xN9PKz7WxVTJryL1UzTu8mYuKNkKQDPtMJfxj06m
VBhvz/Z8V/zvB7CbFotW0pK1qBkCWRRqpj4/VvCSTlrayvdWWd2Tvbg2Cvcvx5hLnyBg9TJHmcis
JJ2LI04TPyDLkbLSdD+8fSqLcS5x4sIiW3tM0dsi1K0MFHpotsqtCenixCMXVne+2fkG+XfJyPBB
+C/aYoQ1568XWMfQiDHbO2YasDplTMZjlsCPa5M6u7MXr66b5SHSsOj3ATg5H4o6sHDjdiyOkWti
M5RWleq3dRRV0cP/x9pB+UeUZ0EFrZMaNZXSs1JUV9qqDvciKqN3FYX0D28fBSvrBVaJjAH5w/l0
YC/kEwZkqPBgr8LhT+WhNN17pc1ri7b4TPLeL+SiNTQVaFpbmhoqQ8lQxO/tCO9ErJrGsb0TK51H
Ff/uAyowZNjg50lLVhdFjbWpngrydpSY211Bb2LYJZYl422kJMp2SGyIe5ywa3ODGwCkkyucya1W
0Gprb8wkamKtMDQ8rxHUyJLsHkLs6iggsBHwoo4GGu38Oyk7AUeIrOFRG9D+FAbScuPSbbm9G66I
xIIDgyOJngYoNKjT58MAOKnoYnflsXH7p8ktpi1MTAySxo9G1H0S/4e0M1uSGlnS8BPJTPtyq8ws
ZVJQQLE0cCOj6W7t+66nny+KM3NKSlnKsge4w8ArFJuH+7+0zWPX628KzTjP05Qcai3eK1BuDpSS
HSsfVAzsyeVPEDdjo2XxnNN4z9pTP6M714ZSubO5tg4MnggAly2DhGadx2ez3ckwFHMvZcAPdIWa
J/gd1akw4z3XsK0BsbVQo6ZKKMRdlgMy1DHmTq6B0Qyl6Xa1abljGNwt786tReEegRBuSLbyqvhS
q90UT33Fym8S2ziEmh+1TwWNcv9RAg/39+11sjkmKg0GRy7h7FXOOSVygvZujlAfel1u2Uf12zLX
9mrHm5P03yhr5S7ypbJRdOQAK73oH2ZFHU+pMUYHYNl7d+6yoPH74KAcLkSvqR/BKV9OkpblIAr1
tPBUuvBPWVS1o0tq47sNpUe3QFf5E9tiT7x+KyqQdooMPL0oDK7WejppCS1fKfdKDSvtUzu2cfO5
6NP5qwl67McEm7F2x05Wqn9x6qPSJ1x/gZ2SZCyHS5hEYtKYvxiMToRtRg+yx2r3XHK31gmQY9pa
gnzprGfQCZMZkCTAoLqKpmOaBM0Jc9Xu35xaHBcA99nJ8OTFQnr10oI2kEiW1heeFGfKh05P8pOf
adWBCp35WcqARo3RIF8AWg7f9RDtymLuJ6+1kbm5vS82J/TVD7JeRiFVsdBA3DSb+m9BQDMSwM1z
ItV/8Iwp3XGXnLf1gUH303JQybIwEV2OnMOgj1lABZDBig5lI/euAbj7eHtYm1FQSCNPhBxM7rOM
Ana8MkuFdUoVa8QfN/kup07k3Q6ytdvhA/9fEPFDvJpEE7MtM86DwjNU6m0DrKODgqzeubaU+5RB
fu92rjhLVHFwUlmbrnYALCJT4WDRTMn5ghxo4lIHiP++PaCXz/Lfd9d1GLFaXo0oABlRKim7rO+G
n8psHnJb/eTI0Q9LbpA4CN62Tfc+HFt6J+1Tqg10BP4pzD2dxc3vKpIhyh9cD+urzpTAjkpKQX4C
COsxdnqgwnD733R9a+5U+8TyXg+Y0jPrkfIptY/VVSd3hSHBSMm8VGuFPJDkxnKPAsL4Na7CeGev
bQYTlXi0ApEFWisCKeZo5yFYH2+2qiZ2gWhK1WWQrDkHrRup/TlOyMv+Rd5AfilYvYiwQJVfTqlV
93Zbl5PQAZ3ng4W21AE2V3AKBnnY2Q9bm07c5pDKZfik6woZkB211HsktrOxbHCRnYuuPhhWPoQP
t9fp1gKhYyCyLcpI1npMk4kJcGrEuQeos/3Y6IN2Slu4n5MG0PN2qM0xvXBeIHSJ3GH5+fzKUkP6
vbnXtrS6tTyQHow53SOMbQ1IMEN02kFoY66Ff+rQaftRbXIv6UmYe3DVh6jv6lOTSXsszO1Q9AwF
Mxi29yrtiouJbvZc5tgxVbnuBhX+hYegrwCIq6MO1+ru78dHE1KcQsmED7n8fnJShaFmd7kHIZsz
f1Kngz3o884Td2NQvAhhEAoiHI/D1S2mDPNgUcWJ0R43HVB03VCUl6YrNPUg12Oyt5HFD706Nag4
YwYCTIAiwboFMvahkUUzvPE5CVLpHeLMduCGQIDLA6glLX0qSsdMBUgZXLnmh3azs9O2xit82bHI
Q4TmigsdGNiJx6oWe3I2dR/aehovEejqs0rm9fXuCeQh8FKpAJtAb2k5gbkySqqEyagHTD8LL1Vu
FH9wdoR7LoMbQ6JxLirs6H8iFrG6sQdgF5qVKKnXThilWqBePbs2tUOM2t7Om3tjTxOK1y9bjbaZ
vRpSqkxmGqV66o2qwYjA658LZ7yvXfVylxqsRxI8EmVIbKuXfaaahT7WRInTMjv0AlqK3Vh7vH96
HDjxNK/xnqERspwe6H210OInCjZcv/AAzuBo+tY/t6NsTY5oX/Ju4vXERbKMEtOOkFsJ1V4/c5CY
HZE0dVO17i4pmMudTF98/dXmImkjNyQORgJr34KJfK6DKZJ6vdGUb8O85o1bMJMPldP7JzrVmMBo
Dsoedw+Rjge6lVSWhFvv6kMCLScZofDuzYhXHpq4jA85uPVDqY17hNAVmOxlaaC8ImYMkXpa0qvj
qtLyvOljP+WRofwpKaB/59L82ef1N3vILICabvqkHPS7WMn/iQq9kZoMgi8UKpaT6HQViOVppDyX
99bDbErqyYRMcn9GRdMKw2NMuVDfWNeCnbCjVt3XqRdZc+LKc5G7gzNfooECmpb5/2IvC2UeoclN
MwkAyXJQVmf1IB7UxJNDu/hgZaYuaFi6s1dj3zgzUIGgoi8ScFpJq3sMRaje1rH0RvI+6FxMp4oL
RiHtzrm+F2VVpUC2ZAwcjEg9uSy0s+37yaNmJsNd4kK/F4KolZEEoPpOpXb5zbKwKVHjzDlqIRcd
koYuZmR0e9qpG2eGOMn/L8rqi0F640dXUs6Mzqf5ERXmIR6H7ASw/r6GsxiQkBJD842rX5SeV3dH
P+VgMFNTw6p9pHIfVNbXXBvtX7dPiOvJ4QVGditEE2mvrYVty74Ng2loVC/IWALxrDWnKI72zqGN
wwFoHWBloRaIeqK1GgwwpyEZpEjxAhlaljR9MNP8YWrr1oVn4yVq/M7Sk3NjZh62XYfbQxQHz/Ls
heZP2VtoT3FArLW7YIsUWOlJmpdKttU9JK0m9NcgIhzw5cnf+FkSGHdfYEAsZboFDBVu6hphpoIZ
l7OAkHbntOcsS8ZTNoftToL4cg8uR0bNCnUjBob44dWat50YqRM1qjyninELc0RWdkiDDkAUXfUc
YCmSP7U3ggqNvTbuuvqoJZ1fu8agpQD4ykCaXDkc0/ZNAbVGgoqARKmrt2pSn/VhIh+KhqZx3Aim
bP0YR3L1Myqm4p9emcrsGEgj/z7TFb9xyX/rCdJGHoZuRukiOWS+msLPyuMarWS0sn6VBlJ472/P
7QsgYvUJeOgazK0g8JOULLd9R+rWUb6j1EO3LoaDaBbBRaoMaFZjC3nlmGAUNhwqhPHet1oJJ2AY
5vmzn9DDP5IWBLiEQWWLj7GWJ+2xqbpOo4meBsqj3xdWRJdaa/ca+NenCPKrXCYiG6CNvsaS6FKh
RYHvUFGdZOsRzE/k5n0fPshKl+ws/uv9LUSKKTcwFrpy69Kf0WJol7da4Vko6B7Tbu4OdX+ndqQ4
q0QUehUCOgWQZHUspsUglWMtFZ6ZtqVHb6N9Cv3yPqGt/0TREHYDySTg8au5dvqex1xkF14aZM7b
CVr4A84V/l0CNf8bxRFcfHCbzNFyRWlxKTv1zFjyhIplAUvpQI8ZlAU1vp1j4jor5LPhDsABz3OH
9sMyVGpXedXBrPaiNq3f9aOsfGrquDsFBrRxNDG1QxQ1+U4qKv7Tqx1DHYPuFfcKOlfLoGVWTSoO
GZA/h1H9ZHI5n5umCJ6QonJcGB/NQ1fQg3QsyTjvbFaRt6xDi2YSpXbDAL4hFuurShwExkbyMTD2
VD9Ny3PSFElwoP1NLWVoq+abbvjG9wxFPeM89HIbHWCTxuZphExoHRpaEObp9k90fTXwhjfwSVCQ
zxG0j+UP1OoW1DeNFaXUI+iUzPHxPVTy9guFsvQBNYjxx/8v4CqzkxU4PHHO4pKt5GPX58b7wB/6
Z9lIpqfA3/MR3RyesMICb8I6U8U59Op7l6pv1HXH8MIkb5+xVew+6nJufu7lDkmBoduZ362zRiWP
VNg2vBKvIBuzHuZ5yLFm94X/R4N1jiAf9TsZy9bhSVKkA7ECbE/3fzkoOYaI48scMwpdwhMYYOlT
MmrNu2mUgm/3zxYyNzIJH7r1PEiXofyo1KFs2oSqy+Evp7bzsxTKjssHtz2g3dkOEGlraPTyTLyF
oaOwPZfxnAqbUvTjC6/MzPRd6VvqIU8L7QRf09jJHbaWhsDWUDwlKcNRfhlKivxeMmxq7yFdjQ61
r9kZvQ7D6NEtHSjwb+RCcuKd23prgbxg8dBkFCL2qywQgWQ1aTPae5nWN41bZ1ZdPg6yPOWf7584
kgyOVM1AynKtygY3a5i6JCs9W4LGlphB8NkI5fQoIbt6Qmti3hnY1tcEQMl1br802VYTF89z5aP5
T4ONWuoho0tUHXLFLKB/piag237a062/jshtzrqE/QHMHynN5fyF04yoUy6WZt42rl85k4sr9a/O
nL50+MXuZBFb0QRPicUJfu3K26Meq7DVhqby+lnN44NVj8axdybrL0NK7C9jLJkfbk/g9U4QiG++
JSgVGdrJanilX5R8ybj2tEbST3oD+6wph/oYDkH/5XaorbFBOkE5Hs4QkMrVeWJqjc6RbJReCTrq
k5+ObeL6vqwXrsqNeLFAoWc7ZZnrfQDXFWybMCgGk7CWsaxgmMkRGtGeKSXRyRj15DiP833weZHI
EOVFYBIwNkVB8Y1fnf5k8lhIx2PpBYapIY88jNPPrJLs+ehrWrwzYVtDErUEjL1ErX+9tXMjQ/WC
7qcX5lCVBe34WDtJuFOH2Yuy2meWGfZ1LBWVp7VteMz1SDsCet3T9r1OywCU6VBYFIovLIrV4hsh
gNfVOLLatSq+JJOq/NEpkX4a0Hb4OElKPQD68cedM2RzbLCeKMVAxbwCmoWDaQmZl8oLiqKqXKU3
zO5gBNgeH28v+K29Jaxu/zfQ6ugvtEBL9DarvAwK8puiMaRTFxX9V6dF7+V2qOtcky/Ji4AMC2T0
lSan1SVIJPZm6RmTgrhEkZSwuhW04nLEhkNXtzv7oUv1xLP6bN7JRjZnEbUwHv/8ocixXP5mj7uc
FsSVhwTuJdPkv4NSguM6tV5Vxw9RMPy8PdbN+XsVb3W5dZ3lzFFFPNMvu6NuR5ObqDDX/0UU6gpA
lXG4oaayHFWfF/y2mLy+h7pPHRktmEC7T9X399EBioEJAytFZ3e9z6JZ1WDlll6ed8GZbiFHVaD0
n2qqb5/uH9DrUKtTqsOcZ8pMlkiXBTHC0yA3UBWpdP/zv4iD3ijZMBkW6NTlh1OM2gLH1FVeysP8
OwDLxDxICPzu8V23rhNSD3TOgILRGlw9KSSkt+JM54iSi2r6JXXo60gB2rCubFaWJ9X4H+xssq39
TEZBlwk9aw1bheXIAsUcUqy9KopNUXjW8to460UwPqqNajzf/ogbg6PjrvMJLSHeva4mWJGv4R86
1jA3yhYVMrlv3padMsdH+sztr6rwIUndDrmxrTAcEvq6qBmCkRJHzKtbDHWblB4RuL0sG82fiG10
gWvrUh7ufMWNEiXpFIg9kTPyFFo/xi254yTSxxwfgc55VkozOtWQ7h91ufLfgjWwvyZNFT/oo2l7
wO6cr8YkRXsmahtzSSmAtzEVDt5R68dNoGkT+FZgl2YKpDPspOJh6oMwciXfGu9+bTDg/8Za83pz
34ytIlL4shA3DpOTmOSRbXGYa0yub0/i5rBeOicCdQzYfDmJWp7hmBA2hTel1ENro20uahD5X/yw
jHdGtbVeBD5KvG0Een91QGoFQnEImuA2HUElUi2/eB5LJ7y72wDD7VWU1eUSYXRuRVkn7LNj8zxa
xfgtl3p7Z7ttjoW1SCtI8FNe7Iherf1xthINSROwWFY/uFBXtVNnlcPODtta+VADAdOw6JHOXvMs
dXxFmlJl0el99xmlqPqjSnOX3kPodubwpqqHhwGdPBdO6WHW6nbnot4YJeHBKpHmg0xfXzY1yoTI
vrEOJRSTGwThBueopwiT7Ixz4/AioxNkN35D2F+dkwMsdtNuQLaB/wo9x56rU9rINupetnbx6/R+
x1v8HXnCaJC1oPOt8RtDT5EZz6Qc3LaS/BxjR36Wp9k63t5aW1/vdZTVvYatqFXXpp97Ye+XJ2Tc
4Q5l9T/3B0ETBV1DKjv0WVebCh9HySgCK/fUylff5nJvnlgM6f3ZPSkHmrU0qiHdrBvyVTb0cZpz
1CsgUR57dOreGtCZdxKOjZwUqDlTwuOLYvIVc3yezYiCIth6iBJ/JnHcf1PU1PnRY8NTP1uFJtWH
eE7sRzLbwfFuf8itNYjoBxAvOhZChH95EPp6bxlDnFHCdrTHfPaDQ5mPT6rafStQOtsJtrU0IGnj
5kQkbBNWh5RlwGmjI4MeYJaUj1lg6m/yRon3hA42Dneq16RW5AVUUtfNLphTfRn2MUXUPJx+DLWk
Hyo5TVCtjJz730iUjZg68HF02NbAKwdyYdLILPZiDrIf0H+US2aYe84FWwOywdAA92NUvFyWkyRl
RprFqcY6bFXprT/UxnHASOop6+xg50zamiJKRnSsgZNRNhR//+qEr0qFMqJGKL0qsmM2ZPMRvba9
DFGUMJZ1d6pt1H8hqArgztoHJfSLIQ99Bzcq3R6OoxMhp2W5ZeO/N636b17VsUv3F83UKb0fyiBC
oxVAaiVqR6tv6UD0VELk/7wSmbBDrfTqD6kLsp09vfkZX0VZfcZglsIZhSp4JCOarG4V6dEjhhrB
TvV+8zuSHgLTFMfT2jM6ryaAAWVC0TQvB+AF8gTVNi2Dhyjsxg+6FIZPJh2bN6nTkzfqZmefbh8f
G2eXKOdTXeeLatSkl8ulNTtlQtKCLnkSOe+KQIlPvSzJH6d6MN9BGw9PtlVYHv/YuU8F5uVJCCaF
wjamRygjviQRr1ZqGFlp2EjAU1vHqp9USGPfMmU0fhSReZ+E9O9QOPm9oMLp7a6hbLVkVFUrRWBG
UTM6RZ1aPMmxan65/S031gxn8H+jrB4WTZCEmpIAgkUjF/tbuQqMs+mUdfDwL+Jw+HJeQekCxbWc
MwcDgCapGE02GK2rQfqo3WTCFGXnAbNxavE0Q6Aadj1FxbUgdlnKBTJEibCcK04pUr0ne4j/KKvi
ftQQbV5SDoEYAjay9r1VVCQBrZRAUZg7j2FTvfdRAt9JsLdGA9tb08kKef6twcM2aUDUzVBWNbzl
9Lbs3iMOGh6zLp7+uj0/IkFaHY543CP6IYrAPP5W81P0U68WjUKkqj9gi+2j5lvI2imBx94hsYg8
PxD3crzcDru1/FAtFzhGBz7AugZsqnLHWRJlXmyOpmsrZXLU1cy+/37BzgvSOW0ect71Gy+dnSST
LNDrRpzFhwo944fI2s0AtsbCtgVPq2LLRyliucSRoCULrloMjALLd62qKz4MWpDsFNg2Tl/KKdRG
kW5C7289FvTRS5TdRRQn7d8iACQbJwNy8Lcg6QpM6Cv7i2QEycEIUd127SpWdj7mxpqksC2EJOiB
UI0Qf//qCJTqWeFFDqB9nuEaZB0cuETrx8ep6oadzbzxRRehVnliYeASEmOh5MH9s452bf3UuMH/
VRAwSirXmTgJl+PpMr1MW7pFXqSmFVj25mePY9L9rzsOCcpSIJVUipartVEqjYrEK3dmLocAlQZu
C4Us/3R7N21NDTpbyCDRNBLX1HIo2GlmdhDzvZo0yAvXiVrp0Btp+zaqpeHL7Vhbc/Obd86mgrS3
egxFWqWjvspzuW0r+oqOoJfJQfnpX0QRUjACHoIwyyp5r6SpLgFjsNiGGG1TRa9SD++6+c/bYTY2
FcA/Xt9AACHvrGmxcquPqOv25Lr4WnyYp9DsKrdOBgiremHWjZvJYTcdna6pqlMS4m3Xd6iGjDtb
a+ubchIKgUDqimTey/krm3IOi8HPhJbpn1McKU+2EmU778utsdIx5RiEsQlabvVJswY3IU3j4nI6
BF/zsbcPgdV/NYz2Y6hqb7W4f9e3ausmyryDUt5antxkbDTGB+pmlWsMkKh7JcvYzqVhHYXQ6Qlz
bzDgVZLu7ITNQb4Avum5gIteDRKC/1wqJnws32j/qvCCKBqrfrAc/9tszQ/4Er7XOu17pqc7u2Ij
NX3pSdAw4H1LKXo5g23nB1WSQDrz86bKDhWq3t+1Sm0+oSdeW5/CVo7NhwiSTn2imDDNO5fD5hfm
GgUFTb0FqPsyPGIgUiScPz3YJaYL9FLqD7KS9icDBIrq3t40YiyrlIEPC8JT9LZITlanTaQXSWVp
5MJKJBtHU861Gs5Rr7mBztPewtp9rzq9tT/E9hCFA57aa7jG5Osqkvws3bEQcg2TZPTHzJe1PT/C
zTg81tBpEhf6+jNCQeukCb1fr1ec/FNm9jNCYVFwf43WAgPGC4hXNl6tq8nSu1JjOIB9iwj6Hp7H
5dsgHpWdnbA1FrHnSIa5r8lWl0tCnxscKVqWRCHJyTGNSnTq9cR6vr0Wthbe6yjip3iVFCRmQ5u9
1zLPaZz4r6JEfMJxguBH6mMFeDvU5oC43F4cdPEUW4UyMqkrqeMyOV2DiUhVBscZwO797xWQ52xj
/CH5tSYHyvgEFbnBZ6Ojm/xllpnvmoWt/X17LFtbSFjkUfoQuFFjNTlUPcKZyzXzAM78gGD5rPSN
c0DnDzuCcQ8JsZHiMyRKYYZIqq5UO2AEyHaKnoU39c1TaJf+Oykzp49ciOYnmAKAPLR+50LbWhbU
PdA+QdyXCv5qiWdDaUmmRcWUjlZ1QEbIcHEFnA8CcbxzGm2N7kVqks4Ko1x3PEIl6Ss09Llcoq77
FCl1niLdbAQnDIn9P1rUyk6oidy9u0j3ofs4PC3A4cH3Wa77Oe5HrCua/GzZTfleSzLMHlLrPldi
jiCi8Gp2hDrIC0Z2GYWSUi1PnZ6dO1sb0ye1HNr5g2X66X3GxL8DgZhBBpsXDHywVVIn9WDAmyhN
z5Doaniqeui2EZqwcdLs3R5X2xhDVCFyAUtFEPXWr6UmktQhxo7hjMuUg3gaaclDPWrqvTuMIukL
2xwxVovXklg2rw4mukng3aswOZP4h2/ywfC/j3HbHLAHMDC1UXatG6+WPP022iuEIqHkHFp9wrBr
RmPsqvhshGH97Ejy8Muvhu4C+8HZwWhfC+TQfMa3XGFVkLPybF8OLjemtg/jOj4rI0xfbTSGxz5W
p/f9JHff60Kz8cPonEenH5rHvGyTc9Hk0YcAmNLx9jl2PZkclTCOhFIOc7l+DPSZ0fhGljHoIWvf
yG1SPERxrOxEudriVPB5BQhKCYw94AvL4fYh5iZtaUfnWlZx0DVG+3lw+ukQRHP3Zz3K04dimPED
uH9sbG2AhkDwRPFqGdVGioTawRSd5W6qP3WaPD7XVJnvRY4xNkanUElCiv6q/iJhnmunaBOfK8TQ
DknVYtdF0WLnC17dNyKKSNqQyRXRVseVbWalEgxGdE4GK/tQa6HtYw8V6imQ92r429CBiN7+ei+W
kYsskZDIE/OmYZWyNFYbMMr6Dqn7Mj7PaqJEXx2pTnrXVGpNey9ROZ7P9lxq2UHDbmA+dFZv/xx1
s/aP9FNk/ySXSd0+qvT9JU9jivVDjSVa4s5+jz1Ex6modhTs4yJ7L3d2LGO+oU659MnXndZ/UgZn
GB5T3y/MN0qLYv8p9qO+vtwe4vWOJ4OjRSK+J6XA9UnGc7yeZS2UPMkMh+KAukzy06nyAMitFTff
bwe7emCIvIcNJt7CJufmKukOB60MeNrEKJGU5YM1t+UjVij1e7to+rd66st/TQDBqBk7vXc78vUe
x6mYexU9J7BkIF+W+8BETTNuTDk6K1Jqn8wmBwCCccrObrve4zxNX2xO+ZKCzrqMYiR2ZSqNyR4P
nLl95JGoJg+wm5rKBdyv+EdwFV1yxr8KJN2dA+TNRFuDPcj+Y3esPm2mBfzf2LadHcn0cX7pJfWY
Dly29yZF2JGCsRUZGPRumGvLIUajFJlGPUdnDeu1D5SLypxb1lYf2r4FQ3R7UFc7nmBUEgS1A+Iu
nIRlsEqo+ZVaF51Rp/41S1i46ZPyNOC8NUv1ztq82gjEsrkAEOWhL0O0ZazambtCKszwXKh+fWpT
3zxzNFePPujHh9vDulomlD4BBgnRXjoxQPiXofwCpfmsTTnIpliJ3zVDZBjPQ6LaP3OrD3Ep6qRg
dvPWynZ6rxtjpH4B94qnIYDhdWAQy2o26mF07pteOZg153Tf4iqLa8ieFMXVhmOMwg6IeQO/f6Wl
W49DSOuBrWDHSN81SVm7vjL4O6t+a0Cse17wtHlFBWz5JVGb0+05SOIz3NTwlAYSY9FkXLWSYg+t
fz0gPhoyorzdSPxoxC5DDdI8F86kB+cyG/vTPNnKc+rUexDH6wGR/VtAJzimqEuuO0CZWQVzbYeq
h7FQ8ifGeMGTo5Xxl6Cm43vvKiQU0glCroOW8lqnOifPK7GZU7majM9ZHbwpu+g5z5Uf1ZQ/NXV5
9/5CSBj/Zw5gFezhGjYhR1R3YTUoXhm29hnfofkQG2r5JvWLuxneDqGEFqHQ06fjuTqjaoB/IfB/
xZNz6/NsJ/MFrHniKvii7lwrG9MF34C2jHgFcCyuFkUHMwtesqJ46ZRph0kvu4NZmrIHMVzama7r
s5AHBysQLV2mDCrYcv3l9ZQOpo14bRH0aANDglHS5JcdS8eaLsBOsI3FLvQVhWASACh9Xcs1tUCV
GwBlXkNf4L0c9fHbVi6m0+0VuBmFBzqUX16f8hoIrYCjLeH0KF7bmNNThEbOSQ7jvVfu5hyBgCZ1
FKo0a8BJCX+7p5SseE4Of8iFs0upr3L86FdVmc1eZ3U7mhBEA2LFfbKaptAOIH+VloLS4mAdlEGp
H2bDKR/S8n4tOZ6g5GwkNgjbUileLfNG03E3A5bi2WFtPEZVHp/zqb5b3VhEEQ8jBFOFh8PqBdFE
jp04scHnwwb00uR69+DPVb3zgri+Ellm4IMhtQIW4PW5XN2hX412ECYq7CQhcihnctY8zJaRvVX9
McevLIN15vqyFU87S/16wgw6W8ChQUQI/ebV+NBAkqK41hExjAPnMUOkwW1Hx34TzuXd4n/cUUBO
BI4L9AcX5HKQEnbdVocZq1fX9PcVuzUOij3dZ7NOGYQo4HVww6I+gSTO6lMC+ZSpYzuTlwXp4CL7
XrppNk07Ocz13sWAnOcYU6XKgFFWUcowmzEtDmdoPOFw4IGvHsvW3qsdXT0YIIADt0DwlXqLePqt
vlgp2U6TjiNUCV17tP3c/EfvlPKU20X0vcZM89iETv4tLe70vBJfkRMDnjpQU/Il3kfLyLI8QGKG
9+I1wVifsz6YScus6pSV8d2IIBGKu4oTCp0QXkjLUKlfW0MIFd5rbCixcHMN26U/nl6mpsE+Oeqs
B/HDZIcWD8tv9x7BIOTI0klG+c2fZWxdLWa03yKTC0zx/8J0eD4Ealv9dXcUoS8g9NHR70B8ZRnF
kmOr9/POQHIqNFEks7P+SxuXuFDdjnO9l8EKCEaxKC2BVlvl8ClmBGGFMbqXN6F8gv3aH+tpyo4R
2J7T7VCr9c/tKNB4IK3F6SFuluWQpK6YAlkP0Um0Qn92J60P8H2Up70i9GYc02JmGBHsvNUEJTVH
bwGY6qJNtnRQwlA/hbAodg7B1fH7ezQOnBfKjJh7XEnIFPM8hjFR6jzufsHrshIv9oO+PsqZOv3T
Z3aiXaLJNrKdwJvDexV4tcEDrhcwQWZ5KVFz+4S/XPa5pYm8sy62ouBzxOAYIHU+sW5e1VGLFvb1
aOTVJbd4zOW4AZ7DWpp+3r8kXkdZjUWyqrJosqy6GHo3vwsL2/kQI6GxZ4Yi/ptXNamXuQIjRg0F
ABcH1CqMOvjF3E5JdYnD/q3ZDp9yRnYwum52xxK9v/sHxc1IG5oMF8jMKpodpP4ct1mLl4yjj0fw
aGWKH/Ms7xFqt5Yg2S0nIbGoYqz2LvitFueQpEXktAFIlUvoRtD2K8bpY9hVff5O9sOgPGm5qu9Z
YW18UQMIF6AC2i/An1YHcIEpj04Vrrs0LfCkQy8DDXmwxgx55br1NePPJEsHEF63v+zGgFmMcCZQ
F6INvVbyL0ylmg2uFFwVg9hNDNP3LDKEyCVTlA++UsWPtqQ35U7Yjb0ABAs3O3q3whJhVSia8clO
hnQmrIqrstsWTvSYhbP6fHt0m2HAGIr2ElMqr8I4XV4mThTWF8Nv/M6dG3KSL2E0BXtaKJuBAJFS
wEeymnLDcm8j/JTrfWSyt3srckfsXQ9SP95puyA2Ha0y0WMS2hjc18so9VSqFGWS+qKpxdtRsrqz
ocy+d/ubrbIdgkDPFycIu4By/XpnJ52l+tXUVJfRaJNHq2z+7KqKenNgZ492qs7lBz/wjfCY5ipG
07djX+8BQHk80KlswBHhnl4OsHBU/NIpzl7icmieyzLNG1dShgnJPwsvcVjMTXFn1/NlvAKvKSAf
ZHfrd7phZrI1aIxXL0hEDhXF/Ocyg/pyKtNhuuhW3x7pfbZ/3j9U+nekyIDZIC+vUrsaH3goJWp9
UWhc1548TiBHM500DMGHNFJxWCz0aWc/XO92AC08cbh+RMllPVaIo4odoP19meKxfiqdrlM+5ggT
pO8kB30rXJV0KcIueXbqP24P93qDiJItWEexfKlcrTYIeBRzbPqsuAStnz36UpbRwSjvZEqJuaRW
C2aINjavD0eM/9UVCz2wNqdhKC5dNSaepFbVh6Gt9lp1G6tU0GO5HiwEz3CeWkYBZ2zncZoWFxm9
sEczy51/MnjvR56VeQZYKCvvzk8YFvAGXAVBAbA/lgFtPQWXr6rFpQ6GBG20LvJCLOmPt6dolbf+
/ngkJxwsaNRw0S6jQEwxdPzaikthTsWhCMzOVX0ge1rh75WRNlcDdBWBMOeUWZ/LtewrGsQYvuBg
dA92N+QXLR33sobNAdGqgWcMovhqtXOhhgrgieLix+RDQVTPx17vh+ehjpqH299uc0kwP4LmTilu
XaqqYsNqoMQUFzUchMu1j2VhX44ILyiTYb1V/FK9r4r+e7aoalPIRHgRrP5yttSgIE/FjOkyaon1
w0CE2y1kK3rOHCvZWRhbs8X5yLqAUscFt0qKcHnAuEqeWBiq0p9QujKPIYAu9/Yn3Jot2ABQ+Mm+
hAPCckCNIItgW19e0E3tvsRpbT73gdO8CSp5j32+FQpcPBuKrQqEU1uG6qXWrOqUUCFP7kPQJFiB
trlxnLo83LnRtr7d61Di71+dSLzN5oqWX3FxtLgqjlS6zfhYkgjuXCdbcUCAsKW4QSmGrOZIyZVZ
GZWguJiZNj4koWF6tY7a6/1zBFoCqBE9FVHMXI6mqAAyV1WM40Belv5bOMW5flAgOPiPQ27jv/gv
wiEETKOdRW6t5ZtjeWjt3JpZeFNXHvXACc+xWmXupCbpzgbe+n7kiL/Zh6K3uBwZzA3EPBrOdL7a
fCy0bHbrsq2Odw9IdEW5BkVZB63mZZS2aB3iVGzaVhoMXEy69ivivWr/joqOEuxE27jtgSCRYFM7
RUvHFofWq7UXx0aQq7nD2epb8jnOkN8M1MmdAttNUqk5JHqQ7Cz3q3OQhizsa+53gb0GsLAMGUkw
JhCGyy9WJskfzPipLA+lPLfHAaH00+2PuRmL9hT3CI0qSpnLWL2ullJts+TtOSRrktKuLh+KvGbW
miDWPtSSNewculerRNiLUEMiItN4VY8rUyPUfRo4FxnPxHcpleFDiunHx9sDuzqeSBREO4d2IoUQ
4iwHJvmjntptSpTCCA5q3epPRTHl59ippp1jYyuUoLLDqwJjArtiGSoaCjm3c5TrxzEoXIrf9UMp
jvY2joL7oOssC6rqXPaYFLGfuSOXoeS8V/N0boJLlaXG2Zdk50ntrPRt3ZryvcmmCMWtL3o6tH3X
H1Ar5bCwJiO4BLEVHiep+pon054X4tXyE04epLJA8UG3UrtbjifNU9+Kmt46q8b8lCnKm8gfbBfr
ks+95N/ZH+BMpzlEg4q3MkLrdEKWwXzwHrmGi8clJr0/ma0fpq7tx/6x4p/dyRl6CSYsKcihf+OO
lsF0pQ2Et0x+iY1YPebh7Lizlu8BJV+K84sSEi9MIPa0p7iBSThXlwk85qFwwLdebLX1ezfNu6Y8
hF2U6efUsJviTYt+yfgIwDc91iW3m5sPUfhUhUpr7ODIr+ZSPHY5sFSAxIBm1kRtYxZ+NLbN551y
pzp0viOfwf0Z3+24Ht81CMdMO1fbdcT/4ey8eiQ3ki38iwjQm1eW62KPk8ZIoxdCWo3oyaQ3v/5+
2VrgTpGFImoBQbvAYjsqk5mRYc45gVOmaisjRqlkunoJhOqEXVl3+TXp7Ob31tHCd/B/iyxw+8wp
jsBnEm3H5MZ5IVYEr1OWHz3k4tZsWK/rXKsRZn5tYFD7RVJoB3cy94iCG4+CfDIcdNBc4G1BOq1O
atxyiKfQGq7jTDeGSKX3EeVoDtVi7UkSv70mtyeInB1dKbIwmRatV+Tm3Iaorbtr3EfTe1ObmeNT
x22ERTV95+UMAHQ1q/cNpolehF6W78jbnD/HyHL8JDSTJ8kVXBxqaShoI3QFvnLD0IXMAYC0Lppr
WXbNd3CEut94XbZzWLffkRwacMZbGKEDgLq9nmqrhcvkRe21H8w+Pk22oQT9gJzBs8GeTKPJzaSg
Lf33dUi5hAmDUWNm17uK1n0sKis/z0abfWdorn58/OJtl0QLD3wV1UAWRjf5dknQAsZ8VIbyWqWI
Jfv2oli/tro6fXlsZns2iVzBE9BCZj7zBps957VBoLdgprPNAxEMGvU9GW6yIA782NTmflMaYCVS
kBl8MYn77Yrmxa3hQVbLtY7G2o/FEPlZamRHmpVNwMyu74/NbVYGWgw0L+8enROQaqtYqDVrQFye
0V+zhbnGueg0FC6R3eFx34MQ3zFFgAelQ3ptBMFXx6/uI9WdrXm4Vn00Hx1W+qEvtPq1EuHTRSOJ
hqZ/TCUe3XGS3dtNjNvSRgwv1a99gSIB8m4CFpZd7AQm8gffeBH6WhCh6KHZIBc30IzFFp6otVwn
G+yiczyGDsNQs+TPwWT0mFUK/V1R41F3bpf8IhurFOJoKktZpnVuY0yGp8zepF/VwQhPTdw0p6Vz
k7NX5+MHbemGV6c0iw+NnYd/o+uxV7DY3DgKPCDjpDo5HT0mlt9urVmJFNKFN1+VxlaPCPpPiAy2
TydwWCH/oI0NDoozs8rpQWS6eaZxC9pyKo/zYP9jtbV+HG1trya3Xg/hEYmilMEnzpQg29v1hBD7
82xq1QBmjvJx5J4HwjD3Wnjro/JmhcoiskJSWWj94EyEtYWXuEsQqq6Q8NYvjTn+ogNv8LvY+gMU
8/nxvV67EWmQ6JxiLUEz7+nqMzGSIZ0dpPeDvLAnP3Ji+8isdsc3jfxbW8afH1u7s4mSdKGTvzHB
ayM52NSWsJ2snoIeav/RbJTw0CVdveMa5af4+eQT7iDvQyOeAi3OeN0fV2REDfxuDKKsrP62Ks08
VtMyXKY6zF/CujV+z9O0PHfVbsh+zzIDtKgkyRYHp//2kHRGWBeWk46BqaX1cWqX9qjXbXvk58xn
t3CqT+2Enk1YN97Xxzu7dppyzcRFNG7QipLE8lvLTT6JxRjHIci6Uj0BxVcODG5Q/TJcnvXPzNSi
rcbIK94v0tV1ZDklwFD0vuyCXiz2F6QOYH7XWvxFONMew+/tb91+SkpOFMClBL9MIFcO2utyNU4G
rQ8mw05V5qEuRRykSmsPX3kc8+QYm2ORfnHHJope5sGIF7+ditT9oA1erB08FZRQQFAVKac5V6fo
aJnMKNrxtNu9N6gyS4Qaj9aW4jOa5jjq09QH8KjAfTA6UHwcUrc6e32+BxW6Z4u8EJgEh5g+7mpD
rKFK0paJuEFS2NWhp5T2bizGmLskpq+Pj9T2snKQgaQzTp63fyOhmUWxVsI450hlov3suZ3+dc7T
J+e00S4Cvsp4EdRZJAFlDVpQw6Jq3chug6H3wkOS2/khss1u5xNtcsE3MyCcSPqwQl329n7opR4C
MGZ8zGIa1Z8q80z/mSIkNLsu7U6ZsOfXmIkgZ/rR6qnu3PhqxaP78nhD73w7aG7cGNIXyLHa6gkp
QmuZUldtgyxVyw9WKNL3jd5NlLKKaUdA4I4pOUiFmIYVI3S26iAldpEKt5q9IB+WLNBToDS1pfQX
u3sa2wJHgqNPA0SOFWaD5TH6qQioL0XXDmHhBmouND9q2vQcRSLceafW0Yy0wvOOh5MNapzcyopj
AgwijA9ip4/OzGl2gSSl1Qui2uG5bYfsq0nAE3hFkZzFbGeXx59u69gpqUJsk7kgefq6r7kU5cDo
u9AJavCA7+feflcTcV/JbZYz0UJ9XgZN+2jAczg+Nrx9n/l4kt4rBaAg567OjB52rWUtqRuYTv57
XKORjoZthrhlPvttpO7FH9s7z2VHXh4vJtv/66cTgZ8mI/t0AiXJkPCM+jFoeXBOjxf1Nuvu1q1T
HeDUSGU8SgbrqiC1/Rogj6IHusF0OtCGsTUExKlqf3RAMeO4vSn+0dpGpSF9XLvVx9LtjOZaFE2V
gJLk5aFl3unax6xonOQKQj38bUzoHvizO/XKS9tU4fslr9CC9mFJWJGfgwuIfAgv7Z7Q9fZsgBom
lkGGnaeKnPb2aFKRnMmCLC2g4wPLZA471WBg15SPHzUqLuO5VFoLgEGtUHJy7VloOxzT7RkhR6d5
wflkSg857u0PGMOlQ+460oNcY0y1zwjWzv0ale78mzs5znKI2Zd+x8FsDgq25FwomGC2RHOu/KlC
YACrtUuDZsmnS+bFybkFBPHy+KDcs0J2KzGVpLgbwcbZDCuLDlAWmEKJw6sZ1r04IJUw5zvvwx1D
MILh1nD4Wc4agQsBrNOyZcyC3BWw59SyO9VRE395ejlS+AcQFKdFsvxvP1STNJ0yxUkegMuAEmvN
9SFN0Dl8bGXj+6n5QUaiZMyfAXci1/qTQxZNYpnTGCZBNaLIZKdCf1/pyGMYev7kKENiEGmKwpjE
d0FMWjW12jxjCrmdpgFoouWo1FN4YAiN82Rd8c2KxHWAt6CwuJZxa8smrujSJAHGalITLa/qQzbF
1Z7322RfLIcXWiJ4qXLwnW53rnSHvPSKMgmGsXF/6bLFPOVpbV0mU43ej45SX2iNak9WB+TqZDxA
oRZ6EgnLrVEq4PWUMvQtiJnx+ic0jvnP3B3id7EzpJ9rwx4/pTZim4/PiDwDNw6Y9EtWj/hoEvKx
LqKq1jCbWmamQaErxTmsExVUL97zeSvQ/yAAggAEg2TcLs1bXIqyZpIFTpoYJzNC6zLUzD1w7Z3z
zjknjATfTR93/UTGcZz1c+FkQa2PY3phRJi5nI2sjaND4RW78LV75qjuUVtnoA1v1+p6OciBuIYy
iqBuojAYJ558t9XiM2CjcsfJbl4Wyrw4Wb4SEFiS85WTreZBtF0t6iD0jFEcPYAY+UcIEXZxALus
M6o28YROuLX0wyUyBAKAjz/gdq0MFgG4Rs1KRnnrBu8gdKt34cEExmAtR3b6b5Wn+xAPy94d3149
LLGhb+KTdC5WrjGKmhL9wq4OEFcJ3wtFMRnG7ji/EIsbx2yyvBfLWZLnpBtlCsUEQN5tqJWoQaxL
ZPEAktlKuorEbZkuEB7bQz2BBRzqrNy5cHd2EuQwCscwOOmYmatbHmZq6GmhXQW1xvBwaiz6kh5G
fWzbk9apobITr97ZTjquhMoQo7h360MKQoDpdR7xhm3E41kLu/kdAJv5kwPr8ZO95NonZj7tzTvb
xOhkpHgzOZmAQJ0G0O11Z3TukJVhmwYOKcEH1NqMkzNM1RWKnRb5pYj79PNS1F70QeSK1V66onB2
tnnr10gimTkCZ1s2Mtc/YYbyboyDq1zRTEsYXu64Po/HXmfxjhWePFy1J+fdU6y7XWg96zRdkia8
LnUUf4Jd9w0ea/r58d27Z0R2nmQtnEdWXRnJ9KWzaisPr2VS5OdyzruDkSHO+tjK9lwaMCGAiErE
AYnN6ptluJRYN8somDU0LRZUK4OqgNUZW8qettHWFE6TspFM90kY19B3D1ZMaRljFRRQwqaDzdwi
hJwtxUrQ4xmR4X68su1pJIXh6DNOCqV28DC3H0nJ62G2GzcPRJbrxyI3jCDPFqD10TS9Txgcd9ac
2DmKNhpPYzQ+Kc3NRSBb5YmA/Y1DppJya77I5bur9EvAvKxcOVamAWzEpNox+AyemPfE9LanBXMU
a+BHypGV6/w4h9+edE61BEU+my+x8Nwjo0eS0+M93X5CKEC0gYCKUhMiiL1dVEfMMOZzvARRaNMv
aQyn9b2uoA8UovG1V/27a82hhMUOUvPaFPe7iYnfijMHmlq3F8semPJTc0pbZjR9e7yw7fbxxjHf
jAHI4GLo1N8uzEvKESH9aaAMbtQRdfA0hR9kggh/bGe7JPmWmh5hM88NOlErOyUYPTK1ITDCQfUZ
oli95OgTnLte3ZsqdW9JpGhkpm/1/bUSj9cy42kBPxI4Sl+8qF7ZnyMF0dvHC5IbcxtIyr9PAmjK
KSabd01MymTAXtECRwVMj3KYUTKkK2YyN9rm4zScCdbVJ9nH3C0JiiZWBtlBMrXuEDplrE2hK7Qg
A6lxTBmWfYiaxDn0XvbkbPM3U/R0pYC0xIeu2cdNUSzqUiRaYEz0cechL84xY7l37tX2W0l/SOj6
tiaw2LfHwtLFjBawoQYDldJTE2loeol5b5zaXStAENHDlsHcurgTJxpSPZGrBk4W9ue5thbf6Jo9
LaZtcUduldTYkTgN+o6rxczLggbMMKnB4jTRdOZ8m8k/U17o5Ws56Z1xcajImJ86ZR7qQ9NYaOQM
CpI/J1xPPH7M1b6OX0QpevclyixwmbEVxoriq0XdWvA2i9z9ps1lVpxUZNf5Pwwls0rSNiYytVrh
7c0kuLdtkjatMYoLPeW1qE466U1DaDhTck+nbzo8+1eJz9+7SVvXAIOI6htALB4Nqre3ZyAiSM27
uZ8DJ1TKs1p6sm2UuQcjqp8UeeVQS7ISgQsgaEja6+yPzxImDOPEsZoVWHIxQj5Ddco36qb99Ng/
3Nk86tCcNdnGAc+7cqym0BOnaNM5UAkCD/Nc674zuNHxsZU7ewdagHoiE7fh763vT5LPEVov8xR0
VVO/zA2CJYko4kM1d3sDHLamUAlg/+guEjltpLUtU/H6Kg3rANegf8hzVfsj9SbjFa6NsoPDuWeK
UjPxCwo6dwKmOZk8ZzKaoCVsf2EaS3XoBgtVauHuAEK36QJyL7AfsUW7hxDi9uwx+iLW076pA10H
WuVnUaHYvtIMSu2DQqyK8zBpcXUGcpx6T7+IcuInuRGNRLDla03Iqqtcq+fKB3U1a1fwid2pVTTn
XCS0gx6fku1bxYxR8EayEgFVb80JjBjGZsbCboKmVIqX1sm9l04ry0PRF8Nh6FV7J33fnn36TLz3
RH9UZema3u4qlV5r7CuzCOLRK65gv81TpAxfHi9qe0gwwjejt0irlFf41siYFYVZl0sRlLMaf/ei
0TnOMFWu1BPG0/OmSEhk6x75yQ3AFvxzopJbFQFNq/4Q57Xl500YHcsqjv8HU2C8YTuSxVLxW60q
kzpyYzgWQW9bP4yl0V9glUXHSHTmTgK0PRQEY4C8aWXTO9+Ib3mzXuXMI66DkU7oX4VjllXACI9+
Pqtam8Z0KKgU7rirezY58OSOEnEBwvf2mwF8M0XKTIUgWuL+C0pr7TEtjOQcpSL5g2nM3o69O2dE
ZgYce/oDiNCsyrSRVanqopQimDwzV/xCF87im7VaZ2Reqvjn8TG5szo02ikb8Q898XWMO0wj3XKa
AwFZPirXpp77tat9CyflOi2TOD+2dmdtoPOl92JhWxycnYymMBA1o0/FqKyz6EutOTEuoIlegGF2
e/NG79xpIIS048iWqTSsG6tu3y6eyBOwJW4+fVEjUthRNOXnx4u6s4U0xBE3eZtfuUlHxtlEpqUL
e7qdlXfW7CQmCBLWpQPDfM2YP/r0Kw0YR4pWgcVkTv26m2OWCdWhPhoCwAWuHxnWHFgianfeszt7
JyVygU9B3AC+uDr2zlhWhg5JM5jSARxc4bXXlGbVy+O9275lUA346zgoGUetMTgpjQI9UbIhUECx
flOXeTiaS2ZfutCpjgxzb98rs6E96+o5E5LSzDbiQtCUur3RpZqkdoK8YzA2mvE50Y34U1M73x+v
bLN/GIH6LYeyEYfyvW6NRLObdGWsDEE0g02Y07Q4lFksdpzFPSvkwcS7VBKIEldNkEI3Zk8hNg/c
rMqPXWEOvukteyW0zbWVlwidNHr5Fv+xxmOgpuP0FapidOxn5yNzQxkD4NTpx7Esoue/DfUQEMaU
Q+XrL3/KT/2wNFb6usiaMVBGpdUD1Su66Rgz1+hZWgPuh3yH8i7fn2LMuizYmcrIly/HgGtmfnaU
ofYNpux+ffoUvFF3iJbIFSjF3C4HRgMj7huOmjVFc0fBuu+vnW1byU5mvzkHcsYmbVdwzLTCkD6/
tdP34dDxlExBwtk+kjxO74pYNM+6b6zg5d5QzLRd3dVq4DJ7A519NdDmPDksYxv71eDlJ9HtShtu
jpw0xSUlaAfTzwW6XVAaGf08a7ka2MiHFX7hhgNBLh+IgDemCHN6/J029UcLLg3tKP5NeEvd89bc
tDD92kpYGSjH9Ky2vfLHMPbml65I4nNMUAKsU5uOhhH+aJDCvT62fmexxBfUweXEPpJJ+XV/OvTU
ZcoJXIoaJLFmvtqV4zE4rEwOiZHUO4/HxuGyUIvupRSnAMu1Zt6ntpX2DuyAQKUyeJjL/uPomidF
z8aT4xTvlqLak0jeHk1JNuRCSx4v0LRVqpwYVWHMoCGCpumn2rcV7T/Q9LxnwcVyfKgHJM2QmocQ
HddnczbSlGugBoohQBoODje7UoeTJpx259Hafi6kqSRRB7CWbGGuErAUpYSMqc5aoJZl+GPspvFU
Cqc6GKJXd/rNd0yRJEtFcnZPYgRuT4ZXDotSuE0YhFOV1H6iTtZJhbDuh5E3PyvDwhbKjJxGjETH
ULO7NcYwR9y/l4Yk5kryj10aRWDo9ZNj+Oj+8t5zp4EugROjrnprpckhNBZh5gRZMpanXuhSfLqp
djKF7TmHJgCgQmL4OOXr6eUuqNM4VDM7UOqkOmdJlHW+PWbuCUZJcg37cTpQMHi6jMvEUhr0cCEI
N/nvq7NeRlGX8ew4gSGM0ef0VBfFFPPO2jYBJ+8IXSBpgJoqG3q7g4OpgZcOdSMwakM/2UYd/5LG
9E4iQ3HeuZFRPfsmy0o7IG0JhiRZWMvZxLIPSVTQvho1g8vhTlaIkoT5b086Qd5HiVQGNc8bA4Hr
dlVhWI4KUzaxkkXhH91slr5XNOO7qV/GnQ28dUncJ1wfCCVyLKk2uwHO0W4M0VPS+rNwpwIzIOkM
f9JGZY8Vent9/zVECP0211ByclZfaixDsoNlHM6Np5XnaBrAAgx18o6BRXvN1PumyEJoVUi0/ury
GlEa08uYh/PYGafJMNqPldYNv/bLHoD63ubxQoLwljBqWiO33ylq4XhkrcuaOqr4o5d2fjEbeyIn
8n3//1bFvztHagAPk1iQZ3m1nJhRPoxdwkrbmdFrNJnWWUmM9gAozD7kwA5+sStleu3Ufiebu40E
3gyTD/NQcTyAB66PYc3soFRnBsk50gzlAqI6JjDshHpR7ak5pmmtvoAZ1M4MoPWOdm7uDTG68x1l
ACw7aDxom+5CzWDPdFmw35VK6atjlh3apJyDohTpTtixAuz/d610XWl9yqb1WkdVKGZjJLkYz3OJ
QkkY6t5FKZvhYphRe7TRi/d7bZlf5YxxOazSOSUaExRmt3N8S5uql75AOqVcMufLY1dw54jBGaXA
KPvcMi+8PWJx1kCPGFL2oCu10xK5lT8MZXh8bOWthbI6Y5ih9EFpB3Gr9afW4szO3LIfz2YDGqgE
9vHBhCvOmO42PGajkflR3tqXyWq7g9IyYSzy9PSUOk336+NfcuvQ//0OeAcqWkBbJBridr1TpnRt
VJTj2Qlj2889V3mtYUqB0Qu78yCU5/jj/9qzEXQnV0DdFn3KW3sROoPZSMH6bCcpSKWIRlyvVYKW
XLkny7A9zpJaRvBHCd4FhLG6x+2yaAjlGyzNGpePRp55X4sqz04p4l79ThJ03xaNRrguVMbXTVRE
Kec0ntzxnJo1uVaL4oMPCoMpYE43fH38yVZsY7mHLEzOEkb6lEr8ulcy0gTWohymkN0uoXjNhybq
P8zQccdzHDud8ducufYndQm9xLdGoMZWqVn1IVK8RRyMOEIuzdezijhlZxe2lwcwGYEBAvQur/Ua
uWGCCBHG7Izn0MqzX9ycYXWx5z2nffHv8kGAgS8Ak0gTfvVdc7NQms7DylIWfWDYpe4L1et2rujd
tVAEkK8AsN61HmHmRIMNoH46L7P3DzLP+cEzp3QnGnhD8t76Ad5MJA4kL1HypFbXr+FNEYpWz2dv
THuBYmUY1wcT3bPOn4zWUw7I3sG3q9rRFSdTDbPikgsjai4hmmLtqzbPenHs1TgzPxGL1vMhY8x0
c21tSvD+rA3tXm3pzkFH2keyDN7Ieeswc1gWPW4Eyj7F5P42L+ium/H4Hdjm3mSNO/tP0IJMG+RG
QsB1v8IYwQmYbjgRulSKL4o2OxThtGdl6/7kRClK3gjTwJVaIydHrZ7sNmvm8yjvSbMA8VOLVyNC
w9bqjB38vQxPVh+b8A94JgGthLqufR/DJsQMhehcKHlxcHpXL/3WNZaTZc3pa8aAs3PWDsn3x+7i
La++NUteRT6CdAStC9jFty53SL2s6+nin+uuCv8JIRe3F9NMh9SvvFrzvvP4jN8QzMmd1yoZ+8hH
njjTzl6rJd4psSPzbwUYunno87mUsytyI/yQNo6bMpHKbLuT1i525GtykvAPt9eXdzSY8m/dUmdd
YFZphF60VTLrolYL91UvmLjui0YxqksS6va3JQ2V1p/GMdY/FkIsLe39BZaAHEMkXvR+tpnaGIrR
DvpJzJF2Mqas+KEinxZewsIQgtthJXOzczO3x88FEUap4q2hSkB1u2mpvgw2lEgD1s5SvsTAEQ8k
w8/Bq6UrIxGAKcS4G5Jee93Lj80snRx9ds5aoWYfKrhDQaWKPXbENqAlaIZ0pdP1A1JkyrX+VOPp
6kbLnc5xzpUiik9mMSnnUYnmDzFD249NM8TfQ1g8RxO+zE7V7o5lOO2UIcm2ZV61qoxUiFxU7mC7
Z1MbXuzJTPxZGH8xYOyKYNeHKbSFH4ZPViQZ5Q7DRQLJ5VQeavvr2RBa6epTaTfWecwb/biM03xO
ak3deezWnhArkvAo6XPU7yDs3+5qhOuK6HNaZw05VF+JEvevri88GtJW/FQW/LYgRnjYJtbkv+xV
3jOLpkoH6i9nNWOkBgKFw+9z6i5/PHYUa1/Igij2UGInhEF5Zh0vRT1DXyUH4Zy2jWUf+mVpvoTV
mI1+3U7en64l1D057zt7KEf/ICJCrYSi1so1jTlsz9nObQIGxAr7pEnPI27mBMBlDzp1zxR0Ncij
FHZBg63qI4NdNpozY2pwjN5PF304pCpMrzhd9hCl9zZSHj0kESVBfx1TMycY9M7S2ed4mvKDG2X6
H5FoGaRgT+Gncamcw9Mfjh44HkSOhKUqI3/PT/d7KXNLaBILkZljdIhqhORtLZsvyLm2R4Ns8X+w
R+BFU5qwmiLkyp4OlyEPgY6d6zRx3mGlPM/FIi6208+nQlPKL4/Xd+fTkY4jyyKFRSR49XZ9ZmoT
skt75K3lb1WdI02tlfP3xmUU3WNTm7yUSyBVPqQSLqhgpqHf2tKQ5By6Og/PzjQ0vzNRKaxKNH/7
ovu9d0Xu/tqZbmMheRVW+kustYhBCfiz49XSovm14skY0JnLY/Wol6nZyLppU+38yPXbRB2MDJUz
RGPMowq88ucmhSNRm4pzTqwlP5r93B2Lsf3xeCfuGaE9BfGBAIk0avUAoqlHiwzBzbOZMjcAhqTi
z3a3V2uRf+Xn2EQuRdZaaLjIgunayhyJPEXv1Tvn89hex7xlXmLcq6fJ6odPcxVGV3Nx1JPT69Fn
Z9Da07OL5E2kNvU2GUni22+/dpYKMeR9Gl3SkRw0iwztbIvsr8dG7pwpTqd8eWl+4H/W769Ycreq
vCm6JEyiJtaBhATPlG5ncmz6xftTCxvVvAxj52m/huaihinpsNXNR0jg6E5HlatQjxhTr3s31Xr/
w+mN8bkBZfKJYaCCxFCDw4QKsvZZjBoP096M4ks7jfbFSAvr0jeFeEq28L9W2AkobNxVypK3+12H
ZmUkSx5f4i6pD2qbx5TC4+rpr8paoM8QcUDWpDx8a4UG/uzMVRVfDLcyfHtKy8NI3XDHC24vCIhi
wnkpFoWe2RpcXABwF0jBxJeCgjj/qt3DZHTlThdmY4VaCcwcG6oh32Uj3zRMXhiZVYMVzUtOLfjf
Q8rsn2fXwl8GT8pwZzBiso11u2OuEcYiTZX4ouR2iPKbp/xRd3P15+OLsJofyud/M0OrjEo7WZe6
ejgWxbCnvmWQgToU9j+LN1nLV92JheUTcESf6tDLm0AZlEV9lwrT/aHOWWuPRCKMnfbzLhmTYzeB
pPxrqBiGeI48LfssUhOa21A4w/sompYuMOJyTP3FWqz4MoDBTg6zSKPWV40SJTtVjfpfWreHBf14
cZtHirWhhiY5u9C7N8LLsjJph6RMrK1GINA0q9esTJdAqbI9uuQ9U7Tc5UBiZlUDs7v9WmqWMtIN
OszFym3mIxSMNEpoo/ipl+zxENYpq1RbY1yBfHql7s/6qSlTxx7H1oNLXxcvnZxWYw3WX7jjX+fS
/tQzDOLpXXyrvUrRfTm4abU0BU1F4ZpterFSu/YXZmMjehgyAIi27fmxqTs3i4BTAn+IPYlCV6ZS
D43RNKvTi8j0/OKpzXi0MuO5eQxvR15GnfQRGAAphZNuv1VjmmTEepdeFGi0B3Thy6OjteHO4bu7
FvIdyhhw2qi93Voxpm4elJTyVEL2dxpHbTykNjqqj3dsnc1xGGRrgkiMjJWy2Co2spAUrJNESy+D
gxuqzdJ8bfJCg9pjKm3n61Y7/Jg1K7+ayN9/f2z73gqxS+WJWg0CiyvXURVjlDkNtsl+6qM36vNR
QQX6KeTZv1+LDIiEhMwOY3IHfoqkq3qsalVxmLSCcPWxiuEGLgtTp/6HtUhlStA2NBnW6VyeG9Ey
FGp6yQpLPTiLA2dhUb1nX0GiWNpIEEEoFhNkrXx61vTdoMV5dtEXJX7xip4MvM2/Pl6K3Pab+A1K
D810/gG3TwNhZWRMTGMeljq/dHWPBuxCNaYzrGL2QQUlZ0c02t+PDW59H1UZpJ2ZF0fvhG7V7Rdy
iiGEEELxyIq74ePSz8ZRKGn9t53lO65oszSCIAomgOhoNYLYkifyp7Mwoi40qo2eXbRJadVXc+y1
1C8jROdfTJ1+8bupHOCZPF7ePaM0EIiPaMkgXb1aXtSrMPJinJJbR9NxVsfx4jIOEnozVEi/4yv8
57HBzX6yStCIBEvgi2XKertKo8qdMIRwe8knXXinMHZAHlWx4146szT2psbeWx7xL+eRtwsHsloe
gWyUOOqMNYTOfET8u6+iDd2/cNHG+1Cxn5yQwYVmeW+dYpwvse26V9DZsFciRNYuRTPV75VQ035R
gKH/KRqSci0q9kYK31sgtAiycJoGUunrdjs7KsjZAh7oUs5zWsNdVQbj2HVR+lKMTvjLVI/59dkP
SGmI3IJIlAsBmvDWYhTmuaKhq3QJy4WuMGK+QeYmyUdlnqvzY1PbxWHKg6iKwAql8nVjvI2gceWT
UV4cPhQUDFV8s5yEtkU2RGH5os1CPFuGhRYhmYl0uyh9wfpYr47KU2IWHaDPfo6onXhfgcu1O1nJ
9g5QlgcN5Mrnk3XJ//2nm565jT4l9JEuk0ZC7SsiTD4NPHZfFjNa/nm8h5t3jAWB0YF/hNPcDvmB
FFTnc1JUFxo75qHJcN7HpvaUPR2BN9HqG88sDUmYNjhtTuN650wlHnROn7hEXp5+Hu2kbQ/h4ibT
C+EwYnDz6GV+5SZ1G5Ru0kYfcHXRV+Ek7gz4pa4/9nZm9H8Ndkp9Nswji2njKlQmv8otK/wo0hKe
Vh430zdQOVZ1gMQZLQGUvMUIZpDdNhr/Q2Od+lrT/qjcvo9LnwLA5AnfMcfq2Uq6PCgkfczNJaaT
wwFvv6FXLsuct25xUSa6ZkMWau9FmixfH3+9TQS0siJvyE8nBaiTrpeZUfD1vBTJWcs9VEXPhJWi
yE5u2uXsayy+lLXIL48tS8ex/pw4alBDsORkGeHWsgBK0Ua5RD8z5fYFjvh0CvW+PmiTsH9FV2R+
qbUo+eLCGX4fDRrH+H+wD2GOAJBJkhvhI2FGo4I2bSlnSRZobRXpH7GSTYdCKPkH0erxwWJq3PtO
GbxvCc/+s2kwBQp4NTwckNYpTa8ejh4Eib2UGVc0zNyrbQzLxz4jzHi8yBUlVT4XAHAkDR9wkUS2
r75v6+U04BgHxMRqT3RXdck7y0+SuTWuNFrF7NuZrgz/iXtDiXy1cpbiSlZaa4HQW1v1K210YZgq
dixQbcqUlMkW+lQcRAkR1m8dZ0JXPq/V5DDmJszn1itn+4reXpm+9kbW2DvHVR7620MjX1nedbwb
ef26h8oOMVIBlA2V4KHy5zx3DrnSf0GWZjk93rnt0yCL3dKf4XB0JL9uj2eTjY2JqHt1QavY0nwv
mZV3VWmWl1qEwjd6LX9uSs/bp6KMAJKTu0ANdB2eITDgLhMyCZe5ivLTkiZfvEbxDp4e7+Etti6b
EJcXltozdGjDWSWKE5SpnuStukSQ8k/DaKpnVQx7WOWta6GIRGwEAMzl9K3bSfoi3KWPDXHpvPA7
L/1wMAfthB9VDwhb6Qe9Uj7NtbkTPdz5bvKoIwUBiY5K8uq7ZW0kxIgm7GUx5+RipsiNNfVQHcyl
iE7DYohvj8/Jnb28sbdyY0xJjgEPj+KSOa16XYyBWdbktYfHVu6ce+TAiYmgIxBEr09j7xIApeMs
ZSBqLzm2Te7MjHZUjSN6Dc6OZ76zhXRwcUrILkp1UvljfnoTqrisOqOoxKWqDFBr0/jPZETfkrL8
sXThX48Xdmf7cP40r3CF0P3W8TOqoEqYlURZpVCbQ8Q80GNhenuxw9YKRDlqIxIG53K6V3k+g2tM
l/kT/SX3nFbq5HaKH9pD9SxciP2SE0sAjAKbIlpZZdtDWmSuI7Az6K3m1/aivdhRbhwf79n2MFAR
eQP2StG2jQJhG4c2w5uW7pLosx4dwoln8zRYempe7KVw98gA2+NA41dWrzh7tKvWiJKub9K+Naf+
4sRwlHy3cdvyhZghTz4w/DarPolWa55j3EpnKJv7tMBYJzKL6z6Gojq53WoqQ841uzy6TaIc8sXQ
qH33e2/kdjsltktqf9KJpgC5ynDonwm11hT1EnbDeIjDJDmKwm2vHYSsHdmtzTkkmKPiTQZnoge0
YZtnHPZyoip+iZp6OnZRXZ8lZnLn0X+DLN28kvx50hkQEm8CkmtNl0YL+4wpCcxuH8vmN83GwV+0
MkraQ5yNkXnqS7P5fQ5NvUsOYdqM87tKq9r5xcjAr0Y7v2a7ZhojxDckPTQuNuMpzaIelf8j7bx6
3EbWMP2LCDCHW4oK3ZK7bY/H9pwbwmPPMGcW06/fp3qxgEUJTWj2XJybhqdUxQpfeIMhIvPoCUT/
w95Rj6OLXcP7Z+KN/HU9Z0BnbE72qMm1v9becOa4slXgW8ehsLJl3/VO1L6k5pKUAT0qxfUTO857
X4zppJzBg3om4XytZZeOottCxjdpQvtTTdrSVo/L7DQD3JB+Vr71QoUu71K0Nf8obUAKe8RlRu8c
1xUEmbwBX183VTeRDFRRvwSZozf6/7xkcb62oEXzxG9FXju7eNGK+UwBHQHkAheTr4WbQhAe7LGu
/bq0O2df13WjnRoVJONZqKmW7YehtsVL4dUg65tqSCPEjM1sCJYm1utfVdH1X428Mzt/iKy4PTZp
pw2+2ygwxutaAxOw82gEPmOp1XdBRPmuhJlk1u7JdeYw/7REcW8T5oezvQ+1Nuz/FCjzOAGZVDJ+
6EAeeAcINThELJbTt/uyzFMvmJxRWSjlTPN4GkwdjZ0wj/U/DW9ZVE6NlOtvcIf8t66AdH8vVKRg
f4RGmKuX3G3TfN+Gogx/vf/9b3eZ5LYRzRNogAtbo6+nWpu6lDbgsfO6OrB7LdphUlOfHhuFvcUN
QfWRdJeC3brdU2hlg0CmmV5UIIXkikoejEv0aDfkbRTZdKFHjSLnuppKTxVSVmSlF2Sgpj1FkmUn
4KnAfmnajcO5vvvkUJgWyWV7exlXD6MRV7Oem1V2iXNHy54n2wmHnW2ni3EqmxCnvvfXb/2UyOEI
fihAStzDDRZdFE64KEqbXcrO5vFdOqgOSmsZL1FHRxnqg9gyi1nvi/87Iu8yzQrpKrcKdelhxFnW
jNmFZW4PXenN+zTst6wo7y2jA+Pr/42yCjpDcih10PrsomW65ze6nQTV0PR+3SRbcmdbQ+mr4Exp
qjaJFyZk1f3FRSDi1WhE95EGsdioIt1dO7SfpJgRLqhr2lfp1EXSGgw1RQJ983Qk41P6LQWbu3sC
/RT5HLLh1xe3AiQnrXo1uwypqvhp4h2nHlvXxP4g2k10xt3Vk8w8CS+inbB66xVqEWlXG9llTJxk
5xXDvA9DkTy76bj1oe7OC9o1l5J86tdA6GqqpoIGa3ZJjAW1nDQwpvJZxJq1a4dwqwGzzrXkNudS
4OmTCv/k+de7QgwgMMoqyy7IzsbfnK5bDF/vxlDzU60bDX8o5yL3vWkQU7DkTvuYwiFlRjk+QTxz
lSYxa+ULYAOZZhR5dmkbxWDf231LpcAd+x0I0Gj//i1yZ18C1iIrh/MH/3Gt+t231ZC3KWe6N43s
pY686lgn5ZZZ+91RsC6ikPrG6lkdNDt2iTVzdj91QC9IKjM5Tf3wmKDb28KRILtvJCnKDGvaDGRe
WqkaYUhc5SJIQmd5VlEw3RcgBDZyyLdA/fcQiY+EzgWVZ7pMZENrOGSMIE8e5XN+GZrZ0/eYaUd/
0yvpFn8evGraibpqUUN27NI7NHGY/Vu2OGHstMJBnT61teVDpVjLv6ItvZcqdT3Ft6tINTcw5ffW
nWCR0ieNOEg88lz9ln0uQtWEkofZJZs764fVuw3tX0X8/f4eunM6UbaTDqDIV8AqlBfFb6MQBDYJ
aMnsMiv2n5mRnFyhmsGSWVjn6Fsf+d6UZJ2V7Uqfj17f9WBNHBdL1Zb5JdbxRmkETiZ+M8/xY8IF
/3czgfKjn8EVJ8VGrsex2aha5jb5pVHCPIjDefBjJzGD95fuzh1KG/Zt2aTcwxpI3sRjnfSizi9J
bbxMpqIcI6Vd/GGOthCu99YNeX+Kl6wekP/VulUWBbBxMPOLsmRjgP32DCwzng7vz+f+KCSaYEJk
lLB6E3LkeenwuvkF4bkiKOZ8uEghnx//YRSeFy5Hsj97fdB5QY1YuHZ+mZeqOsDNQKtHAEr+/xpl
jQlGOF2t9UjJL4AEqckOOBeCPN5KMO+tGDg08LJU96iPyr//dniciCnGlMkvfZOEu2oAD2RXzaMM
NK4r4Kpv5CtSWXgF16OMVqmYosrm57mI2irIW2LTDyq9ii/zhKLFxi64s6vJHWX8IRGDQPyvR3Pi
JDFRG5qfu7GWfr2lae9CDRJBl5jqX+9/pXtjkRJT72IBCX1WQWmMtnEaDvX8rDduf6zjKct9HJfz
v7Q8HjaKefJ3ry59bArIR9Clphu+jgxqdZzLocbmDF0qZdmZdp/1l8GFjLTPcEI19xl6werOzb1s
Kyi53SYSfAe4BcoZrLb1tbfkS2UOtavDmRnnb9ZYj0FqGdXT+4t5OwqFG8op7BV2DCiK6w+XtVPL
eubhsx7Zy0EP5+pJ1YZ6o3Jz+8kY5U1ri+sbwtNqMypa2S6RKYASFovxEShm/SSUWju0lHM2zvDt
F4MIKGWp4XlYUprtekKRu4zz5CThc5MXDjoYdvG3rjTmK2BWN9BmJD/swdjKbOXvv94mDIoShxTo
oXq57sbpWlfMU8b8jNxNFt8WngigSA31bkhMa+cMw7Bl6Xp3nkAZKO8xUbL263m6dTiPGgZKz0Yy
qn40OfGhLqoqAATfHMY4mv3Utr88vFmILRBQAf0i6fDyN/12cxUitPR2tJXnZLLHizL24pWHOHmw
t4digMQnUUmBXWKir389Ct80wtlKZZRYmfaFnegnI1Sb4/tzebsmVt8MtxM09ZkHxdK1/IznJqUa
KVl0lhWg8Y8sNtAhRqGj7b4UkeUmT0QMGiqn2NYNftgaoxh3S2rqsW81apT6ROZFuKPTKv8Zjibq
i5dYs3VW48aB7OuVbb7HDbFv8a+cPesAiqAQu4Si2dazded08cISmeKkRVdq/QQvbhdVpsNMusZI
KUD0kfmv1TlNBzlvAfG8sXB3rgyZKYH5A8WIyMiqTO9Rf/Jiq4zPizXZ6l5YTtWcPCTt3KNEvGqX
Yaz4MYNmCu9rNDZl9MQvLKjAYDsRn1wtLcsPi2Epzc5AjtcsfCucl+jAHT5+0YUjlJ07G2H5IRGt
3r/0WQi6ve3USf0f/mRF+GSbTTW2votTztexr9DVfX+Gt+tJCkiIT0bNy0lB+XoDWnO7NGqnZues
Lsije+weSy/KXzpkcfbvD3V7cfBoIv1FjReC2o3Fq12WBkDNNj/3sIn9XFmo77Wu6msKuyeslnbj
drwzNRtxBUllIXany3w9Nbf2MJTQl/w8hG1bBIsV5m7Qw4P6rOsp4MP3Z/eGmb0+Y3BocUCTFsoE
iGumDnw+V2tChitMdAlLfxGNIb67QEOcADtxoyz9vkw8J4gbU8P1uks7K9qNqEbVH424MLVzqonk
h9HaVX3KDLjPhyxFDeMST02h+VYReeVXL0ElI6gjR/8HQHlYvHYD5riHCg2aeG/3aV3+meskYwfF
WETiTzGp/YtVDt4/1JsaqO/8Hu8MdFDtjvmAzuDGN745L4gMqRIpQWMVQbT1fTYUXpnOFS39YepN
f3aUNMi83NhY65u2BfxG4C7cALLxg4rG6lh2db9khplO55Z6935ute6sWiXsvTYsKHDHum/kdn3U
S2s4Z3kBs2Nekgfxsh6QOgl3IzekSgkp/3p7xR3aZZGlNmd8cPUnbQy7P7Q47v54f1vdbGLwdMgi
0+jHDI7CjXE9ivAQ7ho1rz33elijATLXu7SAcwH5YsvI5vbb8bby0WBagqijKX49FC3crlgWuz3X
uf6jB9ISVIux1UKT/5GrU8J8yDopRSO7hpDNKjrKkMdzo2VpzxyFzNzXMH70ABd4y0B2oxutJ5XK
gb0fKXX8MnDxw8GvM5StV+SmCMavAMrzhtkgDV7Hm/Q7usax5+5cNFX1YiVDepzSYoQz0VjxrhFO
dCwnN/8nG231QaYp20bSPmkeor5Jl2u1ADM1VLMNl+4M8vTbkJniNRTdV6txjWc1jbc82+Qdt1pu
qbTEi0kWJsHd1990RFLFVJKkPytVa59C1cDco06rPPSTqgi73TyWA/ly6y5b9+HNbY/bAWENISLx
BgIrcmP/Fj/RC7ZUZQyHc9GmTYQRZcZ0Gx0TqKEZ6vy5DavmMVNjYhQ5pmyHEBF7PDPrw1I0ddqn
4XTuloGoJUfaSv1QtiECqkGnNm73AQT1XL3WdZx9rapumQ+PnlbiBDJ24jaJnl6LrJWGPWvjZA/n
tNasb1nuqU+mukQX2+BHvT/U7WlFzYCrFt14olQaptfry82o11GYjedcT8Yvpkjn1zksttyfbg+K
tOCjDQMTi5L7GmlED0tp1Zxb1J4zS9mFyNv0vgIlqdiX1TC3Z8vuwfa2JIl4tlBpLTZu2dttROCF
gA07GAQS/uXX0xRCMxEFn+ezA/5DFkIyu9tVkV0kH6R0BuYITh8PD39GmWSQ2sAYkfquq5sQc/ER
YFu3nKNsqIJIjJ7vqeEcRNYWJuj2euf2oQhucSdQwlyDF6JlEhN1b5Xr0LJP81J3ewMw41Grpy24
0+1VACCc1h0blBN5o5wjhV7KbG60s5NbYeD1Qu98ZZj1z4SGyWdDG8qXUdEeEymXR5JRSdsgmkpu
2FqAwxI58W7vqWdv7NyTF5J141DdtJ/iathSbbzdrLgOsJxQ+eVVt75ynDQiumws/bwUFNJ97EZj
0vy4qftDQyeg30W44IlXfO/Hv6Kx0rY6iHc+JpkJqhkk5eBu1kVVJ9TRHtLU6GxOzfBkzqEWhNhh
YE5lhBtFBu02pZOPKFcA7xiZMTHG9cGAPjCXSzQV57pEpOu1UoZU+FFnAR7wAf3QqYraYUmDSNO6
7onrUnV2ehebyp95maTRl0YoRnE2Efr9MmBir9W70V7UovJHs0y7oMfSLtk7XhJnh8RLh/yrjTOb
Xwy535UkqDG76CtpZYuBWF9iihWZji9MJTuUcVU8Zzzu7iGbmu6PMcJnPbObhH8c/c8148HPEgP8
Kv5SOWxBwkP8KodGoLNugbtAkqaodsVoO0Fnz7+azKo+0Mp0so+amWjGuSqH9KXsnenkWbn51PVW
mAZhrR4cNJ66vTVnqYBY1HeeX3FxdL7dhlRr1drAb54f37of27weWowPm2iMfWOqKnfXKZ7zbBkz
r7+GEVxh6OO8E2JW/m3xk0BZAH7bj7Fpw3A3JZr3gtfuIRntczRGqBsAksz/aHuD/M5dgA7uHB5U
PwJ7cQQe56BbQSHA9ru++lGGmgGZRc2AlY3W3iVknPylLtU5mCp38ufQWJ4IX+ogAZfyCYHJcUQo
xJ5245TOYtdX9sGYc8/vzFIF7hRWys5yhyI5lqkehz8F/+CHOTc1AnbtLCXGPD0rd0Yax+keYlQn
8NctYZbOuQBOMmSL55xyvQ9b38Z9G6hYtBRtYGRGU+/7som0E1Wm8LupTnEb8HEEJ7gUYuKnxstS
+HFnwR/vTFXpn4QWlZgCoIjQbdTubs4WqGO4wJRAkUQC0yafw9/CiUVYKOAo5nSeOzem9QTu4A89
7VLTHx21+/Lg2/rGnqZDCS4PovYavOHFtaaPpjDPClXLPdK933KwxBuPzE0kjKqJIxlwZBBMyF5l
3pE9pyrfxOU+TlASkuCcaLeYS8eUYM1/Ume3CneuObR861rJyo+4E6hbxsw376v8FXhH8AOw9MW5
53pdK1jiCs1L9zyZLh3uSKXn57XdB6tO7efZi7f8lW6/IwEu0GVYc7KyttaYGEfRJ0oiXEomXeMG
TjQlP+My9OqAQnvz6dHvKNXiJHlGpWEKrfF6cmrTN2pMBec8wFzYOdBqg6msHtPv5YlD3IAhpPYs
49yALKklW1HEhXHuqtTjKmuiLt47Y1g+ZgPzNhA9ezDt4LABobxpLfx2BuCrDSGob+us5FqLHKeZ
RV+HwWj/6a0p+fj+0t18JwkOIIFH4kSG1GtrvtmqBhigrnFu9a5ZdojedfbTnOa6FjhhCZb0/eHe
PsVVogJEilIHyCyiWcKF1WlQRlk3KgQlxageBCXFwQt9NSvE+OqF8VQFc1p4n4GYJMkJ1Bw1b2tx
CwTeC2vog3ZsBvtDFRGzPaPcXCUbP+8mduLX0e9DTV5mrSzM9UZy2yhrefits0sxeF/jPfahbdWp
3FlKRcFncuoPRWvA2n5/VW4Op8z7JbFZKkZQ+V4tCs5GCBbqi32ep9iBxgdO7Xs0NblzRJtlqPbk
8sujPXXiFlnNwIQVueObzdxkCeakIqq4ZyESoarjKM/0/TcNuG9iNcIjh2KRS18dj9A18FSYZewO
YTqfCzSN90lvNH46Dr+8OvO+OLgrBFYVmp+ictzqFd7kTcj2EJBSDaeHK+Vurj+lkWaZMya1ch56
0z53SIs8F0rzcO2RSg2ejAY9GckWXBeohJW4YGtT74x4hs4+tvqvjmjCl8XrtxDrt3sT1heSyuBQ
cRDjSr2eEOTmri+dxiMRzPLPQkBfjcvePTTu2AUOvrn/2Jn189GNCaBGZiwojYA7XDORRd8n9UyH
6IyJjfFCtpRrRGyak2PzPCvzMVbaYsug52bHUF2lKc69JJN7ds71PEuaFaVpAae1NK3+1i+TczKS
ttgBv4nQt4/y/NRkefZ3XfbaRvBxZ88wNG0gVMZB669rNuCSKcQOpncOs1DfJ0Ssey+bjP8yCh01
qn2sqLnuv2qLk3RqZ3nngsK1PyqhCUnKfvgBZhn5bvC7sB2iPL7a/5M69OjeKt550sNqN4yaG7T1
2F7sihr5+7vk3rJJAVEwdLg2AqK5/mJOPXnDYifuuStS7W9qi/WHsizif98f5d6+gCDH1QxfA4H7
VQTjYF3cL57c/9TAlx9OHvavxtKV4w9cWN1upzjEvwezKxTHrxSt+PH+8PcmyT3LMZCRFFfL9STn
uhJqJSKPhzJMdl0xTnt1EdPGAyQncf08yq64NC9jDKkXdT0KcjtI+Smme85hQZuBHTuITtQZ1li+
yFUvBaFuan8bdd8s9CoR/QAlkI1bKJs7vwJUiknoRtVdY8bXv4IYvKoU0qxzJwbX2utiKl8xZZ1V
PzZH72J0Ivb8HP1IfNDtKta/mUWsbLni3FlwwPtAfMiY2FrWCm2nKRW3g+i8szcn5d4MwxqB6LLf
WPDbp5euGJUEMDgQPm7q1ErojLXeuhxGdyj9NKz/qkIt8TWj+ksD8v/wQy9H4/5GCZCbfB2ozqiB
pjMqVWc7HtQXWKDRCZBu/2K0OUoSZrglQX4b3dG+AwjxZn0C5FT+/bdIEofTmLJbGp6HkjZNFrvW
JR0Tz3dae9ko4L1V9Fdb9y0wRgoGnwHgrddjRZOaIg2VxJducpcuyHgza98sEZHzo6w0Pk04reYH
e4n1f6FZRfWr7cVu4iudln+DLDAMu9iwuygYtLEevlVl1jU4VmVE2vEY5wWe6S48BDXyIuu1Znmn
V60qyghWnzP9IKyzimMxlCINhqis1Atqdm4VZDNiAf4E7VsEwu6a4VQMqE74xghTNdAHzrI/NG3/
MvZKZO6wrEg1P/NElH40RemAi7FaOznin1lPOy1VnD4YwEy6QV6EBio0kDx+5k5qFsclao2BQ2rC
LPQUzfqOEYFd+qPXm02gYk0F8k6pUhw5YflWfoOypvDZ9VzOWrZM8/NYOiJBC5nIbGOP396cZJ8A
mGR+JCkKq8hhaFUBFD23z26kXkZn0HeIpBgUebRO7NIaqLgE5nygiV1tlK/uxCygfymUIebnILe5
ukgIdgGJ1pyuOiTrxMdoLGlNqtkHIRKxz9AF/qhBdn6UYESDFhwDTRe8QmTNbLXts7EBaBz3yllt
vaT9qlpYT/rRqCvFRhR9u7JAtrg4JGNdNoRXK9s09Rhr7RBdYjdsPhfNECaBNfZzfurb0M1iX6dn
2ftW6TbOp8F1x+bR7gDqB/BBqJUASmbWq0sSEwFncCAcnW0h0q/VrJp7oxrsjc945yqGdsLLJBt5
4KtX05wy225NjvIZu41on8RTsjPN7uGmCnORkkS8fijAUja4vkA8ryFh6bTw3KG2Ofq6ky8nzBqn
aKc0ZbLBZLjdmTzhzAeFIqkbvdYrRGXAHJsKOl8XTeIyFK4dDBN7Es/z+IkCVPU9V7FgeDSGgDaO
vgFtc+Ik2hbXM2yXycsrHH8vGvnkzuvbiMCseRiNy06kjUOph36cTTf5epSMDgN6x3Z0STDPfjIh
Lv7p0dvwY32k7Pr+jO4sIxEZzWQc2KRa22pGFJ4jkEZGdDGzZVfZ/U8L9ccd8KInmypW4CobB+72
QWNuNG0Af/KE3thQJW6uxWGYxRdvdFW86fMk39ElNL966C5uzO02NOApo2sMRUjC8Ne7PoJztzRt
E12sHoqwskzf00b7Fdrq4MPCGjZGe4OTXr+fVL7gCQOjJi+ntXH92SYnSu26DZXz6DYa6pgybT7b
1hCpPBaJoqJhPnBzxmMYZ7sIuFLij4DKkCMIJwxEujjXzKOWWVa/7+m5/BXSftaCftSrMRiq3lV2
tjlX9a/3N8CdDwLDmQISS0Wutu7F2EWWOkbX2GfHCMczHfZfKeCp50TPN+Lv26uWihGXHbe5QWR6
U6jyeB4HL7PPqERltl/TV/pMkIBafqy4xuvQZuI8FY39sTHj7uf7k1zvcsuRsRMfhySHXsw69m/J
6GPowPZxHuP6n6Swy0va2vVexGDel9jQ9lnZpPv3B12v7NugBOGSKoRaxzp2S714VurKRKhUuOFp
tCvtWOBCuRtmEEbvD7W+39+GkvVGPiCv9Drej02TIkkEU5aC13Ap0a9/NgZV/Q8TkvBftKmpgt8g
Lec6j5skC+2jN0TSRdvO9wV2PIeym4fPj0+I+JqUlDuC2G91LU1Z32l16dpHJ+3yl8YY6+fQ8rYQ
wDfLBkkHxDa9A2oVFCtWGWmjtrlQqlE5Dnmu45+khIGDSvWjy0ajkYwQeAeJJ8+wfn0vxO6CVRM1
lyPxrPMN3dIwSBrLO0xms0VwutlyDMU2AK9CmIgI4SqEV4eO2qRXuZDRx/BvPSzmlI6fljxnPT7N
G5vudjAIYkwNbD26XjcFCrdeimGaFe9Y4gl1HGzF/VnoPItxXxlbggW3X4qxqCkRFqLqRYvpeg1b
O1LsLrG9I7u/xnakQy6qarwtq5P7w1DAhXKOZeybI9Lv6VbtpjhMGN6xKEZMNe208rsI6tb7m/vu
woFrx7hBOgmu4e2J4kG61kLvOJq9iuwv+gdBOvQiqLOm3XqW7kwJhAQIcLY3jJv1ScJ+LFFRr2NK
9Nd9rERo3+rZFlf/7ijUGFEFlLDCtU5pbGRgAKsoPA6VGWZBVJXRTwTYlq1s/3bp+DRSMwWoFDtu
DcPIJ7sRc5HaxzBNTD/VMaIqzb4/TWq2RVq7M5RsX1Ibhual2Wssu4pughkiXHLsICbuwU3NOy0J
7Z2nii3K9u3qAb0AnQgWiB4C1dPr3T04YwfVqvOOddd7vkoBcxdpmwr866IQrQnKsq5MNXDBo4V4
PUrjuKJtHEiVbudG4fe0q1z1tTYN4pMwHIXmJ8tQF0GvJNmvWJFSmYujK1vqirfLSrqDBSkXorRv
8ORa/HbErLlS6O9P3lGduG7rRJhwcgxvJ9JNO957y4o6B/rzVMFsTsD1UKVVphloAe+oFZ3a7+Mx
U4unyaiMref3zpzovjEQQC8CzbWcSthaUeuoVXi0RNHtchdJqaIuEP205yl49O6AkA58jo8pkbVr
s5KOi51+t6oc9WqhFNHof40quIYC4fXHR5L6Ymj4sC/5UqsPRYW+BbHcRKdO5P1B82pn32SlcxhT
5WFlGK4lTEE50YznepZc39/2xBAOTSk0PTplZvdX5mLmMdGd2Mt/dXx/+e5sCSlchSoMw2ERtTpp
sVLi7ZLM0Sky227XWovYmd64xWZeJx58HOAIBBZUL0DlrZ/hdErQXBm16FTDC1To2/pebP+CsoEy
CUnVw1PCd1QmwbQi5Ma4XjzLKHv8mkR8ikPh+phrILUnwI6/P8oN01gK+nE3SeaXI4kIq2+k6MBH
wKYqR1MBPTP6gzcl2eus2tXwcdHNUPFF2g72ThkX0DuVnaqf09YTpZ91Lvp0qGSX+bGK7breqX3Y
1z9EXjoaHhlUXjaCx5vjyANBRCJDfrp2GNhfr4gGkKms6fSfDHf8VkuQVFQWf5UF0Jz3F+VmN7Hw
Eo2BEDg4PVSNrgcKqwGTt6wuT5OXxYFTdfbe641q4wPf7CY5Cg0tuofsXKo416O0s7aUlYXBkzHq
7bTDv7nq/WWIJcAzXIb8eeFHbuXOt2tICMRLS+7M24QKxvWgwgZbbmuJS8aUQju1vRFhMg1003JI
zD7ack6/8Zqk+satJgseEE4kmPN6PG/SvLi0F+domsXyISmmCOCxVvyrzoPj7nHTS4Tv9YNXntKq
jJ2T5yXVuDMUJe4ORoOD1+n9T3vzWPI4kbJx8xEGQi5bBZxFmLhoLLrMPwl/9PMCRUF5Bj7yVzQh
H9Da34zGAXy2JSV7Q5ggGiTDgo5Ik4FG0npctzNKr4oij3WoNc0HpmX4bhK6O9Gp2qmgb3PWvC45
55U+fdKEon8PzcL68v7kb9Jl+SPQsHzDukpoyfXHIDM3zSnijXa7OlEPwDjcdu8VhWGdijwkjHTj
qvuYxWD/HtWIZ2RHwl650KTh++pELRgGOvo8e8dMa2o4WLUzI+y6WMN/GYfLkoRZksXWlCOEpSo9
Fb13tPrW+TvKFvFJhVWxUey6vR+omMv+jQQ3AXZf3ZmIoCZax946VrXjXFDbrZ4Qj5o37oe7o4BO
oylFkEN58vprEajmLkRZ77gQsxn7scy0Mai0adySV729E8j0sESV5CliSXW1LSYrQkFwIsgna052
1PlqKDWiCdIcBOL7O/DenMjzIHVSSiP6WL3TppcpIsmzEAnGNvluY6x4tLJKP/yHUcDMU6KRajXr
dK/s2rC0rDg8GkM27xMjVU9CSbc4LLf3N8v22yirZasR9YYLSdw9Okn5Wi5W9VzHpn4AX6d/oNjs
bKzdvdOLErXU1Zf+teZqPBe1CjhdXCHA2MWTvbg/smaYdkhSw9yZn9NKPAqs49LifQIKwYMryyir
yxKjH8ymtSI8RvHcHV21TYN48pZP73+tO9uPLhQDAexAZWdNsc+bEFBfWodHJeyiI/efdxqLWN2z
O6ytXihH5vdS7tuEUH2kWAPbl2v++kiN/UjYYIjw6GTWn3M5IR/npC0xT5lvvDN3Nrrka5ClgCeh
PbJCjoHDpjmlTeFx6tTWF7pi7FVEJB7f6Pg4y/AQdQ/u19Vrnre2PUdpqRy9XDSIINhReDENaQP2
8CcCIM0GoPNNV219oHjix9Ir4+gEKa14VWBqnVOl9naz6MoH6Vl8IsrsEtwEPQxptvWey+uFBUX2
S5S6eu7D2X0qFaX77OZ2/z/LadutFpo8Nqs9IWPgt/mReK03ecs7qS5KFp+0XJ9qf2wMNw70NqZJ
PtlK+5NoNnQP1WjF5Z9G1jutD3eza3/BHW7LPfK1KrTOGoT7K1BeY/wokF4CDoW8i+WXLY1VZHqc
PvIXtx7MvwdbhD9CZYp7kOfVRH0tmvs66FIdvpSaLbb7t904obQ61dT4JRx1Lhit7kR/jPpc+enh
P+zysLVlddC6Pvb2aQazamdGOGhhbjmYqp8hwpPtjH7iF4w01MUOkHz6vWzbqQxmT03yo6vkeLW8
v0nubHmkZgDiyAYQAab8+2/ZXov/hjnZBnYfY1x9VpsyPQAU+Q+vogzNUQInSyRoXh0sMTgVcvxz
TA4WW3uqK8WuWSh1/Ie5/DbK6q7FI802SF3jU6ilP0zA9kFNHSN4f5A7F59kYqNAAINEUnSuF6yY
nTamuM9Wz4Zxj/NsjWZqoe3jatkCXd4dSlIcADCZ1IlWQ7WlNoOOyJOTVmf5CfJ17w91qh2lOufG
0t0OBXJVEpz4P6pn64SyBPmZJ7aenNI4gsAC1m1PH2w6GAvmJY8uIBxnurWybcFCrp3DchxebdRQ
klOSdsZuahxr70WO9ak3zS0A8u3mlroldEiI+zDpWSsppWHeGY2FlUaMRKjPC934mvC2bHPurR3P
OL0lQlha7vLvvx2hpk+H0kgwlgzLBFnQ1BM7fU6+qWP2qIYOkFhqGVIZijK/JNpdjwRnH4Z7olYn
9CNoaoKum/tdXGrjEKiFp25l1OuJ8X3k+46nFpwpAsDVeULJNivt3AuPhQsbzXd1sLKnJMoR5JxV
ES8b5aB1qCSHkxKSHC/6tkBArmdn1XqjOi3VNGyfkTAvkvqsDUYedFUijoDKBtiouboRx6zjwbdB
Ocxv64rm6OqMKdTqaMYbyrGbtfgPxRm6/Wy15lONS9EHotwtk3g5id8fLsaTLUHEnaiDMtXVTUi3
GSGLxUXTS0sqjnP3T6lrX/Ou/Ti6ObbVWn0o0hGcQbaRZN35mJKmLpUWZBV9TSkMG/SIo2qJTrFu
wINCm674POPK0u3Hxa63ruI7y8pokgcB6PAWxNoIMwSqAyBPi8YUPeKSiB6+znMVZdNhHLx52rjA
1kddriuKp+wbxJ8lKuR689hODHq6ZMCogQ7muW0NMa5INy7/+6NIo1epZkYmcT0KzNmymDwzOplz
HO1ADLeBqUaPWjoxFxaN+JNqGQneWipLM8jrUE9JTpJahkmfWbbnNq7ARQHLs8H/Wdbjq2dhlEbi
ABecfs4qJFVni5a72TFi3xevvZaJ5yzRnC+P3fxv84JzzT3JTUY0cL16eeJN7pzWyUnJs2qvxpH1
Miu6ftRFtlX0vXOX0KAkleSupLuxdiFUWg0FuEzlPWvq5nOMfMKp5oLcG3Eb5j7Ch5iVWo21AYO6
Pdx8OeyUaYvKQHh9uK158fRKXdLT7KrVcEz6QR/OKA1ryWHs+N/zaIv8Zx8m6AlkWiucYAJIuAVQ
vN2kbBkAPSZBP9tnLcY/Joqt9XGRnXorqf4YY3f+Q4i+/vzox3xbV5rOqOjQLVtdnI3SYMMOt/Sk
Np04Y6C57DA+1l+SsHQ2IoY7EyICQm+d/jZ1mXWM2sVC7SvdQR+0nH5VldoEUnRj4/W5NwgXMtUn
AiAOt/z7b6+4avWp0kbMx20XSIOOoqOyWi4/3l+123tR0jEwR+Ympii+Fq2lwNKYVFEx96qt5KOa
R85Xxao1sFexpj15erRsbMl7A1I8pcGNPgnFtVXIYLY2lItxzggZELzW80h7buLUfM4RIz+Uztw8
vT/BO8vI9QiITVo0S8TX9TJGM9ozkdLnJ6su24M+ivhJT7RxYxnvjkLzQzre0Xhbt1lSddKMwmRW
tYuCWpIW/4ez89qR3Oba9RUJUA6nCpU6h+kZ+0SYqJwlitLV70f+T76uanRhNjAGbMMwi5RELr7r
DXnqq3NffLsymQskHL8sOpZ4nrPXq/Cwz47rSZeG2RmAKYWs6/5+tRAT7jwla8Vrq6n1bwXYTLkZ
uyY/yrjXvUPHvNdjvpJLym17TIxIGUmVup0HE6FmNWEH3vuUrIh/M3igdpTCKseSmWHaaMkzbJJj
KbyfgvdcBHrdzp1PApjb7fWh781AFWuWhrhndfU3NR5RNSR2vNovsTVz7iW66JxwxIF4OSaGLvpb
bcUIyY+nNU2fTfjDxY+kjtvcTyZTU3D9qRR9uNGN1UnfYNxAiSFc2132+eAq4wuxXZoRWp3aTpD5
u1H9N9aTZYl6fV6GKK0yp8Ry3qxkUBDu9SQ8LSNGVFcmbMcxr+dinsf4jqU0nOSkE/eJBnDx07Kf
s0PdOJ37O09aQ4QS2q92S971agVDa4s6nCGODnfYlS/qviibSkXSXRh9WHtSnW/SWvXKfcEe64Ri
kziFnmJVxmthe43n27zfZkAnKEn9eRSLnHCNmqrkHizVUG8tMppIXPf0pQjmYq5/IOavpodCtK7u
z1JtrGCs+/a3xPDZOmmrslRPvesSVE8TUalOCpaPOEHkknjFyibWKpSFXJ1odPOMPdeMh/quUypn
2imKregH7lFz9bIk9I2OMa4q5bHHBncOZ/Te7YskAlm/JW2glLtyKArtn2Ydkdr5LeSu5Z5ReqTh
5BT1PxV6jvZ3AwcaSg9o+XWElW5W+1auN2W0DJOSplhQs1knvnC0ab53LVp8UUtce/pIIZ90YBsc
tinME8vOH7VxMVSM6OyRxPoB0f/ol4SAjOE8aINzly+k4JDGlrR6CNxSzI+l1STeb9JBE++p61qt
ffIMgbeB6ggDFuFaKUN1KGzFdH4OqT12kXSNsf/VK1aDJVKMtWyuBTgKKM3L6IweD8Btx1memnEy
hlOZj4t225PZ1exLxcuSKG6nPE6PBZWr/gYJWNd/zdLInXuUDapxaGtNn75IHXx61yt5Ge/SUmrz
t4UUhPFY0rvO+NbUSeYRXA+3PeaJIdNgbTrUNv6YpHxMvkjzhmaa3jfyDzDarIcdddLw0iixa+zo
FdTpk7Ih47tqIM0hSmEX5EHizQbXvHnR8l2DbfVb32p9E43elNoB74zofTX22JXiteWpiKEZil3R
TUb9L3EyNmeLKR3lqCvl+LTa9eQUvlmubgxR2x2E97A2Q+0+15NuJY9qN+sEiXr1rOIc2a+uDfhJ
fhZFeyZq614VtH8PjZ3O+ltllfMS6o3wPN+cyu3/NCJjD7UsT8eTrNUs27XmaKk+lm6DuxdG5ngR
AGFcv2CEGev+MBjZv8izRqMLLESSxg7XnvQHyEGdRas2FPFh1dapjUSbyPmbYo04JLhqaVqw2/rJ
HIMqFXMVaTilOIQkz0W7S+FW5Q+mjnd56tNuTLoQzyg7x2/MHecfM2ZI8qhXBZZnplP34AC10Hst
zLKs0aI5Jityl1lF1b+JydPK7+6iZjIQa+rFqw9bwfmtVf1UwSSu3BlLh2zUAmEMRws/Aj93u8WN
DGvoHo2cKiOoR7tLwsa2hRfmRZrg51TMQ/eUV3V2Aw6IAEwv0kmcqtLOs9sYs7/MXxWnyCGGedP4
hIGoAkhX1UIhvi5O/t2AXAjEdj/3a8DBGA9/ciWPXyetz+Rprae4nKAqoYkqQyerUhPvCVe4vZ/Q
MR/x+VgkNb4/iWysCp+9LFfvtKw0l6Nmlslwby96pn7p41byAsRVKdbQrgtFqflv8w6llWYWqv3I
yurrsfEIu30h/tqaf8hussewFi75Kf44pHgIuwIfi33vVbYR1NM414TK2avhlEHfGWURGk025Lf5
GsuWkOG237ZvvbZJpoOeWzxmJekIvtPV5Y9mJsWzIOC2H3tsN8Y2P65Wy28bRNWKnBioztZuulhJ
p+Nqljar2A59rSK7w1DK9ZHE6e5JXfVGO3lF1bx6kLvEKdWWofYzb01PVSdV5ZCzqphjyqmz/Tln
mBABlPZt8MxiCmRb9jSjzXTKQgSEnX1XcOgq91nCGyH9TiXc8c41e0s/dd0ocCjDEsn5kRdxvt4v
UhcDJ1an98MBnxC3NXwpKHafML+K+weC1fRnrykAj+rVHL+6pIT8jOu4SPyakwmfiVLOaB6m6hs1
RPqIBh8vk76lB3dQMtX+Zqm6eOvqWsoAlH41b1NMtq0T3UOR+ZmU4k/erdbveJaUhGY+dcWhXgRr
CCN7UAEIPEsa433hmHJ56zVBFBnkusTd4ZKb8BUZ6Wo7LJMdT8+ltRjZjTtq2dL5Hedx9TDXrbTv
YByK4lcpBnoSfjMYffWmScOpSOzpF6fxi6S2deHzxa3VvoXcWT2nauqOfjHGq7mf6tLS18du+4e3
sskxpfGVsjWnlPeWYn2Hj+kkAtWdkp+1HVt1UAmycnxsRkYFDxpjfNQGUPqT4mRdspVDVuFjbqZP
VBY1bix4Llo/FDlm9UA8RW79NOOmKgLhlWn7rMRWW/qWDV/yborTbNBDK8vtP9qca698T0r8Vou+
yqJF07P8T8EFTOJz4qV/22+lEkS0gGZ1Q21wTDpD+aggVA7EpT7onIpha+GuRycJ0lxp2OGVspMa
+T1G9H6osxpaMzLEkoZaHyoW706mZf2v6s7XkP/LKzI3cFwLthYhFlP22YSURuatXER1yBBWHytr
oiGirdbz4tbdW2aPapjLwnz626nRe+ViTuuQfjLdqffXg3ZSe+Hg7nroNZmn4aBjGEzJp16T91+i
XZsBDagseCIk2HOooROZqleNmR5kZZb/ijLpB79VpauGy6oq/x9XYVIzXSq1LVDoXOiuG2NnrEuM
cS1Z4wqflZG8NtTUS9BCv7rGvr6Y2kZLha5sA9MQC3zOHK3XlrJXa5sD/hkYVSlu+YOv0vCnrFpf
Pn9aF5dH3g4E6PizYPu9saPfP62iNenXELp1mGJOSVNRiyDz5rfeyIa9afy1RgOXInRP/xldor8D
Q3k/nN1mvZw9neGwTA9SuQ4HctNtv7Tgw34+s4tFBBLitQBeAyvUqbHfD6Uuw2YSa0ExKBYn4nZi
v3pzmZ2apRx///VQlIew9BDaID04f+U9YsWcaWWo0eONKCZUulNZZPsmb+e/7PiSM7VhhlDMMVKk
LX82K0U2Ykq7UTtoZqz6UuM4z7ZkM2Fl3u7zWbks0Ls9iqE28SLUJGIKGOz9AmoaCquahsBhWkyt
P8Ij1r/X6uC0vp4k+ZuR6vFTmjDRCDFsVkWfj35x/99Gp0kAJwA6Cra270evtGTMjJTRE26/O67g
DkeSfY129tEo0JXptDDGpjB8Pwp3kNbiyqgf1JJmgNo3E9Jjt7+yJZ5/ZOChICUWUAatty2W8f0o
bIntFmTpHkStucfG6NZjaU6/J7J3d6imry3d+ZuPKGVrs/AyMhimhmeTGq3cdmRdxQdoMM2uWd0l
VI2+36ceQri/e0oMBUX1v9YyvgcIDd/PLJMTfKEF6JXawApKGKnHqe//1ouLUQydRwTOi5kEPJH3
o3g9/lGKtN2DTO1/xlS7HSos97g6PmHNd81x6fyVwG0eqJNV25RQUE3PHlZWC1Xijm0cYBYQtzAu
COWCJivz758v3cVTwvoRZyeoszqX+otqI2UuHrah+bFf+oSyKG+qYOM8vKYitV7+diygSPYmPqkt
a8TY5vw/yKflTpVdtWZ5JGnXOA0cXPckVKOchDh95Y04B8iBijcqMPstWAtg5FmXBpv7uag9pTx2
Y5VpkSgy3f6RdTGIxqrHziOeKoX6oIu4yG8FiU3P6tgKcfjr+TI27YFtu8QA5ey1XDd+WaIRxG0M
bRoRWzm9aSPsGD+3Uv0vNyomDHEJu1mm/J/h7Pu15YoG0TxN6mOLt+5ODrYVOjKzr2zG+nkttw2D
YTsUUXxqaOGffdQxP8HWK706NjMX1bBu2JnDpVJFHgC0uK+jh1/UEcgi63yM8eVy6xJouT7E5YIX
IHfMVT2si2t/0RD6E+NcGJhDjIi7shDv0Vyexn5wu7dYyWcVKVaCUWXoYWYpXwmxc7rI6uTSHFqp
jvJ1NadufsWnwBK3WEt6cWT2jfPP58/w/5DX/z2AYIIhHKCrTysOefb5EaCPJRcRz02OOLdT+uy4
+81qflStKtugqKVzxVfLbKf1FSc2aX6TrV5jRcK/yQy8QsrCCm2L1Mz7DHc2/Y7IglQGVix5VqaK
HehjleZlcZiAicCxvNaboiY3FWwGYX7WP0UJsSdAAKAOD2SapvLYpDRuI83JuywQOvleIQBTqryO
eutWQd0uTRFhU6mIqOGikdu+V6rzn4nOCZbhpV5xzS461zqIWSDDxZtem3HjmIb8bpWYj942LdkN
ezKbqI3cYjXSoF1gxCGWLdrk3kla14ysKZ57PytVY7mxSqQ/ZeBmdOofnMFxq4d0qAz7kQ+tq25x
2IirQJuXBD2Ay83/Jq3qTnleLC8zT5snX3Nj5nlS+athLN+5vbdqlAqnlvfawvXwCA8A8pWv9QS1
HixSpvs/OG8AYwCJml6U1U7cB3FRFNUON0EzD1euZVqEOZlRgAG7zh++UWY9xzhqHNW86qbdSjqU
FwhsTn6kZVnVXHBtsrwWV7FKf17sReyySZ/d/RDr2neOhLriZcdP9aCu1oQboqMqXH6HclSf52ax
X4m3WsrHsYwtJcriovnetq76Jxv15BkjyX7xJyzhQaYVr1NPFvrnwTfwWvySgaV6oWPb3XPurPKx
b5QJIaclldtxGa15V3fpmPpZRnnn6wLj0MCpauJjSytx0qDSRendFqVj/VQrEO6IBkWpfQWlMZfb
pPXiH4Ve5nGokXo3Bl7hpWvq24WzukEhrOG1tlssBuY57ftAxRSsCzVtnsF1kWRmYi9brB/3tpqq
7Wuqekt949jxnIRJslRiP3coXG/S2DT+nXtzLX/YSepWB2C5VjlY5mKUz8TRra4PC05X/KFzvMfe
XoWxBkJTUu0L4mj9taoWM9+VmgRH9xvKhvhfcmPc/DdobPUlz9J82qtNMVsPS0IrNVTNFtZGveY8
kmVdG+e57vMhCSrFSnHMyqS2cjNSGwLPlVah/aqXo3tXp3UxEXanqP+SyNenBz1tXBJKSiNxpkdP
9k77cyYd4c0s7CJ5ELLuXmZ30bSXmujlnkZ/sQBT5XK1j27ftQStqM5cvllesVjhMnhafIrBcP9I
WtLCX/RplkGiCEPFm1pR5W2DxVV3WzgiezWUVc0gfvDm+0a+xParnCtv/JPpMbxquZRq6hMtWb/N
ZtaO98koNHtnq5Oq7t2usK1T08HHvoV6W5tPeRP3d4bZWvnesAnlvWvidMhCbUCdCZjUgd0ZdCDW
xxZdcPFKc4CvsQSZ1nxer9ShUuJKdmclbvtgYf1vsTeN2O+mRoxNlaYOZRWVSkGccTwvzRoCZTfH
OZm6KiLywK4iR0XVGmRmXWGca6h5h6tyCsJPYJ37UyVnsLgB1Eut3ULxmQZj5elP85KWVrim1ViS
Bq6PnQ94PAJGYdfbB8a88SiBbNwHaZZ0P2xnsUUAS61FGzHhlBJk+kBvyZyUQfjWWIExtYndG6EL
KV4JHMct8uOsd5W7SZAMQvpsezw4bozvBFE+eu1P+G20+9HR8zToaZn80udeK/2e1GRa5qB1eWDl
yfqCifCaRobRqw+JRiMwMrSsu0faz+qKYuyPslC6n/YA1zYyjcx8JCS5KfxMXasyWKS6/uzWlEa9
tbbuUTdEXEXp6LlATxQGvrJgmxs5edtGTbyuX5MpKfUbY9FjY49xOt8ATn19kIhGWOzFRmyHSiqd
rxKefxcsHEuaXzbFeMc1qPpnanVn3qV6LoBw9e5Jo5X2q8/E+mOsRfpNH+kNBL2XdkYwOKPNymmk
b4SzzvEASOMArmaq9bPos+SfvHBnLxhHpPpBMepixkkDnXJI69pNb2bO899sngZWUYY1a35jSo3u
G7pOsi+F2n61ptX1dsWwruhl6vSr6yhxFWaS4Pkon9wc9qsosxkLvYr2dGp2T2ZXed9no2/0QFpt
dTPQbVxRwaTdKfP0SQtlOXbYhpT6OviaF89Z5OW9/kMrObYCQILN7NhTEoygcs9bfKsHNIWwC9Fk
P9MdiLkwOsYc6X3megElygrDRbdFG5ZIKG7iJUfJPq8CmCrLhc+qou5aMD/6VWZqZR4LW5uKYLQb
2LoNV4wH/CwcfHtKpJhBljnuL0dv9S+OuZB+m/AK04TTwbqmtRpICMIpiw24yxT4tl5sWUSEzmLw
xzGdLR+JavtvPEHUAXJWi9/eOOv/xLO15FE5jCQziJ4GrGgd70uZLM6LU09lukvFWt7GBMkkodtN
Ux9gN0AJRfQJXSEFFtM/A+56/O3c9GlIRnOahBhGyzsE1WMZTpSnB+zaWBkUnpy/rtPzG4mUr7Nw
SiwODCCsQeM8a6Tr84aoT51pt7+GhLMbdlCuV0Fcc/hEnassTzy5+es41Jbia3nfvuhrV3R+74Dh
+n2fGHc50WAy8rohr0MV0tbkN3DHl12FFvNrY5iJwGQUDfK2tdLSpenSsTGIvC0jmKTpfT+PCam3
aZ8+q2Y+pnvuDdZR53A3EGk7neUTlGunO4xq65ey7Z0K142SzgH+wilxN+XIRiNz8LLnvqqqCMIM
6ZqlW1svnUNH0af4NMpAzov1nA3KXIfOPA/ubsVXCPf0uDS+kRulWkx9arPAHdTmrVzI4YtcJdZ+
NUvj9gGifAxysWdHlKNNdHBv+mGpvivcdCw+Fs3ju43dTI0WZzBYYUUu341K1WIfT74mjuBIF+qe
NiZ2IVLq9PSKLO0Lv0wXjuWuNauJfHp7LQKtq9sTXYal8Pu5TOsgFiC4AR5JwzMxGgvNbejqd13K
ewuwbXWuv1leF+Gwdm4WtJNjDft1Ys2iYjXzPvAwcK8CqYzLH9NsrC99MivfKtrHj7XpiYFemehH
v/c2I7QtXoLTVhTdb2Dd6bcKfkZgdj0Yb2Rlz+VJVWtV36eCAD9jWKGvox/k1Fx7kzYSZvUZPeC2
rl4ovNovVVEP/1ixjuzN0ErxFMd1V+9As5yXspu1r2SXZo4vZmBCH2ENZW5eLcqLA93gWdQSnx+v
L7Dw0KSakqKUGlKJwE+N2zUznSGsrHXO/Uas9Ug/a2WR+r6jeRFbdiy3fmh3KqiPp4dMI13LB58q
nnN1xFXXkpWOw3pTzlVI2Ibs+Dw4+wJD2PovfWELDNt+nf+xvT5+3dwKG/Z0aip/XPWsCUwTEZuv
DVqn77mhzEoa2NJaqkNuuGO2n5SarxEOYDYdWmEV88/JxC7vjgLcVMLcSIX2GhMh6O6ZbR8fuq6Y
iEyojbLayyqxeaCOxUGANryP/4HekS4PFA5589W0lF6JaleafTB5fS5vW/hywxPaZ1y2bVVwS+t0
k8R430wGNm9/avLRjRpVz6og7Yc0+SrbvKOZznny0469NX5Daz/TsqljpY5GVZ3R+4iiHxFJcozc
QevDMi/Re8d9i1Ouozuj1cc6qtyxK05TYnPnnbHVWHc2MevurUmDb/xuje6gROT36t6uGebB/omg
bmIJNGWBrFS3UxnVDHKMc+QS/1i1G8t7L0mU9bguy0yyk2MtX3ven/6L6axam/gFUicMnxHP2vew
QsxXYChdiVik3E6JJ4zriax6kXvHKRbecGMPHTedmac5HftZq4sbgjZK1x+Qtbi3veXVekAeq2Xv
MjJ5t+O6odxE/ZHkgZpPrTxQRDgzAGXb1qHG1Wr+YeuWYryZOikQUcLF1r11KEC/dA06la3LWXNY
Nhq3j9xsai5tSup03xJq9+R1UmKBSl3h+kLOAjE4zZuFiloLaLB0nHFJtnI8meo4YXUthdJ8X6oJ
SapWLC2Ov9xWDVLKhVLu20VPJV05s1buc71sKYm1wdR55VNcuLxIZo0sjzXbpbjXZEXpZyjd7N5k
STF7a+hWkMC/zIYslrDTsNX19djC3hw+Tdbv8Pu21gNyIqve12BU9a9Kz7r0aSq1afUTS8RagNTF
rHYEy2V56M5cYV9Ksx0WfGkWx74vitaZwlWOxrwxGdbld9sR3mD6sl7cCjOA2kwjGJCue6qFzLuI
jOr+uR+UxtjTjWy5ybjFUKqnNoWKSEyUp/FD17r3iFdb8nT2VQLP2pNdN941l9NL2GzDQaDiA7hg
f3fepMMgJ6vxwamO2VRPUZ2QO8GH+wUg9G+TFTbExUFYAGCGJAz07D2wY2S4qYJHVsdZa9I7nC7/
wYgYwKNfvn6OdHw0JayKEM6AdhNlfga0Z6bbEI7S1kfap3MQx6ob1eAZQYqs6gqMdIkiudhZ6sxr
c+UFTXo/JykLquS6bI5e7Vl3yE28oCiHN68d5ZEdxYggefz5fHaXeCp8dJaRPoJJv+KCdUlBhWO5
UR0xPSHwz0gmdg5xzSP6cg25K9F3pOilX0CP7v3EClXBCiR36uPalVlGfNdYnlKQsiU0sCa4gnFe
ruIG5KPu28AfLCe2H/M/cGpioTVJam5jG5bphord4ATRa9NwSNYh4drXW1qJAZC3VFdG/mAxaSbg
S4AYBRzwXK9h9kyskFNzdNjPcr/qAab9sXOv5q1frOfW6eQbw9Nq+9IuJOmaSegNDJnjEi+Lb8bQ
ONzYqwMF4Db6/AW56I6Am6IY44wGqOVbOwPcSdoEFrHV5bjIRv8jZWUH1dTY3yZiI9kRW3GlG3Mx
NZpJSF3wd+Av2PBn3wDkRXvR6qw5QbifDqPMceh0jHZXFoNy/HxqF4+LXh1XB8SZ/wX7nXfrnGGz
RBcOsT/KahsRmO1kcPxUc3rlu75Yw02SibEJg9FhxRzs/Rvp5F6uuRnpceu03STasqQNnhmGX8RQ
8/zW1YYrT+1yFQ3IBXip8snxNZxD7A1Xwr5Y7PLUzJkWcCI3gV7h1IQ8VLvy0m8//h0OzKSQ4m1/
+OjImng/OcDAqo/NpTppHQE8+nJXt3UAuQqi1EZzQ3pSbbBPfKWB/NGa4iSIuxvRDza89PfDlrBz
Epgf1SnJitxPhRtmdonlcWd+FaubhH/9quCsunnkYBxLv/BsNGKI7bzO3OpETEMaVlwZb8y0vCaX
++CpYS6yDbE5HBOx8H5OK8WXRr3Zntgs4RvqarPPhQNSxuO88tQ+ePe3tghaJL5vtsmzU20SCZC3
MrUnUUn5CAcxOcTF1cDKDx4S4lb+78gH0DS626/4n63Ypc2jmFnVnoZ2N2qCRavz2TdlpoSGcuWF
+GBGeLPQJ2bxWMLzgkCmw6A1XKtOiT7Xuw5vkF26lMvL5y/CxeFCI4d4PQQ0uITCSDp722cDt5cY
Z9OTWLD3ge9XGBhPl0M0WQ3MVsjRbVDAT1uvPK8PXg36LFAz3I17Qkfy/UoSFT1hCKO1p77s1Z2k
+iJaV/FCmsjXmAUfLCTdHARQ+EFumZRnvX18H5LJHeLmlObzCtGqG0M4jubfT4jvlooKfxuI/ecm
pGsKfWHt9fa0ktIdVKjGXip99fbGRILT58/sg7VDiQP5EtWmS5P27OMVAK5wTdruRBNjiEaK+KDq
cjNYNKj0nw/1wdrR1aSZa0BrMWmMvX9Mm35mykXTnQyusOausj3Fixajw7D77wficNzKKVgYF4Ju
KQl/pUHVnWD854GjzHqkKMo1VfJH0yH4aju3qKUQkL+fTlkupvBG7gogf+pDqqzkEyqL8K5xIi73
CQy7qOHR9W170jnPqRkqgDqpTycvzhMCUuQCsp+pYzJHWGpyk8oWbMH/+vinHOUEocv/n3PC2bNC
rjHEztJMp2HwypOgVqCn1jRZcWWcy9dvU+JA4Npyti5tSHsX+KyS6nSiAdLtIDdMvm4YAwL8tvjr
t4Kh4EcSVI51HJ3o989r0O1prtG4nWwrzXfC0OWucZT1yigfTgjbEcJYKDShIL0fxSxiZ1zbRJxK
ba7uFIdQaxBGy6DzrIC5fv6iX264mxfeRrWDLaByt3w/mDCsfOgJUTgJe6iLECc5z9kZg5IukeWU
W14kEeHefimr5PHvRya0z+Es8Wgpn/uZraYN7ahblUPRGbUd1OCN9d5sPHMJlkVLytt+hPcb6rYU
9e7zoS9rKs7kTTZv8GVr5IW/n7RmjqnrZkV/pJHY+05trF+0lGR7bVWTw9oJm36h0QdA+fGV5b78
4jk5Ta668EMQ8l74ehjd0MmqGI6T0pn7vB042fTsmtz18ntnTdm5tiONw/T8/iKl1o4KEOsRheiL
yCt0SlX7DWuP37Y1xIfPF/PydUWEiufUZqG1ebidbWJahrk/XHBxzPuMVsuaLLuCe4VfK5q8ctJo
lw9uGwtGowabBx7I2TGdZBiPmGaKfpw4PSfsUqteQ7oAkxrKNjOLk9MsRgzSvLprCPGeAAsPzuDL
xvdG7mGXgnwFM5VGjFZCjiMNE2spd5kyE3EqEmPTSsydmAPaUsn3z9fpP1va95U82APHF0Q73GT5
8/6tmxM9nzEaa4/4Ca8pIG1fGY+mIeo2KsvabTMfh6gyxaK3KZ1TbBdYIGDwIAYcnGVBAz4nDCBc
WzLYdugOkyQqRhxPSl8mlebetGpPP/apotOgf8XVfNL3uLLkPyyezkqaC7snzBYEQlhoIcb01zzP
rXscsaDtz21elU86xAIRJrPsE4QIq5pD9EjK9tvn6/DR+0KRb/EgYTZyPXy/DIMgKNbszeIozU6P
1KX8SrVg+U7b/n0N5ECcg5jKpg+l7RzvASPNjHmdyqNwkBSNsyn2CMrw+xTJGn0+qcvvGh7Ufzxz
zvONdft+Ut3geZxtcX1sOIjv8NCpwpJIir/ePSjpXGpjbFm4L5lnmzWXlaF1XHR2k1TLzaw/Puht
pe0/n8sHD2jLnqa62qSn2rlJf6VUYrTSqTuSel9+6zWdvGB6dpii6Q2O8p8P9sHCgedA1wTR2WiO
Z2+DWLXawJmiA7pyv8nYsI/oU65JAS73Q3zItjOGKwWg6XmG2iT0xsI7oT9Cm5sPAJnrSltmGLOj
mhQmIQ3KdC1q5XIRXa6YG/QHkgpYfLYrEsIO8N9yxKRlnr7K3pxd31A8DIgLKsv5yiP7YILbqQIi
jDifG+HZtcmYu47aERCYrLOZJGXL7voXjwzSZodiOTX3dr604srb+NEUMU6hcmWOgLdng+rK4nUj
VKRjW7fto1uq4rls3O42h69xpVa4fEtcYAg0jEg5KSads9UszaqFy7GORxNhpOb3VeEux7knyXj3
t68jrPktWOY/GTtA8fvvWNEg9VZodY5SGzVfGsUQILe6Zjh4+bgYBbcI5Libj4F1dhK4VULXzTLH
I/Sg74nV4Rkt7+d29EJOsmspYpdrt9XFFOEgHpSu55tGhzxKtVJimEdjLL9hRUHih5XML58v3OXL
wCg4l2NQsoXJnxc2W64TmpRuOs61rG9Ucj58N7FxqJraa3f1DyYEPMucqMP5ms8tKB0Vohc4wXyc
20IJhtJB1Em2wl9vTDQlOKXZB9lpiZh+/yZIpQYFNwW6zXKEJoM25EHR1vVK8XQxFz5abDw2x92N
6H9uuJJDJ3NEOs7Hhh7w/UjyF72yxr3ip3zxvm1+QxQfvNUICihA38/FxJkkgxk2HwvDAT+ZNDWC
UwpjRSmz/Yz4+MoN5sPxtp4O6AZ47Hl9raq5R5a7Ox+hm3rPjY2RWDPL9pfQ02KvaHFiXxnwoi5k
glBlN0eerUA834p6paQj7Rnz0eoWM8oSdFFr9k3O2p4r6IMW67drhWb+81f+40H5snRexW3w96tK
fxHjgNXm2anqN89ZgxrxqD+0kIDSFN26Mw4Pc3XNGuLCsoGKRkVzsN1B6VBQCbwfFpJsPmxq7mOf
qDtXaGq4iqn1h0ovbuJRUXDCbsUrdg5Zgpa2N5/tzjR/ydj68vn0L26O/A5ujf+H8AObbTvC/4CP
ZY4ffOPZ8pjUph06sKKrJwVOfBKMsVYjf51r5SlNF24fnw/80du1ddU8eNGAhOfxHJqcgId0Tx6n
SSwwL+0f5BPve9QE/tgkV5wfL/Y1ZrlZn4E5sX9ycXs/SzB3e56ybDmmwPAPE0yCQ5wq9rc4tn59
Pq0PRuIualCnWNu+c25KPccjHPd1Wo6SPv0J7pTca5NWHqXQ7ejzoS53HUbCO5Wzx4FEfB63vubT
UhITuhw98/9xdh7LbSPtGr4iVCGHLcAgUqQcJFm2N6jx+DdyaAANoHH154FWQ0olls8svBhPTRMd
v/CG2XnxYOf/U3TilszTOx+0yo7xOa8UtOsNkhomQI461w/QY/LPdVt691WlxZ/Nsa9uxAdvh8Ie
l6F44GD7v7FbJfEsrbrX54Ofe9M2j7tpg4tjH6ZZM/713DEUXXFu7fUBv87iKE8b3mw64OFHMT7i
Kzu+EOplNwK6t4eLx5Q1ojZDP5eC++W2a5FCyESRQJBfhIpMcMnPSWbN4Tha2s6QmXvX4vV14zF6
bxY9bjNeIqDzsG0uB3V14UPUr9QhSwYDcfkWI3lmPdSaZHn+2x0IxA6GA53P1e7kuviTFKrrDUjf
hywbirtyaCA428Pf+lewFdY6HR1/WiT0ca9m0ZDYShG3qoNd+E9KJelWBAgFaCBDNn//PXCMuSVo
QCJCt07tfy5DDMw8L1WWOhQzEglJgE29NUx/3ZTjLdURkAabQYxPcnE5ygJjaHYD9HcQoH1shvYw
0PkMayX+tJp5S5T/7TXLYBzdVbKcz7ruqnal0fix6pdDIH3lR7O3eE92TLnkM96n/jEg2DNv1Hfe
HZKndI1VXtnGl99XNW7v1uO0HGbfG4AKujgQCMQLDyIw+6OZ1+rGU/J2x6O3T04NmIcnFdXiywFj
ZBqUEqNz8OO6O+Csau/QzwRk2gXqhqTvu0NhV0S32KTHdf2QTD18G39RDkx0S+3JXP4AHJ+33FB/
a/BDNsapskCb41+1NjEuP6pvVBz7wgKi6mnZLqulfRiQQLgR/bzzPSt8YK0T8ArjE3M5Sqbq0ZB2
45PggnIbq077x64gQ0FscF4+PlxvtwWTRvYH5MSna+ZfJZpFKXunqhf/gNLPjLxzBQi+tKxka4AS
hIkQaM8fD/j2fURXdQV/rApftJyv6iydhc4dYA33sGi5d04WMAzDYk83dvt7o0CqXzvSCKWxXpcz
6HQaGN5Gegdr8GtuWYy6fuoFSrh//TEUS9dNt84dfdXLYbIOZ1n8S/2DKpEc0iTmyBW96Bsn6Z2P
WS9a4jKPihHoiMtR8joYYCwU8cHIICsXlQi2khDuxqZ7bxRCSFp/FNAZ52phmtpIVwy0T+qn0t9O
tfifkAspbhzV90dhcyOu6PNsXB0gkaedgW0kZOVUDWevbAI8Xcz4xvK/c4DWEAL8yMpXZm0uZyyZ
88FDi8Y/6A0lG0MXxrnNSsgsc2HemLa3/Em8jtZnkLID0pswfC7Hcuu81RLsxQ5ocS1Jf0pVCnDK
A0ICihuo0bfS+zc2q1CHCzXmzYZ5iUYb6ypUZFDOekxBM2vqm/KfUBZAAAlZIEH3tXpKtZdY5Hce
EmAbYc0/O+33x7v37dkH2LBemlQQSF+vXyGJz6ksBfuqSdH/tco2O06tmURWaxtRHo+30G1v157x
2Fuv1TSO/9VMkaZqo8pzxrP8GYhb3WzoTN0C9az79KIVQIlkLQxSV1ilh6/zVcibg9bXS3yQfTse
iMjoOGRz5YVisYLPS9IWR2voxAkAdP1CljXd8Ap5Z1YZmcNK6XXVqL7a4QEUAtccquRIdyE9qGSE
mAbUfkO8lvEk5d3h41V84zTDPcc/mHqvEqwUU642u95nphdrfXIs/FTNfwwf+tkpqXGiixyA9XJf
rIiFu4WXRtuoci5/O061AltSu7zliPjOx6NLvNaByR55+68+PpO5ZqAolx5hv+ib0Z7MI17taC9B
/QH3fsvabN0xV2vNlUinkf47jedrxF3nARrOx7Q79FzA28FAfHmeJ/M+ELm4K3orv/PdZfr28YS/
/cZVxAfhSJNapkNZ+PLAAyr38sENhgOMk45jn2lNGhJVZd4BGKWqNkWz9Lca19zEb76VHGz1MmJv
o6xy7eAep8i6WHRRD0kvsRDOhgEpwq4DYL81Aclap3FslmeUDoQXVRMeBd+XYJDu1vXK5NMwUrcO
ffiGxaZOA0MvuI/SuKi4gYC5ULzCiyoqMjmlkQFVy3lGZzZuQpkQ8DwY5mh1oSvRnjqg2GoXXzpV
Ntr3WqN1QS97dl75lg0oXIis3WZyMtn8W84y8WgGpBh7H5pWVs0mjauie1QmvE5YMRr1WK9E8Wur
T34qoRH5db9zFr1+1qbB7747WVogAuIl6My5Qur+3p39IEV0LEcZEF2jbCegTDj3RTyOOT/TsxMQ
4oE3hAqpPND3lvEC3Bx4fIZOy9esmKQEmN70sKTGvDSKCHzP0uzNDPLDD802Ju3OaJelD5dWa8dv
pk2mWIRxUgb6tu3jwnjJp8CfH1JBHvEbCl+xJHT+1Fz8may4S09mj6rYfbJI2CmlgVplZGZu/7Jk
6Ah9y4s8NfZFtVQp8l8CeBKVHLfQ71O98emYIiOWz4xdFB4MrBmLIWvnFZ7XHuTozekjqpUJwpQB
YYcbFdBgunARBE8h2Dtj+hQEpclRCOZCRPOYJSifU80190Heet4dn43ehDXoWfs5XobCfAKGWPcv
UiBWspvR6WrvynyK/ye0Yaleairp/3OLEqpklrVdcm5bw4/byKrjGT51XxZ6VMrGKaOeQhVUHNn0
IhwzSNFbhCpHSIjNYNkbrel1/bknyB2egJMkxqOitpx9HRCbGQ+Wo3p0y6akhG8qG2GFaY785TYD
Gyo+j2Ux/lwsqCdn3rAxQK++T5JNrpcBYobxlNdb6FFxt0GtELBtj09ktodYIed7VTU0Pqk0q3bH
UrPHoMyW8521NJ276YrZTY+FlxfTTmfuPdidyG7+pJUdJP8TsyHzjTE5gdgafdkVEQy+qvkk+ixt
Nos/iepOtF5fnGBRmz+gM7vFQ2fCxTs0wyygrPYpzEuZAm59EKnAdSbFmHiImlgzvo42GpOnLC95
7cvJHJ0Hk2WnDTjAaTjBXnXPrpvAMhSQNvpTQu/T2C2BO3pflS3a9DmD7lt+ygJALnDuLDF8F3C3
HzLaYMNTxUQN+8ZDbvSYjrndoTtYusa32u/8n8UIb2njVqPTPGg6MIldSmNE7YsOdjwmrH5s6iF+
OdW0tWxeT+MgIZJYz53s0uxpcjRlfHLitlKwCztYElGL3limhV4MvxXuyTx3O5wfaIlTlhLxcfa6
co6WLG+Lc6NN4iWjRhVbYWxV+bktjP40T80Iv62Ck7X3usGCaOjPxvSdVn48N1HQlwEaofawcOVt
pNemyVcSsCSD85UVbbBBL9jrdz1smr5ZGSoaX60lRbyzQJnpD6rkdsYUtZLxQVEbh2Vb+Nk+LwPn
G4H2CBE2LiYrxGzbdKOs0XBJZWP6wWamXglxWzOpPWvc84rjWOAKUnpBg5ewp+w5NOA5QQD0Ubfc
DGLyDj60rOB+0rEmt1K2+X2RwlT5R6C+4R80C/bNd0cV+W8ztbP8e1GMcXffG/P4r6gaH55cPYxB
OOmt7kean4z2ZnEShdAmj752zOZ86R90lG6tQypY26/OiLDlXstXPb7aSET6kswOlTk4Ht286aoF
biQCpYN9QHootoDaeXV11nkwVajcyYGcbQ0ZmotpM0zR1CbtsvHk7Nuf0iWb/gVDOb6M09DrD2Pl
F/4W6JA3hnWGzOCfj5/Ud2IY5PHW0jKbFtDQNfhQ5GxzXFCsQ5Dm+hYduHmjLXZ9RgYmRWtltveJ
T39XT8buPNpC7sGB3OpPviKhL6MJfIhWwyMuF2pB15E8KLpONKltHZCBhCswL0lRbYlnqh/TNMIn
Uyyney9kD7F2qsignixDeO03o9LUZy6jWmzqbJEe2qRLBwUYBmkB+1KYXp1DOPeH0vIwAtRqefT9
HtnPCCRM/9ssOKvTXPtyF/f9qG1B0swQL12e5h07IPimhNXxqHs5YK5wlv3QRK0UKkG5tliZ74hp
DG0XmrMNszN0k9GD9mzEyyeb1vwtj9c34Q8eYdRAuF4o0OLQcBXiaYVn4i9cZ8e60Qsr0nj+O8RT
zRSLxaGFCSrdudRvBLlvUgcGRUQOsK1JIkx75jLmSoDXLcpW2bFPjHGLQrbaNoiV7j/ehu+OAmrO
R9cQxOg1Qlq0ql4Wz8qOXplOJx+tuk3h9M6Nb3kTtILGIFtcewNArUgVLr9lQuGWKmRjE8iZDhGA
yGOogWZ5cnKtPxK0Bgf2enZj1Lffto66AgKRhKLpepUljAF1iWDu7YOAgdyE4FAoVkC0uGX88t7X
QdugzE2Lkg7I+vf/qdYWFiWjWIPEDRBEjlveU5l9HWG6WZHZwqc+SKscxvtRWNotf5S3OxOnTfqF
dO7oXgNZvRzaEZW37kb3kCzZv7KaTl03/goK70+axrdEAN8fay3LoE3mvmlhi1o5raT5fOiMVmvC
NI77fbboQZi3ltpaVKq//+3e5OPs1TWK+hg+G1dFoADyrGOiVXaYqqFFdYD7CAcfsbsxyjvbZOVU
GGvhDJu5a5Wtqcu81YohODQueiPbMUYuMKxNgGURKs56G6keVY57R4+XcoM08MKbXmLtiRRWo92L
LDPTuz5zEnuTlqmTmWERwEDdOouYx03sdbW6t12RxSHVv9E/ONR+pBuZcbWkB63s/ezbwNF0Uf+n
qTqqaaoi2p79EhGtWP2zkWfa8Bxkq3llS4tYQiIeE9SamwJtg7FxvQJqeIdetyTxyx7UOIg61FG4
0CMgVxXCtEGpqSNqpWMWlbPQ2jsnzvJlq7dl/NK6WjmimY8l8t/W8MB7rUARwAIAYEAuXe7NPE1t
qMB6cBhLJEsidOYptKJvYNyAI7xdP8ah9rCWCwGnXqN5ktkwpcCW4GC4fX4IBqe8L22tubVN+LUX
L+X6NYABKHsSB1nXqqUWKQAEhCA49FU335Up2gM22kebjzfjmyreOgrmtWsdlwLbdcYr0Psj52cv
gkiqX0RaOVs7i4cvjRWkf307rnEHumCUil+BpJfLgz60OXQxstGtVZfPJlYI887L0kFuP/6kdZkv
Jw7xULT/aJmBauCgXY6j7EmazaTlx4UuTRkRvmv1hrCxVeBs7EWFHVw3hOU9TaJdWlTDDT/Mt9cW
vB42BxEWm4M24eX4lgO7s+4o+QVgiaJJG+oNHJM735LPfjneek/fLiCkYCokUFkdKiXX5fGyHfta
1l18QPXjH0Mvkb6CJRQuOCv+9ctNJGgRktB2BxB4XfTDBhM9aeET5ZcZpbaq+p+D+MONUu/bs0X7
G0yGC05upYhfvS+e22QozWgaRT0k5JdxJoAW41/T2/j9r9Vk3ElcCmlXN4XMPV94pUqOST2Xv4AT
NMfZKf9aXJBRQLsQEriAFTjFlxshB2dBwu4lR70oqVMjIRUc0t4Vf1uIp0u2QlCp+67QmuthEtXJ
vlBVetSQa/niIAd3wCd3PvpjZv71bUFDboXtEFK9AiOuvmgo5VL3fnoskWiJdFrsuz4Y8gffR+/s
41P8unEvj7EPcg3sGgcZYtQrjug/QU5n9VmcGrBip7yxx40M7HYMu7rlykVwmOI2cOWu/AcXxtxw
Q8PIC0LkcoA46KSq9b4vjp+WJ3Ro5/IeM8vM2LlLjSBeremNecBFYExvVKXf2bv8XE7jSvImv7kK
ywAaN8PQGvlR2tQQ7wzq0tadXDrSzo/n5u1Aa5QCwAEVYWKDV5rBf6bGxfW964qkPHZ+35AjVMVn
VAH/1iPOD9bpp+NGGkLj5TofKAo7yAmhy6Ms9eShmTULLfp+1DfIfFhuqLpY3Li53/sucCloMYOT
pVlydfjt2m+QBEkh7cpFqyKZjBkqSrn995cMij2vOGM2MWj3q4PZ5Zk5YKxRHx3q80eqfwdoBeLG
M/D2YqYvAn1lDSlNnSf28qx0gfCQD5TNEY+ifo46f877sJCm/KKDn+1uTN2a0FyellXpgjuG0NWj
vWVejoY0oZLZADfYb5T90MJGWKiUS63aodqNpZoBmrr8lWKKgYxJiq48KSzaMDeuoncWcE24EDdA
T3WFNF3+CsTKVgd3CvZe7yahs5TaafIt7emvtz8vEegA8FJrFL3O/H+2/9xkoooRBz2IpDDOkE6G
0FJxdWP91tP63xlde40mHQ+4QaQ6lE0uR4n9Vq/iCQa5SCkE7AN4VeouQbO1CP2sX6a71PfqNmwc
PCNvLObV1qGhBdQfmZRXVRFShKvstZVIEjienE7YX+qh51CVHSb8qPWqu3XLrkfqP1/5OhQv+kpW
hp8PlOnyK92OUpgrs/kUi3Z2NrFqv+TlD7P0HRnWbT5/92Qy91GQDT6VZ8AG3K7CvjHVr5COt7+C
vQtBmz0cXP0KPUZFpRrT+QS2rsjIH1Bzbd00ODtm5ZyyxPhJjX0eQ5R3su95IQ6p7j+5iZ0WYeH3
u8Cs7KhN7KHdszXGWwj0q7P1OkcElMQK/Al47monSJUnOLsiRlnFGP4cSUqRFRQl34L0vVrMMHO6
J1PEUP9trcQbqqzSRN04Wu/9CGKvV3QRcaVpXS5U5nhNMGrDfGLzUHl0/aHG3koAWMgXN/ID+g4i
0f90lIN/UqRG9+7jQ3cV1b5OAjsSY4MVxUI+cjl+Ta9I6GgGnjLZHuyxnB9w/ItRUm1tCvW3Ypr1
orjeEIQ1ry1ebtBr0H/Vor7k5bk6dYhiHnQRt2VE8TVzQ1slDz6dT7DBTX9C5yr2bryurz3yq8Gp
bngE77yy6zVw+amkqiltplqduH2qHaZfTrS4vqJ1pLWfNVx+6PA4jR8JYSMOlyCw9RjovVbssBbG
/6SxRXOylqnfJyViU2bn/lM3S0NXB6m1jxdlPRfXvxQUJ++MSbmJqtPlL/W1qTfxBVMn5HHLnSRm
CgfM1W5cEu9sPW709T7ifIK/vyqLWDQp8JnI1Ek1dfqgmWa3E3WCsiSmO1s5FWo7NI74Osqi+1V6
mXz5+COvI8F16wWrGD4PNczJN2DLyrNUgPAR4ydy3i+Tn2xNlJvDFcmz7XAuf7SSoHhKuFIj34FJ
4ScaOohlZu+yGbltT3lWiI4ygIuin7d+19+iEq2b/3odoAICnSTtw3Lz6sLu6SJ1sVrUySjcBbNN
tTziKhfLMLWQcNwjHtZ/L0vjhneksZ75N8MS/wH4IFMC7nW5/J0Y6GaMSp0mrBAiR6J3OKbT/Inf
idSj4W+Gtqm3eLvTxPF6eomtPj6J1pmPIyFfmNbeLVTdO+eW+GMNHOlv02i4uir7qdBUnKULZoFI
TYb6NAqEtDVpIO2HXc1edLSS0OFbhV+04vnjjfLeKoBTsFCOZ5OgPn45Hbpuyc5EevvU68b4P2XJ
OfIsOUW9CLywLYP0XJZF8P9ZBEokgFDAKK00vctRNbGUVs4hOPme1E/KpwccyV6gOlzUpp6FhsPr
gbhipqc7rs30WYMYXB+KycicDTU1nG9QUvS/Nel0i6r6zp0dkBmuMaFDMn3No0bIP/ZSbJFOCRqV
CpcCmKP04TzcCBe6zbM1D/2Ny/O9G2mtu1DYB/dEkH05G1Zc6zWec+q09L51r82l+3VByvUGwu11
Uq93Pg406+WM0xLliMthhoxvq/HMPjVoBcabmAR0u+Zb6O1OzVqU84T5pRat/ccVqftH82RDJyfT
OiscpWnconS8exLBaCNWglgU0dnVBTA79ggesltOnZW78xYtdtcO2wlURtTXc7HTC1bYz4Li38Cu
8mFXSVP/OXlzdXZll9DktYvk15R53S3Y7nuhFeWHFW2NPgJNpatDMQSTpcXpsJziybK/NRKXoJC3
ZNmOKNbOG8dQ1YliLDaUVSp/FXa7X0bNOGRB4olQkhq+LI6rh063eGFPbe9GLfWaEs/lvvJ0V9yl
RaZJfHO5kp0+lwEy8frJBDgjjzKItceRGi8e3sIGBbEUZfFQc48aYYbp5KMDM+h3U2rOWWAZ+bkb
1PRUDl0wb1GFzvnv+6H8jV2pfe9pcPDCqpSxvBGLvd3kl795/fv/JiDB6LodgL6TqfpyS/+cvoss
g8PH19nbLIBRYD0Scq5dpesuD00Au8baVj9ZU1znJwiX/rT169YqP+lLa+XRx8O9SrVdnCked2Dy
1MWQjsJR92oPp1wjqKuwh7XFA5ADgA+daspw49FZ/GI3DLSFh376rKGKQjBkTH296XRtesRkL2/Q
q57jWxX9dcirnwQ6m8dk5Vpwq1xtDmTMlzzG8OSk+mpC4aCuy+0kJA53faWl95qHd1PUWXWh05Eo
M/lk2Gn7z415ebMOq2oU08+DgiYF9fjL1e4AUVGv6PVT02beanEIuT1MrGpXpM5coOGtjSfNwcph
QDMmKkxvVTef/a2XDvE9Hns5zlyqfJ5V1m5S+Ck3orM3m5GfZ67UYq4ersTXC+A/m5FevsRAcNBP
iJcaVWhhi4EawSitW2yUN2/7OpDDEV8RkMgKXu0PX9eKBT4S8zCVJYFG9W8yzy8I5v5POM3GLfOd
q99SOrkGLZB4IwFBBr6qq63IgauAwo3LOfGmxTgBLUE4bpCafHaaLk42aoyFFsWzxAcS4w9cDYYc
yfoFCw0U5Tr0IjY3NsK60Fe7ESYJFZ3VTG4VJ7ncCMpK68rwlH7q7CEQn7CgqL0jVo3zA3aOSbCr
yPvyjXTtOd66ltWCW6lxGCUUlIEVelZsv3z8i95ZeiLitROrg/elxHz5g5JGmnhRCiyVrEHcx4Eu
v+SOCm5l5+spu/5uuq90SwKa6aRFl8MYspeIO9rmiVah+9sdar3bpbWGBHxdJE4VIbYjMorcuH5u
BFl5HC1WL38i2K8CoBQqNa0wr02cB7K+HoJbhnuv8gcXv8/lBaH9sf4JefZavMLD15goYCzOOVJr
zradDKV9NvMqi+0NatQoggOunNXnmn9na2FAfzPb0Sf1+vsG3G6x1T1NiS3CyvQ1wCLq3Z3AwloA
2wN1uKnaqpy+ZZjTTjvTmTTtsYz9UfzPRyegPwdx5oEwyFHxbf6F3BrwTgJLcJx+kww6PVdaTJNV
g8DvUeJy1VLMv5D9spIH0XFjneqhqG6RGd5e5bz4a4t5va8ISq7917PWnU3MLrIz9humtxutVP+N
Q4f1Y17yyYsAZQkjtHsHuWLdBtz0XeUqQQXVSvJqYw5GWj3GNkjBG1fVulEuF4pn3l/7fx5YYihS
lxsJgneMyE6ZnjsvnT6BKBt+trHgLBuuNgWfUm/WAbt4QdrefXxQ3lxd1LdgUBNsWAZB0HVlXlfU
lqBApGeZ5p24E+Cw/P2KiGu2ri3Ksz4FwzlzRILQfWoMtyoKb84pEqwrc2ol8UEGuJaMKaeGW9V1
07Mogwn9dJCqT6bX3Gp8vp3eVY6KCxP2Le579tVd6TU8M7Oj1+caMoIfWRJ1qC96MffTv8pP6z/A
Cax/wORA0v94et+8kDzRqDjSGOJ2oAyxfv9/nqCyc1uzybLm3M5wWzBD1/YNqn5722n+UpSVVtoa
DZiE/au5FD3ry6ECgD3IJcnmrISr7vAFWvapPqU3rvq3C4bqG+0VhqHghcDL5SganLAGDFqDqWDp
IOU8e5vG6tobse+b9AzywvoNlMw5Fm/qTMO4xEGBvchZ2kGz1/xZ7pFDRXgdw/CtaWiE3R+v05tw
igF5uinmIKNARnD1XtA6bGRpSXEm1jcxAyJLBWBiwQzfKSdz408EolnzNdGKdt4OLg/vzz7o0k7d
CDXf7hea40D7yZMcjwbTVZI4LoElgtlrz1R2mztdmCreLZaPTY30DO2WM/A702xAHKNf5jrk6Nfq
OY5ZT5RpU3HW2FLbuqu6u9pXwR16WWa+ylUMxo3t8873wX2GmrF6oK3yTZfbJy8aW7W9I86QpNx9
W+X42NFL6787njb/+XhN39mqxCPUNnTaZjQer8aiEapnStcFhuTAlIGIJDgV6CY+7Dc2z3vTCN+G
thktc6pHV7F4ju03OlSmODttpkeWlzYnSlPiwZRAYMdimv+S3PpqQ0g1hwf99bhfqxXq/YjIHXJm
52YiYTeAR2H/Wi1H1yfU/HgS310wh5x8vRgJoq8iHA/qARawQpynOHCraFG61W46J0ho2A/e9P3j
0SiaswEuHsJVfZHzx/lnYxJKXm4QM8YZoxaZewYLn3lJEAnLaD7BrahOtoS/hqph+eK72knTp39y
5I231RLUOxQrbNhFK7NhKcaHWQZFCzC8Hn/Zi3D/N6ka76TCi9KkNA6pLBGxs8QEBN7A9twysyIE
HmjgoFamewGkbAyHOsheUkOdxGB5D4FEN7a3NS1s6ty/98BxnSlpz/dgGv1PGMt3W6Ld8fNSjqex
HdIe+G2pzqqQYqunLggl4CPNaVHpS6YMnNesvJdb6BRAl6Tc8L8ad6bUfqBf/ODG9XzXYscQTVmM
gXsmPMzmwOp25zY2DBgIYLm/1pbT3U+QNe6LOdZxTOgUN4Ueh0r5n+rYL7f8qvnsY4C1a/EKbmV6
6N1iTl5wKk8fY62cfyE8HRebVgUF1qO+l0QYH/Tug6cRm3/14mxxj627MFlBno7Bs9ONRPGdoVge
UhP7aYIpPOIXVZrtXYAh+y9ckPGX6RDjn6FkiLjYqcqlRB2mlVmyIngplBnzbdfiTH/RWIJjBoa+
/tYo4f3r21MOGmgeC6TvhmqcOuiIPM3qydUxirxrAGXHL4lfZb0bSZzSayfSpTFMd45XtH9G4Odi
6+NAirP7SGC+H4wl7SM9gya7W7DwInYbEpeMmKPVbWPNdtlQqofIM0ypWLaWN8/3mhqqf0zZtWao
44z4OC6dm+xSYzLnaPAGmUXToGZzo+e630ROV4PFD9CTQnxJn3rMi1vQ2ndD2af1/RzAN71zhgxE
ORlCVT9NZT7AkCjQW57CuKQS/kXaLgFC3tr6CWFix9iXNaKOY9jmrWlGsa8l/cuAB632ZEEX+DPY
neU811xHfRXZdNww7mn0HtFmwKbj3knBQIQjkuxJqCwfVgxRv4fn0JSP9daYCswch0n6P0y78sQJ
lixmPl3rtvAdVp/s7eiI4Gtbi9Uyu6N5HGp9nOHqEiQTDiBT0cpneyjVAvOkV9lXAQ3n5zimxBxC
ZCrfgEPp3dBrnLb6EvdepTdhhhUYpmtpRzHNVjkJgJNDXerCvJC5GUkjMVMywr4sf1ptWgucBrrR
kvjz0FGI8AKVj7AQffuIxlX5bZpL1BzHko/+3OIUbZUh2ac5MEws2yerr1T2KUFCOz4mfYz7jdO3
HkYtHl4xw3FwKtmfF7uhItoPXrFgteVO026eYJU9xHmcymfNb/Q/hOmYXKWASWMOUFLUW4T7VbHB
uW3svsyW6oZHID4tamKlhSHmWQSZgEEUx/YYVmQzC5qVOZjVBeOYJnKF73Z0jqUM+jjMdXMsDv6C
IdPGH0vNbakoLhbl56FytftCZbn/BcoqRI4tftWltyEgG5vftlZMwXOaD22KM4nbupE26EqnlI5k
zqaavem+npOk2qvC8affsVE15YOWM+gzAN5E7KbJKB9NO/Z54DMhclrEeZrn35Kuz6udndvjGApj
QKAybvr6JVWJ6EIHMKL8ZJqLAs2qoLHdG1ZQQ/4g1tY2ZAiOCqdC2t4XV1kw+fpgtL1Q9wZbbBXr
NoQBsJz8aBdeJZFPrHBd4tUqCLydskm2pWuPy14JQOGnOBnMAHayZQqcBB1zOqvMFDiPO5VOib7N
ZidcaX4x1L61kgFTUDc/O6D+kyiLq2Q5QkmD56brqq0OVNznLJILpYfQzcvu24ousEJXS61yr5W6
LT+DiMRT0eR8BzB+gr461bVnaV9X56LuCz+k175jrEbI6xnxnG5rNrh757WltWyopQzmhqUGyLR0
xfLiJK0LcTHHgA5nQo/Sd+T1tnIibzKriTMQx6YTAQ7snU1VGarbsOknufWmHKpNq2Zs1CAmttln
PJRxWmwkELwQ6o4/7YVdmn3YkYQOYT3gufVZGbhqhcYcJ1pYi567rud/1typIQPBD/zLqe5Zu7m8
W7qKCvAUtNW3ZCaU5VAJNmvRdt03medBtWn0WjjQMoP+p4D4+D3xvVjfeoNjNLuigCVyj+ZhP4Zp
YnLnZ3OgiY2vtWm1TxWeayE5UI88QFOXA47mo4sAjGOnI4cbBtlRIQ+thwPatj900dloODulM9zp
/Tzbm4lrUv/axC39imJuYLBnJY2bEB81E8ZJlZXLdlZu53wp/EHlh76QwwzTY9Ssmd6q0oQZ2bh6
4oUFhanAAkna/bnVAmy8uLRiEfpt6g87x2qsU9MhdruEuYKbB9urluM+m+NF2/VtZS+/jNwv2p07
x96PsXGafgP+m2KviSbKHIrBjmuw45jg7Sc3x37VEHrdsG6Lm4U9DJivS73U1c7hFz4urtH0P9rF
GACHa01BBs/VUTY7vWyyl9XQESrXsCz15wQns7VKV8hqQ5eyT/baaBQANyZMyLc5s7CeIESDQm1u
uyDKsUGnAD0O848OpMyqVe2s3r0NuHJYilNgPkKNkNWX0c5jqDnNai0cYTcrNfy0gDqfGqezvi+T
Y8P7EJ56qPDLRSwc7Y3xG8y/uUcWYyzk98FVqR0uCb6YkNkDrw4zYwbd0flO2m8RyizKvYl7cYZ6
rXCLkPajRMSm7BFpU7WO0U9PazWLYol/4xmdVgnl0e87f4M4XaAeHKsNnj0bK667uDXM/nGmggki
v3Xi7q7zsq6K2gbrYeQTS3/8kqRTXu4KzV+0ex4THK7MwjQ2Afj7cudSJPmXMlKebnomm3a2I434
DksB0cBy9GrvB+kfIYI1ePCSXExl5dmccGGG3pVxbS19I7TtDEoZ2q9rNckZFEM14ow85d6ddCa9
jJo5sc1dnuuEgnMwjst2IVJZu8v0tCK/ah0IwrNlL3sbMYPyk2mhgER5Phn7/+PsvHbcRrY1/EQE
mMMtqdDNDna3s28Ip2EORRbj05+PPsCBRQkS+mAP9gxmAJeKLK5a4Q/3XtfOWujBh4/8sdKGCEni
yWOqMIu8OySqVdlQKvNmOBZyIX0RmR5/nlyORcjpd20fguhc7zPHKOaHLO4G+I5auZh4j9ZJ/hoZ
RvqEdanWBHY0ZIQNiJHFAxL+fc3DGQWasu06d+PWM5KdXkIIhVfoVO9HtJ3LQ2ouenk0NZKwQ9x7
6Ls3gux2X+AjrXyA0mW4O7PrEgU3UlcdSPRqDUvFJRj1pJh/xF6XeamPuXQ846eT1yLICoF9GmZu
tTgobcNItXWXDOMxKWJ0vLRIUT6bSxT/jDOp6x+URLRfNGhr2Eqq1jx1d/DcoTRaSOnMYYohy9dW
McF9RT3dOt/rMNs7kIQ38zuvNGv+9KpqXyWqCt597K1CfSR4XbNHY96uDk0UJzhMG1bhcXE1/WeL
vh/6AJGd3UeYuqb7lieSH6eCk+8P6ojUWFFZ5S9tVCtrh6jHZN7VwC8/qSRgjs/RtaZdv2huhXdb
ZihPyqSW6cEQtQxrIyuiQ6HiGxZMJWLWu6ZRQOMVmFAYONTiTRrEljph3ko49kJd6/AyhFrbV/c2
5176i9ZOM5lqXr5X9BlnPtMj/X0aIf0Zu4Jqb8Z2eYwt/r+e7GDoJCOWuUs8J4zp1Ju+ohT6Bzg7
yBAgV7vK0MxEn4dmmfFVNJsWM9IO1UjnyJvqUWOvxaA91CWONA8SBQHElF0jKbE0FCuv1llSjkyF
LizPfRJliCZXU9+TcEAHzMwomn0tkuOffNGd8agtZhIfolWO2bcnabeHXJSpsR9xeEhe+Bay4YjR
CAOgPBe0V5nmLfUjLNIJfynm9dxMqTWWOUBXObwYqZZnPyOBGuJO65CLnYKyEeJ9Hefi+5xkpkbg
SaNGEAgM6T7UANtjnyaqApGaWjKLDqPZrcUhjCE14R6fh/Q5V72e8fPIbDScdYquI70QL3rnkVAZ
B3jEXox3arIgKwZ0DE/kKYVd9ikBR5Lt1VlRkztZl8IGxYEykrGzICYmTwM8dLHLSglz184mElX+
dQlztq0KLHiHuhgeyBndNMTfOPu8inUwucWp2/xg5mKsnuxsFNMeHraSfEXbWJgzswHF9v5kTNLk
k5Emlhrvxh6mATVIGVsUelmswIIEQYFPJBHB61xfs9Mh/wUycBEv12v0TceYugIdQ6Tngdw5aANv
0bsqza8cpAQuJ07mZgGEaWQPNB0r1UB3+MIS+AKaP6Y9Pnoakjf768tvujrr8muqz9QXNiYeCpuG
xOSOw4zXah3KslYCqeOKratzfANGsWkYr6swKMDXDcTuKqW4/op/+rbwE+Pc65Y6LGat+UZiXlUB
OdfA7QCTbC5aLZiz1P52fW/njxYQ1yrfSCcJtPe2TT3NykxvpGo5G9mfrJ2bV60sp726CvFEi5Md
0WcbA9nZ7ofrC58/VNrwtkWLmtkDhKfNQx1VIy6Ya7ZhanjzfS8W5VnIWr8xLtv0dnioKzrTsGAv
0IWHtnj6UBtlWpwKv8ZQdSt5n7hoo/RSGw9YSY7BbBrZ8a27YiwN2QCID/CJMzJoX8iookFYhZ2K
woElB0SLYcTf2NX5SzM5JiimwABiZ1t9LHpurgvoVlBsyggvTgvkWUBYmOqdg8nmoN6ly9y2922v
tjcG8H+JBv90y3iiDAsg1K6Wb6jX6etv++eYNpi093iwtSG+tXoMPKH9SbEYH0wqfGZHSOOmu6gT
K7++rSge7Nybm7sM12M7zJZG4t4du5ruo4Y1JhRsBhw05nSLC2SEm/rg2XNfPOHhHs+xj4XGkIDP
UVzzWUub+b9FzuYvuoZDjYaCmw1+HEdTdt8aheUEqqXApU+F1XYgEY2c0han8+gYTaI3Hy0mgJ8k
1S36Bk0ZkVjolpz8asrqMVBUN4ox7YyAMIwRU+uHOSq86IlLmnscUDv1VGeNM/6hDn20uz6jSsEK
ttJpYmO9036cutTxnr3IQaw6BVD0TZFt+p9hTE7ypzYWuXw2FCqGO6T7GoFeitUYmJInw4emNNoq
nJS5s3dl3Hjmw1hParQzBDav9yroXum73SyGR9QgjE9T5PHc6pIiYQc82EBMQilykp3Gtr6Cl666
ENfR4avZGc1vXajg2tqsxZ817+Z5fkiwinb9jD6DEVY0sPW76x/AhaMJOJsZCj1pVPa2dACSHy/W
IgHhv/AwSSVJDuxOap/EItX7ZYjq96JFxcpHdSB6W9+Yk8k4hbkCGLsVh7btG+dOTfju5zaEWZS5
PLN2/qHTZWK6Onozt9LbevB/12PQjxwT00xC2AaKIl26EnYkulCIumKyMCpWC9S4tOliCWF/wCy3
l28b1qxr4u0EJp9LkL1uFcVi5OrMid5CSI2sBAk6wpikQ5jLjaXaXX+T56GTpYAxMNtjco226umH
Tlt8JlHHn6iwuB9WSRJmtfOUfKkbj0u/A+R+4wVeWNFjIGtxdFam3hbbU+IwsizIHYSJihZkIGiV
mIGVtJWxj2Kzg3eh19YtG6bNtGF9oiucBYo1PDzV3Q42yOVsPemcIcxcxfSoNdVor0qJi2WOz8EN
Utr5DoGacBlxXJDpQwr19JlaVeLCpJtGrLr1gmkwLt4p4tNH7AjG932e3cpcLqwHeWVlSZjgMkFt
na4X5dOyRDTRwsHUReynpaUpfq92YvKXpBzQ7ejK6JZk6PkTtbn/NGBaGrgkhPVPF0XIRdFcd1DD
0bLr52KqimNlx8mPlih94xO8tBTwZvAEPFPgvpvnqXe6NGd10UOaE+n3WummkmowH8LWqvobCcv5
WuAkYEzDJNY0AutmrURoQw9N1ggXY+zvSWu0h2Swzf3otG914FhBRJwRNsQhscCxnj5BU4CR19PE
xpmuiGBu9fNj1er566LLZF9OibyRtZwfE8Q8iWTIjMD3QRDzdD3aXymzFcUOx9jNfCXB66zM9QOz
gFekxLobMWwLiOGTW3MHaGlMLjkof//7PykEXY1EU1AJC7OhLXAJRxCoCApYJcprNBQRsL00AiBv
JznaBJMWJ8y8TLOmRaXaU/85mdR6OkC/d35ej3jrYz1NbSjLV9wwTOHVpmFzcGFB51pfYfw0yXR4
wBHYPOiKE98AGgC9Pl8HZQR0SZhvIga/hU1gctVxV8mEU5sgMFeDo7Lv7Jwhy4ee9jh1VSvtofpR
ycWVxzlC927X4XYwIzRhi+bHSDdm2edN0zs7/KsM9UVKlwlUUrnjx3opXP1T7uaFseNsMfej5Jis
w2gXLko7iEQoARIedvPQ9FWEqvSUVuK7ZIzUPBVGEjF3Qmmopmkn3fdpvGTePkonU3yyEQN6RJiH
2KF7paI+5GZczI9At2qTyZSSjQ+5B34H6NtYhzVqekj6kPgrgTfV7qfSGZn+SSYFu7lBUWmX6+5o
+qDKUztAHisGlNfrc3xsJ8P63dFCde8QLy2Rr6uWsb7T4hYHkNYtlGWXGHQafhd4wpu/83hY+vsh
MfJohzaRYYYlA93ksPQJMVzts3L5A1ZU2O8wkUDdNdGBJx4M5KzEz65IyvTYqyWMNSsiOIdVGi1l
INFESLny0Ecf7gvsdugpZEDmxtgHQVLIO3iVZrPLtNJ8x8Cll+/G1LO/GE7FRJRxNVpKOY0I5WBN
HtOUBDktF7eoJkIGxnaiaNcaZfICiLbyHhBQU5aDgCsx+Z0RT9Rfi/MZRkjRBAWpTren+HTKeyfK
OzosYqzFPupHTX2UBSPKPRYzqP8lmIAhru2I0sUrojOceR8JIK+Hipndc25JVdujHqhohwHB/F8A
a5UxEGS0AJqRyI19tHKk4VfdrAw71VWWZa8kSJXs3FgmP61RaOKo6oX4PHv17IUlVPCvXpKb9LnT
TE+ORukV2t4uorz9tEwov9/4aP6WNJtvE0rNSnQnfOARtIawf2JGrAF61BZKniw1MPUr9bT+kWpR
591bWVv/ntyGPmoc6cMvPcmGByPl9YqqKe0dXCMb/JWV1+5h6FXv1cxB1tHvJS0OzMLUPju9giJA
E9Glv3erkY8Ft0AZHb1Om9/qukXsQ86JlBEoOaCmLY/bmeUSW1Zdh0ZalujFVe07286GGwXihQhj
I9gJSBeBd27+TWqqgUHO7TZuQmkixGovbbKnV9UejYrU+3rQvLQUG1qL+LU3sq2wi9JJHIsSL7Tm
sXqxF2d6v+Sa9ttjUnejQ3IhPsNLQGaVBHFlV2/is8hoSINiEmHrjeYTtnDaoRtr50YFc74KFA0d
TA13AcnLljVFHBvaShYiNAFzPE5wYY8pueqbH9u6Cq+HfBfYwdb4vlQAsc9GJkJQevO7OG4VfxEF
Mo656e6uv6FLG4JuAuudxUBBbR5bGUvaeEnShk2vlXu3tLsdKeGtVOziKpR89KERV6YGPP1APYWG
fq5NImSM4HBrI3cxREwkr+/lPFNZcfUumZgB8gmA5ekqChxws+1SukZoxzzKKp+Ps4Z3xdzqw0MC
rf54fb1Lu+I7hQyDsAN/36wXWQhbMQptw8yuDGAnsbGHttfe2NXFVXQo36CeSC23B1vORdUzWlvf
UJrtRV8itNk4t2TYzr9U8JqIYUAFBMKPJNrps+MqQT24zFru5p6pj9N7d5WnMS5d6ujGhs67ACvr
bxWmQZQMy4dNtDYksC47HXlNSOYFkMm/uEMGWVQzfHVRJ1KSygiyWnu9/rYu7RAXbPpTq4sSRNXT
HcrCzqvI1lv6YlkW4DOv+mqhgJ6J3VsH8dJSwIdX/PCazeqbh6n0y8AwTBehpVi1X2T3AoWOnVNO
4+76ni6d+DWurhUVRkTW+kP+ufhsL1HMaSzbkAHHk4OdKCD+tMfHvCyJGNGtcnjL7+V2hblMerFa
B63cCv10vVJmStqhbUAtkGePWioLgC1Of6d4qnIw58rbFT1ppkLV/GVEGfl5TOo6EIx9v4KjKA89
0lJBbDD88UTe+xZAgRsB+i+7/jQXQDEEmZ01TweQuNUTnLpJL5Ss68KolPVy8MBggYdiuJIGlIkV
esFqywCGKZJb+K5oE2XXgh/8lHTj/AOwnj36ieK0lp+NZj3uaX/bE1Adj8CYgsBhfMhGbL/TFuAT
E65EkomStbykkgp2x2TWYoiEeu0bgc5/Hz2kDlhD+to83qoKkB5GUkXPNBSg5wM3AaQhSyV/+4GC
jMDYeXVY50xtegJp4sLUAmYQzpEud0aVAKjCDTHIRFt/w2meEvrNJxgZKcRQoK2jn7bFqo7gRqxu
crswVt0Shdcmfs6ayXzRFS3/wzA0upErnn2asAqQCgCGSywlam9itqCqRBVuhinn4j3kG3pD6F5a
M40DG6r1h+u7+0t6OjmNrLI2dLBH/quQsPlA67qLbLHQTm0TrVWfBQpAI3LOovT2amMiM+An46y7
QYqljwOQW1jlz8kz6vrBiGZbu2fmNTkPs3QzbS+SLLe/DjU+uv5cC5jZTJzbOgcf5UTLrpbR4IVL
AsNWUArYqY6QlY532sPQFfCcDKm56ZPWKiP1TDxq013SJ713bMD99PfkxZIB7AwIApweSq3q+2lq
ou5XolAy/obON3mfKqOmGDJVxUwf9cTO+5exlc5vS4ur77Tk1/kXSsUY/qZF3n/LuDe73SCM3EN9
o5ijfWYXzvMkBlF8MFIz+4kKs/vRXHXZ33vzYlmP/SKL6bGZaDu+NfoDyUU+DAA/b5/vaBOSJyTE
kV4btFAAzd57ngQnmiKn2C9E5hsvnSB4+s5ZyoOWsGYh5FbGaZBEt961Yww5QiBO2UdRKd2OFh5C
zz1D+BtZ79kFsLbSyRBhdbjkvlsSdzzNDSADqYXKZFr/eaNEZ6WXrvkBm+nkWGmNeetEn22OywZN
YIuR2epQv9mcYkoFgcPFCFPChwAGtXTpflm67H2XlNq0f+ujhIRj4uRAUYfGx7b3VKUcDVF3Vpin
sbrz0AoHzDskvqFOP6+v9L+UitPXxlqOylyOG85CvOL0tYHT9by2aJeQDFJJfugSOM2Lrc7jsqcp
hix2NMPOCjpNiu5DKxrny2KIbgjLFIn2YOSAI0FNVytAzDj1HrsKDGEZVG7XtM86Ynme63dKNSzv
NSTFFz/Gla16aRHgroNqEvajoH+fI4gMIW23AHqxfQVgAJ4ZS45adT7KSbuPU5yr/MaMmwmsWBFn
B7gUYEA7HkoFJrid9ddlrhNn52qz6wLlFQ0GWrm0DDBFJfhgwMCpE0i+sO6Rf6qKw6TY0/RCzAc5
M/QW8uyqaLvoW2K4yXfMoRlfxcliZYcISo961L1C2t9LNfUM9Li8WnmFA4O6h2JXSDBb1oJ6aLZ4
OUh5JvYe+v1IAT3WhWv/KIe+jIIRjFHuZ8uEMrRFof2fKhnrEScqaR9lmlbjzkutVLvXjHiQqDnN
GTlECWFe22VOCfqbbHjVC00bXYn+oDOtmcgNWZO96ypsRg+lkaUpwNY5+Zg2RMwUiwHvPzEuyvJU
1E3x3GDs/koWA1YR2EqR7Itecb4PdP9wYIjiHPCoNVCd9HKdUKVJ6v7KFxWsqdNnS+rDOWj0Q8fR
T/wqUpJfcOaBJQvIERWAwzTVvsUKyJI9MKTePmZtv7iBJ1GVCGq3KPDDmSHI+tFkq19IP6T3roCS
OD2NM7ipA5SJPrt3sWgsDmqi8V59LghcDfRB6+x3VqIncm8qlVcEJtg3gdnGnKHMff1z2PCPVhWX
laHC/1YBIUY8px8DDVq9wQUCvH3fgPTzK3SKChjLrgoGoKhsBj3UPvN+tqWeHiejKNRgEHN7S/7x
b/25+SrxFkO3gF4fJIztD8F8gKlSbLshiGLDfamWIvHucoQONIgKhtoAnYod7cFthrQm+Ww9DpVV
W8M7hO/jbC+zahrepZ3nlsBpqqg8CoAyVbC6ArY7hnDA4wa9aXA19SroDmA+DZqeQ+4dgJanQ1C4
svyS9sPwhctZloHTd6W5Gyovn8CsolvwIuoGBQtZ5sYPOxZGdVDmBCJAXTSjvOOrBQRnNlw/wHbQ
/wF0WlU9wre1JrIbuc35S2OoChVO42GhaLrNpYAGYhTZFkqIVomT+7NV5c4Hj6FjdA+OFz6OkTPx
3qUl/HAfspjkYfV9acmv1w/PepeevjNCNW9sbWDA9t3mWA0qRHEK8TqcNMUMJH0uJrrghq6vsmZq
21Xcv3Y3WBqjhr6ZS0weMLa6U7xwyAd9PqDg2e3tRS1ihrtW/miskgz7eADyf2Ph88dMCUnCSlrH
LcFc8PTbqBj+T22l5g+tGMC4x7A1NJC9hSbvWXQBeY7cQq2mR6uRX67veSt4xXe5rk3PjAzdZYi2
KWK9ZHJ79B3zB7WPBjq++iB+Ka6av9pZjMtWnKrdp6xW0i/gCZrhbnKTpAkUBbuvezWqrceZqek3
ZLO8KkC1fgTsj6Jqt8frfBqfkl6V6eH6Lz4/CwwxdAqWFRq1ahKcPixQYUVG87x4qKey36uKmI45
/fkb4er8LFCvIOYEZZn+35myDz0Lc4kVUT4snRJNoYeVxCeNnlN6sFN1L6J6703Qyq9v7Tz3oudM
iQ/gZaXTapt3YTdSbUa9yh8Uhdwd0KP+1TEqhTgoss8mBJa32pHz8hlIG3gyrM4QxhnSLbeMdMQh
5kHDLbABM5nKr3mh3LI0uPDKVkkgJE0oAIm663//p6lAIYyimjvmDw2A0Pu5R1KxjqdbYIXzV0aX
mw4CfQQMskheT1fxitmNFzAKazd+vtOaeH43dE7zfu767iUv0uGnpcrp01tfGQ+QYTB9J8CC8KBP
F2UQYPZ6FJcPbpG3x7SJtS8u1qO/IA9ou3potBvp+fmjxCdYZVS7itMh+WydrgdzhO0wTH8A8dX4
6ULzkzSzDK7vav1TTiPh6SrrQf3nheUacB48b8oHNTWTdzYywzB9ZL7vwHzd0NAyLqylQYTjgKAc
RaNFP10LrKnMFxsY91h27X921ntcqYlsLOZrS5/ftYYbRwe7YUK1XzIzEXvb7lLlA42l3A2iSucg
VSn8ND8vSs3GLcoZPll203xPpVf8IaQbOHiBQ/9pdGbX7iu1FzMgNlybnumfjUBpBk1pg7kQEMpk
Z5ZFUFZRjHYckofurtaUztjHqlf/UJp+6V76YcziX3HSD5EPybD/ZMfLlD3TtNdvYX7Ong2NRbQt
GOGYlJqM50+fTaqNJhCyJAlbUpId6ptO0KFztm8a+5YE0OWlENCgCUcvYyvfyuy3NGFpJGFnpw5G
97BGRZT8KMmfj9cP11r2nByudVNc5qCmGIXRHT7dFLjnDM47mtWdgvc7cqrJF9uJrTszg+gwiblH
j3scH6Bptzfi69nH83dl2vh0a8gi7E1BVi5Z5o4Nj3OypHvHF6YeJTjfG7f5pVUYGBjkEIjC8Yec
7s/IG1w/0CW5d2MhnxvYnk9RnTlvvQbZC811l2PObchfp6ss4B8V0MfKfalM6bOop+ahkKDwr7+r
C3uxmBAQZ9ZbEMDb6Sqo2JMe5z1miysD/JjWonmvg+ex766vcxa7AebC72NEpTFSQ5T2dJ3ONkZM
0bI4RPhg+J71jfvNGCqZ+m0/zc6HsS674bhYeXTrnr9w7EHZsCaILP62xZdSka666pGCB0K7wszS
BD5HXMID9lvPS28Eu0uPU6cpSW7Jx0yxutlmTh07gTINO+l4w4FRmV6jA2gTcq4/z0sL0dzAMRcl
ApUIcrpQE+VJWUQRC3k6wGB96e4YNWef3r4KzeO/MuFrO2WzHRw3IolMcRz2jvLHE3q2z/Xolhj8
hXDBzPL/FnE3nxPxHflL0LmEC3v+BvSfRpsV9cMdZODkh0ilEQjNzgmRJpX82ze4gqxIKNDMOJs2
q0wmht6tgQw30I8dbkQfBkN7o8q6dPgJGChaYySJUN8mIMa4qw0iaZMQganuUA91vxPNqyWezbIx
odjYt+qNC4fexgR6df2Aj4gK3+npYLzUy8pS01CPTPOHZ7RwDafJXnTEXJdZe3u8J5+lbb3i1OnH
r2f1n2SineKllh58kDml8zUuuK/1btHshsJjfqNm2l1E2/ZzBks3fvv7I2gZOGxSxvIlbAJ+XCmi
03LsUiE5jHcYaVG6WHV846u+8DjRdCDhZOYNe2E7whc4YcssRfsfgR5oudb0ywA4tm/a1H37foDq
IeHq8fYw3t6ESZFo/djPThYiKyae86ZSv4NHym4E478/eHNDrzLPTOXWdBov8dM3Nkli5VxnGYLy
jjKQVxn2mOw7a51sTK6DfCgxnMHXEhuKFQeDRH6RzAnYO7PPSZlQyEN6YtfrNq23JRlxPjcyl8aS
jrCzumvNxoOI1SRS7iKIrng3g/v5XLte9V9figHKjZeanxbAUeYTqgAp/MzBbZY2iIfMsj9gJ0QW
WOaDpR9QmWnlnV0ahXhf5YvxJYlVYP3Xw8BZXcYFCwcBCDQDBgORo9PnAayfmzgeq1AZHCTPym7e
dW1E21BRn9O+vGXxcH6eSD2QmCN5MNGa20plNQkTkyzXyrCr4AqoGdaAEYMO+PPTLVzI+T3BUhje
MlVEXIma83RneElEAmmEEsSu5hxaq4iPyAb/vv74zuMbwwsPUy1wjpzdrYZ0a9ZI+SkY0c+lm+5N
b+y+jbpbPNZlre0Q2Bif82S4Zb6tX3hpnk17b0UGcBFufV6kmc+CvgZchy4v4LDlIzITz/oKT7lX
0qrLEj83R8971iY9Kd9jUtqYQA2tDhOrSlWj5OOwACv+rGR6vnyr6kF5gv9e6chfeFoa0O5uP5rm
gAzthL0DZCkX0nXcVVXnj02EWAv+ihguqHWXf4W9ivtI19jtcExipbxV+p7fkYiIrU5OdMdAEm0b
B007kiTabRtag4P0YOLW8mHWE/UFduH8WR2a/ihltowPZTJ3xo1wcQ6wJRPl00DLhp6Fpm9zKE3P
Z2SQB0a8Jn64u9ExO8ZFxqLYrw2y6PmnPi2a7lGgg1u/8ujn+F7r8+oPgO7E+GKLbtZXCZPFer1+
7s4PN+gt+Eqr8hXdy2164pGxetLtyrA36Neg17q807DW+u/6KudfK6wyD+Q0A2cmZ94mCUqdIQW/
hZ2GMwPh9xsgo2kwxRS1dziALPaNK+D8WK/YDJ2bBpQQzL1NbEY2BE3UiI8JsnBT7U1XYdxjAZ9F
hiOxpy9Wbli/ru/w4pK8VpvDRVTaYu7cpmgnT8ZV2GaLitKpau9F5w6HumrcvcCS4UY+dHG91SUS
7BCX6pYkaKNJVuLISlCaxqg5ZGMSfdbzqnxh8MsVk7aMUd7+VOndIBCoEy1AEG2SzLpVNeqctAlB
SHd3StK2gW60yV1t4fCb43t4Iz+/cGjwlLDwUgShQPTdvEXsDJpOuEkTmnPeHjQNJaUxb52HDi/h
W5/nWgme3uYrmZXgzqdAcrm1sGAyZ06q3YMw1GMQJllvzQ6sAtdGMAWqWph1jftemmP9Hlg+M4+8
5NgGlpQmjHnDwObacjo5+yZ9vGp//WidXw08AyZDII5oB0Dz29w/HQ4LtFqr0BVlHweGse/KTPyh
wVUGU0szZteP3S3tvUsP/99FNwmpVZbdIiNYcKoJjB3atLfTKkQhKdrq/8d7Jvl0aUei0g/i7nR/
c6OAxlTZn4Uc7KHivgh1FYWYFkvgGyDcrS667dEMJ6enmUtfBbrDdlsMu0C3aFUYpXOV+o6q4Nwd
G9H4zPfLw20xlql9HZXt/+ahdjFcWeb4G/1Ls0WnqcjiG3u/EH4ZZqzC0sQqRjKbZFVJRk9okVOF
DXbdviLpoi2Itx+un6ALq4ASWj2FMesBq7nJYKRijEkpvCpcutw7zpbZAdZ0xI0a5sKRIYVQ18dL
AkMUPH2P9mguyqgIcNRxp9ypVbwQ+Kol7CPi7ts3tHaOKCkIgKSdp0sxFV6GBFmHEIkiA5gCKlpm
U1hvkzFfDwtf3drXwWp4RTCergI5quuWtsUzahTufaI0xnO/5N3u+l5g0fHnbIIPzXFGWiBXGHdv
++OlNzhIFskxlNDPUNQC4r58N6A7dI9GGVdFHSwK1/fXosuVkolviiLH3h0WfQiqGcHYD+qiGc1+
AjM37G1U6BQmraIr7ttRmfX/yrwxPgMCqLMj3bbCDPQsVzXkT9FzDdBJMT6qZkHV0oEkcZ8o5jML
hugkNHffWgIwkVxmy75LqklrH1qL2t6nYVKhc6KSrryzkfVH3MTKNJT6/E4A98z8rsqU5Dg7OjYo
BfKL9a52B7OGyFIVi78qIiGR7XZSDt/VephXXRVZVmGKGFOK/G6XNIijjgMhFunuHjJeglTGPMRg
IKICyGoz6FryOlSlU+8liaTnG1pnxc8ad1MfVDjjFK9xDESr8ocp1dNVamsaDmlf20MQe5FZ3VWi
cOxfVaPPPawxd27uM9gi5muJ3ytoaQa9zq8MlQU7dLJaLffwMNLoN7ttrcDo3MgGLxIZKh34arAf
47T3cG1d7Lw4NLytJ3x4uvirK+zmWzQuHU3pXOAD39I2F0e9VsfvM63dZmchKmj66I4NZuCkpiLu
ElPp0xdnToEfoP9ZF61vxNy9R23y9C/xMMGyRumiyeYeIcRZ6r+hERO1sMYtsfAcCudj3y+etVNQ
0TGCqsWiLk+rePzglr1To81gd616QHuxKJ8WSc1+jBBiRsaoXiZxMCJVKLu8R7f584Q2UOuPttEt
L2A/hcOT0tC/Ac05a9+EQRfXH0wr/b4YaaVDDhpMlIpk4TpfZr3qXwu1GIw7iWTU8uSpSVccJfZr
074uHG5KkB0t3Gl/EjKT91lcK/Ju0prBQ6XNI1JB9+TQ+Q1wAuQZyeXGQ98s+u/RsJf48/Wv8EKI
XMUIaKuuI6qzKb7JsS2rXGm4GNAq97tlUPdNXAvvRhJ1IUiyDljSFe1NX38TU7webZd8gGRQTDmM
6JQvAM0nZJcXdKXoit8ILhe2xdSSChlWH6CSbdED4WTUrdwSIVQ1ZE8TEX3SYeTc4ND+NR7cRDC6
crR1SBCZYG7R8mYT2VNi4xwOXMOLXsDHyG/Ay7XXAmCt/BEzkVvekcmWy93cVHkX1JmHKD6KSL1r
3ePVYOVPKFZmIvAaBsphy22IWpZ09C84KevdMy4WcxbEbUxPzE7NUlAMRdGfNEZJy++FYmQfLYmq
yztOvCGfsmWx+/s2BbDpT9YAEVVVJLb0CAW46a6Go1DeXz8/awWzeQJ0I2Ase4hLU8lvkmO08rzW
NmfA5yaSkVEM/JxswWUkaAFEV3LVX2no4I9UrDp801Ls39d/wN9Xuf0F9A9gRVD1gH3dnCwLYsTs
dWodIutgo1S0eM27CJ2c0i+wA+iCPsk9NZgR1Xp0bSVbHvpqadqdMcy65td5yXDQcZXWoPiOK5TY
FRn1+9LMUNlcdEskxz5q0++9mJZ3JXDzWwaNFy5B28DAgFsdtWcANaeXbaEKdx7RzwK+grWeqIdd
jXR7gN7pI9mudSNXuZBTM6zhgl/FpVl3k6vkvQNTsHYxB3UWlA051Qig5vuF0Y25LA98SO+vv561
WNm+HTI8sM9AvGhardv/p8FLdZAgvJYTX/JZRfW0r+AqdqjRLciEan2qhjP6gSDjpH3jZF4IATYS
weR9IDpXFeTTlZXBjvELLhq2Sr+xwNB6JyJ5iy9zMa5BlmHUxij2HDFWGZPa4/0WGnU1BEo3m3tk
XhWE87LpRgi9tCGXRg6pPEQDfavo3PVmTP+fpWI3Qi3eyCLtWOXmcOONXTiQ1IIIl6A0ZNCQ2/Qs
Jqi4mOZaTdgn0RMEjeprb7p/DLRH780pj3fXz8f5piDH0DzQeUeU2NuWhZs1GSbITkc93xb3BVjV
p0nvbgmLn+9pnTLQHgfFxIBty1wROOZMA6orIZ5L0U+vzTwgNHbRPGuRGSFaHXn99+v7Oo+L69fF
Zwb3kdbXtq85aNU8jPnUh+pQomjVm6If76p2KM39kBdx7IMXcMRd7TiESKtzjT7IlT6KPl7/Geff
O2169kxZAiwKlfPTj6BV9VmN1VaGQ5WN9zWSn8+gi/WAXtxfg+D0WxIhVnl90UtPe/W45ZqncYze
w+misacPUdxrEvIIwp6hwIkGnJqXKbFvD+MY34EgbZr99UX/ZhCnkWZly6+UeYd+NffR6aoCGNP/
cHZevXEb7d/+RATYyym3SVzLlmwplnMyiO2EvXd++v9FvcALL5dYYp8kSA4SZHaGU+7yK20Micbj
JQ2kr07YVtIbghRt+wyRqPNfc7QHRyBoGTUqGMmoLE9KK8kN9BYwmbMYdjtRZUiLvwE+O9F7qKJa
dqxSXfef+7Yx7RPppP63jIpyCGuHovBbqHeSszf6AttLSYxhtVGfWTkdoO9MHc1zFOWohlzOCSMb
Z+pyFBCxe6kezT6ZnmcPh40zeH1Hz6Um0PWAo9gpH9XyP+7oBop2nU1t65WkXvuMiKHcoThtd65c
a+F3Ix2So4/Q07kNrPj+NiqDkwRaBr0GqpbzEvwxeGf2TTtIdetNAOFPGUUf17TQkLq9O1YWku4p
kAjgK+Scy2dowuFNQrG59cxE0j1tUNLvctHqG/Hg9WMwl9I1Lk+EVWZ29eVc7MHxccI0WMgsGv/S
zG54IjtUH7R8vNdDnso1Q3G8PuAyJOyXQwXcFb1a663XwTdF1gDCWakl6vF/WDZKkHPpEx7tshRZ
o2gXpFrQeYSh3d4vtN6dgMFu7L/VjwOWEhwv2G/qNZdzUdl8ahQUnddXlIBmQwEEnIPpx+25rH2c
uUln87IBMLqCPVRKFQWN3XlTWtUvTaeGvNkW2qCFIW0UUK6HotwEo41+IPg/WJmXExJtbtUY6nD5
t0r2mOp2/EvUKpQJ2ncbr/XqUKCDDSAjlIWsxQ0Bu9TvnBpcFGnBb4sWsBsYJbWBThJ3hx9wPiml
few4ILaLrwRwamxyPZwFg1DmGKU8cR00Sg63v9L12/H/kF8AygmIr0QJfHUQ0eAgS9S2ajvtUxor
J3gWufwS+nxa8qRSjzb23/UjSUQNo3ru4M5Q58V7Bd4e0gFmdZ5d1+bzaHaj22al5KJWHXumZoZH
JNG3jtbKREFNoRiEcRwR3bKP3iFPUmGx1Huy1gBnDOR+l2B19xLYZvlJ5Mhx317YlY1COox3DaVQ
PGyWiZppjRA6Orv3MF1FM9cMUfkUmF9GVefc/WqReZN3k/BTvueautz+MaojkJ/SwattNX+AwzA8
wiDdwv6sLSBUDaqVSMTSE18kTobewX+Ig8Er88bMXfSXDfwpWjVELFe12rd0StT7MRYz941KJnQ7
gsll9z3raPeaUTl4dgzCVsCmRLQmTvT4f/hYgG841ug8MbnFjhz0PDLrqBk8oeWVF/umesLxIjmj
GFRubP6VZSRqokyiz6JVNJwuP5Y50vAQhSN7daEYDwF2afugtosdcq+zQVjWboy3sg+pA3E1gi8H
8b1s4LVGLpsVQp+enGfqf6jeg6bLhZGdSQCMjfd4bW5IZNH6ALFCaX7+LX/EFnVe+yW7QvGGMpew
yETTONWT9Es+OcFjKUS5cXldXyQ0AKhwgQiD1acuwT5JkDSllNI2U2PbQPQ2zfYK8cZ7Fqf5owB0
+jUZ0Q+6fbCvX8+5GWrRKZpRn9xkl5PMB7BvZsa9TNAtHxS0uV1f5FuGiyujkMDPsFfiaGLFxTsD
/SWa4lTvPb2cqvGB7hDSEwiGlN3dzwxoEBTAGANACMXYy+k0JpYnacWxrrCjobptiudJkqqNhtj1
LqTiiXzhzGxgoGXbukqwocYBdvAKm5iGDF7fi9ia3DzX1bs3PCVPnmZqEAhB8EZdToialBLAMx68
Bvi6Cysyc6tYSXaYcmzZDV9/pLm6qthcv+ASjWU3N8mpQA+NPHgT7HK3FVKMFoS19VyurR0VCNIR
gGA2rp+XE8pqWZnq0Ro8truEhHivuFLYDSezEtPGgVobCrY+dHZiDwrUi13X49quW0U5eYVl0/Ul
8ghaF/JGH5868I+/b5+kldGQX8SOj2RL4eJdjOaoWOiwXDK1KgepsdFM93Xf20cJcP3GxFa+FLAq
y+ZDoVxrLAnidRGXeKL3socNvIMYPYVH1K3yjVFWJgRw+cNMiiuXVvPll2oQix6KcJKBOGbFjj47
2ripmE5aLG3JO15NiF4u+cFcySFbuKKhqxqkkCCSLc+mTP1zGMJmj39D/PX2F7oeBRYIV+vsDUdC
vMTT+L0eB0WFQmY11NWJuv/0ZDcF7MPbw1ytm0Z2xVU6W8PNFJ7FRkBe3E56vGa8YsazpKHT7GIN
hyTZwA709lBXTxQH1iLzphE+H91lFNNq6VB1htN5bVSLVxPXiX2TTMpplJPmiO3KFpj+emocXeRF
ab6De0Iz5nJLwO1HfiJReo8Gs/SgjRjh9G0RHAel3jhNazMjHyEtmXW1OVeXI43YuCSxIfde1NCs
pKVFmzAc8mOh5MV3Pci3MuKPSsFFAYgF/LB+n6lePIiLqVmtPPnYXPSeaAJ/F8AGP1spQnVtLnKc
nur0R9yOxhlNOwdWteqc6IT2pwnInBfhsIZfVKZ/0mQ8Jm5/4quogFXWSTlBOfCtDWtRmApCq81b
TRq8xMIfe9JxzhnyJv8cFGm/q1Bc+2bFzRY795o6RSWMF1QDP4T/Jr2Zy+UfCmzrIIOpXktt3vkq
onZMXxMNau63PIcC9cO3Jz3ByyPQ1SfqFiMKL01p1+c+QP/5UIvGEFjUVgTVTqUrXxzE6PQdeCt9
opudisHt1cIXvxrKrbZLlTOR/jUlBPlxFZAHGSp9GqXVDku10HlowtguD62FBMCnVuUXfx9FXkR7
YmCMK0j3EulngXQ13jclp22Pwk/gu3mETkm3L6lOiV1OkbS6tyTA6oDXAJ83n4QrChU19rQjnNE8
GwlQGfCASj4UltH7oGVRvXGpXG8DBgMJDmGLbJ205fKDiMSqtXiyZq1rx/wHp4bS/1pWvZ7tVd/Q
slOlGyLx6FqOW0Sd+Zq/PBhkYlxks/4eXYqlCm5pZI4f4WTjRZWtu5oT1w+JWgFla9vqqW7RwNwZ
ZVEf8tgUd1/YTBScLak1nC6mfjlphIDTwdYLzcuRDNnBmu0eUzMfN4iP11cNo6AW5YCh/+C1XI6i
FtOQqCLUPeyZRqxRcjOuXql4Fg6jwVNHugb7qY0QcuV7AtsC9Gt9oGqXJUVDQo907BmUVHBsd5OJ
5hfNRinDuUgdpGaXIGbjg9rj/nm8faNcz5fbG7d1SkvAPVnYy/kWgFkmo9d1D7yWqe2rPMpHOpz4
ChyCLEiFq1cYl+1vD3r9cgAJmhmHFIkt6haLT+nYLcAMaODgmhz7scYYDiFuJ3qMUntLmfJ6w85d
dfIZMm0dlP7iJtdwLatKuhkobHbOTlPFlzIp3voJDX+9C95qKW53eadv7KLr4IIy+6z+QABIGqcv
Xv1ZwqOPsEn1RhOoR1QjXtC1Yb0BYL1eRqYGX4C+0CwStOTzxynx+UjpxOstu94NheafGh0jmwKp
0o0vds3fJ4sijNHJb+agdglzr3UV9FtR2R7mcWn5XzOSH+xiIFdAVuh1WyfAz0IcUz8Nrb2ofE1B
45x2BJosRmqchshviydTE2r1brRUWR4yTRCpcovXeYK0SjFMboMHZLxFPZj30uWNNVd2uC+pIAFj
XnbPBtwtk7TMHA+cVz14sdzPdvKwQ+N90ptKeM4wBa52+aSZCDBIRR0d6jbz327v+OsNwY2JMCoK
RDNfc/mpegSOLChdwovkvP3Ljws0/GCkvN4e5RoiPyMTAUHSQ2bL81hfnmbF7sUM0RYesrIcKqBj
VbwzjKTG6KejHPqAfwSCuLExwz/6zNK1Z7vVUO8ZQXh1j1JbdY9qFeNId/uHrUzfptxr8j4CzoMr
cfm78hTfjwl5By8dfRAJ5MxO4fZl2t8N1pk5GLO0AUjkuVy+OO7NmId+Yal8VZVKmjLU7QlTuy1q
8dWlyRmAtzQjLSjNUGG4nA5WeDlWJQWFBVrBX5wyqB8KCMyfFSttzlLRNVsE7atbjAGR/gJZRSeI
fGIxLeJcacokypF63zpP+AXb5gnVKtwfx7BB7Tq3svg/vZpGdIDYXBv3zNXXo6UOZJ0Xn+83M/ou
p4uicCwkbAe9ClPBQ5zRlUWjxYmzjbBmZVl5iYhrZykYhGrnf/9HjS3P0pjuakI9rwnwEUxw16xd
NeryJ/TmAg3bwWDYeh+u4cw6JUuSJq7PuZu3rMOiF5o3dKRkb+ijodtVWVTGh6wLnBdbGSzFte3W
/y/JAmRg8Jyy9sAiC9vV7Cb6HtCPF/eeFH4On9jghqV/pS99veO6CKyUSNPTzBoOgtEFjyIwiofb
5/Hq5WAUNFlnpDF3sL1USxykDh5mnSleLer4oSkQ/6hC4XjYSTsbm2dl61JUn1kroHJ5QxZHX2RT
jQFxr3j9IHd7PMQsxFQMJKmlAdddDEL3QpHHL1gDbxHk1yYJShA2KOwOhl5EGZHZa75TVUjMIav0
BOx3/DKz0H5lZt/d+95DiALQRDgD2GVWjLncuWkz4j85KopXgWF9AD9gPahJlmwQQFfOIZ11ukSU
n2ci+yKqkJBMKUljOB9RUZzCSv1p1ELb2IAr34tdxz0z119o0C2+V1j7Vh5KJHu+2akHv1aLM8hW
sG9aY9buGKvWtwTHoEPm18Pp9q5cHZoQeNYAmI0KFucf25lUEpqvzgCv5LlIkXQ341R5m1qz+y7j
joS5kSNADptbyocrNw/+T7NmDMgrKuDzL/vj5hEVztK9mBQvw3P4yQ/r4Ng1TfgDkcRh109luRHw
r2xN0niQFlTBoSou/YQAgSnKrFuPMr+lvKRS2e7lqYxyN+7ACt5e1bVdM1fB2TF0JJGLuJxb2fgy
pVfcRHxMSzDUi4NjHhD93B7lQxHmIs7iCKi2Rn0VfiCv/OKJqkdhAmXWVQ/b3vOAiEpSSI9aIH2S
Zf8tlYyD3Fn/lpr+3AbOP0pluxhkHFpDg96aqfjJm1v4xLV5gwOjjkinkhbw8gcpA+5oWaTSsWmy
ndmI+JxC5X24Pe+1L4maDIURMnHKfItQQCqioJ2KElnJKE2/Yasde34UGoepwljz9lBrm3Sm4oGa
Z6GvXNhkuWzLyGIoGRb/TypUnacFk/kmAhE9xsJp7k0N6eQB4yGY5P7kylkcx0RIsj7Zse7VaZt+
oUAf7x0UCHe5JIujbJbW/ZfoXNyirIXOKPTzxX2tRJXiY22nehUg58cEROE+lPW7BWiYFQARUEo0
DMl9Fx+sMtsphPNAocaSapRNlWiPW6vpoum0JXK9sgMRpwenLvPXfN4vT16hagKaGd46QZ2VX3vL
9x8Ku883bk1lflwWJ4+mBogu7kzys6vORlf2euLLmudPjXOiHyEgT2biy5iOHebOetng1lprgSvl
8DfirhWHXsWH4+7dyQEgnuDF5fZaqtpNFTXTPEdbMxlIhaiU1sKTYHEA8+mdxFUwUN4YcW15UcTV
uXPQLL/qhg2jVik5EqOgAsW4NyJb3WVFMx1vz2sObperC1ZlLnKTu12pr3dWVWCh7uueYfS/zUJ6
LUcDB9Pmhef+mx2OL7eH+8hHF+N9oDhIZAA7k8xdbhorTVVt9AsDLAJylScEp7rwkfxp6vcNxYxg
n0wRWvPWEBePZG6+fOp9fPt28VQV2S8jiFLzUbLb6qXwO0P/BuAutPcYyIbSTikkzT5ZUm99aeA8
zVFsOOA2kZmJ6jWSnKh/d0mEUBHBchs+1WMYO3guas6rYU5jsSuChMipdiquGjGpcnwag9qAHiB1
dvoA779rXKjrYfeulaOO/03dYe4sKWLK98FQ6+9FnyT2YVDlxt5rOBADm4TRBBsW8XF7r1akBm4k
oRLr6laAY3k6WOIvvnzzS0mTARfZMo2CgyYi1BkJbFHT6gvqVscExE3ijiJOv2G2rv4eqUH3u07V
x3Q/YFBD6iAL6d0soKd+MeTCV5/yIK091beKbNeWevVXMApR7LRAbm0sc30teSjJU34UkkxFwmxS
PXBH7kn4T4oU/07krotPfTiovzoBZ2wHY6hyuLh61FfT1In/9hMHlmeppqmMu7veWvdvfhOM/8z2
pCVyVdeiZ4u1TYqccdOBLM0KC+BPb04br/rKEeO+mOnmCPhdB4N5RnXf6dn8vqTiaT9Ci5b0cUsn
Zm0UXmoiL3J2EpPFldwBn7AmoEReVbfBXusG6zCIbsvbYG0UcIckVUSXs4jK5cHqeVkcWxLMxZC7
10mO+3f8xv3D7fP7oVW6PL8zewSbQT7L1X0xUF6s8BiitpnpyCuPc3PsKSdLoXCNkIm6x/MMYExt
4vi9m1pULPcRXoe/MdCstb0SWUn9ZhVq+1umRhNt/bqVtwJ+JLcmeAh4xkuMfDDmQKoEuFUTbdrv
mVEpX8dIsizURgwNP9OolvH61pSfY9XHR3pyo0erYSvRX/sUSMCBo591xa4oxI2ZEssgduupVap8
hnwf/I3WgLERL62EZvQmUbRDK4LCxRLFPdm6RMmEAJBr59cYCf/UcfZ3Sdu1G8u6Mh8EVKg4wQ2Z
UXGLyAXSAQCTUqheMPQQ0ozM3qWSVW+8RGuj2JxEzgnkHg7L5QbuDCPOuHBVL2wVcIQp3Lc+57q6
vYFX3jtgrf9/lGtwX4/yb9WrXpr33VMRp+Y3GGaqm+Jtf1bKunhNunwr6Vydmg71injJIYJY5Cit
H09pUKdMLbdbV6qd4aHMLGNjAVc2BEBQoGJzxEDRY3HP+FLQ6Go+aF4kDHXf+867LI/aPszjYGMR
VzJZB6ES2NUmmTq77/JT4dIWmRXANdjigDGlMjHHQzPacX3s6iz+YpbSNwzRq3NUCf377e+3spQM
zezY8eyR5S7RbJLZhC6gV5FAHxKu8AN2CVsFyWuq3FwcYHIIdRCBUZO8nGEpjdGQO4nuJX71LAzl
vy61JWhy7dGWjJ9OGO4j6btVSp+5DL9NtENRslFfbNAiLkHWngZs7vpt/zWsx5emMqedMm2d/7WV
4IEEDYFSwczqu/yJGq0QSx1ZCdpZeBOPk330I/zUbq/3WgGRej7/K2MWzGIWl8MQM9J+clrdE9Dp
AQvoeYl+cTfpX8IeY+gjsp5++yk1+yx5UqeY2qmiImRz1Ok1KgRDsbWVuK1NnPQJIgQ3PRD1ReIG
th6ZZFicXtpi/IyLR3qQI3tLDGh1lFl+kioi/oBLuMlAJaphfrpXGkNzzNVOP4ZdWf0P25lCPmBI
RC7Je+fr6o/KTDj1Y4BqhE55NukOpWxmJxNz943zen0zQOaYEfZAdZjPMtXtu5IeUl7ont7K/rGz
4dU6odIci7y5f9nmoUD+UgqlVbFkNI3I5CdanfMCy74Bqb4K+3cr2OTCrM0IdA5YLarbM0nzct26
LmlDSeOu0ww9QqUjoiLjx4ZD/CryjZxlbSyIhLQIwMwo1H4ux4JkCv7cZL+h5O1/Gkqt3um9LXlj
lTsbp+36dSJOJH6z6UTqlMkXh61tUe0fJMPw8h7/dcPX8y+Z3mQnAEr2zxAUtVt2jbyxBz8qD5cx
HaNCw0ANiZoBneTLCYZpkylWLRuEjmRmXyZK9P9GoZMV5j4PClzISxKHgPxMLV5URBqmg0iq+r0H
JtztxlrtKlfGOedFoA4RgfLuexQBMHeApdjNjGaSqLY4GkXePgsnyP+JKqQjdq2uJ9MuhiU0uVrq
+C9VnocvRmAobxRRq8pV60i8Fi3enq4qdZF02rjZ5sVcThsfBb4rfJC5lb2YNtIUoVE7pgfvW7j0
cbWHint/FwtuFL1RSMgi82vdRdpDIrDzwbMCa4whDNNPGOfl+9s/5/q+4VcQIcyPG7DhZTgn4X1p
ttlg4k5T+Xv8SS2YZaO9kVetbTBiRigHNM4VZ1nGVFscQ+JKNT09lIYfQ6/WO5wx0gdRh6E3QS12
u65wNhieK1Oju0ZjGEoA6JZlp6JT1FYz2hC5pNr/oWAD8lJ1mfl+e/1Wnmwua4jF4B3nIHUJRTTq
TrenuhNe5vtG9UO2JBWavYP8fOQmFrYA09AhYOf7oa2eeLJ136sSDG9dRHGTut6VqRqHruPTY37F
Rj1/tvNSjR+tSCQ9pHzTiLwwnDLfi9ossVzkF1NtY0uu3DQ8AVRF4KHy5CxRCMPQZ/zhW0gW9vke
6Tk8SRo4Sjk6Gvc/CSzXbLU1t+OuWgLTlE0xp9Ai2k7MYymcei+luXSKi7bZGGrl84NTZ1IA77mn
lvYXZZd0WCGMzArUF+ozFc3d3NoK2dZGoaI01+eYD2HB5Wlu5M5R/SGzPWkyQMJoeL506iQ2LuiV
Uahc8VqSENGr+ihW/vFeq2mdFE0w46doVB0bMxxO4La2WHFro9A1USGw0ymikXk5l7Fw9DAKQS1l
douvLTKlD0U+bFlAXEfxM9ySl5rPwjO69Hsc9ZjiLgeXMntKIVWO3/RgfLC0CTJZEO5DYR7oU/93
+5jOl+ri0gUZRZ8GHCFCB0tIfGGZyMk7seFZ3OwcTyl4iTnL73aVKehKBHy22wOurCXxAdgeeDvQ
JJaUya5LwSdFneShlh7uCl2L9mFtphsn93oUJGtn9ADUeTATS5wZhBIQ3e1keRoSJUfHb1OosxTO
7p0L9AiD6gZRCM2L5RerjNpqCK4dz6d4+iLyQT2GkCbuH4UmPYHTzLiDnrZ4F7uqG9RRUO+z5vpk
C/7xHzOmOXr3XODJ8mUAXAD2XYICwwhNsxoEigccwH8ZWms4JlMcv/0Po2ALP4Mq5xktboW+Mkb0
niLhNXVbPEw2tkIBierdrR26LtxsFI5JyAjlL88rEYFfIKMtvAlqtTtM4JZ7P9uyGbk+OmAM4DID
IoGFBm/lchRzbBqnbC0HomWoh57cV9pz4fva0wi6Rjnqo+N8u3v1QDXMCT5VJvLgRRaMZAZWalRi
PXBr9qOQ425vltrWrr5+9QCo0BqDSQBKVF6ip7CIarswSYUXTLlEyDhGx24sYq9Xoy2XyZVjSpRF
CgSDemYNLrsPjlbmth4LT2Dv9pt2Y/i5yEt7o/29OgpNYmhq7GySu8sP5Qgnn3qrFIgUlg3OF0H5
ICNX9Hr746wuG7WyuW5Ni3vZ6YvsAFfQglFwshMHWfWDoxFOyVM/11/vHwoAAei7+ShxLVxOKFCd
NNeaRvBJynqnqJ29y4SFtXKTbEEV1taOa4HE8aMIuCwtGU3dN4VMcy3Ds/6zPfXhcVLDLS2VtbWj
50WpnJPE3xf7IC6VJuglYsVAWMWDnzu8PYGJUVmftY+3125tQtwNABQItdC1XWyGzlAlSLKj8GLE
+QCwh8bRSrr2/jsbsx6e65lujgPD4gaSfSwZ7VCjJxlM8V9xNryBblY3Quy1Cwj5qvn1YdnIVi63
QSfpaZiUofDKQpNO9Oniz0oehG7Yyek3S56yh/uXjsILLxj7m37hvLR/BFsBooNFDTjPa8wo/9ZZ
gfbENbHl0rP2geD3gCyFYz4DSy9HMcHydhEuqB7ljOEw4djj6frkfL09l7UdZ9GboVmOWiSArctR
8PCmL1n3wtM6Jdz7OFw/+ToimCXGs8fbQ61OCBmUuWn80bC+HEqvcpRwHYYCGK7+k+fVeA7BNW2t
2+qM/hhmcSlU2FRFaTNxKeSN+iSHxhcpd4JTIWElfXtCa/uOAzQ3AolL2OOXE/IVgexRrQqvrZu3
TrOiky8NvVvlXXNAjDVxbw+3NjEkQzlENAVRwVhsiHHEQ8VIdV7zWLde6zYuv+dwfJK9wBFrY2rz
Il2Gw7ONqkHwDVtYBuFwObUGwTVoZp1/niyjOoxUNH/VRit+ptGQ6fMMSUyHzkKG8/YcV/YIwlgQ
KrnSgaMsEX1dP0E/6jqUK1EbPGRcXs/NYGm/7h6FKjpvBshaKNdLxKshNWmigIj2gmDCF42CxCFs
cvX+uczFMgi9sz4wtcfLNezLSlCZYS4KOlXzZdQ/+aUcbgA9V1YM8IkFCgwrH0qb2uUo1uAXdo1l
jyemqMP2dJAPZmU1959d7HNAKHJHoJ+wFH80xqKMc2oDHkqIw9kOsMMQKJtuqK6szYUuETBLqBX8
uVixcIr8sFFKy0snvXPz3haHxthEdV+fI8TeyCM4sCyYvMyJHOQeTQVrbND6E36MWe480Z+1D0nQ
yHc/svz/4ViDDiJS5TtdfhwcXpJEkgtsUa1B28s1kh28/vnGsq1NCKYsNyuKFryCi3C4LlQjcTRG
wWXXdgPUUHZOh3Nojln1xp6+vheYyhzUcXA+BA8vJyQNUq+qAXt6bO3vbSx5XVD+9q32KR05SelY
b5ToVqc2i5/RoaROs9zdUoMRyTQwtSCT1d1g9903u1SNT4nWWPvbl8LWUPPm/ONVLxR0xeJ4PkiS
PL4Oao/xempnpzoJwo1ZXT8cbG7sV6BMALi7QvYrZTmlaWyZqPwbL4ZV/UZ3+t2v7doFTPT79rSu
z9Q8FgiPmQXNI7+4H1IzsZxqrt2FklO6IIqqQ1tPW/f2yuLRJ5qjCNA4BK+LLdi2gyM5+mB5OST4
aYdesLHr+iFX91Qx7Y1TtTYYdzJRAhElfluLmAVBYTuqfdPyfH9IXAlwk5sk0y+cqrW7rz36yGx4
vhP7ndrG5Z5AT9mp+kC1vZGS9E5OrO5Y0bveOFQrnwiU8LxyFKDI0he3RFViXVQGk+2B2nd2I1pu
e6nK/717H9CQ4jGaBR9Iahf7gMe+DxOVWoBSNZLb5E36kOTqlvPBByf8MnAg65sVwenaUMVdBvw9
zuVSjzmZh0v0VHlZ30VfKyDsrz0meaZbqiNKOI7VRp+lmJO1j6dkCHYFAvrQhLXSVDl0Kf+JkmDs
/a73U6HuKktMtWv2jWp57MDiRXHaafrH594VvxLE7qTGlUNNyoWLd2MQvgd5pdQ7kOXITd1exXlr
3ZreIgZDEmkW8rJJoYnFU2/o6vwQakP32I/m9BKn4g2C3UBZPoy/1HWY/Lw9/MrOh5JEIXmujIJJ
XtxRemaLVjdqHJsd6HtVWUTHAEHus5+Yv+4faW68gXODvEfOe7nzO1toYzAnbrKOS6bdydKBqrVF
ZRRa9+2hVrY/gRiNRaQGgKEs4yRhR40uh5nkSX7qHwTmYSfW4G6ZV8oRIOTRMZjXD2zd5YREpU5S
kYWSpxXVeLTbAp5a6f/QG3lLjHFtPrxVVFtNOttEspcjdVqaJuloSh7VVnvfoaFhgBiCfL+xbmub
gQ8zq6FCPKTAezkOHZmgaPLAP1tWnu+ntM7+smw/f5gmqz/d/kQraAu2HD1Jkl0CZkr/l2NppTRR
k60Qi0ERkbv3a6Xlb2OhYqaawNc2rUB2zSz7KmXNCUXNt2AYt2oj67+BedKI4gCQRl7+BiKOslLA
tnhaYtb/GaIpf7SjPO1tlGGPiTAdVxG1OMVpZe17W61e7LZRdhE3+Eb+/9HzXNwCNCtnzgrFhvlZ
vfwlVmNEMlL25XlC+CPZ6WgCOG/QN6PgOA5ypP8jJ4P4WeijND02tY82SEGEg/WkEmWS2BMUIlyF
pbCKSufYJdJrHY4SsrIBDJz9BHVE8QBnSm/QYpzmC861ZfitN1up3ZuNDkU8LuW83CVNatWGa41W
2QIArmSvAG6gfoZiz10qi7A6GE7oJO+9XgxvUaVV0a6xMVJwlWYQ5V4TId7QJmmsdpQG+aMxZVrT
o9xWg/QK25U6gFtKZTV9wlA1SF/DtMi656Kf/Jesa3zDU1JhBrsxzZzXIEoGZSdUP3bOGr5bxV/J
OMrZDiiT1LuJFjhF6tYknfGbAZspO3XEDPmexCXAL0XERbMTeeCAQ1WGvj3mdpNJT1pvJcnJLmoz
9kbLaAZ3MFJFcQ1JJSvQ7RbHXMQWtNHt6Z1YD5ApGt92qQFWvyNZSZ0jrcPGIaxSBsGvG5Qhyna5
ndItTeSsHp+tMYnLF7XKs+wvaagGDUGHxhp/xXrkJ4dEUSvlywDxyXIjkPSFsh8jS2QHIB5B7tp+
aA2n2kjxptybhW/oZ/S30uTJDp2w2PvqZJDITmaibGnxr1wx2KRT2Ccwobi/jID8LMV0QijCm22N
zxjP+EAV/HYj+vnYx4t9DtYUehYVPAQ3l4IBEFulJKgLCXygqpzVRG/eokDpd6GYId6gJbpHZCqV
l3CcnC9TIbevmEHGz7fvnrW54vgNhHB+9NBmvTxsxaCVmAY6wrOQZNsplMUPkVr2G5fp2ihk62CR
EcOfVaYvR9GV0lQmh5fVjAL7m5+KgDZtmW80ZFau7BmCRD0AeAclcvVyFE3NEFFWY/+cCgGxwMnV
b3N3+ylQfHmLt7QyI1Ab9EjoOVvAxRbXZdZU6TQJSfKEzBW9U0X3ik9DtWVn+BEDLzYJgGtkO8in
gYgsJaoiq4lHW2OcsJue0KXZSaYfuVEWfOJ2fKwH5yGS7T0Zz6ehDz+Pmv9Y2xhK1q3/JTGTfQWM
pVHGE4K+xyxN/26S8ojp2CFOIUH4Ur4b5WFv1GPuhpq+8aytZLPANWfWE6AGVmjxUiNTGw8Iavtn
4JrvLVe+SxVZ2mt19ZRq/DM372cFcmDnRj1VPGrHS/xmCrMLP/HKP2tG0Lh6qoyPRFrdRkFg7alk
gPmhNubEedn4c8rQHMSQ+WfZxq1GpNEpSBLIY2AFDfOzKboeWxn7Z1VnOBuaz31rbTyRa5uPNeWB
pCwBOnuxsknha2kYjP4ZjonyO1TiVnHLCijX3XcDGNi5iUE5FMzd4tRSH8dqbeIDBmjU7KO4UvCD
8Le0PFcnwzEisUGX6qpVMnZSr0y58M9Jr/vUpXJoJ66K3+3+9myutyMVHP5AVHam/i2hVjmC8mYn
6+FZLjszOVB/yTBCnWKUAH21taLnpHeCr1qGuMnGOl7fS6iZQP5HY5/KGPWdy3sJQGkCMT6Pz6qh
PRIixCckPi1i17vl31BkIsUls5idHa68Z209jc2hL+xz2gOmjxooayJztp7Hq+kwylyrnBOYWRZq
cc1OTdB1pS3b5zC0TEpTch+4jpT072E/iO+3P9rV5pjH4j6nSwMh9ep5KtEtktvOtM7jMGYHH4NQ
r9DsceMpXh0FmD44JRMcx1KBrKTsXmZDYJ+LNmp3xdhnu6jQt6h9V3Up5sKSAYoCfwWDY/HU1po6
JXVjW+c87P+WyullKAT1cbmtXahld+OvGI1eBixCtjuyHovDG2AcYcCmtc8qan0PbR5pB/yntuT5
1vYCKuszjJRo/VppqQMbRaBtnyHADm+jUextK6FQ0I3tf7d3wnW4NE8ImBd6R8i6o7F0eYocvNKp
fqj2WRdNXbiajPvAHtWl5jEzrNaHewf5Ke/UInYB0UT5kWJZHe5k7Jftw+3fsrZf+BlzQYncmrz3
8qf0OUpSSTvZ50CSlIPv+OMO0zl745ZfW1uQ9xhPAbZHz365X6oAYbzQZMJd1LkSFZpTIrLWhTUZ
bdT81ramTfpJyAvbh2jjckKR0Iai0DLnnGVa9ZbacnNWO739HvP7XLS9nZfbC3h1F/MtIStTMED7
gRh7cYW06tgbSVI451E0U++aeYnVx0RVKcfb8VtsYuoWtEVzuj3q2oKyb2acJcEBwO7LWYa1kiug
Le2zaUfpwRKt9NTjo3xAUdz/fnuotR0C8Y8gFHALXMPFBHvRgtsWnL4JmRDc2hp83qbC3t8/yiy3
zUYEIEZf53JCZejjD16xD9EEQrg8i4NDFURbAsprmwMVEFjYJETkCAuUgU8O5xfI1J0LspFDDxX2
OQzy7Gmw5OwBT6ji39uzWvtM1IOBdHJ10d5ZVF4KtXS60uegRzzmD6OvGK+j3JD9BfpWBfrarZ0R
ZvHNOSIgBVrqKQTwegoxyWTVxqD5e35O8tw6jaa409TrzS61rDb9XNFcD9DR0hBjVGkvoCCdS9Gz
KmOg2HQmkjNjHCevjhElf/m6Mb4XtBTfM/DEzzo5849Ib/6Ps/PakdvY1vATEWAOt+w0I7akUbAs
+YaQvL2ZUzHz6c9Xcy62mk00MTYMw4AMVxcrrfCHVD1UrfKn5BucizBF7LP1kHwfQ4gmT2ZX58Wp
xnynOPRYPTonzoL23czdToVVlHYuANoCaV8Niemdbsk9glriI2lwUewHecr9eruJnEjyVMl2yUBj
lyYGvGO1h8KBIslZiVNLS1D796bop6vntvFXDOMfojPmvgpmg4hgBmq39Bh3G0g1fh6RH8ODbZij
J60t6pRuKW5i57AF1f9cql0bv5i5ku+8Dfc7htqDrG6CFaBysq6+C9VBLriPqmuNGcFXNAdD382W
5TpmWbdzKcs74iYf42tRswWcQvADwHmV9+kxolRpxKU8oeeAdipqZKSy4/QkAI/DFkhG97mf5uGk
6cS0/uOTcX+roDMG0YZuN2ce1NztUqmK6Sx1PXmBWyWL76UudLMSxu3jUe7PO/EJhQkJXCJWXovr
Z5klZK0mu04ZZnE+T4AjfFvvu+KYlkn90ph9/mb3BRA4RMaANSXvimro7cwcpxBLOUX5tWz75ICK
U3JJKywmprrcSxI3pmfIUgcyyTAv1DVXSVXKqMDiqbimJvIRmhRz7dKwf3YhUR4rfC52Dtj9opEo
Un4H6sHaUbO+nVoUUWZsZ/k5c2xY41n1joJu/+nNiwYhD91iPKpx8lovWqXNajZXcX61smT2NWFe
5jwJD1MRYs4x7ZHbN74hSqnEfLJCBmNhtVwjcXLl6VV+Hcg9qYaK9KyXWu+XWvOXjTPj+fHkXgG7
t6cOWDIFKvqSpKN3mWg2AY5tkrG4YuKop5fBjZb2pACDap9C0y3Sa95WSC5MZlzgmbpUkXEcZ5SD
DrGsF7cSEHMa1arNT3RoQ+E7YhYfxiEU9anO0vFXpeIjcQDZlDj+6BVT8WsmUBBHd+zbnyaNjdhP
td75amm8TMcCkmjyR7zk7vJCEDOLY1ONmXrSsxiHgUqJ+s+9sLXGb8ZZFwg+cDsdDAwS6eWjqIs+
ROe+2BDUJ7/Qm+Frb5rzQPMYsbYL4q9F/OYwQWZpEvEoK5p0dm934ITw1WL2dnFFBjc+aIbEZVTF
m7XogaRCC5Z1ewpVEMdvR9EaNa57qymvEVS2r7oyud/CMay+d2Yy7Wz2jSNFTQzxZhrvMiaRf/4b
mED30LDTm768qhEKDpjupCerU5ed23brVcEhmMsIM0i+2urgJqjo5WCxyisOpM6ZlklyKntTORf9
bkKxNZQUAmc+Ehy/9q1WFDtxhl6U1zhBfl7RHCUwnSa71FA7/8W3swDmgOilenlXUIxLr1BixSiv
VQqvWdhueDY7saf4tzmh30ZZbYampiFdFVN5VfRw+tWPQ++3g6Nd4BikO/fr1lCv4CmJ5dTo1t1u
hjbBcGHwEM5W2+5zO6f9yeui+DBNwx4MY2vb/R5mrIL6DI7jHC+EGVGkZwHNw+SQA8zYqRZtjsK+
pvVI6gd8+HY+EazLRtGy6mpgxkpr01XxXE3cy86Vyv9ldaNye3OA6DpSwF6HTM0wpEjhGdU1z+3w
pEDjOomu3PPE2lgbcnVpnQzCn8xLviO/HVRKBnHSlFp5LTxFo0+ljE+FKz43oZK/FagH5BA4IHkd
8huyfX87UqxRH+p6l8NKvxIGcqhFz1HWuzuLsz2h/w2z2gJh7Hau1arllRLif9A10Z9IAkbfMTLr
9HiBtkYCcU3VC1kT485kXsUbXcy9Ul7TPoHjvyz08FBftl7APCGS8ebB0NoiyeOmY4evkTj0qJI0
F3Z91d18uCRJ6Z0rVLR/1I2j7wwlQ4PVxnu1XyHbQA2RnOt2oRwatng8x821Trr+MFWT9rHrZjto
5kw76EUC+swV5l4AsTHoK0yLbh62Q+vwsqrgcCPk1FyNGV0nGHxR2GPj5A1fHn9Hea2tJgfAlsiI
nfhaErudXE5WpIvZLsk8ppepbQJbqD+zugpSIJ1pZSR+NM9fCtX99njcjTtDVscgQtL/QklztS3d
VpmnNGyrK1Wr4s9m7pMXI8n3vOdMmdzcTo84Ai072Nmk5SDEbqeX2MuYx5zoa4JCr/5ZLxe0IWqT
i57aYlmLi6vio/BprI3YfN/TvB/9Dhuy7uDx1kzXKp7S+IO+UJx/1xX65L0vh2gQnyi/J9X7JdQV
1V+mJW4BWPbDN8ABzd+el6bRu8pcoiKwKdI6FwNuuPCHwqoJYyIe1JPXoIbspyOZW6CW6aId1LEl
LRp7NfwrHk2E8FR3jv5xhslBtK0equbL6NTLJ90q8uG85KbyOadUlSDulSb/9Zo6hvIUpvp3re7G
+Cgc4AE7eeT98eZTSpERyg9SS32VRyooHNNxyavrnAMsdnq7O/RWnJ0zLFp3Ttz95rgdanXi4nwR
HdSx6hobTnbqhrA7NfgGvvmIMYrU+KSEwSu8rqQ009R1tkdPtw4j5aKlhnGoazv8F6NQ1eblkoSu
O5/S3uzjxI6LhktiXpynAfHk+qjNs73X37U3tjrXnnxUSEjJhm+3+sRWCy3BVg+hDR2EO7WgKcYq
8U1F9M9lOCJz8vgMb+0IbmAHHQBKyzQJbkds3TwZOpLeq4kL538sJ22+Gdig4H5MK2LnM772Xtcn
mWyRqp4M0sBs3Q7meHFmKJ1orsPYWALT0qytP01uHc9n0ifxvdfCvv7qzgl1qz6ztfLYduY8XSwo
dH82QFXwrUcSpAQe1KSePy72MmEtL+IfeWtV3sFteHsPmeh1A6U4zxoOWbfk41fblN29bugs9xwv
45L7fVfO3mcg0dl8MZOk0Q9RH3X6xaImNoNCSSzz0kW26LE70dL+OJb1ohyiWnNmH3kBvTqWhcvt
7rtUKPpn1ZkWCFdlnGZvfvpB06jscbhJ5Df2akfwEchRrYX1SZL6RJFSOWVeihuvbQ87wczG5oMp
DdSXWg9dlXXmUcVxa3e12VzFPExB3g7Vk2iNgc7Uol6WPEpe3rz1QMcicmtx9Upz89VuiPSY3uHU
XK20zH6BS7Gli1gtIj9ScAbeqS9t3EdMjVBdmtnKDuLtaEnjdnaN8AUiugu8Qjb9ARbtHp/5Ps5A
IRvUHHJB9K/Bdd6O4lFoERmh9HWiWfOZTVp9y/oGWEhnZz4i2st7EXv5P2//kOTZ6L3T36M4snog
jXHJtCRhUCufdH9Qc1zLhfsfsxj3RAw3bgsYuuxEuMVUll6f6t8i69JrphCdtOYadTNKuUoqGutj
gnlZdcKD1tN2Nv/Wmsl+Irc7nWX0bG+/JvWqNFV1pbku6hgiVimaj5q3WDs7Y2vNaEDB2udmh++y
CuI9iQKzilpcvUZdrL+tUMN8MG+TNvfT2q28q8Ovc08KEdieWNJ95PYKXpW7n0YAWfhqgtpit93o
iOugD+VfGe/zhAd9CnzQV6JKy/y4bKHCNmmaIVwTOQrys5kR2ztv9daySsUmvKl08tk151boUCuH
NhdXS6vMcy3M6lM4muh74v79/Hivbi0pDRZJkJDv29pEpkuqGmnbSVybzBvCS2TFun2ewgLlkccD
bd1mSJZJZAL8JrBut59W9JoIe8tiVZMYIWkg5dkhaobmnafPyzfbycK32pri9SyVEqgNOai+r3Nb
W1kWLEjb5po6Q4tRa/LLi8sMQCFKL8j5vBV19uosTSVZemfwCKymZ4XRCOSCd6FSjOZTnDX9KWlb
91NvTntB48aSyfeAZh9UA0Zcvdp1WmBIN3K9ZGPjYT6m5v5UDubb1wuFcZ4fUBcEWev+W5En2khf
kdeHV/wLtY6FDhAYxQ/WONl/1Oo4nB9vkPueCrWv/w247j4vYCKQdsPWuas01HOt+FOV51+Wqfw4
J+X7YUn/23jWTgd661OSypDJ0HWQ8KbbTdnDf2j40ExyUXDKmcFYFgcPGaq3l0C4TLgxoZYiqHCn
EaKBAy6xgRJX4VX1Iayhh4SNVh7Gudmr825cnwxlAiKXW5K6/O2c0AVVRDgV4trXBr10Vx3nqxdm
KC3XMxDfVO9Ohfp2U18GI/OkVgF8BojnalM6oeVgSR6313J2oqc+a7VzZI7dudfN/moObfNkj8Ve
xLI1VfD/ryrZEgK3einGIos8Mw/FtaTD8SyaZfD1PjSfe6UWx6Tk3UUkcq9zdA/8Y6qgGQHUcGtS
JVk9EtpspCimVu11WJpGnPGPrZ/prbafwmLpUZiu2jKw7Lw8ClXqy46unV2NGKwjZY0meftTAXgC
fhbVKEi0a7ZKGilawZPNjyltgBrNdOyAxmKT6u3hajc+NuIMoOyBVmL/vn4bw2HJxThq7XVsx/xn
YqjRX2MW1u9KiKovnqEIgpAqujy+FDYOKH0zOqzS3hsPm9UKmw2M3tCsuqtiLtmHpSwdXCjjcmeU
1zz7NhGijGDjFCc/I+iG1ZLq3lhwg/IV7aYWJwhIOb50wvZLq1PO6Aakhxa9sGOeJd07GpTzsejy
+YgPSn/uit5V/bwEev946qsgAECp1GaiwSxb2ZQzV42HdrFHO+2cHnwplRUjrMvnFEfuwBqXfmeo
1VeWQwF0JFvHK1Ym7auhkjrxRlckU4Dkn+IDAo18/mt754LfGgXcJeeVu5b0fXUx5XAmDGdqJvzZ
c/UQW6o4E/rsserXSAYmQ2DKpqH9KYUD1qVFHbm+TqDWFhgtVeBr7tWxuIxidrgLaRPEvq7hGPtU
m6VRnOxynH4mSmsj7O5Cl/AjWnj/sfN0KT+VWFDEhd8lnf0js4bOOBmY+lzLYdGwigJhLk5tpDrN
329dd0CirwB2APnSle72/qaf6mr1bM0BgoBU/rHyjfgNPaiswsh3Nv6rntNvG19+LM400D2eJXb+
2sLIoxJqql1qBLWtVX1EhUzkw3WOxop9QJ/fDgqzzdOnlKKZ7uca9eFzk7hqgxJMWsEqqVLrP1BO
YC2MRW0nHyOEgrKj2ZTY7JhKtFy8eQZbm2lK/63TxyYj7cptgehyV7vGqU06kX0btAVfNtOCS3Q2
4sy1GXtO99wk7g4U2TQBNaeJOoJxh2CqQ5sSc0/2MgyuOBoIbvqdM/1oF31PNHtjJNlVgZlJBYeW
x2oJi84CHVPo7ZXSUcMLrP5lNoJWUaQcH++V1Z0slw8PGFlxoOaGjdrq3rJ7K0nrPDMDw4Mo4vd5
2h0XRY0OGH1anwYjKf6uLLGnnnk3vVcQMyPT8yd6WteZxz4ZHKXWjYAMTLN9KQGBqKI8K2ab7j07
97eGvDLQKAWXiwPP2pbVMtrWy9LFDEJTMbiV4+UIFl68rdbCh+T+h9zPdcHm4DzcHjp8HPUG310z
mNOyfMY+M/pi5Kb73kq05Qmrg3FHJkqGQ7fnjgYv1RYdQIhsja3CpST3Jow5Kgv0dAhjt+0rFCyS
9NnoI/AGpWi/PN4oq+D6dX4uSiNI91OzQq7udn4hBK0qsmor4BfFP7CgH8817arnCmsIv4oX7QP9
+eXc9sqeoso6XPr/oV2qPA4XDIBPuYd/q1G0le6iGD9YQaMkwudYxpcunP5pywpGbxIXV6FZybEm
Jbvg9FMew9kz/GHmuz/+BPe7FlyY7HcjE6lKfY3b39GVGT7N1BCDMEP1ksLDdAhjOzoqdbXXIl6V
EV6nLElOiGejoYjm4e1QQ+up1dJEViCI2Pwir9RjUlTlsRgr9UkXfdD3DDx3RXse4yraqdJsrDXt
T5hrYGVgAGir17xA7yi3Ot0K+mqxkQnQhwtHiA9rpZ3vLnV8wrrAOehZP58ef+I1OltO/Gbo1Tbr
a9HaGLnZgWia8dRpc3xyMtX6iCC4c15A2B9Clv3dgNTWoW366GJGbwRavf4E7nhcBgF2wbJYLbOJ
z0ZWu6kd4FqFuKmm9Ye4bfbkBDZ2Nc0vpG14TUCH0O27XeKQgL6yyloNGs2enPMgQooMXdPb3mlI
YrXynRzbC19vE+2j2TbDdBw6OmcH4WGkiQ1y4e2hqe+X3eBc06uQ+SWNg9UvyvW2Ao9uqEEb18HC
0zq9M1rnPfFzCYDV+pC2yx5T//5uphDBPpffGYrQ+vkBYz234B/5CIWVnxQ11nw1FpP/eFfdnyau
SAJUCbeUynCr07RkeUNrLzSCubfGQ1/3w3MLBulY5mF0rgBEH0JtqX9OlUtBPh7M58fDb0xSvq8S
z2QQVq7z6WZeKF0lhRlUWmX5be0lVwdAw87R2RyFRjj3Din0nW1lqVmFyJXRDCS37R1fPfuaRpmz
Y7P4Cm6/fXdePUNkWEwrU1tXFmuzDrUBS51AxeFgCJok06LELxpgbSdCibb8oOMTbL3v07mL3sNb
8ybfjMvoH3dBDPmlrWtU5CHomlne+U5bdUt8MNWp+qeckX19UkyTR8AvROh8jcEAz4fBKpPvierG
y7mxrAYMqZIVqvPSaHk7+slM4ekAXTr9WzXiQX82nb4Lk4NS2dMbxWC5GCTBFnQV5FOZHqzuJgub
02GKUjOYGrf80OBe5A+Nk/14vFvuIzJeMDo2NFKQzeQg3t4LlFLNOjZZxzIKpy9FtnRfIrdLzs7Q
GCcaz4ibKMVwfDzoxtHHn0XiS8mspJzd7aAmZk+tvsxOUGtd/aSjN3fG9Nl4Iq4wD2bsJSfhuekh
7ppsT8BzY99KiwQkvumP3nN69RwF8TxanKAtveEYgxQ/Zn2RHx5PcHsU3jMIghT31xeN2rFPwaI7
wTTgz0lnCo+Byt4rUa89puUWoZgkCXpS9QbMze13TDSh4MYLAyx1vAShOQU85qhVl3oS7bmx0+zH
gsfQyzSqyRePpf3JWxcfB9EOPxMy2Z1+3MZWkqkytXmK89SV1/lyk8dZ1ipOkABZfUdX5H0LZ3d0
kxxaTDh98BQjPT/+zvIqvb0eqGehb83LBnmQcPj2A0RRVFvO4LjBgIbC+673zFMymu1TaU7qzq1+
v6SsJukRq0lFFObn7VBJb0XQwWMlyEE82P7cOzVCRo6d6juh/f2cWE4bPAzUJk79OiDQ3HCiOdYq
gSKm6UdBrp/5TiP0P0KYnju3+P1BlFuHh0J2rigkrQ4iPTq19BaXscK0dBAzGszSLzLU5I8AoeLW
V02RtIfB9BA4Em2qmztNj/uvivAspQ9SC7jvoIBuvyris0sbaWV0rT3sk2oq6sdpar6/dZcwiCF1
tYGpQrNehVgxphGdGY3R1WlrnOxMp/sKHXQ5lH1s78xna/EAX7yCE7m817QUTWPNKreNrlVV6E9C
m/Nz0xV4ZMSRtnPcNofC35HoCVI1aeDtpzMgMJISddFV68tPIjHrJ0rJfyxO3uy0irbWCM8JyXO2
ACatn4ja69I4ar3o2rWq8h7x+uKnFpvl8fEi3d8evHXAz6QvHNYL65Jmj2BlVg+iuOK5bT0Voi+/
i65tftWe1X6Y2qh7aRYr2lmu+6nJV5brClQT3JS1zFAxV6LM7AS4oguWCcYQ/wrLzvn1eG4bw0C5
5HgR4TPJdQdsgufAy93V17hq6WvkZvKh50m+vH0URN14DzhHxPnyC/+WuMaEOCmu2oB/8r471EAx
DzlulTv34N22I3gmKALHjtoIedfqMClNJQk9SnvVsyE85DZvZ6Tl2dEa34pcBudNeEnRhnMLJoJM
4XZC4OBEnQHIC7qh674Yi1X/NdTGG4Edr6MQrqNLTdXGu6NRk/sOMxm/F5hRMn4pl8o+L4nd7USy
d1uAuYDMQjTFlgzLtZlJS0DDPeQyl0mrjkMdR0dvcfaMJe4Xh0SauhN/0du6k10v9Vl4cwPVqoqp
0Z+Sxc4uXuEZ41Gvzb08Z2swOmf0cpA9khDm2+WxTUUbWyP0gmRcYvu5dPWJSmpZzKGvw8zducTl
Yt889fhGE6XyCTlIoM1W112tLHWFtXsYWGZj+zYC1X5lxSes67/Hc7knu7A1mm7KDIozS7d1dZam
QenJ1pYwAMmi/zXVaAp6GS7aHZld5FvI+pweH977ASW3nto29Q9aGutER+171VOAcF6x6GiOTS46
HLnLuT07SleXF+JJ7a15InUAwgyAWsgiUE1fna4EZ7pu7MLqmoyD9U+YxcqLoA785fG87ve9PFPw
lrlnIUO91iV+u5Qwsyk1WlHNtQgN/atXh82f0Iuap38zivSxNGRFZ/3sYvs62lENxMCDbX9C2ZIC
XTNWh8ej3D1R1IdZHFk/IW8hcrrd8E1e5OVod/3VKxfnY6YmzWnAKOCdkfbjIbPHGaN17Y0AS64n
skCa40QvKErAfLgdNDeFpSCL1V9jpy3OuCynR1X0BdYQZXd8PD8Z7d0esduhVvPrLVpeCAT1V71w
ly+GnZrHOZbob83AYiWfshdvjvNnjAPHnd1/n8lwyGRPh5SQ3Iwa5O0sl36ySnXW+yvqifFzFoOu
M+28OvZuFiHaiHvr0C4+RtbOpWmVQfNL+EAtfF8wk37utsXOD7q/2wgY6WYRh2BpAw7o9vfwEepF
TP141dzRega7qXx0Erc8TXlZ7MT7G7sKnB8QZNnPlZ3x26GSWmmMzoyn69Cm+QWupI1XAWI82iRy
34KNfRqa2Ng5MJuDSkMBcicX3N/qfqO3MOaKskxXjMLLdxEwsXNWm8OVQn/z4iyF+JW6uy5mciar
/SVFjnTeDOp+d0AgEpmoEFU2XO1YLdKPaVNaiI6O/4SJFz8tUTkf8sie/R7AkHYZLKfbizE3VpXg
kuSKZoYq6+q3n9qqkqGtu2i8DlbYnydnTo7NEJHl9NG0c7veF1w5+TpcEeCckpK8JhENHrUFfNHH
azxFbemXkcBVN+qT/JOWSXUbI53CnyWzXPxe02PlmHdmMcOybKgwhSKN9iQoVy8M0uaEUCysvEaw
rFhj91PCQxUGdhEkiOyBylU1QQOMLtKLAw2p88sBN+/L4xtla0wyS8iVIHuIG1fbbAnVFuxxVAY1
akmf5pzC5KE3OwQJGtLoj1LQ9dPjEVfvjZwlNyaqTPQxKb2u7aic1DVw8SwTBPC0/kdoN+pzplF5
fVsUzDBcx8jmMg6vzR2sGglFrRsSuwyKZfRO4zLYqNN606VS6z21h/sZQXIC5QwkGOFQFCZuN22Z
ZoY21wzVeGFYPc9aEk6XscuKndt/dTjklOCLghSS4FzC7tU9lJYiwxtIRxsumhXfsOrkBLCtP866
vucOdD8lgJXcq5SNUfB21l18TIwVbRGaCAas6H/NzuxdXIyP9igkq/sG1hBZEJK4FPukncUasl3P
TYcl5DwGmrIU/ZFk2TXeN7E+ZgBlourHAkM6fb9QWh0u/SjC+CNS25Cr37gjwedIDSj6LvDUMC+7
Xb/U6uk1YwAc5GmiaVjSd5rrozeovtkmjyK5HIITzmNKyfh2IGdQvDpCvy5Qs3o89lM6f2n7pQni
RVf+fDynu3ON8ScvlWTeSRmStWSd6S0NAk3GEMBSiv4UuTdEvgPHXT32Vo9EM6H1XrZxt2ek1yhJ
GvkztY476ULwelVXNvoQCD2tPyTZUvqZWk9vS9OkPJLEixMPw9PmnytYbOguU2MLcwgGzDrqJzVf
is+JNZpvVqdhHJIY7if66dTdV4e6yaJcUxdjDEyjxWpAGTrzEoscREvauR0PYbyXt6+Cu9eZsVjg
0niWIJuuruKxLmo4QHLExuv/ybW2fBoGbbrkVhQeB0OLf5St7RwSfR72ekV3N4ucLGgp0gAqp/x9
uzEbpwJPijReYIWN8gTXMPkmwHZeLNFEO4dteyhufu5k7rG1Oqm6OJ09x8MY9KEtah65CtDUkufq
VSMZ/vvxKdjYkmAEZEkMoCHh4uqTRknE0W7aMcgq2/ipl6j99OhqHh+PsjUlPJep6SDEhuKe/PPf
MiiUjG3UgpUxKAo9FX4co1lxCE2ogGC3lSH//vbheDzRVKaw7t2BZXJ9quPJDNEPj9BznZyuOdfh
+H1cdqOxjUuESrqsIcmaH0pstxOLjDwqkjQDXwd98hcyX/XPIZq18amLqzw563Va7iVTm0MCP2If
oofDjrwdEgcbWvmwXIIINfwnms8SM+ml1l9dPRe531QRgfe/+J4msQKQJ3o060pCriVqajvpFNjl
UPyyYf2dwZ/V/jhG7d4LcP/ggbPH1xHdNUhR6GvdTo9RnIaQago6vU8PqcId7SuijJ964LWfptIZ
PuRdKQ5ualSXqq73HGG27hjEICgIUai5l+XVrKUYCOj5vGMznJYyLC5dUWXPYv5l9niE+K2Lp4pk
CO2pXqyRHPJ642hQVyM/5+1bT70ei8opZ7bt1DRT986Fs9scKgPZpwN03fC/kRpBsDcjUb5EbTt8
0hTTr9H1LXdqBBunlVIYv4HIBqLYOnGcGziW7WCPPMJpfW6GpT8aSvK3TDh2UriNjy3DT0fi2mD/
rLlUSazjNu0AghVxMT8riWn8iJu2Ohdi0j6U4dBjka3oJ2K9PTPWjXsPPjoZFGPToFrfe5WXqgZi
5xOZRD2cJqNLz30Wip3a/NaXpJaD3S/1UjQXVk+kEENBc6+agqbu6lOpVeVH0MWgdOI62Xn1N3YP
hXnK2QA/0WEm6789OEraRCYKS7gYCXuaPusI8zg+jLL0/VRkynhow1iUvhHP8GeNCcWzg2LgRH7O
IwxUdnbQ/bpy+3I7Se1keDnr31KnsPHcOGInq+JX6fXfetd+bsfpT4FijI+Gux+a/R+PL6n7Fb0d
U/75b29MWrbge6irBMrAAa2x/3tqnCbZ2bH3K/rKKMEtQCIaSNBuR6Etlgx9IR9np3C+1U1r/GVm
KRSDkJ7nP49ntDkWFGFatih9URS/HUuLqGWGQ8NYmTkeVHOcIOB1ymGMvbff8EwL6JoEYqq80quY
0UicvIx0ppWHnfIE+Th/stWiPE+uu7c3NtYJ6LvUAaYyjb7xap8S189TEY9kNJDSzi1y3u/yvIre
VpHiLmVCqO3IKgkW2OvCvjvPLYj3aQw66NznvKx8L/5IPynzJ5QuD2Zp7Zl2bs+Lt4tDSI1z3fwD
g9fpKkWvoBt5mRLDVa7V0KQ7INbNPQGXDzIMtGEO2e2eYCPoRYkOaSD6xDoNSoSSFSS4Q2mUbwTv
vH5C9jnYD+Jt8LmrPRGFIIhMagNB14veny0c2BoMWU6PN/l9OEP1wcTolEyMNHedWhakZ3VZaWPQ
mAMWVRZwSRDrh3YmHSt6MqR/MRwSVgDbpC32umOglaOBHhdvWzKm7vu+08aXdtKd/w6qpjxRXpp3
xtvaFa50FaNCgEDcutXoVCCMiwwuedjgouPXxWJkfuL27ds/I/9/2QLmzkUefXVXGDTNjLpW5sCo
Hd25uq3nmcfcbcaW0cYleRe3KBs9P/6YG5OTaRFlF1oWlL7lZv3tysUHhuJKNgB/zCasPMPmewJv
7Px4kI0dT1wEYB9IDpH2+iQ3YUtN3RFqYNZa+pzbsf1JJ/16NhsXweHHY90Hn7iWg3ciIGDR6MTc
TmhJFow+IjFg4Gnn58lOGSFzk+VUUZE95kIk6KpYY39IEyX5MQtr2PkBW5P9/QfIL/7bF4XcpIVl
3A9B2wzm2UmV1DcGZXpRtGqvuru1eL8PtVq8aigiGMDdEBB1YizjxYZvZNke5GgjEpBum0TTMJ1o
zay/KAJuo4aYQpC57nSo2TH+COTJL9o5P0Bj+5n2qFi03RuJT/Lyuhl39SFx0VlCMY5DoFkpbh5G
k71H1GvPMVeeqt+6Aa+j4LskuXlQ5aiF3C6XofDqmzEFHXgS6ZEgNz6GthZiE15F/yjqEPq9aPa0
h7c+Ke/n6w6lWLYupsaL4c2DS+HKgxH3fc77MjDToXtJMa0588hDvLbb6AWPjDcbMkqmPhpOsJdo
JxGT3E5XdYcqFDnTVagWP0fR8N0davGUgK3dCSC1jWeBVhJgBt7TV9Wq26FGu0hL5D7GIEUe46K/
igLQhFXfGYXnoj6E1NBQGm0w5mZ7SSpks0w39i5pRHnBmNrupEUeegXdrBJ2d84Z5aI9oMJrFHu3
+gBusLYkxkC84PY31nOKh7UZj4FCdO+7WlG8r01KDW7WHL0OUWOXN/pYLVF9zisS9nEO9XfuYur+
pHTKCWBD/fXx/bV1fdCuoSpATU4SP25/EcK/liZ6dQjS2oouipvGf+iLNr9bBBzrx0Ntbn36IowF
xwsBk9uhZqS0CoCbY+AslDDPyVQUFWZCUS581+qM96qthOMBenKzEwFt3Vs8ceRucGok3fB24Mao
U9OZM7LT0W6bkyWiOPWtyVrMHU7H5kAUWmSBGGmlddHKVlp1gUczBq4rhkMKrswXVMp23tCtjS5h
VdIDgbd0XfFGFCpKZs8c8SawYS5P5kJE13boHXFvxs3JFmq7516+tU04wXLZ+Ir0iG8/oSWM0XNl
0W8eNe+PAfAQxyyZrxqB0c7rvTk9EKeSHEEDYb1N0rLQSmAoQ1B6pfrBSEerQnrVLnx1iNX3+hTv
tYA2Vw0kMQ1hGSWvW9H1YCtaXqWyeLEk4WWYlzzzhz6r9KfHB2BrZhIizD0shW7WcQnW7KGmjh05
LgZRum+B6p/8HnLn9zo1zPpcKW29U07YHJK4hMCfXO3OOj1f5qlWElInL4bRJca+/Jo02IEMsWd8
bukH7ZyAzfEIlJEoRxyGqPJ2n4gBueR4IgMohHlUm3Q+14UaPSs2BH/THb/8iw+KljjRMikU1ZLb
0fTaAvkS4/poFLH3ycj15Q9wEi1u2fb8tLSLujPe1k6hUSKTKAQRKXfdjhctJfQ/12MB0SfU/Hos
qVFAs/hXw/BsUtmTVIFVGlX26OJ5CR080XbZ50xrp48tId2/WSoa9VwhsFlARdxOZo7tYalHWiOa
0kV/KbGNALzrJD/ycay+o8a+1zze/HjSBZJMF7zhWlpGC4U5DtwjQTvOWXpWcAaZDu2ott8eb4qt
q0peHjKPh9u07rtkeuWNcR5P+FXoaPGXWX0evbx7t8T6ngbS5m7/31DrfDfOdWux0JcLHAMldLo9
Naih/qoibtF0yBE8ntjW+8n3I2sikWdzrIKHxQt1UTfsvhb07hPaaqjntl78PNQQAGZ0pyJ8CvQ9
bdOtOZJD0a9mTM60cbtN9LLHoDnljLkR7LGx7aJjOwr9usTgKvwubcvz42luZVScMCDKPKSo2sgf
9FtCU1tVqAwL65eBECkOSsnh96tBy//swib/MmKvfcqzWflUWIUpfMQs3X8e/4LNKUvwGf0tnqC1
SnHsWspU5zQvXDUeQ+QrPVU5oCs5BqPVuY5fiRDt8Mdjbu1a0AHcLhSYAYXJP/9t1koJ3g0v5yno
x0ifD2GW2Z8IkNIPVc4zubOTto4iilVw3uEiccOsgr4sLLwpVOlYqEOufRWcEeWgKs64F/FtjkNL
GRgz7x7Pwu2kaEtSkLcFxewcRDZGeNWpjwexc5FtZTdSCo+pcDXfIcBTERsNGPopcKJ5eHGXuTr3
zTwRDjXpctQ6o3oel5L4srDDnRL6xqqhIgVnTvLVTKR1bidYZ6qzEMTTjQAIweHwrINlFpG/KG/F
5snE0UbrTJZBJWd4DVRRRJQbDl2egM8Q/ekYxVz4uVI4p7TU32y+w1g6uH3ecFDv5jpQseYO2Vot
IcYLF4iHzv+RdqbLbWRJln6Vtvof1bEvY11tNoGNJEBJ1JrSnzCmRMW+7/H0811mTScQCEOMNJVV
ZSmDSMfd/Pp1P+c4chv5XkrkKXhQla5aSwotODbQ+0iAwWYSigzCI5ztfb+3R4BR1Yh4QKXYG48I
6k+CBUV1W1lvfxiBY04H004s/dcfBhxvpNW5juA8zosOstwVtuJz0KVBje9K3TYe/SxPVuL1hVMA
OEV0hoLWCJJj5tAoKlXS1LBJwFak93Gj+psxC6cVt7mwFS0uPSA/cHARPZptxcxK0d1BufeYV4b5
ZVSz+rEGg/BFqjMM3nZWCw6SJ6OA5gpQBbo0lwsW67VfSZBOSSlbzQa5Hd3YOJ6hJ3SfBZy6tUtj
TdRw4ZBjj+obORqa5s23v+0M4aRrPDuo09eeG5aJOZ1ULaH7VAts5GvH2ycEH1sEKez1oFlr0bY0
vRw6DpctxEPnejUKXaxLqRrHY5gU6fs+h1uzDcq2CGiA0gzlil9ZOBHk0F+7cVKVQJ7ycoJJP0T2
SGvdY1w5XbHzg1pqN1Y+ohipxOpY3hd5VIDNLRR/ZRstbFbxEsJjk8cHKD8LMlJyciAqR5lW2lq6
bWQremvVprFCrlqYTcHc5Ap6TQTMb9go6gOK84YMXrEqjqmsN3sjoDVrLHf2iqk5JFU4Th5cgmHF
ypEems1lp9eVBgtUOYYGCT53CsiQgiPxN5UJFukkibtil/ZRqm9IAMlfi8zLpG08JQ2NRDoFPcvb
h2dphnGsIq6nKQZCi5drGyGAHJCRko8VkrjAfuVup0pNsv1VK9A3gBkKSJ3oYDgbdVUZQ5pErXzs
hz5700qNfUenCmllLNeOAGKc6PNHco83xHwdnaAE+UyG9jg6IAsGR0m/l/k4fCtMqXkjU7r98cuj
gjMp8g8KKWKqgZdzl5cBUE0Nlv845uPPbtLHcYsQSbAW2F97G649siuknw2abc07LYe1Oqa40AxS
b6g9dmbrn8xMCu6TyC+fosQzdlFgqAetMopfPn9C2MwGZciqCXDH5Qi71lLKTM+qYxp50c4yJirw
+uQ4H391IgU+Ezq6kIojVTV7OceaMRp6FtbH1iyjPZDR/nHSrLWn2HUojwgdzD82oQDCzSmoillV
jty35dGQzGabJii6V6PxASCWTvYj21lVR/vjMntiGb7fHuACuAHbPJIE2paC+Jy2YlSR3hajXB5t
qQfnHYh+zIhPV5A7Qpof5U27R9Ld2pKHd7ZGouQfUeFPf301xdUP2oQDgj+dnUKtJxE0FVLNpTyF
g1uFchtvzKmOirvbw70+iCJ6EiEbb2uy37ODEVqgx+pUaqirqdYXugA249b0R9vZDIU+ttvIV8vp
3W2b106cFzbxEzl3cgik3S+3ahHrg6SXBV3XKZa8A2uVW8/VGMXFdkgp/a748WtrhL/QVXkiEazR
BP3SGlUhlNUU/bVykR+0ZlLftbhqmrJmq3n6BVsiLyLYGmxb3oCXtowSwUo/jPOj3UfBnWlGySbN
0uROmlRl5aYXC3NZESDShp4NGYUXJ30oLk2FuLOeGc6PuVzWW6MYYGm3Sf3+9lJdbw+swGaGGyDI
mM5se8hqmXl+KedHmoRW2yw3pZNv2N3RnkLpfVrVygqWYsEez2YcCzcPGj/GzF4cTN7YqmFx1KpG
b10p1NCHlzqIMBtAAnG0QeUqW5OmXTRKU1QH+JAIFGfZuSDUylSLzYLLARU8ynntQwO8YucVbX2K
6W+wsv+vlw4ZCuFhhLKbICtcLl0SBy2pYqpqviz/EWloUPqwUHe3V+76JqIUBuqFdD9JmKuCuZkN
at9ooFLkqFY2gTfZ7wunGw+ZP361lCDxkQ/I7B0V58+3DV+fASIHXrS89ET/qfkSZr5ONyiJHIGH
6Ob0xuFh9CkqlbF7C1ZW++VTgIPm1kPDWGA45wdusPowl2UeFGPpx0dtDINNSar8cHtI1wsmpCaR
zmA2wWlekQrLGI4UGjdH5CT9YQslB7kV3fQGZ3/b0PVOhCUOwgFEPcAbHpaXOyP0kFyd8lY9RsOQ
nlI76Da1FZTv4rzpt/S/WtO5ul4r0A7g6SkqC63+eclEMvzIRP5OO6ampDrIMmpZsRkQfnfu9Fw3
n26PbskaDTXJ6wgaHRosl6MzKkDYEef6aFW1upmKJt/7xhC8aRJZWpnIhVucUIhQGawnhxrIz6Wt
qm/UBPplc8w6L7mzIwR9XXiS3xu19Lxt0ofdNm8saSvAaG/jtghR0UJ4W1s5hQs7B4QxLVeFkAZZ
mJk/k5wokPikBfkQ57QlSGLpEeqtXa24lOupRaoMdCkBmdC2mb8yQxVBktKIu6PWWDpFKJUyIih4
6T5oemXlTrgeE/gpkgXkkqDPXGlBA6lQUlqiDkdt8p2taI21iwlPVl4I1y9ZaI/gzkQtQxDTZgvY
xX6kdhJopnLIpW+09x7Gtw3pwENc9/4nIG8RisuBMUorK3Z9BIXyM74LnicNuczZimlmqVhVXgzH
qS+VQ120/WHqjHhX53H8VqritUasCysHwJOZVIhekSGYjbOx4qomxMODBWP6LCPxuc/qWt+G8GhW
QturhRMyF4IsD2lYPGxn91yXDUYPi0djSnVl1ym9ta+7MF6ZwEUrvD/gkRF2cYlfnrzASM0KzJJG
c0P5p2KXtqt2xS/fbgyFBIeApAjXNRfvIJ9SNnaIfm3S50H5qUitKvU3kRWk4UEZc/MlbdHqeuPH
TZzdxYWW2CuBysIo4ToDAyY1IJ6wYlnPUo8ljRXjDnH+o0PNcN/Ikr3R1EBZyTNebUbU4ohZX9tE
IFxzVTfkaEAzdORjR3noMdQHuHCKVNePelWGu9Hs/X4lQ3e1HRkKaFaiVxLv1EfFNzobV+h1RaOG
unJsFD/4OkaD/ZTKsf0mzdX42+3rYGEKeSOLJWRbkm2ZJQMbg4dA4dnKsa28EV3QBuQnRJ2Vu3th
CtFsIN6CC6eD/pwFW6GeesQIlnGMa3P4GISyQj+6HP7w0NMevteS/e1RXU8g8lpUu3hsEJTzGL+c
QK8JRqcfa+No6z5qkbFWKGTd7ALUvzJZXXR/29z1JHJ9A+ggKcRTkeTGpTlHhg3fRIpxdIgY8m1Q
qYXtwlYqv/6GHfwhNV9QmLSIubQjh0NttDCujq0SdW/TsCKKLPJ65Rq7XiwSbUAOKFTy1sB9XFrx
SpiuRZGYRw7efSWnzZbW7cdSsaVtFP2izhUJJqEXhjAX2wP09rwXl+zZSF3nKNfKXhpuNQdtXIii
2Tb0yjWm0cKmQLGBtCz+l6tljmbzvcZ2OhMFv0QCUPQ91azMcqtC9oN92JKWWgm0FqaRQqAQfuEu
w1HOprHtAis2Is86muSzHyh+ocuoOE1yMH0ZeHpTSWulioUBMolEdUJfj9WbbUPkyIrQNAv7aOZt
v2+kqN17SYz+bVf9MqJIVLMERQEGNhSxOaKoMROjkMceU2HT51vHarVuZxZ+rLh5nsgrfn5pYMDu
BCyF9DV2L3dkGgZZN7amc1Q9azggL/4htMLkrlbVlYO8YIiBIS7DwpEbnQesiBP6ZtR13jGFonAc
Qrszdk1VV5/1xpe07e3TvGgM2jP/AWAJ6vFyVHDLkK9Fw+wYDGahu6Fnt9+kOgHNAX77z1+3BQCA
LAVpex6FswCnp112QDjuHSPVoH0cDYnuKguIrFSZK6O6Chl5wpAyQ26bFDbhwWzbA+ZH4q1UPBpy
5hGC/7ZxUp1U2WXlMG7rqJkOhY90xu3hiam6yMMIowjP8w4lAue/l1M5ZYkZyQNGU0lT9zGqMyit
2muMj+sTjf9Aek2WBTbqqrepGuKdus7gFpvSb3k/fQFObZObrCx3DH+xRYHQHCH5KPLzZLIhEsz2
fOTbpYTyhnn0ldLbKaWR3ZMQLu60KQpWYGbXsydMCXQIyEfyyrPZMzqnacdeMqBZh5O88/jL0U4b
RMD9q8sE7f5V4JfJEyWHy2UqfD2gQVViwSDXx7skMIw7HEy6Emxc70DqqCTKRGaOV8vcz1cUp4bB
Ti2RiUjcLtceMqf4c1Dle6Nx3kEa+3J7VHMhILFUlIcFO4c6FXH9LKRPpdIMw7JHRFTp3rRRtY2K
8UECpVp2J0du96Fe7+KU9HQ+OW+srPc3paWtEV3Efrg8AnwJ4lS6cYmajjE74VDEcFnQVI+mVdLd
dUjKZKOSnUSWMJhqN1fTYUufi9H16H/+/vYMXHsybBORwL7m5csL6nJdo1jSDVS5LLFXKxcMjHQH
rT7bGFX8i30RXueaRRWqEQLbM1dnUfMqiCRrso4RaPgHW41NUmiUALPeU1Y82cKx4ES9shpBvF35
zKjILJUciUX6P65+pPB9flZWuSZxs2QFb8KNA1yKyZvNHY+jxsz90D7GQxC/y60+eFNFrbQSjFxb
wQZtQgkMOHmALi9XKPGKKTHiMTqhM6bBtmJEMqrFee//NWn/+X34X/5L/u6vHVf/93/x5+95MVah
HzSzP/73Y/i9yuv8Z/Nf4sf+569d/tB/vy1esg9N9fLSPD4X87958YP8/n/b3z43zxd/2GW0hhmf
2pdqfP9St0nzaoRvKv7m/+uH//Hy+ls+jsXLv/7xPW+zRvw2HxbBP/790f2Pf/1DHPv/PP/1//7s
zXPKj/3vFubicxI+z3/k5blu+GHD+ScUDrjHBGaEuuKX9S+vnyjqP1+THaKYzNNIyIhledUE//qH
xM+QO6ajAkklkZUQAhh13r5+pmv/5Dklcsqi2iiqjv/4v1/uYpX+XrX/AOz3LqcHWv2vf4j1P/Me
ltgZhAZCFQKO0JXU4+R7emwZnXqKbcUN5Z0fPpg0iNvkypuqPHK83bPJ+bf9c3uzq/TVHllIwDsC
EXklYlroemRI5aiceC9uo+Sbmn6vlOgQ5NqKoZlr+suQkCASUuEkV2dXDimJcIBaqJ6y2r4vw2Jj
28GGItft4SxYeQUh4QP551owoSNznae5fvKHrv+IFHKxSeTQ2kJKXlNBm51kMSBMCRlt0QoOOO7l
SbaGKsogXeinslftjWXRMmvQg19s7PhqBTkJBC5owYCrFd/iLAPR5SqqgDw2TjTv41nWGR9bvw92
E2/ox7Gr13qCvuKbZvuP0AOlQNHtTYA3Z/ZsXypF4HqCltqqG5Bx6ae8z5XIHcLBD5lNGm64oVEh
iGD3nfwQQ9t7bqsU+c46d2pj5/eG17u0MKuSTWcV1nMb9YW/V+guFgAbiaKP+dBM9KiUo59BWfWo
A2Zq99UPLbV91429cwf5LzZ28cCHK5twjmJ5nU7kJJGyEYLRuIHL4bUApXV/avWTFsrBrlHKN3oc
+ttAsvU79F/I9ktvU739VlD3ekgAwbtlZWsrNdh5Ol58Cwg8OCCyMFQa5iAzEyFLs+mYZFWTlK2K
3LjuNI9glUIXHPxekmHXFIiqOfJ9UE1rfb6XJgESGUdE9JyFPjq7g/Tckr0GRdyTHhf5RvOL8SlT
3tdkXnc6SflTiHYjET5cKjNCsLHS3hrWYK7ATRe+BYgGcNi4TtT0rm71xlajlFZfvEqUuPzDbDPv
DgDC166L4rtQVfvdmMjxI7XB9gDDu9gpXqjc1UMi3d92GVfnmEtAcB/oRAGxDnj25ZYoNKfWejuX
jmY8mofRsYYPk9F7K47pes0xA2ORp58Q3LgCgJMuqLVabaVj5W8tb3oYrOKHE0t01jXpDxfRPqVX
bCLVKnz8VRlVkcB8BbySGhME+dl6oyAd95U/SUdbeahoN9qbK7lL4RQunAaAWijCoj4B4R+XeDmF
eWIpLRh6obWsKRslND7QMn4fIrZFosqL73w7WROfv7q3ZiZnq1bbVZXWseUcrbdJ+VVRP9nxp1r7
dHtrXN0mMyOzJzTt6Pyuy0l3+PK3Pns2lPs+WYkHF8ZBHELNQ4TSXCeztC8vwZqgPQxOCGpueGtu
HLXdDP5Tp63V9Rf2+YWl2SL1NYpI6hQEJ5jO+9ywD204fLk9Xwv7QARVAlkiQInz139pd+qQllFw
6os2OHRTeY8CKzwi+lDRPHN8rEk4r3j0pVFxDVMoJm/DY3Y2qi4Z2waNF0z61aEc+6+Vaa2kYddM
zLZaV4FHyFEDpDV9FbiaRY/4wliLw67iPrJ4AA1Bl/AAIZScGVEmr60Krw1Oqvrk+d2DLR1GLtqG
bZA5R7v80Nhraa+lrQezh0iXmjCC7DO30MpjqSYaJn31UfZVseuk/ims/d9Zor/tzLe4Ujg0pTb6
4GTG1UHvlQ754XRN4W/26rbwcSLmw/cQvkO0EUf5LE6SaYwbGh1GlLdmhmqA247J2y4aD3bqSuVa
mLS4WmfWZmFEGsfWFOZjcEr99KC26YNSyT/SYHRzR9t6keJWdbExemt3+3y9ZgdnjvZilLPoDPh0
J8UedqvgvVw2h9ppt375UERuoKp/dOW4jX3DVRQ6tbftJo2PQfLiB3dp7W1CysbVYxp+7zvdnfzm
0e87t893kRnvUyc+1JpxGPJmm9k+RbU7vxp/w9Odr9AsjwYGurTTRA5ORR/sFW57pnA7SJprpM+3
p2nJDZ1bmm1s2EVma4zshaB9quTiTTkFP/zqi4/qlSu19ea2tdey49WiAI1E2JuMJwWhy63XOa3U
W5MWIAwcupN9x4Pcqb+hUepOY/tV6+yPPq84GpNI0TY1XC95IqPhBtUIQ93attlD1D2Z0bjRLM+1
LUAga1DphWsMCcW/v+Bs5r2oDeTKdvD8eeLsZUK/N+0g08tqomXd7clY8pVUuynB8SgSvLPLuQjl
wVSKVglO8O6rbQvey211Pb2/bWXJc51bmc342JmB14CVoeXoc91Wj730rRn1h1Rda0u8OBxydaRj
hcbXPFKOktqIebYGp1j+GBS0XljVnltaGzgC/7bAy2A+YdHUA98NTg0Ft9iBw189/U4cA5WTfDlc
QJrCzqWr27wZpyqcgpOnPPmjdgdIEg2yNfDs4lAMEUTzXCUenA0lD4tMKxoPF8zWl7rPxfStL1Ze
DYs20BkmW4HsBwXLy+lSzVxG18cMTlH26E3aJq4PkVFub2+v66eJKKmdWZntYk2bGGEZhKdBzWSa
9+rqtjb94H7y/IJ6hvpoasUfRYi0m298Neom3flaNax8iyUvdv4lZpt8MHzNQ/wmOE1DLSF5rTtb
2HgabeQGw7Ulfyfn/Vr6ZNEmul305iMJABbucnq9cJTLuGUJ79OxI2M/0EKTpmrq2/H97SlePMFn
hmbhjjGYbdVZwiV14Fq1Z4OMDZfUNP5qLw4RF8B3+p8RzUL4SLxausEOTrnzoekKd7DbjaE92MWa
UvPizkSMlEYwvCKveNncbY7Wk+I4ZdInP7J21fhJCtcCgMVpQ+8EgIPI0syZ+q1aan0lReEpUn9a
/uTG0RvHTrZ6E6xcaq8IhvmlZgvOIql9nievpZazeGpoMwlcYhieOo2WvWOztdND2T9mfwIbdLPs
btjIkTs5Wznb107orvV6XphNUJFgHgQ2WMiSXm7EuEfv2hrEQJ1PjfYp4P215kqWXuQXNmZbQ63k
BgwYNmhGcyAKth7MMdwV+2ZM7sayPkjJD8lWd7c3/sKNglyt4IWS/CAfMHMtraX2BKp+eLK9/imi
iAF+JlgJuBcnjzAYM8BGSDJdTh4NLxroiml48lpjz9NY0uJd5f2inKCIuMkm/G1l5itaU4qaQcvC
U+Albks3IloSrezCpckSsGkKlPyPu+tyIHnZBYPsNOFpQjEuq/Z+t0bhXjhQokwGcoIMLmn/2R5w
OqDfTVaHp0r+HKqP/ZC/D9RHTU5WUn5LS4JrgKmGbM+1YlGoeXWQlAb72XzR0/dS/6lJ1sK8hUcJ
dYO/bczOTF5TMohoD3bSAzD7fqyVmzbXiwPJ9oe0sL5ETh0/yXb51KOb/Btb7tz2bB6bSaZI3mG7
tt853efI+No4P2+fnLnq0+uGO7cx2w2THSrDUJvhSTrWinkw7mj3MXWu5yPV9pKOpWspB73t6Vq7
sdBjvm19aaOcGxcLfOYPGyq4bdBr4SlGFnnMdqXxJaSpqhN//w07VEcEr4zy/lzZz8wUKdAmi2sE
4NzOqMP3ZqWOLnVCbRMO+lpT48Vhid5i4saC2zIblhXrUkpTKrr8Bolb+8XWbB6SEtSXujaBC6EF
GW9A6DS3F6mamVMadL1sKwtvWymBSxyqRv3GDNutPlTITa7glJaurwtrM+ekjJ5XthHWpmprfUml
yq3onTK5FEwC2HqR5hbDpz7HaVk7hAfdcdRXfNfiaaQqJAsMDhj/2WnMhiL2FAvPMvi8soW4wwZs
h+1WcqdvK8Xx3KTUpm2FoNYh94o1qtKiwzkzPzuQTqkqjSKmW3JoihNarid9Wk1ezgEXr0eSBmCi
XilY83PQ6pQGtiS3lXBrjUubo7IL2aWPUfpHyKXgVF+sT0p+TyyxpT608hRYyPhA7YRZBrSaSsac
rdHKJqmkoA1Pn0fYDEGYu0kXbPL4aA3aXrN+43VzYU6cpDMHkEeRnyZov57kgc5K1lNSvUzR59uH
f2nRzoc0C/mRkR4sdcBG0T3k+XPYPo3GyqwtRj20FWbWRDOFq87pHi2xNXtkX9YBbenD0M3993Q/
2wJ1+NEGxUnOJg/V8/smjlfg28umVfaLCqVNqB1fTmHRJzD0xAWVFr52b05p6Dp9O2xDpbAPFv1j
XZ8WlAeyVcpJq+r+YKbpmrLW4i1ClE7FCUoMaK5ZMiSSEpS7FJnxq0+5ichJ3JbbqdN+gOJ9RH/o
pEkT7Qh9VyvkXSIduv4+zOQVoNfiQp99iVmGSm6qyge/Hp5K5dGpKleun1aLMovnQ/R0EdRdqjIz
h2sbNZB85OxOeqXEm8xzzHvD9LNdm0zGfVy0OiTi8Sgbhb5yhS15eiEDooBIhbAyL1mbvZ7mHa2y
T02BbKTS6YdIUaaNnZnd1oIvuQ1BIK5khJaXVUgLy0Ju6IobAEe5i5K2xN0a0mNbfoq7O1Xb5U2z
V6StQ3attT97MR2elWRHjmTXfb19dJdCVdh9pAAh86KqP9tWfWN7rdmJmDvyHq1G31JsWblRFjfN
mYnZprEjMMVVT8At55+notxM8iP8nJU4Z3HX/G1knsSpggC8doARKS3+INaK4g+D1SKMGD514fck
WdkrS/EHmxNsF8QHhE1nm3Ty0KoZnYIxpQ/TOLpJ8kDuNEjf316dxS0JJg6NZnAsVKguPU+nTHbp
mWzJwR7dxgk2lvEtMbKtEq6fu8UhAUM0Teo4gqZyaUtJompMBmzBFtmEobpp8p+FOu6Mfs2VL24I
Oq2AaQfKAJ7h0hJAQ+RPa1x5ntTu4P0Ixr3a7m3jOCXe5t6xiw2lo7BB+cDceEQ+NBHZ9+OP21O7
9iXE52f3YtZYXCYKBy+KngM6tDXhwypoenFTCh4tT9oFOcTULgIZqEB4cgibDPtuiODwlu/gC1gF
ArN//s6I/rY22yy+F09GWfHqNALK8dU2rdEoDJ5uG1n0F2dDml/1mZ7EYcLaQcHcmN43v/itk3xm
YeaRLA0YTV4zaVm7acz3furtgmDaJ92wcT5X05qY0asK2SxjhNjH39M2c0/tYEXV4HVkjCJvow5v
47h0o/ptHt6LwkYbPhRDHruG/D4y0oOhtdsgb1yfHRmvQUtW5nbuVGJT6aMwZeRBQiMb68nz1uiY
i5sexULgHAB5roQApklyAisZ8ZJh+7Nurel+Mo0/skHLV2KmRWdyZmh2usq+NIbEZFKH+FlJ402S
Eeqmqet19YrjX7M02/VCVxIsFpayybgr1fyBQgRFe1QOnn9j558Nabbz7SxrC63pcRiT37uh+RKH
v6o88de75MzGbO+PetrnVYuNyfqUBtouq/9U4l9t8yoSYPqZkdmGF1plWiCzzWwWJfZ+Uj9fDeKW
VwWZDgDW4p01W3850utUH9hoCP4f+mxypfTnKA+nJlzZaMs7+m9Ds+XX/CxArIMZs0rzmGov9oiI
d2WvbLLFexgmOtRDRGWQ5Lq8LIqmR31LJfgefMM60nfAcoHkIl+tGLsqCRXUMZU1vc/lkf1tc3ZL
5kkJTNHAZts9y8q4Y8cVQ7ESmy3eUKDpgNLSPw561GxgcNd4cU+8KvKfcaK5Znenhy+djDrWfsjk
+9tHaGlI0CleMclCM2q2K7JGaPcPDpnrIJMPZS7p28KL+kMdr6ruvZYU5m6dGgq0W9B3EA1nmZS6
jatWB3sHwGa6q9EQtbm04mRXB6IL2MFp9uIR2ccwK7pxa01PhtV+aFr9oZbRtJPo+zI14+H2+JdO
BapEGrApFcjynF+n2t3k5DHfKQyHLaGckv3MGskd2t1tO0sXCSJugGQoOIKbmx2KPhqLZrCT6JT4
70f/JyWd279/adec//6ZK4wCj4yQlEanPAOnYrqaQtcL/0sxtpuKCzJb400tvsDBEAMDRMGdvPfM
YBAbejk1YkBOX+6rMtb3U2xqbjTk1p1fqLFbJw6sGDN23MIf0j9GByzo7UEvbV6B1gLoRDoQ7dTL
o6LB1UJEikEr/mfVlzcUdiTz820bSwtH52A0x4D442ZmxzHOphZloxyWRZJ+qnntu4Cd1misS84M
lwzJjjwC0qUzZ1aGpZBPy6JTWWf6ppWRJ0H9Idh2RfG9Ljoua8ccfsPPUGBEFoVSI+m92Y4kX1uN
cg59ZJQf/fpTZySbOP+qeCl6HY+j84tNcF/vUUsghFVeM5AxZ88zGnqTcQ/a6GRH9NzSXLX9Gql3
Q3YXDt47pXjH+3Nld4jVn7sbGBDwj6GLC0Wgy92Ra3KYSJAIaWi+I+bJ7Yx3y9hsct0nlWm5fjn8
URr2/vZ+eeWhX5rVYUpyJoQiKznFuZcz6HBKr22wC9+tvZ5sy/SoJJv2T++FDM2gbJzhVI4HmoGB
eO/ih8msNwFgDX81Tb6QUuWbQJOgoRxtTQDUXk7AGMBht1RQeXHPk6AJt9OdVHnvTNQqZeNTP7yM
iNL0VbmhB8obuLgrN/S1S8I8dTDI4EJWcQ5NLwuLFqhTHZy4C1w/rtye+m+nVJtm1+hfqWKt2Ls+
RHBnuOfxrwgSXJGzE3pQVdBlglMp2qd03+pi2HT998TcB+laQ/ElWzQCBqJC7RU6z2w3J4WUBjmc
15OGGKiafpg+QmADeOum+i/n99DsEr2TAEEBt5kDbpw2sII454KW9J9xRJCTPChxuOILro+KTv0V
EIyK5pPwpZc7JVUaKZxSUjVNSFkh/VQO0cZ5Hs1nKXtRvzj9yot1YWdgDtUngewVVcxLc1WqDkYN
D+2U9wnVBGmreV90b6/G93buEPD8WDmSKr9vdiQv7InPzxILEviHMKt5hit0hCo82s4Uxj0atXT7
7j5roFT94efUfJPuk7Bxwz9XrIvJu2V9NrkVCjtCT5kVDKQ7i4bU+eTtPat4qMOHKPYendbY1YV9
5/XNXpXzbdEZG2L0ldOxcGGzxqKwAmdFRrJ3dmFD1LBzQ2Q+kAm+Vxt1o8vfxujzmISHOqk3mvZ1
pO1zp63dbdeXNIeSTmVkjiFRXZEhvVSmjU+eBCfHjF3UGlxKH1RV17bwQtIA0DbQOgF/f4UTXC4y
6dTQGJGIPU3jD/kQyNsiGDexHmwCXXGR5v5k3JsoDt1lkpvXK0XCBXeAmyU5jiIyFay5NolwEOXo
h2SVrO/KULtJ9LGqXpzoXRR9X9lNwrPMdtOFqVnMY1utjn4mpsr+ORpfcuNNSNMe039vTQfdfPDs
fZ5/WbG5cH7Obc6zIPpkKQXFDs5rXLv1m8C4C3OUyA/Dn031PjCQDtWhHZHhOqwYXhosJR6yIiQl
eQQLR3J2cH2vYroHjk6QnPTuRS6f45da1jZ+3G7s5qNu+/tUWnuMi8BnPsOIFgp5YphyBOuXRr1c
qdpx4P06VDuRePXQ7MypOqjZihtcKC2DujuzNIst7bimV53Ic6UT7eiij1L9JavUHU8izYE7ucml
ZIPwc1AE71Q1PQTOe28cfhlOwncQqBh4D5zTV7dxNsVId0/ILDBaRM2UTSX1BWxy4AimFuWbleVc
cgW8GWShzcgFPYfIjF49BakyhlAqad+pNXdJ8dZPKYGi9I64mm5/VnRYlpa3tfR0J6p4ahKfgmja
Var36faXWbjyGPff32U296baRVqbUzfLSOkVmeN6znOMnAuCYu7Upm4UhJvV7PPaBIjPzybbgQQk
ntv4YCX+5BT2ts+svd2//MbQHErMSALyQJtPc12YBpQFh+M6KXeVfdBaZwsjfWvr1Utkb1Ft30St
fHfbqJiv+alB1QIgGg8x9vTsOZFn9JWQA4XcSAIovyt0aZNqWrtyiy2dzXMrs0tMzSU0NJBSOalS
cmgC9a4tn7SexMBa/XzRkILjhqFKdXsua5EORtd6rcT2ING1AzxWHHLD+qlzAPdK7dsrUd7i7BEs
CwE5itpz7lEzGYis0IfupI4gS6anMW+3t9dncUCCWkd4jFTdPNETtzW4PQkfnpbORjMeFTnfSf7D
avZvKc5ArupvQ7ON0I5SNg3CkBIYJysNdmWg0kOuuyeLv1XqznTDadjLTvSdtMDX/79BzrbHoBl+
1Yh72JzuomlfJu+Q5XcV/xc7wvKYhc7Mu4qUEXXaqy7vdgEzzTPgaRBPbaCGaOm0uz2ShRAZJP+r
9KSI+q3ZNa8lVU8bZwOcPcJZFDE9ImVT+SNpwn1BORjJpNv2ljwTzAGFdeP/gMleeiZaG3QRjL7w
NDbvo27Y1n7iquMaX3hxE55Zma2PZmSyKuWAwvufeRO7lvUEsn8qnm+PRfyWK1d0ZmUWNRREotDC
GcugVm6clDt6tMTDmyFqN0W0sk5rI5qtU+pkVFNBGJ/aon60o/EhD16G8osaVe9vD2rRkBDbE8Rb
YngRo51dHW0sdUojs7VLedzq5Wdl1B5reTv41cotvbgTzgzNwh+wSbQsF2/BWikInBXxPHOMbx4y
qCtXxuI6QVUEQ+QI0uDsCq7oPelkMesEeXszag+oUEcfm4ialJ4HP29P3+J5OrMlRn02fQpoyGGK
AFVYej297TNPPqSj/baxlJeqtsJDlo5/0n0iXzlWi6smOgfgLEhUzo+VUqupHrRU8C25yXeWD20g
z7wPmW7Azw6iNezs4jVCpwra9ELQpiHe5SjprzfqpYG5xCJRaeQxNzFsrpU9v7RDSPui3SZET/iX
SytT5RUWYoJ/4dc4w432tO5i14zMDlYY22lnC4hKrDw0RgUd8tHM10QcluZLYOjpaE1+hajlciRe
UQLTdkhE1JZWflC6snQNKcpXXocLhQ9UrM/MzJYl8hG2HjPCPsVx8rssKjWAasm3pIrSfZI4dB1u
lHHrV1O7G5zW3HlqLG87Twq2GY0+dt0Up26fmNqdEoQOkenkP6DvscpiEGmXud88/5piM5+dkcFX
zb8QNJW6yc2eknuzG3zUBDTjztYfWu+oOfGGp1izmoBacgVkuUQDERrqwY+7NK0ZiIGEExkagoUj
8Dl7V+l0ozC6lNRI8FafwpWDuRimiNjOVvCpIkt6aREl0Tb2RyJJoyicXdFK+Tbt5dyVsj7exWoV
u2XrZ5vM5kGEoHbxtTLy7DdcLbo8guFG1yYO7eV3SKLebANP5fJQvsFyc6LKDeI/f93xkYkWsn2w
wZGJurSR+bHaq15MgcvayupDqdVbiVdz9o1q/P8h7Ux73Daarv2LCHBfvpLUMpLG9tieseMvhO04
3Pedv/696Ad3InEIEZ43SIAABlzq7upiddWpc/x6o/W7Mu6Gp19ZW+yqZOW6mCmEhlAW94bniONI
ljk+0eDYdU2xF6pvkIGT0LQ7U64f7i919TbDiAX34jyFvkxxvQ51DVEgZAxe6kpybk/hVuI3R51X
V+TKxOLEhGESRqMnwKplv4/lcC9L53psj5H4OVdetMHeTMxWb8aVxfnPry4lSvWRoEwsKlJ/JoMA
B20Qu7DauPUY/Iqk/f0tXI26V9YWoT0VBdnsJ7wlAjg7ldX7Oea2fvWGogOfROS7ZmZ1XP92UZ5k
dmL0G9Eefy+jH1F02p4SWPVF0nNQwnPtkQ/irZGW3noSiFRXUF06N3nuROnnSQfF2eg2ynW2iRiM
rQW8i8P2MKbmVkVybS+pHtHSU/hSQmR5a1/SSzXMe56QmvwPZG0ulfsW0/cPbCWv4W9nD/ka08xZ
hjFFSUOYZzFSdfRxlNou2kMSKS4vZTcPcrvPNi7Zyg3AIMzPQBQIncuPP1iC0fAkWpXgohwUkd6r
Il8KGXqx0XrRtPDUiqfG2Orlzfdqce+APzJ4PEuUzUKkt3uJtl1VzsJIl8qiYKTrwuc6jB8bofTc
TDSSP4/LRBFwzqAEoWZY6rrmajwk6hD/btYn9MUK6bE3N4p/K/f6xsYin9eiDGS4F0WXhq7YqHqn
2BjtYHjs25cqNN03eMlcHIeqiQr8krfY60mBFL+LLur0u7mbNnapqcFe9sRkn4v9d6H0cx6V+q/7
dleuAN0d3rFMrnB2y/Q3J7EXraSPLlZvPkLWfKaG2g0b4NWVsE8aChsSmG2KT+LCN2q9a0XLx4gB
mSMVcWNrgnXN+YCDM3AHDzh06otAMki1xoCWEaE4tjMZEQ/3Opi5zPt4f7PWPOLazOLbUiuZx2uB
fnWYQJ+R7GXzQT6GVeqq0df7ltaCxrWlxTeFQkypVCMLMsa90KFnloji1wGRJdqzNto1ifLnw2GI
r1xt4SIWZip1ZRh4o4tifdeMRz3cdWVgMxrx/7ewOXhdfSwtY2xqcqDo4ksPag9zi5Bf5gpD/BJD
YpoU1UYwXPXv/5a1LJ5HnaI1hqfg3xN9O8OrnXpmf2vTf+6va+1bxv7RWmLUhALNEjo1xZoVZ4IH
liGbmWbTv2RFfhD76l2UNz/Lbt+Jv6pfWkCRaMrF6S27Sq8b1CB0TLShb3e18rrKqxUBbJEJLKsu
MleXMsaAo8QuDHlXTnDI/Ly/4FUPvTK5KEJA9ONNfYrJXpLeJ23gDhm0bRFMAnX9oCbFLvDzNwTk
uaP/v1UuwghMflnRyXF8ifXIKQLd31epktt5Lwl2FSTHtO/iDZOr7jOLC/A6hEtj2WmCv7VWqhn2
KSe7lsZrRE2s1jdKy6tGoFyex1mYllxyMw1CXTBaQGFebb+Dsgva581G1upp8ZiaJ1YgbFmK6iVF
ECWdyDsm7GUnHhkHEn94BW8pgGjyUd5Sdlm/DVf2Ftc8FvIgy0rsFWH05Je9PRUnc3qUwn0n1zvR
k+1UeYiTv4qtV+PqXv5neDkIZQmlyCC5QpVUeshQ1NB1hL4U6cN951+3Ahhs/mRy3xbB0mxSrw4H
HTQGRVgjP1UJBMzq4b6Rta/mzHo+z5bw6Vwy1UMfZoRNipFIky5xlZw71ft+38TaOmYIFBW+mU77
1fSWHPTzU58SDqjmMfuuWs+wgr3BxqybLlNFhLJrAcTJtDRvtTAkHW1OArNZ6VjZESXf+1bWMoBZ
TOh/VqTbCGj6HVwZuk+cr54yZdoNDcxW6UkTtI0Pyu/hrmWie21pEWv1IfH8NG/4UAZ+9SAkWmoP
QIuOTRsMuyosKtdHieoJWZzELtVU/xDJyVPd938ZvRHYgj8Nh1xCIbxQTURLoLC3xamd7CEQIVyt
zC+m7jOwnDOjXCu+9VBGSG+mYRIcjKFpLw1ga6gDeaV0fr3F8rDqDiSfM7CZDvASReAVClQYFD0v
UxQ5RtLsSKtDY+tj9ZtW9tUOMhDJ+AhDqaDBbs9K8SYeSz7AVC3ZA1A9WcromGo6I/f13ShHz3Ly
SVZnnCq4n+op0KMXKSqdTv+gZD/aKHCnPn+o+3cwpqbmEzDovSg/+4LsaNmuSd4JIWwlOPX+voet
1QiVOYmFvpTmKTnF7c9OI2b1xaAgySzOUZ8+hR14zCl/0ILIFcfpMiIR0KSgerMysOwugGA1bw9l
DQ28EbqIyp7GUN555Si+4TF0/cMW38VY0aOi1gDZ6u3gDFFhh6da9Y73l78ajRj0BPw6c5ks58/K
ciw5zIrEbfgYWZEjihuxaPUGXxmYnfMqMwzqsh6FEAN94sKLyNnL8qfYf7m/jLUPIQLs/y5jkVhX
kmlxAtxeWXuHBt4AyBQWv0qwqPD+zbHdt/Y7uL1ydWCIM3oDr1nuWjuZEHyXHA35gyJPTm8wJjik
4EY+1rUbVdKZZ2snbGXZ8w26Z3axl7knSPnUUwKogp0J95xKFmgX0+BIgWHXiuXog2S3UrkFIV57
ICGF8O9y5zO+OsOwD80knp/livdeBEDCwiTmfjRrV5GG3t/bVVsMks6zCjOj2iLijzWA+lHjJDvj
lDSxZ8cSw8dJd6y9kNriFmfnamy8MrcI+5GhhR3SY3xg/O90AJinfs7TjU/latoE3ntW6eCpDCz3
dv+sKlW1fACCjY6o7khFcJpMR5q+ewyWppBI+M2hSIUXmC6zKnp+y37+a3sZ/LOpTLuhx3affPDG
+tiotQOgwi7MX1b4lvrN1ULlxeEFnYDQoAG0XeDpQC6f5IcW9OFThsjLG+CNUN7DsjIPdtATW8Rt
VUIrJu8prZwLrXTkAppQcdgoq68645WNRQieWijB0l6KLrXY2k1jOggaogXo9rA805i5f1Krrnhl
bP7zq1vGdRhz2G+jS2oUXyQh3Hma8Tdyfe59M+vBiyFPqCMYpkYU59aO3pZ+g3QMSbxS2aOWvC88
7Vykpy7PH4R4eldkp8Jy0h8bZuezfxW8zJmlaeb9e6WAPrRiZqQTZkuvdvPIcNLiWS0/N93noUhs
pctthW7QYSq3oEurnzi0PSmZzgpsv2/n1b4KfPWjCdJ6SMpTwzFQpnzoPbE+3F/flpVFIPEkxjkr
ebYCyaQjGAUCgDHh676V1a8pPfuZ25AG1rLPrJYAuNOBrFuJAnmuBGvOlIh8gMbAGRiLeJM5CHDo
1lFL1Of7cbV1cTtogTLynROh1Vf+0SAYaj5H2ZbI0NrezTVZ8Dz0BQ1zETZGXTXCvicIJ81EN/Zh
DNTd/X1bu1vXFhanI/uREstyTW5q/EQd3u6992W5mRasrwMaMiqvaOMtM2AhHIRE6PlOVvWJScXB
d80odi0pdFVy/9EZkkcpPQpitc/8j2n2LvOqjQNbC1iMwNAngHQPIo35F14d2BhPHWoDHJgKdzB8
zfAGtequ1TU3C3V30uLnN+zrlb1FzFITq7GaFHtCaj4w2+oobfEo5ONGlrpCDaIy2oOoIQT/EvnW
4rVZ+kmYpAPDYG1XuJXxiCClXZQnSjiOZHTQhgWmnfJaUDJXGCDj/dxuMW2vetDVL1j4aBiJRZeN
/AIze2krbT+llmNGWwyUqx4kAVlhJB0Bx+X5dQgEa3HDY8T0lB+Br5tOUEiT+5ZD+8/I4tAiJp4z
bx564+kelvLJ1H42XrZxZOv79Z+RxVcm1upM6ac5sQqLo+ebbjFIx0206KqV3yASKMmYNZ7fBVf+
bnZllJsiCUeul0zUt9BG1V0y2JMgpPv7u7Z6tRhYnSnegZ6aCxcsJBSc/AhTgaTvjK/CGNtDftR6
f6e+ae/AY+BusybRkvwxCXKNAsQ0t/pEJ/O/zZDROt0oT659SmbQx/+MLBxaURuNwE+6YcmhbktT
j2JQPxp7RU0zeHeULcDe6v5p9IuYhQF6sWTXCQ2zQtJFxLV1QaJU1EQO6PdgL0hx5WaWSnE77NON
N/TaUOAsWvuv1UXqrQZpMTUVjYKprk5yPTm6JB5GCdqYPNtNnfVgjJ0rf1c7az+E1t8gu98Zmn/R
ow9THJ0U4WlGS8xsDfedadVvmV+jMgw8Db3lW7+lo1rKk2WS61EniY1DpfqOuckHsWVlsXgtqetR
Ky2+BiIPDHpa1rM+btUzV/2Idu1vQS5G2BZGej8TU9Kr+JLLpgvjmSdCa2SNztRtOOz6av5nCOGZ
2z3zcqYKRkGIflc14049iUZjIxT1luj473ro7t+a4eUiRnXHegprcGXfOupq7CabZJTzCS/T4bnL
/X/bxqDorRm1joQZP8DksSfvaZ19YCTVikKnbR7nYR/w2htvmbXtg7KNWWomgRlDW6QGRd8H5SQS
VIL+UzD9GrvHNtyqAa7aoFtL1RmgO22z20XJeRGbkJaSZmXRMcjVIxOMkRZsnNDa1oHcYo6RlHQe
a761IghG7bdxFF/CerThE93FdFKpCktC5gjlZEfRxtathS5t1gmbp9wMTZ2XffWVUZijUyaviUHW
t6GdtaP3tz+FhmOWnekUFhTRsie9JV4CXoFXfga6wzl7a9QbEsvs+jS+qOrXItvzqTsIL1rghFVx
uB+MVvfzytLCM7Q+q4bMr+KL1/X7ebor8PaV2TG4TUSyyt4/ispWAFy3ycOCGQ9GX5f0D13Zy7ky
9fGlLQE80uDKD0WjJA+TFaMtEg/ijvfcLowjfQMBtfr8hbDhX8uLeDXm3lBkEOtdxmpkeE7ywRuO
j20rId7kAIEJbBlFjir6ASxz42u0dj1IHeayFpQojITeHmmWMHQm51oMW3X8ZcjG8UEd46/hqPsb
oXJ1kUy0ICgNMxu94+Uiy8DMk5A8UumLXe5p+zBwujjfaz9qRT93xUvaW25t/n3fkdbuyZXV5XC2
PHpml6oklrn0GDTnrBDAIX4a/BOCixtbufbVuTa1iNJpL0MDF5FeprTea3A7ZfVYhz7Nlef7a/qN
gF0G6mtLi0AtsCYxnlEuVW5nYbIrQ4AaQ/oLFE/sUbQwun0sJrY60s/x+q9teoiGU95/n/LuXb91
Veer+OrHgEdgoBgmB9rHtx7UGn5qBDnVPL0qXHRKhrTY31/vmo/CGP+vhcXGhrQYoFHAAmx7bhsb
OzZ2M21f90+m3mm3kAm+mkAQPYOMLxzIcAPtkDDrmYtMApARep7bT52dK4NsN217FpKtYchVJ70y
vbiEZiWFuTeRx1fJXiJ++4NtpRV0xo3T65ukFPOBvD6w/xa6+FaZRqqRaJP1BtYzID1H98N9U8do
UMnioVYP/QCVmyW+byJhI8VcdRUZZUIDNwFZuvgWS15kyL42Q2T876b3j+9vXIzVG3j19y9CTBGi
LhBXIIvQMSiq6r2RHbQg38GLurGQdUOzJNmsqEoCc+vz0RhbQzJShFXlfDckE8JD0mHK9gJo4Pu+
v+oa5Edwpcw8Scu+uaZG5H0ziqlJRadOwlnfdBfW5q5UNLfaAoiv3rQrawtHDJQ6pmfFBgrWo2fS
QYfdWf92f0Wre0fqQtcB/YdXMpGTbGV1B6vfRY0+NaKrKN8iuA82PGE+6Vc+/q8RSsq3B2SikBAU
Ao8ZPE2AgBcOUFlngvsXTaKjoER2MmwV/9cmuGHpojWJTzC1qc1HeZWSRV4WVL0CLqsdPvfaB0Gp
3JmEFxTrHlF3GzaGAXkmo9hpuWI4QeOkWbkrYHk7FemfK3rgllAsgHmGx1pawhQ9IZLipua3hLAh
N1P4mP+OZFBnmW+pZV+bWoSTYuzbuI150UVicKjFyq4l6XDfZVYvAW9S2JB4mL4CncHkGvQ68tkX
pX6UA9OFwNku9clJwsjeJHlaNQYOCxw1oxjkRLfHaJltJzQFxqo6eEGftFGrveCjFgojSYEOwP2l
rd6434QY+CRj8ItPucK3uomB8VOtfPKM2KmyU4IA0X0jq3EX2SzgvoDLQK7eLqnqizrWjDBmuE74
pkXG+EFkGPf9fSNr9xrIF+h25i2gaF74AfOipRYrRXwRp8yO0keKSA3QEXDnWbthau2IoKsCRowc
M/WvxXek19JCiPoyvhiSK07KIUsC10zGU0FRComX/f2FrR2RQU0E1hCARby3bnfPKpNOy1piySDq
dpojrRpZTpdtPT9WE5BrOwtXyMTRF+gs03JILlCs2gFMd0b9pQTBAxPXXjIreyh+1fFW4Fo9OF7g
Ikgcepfi4qvZJUmK0iWxIutOdQ8DVfklSP9Opsh9wz4yHgr/FgO59O5v9xHNTkCxIW9kuK+KuNox
AxFYWwo/q65xZWT+86sg3AV5HMolrh5nNLvAWSSfpFivQf+e+maLb/3362j5mYHA798lLRzRS7O+
b8c5Voz7TEB9T4Oy03ekv4r6oOfyZZzM94n4SU8mx++fggakVV0+MGM2BbIb+t/S6iltH0BqWBIf
94+MnLVzBWkotY/3937tewjUH30xBbINdDlutyXMJE+vVfY+SxxL+Cbrwk5r/kZgEHmFBx4o/lvg
rNcGFztj9rUa6i0IWrHy3MYq3BnPmo0b/enV075a1sJ1abEYQyhipWl/ZZDQC/FRtD5rkZsUW4pf
azGUTjjvAoUZfIrNtzuogJ8ThpHw1hneTys+dvXw8/4ZrcaZKwuLD0/kDVJjllQB+iLfFVUaQYVV
OFGjhbv7hlYvPDNQOqRb1FiWw1BBWpthLVM7sqJvHvW9uD/1HqQzWy/+1dO5srO48GIe9r4mUMSh
ojx0PfIP5yE8Q25xKKoOHW7HS34E8nPbZs44nK2+eDQi/wnu8WM2DnQy6o0N3vo9i0tQlVDHNggj
X2D3DKJjrxmf8lmKvWwPfhNuIaNWj5PEiHIZPWTSwluHiQHK60KXc+UssPHlqeomu9+a052v0asA
BNKVqhxlFb5Rt0ZQRrT6aZhimsj91zJQn5Sw3tMR1HOXKtY+Ate7kUusMQkqJrzB1NVZHJwytyan
eNZ3Ywz54puK0wvHLj15iJAaNHfLs57nrqpCyMRMTOvoxl9/7rmkMSYtKF7or94OeW+NqZBk2BY+
CFP3YOVMJSetk4lbUj9rd+Q/S68eEGi31UIlcnrSVJ6CTNjDW91b2gcyf/v/Z02g72/3k5JRY+g6
lqykYah6fA/26lFIW0cM4y2ezzWfvF7VwietOE7DQIBHKZzQaxe+VeaHIfv+hvX8LqAy6wWaZ2lD
ohqUIqJ+afqDqgZnv36M89JJpnojn1hF95pXlhYhWasEwRfljvs8mg6lGwv4687yXIE5KanW//b7
8TEZqoOVph/GSHZSI3sykvzDTCIlTeKx/l63yXMcdXvflyjbG4e4/yvop+Mo1pbN1N9DIDSTDd6S
J5S4lXatXyRYtjQDIUlVWqpH9JmfwCbPz8/66TnSFMjsD9X4UzIDx9ScWojPCN2+01LzHPiNzcjn
RnxedXGDTiSY/Ln8uwiHbd4WPVz0XKbUiw9SZOoPXZ4qL8okle8q4Q1SlmTqs5A7ryqRkdHZOa9S
M5QthgjJCZyPJqCriq2+bzKmDyEklY/3fXA1l2ZCilF+GKgQzlw4YaePdIsFbOXeh04oDpNh5k6e
FJ8ohJ9Ec3w2/Wqne91eSesP922vJQrXphde2QTNUIylFF8SJuBRBOnAKXXyVtV19SabBsWu+Y3K
vt5upgx4jFyPur0GnSs3mR7ddkdkzUN4cYNyofpq8YG5NTJ5yPrVuUd6mzUPk5E9BHF1jNu2toEb
bRS61rYNCAPsKEhTUkZZZD95rNSlkQk8hOX4k0H5Vc7raCPUrm3atY2FB8qNkOlBP6/HhxV2eGym
zN3MSVc3bU6tTIhzmBNdGDFL9KK1xCIqNcM+8b8VtByCsN1HELb+uadZV5YWxzNaHIXmmVhS/kH/
wBa7f+4bWN2vKwMLJytK1YsDhEsuoXignGXHYD82U5it/VrkE3DaRh6TynwvhEclochSPY4d5KfZ
/g2LAdwAZJwBeVAmt86s9ag2iQWLYW4np3cOrHqzibDqxFc2FukYmKJ4TAKcGLXerka1BlXb+6tY
3S1U0Dl3gP68PW9X0dUNkztpnFzKON9VdXNolKcybnY+Y7T3La2RqPLWga359+DZKx4Wpnb8MrNa
Qkwd9rYckNAJQty7ktbB19/KfnzufE+EBKYSXNVrviqj99iiU3TWujh0cxE2TkPr7coU9D93zJuf
tnBMQxiGCH0gXpdd5fTDqUl0e3Mqf30DZnTuXDWDVn4RkgS/S9uhBQ8Ba63rAx2I/OcezWzFt3Pv
hVatPpwEo7NVv3BCnfoCwzqiHbxBzJ0PNKVyjUwDIJ66yBBDQ+pEI6fKYFTCvhF2Viw7Sv58/7hX
7vqNkcUXc8x883ev4TLLHoYKghZmbDfGFjXkiv8y0cToMtMUfJbVxcklwRCSIwAhECLDRcERmgNX
wJVhzfvzmwLhB/WOGZzJO2xxel6q1ZUuYInfsSvhTwraYi8ZZw0Sn/tbN//mxSNMtZinBbsO0Qy8
xrd3Es0RpREa3tNUlBm/atSTkYEdn4T6LypHudOFhb9xOddO69rkIgxYhZ42mkQ1AvinXXjjx0SN
XD+S3PsrWzuteVwTYq+ZCGaZRsWV5GeTNHJavdzbHbqYx7I7Bu17TUu2lE1XYifDXuSHM/ETz6j5
t1ynh1mXtBpTrpck0DM702TNGaxq6/m6snE3Vhb+JyYFMo30zElp9kM72PEsYzVssXytWmHTmAaB
Eh4pp9u1oPNVok0YJRcUaYNm+kjD2mzKjURzdquF22mI6/5rZLEUOQnC1EQ99FLmRr8DuPIJEgDN
DaLGtEM1T3aN0JpuNEUbD7z1xVEqnlmCURBaJLhR0LagFClSi9IQumJZo4fY967R/vn7hPX9Z2dx
gRPB8kMd+cVLVkRHK3sJjN628sExuuN9L1+5vxgCvTfPWgLeWlymvirhFKuq5IJ+wdGDp8SV1Xdy
Ih87QYL1MA4e7ttb3UBGC35LlkIUvrCnWG0VGFUGd1oq73m3ugJqX4mx4R5rU6RwoKiE0xmUxv/c
OiGT+JOc1CyrB/VPZ8G3EQffGbH4GDA6Orbeu9780UfGV7/xnGY6BTqwEXgc4s+w3MIU8GxmWytf
iSc3P2mxcs0KNI/yRjLTaXe8WGIkP/jMdNAe3N/i1SP9b+1L2I+Ud+Y4dnVy6bznwVOPUo0stJE7
2bBP23zDf9Ze8jDBoJbIbOycLi+ueyDXDVtbJJd8FJqXNk2ih7KXgDcBuHKENM2ezMJsP2bQ7uym
KI5cJCu/w0kSPZVdZn29v/RV79Ihip0Zn2nrLK6NjlxAHk14FyxwnwWx5PtgiIj++BvfhjUUEm81
iJF4zaOsIi8O05zkZrIE9tibkt6mVtUSeLSsstXiCY7uPZjVg6e2hw6OaU88qPE/KT3O+FOcPA3B
hrOvLfrqtyxBSMrUxckg41hRzaOLrnsw5LvNqck1r7q2skjEZrw/yjycsxh/EXJbVW1UaBXtr62m
8No1ubaziLCqUqe1YnJzxULZpdTL06h2yvSZVt1G6rLqujTWqR3PERD61dsg0US65QsiG9eVT0bt
0v0jNkzaSYoe5NoNhE+CsYslJ+o+3ffStQoNqfV/hhf5ZqH0fNrCnlbn4EE8dOrb3aTY+bDXm9+t
M/BDdlcmG0676idXVhc7W7RV4gdmy02NdFsASzqLOG6+HFatQOVoUNMCT68sNtWv07HuppJUBiog
v4anr99mu1h1Rlq2AD1EoHdLVmhG+4RKj7l+EEYGSnWIeRPUsJ8gWJZsAbfWxoX5NMKpNaOdJPpf
t24CejsVOjVLL6ba7hpZegCPcfSnfaN/ghvB67udX+608lvUvOHAgDry6mGoHXjNvAtXWWFIpusb
YZ1evOJd79OkQus+2TKytpWzhXnSdYYuLIxolZTqtWGll8rQ/2578TM6W/shlT8XIIUG9C3u+/78
4b1J3IiZ4IRg+qFzAzvF4nMxDtRkhcgfzpDV0dwTRGkfkIrW0tlX1INfDxt7uGaPpRHvZ3E2KBBv
99BMkWYb+qE/y62V/8yMsHII7L6LmlC07zLtO40e85hHjKLcX+hrt2GlcArzdGA8FH70xUrFUveG
Suz7c9MyvpJqQfxxiPUvoTpZxyyO34tK+XfbiPJFyaLuEqAU8WApmbwR5F4dL7+C2MZs6nxdXqH1
+gxWzkYIhnPaKlQuv2WZZidWebCKs0hL/P6aX8VuXppAbDQenbATIkl/u9lVp8WFHxsc7vAOHvVd
rGqPQDuOYaZvuNGKJWr3VBmpC1DVfPXNE6YhrdAQOo9gvMY+dywz3slCbKfBFqpizRTHB7897WI2
cnGO41SbLQR+43kACm+VJ6R1ZiLELH65v3nz5ixuBhMUoMNn3a4Z6nW7eUaa69IYteNZjr745Vco
1O///WsOCasXkLuZOkJ8Fccs2kGpEpvjOa/CvWC8RFLmgFlyojy7mAns+hmpb2E4k/wV5O3hvvW1
1QHknLMyqhK8dG9Xp4jthH69NZx5AUOz4KdAAJNyi/d75azgPaRoRYGO8cNl/tcMUljFDQ31WtR2
eiM+VaH4mNdVZFeUW+6vaCWywB9BLQfXkJCsWPiFLE+QOdQ+26kXndt06PZ1Rc/sXC6nP0IjFC/w
OtBoS+s/5h2Hm41CLtk2kCywzPMvu/ouBJMRjmOqDecCZZhAamZ3LP+YLm02wvw38YOSBJOJt0ZE
RcilRA7Gs8jUfF1qDkZkeeM5vXpe8KfyBOWzAD/trZERJn8lbsPx3Ca/4rixJTJ2q3fM3f2jWgmC
s5bIrC08d86X5ZVc9tWqRS/gnOg/DWGv0clJkpNqgSjutqAPsyMvrjFXa357qAacAMtOn6YIjRc2
4XSmGH5IC/9zN6WnUfknEmVHlh2pem714en++l7lXJyVogE9pB0GjmPJRTv0mVDyU4Zzo0e2pz5l
ZuJSQNhw+LVdJNwycDsPk70i0LPAyQR5aIznAlBHLOyKWvmVjMW7tjDOfZJtnNlKwJhbYbAg/abT
W1LM5aJaVXE1TecsbKtfZpq0nQ2WzPx4f+vWPBBiG/imiO6c2iJdrYdEzyNVG89hUCP5q1vEDEVT
3ncx0T6XGnkDAb4WNWbqXv6jqk1Z+9bjlUbtLc9QprOUpUexOCuB8LOr7MqI93U57WFY3chDVvyR
r/JcqoJbhFUuwlQdtRYSp4F4nrRmF0jTLmOcsVRe9PqQyrtBdemobJhc2VNMQkIHSaxOiFqYbNqo
FuDxQrCrDPaNle6EAbauX0q5sZcrDgk9n8SIMERZfNTma3EVB8fJoLKjt+LZqyXUusZI/ZbDersv
9MA8CImavBcnrzzcd5iVA5xL90BhZ7VYausLo7oW1pkhT+dweDLrdu8l51jSbMvTeMAFNsPa9+2t
LfLanrywNyZm5eXqdO60ByN56pt+Z8kHPXksmmRjaSthhK763C8A8WtQy7k1lWmakeVjOp7B5RyE
GpRq2u2q3tsY31xxDx4aRKoZRoW1xRVohrLJRrUYz+MgRXboVU+MF0Ztd26KrV7ZmqnfwgZwb5ik
pQsPSeO4CrM04/tSOHETPwsqim5aLbsmQ+X3z2lt865NLZw+N0ZZaSVMJdpHKZZsor43bQSrFV8A
/0VbR+OUZlKK2wPSeOSITTSMZ73NbUl9r/5sO/rrsEdtFbhWoi9hlwr3TMrKp2zhdfDroVoVExZh
K7QFEIvy9Ov+fr0ugvCwInFi9pkPyoynu12MgGqZNKgSi/GLpzz84PlHhl0L8aHq/48VOTROsfj5
vtW1U2JIhbg06yKJyzQUn4T4O5AJ95ow2oi9HhUlDm3fb//8k8y4J3V1zguynuVdipRI8XuD1eEO
vldCQsd719oaSl7fRA0T8xMPO4sra+p9NeoC54S+lzsK/8Te934fvs+c9qET3o1bqIuV4EePYOb/
pEQ3E9HfnlnjU7YyhGQ60zF3fRHwY2oL8CVE8qkax1OgCLv757Vygefx+FlkhxkYcCW3Bj0xn4Kk
LqazilIuip75cxjQgPeYxtwXk/zzvrXXvDbMIYOYMnXkLnHM5ZCeJfuB0Q71dC5LtT8pBop6A20u
x4j7/lgwwgJDfVTaIVq25zgclCPa2tl73Uj0yg5HqznH6bQljrJyFWnlkqAAo4UwYDklI0tIbchN
QyLUBiL5I6yQXVlsTfWtpAlMfs+sXOglkYvPoefqW9qIpq+KeU9e4kF/4THo8dFMfiZGDDlXIgLs
b+IHZcg3ruNKQEP/eOZHogDFgN/iVSi03HXdGFmbPthenbndCBETsbqe3Hb6sXG6q2uk/86/3EuC
z+0avaHk2GvWWBnNuZDFI0NQx9LTP4/tzyR5r3nPDH48IgxjTG5ZnEtxJzNnXKbkML6Tah9TMRCP
oRLb93/Xmo9TEzOAsxFqCRi3PyuY9ImhwHY6K8pHVX6M+shWp3fRnzO+IdINVRNzZAwrw+i4iOm+
Ce+KrHF59f5ZtT4Z9GXL5DGv/tGk5iUKVce03nv6SfD+/EmE4d/6rjA5U41a+JaPquvMz8klrn+U
CB/7ZGtm5+jar+pboNkBBGD3d/T1QTMuR1OKDwtUM69A/qMIfTBE99NZE7N3hBWabC0nWFxaGcR7
/xAVUu8m2riR977+uMxmoXLGuXTmsxZftN6CDNRoiB568kVQDo31aQo3ItTrAIwJgI8WvBdz+Xux
lVWbMOITYAK6nHEM3bFXIE14sVDLFLt87/0x1BKfmdtpzH9Rs1GXuVprJLWgqVxQMZHlY67S3SMh
D75JRbjR8X7dsv1tCv4JqpRI4bx6NYyTOhB9p3PxMyuzQyq0bqvWl6oZ7KYMXFjn97WfMeMSnIf6
Xd+UT+kEc0Pi5K3f0dLtHTWRNk50zZFwWJP7Ag6Kf26vZkxtRJopi85S+hewf3vct/S95GPtXxrq
Zhsp5OtIzzONKwoQeIY2LOMTRffKi1WJHei/dNMP5c/ze4YlmFqg8cQk1Ct2LljO9QzBTvEMQncP
owv3ImhfBCPcqDS+jurYYQFA9ag6kJnc7tpkopqjlKF4lgPZjqR2b1mhy8TEefQD17M2zmjt1gGI
YTiRJ6dMn+TWWjVqqdaY865lkeslhVvQIxnGTbL9OTzeFnZYFdQoPGnBA/GlvLUzFFrFF5KHn4D7
66HdKy0SdGMGp3jp9sHfmVV9kobifR/7B0WABGOTz3Det3u/YOGN+GHm8bEkrDXRXgjqyxwBLN86
jfGeJDYRmxdIRvah58KDHDfOIG4h2Fb3Gi1w9hmoiLR8gHhtrfZdwx6IxTuThmyuXYRmY8B11QbU
k3wSKZDQK7rdZ03okqLpePDq/fds+sgIxWZtc+1ak5KzjnmkDdTarQlxVm5qCo8Pki4/CsH0PvHi
X4ynvijy0fO6z9CXGQgObJQr1hbGyw1X5XLM5elbq5GQdHEvxuK5iGsnqh4F+T3ymxu3YXVpV0YW
yQTUFjTQtUg8D531UvjtLh+6PdO1TmHKjhnLUEQb+zSPD/e/uGvfJVJT+qQquC9Wd7u2EBXBIO9L
Sj7VZ934oMMaq6jv2dkIoe2x+nLf2tpOMtlANZdOAv2mxUWQk2KklYI1qxm+1oJ/Fob6gkrKwxvM
zOkwbQuAlMvG71iqOrxIxDFNprAT+AivfLEIMPetvE7/5rF0ZADo0NEaWTZgrTYr/x9pX7YkJ6xs
+0VEMAgBr0CNVM+j/UK07baYxSiGrz9LfSPO6aK4RXjvd7uzJCWpVObKtRpgbdXAjvcjYP/CuLNQ
BhfpStlladPAHwBWBLwXHczdnB9RHRosqRuB6J/UHolA0cUiV0t+/ftqvluZHU1dGHnVRb0a9A9d
86lJYsadvgYEX7pgEIBRzsR4BnoHcqnfHisKzqUcR0PFkNBtgb9OusYbmOeIcbNe0F+4laVoJKRB
8OWirjl7ghaDjrfnoIhgAl1b0IJ33U3A0PV0fd8ux6lRyoSMNpjaEJbQUpp9uPjtap2MoQiqPKis
977YhhyUTSdb/6For3Xlh8lx/CT34IXMiyDGVHc2nuynWDlGe2jckdQNPfLL6Pwm217/aQuv4vOf
Nrthk9QpQjvCT2sxLDrd9CxxDe5bzqYwDhEoyX706QMx9tELHOq66a9gP7vyznZlFqlTHInRC5iu
+SFWD0a4MwtUa1xdO5rNPk/eCBhn3xXw7Y/hNsy9+Jkr9+UW0/y1krnO40RRoGCndD+Rje58tvqu
pqd6umH4z9zVt9FL8lgyt2irfaMcCxvzc5MbFiuf+NdU8bVlzHzItnpRG8IRQYPRw/gIVnk71Fy9
f2k16qYoTlqWm+C92UXbqfciiLfdNDnfMuUxTnYpUIIJP9jDu1lGBxKY7F2r7ovCN0nhtiXBUIKf
TalndtAse0mUv03P3BiDvcnK3fJVUL+2jNnVTKPBcqqB9QEp7lHrHsB5BdE+yvZy/n9yhcdfot+5
Wx+s0J8QYbrCTe9M7lGcQhVkaPlG+9i6VbyUvY22D7rPVkR+mrxy1ato0N7FD8OBHfUNAUmN022w
aS6OpT5q+RPf8ntl8PTxjjzYzkOevKTK7QAiTbd/Gl4rzY3TO3FLU5fr7oDJC/2khndO7oNwwIlW
NmKhlY4vAo160B9DpwOzducBqBxtpRnw5AhA+gEsyZg3G1pX0yGvOIhDh0IPEp7lLjPoXTbm/XPe
dCDTGsa1Wb+vyfvzE9E1JNMa8hi0T0G+f/5DtExUnejjPpjgLgD3eJopngVKRHWne1PdBvZnBYnP
Gn1BXmmbzKEbQz04408IqblJb2wG0x3xxmpdBfxKGSR/QZOyl+WXLILyrwoyPsVrdx2t97YshmFU
yc6DtqF7dY0baXUts03VO65XpRMBMKMcwZ9uvZt7BZ8FvzMClkKA2Qa4azMMe9ABxhDUyiNwP6Ka
zw+pdpfcGZZLlH28icWOp16o+4L/4dvoiAKDZTzwzkUYd9dkihZCI/YfaArkByhQ4nlwvv+xESFX
zvI+CDEsW4FJPNd3rQ3MIvdkjU7Rbh0xbdox/9EZp6ZkNxON1sorX+OBF04AkDNIxpHTIgU7/xF2
Uidq3iU9epjjnaIq92A1gV5bdM9T81iAVbTUawDXEGk4qmyj7quVF4bZjuvOY2dPT5EYf+OJfRPV
NiQQRXMjqnCPWuQjJJiw716sGT7DhIeydUAaXUz9pjW2hh1Y3WNfAApnUY8pK5/YZVaEjQX2AMMl
uoM28OzOKVVD5Jld9AG0wYG6SXyeC1QINyEKhdfvmK/c9GL7vpmafUNlrZGqZnWPa5c+1qzAaBO6
pJw+YHb6xTBjPysUYP4gG22MN6LP3kVa+sVjG31mTetiJn8vbNXtjI++Pho58XRz2On5fuVXXqYh
2BDZN0N+gHL/XL86ZMLmTTT1AbjXre2oiG1RaI2fM0r9QoFAC1fCW+AFEZZTUMwr0OdsiUh8pRkd
t8oKzZsaheDb6LpthRbmlmBY9xSxAiO6Q1Fs4sp2EchyPB8nildDS7eNTtrH68u4JIDGPA1ouSA7
ISMoJmvPfRWgV8wtO00fcFBLWTqopTqwkSncPJBJ7BrzYNu7YfwgiudEN+BK3tqOW2jgQdXGQ4lk
o08/9GqNgf3y0QRud4z5YNQNo+hAOJz/KCBGNLm1fdDb4WPh7Fr+oDGy7Zp8DyBUJYJoaleSqoXj
hEmM41Dw80oO7nOTQ4WpLCdVYTKtvSk5gqRqJelYXBQUwCV1PaQy54IsZWv1SpsB+Vjgjo6iXavf
WnrmNWKXoZPSHfm4gslbuBWxjSj4yBlT1LPnoLzaUYY+G7AmzdonPNkjO7kxb5l62/yuX0UWbtma
IIYMr7NPF9RNkiAQUCp0SWa72DGSgqpW6wO7DN18/OmEyjbOH41IHLr8p1groC0EpTNzs0A76mSs
0hELFFBP49BfZn8s5QROjhXnuHyqSem7/13WHApYVIPDiTX2KPTsRXfbDDC41nVYtIFpM1S0gFTC
6Ma5AypDXEBIFe4BuNwxa+AYEKsq1jDnyz4hUbCqnBDBMOK5mRaTlSlmB7EUpOFCn/bdu2PyjVUE
dgpFdRXozfIH+BK8noQrH8AXdmfuHXJ4FZhtidKbJ0fZ1DZlG5q4F6vogWS7hr5ZmdiR4jSpdyY0
TTv2qyYuSTAJr0M1E7ogLOiaXV8/j/LHOT9UZ8vI/t8JoiBQjgEoVJSAw0QjahYEw5gL0ENlAPDF
j2X/V5l+jv3r9UC7dLxA/WB0EbjVS1lLVSksVmowMQ4fjX478B2xHq6bWAow303MjtbE2DUunnQA
eO/JclKXJspuytCPoLtaPTTt/t/H5eW+oc4r+x8g4p7DOxsj762kzQEizXvMSlR32vArUsQtZr12
19e2uH2okINrB0wuAHmeu62ehKTVU1gyQWR2mymmq5XFSuIh92funkBloa8C0Tp4wswL0mLKYuoU
Q9CDU6/foGHn5dVz2t1fX8qKmS8IwbdiSa4ORccpzAh7r9RPYrqbyO24+ja8vpivWZtvVkbGMdzc
VVgMfVeHXRRpbloPIJJZ+ahliL3cNEmiAsgI+lKzqzq3wE8T4vEVDE6CzuGtRquVY5F/4dIC/jZE
e4DxmmtB5EyhpDbLIbABaqCvOXuq7kHf4q5WsRbjE6aOMIMNHDu4WmZrAXO8XgmUMNEXxUvaYSfV
8I3mkNwNhurZELu1x4fCObDsLaK/nChynXQb9oe4/Z2y4o0VL8kgbtvR2I9rOI/FT/vbL5s9ayoM
9HFSdvCZ+o3oimtkm8ly9d9F/MCkHOe4sueXo1jyy/4/g/MbTwsJNMGgFxMk1SG7r0cG0NEbrbdM
PNfanyr7KTQBWvqHdrXEtOhQ3yzPUogWOvdx2KtDwGyu+ZUyAE0VKsZKbrT4EX6zYsDpvn0esa5l
kFztBwxd7Gvd1YQ8zCNZi/qL1+33fZSr/WbHHHmasg4uhfRfHHTxI1fvOg0qr6FrlFTWRrhyZ0A+
/HqMWQqXAGCCIRD5LEXb/dxsHtZRArGwIeAjOLWHnYBiXT8+/gdG0MwHGgiDZbB0bmSA2maRNAau
NP3olJpXtQ86ZIH/OyOzbzLimJ0wQ30IMuOVdbar0kNbrCxkyeXMbwuZfV1JSaAqrMOGHT6FyS8F
TL7XF3FJx4zPSeIDgGFCRQAPqvOt6m3b7ltLA7Fg/IKxEhSsw2NrVV6Xm77dYPSn+cQcWzE+lVWN
0rmKCfa6c0f2Y+V3LMRSdJrlr0Cu4wCeeP476pCRNrEIjiyLIfYnTKP8sO04Oib6mEGpKTPp6Ma9
iqKulqn5UxiVBGDoRNOGQ1pbzl4AWpf5CqnUFPN2uX00zWI4QSqpYyjTlmu9x6Xfi2eETInhzRcY
BDuxM6XtcTKkAbKt6HLlN6+qbAfdmdErQjMKrMlQdtd3adGo9GcQawJkMH82DfqgxiC9GYJKvOj9
h9McqpLgbvtTkqfrlhY+Uwl9RNKPWTjUVGZZjQA9XdZnsJQOBvFJFdF9otdQkG07ZyXrWFgUaIZA
HANSAcBi5yfPjFLpiIo+EOjv1CoFnmo6gZc0VG5Gmj9fX9bCKxBNIFSKoFEL1M8c1Dk6NQmhk4DG
qlDfkPSi1OncSkiMwW/VZPKBy15JfRfCOVAUYEWWQGnodurnfi3wegMiU1ODonbYNp9Sx7fB73vo
MNvXgOJtxUMWzcmNRC4P2No8uYoKu+B9oaLfiVloA+9PpSW7VLU/mVWvBcCFg5P6XOi/G0BdXky2
x3YOWtk+0wLCQxA01F40TB7k47aUTM91u/ZAXDo7DOaAQQYuidg6C+pVGVm0RQsWoznTNh73bVM7
fpwoG5tZx8Yq3iuqfV53l6XdlPMC2El0QjH5PTs8i6lqmNtqkP41cuNv3lZg3PoNLeO//4EdHBkq
Shrgm/OeeBvXFkjxOy0o0peCpN4U9K3mNv+uJ49CmpxMhH9gFALdiPP1aHplFmkrMEHLo3fLKbf9
ZPqYa19xwgWssUTvAd4GmLGBjHV2VLxJG4pqoxboSjk9mGbe+jmy0q02aMPGdoS1GYe2+bSdRAEV
gWAHYdpr47wL3ilVBuRslSknFGZXZ6enA4sVXQtstIfaVGwzu9zajN20jr6J0j/XT3ApnTozN7tH
NQLRLDB4aYGVqNBPNnelVflk+IUQ6mTpjuICopCKGwq6jcCVvnKNy78+e4nAOqiO0GFAA3rOTzCM
WlgVGLQPuMZdK8SVN4W73rHRrrwpy12mkj+ZUq6A0BY+SNzXGM+QuApwEs4a+DYIGBrsvhbkRfQM
Uv7irRDGQVGfuZltDVqugGKWDtRE0wKYaxg059+/rRVR6Ag0zDAn5BcJmrtheYqrdJs3DJzvZriC
TVtaHnIvoOwkz6I6pyfQ00lXOc31gEXepKIghFo/q24EAztHfUpQ1LvuQovrA5Mc8jGQ3Vw88ttx
7ChvhR7wqXMlo4VzMrN4n6Mrmutrs14LkQ0Ykv81Nn/q06kf7Mpq9KATQKsIrQqSAu+ZPI6j+1as
UUovpLGYKQdMC6BCisn62SUY0UxPLUggA6WA6TVkzWhYg/DJv76By1YADodX4pKfRx01bcIOwjZ6
0PQt+iox/UuLeE3x+JLuTjYjwGMjLYBP4otu99u7CaCOqWtJh2OC0lrp1m0y3RdqPd7jad5s8CrA
yzs3N6yEEEEZguBX4eB9SQaw6UYDLuWIVcaxVCfq4mpZYy6+ZJv5+nVgI5Q8DRh3n0U9Ox6mutJ7
PYiiCaOCOggJnV1KnUMP5cw8C0Iz/+jiLmjqB9XeFZXlsum1zncg78VA3ApQd8mjMbELDUSkkiAG
nMVERVGTXDERINDq7poPJ8dwNd+FUJmh6YqppbNHZxuaqOAv0MGmcH6zRWwyG64rWgAQcrdP4Wte
lgJied3DlvqnFHU+fKBf76X5lFhW1GUuOgYXy0F8xSed7PswEntzwPbGdqE+TnjG+NxmbzzEOZvA
N+0A/zyAIvSZEtodOrsftvVoaRutrartoE/Mq3theAR/2U3qECiZAkyRdpvp27EPud+EWraxbSB3
oGVI98IsTbcoKs1ve8gKGml+iIQWYlvV96YbyDbt8mhzfd1LodAGrdcXVTW0T2ffb2XxVPQT0YMq
TKJ9Z6thQMoy/U2i5kefo1pItdr2h6w2VhKjRcMoe0r8JXpT89dplDoGb5mjB5NCtzXITYqo2JYN
NKvAFWGw8cgzbeXls+RJ6LMB/obUBbW9WY6kYIZ4iEhmBBEyXpfFx6EBxOD6fi69ujFeLtUhkZsA
vz0z0hRkGAC/hh9B7RtAqQREoP3GVN/sZAMVbJc7eJG8JqriZslfQGJWzC9FfwcBEuwqKCei8XH+
tQw8xO3Wh3qgKPYECAKp38KssiaPgCnvkPOy3wqVTpvJ1tCQY0q1rZjFj5wR2zed6qlQQJNGtTbd
9HFRn5pVjNvC8xMM2MAnANsLypl5GIsdRaW6khiBVtrTIwcoZqMbrbnjRr9Wv19ysf8zdTGKkY5j
4RgZM4LJ2FCILVJycPQQmDl+wL110tdUapcKmN/Whiz4fPP7dKS1nmJtHSmPYyVuxlzd9kp1i3fF
NsEbu9QDzci2Ch29qK+gdfRx/fgXV/wFapbsehAjPP8BAKcIqPvFBkoXNsfERPNeqqqvW9PPkoJZ
IZnYrojXmohLN5N8ckMoGl0SgOJnFQWqhoPCErylYuOYDvYuNJlHRv3Wmf60b+yhalHRHm6YVQaQ
Z/In/JDK6ncjWBfqNSKjpTsc0jq4J3BNYqpsXk4PmQMVsgkvV0uiGMznsFGCKqZevMnE7diprl6q
R7W8Y3Rf54+0CO+Z/VMN2Up0W7gfcV1jog1ngEF/a7YlkcWazCC9FoT8Fid9L6JwM04hYIifKeYg
rp/64gFIkk3MHckLeY7IL4a+6stQPoiQLpsaKP6KcWeX6VtPTQAMgZgs/bjNNpneIZsOLIv5Rc4e
hrq5j4t2o6yWgpfeTBaIFCjoKDAgCjT4uSOKkUY5V/BqqdXqddJfIhK6YZY/OSLfmCO4pwebuQ4b
Dq3xphdriICl3QcVhqxyoUUETzi33qWUdg5KxYFQlG0+HrUm3RTQJEWDVXMeVzZ/4VZB9QcJGWS2
ZbdodoMmOA47K1M9IIZATX/0MEDqRn8ekhow1NztISRL29Eb28jDCHUVPowYV7r+G5Z+guTzQU0c
LVEwIZ2v16FdkpLOgdMzu/XB8R56jpWx7XUrX7MJs6cooEdIFtB4BbJjXqMEdi7GhGiMXF+EO439
0izz2UDpmNbo5RvRkQ91IEIfem4HtSrcEMXMbtqWZfk3GrWdg6iQ9bEXsz+8EN4w5QetjHaiUg8J
W+sQXgZCFK4kbS9ezSApmb+aM1KCqTjFI6itux7J+qZiL3G7aYyDGkJ3yvq8vjUL5pDCYCwI44ZQ
J59PVRroemv1gNy8ZEI2PZzKrc19jfddLCBl0cpeFu3XVO0WgIeIcOiDo4aFShaqP+fnrjlRgfCj
6UHGgMOmv3LIJeWO75gJtJOPFOxO0++s+kMwtJBDLTpt1yox/59fYOJFgukr9LBnNx4A4Y7SYzQZ
ukZ94jUTx1hleOrU8O9o/8q1v5GSPLEepBVK8xnGOu7ewhOD2F3f/ssaidwHzFsCKeiAKmb2vQ9R
VjAU8/WAvuSmtYkAvxvzbQfFk84x91X6MK6lzQsB7tzkLMAXNWc5dJV1QFo6QFFTo9pa02Q86m3S
b+zRyn2SkOJPQ7p8W2dG5rV5bLtKV/77NNb5D5EJ4bdHK4dqSYxAqweOkijbIYuq+9GZsi2phfpw
fZsXAgBsoauE2QR8/jjxc1tUQUWPUyy6jsg2IQTgJxK/Jo5fCNNTmrvYeQBpJYf6exkC8M2BmXCn
15Z6NLzLh609/LbQYAKZJpC4EqQNurbrv3DhJjz/hbPdYCxK27rVUdnh4R8CcDBrt4YDrS1gXsPh
WGZPuka2sfoW2occdIfcY9pt7Exup639lEWnBGoVhXQkAeocPRKVmdNCRl4PVKPp3b6/g6b61J/q
0nYTUzvo9p8qKfca3w0mFCLbba09j3G1ayMLidt2BAgp9Wy20oL+wiKfx3ADeRoqUVBwkxJSsyOs
9LLiSok3UNOJ7Fkf42ZTMDH46jjdYDpIuZvMBIKpAG4+JqJxEE4KdcNa7QGUAJkLRpIfVtf2vhNS
26t4lPmxY4MQ3Wk+8I8CkFWqUIjS37XWStFszIoHnur5bddmnT+gaeyRKR8PomvWFFKXdhtIfFMm
W3J8ZvbukRcwFUL5esf2wkWRZ3zgmlN7NuGKx216bzjMKlyuao5roSjtX/e8pRsAM1WyHC2LR3Om
NAKOSd2YYJ8K4ldomABvaZexiwEIZaRu7eRriO8FFC3Y0lDzB3AIlz7Oc/Y1WooVVlFhBDntMPUh
1PppAD7Y7+Is+m0W1ngyiBhBrtOAZdrkauqVk3FiqVbv9Swe/bpmzkdftprH4ir7dDjY8Yqsik5K
FRorX4P87mZuh4sYT2/Qk8gBqtk9gYJ9llSaMAKVTbuK6KCsqzrd74a083RAL/65ZgR6HHg3BKMx
HIY89HxrikFoSYf5UfTI3nUSoxf47zcOurHo7gGyBR6eOQJJxKwmLOtJEBYNphMqv7Jt16APNA49
lnX7LHWbt+sedpnUgpAD0kBSLAtg4TlWk+dcWGWbkAAC0uY+N9TkJuswG2NEtuapXZJsyo6uKc8v
9HuASbLBPSVn35FhzHaSIoi1JIvNoJ74O2XkUBnRcxg7+6nr7gCKZmzYNVN8hPzJSqha+KLwkkOD
Fa8olATmhZTBKZzKFDYJnFrHjBCZok3CzWHjiIFu41QB5kso8WddsHrlcGUMnDmrvOQgBIumJJK6
WUYfWrSzQ7zpgkw4GJfI4auv9bhymV7m7FCTwJtBYnzxXcxhjHapoVSDYnSQ1kqyYWNsuY5SGSv1
oKVNRJ8DdXOg7NEdnIX7IVd4koymGaitCHrwkFvRxxAeIhZtSgzLlc309M9eitQAfQ7AJcGHOafa
RYBuupLnVIJOinyrprsYkP6R5V6RDis124UvAh1I4PJREzcxIiIX/y310YeKdSjKU8yg6LsYiq5a
pYEDVtkZ0CZ2ovfrK1v6FL4SH0ok5waggefmOq2p0HKHgAp0msh0BJNeEe84NyJXTx9EZ58c4mOo
2rtu9vIEwVODHQWWHgPCoG05t1pXQMqYY2gFedhvWKEJAGiQSDu0dtWh96kBXXOnHtbEjy7dE2ZN
yKohg8GQ25xwqHGiieMhZwd6nY7bUgNiLU3Y4fraFqo151ZmV9ioADPCSWEHXRW9GwzE61r8iO/B
D22+NZoQULzqvn8zGIbWogCYT5BV/BFJvCmHlW/+0pfwSxBeUT4B8R0KuOfbbClVoqgds4MSE5h5
fIP6bDliXgxjgxFbOdLLy/Dclsxlvvlt6DSVoAjbQREl95M94H2KibzsroTw+cr3v+C00hZqgchN
MLw85wbD6AepzLq2QemELVVE/BGnzeCpaZn6HavR2uW1fmQ5HUDKYVk3tEr7t+unvORKBjIilGKA
1wZA53y5Q8ox0dw3NjgzBLB0bdsDhkjIygEurhRMoZjRh7uC6XXmS5h3JRBe7+yAJU9DWbpRDpJr
4y6vCmDb8l0SVu7EIAezxsazdJqohoCwBQ9xEyCP8+XpFmibSoYd5lVeHdB9HR5Mpt5Y0aDeGLRX
V76ZJXPERHz9Yte/UEtNlcYpRDrZX5eTotz19c84wjtCW6suLB3bd0OzW9AZDD5W1WgHIi89vCUT
ew1kvWQBZyWHIMB4g17Q+c7Fdt3nY0btIE/D1gPUqPZKDSTD193v8jYHBgtdPYzWo+1zwdUpWtoN
dd1YASTp+KB6I4QwszVe7TUjs7uhTB0QpMWtFSRgiWiEKtmY/2sj8xMxusIOyw4ryZinl7dAx/jx
Wmd3YSUomuJVIYl0dOhenh+Ko+E5qI/gBxpjtu+zEHMzqVeR2r9+KgvXGjJzfDMo0X1NBZ2bqfW+
N2MlVwOKiRuH8bsSA/rErzPyJsdHaDOsQFoWvhtMSANfDygsvp25KuVYTPmE0AN8oLWj5rPlcaN2
nWQlaV3aPUyngFsJ6c8lD1GhsqEb80kNkI+JvR1nfoohnG00/DvYGvp/CAP/D4GITPJ8/yxolqit
jv1LTP6zppVXRM69qPuVqLq0HvTpJB8gIshFZQ2wJKrzEGaMlLuRdRMlT5358u+uIAcFZY0EvkBk
mPh2HUZlqpbEadQgr1p3rMHbIDai/BTFm926az1BGY3Pc3vQmEuooSELp8ivz40VSLSBjoEbsNs2
vGkr7leUghXuuKafvRDcQJku6VMRdvBGl/74bVWJziY1sVo1UOgvEv7t+T8/cbGQb39/du00mg5C
5x5/fxpvbf7xn/19JAxo08r88+u6/fb7DdDyZrQCU0wHCVwETcwepk69v370S+4lcWSSWg1v6Xlq
UJl5VJcJILQp/8yMyhvQM9eK39eNLB75NyOz2BxCawR9fh0rETHUscUd/JiZ0Yeh/uQgybhubCnM
fF/RLEbrDWOpaIHSBdRqZ+gfxdC5KU19cw0wvhRAEaJNXNFfDLMz/zJGCrVKHF0A0heOofjXYXok
MEm3+dp7eNGVJYYVrHz4ZOZkXCEYXx2jcRCrG/R8Jpf+B+yXXwxc8DP0bTGFPzsiYvbaRDs4c5Hn
H3pLHtWxOkJ6JmNrU7VL54OCjayXSRWMeYs+UszJitDaCqixzYlrVnhXuRw6SNfdYOl0ZHRGExT0
YWg9nH/9NkA1UY7MJzA7x+1uW4hqoO6oQQpbVSO3JytJ4dJ3hH6nBKLj7YKyybm5Mk4jbuAtHFih
cpegF4l/s+Hpj+uLWsA3fCH9cNvgaY+u7ixS5wnAG6YVy75qdVNAvycGOzTmSuxtax6p07ltzFyt
7h5bzk6DmvmgkL3+E5b2FTz9jhSVRL9zzl8VYgYjrsFLHYxgKyHdK7fvpdC0OoLSx+fZw39nbeaW
Ey0p9JJzQM/yyK1JuWmY2ruo1NhsC0LeDZANfCVbXQpWqC1AQlmWGAAgOj9JtUizWmtNpCnhjmAm
yO7FDpxFkjlaAHP87+sD0TFehvAHIDdmCTik8VKB4XnwdJU4xsEJOhQTbDb6oDcGOMs14zU08+Ly
JPUDWtWo7M0t0oQZ2sDhqDoQg3oO5cOico18j0omksy1vvhClw53PVAvGOWRoh9z9H0+xdwxUzQm
BqTlgMDg2yBeaz/3muaPRHcJ5BebjYh/t92Koy4tFCET70KIBWG5s0cvrrtOb/pak8WiCdyQnP3u
qeIN4w654Pb6MS59/ZLj1gJrhhxWnV0FWiSMbmSwRatwE6bma1GVXtvkK665bAYiaGjggORmntFI
PZAx1TDK4PAHo3MbnF6flStGluIzDkqybyN24hl/7v+odlUKskQt6Fnl9emOgaG9tu+nYQUCvnCn
gSwJSEBJ4nnJAV/QEkQoMlEHSfDkDujP7HXe6JvrJ7OwGvkNy5IE6hIYWDhfzUS0ceDFAFq/Lh82
zCDNxpg0V7ABVKilshKuFg4IDw+UsABk/QKAn1vjPTeNqEeiQ5KnxLqZmsdy2l1f0LIJMEXAs0Es
ML8+Q7xmurDD9ZkBYeOqjN4UUPrzoqpZOZ81Q7MLdLCbtKyw2ICWf7s4KKOH0VzJoBdNoPQuS1PQ
U5iXqls0OfVYrmWcCkxZH3G5uMXahi36GeZlQB+AIvXFWFquxEoc9ZEWGFrY3uSjQw5ok71dP5VF
N5MDMcRAGFDV2Wb1QKWbqVZqQUb61i9DM/UUYob7dsIAYewAbXjd3lJclakgKF4wbnSJGp4apzd5
V2iBOlXdoVeUySdmlXiow6go5CjRxopzc6elFRxdJABDa3rpC6VfA6AsrVxWNUGZDAZX1BfPXb51
YiQkSoJ8ADLgTL9pnPBVFD5VusfrS5Zf6uzdCGotibFBYxE9/VnqM6BmLKy+0gJgYVyz3IcjLmQo
fFhluSXk5bqxhSxHdnWB5zKk4v1cvLdk/TioDbaX55jACRQbwEH6c+pK3zZeO3slbCztIaI5ohMQ
exItNdvDNkGUzLE0obmK9avMf/YmxIKL/+Bz+2ZmnrplvYOJvh5Xf2O/CVp7avSROytLWTolpDMg
HpKUoGBjO1/K5NiVAL8ZbkKjhL5LMxUbArXHA9KfzisgxHU3QXFkc/205P6cuQYQVshkgLxD7x9N
k5lrNHGiYjLMdgJ9mlw9ZIeeife22w6OcxCkdOPpT59Gr9eNXgQvlDBkVMEVCcANYLfnK1XrmIha
6Eqg5PxOqQ4gf3t0zGaFLvayqC7NAEknO93yMTNPR7MyVxwSKkGWV77mPNM/pHIrgPMx78G2XVwd
hmKlULewMkQydLsggwig/PwtWKQTYMpEjU4pIBNQUG7FBDm4FUdZMzJbF/iddSMHoy8kNxuXojwD
py9XrrClzUMHF6hojEehgjJXnBNx5qiFhZX0xS3qra755lg/smHLhmPL/7J8hPLcv7uFrKkCBgfd
Pky2ynV/q9pUlJS8zafoJOUwY6d2MZblDWLlU76IGHj7odsB4ktZfMAVem6lZxHK9C2NTkixPEVN
3RJyYhoU7sTf615+8T2fG5pn0WphU6XRjegkkhAPk7c8PoUgFgLMUV1DdFx6BF7pmAqRMEKs6SLA
g+6D09rMTzHcrpp2bQb+1H+OgfjD343Mjkc0BI/XCUaUKDyqDiwozRai4Nd3bXEpGNqUWQ0kG+Zw
yHA0EyESkp8m+4MMjVdkxyJaOZnL1q1cyjcjs6WAszVFKcfITxYDQCLvNyK3/LpM30db3DhJrrl9
WLt6RzbRCNSRUXdgT6pOwCV5Q10Cnr/2tFxaNZXPny+RO9RWzp2STFDlibQoPg3Oz1p1PPl9VRiX
/fe9/W5Fm1lJIwdSonF8qumL2ZRurj11+poOz9pSZlmN1OstY2nEYY+xWnra2PpmzFbi0xf9wvnF
heIheqVo8sPxUVM5X0ujxzGvczU/NQJajna0H6H6khIXHVO7S2/UrtxwaIxh1PKk8beYfhpZvRVN
vtWAJUuzTxzsXm3IQY9Ld6p7//pOXwYZPJ3QrsMvRN0RY7rnv85Ro74EkIOfStIAxgeZv22nUbA7
tyDaHY0u3l23d5Gpo0f43d7sZC2oFmupFfFTBfwBmRo/7P5LC7NjTbMOFJJ9yk9DyjxKP+O1vPEy
EzlfwuxWE2o4RqaJJaAPJDrJoQI7yqdGH2pOfZSTNnRYyYvXdm2e/KQpsv0y4yeDm+CgvhGWurJr
Cx/D2bnMAo3T85p3IXRWOm03TA4kLI9mGq9AiRaNgDqXQlEHZYH5GORoxhHLhpKfRtSiPTS83kWJ
GBIW9ee/e5m8m/F6wgeHbuS5V6cx1EOsqeKnPJoki3kck1vMTayhIRY+HgtXswEJGdQewOBxbqZp
wZwdIxc4QaI1L9WHiqt/SXMAsnOtvb7gANgzjHqAexNV2fnAVdFjoE3Qgp+cqeBBSCN968TN6/Vd
Wzge2cAB5wRqopIz8Xw5KnDUJckJPyUqaw6DVrNfoBlN3BY1j7Xgu7R1323Ntq6HPgbqabAVTy9q
VR9M88eAm4yAPPf6ohbyQ9kpQvEBMQ4N0Dk9TitGcGYKim8HesQZ7lFvSrtdWdeeYWS+UHOPV+wu
iyh4FO+v216IFGemZxuKlzgEEHUH/i7lN+GVup8hgYv4ps3+OEntQuDvBE3mtfr94kFCehEDj0ix
UHM+P8jQ0DHRLOD+am/7YfnSJRGYLCyxVkZf8kq8aFGmxPQX6pWz9QFdBUWiboTDtBE5GpwP/riu
NH6ZnuIAwSAjcY7QNJ/7vm7XZkpCViLlQBNCyYPB+h/Szmw3bmTZ2k9EgPNwS9YkibIku+VBN0Tb
LXOeZz79/9E/DlzF4inCPvuisQEDisrMYGYMK9ZqP1BG+BEyJWVbqryRjq3uHmhmXAVSDngKLndP
yVs1UwxOzQyR/orHKd8LSWUechGNpdsOsraBiGPORWV9JkVexgZxq+mVEheuVXrHWq6ZovK0lob8
bTNrKwLDwHcNcAuQ7yKToJqc8gvywq3N5xHx9IDQvkZw9raVlcWQTc44E0AZZGPzOZ5lRU2YmJNS
NoWrikdZErHwF8EKmTJxFDxrDJYv34+gQdgnqLrSjcPi2cyThzyY3lU5eNcy5Y/fQ4anQYET6kIq
RKvocjFtksaZZIWpG0X/CvkXJJxV4+X2fl2fyqWJxeE3adu3XR6lLs2LoQttUMJS9nrbxvUNhA1Q
wlS54Di+4nyZgtDrUCRIXdQL7jz9oQxey/7R9D+ieCaijST+sacB7eQ7hYmJyhB7d7ltcsz/qBSm
blFDJu7rD0n4qDIXe3tV1zvH264xiMsQyC9Dl1bMKPd1IRtSdxjU/TB+7NRst1lYuN46jCAAjIYt
lQUe3ksjZcmlVupkkX05OfmA5gGqDFP3MwwGhyme/FjnWwxd14/ipcnFfdqMcmO0HSllpAmO1H82
gOpwUP1WLXJ1/yxUkKCkBhO4fB9AF4T6IMrY6dV9CvTeYqB0E0i3shraj3SRCfbol2gL/x4LHodY
N1JXLhIHGTBSjJTsVPy0eVTXNw+355mlxf02TqlYNBqWrPZLODxa/Rbhw7UBYBkKFw5DR6h6Lqtl
silIVC5GD8WgE6LuhzHcwuhcb9YMrp8RYFRWQYAtHp04CxSpqHPrAaHWfSx8RsmTGb7sPpOLjU/0
enpvBmSAYGBsHng9ucylY4+TVFSKUnq0a//Lmp0lfqZefJgMz5bRaZ7kUyfcM0UnmOP3grS4aFy/
ulOacI/Ywp9+x7+0LqmuQgcDR+Ji0UVktZPSTZChjGbvFkYH921PPbeyxC1Rh2tUBWkAjsgkERV4
HTX0y1UHVQQALm48itbNsTDfmyDaK01+GgT5fkiTZx2Bk3Ks7S75HhbTay5Hf5z8zLCRuZiM7ibz
nYsXpYeIpSYxEB4KpdvJihv6rxnySrd3dP4jl8UGlsnkIWELbzGtjctVDrmlKH1DKa9UvYMFlTK3
oz9ahzF4QzXjtq3rWwR49FyxnvuUkGEtLkhTq0ql6PzQhdHpe2K8ZdJLnGmfbxtZ+fK4QHjCeLuY
EVpSIKHX1sSlFvtuOJTtbuoMmdF2dasfvrJtFpElgBvwSozdLpYiJ205jVRBgdw8Mnz/Qak/ROqL
lHb36vj99oLmW+/yhEgU6aQhqQe1Lu3KyxOS0wCOAk+g6mR2uzSAgXQ6ekp9QPXGSYqfmwKM16eE
PaY151PiC1sSO7UBoewUWKGreuNJDSZXK4QHi3np28ta7uBcBiXXZhxwFnvk/14uK1SHyQjjlopd
mCKsVgvlTjHT7CDmAjEtrGJOxG784SfFIAlVBGDG4Av47y+Zo7OIM438RCVxi9w6uxek17m90Py8
va6l/2Fi1jWY+flod111gGovNDI5DmM3MFofelP/k6+lW/N/15uHttpMKYGjo8O57CeEvRlZ8djE
rgdUxqSH6xnyfuz6H3noIR215e1Ll5jXxKwTzC2AMgyWtTirTslEDQod16ipN0Y2lbjQ+HZ735bR
0y8baOfMwkK4+rJ5YbRmGFXWELsZGuMjhP6gZ/XhmSFZe2j/SSu7q97+3CJzarwlhJ0kVYuy3ATH
X1qYceIWlfSjasPpOcrV/snkYt+VdRXdBZ4+Hoeyr49xWW+RoSw/63m9vCoQd5DxM4q+8H+Y/8Wq
EqPEVS0Go6PGPBWt9rUx+13bD0dlut8MetZ2GCwSfJV83TBtLR60oWrUUIblxTUnud4xv6Y4Xt8c
VLE07ESII0dLlHyfViJyLQyZb3zvV1EECyY/BqDINUb5awmhE1qhNQctQeCjNQlWw7I6amikIXdJ
idKo++IoNkW5j+WiPUmFFQ22P0TWXTYMrWJnejbuodXuPuaNlzyEaZV/TFIxfL7tEisfL4OfxgzZ
/IU9Wdy1na95UapIiTskRrxPBLV6SzSh2qgXXNFz/NqKWdeFyXgwW8vpXdhiMlMqzcT1XvPiZ/QE
rio/6v/AgeU9xrJTDE7xrgin22tbuTNmbC3gKsIZPrHFR2wpnilPEsdfSD+r7j34IAv36afo9baV
Fbe+sLKI0NTWyFOaF4kbZw8+wVFc2JLxD7QnpZbY4habg754G///Rv5e0+IT1pQGJZVISdwm1Qan
lysfUgRN3HuJAnVo3fi726tbuQhp6jNXzqcLm8AyuOj8OAaEIifumEOUxXt/n6obTdy1Y2JZEHrM
A/n8tcu7VkvituYLSty8LQIHzWDrkaQouM+kxHjO5QTFuGor0lw7NNAEXIaE1RSMFzap7IRNnOKP
rfc87i17sqXpR1D+jN5vb9/KDQS7OfUYMhaVutLCzmgGpWhUpOF1JzBZ5vvqR3QL6sfCy8r92Ava
HRXK4MOYC99B5231eVatzyR8c87M6PrCWYSYWUv4FlK3HOIDZOujXZTfjBIcaLXvUF+Z6uAtizc8
Zs1DCa6pC1qUsAjoL4+zV/sSvJxO5cFDop5GHnznXvXJ3N/e2TXH5IVGo5hgHoaz+d/PApss1JAU
qzCTNPc1LAeK/1hs9ZZ/4cjPI9H5a0NCGizNnC+Anrw0Ena+2ltpkblj8RyGKDz6ogNxZlS/KKIt
ZtAd5Ye0pan8VnmIVhZPuQWpvLWvdN/uIyRhPAWQZWM42RA+1f1XKTh5XXBfTFsZ69punP/Q+Rs7
24224Od3UZ25CryCdEXtSTlMcbqx59dHS5IB0Ycxjy3Ab7/wZrEtx36MAdrI3Wv8USEXnqTkBKHo
1nNxvZyZWJ5XAdI0ZuqXn2dTtoC0CjFzB3RxJUg6BOl72Ua2OOXOPHmu9QBKmuBVij+ZokD+HQOF
Q/K11Q6B8N9tR1t5xmcuaCTm8VripmUSl/VMaoy6ByCjOrTZ3vuQoMk3/Rem9zzch6DpT+kkx4z4
PpjDf4UWvpRK5Yz6zz483P4l15cWP4TQl+2fQ/mlYEI5VFEJ9VnmlnFcHWJlwuVMo3KkpG2PohYp
+zrQvX2WNVvh8MrBY3lOl2dRaLgOLt1LmZJIl6Moc+NJQOT3WLZOldh1c3d7gWtmYIgAxznPAVD7
ujSTCrwQ4lBmrqglCUEw9MJq/lglgRNuZeZre6kTiGrA80BeS/PVefbBWCOtAKvggxkqCIE0AF5t
5yreA2wt4AzKb9qW4PlKCAQMn4d0ZscDHrtEN05mMgINCTI3Ke80sTwI/bvBwqI3pCIU9JeTYwIv
nO9q0qnfGAa9gslyD5/bXibvDMd4DUi2DLHpH1ZwrCVqmf63pGx2XmiX+Us7/Mi7g78l9rVpd3Fh
eFMRxVGOXcvUD0Zv7dL6OQ/upHsLP8oVZ2rhmBrfckikb3vS2gWCciZdo7nZQsXw8ngjOZ+ybqz4
VIQqcoI4i2hjUj6Q6nyrDbLmSXTQwAdC1c02LzwpUMeeARpk/EINYj8kCIRjy/g/FPn9dMitJtpH
utFCeZSVG5/LlWTXfKxnppc6VX1aTgnY08z1dc1RYvXV0t+a/iAhVNqpzZ3U6Dawpwkur0/WuCPV
6If7UP4yVMmjp1fHsXmmZnuSn/WShOP2AVwVE5e/bXH0hhoqBnPoHL11Lxu7Wjr5AcjomaTk4I/P
FtrJDkqZg+XcNjxv9+WTzZ6QsFPCnCGP2uIOaapGt4S456rKjm2YO/n4NKWHPMmOgV1Gll1N9YbF
a1+bVSg4CnBo1FmWrUPotQe5hQDGjZIJeefKf/AsEcmwoDzdXtr19XhuiDrpwqkrpZbVuAEY1JkP
Xmx88WEEqVTTqcT9bUvXWeFsaQYhoswztyYuLcEa35O60rW22uA7KX3rdEkabASKKy5yaWXhInWr
t0Gjd0BQDIsXvoFK4N0qS4cw2hnzyQ60ai+1kPkKe2iEa7vQ1I2CyOrRUWqceVOB7f/6hWevgKb2
kzDMO2pYr1THKulRlF9vb+V1dsMioeOc+wkaedu81WcmxlhRy6gVMdFoON8XKfpk1a0TVvcmLHC3
ba06yJmteblntgKvKc3Cx1YDjYGyH6XA8cv9XyRsl0taBJumb1ZpOkq5q4c/zSCinvExoWwg6JtD
8tcf86WlxTU+tnGaFYkMSqPNj62RPUbGUNmIldkyiL8uO3ij9DQq/gbye+vMFld63UPCn+gssJrU
x8RTT0bU7bT+RGqDfPsG+nF9jVwbBupUgOjnQz07tFoafDCEGsaGn174n4ayIzpy+IeUho7xPEj9
hpesr+63wcXxZRNt6bFkUyXtO0p8tVk69Z2nPukfb3vj+vcN3df/rGxxenrHMxzA3uJGodt+1gTz
n7HZ99HbWHXHqT9ZxHhW3N6RRnRIrGwYX73CzowvzhC+uEQiRShc4JuZHRZ1bAtaTAGwAuBk+/r4
1ZBGapygnYx9FFswOill+MXT9Winp1F2bzYCPFcCzJIbv2y+PC9fKJx6HvOaifnpLS5uBE1Jaysc
uXQC8xiqX1H+VbzB0T/VvdOI32RU783i+Fc2UaaGElidR1IuncxKkHyttYGb4TCK2t6zvnblJ9k8
6spHoX/1p/eh3Lj31vYf1hYkf6kCMHKwuNwLSaq9LuUumorsObCsx0Ya97dXtfblUMqmTTuXj67G
TXsxGdo+M/Ev49TwafbpQ9D2Ti8+p15iB81bqW50U1Zd+tzk4ttRJigjo9RjH9uvYjM4UuUR6UkQ
ylvQTqciHJL1TrXgUQ0/mvXHYPT+lK8GigpkYX4vevFRWX4ZNqEqgEJVD0ZzH8daAK9DbcdG+kC5
Yjdt8TvMj8bSXWUQnCT8cGZpy/BGFSkv6h5LVpNT23lOkJ6oq27EUGsvF8Ov8IMBsKYSuIjahinL
zKEDWzto/6Gp6aHmgnqNr219B7PXLRfzayGk0YzBLjNMsfODiTYSgY2f7Ez5q+UkUu5ICCrDln6U
v3f5pway3tt+ulJBIAshdeVppu/CINPl1yeOalEJk5q7/mdBuKcXl9rRPyIEGVm2U46jNNjlf154
KMtjOTqDuqvbjdtwdorlstW5hMsw/1xmXbwxSjsoPXKLhZsQfzfJU9iqNqK6ThoeZeWx8LcUdNfs
QQ1KEk+tgmNdHGfa11on+ErhmkPzmlevah4+ZsnXrAjAc1qnoW5ebm/xmpMS9RNp/Sr0L7EhUqEV
uZUHpSujmPShl8f2LumN+6QapdNtS1dg2fkDRLdlTjFomTBQdXmYUjXFmQmJLEDzb7kQOZ75NfIe
I89A0V04FKV2H2UNL9rGfbrqROd2F89GrZrTPFBTgugaDmq661LTESzI7V/ZVQmK5hL1Hv+rnxyk
j5D/6/lT5TdOu+VK8w23cCW6vdDbMU1uzcxFl8vv9Ail056fEVv9juHuCF1tCW4ZZdbayDdio7X7
FjYmxCtAf/4akr+0Fo9dOtYD1lSKQcTNVOrDb5NGl9SY7sQIbsTpUTCZ/I3H/aglp6Y0Nn7Cynpn
flSgQLzWNGoX326sJllq9mnttv3H2X3RChnvAukpgtrztmetfDQ0qfhmgDfNrFDy5VpDNRAnlI5q
tzc/NMKwU5LHWmycbLqvhlMT3N22du3HM48WyH8wbvRIqUtdmkPLKojrtAjcxH+Tk24Xn0zTsaDH
TmTDDhFsLooPnrThxVdP9mxUkolBAFqQLi92MxTizNKaPnDFWIz3UydnrjAC9ja6Kn7MUjl3mLKL
nVapn+p4CjfqYFdnSeVtLphAvzZzJC6BJUHi6VM+zEOJSRq5PVOFTqym3t4qjere733djsc23Yj3
rgIhYiAE/hiBIOADWrX4YKKhUM0kA2+Uy6JTetK3oe62RgVWFgYIe0bwA/+m1zz/+1kOocSmOZkF
c5Cc36dQKW19fKZzLJTqs7SlF73mOECn4HyTCLxIWhYXYNeKo6llErsYfalanfTvg1Eekwc/3iUP
aTOdhuJ9w1fnP3lx6cx7eGZycff5cicwJTvvYTF8ZFqXxkvjhIO208eGcUzS6bA5tN7wIg7oWxjO
pL6ncXy8/Svmg7r6ETzk89QAolbLacaujqZilNnkOhjtJJ2c0HiZ4Oy4beX6ypvXemZm4S9j3GQZ
hWvOsj7KeQVtcW5byDxL4Uu4e5TaXZZ/rCYbIqDbhq9CsIXdxX2Qy2kvwKbPJLL8HpgIcw2q04d2
Wm3xaf8vK2SIGygUHOLaYoXWJPpNNjFVGJsogoQFvOjEQKFjTfknKZJCB2D5N6kYf+RNmDpKbgGP
CbJ/4JXSn/98zRRnDIhpoZi8Gu2Lq2DIxpI1g8G418K9aXZ7q59sYcPO2h0AQSHMWIoxP56LvW0t
lJ/q3AxcLS7qY5vLX4xeLTcumqv3gwM8N7K4BKI0lyJl1FhMFb/rvZP/KND59SXYMMJipxdt5PzF
7lEiJMebmQyVxYPV1rESDjKrssTnePxmGYVj6E4jf7pt5rqLwMJ+MfEw1MVLvAQOmZqvg/7qQzfv
doFxpKztRNF9JyLh8Wkq7VF2hGeZ6YDbZte2kwR2xjwy5cCA6uWd6qthlmnwWbuxeAqGA6Vk43vl
OWJu9/mfEtDS66Sv+tvWwj/6NvDiMMWWlBdOD83tJhRqzQPPLSycw/cGeRxGLFiMWQnMVSXtBoxj
7Xqce8MzxyRYg+XkSYLCgznOp8SsmjPob5pWOFn9pwXbXxv128jiIRDlShNEgWUE/qvaki+Jpc08
zP720a9v1m8ri6NPPCvJRnUM3SnW7LB92aygbhlYnLen6jkTGhMkArIPYepLjUz8/20Ji/NWqqZh
DSyhNfhCLCYUw40m/fwbl8+hTDDH5clrSGB1+X0IkhTEsslRlJLhlPK4zyJzb9VvZbFxGqsf4pw5
o7oL3GM5Z9RpsBWU6Tz7bap3iMJ8tpSnWvnIrU52Iz128Xi6vXernnxmcLGyXhyNSCdldSXj1QdE
UVaPvb41GHjFWzB/88SEIhokYEyh6r3cPzj800Gu9dBNxkP/Mv1Id3r5YHn3U/GiJao7Kp/pr8dP
wg8/KKg6726vcT7/5emdW1+4eB0kcPvQoXPF+l+lMxlmF6GyeDT793T8m9uNoguBN3Ag+GkWtqwg
D7TMU2dv1y07j/t0x3ycvrGitW+KJ3zma9HxBH1R4tSA2khaoYQuUlAny4ruR0SAb2/amssz4sKE
IDC1uVh1eWRZU7cawhKhG4qirSIw/VUfP0OzftvKSo4E3EQBtKhC8QTi/tJKbyqh3PgeVtCozGxi
lANi0A7tI3Re7GnsHCXYJCicd2fpD+dGF0tDNkwrVB2j6fhG+bL3RBu06hddetf98UCj7s7boohZ
TSTmCoIOwgfquyWEK9ZQAsjrIHKNYSDMPSLJZowhrK4BzdMXOgd2BI1nv1XBuNIrmr88RjyZeaeK
QTa6uBvzui5RQcf3Fe7FUKUz0KayY6B+RQ2j9D+MXwTpqfTKe3nWSHTk7+ldVx6q90j/h27phk+t
nfbMygNpGBOBV0AUua7rUCzZeLl/LWfpEMWkTehU0ABC1w2gFOrZDZNrF+o8fMq3Av7xCs1T+FEc
guaJXGQe7nW06Yz2Ea6yMrAO/nP6/bY3r0ZvjC7NM6nzMpfXdyi1rZC3SeR2CkSeqe5oevPT9zp7
VBEpj8vn+TlXrPjR976F9da0z2qyQd1TmqtIYDCX6NKgLmJh8OvIrZrhJPYvjHb+CNHTyBHB61+b
ytF2r1uU26sbzL5CAUPRlabL5RfMRGZWdFEfuZr22Zq8E8LVmeWq6r/CXVdt6rGvPVczghueBaJU
qlSX1mCTt6BD7CI3TxNnCA4lBE9OGZxCc6/fdZ8H5Qg8Mv9cG48yFVEYBG4f8KoDn5mfN+Os9hAb
ljdpiC668qM6IgfDqGT2aBj/EAoUumaXW/60dlOdL3fxOkeD2UsxvQI3q5X3KDKOWZHeNeazl+uO
p915wwdfseVkKwrZ2GVTvlym3HXF1NUs049DWxTeuu6pKjei21W/4XWhTDWTWi1FLEU1n2VNx8iN
82OqvkzgOK36o9I/auMTQOiN9G3twZyn3f/H2uLgpr7Us8RkRZ6atvtYMyruwXarqrlmZcY+z+xj
s38ujqsuAloPqG+6iME581T9HxNmzdc5XQ3oCFB9nmluL09GQ+REVUOL60x9b5NnpfiZbkVLq0/G
uY3lk6FUkMHWHqdvIkLUFg6a5IfcS46NP54Kb7oX2voU9s0LOnJPphV86HpErZJhJ0zjUZHKvS+Z
r1P7JGzF+WtuyfCGQnEBgsYrBrQ6rsVRSP2Yef9qV0nH1MidaGsI9Uqs8dcW/7by6yU/+8bVzqs1
6HViV6ruwuinNAQnwzxZfO/D2D0P0C4FuuXIXeFEGVghpT8FkpN6I2KjhZ1M6T+9YNhZ2xwVLz9M
RUPepp7iUtj7UbVvDOXJEqtHr0w+WbFnd3W5v31FrcRtzJ4w3UdcSBKx5DcppJ7WUNpAE1dMgIXh
UFECR2a4dIvNby2kYXKYHh/vOa3SZaibNoM6DJA3uWJTnnIzeaorJOL2FnQP8Wur7OoOwZTE2N1e
34oT4P9M4jNrxMTa1Tc2JpWsp3Xo+lS0qy44KDqIjnzaqGJtmFlG2KOvxnWbNmQszX3QRbsZX9RA
rv7ni6EvQZ4H+Q1COfOFcuZrHGQrRcCc3Rr/2bfi+2b2veIOtD1+W5jXeWahFKy8UWty42TKHuAq
vk/N4VBV4+epFQ+3F7NyoyNaCCcrNV1C3SUjtldNTM3KJPpyso+7cGeOkrJPhmnXRvtBr5Njh/rW
bZMrmR0mSS3nmULCrUUeFPYw7kkW+9cP+wykVBX3+6gFm2VlJ4o/G4/IlrXFs0j3BJ09QQ7dxpiG
o+cb1k5ILRD66fDeakjIos67lTqvRBzzHDJ4PQLYmcz48vzqQi1kPydzLiv5Y9YHB8n3HKERTsMk
7ctCCOfyoDBsEXesug0Tobw080zfkvspkdPK02qNqlDU/xi06WjJwa6Pk9yJ6eXfPsS1T40JYabG
cR6qK4scUKTyqJoxmaYWiccov2+meJ+WG63NtdiYgY7fVhafWl92QGUnNjJQ2yOTkof836A76qYr
KW9JeswMVIP0wPbr0an/VMuDJwWShZlxBV1UnpaFmyIaIuhaSRtOmd4n/+XP8UeLv7+IwQ3Fq5uu
5+/74U9NfNu8ROa9WSTMfNUAOoGZ8/ouqXw6szasES1tty7Kf9OA8dVBtrYI9ddc7tzIIkRrtDTJ
tQL4XCjdUVKNA5Xv6dlsf972trWPmG4oTD4Q3DEGvzAzopWZJS1rGSJXr8aj6Au2DKCKaT8h2opY
fuHbrnbuzNoiIgxio/XMmPJaFPTwxUhe3uzGwJeYYWyQOW3lbp+KcfNPzpjVZFTdjGzoP7Rtpu16
Ka13fda/mjHK4rc3YfVAf/+sJUTOnKrcACpI1S/0BadnGPIQV2K1YWXt7gIZA0czNxebvXDLrs2G
pmlLTrRQP+VJfBAGzw7l3tZbOJpVu5DV+2aLUXLlfBF+YHqJOBFqvOU0u9QE0lyC4OZC+aHp4oe6
Lp7blnGIZoY0BP7p9lau3F4X9haPgmGmQ1mW2OOU7YBut+E/juVf3McXVhZ3ZMBAYx5IWCmsR3VA
g/gnTEqtvpGTra6FKwo007xzS/4xFZbXWCwpXiJ5d0q06E62RXPDKa5ngyTIrREDgtlahCfOWmxY
C4u4HqtcxHXURofMD+9qIfCf6ybfj1Eo2WGc5YfcyH/GXRy7kV5SKVb8L2OlTHf10G5hDH/hBRaf
KL8HbkioxBgCWBYwdF8L1TTh+fGt5CHTy3vR/7eIvS9hGB+sQLf1QjnGSnbHzB3jPTZJkW0mBxTW
j0Ycz+T/38RI/37bqVadmBoumuraPIu5uDaQzSwacbR4rIr8vkvkkzh1dhlodxJU7lWUH2+b06/v
d16lmTsLmMrce7gMMqRIazzUOIjckKFnbqbfJcpXpduo9a5cOlghTgNVBqpgKd9d1qoatRMlUGS7
W5RvNMNhwHKrxrgShV5YWdzvAFPMTJUhVKmse8PsHbVWjt70XIuRrcHD2YQbgcX6Uf1e1eKoFKOO
iLFDSjRa8xDpxWucvBXJs6hDAR1UGxHozcUxqrsIJFKpUknMqWZGiszkfWyH4MrFr23+FMuBs5ni
/WINuPo2AL/w9CM9RSXq0jE61RzyqsSe1fjhPkqNEgmVIHfGMhbsscuif1q4Q9CEipN9GQFs983y
66DUPbLaoQq7V+3BucvWq035cxyoePoBxBRT2KUOTmc509D/qyU1IlZS9jkIxnhnpJH3QLnItOtA
gRApHj0qbVM4frbawnM6yQ+ept6XdohAx05RJlBZlh3DM9aQO+qgD64UgHlVIYHfS34v2Jla6WBN
FWXjIlv9aEB1UPQEJgNvwOXe8DGZLWWCiAHOF8l3lfGUiB3qTX/zbZ6ZWfiz3jWVno+Y8SNvXymv
VW84vvw8RJ9v3wGrd/9vO0vRAdlXRsWTsWOgIzKEaD4/5tTkbhtZ/VioSWhcbAAMl3etWvdtw0Av
Zbjqo5WICGy0TCqYtvGub8EpV00ZzMzPeTVsR4vjSYABCiHyKC6cKwpIg6w27NRABq64L/W/udlI
lchDmRkHlXbpCvLUpZ7aU/ZvW6LWOlYNZJ6919t7t3pAZ0YWjoBMfVoZIkF+NnxotHctvy/CYON+
Wd009JlmiUuTgdLFpvlk2gQGRMYMqAVTZU+JZDOSbOei22/pvK3VjxCdAlaMCAoBgbZ4dfwCzpiJ
24UJ+0iF32j6YPSlePTRYNn5Yxs6NMIfVXNUd2M7FPZgSsVf+PxcSwTWQzGVetLluelmUGRxRb+k
9JtdFuu2kX0vlY1zW2t+M+vEbiJJReNv2fxWSlC1AYR5btE/JCIzf2S7btM8D21ip3IJEy+zT7nq
KGx4nL5ErXnotcYetGcDLbo/dyIuXHrPAFPnb+NyxW0e6d4Q8FskqCB3hMWlkyfJU1dvMWOseStD
9OCJLObOSRsvDUFd6MlMgYduN8nvk5dZeyUU2l3Id7G/vaSVLIPHaSaEsOBru4bZ5s0QFAZUY14e
v3ZF6xbjUybeBZPs1PXXPHgWpi1RtrVnmB38JWo8E4IudlEb2nio6oHEJvYP6amyMpvRwNGXHW/0
bW8LRLj20pybW7hpkDa5XEkSKUZo3ElW+g8CMVSnpdKuxPDuL3bz99KWAgCdnIOr61iamX8G9GYH
PewTFmJtUGC8KMG0E7caiGtNU8C1xBgUgAAqL30ya8owmkKRrGM4aFKMpDutu4+mNOxNK7WTaBeg
V/1UhluzgWvxKIPT0AjSUJixdpcumkmy3qFKQpBdhv5PCgaNM0sl/cUdc25lkQTD8DP1Xc/q4Cw5
FcquCKLD1GxRxq25yLmVRVKVJpA8tIihu4Y8vsm1rcjTPSMaTqhu9UfWPmw6/4wo8KiSNS3euhrn
CFSReNcjJj7Vafod0JLoQIP7F0UKJhGIrwC48FovSSSG0kw7b4589Mls9ukUB7ukLreG91e94LeV
ZQlZHn1DUFSyEkF5h6zMMTRh485dzTBpWQD/pVFiXjGIN5kXS0pDZUsr95Z59JtD/ioKH0ofWogH
q3lvh7vxP5Bx2vg18jMnmZw0v5Pr59tf9trbDjE7lyTNBrx9dqGzToAyCW1jlAUoqPgu7P1DkN+V
4YdOHw9KsIVPWnNHEB7ckIwOAQFe3FiCUVVNUdEK6Lz02NXOtzTxnbDTN3Z2dUkwTDNxzoSptOR8
qspGT1CaBshDrX8SXUP7GldUYLRvlXe6vXtrbo+cJMwXMD/O0evl7qUofgXxjLjKhuqjXmofg7w5
acL7X1ihDgGEA1gUw2uXVsaAv9qACnfTBv4IEqv+kzFuqdivVmCYbqTr9Iu82Fo8X20fi/WQ0McY
qn1JSUOBSlWz/ol100kzy07Gk5Ue9eAI9NXOlHtBNA63l7nmHrCgwEAKNMeEePhymbFYRXI3splG
FbWAvqwDcjPjjgH4yvYFP9gYcb82N7NaEYrMmDz68otdnVrBSwuLyLkZSqdrmOEqeyRoH0Wt2Hg9
Vy1xD9NoMJGcMmYvOvvGptYy/LICr9H1VFKSFuyxGFb7ASCM96dqI1SHRCRNGIUBVcY44PLKN4Ui
qzVi9binJx1JSnTK8hRSPj20bNOIzeOfHtqlvUVEN82c3nXX0sQQAJFZP5XsJ/6/CbW9/tBmMxC5
MT9AbrCkVGuq0s87FVwI6/uXDvtzVicfBD/ZgryvNIQgq6NKzDvGFaIu54i8zEzNzGc9UpLZsh84
RiraOoFw6UfEjFAjWdEpqQFx1P+2xV1TGPvbG7oS+PALZlYm2J915YpNR8xqFaE1vCUJ901VIIdK
uBXt/DLlkwxsTw2cDrkatdxrm837tW1GloFMb97kK5FmzWC1xdBQSWqFvVadzG8F4DiqOsBXd8H4
Yxh3pdY5DFkr7EQbM1fh3Uep/GVjD+Yg67LCRBWYRBNc5Dx3uNSDFa00772MU/CzBkic6tSQVA/x
fm4C6t5926FU3brBtJHorp4+lU4IGyDyBZW5yHQRbwctKfD1qIJmi9UPyF/2QTAcZWs4tEH+GDXZ
cxIeZKnDePKmZeOWCsf148XKSZFmrCD96yUitCo6r4wCkeRz7D/AFnuQrfo7L9oX2JIf6079trHT
8y13tdOUJ+iBQtSqyItLt51gULLQeXQrMd+Br7gPhd63x8L8qL2akVOLX6rhTmM80I7F77dtry51
7oCC2OO7Xo4FGlzpnmdIfGrBzkTBGsYRhMFtIWydcquNeB3PzW2F37bmK/rsCk71SfFHQ2XwvDV/
NJZqh5Lw8fZy5p262kmQjjNNIpu5LC2NWdWRxnJyEw+k0gh7czjmHdMT0nsoPJpCa+f5H4cfrIrt
QyqLuRMc9nJVij6NYjDpPCwa34f+Bnxdktvd7XWtHtOZkfnfz7YuqvJiUguDUDi18n1k6f6+s0R7
quPILowmsKtykxhp7cWkJy7+gqzKIMAvbVYRondCqkXuIH/OxMA248/G8JbT//zztTGIS51HgXWP
iPHSTsh4SCFXeP/ASnY0iDt39LQOzbkudOQ+/g9oqbRhc6XCRXmL2jDzFfNLcxUOeEE3phaowx6p
lS/D+KwHYFRC31EyyxmSe7N8SY2N0aS1DVVpcKJXhJvgnZcLhf2t6xRTjlyoHQTB8SKKS8Kzmm8J
aa05y7mdhbNMsQ7dM0SJbjdU38X8Ux0HR+sLw12HUfCsjUB/9oLlF8cQKq3kudCjm4vTQ1dYHrI+
jd1yeut9D5LcwS6ET61wLzeBMw7vt51l7XE8N7fYw4I3kcZ4BgSw1+y8fzEZE9mcUlu7Rf4faWe2
JDUSbNsvkpnm4VU51ZAFVUBBw4uMbkDzPOvrzwrs3u5MEZY6cNr6DbPyDIWHh4f79r0vjaw+YOuh
J5M1osU5eIDxn4Mx22vTizXtPfeQou+pbmJgZJftpcnVYSuUbpqaApNheSqauyT8yFSoP1DeUZpP
XXvSrL+SxXy5/TGlDnmxd6t7p2LCbMq7LOWRxtCB9s7hhte0t0u/1Vz4lTVCSCZ7dHEFEyKZ/qqg
07d6GnRLmTKycmpshiu6zA9Hr/a53N/OSnyKLfswodHbpPfINh61fDmU7y3mIRa1fFSDfiPJkLkR
k1notQtQ3C9aC5OWdZZiNel5Vp8c85WEeRP5I/u4P1/zVLGRXVsv2UQnOp4yKz3zfvK14YcY1Q5b
29e1ra8rc1eq2NSwHdRLmde5jiuQmntKvdjpucx8M7oPB+2xK0IkqjO/KR6MJf2wSeEv/uT61ItB
YvGfkHZYvTgGx5jV1jDTc2NMfkKGvtnglOBzxPymuMt5GBIvV4GlabxgjGvq8W741kbnNFGeBLJ3
3CMesTxqVbdTDaqCr0AeD+147O2N7rF0iVzsP2kaBFDz+qvWkTJVecgNkfZucYwq5bXwgi3wu8wP
eV/8a2R1As0onkOGgMj1g+JoNKnfONNuewxzw8zP2/AifQjb2utcg1Q+a/X7cHqhjnK37YdSKzTx
xUQ9YLR18lVV3uhqucFiFkBcheZCKFRoXxWv3xr2kF06PKwBODPlK/CX13tTeT09B5fUpFKy3QgR
cuTRhjKtiCeZp536NlT9sIo2aLekJxqqAEYIcUeIGq+thrFFdVgV93dzPysO2ikvS8921X+0PMGi
wSicymDEqn5gsF1NIZYH5OcuMZw7JmqshKdBbBzzcobqYisfkm7dhcXVeVaBOqMGQRJbp/O9UZ/6
GV4bayP/ke6awwuAAQFB3b26BIQKUdAN+Edq/wWurj1awb02fqwrLp/m+fbVJj29oqhrUE1zCYvX
e9VFWZNTcaUl64zdc5jrytsyr/vDbStSjwD9hZAIrvgLf/9gwbdaRy7lK73eUdjfAbyHWuq53JIw
N2QxnhFdRO4g/RBDLNfrUXH4RSchP7vt6H7ulNTazwGstXRko4dAoIyTJeS9Gi7npE70HcMokW+a
vf1YDcqBEpu9V7PcvKsn7TVSNIfpKD07ovaR3WuzwWhAUC17tFfQmekm68g8ieq7MaWWcsneDXkz
+k7aR3sz0qu3Q8LvCKdeg9+liu+mbIx3pQ0wQS3t+UBPOT0NZR49hvxl30houXsMy27c4OKwrW8g
wf7E44tZM1KK6w/CYHTtltYidEbT93NnvucNbb9kKUqxdRVGnyOl2ZL2lZsUggK8G4Borvw3zrVU
NRKUcqp96bUPk/M5bL4rRng/Wq+3/UrmvfAFeCB6qbgxyHG9uNQCyt6WLM6s3ZhWYvqhCeqNDyh9
AtF1+DmCwEDKupxHlaPRemVG+MfV76buU+o1zyrdbW861d5dXoy+mtV+H3+4vTZJjZvYfGF3defF
/FVl8MgdolKp/FFNXxdEad5WFgzk+RQWL2ERJrAojvN+dC3lPtC1v4pQM/bTnFf3dJx+n3KGHwTz
CgB3qm1wC15/baVttQ71LXw6AYba3Gc5aPD80LP620uXhQvSbSSoVUSoeTJdG4ojc0691knPcAOp
lBG1rvOdr9H321akmZNAiTD5I3TE1tRwmeWkyTAO6Xlw/mkOFEIys/+sFN0dug+w+FDemd0na4Dw
E6YEJ/OHYos9SBbpeahTzyfGgrZaHc7BGJh70QOiFYqcCcNXDbwoVf1xRsSytUkWy40vK7u/uJV5
WDMYTyK8CveUFmJTyxF10mK4Mjw1/gZ69U2ebj2tJXY0bmTUF2hroTm7stOag1PY3pCd8+oHMB8m
Bqpx45aUOAktJlDwGADvu+aGDOM0dRVbyAVlznEengTQtVW/b4N8xJWxiqCiAYgGHEJmtHFX3kh1
ZDCilo5Wkrw644MxzruFrr4HE6wa7Qt7n8W7pjyMGRK0//xB4ntlXHzoi4wUXpAlqTj352wMTo11
GFX95C7H2ydBErCvjKx2a+qh17QrjFjVB8J2rrxTp0+Qensb72hZu4DmI37OY8NCmXD1KaNA7Z1M
YXq+AqBs+DC9Byn41u5jmx3C2q8y37Hzt7mzAQqXucql2VVSoNtKm1kxDXIncY7dBBosnfSzZvdf
7SHaIpCTnGnWCJmmeMOLIe/rHbPZsNCwWGOq2/dJeyLX1orwmN151rF1Tr+/c9yzpPYcatgBVn1B
Mw4CqxIIzhb19wSJG164h7Z8idWJkeSNEydd2YWx1e7lGXQAwQBuwojmN5bTPoX9Z9sZ9nFTo5yV
Hkdzi9lHunHQVgLbF/2FddHMDcn8qwJUYtLSjJyrujv1NoC+ojE1PwGcdXf7c8rt8SxDFRcc+RoF
6SVKZnoDeL5Qu/9ynySEyGlLnEV2r1PlodspyqnkxKvTpsZTqLdOyaNM+6hWFdoPiCzE7/X6r8i8
H/v7UI/8LAtIJL/X5l3efLq9RllovjS/ypnmIp6XLKhgO0BUwge1h/TF8p6e77vbdiSZOMsU+jc8
PklcV4euQoI8BAsANtL4bKrWo5F0d00Oi/XXWnvOkvwwdL8t7aBBUnlhcnX0QvAN9GkAQwJYaveM
+X03O/qeuV1vrE0WMC8NraJyaOTKouVs4Zw0JxQs9hVia52LHpph174Cr8Htbyl++PoKurS3cpkl
VgJQmcIvmXWKzXe9++22AblT/LdZK6dQx97TAmGg+mD10a4q35vWRhDe8gcRXS5usjoBIzXU+F3R
Q5CUxS9m3+5V9ZnhTyPNoJD5YURbFT/psniE8OK0IR2wVg4R1GoaLJooG7XO33MwpLtAC56maWsI
Wro/BlmImI4U4PDrtVl1ZrlFJ1qx06vd3ynW+z/YHsYX0HyELwl20uu/H0d9SbJPu25kDC23aPzQ
aFeH8njbjKz8DGTwPzurDD9Q51SxRyoPioap4JinjAeD1f/BA+M0Ojpdp9rcZY37Gdhh5xfts5WC
D9Gncy5GN4F13/5BsnhM0VmUDcTk6brrqkAmqVgLvyfxXtvq744UzxyfzXQjL5G6yYWZ1fHKQ3vs
GKyi4FIcwMTu0EzbZdlWt3zLyuqMOZM5F1HJYgzI9/axYr/0cTH4m+Oh0oMGqR++wpuG4vO1s+Ch
wbJwliCYCbzHZPbcnZFDvlqnKFSU/dicGq9170u93itas7VKWZLA3UZVE9gjVMyrJCGJ6GAYOV3K
LJsPjdPdx1a3G9vhmFcf9PZU/v7An6iQ/Wdvdc14E/M6joI9B74iU0l3JWUyu/p02xHFN1sH4Esr
q0BSVq1WQKHHZWZPfEPvaWm9t3bXPQxedZekv1+UozPPDAO0tQLcuwonYPe8OeH/c2Mu6q7Mw2ln
TNqyv70mWWGDuhDzELAcewhPrcxUZUlTSyWq1FaJyu6dUu4bfde442mxi/2cZXvm6vcMh22EGdmp
vrS7Om4VHDMKcABQsfkbbzh1eXv0GHClsHZ7gbIDd2lnFTUVbyy6QaxPbzM/Ub6qoXpwU83/AysQ
qgo+e4iy12+asYLkfbIUushedRoBLtu5ud1qlTrghZW1m3uQM6gLxDGW9tGGlqdDwnDM1EM5f2+N
19srktqCRxXCNQaPAEhfBxAFaKU5U0w70xa0YIqH5MVIY3WPem1yIu2xyMTT9nTbqGyzmBIVQYsb
SFtD2cMi0HAEZMk18ztVpl02MAv3J4HeJLUXfICQ86+hWgHLRVGbrvhkam8GS30TdtabafY20kPp
WoDECXojqlfrV1k4GlNfdRW9fjUXyBoYKuH63+i7SY3APc/gEXTwLOl6l4zBpGOpjqyF2lX9JskL
tD7i3e1d+cm1sw588KFz+UKdAEHOyhfUuTVbx4izs9ogeZ4Ny7hrFu2zNpdq6y+BHZAg5JSS7TY6
TEHv7kBoV7vSBEGkdsEDXZhqZzhzcUrMUQEiaHt+yANoPxgLrCPTwNTUbCwfbv9q2R3EHDA4MZVr
EHja9afphiQJh4a0L7Qf+/6VcfC3ejv43iBYjb6PRnO4bU+2FQw5M0Up6OqJpNf2ajUsy16jBZqj
H7gfUGB5NAAp+F6TbEmiyE0xHizGWVVgs9emlmzsNZDpXK9o1rW5s4vgSPK2sJWyCA1f/L9WRIS4
yNUbg/5IZmKl1Yu9m0K2PWc7r/+62P37P/h07JTNx8PgGjzV6hrM4YINr4u/WhC0hy+bBTzpYhgZ
oHYHiwm98uvF2Flfz1nHbWolrzOUnA4snbb3spmJyPIuOAT/tbM6kKbXpoq+cK3lvXGwqnhnKvWu
ViBjmdxdNKs7DwKmKdr4gNJbnDkWIBRMZggNzevlzXFotfPILTfD4Bxlb0doxcJqNw3jnV3EcLj9
o4fODtqfLXpV8Yd/CQ2keMBPSc/Rxro2XJV6gk4NETtLEpQSfiDo8gdXq1CI+f8WxGG4cENQz2YT
tWSyU/DKTH+A8s7Yf7ztgLLLDoQL7WqAnUAMVqtoqf/PsQJiMK3c41KO/mS+DcKTY4JmRRH+tjHp
JwNHQ+2DGQxArNcLimyGwMOZ+8cNVRSp8+K5LLONUYGfzArrfeFPk9LRaiUqrYw4k92MXZPQprFe
PHQYoZBs44fj5H5V9ENXfjTfJ+ZOzT4FzSGZfaul94i7TPsKdpdUL463lyz7vgxp4qDQwaOqsTp9
vdIt85SBexvU4lDkL/pQ7mcv9d38ZdxUE5VFR/jcDNCBCF7QEbz+vmUAqQr0rLjkPTrqfu09MVaz
sYeyYy4Om5BKgr1tnZzPmlcFE+Ps575DHCoB6J5nh6pR/XTQGpaV7Y2cdrClTBuGZc4DfEnos/Ed
qfpeL66z006raaye1bF4X7Bn45Te/8FmXZhYhbC0h81NCXgIq+4OQtr3mvWUGM2xQEB6cozd/83Y
6uTlLkNeigV6w8iO6Vidm9A3mvgYmtMZ1oYNY7KU4PLjrUKJ0k9amwQCKsJsrZUtextyh2zMD07w
ps2KQ6brh9vL++kIv5xDivLUkn/O1K+ykLz0GlAALf2UlmecX8x52e9aJSc/UiNd+VTYRZP4mYus
mK/2GiC/RGu7fTmX+t9m3kEEH0ODWDHQEfX/MDjfPudzGidMUszxsVqYsSuDZvweek0e+04bqB+i
yYkDMeoQPPeZ5gYc7qGJn5Q0mzZeqNKDhtY7qGfQ3PY6DQGylKY9atHnEEF5nlRhdzdqW6UEqRET
si6a+6Cr18zaQbiE6jwTOpQg9fUFgHrtq+bX29skPVWAm0X1jlz6Z5P44o7JlaywrRRAqT4G8WPs
LPOhnKzfJ4gDHueomHEZBkVY6PrsJq6Xxih38nzzXtPkjRM1fhdt3GTSlVzYWAU/FZVBs4h5dbRj
DrFuWSh+Hbvt/vb3ksVzwXKHiAhAgF/4FaZ5jmY7A0SZxfmMAHrf7jKnWO6VYSkflVE96xaT8rdt
yhzh0qb494s90nq1SNoOJERdjMdFrZ5yakttM/3R0hjhZtqfRsK6aa3FbduMI7CDyDT2gZvs68Tc
62rx7PUqwjobxI+yRVF5QVoeNCpsIqtFOVMRhlnHy6oun0GhU6CwDkpSHm5/Otl2wTRDGx5EFBfw
ykoVG4WVDwqfzmI6kWEZxAwL73FQ83NVbgkaS5cEYo3WmQAv/3L9LjHvhQWASIAAr4aO+ej4vf0n
K7owsroGFdsOeJLq3L/ltEsGpFHi42IwnRi4e6N/uf355CuifQXGUMxciLfFheeVM7MIdYRLDGoj
YPRT3PjD9AcveabY/jUi9vDCSFJ66QjXD6TA0GkkS3CKB2tvqfGGe2+tZXUfDfkyt2ED0Hq0kl3F
sI+bt6d4a3hDFoUuFvMr66yFQHLNYlyr3Q19Czv+RiNJug7BUcPhUXWO6vXnssbAKgNHuHQC3Yn3
d5KkMJ9spXlSKzazUQwYC8TM6k2vFXWHjBfrsNQfRfMUMuhFvr6R0m0ZWW1JFWdwK2YucH+Bfbee
hJjH5pSG8NF1HgLOmEk9ME76rzr0SHm4bQ7IKI8+Gf2Pwjgh6FdvabNvWVndPtrsxlE0RoQz7anY
N4lGZvM8DBvnUW6FYStgOFRA1nPQzcBjAi2E7NxaxZ0ePaSddzSyk1d+vX3uxYf/9Zv9Z2flY6Eb
QxRWpdlZqLnp3k6tUHYYoc1zkKAw/s6gi9i8v2UDnYLVgItHE3erukoSuhySVYRRs3OxPC8CawhD
mtLeZ93u5wCr6rfm92r5UEOyUxvm4faKpXUEHtrAmQDoAtoUvnoRhexU1VovoepbmQF022p2MuP5
jTO0hxxk0/y2t0IfKAY5ZbERmCSbSssUZSKuKGAz6wr6EmnRPE11dk5G6453vtnXxyy9K5LT7SXK
7bg0gqH+gK96tcJ6Uaqk1prs7JrK62S2X4fRuS/m8KEkz9042ZJ7lzX9Z2sV0/U6tebSwdZQEwfz
uBt83Uiemyx9SSewQPUWoY8k7oIQEPPgoupMQ+x6+3LDqNvSZPvU6NPi9L6bHG9/PcmRuDKwWlHm
Zq0xdVzuC+Tw/QEJqVOY37vPoC6OdtOezC0VdPmKKPIwfkTlbk3ZWzWdpWW6uK9C+7uiW88MYH64
vSapCeanARIi3kO/8vqjTa0a1IrKMS+m/G5wrWM0bWCmtiyIf784VWgnekENxeHZpXdNgbMLqg1P
k9whhML/1rDy6ii2jRxET3a29ZeadmHWfKNiv2FEtvnUTgG2UUUV8PrrZaiNOpiU8sFzqoMYIEHv
e/buhPSskAAyxxdtVt9benR3e39kJ/bS7MrnprnLxgIA2DkKntT2u2JSz4HSLdwqZcqCH2nrf+tb
3fYT5Z7E1llfImhUg0KHeLdjmnGw4ufMepvN2ts59r4Uo2nT8AjyjbeApDpxZX6VB4Ta0Jt6hfkm
eLtkH4Zx9Be/nytEkpHYDTasyb8qBTLeb4IKZuX18dBGWWVgzYQca2l93dwr2UNhbcG4ZZ5JQEe6
CbAxD6rVqrLIaZ1QxHXmKwhIqfPJofjiFluBQmpHTPWJ2VrWs3bOiiY2lCXZuXNf3dDd9979WG2N
AcgOspCgR3yZqRJGk69PgDYrTaB0LMZQlGKf11SrlMTakq2RXRvwypJvIl9CMX91mOeu0EsNRtBz
q9n7YHwJ1Odae2jyYa9vYStlCyJwUGRzVMRY1gS9uTIWTt5p2dmrymYPvh1+6TKdN+pusr0BoIH2
MLAiTtjK15RFt4Y4AKWdxNnkG8HnRY/3mceY/O1IIftwIPmNn5UcNA5XudNsZHbU6awm1x6qJrkD
EG6HJ011dl669aaWfTmGLQE/sE/kaWu/NuK0XqwhP7d1eKS9K6oRt1cjtcB7nW+m68wFrFaT6QoZ
aERMF0Q1SjX7xVb3WBYDEEb+18IqXc+rYbKMNKev235t0/yh6H+o2WvoZBsRXLb/l3ZW+5/0hjc2
4nYSKxE9nAa+gI0HoWwtIEhBiaGpjaOtvpab9nOfMil91gPjpDTIgrfRcem+BOXWwKHUEkSfANip
eZo/hXcubvM6Lxun14g0hvqxrJ898vLYiH0vdzbcWfbZAMkDkf/JZb7uKEdeF6DhOWVnp3toY+Oe
vUk346bMyy6NrPy4bLq0SjrOZmhbpPYPbbfFbiZdhgF/Gv8hHr1mj0jMPhj6AQsjrE4d85+t9X1z
XHLLyCr8G6Gm2HrOtzJjlCr7H+K8eOO4v30kt6ysUpHRHMK0ZVD9XBVhuc8G19lNbt3CTpF4GzFT
FsuYfrKE7qHggRE/5cLLMjXwlGJJ8rPXLDaaks34rQ0r148iVXmZi+LrYPf6hsNJPRv8Aoxtgup0
XSeEZprRtyzNidOIJjOt26RQMBbD3h6/3/6QMkuQ3el4BepOvyhxxEqk1GXB7JhmIcZRwCb5AqEL
9A0bU8jCe1dPeLCPYgARRK7Q81l9xWGeisrKc/EgmsbH9Gs5PoIK2fWG0EzdbZZZZKcJrDv9f4jp
IERaRVSYGObCcOscN5z9xTb9fqtVLcsS6TwSd2gqcdet4pzeQtgaNqworQO/T+tDYf8Vf4Z2yUVF
bHuGS5oU0zMT3StIMjnE118wX8gJqrzEXtA+t3n0UlLSCVU44hNb8afs77D4McZHDW7633eRS8Or
T9kMjDLmLYbbqDkhyebP8XAM8pdsC+ciO9TQMwhkMdQJfNPVCtVqmVpgkECXWUm8m/uHIfxxezFy
G6LnQ4nDwM61DcNKIheYbc4cRLgchYzgrjGcH9ashYfblmQeLzhz8BAKKfCIXFuCeLPSigFL7tSN
YMK0gczRAvfhNZMKhU7YPfWBXd8tdad9WQZ9qzIvXalgNMBlSCjX/tKFSuZSUWXb3GrnwlFSLjtz
CwAlCx+MMf9rZOUbijsSM5EsOcfheArDaT8OL7GrP2/OF8qisI1qFaMr8Htra9hQlkK4V1sBM64R
4rrNU+tCI6wq/mHjYpHZIWaIciZUevYav2N1dlu4g0mc0sN9VLwG9Q8zG45dC0fQsJGNSYi8dR3+
LdHKcABIrAGQQx4PMVoZYnC3PzuDDfNEU+7cAo2QLjrMYIiAMEyn0fuetukxGvWHrrf+8vRpV6db
xCHShcNO4XLpMOhsrQ6GGgxjrydRce7VhzEyjj1KC07x2Fnvg9G8v300JLZIQ6irwpJMX2rd5Y2t
aXZrFf5apfLst/WswnoW5jmasqAanTYvYdEqs43zqEmtgsERwZPhdGv1ZrRyp4uNsInPINx2wcfS
Oua2P3l+rb9llu3gGfGzljxlysAE+Zdp5MmvfdLK/tAxC1Ns6ShLDo5BZRDlINgeGKdbHRx79JTe
GiDP1b3uWBytNvJt5RTXWyPGcjuimEsEIraubo3CsiK10CEzn4KkPgK9a330PqcDuMnxDqxovXF+
JPcu3BXM+MBKzAtzfSsqSjsuHh/6PPcg/5c0KPb9ZOkbViSx7crK6usxnRg7TLAhfTy/HxETjeJj
YWcbXio1AiO16J8B6l1X2cbKaSOzGVHna4qToz/nFVP9W6yh0v25MCKc9iK7rPKCPN8dqHIBSk4+
BMZ3xBGM33+SUfMR/K7A3GA1Xnk+fHhLpTmsZNCNh1Q9fF/mndukG4WsnznVKse7MrMKIfFsodYY
QPUeptEu1R5S+21sKqfKmndjZ76HEwda1BeteJ3Ve4+Beq+d9kHd7k39DeycfnPwJmaCv6I8jz5q
Y9xxls9K2t6XYwIY5611D9jh0FfKIWif3C15D9luQwUnZGmAV8Mvcb0ReamHQ2dCIaz0Jy71XZqS
M3bm7z8mDDEbDHEDqLhfCiNTrlHfFlYKYxdkD94Cu9Zz0H0ynQ+/H2IJ5OBAqarQMBF+d+FX2uTA
zt1TPbWsBUSDG35ruljfL0GunCxoUvaukNK5bVP6CS9srnx5iZQxa3sWRzDf2fnXSXuI/4C7hgFW
KD8F67gF6u96XVY3jbqeMfVMmdHv8icmCUvnFB5vr0QWxUAuEpp5KVPKELn/xdcbZmgHY4cR9bgI
/Kz9OzJOtw3IuovGpYVVdqhMQ5vpgZjettMT1dSjPXX+oH7I9Pow5QYNo4fGejGHveOUfjH8fh8E
6+7PMQIAY+vKSWg2g5pkTMw6dcgcQVZU+whClw1/kAg/iz/Om4/oCTTNW4VpOyhq7oiGgUHlaCVf
YEY7MNd3V/V+6pttjOCU41NTLeY9NADvzPGOMq6dDkeQxcg67efN+pcsBbj8QSvv8fIpaMMQJL0D
D0ADMmrSdpPu7EwkoZZp4/6QL1/MtuBDMLvaqzNoRVGuRn3BHqMBWgXpfmGWPA3+ilyEGp+Mp+Lv
SYfOZDhC2XycnrR36nwMNUHDlCFnddvhpCu/+C2rs1kns4LqKztu23tn+WdUGOAv70rbr9Kt7pSM
yQVkLzwuFM2hHFkPD2UGJW5rZAAjUF+KxAVb1/mp9qTUD8HsHIMwRtFk73gfqvgwVXezGLgfh416
gywWXf6G1U5HdKXMXHDHzWG+F/y2lr3blGEVh3R94fG6A9lN/dkD0nEdJry4metpYVwC9h2yHV1/
aIuHMf9bNc7D8NUOtpoE4u/9Yo+cmRgrHnVrghprqQqvsPiw1CHrmDJxhtwlChNMNtz2FlmxASo8
hANEfYNc0LheWZhUgULLl/HwdEB27l2tOTtRyw3iaucNILsIVrwM3m2YFQHhlwVCTsDbn1cBeeS1
2dxIEwdpI0Gq6x3rJdshVBo038bG185p4j15y6tWLA/JRn4kI4GAowzyB1ukAFTdru1qalQZ2QhH
nqf/kyD7HBvlwbKQLiwfiyjcN5FJh3X2uxBWomXx7bi9I7HeeA5Kd/fiR6y8aQqKOGktRkdU5xNt
5N3IgArA4vtkiydedrtREQPiJqhR4N5crXayIUwQysVBbH0vq2bcRUribLiQpDxG9YRKs8ZLS3DA
XRtxktJN3DAhCDjq/WyKkrY/vYSTxsTP4AftxseTnXcI/h0BDMSB1umb48aJaJ9xFEcj3hV18ORl
2Y+gCbaCuiyQwiwP+SU1YU796k6b7TD0UpX5pc5o7ixt2Of54wIRSr3TosdsPod14cf2G937CF9J
Mx4z1b5rB8TPPoTaVjtPtpHor1CV5hcRaVduO5Wj2kB6w7CrUaX3rtMlhzhstY28XhblcBPk22C2
Bwu18suiXIy5mkzYyYfgFGXKoYhBBEXtHp10vyse2np4SZzqDwI46Dik1BgDJQtb+Q+jdUCyKNed
o8HdManiVClMf6fbAUf2AS+NiH+/yPM0rTS1ESTQeWlequWjGW1Riv3kqFlHtEsLqy0KFt5+VsnH
i7y3pd3vA4YMrLx8UBmIKZzFz0PxDsghno7yt0n6pJCJwAWG9OWpyrsRvKbp8yyBzyp+sErnTTIe
wmw5msaphXhHa+46/ejEW1h/mZNf/urVlqdzowBeF1sO13B5CCfXD7Ivcbbr0j/orfE8gTIJZglQ
P2tYAgMuVlp6hF6mGPYiN1CoTmTa8Q82GlwRtUruFmBZ1xu9MPsxpMFPElQXTE68U9KNKrksAMGp
+a+F1UYrrbZMU8cnKzXQFaO9c6NzifzM7XXIrUAtzNNRJPCrdfShmeV9y6lwJmc/MHUunsPTvHEs
ZLEb2ut/razWksdBHXkWxyJfnvTA2nvjd8rTAyILur4v1PD3eUUQ2gN7T3Md+j1n5W3lOE9m7jHn
FBdvKA3kU/rUQ4BAMz78k89Hq5ZKGGyY9Biu3SBugrRoA5hhBAfBzJ3nja/bjMLi9/5y5i+srNbD
UpfSEaQbUV8dsn5+cQdR739Y2i1YtCw0i2oFpWNBu2uKc3wRvxw7bTonYKMy2MkL+k61tbOyv0C1
VWZ60IYDxZbbDiiNDBcWhetcWIwLJ1SimIPUlsM+0PXj7CE75g7hXdlFn5pgq2ordUXE4RBeFdqe
v+xYmeZ1Kjhn0qLx/ClqrLvJbu+LIq38Ogvj/Yg/nbIp2UqBpSftwvBqEyMoEKa44J63xTRD/6Sb
34GL/ok/QsoMX6KQ61ljbWMa8cESQGQSeMYJ0EfK67i1X/5gy5hEpmlC9PtFmSYMohbEKzGD3obf
G8n99MkbFm6V8uSlWxT1sp4GPMlUfuG3NQVY/9pBzCIY2k4hDroV8vXacgfngkf+PtAeynz08KIn
9SH34SnNTo59cLbIwCSHD/QJ6CZWyrvsJ4XChYNGoaFoVoY6QKJkPK7D6q86qqHQQuU4CMuNJEVq
DMgWYFWqbIj/XC/W6ZspSxXG1UZ1LvZTkw27ssuNvcsgNurWKIPd3kqpPRgbwdaK/VwnfHHqWqM1
dkzbTAaw80F7yOd2py7FQY+jf27bkhwAwFRI7v0Ucnd/tlMuPmReu3qlcvjohAGsC7OJcgGTHnuz
CpKNt8KWqVVQaecyiRTG/s5awLsy7n1tSvxGSw+3VyRcbxWXEU0R2QbT5YIT8nq3lGwe8t4BlN2M
w0yxzT3W0fj5tg1JRCbyMxBlejxH0AG4thGNYeFUFjBps0aahbmsRzVMD0t5MFrtUMb5Z6ZDO+XH
baOy70fHEhJ7iOWZKVmduRmlaMTLXdI1oKpp8yWjlqgo97eNSCKxkJ4R73JKesCurleW242TdLwz
zl3Y7lJPP6rhO+shghNYeV22CpSSawZchThTDGjCjrv6jPnc24q6YKwsPuZQdcZfjCTwxyTfATy4
vS7pxwNHClhNMJT8MshdVY3KwBfrSkrDDwNFPdHVz3dVM8/726akq7owtXrTKEvGU6DCz2PacGr3
ZRzfze7bpnf8utq6v2TODgRTCJJBp0At+3q7+qHqs3xkWV74brBBpEAteXs1siIREV6QbLioeDMD
f20iScfIGQ1CLSMDfujVpIYzHex5l2aKH7fLKc6/WdT+PHULZS+Lg4hNQyGCa/yqg0QvK0JNirHX
ds4+ZP2EPlb5ECfeIf6DthBd2v8siV9yEQUHpC76xGbYNeyaaqfFNsqIwaTvXCtTN7xD5oiXplbh
yVjcZCpLZtzq6EeV/0D9xDUfbm+Z/LtxO3OwqFuuySgaO/ey0mE1qpnsSsgEnfKhKMNj3G8EC5n3
MVwtqJBgikXM4PqzNUbaJ2kBe/EAKxZ8F0qSn24v5Scufh3NIffh1ehR8iF9ujbhVaMCV7cYSMn8
1mgP+qEsd2BcwjtneT/GP5biPqGfgiTPiABL9amDZ2bZ1dkXFLT85CEJ7yHEj4CNb/ww2TZCngOK
G7AgXerVNs6z0jWty+9yXBg8lO/T/4JtW/Z5qctSCmZ2isC18sqxNiZncDwCSTFTwdcA9myVRGXh
/tLEahlBqKPZhkzmucuTu1B/mpNxZyMlVeRvgyR8CIxA9TUwG1P9oWtcv36flntrdk6llu6N6J0V
PzbVVvNP+psIN+w6HSUSvOstn41qSFHKAyLrlE+6/T6av2lJ/agXxpvGMO/h79sCcYlV/uJkNAFF
riUws6sPnamLPjDEzzhP+axp9bFyvvWiCpY/2vnrbYeWtU1MARXDmSlGc41fr25Scs0OU8ZPAx1/
NZM70oUdkgN3seqe0rnddxWFn/5pms2dG8cvRTs9u537CUzQ8fZPkYUJlguimukKaFVWp9cM0kqf
FMJrb7xY0ejr06ehgvPn3W0zMgJyk/oe1R+eroQ+cZQugqvWmOiqOBSi+9p871nNNy/sHs0MNYcl
/uCa+zQ9FKEfB42z1xr77rZ12TkluyXJEOPrxJBr422v5HoNRcc5NU7B4uzqLjpOZb5xScoc6Cdj
NnmnxStdv7YSGrNhQbYL9CIdfDupFbANBRh1IHPVYP4TtcpGtVa6LBgh4N1h/wjy1wY1fQyhQDFp
wlNJFBPftfdFdzcc5LYRa90e8pQ0IPJYMd3ERzV/GO07zd2op8lCHEjh/7cOPt31OhR76cdMgAmU
4QHxCX9bXkq6NRcWVt63REFEOQPvsxGTMJj4hgbpW9o/wLu74QRba1nF0kQNUJehL3Fe3KcSCvM5
2ojWslfHxcf6iTa4OEjmEIH2DFjK0vvUasv42Fr+sC/mH4b7Puo3rG3s/rqYOkWKOcW62BplX0fV
EfWaQ21vQBSkhQTwswKuRCHhF/qKJioiO0w4n6pC9XnSfW/RUfJ1ToNHibyZIXX6CwHAKMtf4t6h
qZ2d0Hk8uXY++F261cyXbuHFr1mdY3fSo2528XgnHpCGn5x3ZmVsdc63jKw8shxTzZtUllwW2mGu
X+dcOdwOelsWVvdZb1pdnXtY8Iov+fhYqlsVSXlMv/hQK18HVhRZY48FxfiY9OYhSO7n/yHtzHrj
RpYs/IsIcF9eydq0WrItt60Xwu2F+77z18+XGtzbVRSniPag31qAozIZGRkZceKcuIO7ek+tNRpu
lbDfFVns2fCOX1/b/+Exb7050dhcnoI6QhbdEQLcg5q0spd3hql6UZd0kVeOWa7sbLmYDKJwMg0u
jM/Dc6zYcBRXszVD71Ro5alTlTw6+jkk9XunjShEO7m2NR23dr0CG6AAzfOFkZ/FRW8qs2pqAvtT
J74HEMf1p4M/VLte+rWxI8Irl+nLuaXFRS73kWYHU0BLuUm92ARd4zzE0ufxYwvG7kV3XMXksMA7
pymfrpteXSOE1wgagwSlGHIZvo3GSaVcEzTkauZGsaa4ve0gwK3dsv3BRv1oLS80z4yJv5+FPw21
zb4bAbeE0fw6DYF2Y+WjeIaGslf1sHhMUP0d7KneyvVX4y68u3DkUu7RjYVh1BZqI8zoOrf+3w6J
bzR8mNT7YDjUwYeY4jQ1zuvburrSM4OLJ3dqKBIawBicmuEIBQDl78eR6ZZQ4T1nGLtw3ngxrsZ6
GywItWPgWMvvOFdwFlEp5kz9jrX8dlKaL6YCbOj6slZLCRAci50EnA3P9uUXHOgLTVaBmRwQPEI0
ofqjiI6TlLpK/QRi0i0qWqZbvcc1J2UUmu8GIJPK1uIg+rXqZ4mDkzKVUbfPZXmrFIHbDV82Vife
JctjeG5n8W6JZ2TZ6xg7U/6lpjr8oHtl6EYpFFBe9JjvZOtvuOFN7rXrhlfXB4hHPF4MnhWLXXXm
SI6tmV116mcwUM74Cju11W3c1OIov1sdGGkdblBAbktU0gQEIfCzlpaQgXJm55kQMTq7OUDicqNU
txrhgZMAKAQEypoWUaVgQi3PNPp32icLDgL7MNCTtqMvo6Icelv1eD25HV1Rq9MZJvD85MHIvmfA
jK/v6+pTzWJajnoh2ATFFnH3LODEcmaOsc+SFdj0y5+BeajKfd95+ddIfq2ZlzDn0XVQVcmM+1m7
3SrFrqFHocejuwI1N1Ij794uWZTaxij6RqXudckPfRpdnTG6fDgNv7P4MEBwONwo4+3o/NxY+urX
ZgxHQHooby/HrWU7RAQopL+j2r2LM4/FtwhROFACkn4qOvnQZkeAMwJOyUH3Wv1Zbit3nkpXsK9s
UTatBWAwaoL9k+Fp4LqXHyJ3tNQoU4ESSXLbTWskvAvnU9RCquYkybCPU8TxBvoyzNEk3za2Qtye
7xz/zPjidk3asq6lkl4ofFe7sFY+69q3Prin+3wzx/pj01VumAX74ne4xeWwerCZSECSFDg584eX
yya/Coq2o2MOtUxrP0Q2+iAfxq1ZubXNFa1lJPko7/KcvLSSF1FtIqdDeKz7uyDKb9WyY2XV5ypU
uXja73OtfJW07Mf1fV3zsHOzi2jpNzOd/xmz6rGlZRiU2V7yc9e3qod26jaO8tr9RjsNT4a9W6A3
Ltc4mZpUtjM7mZS/YZQr4La0oo34v3ZpM9zAFKo4s+oyS2j0NAwlUm08I/AK7RtXjV7kuyTeT1C0
J8WWBsKacAxD8WCOgeGKSbZFmJTVqvjfpnlpVF7UfA8qGCuqBqGuZ+fUpdKhDHnyVntozd1mik6V
yvOqnfd2aX8vQ3njJb+6xfS4gbtD1UFZ6XKLO0lOdSnke2p67UrKS6KBlbO2kDGrDw8GA9D8Af1H
dFykRsMUlyoahJyJiC73TdcmrpxYIJb6XR/vgbnrpRflaG9vXLKrywPhLgaNaY0t+VtQdzGysIV8
NettQRJijOZu8DfcdHV1IIxRcGZ+DSuL1alKq6Za2dEQi6Lizs5REU80WP4dX45v2lltD7y8tLup
5H8V9jdtqCDb50386frZXBuio0ZJ+0AUuGnNich0dvO1dR87Em+q+356CpJdHQ3o6VXIUpwsa1/M
e0PSHiCiquZmF+ThN1U/+fqDBJ1vIRhy2+B0/fesbf75z1l4Ooy7Rk0rHBosKz51wOzn8SWXtnxr
LRAyEgq4FIgwaNZFoJ9bKR+Gilsma6y95bxOY31XWMD2TCY1m+DRUiu3Kv5gwFwMov7X6iL8pqmZ
TgnskPel9TtTe88GXTB/sUbNzbLZI0J61/dy7VIBm0TJDSoArpXFXTo1o90GKtzrTvLCdPYBKTC7
Cr3O3sjiVr8ZTC1gVt8gbItvFkSNH9gT8UDSf4cSBEGw+LXqVqVj1QplZYCrULCR/l46akDBre1b
+p9Fkz4Y3S9KSYdg/nV9y9auKsRO/2tE/Iiz0zBVWVV1ok2tW403Vb9l+KH0pznb5UO9EQFWffDM
1GLX8iaJOjkuUOEdtL8UhqAzs9uPtX5jpQgNyPqN7Y/7KN6Mq6tecWZ3cUFCro6oE3Cr+6Dxf7YU
Yo1o/Dmb0t0sE8evb+fqxfW/eo8WjEsAAC73s2YgywqEIkzf7vXwWR492XzKs4Pdf8iD7zbs8fb8
YFkhasAPgfw1oNRXkOeP6dbDftV7eBaCs3z7IYsTb5SOOuiie15GsaeoL6qZuOV8vL5c4YLL/JEj
wCAbbxqD5/Xlap0EVFLQ4z1KEOyYe6CWaW54zerXOzOx+HrT3E+m1OM1QRM+1qaxs+rmEFr6TyFo
fH01q1t2ZmpxQ/lVoQ+9WE3U/JZLEIjhr3JrcmHdBqP+8Jgx2bicLjZK4NqywD/Vcu7Z0q/aLlzu
9D9ZyD9GFt8+ddqs7Dhv9/b8LLjO5f6hn7bGI1Yjh/mPkUVwH7Jp0iM0Su5psyKSdiylzwr96xmd
pSL49icLgh+LRxsVliWAX5X7CfQCTlArgMbql9LS3TrZ8LTVT2PDhSLoUECoCWc/C4V9lA19KBIU
uO8Hlyml/mSPhX9AeMn5f5oSP+XM1FCkiuIX7J2ff8m7bDdUzxOY+eubJn7vu8NJdx0MjQmQazkS
NNVR3vnaAMSktl6G2f4lbc7LrpYzHNHpfeNbZZDjciGZFZp61iBekVkBM5Fh/6jo2V2OaEXQdoco
a59ajinTgQ9SSZm635vogwOnCHeJFtwPpr9RyVn9hme/Z/ENQUL3fmiC2mhEe2V4hh+qTL5c39eV
iEQ/XeO9jn4axb5F0KvznnV2+EnedadRtuMjTI/FLkytyR3kLSrHtcmuC3OLAFiqTtEHI58xK4dD
XhMuhr+VWX6x5eEvIfgQpjeJdSM1yK5k2R52y12kbMQTYWLhSUwcMMLCWJIJImbxlaXR1818Qti+
iFHnhPHdkDqvluc94oxP8fgcjv/+XrkwuPiMiRnKE2RVINrg6wagYU173c/tDSsrEezCyuIUNgit
6LnOsqbiN+z85UFBlJQWQ7kF21yrdl1YEi51dt7JM7q4pTkGp8TH0Hwuo2HXaQ/zKTGe4Mzb6QWi
Og8t+Nuu3wgC/4dp8Evi5QoR8+LbQcJly0kDzW5kfkq4nYOSaRvelcdEifY2xAaQnz/Y08fRVB+z
agvuu3IeWbjJrBkQSOfdUFs+xsCKE8j15z7bJe1tAtJNSj9eP5AriSUNfIDhQHwhltIW97ZdpoCp
bbpm0W/4UOpnX79LDTSv53uVbC8zf10394YTfXcc/rGnL3I8eJGDWu4Zmg2zw5DfhPfJKXzu0l03
fJDrxEUO3qJOrX6eGBhUmD0Cd9/8VIwPfurlxi4Y3HLcKx+ko7I157YS8YEZcFBFS04UEi7dbATe
iibdxHtL/021vLA3Vr56YJjToNOgoqPyTj437vjWoSgDjcpdOHyJIKEOd4HxG6jyBi59bfSctZC6
At9hrMpZ+G2pBhQMIt6OigIG7a8h2yn6F7Wd3amGSC77DHfLLtWte7sIvN485OOH0DhUdbeTyLZN
83VLoWb9BxnMSQv+Jjouix8U8UPD0eEHQS+EyqhZ7pJHRk8Pgfra5R/T9K6yHFqEO2gVI/1F3ZXd
66yfQhjOnewPdL/oHaDDwZdwmOQUH+osnlhymMxTxHzOCC7WML45WwW/1SN1ZmBx6cy1puTOiCf5
zZfOno5DNd5o9q1R/ah1+9uofUmZiLh+rFZDxZnJxSlWYvyg7DGZpy96dBvEPf0lbXfdyFqbjqOB
2JVF24Emv/gVZztHiCqUOANonpdoo6QUTveJ41gHVUZCR3ba9gAuaHYDeaQXqkv+sVeifuPeWd1c
eBGhqqLHD5/N5W/IzKEaqKcSr8rv2l940Z5nYi6DENJmz7aery959fLmHNFqQVH2He9YL2t+kKE+
c88I84fE6HZI7rjNcDL6/DZ5GuW22/iQq1HozODioPhyEdbaSHWkbx8CoS2gbLn/6gaKgj5TMlTw
loXSJCoVI7FRChQksHH6Pes8pfHyv81k7+elhwjYxpLWDRqg0CktgaFcRPy4jHmXiFFey0BJttTv
43He63G6DzLJi42dLu9DfQsTsFYxRWlepSbLyCeTQItTXrVx2MVBiH6QoA6vMiXyrLE0d52a+ses
g/irnbUZrm3rWBtOfFKtqf44OUG04a+rhwaQOvyxYHW5XxbpiyWnDV0o9ptb1TwqhbxXtN+9MRyy
+rnuXhX/Pkw3kuw1J4KjX7zEKC1A+X15RgbfafURAtF7aL7dsPqtmt+uH4u1DigUDf+xALvLpYV2
krvabhhlKHs31vPv6rAf7+Su/5YX/c3YflBp3IxfgvwlYNRhlgGBmxsnczU3Y2SUqjgIcKoni5+g
Vw2xSOj6mm35K+nz0rUm5cAojCe144fUShHe3Bkhs77BqQnUWzVXTxu7IGLNMpcBu8p0Oqpr1MMX
PjbF6VgGDSVTSQm/5KgPAm7Z+7PkZaZ6UmvZkyGTMHJoTmHAGSFBuG5/7WCdm198ZnRP2ACbWAEX
Cxw2JeOflav+VKCroD8g1zvNijeugLV75tyk+ElnN4ASx0Y1liL6dt/zyNqJhlmwCZhcXRgnFwwX
ylWAdC+tRHlbyJPigx6aU7eVmWMN9/XwVQte5eI+M6oDraSNt+/qMdUYMBXzCrDwL1GNSeIkRtjI
HFOr4S752o4OLbqvUeZD+jt7PDH8YX7O+sG7/hHXzqoYpxJIaGbTlnatsFeryWLsI0hMwfYY6VvP
iLUnN1xggsuK7EteVs36QZkQwyUalM6DJsVuFn3pxsrd7BcLb1+ehnM7y5s5VNtQCiia5vq4S1s/
8rRUI8NSu3k/EYpJPJOt7tva/XxuU730lHZmessuqW3NycGuvow/7eK1Qxt9cNO++YMvxT2CegLz
TjznFwEHsl9NHmKaTV3xW/Ir19waulg7XCTI/IeqB2OKi8U441hL1kx5c/4UNw8SwtxR22zEjDUN
cUB5IDhALigoNy2CRiyjdOekPCrbqFVPkW9Puykq2l3u9BKCmJpyAkEHqUAeOZ7Wp93OGlpIco3K
cFW7Ll/THtEcx94Vge97DICJa3Wq92NR256PoKbnpMGWOOnaxnB5kjzwq+nULzYm6bQwjmRExhip
9WAEtG3X7LdAaGsHkduEA8KcOWNtC/eNOh+QUxil9yllUqX/nRdb495rzspbjGPOzA7+s7guxqYp
9VBGT4IHtieRQWZN4DXmA7FUoJY2SXNXt+3M3uJT6zmvEJt3NCDM5zrTD30xeJsFvbVFkb9BL0lV
HoqYxakIjd7IVatBU0I13SnhvCu0geVx78j1oSvik94Up38fMs9NLr6U0UtNgdYg7O/Bd4p7Oxl6
4+sWVpOLcxMLj3NkplBqf0gZTemto1kPIInlcLhzqio45uTn8Cm387GUmaCTopIntIa7ZGGqPCNV
J29NSK/55vnPWbwK0jmVOstgxSE5u0C5DX/QlRUtKEgIHCYn35HVQULqp1mPDI3R36nqs9LByia9
XN/VtYsIIgKQczRNUSERqzxLHpLQqGtfEZtaOF6fD24MTkNx0LreuMzX8gewNrCdMujN02Lx9bpa
K6c+19HTQHJkHuejLr/GxmuYG7d+WOzqydqHyda7atVnCKzMw3PTwmeyWB4QYUmCZxXlC9hF5MF4
LvLBi1IdRbPPQz/vtemvzEo8C4mCIhx2vgNu7voGr93ADmBWh5ohdItLPgICd+8rsy/WDZWRKHwz
85jHXjvat5OV76VNtbiV02/C0ybUmmykge1FiJn1oSjUEVXgWhLDlXdWuev1D9OceCaEQVsX5Mr6
YMtgABDILmRtywl+P++Y2E/5rqF6ryZ/5eOP+ntZPM5bTYo1O5ZAXigUq0ygCgtHzROLhpaJUkZ+
p/v3iWl8mJrmxejgflOV79c/2tpLlasY7JDQ+ntP45U4kW31wlpjZao790q5KxvkppI6dmjUOZ9T
J+tvh9RqvQIULnrV+nBMADser/+QleMJzwowXiBUIjFYrLoqlVpWOhQNpLry+vLH3O1s8rduayZu
5XSC1qfIKjifKK0v3hAtwkb5OJbZfa1TPxpat7FvqhvN8ZQZcupfefIHCTAQUURKCXCiB7MIB2Uc
ZWMkxCdikyRU/iSV0U5xxOTDFt/X2nGwKdQLZTaLELfYQtRPBivvjfS+8PeSHB+SWM1dwwwPQ+Eg
oVhlVMnULf8RwX+Rd7/xWlFcAIkCCPvSW9VcCgPbR2nAUob4ERm9b4rP8Kbv+KHjDmkB/X+ZZAcf
zPBjF8zlUbXH/GVM8hDK6WHel5rCK+66L62kHsxECP4X8KNCa+ryN+kDqm22j4JJHvTZYc7SzotC
zqnVq1v9+rXDSkL1FhPo1S5hFHWCwhR0AKjzzL/MerrtIbDf8So49tJW53kNoEJoFYpDBsAQR18s
q1S0SOmjHLmUuh4e+9Dy9z4AcbA/YbA3VCU6FXlh7yNaft6kDDR1CZ77cRBEUEPd7JUBEZcwlYe7
cc7Hg9xsEr6v7gYoQSY/HUFAIv5+dse2Wp4h015ntFeK4pgUpXY08tA5JIWZ7mdDj550389vrn/t
tcgB0EoAZgAnvns7NxDrzy1oKGB43WNgaU/T9LU25cKV/S1C+5VMyOSKgzUPQLKgn7hcn5JGSE3k
OHtZ3xrmc1psHeGVtSBdB9LyTYaSHOLSQK4FdjsHfOLS+NhHHyVoRxTFq/TT9S1b+U4W1StTh+KQ
rtsS6tRGTGwmysR3Crlm7MfUnl1jlNxJbW+q8cd1YyubBsMeyQ5tJxgJ5IXbKnnmBGaocBrzD3H7
kOVbAqtrBpAz4IXG/UekXWza2ORJqsSspilKe59oiuS2TWsdry9jJahYGiSBb5I7UM0vfHviy0/w
qWX3XZO42jh7yvhC8WgjdK2uhXYoPSLIZ2gHXjoA82KMteUMaDs67aeaduGe0rC6YWXNzVAwp9ZE
C4oxwMUl2GRjV9CDKhjN8787/pMfWochsU9B+geCjLR2qfyQoEHJupwCgqc00qoZSROprKy7Wm8a
1wr17BTpgba//oFWFkVbDRMC2EkxbfFMqWp7DHPJQfNGSncMsEJjokF6B5XJdTtrqTYdDJC4VF0F
UfHC34wsLy1ICrJ7USP5KOlfOvPver7PDdkdpDvbm6HPbZ+kdrdhVzxmF1cts0dC6Fzg60leLn0j
HH1xgWnIwxTtaQqTvd5/dPLhblCYrRyDh8KoedDfWaa0YXltZ4WAFn16BH0g5rg0HHSOT7kdpxRv
i1aHqKj4NkIwpb5cX+HKESPzg0UXADAC5cuwFDTg7souyu9T9Xc1PDAypoT/fqQQE3TUHLhkjXeq
mt1MriJbWX4/Sq+59RrS9N+cFFs5w0DyBYU0LLHvey5hNtphbBZvyzDoRTRbbB2r3+PMwCIUFaU8
1tA55Pe18wB8b0a/oqofNkuqa2Z48KAMi4qZCSjh8rNDqNTXphLn90p/V9po+yZ/98HXqPh6/auv
mqFQRImNuhSYgUsz0qTKddV1OVrc2jHbNwGrUVvP2ZpbWhsfYJrov4beivBn2clkJUktFT3fvnNc
zW73GERdPHrmKm/6O5GNRkPlpsbnON1Fhzkw7+3GuZ0hNOt/yc7nf71s2rpvSQv9bK7Hy2Ubs1JO
bUhhPM9f9f6bb36UzKdoSyNr5UhdWFm8CYKyGwolp0+VOsOtszcStAbKLfKotfYFQ3kASrlMhJLo
IvSCt1cjS6c4TZexmCx3OLKXlSwLemHDOM6R6apafn99A1eXRk3WoFpKd3w5lRJnpVLFMOveR/Ix
LCs3lp6UdiPWr/gm1JiQsnOTw7K45J2jG2NZeQdIUtenXT8E3lQUhwScu5+EG0FWuPkiul+YWpw2
pwYVWNmYmuQHM+7vorTl/r/hge5J+a+wyU/BFqW/cLFrJsXqzw6Er+VyM7ZALu3xBQK14s6yTLcx
5p3CxOT1j7W1uoW3h/Usq5KFqdLY+1+mqniKzbu8e63Npyr55jvlxm6u1TUgnwPeSqLrOKBGLtfG
ofDrSQGHODfPsay6tcScKEpbs67tpjB0dUGw76lWQEuqsjdIhddc89z44jzwcsgUteRbqogJqoqr
aM9m9/P6juorH+/cxsJfeEEE05BjQ+mLHYR7u8CsNpaxboLbmNxaA5y3SDhi2J7LQec1L1jFHpvA
b/a+Ilk31xey5hoCS4MgDKRizN9ffimKbVpedwZcakKQxBm8ILShXKJKon5t2puk+5hPWw+5LZvi
72eeL8lTXTcVNgvaBBDl08x36/jQTN2J6d1O/uVsjU2vnTXg1rwa4dni4bU4AGpERinpDoAB9ZtS
PKBdcILFi9wjjZ/+YD/PLC3WRubR4xI+nh+N3jCU3mjczc1dkLyouQJaVTRK/v2zhQce/XKDxIck
bTllmqtBZEsG7auGjsVBUYbnoZajf3+mhRUerJB6iEbZwh/NKa1GLUVBuq5GxDCkQ9x7lWYc1V5x
m+DH1IH9H6O7/otv3Fzf0/f3AJapLby9MCk2L/pMZlNG3DQ0KHT1YUhTkW412gvThdfNrIDyL+0s
VpiOkZzOKk2ztJJPRfA1hqhGh4ksAU9Rt3+p1YtCCo5U2fQZUsM+t2hjKMjYSOUGk9f7o88P4XlI
aR29HKbtLw+ILdWaWWcs2MwetTb0jPnl+lI3DCyRuFrm1IjbF7RjrMr189d4C4i+kpSwBDFMKLAN
orp9uYTE1rqstthLNdRPSWMcyuYplx/6/CmeOgSYbtMR5tBpi4RIhKvLSxWzAvlEG5d4tgxnk4G6
XK+gDq2me5KT+qcqPWVRtm9le7fZtF/dRXRjROdHnIyFv4yxgkbOKIyFlmtJT6SZGxf3+6uM5Yhi
EVBekq3lhHHsG2o4h1hIQoQyAdt0ALOLYis53zIjFnoWkHn0gW8QZjLal2KCq8kfJqP7o8UIyIag
3OU9e2klrhXV6Pz5f0XImTEB3w01/nXHXpn6gFwJlzPEU5kOzuLyj1PKtLoMbWP2qGfuxHFtSKge
4+6oq69Go3mB33rhlDAwGYDR2jhXqyHk3PxiJxMQN5GfcbDsySN7fczMTyp6xrb8IKWKm/U7qWR+
s3u1Y2PfqtXJgoc0k2C0NzdnDN/feYJmivIPbztoUpf8PXZT2H6mcwL1Y1X/CKKa+ZZfMaMu25v+
vjZyaWqRRIxBakhxxapj9DL96hAGj1OUHJB38LJoV9iZqwxe/uP6p147fefrW0SY0jfbfpqyVBQT
LP2l6LeuVfEPLGMJfRzgfaQMXK+LVVW1XMjyTOddlvmC1r6KPgbBS6CfzOP4Ikkbp2MtcjHdT7xH
y4jB0MVy0lkuc33CWhT04UEpGQf0Jwm1TqtJbszOgrahY2LIstLd9X3cMLwEU1q1lht2gOFMFM9O
wbBLlR+jcTSSTyEIi+vG1q7ys1UucU5xCoiiycDB9IXtGvpLYATulOcwCRyuG1oPBCr9cPFIhU1w
kfJZjLta8tin9xPv36H9nQXtYxk+ND8K6VbVfkgaWp/+XkbVrIeZbAunshZR6VLwcqX8Ckv2Ig6o
lRWXWgneYcxemSiJmoc8/H19hasmKLVy8dBIwE8vw6k8w3CjTWp6rxk3cfsoDwe5+nTdxKpr0DMQ
kxIUxJeJpRnLgRpUGtcPjAfhgzb8rpkqy09a9ZO2tXfd2Op6zowtDsA81vbsC+SGMQZu66MGEHrD
lh7uuhEmCGAlMdCBX2ya7kNOZ3cYscIXQUpiSl+aut/yPfG8fRc5oLX9j5WF70GOrESxChzEQkku
6nadf9L0+8H41luvmrWrWttjgj5JPwqty+u7KBbwzjSykxAtgWBgTOLSK7QCLTnJ55NFSjceg1nT
3cmulZ2S1VAwVba21WFfwYMT/Cnokqe+nbSFq8O83A5RbpM16/MO4iOld6E363aG9jCg98m94CEf
5BjPSUDBIaFYviWtu+qmZ79AfPSz9EVhnjqQOn6B7A3GX3USuHF+TG+p0VvxVphe399/VrtwIMcM
B+54n1fQzHxV+GtMPkk+80vxl+vfce3yYUgJDlQA5uQyy9NgGXQJ2zi7N76G1U1h7Rrrrzyanozg
g9q2e7WSDtcNvjXqlp4DBQgfExCkGNC93MVRNRipTEP6DE6t3zaDlrmtJnTl+n5g8jjJGCU15wPJ
d3TTTUW4B08qnZy26T4MSal5StGXt0PrS58Lx/+eW1lHiZdiglEhVJIDdXZzhlL2QojjaOadfZuE
NQzX+ug82Erk3NEQD26ur2ntY0HxLIonFm/yZUsjDQqpoRmd3kt2c7A0cJZt5LVysq/tfz+FBa8+
rI9vIDryTxESznywN6IhMeFtuTea0VVrWIcqV5I3vtHqq4oBQsGDDhsNXYFLK7KOqFwg4CxzoPre
PEzBrrT7b3o+R55TDN/jpEsPSp16up5B9NBP++sbuv4DaPQzpgSIGH2Jyx8Q6WbZVIOE+9c75orn
uzY7pPpDqD3bfyW523+7bm8thxW4gv+YWwTSeEwjQAecNmqWP+v0RfERE1LLvZnFu7bdGJ0Um/fu
AMDIoQBTlKH4WxgbW1jdHAvgiiZ5c36QfqTN+BjbN4Ydf5gy/6+x2GJbX10euGOqbLR6uMsvd3OC
2Kxvwj67T7J2F1R3QiXQAaeU76Qw+YPrFaIqQdbIVJD89nI5c9C6S9RJSQBqFFV9qKRyLxfObVFu
XQfrS/rHzMJBrJmnSBZ3wgzoriI89ow60WjZqf58G832ll7hSqmZbrPAN9BQtERx73IP5dCHccIC
UqYWX8b2FEOjUOf1SQ8AVchenRdHynxh9bVttlRQ1q6dc8uLa0dNQwqnZpHd98GuMdKdnO2MYDy2
jXSL2yEw93z9MKzlLoz2qhRquWvVpa6qkkqxWunge5TmOTeROo0eomKLiGft+50bWWynOVKXsnzc
JLVOIfx0cVzshs5zkmOX/Xt4Ap+OyKyDswQOs4RUKWZd6F1ogBkwM93rlSn3ZgkSBsget5a1uncm
NH9vZAzvpqKtuVGsrh9wS60372JlnnaFbN+oubGV/K3dOWBtBHqU9A+azkt/LDQYh6fSBydgl67U
jbsu/CIzmZuUG7F4zf1wetaCLxC1Fu4XJ3LPYD/Insg4SHOyG/qPsu5WL7af7+2u/3zd+VaXdWZt
ca5DmLAglQNKQnY+7udIAxzaWd5YWuFBt8hxr5tbWRz7p1BlBtCMyNDCnBkPRh7rxOIGLa1pRmfg
bygK1PY2rx6zZONgrayNCgltYFqAvPOXM5NO0RXl0ImDXJ2m5h4MfGhCz21vfLAVH6Tsxa1Jm/bt
FF96RgLwKMhpTt3LIMAN26u6W2NTv3vl/IJAJRqSgrCipRqyNhnz5CS4H9XPMND30vhqwqXcma9g
CTY+0gomUtRHAJ8iAYXBZYWkkyqGg+okv89UirnaZ9suDlmnE/it4t5p9Hut+S2B6ZWpYQe6/TuR
9WN49CllhMqdlk9bv2fl3cXwFC0QpumE4uEiCWvzqc11gJbUofbhGLq2TWNVqh8Et3MYPOmppzm7
rv8aOJCKpsqv6z77Nj+1SCAwT6eadjxwakO//MC61E5j0ABxyJPoWPq3w3BTSXd1KFHq658JPIeg
mXj9NV49drJn5C+DXEFj9jCazETcGdIv3zp0yXHoHnO63INy22u/cp5MknoXqcesvbG3BttWZsKY
xhBNBhCckKAudSjrTJa6cG7y+8rapRE1GTM4pY7ugRILPetnZrhlMO0lZUbHtHf5Vb2MyMRjMjwI
pb5mto4kwx+GZiufFnv1bi8RgADyryPOtoRTy6PZk1EDW5DUItiP5EnHUq/arXLxSpyhPiPydYIM
vS1xnM6yok7xG92oGWJwPoXDbR/+sPJvaCu7hRZ7yHzVw3w3NsEH53tc/2qzX2HUf+rU2iW8oiZ4
6mt/I0tbCUWiXgSkmT4bmL3F7xn4RBagB0HYlXht2v3uZvU4x9bHody6EtdMwfcInpYSmWD1vFx6
70ezXwmysyxKdnZ4oxqxW4yx5+RbXYw3ObjFx2T+n6QT1BeRYtk6pNwp5UOHoGSk2rvUdzwp/Vuy
c88IjEdr/NkcY4Mny9QfbK39FPrNLvRPrdYfAio0bDUNTQmNvqfrx3Vt/W+IVapzAvy02OpYss26
nCH4meuvin9AoMIsv41buMGVoM/BAhdNZgpudVmPmRiSo4rMjC+FQHsuXbqGrv/x+kpWbRCAoaHV
bMYctMsvadagLaBqpOajfjbm+yzIoE7eiK1ruyVAsf+xsYhtk5xmflVjg2KFq5OuxckBL3ajaQtp
v3LybQCIXP30DungLb4LR6AvzZBefVQ86hGMvjBBX9+vtUN/bkH8/ezQ+w7gjSzDwjSf5JHWnXNg
lk+TXcApKCn8gTGad1QhqKzAoHJpzMpJEq1ONEJfJfrkrolEsyF/lq2PzVYwX3nAEsohyhRtEbrl
i29UqHlgzzm4ijxtPlh688kJ5MfUpAhnx+ZnBXlLoOAgb7Lx9/U1rjjHhWHhoGcbitxumUYlR0kN
xl2jqxR5GgRGDFeX640AubZGsg0IiNHeFVjSS1OBPiND3cO7MHO1z8qNM/wsP0BCprxocuOlpnq4
vrQV+iJGKf4xuEyoePV0SdpyQ/hFpTwZVhsckMNIHoOxheS/7uJDnaqt2yWK5E1Iu3gaTQfPGRHD
jBi3dIc+6g+T34SfsyGNTJCVRl4cVIbXD3DIjhvIgbXn8MXPXTw/NEghEH6BGMLOtPvQeQmr6Cn2
nb3m30VQflPAi7Ng142Taxv/Po2GRJi0C7wqPr1ELSRAKhM1ZKeMJN+3Chpkyt+2TI3dlDYCnioi
2uJCEWyT3JA2LBEAii+9wM/zyipV7i6IsA9jtbfj1h0NeweJw0lr7rTsLoBamMKw19j5ESEAxTrk
1Y88OrW+s5PLo2N6xUihB5adqXVjp/yqdVswpxWoOq7z31/5jjWgnZog9QsID5ts3zffeNu60/Sh
17qDBHkHEJq/wmH+mtc3Tf+odcnG/bYS5UADIcAD2g4OmmVfT51LqQoTYKGpmM98Nn0Y0NExRf84
8LUdqIP/p72F56XlkEjzwDdpo3s/VV0NMYzAuSnbzO2pAEt/ZI5mKRQ/FBHe3iZnMSeSQnQdLDYX
6gRXsl8krXFNEDkSJHGS+rkLmo1A/ibg/M7p3uZoBBSfy/DS6UqCWW5MkBEaA6X/PgFLGSN0rrW3
tWTuSoaatfw05S91XJ/SQT5EvuXZ1fySTf6Nr3zM5nt0wyBriT+0xaFwDoFmf7kerNbisJCV4vYU
BEDLfp1tVoFVRzpxuO9p0kmo46pWe/gf0s5rSW4jadtXhAh4cwq0mWn2kBy6FXmCoCQS3ntc/f8U
v1hxuoi/EeLGKlYH3GV2FcpkZb6m1pejvRrLDkBx6yhm6sX0k93RIbydj7h2Br1C7+uaVdXRzA2k
X9nsxbfCiN42OMJ0nf5tLe2H+2PcSHbENwc/IhRi+A63Ufu+hNwHgAMe3gfFKXEbeXDWP+7H2JxH
8MYCFAl0SX7XVmoDxL8haXPSr31vC8CZUGlI9iTGtuKQe0K8Fc1CREJvxxIWUft/4hZ6eqnxAFKN
CO+ykx3tvdS3zoKXgaTzUtE7o4xssrcuxpCtiT7M7jMSfKPZn+c2PBpddL4/gyJJk/cKnFTM2KgL
gI+S1gYdzmrsf4Azwo9zZD6V5pM6BrXrXApcwX4jFgIUUOqE15Eso1Op0xj1Gmg5NzHRnpqGY4VS
Q+297rPkAaXXPR2VzTuW3v4/AaUl2IZ9vhQ2cBdcrlfllMfmR039E8mxQzUEmP5iAXMI2eaopNwf
6RaoAVM1ev74ZVGskh9SqLdYXWoC1GodL3oYFQEo6poVC8TBpEbrKufSDvNXZdZEr2y7mY+pOz7H
WoQxTqNbTxp8i51TcWs74o1gCrYN8jhyyaVzxthr8gmUUQc6zfvu4jcV7SV9mzNOzVuUA/gXSN7b
jdL0jj0OhkaH15xeT2hLV7NzsMbiokU2/+7PeuIdOsW8WMNz1q+n35l20WYAucZBZ0pPknI1Smee
HHL4KEfEN9THQ7Mk+VHFMsU3p2YMOJX6wMzK8JAOswtadC6D3uYhNg61chVewjtLYXPegYVTDbDR
3pZfSWoxV3liiT7/kPtZ6uCz9CUb9oRxtrYxXxazdVY7us3Si8L1ym6oJqG60DWHlX7jUU1rzw+T
IT03Q/G6K3ZyyK2AlCNYR0LHgkv29kN7NhIq4wjIuEvtp2L6rKkX6mPm2l7sJHu8/1nFj5fPqJex
pEW1enY4rwKi2sVC418PlWO0mM7OfbW5dh2VDjTSKggJy4TFynTzKfLYs6nX1Cfoaekxjt3wBPsX
Uf5lmh8sdViOxqyVRztfPc0vy7C9Lm5hn+8PeOsWEGBSJMcoQfM9byfXqNrFHnOQXuZaI0QiPLki
5HpOY5TNQW7EPapn3ocp6cedQ2LrniNDg4cK9N7hgXAbuIwabMNCZno0vreUPD3zqRvSg/vvHZC5
axCXEQLjmnB4vo2DC1A3myEDHPuV/MM1swcqrc2hX6K9t/bmkOCfYrOELiqPqttQy4hKaldz6VhG
4ltt/5RhFhpn33mZ75w+Wzud0hk0KCF9yql/G8mszXDqBtZP0b6DCuInKMjqxfIb5wmioAbSJ6wM
qoK3UWBjdGUz0nCpSKCfyOQ/9kbsPKxeFO5c11szR/pG1VH/AZmQtrhexV5kuXRbUnGcN75TvZ7z
v6x45yW8OW0vwki7e1nLEas8yPy0c/TkezRZvreHNt4ciqjXUj4XLmLSp5krI+t/4EtwWYzD+mC6
jw6axXHx9f7G3RzLzzjyU452R9m6Jddf0rXCkyRGL7DOdk6HreOQ1zTNI6EDZclkcQ6mOuMi4TjU
DOiXxSFksd0fx/Z8/Qwh/vzFm21alFLpS0AydXguQ/dg6m+BYKu/AfIjZ/8ZRlrLLqlZq7eMJA8f
S+3j4D224bf7I9mbLOkondt2qCKwuFctdn2laYJIdXYOze2P/nMU0uIK83hQzEZoA2lOFSRtfHCB
6SKc9TsHjEdyw5WLYxKNs9uvAjrQi5yQQIOZnQz9q5HVj5r7/f6EbX16up5Q9xFWoCIhJvTFp6/s
uIyyCVwB29FzvnSW4sdzfZjTfmcZi2mRb3XBZOZd6oFkk4/LxK6XcPXg6dtkhvlzMn7VPHpsRRAr
/2nn6KjN/zplAacHrAD0Cf+QutyOrMlo+ToTmzOb7Udnebu6na9iOtfo2ePUfv630winBlmzH8oR
1HWkb5XNDVy9ko5rVyKi/n2prvX0JYJ/ez/Mr5OIeA+ZNghSFCl/MQRTK6fwvJYW8mSeElvFPrs4
tWPN3bMETmQHHO54WSwP96NupEpCMwitA4Q+cM2VScWWMS1TEVPARj8kTc6W8d2YwtQHvBEocCAz
M/PnpAqydbmqez57v243YlOuY8OhnwMV5fYzJrlK7SSnKcC991gbaPVMM3j4veX56z64DSMdgWaV
9KZbww9ExNhPCzxTKVtp72z3dH8uxRl3uw1u40hnoG01WrnCLLm6U3HMGuBl09Nk9MG8fJjUPXX4
7bmjrwfsBfMu2c1Ga9Y0VaaYZKh8k+dvtK6H2vWvCediQDhtA7MUz0DpOFzUdq1dLeLuSNV3RuP5
bt886dNelW97KP+EsaXspBmVsFBVwti8q/Luqdaebefv+99maw1w3CJoaoI7IXu8XWqD7ahTjDDW
VU0f1K/dF2+IIO5/+9+CSPPVd5M55gZBCmP07emdViDMZ2bBbr9u66yw4ehT8aclg3Tz7WgahlOP
gks4iaWcPc6ACMZvk2ZdHAXaX6EHeVHs3I1bMwjejwe5DtTjF9EhrbWdeRWSlU6q+tzytRudkjE9
oKh6fxa3lsPLQNI2MuxJn/Sio7bU5UHGYzT5m6bEzmg2g9AedpDJJyuWPaU9a4UsJ4LoMSr5xbde
P++mqhsxcFyigOLy3wJ2d/uVOgOfF7VTUYozU1ohF0BCfsEj6f50bXwXjZ66UBFUuYJlHcwWU24o
mKDEykl5tufq4HYucL7Pu/xSkS5IxxuBhHUN+BA43dKiC0d3KBUHLFU/zGI4tIN28oiNA1TAmiCx
8p5ExEDaPyjVtOlUA68DbZnB4yb3CvLkqfGiU7cnbrn1cf6JJabu9uPMi52NqcrHKXPvOKXH3jT3
lVG3gwgTGtEgRFXmNkiUx9oY1iRGne30V0Rr85PSjiqFuzHauXw2Q3FSA1ahhAMs/jZUWsIM0Me8
FOIgfV8cyMCTdu8xsRUEyDScftEEgoF7GySBrmT0JQI5UfLcN+g2972PFNq/fhfTT0F2TAjx4F8j
F7J7JzWXTKj9oKli0qzLL+7w/f6m2RwI1QrErLBx4QV+O5AsVVS1NgiR1GugYGdSCKVPa+ck29qa
lihBcT0DqpR7GmmpFWFOyYfnBC7FiQGo7BkHHCdNdmZsa+OgzQWgiP0jJKtuh+OMXWPmmV5evegd
DL8OiQAhQaPCXkYk93h/7rZGJYZExs8H8uQDJ3d4vTith6pQUj6mZhqw1DQctuN1D9e7MSxdsGOo
tzIsUNC3w4LrjUR4DfNhzXEBHh618mFVk4citxAB2KldbIzqJpa0ItTFdpVYIdZ0MZfk0KtBhzT5
3ofaisIBR5WVAxs5RWlErd4pFVLk4FH7MvIbJUr8vvlrJS8/OGoR7nypDaQh2mUvwkmDWpc0zhwB
l1e/dDE+C927rmhPJvWlvj2bzQdr/pv+obH4RXpyI1jLKKl109WjJ8YOOajLg7I3Axs77+YnSYlY
EVVpkXrMQDy+QgJrnd7Ee+3KjYuKEAjC0uHjMpE7F2veGt7qCnrCUvhZ9E5rP97fAdtj+BlAugmr
HD+ZWARwMK9AVbts307e6X+LIQb54vHewBFeOgXmweC+H6OPkxv6XbFzPm3wCMX6+DkQMdAXQbTB
HFP4isyUZQ8Bgqr9ewTAhGzDHAUzdJI3Rh2h/2TjCLLmWYVIuaqdErPPHvvZy/001q1gwGTy3f3B
731BaZtEReQ6mZhg131fLn8r45//298v7YtE7RczxGHiSvH/6FndqwHnot8IQbWAdIkkU5Xr7yNA
iUjJhJYc/So9vszd3k7anKQXEaRJGo2kdMIF8cBqaOH8qzhDnO+PYXOdk4YBlhT5q5y+GGs0RLay
omWZfk3mi1p+QZTrfgjxI6WkEseknyGkQSzGjFtnS4ihRpeqDgb9pL5fKOfcD7M1V9Rw4HVS6PB+
UXcx1W5Mm0EQN4avav+l26Xkbk3ViwCyussSDpOmJmThnlmflWl4Kmz1KY2y7/fHsRdGflLYWZRO
2NhezdHxe+dJi5Vgrwi6M1emfnsoLJNpKPOqMxRscjX3g+7+fX8QW98cBTvBQNKFCY+0+8pxsNRR
zFU56Q8ImX2zlde1A3msX/cgtJtjoX8M8BGC4S92GVppOnGsMpau/jTjYVJZe9Lb4r6SF7Bg7/43
gvRFlNryZiHweg3X5nuJ4qIPBaFqug+O+cecPa1OvBdxb0zS92mLcR0cXYwpxy47/5gPe9eC+M2/
jskQcj4mVX1P2pRDkWqNMTmCZZePh1aLv3l6e1gz4dtrB7gKIcdySFfrD3yjHtXwN+posBAAVYNJ
xk5OBpeUS70uM5RG0r568sM4vjSjeXHKT+tknluVNv/99bg9oT/jSbcgGu2k7ja34Gh9TOtv4/h8
/+/f3LRC459HM+54MpTBGlCQpRiAfK5yspAVXdRX+a7bjdg0v3wz8fBD/0kY6kirwohI+Csnghe0
pH82+eqvcMbs7iHXzcNeMW0DoGui2Q3uFL4YpUG5aKxlQzT1CY/NKR8hF5lLBN4wWh9WdxkDzVLC
QIV69d7t4TfERpWe0q55rtP08+gqfQAFAOphFEXYAqTeQwa2B2ZWjWaPN8x7b4jNyedF7IpfzEUj
5ZtzXplOW5Tcw1GI5YHowVv+vCcdcC8KiAOZ0oPgtKlEMVGa4c+l/ji2r4f2Ny5jOL4IMFN8A34r
HTRmWVWpG7flNXTD13DOEuSv1Bithz3g2ubx7JE5g56FEyM/JkGqNqtSkptPZnvS5sQvYw1AcXgE
vXt/Y2yUMXXxDhLEdp7H8kWgpj2MhJ5l5PQAZaOTOx3c8G9l+Wty0wc6uouz13HY2uovI0qrIXeX
aa071JBdVfEz71O46wiwNya5hjXWU1soRFBAmbTj2wbxqd6+NK7ud+3V7I9Z+vn+LG6NSfRuoFTR
TOE/0n1dFOhWrmZ5rZ1vRgpbLD3eD7C1uHmAo4XGoWx7crOyGzQ7dWqOFuTGi89O3rSB7RTxNR1x
aLkfakPsAIgfcDvsl/5P5e12MI7Rh72yspGsFVZ+9dyV6ilKk6OqX2tVe16FRqz1rXD3kumtMTI4
+rHUnJA9FH/+4iXUpJVTdzE0RqdZjnUaB17yLV13qG8bQaChwhVBc4pkRDbvcuJ0mvUY9K5j5fb7
to7mkzEb86Xux3DvDt/IS7jAwf+IkhCmjtIbtU7aYYqEum6VhKcmTt4YMagjvT+szXl2LmE1c1Cr
E3ojH3W4kI43PoP388snFx3qPtMKX/cSeiThsCP5sHG83PwwsZxfzLQ9jaiBePQ5Nc37HOMLk9BK
tZP0IXV2jpcN6CYwjRdzIH3Ufimd2BrAq2fDcsKFoYmRQ/g4uIhhG2804yGsr/acH+zkOGfpZV33
gJrbQwVFhMY3G0jWw6qsUc1DXoLXrOz8JfquZxA5rUc9/+P+rtlcV9T4/xtHOtUoZC9oMNLDLaYl
fNNPRfFoJcsHaLF70g+bkRCzgCUuDNJkOJtrrYo11YgMG+ClLTy+cKKuZvt0fzwbJGc+3Isw0pE2
NiBqax3XRHsNIPglOLyq/lqGp1Ub/8xGkzOgOYIDehoj87VaTSfH68+mPtd+oa5HNxoCddpT7d1I
sEC6AX4XVBugfNKGwhOuWuiPsKFUN3lA7+KQW/NHu22eC3X4NLvznsj4ZkCQ/lz2okIt+7fN4dTE
tgLDK4K0UlkHdfWrz0M2HbI9LtnmWfEikrRPMIumet0QaVk+6NoHJc18DedS26USuJyU6cPO5924
sQAUo2AFKIXSgjyyNPPSuElplE+pugZqU6RHq57iQ26oUdDPeejPTdYftDicfdR1xsdyjJoHs0bN
d42zP8O6nw9xW7s7l8/m4oaqJegtEKBlATl30ufREr6XXXkBm+s3a+vrw/v7g984E4Bts3VwNEIe
SdZHQrRrrFMNnkO6tN7BXJ4H8cqO6ueYav3xfqyNef5hyEAlVBjsyIDlMiT8XHMuWKXxpW37h3jo
dihBGx4DPDnolUIopo5DmNvjPK3GUXVKwBX92jzi4+KHI+m+jQZoFpQ6DdzmU5V9WovKB1f1WZ/S
IJrng0PxcNKqoFwoOfd7v2njQ978JuktBOyeIrvrwjDPjD/WZH3I6YSZRYJ2sj/N7wvd8kttPIz9
67btWGvq11SvvpicM5mZ7FzEG7v45rdIx0YfpvqiRoAbojg3H8ECO76aLfXFGerQz1elOM3FOu28
FTY/PAZsArPB4eFKH6VM4nrqJz5KY6VdUMcdya6mro/3l9dWsoah0s8w0timpPNyt2ZsxfQRoyhf
J6lQ2+9u9D1U3aCFgRY7xoPS7HIytsfngv8kmVJh+N4uurqKm3U1kbVVEkunqzb3xzxPQB7XvYaT
xaitmMJ47X9SDIQf62FWXvMezY6K0kSBpoRp4Kbd4FdpGO6kHJsrT//5w6QZsYduCdnfwEzUEmOB
5rDM336DwsSWexFEzM6LDGoyM6NrXaZ9iKJjFDn+sHzvYrC2bvzvT8SbSOIwexGp77IJig0q5/Nw
aeC32+Gjm++pZG3uEFJuPAqBMvHEvQ2SDQ3VFwH/6dMwsIYTmzTt/vTyS1l9vb9gN5fNz0iy/IJe
9CvfhQNec6bLOrxLE3tnS4jfKlVhKMD8Mxa59RQVY5r2KWPRwD5n2qXAdLRw3qbqB3GZCG0FqK/3
B7U9ffCB4GaD/5ALP3aFc3u8gGRZYYCf1y6MnrsiPEde6BfDlJAWDenH+yE3V7nFs4KamcctJm2/
Sm9LvhfpWWN+zlARtFOQiXtYgw3CMcv8RRTpFF9td5mL2ea1NMVXcw6q9DCVuT+bKsSRGRai2fnK
2r0fSBomt439Ket8vC4RfJjri1d0R8Si/MmKArOdDwYd6t46lEPI43V472jlHvd4I4vi94p+D5h+
2NjSrIzzKNq7/N6kjn0b1Zkp/sswLrn6R/9kO3tvi81vYJNAYAYjsD/SIZD0KUMZRA7ltk9qOUzn
ftAxzpu8ncb4XiDx5y/OgNGZ1b6ouEzpNQWW8+z0ZIfRsrOKt3CoJhhUritMFTQGdhsGr1zXS1vC
NOVFa8pAKx+zcggQgGHzlIl9iPrje6fcS7I3jwQe/T/ou+COxO56MboqL+qObAH6rv5sOtGTM3o7
V8LmsngRQXqc5Q40NhNexHXwKn82HF9P1C9J9Ap/uNx34+ts7qU/YqH9cgi9iCgdqEsZJvUiYJt5
rDyg6wEjbjyih0E+Fvld7D3Y02OqqYc1zv/TNeGH+4fD/RlF/O12RlNTz9XMYbytXT7qffFQNTtl
lM0U+p/xYYd8GwF2KSmB0F5pJsMf1ugtJNQ3vWn7ZroHE9xeluADUbOmTvmLA8eYKNW0ZsSqmiFo
0/E8VvYhXtZHhDBwBjOmgPL1+9Yb3sdtfI2HPZja5myix0YtBjkbR9becCfFUTSB9OyWvPN18Jfv
yqad/7z/zbaAItS96BohyCQU4KTd56EhYeQpbDEqJsFKj2IutMNqkTFHelDVr2j99xhHmBdz+pD0
6zEbVRxu44c+M3wa3adFax7bVEMXIrlOsf31/s/bmoSXv05KQ+q+LNJk5tepeIFEnQsR59P9CFv3
toZJgYChu6Qb0jFgDCjV1g3g1iJ/jHCOTZPmNE6wwx+4BHnLjA+lmR7ux9y6uF/GlA6GzHbLCjY9
cx59TUcziLIhKOoPIdOZdd/vx9pcx/DgAO/RQoAjLiWmo5m3qYOVytUxPhUAH4rGe6yi+XM2Wgiv
2k/meNRaRL9i60uSVXs5yoYaFVCxF+HFF35xzLpVGhdutCCcPvoI92RnmjLgr5vz2KhPff8uUuLD
bAM4al81VJbLKR79locTSo6HeGhPgE9OHinGGq6BWSo7R/TmQwa9DvjlwroBYOPtz8sy22grj/dE
1eRBHsbB2L3TrCooIvVd52pBG4ZHdOBC5Nh2vouYd/msfhlZOsu0vIPZrKvQzKbVT+Bzx9Prsv82
19+a+ZthrL5a0hdvXinkNlpoHru9rf//GTtgcvRckaWTxXZUPUI3ABrGdVDrwGmeK7cUMJ9gXNZg
1UHCecUl6l+1yfhwf+yb65+3qVBioDsvF9T6wprGMZqEe7d+LazybGIVMlSt77jduYFcfj/cVh4j
nsL/DSctwVyDoZYIw5U8egcr6qzEz97vADFpL/0MIp2ja9LaGgKrPEwNZG4a76nVvmrFpfCgd6Hm
fX9EmxMI5PeH4ANgCmlPu9XUAMpm7eitFyTTsbXSIFW/1JQY1mTnhtiLJc0exGW3bMWLOymPacej
ovtzUfyBFNw2mz3vvK0LHl/jfwYmzWKdzZz4IlhcjCfFubiafgKkFOTshftTuH0uvgglXS1GMqqR
qug8PlE7batXmf4qtCClp1WwOH+Sno0pCLzmWtfjThazuR6hTfPoFbasstzqqqAh55UciZobBz02
D0kTTPVOkM17jScCoGDyB7oQtwebm3uV1g/MJJzJsxtdurQ4ZCNHbXjqxw+D3vq9pgb353Tz672I
KZbSi7PesWssByZieu1joX/BXsKHFHOGg/buNwIxdXQKHW6XHyfbi0CgxF0kIBou0HxeztUyjiQp
9YoiVeT5/VDt5NWbHwwvXXxuRVNJlvyL+6ht+okrNEdjAkbwmCC9sydP8yPT+uVCAHJDxmmSccra
dbaajlUvXEwmLz/0bjc8hg5NFqvWgmJwURPLETvC6339K+1yFFdif9ROKIA9rEihLO5eTXzzY3pc
jXjBkTb8KP++mOO2V/Nh8Fil7fC66YrVd6vBN831aKRc0fe/59YEI7FNUUHoVdKLvV04kYVwV6gL
oxD9u0mocfw47u54cVDJ8/syiLQ6kdzou2S2IJvF9QFPtAJww/1hbB2VLyNIeZ02pZPex3B7pyoP
9OFvbTzbseH3NIh0APn3g219HwTghN8NDQvgRbdztni8JiOSK1rKVdCUaBrNy2MXo23GbrgfavPz
wLo3ELwEl6Xrt6FqGsMkAS6kWzsNWv1Qdu4BAa7/LYh0pxUOCkaxzeRZ3sdy7PwkOebQ+/+3INJl
Zoba5CSGA69xvLiKFtjlk9Lu7RzxmX9ZaODnhI8ciZWsTLwOaWp5K4SC0W4+UIQL2jX7OAzmZdbV
c1fVf0WxtzOuzZUHwOyHZg5GJtJiGPVRyQyectckaa6WTUfbeExqmg7AsyiF3Z/EzY0EGxrJKXpm
nPfScjDMsOl61Cs0teeyVJ3p7KZGvXOZbC46FGyF5g4wannRjYVRxspcQBfIvDIQYvyBaQ8aF+ZU
nu8PaHMrwaUVwjuCfySVTWYl9axWhZngwcCuzU9tHJ3mIfOddEfEbXtM/wSSW4A92ConrEC319hy
t+N89KaP2a6O0M5wZPYhktc8albY/5YToj/q/tm6b+O8ORZ2dLw/cVsrATFjkC2U0VDkkF9PS5V3
JsJL16hfATrY5pD9VdnK3oLbWt0md+8PRRsQt1KYfDTMYbC5HqZlfLUo3IF1VH+LB+2diUUW7Jn3
94e1NYEcqUgaQN4CDyctcEjcUdSokGeatg1K91uKs32kdKdyer4faIuGwaB+RpLOo8IBOzmpHfIs
buUG+oJgrON11nNnuuiXq24W1EvbP5pRNgIe9b4NdhgFg6EqASpH11Rp7KBDAfA39sPLXyWdJkqS
Jjhtsh9q45Pj/q2pX+nJxMXwGzsctzghUw11Eef023NEn8oCf6eecwS7Bru/iON+6qOd02rrNIay
KMx6baxf5ETYzl1suHR4BnqFILCLefRQfXH65tLpyjEdKIwme2bjW+uHPQEcFKkwVpH0tG+tqC/d
BZx2NayGH49vdcMNtCFX/XnYOyb3Yum3kwhUpHctgUKnUf9HmRyHPD1EvNjDcD3cX6xbu5AqGWQ8
ev06ik+3kUhtKlVZMBAx9PmaWto1TJUj6gPnPLdPdZ7ttM+3HjCgRBCLB3to6nI6bGqtWRc92MOl
8ArfHuzX3YxurPcqtoSbwZn/18Wb7Z0TekNGFqy2sDUAtI0opfy0NuPcnpUY9o4VU/aJ++cw6d6U
vOIL1zgbFgXPtQyKKn1Sm+mVvYZ+MnW/cfx4+FLiPgOFDwnC24nWlzRZdAd6j7c0l6lx/lOkRlBn
44PT7LUoNlcPhV+wgnxa0CK3oViTWaVZ4HBLVD5mb3rtAPsZF+vJ3U2ON0IJ/x4TzUh0GLD/uA1V
IkXkebhPXt3yk9uuQYtbS1M6NH0/3l+nm4F4qoG0RPIB6P1tIF2rLQSL+YKN9oQPw9uy+F4uF8V2
/v2rEF0JsIpUzdFkldHSVudm1K3A+5qK+hgBWCrU7vw7TKybKNKua8w57tyxAuNLXSl1nhM8PNNq
T9Vz45C8iSKdIsbax3UswLfjqLwZQVvZyntd6UWXquyTQ+j0O2f/1j4jIjwg/DvEHSB9pXqZJiup
BdbcsQcfLzcUNZ9t69OC2I1aH6u28qto9Bv1P9EU+UDJH++vko1UzGJxUBGHYMx+l1Z+5ZXKOFUq
+9yc/br4zkvArHZqMHsxpPdgZ9NY0AdiFCYy9M6z4Zq+9e/lyoR2EO0EnuncOTIKIMlzGmI1DPBU
/+6U1Ara5xTRuvuztbWndBT1OZCxngS2f7unhrVRx6bKq+uamNV5WOzaDwvjW602b1BYaHdums1o
2LFDnqQBRzgpGqKrFvqqQLKj9bFF7z1qmveDER/KctgZ2NYn0rleqHJQevFkYHaj6nVth0p5tZvq
WIb9hbrqUzYa7+7Pn1jN0pMQRtPPMNL+0t1uLi0jra7TmOPZ+X1o9kSktgeCAoTQFeTVJOb0Rblm
6GJ0pIasYiCfCGB7H9Xx+/1BbNzIgpb1TwhpEThz764JtJqrBtMIL4qx9b1+pa98zJL5lTObB6Wp
XymF/el+3K0smUImcHZsHcB9yTihuiSh6h0LvmvVGmevxhutTozBT8K+5NR1Oa5ITs7zrFufJsOB
a1Q7QVamBlL1jvlIt00YrS8I/9z/YVvrFM4VurD8KEH+uZ3zup3iyaMUedWb5YxIPwn8elqMp2rd
K/ZsgS3Ro0RHRKRCXGvi87/4vLM2diTRrFMttR4Xtzmt2aPRuEdn8gK3D1S6d1PiPUCKD6K3Xm+d
Qmc6LFXydnLnQG/f2+YeDGVrScMRxOqT4VMelC6mdoHIGSVVdS0bq/Hd1oyC2Az/vfIub8sXUaSN
006TXo0Ga26eu5Yzp7UCHbsS3w2X+nT/a25eSdxJ8F0MHNypbtzOsVFVeqKtZUUB5bvTaMEEgKdO
ROdtUiH7v6q1h1l/tZTgKj3nEcHnnWNvawvzTkG7FZoyKZI0o8tUNkU/NMxopxyS/Ly24SGed9Lq
vSDShFpzAcPSaatrBaiHfMJdGh+x6vtTuRmExzP+Q8gSUT2+nUlPDTsjd2aCxM+8cYOmfSrHf+9u
znUn+Ahc38I0XkoovalYK67w+lpHXeU7+VM9pt90C2JL/jvXH7AT5Gd5LCIPKw6CF7uvS6PB7vum
xuoM+6RS+XPR/9KK5BUb6/7EiSUm3ROc3iasQc4TFA6N20BLqiZKl/X4uZmYcnu1clL66OI6pMrp
dLCK/9wPt/GdbsKJPf5iXE4fFtR1uurqDosfVl+1jMbGrsvlVhTM8URnwyVRkUGD4Vw0GIeqrGuQ
kGXfnaOHxMp2yEVblB9M03nD8H1MCDHiV7wYS6jGrOi5rq+d4p4nz3wbRx/rIXmyYUGtXX2oqq8A
CIMybf0uLM5gCfAE73cW/sahyCh/uKjBOQVRcPsjQC2XeTJ09dWt6seqbS/lngruxgqBiqIKm3gq
sDS/biNQJh/yIc3ra4vpQxO+js1zhP6lUcR+iM/M/fWxMRyKr1z5NGYMbIGl4Th4I7hOvtQ89TVj
PbD6my9WHPMEuR9na1C0cTHUgqoABkk6lCZzCNd10TkvvD7HMkEvH+2pTE8jBoN+WMNIcdd4z8h8
Y3DklrQ0GB3CgK60qQsaTdOI1sjVyutjJjT9u1T/DQYlU4fTtymIPHDbbz9Xr7mW4s1eDWLbc899
rWSXJPaUi1nN3c4O2JhE8ZXQgCJndixZB6xs1YEiJfX/hP/BabZG42I2Q+Lbq22cyhJDIqfqjZ1H
8NYkEpCqEFKe6HNLkzj33qAUYdmg/tt+VWIBzPXC8/3VsXF+ADWGN0nlCY6ODK1OQktt59hs0MV/
ciE9t14NZ/g3BCPguaIoi0WI7uEGKH2pcdE7d0parpP0wV3bb0X6OyQ6pA1gLrh8KdH8v41h9JrV
DkbdXpPRPkeOctCa6DgM4cP9CROTfnuLMAg0v2kIkS8jpHYbpqzaDlHeiNeaHV1b84uNx2Jb9P6Y
7Aku7UWSJy2tc67FuAKp/d5JPxchVBD7TaZ8vj+gX1cZA2ID8Wl4gbBfbwdUIxsQDdz1VyXDicI5
lJl9uB/h1zVGDouYJHc7Jx6KY7cRaM8ufW0ToQ3PDoalff/JjXc26GYMCl/CRJiPI6NX1aakyhY5
XO7ts5t8QjwNPe77w9iaKACj/4SQFpilt13UzDZf3l38chReyPcD/PrBUVRgt4ulxWktLy2zVOMl
N7XqmnU4QcW2OmCeWdPirOs0mJVp3akT7cWTvnxUluas0ou52lVoBK7ZhI9zoXwuVVBxRlu0OxWb
X5+4YngQSyEgYCGhi/l9kUQUoRKXg7GyDBRjOpQYi/gmd4I2tUd9/Lsx+sOsVYofLtPOlv318BaB
hUg/Vy0eB2LtvAg8hmviGCEZM5iBAuOKMsIg9gkjuyDJnu9/wq0xitqoUECEQiBrE0KeSIdS57L1
nPZaIEeCHWOITqlbnHT0nyvX8e29C/7XdSnEzoVTBAk0aGZpXqusMrjw1O5qGN9686nb8x/YmL6b
v1+avlJPHfxr+funOeGB+Dr00+hNlfiZuzN5G+uRs5tp4zYCqCITWIWqkWesekeC9/eUv2Yt4OiC
tute5rU5IBEGvUDuPFnntyg6y1nnsLvGtvVQO1CtPwxKFazNeMmtnZ6HmJzb64KPQ+UQbU98U37B
wFbIgK+6mvRcF4lfwZQ3YzLLnSN8Mwiau6I+JejjUirZVsoauSZBIuarSj+NwynvPv3rlY0Twc8Y
Um6saMhUYGDaw1FXAzdPLw3IOpwjD0uiHuP6mzEhad7ryU72urm4cUZEfvNHniItvnY0Q3tZih7O
9LuyfJ6mvdre5qLjZWPw11MLkZ3mcreCrVJ1/VVt3uZzyHt9PnAizbp+vD+BGyOh9+XQchIVHYTf
bk+htmxUA4+c4ZrAbD0aeC09dn3i7ZzpG081Wj0Cb09XD3SHfIn0Sh+H3mAO16Vcg9zLP1Wx+zRq
2mnKejztpnfLULwz1/JiJWc7u2juJ3v8cn+kvx6CQEqALggBL94A8kHPdUXXxjZGGN9heYzpmp5S
Rad6p0+h3+pZfowj2o7I+D5a81I83o/+6wclOggaTAM16gry7u5rMp2+cccrjJZg9FY/V8/ctn5t
76TnGxhvmnvcJzQ4UF0jHbz9ol0Stm5nj9O1n9ImQ44wby6qUbrHEgmwIFl77+R5RRiASG39eo60
k6J21fn+cEWQ2wOGHwHCnjcJeS+titsfkWiFnfYsrGuxhoc5grebzr7Smjv7cGNWKZ3RTGL90qeQ
63dzGJaLNaFV5E7H9G0XCYrQNa7LnTC/Lh3xvEJXCn1a0mxL/IwXV3VH6Tl3sla9alaj/j/Ozms3
cmTZol9EgN68kmVkKKmlttMvRFt67/n1d6UucEbFKhShOZgzD9NAR2UyMjIyYu8d95XWLw+RBDtB
G7IfnYW+oDnL7Y2ezR8Bp2obecKFuZg2nkMfVZScNWu9yGoZFnsqLcU3UEGYdfTYl09V9pD9HpNd
eu8sL7OauEz/C/qDkd51L/xFxzn4NPwt9I9pcCubsbeltnK+77ag7zl8WK5FDvbphuRqYcCki1Q/
ntpqPzdyYz07RTLUnhEZJVSaioL4RqS64NjI6CA7IEDUfOp1R2ro1WzosgVFbWtwNcgiudNDSLJd
5LhcvXZ2ZWbt5yXZN+b7oyQwSNSJIQtRq4BXc7reUEmyss0UxddyickIqWn4bdzVn64fmgu7Cv4A
8AhJthi1uDq5ddYMYGJDdrWIlVt5MBvJLSHQuL3Gk26EI7sRK85PKVfLayZAo48VipTkjV/XyTLZ
VjWrPnwoFXEeE2GOn1ljNPlDMpWxveHJr5Wq06hA88B5FR+hqXjWPSkbSs9J2Sq+bO7y2tMtBgq4
lbZDCJQZA85jDjR/enfgPbW5yhDkJDCa0S6VV5Z2NX7od6VRe6gpXv92F0IEEmp4JfAf2O22erqV
aU2uTzFG8a1cHxpvMTol97KyKXhOZGldekAEUSi2q27ZhdECLSWXEGm6/iPOU0hSYuW17Ao5mVbq
6Y9AO9+WJmngR0iKeqSaYe8mBFQOStJYt8YSH8ZejzeO5SWbIjVG4YWXOhTuU5tIfi6TRlPAn2bb
n83oYaaB4paa0yAqLPuMyt5Y5KWdpkHskEiA2DkbfZoxiFjvUC3yi2L8FUUQmNCVUnNQXQhM3RRJ
6kll69Zps+G9Fw4LtwDHn9uVzvsaIqg0kdrEEzEPYJK0t6ex+1GqueN1STvMG/nShUgAs1wMvlME
0nutIunkOfkfuqy+Locv3QDxNK33vYm8BCnDdZ85TwC51XQwy9TQxVW68pl0lKpmQL4GTVM9+lGb
zXBQpUbe2LzLVqjlgSPj3K+hQKERl4tCBPKBcsZuPlf9TVqNW+DUS5+IRzV/EW5B70Zs65t4No5d
OWZWovl2xjRoWev/6lHYeTXgrY2octmSoA+C9qN6vdq1ipOWJmmmMYnb+DmNxsfZ6B6lYWsM2kUz
3PokH2TOKLycLoiOIR2ujEnz7aKiLDGFzlEUMW6qWl42SlXiClvFZtYipoKSHXOxr8phSyQbUhua
qm8M2R1YDE+rv9aN7OXDB02Sjvxz3e8uLI2mCVFDgcnAUMTV0mrLUqMelrLfT/8US+Y6EF7ULT2D
c7ejUYjHAfqiwmfZKyOyzgxX1DNN5BKZveZU8z+JOaUbAemiEdAk1MKF5Ku9umHKuMGfpxAjetvL
u7ou6cyMdmXH/8UQypkccoOC/xqF7/RpVRZGbQqlrtpTi5y8J1yK7vd7vwyfn5YWos2EdbhAp04n
L42eMGfGZCZPm8v71rGG+maYSYHcvqiV5OX95vA7mXYJNXjeu6fm+i5o2jKKLD+zmt4drOGjHtk3
5vvJ9cAW/j/5EAwybWVm6esRucnY8iOp9oUVdHXeXVVxgJdR8EJ3XIziW3mbk4mh1VJoMR41/syj
JaARY/2uM3uLnXN+PQhDSEu+1g4J2qdbpjNFcg7s1KLv871NpU8lYu05k+SUrXf7JUMGLUduBubG
2eshPc3Yy0EVIdZolo4XjmjxhVBdZTQctz7PdUtn02ZGUGFyL/N50HPZq913za52Y492l711t54n
LCQq/1vT2YzvqKsdHqRY0oIHpWwe0SCppPZRCWseqRt6KpdXRVBgqAfCnOu3+FhzjJea/VOTOPKK
UI0OTRV/KPOyuC/sduPgXghEYHPEPCCAe5SUVwe3R6K1z+WRrCGieepKSvjFAlz56/p5vWhF9GTI
M8nA1kzMOFWNoFBrFUWOpKrdQlObo0Ly9+e6GXFYTu8jxtq/IkXZPnLLlY/XldKFVY4UbGdl2S5x
YApkkqx5talM++umLq4I1DliCUDPgfeeHqcyVpVibDsyOz0ePAQHBzQBLHuj0XDZipg/RngggIs/
f5OcIBK42HY0QH9PcucF+ZHkYBaRvbu+ljPvRmeQoI2SM2Nm+f+q6CqNKESFyJT4fR66TaC/tDTO
Wo3r3NI/amW7sXVnDo45HqyI+IKJJksRX/HNooxy6aY56Ho/RWM5I/44hePlTJ3ZOrVnuwdmVygp
OsDhXnmJp4aCCTBcoqg9A8mGL2jd5hSxpK1hVK/x7MTphBWRo6IOQVK8drpenasy7NvFb4SqoGdq
cxbCRB/0nxkipd3OSKRCe5wke8jukyTpXxwtsp1jOpiZ9VAGpW4Ai9PsxSXfifpdq0/mb62rjGof
GFb83UZ881MZyAojuicBpJzaXn/UxjHtd7Wk1C95U6Qo8lal86WcIu1vOZf1L6NTl6cssdNPRao2
z1k3S/ssDPKEB7RWfRxQsqTuxbyxclct/fiSUEt9GvNk6UCPO1K/Hyjr/lKLMv2Zz0H8KQmirHCN
oiqfg3TRM69aDPNBA9kb7UF4RpwxxBO+RalKoA+GUaYXEY3zQV3awTmCo8uMQz6UafxJL4uodLXM
mR8avZH0QxSrEpxHQ/tpBoncuRHwA/lBqePseciRen4sYol38SLPKDxFdUBjIMtH6VMox+m3xRrK
76PVWreJXM/f8PI0c2U6V6WnMZ/5R5FkUNravByUnRSUGWzRoe8/hpQu5MNka4myyw2lTryuK3hk
ZFHX5m7dq+bndtGmft8WSRm4HH/nRxQzHOKmn+bEoWy2SM+DnNS528d1V+6cNlKQ7q4TVNUWpv/8
Exdhudz27J3J6MVR627nKcyVjTff66Nu5Xw0oikwmrxrBb3g1MVjNYladZxGn1lmBYrN88A7Vi/N
MTrIizNmuyCx5Je+QV/FzTMn/tiVnRWzIVqhu0Nf8imU2hlaT5uV/EdQZRP4jzRRwaombLqhFE3C
rlBe26lMQRj2mWwb0M3MOLdcJbW6B1IKOQfmCwfCCzTSPg/FQPmB8mS+R8i//gVop6l3jrJ0fyRE
wtNdMdhoQdojQJi9kqrR/Vg5wUcrznPpBqpJ3h+sdmimY+c0/bzTQK4XLngW62VqR1neQS4Ks/0w
LXMZukbLdAa3rzUr9oqGWtFGenYhVvGUokQhUMUi1zzd32QeqqgwqUmPZgWn9Ghq0WGo/0jZlqj+
ebcDQClMB0gi9G5o5q1eh7ZUDBNKdZSlk1B5Qf1hch1Emw9zUsn7IkdDI+6nLnHrwmaSj0Sk6ANL
OpQWyEyenOF+1OtkS5fnQgS1Rf+By4HHEHiB0+WjPZ6anZ5PPo+HmetAQv3GNP++9/qB1Mf2MpOC
ptxZpXzq+7bsY33xedIeILEgCtrd9a2ZiwGsDmI77zdHHZFHA5VhoYp/uqZlMQe9XELZLwEKPvWi
p21VOG8OVpksa7E8LZ7kd995XEEwtaAW0l2x1pdEZrfW2E7SgvZf4uzRHM9v2qbs74xWLykuGlsa
A+IOPY0Lwh6fjCycl8saITq0U8lHjWQ/SmLLC0O9enAGadgZ8yBt5ChnRQAYC7Q5mGlBqYYbfZ2j
jBp1OzWRfdkI5lvDLH6onT0ep9jhsgGw91iYSudlilQfrn/IC0dGIGApnnLDA/JdU6tkqYjDUtUW
UN+159TqXraHm7F3nnuhzoIelzp9GrqUidG3cdlObixGBlRB8nz9d7x+vNVmAzwikUGgEFbg2qPA
wbTO0BWKr5NmeUNJ4dy1RnNwk6mo9xE91H1fNaZHqJy8eYkrz0mG9pDHPSOnmaTm5uPwp44t3euV
rrjPe1l6kOVl+YyayHiAr9/s6PhmjJGbnJuijqqPxVx37lzMwQHls/rRDsvu4/VFnZ98DQYPyS3E
VCp9pvjqb5I0uYrVqoWV5GvT/Fip9deu0rY6cRecFD4vYFyZbwfsY3USq5kZBGQ0k79A3HhQ1SnY
4c/xT0vtnY1a4rkpMffG4FXKSE+ai6tAxrzluIy0SvXLtNZdx+jmG8RKck+fumnjPIi/6tQbWA+X
MQAW7jw0r093jrJVxJodzW/kuL5Xu3bey4NhvhS51t5zXZuCpdp5xmSGnrPMw5Ym7zlBgVuE0MUo
Zv4BIb66SRqHbowWaJqvTDT3EKkLHJRR058SE2yded/a1VFfWreSx8MQCont2+uuc/kHOFS1OJ4s
d00ysuHAOjm1IkCFzJmdwn3aT14m14imL18U+XONGGBhaRDT7Sd5bAEcbj0xLnxu0cnGeekni0lE
p9+g7rE/DwoxqcyHz40CZ4/6h617URCAcry+3gsfXFzdvNSFL9PHOTUGlQhJX72T/VxGJY78eUEF
Z9D1g5W245dRioN9qw7pobCS3NMWp9xft3+eo1A4EvP3mCGM063JaXY0SQHeJPtDqzj3xhwPe7NM
WhJOM/teFFK5ERrOAz72DCH2w/AQ3pyrnChQJHmp6Q3QckzMG4Ryi7swsDMGhKrDhywN8kcpGPUn
u0Qs7vpKz9u5KvvLPtPxhN90liqoWWCP9sBSMzXygtJ5npP5S4nuX9KPnpE4z1EZfWoTJAv1LXTN
hVVjWihN2+K2WV9zcahHky2x6louxI3tBcM/ZeLrZupWVuXF7fE/rfVfg8LH30RgLQ4oD/UYdOrR
lep/Ujs9QCR+sisJIdMWgHh8V9R14Y6WsmH7wvEBMwB+gHVyr6+nVS00KZgsQbnGzO18p6ah4qX5
QCdyMNINU+fKolCvAUVRGBJdGDzqdJmQe82JJ7PqTyUaopVbICVuIzi5BNlvOW4fGdKyk9L6tqrj
l3GJ9urPcRy+Jk67R5dtHzAxJWLwxZL8hV23D8ctaMyFwwUihdIISAoxYngVSWxqYVUCGsw3NFQf
zdKL6+9JQXOt2QojW5bEn7/53vS4TLk2qMSlCLDJw0NndofAoMW9Nb/xoiEaUMRHoRuwvguhGzvt
FDQqBDLncWy+J13FZC3DNd49MplPy/WDVg6ETGYnrQKjkUyTwEeofpZku8L8UVbmjaaNe+DZGzn9
ebaCJTpDBH3RVdZWIckJLGsw9FDzjaQrbkIr/8wtvKVHeeFeo1nNeiz2jeWsuw5KKpmoJqcgOhBR
R1K8H28BeDCXEvAI0wJiY9mb5tTeNAAkbmlX9vuZDOthtJ3uM/3aYaNQfL5o6K4iDop5JELj8dRh
ukjSh6hJZb9tVcTQ2qU9qvWQ7q7HofNYwDAbICaC/EIZcn27pYBlNI0P6SNdf7uYAWqs/W1obiRN
59GV3IxAo8F94cG9RiEg6iWlcrQofqq2e+TED3VlCGDW/SxPP4Jafda2ZteenwKaljSqBJeIrHJN
BMt1Z3QGiFO+Dt7+WanaYZcWgXlnm8DBpNGc3u2iPBBIfAS2TUyvXKWFErUMu1wakqJOLe6j0mwR
/opQM73+uc6dAkYgADrqPfRjz94igDZKPZYn3S9z3dh1etoexzJ8/3mju0+Sa4gz5+AXp66XSU06
RC1WkJQxmDdEsaLsc3tjy85dDysONgTYnlx2VdxarLwIpk7TfXsKauRnJeUnZ995rttW21/fNpET
nybtuDHWqF6hW3NG7GhzZYmTLDF8qeqSo1Hl3CVyITNKXtWOczLMXyKp37r7Lq1P4wFLmKSAjG7k
6S5OgRXkRdkZftzoQ46OcZIAg6N4qrt6W4Zb+ljnrgH+DTAcMZ8gydPg1FxZzH21jLXhL3lteDZT
Yg9920mH6zt5aVFU7oQeFk9hwMinVhwUaJYaUU5UGQq3XJ6cNLxREnUjKl36XjxMQYlzlGB9rdpW
KGV0Btrxph/bMdjYQc9uzUwbb+ygjG6cjjo3uNl3Q0U4tewbmS/NQCjYq6WVujkNAJINBA6rYWdH
0XTP+6pyZ8XpNvzxQqYrbAF0YHWC0bb6WNpspI0eOIZfQ608lvks3WfwmW4gafV+bzXhbZFF/c0s
mZqnj2pyn0+zsiV7ceHGozmIdqRCixp24hqhFk9DKA9BAXpALsipp7tOD/d68Q/6iybyL2jHuqFJ
UR5i6UdrM+W+4EoUHiiFUoEVSAnx528yoqpx5DBYZANtPytm5ks07fRojlwy12pjvy+a4qVKawos
HBn+qalwQka/723wC2Zky/eGBpv/QzLHmeo60jBpG4Li50fRJpUEPcUQO8Rp18CZPMuiGlUg05fK
IPjUZFb7p5oCeSO3Pl+UsEJ2IDTGBEnkdFHtYkpEV9lE/9lufqiDox0yjU6OG6dtv3EgL66IPA+u
C+K3FCxPbZWWZGSZlFm+00Vj41ISG8vDWELI37gULhqiiSxEGHmjWKtDqNS2UbQDX4rLuviSBVZ+
I0tytcHQPgdQCyyGKHkLsjhHcLWeNqGXUUIK943QKb8hJgKEN2mlp2Zshrt+NOT7cFqUu2KS5n0C
OfqQJnJ+bPO8f6mV7FZPkowZx0G2t5I6ONrSoH+Xu7T7mlRz9WRFo7kbmi79bdE128gALnx1FILQ
C+RTCAK4CJ1vTo01Njyc4zYAVcpE4zKkUmjmxkcjmzc++YUYxeHEuwRh3+BVvsq6e2uiuWiogd9x
fSmuIkfRN5O7OttTdYh/1aUQNo36ethp5hAVBzsdyy9DaihbSz4XRVZtElTSYTyCbu+6T1FmqAfK
SWQz+zhJdlUiT58aKXK6nR2mB7AUwc3AWK9dmpPWNaPU7Ls5eIxzp3lCmyV9yFL7i96g3ZER+D+8
9z5kXA1VOOqOQiF5rQotK/3gdH1oI55gzp/MkI5bmYfV80KpYuNonF+KvOYAYYFVEYMc1rzhrhc1
oqJKH0Yn98z8l4ZKYoNAaVk50OPfHVxAmfJiR3WVvJ1/n7rZrIVtb5RW/lDaj4IVoiyIXX9/796J
ajq1NQrExKl1KZWl0DhK1fRhKWg65pPyW1eGxTPDzWFSZ68B9KdovaEQwrk5l5bWEI/VorDMHgIu
06csjUXhMrKY9WAkdxydranjZzVDXqk0g8TzW8jjrpmOkWzlZU/j+KHIZf3jTAFkN+g9uvzR+GcJ
OsMbdUDfSqQ5LyoD7TdyNBEjT7JdrJO4UyYmPlB4X10MfR10WtMN5cOQhvpDUizLnolZ07GNuj+p
xCzgMpIbDwEd5eP1D3rmocKwEEgnm+CuWLeltB4V0iV3yoepFnwmTQsr5KCCIFTcWaUVcsiXrvmT
VNO7WQsYJkBRp+WtJxRbT701lgBcF0pUPfQLiuFQ4uQ97hS7djZ2GwfjPCwKWyCpwFsSgSHPntpK
jAIlWC2vHox6DHZFUzkwFEjTlFJRPoCZjf7aQ6LfBd2UZK4VxuoHxZmKm+s7/fouX39jLncKIihz
wC1Ync/RDiO69FX1sCiN+REaG4J5xiQa85bGBkBHSsa5OMhy2X/MjR5BnDhL5+e57DJ3cVLzrpMM
69AFzk8VvOhhcebDBLnEC9Ku+nH9t57dWGLDBMOPtgXFtnX0ruLBcJhHXT2kQaLvM9V+LMiyj1Vh
az+vWzpLHrAkCM1cjJoYiLcqNtI0SRWEh8uHxVHiXc20TfRyp3wjDp8HE3G6BO/dNlTR4Tp1gNhu
gzo2a43mXtClu3ooVGqnjZk/d62cjMiJd8YWZeV8D4HeaiA8SWBFWWP1VuYtPmecapORe0u4fCzq
dIpc5Dyk+qmaymSLWHVuDhIXCC5SV922nTUF1Oi1cUFixvYZAAmGyKIhaT/IDiBkN5ajsH03EEEg
qzhR/A0Ot9i61lXpTVtLs235oZpqscv40GQ4IBUahRuZ+aWF0bYSnD3qvWeAD1xmadIitv0J9JqH
cC9ay6Cg0o9jEDHu6r3uCL7zjTHhrm9SNSp4kcHoYtvvga64vKhK15wS+93Rnqcb+DRKQgBLUGE7
tWKDlF7yQQL5Ww/qUVsaRKLxIrhbepS442iRLBidXrqNZqYb+JnzgE8aSsWLNoYACazhzW3AFOPR
iByUJqZdNQT38RTT+G4/LYNyrKVP795PBh2a4CWBHqMDsnobhN1cjgkZot/X2Wy5syFnktfZZuq8
N8dmmg5vHKTGwReKktHplup2rfAGqUpIaelNbHFfq70i7R11q+t05o4rQ6ub2qxtLSgM5PMyc9ip
xd9yfLaqeOOuOIuKGOGFCJtbSAbiJqerCYK5jWKhKlGaHQTnsvxUyH2+UeG9aOQVSUThnIEAK19v
IimTAhtZk36IwegZYR8/ygh3FO89U2IxCL3xbYROz1lkcjJKRo6NFGAYB7djztBmurLthpW1X3Or
49OkMeCVZJpWq3Abdbnd9DyN7s3Zq5TU6/vEDWCRWvNxCm+ve/XaB7AFAg0uyuvsPahkp59nNGfL
qIzAuM/kD3Y3efXO6rrddRtn6cKrEbjf9OspgICQODUyw92gUuGY93JiSsAzo+TLolvFl4En0V09
O+G3jrfq3QL87BhqS+zZUOq+yr0ZPptTkx17ibFgqDu2d0WVQePL9V9l6Wio/Sd6uDXv7zVsvE1u
+LXUn8kYEDljZ9av80pb5sbOM/seSFnuBXpR3iroZXm0Y5ojQlPTrpibet9Ntb1L7Dh9NNt2Okqd
WYRU6/rgrlTteh9YZfRotW3wYElx+amRy+4lywWJYB6l47JEQbJDKUfedR1ETQjbvdHudQtUsRsp
4Eg3gso6bWBR8FwFGxSkISXN1VkH0psv02La95DCebMdFbW9lfrvKaWH6x97y9AqNazkGcACYPX7
YbmnZ+9po+bm8VM6fPkPdrjhBO5fXNorx13UoutiJurdW8bMJF5z7xTx90qv99NiHa6bunAeebn9
a2oVkGezL+U8su17lMY+BGjLWvWhmx86Q3ZVddwIZZf2z+EagdZJfk1x5/SsqFkfa3CbnPtsQOV9
RNz7toWnfGPP/aNuzcrGNoptWjk7DHYxgI9dJCdZmZMHLQqUEnNj40xuahb9rlHjLb2CVy7BiRkq
9gJJrMDpxgfXmJmUSlHiWHXkj2pc1R4K4kG1H6Ju+NqGg8VsFWtUf7RwHohAcxZN3tTOfe/Jk9rN
Xlo6/afeloto16DEHbpUozWkFeYy1TVXC+fl52Dm2bNZyIq2L1JdZcyyEWrKL7lqNCDbc9+M9o5W
CY/AWA3rrV7SmTow9xpS+TzuxUBqIX11+tGUuY8DS5lC30mATAz2M2joG70xIiYoSkw5+z7UDMjS
mGHa5l8X/lOC0+r9sJ+lLdzbmbOe/hRr9QrJqQcoZTyGfifd5XJC7lAfM/VojbaLdu/xnSfj1RiC
PQYAW+cM7gq9dTaibg79OPsaa9J+mP8O0Scmxt4P07frps4uKmFKdEbgZqJCvO6PSwx7Bcq7hKgP
1zs1uJvAiM9b8mhnhw9BFJ7VBEkeWCJnOf2OjlEOKhrWsd/k9kMffAmU9DgywljvN1LXM2QKHoMl
wTOlUgG+XvySN9n54DhBEOUTGB9FujesctxrJLJdrZUfx1qbj+lUTvtMYdiDGSrphymy28McIb0w
RvZwhMugPssjkN9SIXeruRo/BOSNT32hvZSDY70A7kSz/vonOOvY8KMFZ1Fkv0IjbM3lmWNAsbWW
JH6d/I7CmvFO805d9COEqYOFVE0936NmuSu+chgza9kodl40T08ObDFNGBp0K9euIRQ0s2wkiH8z
yLWGO8TIg7vOGFzID7AAJ+KK8cEw/gmbr32r76IEWNH1LbhwuqCh/vsTVg5SKmlqpIbJWMb5R5jA
ZuvcQNoNnexpWwAX8Z5YhUwyWYH2pL0iXlenHhJNlo66N6sN5pux/jsFixsO33PGlKrhZ4NxvddX
du76kDfZWVF45epZM/zHQkOzWO0jX4l9OiBeY8e7wjH2Rv7zuqHzg0wFgRYudUka4tSST9cFvV+2
S12LeN2rAljt5tLnvN2Ar1xajYgX4llKvUIW3/HN8UqyAlpWFsZ+Xf6RJC98Lpz7rvnx/pWAFrRB
XHC5MTrw1Ehaz4aa9G3MIWy9rNpljEpU5q1qyIXLBZApKSlnDj48FKpTM5IValZgGjFo6a+Wln+Q
w/JYWtGL3aSHamH4Kmrgjf7NCavJtbvmaZmlv4ISK/UbT7lLm8pns3ky0FzkR53+kGWaK0cAGRCs
uqvU1xmlTd2747SlXXLJRfAOQiNJCbmqOBpvvl4W1xEk5THxTSnxijF2e2Nyw2RDYODScsADwX8E
8wnNcn3A9FKKFl1P/FDuXYloCVnN5Rky6BvB/izHosMMuAn0Pq0sSqCroCErgxqFAXjONuk+lEo+
uiLC7q4746XVvDWinu4ZIHjFXKYm8YU0sll1T5VWuqnzHDb2f1mOGFPukPMI1fNTS6peT46T9omf
WHniNlLyJEvjVk3urNAN5QLGB7AmBXElii4rK1NdVk2T4QOzOkzHJlLG/eQsxq4BzkUxyf41S5pM
hdvI9l0xOftgdJJ3B3suOwAZQjdZyAWu7hvSyAnFQjnxrdiIdpJj3zfw4faRrP2d28rYTToX9fWv
eMnzmaZJfZ8OCrFxdcSQPGmmIBU+mThHHgnLDZlk6iVMQ9tY3AV/If7SlAJ9ASls3bQwK7mvxyJM
kRD7W7J/BEgtbTzB6Hn3kk4MrT5kGPV9pSdS4htqtgdReBeMhg8zd3/dzLrphb+IxA2kL2orgotx
6pUhdMEhj9OUWeZOva+CIhzdeXF+mkneepSOIzexA8VlKtoYQjccNxvWFz7dyQ9YfbpFipnZWJep
3yryN2aYH3vZeMpm6SaQzdGdbP0xMbWvdVjfzD1T4ChIg3ZJGPmeJ0iHTVkuu6jpaLvr23LpV/G2
I+zQlIBEtPpVRQlyAppp6keN4VpTss+WF6sy3vtoZfMpjtIjoMygGmtAUZ1oUQ/iQKy9fajrH5H2
pKjxjcOr5/3LeR3/AhGft9aajhBXrRnLTsZytGav6PCUrJ9t/e4CnFgOrxrc6dXKOmD3mjUGbZ76
/d6kYxUVn5X2TwnZ6/P11QifPE3xmD5FeAMEBdQWzsGpz47a4CRjw7BqSWW+aDNUJZnsuL9u5JIH
MPKMFEWIJp9Nus/DRmtboyJct9/U7Eui3jTJ3+smLsUSoX8FywqcBHW+03UodR7APK0xET7mwcuU
3vbBztxSrLy0W0CKuAxo0cDyX32Vukc4bTKIWFq5VH8A6bcesw7MciMwnjH/RCR5a2d1kzZtVaJa
EKV+9S1LC1diqoFSwDsPXBntpqaWj0Ge3WVV7TKwLrOix0LRN87T+TODn0BuIoSw6K2sE6A2LuPW
GJPULyV/jvOnKes8s70Z0wgN2S3o+QUH4f1O9i+E96gDr7KtvmGIjpUoqZ9Pi9uZf8O2cDPL2HDD
Cz4CRBl0ED0N8Xhc+cgg1dEYNDO7av+Us86VwgMUcrZ1C69zcTnUIkC/05E318peSWj3dTupXGx9
46pl6C3L3Vy8FwqNkxDmOLc67sjmrZYz1kXcJpZFILJN/CP05Lb5DzvGp6cmT2+SKXUrP8xGZr4w
RzdlBOyveHkehpgLrXbT5uO7T68gHkCqwtVIdVbFKzMJdHBPDkshc9TGCIp/6GnZEZWNjaN16dNw
dAU2hcosgy9O4wQluWYCrsR87RzpJv2rA8neeq/EjfgyorvKvwVHeY3hS4d6CPKhxQhS0qG9d8In
JXqos63u2YWEA/S46FSLJgEIotViQM1ObY6dNmUCZ5zumya+Tc161wG+L8O7qLfvAHoer3+s86rA
K7KH1JgPxUlaHdbUWOQ8H+bMX5QP6eQy76ui8X/4rVdfrxu6dF6J5zyewfudqwsWclVLvOLZxiEE
7/WT6QfuILfe5lP9klMI5Wpg2wL2v+5MDHIT9c6c5X7bJb9LIJ3tAkbWbN+fOXCf/2tmdWClVp6i
WWKWd9UaN0UR3S7Z/N3Sk63r49JyuApfIVBkQ2v3o4EaaMXCZPIRbo3bA9o8pGMo6ihGv1HkuHAh
osBH1R7ECb6+HkpCw4O2miJmhmuJ6SkB9A/T2qp4XfADgFxkjqATeMCu4/YUNo4zLjhc28ZeZFiu
1Koe9VA6rRvR4VKhA36JgCyjdiOmbZyeKMuu7ay3p8xP+juGCbooGKrZ15phjxWdiV/ycDfHP/Pw
B/XmWjG8udsK6hfXKojVPDoFt3mVYSRBU2rTqGV+Kd9YJJcVAqVB7IX/4YpC/A+6jkO+RHFKfNg3
9Q1FKQ1nQAsQscb8WKItQAlMijbKpcKhV8kldFJdCFGIpayJ0r1ZAbTrgsxPNeRPl+OSKV6jPXfB
F2lr7M+FoMQ9C4mR0czUqdZAjK6mtWOkOGIBV9cd8jBBXiTJj/msT7dVT8qZA3p/iIG8v/9UC/Ar
Kg1UVsjWV+GQ95aq5vzPt3Tmxv7p/WR4f0MFfC8AIUSehHzVutyhDUFZRWEU+X33swL3JBtgz/u7
HK6AsylfdSF6UFShkUJXU+B5V0cAPYTWlJY59peo8goGhIdI3M3P7w7tXFevypqgC8h2T90PwaBc
TQ09RmL/OV/6nWz8NZk38x+6KQJY+68dsdg3bh5b0byMOoVLy3gxA2vXSz+S8gUUzUbguODphD8q
pCJq4IOrBAZhyqlBAitG8TfZ22Qwu9hQKMorqTvn6fdlqN47XZ0c441FQBqnK9NbRavAXsXIeGae
zgtBTV6YnOiacraxtosO8b+1nUnoRVmVFEoRUPxtA1qLo8wCzR9Tb23cJVt21NMVOT0je9jZ2M+R
hp61hEF/5LVbTMwLNxZ3PC84Hf4Wb+yV5wEYDlLDLmifNMZ0dJT0ZtCYInHdvS8boakNOpKG9vrj
pGNryCgBJqJevpjhXyudf1+3cCHesYx/LazuiSEM0z5TsJDK7T7Tf6AG5jWydSMpDxDFduSa3nWD
l5ZEak6f4fXNsWak9U4C58LEIFX5pwIqmjw3X66bOHcAjZlDChAtgQNg804dAJJ1MCk5MVyqbK+M
Urfrfk5b5c3zjRNGULLgcYY7neV6rcWQO0pdflkFh8wxHhPtc2zq99E0PUV5Bz/Wurm+rPMrHSwV
FwStVo4sMfV0WU0g6Q7InNyHFeMOXETTh9D+NGzN2Nsys4rbcRV0UVNU3IDmPsuM2I1bygN5nbmN
8+f6is6jHSsSVVtK4xZEy9VJVR0psxN5zOnSPQVx9aWD5ltN7eNSAYyItoaSXfpisK6oTpH9CUrZ
6f4Fci9RhSP9ixJaMTHvaGn6UutoWDfdX6Cf2++3M0cU54p6NCmYwGuvtWSRq+0meal6X8+SZtcC
JtghWlDeaP20RZu+YIpbHRIbjSYxInb1JrDod5ZzpAx+Ggf6Qz5l36YkVA+LZfTH6x/t7ADTyaCP
JdiOAtW5Lko0galKdT0MPv2KnWRVuyi7vW7h7Dl6auG1n/Lmss2DzGybirVwjv6PsytrjpTHlr+I
CIFYX4HabJfdXtrbC9Hd7hYgCYEAIfj1N+n7MO2ywxUzD7OFY75TQtLRWfJkOuk4knEDi3q7NHzY
o6FeZw7R3tYP+iS33Lrfvzb/4VSu5qG/CMwEGk0oOL8/J6YrSoDEPQO6rC2DGHPkPbBc02sop39t
6MNNWw2BNw6JN8r84NJ+b0i1NYh/YqyzDy8FGHEKaJDWEZivfn1t59Oz8Y+dkwUtQ8fd0sWCBvLI
6dFnj4KemQM8Z+LkbqmiInNV+9gy+s3Yn1N8VPT161V8du7AWIGBgZWgGUfw/dcCQVtNwSxjrkhl
UwJpREvbMxtyzsTqQf45eOBpbPqSwsRQv3rDTW3uvl7CZ1/pnyWcErGJgc19FbHpSjRdrtwuU2gI
N+GZpuYHP4djhXFWuB3gHyLM+71fBcb1JtEPfLpq3tB3yOrgoZc7Yza62vnncDSfrAgTg4hNgKCB
8zz14PEYTcCvYUWtvm3qBwGJivrh64/2yXLemTh5j5Rq24iDFeTKc1+UeMO+dOqmB1D+m6vO7M8n
F/KdqfV8/LP/3tgCnguazyspegSoP2j8YsEi6Z6LHT63g6ohanp/eQ7f28FQRT0ZWuGr0SyZ4qyJ
kYCBHdRPlvzrj/eJL8OK/mPp5ESvoyLuHOEsDKrOODhbIdS84TRzCggrnfl6n9weUBNBlRA0tavk
o/d+VYzM3hy3YrqqAD5o/CWdkLV8vZxPPxz4W/+GPxj8P/FkAWSTBxD1g2aUXMiObcEtkPrh3rdy
/7Whz74bCg0YkFjHk/AYvF9L3Nlg8sVogY4f08oeRPsUNy9rXuSOZ167zz5bAvTQXw5BlEFPTHm1
YhPxe3sFujsMUtK6zEbd/NfBD6bN14FX/AulQ1C6vF/QFMtIORYLKim/DN8cj+XV/OSxjevuAIP4
L6eDUMt7Z+3kzs7IuhLLjUXFtc6lgqRjcWvOjdJ/EibACCIrVN9xxk/BRNpFObcftL2au0sIs0Gg
FWy53YsGy0LxBp41fzxX7Ppkq1A2QUkDo7wg4jqtWIOIwDhOZe3VRI8KbXh9Tmr4kyW9M7D+/R8H
RFUsiD9OOAvcbiZeZygXFuAFBMeP8KK0TtuzQs2fePB/TZ4GW3bqFj46MOl2cEbBsURsjHz56+v0
EQKzEihAARDld9Q2PkgQ1OCjiVtEvVe8PpiZpQsNEXb3GzOGKa9zglsWQfONhI9nDH++Zf8xfHLu
AZWqMUiL2xX3V6LPQf3hTdUahb924zOt1IbYIFXJT58H6WziNPbSiZ9jzfg4h3Gy/JM7XqhGe3GI
28c8H/is+OhzL4ee04CfU2McA1NtS5QX8g404dQ+YI60b1N0ZUWSEZF34850W2WKg89b9AB38bId
kuvetf/TNmE6AFVjYCBAivn+/MUuG30Acu1VhTaxFW2qUZgWKEbKIItsaorretiO0D7/epc+cetA
1P/H7MmxR2VjDmQ5w9uS+4SpVDwxv0Bb9YxT/0B/ALf0jx2Mcr1fXgkWC6J92KHJj1jsxDfH7Obv
0D5eN6F8Mey1z1tD02Xw8J9VNp1Z56fXe6VwRcUNeKXT+M9rA1aLEJ83rkAYWzmbqf0Dqart4vSZ
V5mtY787xeHrb/sRA7Au+h+jJ2UDMU5gGhEwiuna2xiqtwFmEmp1gWmCILhkJou9Rz8SB4IjV0K8
c1Fn6nEfAeLrL8AFB/9wtNaxTk6/u8Td5C0uLn8gmx0dHkbKN0PRv7rd1idmM0bzoZu6lNG85AP4
ydtLTNSb0oH2sDpwdqmX1yg5jqK4kOycg1iX/663cPLjTkKKSddQlqP4cSwMtkEh8yH5Vow7avNC
H0FaVN6586EtzmHW1pv0wSxYOFZEBL7O6WxDI5Uslmk1C4q8he0GmgnJjtpJfiw22MSxcyYr+Jsf
fWXxZBegpcAhig2LbRMclmXcsy6jgZcGV2G9K8tj77v40yMloLpF4MacVPODWciu1/81kmv95mjC
YfVr188/OZJQ7nFUyzz8lHHnmWPgPbT0zHI/XjWA59CgB683/gvo8t5f9WXuaTW37rzSaz04OuuR
y8sFo7wbaEghOn3xWvP29U376MVgaQXgghYNJEKnNC9J0fVNKML5CgRvBaIdTM65dd6fhRR/PDrv
7ZxsJMdI+aL9YL6qH0iYNnrnAEX6pMntCCDz10v6GBy8N7Uu+Z94pOOJ4q6M579hMER9i7CHvvn/
ZAQoXDgpZKv01Ig1grIJRkJ/C2LTbl7w0c4Obq6+/f3xX5fyHytrxP/PUpJFdW3owIpfPzUYKtk1
kFKB3xX0FVp5CcYjqQ3OrOxjFoHhDtDDopODrjOIwt/bhFTQbDwIqlxFfFsnv6Z6Fw3XLYRcJD3z
snyyURhNxuw4cJsrM+TJyza48Zzwni9X4PTBYsYbkGksVbf5+jh8EBmFJB+6h2DHw8VdERsnD/XY
DoOdlnq5itSNutNXbcFT2aKeCTaDGxunA4RdBP7X12Y/HnhYhQIxmr8opYLm7P1nDKVapjbA4nof
A+TqssHwmc0C+sBQyB2q/dfWPnkw35s7WSRGtlB+GmBu4duiPPpapJN+MNNFcccxwBs5G59uHH/e
z6VF0vHza/Mfz8w766cju0OHdqkC1eZVA/57nzx34dP8jB5rNk1//hdLaJL4gLIhxz25dxDUE/Ak
zgx02X3tfCfFa6n/0OI30rWvDX3+RQGKAUQgwA6e9srixIyYryoXoCGivKsrCMBUKXyzg6yjN1u0
6doCxD4ACLrObftqADv6+hd8fA3wUVf+IKACUdA9dTGeJANJGLZ0Bqt8mI7ezl22vo/GkMi66MK7
+9rcJ+nOe3snzsaT4yB1jHsyk6Oz3Pc/ILPzTEkeVjFGMw4Ww8RfW1z36r13g0Ekw+BVXzVRTsfS
oxk4RE5waoYFI6lgGOwXnaLBVp4lrf/oad5b8t5fRi8JBzdQsOSTnY8qQiiXPFi2nDwo8dwUD20Z
bLTZeYRlbeseUGDP5v4wjGeuyfrIfbVg+v5n6B4SbzZRy1VSvFTJT27PbOGn1/CfD3ryyMYLrYey
7BbgpmV7Fxcomd94Xc79cvf1zn0cBYRPRRcMZAsr4w5SkPcraftGzKJfoKnKxBHC3zIbaB/vHUIE
2KYW5yinsU8pyPwyFbYbEanuIPVYI3NldPv1j/nsqwIJtw7YAKwLP//+twzEuHNXeZBf6X5F5U1z
rrPz0ZNjbgh6c+AD8ZEShCf3Ii7domi9sLhikuexg7f+W+B8qzkkktLpvxUWR60LVx0hLPggUJo+
DbGTcuGR4qy4Kpsu9QeITP3XZ2RlXQMgCfQKID4/ZRCMpxZjrzHclvUw19Vdyw3ltz5YLs5RZZ0e
xpWWcq12hqAqBHr2tPPrytDYrqXOlYM6CavemtakAlLwgMNnqjtzID8zBuQTIjH09tCeOglaCpRx
Q7XU7Dj0h+YbTuBegro7RseiXM5gw0+Pw7quf02d+JJh1tprBWdHWhSHysaYXeucbdcjGGNMpjXo
uglmX74+4x+c8/9bRSMYEE2U2k8PYQhduHocHQdYQ5uO7CFcdtO0Z8fqYNs/bHGBlXv72uTp8/PX
IlgNV041HJjg5IrPyiui3sEndYedF+SdJSl5Rt03jYq7+RBVZxLuv8z0/zrHv/Zw4FFkwPnHjXt/
jRXGUcXC8V2XStwLq1ZqrdTtGWKmA/1eynuv+s4KDPJcopVSrwPObdabnWnKtJxT0/72lnOIyNMH
Cj8JfX4U0ykqw/By67PyT/itfBzgcfLZkTU7Od705a0tvqE3cWZzTx3YXzOAXa7FdMwbnOqQoaVb
NXAyOLyxeSkqfWDQDvp6M/+20k++LmJ5gLOQsWC6Pjw5taKJuzF0R2TM+tHEr0gHQeqdD/Mv/RJ3
3+c+D0qQZ24c/dZfcSCNu7SS34OzrL+fXJ53P+PkBYyTCmwsnimPoijSBCPVCb31nZyPF5Tv6nN4
9w+hP74smEkA1vDhiah/WruaIIsLsYupOib23oN2LL2emM4i9GLLPb9BWHMMzlEUfSDbWW2iBQOM
PQbigEM+WaJrMcBuk7k6yv4q2nZWpdFWRxc15HhvwQRIk63f5WHxIKo3tpUpeE1Jkav4zJn6EL6e
/oyTWMARErDncKmOlP2YMB8NKQ706m8kCFSeJ3s5tg9em7fNJvTHzAmevj5un/gOTAGsHQcAV9Y5
mvcXx2ISj7cYajny8Ckuo7QIoDZYpPxVRXVaucWmAXPB1yZPQzy8/aCEQiaJ4Xbwd50OhCwtRmJH
1MyPpn2ooIPdatQM91/b+HBRVxsrxTo6Nytt8MmyRFkazBEbexyjNp0wpsPrc2njhy8HE2CjWDmC
Vl2N02GQWBPPTDObj/Nu6R8CJye/bNOnPXQxo0PSnMuNz5g7JbA1ZVjVyQRzgz6ALw4yoPOf8bfz
Kxw3SqZNmXmHZdNf+jeiunXalOTN89l2/Eff9H7Np33LPo4rF43R+ajabwQV7m2UejyF3mFSgpfp
oXxziksFTFfvXDLUjpBeYixsbM+86x8vLmbkgApYhc4RsnxQJCiMSWbQVYqj9FBdOfT99141efda
NU8u5Ap7NAXJFQMrw3ycCswbocXRp0OfokOTgOzz66P2ya/B9BRoyBDRgnkbA/LvrxBiiqZ3mxKo
7UahwK06dsTx5nnRgko88Yph4wWs27mzHTaDXoZffuMlhyZR8pqvAslibsptE3sVJotnuZt6Bd25
KGSbpSLkzL34ePfwW31MBa4hMtQcTnyN9fwlUl7dH1v1MtI+N/K+tueGQsGLv7rOd4/YGt6DegYk
CMjIsV3vv4lVnuqoduwDjaLSTwUKiks6FpV364/M/cF8U/9aSitIhjkHcywcZ/g9z3EodoP0QY0+
zbK50hOm//NKS/dVQ73+ep6d6o8SPAxSNOmTi4VCG3YrWluBalkVN8s0RI+6mQDv41PAvdRoA2Em
ox3D9hQ5zW5CY9ruXLDPPpQjhUBVHZaWpl0hUIUJCB9384ItTsHC57gHERgMVZgpbnKBeSzMRU/+
8NaBGvJRq66kh7Zx6Ji5g6kgchiJ5ZF0fd/zLOqkmturoO1tx9Kmckn9pwQ1BUMHOS6SyKS27qdl
C9FhUKZVkEmbtxWPoR+QYga8/jmPDoiWOQU7cF4HZkHvsJodDDayAYxr6QzuTY04ivt96oYlBqlE
X9XBta9iJQ990qCf67ZVy9OCjuOUh4FYCuC+atSKuekpgawwHFtGOx7LnbeEY7XHT0FByIGC4dvA
ELujQO8rkQVF76IzQlBRxFBBE6SmDocnFRe2znkwVOGlD24d0Cf3bnkooX171wmuIcergvaqFOFg
cmDK+1srCXtaajn8BCbNI0Am6eDo1TwZUOJa4ntIVSTdrgYNLrSoZ3+YcmjoBnmguOEZa/u639k2
5iyrx0n/ti5mXnNwAWmRxzHp4A7pXNfbuaIc9OIYJz+0g/R+d0FSOLsGoJSLoG4cvqlUbBcowK3b
bekYQfNZyKHM+tEZ2A7MTfKhiAi6oB54t7wUYAnt5EMV9RAXonzysyFpiNysDbGj6JOYoXTH2xsM
SYn7YAAAM2V+RUGtqQFzxdCr0LfArrn15VL6Gmtqy2FXTW3hZsoh3ryPumS4nCyZ3cyiO/qbh6py
DlQVEgmLHrx+C5VunIpZkeCtVlCVSYdJiWTjOVTQVFtCbzWdijorDVDJ+1GPEZg5up640HDk5S8l
4/FXQs0EIi2nH7qVHwQdUNXEA4ZbXFOnNlywX4wNI8lY6OkKcfti5Ea05bjkoW8SJIE+1985B2w4
7TDpOeeO7Cua6yRkJp0MMgxwMLtzNs+mgnL1yq0coMuPUU89g0C4hvZmRp1IwSRBaS6usBtb0Hso
0HtXIO9N6eKO88UEIUrnGAF5ER97J4Bwk9tUSm+HYPFBgBOF5ocF+doDJBrC2wmf8XYkQ7ITjYbt
pjb2zQABV6dehewzcyHdiRAGMtagUKzq7xKM2t9ZEJZF6lmosKajYVi/KnDE0siO4RORU4QddaPu
N53LZkprTZcLVle4+gOqnDylA9rMaFwNvciWQqkhRd6RgD4a4Fu0ee3EH92RY/zdzkz/tI21B9eR
M6YrZVBeNlG5Ei7EhiUZ0OXh3qrE9im+oprwC2aOA0Kkl45xGz07HbDykGwZhUEeVxdLvhSy3JBO
r0+cChxA4SBTmnIuu+9tG8gRMGdP4GvxyoFLSzz5Joapq0CKOeKHVkso4mwIpFtlDmRFWeYrksyo
qcfFA0g9OpL6BfpmAMQGCMoiKAq9BbqY+ryZygSLDkEcl2Iw2f0eAdgw5wjZw586ghRJuvSKL1kJ
JfCHppL2Rzt1HDCjto7avSzXTQU3B7mG8mLbQ2UVOuXrIYNDSLxBXziFBqKLNyEc1uCJoNks0ULo
viaa/xxtm2CSjhUk2FC3A08R2hT9BeFzUexLBH5TOhHK3cz3Z2yEmZIpBOionoMcFf8JxJf+MrQZ
KSR9Dt1B+ZjsGpVJE/BjgcrDMk9jJLWPIVbbIKKpORsPTQjazVJ2kbOLxkY+gZTe0Yc46dVuIXZs
dzLolJtiTxy+FUom8bEswfdzC8wv83Knl6sO2VJPl3ZkoLmbZ3TfUy1CcewXyDHsFusM95Doca5R
TubifvKcvr5yyKhc1K59ukOzmwEZAa//jLlFaIdS6Hb/7McICjco1FY/LHoW9zPkJWnqmTi4Hcdo
6LK4ifTDMghep7S1EEdMWp+i5RxJYnYxoqZlI5JxoduK2VEefH+FBNuYtc3OqUBtm9YYE3sA8wgl
ezccnXDXB3NxY128NFkIaLmbOr6MftoexNY3S9CZIQP9J6X3JNCodvi06Nqj7dv42GIGA33DDtye
OfTtPQ6htm4Yc28K2HzpDFNZ5iVxTZj2M22aTcOGxAXPP3595uJ8tlmIAik+IxQ8im8jRJoeEGlM
birgMJZLWXYz7Gk/ngFdGlibuR7S/6ykun9Buyq6A7Nf+VLLaarxQLsgqw6Syuqrfiq6cc+lY285
2gb1tqsIquYiSFSYQszc2RAyDqCLWo3luowBy7Y8Dg4eG9opo1BYTh4XUK866Sq0yfKg0aNJY2dY
XhmYum1a4EOD5N2ZMO1iWocCfhnRY2la6W3LpvQ9DMGTwh6CTicmQ+WtqhCijjO7b1uW8FxioHPK
TAmSEjgFFYoLNnMW3ZoqwSlqJYmGzLTE9Clbe2g5/HlQrEM1ZQOABQ53ViR9+xizkLTAZELteusK
Bjktf2j9ZkOYZn9swG27kXUQ3YBXaE2RwOPBczE54Bvow6nDBa1QjM4L9AR17kzKGwUENh0yZIzC
ym5kHRjdPAchjdW6HC6wF+TGCeu5uOzdUZb7YMRfd7ZITLgzrhoeogrzTJkp2p5su1Dy7pJVlXPp
FKx9a+pA3M2BmW0+lAIV25C1Y4WJ9GGKkYUrvz8kYKDCOAzox4G9Y02U4ERalAoU9Yy7ZdY1t8If
DLtXlHca+px9yR6CYfC+y0HFSQqJere/DAdvNnjNZ7ChARjRkeqxwRSFSie/QJkKkQfcDQhr5yn3
IexXY3Z2GYaUDO34pCaX/FmMaJtsRp9+2qMfVLEU8XTibouhE4j1EIOikA6hY9C+Q13ObEfuVmDe
I02ygRJr3IJXZ5iCPfO8jt0tTeKVedyCIyFv+OiK+8KCIiEnc1F/HwjIDnNGCuFfRSZa6nzpx5bt
llKr4ABWsCY5IM9AyuUCDNn8cFgSsfsCd0imjgNQXz6N8UQQYXHET4gW4mia7xUHc+N1g1+lchNZ
+jTgdLx6Rei222LBv03lwOStqpBjATU8kGfqOrbMKNr/d73Dll/BQOJy4xaxvJWoPF4oEyOFMJXg
9ww6Hd1Bj5LcAUyP+ur66CKshJjAG9LX8nUs+TzfyYLHDJrZrEP4gAG3ckvKZmmzcnTLKgtaxWpw
tZmuTBUihmPCiP3lCxPH6YRpoSTnQ1X0GyfU2EONR4ymEJPx8VePyTewtALOBl0P/UcKVXzvIuP2
mw6uUUBSPoiHlMaAqqBMqFm1KWREy9SAmf3Kmxsjt3BkmN2v6ohd15XXI3AhnfcNb0goUh7PzYua
EeakkBpHUjFXE+6R5csyp5LhK6fxVJUJ8g9h5t/uENW3Li8W4FwG+QviCm2x6XoDx1jVXQkMOGq6
T14ThIg6HBDKou9M52NS9SVyF0IXufFqvAbtUEJM3UbysbVuseONJ44JNKV2fCHxE3MwQm+cxtwS
TYoiE37h+htqtPualAR1Akj/1NiOIfZzUgc+38e0jLChagzLXcRIN0A6bLTNhTeS1myqYCpIisEi
4FtRQodade8PerrGJ0L8XcUaZSiRaEdcJF3rXLAA+eomsLx7LLwRRaMyRpifYoY6CcAIYyeb9oMX
W7BA8yTacK0Aqp46aTwEI4Vf5QE4g1WOZGZpELovqGeiAAXMCfhi2jJz6ijpfs9ThG9Oe1BkZbqu
ZL0zYLUZ4Lbw/ByRfim903UgDwHTFd9jxsL3co/otr+N+m6RuJh4swQGFBwghgHRM9s+ElRkYFiv
b5TxUUsgbI00PCoQoxELAv8s0iiYQV0ttlWKtzN8HpsmeKJDjYSj9SewzDtx3fG0Gcx07YwavJ5T
CNpL1MzQ6UIH2lidzYrFIlWsXTYBPLWbeRoF+zSE5ADJ+NSB4ApMROMlCwCSk4HEqhJ/UlfeiEkL
RFZufNFVo62yJOyFTpfYaZeUk8SiBl1Fz8yrwF7XQ1TQYrZtlm4W+E1yY6ny21R0LITM2BjwcOXT
5TyLReUBmu+P86+CRYKkIFYSdV4OoVFA7bXNLUQWnDeCyQtUdBIjZ0wHa9FkYxg3CQ6laFSWVFV5
bwPt3/bQbYk3fq+jPu0cZiF0JCG1Cs0niDTMPgqLKXB2qCd2Q4VIdOrZ9Eej1An0qW/8yw5/WzJi
AnEDiA7Sdkm5/G28iV+7vGTNJm41rmQdNnGVCURNLBMVp1HOvChAV79u8JsC38zfCClrvSUeHA08
Shc94OSV9wYUsCrF35iTu4lQJcpmnr6xVjENeq+ys7kFByxSf19N3yQDg92GdbxCCmXi+oIuHod8
WNhCaDicxuZ6DFFFZG4NlRYEbgtDGmtNkJbQigQHA7ryTwMV9R0k00KUf8B08kAUJ2qHKazQS8uW
dHPq4TZAOcMHB3IqvZb/rqV2CabNGNxgaWJIwyfhUv4C9dlyN1STP+e0QIkD/5e6vsSX1aCecUN1
DZYMZ8BXj5z72cNorauoIhui6xCoMJfTMPfAq8BS1zDIvRexlTlnNUbcCkybh3mMzO4lFoVPNlMd
yhtZLRbU4I4oX2Zkq3EajsEQpB3Y74ZUlCIGW2bfAEQKSQcQq2qnSu4mCJConV/xUuQAZ2CQbhqD
agM6QNfsJQr+aNxrJdwU1KDsxfV901wgmVAuQsIRhbsqdpCuNtDN9ZCHiU5tQNvN3A2j0HNop3qO
NtMkyl+dMPKbQvWz3Hsdp92+k33X3rcJE3isR9KrbDINmlCik5I9KLfRFYY3lsHPYwXJ7MPgSv1s
uYrxMvZB8sikbJdsfUKj1F9IizSYtEhZGBQt3f0ibMd3qggGunVLxLtxZV0BDTczQiwJZe0g6x3X
vQlZDc9tG9LfaM9VCK654+HeS7yxaaEcr7xS2tXjZaBHJIwQskBx2C+DBLG+77N9MUNrF+hsd1w9
pQdMX1v6DYLYQdI2DXEEUdi1dYHP5fmQuoTyoh9nukIekKM4+oh/nN0BdoKKU8mC8WmJlbLZ0GmF
ZMxBaf9GOgSCugZKvnjLbbm0FzRwIf3hd4OOc3DPAnVd4SR4mQvRADftOWAPaRTVPfjVkD538FA9
dHLD2itIrsgkrmkikzZFcgRvt5DGp2BeZ36d0Yh5c8p7pqJNoRZofQyy6QCJLObRheur6GZyaw5N
nEkhlmxGitR3poXTQS4gRMXaZzP6SzHSk99kUc7L0gWDuw0RXQ94NFf+8gJnHeDKcBySGxBNJAVK
yzy6aUF1nqBMaN0G0SVU0hESlgCRK828eC9oIF8Tt1sePcebASgxjv3jgeIfuQwdXZ77vo2zuJiL
u6RzcOInj+P9iyjDMz6i8fXk1LFBfgHajiBNULLqcJObedvGcNFI3sfV6y1Aw22RT7dVFgq/D48j
xkeK3TiLSKSOV8HHjhw7uhHgd0RPa47GPptqS+KsLgDZzkobDi+0b6zalDXTPuTkAcVIy2lcfsTT
SN+amYYo3zSBd2+6uZ/SskdslEWNj8sMklsFlvdQcbyhCZW/DAdPBciIEOGjOKglHHjPVs1vrcYm
g5BCczmJRMCPTRWSpwIUTQ7yLrOKnHpc3RTTHC+bmNiW5aKWFCyFFiLAGYc7+C1anpDU+EQdlW4o
SoOV6p88NxB015BlOMZxp6p8VqjTpFXZk+aYcB6W+zAyvbv15ol629oxaPyUXDa4ZGDkMVt0FibA
xwM6AMrtacJyx7i03hv49m9JUAsn96oQBSaUkqIq65ZAVTfB7NTV5URrSEr0rgvQu55U66V8jis/
m7tx+EXLwW3zAKUVUFx5apiy1pVVvDGd7/0EH2SEvVl4Z7IK0Y63WSCppzOjvekpNpG5lrMyeAW8
Vo3gk+70qzM6CaJX6O6NuWlEgACgrAVeN7cNn6dgLUFagAwOKnHUdGgVKbusBQ+/2jjNGOwTVHPm
XAKV46YN6Lj30YgEZJMkQla7ZpYyTteJSPhS5sTX3eBA86IrEVWp1Fi4hjwC4AfgwRkPtjOjPjMy
Le46yQVKxpMKo109gCEdg5kjepVmji24ljnoerYlkFUKRU0/LjJXMoLisjRq2iadRmW4Q15W5oJB
jZF3gcNz4CQkanq69C97v4v0nkEGFtTl3OKKYYg5LvIFBc0SlWGph8ztbNTlY+PZ1xqnTGVGCI6g
twU9ttsmJfQ8jFdfOGMoHQClHYoiDD4iv+g5XkCEWX57qQxHKceiWHrtE3/SWYKsba8hJdPnXFkC
olIu1dVQjgQ/IRjROQRAGxMVi6p+xWUMH8hm8oiiDp9zV80UAVMDGCJCmU6BagcAwCHzoE7ZoVI0
xH/cKgkxp69MT3ZeCznftJ5LYnLg10mzRyAiVQZ+Q9wnbBeigtkvo12E8bPyeaS6+IGIbC6zsrYV
qO/brvX6vYKeXYXCLpHORe023bRdDP4jRYMHTaiYjh3G5vFMJOuIQoyy0DzOUU6RquktJFXDe965
/GJiAhqZAVQ6ApGNQG0+MmN5e+sIw1ySTgupPCihJiBUsxzYoM7aeUYnaSwu6wVVlQz1FRqkRCiz
5JoXts0jlIif58oiQlKqnu5YKIvnoFyCX11RL80z5LZG+63HExI8eHi058NSYLD7G36lLfOF9AGe
tiJpvUsSFF7xOim9YMOarr1y20marEkEUxnul8HYE406njNL2YsmbozD4DfxQzfFQGIVxEgEJ8QW
zf3c8gluTcoeNVavn1k8ZWJQku/auF8ZRSEx5qubybe9OjBvUC5IRiFo2tyDL9bFXrQmhGRKXddO
DlW5EDutVXUnhKp8xHluYd5A6jrEKJCjWYA0H/1cyFVr2kDgoihBEbeFuoCTZHj3JiD3RwNFpIuh
diIPDrspndxBtDpdmGFxv6M6Phy7CAncjiOKKDdMmzo4grpH/2Qi1jPQwo0/XFNBADKn5SxRwUa2
iNQ7UXGU9fgnyYPkxnT7IbRW5GMfWXNh0K2Cm3ZcUSFyc8ej7PXcPvZzKCpUHlRY5msF3s+jvvX3
wo5E7iEbWTpOGsR2KHYABnF309VF7GLIN5LlRcsXbNdoHPKCWDesQenLoSX5fxSd15KkOBaGn4gI
vLmFNJXlfXXXDdFusBIgjISefr683J2NnaxMkM75bZiKCD4In+v1M4X8XHp0sS+IQfPxVhEndwB2
83xkMo3o1pYrivzQU6ghHDpZ/aJbtnh8VexI/bFJOUcPQdWV0ylqvao8I70LPsKEKYWvLW2cQ7MQ
HVdjG2WGXMey3I4WzcVy9vTWt5clm0N5ZzwqWWkgSKiMjbtFNF/aciRe2pLxpgTj20kXyLkmluhf
QIrlfudaL74sVbjE5EpdTdQAQD+EM4/732apkvIPSJ1JXrheA5aQXV4FNEowJNXedGvDYUjgrpqe
KVaC1DDa187NHIYDQJeqB2ozSqAtWAE0NbsBHFMYp284qZRb2EwO+39qG6y4c6Ja6FM9JvJpbrwJ
GYljA6Y0Ndv1fqyV3xfNNEr72jGHfDotA16xx3H/jhwDKqfonGF3brMm29KvsfftuZ8ss4TFy9Rf
CGQGzhxTV4yHaqZp4xwLPURPmfYarHxjN//2moCOKEqS+i4fvdCNb9K1X54S0jDjfJ8X70jpk30o
KanxiXlm5DsGg7B3ZnBVnFdlhoonlKr969edmzxsw7S6YFEAYQypsYkLDpy5vg2CTanXaPANPMcg
3PrUtB3DbtWJEEjapAKEc0lrVhF/ZCyQwl78KW3fa3gzBKVOjEqJioHldSJD5HVjum4ucPrAC5K7
Mc7HcWAjqkvX/+TLTJ/ZMMxDt+j4e8v4sfIhrLdz0tiSXpZYzD9tlC00JUWE35/qKQ4qnoJk8tED
NwsAqVbxiweOKcAL4mTPy2lKTQ4IsA+5p2PnvQNyd/JqMIQ8tLLkLtCg/ibPxj0RgNJNqPg0FFgU
CXc0b9Hk78eE0/pd76P8pYDvntttYQ4jJ2QoQmujS9ODPR3HnU2v8LqFz9SEvZoOItzc/6TwgiUP
x8n70dfO8IvyRGfNx82I15ABKzysLN3mOPtKvWjMG2WOE9h+rT2tbMuYyuho630yxXAdMOEv4u6z
ji1LuYhrqJ7Yr8vPrp8jBAhXoH5h8T4atAgNs+zU6kNttkYftq6PM96HUL1lcNBgVEuzx8UMkCKL
uR6zH3uNEunSM/w/WjS8b1WzweGV3kTPb6m3/al3FBC0t9fbr6pMGPfrppcm90DObmfZdvFJe7K9
lLPeodTghDAwAGXyO7LI84ySMHQDBRQx0LQift7BAD65HII/qEpghqgUH+DYiHZ/d1pudzamdfwM
+CJpJhLc6bmjhLMDuTf+r3id08e5n0YYDG+ausJJl41DLPDV55K55YsX4ghIF5u972nZuVA72+7k
XqMA+vu1B7EzjadeUAxHZKF13NdAeFX0tfq6bs5TYupzTe9ckyt4qHujiarMnW5vbgOTLbAzQ9hu
qoiZAC8mC4lptbAzf6sEDiQH/BQf1NFIgDBAw1fMCVIfMb3MGR1Nu4sT0avnoIh6hmh2iK3kl673
4DbBpdfmk2m2P7Url5AgoRWg1ov0pG+YIbcQkB4qu0CMLyDNxtC0p3Eu3eepnOiW1Qacq0gHw++7
hi6tumocgCiWBrmt0T41BPvWm49uK9v/9JhNsqjkksAitUv8Lh05BPezCIZP2H4r80yzAxdy7tPh
zF/tP1Z12Nh81k12bgMmBjiIcjnNomle1WRpSpu6hYcqbHZWYDE1/fUl34ebcWp7qI297N7qabaC
TmXKdo/RiqWtcIM9/WPbAC31Kkr9ikCgexZ8zKe1ijRPxHxlNViKlx+Dswz3AAPV332rZ1ZHprZf
dAHZB9H5QDjpHt8K76p93ZYsegvqOnJzR/bxf9JYPztu7RrLNxNAtfEM7uNlXXislBv6X+wWV8h8
S1A0bZUc7qa1JqfDpv7MPOT6l7rfy+Q4B9GO7inu6l9Zb5aXbgRXyBe25f0EPmnKglxM88sJ6VQ8
Uac1/kAlwdSTVlETHxgrnQh5wDrfan/HBU330DYBQzbTdOnErsdTy8j7ltSBnX7WNUoQdNjRQMRK
4CCWK0TiTCeHrNHpbp0zmOY42K9PWTtt9ibWfh3ewFf4NXQ58beXddxoFzaxCYJzvTjWv2n7THy1
vGohSK2Kgt9gsYv30Sc6UD+ZLSvUFRqvFfx3UJ98px28goPb+wkAL+PzYubGPfYDhVY5a0NMkxVp
TWgqRIK6al09jCFIBpfo2UUXwDjYlON0G1km2YMPI/wzllDjh5Izyj3KvguRTEDvI71k+2hu2MtK
XaRGl9nJ2gVjW9gBT52z1usnpNv7BEiR6OFfmkFAgby1y2fCUpbytMd8kRsyua7ghVj+9GkqBGJK
ixw6W7Xj0Z9Yu+oUiBUQPBftJD9kBUnzJ+UfJ3dj4zpNocYg4+JEQbBCR1QiOFjVjA6B0lAfyUER
t4WVYi/D7G4s5/ajX8HPOU/K5Dna4/C/ddrd8rik3ujl1d4k36n0ZrAId3Vhg2HiT3HUOvqmrZEP
o3tkIUXM5JJbsM/h1kGZLgOQQVp3znyMtOGQNQ7w5Ilihng+8tiBCsBVh0uOFkgSFbk5vKiSwN7n
YOia5mmOBrDRGPQEJUSIuuaWuTVcIU4HUlm2JkRBVHLliqIn2VIWgfJ3Jtcpjd5cL7MbpPHOKhnN
UwdvL5JJs+xlNVBa4Hb9CRlMH+Z7iOQI1jORUHVr6n10vnflOXpcXxez6zLJh3SLPc7tLFqKvs5Y
flYm+jR3EiBSncHxFsDx6W/eY4NoZFwXGEmzzHRO4LzYP/xOceOnQi/OEenU2N6qxm15MG0NLbYh
o4iPW8zWWnCgJusJum8PDqRyNHxBeyuGQyf8wDxVevZgeBX8nD06/tza4zqSSfpsVBVXp2WGgXqO
AvR4NefplqzPGjRNH+h7tfXtMG6ie1KxW7vnLex9fcmUBq4Xc+s6z0iqTH3TxH2WsG4a+UDLb7Uw
hDvZ1n4A4HXUxbqjGl4DtZNhBeMTjs27V0ZddkmHBNJl7Z0o4hsGZv6iK9ybztITYPSZdfV7wHp2
bblU+zUvoZ77g9kzvZ+zckjA71qn5693RvMXrRhwmBu0yXbK6qlxzqCVwXDqOksdWrlDtg7hrn9v
gbOuJ88p5XCQQ7qbwrGqrAsdDgj0dj4XBAvb3bOot7Uic9LNuJ+kLs0dwrtFFGj0wItqglcA1oGg
QC6Fllmx0hJB0lAXEjnVC78hk2WxILLposbxtRI1SD0XrbZHr4vQGU9NdhUWuTqmwW1Kl59sOdVL
Yqpr4UfSkJw8o2OYQD7wZh6XTm4PCp7fnoQzVRUeJgaLH+2WLDoPmzEtT/zICOFkD/ubCyTNy2HU
45ChqvBtBvQhy4nOwbrp8pDg0/bYUMed8iEDg6hMTYP50SNVJI5N+fP2afkrh5e5RJl3XCMR1K/b
Cnv+o0qdLkSEVhLtEXlDz8xNSOP2pFAIP0yOaJYvzydG9TAgy+Nt27h8C2rI8ftX3kz6wFhNDV9F
uY9t8yYEDA29qY7ugYEhdwG1als+7HIIoYsIza9zeIxYXtBKmvBWzpFjjwDWjTmNa4aXZBsz452Y
UNP4CIgjt7zmJy8ve1OpJwcSa7ihZNpt39YMMOvTTcfav5VcPfXfVSbpcuftOIKIhXMjc7PrLr73
hmSpz9TFCVvIevcw6McIUR5K02M/QlWJe3K1FnSudlLLvg2p0HzQax/M9z4CtexxyZx0/RmOQcvT
FVbav7XMOfEBtk+R/skfKw520S10JIKRFYdk73FrdWWS3tPalWTn1cAv3vT9knVgpTHTXLHMvD9n
mOB5zQnlDb0TmWH0qU+kcWY8ZUuCICOaw/qW2hqeSo3IypynwY3lP29yacq1ZYDQbRmzTMCJzYNx
PtKwE9GxXZ2yPaPSMN3BiTZvfOJU7p9H4XENDl4y6ueePy+7kcr05adcHbO9uiS/8NG5rsqHTpeM
t0Zs1R/PwfJ0f016A6IHo3buYA9J2enBe/WBeGSv/atN7BMpNA8Us1RmCGFPweHLC81F3GDdbA2M
FAe36Y/W6N47uZzNy7sDpbNcaRv4PubNFE0iIHVZX9bKr/6ARGjaMhHdBPtBqr0kwxMOr7+sMAGw
yZkg0tCRmaNPkRsR/LL7bVrdxs6w+OfIevY9ITvX3jh769fEucF/57MKyz9dTDv0ccXQ1cOScG0P
OVgMwC6SF5YN9mPaRwHmx/UAM47229mWmOsj47JGnKb8q5RkTpYbZ1gddcdrjpAhtSLsfsuefYwS
dCLKjzrb/PgQbrQ5v0+eP8YYeY1s7+Ih2e4oTGEF3BcH1+cSWqKyN9N6gNcidJqTs3cIRoJoCMPC
nyMUv9ySXKvuuLMWqJJZeqJWNT0PaI9NLhh6VO5u6eIchJTklKwlrWNQ/k4CjYFAK8y5gZBAtnKK
25/dsLjfMpy2CcxBocNDd5GpXOkk+QlDHCbnKB28N/ajiOF6akOOvnaemkdIE6HPRkL1XFoZXN/l
xTW8+60wMbRVbLimVRhPxdQpFd051nUXFjccZLdO5fg8BDYC3PajrrU5zVDsV2r1gx3divTSi0QB
v984dmihZEXFQOaEUXCdIGZ20WtCRnaQJbIJ1sA+HS/+asnIphho/k8Mvv2vits2Pgq4lRc7xKA1
2Srd6cgoYz85OeKncGIPfQkyyNDzVM7mQzs13rlskPMrgP74lKVTQ4HsNu9vDc5MfW4mqeypZ7m3
qAmn4J/kaYpyYB4mm8YL9hDKlG5lXNL0xhzKLF3+i5x5D2+qePX446Ok7ECHCHtknYqcX5AoS4Pq
boxf5x2mrSDgV1E1LRcUZapytwfDVbtfQiYU78bbs4zemWXfKf8wS/3lNpn/k+1sfNyI/VT5qjO3
KzbUxt6NgnYjqCxsR4TjsVCFu0dddYB3pS5nTNrpYfD2yhQp0ZDUVUMcfCQIAYebZEcj9FsBd69I
AynYOKAfF80tMEU4kU8gNjdfzZCiKqt45o9oxih9Y4PggesoxQFdmGPzL9l6O2F+mUfntFQbqgpT
z56lHtu69xtvT3egVVIzwl6zX/MsChhe1dz4Z2IaMqQBMhX+UQZga4cVyS73TBjsDSVaA2GfTdgt
8iyHZqkPvK5Y4hJa5YF00tq92CB1uDeToN9wQlKf7rrXOl41Vn3JXcClhcLA1DSqri0Rj5vP0MEL
NsvxuLg+ckQTQ+CyYl31g7FPTnGhB3RLsAra24nbog6OvpqdhYfZyDU3s2i3xxqluASKY4LI/b7F
ZKqAlvWR0bi9ccjUHR+g0LP3DP6/Pybh6qCTn0UcFavT2+DSIkc1tzAHvA2ORVZ9FLT3VvCPk0TH
2gILFXFTTYIhPjEfacx+VIByetVZxz0cfjdnqjmqWIRe4drNheUT6/SqWpdBI0pI4NNxNCKp3bcy
vvHXlM+syAsOli79Fw2t84YkJ3neSoXWYCQ7O7jlw4B/mdbv+2KM9YbafEqxUrMG7H8Wsv7lD6NG
d8wTuftz3sVtFT1DVgT1cGiEQ7r8geB6z7/0cHQ8dpDLHip8tMZH5c6R/ahT4NscBKqhu3sJgrro
wnHtT3Nso0ePXycrhkg10/1VS/MLSFxQk2anZi4COVSvZauY6AVP1i1ECc9+ELFTnqjkmd9qMubC
PNohE8/LUjmgnbNb/uC8t+mJEdSWB1GOQHNq5g0vEvJx3QeZBPtNYOcKre2+SEbtZgFe5i/vnB9J
YhWbZ9fgZdl0EJbfC0zQzTX3K0KowSO8nyNXzGj8VWfeHCeks3pLgTy+5RIo9pVxwt9P2ojjEZjE
SQyU0e0votwlGq9YERmWjPhKTpSxKHMrOOLe4WHSPypC3Xjp03n9ntBQ1IcpCnm7fPTF+qZRicBS
mMz79jKQsmfu/Xqf668k1LU+8d0SRc0g6Hxu85TEx7biHC6mfonMrR6qUiVoO8LgXuPm2BBjqQB/
V0PPcw6KYLdT0pVZfNqabrjCMl32nYxe+luuvhlRAcvg3RFq/hFOjotHCWKqPcq4XPdibWz6Mo9d
y33LSaNOfdx6Dj7LaqyZkgOyLmGNuqB8RJDZzIdlSzdyEdo1mt5gU+L+kAwMokWiY9KU3HEE0aby
0f1ew61+buc6oOo32IEa+5517dHP7KgOY9UY1DDamdQhk0vqH65OjwkEw6hPX0t/KtCHlO9al7Cm
qm6aiiuBg+zIZizuRLKkXGphBQrNXIUBAzi5/6IEZ/nL/NyZh6FTYDaJ3tb06Ch/qC8Nv8K/JRq7
7jt0sYOASXHyHLZVg1YESnGFZqNjzWGOqno5xvVcdb/4ASmJbdhQ14PBMko0CrexOMRB2P0auR6f
XO2abzS4XVSkNkK/NHlbNBd2duNfqwmm6LRwcjYshvHkfHjd1SYG9cwtLYcy238HeBieuhGt2W+l
WuNcZlTR7gG9XjPdtRvHzJutoDKLJm5BFWB5wYOPmGhEfwFNLue/jEGhe1rS2Pi3nTFyfHI8pTjX
jNVBTmA//EikVOChdPDKLrhb9mguDwgEsXhSkbaFr9FoQufSthwCN5Z7gby0Sjdo8UZ/q8/Kzro7
1eE89TfRXInkduOKdi5gxBCg3jDBw9NAu3gHbsfaPVV+BD9esYyBeaTV8trMGdu6G4XTp67HeM/H
OIXx9dBMvcXZ0lD+wPhNfIiPDRRpRQ0duoh04nC38fg47g5a8hjuaTshwfb41OWOLJ7gNIPAzgYc
GpDhmzxPyhnCex7HpDqahT2+qDyA8Jy4Wyc8cw7atRBeRclj5nqo+BZUYXy93bgWFfXc33iNp7de
LWp9yeY+CI+Ddsvf8YzipOmjvjxoWdZ/KxOWQV4tQdM8mGR3AGSwZNX3Pnk5v0E2st/bkLACd8aN
0teebZ+aCYmirTt30GVIjGEK17cS/xNSjFrMjJ9RZHgXbVK6p7lZ9vqiI+S/nFNurQ+uCqb9RMFY
Wt67bulzc+nUH59JtKubw6poVIREiJM5/Q4ddgUe0n7/0jQgemfPUwje03LMvPsttrA/Rto9eChD
BDAnL/Etg4ZHcHYyHiUmi2lF4dMjcAMFk2asz1GzRyOChsEbwQMIY14LJsGdf5ODyFiKLHQePA9Y
tuLt9SJaeCCix3cB5ShPAkDAFtNc+pwNmej+Njxv6CnhThPWH29Z6dKRncM9d41+bN1WB7+SLiDE
t8oCjXstAls5gNbWFvyZWUzrTf0e4cH+ZXso445LHImaY3ZJ7c/opD0wxrir964lDYch3PGd4W5x
u44jqq/GL4XpDfJoc4efdjTbu3L3NXjNTEUA5TCu8oevxBoWm1i0m0dSevEPctBGlKMNat7cr43g
AbR6AkpsGab8QptoT09BinEcr05ih5PZZ3Pnh6TI58jUbP2kQao8VuYGhGYlj2f4E44W4HhJh4Wi
M9wbgTjOOrWfe52lzwKzkmJe9tvkwQWuFLdlWC7VPb3EbXpExdV0D6GrZPVi6K4KFONT1giUDIxX
OwLKwaQvOxLn7QNi3Ps5uzBERzzvTn+sF7QuHNN1wkULvqDzSq4WfNyL6neSRrrtZvNQWUPzGCOe
gtK/+m3w3GkWQHLojmXvcGuUfd3+gVh3gfcQDazZc6zckRyGlLyWgieR+wV5dfpzmVvx3iVwPDhp
hACWZX/1TnOXxTxNZb1QToUl9R7ql+11HkLxiP75auQ1dPfSurpHP1XiWvEM/8n0ZIgcqg6JN4tv
cKuAWwwuEu3PGg04JzyA9y1uaRaObBPjmZBXgbPbeDq9R48A1davCb1YMUtYX1Rd02XcyyPcfxnx
T/8D/q2qSwyKNJyaGKkSUwdCe06xxZsOGD898VB6fe0dGyZeRDBpvyGK7N1A6KeKibG56KS169l1
pfpuYa+9Q2yDfWPv9yjgStp6+mciE3/X7jRyTEivLdot7Z6HUqc/PKwg34nTKoSIlYe50EvSOTrI
dcAeqryh+1Z6dbw76nLwSSBlb7ajX2XzpdNLlOYlWrnoPlh0s/5oVbSWOa9w4uXIN0t1SGhiHQ5r
6KD+HbOA3LRW9gFc+GTSL8ZqailiTAl1jhUCXxqKf/SQWbkbfqFkLc3Vs0GHEl8989bWLdFU4H9e
XIb0SO2HcRae/rnOAfBgLwZT3aThGOIZza7OO8gkBvrCgUKq8T/u+Mt8RNwvkdqCB9CKZQVj7Zc/
0qQJfpsIJBS4CRuN/ce8ZD4NZNt6qsaRcfRUJehnJXHLvT74cd0ToMJ+x/IddmYt0qYkvW+eBukf
ylphs5BhLd6GLK5HpCMiVsWytZN7HLzNGdBrlPIF3yYPW+Zv7i2DepkeXOov38ihC5076wtPHVqz
lvvjHNeC2VeNWXjIAPkrRrCYs4qXAnGHUt7yRfrpHBdrAuNXEu2wwdCl5qts1lp/WWMBo5UfNyvS
rutjqqsu/Adcw+/Q4r8sb9x1nZi9ea35lYwN/ALyMOKXDDcyEEOUWYdkCp00N/oKcJT2OipNVYBT
d85gNRHUN+7d3mSlyH3RhO8UGE8ldiAfIU5cVTN4WuU462G36/oO8SvR5PR4EMD/m7I8JL7SdwsS
ZGBRvskntvPuKV5KLEUgUYMoomHV6zG1rbvl63x1SUeOC6XbYPek+2qI/TuwkfV767xN52Zr9wfB
0kcFQFeW5iy3q2QTFtp9MS5fyuO2wFhcoNW2kfydWf5BPD+yplMV+8gX2BpQOrSt0CBNoE5e1g3w
DFvoYTBC1ohHYrDqeXbWsT9U/cDG72R8iGMUqvRXEKzYDYBCUaGL0F8ZxSuynwietni+eR3EhDrh
Ku3UDm0ihZtKF/suIsECWDP7iqmv/i3dduA/g2p/Lb3r0jXHyFwMsE6fVcnIXITaDlgH1rJ7mTGx
eXmKahGUF3AuR04OvsKlhOZ3BGb+w+lLpDtKeiyD/CQmOJmmNF4eBf3O+15lJI0xLa3JQ2Pd5blq
nP259j3pHqCoxXSORWb+o/PJmfM2WuAPCUJfP+Axxg8sSFxTadB30Y03o8K/UzCXf0RX4lqwXbBF
xzquu1cSqzZW/ilYH6MRmv4qB+AaNvMk3kKjev9IvA3Kycqa9rYkWhdHnnS7Sx+PUcLy7wWllBzB
zZg9cAY7iL/KyE/REnhOM36H6JGIusDlM7e/GhSRCBZ5IsStFzqTPqgoyjCOVCQAvrgue/hzOMlU
3XJ2bf8RBkBMO4vWWp8nEckv+l2cCH1XO8zv7RgOzqmRffrYgE9ytzYuPyx/CKK6zQUaye0QIEUY
2xBCjzV1Ce88PJETdqfehPooJEjmpxVR9awNxB4VdJP72rlpr+7ajCK34xKMQfOokzlSd6UMrsLs
NfPqY2+Y3jEidfYPNmL4I/YcBhvWQIhniOLqZzozO/G/KKP/ggRcl1+3HpLc418DtbsgOrxRVqdZ
IXu/fCITplmPm8nmF+0YL7hEsMXej1KVwXu4tPMvG3p6Qqe0joT/9yMrK4KFbEkQUIiOArO1y4iO
TpIy3i/K7V17hxtmSF/wV+9vgewQRJh2wnZ/HcyW23lMyHHkwMfmh9sDNs30beoc2lFNCCgbHZRH
3xVcFgipyhuogu1j8WXwBfTStjlKKBL7URSnKe2Klfq2VCEj8t7c3c0xfTS/lM2WnxmTHC+gCbGj
GMSnf30mJGjEGRynQB5tti/tdCtU3sqpeIL5CUIqyA17MZ6ihcYQt8cil1UcRyzx3SHbBxNSCiuQ
TG8AEQN3goUiXKnzxDUhxzo+hS5z/kumdZY9J7iGUPklunp1QA23JxPrjHCGgNVGgro7CG4xdJZL
YRyJqEZgUl0KdxpUcBMGNUq0jp0iOewQe1kxhdX8Lrtowz+3YhOC+U3K4xYGbniZ5mGEsqkT9XNU
zjyfN9HjZa3XtT94qoljTu9STqjziYBm3HJ/jsQMw0fLcQBwbQNx44H3Xm1sShxBJqKZ98dYUWyt
zx63hn59o6lQqW7xw5fo25vO0T+YdkQAEKBl89ghoFn+scbJzOZ9KUgpAiPtE+71en8ccRF8an9B
PCsXZok88H09ve2kH6Hns2hK+bhp1H8yk67NZRq77W9XY1DKESxNnA9jEvyMpLM/du7OQzg0w9id
tmkdP0xrxFvS9BZIQk/798pl/XdDphJfjVLrs6wbZzxQp7L7qPtdVL1JaqK3qNzREEYqDb76erwe
BXtSigLTnez5PRj10AGircybaSG3ZQmRhR0yPmeS75xFnxFZEyiuVFN9LmXdNW8Bei74f87V/m3y
Tf3RidTsaBWX9Rl0WI08ihYzzVq56XYDIQQQH1WLiE6uh103HwEg/yU7c+ZhDmz7uOwlDl0cZzOK
F6xx7z2ZTSUaXZ9EFdLhd0w2VGJ+L3ZMMVxqB7kqV+Mvl9dbHRCRyu8E/J3oHbyI2wEzBzkGUrtJ
AUWtv0hU2kO8iG37JGSZkTuduo57XhgxH9BG1F+okVDUR6NtiWcjuuMLi9emTqTvVdO5RPVUIRSf
u+mX5R5nBnO74I09M60LEUi0/W4zqxe0J6a5RbdU8V/H2shLTObLcG97sd5MVimeEiilhmc3jBFC
Qwx87TP6oSKZl+2xs0P4rXxEp3lCYQH5dEoDdTsZhh4ERTGqKaDh+T1kSf+D00MsZ1Eq7z9yO+hF
NST0EhkLR0/Q+VZdf43Vb1DYk19kVxg+10aYRcYRgnca/SEokm7c6xP7j3QeE2WHTwAyqJ+q1PKL
Q1c+GmYCtwCnTZmW5mZVeRLWzR9OgNXLMYWZ7H4ntQLC2G+zW/DiILpBCiu615BUgI0/cwANVOuS
MiZmnX5IQtRZHHmjZsqYGKnypus5cLY+muOPzfPD+he2lao+y3hr75FPBRn4ItE+PLRoM0YAS3MD
uDJNN3O9EqsQtYgoi9hvS6iX0E38wo6JxhsQyezvVWH1sMEiuGc7pzpiYJ92dXfFkn81BFZ0SBSS
4KOL/Azs3Og6fRo8PU+vsFV4zER6jTZwms5Tj30gl+64JjL6sbTV3uYYndunEuaJWR7h04/R2zG1
bL60kOZOs0uKFXZW5GzrNhiAoeolyNFVuwEKz4PAq0DZS+9uink/mXbvUc62enKx3tyvXowPO+eA
U92bwLaXPcaJlh5T2tLi/C7c0HU895EQFtaI09BOUZki7V2j+bcVpIerA+gtctlcpGGizYmI/s1Z
X5Dje5P3nO4r/qqzV/uNwNODH1BUr9lOwsJ0lwYog9kU2beC6hjjqI8SDCq4w5sL2eOpQ1tE5PUO
c6qqp1/xGFuXDRDV06FrthFjuoyT8tSUJMnKw6B8f2iQHjN9d8W0ufK/ca4mlJmw1lo/OAN9em9o
1G169AetmbzchhiFYFiSMl8Db/8XkN0y3NqSgQOKIRzlu25KMd7WnITRYe1T+Z2RqeQ+z/D5V7c2
h3z619mErp79ZM9gblK/y0h0M02/XjpHJPZMLeQiibGON4AXXdGTbPdYics+6jq4WcA8q4dM+258
22c1Z6Y/21octNsm5m3hnaY7QiZxjDeDRITPafVbezenXVQ+4DDCb+WzoOLighNFDOHx9i9+jiAP
W1Yuebsi5lYsJEeQD+W8Ap5g3TEdBO6tQyQd5WNkwPD2WDIKyDHqEedUS7bzfwuVvuVs3voK9E1k
zWshkcRRVfm87mmHsn41nsVKnEEToLtoP6L/STuvHbe1YE0/EQHmcKssdYtSJ9vtG8LtwJwzn34+
eoBzWpRGhPfc2AYMqLjyWlV/aAr9hwyJhvMia61nKRsSPChkUp49BUbIQlEccLPh3El4iFuOtggN
pz+rjqY2JwpUnGGsSPWtVEzk7V3WuN0ITYPgAcNtHQStsH52Xu5+hHTAsPYAhoskGsjsrOtCL3/G
Xsv1sVV9EqEGzmEoErX8pu8MLcw5VR7es8EVnJ0cZkKxo4jXfWkSo90kui6X26p0usZOugLpFRNU
wUtjkegDPAETeNc5GaxT1H9a5ooRohbYMAPtIeWEffAMAECAJ9kdEAwKnDXl7mI3xEOVr9MqT5/7
/u95p0jdW65QilsVskctEwJNoi894hpLr7Wkjky5FsI1yWu12zlp6H1FdMTn1VDH1iN0VhRPcHJK
8TaVcPwGbwFW1dcAoy9I4Nbpju09Y89SG9R/Bs97ItklFQue7aTrSpEX2Ji4kpR1CRPzhUI+BWol
j4RT73kkbgs3hrruNFb9p231iucpCyhbB6AqeKqTL05JEsJLs10oog7CDyn+UR05lAdzqIBOdzjD
YE6Aho/8UCuZCdjaLUFQiBRocxZU3AVrT8lKmuY61fAoGyRDIacXTrNsS3LTqItIAw+SUpWlc1Qo
nb81S9MbaVp5Lj7KDewCCggCebus6JpuJca8uJa8f0UQFH0AIstISwglboPQAnW5YOGWspKu5NBt
fwOg5+3nADu1FpJn1Oo2LQ0XIgnn9TZFQ3BYow6mPXs5mgkrlDuaJ7E1KXTXjsPDCZQe8ywC9fZW
OblKydgqy5WhknEGQCcWTwjA+OSzIC4UjwZCY1/6tO0cO8XR4auJMewqlOW6ee8VCt9k03sr4N5L
1Z71TbUWuizaf6Aci8ZaUNwRkyWKgAi8SAGpyDXIE5CuChIDwC54mkkwNgvtazY+e1aOZuQuX6xn
8d5SB+etEA1Yz5RvtRcjE/sV1PLmlDdFtBmAu7qg6fXqFyR+EDzwQ8jCI1THY2Mg+SuuecWLJ+Rm
rJGvTLV0QQYyhLEOhVtaC7CckO4AjQySEOQE5NJsoNwux0X0NYzbyHkwo0joQHpH4ioOdOQCLMnk
31amoXLWau1wzHm0/0whG0BVF9rg2RsKTYZKBzlmAQ65VqhWgjDeBKjoK8wzq3xIRcmRM7JMRfKc
qS55lERMyj+J1GQfKalhvqBITB7pZAz6j0aLC2NtWnl3iklttQs/cRTrty4KFJIUKvRbVwqteAni
qHpBRELPYI6bMa+iKkuwi9Zz5dCpBZWUMtE8d5/qpTmsLApR2dqsZWStTbD3D9IoNLTuU685sbE2
4ZpyE1g0ie1A2Cpxaih2Ftd9+wAfANpEiwKJtM99GGIWj2rQgGJZfuiGYWH7lYiWfiZ/bamwYyF2
GJ2FoFQjYFobwjX0hGCnxzVUMF81vB/wBgJwwaXVVifP7fTyqNTdiE5rJP+owqHwTmEdx+pRbJyO
sgmEFj/cgGYwmbhtCDFQggP80ycH/ANzs+wMegjMNxeKxkAmyILxyL/l9GhAcBD2vFoaGXZwlUbr
nFpUiiIERBqSEj5ItYXDXUpYWkiYh5si4uHEyvKpDS79QhHwhooc0zmwy6EbqSnCCCVCXA81mmZo
6zOwfPRtmfiZiaSJO4D7q5aar9bKyS2pGXgL+MR+y6HmwdAolhKbdfxMDmiAoYmyubZpK3yWdpYW
Qk+k5FYrmwElSPWhbym9jZlgmcnL8bviaTp4Sz+Sql9tnSvnWEUHNlpaNVmeY4/kPlJUiS5iv4Zs
UJU/ALWJ1W8SghKUgjVBaJ9IUXnFFzCTHoRqAyyBugoAvYCJkSkSkhtEVyX54huN/jNiowEDolCj
MIZGperT6mgyAmwzolVbAEYHE075dRNnYeXso1ZvjC1aPUW5tVouLByIIDnwzAqKMAPxrFtISnZF
UB/SJIaT7DWFcuw6V3QtstSepHwMiVo8ygnZ/W8GsC7pXAFAFJfF0Ffmc5BVufNoQZUke5EJAnK+
A2G2ObRb4Zuklk2KHQq/9hIZ5Pt3Vl5Q0ocDIwPCgyQeqvFKdtz8qRKqRN7X5BZMJJhk+SWQfdda
DaLM5ToPW/A9wkiITChGiAfuvG6w71xW7M5jVJ6rQuKVaRUVUgOxYXrfeWB25RY1y/rcyEZerv1W
rxvAypXg7mEWu+Iya9IeThdUBEl4MEneI9rlWJ7z5ISZ/DPIBDffZ2aOQbauWLxCIPjq39lSKvSF
Kkp2qDm5ZhOSbDAUkxJaCTAm/5YOHIAZLLrYCw+eF4jVd1Pkvk1uAB78OvX7XLE11Om8XRqAR0AY
DfWohUYiD3+VKHDDrwi1tO6I1NXE5zQvs/SEhQoS1YWiluW5tHJAbwNDJu5hC7nc2WVBU/JXtc50
CtV1SdKjaVF8W8Wlp8Zn0uZdd1B0wD9Co+jwAQw1dSCz1Y3KTREbxyPqssMv1Ww0H3BuFXzMqIte
K9nKSBiCJdFErMA1eaKXHjaxZIJ/qo6gh2v/RY7idQwSj4BAnMTFILiv7hBt6lTam7tquWSk5qRn
RwHTqZinqcgo3SP4DX9wIhoqEKOJDLc+tlHer5sCOfMCVBQl2jbb8SQnFchNXtmGXV5vBN14T2CR
7cXGk08urAFnRnD1SutbkrHohdBGFXsUMR0V5j9pfWs10jZemtZHahHrpt8F8W/L/YZm1kzPXynV
/42D3w3wKoR4zEnPY59Vy9CF6qP51FWv6bLv9sZRE9bV0pBe/eRYrBR3G6ONsExxbjjFczLrN+OT
1xvNxGW+YBrf8A05Fav6CHd6OdT2gJAE939X3ELKtzg7tAyo/R9eYmRi19mIxa32vfJHboVNloYz
s+BaOZaclCiOnY5HzpUFSFHBfGwQ8zpS8Di5+Yaq0jHIn+/3+c0gEvrfzDJDl6ZDS9lS6SKQ/UdJ
jZ8AuT0o9XOgvvyHILzeyIxzWZHViTZtmLhKpatOc0Tf9YulS7+hcz+ZnjKjUjxtC5OTUxmenGGR
atOmWsm6YJWiqWXIC/lfC+lZNt7MfCbEdCUQQhJBXSCwq3GNkiYzhMueVpncH05B9lSFz6HzR7Y+
ivr0b/01jTJuD5/Wm4+M9hAVUnAqiw/Z/2Vap2HOqeFGX100ZLLDZELneJ2vBCfDf3M021F/qemM
8vFcX42f8KkVaHl1qtXQitY5a65NX4nBc1/+49ya9tX4FZ+ieI0CV0ckClJ0y0hCbcH8pupP/38D
MtkAfeDmKjjC4KTAYAiF36jQwd+bGfXpufN/W8LNRBmdJEVp0hIKzJmQiXpwGsWsFlReDmIFn/N+
S24Oikk1V2Mj1wFLXXYXLwFgsSjQn7zsZCJJGqBZKfm/inbOel2abqZjc2SN5agYvMQVZTKJjSaR
RK8Po5NfPfI89stHs0YPGBjakL33GmkfCiXILG4G+eQY30IUohWM9jpS+x4QPgs1qftNHxXoPx+q
0w9SLpveVYPaCw4f5A3yOkJFy9dkaoXuqhAymFntIvx6P+Ctvv7cA5M1JjSpo5dkFU6NtZV/JAgU
xiaFsdmenjrhTRs2WWiDkZN1y93oFCKDGQN9hbAFvATVMGuLKpsFgy/sNgYQ+vvt+zsjpz1qKgZn
hCKBFp7O2NoMJRF6QXSyEuEE/w5g1hmNNgDl6L8JL+Gz8cFTo3mMD/pjjOoPedQ5lf5bfWyqJkWd
8YKi6pM+DhRPq3sgYKds5dVrT9AWUPEQ+Z5r6rixXzVVk3QZoLqGGcmkj3vJdMCuVdEpr57JGS4Q
3Yq45UvvzsJ4UjfoMoEIi5YzHTy1IDBkrDI4/HWR64gu65MtIQQjVJCh6M8yehAiD6EScQF1lQXN
s96+SukDmaWAF39tbE35o8uj8zgWICh6VKayHc/mjdbEM191tbAnHzXZDCvf7zuUw/pzDX+v7159
+PQWClU1z18p3dzvgqtNcQzGfVBBn8WScR+4XLQZIpJa7NADhvtM6mBRFL//PYDO749eHOj4qJMT
nZwXGBUt688tZSBFQelZeL8f4cqfaBzFzyEmbRCaTjN52/XnjLSWbj566i/abKvhukX9mbrqHiWJ
Jrdmxun/EZfXg2FoXFesydogaYiEXtL05zCxm+wdVb2VMLK/rJNgoqbz0dWoFuYzK+VqQdJYutHA
GwirCC58lwNWwojIKQoPZwFN4ioGYc+aBPpwVOfM229FwtpM4oWkkj4TJ/u5mTtO0bq5eFZdFLxR
JnKCPfLTIG2O9wdwLtC0H62kC1U3Es81JHUbuViBfBcCrCzcaF/1lrn6D/EMmQTv36u/OTmje16n
vOI68SyX4SKqXizuT4is5/H+fpyrA1HGT1fTVVkmv2bI8mSoNBdwC8AJER61caq0cFvlr25eoMyj
kt+Xz00qvtyPKF/vHYQ0uNugvMAVfbqhxVCkS7XtxbORIs8ZqcJH6ejmWzxQK4iRjXrQVCU9lNR9
Dmo5SL9IF+U7lTTaCsnR0o4DaiKDBM104bhB/NBVgKURAdMOCFIs6ir7XkGcgOGrVbsGfYNFRe58
KbSCHZtasEca0nuHqezNrLRbHamMxseSyYyXtclMBI2RwmOQxbPUviTvQcg+uByaVVXY2cxUvLGm
eQkiNUhugO1QmjqBkc8X0jKzWF6IT4eZtMl0fe0PB8XslhkiLR1Uj3ZAHmjo1/fH7nroxm3EQuCa
TdLgYne5sNMylPF96IazoQsbSPSISAibJj54AKBK5fv9YH8fUhfnrUw0VTHx/NP4Qx7X5KdrfYi+
DCBLYzi7JSo4kFQePF3bqUH8TYopnyGYi8hW9YGc/xbyzapShm//5QssclWMrKzwqLz8gk7WABQj
4HAuS4HpVXwh9bV3ulUbaHsYv9/hmwJn1s1wUXOzux/8Vl9z5mMMqGElyeXqMnbtu0NQUjg9K0n5
ah5KY2klyUs8/DGz7f9XpKkLmEfhEgaA/ndU04UK+ZiS5iEeor3QQhUxky/3413vpWOagVsx6SmN
A2IyrokCcsQKXfFMCw+17mxQ04Vcnz2bzUykm0tFJ43HrMWxiNfOZSeSt/MGVYxZladcT8HO/wzK
V4ycAlhDgoMvdSSu89SYW6E3W/gp7GTeINKmxGFBWMEoN0Wz9asCDkB2jALn1XFkYLlrzy2PblYg
trtCLqkW2oNvheuMBGcxZ4443kun64j9loyWoaFypU9mUienTYrQpXhO2sjfWk33B8eWdteFMK3v
j+ytOcsbQBMtCS8YbTqTYjnRAATSbpUSRjigdLsDe5a1bxo00Puh/rrfTlv1Odbk0jYUXZarUSie
W62GOIM5x5IK3k4Vkjfq0nYrK8IyULvHIS+eqAs8xIP6EkfYFSMLtESqN1iXMXhSDZ3yhWEhe5RI
CqwY8eSit+sN1ZPrSwjBCcWwSsk4IRJAbtuRfnmmtpVBiC1z2VnrTQuuVS7ntr7rKy/VLuQDTEuU
yZZZk8YZ+CmD4Cs4lmUNaVilsuuw/ipqQ7CMoyRbAkH7QFN2n+bqd8orR9/0DlGRylAxlR3Q1mHm
dLv5PYqm6STXNIuvulxHXL7ImDq1eK44TRetJgdL4InqTJTrZWNyQmr4h2B3TA528sAqoCcLiuLK
Z7MAFJ7Jj7FhD/hGAUcVd/enz81QGra1ssgVyxInocBdDn5Nlo/Zw6sF6TYPmUbqmSD+7we6Xny0
iYsOu51FLn96L0DBJBr0nkBDXSIOIefDtsJEZ+umijtzl7sZShepz1moM+jyeEX5dF4KUh9nNdfk
c0GZ7Q/MFH/p+m3yU/f1n/cbdb3OadR4aQRRJGOXO9nfFNRvNcslUkLdl8rwMmoOVG1jBHvSaCbd
Ko03p8uFTjBcf01slLGMn74mwkgNS9wRZGqzGcqjgHuMNzxsdqrxWhnfY2qVvv8FshW6jrsQOpni
zZiDXk9+qnM6d1W2NJPix2SuJB5EpbzFj8DsQcxyDYgp6sX6f5go3PUNleNeAiI2iYKSkkQFrJXP
XP1ECvAqsCU5WcrP94fu1sT/HGb8/0+TRC3g/WIFKZ/TiI3iIPhPiEcCObkf5cbdjT4bj3laxLyf
Vq+ycsgEB+Wrc6D87oFgCeFrhW5jEu/C6De4iIUaf60SoKRP9wPfWgOf4056sc/I0ipGL59dSlNq
rD4Y7U7Kqs39KJJ8Y05+DjPpRUXPlHaIJfmcpBCoTUdZpVgercuCHPEIPsM4oGr23JULG81g/4DO
XXwMjdB/7GFCz3zNGGyyQEy2X1Vlf2bvnHofq1UCu7h1jXMPQIAXKe8jxDwWbmEoa5RO6/X9xo/X
hUk4y+AFZ7FHM7LTcA7Jdj1U0Rprgu8K4sVkVJZu9yRnzNgKAoFbP3h5ObMGr4NaIrxeTTV1kkBc
xS+nLYj9BrZMaJz9XNoJyWJ4iZRz20uPYfBs6gdLn4l3Y4QhxqsW1yX8jU1MGy8DKk7QAd1qrbMs
1escoYHSf8rDPXrRKF8Vi7yhul2/qYq0NKAWsnnM9PLfu9JlN4OFNGF+jTsfd7dxCn5aqBZIfTNQ
e+8prn9o1glm3EINthLIm7Bb1qAIOsTe6HLE1IX4CZjU0B8NyBnozuRoFNV6jP/dL0vLZzITt3rG
MLm5Wwp+haMf8+WHpRA0QQxIzjkE2Q9iQyy5Yx3Avzbgbz0MHEkfwGn8pm/8WQ/SsdcnncJojEU3
jdu8aUyOuGZQKgB+rvvU1vKXrNhn+LLXG9JQiG0fjbpbW+hAFgJaN9awTeOj5p8lYef65cySu3Eo
UZrmossDBksVHqqXnQDIHy6GFLpPULNWivZFHHh7Fy/pT5mq9BGcoJi6SyQ9Vm32brgzx+/Yymkv
fA4+6YUs0SCx+9Bhw8Tc5D1qynC7LfU72tLLDHCR5KQzg36r3yl5Kgrnk4iw8WQ1+HgmwFpR3CeU
YuA3+YBnUK2zdmgzzGXzb6z08XLBsgPApBrTbD42QUNv9Ib7pB/RsFP9fdLZRmstIj1cp/m7YM4t
tKvLjEJ9HWADOQaeieI0BQaKR9ZRQAieht52d5G6792jGvxp6NMweK1VyqMoYmebXnftqCX3t5S6
n8EKVRZhKQtbS3gokUN1UFDMM2GZt1s4Qh5axlHgz9yPry4il1/690n0aUtosXDEQ6wNnsr2XcHv
tv59f2e/Okgmvz/ZcpB4Mkrd4ffVBuq/mS+h6+X+j6Z+//c4pqyTKtM5PpTpjc5siirphz54qtqv
alHaZsaKjfX+yXdbYabPbo2uqTKduFdxbImTl0uSa20lhA5tMuJkK3ZphBBgzjNqyNJd2dfNHvbV
zCVEuh4oKkTcVC1KRZamapOOrEqO+6oMpWMcgx31eGrrT1qwcr8N7ZPmHsr4SSZvprzi/IG5o7Aw
BH2m2Te+QJbE8SN0g3v6dJMu/bCSrS6XoX/UdpwXbxgVbP91FPldrKm5BVisHHH8hE+zsca4oa6l
Qj4GOoaPyI6I70b8Rzfm6m63miKLbPvsCApgqMneo8CuFiCwywgtgzkPN6U2M+3//sLFfgo873OE
yYkGEdk11JAIAhC/EWY/an0/iA6M33SdNHbZbIvso06EfaZ9NfMVJpHGzH3jZiPZ00ckryEqU9yK
rAqGH/uafNTQtR1EXIWD1f3hus6Fja0kp4BXrKhLIFQux0uJwBemWqAc48DZNN4jJ7bVJNjPpXC7
f1m+beJNoWTxzFF5tZ+PYTkhKT/JeM9PSzQl9mjmoMSQguJl4CcguH/D+a3Mfe49CsFDnn69386r
w5GnGkAmnVSXyBajTRa81w4hvpKmdcR7bRmEsNOibC1nOLSjmpIjyJHPNPD6LqDolqmqKvVZhZrG
37fQp4UQ5kFmShT6jxpUfqHAOMdBJ05CF7qvVwlGGUZygGmyEBDMkwoqSALSCqq/uN/ucRlcTuLL
r5jsOWyhtYtAvnM05N89RkrJKTdmVvxcCOVyBgmyAa+qj5wjbM1NEO2t9tCioPYf2jHKYjF+5E2m
5SFu/z0pm8Y5lm6J0ua5yh9rawbldz0nDWlcDNr4pJAA2lw2RMW/RoqGwbPN8KB9k06ZshaDX6V1
ihKsUYt/XtuX0SZvlx7LjjFd6tku9kbLOoYyL5QguO/3m3Q98cerMTdyRdFp0jRH57VeHGSGD69z
SPZx+uLjAO8sccfu8x7i85cYoxX48GvYs8WwbxUclYxsJAOe4LetA71ZO70581HXN4rLb5o0PZcz
oQpbN7AD1TrgH6K01t6Nnho0zGdaP869y+lvQqqk3arBMcHd8XJII+SlTbUNA9v0q1VufM2wzPMW
zsn1VtYTFzIbSbXut6Wd78dVbrRQMsB3g87gmcFT4DLuYAUVTlVNZEfofXqozC2w31joCGEk9UMj
fUhhskx+Kdo2wIsEkToENRdCtEOESBYQKV+E32FpmfWDIKxb9PCCrxFFHg+2C5ydE14GQX6Chxt9
VwoqTktT/Gqh/3G/DddnD9iZMQeqoLhOhm2yGgIyFHJe6JGdR+kvE/iGCuXufojrneMyxGQeYMJn
qRWuXLYLSCZt9p2+6ouZROFcjHGGfNqGlcbXerknhobio/hQ+mtZnoHnXae1OJnBzhuwoHChVKcb
h4jyoeaUWDUIRb4pjbNUvKg8iCCrQ99cRdoeasmiLcOtN4cHvb7HXkae9KDTdrUypBUOhObLdyWl
cBTh8LorIYTcH6ob94TLSJMZXVKITTK3Tm3474a0ck08bhY+JWVzWx0R0/Zmzs+bLeNZaZpcU8d1
dDlumRLHgQVvzo7Vd6EqFg2iwnL2nkNP89Gxvd+6G8tV5X7wP8Em24TYqfFoe0Hj4FbAJlbqH0a6
BVw/d9sae2myHxEI6oAqkbm6gm2hZDoUYc14eS2GCdJe9w4wuo0KUFxwRIWt0894IFDATxv7fhNv
DyC5EfBS3CghMlx2KBYStZQKeWqjDV946O2+YTlapBA73wzxXDiPXTCzC946e0iEAImmnsttyBrH
+NPaE0vfBFNhZHZf/1B/x1gbeg4WfOW6FB6HdKe3a+enjBm2eWxPfWgh0r7sunejWeu6u77f/BvH
IB+hU6+XOdsNcdL6ABcc0UiSzE4z2ANaswx7dwn2MZB3spstXKWfmVI3A+qqAfCD+4qhTQK2feV6
JCwzu9S+geBfiu0xcNxVoNtl2oLFnAl3YwYD3eWuyaMWXMSUmpIbg4BejJxhkecBqMZEnpQXQkVB
PQceu3EuaMxeHZG7sR43TfQi4k2ZPI9zG1Iz+mjBsi1nrge3InD/Ip/EZCXbOv7/p2kjZzWEciXJ
7dKPpYcOGtQaQY25DeZ2FNKVbNncKdXJmh8dAbMENSQ7M8sCUZxMOkM7nsPG3IwCXGOcAqQ0lElb
wGjGURn2OZISKHjGD6OK+v2ZfWthk/Yk7WppY4VPnKwyH8330rP83MayZ6EAqzsh0ShWW2ubuEeJ
k9XEO/R+zKtDFc0vyrEaiTgWN++qyxHCFbzOyoQ5AFMmXRaIle10rFjWhWo0q/uh5PGAvtgyJ7Em
CwkLcfSQ3TC34+41Dn79xsSsWVYroXrocQU11VMJwT97cpIVVtdadQq+83f/gSRt8+buSxQjXXmm
+depgck3jS+JTzO0RVJKyk2+SVe+dS4CdXtPehG8dywDSHYvEDUJt3D5XSRD+u3QQlLa3O+V6yvH
xRfwKLr8AsVSOoCWfEHV/nF2jvNnVLjJT4OCisuw0Ywv6fBFyq2ZXfTqUB5vsxqzjfu7zM42GXcl
Eyt8qOraNtt4nelPjXSQjWQZdaPrzq/7TbyaYxRaDPYZkEDUXEiAXLbQN5Q6z3W9sPM4+paF7ibJ
MKKo6y/3w1xtnGM9x/oLOoKtSWbgMkwCbVCjFl/YGB6uU+XF17Jtmx5bLD3vB7rVns+BJvtNWNK1
cU0gcBKv2HtDkraOg5rOdNuN9mhkHHh0wJTj7T+5EaLrkkHv9mkPkrEYOZrem5FtUkRA/7k5TAR2
Tg4vnuXTAzVDYNvEGaOwDYpMZXD21wOv5Psxrme5xmyDk2KNGXieIPLl4FQBml+aBLxT0oX+mDa5
Qo1PKiCK9Nh6BEgthaWDx1ATIsOIpMwIcoRnjrrn5v6X3Jj4IMGpblG/5o8pWEqMYVpmkFNt0WgW
ePVsRf9nqCZLx/BXqjX3bL3e82g3DBx15PeRPJqe5kESjDYBLmXi7H1wf6Y5XA1vpcikxpbDo9Km
OyE746H+1mUb63tbuVu8aBGu8cSdJjdLsi+6US+AkEfNycIKdmZcrquQf7+Px+GI1qXiNplkYRGi
fUwpwK4La1dhjaf/9DBvUJTv0gHNxPA1MxbItwjiIQpx/1b2WXcsPagIiH+ox8JaeNGX+wM0nqMX
p8T4RYhHSCqQGkoIk5lS4xpcoZrJad7nX2G9LKFkz6SHbixgoNcQL3UVhBCH7eVkhOnidUmbV3Ym
DbgfHzrkuUJ9ZvnemGgjKQAkraKT3b46zOvSyIewrOw0PEjDn9yyVkFgLWVvdBiZA9Hc2Csugk2O
1gixPT3Ri8pGjmwp1zC/fjbZb1+fwa1dXYU1hTHhwFCge1mcHZcdR06pQ3IhrW29+hCwBDLhG0kg
88lry+KbRvLp/lyQx8GeTAYTEhvPOYUcDBPiMqDSupmi6m1te+ZWqYI1z1U0b8pvFeI/imWX+wRh
GGPd/0xfxYdwn75azZsVHpiptv5Qqrv7n3M9b8bKNDdMyLRAeLRx6n66LEQx9riR6lNwSc6V/tuM
HwO0p/49Bm9KiSmDLO9VaclT00hAPay2C7ygfPeUpNGyambyHNdrTAWfywogLwTG62+3f2qIp7Rq
RmKrtmsFbdBK6k4yphYzLfmL374cPFXmlWqy2yMnShXpsrt8w0qLWsGjIlLjY/uqt9zgKpy+8qXn
v8Xe01Bn38QOhajSOeAi1jvYIal4MKjAH9fuq5etW/TromOKnVr+gmDfI/6cG6yzBOf5fqff6A++
lFoe/Ct2num8RrxL4nKaN7ZjlsK+ihqcFsr+9/0gf2ty1/3xv1Eme21WFLhWIGVlx8OxRpBHxcGN
U0D94Z3VGF9qTNWwtLbScycmX7I/urfBVc2Vo5lZfKOxsBiYXWMiGTr45DOaVHewPy17O5Cx+m2Q
PJpp6I1lgtsRVwllPOq1acpU8BDHEEq5t0vs43UEhiGxRWW1ut+d11sePqE6dz6EF9le/568n+aw
jsh4OnSIGEtJt0OAcqHhtpwkX+VsJtDfM/py3Di6EQsgBwAbg+lxOY8HczBwHE9lGwu+cJkY/sIR
vgZ4mKq/NXEdY9QE/Ntw2kX0nMpfinKDQt8mTNqT7wA95pmIoNuuQbKwX8tziOzrHZnK1KgfQM6A
S+K0NlV4sa8D1lHtAQW+ZTpI6mpAQxo/6wzHBDXWkY4QQasEiNPd7//bkTlHDa7dHAuTF4RhpryR
SyIXZN5bsuM45yxE1BD3afnNx7H3frjrWUvaXwFVQAWE+4E12UxMQwyEIQhU2y8AjgjZphL8mV3x
xmkD4AnID1xT9kbOusuBlnAqJsdlqXblrbNzAO2z2g+4JW7j35EdP2Y2qv+hvGgfQYgq6qZCHE46
Sxt/JS1RGL/f3hu7xeXHTGZd4FgJUsemavdPIpLY+oOkLqm9A/r1u32J/8smzl+HLzBn+monb6x6
P/MB1xeYEf4FPA3IMa+CacIjNfO2Bxyl2uhzU8ZdKtKT/+AYyVsWyAu9PkTeUa4PoXnQJNRtTVSh
N4H2EdTP7cf9L1HGa8VkAfIlbJwy3nXQr8YN59NSF7TcyHW04G3jpxlRwl6oFfbfJ2HpnzX/hNlc
LWzj/Jg/yAfvoNrBk34qDtHz8BsehryQv0rGjoKUBdVlmbFGZvaHceZNv463DdlRiy2V2v7l14VF
KadZwNf11c8acf3KeoqVP3/UZlWgsZxmX2d6Q74VbyS9oGECLFSb7N8uHDoZ9w3NVk7tKEa8qM7d
sHGf/XWobdA4i7YoFrXdM7VILKvch/yLJW3kY/M+IOd6FDaDuparzWA8afouQcEsc4c17rdbX53j
cFwfBCMn9n+/dGzJp3GrwgLzaD3WqGk0Cx2RZiQuNHUuNz2296r/ycmpOgUb6jeT9ILsSZ1rlC0C
F0gaFWiOqdxonn0ZC2tcJ6Ckqmq1wFlto6/vj8Q1UnLk/HJvMEGtqGSjJ5EtTAb6WGg0289/ag+C
s0qkFUqQDSbp/a7yTz0as7X4PPgzTb7Zr5/ijnvlp37VekeqtbLS2I++FP5rwohn/2nsTBBANI+E
+t81+SlGUbXosKaDZmNFZQ9GuGvMaovA+8xT7NYmQ5L7f8JMJjNJVJwou06ztUjbam2kL40++1mQ
6IhGs0DkRbOZg+TGuTUeH+ShGDsZnOtl50ko7kWUdDQ7yt7D4sHHaDvUsCtzkPj0Qd0KM7PkVgt1
2BpkAHjJgNi6jJfqIZYprq7ZaBcDnv6qye02cF5GU/YOJeL7U/LWKTmCA3g8cyW65t76ReeLcIps
k6wSfm6WsU4TWIz3o9zIalCAJ11Ajpp9j1v+ZZu8Whg9xmXV1tHeTsx2qYXPcfRFRTJFVNc6EwWk
rrjo1i36hQYWuB9hssmtfTXaWWws5R2tt0Ulaos6XpvFzJS6eYz/BcpTbLSUqx7X8DOo5VBX7SSI
DlgwLxxgesj6t/gweLq8QDp+qTnC0nEQVx9+RODp63IbS0tFeXWtHRgwS104L9hZNPUj3jQzE+I6
58y2AfvJILNncLJO+SZFP1QKyvmqLQE01xTsNRdtUe6cFRKDP5wVMI5ae/bPrWCuevENHbf7o3dz
Qn4KP5mQncpTm+nOlbGLcSjz+nbtB3mOZZ4fL+jNnJd1r8w0+tbEBCVjgMG12KOnwG6k1ozW6Dm0
HBlxeYpfwQpjqWjz700DqchhzNNgRABdzkvw/E1VYhgORAZJ/ODN6B9aI9800knyg5luvAaBMoyf
g012fyd2h9LsVdVGmX+dFQdqvbLxpiYb6QM3eVVdx2/KwXwMsgcHCcn7DR03qemZ9zn25AQgv6mU
uJ8SO3pXkW5ti1X9X+41aJIxatS7UA8bv+HTCRCiTIn3Bhul239Pu10zHjR4Yg0nv3wQtU2BgOj9
Rt2aI6TjABOyfY1Y7cuAeWXmiMJTV80drKrCg+vNpK+un4zke6kdk5Tj3kpi4jIAxtxoIzdjAO2h
txFN5jb9nZLUzPZ4a3AsoIkwKYHoXvGfh9wzEx91fLvBVq3uD42yS3Gzut9ZN9vyKchkCxa0qrA8
udTtjnlnUiWWTJQMF0b6436cm4PyKc7kdlsaZEYwINBtXH4TRGhKgE952M+cW7e7zBjBXRhw86S9
HBmxMDF9aDrdVjRMmtRHBAglZe5Jdevkh2kjWhZnlw6e8zIIFhGNizmDbvcImKZfgPZkb0aHkRtP
ufTjfrfdHJ5PsSabgwxNWi0wQLBd62H4KUIngDUjlXOXmVtvDziaf5P4I6dwskalpka31st1O8uQ
DVX2ZSlCcc1XXffEIYfh98Kynu+37MbxwTjx7GB/hbU5rbabWRK4mGLqtoXJ6YMpeTlWctJ2yPRj
yZsaHrU/E/HGFIQ2jOkSXgMs4CkAA188I3YFlq1SSF+lgPdwU77eb9SN4boIMckuGH4qJ2Id6bYU
qgsU8wTUN9VhE8f/TLRBOQfYDpczhAxlUHGXczAaMAwMJQLl+S9qbV4OpbabwaPeWEwXMSaTYqjE
/8PZee3GrQXb9osIMIdXsqNCtyTLluUXwpE5Z379GfQ9Z99uimhi7wfbgAWouFKtWlWz5jQ8o8RG
HX1jLI1xkPoVBoTF+SL1o9K7xqLOoSOWPrQxqqh4n1hPUbUcXnWdp5cqVLEdgYa6vTpLWw7wIiAF
TTdEQrrrSZO9NMmqsdNPAsKn23ai9pdGSDncyhf3WhL4e2iqVg7wok1AgLS2ArelnHxtM0EhJAVR
z0JZ9Wsd9KYTmQ1Ss2QYVWuwW412yNujXFo2hviPRfnaIpzVugSQUj+Z4GjLlxD54mAFOrZogpNL
twxbkOm8NtGlfQKDpqSf1PHceZ9GgH+duXKUlk4rdet/bExb5yJssLyqFIJaxSWN3c9eqn9CZrO9
PVNLa4No4fSoQl0LGN61ibZCYnHIDGZK89Sd7MX63kuyrznCa3IjJ2cdiNzmtsmlDU8mA6Y2ivF0
k81MEiZFUmfExkkzPg/xkagvC0NHzqJ/fxHS2kDXFIQ4oDLmac5kgEa9lAKD6xaclJhC6h+3VEQ6
tFZW9tviLP5jihT69SzGqVYWmiawGaryU6i2X9RefjMCqUZXb9AQqOvb3e1JXNp+XL00vJKr+Qjd
S5E36GO1NE6WcCfoz6L42+JmvG1jcVQUtqYGQ+75Oa2OYETa0HqZcSp8yDTIJz9VWcODSiMTpDyN
4f62ucUhmVOJS4FEiDzJ9SRSZhnlwK1heksQ6RyQUTK/1+Pn20YWKmng88h+whOkAFvQZ87IGHwV
+ZvGOJXuYPvdPcr3LV59+NPXT2jxtubOMkGgik8F6jg1ysCNg0BBOlZ2egiEl76N7KJDTxQuhcHt
Hj2UI914UzVP4hoI5yOGjQsOsAqhj0yB/UMjd9fXZVXWg3Fy/QTQlLLz63s4VJAhRfsBqU69GsDL
ytZ/WAeDRVBhzYJYZJ5lKTvFpC9IMU5SN+mSGvWzIKTJ3iVFsFIlWFpxWmXpvwAvJ8NbeL3iJJRS
Lab75xSM+iuXz6teGgVKR7K4spP/RlKzR95fyjb478BBfCC/kwr04HLPMk4xEtNqs7G+Dtkvodtr
9d5N7/XkFProY+q8dC1Qgj8ECVBVZpfVcci2aic77djvgsq0pQJIj3BvKUcwL5tcvx+qgxLemyEP
B/qr0fNTaJLx7xKkX5voXDW7SoDUhzgfsgFbPAU6OdSk2nS6a0NqouWDg6L27S2+dGtM9HT/N9bp
5xe3hhD2dT/2Bju8lewwoItsrYC05MEpIVDHmKJXUgTXFqooytmvnnky+qcaKdg4eDWV1MmaFSe3
8MqA20fCwZEa1hV99mBqC7k2FHSNT4r3XRy+Twp0aCEV6Xda9beqmWxvT9zHBhUO3KW9WegaFn2h
1Dn2DPOH6D26tPTGB73qToYPSjsvbLFwEhQz4o11H4Qd8hU7Nz36SJDQkFvLiG6UPaTKW2VAtTG/
J753XBoDkk9VsYml9wGaO9dzEuRYipe4/WK2nyIXlZzoEEHTcHssi85jmrcJ9EYVbk6L1Ddd5hVa
Yp7io9m/Q/9n+yQSj+qhje5H9dSv5NGXUjjGpb1ZyOUbkW75BfbaunbGLHnTrDex8R39DMOsZz3n
ZmFn9CmMwVaPnhGjcbW15py/F9L8lF9+w/wG8ekZmDBiNJ6fRR/dnk+GjFoQunASlKt7MHmy+sw9
5yjQKCPl0vVbQ/wuBuVL6R9y37WlVdj2wquSmgYoPYoqoP6N6ShdHMYaUqMyiNhSHet/UgpekdnP
PHd0tLu8A83VK8s+Hb0PU4A5qo1EBWRMru0hKIEemZebp0QD9rzVnrTxRK9+/46ieFLZUB1W2cqT
4mNTJ8dm6lH/X5vzN8WgI8FeeZl50vpdXen3LRw5etI6wG71au8PlVNXUIEDJ7+HX7nK1oDXS3HK
pf3Z1mt6L6y1DvuFld8pwlcEgAzxKKJLrPlrHFWL60l8guIBuVcyX9fzG6o+iu5uybEaJJsuQseq
NjFxQ2jcC/qTrBROtJY8XD7KFzZnDj1WcqVUAJqcFGWr7jsjcQwmlyQ7VSUkFd7yz5L75/Y+WrqZ
qWsQOtPlBlpsNkzYPwtFMDvkdDVxU6dfRSqdWfR628jiupFvgbMN7hgKSNdzSU+8pGalaZzCMHEC
+eB28QYV1VqtHMFb6XhbXDfiWJ46mPsQofsCcm1ph3vS/BRhQvbFEN1HzYYIbBcN/beoRJYy/Xp7
gEv3F4ltmZLfBODRpgm4OPyilDVk8DFqVgoi14kNt/e+sWhszdA+lD7ftra4ZhfWZrdlUZdRWGhs
E52Dnss/VPnXQKR628hi/MwtCcgZjRN2x2xnDFYSpbLg49CEL0mDvpD+o62OTffqeV/j+oB8TgNA
QAzwsY9hekqkQ4/uXCLCDmD8CK3HYWr5aEa6EfJtqeRvtVfvy2Cfm/u8O9z+1sWDMxX2adSUeOHO
mes8aazhGWnNk+RtfW2bZfvkBeJjjfeFD9pIeqnW/O/Sil9anLl7I1G9MIQE7RQEhOzeKLx7KVws
CPIExs8y6r523Dm3R7lmcrbJGjdrwnjA5BBFWzj7odN67eNzBmzfi7utKmgrR2nN4PTzi12NYqI5
Vm0/Gbxz75IqeIjcX4X3YgT6Jg3aw+3hLR1c0rJEmtRNJu6Aa2taIysV7FwAH3TeQOW9ZB46wdaB
IGS2BC/3GgnKtEKzC9TkdWhhCig3fVDX9iSvHSxZIiHC5tka3g85rw61YaLpW60cpQX3d2VpNo+x
kKMFV2Apdr/VYmlPASYKaZs44mEqrEzj4rAA/ligjfHof8O3i0XzWsTawtY3UGqlIOSHO1VG1EqH
o09cS4YsgfzMyTfwYp1oA6zJUV3YipCz9oqCxAvVriA8gmcbjaOe/Rw3rfAe9dvIzzfR50aw6x+w
kgUV+qGyI9d3zVHpXwd9L0drqeIlT8AnUSvmsUks/PeTLz6piBABFBI4MhOkfdXxcym9qCaa999y
ITka2ZPiZV8U5e321l1c4Aujs7gkIpmm9ylG0dhFb/o3pf5Nnf1ugDuSWF7ZTdM5+LBv8cdkwrlw
SNpcT7qIqHkaNBgTg0R24piSuxAXa41ni9vowsrsdDRjgCTwmPNil+6g0IT4PDBbGj66yA7Qgb09
f4vGGMwkUEQpay5mMEpFGKdhRY4rfDdrXJn6o6reZGGt/rc0dTpXNDXGCYj/IQ6BtEppE/Isvfka
jCez/nV7HEv7YAKJEOrA/arO2zBKo3VrYHfGCeoTWyveezW2rfQLGvLQw36/bWtyGvNtAIBzmi4w
nh/6MQqlC8NQlEl0qNtRLu1M/hSPgt0+V+Ry4pWr52/d+oa1OR0CycFYBgJkIA5tHpXsUcwkRw3f
S+Eopd99ZRe5Tqnha/z4Poz9TV5K21gc7/q43MIHhZrMW191jlgdTf+L0Se2a53d7tnPtq3roIMQ
9GjwBvdRcSeJxwlVP1Z3ND0docYx4YvPXkDc0zRmpwKQxPQBzphmsIXkxUBWUB42t2d24SIC6fHP
zM4ThzCtuAGdV8YJEfKXrt6buuCA6gKiew+WtDvW0lr+dWlfmjTgT41rVKHmWeXOQs82InF/SozQ
CVPx0RTy4+1BLR0xtiRI7EmHAuLra68BT3Ez0BhvnKJMRVgwli0H9UXZFhMezrnnGSvX0Mfud1KK
9KCQeiXdR/Z15qZ8qFeUTnZJ8vZbpbEhp0/0+8g/6M1RHI9tHzndqa5gs7kTKcaP8IEBj6COONj1
WsPW0rGcmLfBd00N8HNtp0hVRr8biM69arD1/l11X2hiQ9H6qUSO+vY8L0GQqUHQuTGhHOkNnt+J
ljFkrCfvRvKGJGOKg+/vR+MwMDh014HCcydEm6hBXdfuR/4TVtLwVeteVz5kMjQ/spcfMlsAy0Q4
XTIL8yQUB70ODkKx1Rn48JLBXGHtecCm4R9XcUpC+9/0zA1rZZmldMHVVMzukELq+xiJU/Pkx98y
Y1dVzbFFsFrQdoZmt93zBJQcf+eo3ybZsV+r2y09YCasHRB/8jFs/dlKmE3cCllbm7Dc0PhUyrsm
GT+pFEPr+FOonGX3UUbtOPxZJ380BWnw4/BzhF5JI8kfvovB4PS5LSmVXcoalYDKluRf9XvyqTdW
nOvSliExDn6HXK4IPGp2NhsVVUuvqMyTa33lCeUl7qYFLW/CYa4NyAmrERrM9yjf+k+KlTq5exjG
DWDTjbQ2ZwuOCHJ1gl7+Al6qz958rSclQd5JvPnQcIShK14jIlvoaf1L3z7pFk135N9Fu4jPfE/J
cr3SzFNt7htjYx2E+lnSHqe2yeI511W7qO6DNXTjwlGYOOP/MTrbiF0TVIWbqubJSl8168eUk6+V
3cp5m+Zmdt4mZlxeKKD16HuZ5vZiZOySNjczAS8jhsVGT6CUgmu52Oll9jmtXcNp/T7c9WCtKLX0
4QHehfJRDBvzWYfq0JZy6z+ky/DAYKpYULTm5tznlVykiVSzmrXwKBV790nQ7mNyosnL7aEvhCIk
dsCZQG1NgXzetVnVRagWEdMbkY8Qifnl6B7ecXLA3uhRelvxbEureWlu+pyLiR4Q8XarUiHZEjzW
8vc8gNE2WnHja0OaHUlLiPJmHBhS2JBOzWwz36G8bcvF1ngI/0OsTY8Uy4SuES/fOWmkiRZx1KiZ
dUroiImkV6XR7Vz42shrG2IJfH9laeYSVbq4syhNaQKV87cYwOwQ22mp7it3Z3QIqVu2UXyvGp5x
m3oNSbbo5qAohjwa2Q1KSrNikpQpldUEhXWS9+q4j6Kn2HhJ0d1S5HMkWZRKjlrzUlt3ufIqQBUT
flboFWpW4pKFOOjvq55EJOyWINqvN486qEpQaZV1amlLq+koHNHEM0vPqcyV7MlC1EFlDgTO1Dqv
g/u+tpRmclCHo2CB3k03mvcwJI1dh0cpeDa7L7cP4NKJ+P+mPtBhpNCt9VbruadEREqdHju6nqhh
3jayENHh12QiGpobaG+aI0gyNwgHIWTzBPGnQtuksaM1X6WKp0fw6HXHmKJpcOySb4ZApbyAdfrg
NnvAHrVwWGMG/biKpDckQkv+4SKZJzliUCV1q3Ni4lx8z6TiqxAq0Ewa3S5WqrUH90JOgSYlmmVI
LsKhBCD7eiXFQgKb00mspKQ5NFHn5RTQaTwGzCB3hngn2mq+vT3bH5cUm8B6easi/Cvr8rXNLiLN
3Nehe6oJh71618i+061U5ZcHdmFkdt1XtTyIqKS4pyr+E4Yv1i5NbRhb9GM5/hQUcZOOay/wj34V
njjoKml+JF8OYf71sOgFG0SX7P3JVwBrue9ZoJ9KT923/q84faCE/u9ncVo1+rahp0MP79pcq+Y+
fYuhdRJpahjGu2KSH1hpnVicxUsjM6daKTTylYpvnVSt2UrKAyISlWHZci3v0/C5t95099cg5Ctn
fiGSYiq5L0Bnox3H2/F6bCn3cRWNnIEuPWVyeOdaxQa+P7s8NhOiwdh1PhS9XgBp9coFvNCMcW16
Nq1WktWWKZTWqaQu1Uefn3vkmw49SqO2G+7TjfnLgu/RbHdGthW0NesfK5+TdfrWqLQy7rkfMlR4
1WJ/mm8pbey0+x0CvnhU5EM6cpuNJDodxfM+V6tSPEubl6wqqemJwPoDJ09YJErrpdwd+metU7dc
HrK+bckzSvL7qkr0QkcOCpVwZ8H/R0GZsPJ6feHnbzLdrNm7JkxxAe+PQNsX4tfOtXZl6TtmuXNV
fINkOqXL03Kwe+XR6EdeU1rlDMFGbH6J5c6ISQpBolLtjbWWummZryPe6QuhwKIVDX47cfLSF4GY
KSmRp/ujdUp1/ckXfM8uS28ltvx4i2IDin3oHehi/kDQnElxXSFpYZ0s+PoqekPD/qXKWrvgKblK
bLW4wCQJphIEPbzGLEKhGS0zIbNkX1eKE0lHHmAesDHTzOxKTu2QXiNFOIvRPkCsRZB7x9T36DUC
G4+2lYnMh/nqDWtUegt3Hch7xaKRnj4PwFrXs6zGpa8agcvto+x07d4lYybJx6CqV3zlmp2Za27k
shoLkXhFaNTHKkgPtErcqbyUwhVA7eK2uRjQLDAKpCzJrYpbR2+j76YfwUELC+Ntx7+0bSBsmHDI
yB9/aGqK1V6dQDHuydB8OyUuoM1DSd/ESrb9dgXXvXRVX9qaOWKapyShTVKu6m5vqN+K5LnQVkws
bcyJHsIgFiCPNU9JBpUbu1bNcPwepMvGCtEy6e9d5Sgpd7qxuz130/zPjzWoXSwBVEfbbLY+epEC
qR4r94S86AMXlwOEdyP4wm+ddGxpyg9y97PsVqLlFaNzNpE6qINcR6no1Awp4DvyhNZ9KfIqgLqr
HuPEHgzL8WV/LSBZXDzYrmFih2sN0v7r09WoaZ6EIoP10j959GqqvwrhvwQIE6P2/9mYneDErTxB
DUv3pCEKkNzJx3Krokg6fAujR9hKMk9bC9Wn6PDDEl5YnJ1lRanhkZGxqLv9ua2R7jBs0UQUrH/0
specHCDMP7r00HfJrpT9w+0NtJD445UAQZ4MPdlUjp/toCzR83FIMG9So7AlfTskP3LpO1IpVv5J
Sg5WrdiiYsfRXTQom/Q/XBkX1v/GaxfX0jhOVfK8dgEuSHYBHkHrjYPRbZJH3jUrTnNx29LpBXjf
0iHZmOHBB06P1mic/YD72jHqatMHmuFkrbtv223/tZ5E16X9yvwuuWpt+tUAavnm+ZVQdYVl5onE
8ga1kyV70maRcOjHTQy9q1p8rc0dWoyB9y0Al74LM6co3hpplVx9yZFffsZsl4liBhaw4zOiRoFt
FXmlT2O+9bbDTtv3G9gvXCr30H8UzIqwsshLHhEpNaCvYB6nu/r63FZm4PVZgEccwkMdvcNCCwrO
zpHUrCQn09baLBe39F+mVGOKdkiiXNtDjBxWOpGFpg7u9HryuVWPKJOrru5k6UNdB8j+EnuLyJWS
3BbVY7qmtr04Ylq5ZJo3oJ+akwuk+RCKwoiHpOXCkcKdle+BJbvFRpYfzDVRqSW3OPWN/Z+xWSRk
IijVadJkbPw8IdHLRwh9/4uXujQyebGLg2rG4+AlAr6XO9oty00kf4sVSLykt8BNHKnzDgm9PXbT
jTsk2tM+XjtH06LN3SSbh/kUDUKF+U3nNkoV+4nhnkKSQbHqgGbYgNIFAkIGI7mv210T/zDzxzSw
DnKwM4Qvtw/ykve4sD+/9OAXouMj1l2Y07dxxXOij18KZxB3udZ+EnlNBato4aUzS2WaowPwBVTj
bGEHMQyFVrY4N52+T6KTJv8cy7fSvRezeO+qHa7L2ESxI9U/Ci/cQtfzqFurqcClJxxJAO5bGjBJ
Tc9uRLkW6xwWMwG3CVZ5+OQ3R7OA8gDKE6+GbqZvbYOuuEIJT1kmfbo960sPdpPLmJQcLdM8LWZz
4DddVUayKkz7To+jjR/sEvWl3UZnK7JRfJDXINPTLTDbZxiE8YnmB1Tr5i/W3jWSOIpl4VQZolMX
whZ4QDMg/lIhk7g38j+i1TnK6vZemOUrs5NHuThfUiKpOdMnnLL4Uw+/MzpBkYHsO/yDMRxXvUO0
VW1Kf43EbnmCgeFQbUW750N6TvIDXxnzxkX/AWXSwAZKn4zb2gSKadf3jQoV0hqJx8KVCCvvJIkO
PR+coTNfErDXe7PE5CBAB6c4oQ8hp6fd0+R4vL19FvywSVRDIyD8fDqdqdezWmdNp4cCt16bmUeT
h6AZ3CeJeTD1wJGUNwMiodsGF9DucIzSgU0LLESKyD1dW8zDvioGVcZPCiR2SZXDPgGGvdePgZnQ
afCMNIwDy+JWyqDBMOBVA6Wj8kgm7tyE8tfU+yR7n5W1K3ihmsB3IRsAUzGT8aE7xPe0QFbSUDi1
MeTPwlZL+fMQKngOXipSaiMltveqvZx0CIr/+6r+tfXZOmiS5zVV4wsnwx0Tu6qAZmgnHfnyVoPb
YQ1YtrjqdGiS7wDfA+Xh9RoEcSnD+JpjDdZ8P2RbJ81hUFDia4D7xjlUw9JqZnHBWdPlAKcrudIp
JzF7nKR1IzSsp0AFewDoIqOcdLbqXeaeU3TawRzDZEVqwodAKbuXi3Oa3Gf9yh21OHB94sZBH4us
/2yaEUWPGyFIhVOv782i3hlFsDEognGaS+UX/Ncru30h8oAeB+p7mHhg11Vnb4dKh5SvRygXpQ1d
3Fg5KelAkNJNa2RrzcOLfkpictF44RyTZLle1LoXXS/yKmzxwnbYywfBF/tj60dU3+Ps0bNo/ovi
TLvrMn9wfElfuwkXZ5fsLW8Haqek/K+/QBj8eGh8UTi57Fwr5q3rk4S/b+iWDut3P35bcSVLNxHW
UKiDlB/U/8yVjFY39G7CalbJvRtGm+qPqjtarZ0h0TS0yOaBKq7VT6ZQfH77XdqcrWgES0GjSNhM
SlsfczvfNiBf4h+uc3twS3OJsMfEKkcJTJ2PrSvbthY0SziVuvueFtkuj2HMocM+/gb8W629FcqA
JXuU9yh68/jjspu9/bJIkpskYu0awwnrYC+cq73UyI5YvPbJ4fbYljzBpa3ZPomCQHSzaZ90/WgH
DfjhNXe6dIFeWpid8wKZ4rTOB+H0xa/lrY60r7CdxNluj2Mh4jUncdiJD5jga05rr5d6LSUWoZde
6I+9efD6V9M95gWkkFLBBbL1n28bXBwWuBpalkgek9a9PmAamoHVVIY9pSNc0oKFOC/cuoq4F9cU
NZYcFyVCgORwHyhQl19bKhopl9OEIC/XvnT6Q2p89deadRZv3Esbs6NUxOzGknTjyYW+zt1WX0bz
YKCA5R5T29gEym/rt2nubs/gyriM2TbvzTp2xxablvwnbv6Y1jlv32+bWHTEF+Oau0FdEchk6Gxv
BR8kxvcS/GfKSXQPZDnL397bWK6RQS0dKLq6AF2CkKHtaZY/sIquDhpT9M5G3ImbUdEGe0zTNd2+
pd1H1g8afx7s8ocO66Jyc1dSKJkj3ARZ2ra1frSlBNWitbLNl0pyJm3cgC3J3II5mI3HzP3aNAOd
2pTVbCK6JoLxe3FHS3/aAQfO0Vp89K3diMsfJLK47oMevifjy8o6Lrn6y6+YnQEt861R8A0gHsnv
hr7au/praX3mMQB6t7fhJhSh1kX99dQHjis/8CVC8zBGa4i6pWmfmG8gUtZlAFCzYxKLkPx1cu+e
IAew8wiYWfhYjJbdRvWKP1vKC5Em+cfU/BLQvdFMYnOkhI6AhqnayCKbd6keHujQOndWS3bmJUqh
9TOlR019Kdck0Jb2MRyqUwv/REw9f1pWYV5pacprpBIfB8Gn93flbC4sKcdkQrFMGBauu2u31upG
Zphj6p0rC+6OwON4cgNF3/yCB1a1FpJNK3MVK6ClMVHCTnL2MFHMM8feEIdK0Ro+yqSUMzdTuVNF
4x1pm+AhN3ZFt3KHr9j765gunsjFMKZdnWFPClKUGb75Mgpdw9mqvkDovynTu3JNFuzDfDJCg5wT
47NQIlZnR6SRai/rXNU7t1W8LVL1UHb7OHouLPWzK2xun8cP52CyBT5gUir6C32+XrukyP/XFmgL
SuL7AlaP2hD2q8XqNUOzh4rZJ40XRqZ3btynolMgGUISJ5HtYq2TdNEQjxCZvTGRuc4NkbcpiaO9
c98qm5CuA1N9CkfrmMk/bk/dx4M9zZ3FAuG2RdDj08G72BlxKMJ71vn+Gc6IskNFIRw2PP03apLd
9UpwH8dgWJC3pDmAPSJm31bHurQ3L79gNtap0TRr+sg/U/jt3egotHeVHhxNNdlEVeS0cbKRvN+3
h700v5BmGBIPL5Lq83qGoeRVrFiJfxZ5ctEOrCLUp7vH1ZrYsh0DykmAOZyF6ecXs9tWNDNqfe6f
1fgger+njnW6jv1/zbvGIvJo/cfMzHmFBe1weo2Z1hu2eQBtf6TZXVQ5VSGutzl/DGMmcxOskLIz
GdZ5f1FeID7E2wRz9eBI+LD3MOhsF5Fbs91qnwfhaxRKK2d88hdzj2lOsuq0OkOxZMz2aZHXbe9L
nQ/9GgDxB4/N+egGnwV5769tjulXfTA1LRf94hMabtqwF4sWKWOgtFnvnz0v5KbTG51r3Vu7Aj7K
60yzCIYa6BuBO+H0tRl4bvQygsnpLGmhrWffW2Sh/QhwyfATSZ1RDRw56ffI85ITKbpDPZYO5EuO
GL2W+ksK93EnZLQXKBsgDfvbx2NxBqBI4jGBtjXwzutP04U+DkJp9M8RXDJRTCfnSgS1ZICGKFWE
bQVu9HnGp+kite0yi9WMNY54wZb1BxRvbw9jaYpBak/5WSiJCRrmz0k3IB1Rm/55ajga/QQyTGlr
1GfynbZx+J0br6a00YMvQhJDiGf36iYf7Cg/itIfP45x7/8BTEQV9fKTZlPb1o1WmAMjb9tEPZu5
Jh0Vt/t2e+BLJ5QUKolUxkfDpjWz4rdpG5Cjx6dGPmhuSMcPyImEyjPCPJFNmLrW2vixC2Ua14XF
acUvDg0t1HXkK65/VqIH0ewJoeiSJQEy5amLWAcl96gO4SZGscpozHtJ8fd9DfjoXjB/1cgLasOP
XH73vdeup2Vl34abRoOFwg8cdjin5+n2DC24k6vPnV06YdJ1racL7IwCWhtxEwKcaehZtuK3LC7o
28u2tw0uxENXBmc3QZR4lZiozA+lgSffcjeVeG+5/kbIVtZ+4TrFEAJEZKrpD54TpihdJQd+E8Ew
L74XbW2r6UaRBvbyJlFgUNfetfHr7aF9pMqZ1p6NNrEBTyDw2dNZ1cs0LLM4OCvlV8nEK0k1Aru+
vJeFzBFc6wjzxtYS+qMefFYFwWnqp1Gmot+tESQsuBUA76hBQJw9obdnm7AKSrHKPMbeG5IPQ9EA
G1GS/+s+92m4F1Zme6dOxSGtYcQ+t+E3dR9q+8b/UqdbmPJuz+vSStK+izUQvTTvz0LooCFqq5HW
PdcjePdT5t25bQonU/sjTXzbovPGITK8bXPpXFzanN19ru4GQiJg0zp0z7T/bNWt1zxmvubAGfrv
TYEnow0LHQGawmZBi14MATF0Fp6l2mkn+adtTVVDfXLrR2H1Afu3t3p2qQMpoyWUXkWqOfNLvW1b
iebQGmuJuBVQfmjDqabQvQr53vWkx6BFSAVZHP1Z8HdFtDdLMOJW8NqHTHnXnYr2dycoP5Mf6gP6
7WX/HbmeInhrKFD0XNxhdfT1g0H3f30M5W+hukZCsOQ/EMhkvoiBCK5m/iPQx2YUwiI8B2O9J4EO
AkVPHhIJGqS1yt/SKYJYAHE66FTpgJgtjFsHUSxYcXiWg18kpsK19N7SvtYp9YCp+fugn/3+qggG
zYpYCougSmjHYzg+FvED1Ng2YKKu7sCU/2vJCk4RD27aDqlrEQnMLsTQqOAVgd/7nOqAp5XWDsM7
Ujgrp2dx5i6szEI6lfiUXHLHzOmhZSe1+YsM35pGwOL0XRiZOTkmLdUlqwnPYvanTx41ayOlX0Tz
4OuI7mXv4Vof2sIbBuYt8W8ZeJI2nQ1K6pSBOIqpk7yNHz3EIlLmKvwP6Rrd2dIWvzQ0G1jdaxX6
FBiSjU+iVm0lg/v/HBjVLlU3t33PoinS1wQsU7JnDjKiX6oPhLHiNNXlRm5frIYCkeBY5ZdQWHlq
fmxgICdBQp6JmwTCSNRdR0ZiZBkIfRDny572lAzpwSxFe6KqdqNhG7njRtHgzHNM4XMQrCEkF9YO
2xN5IjHBxH51bVuN1S4WZGy3ykueH1KYTnHpa3JfC7N5ZWXmm3SvFyxyjv65MaXMzoGM6eGDgvpU
P+ovkXq8vXYfc8BT2y7Dmchi6RuwZuYGOVARW/SDcxPK4r0bxcVGjI3BQem72XpiHG+1rhv3vVTk
dpkb7r1RBeGjrxvuDtR7Snkky74MHa+m2miClZ21cDrh8CZNiY+eHh4zR1PpnuQSChN+Wd6+ouUX
no5ftZrYfUJTnOJupKr+hjba99uTMi3k7HqT/9JjcHlTl5lDJXUBcTK15zLt+vw1ipJPKbQ4irIW
xS49LBTebRNCm1KyMk8kanLl1aERxWfk94b9kFiF3YwhUiXeCdVaVa49Ar7MhpS7IfLM1wRzFoaJ
2ARn6P/Rm8xvwRYl+aRI2vhcQlAa9Y7+PqJzdXsqF3YzNui9oSkFEoX5uzwU08B1wWKfy9KMtiyd
+FiZkgXwJfW/GlJVPHlqssanMDdKOgUM0cSpSAmZq2rmJHxddJOAdtxzJ7fA4faGd9KAkhS6sQ+V
NaD25LEvN8tkDJg2bNU0+U0AsWuvoAi+PtYKxjzxPW/6nSgJtpwjFkfXvXm2jE0rvTflpktE2zUk
J9JXGvLmqzjZ1yACRmJ3EvOdq6L1umv1aenGZ8WNbbJvPcXeSPsvRqaucJYR1tB5CTYhWWtFAC/P
pVbZuvbWl7UtrCq9LA7lwsrszvLGhJs6CpLzQL65Y/6yqacYhsjbe/LDE2uaMv6A4JyeAizf9ZL1
aleFXS3F5yiSdpWJMoWP2F70qroH6c6Q9qKWHqXE3KlCbftWBecPelL/8mBM3zCR1xK2TU2p8xoQ
hREvMWOWLav9F1hvSF6xU9ydFG8zca2C/iEx/dfadHGCDqXONy9uGZHsi0rJ+iUjtMP5piXsIE00
lbliHutV1B8Dq7cLYvURVtvc/5NAwnd72pdOJWmq6awoMKrM39JwObtFCVn1WcS3OmbHdeMRNmwH
g3YpN69cO8764HDb6IcGckaOZicPIpKPNEPN06v0io5uZ2JVo19bcL9l40Hus/dYdqyO7l+IVrsN
fF+K9UPUkg0SjyGtKzh7bSWT8GH0UyEMMMGk5GHy9ph+fpHSEZvMjX2wX8+mIohb0RUdHaEXZxxG
j8SNBk1WllT724OfzsuVa8Im+sZkskE3Um6cBZuC5gt9pFjBc1YP/qbyZQmcqjxub1v5uLkmM/AA
cY+g8v2hLK6WE2UHku7PtHbX3e86LxxlkHZpHez03Np03VtR3/tBC1MXAn6nOq5XvNOH1CScOVdf
MHP4PQgRravN4FmP6WWPN8Jw30YPmpq/k0dvWsmmMBH3CXToP/utwHs/vWty6FB0u5YfBfcAXlxZ
+6YP98Lf5zh3HnELyq1znHg+Cq2RNCx4l0jZMcjCbh/FknSnuDSuFV6p2GNYSYDE0AGIOk1/jPKs
3tRVIO9EBG2eVN+cOrbqursbawm1xciNHSFHy0TkGt3kSf3F19QfQoPYGurt4db3SRLdXtp5xDu1
sPP9VCZwGlD2zTYtGj5FPOhx/Yhsc7NNVVFHc9Hs92EfepsE6Z+1aHTRIAALZMjB1rNvrk+JNvq+
INRF/eh7JzVNXsz6RS4QASlf2rK3jfZb2UlHIe327lt17Pz7RvuB+xp9Y+WK+JsvuTw608jpFLao
2FK7wHdcf4hntajtZVX9CLPx0ZPu6u4NDnPEvwrf8bxgqxaQ/rj3VmvYhQCldfvk+Vv3KW5+eFq7
y73HVNUPWflOM43Pf3gA09vqPHzRBWnfrZGP/T3IH74WyRY+hggetoHrr+0Dcll13NePpDru+sy2
GhViRcMeYnQA61cvapBE+q0D4iZteqek4/Z/ODuvHblxbQ0/kQDlcKuK3e1Su90OY98IHnuGyjk/
/fnUB9joUgkleAYbg9kwYBapRXJxrT/UjbFHbjk1H/riMa1m2VMvqI1dhsKd4bwa4zDrq200zt9e
gsvfCfb3DWJBwruUHZerqkF9LmkviZUWk1v1RvGSKbOXkjoFLSgIIYf6PqnMxHFbYQVP6piEvlsO
+LrJIT0yG5IWwkY6VsifywJYomu2uv0Ylf6QHdq0UrwobiEtlX6UgWuQ7PTXFAngoIVoo19lafQC
Fc2quAwk2j+CuJIpaqpVNOz1rLGnY6bFGr3FKd2Sa5lPoJuZUwfitgfjDino+gvpeogwhUE1rkZJ
rfDDvdH9myk/MAWE//zB/lPkMXcNdz1QAfRteV8s1WFMZUBDMsiliwj9S5r4BEb1aBnTUyxd9Lgh
3feVb394VjAk3SGFFM3SEBFdXDbBJLSKBpp0MaNHWmsPfXMZeNWE+pc/HYcyAxQFXDo4k3gYXq9k
Oziooo6k9NKEBa9dnavyESX7Q1eMG7nDMh2d75T3Iy0aXmnRZ1WdmMLDmHynSpPsSn3zW2rsjfbJ
fIpexcZinMXuTeqyEzQgGEdvP5Cn7YtMPBkihRoW/UqqP61KM605B5vVdEiOkLi4XsBOy7U2aFnA
IPEf+09aefDbS5z+IGvhRtyIipu4Xwy2eB1JSm7ptKiYWxY+2qg7o/7qFqkB8w1kRD25SHfdj4+V
1Xw/vWU1yhTthAQJI+rpaxhTDbf9/QSJFIZUIP69P9bNdXU9uyUxqjNbSY8LR3gyDeSw3+ndh4zs
eTQ36iArkXg1p0WEDGFtdXrCOFP+nRYsypLqUSmO9ydzAxRdBMZyB5MfDnoWM0ovfQtN+1vnp18z
X31SPycvpb6XRPhJzeBJGFOLRckGl3uZqy4HX7z9prxwtErxiUrri9P/M6Z/mH+//f0zHA3yCdnY
m1DRu/zbzH2/TydJeIkDv3ZQjPC1NdV+J5SqOHZlkXtlO2xVDNe+G8xPWseAj1DrWpxVXSpNYx82
gdcncu9G4C0fU2vMuGbkraGWpbJ5fjzO54SF9zmdjetdjStcSKJbB16jl5F0gEBMhpbXKSg4Hggf
kzoVFapKZT6cyqlsD74sui3lnJXtML8A8OiCHKHDj7z+DWnC0SLGMPZE34d/aaEDirT1+4MyNNJu
LKp6o+l1U0Bj0nhBYQGKuwRMuWVnPrcSZxqcJvaGDvcO1UfxiDIWNiui6g/xFOP/7O9aM/RUtE82
dsv87RanNspW6BFRS8DkbSkCUNajbkyGEnuo+iVfIyeXT6NWYmLhaPFuSAoFQq8iHUpH+qtR+n5f
lrnYuKBWDldSU2pdVEjR7l72YRqriFRp0GIvd7oyPQ7TZLzWXQXYwnaCvDwGpi4nOy0rs3Dvh3Gw
hfJeG5+7C9Vsfgbsm8X3biw/k8xsijx51LCeiMrkZLR190VWRbGLeXM+yYHUnHCmV7eg2CuhBkKa
/t2cReoEwHWolZM8KnHbpsjBKuI5R0jl5DQVxvC5feyqUj/d/9prw/GSY3NBQEV2c7G7xqhVa6sq
M09MGcojPNHytN1hpLsDg75loHRTnyKs4dlgacT3mSk387q/O6uyTrarPphyT23svSVat0/MBz8M
z7F6wQx5hzgDntVuq5i7VJGedfqKdao9tZi535/2ygdGmtrgH3oE5P2LVY7roAl0syy8kqpJYUE8
DfKTE9uPRTW0uyhqP6lSeLg/5k2Lh9m/UY2h6M/CpsvKWDS/dmu1Lb0qt8+d+CmVL2X6zfKfHXy3
6A4bUXMOx1ehbmnPrpzWoEMtqqkqX/omMbLHHGqikpWeomf/NpY4REYP+yjaMs9eG4eu+VwPR+8C
cMX15+1jP+582ym8OOaE1JPUdM2vfmKYG19v/nsWJxQv6Jm4zRbRoG9djxPRXMSyKi+9sQ4PaQXb
kFqT0YdHPfmsGR/vf7aV+9vm1Q4fDtMvmsPzDnoXsyJsfQnOHeUdHCJfFCnLTgIhqo1EaG1KlLQw
xZ27FqT/16PkYD59ywkrr9B2nM5ne1ROZSQuXf2ll7dgWCv7kAicnee4TudrfDEagSo5PfakHqZ/
mJlIUCcfx5bHU/NsnNKDWfzwpw8ZDlKp9SNytsLxdq48oyDK0sCYt8ISTCzLfT6aWlR4SQfPTvyQ
NUFd7YHLYO+Emvunn+96sDlm332+Ns6lMS7iwssalNUrAK9b6hDzYl1Ho4YiGcVuHYIF79LFERrb
Zo+esh17ipwcBgQ3YjgBUe1/SK1ig9hyu8Guh1o8RVvsfGaR7dgrUGUOcfH5FCdbEJKtMRb5qlRF
UoXEVgJXJoMA2RVhgqRsau/NvGm+3v84K5FwtXSLj0OfoE8L2Ym9VJTulD+UCZFgP8lavpvsDdWo
rbEWMU8t18hCi88kv+Tm0Ri+Nn9j3rVL0i2+zcpz4/orzb/kXcgZ9LOLKGUkiC/5tBsg3zsJxatR
C16DoNoX0msafegTDHTBBfXKVvayOlOuN3B9INw0bfEFncZvA+rKBGSf7TJRfYvq/iiPgZsIH/uA
L/e/4W1+TkGGa4W44/ENh+h6to01TuYgx4mXlDgfXdripMf7xjhL8cWvX3T59/3hVm7Rq/H0xdWt
TnXiVDGEg0Yc5PwpDbAwxV1q3CF8KCo06erGdSgIFsOWw+TaulJ7AiE0rypMiOuZxtVoa5MGCLga
pH3oCt2zbapc2a94iz15A16A8TOXuf431CJYg7i09CpnqGH6hgntpPiuqnZHP8eA8ZzH40mz9mLq
kd3DZRxnudA/mvXg1liy3V/u1a/77ocsvi5q66XAyyvxdPGX8qRPf6EPg1ZG+zn9JWcbL+WtseY/
f7dv/IS0obeLxLPEKcNglhKiLh3L0k1/I+tmdFtU7JsW2tsqz7h6GtzQBZbSJzMv3FesNvEm6Tgd
a1w3pL9TAEvpdFamT1L7W3vspkto4viV7qfqMLZHc6totfLUY4eyfRDmZxcRWNezriQpTq0mSVHv
rTTF5VU4CDeLUNndiahT5oqEVTa0CNr835SSLwYFsgy0r8Q09j8cx+DAyS/mt9cND6WOhqGRyzzx
DL0+yulZJbzH5CnNn4dk2AistWvm/ViLQ7KUI1NY3LMelXJRf0mkj5KzUZW/TfJZWRTkaclyK/KO
vF7ZWDOLtq05mZy43+O1xzt1H9joriDzMny3o61Kxdp4SJ+xfqiWI0q1SATMRtanrCsTz58uYnYk
+sc0H0T3NJo/eud8f1+uXjKoIVtIYWrgVZcvmDAI7XyUJQarv46Rm+KyhxZK1A0oOyquLLmZMHdS
aRzU6de4VdNamymSSRoNDwzGqZ9er2yuVVkYdHHqSfiNpmlwkcQxtfD1aeOdZB/wuLs/27Xx5lcF
/V6uNWNZjqyEpoWDMsA9C+VHQ3pSKmnn+5+EvrcySOwtEgD3B1w7ipAymPcBS4s88/UE9aSTyzbV
Uy92CzNyG//lnzHgv7+K+rPQtgAEa9OzZ91iYoeHxpK1NFjtBPnaSTmHfFfA/jcFLOVsZ4Q8ibPX
PPA33jQ3fWW+HYUyXCFRnIJbtKSxW4lQlKqWMm+a6C1TyWpzzRvLL1r71GifO6d/SWz/AnexMLQD
QPad+kHQCQTkVEwdfDFjP4W/pPCx/XZ/3W/Ufd5+GCVhdhCUKph31wvviAKvYD/JPTuLHsLOeKqa
8m/NKX4bICJRqOoJOAMKoF7Lp1JSdxUvlsAVAekVrppHvzJ3cjV9lKITxdCN37Zy/+sYCyNNwq+b
DeKvf5tmVr1mDlLuWeY/gz8+T2rk2ugJ59NeSJ8y2OTViznF+7YL3ME/63a7kyhTSt3D5A/uRKH0
/g+ax1s8PKCyUlDhCTXjTha/J0or3Zd6kXq+7e8MHa6XbmWXsI/UfSFe74+1Ovd3Yy2O66rLZNOf
9Plu3kvtiTbWrmTh62SfWlsyklvzWmy+VISJTd2Lq0ELDhrMNvVVkptj1m+8ptauXsIfFoxNssUF
vEg4IooLdu5wjFU96uSxXtBFzrEDQhYglndtLO+DRDtO8G+sdIu7u3L/MTauUOC0qCsvS8qQTsco
7cLUE1hz5qH1EI/VF2dTYuQGwzJvqNm0lEI9gsmcL9dBq8SdZNV+nXoa6NaqHg5y2H9oxWtr/Z0I
Z9+Y7mTq+94Pz6Luf+r6l2TTeWXes8s4RYZGngGhsPiWJlBlW2nT5Gccb6ae7FQ7xxDGMf+5H6Br
FyJp1CzRCLDBpBd/PVFQAnFgVEw0zP61E/GQBunBGMzfYzY8GkDurNDaGSL7YPTGxZb3dTvs7/+C
tbDlQuRSBAul3+jaqUVn6GVSplBwGK0BqID+vIBIUItx4/xeCx5iFiH/mbpHT+J6rmqm8bH6ZkY2
yIprt46EYqKjHhQfs/X7s1od6u2WwMiP8saiV1wDWTdhis1DZYdBaGSEdf0h5FH7nwaavyDebkjW
LebEo65sQqvn+2k6uodfwh6IZLzRWFmbDUh+0GrwVdHVWjweNSg9ae6QSEgImB06S/3dV7nsmo25
BV1ZC/q5c0U9FCgmINrrT+SneSEXPhlEJfUUM17ycNhYsJUcxZh3NbRVGasIfRHwRtfZzlDmmVdN
XY4j7dBQsPep8p8KaWz8h0DSeDZK/uhEe4lW04mLSk4PfxwelCypa2MEMHeLFj8CTcqxCpouA56C
tahzBNDtYF93f5C1eiWqUvQ3cXa32VyLz+YUdqpHaZl7cV3tEZpFEXtAWn7M60MVPTTObuhQNTn4
+rmIv1bho4QQ4f2fsJKiGSpi47oKzFGVl/Ps8gSmgRZnHsga82iFgX+ogNIj5ghTwtaKY2ViMjFp
xVaxdO0ARx4KktUM2AfuudgXaTjkasC/PC6R4mcpNz2msoO+Q3C4fwgbe/64SnQqxhDj97Q0d71D
9zdUovQFBpC0S7SsPv75YtAbw3UCj0YAMYvEY8BfJinQ1PZKKbafqtxRDjUpyqNalPKjKB1xqPpi
3Bt6IH+6P/LK/gVkO/sUU4jne8x//q5EIAdjh7pkVniSMR39ojtn0W4s5dP9UVaSHSr9M3iFBech
twg32QmmoZny3Gv9Q1n+VLvzt974d7NytjYMiGXMLDjzqD8sviydtqHO5YplLGK+YhKRxQ3yQz9p
z3k3GXvqAVuk1JUzg7o/Ccf80mDXLjKeKQ2GNIvzAnV+7VHJoDkiTZJYl1xT9kZy7k4yCvP3F3Nt
874fc4kQywqtQZaBXlvTv9riEso/OvtTm8gPaTYQnc86dne1+nECIJdmnyuRn4qtkuzKYTy3O2Ym
AbqonMbXYeMovlTB6yt44kw7afhR51up5HzOLXIc1Lch/NJU5OpfHvcyMIg4K3saivFZiQ4y6OCC
99uh6772yVdlbF2RfE7iw5Zr0UrSAYSVa5kCEsfwkuXUjebg+xoPuTZR60OqNz819Md3sRXKblrY
xf7+x1yLH/QYZhIK9U8SkOuFlKU4b9NxzMlx2ql0zVAuXIEW34vS0SronIcS59aHqotKrNskeSPt
WTmEyR9JscDjogC6ZKTklFutKJRoHDmAVOtgh2NAnBwr7dxL2XwUb0CdV8IGpiEpCch2nJGWvXjN
H+NOKyp6R+03pW3caMvnYWVCFB6VmUULyBzwzvVyRgkAgg6EkBdpenUWI8KpuTGMH2stiT0nV0G6
SKpAaVRYG92QlYN0LhrhIWPTtLrBI/fa0Nd2NRUeYj+UjpzmQ9eO52j6D+03zppZd4xMCGrj4t0I
qrdV+jGmVTsNu0CYrtAO90NyLfGntQ3uj+7D3FFc3EaQ3dNcdWiri0x6xDD7tZuaXWntbb9yRZd/
CqwaOQv8Z/vSdv0mOTbplqXmWqCoPLTwLIS9CV35+juOpi4w86PB7schHZfPdfvP/UluDbBYxq62
J7ggSenV2dMgfxtyf+OUXrmLcC8iMwYUT/l3Sd/NgjKNwlGUXjorQgbyxUISVT/kGvp0xz+fC1yK
mbnBVyMbv16sdCpku8jr0sstjLHzepJ3Igk3eglr8yFRUJAe0nn2Lr+IKcdqXhd66elFtWsndS+j
Bm3WkYuMygsvxY1cfOUY5mkLqFbHi4tjcZExIIk12GOXV3jHYbMhhker1U8ax6UbbExsbeOydjwo
5vIrV85i9dJAJtuPKy+O7PKgO+VzH7f5OQs3Im5tAWdPjRn2MPMF5gvvXaY1ocQ71K1ekWklx14K
PKU4QWiiPVt82lQLXQlvtP1J7YGozNafi/A2iyqIIzOpcWjJv07OgBlzudEMWBuClAfMAwIk1JAX
mU+c9mNPLwvwTd3B7bf86NC1yVYLYCUObHIMZkHBhTRgcRA4PodRooBMUSv7qbMiV5rQMzHTfRee
7u+ilZHIHDHpgYPz1gS4/j6SmSeJBrHGQz9gr4e/m/yrjA7VpjbZ7boB5pnltsHaUL5ZYm1UKS0y
vQNFak6y/TwYdv8Dd+Zkf382t3kFo9CGA0dBsYpz4Xo2cqhGvSLIK7Kg+6D3WQbd3lf2mmicBz+C
LjwMdoHbWS0d7GZ0DvdHv11LUhoSRBCeHBigWq9Hh/NZ5FxfuVf3BTrtSWS86L6V7P18oHY0WMHG
bFd62DP+jbIjHXoqfcusbVDRPA30ovC0XoCnnKRG+VDLke0mimR9GOosep5q7mW7SsF5mrVv/mV2
BT4JGcSS4/3J3250Pi4nPr+IQOIzXE8+NNM+MH2eVKEyfkWG64Mmf8cQoa3LnWVtHcsrr1lGQ9YD
vcJZ2PLtMn93rDR1HPSIx88QMTVP93VdlN85YYze1btEfRnynJqvlJXoVWRSqP+FJoyufughVeL4
GVdImWmdVOKJMVnFH1+BpJSz/BcStXPBdLEQUSWMqEt9UqK6Ns+jyP2T4YfKIYkjYy/54SvCKupG
GrYWeXMFj80Fqthevo26Uc4iPSI9aqrgKEtSOrv1PFplVOxKs/55/0vfZptzuZAeM2kK+eyS+qWk
jZFnKoPV+ejOFXwHga9p3I0+zsKxc6BGu3Etrm1rslpEAHigcCQursWcLJPbmeOwjl9V+UehHALr
URNu81jrvyNz6/S9vRuZ4LvhFl+wb2tHRsCl9Pqo+YhTwHkwvwMJ2XL0WNsxaKfMyn82gPBl9VWP
RFFaGc8C/vjUJ+JYD+Nl6Eij1QTEcPQf4tLkJuYVwgl8U3pqBylsi1EuPDtWTmEATHZy2n8mzf5b
Hn8FEPLvR8naItIXnCv19AUBc16fB3HcSnVX6wVwNoiJNUhcKOLOuCVsuBb5CPsg1cKBz1ou8otA
+KVjtSMpM1ZDWS0X+9EQ34dJf5V08+v9Ka0APSDnQfgETg2EHxrB9ZyU2vIDKVYZjPohLg3noM+P
g7qD+RRqmF7zNCmO6vjVcl7lWMc6gzynf5atyxj+h9OWbQ6lcXYcuqmXZs2Qa0lpl145HlTTq8On
uvpsibMhbwy00txizpRKKZZBW0NI+HrOYTPFBVde6U14dClUDZHsekiq/kH2DTdxFPpaw5eoSL5M
xdazdgW+RCkYWxBeQjPAdFkNqVLEh5JoKr0O3BIJMTD9qrw01ffU0t08uiTKJ0P9KcOUbPynOEfF
L5U+Yv3wx7kyO2YGeM9aTnOj+3oJ0GqeksCXSq9VLa+RQzdUn7C4+nw/uuaFvC79XI+y2DBjXk5q
CAnFi5Lk0TR3aLW5vKoPTbbxSVd25tsDk6uaviG35/V0epGHhhGWlWd37UG2E6je6kOjDb/vz2d1
GMtEqm+mK4NpvR5GakU5+BPzSSTNgTingmgtk+YUUBrfOGtW7oc5qfzfUIu8X5Kx9kKIr/KCrnft
+GJEYhdE0mvYIA9YOpEbl2hl+Fudk9UvBuSKyjUiafR+r2do+DkZVhnMb5vIBY18yEl09Mg5xPlG
BK6NRCsLDw4ea2z6ea3fpTttWdfjGFWVJ2guh4m51+JHCIPHsvnn/kdb2+4Yo5NKAiIHFbDsbDk1
3oKD6CtPyZX2Jc7H6qgU4/R3ZqjNqSryyC0U/akLrek4yepjE+Zb2rsr1+JMW8F0YfYzJ9O4nmuE
9lwFH6jyEP7ZmynGccNnIR1DST+W7fH+dNfWlTYATiOMBFVmcXtIOYJNfjxVXhZ/EQkS3j9Aj/nK
l/ujrCRM0LDAfKgw9hGsXOQTplNLZhNzR6GFkz4H/I7vqZQ/yhH/r7RD+5A0+DBj5vTntEg6K1R1
6VBC2YDpcL2UoqulwezhHCTtoXC+G8GLXW/UUte23vshFpFZdUmbBYZcenFCsTZDGkSmiZSNn3Sn
Ocjyx0Q+qOXp/nquRchctCC3tqg9Lp/5bU2hkD8rPQKwM7p9hz+w405du9MrscGWXd0QyHuSw5B+
0lBehKPciVDpbLPyqkL9KYWycuwsW+wq3Sj3YPaVI4bds1+oyPa1ADLTJr2zkXCvzRcLNlrAPPXo
ly1+gpN2Aj0JaihN/ViEzgcSylcRhidFKM+NuVHgmD/Y8hqC5ENlCIF2QmexJSJqvFUXhg1eY8mB
oxQxkMRXNg7stX33fpDFySnqDOidGjRegxljH50m56PUu8X0H45NjCjp2FAUp8e9GEaCRBT4bUG+
5gzyRVXSXTpaj3Xk6Psg16L9/bBcm5QD9s6cxdExvpw/47tD2m8yINS4ynmEQQk1HTncRqn6fWKU
Z99smo3hVj4UzZq5nfDWMV/WP+XIogWX+LVXNQ2xZ9rljgp2DAYn2LI8WHtu01t0oNsRFBgBLhNf
zY+doGobzwqKAij1vxm2qW4odG0/DnjVN2D3j/Yk6eeklbVjrabZc4+76zFIAxskXdFtfNmVyVOS
ReAAxABLvZQaLEN7rK0hqrkkAK4I29W6dm9qGwfN2uanlA3RcH7pkv8uHp6OOpRtUAWtZ56c8tG3
D2H51Fg1/YCHPM+PqhWy8x/uh9HK1CiPyDwxsJwh817s9sxPB86AuntLZlrjU6FobtTKu/ujrATr
1SiLYK0TUWrVVHVeP7nF+LVt9rnysaf7dn+YtcmQG83IMV5MLOH1nlCHyE+aLOw9M//dB4+BstOa
X/eHWJkJ1S+6DXMokKMvDiw48blMibT30ukShV8KUJN+rB4c5BnvD/QW5YujkaoeHX0qjPNTYJE4
16M8ILla914bga4dg+JDVX6jvod2lNankHPA1FNt05xzniqfKguq8/dO7FoVAf2/e/PHZD7nWeSW
fNBK5w35Mcmeze6LGZq7sAd50sRnMypf7v/qteUB1UM1HGsUBLMXPzpMYUZPvtJ7VhjtM2ePHrxb
G19CM9w4j9YHImhRa5zLXossZxyTIjGttvfqIj2hitCV2icR5h9HgRvs/TnNUXPzIXiIIalFuQt1
zuuoGiZ5GOJY673xJKKH3jROlJwis3erTd7fbe6GUwn70IClTl9mmWuEXTIMcgQX1ezovXOYN0/R
Pgx+lcq/hfTv/WnpN9OCSIzg8vypaKAtea8abowTJWxegMbgDhywwxYJ9XY7YpoFZsOmDkTNaRkM
1VSaok7n0h3Wm3sKHG6vY66k6H9qAUSsQYjBbAGVKlq2y7swqieTzCyiD5iYjSsHePK29kkO0XyK
cVdNZK9/7uJkI1lbWUAKBfgfg8LlvFmWQf3BSupp5EGm6OUFlaQfipNtHAIrNXdaxLN5kzav4g2n
f5Br24xD8sEWOYF9MikY01vps9kEyd4pUcfDWQPX7YqCuxrYmLRP6c6HOr2xBdam+oaXg//N/eQs
tnVbJIWdyzzicUw8xFJ20P2/70fj/DdcbzLaT1BeqBgS+yCLrjcZVWa/C2qr9IqicNNQw4o+7tKd
WvmXQleavbD1f30VnJhcbtxNt9ubPJv6/jwxQAVLYX2pMwxKP1aFkXVyNnjSm8FFzICYWHzQ9Nf7
07w9tsDzwN1HT42uDfye62mqOoBHmGkd3t2T9lBoqD+rdhDtg6YZHywtlzc+3MrkWE5gU+CmyCuM
RSqFPHKupF3OeHlzBofyrfARf5BwE3D1sXvUY/14f4K3JxgTfDfgIlKqeExFoZadlznWWYWSEZR7
C8TGRITGvnqCLHK6P+JiSbnswdXw2uS1i4nOzRNC0YXWD5joXspIQWPNHLIHo0/sna5E01PSGFt9
t8Wp9jYexUHg7wrXP7Dt60+IUY9t+HJeXCwIPDo9oJDia2n9uD+rJUDkbRiUyaBmIdhLpXme9rv8
3tJrO6HLwjAR0HMsfYxHVP/QlI2KYjdZvfarGZP4U9cj7qWMo/XkK/qwV7O+fxxDP914py3iaP41
YB5AamEwQNazLEo6Bc2dUFXri6SP9VGZwi+ZFX02DUj4jkj1B8lH4uX+CqysM9ctzU3aB6zzspyQ
pbXArEirLxoRDLdQCpD9C3rSnCnYCKElgedtetyA1CeRKeYeWSy2nqcaCpQq7gyBEltHNPx98Hwt
/DQnDiUy8NCMS8BbVfUtyOPOPkgKgtxurknil48h1V9t3UkvcTtWtpu2U4UQHoZ7GqquSV4dKjRg
BhfdOzlwIRAWG0WRZaPg7dfjl6HNHlnctzc5ac+9YZV2famUpOjdWETlWVhTus9zC+ufuuslStYi
O9atmZ9iaZB/AqNqVDdoS+kolRESSLLUPkYhpnm6jxRnV/jVxudcvm7efuVcWp/VcSinLL9nHE/B
GGRWfbGglcO7jqqXWhJgXIZk2gk7KY9S3SY7wwwcKv/YNAscjTY+9NuueXfN8CPmFyzFhjeSHPTv
612Vj35hCSpVl8mP8UdKVd8Qe3WYZv6fbw2IV+Zh/ZX97bfHAABTe6zAmzVuNg7i777zNXAyfVOS
mSld+Wyno7GrDCN6RBMgE1Tq7bHggTggcWgHgZn9HY5D1+wyxHZ5J3RC+2wg1CS5suZP0yEZWr9G
N2aQP//p1plt5tFi0jCAmyGP17Oswmk0435sLrmq5IesqhVYhzwdOsPZLOHOifZyRblXyI85gam7
L1a0LS0rot3IWCis7n2RqNquqSPcfxzf3ufC978MVu7vdSkYz5XWshHU6TsOddFGgM0DLX8IpwX6
AbM4KnIk15MWeRUWkkF85dbgIJMffvbNJD5jnkodJsLrLKr/7HJ9CyaquVDZZsM43OKuR7Rq3ahi
fWou5lSg8mmRdjWTjmJxa4oDcdafQPQ0D/e/7SJR+v9BgWvxODBngfFFohR2AoutSGku2GBVL8BC
QlQ1snxvle14IBusT60S6KdgHIOdP5nZfxmedJt9PNPPlm1kGQWPtG353GZhVjvdSPvvCEkrCHPr
v+O0Th9MXap3cVepOwqnW635ZY9unj2tAnI1bsQZ4bp49hkyrUjbl7qLKdfha2LW2CDoMrqFNt72
IcpaB20Ix8PQ5u1OkL0f66aUdqQ5nzRQErumVMt9nvXim9U1W32hRerz9tt4qQOmA3mk3hhjy+0A
3UPpi4sQVB7sBmR4p+MrXk+KW1JVe7E7y/9YJI62kcHe3pTckVRrYc1Ba7lRMKJPUnQ0papLh6HP
4FaihsvlSGYrn3Ap1a2NELhNuOAYIDBGlYqKM5/iOuwnqw36CGz6Jac5/ZLo8Eh0sx53tlGAGI8L
I/x2P+Tnv3Cxs4FuczK+SYcjLHc9YCiiIJpCp7pIajQdpTnwKExvdYJWpzUXj6i1UFRdchvpqPS1
04n60g6+mWLw3GlVvKNsVUgfQz+ZyPQkX+unjVfkyrA0e5GinXVPEG9YrKYZTkCZ5smp4w/FALMD
hjWVOvQdm40n1kp8kkYZc3SCmqKeeb2MVqE4Fa/J+lJiDNMkxs4ym4OJcV0LuKWw8lOdbZF9V7JY
khIqDHRIIL5QPLkes+irLO7atrtwMjnfhJF8G8wkPxRJauwDA5MYZ9CSXUfa6sZ4l+yoh9H0C3UD
66nO35LgWgkktN7hIPKU5rxeMrKGKC/8GjnSC2w9/VMwiOmYdPVWqXzlhKY0iEYb9oQAvZaczoLq
fxmGaneJ9fS5dfxjbMn7UUIMZHrIKxRtLO1zrwcbGfpKHFE1gogIUI3VXh7Mg4L3udVX3aUSbecG
eY9TXfpDroNzqZ/v78eVdBnY+iybg/sEd+1SCyvNeYXXvtFdZKUJXzVfas1zKkWds4saP3o2ozb7
FPt24biBxjm9l4sa+FtTlelvTejxsZdzy425xp5FEQ4f6fh9L+NaOZPj1g9VLCkfOw1btvu/em2B
8OWipIrxwIyyvg5FAXanHQrRXxqQ9r3hdOAdup/aUBa7okpO9wdb2WtUOmftb3LyuZx3PVhh9lpa
ZfM9NVTdbqwmy02S5Hcj1B9B1+zrAgSb3mzlfWujzta/EHn5Krz4r0eNWrO12iLsL5VpvNbph6n8
1SWn2CcPaQ6zqe39Sa4EOmfWXHJ7YxEtH4V2HxXS0OT9pe7M8yAsJOa+ZujzFfHB0bJT9tvvx40K
/7I3NF+yNCre7js6pJT9rqdoj7AIYjnpL9ZkI22RjvZDl5hIuiOaeGp0uTshSpifRTjG+9Sw/yLP
bA4KtU43dYKTMdpbNM+VsJovQY65+X83IGBFWL6I0rq/YGsRPaGT15xGKtMnlYPhQUqmLSLC2ngI
+wFYYP9xJ84x8K4uMLWDIrVc8xdFn/Y5YF+XnfdTaPlf5KLNn+8ZkGdkM5TkqELIi4BKG6cxsUAa
LniDfy8p4TjTv4UxfhFmuYEpfdOZWVzy1N4gg9GE4sW/1P+KuIQi2Qnby2iq42fk3L60dfRdLrti
L0fT9CTUxNkHlWZ9Bm6f75K+rp4xLIkPlhyGWEaGRpS6Y5H9g6fxWAK9dorXmokdfSq4bhD5qhvl
8XBCHEE99lQdNnb8sl9DZHLHgeuYAdK8Qpb5Q51Lll3VcX+JdCuCUCy1yQNPB/tVCO0Yd110FmlT
vSShLc6BhVCnogLR7c2Ml26YWsci0AbU1kxt39A1OVVl5Bxbx2jOeZeNeMMoDQ44pu/Kif0pSCNp
Hzgt7xwElncpp9A+LpLHsOtABnbNFs195evgO0qvxSb7AgyxxFcO0FKcKm36SxnjVwNoJnyNulp8
Dum5Hfq+q1I3qLUv0BXHXTNp/TGzxuGgjlW079p+OrSj37pD3TWPSKn6jzYH1K6iwXVyDGGestHw
3UwOMdvRcPWO2lzfCOTbm5/fPwu4zhx6zqw5hX63aypZjVvfMPqLPxU+lDipQIQFG7H7B+Lt3mQU
EkgufY5F1JCvR7HhqcpxxlmgN1Kzz2Jl+iDUvD8mltztraFVN2Z1e95Tjgd9MtcISWeWNAfFrLV6
moLh8n+cndmO28jSrZ+IAMnkeEtSQw1Sle2y2/YNYbfdnOeZT38++r84JUoQ4b3R6DawAYcyGZkZ
w4q1jKxX3cQyh2f4aWZHC0W/M5Mi9NrWKqC71rdYz25ZhkyGKgqkqWCnVnFd0sOV6ZfcQs1Y+odI
DT7HM4yBQ6/DBCqr03PbikPZjFv17Osnh4aLWIYOqd0gXLH6jkbWGQju1vOpbw9EYB4EIOMH3Wge
FekwlW6zRXK0FA0ub6XFHvQDfwqRurX8/+/8xqSpNOVxNJ+GcjioUeQIBTmi4EOlaO6cGxv+c3N1
dEAU5qRY3FVTs1s2XO/mExPjnVfbFSALWxKcdN12lMk8S4ADvalaqk6GMW940w3vpZBOAsRkJ9Qu
a3haW4q0yCe442ql/d4omRel3wfjd4ioyv1jcmNTMWRD/gOHMZCD1RvOaIypDHIznxhbCOsXOT7r
3Wc5mVy4ee5bupF/LPBCFsPGLKBN9fL7haMvGXJqT6egJq0QgFB3UejFidtQH9Dc9p+2TZ1aPfSG
7m2YXo7AynUWFc5lEIkEj2GJS9O+X/StGszziSZo71JBaweX58Ha8yH1J3sMK0fSI+pmeph5kwk1
SVj10UZWcGurmbUCYckWEPWu4tCg6UKr0vgRXTR7WurM1ECURz0NXW7kjc2+cSeQVFJUoRJIPrvm
O5uVUR3HQpNPVCmeKZdbA1GQzn8FDFjtV7WsN+LP67oHVQhuggWKSwi6xglRqR6LpJoQONbTB4kY
+w1pxsgpc2kLd3i9jViCmB+5NsANbOfltzTKsGyawVdODTyL6ger+tUbj5BaOEyfbuzirUVxtVFh
Iwai8bGK79Ra1KadRuoJxaP2Ka+tEMkASey7spW+3XfR60cRjv7/ezgoyl9pJbaVUpuBPolT3Ofl
jt5I546ztbWg62sFyBSVaMKj5RyuYfWjmeeZPMjqqeu1TyqM5XJtOxGqsHW6xQu/fIbLI4cpTrng
XlFJg1fvL3G4YUyRqZ6gFHoVsqfIz1DT74NJPjDqfKipcTDiulHAuf5gC/qORIgSHABRa5VXwrwy
JHbbC/iGffj9KP1LkHr3kMJteMaN3AdLCzUkdzOB4xqIktdzkMYZyyuNVjnpffu9b5kT6nKj3GdF
8Kpo6LtVEvQpvYneRKJUs0MVN3TmuXqpovYv2YKIeCn5A1ahI0gcQN3s8lRQGOsH4cviVCa5U2e/
hf/lvoPeKPf+aSosESdbfEU+b+lBbc2NItBpkuPYUTrRwCvgwyarTdxfcqPWX6IqGnKPqJwsQOh1
CigWvFnrNpHUjbuha0fJDVW9CN1UDmFesbs22zhIN3pb8DwS/S9qHwxvrBHzdjWGZTwa4mSWjeak
SWoeuqTun4rArrwJSL+rz3i9ED7SX5X1s5O6acMNbxwzaH5wQZoxSwNkdUUNemJ2Q91pp9j6IbqF
0OaY29k+89WNW/fGIYORBHUzDjUTw+viz+QjKhJ3jQZp8gQQpEdLLTUlAznitDjochnvympM91La
hod+FJvUs9e3FrE1RUyYIJBwZwD20usCqYxrpR+1E4MlT1qBPr0cv05tcxzl6ClImFoWD1r0I1Ii
qu7Q0eoK6nyvPSo5953zxrkHpEWkRIRhshvr0NDXx448XTtxXTMroGQOVPhPTI++3bdz68Mu6i1L
qK2DblyFMLactHWslvrJhg3WbubDBGP70AdIsG1Yurmid5ZW16ca1VYRWIV+Suoa6Nk/URY9NvKP
+8u5fkrJvpgIol9Bx4Jg8/Lz1WVJyxU99JOuURnUh3FwESb7DNUFg8Qdk0iTgj7vfZu3FgZvAwhe
tI+vcaFa7je8I5Z+GgeKocNkApSwUm1fttWWmsSNr0Wngr4caSBTbOsGVRoKo+Ff2ikoy1fDBn0W
ys96/auCaPb+oq7DLdSimZMDIkIfjiTsciOnMgrtAg29E1IVj5L5WIrIC2UolpWfov6dq/v75m6U
ALBHiQZCNLqKmL60B0CtL7t20k+ZPsuo4xI5qLi8Mh2Ubh5rd6xC+ymAmfKrleWw+ra08A6mlDMV
PGlV0RwHZdLPlWJHstMbfTK7qS4WGQzGtuDB0dvwl6ZmIZByMx0KRwpm+XkyzdJwRGxGP++v5kZi
wGqIilkScTGl2tVqfMVADVTVT+hUqFXkmP7kpFJyKBnntGQ3VmC8l1868N7TMDqsfOPrrZF9y+PJ
XU11Dev8YV1a0wTR11IGOZkB4uKF/3FImXZq/hFhfG7/MeXHrBuctt2nobqFeLv1XFE/5DsSM3OD
r1vlY5UAT4Ob5aSOP6JZd0HZfU+aV1gqaawxPyti11DHkkHaw/1tv/F2kOhQLgWeTTy9xk5lyQKj
1yvj5PcAU/wx6Hdh1krHvLdhL1flYmfVlpI4UjlCJkxvaHff/o2LAG1uYGIQpDEvvy4DVVB6El/1
xKLQe3rBWKSeDtzWrSKxJWv9Zy2rYJS3AUI2pteZi1oDI/xw1sUUEq3Fc7yDw9GL7W9V5L8kABx9
4U5hw+QeYkJBvzfqt0BbOHePU34s9XMZ/E6ngx1GjgIHb0PJIQ0ZOlD2Zsv4u3i4vym33IG8jb71
AjqGpmX1kvkmtRZhpOKkKd/8KvKqxv5F386z1OelDNCV/b4exbFJtij5biCXln7cn8FQ+LHZqstT
6M+FZMUETkS0wVEVwcFH/VfTv1rl6KKfbljPMvrXWqIfTNF6fncMo/bo5+O+1sNjGhof7+/E9dvE
z8HLKRbQtLmuEprJrIdQJZ6QfyxcNIOjxySutR1pJVkE6FXKBtZfP7oLsSdgwkVCh9t1lT5MIrZK
349gs2tmhHQbv/RiVc2crJ/i4/3lXZ++hUaGKFqGxYjkcvW+13JpGHWroW1c226Zig911LhDVpzn
UeytoCMjM3j329f7Zq+fRMwKgO1LXMrZWw7luxpaGeohiCzDOEn521S/huO/aUDdcOs9vLm6d2ZW
N7oq5ekkB5ZxEnGxp179WwF3IfLuJR4YfyBGhMjLG6SN0aAbLsPiIEQm0gNKvy6w9GFXV6YBGWFV
L+WO0AiewrGsHtI0zzxLKtudVcL5dn9Hr6+xZUf/v9HVjrbhbJhhAr1azziaRyuCkm9ffA0qv93d
t3TjbsAU4wFkmxSzrkqSeetP+pDgM7n9I4K93rSPnGdXTeVjrj4l9WMfHsNy61veXCARIsxoYPqv
qGaMUgNQ0qPCTU7hpEgmK18Mf4uiYsvI6tpT07rJpW5xmFHxatNw/Fh/LrW/jj3ZQOBStNBQ/7XW
paPAjg1oj2zuFDsIdg3lKrfL8l+Um/qNCG25LC8fHCzxvBHR8MXIkS7PWdCXY6VKoXmKdXBvhhJX
bkkv/X+wAoPX0gwi24WR5dKKVcl1spBwnIYcIXVrUOjPWQQM9/3uOriFvZB+KqHmgjITKw9PjBkc
qN9ap1zOoMvNKtlN7dRC68RuHmGpmJ2hqH6mobmloXDLMIg+mlxwKFKzWm6Zd5cVvPDTJMmjdfKH
GSUXIzP2jHxl6P5F826MzfSotGpz0JO82Dhqf4RbVt+P4R9odXgSeYvXfB9CDACEpcE66eXbLH9B
7G+fRcNxzmD+ir6PACYT5ajp0q7XH/ulkED/ilFhJ9Ymx26KI/MfjxbkLpEcPZrNgjnbbAMuj9H6
J+JiS4xAMQ/+pcvdCbI0Ls1IMk5Gm8a/4XYo3zpJ9okU/OpFk7TCtSqReOTt2qE0Zqpv0LRD+Ra6
EGNJnhWKbl8pg/5Cm0p261izPsf2YADVMyqvU6SfYzYnHyNZGja89sbjAGQfljaibeLutTZn2ZWa
lU5cY+asuPGke3LuFf0/ofwwF/+21auif7vvwDcOIw8tLztIRbDza5jmFE12Ofk5ZCy61O2U1Pzu
t2Ce7hu50XMm+eOoL5KQnJM1i6RZ9QWchL5xSqfqVNi7zHyictzCIu8ksxPY4X6efhr+7zwOnSx8
CZgD8dunwDgLWi9KPuwja3hqiL9rJxl2tfXWWcdKfS4aZvd2SUi/qzfqjXDgjwzJyonYFJr8IMMY
2lrz2koatXSfW/Ekz0qBb6Op/Ukxavstao02c8dEyAe1M/sM+RuNA66poR0A3cyn/zotYjCuotcz
72H6ieg6h1Xxza/tKHBM1ZdhdzXTHBDqAIFLaCZq66kZXCqhnrX/jrM+IzEzJJHwlGTW/o3pr4ee
KqJcdpswRWKnj/yeeaqi7dKdpMO/55Vh3GXAAONFWCGf7O961ZiWo0tZdVpkIxPwlj4T2Gqqw3vQ
luqc0q+bmkdCIf8jwlDKVy1MfHLeRiVhLvRE6bjLfMl0ulRJYhfyPfuQWoP2TzCLenDsUa8/t2Em
x07dN/k/Kaz8rRM0RUCUrNsddGtBmXhA6+i3+6oUuJId8Tg22dR03jTA7fRo9CYJTV1TFdzpXWFE
B6hejPKhaZvuu9xLirqTINPQDoY+Vd8Liq/fjKDPckRrdT9wzS6fhyNCc6Zw0lnVyx2sffknuaM3
sZEHr+MngOpw2jPuzRO5zEStojaktO12biRKM5FcHgoF6jylHGPPLnr/KRrUdueH8hZW7rZRgICk
/7qim6tAWK6VSC76yDhNybH7YhWaNxc7pdm30d8mnMvyYKLktST+Ze5htbxaDpkgEiWxry0cPzS+
2FX3QGa/EYUuf837I0WLkbuG+JpZwWV+dPUoZ1GplXImk9BLnADdU30YfYaDEFuQ96uyxWKJM8v9
TM7C5KN6+QKkeenPfd/qpyn+NTbNi4irw9A/R3nmtL3+MlriIOcf2sT+kQxbFGbrSxzbQGwA1S2+
wkpXtvXKnqXZJ5Typ4XYJ97TK3PyXH8049pRGGlT0IftNiKRdZS4GMUzWTKkb/xh5SupbTQJwCTj
1FWxE7axV4NvDyDR37jK108rdtC4BdoGGQ554LpT3XWhr6i1Yp2UIrcOaWMxtAqS1WVERtmrXat6
QWoELhwBzUMcWvPXxmjKvdXbXxNT7Z6mbFBOk09YkNawLU56K06SgQqU1Cbxg9bDHuzrubH3lXCL
GHKty8REGIQ29NugY2TmG7+49IloRodJa2L/FKWBIxI0mUMp+9wH8l72n33rUGlPdm268kJl4EvP
w1Tv8nIC8NO5Zebp0idzCHZ1oDg1TfDY2vp9V7U+imsUYaAN46eBn7gSxq6TQKZa6Z8U5XfIR4yr
vdJ8SHZaFXi5PMP7T6lBcJErzXNRb33ZdSSwWAd4hNDBknzraziw2iJoIJrUP2WM3zhFJMlO6Bsb
4cbNNULORmV2OR+0qS+/gaSEZgkXJI/qUP0nTNq5sXr0f0u+K6RT5DdvejDs9UDZwxaJRN8W8vT6
lAjo1QUqKFQX4HddxethoVJaJ247WVruBHK2lxlqbcDP3z8lW2ZW16kw/DCw+kk6qdHktPpBKn8p
KOTcN3KV8/LF/uCoIZYmdSPCutzLJoUZO/Ft6VRbyUEdegeWRGOguat/q3u4VtPGd62yddMp3YBr
XCGrF9OLUgRZDxBl5j8vTWdxKwGGj4Ozr8B/ZXqSZh6xrhuvvtLCeVk7s9B/pqL/JHXtK2Jv/w4Q
U7Ya8cj4qOYG5cHXKHWt6eP9PbmKNP/8MHAslEfZHDpwlz8spACZGFUWnPtmBxUC7OSuMKJzVexT
/cFk7paRhSD/mCHtCfVyCwuaWnxcRBIQfPGU7KiAEOziz3Gxs+2PXb1X43xXjsc47qny1W5UPlqN
tqGbc/1eEBuTUfFisZdXbArgb2LhqyW/WdpPYEuxRGOhi6BOi03Xktm60mKog6HN+7t1/Rwvhhfq
Dp58moPrzQpjTWeaNDjbkXoezMGZGGxH/2mXZOHD35r600WDrQkxdO635fZ5l6+mihkoKaqG58q3
LK81432jKfMuyL8DOt/ft/WHfuIyzFiMAdsiCADrsAZ8A7ERkkQSiJZsPLeOkQR16vgNgz+uqsbK
6CQdbVYBD97oSBJxiBba6aspoTPthLM9PRUV1BnybKl70YMed5ReGX7ZdRp8ybKi2ThM118BUgg0
mYgWoJeimrDaGqoKSqbNKUol9Khp9hyD3H+k8bOMrW2cj2tXu7S1quKaalpWzIMgyjqly/CvP3jF
NHk2U9z7PLS+xpI270M5iR4COW6O97/LzYXaxH1AManVr2Poysf7qSqkZyl+loO9UTyndeTZ3VZL
40bwBxhyKWQp4N2XkaXLHaWAWmd2Fmdn8ia3C2DFrD+X2n8UBXYzbb+0d4bwUOWSpxfmRoR7/Yrq
sIb/mTRY8t21lJGwxtS3EbM/88vaT2mlKU+ZnogP93dyXf2B3MUmeuYdhTcPauPVwa1gKbDMEW09
vfejx5F2jQv8sQRdMqoRi5PF54waH5q7de1vnK5bthf2Ua4L5BhoT11ubgqxUD5KSMH5kKANqLFo
VeKGEhQfsP0kqvhQivLr3y8XsCclJ3xn0fO4NFkpnSrZnUDOD93JaMZnxcGMv7LP+6RpmeL8ct/e
dd4FgIH2G7MPXFeQOV/as9SpyMWoZ+e8Z2aYksQQBpJXFuOQv9ZjEasHO7Hm+gj0JLF+3bd9y4EW
piBE9vBeqnuXttupSKummdHzyxjBmqeWVprQcu/vrSyIRKYzuBBAm19aUZGaAaAiI8Ha5hlXsay8
2KUy7e5buRHtAWQAZcmYF/znPG2XZoJskLOk9bMzzSzH1EO3HZg66Y8y8OswHPeSHuwQSQwz65Pk
d6fU2grEbsT8jE2A9CSmXuhI194qm0HGUZoQvgPh7shG3O4rMzvLZvZD1Tt/D19N6CSFyXU0tr6b
a/MPs2qPcS1Pex+q8kPepm/wKmVuQl7nLIA1N2jVbmeKTNtHyv/yUAKVoDxOzg8adz3+Vc2o/yaw
k5xbW9rDqfMyEpA09Wvtb+mg37qOAWQs447QZdBovvw4jIaonSz32Vnt/OQLOoe+hxDb+DqktoY3
6OqGN9w6VSTDnCuYUFSUVS/tmZ2wcyPDs+X0t20nDuCMjHhgeMyDLV3FPyJpqwjAtsFXkvGRDl+N
fxuw7AEnlvjsKBp9SHr4ONRAkY86QsDPIePHXt8ynSNnUr2zM4mbE8ZOD0BQfIiNutgLkdnPJAux
CyJUuOYQ9V4a1NKHLAiYHVYa6zjZrek1Tag/BXqVHOjivQRVKe20OC8PQyyCR1kMhqO2Vf9bs5Bb
l9oidZEkq6B0FPXDpDbkyoVp7amC+UyCJe3Ge3vrpiYMYliXM040vPrAfQrgkBIc8lXS/Jv84S2U
fUdRkj1+7WpN4E4yoMv7R/6mU9FlXMYCYAdc15MzyfLVeqzzM4PPT7UyIb/wrIX5yWy/3Td07U3c
KtyRpKvM2uG/l96UtG0kIdiAICiBDAK2mZJ6LQc6mc2XrJ/f7lu7jpt4aKGVZOSBig4kJpfW/Jm0
1DbK/CyMf3vzuAw8ZLVTD/9pQfoEmPgj2q73Lf4BAV+6MCahQ6IHDogRCYNLk8HYRoOsQISvh2jS
gCmd2sJJpMj+1cLtMjsF04LkesKuC5eyBSDvAX2cF4Fa8z9yUuifVbhWJsfsy7lzzMIQnVPKiXiY
21z9VnR++ckO9epHAJig9+QsC5jq0kv9e4Po2V4DYbexoFsfDOw2sIg/sIX1k9MHeQVwacjPUstI
Sik71I8BEk1viTW4ehdvkSze+mQkgvTG2EL+t7puxjBoErK3gp668TAxanoK8mmfIsEX+vLRFglT
a1tyfNcnjksT4B7MUhZjI+vRlKk3UD6dgvxswIBU2vvc+F5ZxSMd8CYMdzb5+H0nuRHpYnAZomW4
YEHXLcfxXVplZWpkAqFFQFaWWmr3jDt/zUBQPwZD6X9mIMHq3Uwk1qcQOLBB3JRS7Rz7ArarUB8B
pd7/PTfXDzcBB4RxGfDflz9nnlObXKvKeVKSxNViumph3iNz1Sc5LTe7+BBokBWhGGhvWF7usvVp
oeRKBoHQ1hKbXlru6CrIcsIBtUbN6w3JTZKDCOW/ztTZZoJvGjdsHe/KpRVfGdFt8qf8PChHhsOd
NP7Y0xoZitk15QHgfrKjMrKBmL6OCBejEAHA3gIiZl2zUu2kT+Vp5u4ZoF3QXkiwN6LBW5sH89oy
zsWgLuXRy2VVeWD7gb2I3TLzXhCPJad0s1V+6/yLBU5LQ56+7DrNDU1fEcRR+TlAJjIBBF9JH0f/
kw8EM5g30tzrV2gZ+IaCZUG5k1av4s42GCsxjYItE+lu7jWCzs4V+bxT+2aLAG355mvPAxYEqRAp
3XIOV5sXTXUbVot8rlQ8+cEnufwsa44WIIhAaPNjsr439hZJ1S2XAKSEEzLNCwP+yiZTlA1wNTRU
6fz5+8bUZy+G62B//zTfKDAyww63G0eKKW7i6MulTf3YMOLRFGclLJEpoMv6GuaV609v+RG9XK+0
dCfZiiBuOSOzcBxhpgN4bldXWi/axJzRMT9r5lOZvaX6Yy1vVQhu3VPvbazeBmoreR/2aOw28QQP
58NcMtsLfzFsWIKJsw1vvOX5760tv+bdJQ3rZ22KOkDSRk93XaK6uVk6ovwSN+1RF1uqCLd8AzgK
4BrIf3kbVodZHro4lnpyLl0HXBG3xHlQQW812G6cMAaY4EK1CVJAbq3WlI5K1c55Up4DI893zWyK
Cmxypx6mMYuOOWw7G5t4Y1msiYyVCTCGC9YzU7Mdp2WedogTF2W4D+gTO5CX/KWiJi0iWlrgO5e8
waLrvzpYo2VF8WT19VkbVf+l72CesUrJ9DYO1g2PWEaDmUmG6ANLKzMSqOMEVvRFYYHC7vBWjuFz
Ir9p9UDSWb6mNJZbMT0s/4VSaCcgawhRmoDt3imyfk83wPNDbaN09Qd4dXGTUfmjwkINjh/FZO/q
m1YwbeoNaz73Zjd+S6ckit0yZjrUGyatOLaViGS3o7MQeyJKJK+PdeOgCWacPKXLKt1BLdf8kYAl
+NFOPioEQdWqDl5YN+4UT9oH2JFqQOS1He58lEHMndaGw+hWdQMycNKrFgQ7HKi/pE7Vgr3EAK7h
Mnc//I47axz3qeEP3cciN9rhWJd1IpwKOpbGMQdbjXaB2S/VxNxP+GMwGeAPSjhEN77ccuVd7RFl
LyrmOP2V6o2a2OVgl6FBFFuJByMrH3w5o3DeDPJDDgrQNefWnJwoDBvVaWooFXpbXkSlhujZKqp0
g47iOgDk1V7GRYCoAESjlHF5tyC0Qi4KSuXMZ2qdIhUPRdZ6wj4oqYCNM3iEi3c/M40TJPGHefA3
AqKry/qPeQpQpJeAL9e8rVGeKlZnpsZ5aIJ9XhkKeUrkhn4RbUS6Vzf2YoiqwaLlRvNuPYtdVXEX
93NpnAsrBzwChUZak0FkTt0yqNw+D/7GGd0wuGahsitbAIsqjDNQfKeDntCG4rQpPUXXHDP5Ldlf
NjxriUlWnsWDDrYd5DGP7bpzFVlm2A4ypw98cL/jpiqeRKT9N3cA77MwRScsKmbtramAlPe5KPbl
MBgHaVEZuf9Lbn1TAMJ8VO5C7KxcKstCrUfiBvBVrXidfdCUHQW0je952wjIFj4qQe06tCBAyww4
8oxzCxCwoUlKW517f+O4bllZZQWZTckm8HOsNI8thUYzP2j6RgB47Si4PsVpeo3UO/jj5QmEr5J5
+EITyBNnHsNaqnL0kweomlyBNnlkbfjlny7JpZ9w0sD/09lYTsO68BHKqIPUeqydCaEyF9zsDNHu
pMu7LPqgJq+T9k1Wv8iUjWUtd1vqVnU/7dEXPQUa8x3p1ot5a/nvfs46JWqNYBRBw88R4lnzYS00
nlv7S6vux/hpyDf6HtcRKSgkgg6QCAt7P7t9udn4fhKbumQizCobz2OSm05QAh/0ieb2oDPrs5oF
vAU8KR96vZzcCi3a/f3zcRWJ8BvQe4EXgs4c/FyrwowqwgQkpWmeU95Huk9ekn39ewtU5XmDgZrB
aLTs+buA0VqYeey5sc6lLGluwmH35LTcEru48eUoUQDHpB4D5cz6Sm2KpisQOuRK7Ya9JH4DmH2W
opP2oEapR5r+19cKFRG6GmA/QLKJNUVJH6ER2EsJ22bJj7pKWTtHGlArjC3xw+tDT+eNxIV/gzQF
c3q5e4hwlooKRztqkf1T3rQRLf7og+LbGyfxKgQGK//ezvrgqw3NAxk7yTA7FlQVSfQF8O6uHP7+
kV8sgVqhIcCf/rRZ3vlDhItb/cKrknMp7K2uEY4cBKnTgd31/NSXHvp29o9wrELU5I/Svutynesn
t3b3HfNq0J10WkOyi/xCF0sQvgpcZXjzJDPw0VacJGdA4inLvoTqLs+0N595wOpgzl5Vji+xnn8q
x/GNnt0CEE2TauOXXFX3lgEhHssl9OASXA8RGEEFgrRR7TM5Cj1eJW8eqtQcjpPIkx2Bd890oK/s
qzYwH/xJVR7ub8Qt80zqQmTKFxGUGS59LDSqMrZzzEuDDUNk0HilSRiYxyYKv/bDDHeykaPOqG8s
+ypxIDWhv0xbEpVLig2r+y/mpQHvr3dnbXrxo686VbZo/m3lD76+kQ1cr1Cj4ASZBnAwKFnWYDR/
khIYfurxPNvQXUodOgejK/n/UDOsBo1inuTCbbvxXl8fKYwuaCbEolC0XU81TIMIBz1Qx7OifwRD
xXMKC/drbkwb0ceNbSS5W2wxRrcwt19+vqaTka0JzfFcMVUGv4jTWTmDwWCzlU9KVG1ECMuFc/li
awyUMbe4AELxmuVBeXd8y0DuGn+IpzOzIM8DDfpSQqIl3yIdvrUoyl6MTiDUe50KjFZcS3S1pnPT
MJk6vIYhMOncaWGh/fux4CVVfG9sdfl1Flh3JAymszmHOIIrF7Vny8FJpNl/ufajbp57qXwuymMk
bXy7W7vJe7XMxy/gs/UgoizJWu8n7XQOjYfIlB7yxDEAlNw/3zf38p2R1Tmb84IpRLmazhT+DqYW
OekwPXXPQbibpa3vdsPpESzgH0opsIes2dFGRshsM6nns4iBXEbfRKO6svzTFBvv1Y3giZl4HhDY
9wHf0PW/9MPaxMNzo5vPUg26yTxYX+WW0SGvIDyEaHeXpxtP/nX/H2rZ9xZX12QyqAnz/1g0u3lv
acXH7nWGaMmllIFC5lg8Izx/zEdH7f8ny7QDqJmTx3D6LtcaJ/VoGMEwn/UXP892dXnIyM/3FCyN
5Ef9AfxPM3/M/rZSv/S3GAgDYsyM7NWjBDPwMFUKMj5xTKEvknZJmfz9tcyoDiVfxsOJMdcNH2WK
k8hUCpkmutjpUknwhsxqVLcNl3O0a6boLBrG0zV540Tc8FIGIHjqCN7Af69xCQq9O2UStXw2++61
L4559tBYPxOt+3b/5F2/O3+UpZiAWjwVcuLLDwegqZ7qOFDOUBE27bNd9k5WohHqTWrv5orYmc2v
+xZvnAsm+ISApx53ZQZinSXOWtoqiaGcIcHR5syJG8VV4/+GFKqU/MnoHpN+eID78nXD7rKUy3dh
mRwErE8taWEiW/mo0DuL6FdXzvmzZB1nTaGsBif89C+Uv8x9tfmnysh3ivnXMcRilqcI2Acl9nWB
PU47jk1nKee4YcI/eUqk7y2qjNFLJG3kMdcZxqWl1TPbl2qrxKPJt2xjp/shB2+q/CWvEi989CFA
29jO5fq63k4azDAwkR3Kq6xJ7s0WclXW1Uy7+cXm0mY039fRP4sVyNZ8GEd+Bdx4983eWiP7RZuJ
BpBGcHzpr5ENxY2u5erZMplksvdh+2qi5+e7XfRDkjc29Jar4qJ00BaacqgIlsfxXShRy1Eyx1ah
njOwrMPgRY2D9jFUTbuscqLqJPWJk6LtcX+N12d/mXJdyCEobwhu00urZRsa0xyn6rmSTyC4uqTZ
5dNb0A0bT/uNvcTOsrwFnU+0dGmn8lMRVUatnseyca3iR4hQUhyVYGhQl7P1R7jg7y/sSmeFPObC
4urrpfnYz7rZ8PWKxElS+MgLJ++/0h6XhFuN1aGXPK2xES0zHfJ1RwptQONewR/b8d9Gr558+9Bm
zlAhJoGbNZF5yAPjkKqmqwvQ7lugrZseAFaL62Lh78LrLveoiDO1M7pKPZfSPvYTR41rL98D9VQq
COQqxzcZbt2iTLxRZoY2gKiBTIerEoDDpdVwUkp60z1+F+q/EE9xRzvaycIrSQzkX0TsEBvXTmfC
m5vZx/sfafm7V+eaJwFvp8gNdHg9NKbo9TB3dacSH1k6fBBNsZ/9NNnft3Lj3UGHhlgBqhkIEuzV
uzPU1WxloY8nxPknf5zP1SzcIuo8ycgZCJb5nIKaVrNxGd/a2YV7k8QaIBOfc/U9jbAeaol617no
/4UBbsDCJKGO64jRmywHJWDxu5FU7/5qb5pdyEP+HDP6/qsAN+wrtWxqiSoiaHfkzBtp8kYjc6zx
wVC+lkn52ZD2avQMq9dfB0lwRr6zvHptC8DJiZkE+rkYq5qp14HIpUUa5f4Cb31OngHm45GeQbBv
ta0ijUQe+6F+jn36aAnjqu1/U/Ugwdgc9P1u+FDF5uG+yVtHk6b1QtIE9pC5ilV8Lc86vR6O7Dlo
HHnXTp9U6P2q+DAUn+XU3A9z4igbMcT12SCOJ5hbimoLrd9qMydmfyUI5udzqsZi13WR8dBIZv1w
f2W3rNBRJjRaOLWuTuAUarMownI+qzMB7RShVwNd7t+qXhCP8IySvVIiBDm9jvxqH07qpKrmsyHN
2d6KYF6xRhFt3CbXb9mllZXjF5lt0LImMegRMX02EW3ZoUPXQpdqSQ+2rw0be3fDHu8m2T+9Xoam
1rC30Z7V1E8S5ezHwvhe6Pa0V3qL8ED3w9oBG7AluH2dHxPH/iGQ+7+IdnWRLbpkNXkIQRfNbuDL
fhsyeQVdllRUbb9xzJZjdHk3w1WMCDR4KJVjti7qhvkI3gtBrXOdyY45BU44TjxJH/Xg92w9iXjj
iF1v5qW51akeK2nIbBCeAJViV08nlwPnottb/33F9dLQcr28i7NU6sdaG8gmIJTiXyR8n8Monp1O
dVQzdCTzSZL0haGze9H8bwPKMPfP2xJ1XO3qUtVk3pxUa01fYVqlYSfEueeMQdpfU/BgfCvT3wnc
XPftXJ9r8P/LWMVCFww36mqVaROFlYTA3Hmug58ZyHMeOj/beOGu/REjzHzR0SRfpex2uZUKMmej
VWTW2U6zyAWex5roGAG6b4f/ZT3vTK2iOSPLLaOEfoUmkJU7plbmu2iE8vN/2LV3VlZOOARz3BcT
C7L8bN+2M1p8W7xCtxzg/Z6tPgxsyk3eB3yYzPRyqczdjH5eZ75ZRgobSfz5/oJunap31tZF/YUE
ozB8tk3R02Zvd37nBXP7abKD56Se5g1/+PPXrb2bEgZJ0/8j7bx25MaCLftFBOjNK5m2HLPkpRdC
Ukv03vPrZ7EGmFtJJpLQXKGBBiQgg8fFiROxY29Y5+YE+vWGUKe6CjulNF/GMdvJkF15Tf1cW9Je
jMzd1D1YTXtEmO2syq0jPsRjYoetdJTy9ocVed+KD3Fn/LFiz1amoyLx+CHhH8SSmyq6PXo7A6If
dsFxBFKfq3YXd4SkH+5P2Hp55n0sk4AhsOBGXNwhUxVC6wsmBkKyYQIBx90u75php3rnTDW3fOyN
LJqJrjDHlAwyyf9l37o6JAXK1bFC8P01sk60oqY5miGCHVRwEIbt6HhD81cRLkEq220q/HNnOP16
MwcjQQ2hBhjH6wWrhRk4KhTKSwep345Kl2KrkbiF8LgRPoGbNrFF7DCTFC9iGb8UBLpfQv2lVAo7
q1Fi3PPmM74gjld96t0sqDbc7Hrfk/yHQ8mEzgDW2rcmkndO3srp2/C9CqBDBwO3YJZfi5Skkxh/
F0qr2wh7102pgGt5WtB+Tv2MWVy4DbWNoZEJdZBDsbwvs4n6nJwdgW/wvrXkX0CgInRYTdpVu+Sc
epyLpomPWvFn8MKzIhcKjAlJ9aBK3fgwVtqv+1v6BqwA7C8yAEReYOCIJ68X2WwlWmO8wHjxTemx
F/SnqvE+0kpt59YXmWcQQrE7vW5PXp0coINM1SdNeaglcy91rryFAX2LW699xPw1cwseONa51n/9
Nb0w9JbnUSyWvwwEFiY90d8tOGodmri09lf4W+od62K0p/uzsDrYEIYBrmC+uV3hilj43VaP5RoG
Hetl6rL9GHxDb9cR8osxfYJl9L6pebmvRjibIl0MBzwVXaqp1yMEnKymWdRY4Cb0fZ1/hP7bFtBm
TeBDyr+pH+5bW231hbXFJaxInV/gT62XTP/bjLVN5xTdv99nscD7hla3PYbQQaN9be5RZSddD0uq
9FFIrMB7SfTRLrkY5eCH1W6x8dyyQj6KIj8oRQqhi3USoxbFaSHyCKorWCJ2UvZLSTdOxCo4IgE1
o5DhiCM04u1zPRIZDLIuFr7woulpveu1XLCVXk7P9+dr7fVkenjJbEhvyDYawK/NAJSvhEwRhRex
eooo2Y2aZtfxD5QduyazVW8nF4AxpI1lWm90XiImx51nGqDaJZUqki1CqBWK79KFaHfTf1ZT2137
y5C+IfWxYWu908nikzlkkwOrZc2uR1hGXRQL2RS4ffZnCKVPZvssxu0OZAZUWOqu35L9WzFAc1WR
1qOYBuAEbO3yvmyroK4mFDZclTOV1j9bJxZdNEsA5NP4Pj012u8eQq+2/QByHr01kMRC8wh1zTGc
iw3f0EgwCphNrcTxK3LxW3wPNyYfCAxpgvlO59W0OIzTOOmeFfaha3pPceGTZtHQlP5TeN/Q4toI
iVdsfUwGeUL2FV2ebONlKwSI3r734Nx2s+5jlH33+s/T+DRqne3p9b6XjpP2XynYIVEszYnZ76xy
ZajM1K9docBcMom2AmN8M2Nt/S103vqEEVOw72caQ7ycutgYIvLL45gqkSuFQOfqjPxrMnjWxi2/
IjhmBtjiHGby5cANlxnTafRIF9Kk7mqyb9NPvUvE+Dy/RQp4mHzh0uTluS3EnfHVG3Kb97gcUFIG
c5X6FICSr/TGOQJR6ljsx+jQvAH7Bug5tF0abp3L2XFd3wpgy2bC7TfxenmJKwHB4xnBKMZuGzh1
9lHNq0M5ky/rv1q5P3kp2gwbDujGZgSLxXOG8gVVvSXONchkKZkMM3Yr6yGoPkntJfQfmvoJgOaG
H1jHsVQP5j90AKLPxuV37QgCPy0hyPQyN8i7AxA6O4xHu2KkvazZhV+5PEXZht4uHr9IXvZcDt0/
D5a5pRGWQgYIPhDF11/QhrFR9F6pvQiC5YTjuIf4JSFrIcnJ0dwoQa8nFsrDuWoCpn6OLhcBla+P
cSWbIfdHpjWHMBUCexw0+cnLJVD9aq26arvJ5n3bKARrUJdTgF6pLibBlIZmLLyEhQR3txr0ppNZ
vrSfElCg4ljXTgO0/cv9S2zt4UG1kLGjJM1xXp0wKdc7qZAHgTyCWU1OVoSajmovhDl4+Lz27Hr0
LGpwoViLewAc6ZbA3I2t9cbbTJ1/prGD/f96YclypKrUT3yB5we5PSR06AMCC54yEsxOl3FQuyTN
dgJUiHaWxvC46NWJ8Es+ag3kOvfnYx2emGCXkDpAWoFi1jLURycZjVtTTNxAHKR9JsiDg00Ky0W7
VcG6YYrUG61SbyK+5hL/n/XkSavAit16UJRdPMOyhoq2h3IYt/im1lwKjAnWEUB3cB3jVOfN9+69
lAvgs8I2St0CsaeG/gKzrCELrJzuUSdWwW/Iw2fO8RNOpBt3WWWcmiQ9FvXB0HK7qobDmJa/ajrI
5I2ztn4vzAT2xBaQKIEMWs24pHRJEDRp6oqehc4jV7107MZ05xVgon9IVesY2kFBZqg5NsZjkgr/
vOKQKJlzaxJyDfiXxWHHu6qNnBup64kPaqZy5pJdulVgWB1uwMZw78FnYM4Cnm+h5Lv599UW+iCU
Kohr1IdAlZ22frWgKGg1lzrm4f4eXgemC2uLIWmq0Lb+6OfuZHZns+xt0TsXw+5zBH0eZAbai6xs
RYpvRC5X199sE8IOnkPzsTEWNgnH6s4aqtytYS6wA6nL95GcvdJz9LNSx/rAZRU+Rl0IO2+bjjtl
rKMHmoEh3xStfFd4kfAzyISt6ueteScXC0sK/ERAfBb3lt8pYzN2Y+5Sf2EXhQYNg01ngH+NfgR9
Uu4ndZthTeYwLaeCqgGcfKRdCNIXRisz0uu+1nM361FT0GpVPvsqfYNln/okRGr/ZPo+t5cgCDs9
Tr1HBFq/55JRnvuyMf9ubIZ54ldfw1egZYy8HJCV66NfiLDdGqWau8OUn0pJt/3Xaix2dVejTh3a
sf7QWkiA7JB5uW/55tzPDxWa+EV0KhaO3QpHus0nv3DFtvlct2O090pak2VtUo9RJhoQ3k3Zr/s2
Vz51BvXjuefbm+TQ0n1rAhAoYZpyNyTRBzI+QpiraAWnApa/v29qFQLPpqgXgqoiCOM1cD2v+jTW
BD1S4RreD0X+rFuf7//+vEsW60YfwQyV5g1GSWMe6juX0UsIUCSWUria5RrmOe92TewM9Yfxo6Dt
UOq9b+3GYl1Z06+thfKk90liFK6afNQQDtZeg59++gnllvt2VvEGD8n5xQBb/f/9/7WdEqWSWDPH
Anru3QjtYP+35JYX/Y/QmznxUO7um7uxSFfmFpvftISRwAVzE5Jl0ad2q4h7a5HAKwEgoO2SwGGR
+LQE08xCkp5uIle2UH/Sx4fY++uVZ6l0dAQIO3rJ/31EqBbApkX7B1xXC4sySRoaF1goM3sMBH+v
olryv7Mwz+m7jVcHIsQzJhboTBD2aezDXTKSRrxvZd5Qy+1NhUyH0JULkRzDtRU9SkYrDvPS9fVD
ACVt8iqnmT0YG9jHWxvgvZnFdHVQ2uR1PZtBxrDJHgL5dH8ctwwAQwf7C0ECKoLzhn83W0OjjwUR
bOmaZu1I6XO2HbzduE9mWnkELnkWAEJYnM0EqSuNxEPlGu0DvOCtauvnfhcTsynGQQwvknxCE3vY
Dyer/hwG6h4d8tjunardadKBbGu61Ut7Y/Guvmh5rLKoTOvBqNxBaE5iLM4bxM6Cv524lZS84ZcI
y+bgicbRuWnjenqjtG1gcTRgge5HR+z+6uZjSPggRT4s66/3l3L+rcWWpC+EVxB1BWiJluoIg6gn
ZZEWjdvCL+mQ2kHCto6SUxJR+Px3U2wZJCPp86eGsbg8er0jlR/UjTv1kqOiJhrxzhuP943cWCW6
QOfAh1IdR2yxNbE7mpPRNG4KV2Sc0ogexz+NfHwo+2Ljrl+/4uYElTUz7pMcIG21CP+ivsYrwSHt
oinxKNXH0WBrqh8V46MR606qRocYVkxPUE+1oB+DZIvacD1WWvtIhtJEARILeqnrfaLC1AhNd1m7
fAgguj+J/MkTdgNinvfndL1HeKYAp3tjQ2NDLvYjHNphhBpe7UoCRNJZDj+lfBTyrYTL+poETsOA
SLbMKpRL7rsGnmU566bGzdTI7qVPeXRGjHtUYHceM6dUz/dHdcMcCQeUVgDB8mdZPBkaRWn6WGkI
m/QvQnsAWdPVjth+qpypFLfqJzfeJ3Di/I+5ZX5FgikRLu6xcfXs9xh1SFM/VuV3CbEhbxeG5jny
VLuJ/rs/xhsrh/LWG4UNiQYaKa53iBcnVVqhgeaGCG+p3eP8mPWKje2xdlczAQVHjYwKydFl/Ckl
aVGMude4SUEvJp3LPRkULwNk+uoZxYa/urHnZ9JvBH8ohfJ+XJzvpiNRZIZ9645R9t9E834ENqOa
JCQvt2L5G5MHgmwGd1HHZmzzp7y75aRejIpGEVu3UT9bfvlrsuIfg//vtUPeaNTkyUTxjCQjsjDT
ajr68FHZun307EWupvgfK20vCA969VfvaZb2Sexb0ima0ClV8g+Zf7q/SdZdkvMX0FsGFRjNmvAW
XA90Ej1YB9u8dS0zgXrN7kXFDvxHOT942mWadlOSOShUjAG0g5eGl25hPW1hiG6cxqtvmDfZu8mW
5dwbp6FrOfwkRJqnVkmeTNRna/gHEeL6PolbpOC3lpeaHE9WKqic/4X3zlu57kHWta48noLxT1YE
dpEfNqZ2dsHX1ytT+87IIuLrMlhEzXho3aR/7AzQMJIzaLTfih+U4Zj450r/Gn68b3NerZVJAFLs
KYr3q8gpl5HrTmH+YtuGjoJ+EPIj2VdP20pi3rQDnRvMPbz5gWVdr9ikW0Ga6ErrhpH1s0fkxQyE
X2n0dVS3evZvXLTMoo4GOVQ37NFlumrqImkSC0xZUf4Uxs9Nm+1LOjtJXO76xNj3E8WftrelzoNm
YvgsZvWGOvM64r3+gsU6CvVQ6SEyS27SVZdIbj5rwdZ83tyP7wa5mM82Mq0+o+jtwvy6r6XAtron
Vf9fjmP+iHfHTPGCMPdbFfcpZ7tO2hv91jDWadfZm8DLA/oerBF9l9cm2j4UEfSyZm+ifkrK59Cn
XdUJA6doHkjZnLVEf8hCRwXeDOT5JTa1J1/3bW2oz2JBYUXtbFUYbQ2RFbPfeBmtn67X37a4PZKS
+7A3GX65R6SY58Sr/irFn2mDsAf9MlbyRoxxc+cC2uGJhLgXxGfzvno330Edt7Ui+J3bNh/Ekcqk
FT574Vwil5+n4UNGwmaaiudUrI+VJp7QO99qo7x1TLlaQKcAz+Q+WwSJOkQMoy5PvSv0lY0UaC33
tlL9Vreoi29t35m7Hv5kcMOINV+PNKtpX44tqecC41lUnItfUzna913brUsCcRZ6aenynkk1rm0o
EA1XshENbjmV+0h8MuT90FyGwdsVw35LBezWXqG7h+4RojZymosjn1qt4Ml6OrhC3Dl9EB012mxw
MmWTPXaRYZdQNorj7v4Ib8VS740unEAlUAdJ0nggSvwTxAfDoKj9Tc/PBIz3Da3LzG8oHlj8ZzgH
qKXFevUd9Ja5jiUj951ZsTQzq1MrNp/ogtt58S81+541dhnWbkgHC5JyR136XoQ/c6H7oYfmcYJR
Qa+y/SAlTqF4hxLFgfZjU8I8LabH+x+7RnvxsUDSyXDOLDJA+68XXtKCANJr1iIVT22+078h+eIP
e2tMnDT51ezT3yGtbH8gkBi830FpdxtPvfn3F3fqlf2F24SQbqip+rMXIvlcGsJHc8i3orB5865s
0Cgr4qLIgS4zHkYVSolWloM7DcEOxaEfpvKia81zmrvBZNo1sO28/QvqbW9M2tYEz5t5aRyGxrli
AMaL9/n1BCet1qqK149u0lq9I5vjSUQRiYYwxfskhN0vUYEOwG+EY1jK5T4QEXNrjWg3TFK/MQ83
zrhGmzwLTpaMmsrsz955zE4gIG7SiC9Rxe9l/ke02gsqYE4vAGD/IVpbOMcbfgu4CWUSEow8BJev
F9jINLVvutGVjcKR/OGkFvvO6J0hSOwpgKXIfwBbMRY/U/VrVVpu9bP1vYck2mJduLnH6VWEa5TE
N0Nf3JtmVpuJX0+j22RuBI9FG9iy8mh0R9PYj82hM6xjQVc/dIDnuTVHDA8iRFHSn0zzN3b7rVuL
HhAKd9ROoHYXF66vQ0fTb8VxdOv8sS2c6E+xszp7AvnyInd743kyvxn+Rqf4TaP0I5HtA2EGqnNx
xjxhGmFoSSe3QGZpQAksaCGuhnZ9IrUHusUk5SDbsT/ZBUqGnmFtPtHXVyU4Smry4G/gjSGEvt56
epgPlaEpk1tGXyEZeqp/MkWPZWSVTtmX8DAXjiA6SGyBeq2Ek9/WtuT/12XZf0H8677HWzscGFPI
KEFBxDrQ+XL9KaYyIvkii5PbDuCZ9HI60yD8z/QlFAmB8dGZSTM31+nisgm6XlOqphJdLfKd3JBt
Osj/Jt2nfx8KvUTMKPApbtL5wL870GaEUo8mlKKLBOxjLxuhraTmRlbgRnaFvjLez7xHAEZbyx0r
VKBLaDoQ3aB98AZUeh9C4bmJXhKvtidiKgWpy0Dd6ru5tUpvuua4D8pvS5JPuYjgs/awioLLaMN0
E+/Rst4CMtzalnAp0U0KHHtmgbmewCA2tASfIbo5v1/F3hFkw0ek834WQbj/97V6b2qxIyYrS8Qm
0URXUqd9Nz7D+un87ywszpiJ0phSlioWxBHURZnblpJsRN1rl87D9w1DSJaZPbcIeYMolI1KS8W5
ShmjQyEi4ipN/zwQHvYqD1JYGCiKLkuhRlB3ElZk14dPtKmOCYJc96dqPQx+miuZvBBVNiAz1+tu
1YJQR3WiuCIymlFS7Xsw7Skl7Ptm1tuLoIO3yVzLwdkv32tDRaIrbybVHRFdjcVzM4X2pD2E8VYZ
9IYhDicY5bljkgh+ccEZQip3fSypbtaUh0gPL4Vn/lVqcK9N+vX+mNYHE3ZDSq5A2mZQ7bLUwFMn
S6H7NVwuFTsQfxR4tvsW1h3JM24L/Ba5dwonkGBer04zqlo2NbnpGoozpE9NOb7WnoQb7S27jtoM
wKrwUwv7GpDoswXv9cYHrGeTaiguAWjufGKX6esQ4P8wqaHlBvVz24qw0j7rFRoP4QZWacPOsttq
GDu/DrrAcoUgcrwwsjtwSbJ17pJf92d0HfjNA0JHhtmkFrUMxIZRlKuxiy23sJ5H+YE3te3Bq9Vm
PyVfOtOC9eG+vXWHy7w95rcqgFLw7MZiBXNdy2JaygVXCxoVKahTLT2IeX+pTJG2pM6h9RuGDLqk
nq3pdUoCuxb+K3qFO59+aeA+4UYEdGMCqKrPco80xFLsXlyUCjx1c6UnuBi5sJuEn3GrnCqh3Ice
BL09UIhNGNhqbTFEV8IsO0cdhJrL9R42tR6NZb+cSWM/WiNEvIJfNbvOEP72iPjdn+7btmYfQ1TP
AsvXtpqqrdLA7PWX1tTGh7CuP5s1qhNVWRmHSFOSw31zszO5etDMTcWwOYGzI6QjkL02VxXoHTWV
BqtitytaqCn1Y1d1H1Xd+6J38Za1Va5g7o2Z8aRUJUDgiAvX5heF2tT0Sb+0xjfd+NqV/iNqIQ0q
2xkaungSR223JnQ9QmyqEPnzZkEZdNkOhrx3TiaBpsuqmyDFKpsLwdex6rzSTpNRczQLgPr9SV0f
mXmcnJoZnE7GfOlX+ziTijZuzJeygg8Om6fc0Otj7ovSiULlo9J60VMQC80xzrPvOa9lByIUtCuD
Sf+YWyXyIvWFwrfnejqC3mW3SVCxujRnGUXulnndYdZZ1n+NHtVu+r/Nl0hA3TuFFMNvUxrl0o8b
UzGHQtcbDEOQ/xH64T5oaLzeYKkgdYjp+DA6PjPeL1NzhLyuQ5mp+Qyc1g4/Kn/HM+kwFT3V+6ZX
lxtDnJk/eJvR7UNP4LXlurLUoGsLyByjpD9IFU0PdAyYG0HUGtyIGV6BxE8E1kznIvzQLL/wqkS1
Xgyx0n+MfovvlwLV+mbIU/2rbFKc5tj71reJHsnSbr0w9m0BX1MchrGnN7YNAyM5BVPeHdPK7Lf4
YG9NA0TMSLXBOUsJZ/739+8KvxbTdqYIryZ/eoJDPbcDeew3JvvWNCCLPWMaAW+Rz15Mg57TCVnL
nvcCqqB4nIiOLVuqYorEaBLZ+qTnx9gYzb0a99qLpABZy/TCd5o+bfeCGRn7opUTRLviLfahlc8B
QzSz4s2JqZkxZOHh6nIoYjGKUzeV5eRVDQPp6HtJ8+r5Uu0EIX0SoIphkTLLEUw3vZn3d+HqoL2Z
RzVn1isBBrac/qANxbYIgDAbqbXLOjHcx5MXko8r/xl5o+NtTCI5jZKWDMXw9UqPZZhARmEGF0iG
+/+SlIC7C6XqNNaJCPQ2aH/eH9r6NYnBeXJnpOP8rlvcxLGeaW0S+uFFr3+rw6cerS4ong7h50KG
+D8oD57gCOoWE8bqhkQ6C5fFJgNAiodd7DQ/QBCgjM3wkikqYo2l7B+qqVH3sV4XdjhmW6pzq3hj
YW9xI/coExS8axml8Vj2H9C3icGtaqQXnRRy/vtzOjulK3fJtT8HGsR1tNKg4ne9hoKEekhLV9Ml
1UjkZOgrRR0dsqr2CxqtXzH60xsBwI3ZJJaCcXDm3Jy3zbVBuVVVoWyT5KKET9KE5tp0+TzWW73m
t7bKlZnFKZTKWoUqOk2gL/WPQLmNzH+U/PCYx/vc95yEIl6rmKdCMjfen6vjz4S+H988/nfuD2r3
ZDBiIb6IqANqw2OUuOUAicqFuoUNNaaOeuy/L+F7i4t7pxfiRuVUJJdqfBGsaocajP8sFIcKscD7
lm6sHVlQpABJAxu84haTagjIeMihnF5UhJCnLjym4Rcl7V8meUsX5sb64d1hlZp7yAlulp2lZhVZ
zSTH+WXMDWgrNId5DAcHjvYojaCodrK8sbUIJPv9Ia7TncCBZ4G+t65dApbF+vVVHsq9MdGtXTc/
ysEZJ7sm1Wsd5GDfpGcpKe1KPEphctI3iVTW83tte7GSVtJABCFK2B4+BjDEJNkpbdFX/LoxxhX6
4W2MSICRjqHKtKQ4zKK8MaO4zC+CdKnRUM1r/zh4T5H1iP4F2TraGy+a8Pu+1bVbmwf3/4y+rfi7
g5HOL9amrfOL1Ag7IbY4HKqTVmdJhFx4qhxEWb7ft7g+itcWF467CobIFyeG2dWvvpjspOk5qw9l
uAv7F+QcAK8e7xtc3b0EI1TW2bJz4pZO2euz36RF1nEx55dK1J1OEna+KZ/SbIMHep3imGMe1g7F
C3IcoIOuzXj+kPFmDMqL4KHKRKq42/Wow9iKUiv7puTv6iEWd/mAjkyiDOlX8M2pU/tGcb4/3hv7
lYoQXZg0K71F9tcfko1eyNWpFZdQ7Xk0zNItD2BnYcrc6ri8MbM8Uam/wR9InXGJ+coLCl3kaopL
3o52Jg4XtNntCCju/QHNM3d9G3IrkXEn50ZwTMHtekCWmsba1KXlxcyS7lAGInx97bQliHZjX9Ko
QVEL+g4SRUsrdTCVcRWO5YWy30Hz+gd6LV+jRyEcv0uC+XNMpmPpb5yFW37tyuj8Ue+OX9D7Y5ub
dXkZhfwcR1/KilRJ9ZAKnZ1Vg21oLUDE81A4mSB89qvwcn9mby0gzSmzSAvlK8Qirs13sjEEaSeV
F6/RUEtunK5r942Q7/4/zMwPffKllBaW3tubSKxYhVpeAoGCWKmWyOWah7HQ/7tv54YzAxT4P3YW
ntoMQq2nXlxeNOMslxXdXJ+kDObKpzxxaSzbgMfMv7bclubM7zF3qoDvX6yd37ZpHGhVdRnqrHlV
80j/0uax5VDbgSA9l4t9JEX/LgpKiEbVm9NGZ8Sa/8BIyL+ValpdtCg4IY2bUfXTpN8k3GLlA/QS
BPntlB2FZIvC58bkQntI8QuAB/WpZcVVosRrFrT1XyYtRxTC/NShfrobsvhVo7slbEzDsQTqVfeX
dH3254yxjFGannnIL4KbmCJumgh1fRmNioqzlARfal2PXu9buRHYzJovBDcaT2TyiYs7IitTUQhT
lcGlY3yqg1F/0Eor3CmImNNLLtYf8rIfvkRCa+5KvRUOMY+w08ZHzDff9YbiI0hSIFoAFSrlkuvT
qMdmEyeSVV+UqpRthNxI/FTWTwlWtfM0ggwzurkB1tNSJ0/afI9mtUVKMPrnhpU5j0GKjCcdCXsg
L9ffkdcwdvJyry8tz+E9xffmNEVpuXEt31rZ91YWcUBnVlQyQjJcMHH1e+J3WEPGutnfn9T1IZ3H
wsU7s/DT4Liw4tHaVYcpcyq15aPSeBFcBPrvSA6Ovu9rTqC3GxCJtUvFIEcUk4AwOS/XkyeXYaoI
FgY1cUSoLZB+y5KHGLlfbQkNru95Hoc6FaK5mXauGV9bIs1m0BRSNZe6+q8bvijtzzL9XHkbPvXG
BF5ZWTxFM9KPg1LmzYX8EUTNcFfbAbpL0OXAR5apMYjrzNjquF7uDcIRKoVzwR1xDdgVFkMbK3oo
rFarLuAOeqcoyoosbaBuPApXIdvSzGJsclNk01CaYFRNhAZluvkR+er/eB09qPWrEfwZx/oMiDz/
xz2ytLu4dqe+GBLyldXF0r/00bEZPw/Rl/v7fvYV733Jm4l5DolEyXcvHZqvUi5Mar++GPEPuUZJ
DzgewnJ7kOJQGgJcVzUbEaoNb73cLDL4ZvwGdUsyF3Ny/3pLjghQeJ5Hcj1MbO131gfnyNR3JYqW
umptxC4r6OzS2MJdFkkgB6kvNRcrIaNxEDNVLO06G8WHqoP0H3H6eHwYBtzDSc0GQ98LclYHTtNW
sD1phuaFR/SJu7ldrpCTk1fWhukkcUh7hB4i/7UrulqcTrKeAIdQCr1OnHLqpr/3F2p5ihkFCLZZ
oYAsFrjXeUrfRYA8u3y9SabuooxddBQoAhzjMXgEYB+dvLHKti6ZG0s0nyzuOjJL1JUXez4s8l5J
k6S/0BoiP4dpI3yux9Q462GPcKfQ1ZzvYorB7tSdo8SFsCsKBfYyPeocymKyk0/yKSoKydEEQT5H
GCP2Seut71y+hpmXmdIHSdgZk4AvvZ4XXxjVAXGR/hK1nmXrcv6oWVX9HcXL6gn9asUeyFntSz0P
zwDhpYcKouQNZNf6DM0gmbnoCUqGa27hhbI+U4o8l/tL2Kv9AzmIF4HezW9qVTT7UBhytw29z4av
vEhFt8UL+VaQuj7AcyEB10tOlWflEr2byGOSIH8yXCJfLt0q8YaDJisjRYRgcggSxEOs0O7SSkL3
ZE0oHelph3ZkaRX71C/6n1ESZS9xo8hO1AsQPCVaz/se5QkF3Wc77tFNQdsQR1dUxgNiHeVjVHTx
CwQ6vdNYqmfzIoGmLPc0RxfHD3o4WYdO7PyT0Okfq7zsnGYU9wIBmt2nDWz4WZZvvPtu+GdqchCx
QVg3B9lLnFLmx1USiOFwCaxfbS7v/BF9nuALdP4nM5YvgwdoRT4QiX3kC+8fyxvH5Mr0wkVTKoQX
e0RoKZO1Fy32Pla69G2w4pe6e4iFPtpwnKsAdN7uFGDnVj7qonBkXm/3uoA9ZRCT4SJFEeoI6i6C
Fg6In5PIip0LjaM0+VkoABP46uH+UFdFm6XtxT5Xs641KiMbLp0xonJQ0lkwybsuObbCz9QzHNny
dmNGw7Bax8c+PBii6YD5VJIthNitSX97XsBnBjR+GTtZkTh1CCez3lFr02ElchF3SA+M9V/q7hu3
/zrGgEkJj0trOYccSrnrGTdGq1bqbuKARQIVKE+TTlplVf++jyAKmpMkCg8YwP7XVkwlSC0zMoeL
nmqvXYAYk0rTzX+qRa/55411vDF9lGJUsG/4K3zn/O/vrpLc8BvIDvXxEjblKQw0uzK/lONZpbNg
7AVbsqYHrbbcDC2TgOojYx2twM6NU238zkCuZlVyvP9Jy2AY381LkVc/mEwyY8s5HofK04oynC6+
p/I8bIca3rWkeQhHLuL7ptbLiSmMzIPn8l4+Ty1khZRsSqdLPKvChETfey9Xst19KzeCDq4i3BHN
9iB9eYUv5rjTMsEPK+kS+12zT5KwOReimtuFqfbHfhTk15HyLbSCvn/wS8XY6b1q7OBnM3daN3Uo
N3vGU2zl2cEP0vK5yRPpaIi94QRVi4pNILXKqwUV3EbE+aZben2dkKnAtWhkQoGJL9uFuyJB+dyM
lMvopztSBuo+QP73r9raenHQDLsanchG64TO3nAHRU/2bZrPXWUXW9m8G3ti7iGm2IQYDDT187+/
26VTm4u+LmXKpSEUzYovSCBV1hbcYx1VvdENz5BAFgowxbUR6Ki6oI5S5VLFn6FoOURjvU96JGCC
rThlPsDLiaUrmvfXjC8BGXVtKVQgu270XLkk33XhZOzL4xgds+pA+kd4mHKnP2mSnW4R+93Y7aTs
oBME6gjaYEkgFPUhyxlO2qXS9IexHFVH02Jrf3+z31gpPNas1zOjGtDlvR6aIvehOsSVeWmkrtoZ
cZPYY1U9TU24pch30xLOgroSfAfEfNeWVLlL5MGXzUukCeFOM8Jmp7ZqurNyetrvD+rGzNFcJoIA
hhqFzpGF2xeVukmDyDAvQqmiGU32CX2dYUvL4OaAZq8HyxCIo6UVQ6iVphgE85LWSnXuiNdC/G0b
fW0gIX69P6KVLSLEmU2ZMjEvfjLx15NnCH6RFGFiXWpZzF9jz8+VgyCbA4eaPpwtQcNV//O86UD8
g6KYu0BAM1ybC+l0MQvDEIiKE9uC4NryfhhKjxjXsW9TW4mny1ge1Laj4am0/co78lf7TkDuxt9A
W67Wkk+ZJUzf6CRAQS7WUkKeNay7xH8dc5qfp7r6G0/+FqHr20vj6oRTeBA5BnR9AeWC4Pt6wEbT
5inNQMHrGH7lTJ411RW+oZea1RCnJNNBUc9a/KkIXjJ/dOTq2ZfFx0F3KtPaCNRWTo0PAXTMxBMN
g3tcLLQopXUd4dZeGzU6BWECvr1qCvrJjMyOQ2XjoNywRvKF/3h8UI9c9jsIniQkdNhGr2U32Wxx
4EzdTkQjM9nf3783DUH0TOSHKwYdcz2/eK8ibisvejVN4XGa+pOVTr8iM3YMf6vddgXJY/OCEZ/B
OApEILyurm1paaKadKZFr2EUXIbiezodxe5jmxy74ZdGcCLqdiRBeQ6oeyJRAk6NvLBdoYgY/dGF
5HJ/5Ctmw7fPgSiYJB6ZVoKX68/J0lYaa7GLX0cCjmNYR5liW1Zf2EUfPFiIEH8YBhT2ZItUZSTl
NOxpcXDuO61/ZCoDx9fqze7B1YWGA5ZASs49PTNR2uxu3t3PdAohCDao8avXJ5+QtHFjs92PYmfL
n/JKcZT8mFFLJGLpTDGAIXKyk63QfP0amsloSIqIFBqo9y1VU6FSTYIGRvzXXH/k2fQSxa9lfAzU
c26ca5ltKFDoF/8PZ+fVI7cRbetfRIA5vJIdJkscaWzLL4SswJzJYvj156PuPcfTbKIJGTBgAQK0
u4pVu3ZYe610Jwm7dqTUh5eqCEN9gBV/NeverRz6j9Amk099YjY3XvhNq599tAcM2XBai8gmtXVg
UzwPqwhSRKHcGIC0/FixR68uZFIdYUuHnaO1OIOV10IcG89IQ2ERZF85iyqx9MCwh8wP1ByFu1Nj
ULONuvvCOGtSAXnD5GWCMfNydJUuPjT2o8i+g/M6NCBidOk5D9Kde37V7OS0U9/ilYeagD/pq5Wb
kVEZQQf8LouyT05g34uy+WYMJ6NwvtWV8KYgcKUJle8fiNV06XS6vSVbG09AuLD+LX3I9QyKJA2F
Kcoo94sRBKIyTtPJCGFhu21lw5sx1L3gY1D0oHC1utJJoheDkne5n4vM0+r4fpo/z3nyScr/03oA
HDD5CfSOatHlRRU0rESkm2xnUSLxdt+F484h2roQ1L2YUaeDwlpWYVmszIOmxnHuN2CWvXYwvwVj
D0mjVOxN72zdeNBnTLuwebwE6wgwzUCE9HVV+NNZhv1gME/pdDeafhC/9upHafpcy79/2+HgAbnA
8gCIrGnyLM2e8xxgrp8K1UBoRUiuI2n3svp2+0BcVRG55cjF8WRDnqyo6wNROWU4lXpS+Lr2ubuH
FFqmiOW8df1T0rw2ar2zrI17f2FuFZ4FTWLN2VQUvmyUjMRPmjj0VfcjnkbEQ4XTPGh2uKfavXHm
sUniTd0fHai1arcpWiVQZmwmyo+5z06GXnnG7Me/DcLEg8DsrXOvCBYgvl87tSDIJT1rCz+MvS5x
TgqKum8MnhRkrjLp5O0v94ujfuVDMcd/8G3T8LZXHYagsBNItvPST7I5fNJiPT4GXSo+qm0xHuTZ
bs9DKI+HLqR11FSqfqobVfUsyYQfOUzHk07B1CsNRB4aSWtPEO5rTKfqjjcmlXlfj6O8cNtGB3Uw
DTeJkvJRzlvlzgkGKIRCVAoKs+tPDf7qFDvjdKyqKb1vkip5auvYcAW45bdMmS0vYFMAwA048TAq
XlN0qs9Njsae6OkwSXV3CCU1eqCcWj2olFQ/tHMDjbTV9+fbW7a48PWOaXRaF5l6Eu+1lGij8trw
l6U/6Xl+1gKlOEnovXiGRVlzzDPlJBqreXOyfu/cXxeLORvIOxOJ0zlfHMmlO4xmR2tznQyoZ9ZZ
VzyhqGd7vh9ifzTOaZMcanl57qqTyPv726veOv8MURAmY5du88p0JdmzXXdJ6Q+2zeDGHyKufGvx
yTtvy5YreW9n9YCqRq+WKAuWflCftPSt+CDrkmsFf9kLL6b4p9ujxlx+9/prvre3Ov8do6chiIvS
b+K/bfE6QFXqPKQZ1S5Oz+0t3HhqKKKAoFvIbPnT8ni/i71KREOBkDiFX6uxfi/smGq/jYrYkHU/
blva3ETo3ajWwBd5pZkRiLzMipxF6eKpHA3PpjtqJhE0Sd8orf4JVKjdq779YuJdbyQlYGYviPng
Al19OMkRBJ5CwkFGB6VCbjxy7eZrrH8e1N41suQY5ne2kZ7s0iuD6DAQcCeucUdW6qbSQ9h7RNlq
fOicp0nOHkyBQoUBpsD+/PtbQ72C6J9PsTSfLj+C1c92HBhp6Red7VWzeWqr9DBT9Jfs4VQF9VGu
oz+Ygtk51lvHjIkUSOMInKjWrY6ZXedKpCVV6duAs1uRe1HxM3a+mdnnxHm9vcIt//TO1DoG7Kuy
aBoVj240WoN/hllJyYZn2wRip81qc2R6HJG6LP9dltLl5XpvePUsjzQbCqktcYxj8Wk2e3dSnqq6
OozxX1n6/fYit044U9D2wk2iMD+82s9UK/rZFE3pR0HsVvWHkoHM9INsJ0fViV+G7Flufru8zPJQ
xaWVvUBLkb25PDmkO2pl9mnlz4rVQvpT3xVGnruKVutehmzooyMMFF/TWTpH4zzedVFUnmqngAdA
m6FcM+Pv8+D0h7bWuztbEdldEVTiTuWdDZQoP9zeoC1/DXkI9Xu60zxW68jZkQPqYzwVwegIZnDy
/N7OGAsMSyl0x6jZg5ZuZT5c+6XKDysoRZXVxZqzDK3bIK98zW5PyvApzb9kxn0QwCXxgYZ/X34V
dniobCDtO8XBX5Mba9eDVgViFcCSkVtb5SN9VTgT57zyu7k6Bukj+f2nTnM8PbaPtdp/6tPvMD6Y
48PYvNZZ7zof5+xxMjKPlJKoeHiM5LOUovUwPIgsgw/zIUzcXNqjbdjeoqXcSh2dYvp6njfSx9Zx
5JHfKUJxjpqRVDVjogCJgNlLGjV7iPDW7qiO9V1nGNOLmkz5OdZ650DjRN2ZLt6MJixuD6MOS3V1
DT/Q+1rpU6mqfL0Kj7Vy1yK+Ht4X1kMhefOrZk2ojbyk326fy+vuEtcITRFZpVfDQP7aAVPXmbrZ
LipfjpUTGOCSIevwexZVrh0aP5pqzL16tP9Oi1NaoPlrh8/DMHhDNfNmSX+FMPDodXhXST9bLXXt
XfKDLcfC8CbdaXI0BXj55S2vIM835bGv/KEa/ia+cjypZdxat/PuXq0Y5ddSGyCNkPSj1Jft6fbu
/Hol10eZL0HtHo6XhQH00nxn94VkF3UFCd0MO1w95lTKEjvsvzhE6U9DbQYL8H5GCYbTfSdEDS+O
I7T2vksStXInK6weZb0N/6yKnoYoB0o8japeDUv3BBbRXEu/7Pzmxa9f/eYFL4u3AVm+njs2Ezms
K13mHKnTQ2kgwF4HblIQrA3hMf+kmY9R4M2N7sGHsvOsbp5hnlQE2WE7xj+v3oEuHVMrcdTKN/Of
VvAc2Qu98mtWfZkb26MDe3RMV7HbF2cvbrwO5ji9C0HpQrmwaE5efqg6a+vCyjnGMYAquBys6Hu+
C4TeM7J6Ue0xc6iG4lNVP5xLV3xug+dwsF3RVIckucuzN+2LZTyllAmBwhzKihxo59lbXrXLj0uu
AVCBDj8Qerz7ap1GHejdNFT+qGcnLRefhbzHzrJRGCGvgLqXihLKFFy6SxswispibPLaV6bIS4HO
Zwjfgka/j/OnKIRjyZq8Wv6jDHbWtrW9lH4WdBr4S4a3L+3mpWajWFnUfms4BMhRH3iSodVMfYW7
OMzlPKz30eCNwnuQ16NlcWmrGaUe8sCm9gv0heJOf65QLLQYyZVCvHtd3VWJ9KgGEPs5xcedC7q8
9Ve2cfQ8zyQelIIubdfBPNUjYx++Aw6PwVVeSUuOTEBNieswCzXWU3loTSgMk7bNjsUYN549De19
2TbwNqIv597+RdchKh98iaaogdOuX+exAc7BmAa59rVC/QTs7tUUBftvfSuNCQXi4s4a9xzF8i3X
e7CUbTAKwyFn+nIPDFUwCj2UtS/a5GhFMCeb1f00+NRK1XpCHjN0qbZ7KVyHxYRKTTDvrHnrsDEc
stTilmkUffUDtB4kOC0GDpvZExZlphtlJg8t+h97a72O/ZhSfmdq+SnvEs2ky8s5VWDbFuX89zgm
vKw/wyH7GVbKw2w1XqMNT7HpeLI+uWOaP7ZC98LI4rmXz5NxN1Z7kJKttdMNQESTcF2+osXq09qp
UyurfSbzXTmTUeyEGaHY2eGtZcOWt5TogD0R814uO9UzeJVJ6H0zEOe2Ut1Wdn5UenXHTO7x9gHe
clkUYsDGLB9U19dkO3ota/HYO41vB9KxlitPFrafdY075pRgZiF9LksJCs06fTaj023jGy4ZUOui
TQsEitht9fRQWi4tiLkaQDSfS/PbZO086Bv7SCLPiAZKwoyKrd1FpcrFKM994zO5KKk0wOdnNXsO
9/AdG4cCpA44nV8FEZqWl5+raSetn/u58TPw73J2nGBVRa3g9l5tGiGUoqZKnw/oxaWRVrbirAJv
589649UR7PA0Qoe9aZLNHfvXyrr+LceiM/WeHUtycbIyyZO1n7X61Y7+y5d5Z2cdD4RyXGcDdubu
3g4g1wgb10nOVbrnrDa6tvhl2qMqzM04zHWRUyr6ZEhKlfOd0SeG4EATVFpzhGaBPbgORJCQAxZn
IqvoTQj7fPurbe/nv9ZXRyOLi3SoERPyYYD3NK1xQfwR6zPWCs/lbVNLgLh6FxaWfUa+mSFY4B6X
B6QY9Tgo26zlgJjySaul7CypAtJPGvPZoFTwZ6nyokuYP5uAaI63rW8dTw2+DHr1vEloJlxaB2NS
KiWQfX9qXkHCnzKRuPNU7ljZSDyXKSRgJL8I/UHGX5qRlKLtVbNq/TpWmA6qxanU1BOyCo+G2p+c
UHqq8jtoLO4dsz8ks3YyDOnu9ko3ICbLb6Ar+Ysenk7D5W9QLShHFLtpfehJv1T2swHqFinN4+Rk
Lno2PSl3VUioNqiuarWFWyv1kzRrd1ETnoTxWYn20vHF4NWXJ3gn7oPM5Yp/KiyR7oWzp/UlaT5P
CMXb04vWfLXDV0Vm2n7nG2x+6XfWlhjt3ZtsR4kqZUB4fKmrGCzqU3cy/Vwt987z1tVZUpL/XdU6
zMhkKSHWbP0ucPXis2PPbqf+Vex6iOuCJp+TJib1bA3Su3U8K+RKj3qGBn2Cc6j21WMY3UPc4baK
fpyMnc3bXtS/xlZnJ85LIzdCjKH+7jhfQvuN1ptG8e32Gd3yBUvHjclyoHOoW19+o7EueRTHqfNr
4n+5+CaMvwR4p2E8y+lnNXxMy79uG7y+mAvcasmbHfJ9pIhWT3msiVk1QqkkKq29eCgOrVG7NYhl
kKmOfJc+JX19NtLYNYAL/O4YH0SIS1d9GZMBAqOuh+vsKQzjtKTUkTlvBCxJ07mtUH93T4G4Q1nL
fArhEjxhq08XdpMhz6ZJnty/jvfhfW+erOCsSI9aJlAR3kHLXd2ylbXlC7+7ZVkq9ekkGxVgI18J
em/QY7dW9/CV1/jAxQwR9gI25us5q4NiFU6QBI5d+ajQL3MCZu1lVv0whrLkkmPoHwctAX1MInWX
20V5ViVVOtpZr52aqXvkIatdKgvDIVpahreP1NW9XH4akJglqwVUtC6MT1mCMEeCbGwbk81UxUnD
m2WGO7TysxbuGLsuv1xaWwc+fW2ETd9iLauYrIIrVE86D90KLy3tZ7kUbkMpqEsil7tbW8rd7bVe
BcIr66vPIHXDnHWzVfmGFMD1Zc6BF1vVXkdyOaEX7wRWQIdQ2cYxGPCIXJ4pm+jAFgFrtPPzXN0l
xp2QGAi6z2lsWDu3ZdMWhbSFEFGBWmf1SshzYpZRIlHOsiYExGpvDJ5t8dTK8l1dJp9B/O4lTZuf
kPl+pCBMIgRqWpfL06op6Z0xrX2DgXBGKL9bzad6UI5VipLSobGUYzsN3dLDODKG7d/+gtd51LK5
CA7wikAkSG/50noxwdySN3zCSIfdvPwJJPpQ6t3nyCj9MZGehYVS8BC+mvMeW9rVm/LL8jIwwPAd
9a1V6DWXZa4YaVj7XS2fO+hZpK9N65yhGbq/vcYtnwRSQEFrAwEUGPQul5hEDbwaDYm/nKFFGNa2
5kV2Q++X7szOfby+ENxmsPLwFy205evitegnodulUvvZnM3eaNUmUUa3p5O2cWQol/0ifiKvoumz
uhFSlpm8R1btR5/bPnHL0XaH7Azz7BRpnhmcxvpk5y+Z9MftjfzFsnZ5E7HLQQGtz5vCVMDlTo4d
+rVKG5MWNCoN+ogI0hgJcGK5ks7QCqh038yE+dZ0OAwMyjNUhm6BYzNVLYvsDbQgRFhhU71qejQe
m0L+PMPGeTchdeUN8pCfcqk+1YFMFKPLr6UeRs/pZGnQeWQDnAS6OMWNrbiSJTU7H+4q8oBig9Ge
pWFHnH7VsJ/nWthaFpHSa80xaaIj2PRTCfPqR+pRPap0rtqL4+3t3DostAYdE2Y5OlLrgNwA85za
eUX+PTsgXWUGYrtZrne6TL8oz9cfDTpZoPt0vgn+V/5FKpoScouy8VXjMYyyP8ep9QBnLpy5lBnO
XZUcTMmBUmc4yGjSheH8Es3M6SDvYMffNDPnKzJdUnoVdcE0+1ANDMPSr6vqv27vx7VD0EDiMmEF
FTVR7fotS7W8ooOZN36efprHx/AtYOBF2Zn3vH6eMcLbTp0bTY0r3gn6puPs2NRu1OBj3c1PSSy8
PtIfqE0enGhnuPfa82CMgQkAqUzHw+h9eV+KwGH2P20o5Fiyp6b1nZwEBCl7xNObZui/MAG4VO/X
ZfSo4+qordz4HVQXh7m0Yyr2mnzHeO8ex+Tm9pGsLRIF0PuvE9lGgyxk1JXGb9WH2JGhZrlDwNzN
wj/Dbmfztq4kvQEG15mfpGS/cnJxXNdhAiOL38fS93wheI7cCBH5hg62Qk1Vrv6U6z1s2aZR2gTM
JACkZBLj8ouVcxmCeKbwYfXnIIDDT8QuBD+lpxFv5NY57b/fPvRbG8qT9P8NAuG8NBgMZlfls8SG
SoH0yXDqr5HSHaqmzl0rHwrmrDV7px2xaRJOa8oRuANCq0uTjVWHRbIUAur0Xj9mOLhOASZ9DvPd
OZ7ln1r7HpjYoJmEAWE5MJemIENXaPKQ4k/j3zHBqZfoJzU1D4pxH9nGqZZfnWaP1H7LrYItIq0i
ZoS7fLU8O1I7TSnr1qe7S1O/Oyi/yy5H55z5zGWwdylp0ne9XBX6nWWhK2NLzPSaFH+P7V0GctiJ
jkwcHqOw8PRor3pxHZdiEiqWX+PEPMHLN32XV9lSmuhTo7V+HBoP1l9J2Z+V1wzKR6gB/iAX2XkO
98wtf//OXBtmvRUEeuvL7eQGMKyLGvKLtPjaaM+K+liRIN++BpsG6UnRNwHCfIXMyMLSkvpKaSnn
G/MptFOb8MJOz8jp5nfOMHbHsqOhECA2s+NmtpwnocxSAaApRdZ2uVS70RLInkx2tu2XyClqT6GV
5Icy7LLD7UVuncxlJGEZBKcHtk4uRFSPUxPEnZ9NZX3sBrVwrRAnetvK1jP63sryK959O02ZlVR2
ks43s8CNE+OoR69h+KbDb/MfDPHmLBgSmPnWbQqzE4bTBX3nN3LtqVJ00MRbrPzZOXuGNvYNVTRn
GacAKQp45XJFceU0aWdFAm32ZD7KaV+8WEGY/m4zmlGtZSjHQHtqgQmufJXIgiEKBXTNuNw3MA3+
HCHoZETn27u2cd6o9iwjIlAiMLe5yjDzrHAarbI6X8SFSz/SZdc0ZY/aY8PHA85jDg2xEg7DesBK
yHowOXHe+5GJLKbUF4lXDe1PAajqlDOi81QNZrvjNDZXRkWGYIa6B4xal58pTXJVqaUIm/E/XfRB
y1+keCcD2TjbJFg0xWDaYr7cXpmAza8dbYA1fivT/MgGQz1IFaixHkWeQwv0ZeeIb5w8je44eSNd
Mlj/VmcCOIQzqZHR+0Xr1KepM2d4K2Cmu30ktj4WdwhGSHiUaPitjoQRzFZgpkNPgQPalaB5KmfD
016VujrZWfF629hW8sgIBS7tFwqMWYrLz9RWQo7C2Bh8B03al6jLjYMjNarPrJJxJ5F4eVHtQJZW
S+opk2P1QaimODUp3Ci3f8nWsgGyM/9HHLKwcVz+kFpP6D9ayeArnVmcdQnAaqOMB7MrPqtm+mHi
eO+c0I1yL5AhykgMQjJxAc/gpUmnrdrW0SXhm3PM2wkS7tAocXxyqrSjv1WVL31XyAdiC+mF96Z6
zEOH3FoGUi1b0p5A50awefFrVk+PRFViFIMp/LGTq4OGYPdRmI7kQedRHMZUix/6SmPKpW/7B0WE
e5CMjTcXOAbBBCjLhQNtZd6pu7jM83zwCx5aq7H/ttrnLje9ufs51/NdFMh7yqebC35nceXIGVNy
0G3EYhYhUSG+1G9p0NwtcwZQLVlPU/Tn7RO24S6oGDKbSHmJ7t76wS2BAheBWY7+DMNh4Q/O6AYT
RYo9jdANz6dT7GHoj5HW64kUzRKGAW316CcwxvY1lBPp/FAof91ezYYV2neoSANdpci0TvNsAEtN
pg6Tj4jKExK24yHUs6PUtXucDBtej9cWXTgwYYzLrStz8tCFM3w9s58IU3qAhrs91JVa7wRe11aW
5jYquHgAjf+v7mJtDlMN/57wpbgEcNa4+h4O53rDsECTjFwOzDip/eVtr6NQCsOA49ZO9dGpwUNb
VuIhfLfnVpYk7TLNWQwRA9FKJrZbK7emhKVCGbvBl6dnSYue6hKqrDl5XTpIqlvNX4roRzB8Q4h5
533aWuGCwDcpb7KXxupCaaGIFObBRr+ZavQYO6bvSq+zf94+eBtfCiwupXeoAWCbXKs9tEJCfRIh
TF8OP1RV4vbzP7cNXHsivhLQcf51yOXJAC4/lCJE0phFKPuNVQ7HKpF1sn1z/Ahi6VDki14Q2hnH
cTDyncdwy7BN/Y3ECiQRb8KlYas1lCydYxm0rw09zckc0Q+RvFH2YkE/OttjCt34XvT8+FIMclGT
WzeHYjtIB11Es1+PvSsPd2Yq3HE6397N5eKsTiMDAFS3uMPLfMbqYqUUU7iu+eyX013e/hNpOgLA
H5aysFHumLp2sEzGk9hTTUPz7Iq9bqqKcdCcZgasbZ/GTLzOg3kY0NexpPn+9qo2DqGOdhSFUjYQ
5s5VtEDlsrFjWci+yDPHs3o5OjRNXe1c5Y0PRA+G+T6oDci313Q0gZVB8u6Msh/mg1dk/hzWnrVH
3LIc59UHAmwLPSJnHh6atRpiGjdSF0ia7Nf5cZpRs0aMPcxQwzxrGpR3eXBU5a+3d2/jQ4H1gm0X
XhqINtY0g+BbgzQ1JNnvRwMhhTaHfDEZZjc16/sudeSdj7VxBGnUQekDPQ3s7etJ60Cpdb02a8XP
Xxqj8GrLOgXKow28ZCz2RtS3bMEioRq4QNL4NRCi7FWnagNT8akZx/F4aMfYi9PoQ6U+Dp9u7+I1
tQeT6kzpQp2sIzRL7+rSX2iT0idN1qp+JennYHyOpBDKp8Y1YTWr5H+m1oXxF2YD5aQX5XMmgqMc
Fcd5qO77SHmpQnGSA+fP2z9qw4e9/01r/rPeYOCsHCvVT6v4OMeHMThJ5kOnn3P7rde7nQuy0TBc
Kl8UvkCR8nXXc01jZM+07lLZl8y7LMzdQPscN9kBOh4rf0mlNxp5TDedbq9x4/LzPCAHsoidXUs7
xmWjD51VKH6XT5E7WGJkzCzQdrzZxkm6sLJconeVEyvXhTW3ieIv6yoNhjeUDor82QvVydWSHajE
lrVFKxJHQFLCUM6ltZxqVJTWQvFb9IThHVeDZ0bpxu6QtzsnZOPyLynPoqFMgdlYVzZUI63kINQV
P26so5GIFHblREBJC6KwyPaKvhvnkaqGirdBgVfjsbtcV20MxWBMgeI7Q3sIzPCFQfPE+KyIvxUJ
dZrBv300NnI6QjvGF2Cmom9HfejS3tBYaVZkdMZVal21+DyXP7Wi8wplujeM41hKJzuA2TN9clLn
SQTjzqG5Zr3Dvy19CjSUlmB2/WQkVpeZdlhz//LvUxL+OcH2BdX7vdSZD5WluRPQk7TRzkROp0SR
v7bj5IWmuK9LH4art/gUPVWvTGne3pbrMa/lZxn4e+7NEgOvXFWfIWZRW+T1ZdcctAyb+sfG9pXh
lNlfkiQ6RhRbaamkP3rHRcJbNKBmszcB/Wcr/4CN9ilhnCVw9n7YlgPhh4G5BE7mwCyy+l5ZAd09
MCH2i7xiQosiCadDEleuZfXHsLfdSYeZIJvO7a5Ky4YbsQhVKMEusu6QeV0eFaUeMr2zB9XvezTj
hCRqgMLSnmLJ1nVjyAQ2E1gKljmySyvDYCgFoBjV1+s/xiE5GO1MlUE7BcUezc+GC1n+fXC6II6u
fXGbxFqEyrbqF7N2SPPwAKIBjorQjWGNqOzj7SO1bY0o2VYJmclDL9eVh6PGoD4fLk9s61QbsXMM
mYY7jXDQuSPVhJ/SEBW/H0kgwAYDDW2kX0DoS6OxaaaRZU0qjfk/jMI6gFY99tLz0PVns9gryGzg
ynhdyBYJn5d8Zz1DrzdR3yH6qvqKNB9LBKB6yA/MUDvO8nRg+NgLzOrOjF/C+KtTJQ/98L1S7gaN
2flp2LnAW6eImgXTvKTGzLmtdns0B6We1Vn17eneaf8cxOfE+jTtUXVvWtGpJlhAnnhxVl5CEZNj
jR2MonKSfVTE+Kw1eXk27O6fwDH3AA/XEGR80jKtAVcULYOrMZTJTPIyxWP5eUtRujk76QkU8Mlo
04dRbj+F8WshvlXOset1d3bko5p1hyy3+LN1sOo9PuSNtXND9SWbkMna12I8czGMRVJkul/mZ2cc
YLfIXWP8DAHL7XtzjeUHC/Te0GqTw8DQimxMMaQ/SgNYijA9TD1qqM74pBXpp8l+hQugUe4LFemN
Ofsjb6UdHZmNvIYpTQIN3mWym3XimVhirgCv6f5cBOEx7kpxFySN7JU66O7by91wsu9NrWEcKHHG
cp2Mup+X8pM0Zp9T6L9um9j6csuoAJguQIHknSunANtwlce67stFZ7y2Kt3XfCil+xGZ05O+X6Df
sscnpMhDVsjM3MpegTqMMXB7fDEVx8boDqb1Vhn6Iex2elBbe/fe0PJD3kWgSi+nCf6AvathVShi
d7D921u3dRC46uDh8HAAx5df8M6C3TeZGNXW8OnT1Oh3WkBldyA2W9ec2vy/NlbbhaBFZcl5Y2Bg
PE6VF7X3jpQ+KkF7muT7SgWhOlcvTnbox4+OIR765kPVvw3yqWEG4fZyt77c+5+y2lB5YbDNwRjw
QmbHUm29ZVNj+OudvVd/c2N5pAjkoaIG0XW5sZPRTuSMbGyWQWJToLD1piY7JdOtWJcaM1EdTeRl
PH1lxDHrmlljy/CDvMsyN1Va4szKoOpoNeJQBlr4pCriVei5lYFwju+1gDGEsreqJ1uP9qDlm5vL
w8y0H9SaIMwvlwwbUjDVUGj5paq71vwYRB+zIPH+29a+s7Oq0sU9QC1ZOIbfpJWbJ3/rsHAJaSfQ
2Lp6dBX/bzGri1H2YRFGDUZYSKt/G+w9oO/WbrFT6EtBDsrk4uoVCBxQI7LTmH7kfGuUGcDfl1nr
yfZ+/vaRpzfwyy3ClEZJ9fKrBBCziFgvsBNBk9IimXBE5ak5lmlcPzNms7euraLIUmWkvcLEGlit
1eexqrZrEjk2/UH+orYw+Fsv1vBYtMVLFoWeCfthOpkfY/OcmG5uWHd2dy/e9BTij2Oxx+q5sclI
5/2/xxaNvXVprdfLOSngF/IDsp68fJWa4GA1L860h7zfOC4XhlZnv296uwKzwHExQ5dmIvytv/9k
c1Aodiyz+USCq4JnSk9anoPlO6qjWyWUo1vfCF5vH5YNr8UhIUekngMEZt25gKyys4OqN6FvONMT
duPoFRrZHSe80XI26DgTV8v0EMwr7jJRdZExkb37dZZMT4MRvEmQ2BxEDbLIygoZOmMnggpVN6p7
Rdj2OZ1TeF8BAKWn318vZRCwETjPBeR3eTk0kJJTKTLLV5w3y0A40zzV/6UrA7iDsR44GxZWjvX7
Fw/jUFudRRH5HhITTX0M2h0M39Y5f29ivY4+rFKlxISjUTOKlK999VefgdhXduDDe4aWpPBdvBAp
0cgIQG35WvMljezDLN7C3hf9Xs9xz876ZZMCU7b7Hjvt/TwYn/Jweqni+IeQd0KsrRP/fudWbtgo
7Ew0QWlx4hnQG902smHs//kfjtm/J2AdA8fDkAVKWVl+ItPXRKhKxA95cLhtZNmSyzYC1Ty6jYT0
NCU4zpefxuq7wMwmh0Ib+mZHPJLqmemkHZtydrwYLHsUh9FdZHd7Fb7rLVxm/EFBwvpCMLqueM1a
l/WoS2g+6npelHywaHIiXPj7q2MgD2ZMwm4o21buT0tGzQr0RvPt4asFGGugth4/pcF9NxxFuQea
u65tkPzwdjGBDF0/kdXlXsptUwtLHTWfbiAjZEl8VPusPeqxdaggwp47sVP9vT7vGMTf8t+SHa41
A51xbGjAKJo/jMek9xtg9kX2EDp7iprX79Rih/YILXCqUWs+ZC2EXLGk0+U3oG08UkDb1UJlDza9
vZp/rawuVRUPBkB6VYPNQ7hGe14K52MIj8y04462jh59TbrQkFdR1lw9u1mb10kCMZCvS7KXl70b
l4YbmDtWtpfzr5VVRBOOdW3kHcuhHXQa0pdGQ2hAadza3Ano95azOuRSRM5eMjTuc/rcvniN6j9s
6+/bF2nrBJgL4TjJPy/eOh6cpzk2Oo2LhDS0/pjksfiwMHXs9IW2nBGZOAPmpMmECKsPUzr9kKlz
p/u988kOPxjMHr460JlUqvgUSlrtxuo47oTsW5cWJrMl98AXyWucilZXfSJQFfDhWzzazQ+Ip+Yc
+lAxHRC0PN3exq0z8d7YykPYwdhmSSVxJtTnKv6iV/cRyuXGzoHYWhJc/UsGCVEOVblLPySJrpuR
m9N9dUj+MMbj7KCe9qSY0V1HG+H2irZs/SrAIyjDbND6k2lZHff4IJ0pslj8bZa5G2rf804ck2pn
7zaOIEcPnABxpgxZ/HIN3gURqh5Ouj0mph8Gc3M/ZMiGJFna/P56Fi/HwAioJVzd6tY2jIY1fZgS
dhU9IC9h+EJpvNKEAFIKkn+MOPzr9gZuHAmAzxC0LN1gqv2rj2XMemqCerX8itsHU0tueFZtPGa0
2j1jku/+gzVAbL/oXanjrQ5glw5Qe7ZYmzoD+iQR0qk8IGIw9t6ozvY/JpCIPX2OZQWrEGOhkkRI
CcIkLtrKr/d9rE36zCsl1Qwva96cu1JxnxT2SxkkH5pwr8+74Q9VvAgQX0a04GlcrbFGhN3JW0Pz
A2U4mOXXPBq9edwDKm9+t3dWVt+t0Lq5rkv8hjrfaUJxiz5kalxA/LHzjuwtZ7V9iTymRsIEjq/o
c3/KlfKrOWQ0uoJ6T5lsIwkH28GngkoAH6/I653Thqjsk1CHVnc867MvTfHHOhSPBbWSrHtxNE+d
SrdOi7vGFnBvftCQagw9tKrmPPOMutZ2kr5lbVdHh3EVJvoW9tP12GGh5o0cVIEG9vK5c4KfU6Z6
8UtknufAr1rq3ekQ/ocbAjxgaRZB6AK/2aWbgT6C2aK8ogSnqa4lFyeRfsqnHxFkJrev4sZ3pYAD
6dTCoEmxZfF37/wZ+q+W3EmUcibpxZZ8OgbC3Mn+N87ohYnlJ7wzkcxTlbRaR/Y/z/HZLsx7Cn/i
ECRQCeBtyp0VbXjoBbm6YHUgGOcVvzQXigF+FDvg3Snj8NGhvO5qRbDHg7O1b6pC2d6C7gV/sroP
NpovcSdSww+7hGg+oekMPcQup/7Gw0arg6h6QR8sCjOXi2lNgvhJFNS49WPC/HxWwOchlTTz3uSx
Of8PZ1/WGznOBPmLBOg+XqW67bZd6rb7eBHcl0iRug9K+vUb9GJ3qlhCCf1hMDMN9EMWKTKZR2TE
/bOwcM4lbB/j0IAFoaml7FwOoCy3OSrMSTDsMTQUiWHTNT+L6bXlZKdDY529/Q8WPyjgpYwFSAWv
l1cFIh3sEhan1Hy1CGGnPrde26bzIkxH4A3ilByHSdMwCgoO2fvGl84lWEtQ38cGQ19GMV4jeEl0
rcMdg+Brbv4YexLypI1YcL5vaPEjYuYHiltIyzCVfb1KF0Nfrj2jkqd1fNvpfzrr3Wvirhc7IVY2
dAGS4OIeo3KPIwNkpqtcts73Mm4wlNr8Ydplon5N3RZSan/KIo9Qu4pabdy3afKCfvvKvVvaTnTS
0eaFDjlGapVhxR74ybQMZjARuQXEsqHlaIokcrrg2Tfo3/s7eqvBCsWlS2PKt+ugKYl5e9AeueC5
pNBAcXV9mzu8evQGI/hlALx5oBZ1XwI2nIZ8rj5pbc9+TNBV2xHDn/swQeiaRi0z10Bsi/uAVqyJ
/jAgpeqZzogwxOhzaLHU5a+p+2GmPZgC8h95stqNlatUHibULICEAvUyxBTVsbUsqev/61nLCcIG
80YzNknhHboOXJBGSIo6BK3wn27Md6bxfv8LLPk/eD8daHcXAH5VDqbz53YC5sY7++VTSkADbp7+
l3TPAqEQIHpoVaIErgQC3OEdKqqobyX5QwkwYr82l714W+B1MCEHUSAgB+S3vHiaJqPI/XGAbo6u
pXtgjY88gGaJr0UM5O91GjWjfqSNiDKwXd7fv6VTgtkvxNygRsOnUxw7imrIMOVtKZMt5i02RuuF
nX0CNcOKl5NOWz0jF4Y+tuBiiQEfNDaAse3sErAkDJHhPGoGKicamPCgmRxYK9WgpYMBPASAWqAB
l9DS6y3trWbyjSpwz1XlhHpQYgI2CVnzPxTuQBn2/82ok99GN1sim2GGNJ7/nLeGOIxi/AWmopVH
cSmcAHc2ZgARzgP7oHgaDYwxNaqE3rnz0jDvskg0fPfvZwEzp8CeI1UGg415vWXTbGGYdk5xlzRg
J0UbASqTm+CtKLR/99E4buheYEQNH0cFrE3VSDSEe+7Z098EAqO5eUiMcC7WpIAWXrwrO8ohSLpx
7vMMK+LN0fNjH6xNvZdvPPM8ef1KuWbhwP1nC+NEyrsTiB76P/LA6Z0VmuNB86EIbh/++ROByUPi
0pDQYcJCWdA8kSEA48WHowCrkFWASZ3MTWQ0AEo3prfGarxw6gBlMnDc0P/E/IMSigWd4Se+iQy5
7n6VhgsI6Of7C1rctQsDyoKydJ71BL11yOp9Z/yptQgeqeN9Gws+DotAfx91BTDMqlV9Bu7rtpoK
7+x0R8P5W82P0FVoWbDi4eRPVTzclRnFiduDZWhNj6VwlyZbpynZPshRvC1Kg0ZtO733Ze8ca7cM
PhNerbi7hYYgYDSYPUTBEKu8UaK3gp4kczH6ZydrI3OYDsUQ2vMrUoPQt5oDIZ/N/L13AGRY0wBa
gFBcm1Zck1lr9Uw9mLZg07C6U9PMe4OwDUbDxK/C5lGajNvUsg9FAJmehK9U+JbXDrkvdAbBQQMq
lWvHJVimm/XAfGDZy10/pqeJkxOy1W2H1qidPJguecjkmFXml3HJvt0/Xkt3BI8MYh/UTOVU87X1
mtsMioiTfzYHyAVzbrKI6vpakLXwfqJnE0h5GNB9A3N7bQUTArzMa8CNJQfB2HzPSr4TIMvIwPNE
d6L/e39RS5EtKsAgU0RshRkBNeNzMpdpY6ID3gwM7PiZ+ZuyhITgAbj3A9hVN53bbGb/izaMr1Ud
NpBDG4K1CviS+wauA9AfJGUBnvLrNTMHcrDphCKnJtytCIZDiui6T7eV6x7TtdnpJS8BLCUSMFhE
o1nxRF5fu6wV6KjzsRI7v0BHh7eWc8zNyt2Zfr72Ni15PuR7gHigCihnKq8XN01aqkH+F3lKAKyD
7lRWiKoohOcyc6VdsbgyqMMiG5KoB0d5mfyBQw92wMqmoTt0rQcsuCiNsE4fCXVXHqgFkDyO54Ux
5S46HYBNLULN82hQJwvFxN1D5ZQ+CwEcKTezPg+gPrHbjZXScmuM+dYxszK0OujUJqUeFjPgq8IC
xYJIPOPFb6t6O/LaOiHMLw7alGVQ9GtXouClKyy3Br0hHexhKskcQctLb3IXaIpyetUt84jdWnHQ
yyYQ8QTg9ZBzN9efm5G6mNAtdc+Uu38qo/4x6dMaq8fSfZF9ZMCsJVWmOkhkpqwdu87B3jsiQrt8
j/b/w+gnUWo0+84kK33/pXOFqqDMHtCCgNTx9ZJAhZXTEiQw5zkXxifH4mh3TIHY2yaZfvJxHM73
fdKiPdC7SSlovHGB4g6CfmrdIUDUSCw3dKZ5R9sybMtPbVDs7lta+li4L5jqw8IQaymHONdA9QT0
K+LTwaM74GyGyHXrNUbyxfUg2rYkWByj4YoHqFpnKt1Kxj6F2DOzPHaDGc0V0iMerIRAiwu6MKXE
cb5DqTG6aOSAYHTYUDDmhH7urlGkLLk0RIlIiByg5Rw1xzNlwzolFBCaBMxCmgs5EOLNw84PkrVc
Zc2U8oWABhnQl5LRdunuRe76YU8hJ8PHeSVAXcrNMbePYUh0AUAVoLKpJ1U3MtfOkBUVL9nwV/OA
VeZ7Pu6ox0KItW4D+pKuAVEWjwYqoOhYIm6FFrRytYygzoIMRp2qPOW9nDMqX2xiPzhuG/8PZx3P
vOTXlXI4ytEgdSKmgQOOpNv8ySJoqujlyqOwtBqkrYhKgVXDsKfytHY8dZsgH73zUHdHETS7LEnf
KqI/QpPu5/3VLLnAC1OusnFc+KyefZhidnty3D/U+mr29S7A4EmWr9haWhaYtUA3jcQP86vy7y9K
GhjWNSojh5cw+/yR0pOZYjRtrCMNiJD7q1qwhFK4HClB+If4T7GUQqgUhPeIsKtqLiJkEN8MTKb6
HejC/aBey2QX9hBRFypRKEnhq6mlE8BqrclqSHAeW7ov5gCvNjhgo0kro5H1f3Ir4SsHZME9QdFZ
klFZqCLa6sNVAENU92MZnB2X/6lpTqN81ILo/iYuuAyMNOJtRBsL7+NHxHvxuXIDj6NP++BsACsf
6pmZhq1Lv1S2s79vaGn/UKgB/wuwz+A8VM5gEpB6JlYTSF3ltjgFjbZzYYyXEBm2vt63tbioAEVo
SfKO/yonA5FlNQXNFJzTPgbapTA+sX4lclk6fMgD/r8JudyLfWMZoRjtH7BvgR2h/LuDVjHIJIoN
FWucdUs7h5hehuGo2yFSvDZljjSvRY3VDN7PIbNO5WvDm3Cu3hHr/A9XCg1rNJpAUo/ip/KRBNS9
QcKqB2ePPjbtg1k/jl9d/ff9r7NQEgD3GZji4QuAo1ArahjY1FofQwxnIX609M2wX/NgI1qojaTP
ps3ASLTyrRY38MKgEiINjnD81JwD4Ceg2+nyrW58Y/MLxoaGul25tEtHD5RhCAABuLslmyoH3Zic
xAnOrn1uxZehfBH12mz80tlDGCZPtg4IuiplP7ug1s3BI3ceTBGBb8gpoSxq/zXN9/sfamktGK2W
kM8AKaBK7lZQ3nZGawTnhHRsA+hVBRpNPf9UmMX+vqXFFWFEHWElCFowF3l9xNMONejZTnDurDfd
NsKSxnmAiHblICzMUAMVjo4Ial4mms833i7vIJGr6wk4ip1sh6W3R9/o2qixQVzX1aR4NHj2FYR6
zRbVhjkSntBORekV+z43tOdsMoaNPZN5nxNL31oDA8zAAhmPCY3PsHMMd3t/X2SYoVTPPrqfGM3E
NKyjIn9q25vGDlMVZwymfEqa9KXQHovkMx+GvYPi/RR8v29vKa67NKiSPOgaFmI4SXImjvk7SAwv
lByVDXJLNGpDygwEdwl4PVjY2GuZ09JxA8hB9iVQOLo5bv7M2cQsPzhT8Q5Gp1DrfvrVWja4dNLA
VSjBzAgj0QW8Pmme4L5Fuyw555PHJcE/2xvM+t5BqzdE7b1acagLrgcso5K5EuzCYO6SP+fimTAE
6CM6gqvqOLFJ/9Y9dFBp7BLwDWUrZ2XBrSJelU1NnBOwPiq+O6hmIM8qrp0x9L6xy2xP8ikyhsdp
wNBIFtkM2pzl2oOx8M0QumKJaNJh0F11EXWjgbx/srVzJsz9AHBxUpi7gK0s7daKhIqg5IUX6UOE
83oXU6N2xrHCRzODFvozdmgFQ2jaKxWh23jr2oqSPVV2YgRoSydntxBRYpcbsjaYfHv4pAV0k8DE
jpKaGrEmuoSliCKBgBymub+BCHSjdZ/y4eX+LV7erv/MyEN5ceh6oeeJRUuc8UJrHmhgzycjKQ5l
gfHm+5ZujzdKy+i7IA8E9zhO+LWlnLZ47AYzkOD5PPEjXd95aNxnbRYya+VlXShoe6CthC2M1GAQ
QWXvaqyxy42qwvfpdnn/rE9D5NiPk8gjje9c9sLNL6nQdjwoVwphC8+GtCyZLD+oLlS4IELJqq0c
fLey/Wlkr40VFt4cVvmucvemFc9k19YAclD/OXkpmp2ubTUPQ9fPOmHf7MT/0uRrcwS3lx2/CJuh
g8oY26+O15JkcCyK2iHg9j+KYQypGw3lCS57fDV7EqUr33nhaqCL8yGsByQv7uD1d0bRoukQzSXn
lMOVNANIeMHasaadunBuZUgIHhGMtIDEW/79xbkVmp7OQrTYZigiJ2yL8APCyG/3j+zCzgEgDI+M
OMIBQkIu9cJI6VEmNA1ucq7HXdBGfHgjwE/hvammzTT9yr3f9w0uvKkQXULdzEMrCixVaq3EsITd
FV2jnb2yHZttrRlSDRYgZshaz934E/L2mRkCiZt/0VDw7qMawCpINLVd8O+dS3mAwdcmS/pQNVIW
77RDDdVpRzsbuYNuXF2/j9BTX0kpF3gIYEW6auQqaJTcZBHTMAZTaWHBPg9NMz/aXrHBwGpoTX4U
dDtebNvuk2+xZ4BJd70GJL3Y3t/0paMEVklgXoHAB2OistCqmZiTBJ521qpvrf9iTQXoEf85aEV6
iQkRF6VQaLCoedksekPMRp7GWQr+cHfDqk/BnEU9WwnKltZyaUdxsh50ZNvO5WlMMkBDpvpUyzGE
asW9Lrjyq9Uojwad6zZ1XIbVZDOqlCfJ3OC4YQE5vmFt5xZPiCdZsOHGUV5Tx0HrESMVUOtO47n8
zq0ttzeZ4R+g0vfi2EdS8U3WvDi8DsczSBeO/VivIVQWXmIHzKMINlHzgD6H4tCE5phlMttpLNN3
zQKzmvXkcbJfnbxZcjeQ5wIOC2hpGcJcu5sgL3yP0IbE3ctETy39MzYPXQUNuPQddASJTtfavjLM
u04ZwLD7n0E1DCxmp7EbvSNx4bqQ3/1Ta9m2kAtMIFerP5YG5JdoXPGsXQl1b3MVGEZxB7I2yHwR
X1+vVBbuvX6GYdZUO+Y7eA+/CvQhJhtF4U8+9IPuX/GlT3hpT8kZyy6Hg/RaEge9EbbTeWZJCFnZ
aRW1uXQz8PYhNYX7xh+UhdWOaY1tIUhssoMzfa3aB+L+En4ZNt4jwASIecr0k9nKuSpj/jEWn1sN
xFzDntYrDmfJEVz+EGXFHiU60KomiZvhgac/WvONjCvHZ9kEFLOkRJdnmvLvL15HHmTjTEyLxBXO
SZeYkc7KsBvWSrdLZwUFYlBYIE/BpImykrE3rSxwwcPTkY1R/hir+s3ID1nced0787/8+0G5NKbc
dahCNUx0PkGc5iOesB+Y8YIpcLNdY11dOpGXhpRHp84NtK5bj8SUsk01/THAeWe3BvLKNSZ3df8A
Ase7I3GXyIcDfK7rz+R1uM1WAkrzutgGmb5rjU1V7wBI2ZB5GyQrT8NN5K2aU96G3rAzIN2ZONvw
1Ch6m8XGID9n71fqxqZrbPzp90R3Dl1ppaoXD01nDNAjHvwYF4Bq7/UqzcqhjpNY+nlu6h3X7Cy0
fRE3o5ZHZcuOHdX/3j8pSwYRViOFlq0LQLWvDeZG0wwuyw1gooKwLkA8qb95HQsTh0YDTVcc2JI1
RNWoQUgSWLzw19ZMUXogJqiM88hoETmt9zMp9F3S+N/6YYIAi70W/alvkYdrLWdJQCCOZB0wlmuD
0AAr2wrg1vOsswhc4o+FNb/pWnnCuG4EKZYXq062Xb2mAyQ/0+WLpJhVu08T9VJ3YjCLaubfgLAo
0Nu3+x9uzYTiojOMnSKfIMlZMPOU826HVsP2vgnVM8r+GSCGKAziGmEcT/laTZWSqvdoGgdpvpu9
ABy6xoE2X+9buf1E11bkmbnwv6CXp0PCEVPqI9jdoRtYWEGUG585Z0eC5LMLPqEF8Pm+0bWlSW9z
YZTTPDGHDkatHmMlKaBEJWjMjZXbLDfo+hhgaZKtEzgiYCM8pT41MXuuRgdW7KINrQZ8x62IRH/i
2Vpff3E9YK8Hnx9KfIDuXq9HOEU/tlWRxg7oCosAQ8/1ZvWlvEnrcCBQxZGNW1wolCwVK7VW6b49
WmksRg9QxlQLWw+TOfyl3RWMfAwEMcPlGwxUnu9/r9vTDss4XggoUZAA/9X1+kClardFH2AniZkj
7IBqxJjZ3u6+lYVdRKKIeA5RAEYz1dKeW9gp6I4TxFdmccSAYdgZ6ZG5KyReC6fiyopyrVKNmIyg
ORgbvg8h3dfKPZGu2mn1ypzbTcohPxcqo0g5kP0j85fLvTjko1Vllp0j5LCSd9bnOx8kI05xrsa/
dfOUtz963Qgn5yhGQGGHfZv/69Twh32U/wDSwaZitODaPgCMwDilBcX7ZWyIQzfF+Dp9BipyLS5e
+m4SdSnxkCB8UCm4zTT324Agxs+SeV8M3id90A6e/XL/dCx9N0xm+Kj8okWNCtT1ckbAQnxORhob
DsXYswda4edWB7StWim+LRrydaQVGLXDBJPinCDZ0ni9P9HY8fctd4+jviV6FXljslK2WLpVEDlF
IRNcIJK0R1lRWqesGHQaJxb5kaQ5Cw0dBIr3t+0mlJI07M5HdwO7h1OovFSY4Cu0oqhYnPev+XQG
Y9pmNrojt3c+K3d+k0YzCCiRXKwBsT9KHtf+V0Ls8A9UeD9u9PX6zH7S/dSyslgKuTtgjpv9ve5i
/Ox51OZD7dG9V0U9fbC9dqd39abh35rMXlv/7ecEUF/m3WjAfZyc619R2KLSMi/lcZoDSXoMyiNL
4rHvH+nADqDiZEBy0CePVXuf7INifA7IoQTHLZzCyve+vSdSmgcki9DSwClWOVgbm2I4fJjyeOK/
rOp3MGxrseJ01AgPHxvj5RIwAowPhJ0Un0MId0qzKfM4cZxQqx+q0IDMnfMpQ7Xx/rlaWgy4r9C1
h8w8eqhKjjNlSZf3os5j0Y9HkRzcEqxo9hp33cLHkytBqIpGLZBfysPTzF0DsmQjjwkkpG0UaU3+
U0/ql3z6fX85C48ryH+xYTLrRoKoFhM8WunplJh5DBb8iELppv/WFZjjZaeybyNjyiLXRoCUrGEt
bjgl5Se7NKxkpnPq+pOWwbBbxUTU4VC+UvtUjfae51XEBm1T4X8sAteyBdfdT38Rlrntvgvi+1ug
pngfPwTFYsm9BOyHpXxRcB4A4Ta7eVwPfZhmaZiKL6U4uri8tgd+vXzlBC3a+4htAfAEdktZuEe4
7yHhx3Uwple76uwm5FXRRHk9ukdhGRmmFgu+y0p7ONxf6dItQcIVSIoLPNIq1o6XgzZiUBusNHZ/
cjmiXG/j6xvq219HbVwxtuQGQTUR4CmR5RyQGVw7oJo7Td1Adwg3Jcdzj47zs51VdNNXySbTRBXl
He12Tm5Dsisg2r70Pf6Y1KI5GmVODmk3sY0/FnwFmrC0/egwScJiPKpQ+bn+WQLjGsVUV0XcBMWj
nTivucuPFk+OU5U81cVzk2lrXdXFs+5hMgTT1Uht0Fa7tukYLRl76haxZzyN34jYDxa871jv0b2q
0/1Qk7AcXlzvZBptKPvj7I2fqjXCG/muKu8SehFAZksVD+AclINegizdT5OijJsUaP/Zqv2tMWTT
/+DtoRzjSsEpSC9+jOtchH+WAynxWYcVgieWmr+hjWOvfMKPo6OsBCULKZ0q8XpAal3vZys6U6Cw
UMSzHoSoZ9vaN0isiF/23p8g8FBt7ORgEj2E3G7jnjh/B0GGeEjAbZb/ncpvxRNGPudxK7q9QEbh
mLteD/+1YQ+3gg2AsAhAeJgKspVr3ml9VowGJn7cbNpPXfu7skE4RZq1Ct/N/NOHoQ/yNvwJdCHK
gZ5zpzcKeyiQVNrQGK78Dc30CCjAbe+c9J8VfavQgKuciCUbbbU/uvBSod2GCR0Qg0jr8u8vPjf0
sGdREFRkdZAV+E+zeNKME6Pv9z3XwqsL9DOi+QDVOCmEdG2FugGbAAnCpU00BPIs7Gq2ychaRP9R
zlMOFoqkMsnEECqGnZSgUS+CRNMILmo6H9qKhFr6PKDq3AZgLGdbkX1qqn02C2RoZRT4cUF3bfoO
Dgxogech9U/ZK6XP6bjrxsio+pAH477wH6EAedLESri+cJsR+aMuidFzhFcqsRTthMfgdIuYlyA0
cHyMc/QVG1fCyKXPCyAIRuuhpotZC/krLj5vFYzzOLh2EdfiPYW4PAVdXzmDyPPv/Q98W44BpEVy
PAGgDcYXdYZfh2qXzzpexrX3OQBEjLZ/Ia0VTUChBD8FP4vEXXmGFx7DK4uKT87GjmcERffYB5lI
XWzqrNhU7K9Z55tBW5N1W7ykICgAWBE4QiCUlANsECu3ZluU8TRFWSnwqd5K7yVoW2hedVFK3TfW
H5vBRk5un2u6kvsvJUN47yVBAbw/sKCqj+CA26DMgEirrELQ5Ic6JZ8Sf9jVnvYiqulHUULlqB++
5GMbJnM7rzwKS4cVtwr1V3QAEYAoDptMNBnIxKu40BNt13Z18XVqNX0lVV6wIunIQH2LZANPnXJ7
A5fwjNesise69bbCn8djnjXGSmCzcFSR9SO0QebqI4RT9rLV3DrwBruKe/sbT59ooe0T3TgY1IDq
qBd5Ar3j4R8RU/CtQOIA0gS8MJ48V7mGTV26TW+UdZyzzgcDc2lFw2CvcU4tXAkYwOnA9D2KUR9i
GheXnc+kSDWtrWMMXX/R+Zamw8FLRUTdP3m94r4WPPqVLeXdqOzMr0tkv7EzofE12w+knU5OIFZO
/u3HwqHXURIC9B4IHhU35UBskLZ10cS6vev70TrYZm3vmjE7ZVn1ZNLmR9fp5s7zydrUyW2cCctg
PJOBEJCwKmiB4yJMkG5o4ik/lRkSmOAJlQ4tYxsriPVkbQz6dj+lOfS+5awQqr7qCRlMgFs8t4lz
d9MOD1r5BJjBistc2Ez8YuBjkM2jj6JOjDWwbQS86GJD1A/A2Dz77Q9GH2iGeorr/yjp1loNb27v
dPAhcoWwGfkihjOuHyDRCLP22qzDllXObhKZFL8GBuz+87OwexgglOo+mO2ThYRrK4PbFNzgbh83
3i8N2gJOCVr6b/dtLO0ekOSg+pfke3izr20EgtXUq5w+zixjo1OohaB6fRpaHp0gYvaXVVCes9v9
faML1VgwV0MqDEBfpPf499pqKQq3ZazrYie3nssuACDKOgZDGqLtUBPncaY0ZCz71jOycRO6GbKn
jLcrjnmhyiB/hVQllk1G5B7XvyKfOc2Svuxi0OJu3HGLhzLs+badvtvWk6HpYVkOUQ2w7srqF77r
lV35TS48GoQYayGgZBT3f4W/8e2QaXEFIoB54zyRN287ke2IvogVBkXkraUpC6/u1apV7vo8nR08
urCuU/29GX4LsU9TOxyNdgsvPrUHEHRgrn5j49G9v/BbTy77JNAYAgIW6abKvjQCi+NlQwPLxW/H
OZriyCr00vpwbtvtfVMf5bvrmPnalnm9x6C1YgwZAE6Y5HnYV8lzZ78VAhOYYEAGLeBUa2H187sl
nos2Rb3hMQ9+of3ViO24cszWVq0kuPaEjnKbDl1skuEIPTBo9Oy5856b/uNk0xVjC7mCXDdKvXBL
2E81CQUDrwfipLyLK5ebv31L6CdUc4IpnEu9+dvPvWgiOiXdvGWYS+1DP8l048iapih39iD67Zxk
efVSd2jBpLlj/2yLrOIhHbn3ucwLs8JMKRPOdnZNerazxmw34Cdl2t7QeZXvSen0+nFs3cx68LWC
PFNLFGt0oYvuA4USVOpAo42SieK0KLDA0Pucu7j7BrU7O0zP5jZnD+P4a9YPWd2H3rGpN8xYiRdv
0w7sLaxJ2Bpa9qqMr1+JjPVkwr2lPY8qN0nC3izyw+glw1cvT9J45RDrOKQ3h/jCoHp0WFE2AQgK
4mysw5zWBxMADM88Mq/cdCjJ5eNbbs+Rtja2sPC8oTwPWDH+i/KjSvuAa8L9yjC7mOamFbGUidAZ
5jUFpyU3CEws/C94NJFeKY+A5nRNp3u8j+v8oaPfE/OP+c8aQUAZogrwnw3FxXtJ6ukpeORj1/mm
D3HNT0OzFduyfhQY3GwfgIBoX92wfzDbT039nlK+X/mG8iyq3/DyFyjOvjDFnPaC9QiSTyTtPzUt
NPSaP4Rhwm7bPfhW99CI/kvH1iZWlz4iCiA4rnJMEQwL1x6wIq0ZaE3dx9rs65/LDNEDsL/J6/31
LVpBRo8ytRRMDpTlYbo9hQp008eOU+pHbjb10cFc2gouzZQnXd1FDI1i8BtMPhBnVhZDrKHrK2r2
saAY2nLoyMDMNvY/bOGSzVxl/WPVaPMzZl68iFhG8WC5Ceoihg/NPOpBsHZOuw1yfP0J03kZOpa5
f+RjAaFcMotdq2GSyzaT+q1mAX8q9bk/iJSuofZvAw5AhSXiFbVudIJviEknpAJ2S/0hzrWK/LZq
TqJCNMZLKVLjcW4hngz6Ko7pThDXYpa+mruTAca2X/c/2c29w69A2oEyJQgCwdynJDm95Q3tlHER
28w6UoxLNyQ9dt0a8cHNyZBmcC5Qs7Ig2qS2OjUyATJj9gJXz+HfUr9zx6gqBdDS95dz45U/7KDc
Ci5CWaxRnKSlFSwVUyPiGiy6G27lf4sBrDs2n0DZT8vNfWuLmwd+mv9nTa76InYzM98pUgQQsRsU
SRS4XNvOHPydDQoHu//FFJoichwOJWvllStY3YxJ3YoYBfKwNpMTz4eNR+eVLuXyd/rPjBIp1QB5
ZBYoMGLiO18wHJmczCEgKxnv4rZhvhNkfab0yYqboHovKkoGbFvW7Atj3Lp1cxK+sb2/ZYtn4T8z
KiinD2zmD5ixijvzTzecRDBFQ/a5NscVOyvLsZRP47G5cjQHn8bHSJ2H6n6G+WW3W1M+k17tyuuh
roI7hPIc0ByY91FeyCpgJmXJKGI9q8n30kvAGkaaZAiFDtVMG2jdTULNaQOdhbWsemGFYL5ALwqT
xoCrqA6XV+Cn9XI+xr3WRj5HYuQ2Wygrr6QESysESRk8hS7HzlWUETEods0oRxR3tpUdm+0UUj4a
UUOwtN4HYDf/V+w/gPiQwoafACQQrV61A2hWLeiAzHkEBMHKw7rpy9DTsz+UlEDJj910+OcjeWVO
ebn8xrKGzBVjLITYBd7chh0GXcMqyceNk/grD+XCZQZnCQ4MqgUYk7uBy3RmU1hEH+OC5wdbH/Zo
9vwrkE/u34UJ5SrbvSlA/WKOscu/2q3YtNonZr8nyRpX+OIJ/M/Ox2N64WmLpgc+1rTGmPGv4ILe
GgwKb8H0744J/hWRBcQpADRQGcmDPvO9tvNwAMGpbXW/jfY1mVfi+KWVXNpQdqzqySiKUhvjsZ0i
UrOob1ApTd7uHzTpDFRnAU7KD1gNiuqqsyi0CiDbhkwxkjv9M+lAzI2QLDvUlZFvtYaaT24yiZUS
8NL9xeAvyrJogQFxJpd+8ZHqoOt7TIKN6KvartigUZXjzpJ6mnYztZtfjkftr2U5VjtBtKQ93l/y
UkAFrALAYYAo6whA5XtwaV6bZy3XsLMCdVN/PmjWo8NRtxmOwzCHwszi3jkEIrpvdmmn0S5BMf+j
1q7WjVwHbAWZyKbY7mNbg1A05nj7H8I9CfLlvqWF9wxjEiihSj5YF6Ns1+ujDF0TEpAx9gLEin7S
7JKSuaFX5npkJfZad3jpa3pyHCpAmCoLc9fmvJxNotCsKZ5Sq42DVow0dLLGHXYBmWbIizW+NYZT
OoG9OnHLdK0hs7SxeHHACQL4Pb6q8qzafGZGMZhzPFfNo6jpxs+DA8Z+/3Bt/A4/uuZibuwhkbcd
MAfbgECgGa5s76DbGNQBwCYm0D6coEsIBq2oGX5q5FdRvP/jp5S2UGqE7gE6GQiKr/fWsGZgmTQf
mSgVuwIwCjJCdGRIj6a5cjxvbwVMoTED+QPIfwJUoiyrZGLwWqsZYtftt674hOO6t5Nx1ye/uVeF
aY8iDqFfeneNwliu4coF2SjDy5oBcCyoJ9/AtnK8dkxgSINXaTTSnz45YWgp4njDvw+Js+//Od7D
rBmeCMy7AdwBfg0l9ucgBJvLgupxYzxWINBOSHU2x2xX8rWh+pub+GEJlOegwoTElbo0H0N8DSsz
HTQOX8HjVk/7LDXDajUgWthC8NQCtW4iY0dzVLkCqUHHEYq3OsbovKfK7LZunqEQF9ZeE3bgeazG
7GeZr0QNS4u7NKqkAEYKQDIGMvU4bQFlJ0c9/Y37P1k///kKYOYSDTbJhYE0XgmFsqIjPYiM9Jj8
1vU+NLM316yjyVp5FW68GBwYQD5QCIPYKAJo5VGowGwsDNYacUXId3Oyw67c5LbxZJPhkZlRT9Zo
Wm5L6gAIYGoIInvIRRFHKAtLByPVrdG2Y9zG3dxNkVU6e58HUWHyMNNM8E2Okd5Xn2sdVUr66/62
3gK5QBkutSaxq5IGUk2uoDOplY47+3HX9vuOPBVgWS4aoEPybal/DujfavyezediX1uHjLKt6/7Q
Xvx/VV3Bc4G+og//hokf/BblLgZTASkX7iYx1xoQVruF9iBQh8BeGGtlvVu/LUevsd8YvkbE81EE
v3j2qT/JvphJPuc6yEAeA+0ZvbcpraKEva7srfzV1y4Nu4qThAOLB/gmCReYUMi9qaefrZY7pzSt
vwlBjSc2gejEKbT8a8BNYzPpFo9ars/H2nCfW2honVjRoQilrfHWSt999XsAikU1AHgN5ISASyq+
3akstOsM/J7Bf26HL6IQW+ZZu5VV3xSeJfQWeEwAAwHkAcfH9WNVmUaCyHugn0dw1PbzFy//DCF3
MMVtmfm3rJr/Q9qX9cbNA8v+IgHal1cts9uOrXES50WI40QiJUrUvvz6WzLuuZnh6Izw5SJAECDA
tLg1m93VVYGqdi40QO+bvXm8zFahAPbZdYLbS9hBshpbhZphbGkZB8aoe42R+/9/JgTfoBtSWkht
Q0IQ17iR9kGSNRXim735iVrGJY8IEfVoUZCKQC3XTFVYoPDcM97KTyyQwJaN/QIBhB9MjVfyNzfO
WzAo7IgsSwBPizFrUBZ3mRMfqPpemd9N3q0YWtp6uNcBQUOeDde7sDw1qbJUNQYSEjSE+p0ZSW6G
CMPrbfk/wzU/x/TX1LxTLg440MiqxAqYGrNwlGxoVUQuotOV5MOt357NINRE2np2WeKlbrI4HSY1
wmGSf8eFsjWT5rlm2gNB+TXje+1nD/oBkIU8ptZaLfS2hiXYFu7cLNIqFdxeJNQtb8o8Yvt8o7Re
Fb2X0kMJYbF0H3fuYLgIg++fgYUNAw4/NFTNOCGUz4R1jCuDmEqHwy1baL8oxxdHHxw3y5VnNACu
gRcXNg2AGYDFwokAGSgaAwxQSnuClay0LPbwuniRjCzfdra2MqqFc4fk+oxkQCpzbnW53jJ5b2f4
EKyl8mS0YakHEFEiVcCmFTuLAwJgAF0QqFth/q7tZIaVaDmRSIgIbic5rxBooLaykpW4iQIRzIK6
HzEZUDNA6Qj7v43bKmmrjIbQr5/oiUBlXlJeqAI4euoOvPG1td6OZYszMwyeJnilCJuipkYJUkNG
w649ON949gygMtqS9TJQja30cX8HrhkThpdXo9RQdOSFNHECHiGOjm3PGnxLCpmDHjwbQVrs3be5
dNgxp39HKPjJzqhom1GMMI6AdNTPpewO6NPXwAquDUEa/Y77TYVXr7HWBnQLs/xczb+WhUsnMzNN
HkaspvIL4on7Dthw6bWMx5A2p26I4Uotz+4Sz6GPbd2tRMPzXAoBw9Ww53Nz4Ur1rCtlVmGuQdOW
BxnvpoAU4A1Ymd2FiAGhL9wKGgJRVBIjhopxCN7TnIbgUNRNV7W2WbEnKnTPgwpK19OxX3Hei3vo
wqCwnDxpDJZKMFhFDzPo0Ah7hPoKHtWg6ijOlJLN/SEuuU3gzIDBBp8r2pIEg5LSFSAhwP7p+ePQ
b5T8T/ajKlaMzD9ys1oXRoStUmoxHeOipmFUqmzTTuZ7olYKEBsAANwfztIFhBWb5aeQLpih8tcb
I0fHSV3iUIQNCqKKdRg30V47tfWrYR5i+qusduO5SqEPMsgrR/GzcnU7yr+mhVFatWrkGm9oaA9P
Ufa7No9a49Ulmo1id5SPtepX5S/z3P6krafXX2M9caNfGR/dunw2nG+6vaF8TWxzeXn/fpNwThgD
UStEJ+AeqBT5RpmC9BtVOV9y9FCa1giqVqdAuEaQo4FOgFXABdbJptJ7+PmsAzT/PTa6L01D4A7R
DOVxfhj+JFTZ9/ZuUDY03UHhlReA9k9wz8+atm+zxL+/MxY9xt+NIfaXG8iGG2Yxf5pRoSl6rIhf
6yhx3rdyi9CavSLYl+Z80cwjPx/wC8ckJa3UxA3KcyYLZOcxGrNt0Z0LrXJHdVM6r9meVq8Q3Dry
D7s+ji0oQPZgU1He7n/H8kr8/Q7Rc6GJY2hlHUcOhB/F5BmbNoey7UNmjjgVT8x8NKnf8NpVDR9C
Eu5QQAOsiwPdOqX1sxTtWuknuvH0l5XPusliXE+PGM/QbuJaZmJ6ui55gzJiXu/GZJeVTwgS66x4
1tvSm0x+qPgudX6p9A2qSkR5QWJq1ED51OpuEu34uMlLPzMIkBkPMQNpeWUdtd7N7DFgZC39t+i8
LmZSiCEybQSK21ZRcI3iaTPW9uDqZVR5jdWvyVfdcDKi1DA7rbk8CfcFiaHr3ZOxCnVDCy4k12KX
FswjLN4D4aM5Ppd3TTIh33LWpo3ZeJPduRE7j/Hcfqszr0ZkYzUui1d20m3eVfgmwYUAn2JIvCkR
tdnStp7edDDVEEr8Qpo2WvMrzWyXdz+Q+trc3yuLrvxyMgRn0mvqpJcNtnASH4s81ArqauTJKiEc
81SQDZLa0aHnPrdOZK1tfinsvjQtnGLel5pFJ5jmsvQNSyHR+MQ4BC6/2+pa9/ySY7qwJVYETV45
tMGfsIJSjy4Td1jbwUuXwKUF4RGh6xRNkS1WkKnjLhvVPQND+ASOetlKVloNlncLeDxA7Tw3Joot
idNkNVXZ9TSsQSWdgQrF7yx+5EGkVm7a7qTp+2iuCWbdtr/OW/TCqHBEJRNliBoF6VDtmDtySMDu
KtWrzhCCHQ9FTFy8MYCZKotnS/pas5WNuuQgLq3PC3zh8vOhziy1Huboxi62MV5rvjPo8OzQNlq7
Xub3sxhjXNoSwpsEzct5kcz3eXE0J4/JD4qMTkcGKjpXGk5dT7y4ekKPgLwSWM07/p5hwTMpgzVM
6QjDibUbtD8lnlCON7hpE22J9WGd75/9pWvicpiCz0klx6g4Iu+Q5I8V1N1o23ux9iPquJfEE+Iq
/7695dEBL4+3PDyvqArVDZIqoQkafndvlHtg5zrd4/2WNb4datValmTxxOOljdQruoORc7reMEAl
t6yKbBqiFdtxtZ5M7mTgSXF/TJ8tRDdLdmFG8J8qyQHDIbi4aPaUaK4ybazyqW0POC6uPri98VuP
NpoUmLlbjImrQbNiTYj9Nok/n8yLbxAc6cCdbDIovqGHWPJWOyqKK0MZ2uP1t+pD+8J9M33MlLPN
D7WUo6SxRgDwSdnyv08CeGqu5zpOOiJlrYLbS0by+hC/drlr2K8t+t3ZtuQbPd016Uvan+zn4hsI
OhzpQDJwlYCMoVPpllnErdUvpHzr7RfKxu3/1xoBLnT9eXnWtmXk4POYvM3opmsfk2bbNu9TugEz
RGVvpuhZSk+N3O1lafLp1Ll2uYYAX0wigHcJ/aDYlDMxw/VXZCqEc+RYJaFzTCmyduoY6OSDWae8
+UGrFh2Uil/ZgdG93R/+0sWkAZAFtmeAsnFpXNvlzZiwMq+REDUo+rafZPYKvlYPpEYr3mvpxF0a
Eo4CyaYG4KIS6euhdznpPcP+en8oSx7r0oKw0aOuNKymxlBSA4q6gD1P/SnNnnr6XuYbo1uDoS6a
A5EG5PfwaEeH5PXMMYXoktGPJGyU0gPDgh+lmcvq0Y8sg3oF+Ex8jVYrF93ScqH/XIZdECsAy3Bt
VCEs780eyUiaRZ7ZHSG43sTPprPi/BdjCH1urgOMARLIYgctKlN6N2rISZhpKyPUkwafqKR4rUh1
UkGd9Awi5NFlZemcNCVrvuipQff3l3OeP9FtXH7CPBUXd7pT25rEWkpDS/H1qnGTdt/lo5vbR0n/
h70JhAGqcTrS9eA+vzbVys2QyyUeprFd2gfGK8PF01haueEWH6YWwjIsnAWhGrGFxqq7AhcCgkBr
DLv40JdfsSm16U/5OwekQn9W2tQlH5Oxoe+R7PfOLuJB/2S/35/XpYN4+RXCMSlGBcjLGoF1HMvm
1iygv5nL2Rr+cjE3CZwISqkANoANWZjTqTW7qKYIybIk0CzJGzo1MCR0an6J8HwzbK+0HyCU03wM
8lqg9FmXFrfOpW1h6zTT0FuVM2cAhqccWmFRIx3agu0ZWOzlQyebHk8pujTeVP6LdJk3KpsUghYS
8vr7rn4fDfQF7gxlXxfg/2/9OPopcbpPFbrTCfNiJu0p+gRIt72/Mv/LnCGKBroGmCxxzkwzy6tm
RAzUsyBu3gv5YZqMnQRinsidvibpnnTg1eIb6+t9w/Na3M4XkJ06ushn/enr/d9MjlPLuGvDOtFr
l2cOeqy0pNyOkmZu7pta3H2z4MH/NaVemzKzHumofqLhAIRfAPataccVZcV9zVv43niEx0gHGW3L
aWQ8RriyQ3dMNXpmnLpJHIVR/DPq7cCK7bVYb56ke0bnkV/4qw54d1VmWDwbfIZxZHgGiB0sDY+Q
lvixBtkPoBfM6YTuR5mO/v1pXVpBW0fLPAI91P/E6DkzAW/re8Sz+jC0gVoY+UZKE8lPqZn/g19G
hAIyIRDZ4uYTxikBb104jTPnBBgonNsD6XwwVgZyZwZx/vwP40L7DxwzOnqR/r+eVGSWSnOkSRpq
UVK7KKOOHulrsCrl09qTYHEKL0wJflHPRxQQGUvDssnMbYpHTpCmMdnIzB5X7ptFB4Xi2/8MS6Su
ldtUilRqZqHMK/DUN3bVZG7s1Fa7qUg3lQ/RpPRsPEgGkgae3Gs6d3vSgwoRygBGkKKUQAKOTklt
p9EoVfZssuL22DjqoPoqofh3rOVa6bW9JbFnKy5I9UeRkxIJG1MdtiN6lQrXyCtzPNq9CsKX2Bzq
clfJvK7AtSBDIWMak2KWVQBvjLUy/qWbEEEMYm2gtYBvEht2yynNcAKbLKzsD8WsDqDIDyIdrGtD
KodS8buGfHgiIemWTad2zB96EujpOe8jiBX/HqQwMj4cUn/c32sLAZ2GFy9aBgBMMW74NHKnz5qB
xyzUZxZvdGnncr4xszFw+AbCHy7v3+4bXNhxqGghmANuE8JTothKkUC/Xu0ICxtQ5XqJbf1OePLT
UNjakV2c70tL85dc+CajjyKINMLSeOjTXVtskaqMxletKHyojBfSQx5IeHAYQQRen6+2/M3od7Tz
KX+9P+L/5UOAPkSzBESFxZuG2Tm3OCtZOFQPgxqkg5fJQ+BAVP1V/V69lGWQP0PskKIrVR7djLzk
qpsMECV7uf8hC8HlXEz8f98hXEOVVU60lAoWoqPZdUZfKY8ofEyDF68RYyyVAWaY19ybNystivjc
JtPRZGg2mPvoS7U37UfeeoMvQ9endau3qvOU/lfzNR4OOdrztKBov5Sdq2ytajP9yNdgSksZCXzN
J83vLDsqavyxfOoytcTXtIch494UvXXSkdlI445810hHFIIS4003n4YWakhd7WYSORjJCqXZUmIZ
rW7gCwcaHC1vYhGimdJBUrSOhZBp/Dnl6CC1K9fqgswAE4WvQiNECXXpDf0fvbbmfeYLSrioZ34+
3JQgqQOsUMhHyElX5VyfWMjtFKWo+shAq3Z/ey1FcriI0QeEOwvkcyJPmJGNNQSBZCz6dDC5BxrW
GpnBU2J6xtfq1YEGghVUxkpq8taBAdeBq3nGqSD3K2Yy1Lq0qK6PVZiBbUOTU9dJNsict9hnjLgg
gA9WRnlbmwe5EdLM2syPAqYyIW40et1mwH02oU32CeofLTidT32vu9bAfSndo2F+NFYQLHPsfr16
sAlipfkFPPN9C7FdDTKPsiiKJtSpcVQocOhO8lF12qZT+Z/747vdKGCRAokUHsGIVtVPZ3bhNaOB
6cQ2eBPGtXwCtyXiD7IS8t/6oWsTQtBh0z7n5lg2oYW+3KzmyHfuyhIclQoqaiuHbmU4In15PqZm
axDYGhr9Jc7SjRatIVLWTAgbQuYmLZR2Hg742YzYcGn87f6a3O5xLD4CXPT04W80AF/fZEkdFWVn
ZFgTPkauqrR+DcLtCe24RlYEtOz/OHK1gmJfsylcFigH6uheZU3IIuppZrkf0Tebsy8NgPpth1Kg
vrs/yKVpRAsQ2nNmCTbIAV8PkmrUyvUc02hMoxmMFjXcypS/3zeytPX+GkGb07URpcdPxg0OklHr
gTSFhtPhOghZ57VrAmxLZ/bSlLBofcpR3J1wkOz6Fwe1fJ1tXqVV4uVlKxZK/hCiwJkVPIOil0lN
CKxMg+QzviWKtqk0+t60aySUa5bm9btwDI6T0KFQmyYscid3IzV+IWAGQI3vq1QWK12Rt0Hi3KAL
XCB6CKHNJ2KXjaYZUmqMTTiWsZ8nqHwr7xMukPubYeHCms1gGcC3MEMnhC3X98bElQlmkuohhsyi
olaB5OR7bhPXSgLVih+TSPOKWPtu8CkY4uE/B8P4gLkdDXh4dBmKWogkZuijyuUmzNK3wsEws1Oc
rCFQFifzwsh80i8WzmxBLMcSBaN0pE3SJ8dM6r8waVUsa3bb15cUmPlw96NVBPsQ6b5rO1HsSK2l
R9gg7HeEtwzAwh5KsTJw1BUF3y1zs+k3hFqQ/mOAlgW0Y0FbICVV0CcjLTyVjF5JznxKVjzLp5O/
92XCDKDwVZK2suA/EXL6UuVHLxWwUH+iKWCP1q5XAIjxrVfr0eg25ocd2lHtGnrYruzqW+eDCULN
AREx6LqQy76eoLbRczsaOuBpU8dL1C+DqhwzdgD1t2Gu5l1n/yyOGWxnoBFBWwhy2sKYJUkyxlrn
7QzEmYg7sn2V/iycwPgRlz8REbtAVUjsNxo+V0Z568dRzkTb46f0OZh9xNudD+jjsoAaTqwfhnms
0veVU3sbgMHA3EKiI6OLzgDhZqrA5F1kOu3Cpu47cO7zVFYeuhSVkBNrbYds8W/nXZHsVvN1Zk+W
a6altVMlFGD9+99ye7TQYTGzyCLwBCBbZEiQ0ylO7SgZQuQpFOKjUQqMSaMpcx9EumstQbcOGMag
HwI+a/RWA+glbB+JKbFa5kMoZdleZ2PtcQU+Y6DD6A75Why4ODQItaKBBLUXuMlra9EwFa1d8yFE
VU4+jGZkPg66rO1BXkO//MMsonEUQkpAISHQFUwRU07BboyBjeguBhw826lGoR21CCjm+6YW5xDN
TrPi1xxJC0ewsgmIuCN1CGlBajdWd0nKDaDyBhApj1Nw39gCPmRu/cWDH6WyGQspzCGKLz1CQz6G
8iA5X5zYrKFYbcRoPkbPpzN5sTXy9AuSjhlooeJqY7HGqg6ktLJ33nbA+1pFlA3Qx1W6c9OzjH29
/4G3RxXfh+cg2j3BVohH2/XEV21bTDmwxmEEoM6RWXo+g3/X9NVu5xwtM7OKIV5oc8eiEKJYU2xJ
pSaNYQnM7xGNL+PBBAMzSIZrcpb1flWd5tbPwqCJvkUUKdG68El/dHHhGYxqbarpI3AOp6w5ZvVW
+UbNH0O1HYAttPWXAfwHjSvvOU08JCPdfniuko9SX+sNWXjxX3+JcGQnbhoxHzRg0+NAa4/mT5M/
qHgflz/pBjKccm642dZpn37eX9eFSua1XWGbg8VLmpCAG8PW+c6hPpLu6mnDog1y8t/iX2usXEsL
DAT3DCuBwid4kK63kdZBQJ3V+RSSVEWVoSAjkEHRk0PKyO3Uolp58S/ABhAR4mZBiAEdZcg5XNsj
dZONuAOmsNVU3yS/U+KW52j/Nim7trM9kNram/sTunBQUCJFry1CG3RIOsJlOjpKTbRenhD7mvWG
ypRvRqtZQwvMv3J9ZaOj9cKKMI9l5iSgp+mm0K4Kr1KibcG37UOqAa99tB268sBbOiVQawHpKh5b
uMSEazRrspwq3JlCx47Zo4xg2M0aq9wrUq1ta70IO0qL/T/M44VNYeU6pep7eCLYlDuKYigftqws
7N2/WEGpASkMoEtuMMgIKKF9SZBUV/XmIbOn7z1qsitGljb9THLg4LWKIEf0akMKBYZWRuZebYb4
IVasjRppL5ll5/5IILx7f0i3tzG2BlrZQfY0V+zFmwQJJ6mIOJPDCX7c7e22+YVpzh+hzlau3Vq3
8dVsCyzeSNuCyUEkZow7fdLryJ7CCRxg+wHyHKhQ1IUHCezRy1M5/to1yFNbPQcBcZWNB6t3zJWQ
YHF2UZKAfhQ0AhExXx/xGVapWD0e6BMyXQea2o1LtHYE15+B0HmyP+5P7+L5tgHFma9CWBP25ZSq
DLSTaO+2uqHeTEyRXbvi0orjWrIC3J01S2Liva4JXsRgkloafQL6QKt/ztO0BGF0+/LfR3JpQ5i4
0mkli2TY+ymTFJd0Tex1zirOYclTIQIHaYsGagqEbtfLY6VWbmtsgJUOzGPob6iPlj06+2iY+Txl
CLKldu0EVWyhFVKvgKOJR9NVongMyqlPA4NIzqav+8pVynHyW8kk55jrmZdkEHa+PyNLRwe9hcgO
A98OTTLhLkTppcwdpsrAuUSRD7JPNKg2aCRuaZaG/2IK1M8o3IJwReTvgdRRHtepI0O0uB09NUu6
16IGI7ExosB239TiXoLcDKiW5q5bUwjdBsMgJKs17CW5jR8n6IwHutrI/7KbLqwId0RTMc0i8Nih
arf6Jml5sTezVt/eH8viCs365SiNzjkfYc/aajZ0qRkrocKgo0JBThnwSaWPyLuYK0dwoRQElMlf
W8bs/C5iQ66jtkklWw4Zns3I2dtV3p2UYSz6XaxNcnvqRqKNrlRPXQUW95KNO404KFwpIBtDFSsz
WuSBwPwOeQWjjt2mMtDaUuhUbtx/mRULFDAyaMvBMH/9pa1ctFKjRDLg3Sk/KI1lfB/lvn4Gx7az
kiSfJ1gMPEADCsACgnQgwYQjgtK/xRsnVYDiUF+HyXivSvUlMcJYASgT0fNci2xWQqqlRUcT83zH
OKAwEVWrq0SfyqGGzb6aRViMsvW4lCQb1BPXqHGXIh2Qks0ivSboNMSrekQ40CkFV8KE5i45NqY/
REFXb6p+JSZYOpSXhub/v9hcURSloLQs5o2cf2EJ8bKYrWRXFi5GXE+oZSKpA1obkWSp1+f35Lwr
4jo+5E29pehydI2eeVbxen8DLsXZIMeAy0QfqmZhd1wPZ+yqxBk6DEcG55qnxp1vNgkE6IdqeLT1
SvIaUvSnptJ1LzLsBxPKkt+YpPGVWV0AcyMnAHQwYlXsFei0Xn8Hz9CMEw9UQd3SdOMiexh09F6p
Xys7cwHm9MqD3qA9Nlb9nuMZO5qPddYGbdY9saLYS3k8rBzNhfNy9UHC9cerwpF6dT4vCaTzyEbN
imOEWWjH3k37EXxGJ30N7LSwt+YaIEYPd4A3luCK7YHrckJq2IyZr9MvMghT76/38qj+WtCup3nA
k8uBJiFq0FUSbTLUYJwhbHvyWnUVXuwE8q7RqXTW2IiXsiRXIxO22YTcJc+qRgnH/MNMv0mPsYM0
yTSeqaxvC0rcooEAPPEcrQzQD/IILRHirDDvLZQCMLmgeQfdO8JsRyRry6ccMbUEHwGgghaBUVLq
vdQywCisAAOTM2TYogM1m02kDKabU+2kDWv8W/O2Edzw1TcI28qqcaM4I+7BCgzXP2VJxssv77r2
29AhUppAOnbq0071J5bXK9540a1cDF+4gs3ezhUyD98C6lKyfyF69XTrfcr+e8Z0nmeotKPooSF6
EbZxFREQ10KwJzSbk66FUr3RxxVmlQV3f2VC2Mddp2bZ2JdwF+avLHJBJ6Gyn3Fv437Z3z8xy7P2
dzDCzm1Yb/SmiZ3LJq+b2M6wmVuYxRM0Ce4bWoAQXU+bcEMjCBx5LONstsgKlum+Yhuz1j1N/62i
OiYlva8onkS1L1PKNoO95V3/hHRWpY+bsTO/6Uz7bRD54/5XLTqMi7Wcp+fiulPwWFKYgYm2lbeE
+FBvcfXp0JMftfSUK09aEt63t5TWQr0MeT0ThE1oBRAM5i0lFEkDXOSdW0Uu2jVG/tP8YKprq27F
X+o1HNOyW7iwKFw9rJjkcZjnvU6igJela03OlqfPZIy3uvSzSE99q255IRdu3X01mpUczaLTvzAv
eISWlWNiRu0MC3KqbWIr1K3jkgb353XxwKAOiewCaFJw016vYyOBg0uysY110HyOIExvbTWQlDfG
E7+Zvt83Nv/YjZO7MCasYdw2nEwOZpQX/EfdZrlnU0VxWZal/3KfXVgS1q63RqsfB1iajCZgxnNq
B5W2q80TeKw5nzzkalYsLvqDC4vCcjmsZ7S3YNHq8q0d7cbue82Ane829+dw/p17cyh4a71Slcz4
XLCKuUnY063cQLdDj92UlL7C/rPwFKj0Eab/zwYRE2rRoNO0MTAuqNfWoE7UIwheyyuR7crGEHFV
TClINBLsQrV3AqAxUmdyI/n1/swtrBBqsJo6Z3rw1hTDZ9Y7WhuB5zAsqso4OUCIvkSFIb8nQ0X9
uHeM/57HmoviwDwjWnc0EbmjU81ukhL2Oms7GscBrdaSmm9GydrdH9iSb7yyJFysvSMXFRJmCjp0
A6jdlo7i5vkD9fXyrc6eAKZB5vW/h8HImVkGyHTnF5zYRgf9CmUooIAW8nzq93LFsxegDPONg3dY
0LTy9AK62wwdU7o+7OJBX6OmXNgxszQPupdAiQXiUsGVSF3WmAUSJGFNOPCMVZA1kJMcm2Blatfs
CI6EOVbBtQJ2UG72jSR+akvbj+3pUGoH3iheCnoIgxmSi1aWJ947eztND3KSblM8SZRxrWNm4dq9
GrbgZRgUOeKkNzDseDrH+kEppgcCOu9R0Y4k0706lwOJrmlALZ6ci8kWfA5NCUofBaz2WbtpzHgT
od88BW9j040rE74y359b/SKuGKSCOlavKGgyJG6vT9+t+nHSQcCwsq5zICi40cuJ/Hz/XtjpOtpD
XwFDktkfZn3vquwA3lZ3UgqQOiHMyqRdAr+KesWmQPsdEruemfKVwa6s5mcEcvERRl10BVLuSigx
7pLeONhD9ahT82g0HYhz2j0UTIJGW5vjpcc9Bo/S9Cy1iyqpcHhK2pklKg6Y5MQGswlePAQ4bADh
Bmiy41B50wSBPMPyBk32ameN/2kpEQfGPOgY6jP26QaT7Tip0ZSdrYR520P0gT70aH2Wte5xqk2k
rPst6vF4UJvHejrpdRqOVHcnsjOlyW3XGFAX1+DiW+aNcrEG1aA0g0KxEbRs08vUq0F95VtjQEG1
BV6M9F8uhRnNi/IbeBLFp7wcS2VWmxIevMNbqXn9tFF0N29XYkd19vg32/vCjDCqWrHrvAcHaJhn
NXD1jED1lldNArIP2kloroYol0d79MGgMTLymDFwt254H2h24fi1PaUH0EtEW1ALDUGnjm/EGqAJ
6dTRgbVMDyZ1akCsWEw+qfXuMWZoF7x/QhfC3zmdNrN/glJSMQSf0yMRYOp6rIZpVD41VRHGrb1G
UrLkbEDpNuNBZjyR2JxBbNp2lkIxS+Y47ogWW3u7hvQzykFrCMolOAAyqADwguwBeUixsasAp1qt
EK6GVqr9QJcaGm22vfqoatQ1nDAlqp/JP5MSecO0DoyhiL0ciK37c3oT7IOoEllQ5PNwY85Iouu9
DpD6FBGrrs+ywV0ZfaA6ifxI+8PN2I/Vl/vGbgJVG5AlZK/R7oByIoQuro1JRBp1Rerqc5fyUCrV
ZzIUm5g3rcvB7itNHPte7uXtfau3vmU2ixb1mXtxpvcVkvxxKfUT04b6XE/jxm66Lc9OVfqMg4a8
/qYZv1fZicvnuAk6pdv2NZg3trqxRu7xycZ5dQDxGcDqAzw16w2hQ/F69GlNk360nfo8kdfpCcJ9
EADIuq3VupHh6sG4jaXAyk/tHwgzj/xIzA1TgvaZ8yAxDpBOkXu3PCXKFtybbXqCJIjC/HY4Kpnb
Sk91uEbgurAz0KmDUhJiKSR8xYIDa6cydgBGPQPJNpiF16rfLMicKQV8BbzGyhrdXL5zPQ6CrGAj
MRQslzA5ZT32EWC+9Zl2fGfl1TlP39Dmix7EZtvE8alI0Q2gGOge7f800u/W/tZnir/yETcucv4I
HagVdKLZ+CPsTxo1aidxsz6nwIEDJrvXSvocPxuFT3XVGxuQTUEsyumCqOwtFzjD7ysfsHBAZuQM
+nFQ/QKJuxBaRgR0+3ZOmrNOv0V94/bFbzDh7zWWu60luxZ/4mmyH77W1b7nDzyLd1UCcj/NN+Lv
REk9ruorrSa36VjMCWpOGrpd8W4BY+r1rkVi22hLpjVnDfxwlXYCfkeKtwPiIpA8Fw5429o/ZNia
9EspD67NeJBq6spbcJ534eRo0LOVAWifz5Co8m32oBsCUU17jotScakzai46NgdvZfbnodyYQR+i
NjNQalA7ux4q6hujLCtdewbjZR17LA1S+yvRHq0SJErnqPDlwm/bjxWrt5vO+eSVx7Jj60EyTrDq
0DaVKcprkFiZ2GZ8HAdPHzrXMI5QFsVd6JruMOym1bj65oDPOtk23kogIseJE1svwcLQqAPpnDAp
zrb6UEqg06/eCH/IkGS/P8ibBYRkDhK8c4sn1PnQCHg9xklJJq01Sim01MQt6TtbEz2+HQsOLXq+
QJKPlQPs7NqAUaJcUVUdOWsNdzWjdm2+sR3Hg4fzlHhN/XHJGkqwYE1CvzkyIUKwrEvoDsBbAdZs
gLFQcCve1G86eBTXeIMWDc27EVA67HzRB2f62BV5o5Gzapez4gA7czw1y11JVo75TcgLGW94HBQS
kfHD01045S0e7oYlEXq2QtCOu4meBUXUuKXkZSivyGowlCunbWloJmo5M9MD8C+fl/ZFkG1SwJdN
OYNFd0Ry2PJ0tDvzY1qF97fejUvFyKzZfwEeCN8h7oxaH00zTxt6NvCgsvPErT2UvV1Lee732dqd
uWgMGx0tlaB5tq35rF8Maugb7HOi03PXOi61d007+U2p7MBtNbMJsTVAxs0rHINDlR5oc8SroMMX
7Kl26jCpK9NzUZv7HEznRbQ3Jeskrb0ebt+HgqX5/r4YWdWWuC8HWALUS9vE5aZsN5F1zMqt7ksI
WL7La+DAtbEJRzqpHK5JOcfY2smlyZd2eOzI4K7l1G/LybjtkY6TsWiIhdGRcT0ywtJcKVKJnlXL
r9ojy85x7yMcTbTU1ToCNmvVHadjJ+36bRoi5c5/145/f5PejhXfMPce4QTCJZvzq+RiduWpTwxF
IunZHHeV9RSRY1Q+qMr7fSu3Rw7uFxsTsCcEoqiZXFvJsriHyMCQnhNpEz3oj3W6G6NZFv6/4kdm
wn/U5xHpg8IdT85rO5x3pAL/bn6W0IM72c9a9mCMT3rrOdXrzAhOV2bv5s0m2BNmj0udNRg67MnR
o9plvlYeyap81/zRV8EB7hdAYQBRQbYDQapw1IgZj5pVycn/Ie3LdtzWtW2/iIB6Sq/qbJddjRxX
k7wIValEvaiGar/+DtbF2acsGxayDzawFrATLJoUOTk552hObfMhya/VWvZxZRKgSCM+wS8Bd/FS
f6kvLdYDTB2fdPo58idSbpJwrXB/mcwh4AK5YQJyCKQeGvjnXwbJXEnCiqUnOTqyMbfN9EnO76Vp
w/RPU/HZSYv22kF/t/rCQc3n9vZbriAOFxJ8vH/AOwdN50IFfx6SFr5m7BRBZSjTgRlZ06VcruH/
HwGyQZgeRllelxkb62qcUnZic+6O/JDHuJ77l9vTuDYIYi4kMlDkFoSJ8zWsrQx7wZDYieoJWh+f
tbFLs80/jwHtI9hLwzgNr/NlwhuVJKsZIc0JVKY0t2wJXaNoTbT/ykREaoE2DioA4NkuNkOm5oXc
w8n6lMi7FASILN4Aw2zfnsnlR8fNJPI+pNUgyC9XS8+tpgbiEvUFCuHaNDcIZOHy3Pu/jbKYitSR
cmASRtFioLyZzcCBuj3CRREBy4SJCLQgkmZA5BfBU2dmkrYhhujku1kDHMPyDcUxjNmOniCePvnc
6ZkDhxii2nW5K8sVGMPVhRQ8Skh2IK4us3U5MzJdjYr2NPbcsgtaF3C6nOS1aV4fBs09NHDgdrWs
lUBrJ5ymCCWaRnYlHQKUDmS7Yf6mtDbK3sqblP3q519d68a9K6+JNyyvQbHGqNQIMDQIOyhGnx8t
2E2iPByiQlJNzVaXXkMj9SblpU3XduXl1j8fSKzCt/tWRhl0Eq3ZEy/xztNku6+e9LVDfG0pBT9P
wLNAMFvyUuKZ6UUhV/wEGYz4CNqg5c5z3G5vb8yLstLXoqFHCRUKqF4geT+fyzwU4yDBY/oEmw/G
P+jr2N6F9I3HPn1NNUeOEeZbP6vtVt6UZIa6guWprlR+TmqNAsMBgnsGZYckIy68ERxwTcA+LSz8
v/OxizZs/KNPMEWGtxvbWms23NfWCJEH7xuh2oVvf/7jqw66wTWRupPUvffwY5GHNdLVtT2Fgoou
MCJQdTPEn3/71JAI1+iYZt0pbtP8buSs3DWl2UDB3LJAWpBrd+V7iETge6IgvgcySWFDiY4yqmfn
A0pNO+tWV3TI5ezM3KcUlaKjFPsWMmdiExTKg+J53hjVCSqH3VuZ2QyPA3ugbg0ReldrPf6spnv5
L4f4nvJhuQqUDw7h5MZredPXs/vWT12sjTL2ElFC1p2GYjNlGzQ3mPSBykfUOMJ+J2j1O6sIiuGx
rmZbHfawbUqkjwrWCfCsRnoMMINK3mbTye5p41qGO1nHHj2TzNOAHNHuBsUvBocMf6tdM9hyactk
02SPLPPgQmNlngydWfh9hE9paw9V64RgBeAv5q3d/8mKTXcwK282fHWX/E6jZG8C2QqVrjFcC3rL
wg8+mQBRIitBbIco1/L12zQFCB8TYivd5ZL0OzG6e+01fadka1h+2fCT2b2k/yxk+jWspqBugfsE
MV1EqW9bU2VJHgo08mnQgbRp5/qXllpvUhrdW8ksrezLC0SAGA3WoRAzhbKXeOkvRkubpOwMBFdF
zYGKPbV661aS5lJk5MZbqj7C46BdF/UV4Wexx6DcIFJakWxcWLYNNKk00qN2B9XJxLZMX0kjlz+D
/gmlMyC2ZA/5zaNWrWRQVwILHjpf/r6weAJH+ny20CAstEaKuhPR75kSQT15rTZz0b4RC/p9iMXp
IXFtKvMY8lMtbyosYlyC3hhv+sjPyF3lMBjB2sNHv4mGl9sh5qsJfLGmIvlERRZdlCXfBkJsUEzT
4u5UqR7NnXDT5g/FNpP2BXz3FDt8lGpPGj5XRhVJ1OWoMCASZFq4iywuGpNIYam2CGzy73FnAPoQ
2dovydNUP4l2mRNKT/J0gAB890PLT11rE1dxeLbytrxyc4smzn9+xCK6Di0sqGMD28nMu8GLwQpz
hkRlTm9Ur7fne3UHCf4XaoQmmMOLkaxotBRW6eh/QKaC3UsNd24PcKGKhg0kch1BmwJ+/8JgOy3R
8i4h0nzi9T3u49hoNnr63GjPTT1v+egxdqpq28pRhgOlX9oCUg4DejtGL4bdNUUI9l25ZaUP05Tb
v+za1j77ZaKS8C0ydUOjyvCMQSU83Sr1XkfBv3+KlZ9l5mrzQ0j8+ie/n+/y9OP2wBdbTEaTDmVV
gTxEPF4WBRszHnhXq3WA5peV+ZXhKFp07KYnOJ148hACzrNWmr5M7FEYFCxKfAGAV/FFzueaRK02
akbVBjF5jKYgtIg7ao8lpza4bNMr5MpU48A6Xx3glOiCkSR1f27P+qI1b+In4MmvgdsIOToUgc5/
AqvMOE4s3gYdBcbBJtyZpF85/IljJvmyThyD4lJ+SKZdXu9o7NbFk0L+zhMw8X39aMGP9jMitgpn
N7LyQZYFza9fhqYP9KbQulQvkkuddw2a1G2gtrHba4ea/OXtaZjeuGFt1XCNSXFxusVCGBpcylE9
RTV/cRFDeJ8ArAdWE6RqHS3eW2PiGO3T7eW+3N2LUUQG9213M+Cy8wlan8FQ/KW8tzmnrtXXLrxC
DAJz6MxPlW0ZFk7dbcv5eUySlfN1/YN/m+cilIJAo+sRsBYBlE3TuNxQwqHbVTqUTLt2Zq6cOFpW
wZ3QLrKfP8f6oGW/OH8G6NILYzdkdxo8M630Ce0+OSpXXhRXP4Kw/kEPUofg7OJAMCgQJUY6t8GM
Ak0XbcewdfI157xrgyArR58NrGxIuS8G6UwzaTgN26A3yQcE65ttRuccbD9rDdd1+UDC54ZPOwpf
4nChD3D+uVu1izmsA3jQS/yXkYReNN7PSetybaNE8JvSkMvuZXVbFm6rHvvuqI53erdNnup9Gk6b
quCHOf8Rw1QejZFfiZN6A5rvUDTo6x3rN4zaA0B/0L+v1+pZV/eJuGxFYRhOqkuJIDZmhjlblAcZ
kffZoHtkgDVwPB2TyLA1pjmF+UTavyE+VAz2YUE/kGvabfI0JOg4FLmd5b7y1kWuxSs31ySXYFff
Pk1XQrYgUMJ1HCVliCEsYheX00g3moEHsdMX9x0Kh2Q8qlPQG45cvg+r7VKxMc6yEHxNUbFHPwL1
sQuNnQTBCs+EqAu6v5wDFQPFn2MRHqenYWxsZAHbRP9HxjBiIGrYMviQEMQVBbPz/TOqKJuXOkRB
8HqYIao2xJ4VKZnTrvsWiZRxMTkRaSmeIoA3IX09H0piVhPL0zwGAEi4lQKTNCtyWL3tohWC05Xj
dzaQ+PNvIVDulaipuDQGPd/QvLJ5etdNa4DgiwxKLNy32SwSZLNtcd+1mM2QvUbpRxWu5MGXqwU0
kTjaEgixBkY6n4SmdHlGIbcUMJawTaxX2Z4P0uSa88TQylEi9/ZWv7wMUaAA+gCvNeAQIPl8Pt4M
weg+U5oxiBK65Y85APZh2HoF1MKg5drYUbqGSLlcQZSAYV0D/jhsIHDIzkfsNcCpe0kZg9y0Ig+q
D4D0Q/5nZV5fUmzn206RZbxmUGoWvgzLCDmBxRybiY6F7Gu6a/LC9FEJVpxBqjK3g/3odiQk2+aN
0drtVP7tzW7ykpH2dlSMkQdsc2T3Tdb7qOxHnpmN+UaNwMi5vfxishe/UjBdxWMSOh6L7ZT0emLV
ajwFVjXYlpU4UgHhuMF0zcFPV9UAry09Qsx/RlssfQs7AF2ZkBD2NXOjVt9qbbnSdL82IUi/QQKY
Qj4WatDnX3fCy7gbtGwKVDQTwudExza6N9QXST7eXrkviaPl0kEACdIuUJoAwGgRwrI8hAZJ0U1B
XDE/zn9JjW+Syk65Mz42TzQafct8jc3BrUfZiadfSXosok0KHx7ZhX1A3v/Wf5YJtU2BjBtXcszL
WAQ03FeNFIxsFGIWyzBQWlhTPUxBnUWHREcx3apBmo3LfOWquvZJ0ZA08eKCbCqO8Pl6G6yjykD4
FMwmf4i0ZqsU8fPtlb46BKASWGYUkzDQ+RCUaF2rDZhLLMfI5UtZx2SkeWUilwUAASBECw03hMC8
LOmpEzPkujH0KWAhpPtCxIVNRGXuNiDmO7EgXutJ229LEjdOMU2tZ4x6ccebpnUKnior8ePaB8TD
hSqwdQEAZ6kQk+cDq5pUngK9pY86Nk7eFY8AGW9ur+2VcI8nIaDpwKgDJ71siuU5xd4wpClIYEJc
AqGXzaXXNO/TGgb/2rkUilK4XOAKZSwTYJigGUqtZnPQ9umfJrPcEv+wUSR0ldk6wQtyrTZ3mUPh
sfttwMUJ4FyJVHOIMGDHN4OcOnL1WytPubRLKlsxf6u9d3spr24gyBVhFxloNSPon+/TGUSkokCr
JyjSOxnCiIp8F8KXxO65HeG9GWmfExQ+pjl6hL7fri2j7e0fcO2cQBEF1B9UI6FAL1bkW/4xpHKt
gnM1B5Tms9OoUbUhirrmPXeh9Al4tUzRsROaVhRPjcVxnJqYFHVC8aqn2Vau3H5ym8RWuBsWhp3+
UOkGbCZg4TcVAY+zq111VvbA17YobifZr8HYpkV913D1x+3pXxZjxQ8DNAKUMxm4vwvimdLyptTx
w0byaFRH1CecmHgKDGif1cpP9F/DWjnr2iHFQqBNBNCaUBE5X3FFgwhCpqkzTk/kkVD10RXZlfma
LsG1QyrwViB7QZoBsqaLYZTSGnNpnoNx7HPgyFIZdYm6gWw4YMxD/Hl7Ha9kZMiEgahG6QYbeSkM
zOMqs0YeSYHMuLRhSfZs5kSHxqzKD0WZFpuikanXwxBmJQJfWU0MDKabBgQgRLEW2UEhFapcpRjY
glFFrRs+3P38eKJP/z4/VFsFSUDAgr6O8bdjMkFWSQsZm4Im8y3jD5qWTiMFGZBsknlq13ikV8IQ
BJzEBlGhYnbBBYjiShpSq5kCKuUejSM0AuHfZroTeOySdCwr1LPD07/PEAm8aPwKse8lrEZpZtAs
YQgbNHDX1YKJgG7h6SUoTn6frsCIr4UDkA+AqYDXn4DZLDYnZEFoYdbaFEwW9WjHHtlQuvqY+mFq
7LL8kBKvQSdqeNKTYVPO/IXgERt+WsaDpDsJqq/BZH528+/bS3DlyJz9qkVeCxOIgZAEl/kYAehm
9jslHdwBiHtoXq+k0NfOy/cFWGzb0MSmlTq8ziNFy+227GxFiT5RRLct7Kl0wOI3K0NeuUyF+i8o
XSrIORe39lRG8HKcE8QdLgVhtKlCybPiXZ9/6IZ3eyGvHUpB2lEQehCBlgZQoTxnfaOyOUCTt9sO
oTn5RMODJlXnend7qCtVY7T2MSd4HmJekKo9j3NsMtpYmqs5yGDgo7wU2Z+c/uaPZuom8wNvXnLy
WlZ7Xrjotg97nm5uj39tqrg+0TEH0A4NrkU0l0zSDhBHw6pqY7aBAMhvM5kjb27hv3h7pGtBAbUz
xDjx6EJd/nyiSkxra5JxbwyjUxzVH2x6VPezkgDX6kfx2ga9Oq9voy02aDPOVUSYMQd6PdgcLOnZ
TLy6i1ZeXsq1M4cXPDiaaNKjaLXIP/iENDOCKmqg9S7UOiDoZVWBZf0smwr+lYk9V16qb3vSOEP6
2bRuiDd+9hSqdprd1e2uVlI7PUQwj1HmB308JZUJpR96b6x51Vw7sKiuwXcDqEM8zxffORxrbTT1
cA6AJpFstVGfOnDvnT5rZMeK4TrWgujsMJP/F7UOYI1Qd0CpDZKqXwv47eapp7ZqKdgoAX3LwPBX
WteMAF+BZ/foFq+3t9iVj45cAbKZyIiAk1nC6TPSRROeMFIARQvLk+MCGjucJV7T5WviUV9v6sVL
GF0MXUOU+LK/EQv+bV5pag2DQQc5MGl0MnKpcFmI/C8fZcWZp0aCPyMQpGNDUn+ejcKb9Vn2u0Yq
thEC2bFJxvKQGQn0dzoj25vI4Xza94OvJklkN7nV3aeKVrpmLjeHKmOmVzZdlduzEcpvag9fOhQw
VQ/Ny+Ipn6T4OMaRaUt5z9y8i+KVKHVllwPSLJ5lqMShr7LY5VXH6zTuSjVg3aHgzX0xPZnwncAT
eeUFeC0cfh9pGY8gbsZquCqpQUH9uSkBJJmRozReXLKtnDzQHNySPnGyGNp4kZ/+msJ9ByNTOpKf
t/fSlYeFYDTiZSNBihXl/vPv26G101gWfogkl26roWa7hiy4AIzjTJwNIbbzty3ESTGPVpmpQabv
DfZAG2YT5BJC+YWOsDZ8oJIrozSYTwduQPexsfNUmNCH6fG/mSuSeqQ0uPSW2Eo5a7OWG7Ua6BI5
qKR3aJasPFSuL+d/hlh+V6UH6jEvMETSd44OByWAkm5P4spTSAUw2BKNX1iEXWxSdWyq2SyJFrTj
bjT+ttort7XpTxf6xe8awjP+7fEugw2GA5ITBXYRBJYqES1X5ibWSz3ARvGT8nEstlK+pp91uWyw
kZaoCmgGaojAUZ5vEfh7tEYGmlowxAa3p5KDcI2+gXt7KuL4nscyYLgRy0S3AP9Yin6StoCpITH0
gPtGze1+PhAHumyN/vYsp2vUlivrBu6WsAYG9AM6CIubOc96aJkmkR4YdXGoAb0gbqn2KyT1K61Z
EA1RkUCtG0Csi9JLM1JpUGmLKYVV47cybyAawkFzlKbsUI5x4hnabPp1NsjboaKFk3c0fqAqZ5ta
gW/doGfpyoYRE1uuMsCwqFLgDsYNtbgxmjkFP6Sv9KD1TPoGS8Ra+z3oW51sbn/Ny2AN2Ct2hgHI
IKhYF1wePhtgm7dyMMeuLqk2+22Mvj6tgf4uvyPcOPCmRJIMHDFKlOdbMxYklKkwZDy16nwDBhaz
lUa1PBRpmu3tGV15b4mxxLlW0ekBsOF8LAs3mqS3uhzI82vSWq/qmHowOckyODu3Xk8Tp6OtDSQx
N2eAXDaJoWwzzYZKY0IAhzk1mpsB7dB/3v5dF/Jp6KYAXY+NLFYaWa34FN8ieG2A0Z+gIRIMoDLx
0G674amq39p6/ugh4FKjEJb3YGNGkqOmj/CGQDfpsalfmTScoL5qG6Xyqc7myjvw8jgDfaJhoRAN
UT5eBg25H4YGKt5KIJM7WjB7mJhdto7ZxD6bX0ZiV9PbykJc2wxIvKBxiKUQt9r5QoxDVMop/iQo
jlMPT6o6dFOWp3YkZQ7huMal1LT7h9qCZ4r6GA+eBFv3sKe7qOlWjtlXyfH8nMF1AgRYgQUGRXS5
/82aZf0wxVowNKEFsyUo19VQV9z2U90GTKsku2IkBDZH6+3QZMaWaFEJePjQ/11ZFRGdL34Jjrus
I3MC8GvxtsuatjAikmgBleHSHXuU/OQgRrQmLKEyj+cP3JH2depX1Ls98uUOwBJ8G1hcK9/2pcQz
qrYaliCzYEvpTqDa8wIPS6ew7kj21MYrz6ArZWAdpFJxGlDCwoEQ++PbgKFJZEBOGiOIDyw+Qa8U
DPcNCVIU1Mhgl7yElKzdWqovVStN9SuxAUMj3EHLQxANlmjCTC1CEvWdEUBS2k4K1ba0X0PYQM1Q
cqFs6iQ5sRW/qTwVxiy/ESZY41X51gqr7aTdJ+kuinLPMseV33UZ7cXPQrAHh8gU5jrnKwKDWF6m
2mAERFe2arurInC+Z9ktme7DBur2975y3cGAFEojYMho2GpLXnQfy9qg6hMNutwO60MDnq0ou6WT
n6Y/ptguHpvhnmm7OJ32VF7J7a4kstC0xulHIQPfH5DO87l2Q4m6u9XTgKveAGasEcLk4ZB2P/L+
M6+P9GX0uF2O6WYW8OxX4GSmcYXVIm6bxVE7+wmLREmKobIwJgMNYBAqE1/JXoD0Q5Xx3uT7FCT4
2+t9Ge7OJ7w42KopzyUhMw3wGjWcoYI6Fq0mMFtMtvZ+vvpp0XVAHogsExXOxeIOJZ9jXmg0GOPK
maqXGP0cYy/Pdr/XGN+hWJCim0/dPLzPuqfb87xMJTDPb2MvVhWyTSmXuEoDi26S6omFsLo8DCvB
4+uELr4d4AIqjgmoqyCgLIIH+uJ62eZqetSIhB1S5yEkRiMa9qAnlW1au1YqozvJaxVAgYRnGbuv
W3l8TaqoqqHWSXi4HaU2ea+hRfRKLAuCQajclw9pMYJk1bMJMlQW/jI8/6QcuOY+ictwy7NUgnjr
nM8mdFCAnHT7aKB/ur5LKgdsc1Y4ySg3zyZUsN+0eIIs5ywe5zgFM92kaoHbXR9matxlXUQ6X9Mq
VO3kBAgsh5Sa+I9ykjtDxvN3PreQnQIRr7wb1RAKWHmjy+hlZOPrIHXh4JaJ0YM9ocqFAxFgGNkx
XtPSyYyCvaV07EI31xmBvd6gKHaLrpvuTNA1NJ/GBrn7H7llUA+A7ykKCsDbTh9NMbSlPRahXj7M
iHWvHTQxZ1sD7PmQyXleO1UTFq7B0iFz9c6EHdRQc3KYJTXK7AEFr9Y1sDaZCzPD4cMw4haetEWP
rlenKMzakFnXovfCgnS9LXU6q/2EaWA5TwXr1WdYxOWHKQQGaaX0fuXkCVcCSDcJhXdgds5DDW6g
NlZgW3IE6f8pRU0vyt4JHVcSOxGcFzsSRX389yEyZAC9uDhzhV6AnRlZ6ZHo+isJ+YM5JMZKDLly
ttCLEfZGoBThaIs//35lqnIfaSNBKahInR764sOdaY1u05/++QyDEQZJNhGhLTA3zschashBfs+z
I09Rj4pi30z2Wgj4b7Lyaa4u2reBRFLybULjiBwQ/ozgKPGPsHyem+fbE1n572uLHLNPKpAkJ5Yd
LZp9WBKxLaP7ZzQbLIv+dwrLhC0ySG9g52bHEUw3CQ4/Nk86f7QgSHN7Lle2MQYSIEBU04Tp8/la
RYmGfJPU2bHTqsM019uqUGo768Ld7XGuXIuotCM9wlMb81oq0YR1hX5pSM0AYe9pVjI7rHTo3Bl3
Ew948RNSPysTu/aR0NAUzw+kIXCmP58YWHJliAKkFajDD9m8g172fzMAJoLdDEygunxpKFIPUEXU
g1NmHTTzcY7SlQGuLZkQs8ErxhBSOott3Ol8zBsahgHjihPKj2Se7KQt/E6FZN+zVktrpYormaJo
vKA+DkY9LMcXA8pQOVWVOiYidysmiH1qbpe8NMNL1U87aO6Otdt1Pyzmm9OLhIKoVtih5et15aRr
1gyX2xJVGVGmF8RkNAoWR4yxPmNgvpMAkAtHbUZAEkG1SleoN2JC59EVwqpffQgTbRPpK+P5Fiio
NpVarOfJ0eB4l0NquJ435VP+N05kPyr9RFr5olcqgxSxD73Dr6KIugznlEhwm8pwaUCcxmnjYqNZ
r9ZvHeUR2enk/G6m8f2MZ8Lts3dtWCgI4FmCrEYBCGgR4VOqMmbAb/HYQm/ABQC78AtkyV6oNsMR
eJByR61hRGYyxDsILMvPVlauOcxdflHhTIICJQAygLYu9XhIX6B+087JsUomEyRLis3MGdlVerhG
WL38rEIWT7hIQB0EBl+LSxO6TGFe9ml5pDJMYCHUa6P+ZpdmMM/5HgpjoBR6t1f42ojisQN2Ad4d
iHHnwaaPksJMpLw8Ngq6SvZs2aV6iCyXdU6vwWGernzRtfHEn3/buKpeymqmYzzNdAtphsyQp+ge
9CwRRs38pBxvT+9KMwQalf87v6+n77fxwryakyzBeER2TP5uwAa+28cAq/FqW4CqFjp9suM1w1HV
nDjgiQPVtNu/4crzGuAiHZwy2KWhsrNkexZtLvUAR5dHURnWD8300JP3MLqXu1PB9l31u60+LLhf
/h1ltMvRpmKy0ya5rY7JPmNIdKPibm7W6N5XvgR+FS5QqovC+LL4mPJcrqmRsqMMfSQOpy9Eqs1Y
4X7LDnV+T1del5e5GhZB2OOggQn01/KBW3ZdajQQETrGQNNlR8XEnV08R9Ua0/8KgBpJp4WXLHjm
0AVZCge2bcOnFLYvx4G/axrQFOF+cLGzC+/n39qz/iYhfAdPrX6gCQPWfl+v5HCXxTMFcQLUBwiG
CAbzEk+mm+NYo6irHaHKbPftj6RObBj0VDLFv54oXCKM9NGaStvow5WtdhkvxdjgpkDSE09B1K/O
j9cAfGtMIoxtyPda9a4pdyphtirtUCJX2ZHrPt43K0f64vIFcQiXnVAWgasrWiznY2YAo2ZRnllH
BeLw/S4n+1pzwJxT1wAJVwcCYhjoTHHpLRc2m3Jgs8LcOk7x3zAAlX2MGhucibjxb5/Yy6ghpvRt
pMW1U3RN1MIByzpWMCRnrxAD1be1YXfHRjqMmmNNL0r8K9Y1rOy2K8ADWNP+uDgtgoKK/1kmMJNY
00WYNFhWJjPJMnhJZfb4yfofE/SbplWtz4tcU0PjAd0AVNeEVLuqnH+7eAS0doiy4YdJ4vSxAw3O
VWr0TG+v58WHgxEhgIjoJ4qxUORajCJxUg9xqcH50O11T0fA23P2NGvB7XEubmoxDlrCAouNHGxJ
E9b0Kc9T0mkQ8T3IHM9s4iTmz9tjXDKFvwYBjR5IEKza1975dqOU6PFDxnHWfnB/zH5pv8reRiC3
1N9F+JRlO70a7TzbD4UD4LItBwB12Y0QCbV020Dh+rAquHN1dVEk+58ftNisKC7I6ZTL2o/6pZg8
Bv2KVDsMueLDEvz23C92C0pnBs6djDo8yHvLd7CW8RFtI82AfzzkQapXVLJuD3DxcNCBiENfD0VY
MFwBLj/fKFAqQ18bGvqnFl2SU8MQJJthhNZyTFPfhKikA9aCduyteM3g9+LAiZFxFmCdiSsK3eLz
kWM1ifoZBJoTZTuz20r1vfX0XxDmvkbBpYRbAZn08riFIXCdaYr56XUMmIoH03Obo62UbrR23hk0
c/ONzKPNv6+qsGIAlgtvIyCJzuemonjBgdKITijKOLMBMTvVqUooxsYbOf2toqZ1e7yLYwjxVNQ8
QfBELxzaYosHLFESPrUcyoulfmjTp0n/DKd/fiRjDNw2OONAGaI1sNj0k8UjFS6b+ckAdGVUeztb
86i53IvnI4hj9+2c512a1qnS5KfezKAB/VCYpQPdVyKUCI9ocq8s2mUjFDOiwlMXvBugIqzFV0oV
mnatrmWnVg3GzuEEbzovGo5EPWil7OlIJsJC2jFAWxrdT9vJLrXOZU0wVgcjhm4N8//9M+JEAFmN
3wUt0sVnbJSiGxRkUicjhCcr4ikIl7AC8gDsfL890oUWHmoESItBHAQdCud+qdVZZSmveFIXJ1SS
J6g7s6j6ow1dQpwuJuwP5UALuzHl80GltH2blHEy4OAYDveGzOEHYRIrxWlqSf4bPMeuXjlAlw2E
xe9bLAUo2FMU1bw4ZWw/lhPcaYgdz9oukhJXyT+Z7APDXdpTBNbCczwi4xpWrrbL0IsVMgAIR7kG
BORlzUaXEjIUcy5EZyEENPawZ9PWhL+vjAHwPipPAJ7DTmSZyFVgoURw9ipOplRVGyTRkQMhRGtl
W1372MgDqPCulPHuXD6HrHCk5dRU5SlEr//RIo3yBmhFE5Cq65xY/D5blnrDtJWRVljZqpVjW8Hj
HirtBsLnhpsF3E9bmE+iuhRbbbzyCy+veOi6AcSDbhGKDqj6iQD37ejzkE5RZdL+JFWOiRwzbpLB
qeegjv7w1B+Yr1jHod+lSvKDxJZdd7E7taeoix04ykShqxIPZkZ2hS7imt3c10c4q/yI34brF/mh
gsVblrqkWaoh3NcMJwLp4Uj2q/ADfrRQrTrCecYJ5+1Utl6m1yCg+wlJdmGfb6D2Vxa1TZhTvI3W
G3oUSF1Z7hu6FxfbPP7bwczFfISRsIe/3TX3MPRI0IiwAByEvagxcZtVHqEekZAfVm9E81v9vq5a
GMv9LiXmxQ/Jn6KHntSHkb5ZaFOjwHY7RFxGYyCsBX4FGBEBTF1ER4QCnvayPpyKeijt0ugNT+py
ydfS5G+r1cIFw/zsO5KtvKi+LpLFeuOZDD0ScXMi4VtcA3ISGkDLm8NJH19DHbA4yWfRjpXHiR2l
5EmldhK+WONLQlQH6XllyV71qH4YO4XcFQfpR0rd1ISZx8MIa7PI0eXHuMVze6ftNdPXDVe+nxLq
ymMAU5PKS54Uy6cpt6vGHu+ZsQFQs1afrT+K5d5e0MuqBG4a1LVwDE2wzqBpfb7JS70daNiQ4SRl
kAuAvmmjPVoaTNgcqm3i+b6rAa5JXBroDhxvoh8Gva+b0abpxnwoYjvO1op9qrizl0v9/RctHj1j
A/z8FIfDqYdiguwPNZTynjIL+u/cqSzIohmHKXI11G8Pxs6I3/uXMLYb8qRLYFK+kd6lzAnNLTbj
/RR7M3WV4r7UcDm4MA1Rw22W19g58A7YQ/UqXunzXiQ9qBCCSAa5HDT2wI1cvLwzhSZaVQ7ZKQ2J
vhuBAnaaeTTdAWiflbNwEafFUECnIJkEbAqch/Mv15rwR0dFL4M1Asp0uBU7RzF56tzeIF/J6Nnn
wDA4aIJWIZ5vyzQOIu9VQZWWQWV3JNsy0pjiVFISZhu5NpjusImilp5zrdnMedc1Tq7liYlm7QSU
el8DPGiTOTErpwQ3d3LKcIJLQRjToXfHKmnTTdp1PZR0CLyl7RElc9DT1FD5UVeqhQ8JcaneKYyp
ze2qm6fSAbV9QEwCIinxgeUc3nOLpKHfzWWsOgAT9L8SlkIlXWomSlbCwGUGIIIu2piAoiAK4N/n
a95NTVapUSySoQfuD62Pssow2J3f9h4vX7R9+wmgDHA0K9/6S6Jw8RUAKUbpHQUJ1A+XctQRMiZp
NFAzK2In/2zcxG0rr3ebeFN4kbbtmj2rnR7YlDt4QEMSYHR71ZE8aIVG9viTFTYVxtozlNb/FnfU
q+9UHzBDs7GLe/NeuQPEL/pTZ3YDeZuPRgXa107fhkMJx5kQUhcQFbzPC8uWt9J7aG5gS6C9mpkT
j++4MpLmxOdNX3ppvuOG3Ucr+J9ri47+scDgYfWhbCIOwrd7WCcgj8U1ByMfcC996H1V/TNpgQVM
fym5DZQMG9fotwPfWN17XfUrr1ERbxZLL2KjYHVDM/eCd4FtODIJ9uT/j7Tv2nEdybb8IgL05jWC
RpRLR6U5L0Raes+g+/pZzIvBTVGCiJqprtNAF6oVDL9j72U8SXea5rlk93rrKCc+PfHMztZKLFdb
g5w1jg9oPAGBdN7ZEfme3MhlbDfY8m0CSDESn931zSboj2uUpV/o1HnXcHig/g+AI0B+0Ks/byxP
sjYyAgVKnFR9bADxK04P6WNrp1CK23/t2Uan424vPbcK1Q4hPBhBsYlX1/aVCT77jOXLtBeNSeuh
eOFVxDUN4g4m95GQr8QqaLPhiFvbnWkDyFERGWWu48EMieJylhvaO3ekgYncivRxpxxf25wycecN
JunsYpNZB4XwUFO3gtLaTBvmvDbOnc5b0qf6IOC54MjB1neMvYRXEwl1ElHdHLaVc0AR4iA8hjQj
AWR87lMXBcX2Xv2BKq3pYjPhX4Cn1m4gMF4jlZPuX37gEDWY+rE2hacmN+P7zner42O+L1ureNbs
grb4XO5Tf1diAvs0AqP73pHs8XFoaLH3txrJHMEJ7cN9oTsh/T7wbms7pf1tEMUsiItVTvltZR2g
eUajZDOYMQMgkfpU+eCtaTfcVaR7utOtkJq5bRlUpaFZ2gCLvroVgSsogRYttCVg5WYjh+jaigMB
WgOi4gTwWgL/lve9s8HOfgRAybI0pDqTg/EQ7MqcBORB32ZWQv71dkk6CqIgnmTQEzWhTWF8azvR
lVHSyEjpHO9DsxiIq0aoWSFigPLzA7CZj71vfim0Jzqperp/5z8yZ/tS7Y6VqTzfiZ3VkafAwo7O
vJxKLmc++NvypHlwwLJ68tXbuL8t7sG3nJ5AGxgGLMeuN2HAZLlseyrgXkIVJzSpztzIjWztmBJq
tYCS0RCALvhlEKyRGFItk9lR37XKzVNPJJcn+c9Xb4p3m69T/6JIhIRbEyV9V38crGArk3BD6m+1
J85WJSKZAP48UAJf9wDeGFT6RLTkaRKxa9t34m+NGm58lCH2SKwnUEysykzMfWF3VKIvHfQQqbZN
zB8mwLZuUxN3Kx3o9HCMbJ4Ij/UpJCnxMsyvQLvj0cX/2e4JRO17QpBywLeYAcXob9Svo0JKQnX8
KEaCo6+hmX9Mjq2SY47/KVi7jNgIe1641Np8+Vbx0dvIRpKMyKQ3o9IyUuu4eaHpt+zcFbsjo+hp
lVKNpqYTNZbmlY5xLwg72FiZyenbhcAVVv7e39N2Wx6+nA3oICX54jcAUG0mzd466bYgj8ZXkJPw
JzLHV98+affvhV2eWGHm26IlsYmNxpPBGui4IZKzdbnchNWBTkOL0fxwFIlDla/3hD6CuvUIwBbZ
MrNpKNmkBEP7aQP/7B5TpL/vml1q1QkhG9eCxpdpmJZGA0u8B9fCTO5Kshmpj7H5+Q5J4iDM3p2+
XrO7Z/huP4SH+N3MB3va8NgMLD1sVfT/dsj0e14tj9W53jirJs5iSIsLa4TQhtBIeucJqFOPZqFZ
ok/fApdvLON59E1tXnu327x4GOGmAE8AOQERySNtKRKegnki+jKQbyNtTow9IwoISlMNrc7/ud3S
71Nn0TtgDMHkAvsUhJrlGywPO7FMw6D39MGMopdIwiqF27DW20W3CVWHgSghmRHCQYXEwl00kkmh
ISQleJpmlh9jlgHbg0RIHJrxtK3Lh6Zy+PJp5TPnUGz5mbO1AVJBULJBgHx+t3UJiuV1UuDFBiao
1FgSxPzAPstKiXT8+6DbKmfAUQEC8bBPKY5++pZxm1F7j0PAGsttAb6YlHcdUUGXCwNT59dWyfwB
tz5w8c5R47yTkFboPemJu6u2aYM91EB+F/Gy/6qq7nE6GDmFgl2H4WtNfu0tfQk21sFoAPMSf6Mm
A/m28xFSozTJikaEj5bTfoEmFx5FzW0KG/+prHCTHoaT4kzWSPo1NOy1HYKiCRg1EDrBn2VhS0pU
qFdpeHXCJQo7WWdcN4GcmEx3aqbIeDewwmhNPDxGCY/SKqpIm9YCWK+jzlTLZ2L7AwSG8Hl7zUiX
wRdGBJEXRHMUGFqKiynhp4QrhD4ZvFSELDgVGHKM21QiA0MBOQRuCMaPkGpKzJmGEOuP8fQJrfZK
eoADbJm+wqUjxaWkVB8pKj45EccXYyqspj4U0g9gaRTs5Ej8AF0lAXViQMGQQmB2bNwYD2p1JWy9
ciKgL0jgocqAqHnZl0KJea2X4sErUxqr391TXoREek+epNPtUbs+mf/b0vLsqTQhqEURLcWuIVOk
xMPgYxy2iUh5zN6/KHTiiZb9yoknXds/QCDNNXaoflwI1ugoaScIGwfUakgC/RSijtZo1ZB8foq2
034wSOfC7VmmyqsYumno+CXiOYWkqAgOGzwlGipCdR9o36E/8AzaDpjkCcBwVw8cbotHZqceU91k
5cZYg8Zdpgmw6GdikQC+ILzeFoF3yyVlNnZy78mdnyKljaNoiNqUchNeNLen59qa/tvU4hzsRx8m
fgyZK96RXgEjqjRTQwzEZZDGtid5pbXLRBkOFdR8ZqtW0F/BJjk/VOqqbyROQs9SyE5OLRXk0Eyh
2RE6bAK82yzz1Eq/huwAhUDKmNla/fQaAx/aJ/dxvpXkgwGpDT8l+TZqXCUICBDWoDb58Cr6xwwv
LXa+ivzkZxu+NuXBCL+mZCPlmzGxw+ReDuCQ3JPaV/a9fMc3x3jY+OkKzvBSu23uI6pNgHXMRZEL
Y6BUqSteR4ZqPEkhaTlX3XIRnAUo6BEq/1rcw5otemuf259qBHcET2Tb8CbI1x+h05/Tek2j+TKJ
9/tBUB+H7RIywsu7rlbVzICYPPa6ySmWr/F4hXdkEF1BQ4T7NISbvCLlFuYA0ESsEIPDICei9TaI
bW2tXnTtNYfRgR44RLSRrlhmFNWJ8Zpc4WOG2tTfB7ar7wGqqmraWqpXPCg2fDBksVtZeNebncu2
SL/BP+f3uPiTJYAuq9Q1CdZ5kmya4EFrn+KvLJAcKbNyEOn4vRKiyEllpXTXqjLXjtrZTuT/Nr3I
oeplHtXyiPXQG0eOoY5LhtE0lN1YmsIaWfQS2zPPNVAaiPPgeYRj93yDJQxQyGlO2OLilmI6JLS9
k0enzbbjuNeKE+B7tw+Qa+csgPVwA0FgCY0+6bzBMeQTv5vzsa3yBZ2GU/kvn2h3MtpqJWS7dihC
WQkrBogpeG8vhrEX2kaSx2T0Wr6TrIT3a7OLICPalb2x0idhDsGXwZcq45qHqjWixKXQo6KOYL+W
2eCxYidP/1If14I5wsvd0n0z4e9VCCwn7gyDMXnZuT2g19pGbRc1VRSXUOVcRhm1IDHMIXZr+CjN
co64KW+3MF8fy96hyo+rBeACjObiegmKpJTjAY4SeQ9OJOupgld3oG6gfLEykFdSSCiQwaNXhVCA
CAzhYtKEvqklHzRFT3UUnvhbEEABHn2aTOw1gxgfMKGFQj0t97mBJwlp34PPHFCYhsjVoXuO18iC
V4KR8+9ZDC7XTi2fTghGisRQOry9KsMVmALDE77Eo7URNNRla6GqPGPs9OPMbQentmdiRHwZDnmk
lzMo+t+ejyubFuQE1OlAtzFmZ83FHlJGHkjtrh49lD2HbV5KgAwllYzaIPgqdQzata9nod3xWe3I
ZSlv/D5Zk6i8ckucf8S8Lv+ckFBWjbqg0gc8OGLDTXMKofVOpp3NFHCibP9NGym4ViktnzMTHgeJ
rego7VFlTWlcuIxJzr9kPgn+fAkDAAelAg2hW2Vye3mgheRoxUZOqGryw/YQo4Q6HrXAjdpdSkWH
p+OHJq3dGJfH9vlXLJYuvB76KhEMjIdIEOSLQkn6zorcRqMjsiVZQuTpXjBemPEVd7YaPcIFGvDz
qn3IFLZC3fvd9OdbFh8DFC5e1ojH8CA7HxKuHxMGwj6GBAlCDWlPY6M9afm/1oC8KxR/bSW1u87h
7CwBGx4yN7akk1o8ScKWi4mUvSDMCBsbVVd+2mkl0pLtoU3csqbByjF9ZdgA/cKLAmBmaC7/Im//
TF4iSKNSj8PoMfEh5xqSGke5FghrURyCO3K5wiS6slbOmlvMUtUEeArGaE7CwHC6RuT8gc2lVKFA
+vLFNxgto+fb+/XyhIZ+x/92cRnEAmSZGWnSj14Y1AB7hGY9hpv/vyYWj28Z2t6jmKKJjEU0rz9Q
PPl/aADvCwSEwCJius4XlKEVTcDmadIT5GLxRmqKlQ10eV9jlP60sFiyqaQzCUjA0YvEf5yYmHjr
kgjp0Nv9uAw/zltZnBUNx8pAmwdKgUupzvCq9hHy5AY10k+lWdmGa11aPJZ8ThyKOBJGj59gvSR9
9p0Ctqy/cj1fXV5/Bm6xpJtUydUq5UcPwRDeowHSs6r4cXvYrrYxQ6RnDB5OlcX0y1HGUNFCT3y8
iHXpK2RrleGrY/WnhcX0owxbKbGGXhj1q1K95Lm16iF+9ajB589EGJidLCNCGIcqsEOPJk8Ux08x
jkxmDDQYmi9W8a0lJHjD+/24MjtX+wVIDdR7oAEAxeHzjSNXEHgDW2Ty6urgJ8e6vRe4NQnGtTYW
K4AVrRAVTTp5sf5RsI4Y4pZb5d+tNbIIhWQj9VPeiCcvBWJWktyuFKwKhOjbC+3qHM0qUcAa4BG0
nCN94riB8fXkdeWDHDz1ebXny5OvgNHT4Vbw16hKVxc26rFI+MwOTUs5iFbugzAbc7QnfhfcYy17
t/uz9vvzqP653oKol7myKzA12b9EP6ncCjHk2u/DJAEvKmgH8sYy61rHIhj3rTp5mlq8SmH9ahT/
WQoXfEvQa8ABAWAAIPhFtNkn3TRV0ML0kDklxugy5bkYzdvDdC3QhqQBnoSwXAOCaBkG8FqciQXD
AdPH4F7T3oCoOSxxDeT/5F6ufFBtmsinmTQxYaeOhgGFEEFDHXXoZJ9AGSC1q7SY1igTl9cFCK0o
1aOoDfgsEszn0wcJsTZlYg4fJkZT/60l9XiHRFcorVAvr+Qb5obQc9R3wKJdvuLG0oikki8QBmUm
D3YehKmVTTrsU+NJqkz5UMlO3gIeRlDDWhn6y42NpsG0kUCIhCvXEpLbx2nPJTgKvTgFzRNOeh20
/BRH7FwZpURhG5mSuvPb1xM33UO1t9dXQotLchXopn8/YDHIUwYvCcgbDp4cuToPlFZCmSN+1s8M
oBOABisyOFvxa9hNlhK+Qm9tZQDmBXweLJ+1v0wx4UWbwsIYL5naZJo5QsXwEWi12rc6pLmejUMT
ErYp1k6ey5MOrWoAgyLzAuWx5dJKBzwNezEdPbiBpYpVFZaCh0PsxuUuW3Oiu7aMNcAMgcuYkafy
fIr8OYUw8Vzh9/LoVZITtQ7nW6PLvxjtSirzSh4EVIcZrQYfZah9LgH0WpwENYhqvOc/jHj/ZHNF
1v/JTGQGw+K990kwmXhfAIlnbEd5JbS/0kkV8tYqslgzW2eZpuAYx4A+ROPpaBsk7Y+q/87vtP+s
4QQnJBDwoHyOMAjk8MVYolCQ1VWq8V6N161gjY/R8NCK78GMEXOMNYbjJYJ/bg48HAwoamqYwvOp
q0perHuojXqM9nCx2pT3ZUbLCshZwwyz3TBZHTLUMNMzsUXFEtMqxVaxVmK7slghTgu9gplziqld
bFGtFfhxwHL1arbtnUi0W4jVOnqy17UVTPqVm0CDqCLKrIDu/xLIzjtccFlTZP4kekpr8fVzEjva
QEKO1gCtAv4IP0xTNMvBu30IXOa4oAaG6x+QxLnCtYwDAjkfQUSvJc8QICxvFYCF9PxTtQaQvZK6
AeQXiWyI4YIbhFLTee/g0mEEfjfx3ug3k5Xi6HsLkrYMSVzyBumnSNwXujFuIgPuRnABEY9NM9Yr
t83liY+PQEQKejaUFBBmnX9EncK2hONE3oMpYpzOlWlLL15uD+i8Dc4PVR0XGQ447EeIaSwFJzSI
4PBFU4nekHgQpyMRk1curqstABUL3ADqAhdc46QQIyVnpQhPeLAocUsqzRoo9spAoXILzhGygHNl
ZhHzBroYyKwWJU+SAUPoNh3gVasvnysrHvHFjIudq49zDft8OmKFb6eRz2RPqt3Y2LBepfw+aWj8
COSMumcjZRoR1yLty+MSImh4EcIPag61+cXBIjB54FPITXhjZ+ahGaW7YSe7kbKS/JiHaLEOzppZ
rLW4lbOAwbcP5Vw2WQYDXAKKzO/tMGPNVjbxlbQXeKDQoYdXDWAI8jJLwTUg6xS9b3iSKZHcyffZ
YE7ORIMTd9e63YviNKcYusUK0ZQDHCjV3AbFK2CUudNj+S8ldQtHPS9QHP/79na4PECh8g3RT8R2
szqtvJhjvh2CrAhD35sqIGr3rZa5hQwILLQCWJrammrebu9yc6A95M9R0QEZBpvwfE1lQIQmU234
ngysdKziSb1yhlzOK6QkcIIBtiPzPMhD5w3IPsSuu4aXvYQAnpij8kEVjUBfO1Hv1DXa3OVaRWOz
UgcPrRAdBbnzxupRgt4PQCdeEj6I2b5j5shRhSMra/WSZY8t8bedeVT/xElZWxRi5yuy18IOqLzT
f7rsBEk5MuRW4407pm9XRVAuL57zJhc3q6GPXd4g+vWin9cmfS64LdNXrtQrawGBA2420FgB0P09
f/70KuCrEt5GkuLJKrRgFcjl9Jvbq+3K6gZJH9zy+fkCct/inOShT9/CRU7xwBrQq2Pmb6f3MHUM
c03c+UqEaeDmwmmJiwuAuKWIKB57iuiDF+eNQOW9Z6Utet2GD2mQvcvA4KmkiMnTWDlS5Nzu4hV8
03nLi7Whx32gpqGieOUnVBxrTxZdFXcng2dADtDnm/5mGJT3d5BANwBgfOpXnim/OIDzkxTuxSjD
GeDc4iX6Czf6M41NoemD0Tecp8OAfAD8UvP0j5pz6uheKYgvlNteeismjaA8lRV2wh5gMxIZA4n4
kpQisOwHJa5JjGFKt428SeI9UClZftfptBtcGNyA8eHV3DGcLHi3p9/QP1sZw3mf3uiCvDiVxrIY
21KtOQ+w5h+pdUW4+mUuMw7I65QPnIvcaMe8lUbnH73V6OLwSMNMC1MDjeYMB/5TkvJmcK9Kj6in
F1VNSu5RzNdIBlc2xN+5WuZMKlgiwdeh5DxFpFVj+zoFQtxg390OZDZL+q5ql3365FNTyCSTxKxg
o7TS7flGOes21gliTNSkQepB0n5xQCt8MaiqL/pe9WxERIfkQ/fB0/ajyszaeOJ4RtaV8y+Gel6b
ILIgVoK9KcLL8/NzhNY75zMs0SbdKO3LwEOvcdc/BQIBJq3fc+7tPl5cC3gUodiOl4mKigTEtc+b
y3ioKBsq5+OpgBrbc5nvOB23+dFYW0JXxtJAchChBf4LkhNzBuHP1iv0CmZCecJ5FVx5j7GxVX1L
pIMOP+/PlkILrOz/81N67tv89APVHTfEEhUkCEXCukrhvDSwWPlcqDs+uCtbEho2Mxw9pepwjN6Q
wO47p1mj017cGHPj+ANEGeSbAL06728eQyUEZoqcVwh3nQAhySJfOQouy8f4eSg5ggADsiDyl4ul
IpR+MIyMhSdRP+L6o1nsSslDyb2qMiwVcpujmQULb+oHz7n0pu+kiaKzY7lVxJ0SW9DOXDngL4PH
ucMKli5CcYT8v2XmP5MMy/q6iHwtPE3cQ9i6Q/Ug96dheGlwqYCyW1CxehbBWpWa104E1hi+YxOZ
nuP+XdNoBxwgBD/hL0fK9JvraQT/0qmwe/WAUnPX4/m6mre6CB3mD54dTPGYg9HBUtgr0Eof5Lgu
OMHrzTcFO32VNaoRiDpPDObRVJdgTuJUAR1x5MCOJPi5vf1+k/GLIwYmW2CQzdAXFDgXQa3W9pCh
qpTwBDlYUt7DRaw1QxBp3f4dCnL9+9SC2NI8T+VBqN7asiSA7iH0/igKUOsIlBBMxc5kktt6S4Hz
BgFGtgrufXqsTplBAZnm1UcEyZEFiQResUA+BgRUcPy9oVMDQimu+lJOdDpGLvMhPAEzZbPYhqrt
p3b05eNu89oD2BV4XGdE4pAlNsP3PjBj/+v2QFwiECDghvEXAUGG1DVodef7JRNDWQtGGYt5OiDv
FQGges+Am1PqYFMBmXKIAF9MSfGkg7/AbRT/CaTX7rFVKVuDA11CaOZvAUwH8D0DQdISDDqiFpxP
YxydWjwrSncUzPQdQ1l9K7E9JgMpE68OqCgA27edT2UQq+PZc5yUQWSJqc1BVIbmiSV0L/1ateLK
rgfTEX9h0eLIRqy4GKgyrgCiz6JT6HKvkL3375t4w//A2jw4+si24kUE+C33OX1nyb+YPwAqyz2A
GbLyeLkM5jBIM6AUdflZ2HipCVMMg1q3fR2d0vHeeMI6VfbZCWEkGx+4mbc+2SDqILibTF53qiet
WzneL2kP+AB4nM5cAn4Wsl0MRASPmVoIufgEJ9yho81EC40W343/UljcuOurHKo+HanZEZcnVz8O
hV0FVq+T4iO4S5SDz+HGsxuYFzy2NVXuby/oi8fd4usW5389hM0kzV+H8gsoAzEwTQXOOlAIikcf
cNDWvN3eZQkAzBb4EUpguahISSyN+6p6YiP0tLNTLO7L0FTfed9isVnxu+Lg+zb2cuTx9UaQSHgq
YjpVcDBYCZjmPp0fZrPNPd608A5GRv5iaaplO/hxkp9y/sfAMY/n5Uon50DzsgXkjefrHKoki1EV
/ChO1KDOT53usodhJ9ntztgiJA/qTWHKO46trLL5Dl02CNUN1OwA5AXtenE+Q2Kl5SQpLE5+/QOY
7NA+d8V/5QVAFg++nL+izyitG4s++UYWiG3XFidcOfAMFyeSx57cWMIztwbduMyTLdpahAxlV8Wp
MjXFSfvsoWQAutouDPdJ/My1d+prwygMM9PCuj1rv2+S5SCiRIOsN3Q7BOhFnB9ZMauk3Ii08hSC
dDfhnoFhWu52nF12NJT2XWNmicXfSz8VNI8QxrcJRDs23ENg7DnlXyTEgIKRCjKbBVEhTB5DQICm
+UbTIJnxzBp3gu1M43YRCJTbERcY3MJGhBMxLdiTv+ZtdbkikCzF0TsvQkRdS1u8Eo4+YdT31SmM
TEX5V+QHec3n4/LsQBPgjCHvCwjnhdlbmjc+5xtTdQqalgzDUw2mY/TIw1FndPMH9fH29FzWR6De
gX2rzgo2s4rfYlGADiGNPN9UJ8kHz4dA471zw9oJ2REsVbN+FB4VqyRGkiAs+VIrh1vZANe6a8wB
GPYAqmvLDVA2nS8JfVudlMksfdIPupMMkpkacJV+j1qqNGtUL+XylYUuo1CLtw8kNpDDP1+RqSG1
fsXG6tSZ0mAXeN3n0AoUREv/qZ4ZEqtg4lo5R33eTHNLiGwGWQGZTo+pCNfjHVSOZumn9yomrSUC
Wh6DzZnQWod7G61TOgW0uR++85IO0Jpjbll+gKnEpgOA/3W2UT/EhnbcBiWoEuHcfbGSS7pk4iD2
Bq4VD0kU8ZATn7v/Jw4XBjHSp04BhVUiPFgsaf0SZzSo7DoZqdRDkMHhoY4S2snbqDwOsin3T9K3
hryHYvYxzQ3STIAzWka2ieEg0uhErl2UcifR5BG9izTWNhB0D7UdE8zCsPEPlXbtNvlFKp8fG+e9
WJy9QpWWkNRU6xMEBiLD1KYnSTtAqtqY9s3P9IEsNB7hvpN/FykJ3ibdjWNb0Bx/pJq+aWJ4n29F
3hnNUTXjdtPnjjHdp/xe5iDGZ9c+DR8V6a641/5FjxIkXqSXoA8RKJB4tII7+bP1La3Yp3AdeBm4
Xe1AWlw1HjTEwd9V7MDpnIueE8NpkrtEsCdu4ye2qND6WOCZUh7HuIQiV0WhBjU5yHqG+JVwy4GB
qVLYV9f7pkJtzhY6Ovb34QekiipDxEsUf9/3yDGGayqdl5lZLApwBuYLejYRWmYzxrqQkobT6hMP
Inje/MC1iKhP+aPi4BtB1ll5DF4JEM/aW7LQpJxXM6zD+iQ+JM/BrlMepzf50Ou0aaC4+DaNLs71
woRbaKHgfSE+3T7Wfms+y+WjzjAoVH5nLNQitaGkYt5nGfpr7Kp39aGhwy4368kWVcSEO+gugcAJ
ZQUXXFn2w7+UIAmZFR7qx/aLj6nxqW2yLCMK5AeKzoJXnE+ArTUqCqKWAUsMjFlyB7knwemnvU9b
Exqax0Ak7CN+6LAgwCz311SaL2uf8xxC8gVWa8DUQLJ3sbH7MTUyLWpOsCEKB1yKP2phUD1PN0zc
83xFIbRyrLX/HMuiVdwNiPThx46I/7xVne8yJVL8+iTIFohg7HkYwOL/F+6C7kldw2Je5qfnPuqz
6qOOUPbCPaKSRSQ5ubg5hXhzNd9hK9pqe6iLF6Ra5XIzxZ9KB3lGwDCCLViCebpG1rjIPC4+YM6Z
/Tk9YQca9nyRNCc5cVNh1qGA9EMC3+fdqmoYfuliif7p6mKJolgijZmMrvKJK0D4Ooay97ByvV95
MOKGw7MaoQRqPxf7QM1V3lfb4HfNxM1bpXipslHusgQVUe2kjruKOVxpayMBAAOv7wqqYqHVDm8D
inmjw0crkN4rL5X5gzREg/gcpOcWt1OlB+nYqRhfDQceC4+DDSsFAXcM6A8pfFpKykE6SgcApQbz
+j4FPz3d5gq9fT5cm2UEpSglQjoVccciKGV+q5aV0mKWZVSkK9sPn6fi02+2SHj8ZwsnrCjU3DRg
lZDSlZcPo6pMEljqhu0phqT3J459DikUPJKR4EJq5Xa/rsT4aAxZQVSp4BaMvOD58g21phuKqWpP
Ur/ThVf9h+tE4M1tAVnywJEU6JoGVtUkWzFZeSxdiyTPml7sHEEtszKCqump/hQ+Ekmi0mjKUKRq
dQIbbtoQJpvFk6o4w7GRgbKPEliW7fS1EP3qEfJ3CBb7qpPhiMQLTXvyodDSm4l4qDikbWKk2B5a
OLgzCll7XqBat9E8o1tZWVdvWgMyvL9i4zgyFzNgSJNfcC1rTwxusFm5K2VLrqg/HMpWsWojpo1A
Roi9+Kq3MveX+UwkXf+0vJiAMQdlpUEl8RQ3EMGa/cq0jGbQK+WR+v1OGnNq3/PqMxufGrYTDTcY
X4CUG95WPmNuZnmu4aUpyMgDSAB9LK6pMImYVBU417rk33joIF5gD/r8sBj7bW5N71yxS2RXC2n0
KtzpcNQr1yLg+Uq6+AIU7vGmAPoLG+98E4hqEklikzUn4RWowPse7+lWhEoWb/HRLrZy2fEbB4W+
ZrDHnU9qx0+hTBN/twjQtnVNeDN65ZzhAKs5ZaBa5KDm0/1nmiqOhRld8H8/cj6i/lw0pV+JRqxg
mGCPPIKhDGpQtqtKJMMDuqoucXVpQEd0loTHElmqhDAtT0IF8I4TzMFogbgz9I95bMbaStx17VwF
1A5wZ2iYz+6F551K87TTStY1J30r3PVBCrk9K6cxu0vXgH3zCX0xx39aWoQlwtSXRhqipTYH3qfP
OcUOmuplZS3Pa/VWK4u1HEix0MnAaZzwKj1xH+pPXG3y3halvZoTvnDDQ+Obt9u8kmIAhhi6luCX
KTCtXpwfrI8CWesUAG3a0IqxQZPyTZH++zxhimYVYYhBzwan5/Nk1ErWZzHXnNL+JdKgN9Q9QGQU
Gn4S4vO+G/5f+vSnucVk9VGYVhPnN6cq/2awEiz0jzKJVk7eqwMHPCnuPjx1wIU77xNioHhqVfSJ
GTQBahZiAGnyn8H82LLwnMKxxgNjifv8vJFSGBg3xjE7BT6U/hQytMBIrelRXLtKkW80kAKaYbIX
tWctmQyWyzk7acJjpNIi3XH9FpYpJsjsgQzhLJBUuMbOIMcr9dvpVXRUGtnP6riSnLmyyYAIBisC
lrOAOy7Tyr5U6V3CF+w0IF08CYcWbN3bq/3KZTHrEsyVOFCjgFo9H89xkpsymxg7SRANwyXZljuf
bdLmXvbt2y0tjyZkRCDxgcwaAIJ4Xyw1eruU+XDuFZkH9Tixz7Zlzx/C2ICMffsQw5AqWcPaLAfv
fxoExGsulMB2a7FU1IgX47bWmceJeGl3mtfJzcq+utrEDBaYqQcodC+XPD+leWJEHeQ9kB0VQ8AU
/uOm+u0EhKVmWaI5Ub0IplQj5PIsqiGeNak2Z9xXUkKgur3Sj98s499zdm4GYgYwm0bSCjoli2aE
SW8m3CudhzRItFFlU68INPg4KxF2Ib/h92Lhso9i11irEfPy2EDTcL+YUwWgz8wOb+crkPFprNcG
VIZUZEYiazwUPC3iI3tM5Cel8WTmduJBFe8VSGoeayie3V6Wyw3w2zyKn9A9wJEF9OqieaMMq7io
Bi+KQlqBy8D0E3JFjQzi80pkJkn4rcUoA6AHspY+Q8OhRnDelg4uVR8EDG2htlr7cEB7kDtY0hAD
vtFzgQq5Ka3LTOjLI3Z0MhlqV+2X31iqVJOxfgmbbVI+9xB8A2ZM2iWCU+SQECNlS1VhC1zBk9Bu
1QJUQBEwNnnlMLqIrP9nqP738xczpdR+z9UahqrVXHFEREmQjwseE+MnTYghgfpM0xVOxLWFiSED
SgBao0BKL0+NKJT9JAy7wUt0s202EC5ju3LXbUXZKl8K4WlMKTPcLjkqbwxV2Ntr43rrgOIijsVN
AKzA+YTF9dBq/NRCF6N+lOE/UDe7cPShxK4RH+VlSSBiucln3djS5WIL8mlF/yzoa66Ol8cMXEPx
XkdGBmLKQCucfwZohgbixoGH9HrC0VKEkHiajPnKIbCMUVHJRdUQCABkrXEhLFOGVSFy46Do4J/A
20FKD+No9/y9EFu3B/XiHvhtZvZPhyXV/EQ+70yndTyAJgbvKftgOES9VUZvnSAR5Rd4MK20dpEI
/e0V6FmAaMN9A5Xq8+ZGpg6IfdCcUHqVsNGq/0Pad/Y20itd/qFtoHP42lGhLTnIHnu+NOzxuHPO
/ev3UPddXInqFTG7eO59AgZQNckiWaw6dc6mRWuulFvon4/BbdAt1SaSF6vNq4ek7z/juv0EqtxK
Zo/ZPbE6w6gPg5KI1DPppKi0pFAxI98ygSEgnDJvSR5A1Z1KzFGTSbw6aTDJqAOj3R00CjheqUle
lFpGCjgWTkrryPNTcZILS+ee82eRZL8jREzNbIf9kfBLo9xlp2nOSEesLTPRpkd8i2eIfAYQXDyv
VD2oNAhYC6ds/FkMr8uexB4m+cyRMyi9sITb1qYW0wreR7Q0YatQA86lVjRC6CScsunQt2/NvgaQ
B0TM9333ps2ReBO2B+kRA90V/vXam4oRdf4pbYWT1jrtaw4Ua6Y2loSUQgJOKREq8SKu6qdh+ci1
Ymc8MsyvLauGciHOQaCUcWtdmwdJWoh+mEY4SRFoS4GcaDZNlKGA9GQMv6cxN/GcnSAd2CkQyEpt
CYyCOekQuP8ZJBignYtA2UVsKEjK0QUuDdC6NJIn4SSqbgle1xGp6c/qTUzdYXyNcX/dN3fOq9P2
gHLBvkFnExKGVHDS9IreVqkgnNTykAobovcOOrtgOCyR3Y0A1yzKRoIGceAagd1Wr8kbAlFTTb1J
PaHBWw19VbGmIjaTxQF9Ovom8uYLxbZsW04PC+Ss59ypSsYk3ZzZyNfjvW9g+yGVjgPoeqnqUWuk
ql5knDtDZREooYVusYp1Q5EVp+YGIrzo/EYDONqUaBxO04KfYdG15VS1tanMv5LuZU68Wla8X1MW
WzxhiSxYDnBTCYHrIceJEwzKevinTq1IJnfVINYDf0qUn/ATJF+D7mmLm03f83cXtJYWsabzJrGK
+BruRqAtuP/QCkqF2mk+ZJq0wKOrBUXBTHKN5a2NcI4hdR0WVjU0L3g2tzI48l8jkfF2WRnwtXVq
wFVX91M9CKANHOwFiZsajcRBGZuVvK062VK1TZOKe8B67rv+Tbb+PGrwbwIJja4bnm7WHLO512e9
RMg1u9mw47TWXMplI6C+KaeHaP5pDDcJAUGb9orSooqpPePd6nWQChi+u56xE9cXAYhNUv8iYFMq
gJXDUNRSowEtzx+Qxy7NU71sSu738KMOKPi+gMSz30ysQ+/2JsHcXxglO+3iJollQAgEGWEnB5YL
XWgd0HYNk19r6HFJNvP8znUA62z1cvwq7Tk5jgIwpGAgXIrPWX7oilfGmtDZzfOaXHwPtbP5ehhj
eP9EWqHmYq+lgmmUjlqgcPIUCo+zKSalzYwBb3CR/zFLurDwcgBInZr7JRvLWhjG6cTvoEGkyc9a
O3mhiJaw6neif0iaW6v5IYEwBPdiILc/lQ9Vu02XrTQ8gH0srx8nYTS76CTNniof9bhmnHi3lxNZ
p/9+ILVOQwSkS8vjdZOM0ntlcJEX99GeK8SFsRtvimr0VFAroEEQhQP2ejqF6K8NXjRoNwhih6px
WrmcetKQ+J9tCSElpiDfNbUlBg9c+5wIT032IkADMPxg+IR4cwwrhK+KpA1xUSGlfO2jSrxUuhQK
08mA2sfkFHmFtjw5lT+NWV/cQqn/dsjCHBulDhxemPYcqGJM9Ht+jpmeM95ptzcP+RaSdoeb4PFC
nZSJwU1F0oJQL0sLrLZSyKBwVTPGWbC2Ky+tUCci8tlZLGUYsfKejN4APVnB5CU82j+58Z0xu2ue
dWGLrlmqSSPlHHhCTinnc/mHnv9dgt/qb7HwY8kKUbiM0k1yKKcXcT6AlV5hDHUlAMGMogVFQDyL
ngI6mh7wh2qriNNJ5z8y/djxtVkWg1MmG3SljMleU8EKLcTHPu3spvxQu88Z8k9LseUReOgot0R/
wSGt5q487bsKFd7leSm8tFUOOhdsWn20Ku6x7WoIhgi7UR4hM3F/Bm+SHLg8EbEh5wBgLFjKqUdQ
NRtKqogcSEgB1pDtqqwTRwfgG0jhqksAlZghbbTMDWPixNVtcWGX/PnF0T3VYafKqTqdWigfBIMd
I3evVJIlB49aZqUyOP25X0LlhcMDXvFjCL1nwOWhBTwqdqS+52kJimL0ImD7FnsWYddtPoPMClrR
kFdA+ulG2i3TsQGXAbx7jQwVivg7qw5KZmdI6iZbyJRqI2c2uwCEu/cXQ1y7QAh1KNJ6aM7GJ1zP
SsbJo5KEWA0lGtxEBSBH1fdqMJuVDhEAELCHYQbCSJA47xs0+woPVXVKWlsA7cSCunW+SHstdAv1
cS6RRWWGlCufh0ytDPZckrBFPv/68wZ1LIC8Rd60mQ6oUphV/CxG1oSScTpAjmI+hWAGnH1le39a
VnwUiocoVwKAgkOLTtdmWl1kessNp4V/a4XSW1SvLWt3KnJHGhlLQA6n66gZnQUgpUDKEU2l6Cm9
HqJh5PoYypAkkCdQYkfmML4h/ayK/qDvASeUn+8PbS18xOuF4FVRvkC8TN3dg8wVEKSVhhNoDcuX
aQpFp4JdF14C1g1kjiQM/ynGYr6I4ajtsqJgBdAr57UOxk3Q1uIjoFVLDbmSs0xsYmM4Peug9O97
2eRLr+S+swUaVSwpnbMyLD3BKughoMJA2kloVGmG+gny1iroh9W5OCyywj1nWgfqlDoNUS2EUuhu
6uHxUkXyEB0kywp0cBSz0TvxvIg+t+j1X06VZmsO+hxZT4AGey3RrR6R+L6P9ddUjCRbEwEGXbRU
3QxBBXUAUCPaqBp1jtTon1CdqDyujwSXG7MYaZBONnukgF2Zn5XabHsJ540i1cu/H7YgmUUnAAin
0FgkU9t7ivg6jPN0PA1Z8UsRuyeZ+9LGp6E+tNIrw7FWDlgdr2JCwI1kz41jZXoHUFpUjic5cAx5
m5TB1kAWsojQMTv+DFlpt3n+a25HK9c4c14yk/EBt3kXJCbRoo+QDNsIDSHXO6ka+nDRIGR9qmU3
AHa4h4aviPuxQivZuOybZVvEu5wDFkL+w/cvZY9mqVoFI/R7kYSMl8Kai0OvG7kmBXSCgBVdf4tS
LMogKxVggcHvuv8zG0doCzSqqZWHsmAMfO0EQZkd7zIZ/R4oRl7bmjUUcKOiH09il3wtIPJKNdUU
lvio/hm4CjKsVi+yoFuri31hk5prUBOJFfr7QXQdcH8gv5UEXlnhCg13ZdZ63AKwbT+5McQYgmKx
RWh9MxZ7JQ7DgDHF8GuwGZxzrRfX+VJ1XZ8JHfQmIdSYbOveV7KHtD/yD0LnxOCthXBUU+2FBEfo
YhcPC6uFYnWFLz6A2lpNn9fyTLwNzT2OkuXmpBRu8Ah+Na+P04NWyIzQkzVi8kEXI8YVriaJimVO
ZuEwCe22zg1f6VVWP9fanXs5s1Q0zQE/URoJZnbm2o2Qgma7xsWrbmMgpwoNTYPzYupD5CaKmSve
/WVdn1TQK+D2RaqKZtPhgkbnhhZj1PKPmt906Uuhmdz8LAGkzggI10IusPEhkSERa3ihXM9nHIVA
x/PNeBqLv2P8oEaaFRDdbfSg+FlrloH7U3Y/98e3lrUgFICQ/cD4SD/5tdGh7Aq+G7BvwEQz66Mj
uYrsZRCP6i0OshjKRu+7LQh7o7/3DZ9z3De34IVh6tqvakPPSmXEflm2QvQcB9Prwqcm6SRtcDRF
agV9kMTkY9BmhPsMfacjUGr6xkC8NUK7comrbSKfovqx5l9EqJFOogfs3BQgzyJC3Vve6MPb/W9e
Pc8vPpkKE9p67Ka+xFypA/KjOrqiwnHTcayy9trUoCpBuk3RlE4U5q/XJJrGsl+kFskC40FxIwfc
BlILxrW3QPHQuJhBJiPEBsifsq/21WhOHAhVgewzSyN4FLkHvPXU8gG9M7vmoPaP0+KN0mbCS/D+
bKxsDfTlo4iBAx6cbDQlG1rTIqHiyGx4+bKbgidF2tYxVG3kY62wyOPXjQG4CFgQLjCeOmuCeJlS
LlewD9GCXGxCCdpnkHZL//DQ8CgGFpkFw9w5Zr042pJJUaql5pFQzVqr5lVnLj7DXegpaG3OICt5
fybXMpmE4uD/jI4OFORK6tJikHFhJi8BpL9ErfUgk7otAGZo5M5uuyOE+LRuq8PZgokHvB5lTq05
NkGzE+PuAQqqjNVdC8vxTVDXRX0ZoAe6kKEUgwhtb3yTypePhhZUyKhmEMcdOlGzdHCQozCpQAg0
1HYACoI5WAGqkxG0rDx78AKBh51BEDzd7gy0bG9EEla9qp8i8Zm3xgDykyEk9UTGA2vtHLwyRd2e
ST2VRiOpcLBaO9bFpnuvCRNR3Po8t4v/NIqdAH2NXgtWZZkcGtQ5SF5ZSBuTCxOn//Vml9IgaBoB
Ih1godBNzhhl05gSFkkk5dDgpUJRWYf4AopSOkJhygr4qbTOiEbR144FdlBkIiIZ38vKRjP4fWem
DskbS9ThNQkL6pjSIIIG6wgBme2Q2QEThHZjREEzIGn6IE1yKCNRV+W8hA2fimhhF8WnfN4NDQE6
8AqjTLtihRjAowjy6UgYUocOvE9P+UiJfOFdnT5B+C/XYPV//sf5wnseGAp0GEqIH8H+c73+5SSr
CehkIl/SoGrgxZag7TMWSILaSOAGBfEFOpMFUgdDXYoaiQ7B5Br+HPuVLYsPhejU3Eaf/7YCI3dA
OTPsyJDTwdsOsiykFEvZGaM5z6qwjnxj9nveFljMIlTISX4fvClE+UDH3wBxvJ4sKYMKg6RFsZ90
zqyi3w4RGePgWzOBNgX0MkHczQBS4NqEUAdo74zb2AeyCNSJs8uqkazMETiH0e1GauQE9XxtwBDi
KkIdKvaLwUNf5vTvaw3ULB56EOojki703sgyI+2buYt9VICn9PNU6HbdnqZ/pE8kS4HTRMTdD6AK
XpXUMDpZzxadqxIfsDA5fOD1TyZ78cpSEMQCVgKXgIpnPDVTU2JImVQmfotqLfdWo29VZ9QDbjcG
4nqZdP2g8xCBDHValclQFi3ISvxJ3xbDbpx2GRi+Dknn3t/lq0NB0lACWBVnCj1bqjj02dTkia+Z
KfI4Rt+j+YGRW2HZoMbS8XKiqi1sSMFOHz8FAFeqf9/fkgQhOiJYKhD4yvWKlGmcThrCcoAG3Fgz
dZ7x1lsbwuXvU48CCfVrbA78ft8cZnT5qvbIsbITazZkkkYF9gZ3okHZyIM04bl0TPyIP0zPQm7j
qfzvi41sDy8SLBN6qqhYojWWoEqSJvXlnRBYxe9/pF89bz2wiCN5iKIiLg7q9msGruyU0Ej8Ij82
8bGNnH/+fnDloloJdDfCUrpPK5hHvQ6TAN8/v3abTDklr/cN0G1QZAT4bA3nEznRAZag/GjKozFU
6sxPzR5qb433t2qtWQSyzpxftArEe/ZP8MkwenOdwyzK4QAHIf1FTvdro1kRRumsaSgzvcu78YGD
inH8Gr6mD/JjcuB2DcSh26/5+b7VFaOg6ECiF/BBIK1pmo4qb7GbCmnZg5oxd5bA6byERT5y49Eo
leAiARIUkBosG+UPedIWgD33y37c8U/zd8BwZzoxgcgHiBYkJsBPSDo1z5wFF6+hsemBqiyGZS/v
tPf6bYoJqxOkm9GtVm5ZaiS3g0ECHrNFchHIVNKw0iWsdTVRoUwUlIeR+wHdIpMzkyz0RciN8aBM
id8m3U0wQJ9iXQ8sbRrGYBjhLKJCjKw31I8OQAyoT/dXn2WJuiTltI+FeYClhNv9RRU+lCxldirO
u2/mJqQgAwLNr4z+EtwwdAll5IsOtURj2YONbNMwNuutB1//ODWGXBbbcNHx4x23S8vnKnpYQDIx
OPeHcHMRkyEgNCWdRQKpDFxvTjHkoqmKg2VfNJsAdLPcHlwDCeL60b1vaG04iFdQ1hRAR4QupmtD
hRF1dR1V/D4uHGUANd0+KZwifbtvhUqBn10Mlz1eDkhYoMRDbcnQSCUA3Rt+H24y4YCCqTq7gxNw
duEx+2rXRmSgWRkZHTg0YIDXI4IYbIZiBs/voUA8Q96Rt4Ie8BLG1UwnBMiQQDiJZhFCPibLdOzN
z21rTGow7MvPYZvZz4s3ux/Qyvy4P3O3owFvFnkHo0eTMH9Tl2dUIcEmqfm4/y1vH6XH+z9+62XI
WCHuRkMP3nU4aK6nqqiSQinLadyPkwO+DnQsTYo3K87ACsJvNz4xhNYN8qhHoylVAgkyPcjxEB73
MXAQVvkHF80W5en7o7l1MhgBhwToK883ABXJFHK+VGUEI9kWssSqpR9bIO0hh9syIsuVtb+2RA7t
ixugbzM11/Rl3Evvudf/DT5yS/qRN7Futix2VSrbDze7NkX848JUJi4dHgQwlTw2jxJvck7v5rbq
QoK2MDX7/gyuONvVDFLOtuBcq7QJxmYrf5YTezyOLLIYGhZ9MyAq7EggexZoDZm7Y/Q4dGb3Nfzq
7WjHu/0WBFL9r/tDWrmtryeQeM3FBKKXtmnLAvY6t4ldsC16ksf74I/ZAtUfLAwfpNsB6eHRPJHx
0HdGzAvjHq1rdWzlGySXUGFb9iLki3c47ABz83SXN21tcKLfLM8kPn59l2O05IUIzMIZ2XU9WiPJ
85jjsAfC/SLZ5d+utKcSptxhdA30SM81dnnkzJCX2Nyf6NtA5doyta4aJ6KWl8KynDp64kWKpy8z
a3ZXHRT3FHC9wHiDG+d6eFXeh0k3iDgNi63s4Wm3B6WQaiVHkNmrvVlChZZHu+WT3Fj3R3fOc9AT
C0jxf4gokAihbrBEjKOugSj8PvEVdaNHlpvtowOq0xvuQXpSX8xxK3n3ba4dmshSITgHGpLA864H
qyFrWPdGNu2DVzBabTrTOEy7iHU004SeZ48FtoW0LQHnAuTatRmxGvNiEWEm81Wn3IROCxnNQ/2g
7Ayr2Qy7aac9xl+Lq3rhUdreH+Lael7aptZTywtdWZZi2qveAHpsyLnt1Nf7Jm4fVzhBkZgB4B2C
CcjgUzbyDDA9uYWNxhbMZaNvY6/bpJ5mVZ78DFVQV2eEBuTWvHGVC4PUPZTzqTx1FQyOFrgsGFtA
XJ2yi1+nvGJqgjmYBvw69+LWz9WpdcLP0ly2g6lvl028q+10p27r7eRlG/E9OWgfwWHet4+si2nt
pEHKi7DDoFSDhPq12+jq0lYSGaXhxq/di7zTnXQzbGK/ObTb/l9rQv/x0gtz1PEiJWpalkU17duf
dmO8dPBVyY0dYV9txsfxPTpkny/5C4ugjUYl0mbPt8vF7TEvhD1TK6f9UINlyta9aqvWplnYuq3a
wq59kU30GKSPELWypKdhJ+z0/4dz9dxqB0QY0ic0R0m0INYp227a14unDxZi5pl3GFuEbIEbjyXt
fP9jg5rcMq6GZNZhI38Cw0/xoUCdq3gohmcIGf9VeRPauDFLyJFGZv/P1P7XKHUxq1qoClnXwqhq
Qpfna/HnT91rNpwJsNsD/we3h/on2eykD9yaXGWWrLvy/qjxoL/2YLnrp9RoG3zAfASwctda6jca
bNsRUbAJXPhnXzE2Ddmb//d5vkUCtc3Ax+BeRfbD0Tkvjp22Yxw+q/EOXBJwRU2Db97oUwT12AZt
Pe3TN3C4bAGx2labYFNZjZe6DL8he/xmPLiigB9HDvSmkw6yThGvAly/B0n4URrQb2JK7+Nh+WWE
pupru/Fb7a3gD+GOM4uQdSWvnkAX1slJebE3wwB1A3S54ErOLQ30hj+E+38b/k1FU8ws/aX+Rr8W
C3pKN4n+x20vrFJuW8bImC7CgPkNHAgxCTiKams77Jv9mJgAIRcbv8rt+GQwrsr1e+y/hunIsueM
OALuZ9rzT8EDocnTHMOqnNHWzdqedo3JYo5ejT8uDFI3DU49oB+zEVqEbpdaxiFw9Q3IgmtGhE4m
jHYihYipgCsbui00F/3YjEhvCSIUmVJTh/5T4XCVo9bbGvWa0oI21H2nXbudUXAAdh0pQjwVKa9J
qlbohRLm0IZtFYyTdG2DX/44dSlOkZKg4xE/nm7AHvrOMd7rq1Ho5e9TBzWJi6E5iN8XH3LzaTpO
NrBJ9VPyKTyFp876wX+w9vjKAxRiqBqEAkBnCGQLFT7VilwBvSuJ+77w5tatveit/TAWMwYB7Lf6
xVyftQfilUGy7S+2ddfxQi8GMIinohnmjvDFpWb2qb5AjVv6DB9DySYU+Kxxrpwm4JEHLFUB2R1K
eFQYLFepJjSDJu7H4HEApOiYPqj+ILsQDxEOime89Y8Niwt8xfUBpUPdFi17oJsTqR0mNWWkdw0n
7IV2N79BzICgHX6pvtrt4ta77/crSQtSvAeGykAJEdh5yjeXRlWMBX++76Gc8DLMrsBbg7Qdhw3a
FvLKbpJ/v2DhM0gtE801UHLTOPKBE9S+q3RlP4V2+AzqA3Q6VSCnCc1uNuvcan7/gEnm/jBvt/eZ
mAT8HCB1IySq196jxPHcj/ms73kZvGlvM4st9fZQlIEegJ8gz4THEj2mqR8bmet4fT9xixl8D0/9
UVq8rgJOkJGMuXUOWDqn5PGeB8kC5ZBFnio5GIzQZVB+BAV4hKw+tLPZsQooGSj/HJmgHoP8Ig5G
IJzQtH49bagxLE0ntgin4+dK3aEJTklYkQmJp64PeqQksLnOjNkE2nltQxx5APyRecB90vgL+Bul
TZSZXnriI5Mlz7qyTGimRrXxXBiUaW1toerVOmpgqxFstGxPLgpq8neNJ6DKeJCtLNOlJbqiFU7j
mLYDLCmmDoy112vOoVus/nvMGPibm8sFNAKkfIr+dkANULC9nr+5L4ShRi+DH/PbKHZCNO3r7/+4
eygTZHddnL1cbfBFOs6Rr+4Kt3m+/+O33486MwlJ8WwEeI2WMIqirsTDNY59I/IrRTPV1qsXxqYh
t/eVj+kyyqiAR5/zJjeIGwHC2SPXZ6WfA5MMYN772DYQCWPsljUrYOWARi2iFgTaxCcupklIg1ZI
m7L0WxPCSBlvRtFGG7b3p4ucx9dDOYPgJAm9MUjN0A9sNQhIf2+S+8bkhvzDbEGvAYLUPAtoTdtB
oQnEYeTlRx4NkJu7HswoKf04gwLaJ7I+G0TuE/g2G3NkvqXp/Q+AGlqhgcTB8hD5C+qMWdS64kQu
yH1Vs2Wo3FjcsXeQmQS1c/So74at9FwCqTyYbeZW5WFJzZoF2Li5BOlvoPZQJbVN3IRc7nf2++hE
VuqY/Xt3YI317MuXi0fboa6huOk4Lu+M3K+d3hHcwe+2siOcDLfc5fgrfYp3y37YdxvNeUSR3+U8
dQMm/x36G48/m/wF5Oamvhk8aOg4uRu7rEw/rbCHYs+Zpgj4NMBvFIhfUauudrVRFzpkQ5/Bq709
hmBKeFNL629jClZh6iaUuh0R6atfH6HVWKktmopVgbkOgnz499Q27MAJnPsuT5/aRJASDGyoQwKU
iX5HetZqvS0Cfiz98UnrdrVVQTIusoL3NGIc2rc+f22I8nldrItEm2EI4pdyb3OVN6iucuJZaWP6
cjgP6Dy/oJshSgbXs5z0DScH+lT6s2aFSBYPLkiqoW2DPjZn+lfmCawpRqWC7gUhLB5TNB1lHhoD
F4wGDr9DvAf/OVozXtPH/gV6ugvrJbI2g4QkCc1cPOJXndpI/CJXgcSBd3/cHaHBYJL/g2jDfC9N
V4Tawq76jN9ZT8Wb5CcZIXwDnYlQQpYRVF7Pp5Aaqtpoce0TY+Gm24abcNNsR2yxsDUhMbCttvou
3HfbdAN6DzDePISZz9uTM/oRC/J37o6/3uTojkSbCDrasI+QQr/+GiPUOplTq9rfa2QG3jp/sBUI
lJcbBf/9+wvpZjOyQ5Dq/uev1Po7WIs124IDeXhLsQAJtSZnxn6CxDhjheg7ClOFLjtVwBoBPwBQ
0fXHJdooVsOwtEALmqKHClQO5jHGNrrZr1C3QsEApOWAWgACR7l3ILf9BPL7yI/QlaE46FfRDDdw
5ex3yCIKvvE3yhT5lIsrtxT7vEcOIQJM1AzR+voefgfDTv9Hij+i2AVlExyJgFEjgUZjLIe2azSF
EyK/1OyydfGMf9C4R44RP5Dj5cpxYAUYTsT1OuqtmLnrwehYGzFrl9iPzcBmKUXe3nHUr1Mrjyg/
KtSB/HpjLr+gKLf5o7uZo5qb+6c13SRwniz0kwILRa50bMnrYSyiXCtVCOhu9Mhhy8ngE3nJ9rON
2E6A/Kg5sBqTz88QeuKw0UCJRphdgVq8tpg2RdvULR/74pOKHso9D6bo19ABaMlJ9/lv5Ul2MxMd
eJ/aLgnNbZ24rPa7mxMdkwsNdyIyTNj1bsBSQSqoQWLEPqQNOBxBobP4+iOoszLr/uze5MeJK0KL
HTUP3B0knXs9Vk43snZC0s+fnelFfiuedBTh+ufwaXxWt7KrbRYvs1N/eGpATv/FJKW6KX3Q9qnV
jcEUZXAS7IMyBc9BW/kzPU42aCCekKiIfwvesjcczkHD0RAcUFneF9tsw6rerW17+Bb4UkhLCM6z
60kw4hFV6zRJ/HkXb5KXXsSkM6vKZCS0V0GSDayp5EWPv10bKauwCdoGGsEz0WpMn8rELl6S96Uz
R298bEI3PoKW/aN84T64j5EVf99k7M8TrfJIA4Fg/Jb+SxN7NIkoACqrT9M2hhrJGxSc6vfgMTDr
4v37vlut+i/J1mM2ESvQrN9aK6JoZwyAFH9qm/41tcoj0OTtnhVgrp5CRHzr/xiirmpV7LkSHB4J
Iu2fSbZOgd37y2E4jKwj++aiI/sE0DJg7sH2BVHT69UruGUMKgJgdqcvyQOo8Ov+jNHP1vPy/Pf3
dco7BmECsjnHjElu6u9URsi7vs0ufp66C8oiTlCuwecP7uwEn50rIwLftm/cu4FyY7hDigQPzPlP
8KH9lgUTD0E3U0yx9u6P8qa8cB4mqpkEyI7IgR4ml0TwQrJeix3uPrTNbCn77ldsgVjkKX6pHRbv
w7rbXxikHEThmsGQ9Dnx7UU0IcuZP8neUtm1r6WWUj02TJlhcu/dbPMLg9S9iOa5hJdDjBAMB878
ZLjhrvW/FwsvXqfdBozze3WjXVijnhilpA7YfWdrlS9aMrAAw49i/dxftlXnv7BCXYhSDy1WvZkS
P9/oj9Dw2LNesjf1LtovqBMYRONFEUmw0H+irGH2D6iXOpWT2BLqiZ3X25M3P6esroRzMuDeYlG7
eskLqKZF8A7ZgwRC+hvSuXZrt2aK0DndGQ4agOvTbEf2L87jN9IHCJm9csPvEQhsQAhkBtbsspKK
qx8FGlo0SqChi4Csro8aBCaVnMboNNDcgcPlANw8VKeG78zL/Okl3Be+gfijBWym9Suv+ynfWy8/
SU7n9Nverg7hn8pjBSSrUdjlRxFHvIiMpUCMw2zCR3HHxgVZjN1aHXSEo0/yXpfd+/52U50h7nBh
jWb+ncW4AvoxIMeVbMVWjIffn8LMkTLIvNnk7PvmaBrsc4h5aY46HRdxxlrkGFzvFPa4md6/BTeC
I0TH8VM68k73tfxqnHyneMImOFY4HJMHMEyL5rgJve5VJ/gsL8eLjPFdaxH85XdRh1ecQTgl4PFd
Nv/AHbmtbElbCU1MUGICGOcUb1IUdKRN8ck5wk4FB5OpPUUOMEd/wevZIog6hX8ki3/kfYAQD6wi
xephfvl51FHXLrnClSlWScJD9K0m/9OsjwVh+e5vylgjlgPSzbR6WGW1nMAYvwMjlyl57rtgymbi
fDIjtbXj7nJc1GHUc3wipzrxPhwF0ZEzB+TJInd2Q3tCjkoyE+/t5/5Srx6AlzapTQ/l9sRoZ9g0
XlI872dH2vRO7kHi2uKswQEe573YVaxJJVEFff5dWqV2dQ/h0mhc4GC8Fz8vm96Kn2Q7d2u7+31/
fGv31IUhGpoPCvdA5XsMb3QUHz0tpuElzmhGT/fNrERRhDKflAEBFkPseX1KCcBpaEI5xr482p36
mQZfAWtTrrwV0OtByGbwWAB7ANmzFwehEDUtx2Vy7AudxUcPIIFCfcEF1/L9kay8FlBcBGRewxtU
Bj7i2oxatuJYdyqe18IWoC/eqsFKsqDwzlSwZVmi5oyT1VlqIcjrQ3ZRCF+b0ISYTeLM3b5gRH+r
U3cxJuo40yFmUPaCfraUFk4b7/TCCtLX8R8Vc8h5jhZDwskLFj2k8KhrHcRaY6wKKVCCxkOa/m3E
f23+OhtAqy+IriQkCOi3XNPWczeodeyn0mRhxtgWVo5+FH5QrEcXG9rIKRzOfV9amXeIPABVgTQq
MnVnNPmFy0qh0eWZBF/iODteHGVfD6dcsiPWGb1ybl7aoV99PPoVlLHXYh9csyMEsgI7CHY1q/bO
skL5a6tpVT5H8KLc5IPH91R7CyTGxbtu4tzmiQW+KYrVkRalQ4YtgXbbCRogvpE6NatHYeWsIusB
wAJhr8Iup3Y42grnrIlxJFZWWz22HyOr43PdAjDsKAkgnU33XkZ6nS4VyJghAD/aVTTYXMhIMa69
vzEItHWBWU6U0M1NDaLPtKTkkdRQd7nhZBBFVaxAPvQ96Du4rcTCz6zuigtzZOEuPLlcEt2INCRq
okezZ3Slry76xW9ThwZ6ZjsxQHeBXyL7JR+b3fJxfxuyDFCXbZFJEmi7MVdBtkP3rT55cfvAi6//
X1boVs6+7HkhlzCM4LU/6I/xaWIABFbui8slp06m/6VxQ5nVyJYhWBZiE2LceriJvsbOMZK3+0NZ
Pbf+uyIGfV9okSQuOSwJmQvQZ687OGpBEcuz0v6rGwV93cDzoCiIbttrt2q5sCgLcBT7Mu9lOoJL
yCjUrBzM6rzhVYfgBPzpNzAsow6CvCyRgGtzJ4kdVOlKCHnl1hw5FSsLsbpPLmxRA4rHYUy4HrYA
hwKgLWJs+7X5EtH1CEgeHqhot7uer0RpSVmjRC/88p2Ep4lVXFibKmSjBbQMQp4aC3L9+5Gg55XG
kzDutU/BvWvq3/xHkBxTVlZvJSwFtdV/DVF3yTRIChhaZtzjP80HTKWT+bxwjhrYrET72pQhniNV
WlA23wAc9bglUynE/rF56bcjAwR3++uEgh1LoqBPAjhpar0XoE3bKkH2MH9TM1SzTUn07u9F8gvX
LwXSTQ9I0Jn6/iaG4HJxVJelTfzEeBWUhxT9SA4TvLE2DEISgaAHOeobdaMylPSgJbmzAtnAzCug
48Fy3ZvWOYRBaEZV9XNpF0BE6tGqZtVYN22X+OnbX2Dxd42t+F/BR+RWb8audrmd+pi/aKfQvj9/
K4nIa7tky15cXXU9C7MC2hM/fAvR+yxbsmyCdo/fVuIOMgLIbRUsVp2VRyVsknoGUHeEsInM94VN
temGJRcw1tLkSvM4qF5ky4/168Sbg2p2z7UOLRJwlZvjr/nr/njX/AVWwWOGljJ0ZFPDhSrXEiW9
iPfsEaMsjlLhsJBqt4ccGpQQGqM4Dj4ZrOj16Gr04aZcF6e+9ktANvvfy86omoLAiSgHk7INdTYo
agnaihg/3/9IqNdM5jyaUPJBHvL+TK05/aUd6pbjWy2NZz1KfdH54E1GfnglRwOOHahN494hfFS0
XF8TqpUaSxOhFTGBS0TKxDJ+CSftV/qX/5N/C5qNfv/2X5Xp8QKDWaw/bGOJwEt1vTb6kMg1J0up
P6Nc62tfoeCKf4ZP3uyhRNGa92fwNk6AMegpgvQXKnY3fd/t3CpF1fRwBPML+W9rlzEOv/VZvLBA
rdHcN/3/Ju26diNHluwXEaA3r3TlWKWSb+mFkFpqeu/59XtSd/dOMYtbiZkZhwEaYFS6yMiIc06A
DAcL2QsY7Nl9u52tcis5XyH6OnC2jszQ7SFd34DLIVF7Ow06ZRrJkAbkwHU730GkDLKbjIn76aJI
e/XLmaMcBJRrMz9uYGYktEUF2BaIJmwiM3iHezDdxtsPdmS/Bg56CyDtWu2Cu955/p6ZmKy1Q4CW
Q6C+Ij5CnY0a71RnuYGbOPWE5n4s97K+MxpGCmrFBMTYIGkFUDDafV4RXZs5TatiAFDHUV5Bq2U1
gl3ZhdA2AI8WgoKQ0P9hVVw4W3j3royKMQVwdoP+3v226o84WyJLGWZ1HOAuIF4gVFoa4BwGBsen
nZp6g7BRmuMQOxpLDoJlgnJ9gZ7qYx3DxFg7Tb6HCY6VqVvJ54oI7UCXJQBqILsoG3OitlzaISDy
N8rBd2MXGv6AA07br2fWPSitXEYLW9SdHwVdzlXEFmS/jd86oJCH4NR7/PPsKkiwpodPYdva0Chy
Irezu8fYSreVXTx3m9yWDpMrb2unJ2UIlPAeJ7dknsPrPOxyMqjtn6t1iXa3+IEvgs07I4i26HqK
ZLpq1pZvvxZnHsm4F8NkiU79dKukHMBiZsimvti0Y6QXMhoBIJtpd2Z16vaCq+9US8I1UVihFe+E
bXIq3dnWDqpdWcLpvdnXuxA56Y1ko6Jv87bsFi6Q6I98YYpuei8AexZuwarEj5WA4IzAfWblYMl0
0L8aiSx0IdYQkuI8L391afhTJcoh4hqgRrcTC969dpJFATJiuEyg3UknNaamjjlRwuupPI9Yh8BK
hm0imW35cdvJr21LiPgRSRwwxBCkLYchcWM1Jei84ZWJFyo7QMCARtZZyI+1ySJCDcCsIyGOgGZp
JZmyxA8qDdUMz/hEs97bY1j7OuSSSZYV0Bm41eXXlTQRxKLikcVCgPQ4bG9/fW0lQKID6oKIiEFy
Yvn1Psv6SUwq3OyTm9QfmuzlgY2Unc0khK25vEtL1AkcegCFORELITbmLgxNgLpuD2VtsWU8bPDK
Q/UA7//lUNSU4zu+KxKvbBw/cYpgr+WbuWckZ9asgPFrgA4FXTL0aF1aSebCR11ZSbw6dOTxaPiW
Id8nonN7LGuTdWHlKv0tlCWAerAy9J5QbdAtVFDPt02s7Sskq5FWRHZUhKDTciA1OuCM6KqObImj
OawK30p0hfoygg3w4YB+o9UIw0hVBzXGkdDzDQ/wCWdKgmM0bjxZ6OV4eyBrK4ICAdhp4CXgTUsN
JIZiea0LWPeqNrvB9qFHp+xbYXfbytp0oSE7ZHPxFuJxEpfTFY5NjsQ4DsocmYbVPd3++lr8C38I
7wHsGOBPtEecW86flZls3tlFRP9LP05mH1jivK0jdP59ULZ8Flt8t1GeGZaJd6JdvabCE+Oawivv
CnfFDxCkDnoMzDCF/oQWK9W+zh2V23fqpv21NRhDXdvayA0YqLkBDomhLicS2qdFi5dL4rUQtw83
yHOw5HTXNgTeYdgSP20r6FJoUkak6Kolni7sq4/UPwipw3o+rNogqoRQJkPyX6H8ZtGhvVSbZIh1
35Gv6U5ABiQyqxn12lShm44KSCEOO66A5VTJaDsZZwaeluCjIZld1Ucterm9/CsHFYqe0CQkGTNU
F6jbZSh4Ke0CDqtfvCGDAdkIBblz3kpT+89tSyuDgTAFLCBngfBdJTN6EQgFfFFlSd6mHigh0E2A
Jm3YMx4gK4tCMgowoOE9fgUAHcGL5cYJb+K2s/Kvsj0ExjZglfTXxiEAKa0DYorcBQ2TUGLUv4O0
SL1MO5SfEOhmsWdWPA3O4l8GyA+4mCh1KCcZXaNTTwJgVzIHVivXtVkSoPUC5htwyVeahKrqC6Fs
5D9vj7nbK8U+T/eov/395Qa6mjRNllBhp/cup8lxHczQQoUJf7jnYGK4v21ifSD/NUFjmBLN4AJe
ryG3mpMLPxusuXINVgOaNSuIVTFVkDMnnOvlcpR9qxdKKqWe7KCmlCBVLlmRxhjK2qYi8tlg02G6
oH63NJIKRd0GIBN4MzZv/9LwyOEwMtgrlUTkYg1ogIMcigiFpvqEgRaJcp6mJMLzg/0E6N+98qyK
5gQM2GTXAyNwJb+Zulig20mSzXiBgl9C3ZjVJOdhp2NM/S/1T/qYI/TeQsevqV//wZVCtAKRfYOO
I4gflKVxqMveCPIMBTO/sj5r3b690dZW5/L71Iks857T6yzNPF47dIWHsDLoGdHYmgkVJAz4eXAq
FTrV2kaKglZoGALXbbRiD6nLfvzbNSUs+4UJstEv/UolxcHIZxnJACHhkEZHbWSEYqxRULeJmoa+
UeswgVEg/sYo5OKfjALvIQBPcGXxdHKmTCM1VrQK7FP+HaMAuOWfjULX0BYJFR8wkKmHROojizZl
Skb8SismJnyXxsqVrd27mgzkMG4pOBe6SBLls6E1nPRjgxNNuTLDR/2pD48DS6xorS6CNzByQKRQ
AHkkyoENopLK2HAw9Qcqe7PXiBDUPUPlePLN9F1lyYSTNaaOPR5gIgFEIGwByna5zaDqVxWhIP3w
TWruUO3QUuW7jBnO5ae8QZsBKw6CeiCho8BIbTUhTksxyADuqBx503vcFvw4tNLclefCGjZ5DC0q
0JdI7snMwNtLnLfn19qS9s+9o2yDM1LyAJfutE1uJUgBJbvEfkGByIo36a7/vu0+1qpE4FX997fS
sB1/SIJc7pBNEe+1X1pkdrPZvEPCMXnW7/oP/1f7MZ4qSErewz0yTK+tBlYeTSg1aHhAGWW5GmoZ
BQInoG5ZzNYAfScTl2RzDMwIbVaf2j/GaAvvsTkF5vTUPOnWbesrNwAuMzyYIOAB1WsaHoMiv6J3
YpB4hmjrrTt/tKkZ9Fb0W4c9xvW2cqAInwxpTtI+RaCznU0yzFnQApUxKo443oeVI30UodfpZseq
vazN6aUpyj/EqpiUMaTwQUAoXgQvfSwRaLIWbuVZthgPdWrlIpwTsGGAURft924wywx1l3hGo1oA
+piwzrUtCsoIigN4guLtRPckGoKonBQF0UepPkRmZBV28pTseNO/K7zS6l1lz0EVnQVDWJnJhVXq
EM/jGHMZD6sTUqGa+a1tWIi5lRsJqns86SkAouF1HyJOTYYgxpOglMzmra+sNnZub/JVC2j0SjCx
KMfRONKuKtFPtcRrE+LLfUFEeMq//6xBHPWXBeoM61IZNCAo4z07WZ9G6/qHjLWlWYOgtrQ/d1UX
hBiEL76hkWjdf8z/aCUuRkFt6H6e8jCrYWIuQXtUDMfY3l6Itc0ErKhIGL9EjJSqiKrlFBpThNdy
AMRoV5p+dUz83aDff922Q6JJ6uaRSR4WhXGIj6Hd7dKl6r5iFNooIgMo2Bqk1KSX299foadAH4Zg
U/F0ArVPp27Q0p+LohR1rPcR+i0ev9WPkt26yqHfirZyn4D2pD5Gx/Zu/kRa2wbKAVx0bhO4aFkD
bLm2QQu5cnP7R60lqC5/FH2RoFjQ+o2MTcjdZVsONYts77vCq7/lPdGLN90uerxtccWhy+BwA16M
Nz1I8NSWzAj8mAsxC2P/KFZWVDg4X8k22JXtw21LaxsH7wYQqgkXSKaTlciNtu2oAr0b7vSdgnKK
Vd8zG4it7ZpLI+QEXkTfc9gjNlOVyHNZ/O0feTF6Q15+mgrsuxIAh5J8enJSOzOTg7SJwU55l+3W
47+b+/w8H4RfkhuD3pJZKLmA2yGMzy3Q4QLDGa4QfUS04vprLqnDYfA1nK2B32JAMeEQfoWW8ktB
7XHEZZk6/l7yBDfL0GkDQg7tYdygE3dylg/Z2+gUd/7v7K49JS76XT4bCBUYz7ifoPrWRJEtd7EG
fTjzfhhgobF7HeQ5saucAIk7Z4LCd2Dq+/LNaE3AEw1r2kW7kTsNX6hYgoaw1Xb/bs9RZ1wDISqa
yZ7LcLGmL5Ed78K/X6m4WIorXVSOL9sQQLbIg9DeEUrzR8Z03t7RVyqokYLuDAqHpeYdhyUKevtI
InmwXKlc9odCISulzhZ0R2dIbLDeRT9Cef//brjq9ClAdjXoddiw0ZNFtP5A8/MttpOT6DwFh+E5
qsxvaAKLbnIWDxOkSTfJr/453bKay629zxbrRO3KWeCDuurAd5HxfiEFXeGl3STH7o4bTPQ1ZDjy
tZv+rwMK0ZflzA5opijVKSgEOYjWrx2rYTXj83Q0JKlhUwdkMO3XdOKs8THZpIi8JlO0yschNaNt
XZ6G4jixnp2rEezFwH6m+eJwi2FdTEKFgRVmaRv4jwcycrAV3xqoaA8b45Sr5uAxG8aR+bqxi36I
lhdmK22ETn8Os7WNTMGvfpvsAkuwWDiCVTNo8UHAO6jW0YDdVOuMUprByajhV6EvlZmSA4ANGr0f
fMZLag04QjR5/muLitQ0eRp83sfB8I+pPUOhgnclT/fgFyOofLFyRqtH/cIacTMXE6hP0qiCCQY3
BdwXHt87DVQKzb3tblnTR52xIlVjviFDyv6gN/2mhOA49yzzYOjftrMWtABmAJ03vHd1cHWWgwl7
vK4QRmGZIJ8z4kapS9MJxPM4MAytzhrKz5CeEUBuoasQRYQKqz4C7OpqKK6OG1F0YtkMWHnpnzQ9
vb2RvkeCCCkiPG6o1Ym6sOgn0n1PvB+9aavuw81wDN6HB20wu/vsHv3KzegT9K8ZCu75/eQWiEW7
x6oz0XjMRhca8/YEX0nnAvcIMci/fhAVR7VDrCcB+UGTpbmGk4CMW2zqQ+wmz7Kb3Elv8f3MzKKQ
Zbs1C1SEFaaTNIBcQKix4SY+f/p27XCb2RK839mZ5aHXlvZyhOTPLw6EVreZVnM/U56731BwM1ny
xitiFctJpI7D3MgQWB1gorSLkwEsxsloLE+2k4N4rh8qqIx3EI5IXGHvvwW7et/t+FfGOq4Ashbr
SE7sxSjTDNADlRAo0p1iy5tk35qQrsPtyvKcazfSxXTS90KTRbM4+CkyYA5Q2ZLFanz60/fwxub4
cacXI+mDudbVHCOR7ipQikc81XyrfJP3aL9RnOQdpIX240Z6VKzBnexok+am7OSfsTufJns8hR6w
4RD+hhjfZ7jNLabS+Uom6XKmf152F79vbAL1P7QY0Ros3owtDexg3c52oqk7t1d1zf1dzjV1OOe8
r7KsxFR0jrKrz7j/oW0+MVwfywX8RAIXAwrkVup50nX0OH6dk91oNmbv9FjabxTId8ZdxghqWKOi
DmQvtFMVhbDX2qpjAL9IxsUiKxIXcmsXUUdS5ks9MnoYmQWTO837BDZuL86KEtXi1NMK7UofCRgG
SFiowOO5U97h2VPsRUe1lZfyjke3D6s/5qfxpYB7674+NJYfXXsxgKigoTaAujnkDZdnHlKa1diM
OaDyIgqcaKVc2IwhrlhQflo1o/ctQG00FA89ooU2UQBqIiQdNN588zc+ml5s0br5sXwKkHrf6PdC
6HCGyVcWRNeV0OH5c+5n1jY3gzeW2v+K8yEtGQUiSQVyD319SrkB+kQXAtZuQp4TeB6GG71WUoR2
7aUB6sQFEjcIYwEOhQq4aPYBTcqN8Cvbam74u+XNzVOBnLEzecomfFAsSTIrJznFuwTpgbuUUZlb
ixsXv4U6J+PcczmwBYl3JJyEX8e5tqfZySN7OLdNYjYh+ef2gq+lpWATkuekuEVE0Zdbqqg5SU1C
wiGxQneEOgtaHAgIJd0IQmMGNB4a34ymiGF2bVlRSgV9DirFPEQGl1Y5wMb7KCHghgiJeTcf3+WW
URAmn6D8AUrOkCXWIIEsXoHpFX2QK60AXKYt7itz9G0hhpB94RH6L0PRm6wLZQp9wVGf+iFOQgZy
OZqhaPIqFMrMqysbabYEaq2vfLsHaoqxWCuOlEiJwQuhQwTwJ1QiO0plv699lIebeJtHpvinPPtI
UoWWjkY1DwEW73XejH/UCBq12zS2R8acrvhYaDWiFICGjwpwFtRhSVT0Sez9KfPei8IyMjOIzZQl
974ymQsblI9Tc1TcqhE2QEJFFTIDLiW30MuYZ5GzWIaoC4Nv+inzCxhCrR2EDkLcReeoAolSxrlm
GaI2uy+qFTfIMDRMm5lHh8TyfZhsdWacqZXFIQ1MAVAACAatvqjxlFytjpVgZF5QxSawzkWz7+oj
Mw+7Zgb4YAG4PaiLGHQ4WAZCmcfQzvMq4VgM95JmY58zJT/WfCHAgSJRMSG6sjRcVGtDJdR1VLbg
IcTYVj84qHGjPRJv6mBIQAiOM/N0U0Fi8/YZWzliC7vU9pva2Q94n0+8JkQZHPkrFRSCZsfC9qzc
swszZM9chGCQJEzjMBBQ9Nq7LJzK+rehoAhmMhpP0OWPwhgbYKynxAMjUPRYWKEfYADl7fDT//t5
mr5fNGov+CnKN+luepY32Xe2N6z0EWrLd7WzLzhrcoxda7FAqWvwq4VdcTllmdGkdZrBbmOC6WCP
JlEeks3UYRGhV24O7DggeoFcQRqC1mbhcr4VggTYcf/Y5DZH2kEnjQ06qn5imVpdqr9M0SW3QAw5
nAFgecGUStoNN1i3d/NaUg/QBQgZ4taAFjbtFNA2t/FzH+VbTbIM76E8JHvO0T6LTWP+lioQbPmt
7Eb2basrt/vCKOXw9BytB3oNRmuIPj+0jDGtOCDS2xaYWySCVBQSl/vA10JBCGMgbjUQoKLR/Kxw
SuXMvT2GaytoziBKBFqEuBMzuLQii5Ha6TkilF4woOSNrqVSbLMqDNfLj2QxwT8rUJpE3wHqPtdr
sUQ/vxpEuehLz47+xFiIa2eG76NZBvR5ALi/AiXM8lBkaEsGJGxvRsEOzlJ4aOzWqobv27N1fcUt
DVHurI859A1SwFysx+9etlQPzbObzkzxYPh3hqjFj7Np7OYWI4rBhw8ncFsje2a5mrW1B5IUJBUN
kqaAKC/XXi/Qc9zIALxsHA6SfoLFesetTteFAbIvLrx/j3RCMhK0arkTbCTZISDIM5LQP+DdpZvG
klzYoGI1jtfSsZBgo9ir5rMMsUgQxfZnwym36G2QWr7ZmY1TW185PIFl6RYKnJWD7s0c45f8HJVb
v4TaHElZ1HFT4JfUnjiZzaE6JB/hb+lPM4KtWDul21sKeiI9cI86OI2sispKRXU5EdSW6RI9zAQ0
dkVORYNmMrSNzWwP8aestIjMGwcSY+FmHoKL+KV0ajPClgLX+C5yhU3+Mb+In9mn4AjI9rD85Orx
1LDNDNKj6Yo70GWJFHcckNHQcLQVBO2esFV3WrS9fWZWbk7SJwcCkbhKgImiEYXkseU3oQbA+u/u
He+7YlNWoHAKD/MLE5e5dnYubNG0+qKN5SgR9R/ub14RcLwi7HiFUZpdqflhSBgPaNJg3qCZ0vIE
FUCVz72QZEjA8pOZeuGTCNWA/jNA1+PB7ln01+sbjZgD5QaXKCaRfviIeiUXAYH+ZukWT5+JwG9u
L9KaBYQc6FqBUg7aK1M+p8xTYL0lIfOmZF/IZs3von9wo11aoJxO2+UtakVi5oXNsUicvrYyf5ez
9LZWXBsewNhjEgSvwYwh++PCtQWpMioSh1cIsL9dbU39UUdduPJyVteJlY0GshfQ3rBBXiOUfxPF
KeNin8OrStiAvBAX+163/wFbUVpYoYajlUoiNDOsZMJeyU2khES0GWRtr5VJQ689QDyx/IRMSHnI
YJTr0CiRhCnSPT+anPRB4F3auWPcnitzBgwfMHagL8AYT52aQJ4jXS7rxPvVGpuhOpXqr4mVLl+J
aYAhhQsAvotQPCl3m/Ol0ooqgr9pU24Zod/aPIFtidOhQrblqhWAIvTN3Pp4ArTNHq92yN0ah1o/
/Ll9FNdmSUFyA5gpZEGRa1luYWmsM7/qE8gkPIBnNcmmWO9ZRZW1kSgyWFYAFSNrREvrcUlZi5MP
G8IvTf+sHrTuuQo8ENRvD2XFjAHpAkJWgSIaUP/LoeSp0Tdj5yNhnNtoESFBysvOjL8dZaLVIGEq
YWkglqBSDzMuFedZrLGrxE2E9s8BVLEFK/2+PZLrRxmMEBlC9Fgh2SdqW2V+OvJxEIJFBKzJTJJP
3EfMOUSd7ElmJQEYxmj2cFbrhQ4Acer5EF+YzRnphsH0Uwv5rhro+ICxSte+H6Ic4L7jTYMmKAAt
LldJDjIV/S+r3LO5ZvspJLvbU7f6eeTsUDlAAh26HMvP98YANCeahhPGNYSxwL75B6QSjICQMeBa
EGfQryU1BYC3CYTcmwrHkImJPv+4PYprv4KueXiRGeDxE2V+yt93AlfOQafmnmC+sbIx1yd++W3y
5xeXVqRmsxyWWu7hvHPyEdnGJjtCWeT2CFbWQQQYE3KpaPpH4ABLKzPXJGrHx7k3tpv+kRP297e/
vzIKoFuQ8IF4H9wXXdZrxG4uVEKJccU/8q83xtfXfj1IGJAtBgkKvfKoOypToV9UtQnmqFfM5jvm
OzQwZezU1REg74I4C6S3Kya60XZSBopd7pWB3Q6bSD7N9bP++/Y0rQ/kP0YI6506DjGYvBP4gjmp
4rWGGw2PbcwwcWscxAR1g/BqDMZKhnEgCEJqOZePJTgArBPBGgjlNpSYk7RhIFbEe3gpQ9jPs3N7
rq7vD2RZyFpAIO2nvchyy6ZBjD6YBuZq5D0BSlJgA0Hq6V32n27bWZsw0jsLlShIDOIaWdqRhmLW
yqrOvVnflvFdeuhmN0kYRlbmC2BzhNfYWNBt+FGauTjltarOlTYgLxr1rSnufNBAYgbTYNUEwgZ0
GEbGDcKN1DimrkP7ENy3jan5tozY1Lo9USsGEPDiAYKUEdBRNAeVD8ZS7wIDya9wY8R3arPL/Zfb
JlbWAiaQ8UJFELQjupqVdGKdd0OEm5bfqBlI5h/tM8+SSF7x5gsjVMyQNkWYD0VMUiz9mfvz70ZA
rQKft0aYc7i+Z3QMFY/ztocKhMSo6qyuBPKDqPshwkIhZLnUaoAa/SRiJeycPwn9uWC1fFqdIsI3
RTkHpGZa8jUUC65PVeQ5E36bWGq3uT1J658njw2EU6CBUivQhd1oJEKAKBeu49g9/ruvU76pQ2vo
OR2xiSpAdxj5jLWZBzOeiPcJiJlobSUhbIcwUxrEzkDLRafsKWFRvdfmBtVplDghbg/2PbWB8mSS
/bJGEoMfLOSkWFDbFa+K5xeK0ygvQB9So6aeVxDLRnJQeKHxXPvmnO1itMYYthIrz7gyU6S/Hul6
CGb3VevsMcZ7U5QS9OedLdynWmYaAwPbs+ItFOAGSAMABP9Ili6PQRlksZrldQEwyn4S99l7AzFN
xnleGQZ6JgCoieAftJ4rj6T4cV5oce1JiGC1+bnvn2vOub1hWTao4wxmt9hIcVKjy5tkbSqwJ4SE
4TGudxUqSmhj91NWgnQEFUE1saa2k9QXELkSJrNlLTbr8+RRc3G9yZUaBWGHzw9OY3WMyGwl4Ya4
zEBGGRo36ElLF8XKcchGFfe0V/eWjqc92us89xXkrqFHG+VH4e92fQbb9Sf3Dio/UW6n1VmFXs/9
wNd6LwHUIXWH0h0Uaw6OnMq4Ucm0LLLT6JAAMUTcdmgTSh7j1LSFDRD3UI/w0tRVqu37lGz8bSNZ
g+xErHLf1SZDKQa6Nri7EYZAOZo6LHyuFvHYzJJnKI46WI2/GVi+5WoXoCoGOV0cd6wXthu1C6Yo
CjupykXPnUFru31GrvwW+TZp90BUwlTsheVUdXOQ+fnQigg+nJKzY/TVPYfp4fm2FTIJlwuChVAV
IpSqA4FNVIGXVsqY9yFJlauH4EUrHRcdjZz+2L/dNkIPBUaQzRXg/XB3A0hH3NrFYeG0pOvEQtMP
CZo1BfaRqx+2LUv55Gok4KzjvYTEPpL7RAxhaSST5HFWYoVDM66meu7R6X3LCxYXb3yWvuxVih8E
fgUXCVzxT4tIOh9eNoDm6IgMiZx661anysw/p9reZ3cs+Z6rkjJMEYl4vMARROO5T+0wGXiWLBog
HBD6piDvhACM8R0vm9nZ2AvoDPTRfPm+7fr3+beQnG8vG31Y/2MbKQA4UdIZm7Kt5n7YCDJI3V1m
c77VFN58XwimEW/GwaxYhSvyElzsRMhKwAkR7RXtR+h9uX66HwVirIEED/o2+DfVMTUrK1RBj2EF
HFfuFdtDgsfD+JARhCwHtR9jJJnroQ4iOO/R8/eq9aDK0NziUIliyb39lBLoYeFZp2MRoS6A8GY5
LDWemqjIGzSP3VQP0i/eiUPTrDX3vvpMkXw+swDe14tGYpC/7BGXdXHWEmVqYq6BPXR2iRw3U9D3
ub43vmVGe4wrzBCZRFyrkAGCth/2KGWoQmfMUssAAdbuhDv1Rf9SbXDf+G1tBfj79k68AlETY0gO
k6sQf13T1geFD/JmJqBm/T4+q/sAdcWH7KF/ErwKkqgF9NKnbcfakyQOoRcPGRhIEEFuEtUCKnuh
xaSxASHigBWqTmCNDOcUxNBmJzksHsXqfF7aomKico5HIeVga7AM0si7MV/x+gfNoLVYGTj62iKz
eWmK2pNNzYttS7iEjaOg69bttaKvXXxcxnWI9CQaTiDFQI1jUtoS0TaPKmFqSY6YMyXMVxwFLnUi
NEc6wGNZlju8aNIO3SAA3NUTM/+qdFv91t9KlCbssHD+ti4xhkNEDglPAOl28NuX1tKsq6d5EDAc
oofiGZ3Jb/I7Pf8Q7e6rT8yJBa2/vseWBimvW/JxLfcJMfgkgiHNPQOU7Ei724u0coWhOwTpH08e
E6QX1HJYcawXldqjGq6rZubo+UPiooOh9jJ/B4kFgRWGObIm1EFamKOcxVwEQqhwMtFXO8xauh3f
A4DWBqdFy5PE6pNDFLtNaXfVPnFvm76KPbB+lwOlwqgSSmnZaACQoB7L0INg8xegMvrnvzNCXSgg
1cxRoGE2x2bzHn8kb0C2+g+3bayEAggDcWvhmkQyCinC5ZKFoJHN+DcDZVRCG8zZ/sz2o/kNJklg
5Y6CToSsRphXeHVs/oVJapfMSTAl8hBluLx6l98PDu+ge0xrniFVuRuhRqTYtwdJJmq5T/DeUQG7
1qDtAtUKyqDcGWnLdQX0siZLaB2tO83lSe0YEPJrX4sHCJLreKXjgUvSe9RU6oWQo5FE7/W/ZfFe
tnaCZga7/KHoTeh6Q22JcdyuzvSPPWxDvElRV6GLEXpWqEmlCz32h1V8Q07YLOyys2fOvD191/ck
ZYjaiFInx6JvwFCR2tVLZsm76NtwQFZzIuv5D28nLuP9cHW8KINU1B0EUVj1PAwe59/n0Bb2rKv/
akcQA+hYgWoaIoorBDSvykEzVGLvzb+LCFrihWg7jEm7ug4pE9SFwhd4nVSK1Hth9BA3dlSfZdls
t57fm2Vq9i/B64i2w8oX5/5Lw5RXLJUqmNMAhpU70UDvF1Duwsp6HVyJ3yr7t/oDdFyGyavLkxor
tV4FQt8sI9OZhOjIl9lGaMm/SnQ4ttsHI9/4ImNHkpO0ONCwJyGfilIiahs4dMuT1oQA/sVBNHgi
egDu1AML1XXtoigD1HUZSgLXVHI4eP64K8tdMTpVeJI+hidgYU784Tm6g3r//e1ZXB0UMjNAq+Bx
LtOFhzLKxSzNMSh/tEQTIU7NinfXtiS4H4CPkdLAVW0uzFNf7JG09ybhnScZDFewajM0/6TADsrv
GBLDIpmmq3X6P4OkirZcp7BPxrbWiEGrRIvgyNI+W82cQW6fUZRnePk1d/jf0cEYdZPxapcMelwM
uMmmP4Zpjn8+GB5+xQIAZAgSNSCj8GygjnRaxEMUScWIx0n/1IC9IDhlZTXo25MxXPt1JGUAR2Yg
DkVsCLoQ3ReIC3HzK1E/ei06skJdxC82PLcdVXMGY2JXsHqUM+1RTqMex8GYpHb0xPokoC2dpRlW
f+KzY9iYHDoDs95AKx5+MT5yGC4elIMvqMOgdCMYyb3bWPFd8aydKtsH01sgLXvNrwxQ7b8rj0WK
oEQRG5qWPNJrdDZnruok7fIBs2pXx9L82LM2/PXDfGnhJ0lwMa4pgHJmKWPdAD91JeBx209P2U+/
WvR6963i9bbLuJI9+s+AfogcQCVAc2E5jW0tt5k8YBoHKzwPm36HI41+1cqmQdJNtiHtc2g2tVN4
p3nEPuIOyi6zC/fr9s9YOReY1v/7FQCQLH/FlPJ1EvT4FemufBoc/63zSrASbhtZcY8LI9Th85Fp
rBQg4b2ns8UC1a3sRnwb6H1SVIa2CBXgoIraT62BfdHxm2a0IdvaGGYLRWWWNhTLEPnzi+1Rq7Fe
l8OE7eEOnLnbd1sWdm/t6lqMhSzWhQluFPshCUeyx0UrxnYQXHAG7PCjTyGZiK7fMcPJXye+yJ4H
+hmoIThH/N/SojSFYj13wugpj9z2yUcYDyb/ubKNXcTY7+uDuzBFRfJiFqVhNcIUmIWC++Tb4G1v
Tg7c4iY9eSwV8jWvuBgZtefyKspjxN6jxwmg8VrCbKse94fL7PI+t1id7q9PEUpvAGkgiYInNPzT
chqLphyloBAm71fqto4FbRFG1LRqAKAiBL6gq+DFsDTgTzwQ14E0edIvcAvH2ELe/NzdxaxuLVca
Y2B6Q/T2L0PUhhD5VuanCYZweYlW+xlAbW07vUjo/hXtNWjYRbvG/a4dTTUrhDm2cR4+H9W/fVmT
H6ErQBcDjgc11OVoDcjLj0qN6RRVPGVrSz5wts/Y+lcyhT8jBYSZlFLwQZm6xjghjcqW1yZvhGCb
7rRuS3Q8zGGvW9PJnC3FAQgY+g+1k4OjkEB0RzX3ubmvwUfR8HP+wRKTEh9Si8Bwgm1P7aFJyGSp
bCrkn6Ho++SD23vw0WTYON/2xVcEQlS/AEAGDAcwONAe6IYZ2iDOWpInM+QZOfMu37Uu7xTODG/D
Od+dK4XW5AlMVt/K7bowS5dIgkTlhrzNZq/9rT8PqhUXW05zt61VE+XH0Yw4dAthnJrrDAkZK57z
pNSPmMWgLoc5ncVyatMZ0oiF04Z2EW5LxM2O/xg+GHvfeuwe8/vwO2H5uus36g9vFoBZ0ECRtKAc
ealJWaGVxYzSRe+qzrG+S0Aywt872fTNL3RCYaoDXnuIpUlq++idBKWUoZw93hIOsq3t0S/KZKVy
r5R3fjYPJvJ/B0b3LKi1IIEMIax0Tn4nWk+zGVrz9u7hszffAluw8o1kpZsCHB7JYkQqV/ofxDYq
xKRKjL5ePA10zmvFBwcVtkcXb9SXeTua5bbdprbm3uWmtBfQDU11870Ckf5XlodfcYxL69R9MgRd
03MxrKt7pP6tClKUoRsd662GTMpo4QdYvlXb8jE+cjv5AKVqkxV4kyVcPsnwE1CcwrWFLgjQB1m6
xQzqFEXQVDhCLqhxd6OrO4Gr2I1T7sDsEmzUtPFEQ/gjomJv5sg4OgzfsbbJgHFFMUkAwA4P+eUv
SBRpavqwn73iBT1Kkof6KT+LH1pv56fhVTy0lmT1cJf5Ybhj8k7Jt69H/5dt6pmjKamey3w3QzG9
MqeNuKkh0TPu/D+919zjepftEsKggfXxVlovClx0Z31NZuw8b07Pzzo0oQ3rITU/Autt84QWXuhM
DvJZYzkfXgCtGu9Un0RXsdrN4/NwUB9Y3n3NI1zOHHXbdHOqiUWGmcvAM2sPmZeyGDlk9ZfzA9AB
qDhohUUeuLSvS9Fp1ZdDRfda2TpDUMTL9yzNhpW7A8Vf0k0XOwBxzk8fxYsANRIbOdWG2Pf05+qF
d0LIpTVW6o4W74o7iCqYTghG+MBwpysnH2YBSgDaDKAKJLuX204J+T5vxNr33DJ05tesMnf9p/wE
V5421qY0p538OrUm79vQTuPOLN2NFa8H++AGgP+A5qDQg1/a57JAGrqs9b2DkaIjtPjCnZL3/Av8
/p3xbhwHu3iqzu0m3jZbqNSc+ROLEvsj/EMtLkCO0E4kBU/MO3WhCG0pGIWi+Xgsos/qXfQB0TzX
uBM3g6O40UNjpm6yUcHKn83IfHpQ7cA8n15V8/UkWNl52P0Pad/V68hudPuLGugcXtlBuSXtPPPS
2LGzOsdffxfl79oSJWzCPpgD+4wNqJpksVhxLQA+ObLXA1o5IbMr43ZwLMNtiIfsCqXjwVAg4I7Z
QCIWyyxoR8HaqgvB096aRfFcuuhRekWPnV88nhbSIeI5q3d8/GuhjJ8IKJYAI+hhsG0e2s28gG64
lA/hZPO6Lu5poIWBJJy+gcVheOtaA4KiHVpMvgvbfCLBLjr0K2UD0IVdKRJ1Ja6CZeQDpehZ3YT7
wBe2vF4I1vIjJYbQAvgBVDxiAMbujlNY1oBoC3f1095MnHinr1JoOhb7wTnH+5JQvqdFbkrtcb3Q
EhMMpzISsAQkurdAPfUyJ3HqDdxfoJ/ihcXMMMHA7t46NEuObNaCnVeJmVKkOKFJMGTXsjNprEEB
gVUC0g/O6T5Yd7v0GbM/6gqzedvEz/xuVe5ikXBzWuzDRkWjvc6ibBx0PI95WtHTegLMVRnuNCLV
u+SzfA3+lHtw2djor1nPigfoJ2GrPE+esOJ1hJxxgy4vNyucvdxD1U1mCeGV27m5C5rZff6OOqid
7uKtFoEC5H3a9K746AuHXiDcpjX2bYJ8TBmgoUdB4hJhEXPmymkA8mynhrvmp1/PNqfv8mYUnv68
gqw4nU0Diwdb/48wdwC3DdwwycpclJ65np183ey05U5w9S9Mw4IhcG058648JiBsCOA6LpeIgRCQ
ZTsLqYjf1ezGk8P3UOY+zEaitxFtCcxy6zwyqrAY410EwjgbeFuvLXpF0MwRkVhFOzDymKWr7kcX
ntzPtBEd0GoXm6CxOfp+Vqqrc0c4j3w06o0Aq8W2M0onaXJVplk17nJSwBtpbIDdAPBGRk++bs9v
+J//fhz+TE6Kj5zJa42aTITmj9EFYD4CVJ18C3ZPXmcUwZCiXHbEcgbYd9sRYQQ3oVPCKwUWEeHa
3TP3Ffvl8EBFzJyB+B49P9c3tWuFIbOiaNpN9t/dpneW9lvtzJ+dGy7hm8s2WNZfY/IXYO7kTXXJ
3js5C32lYfp//7QHTyMhq79Pq8+eRM5rj1rk4/GoEGe97e0/PzlZD55KdHLI7RYPWGYvaUbFlxb4
19r56e33n85NiQYUhcH+0feYEPUU/PWL9omtB7v2Hk0y2iZJVxnx4Qpqe4Qji62yeB2cPyfyvM2I
29m/a9W5efSXLWHjW6Evhk41wmm32f3diTbQlF8Kstp9/V0tHnbObr+qXfyzddfr98X2u168LTlP
8BlM5rcvYLykPB6TfJDwBfrf1qm3ur36u/e+Pe/gOij4luTR7clCJwviLl1/a78sty4hB7Imi3fH
5KYzbow5lPtCRdhRGX1S1dCY8TUpQPveDMA4/b7h55bn35bLeNSnPghASwQB3ssJqrV72xcomG5S
srOgZ08oItk21v3meQ8trvR24R7Wi+3jK9A2Ns9H6MEXz8c/T4oyn4T+AXQ7UVonCnx3fS0MwUgG
TZiz3ZtAesdpV+EGCEZ+th+dk0m0JeDZ7cqRFvXSXOGT2oUZkgCXxKmRDqi8n2TXPp9GThLk5mlD
R8+5cV8E9yuA8hjfoTIsFOStpNnpKZrqnywM1AJlzSQ6D73yptcA7agYFNDAOI+RZzjLzPIr/WSU
o1W2O4SkE6xA6Ka26QROvstXeFTt0OPZ8nsiUUaGFYVUyQBR3/WOa+UcyYZQdLv8HRmzskV2RXPh
lE1f2m7wAiIurYREkhdZnF1l1Rt5evQfwD/CXB6GL86u6UUkJIGxrxV6Odn3eNNat+5Ipy/rbNl2
HD3nCWKOT4vSbETTN6byVLvp9gpG2ya3lj295qQXbnxc1EaR+EWkg7kedDeyTJH5FEn1qe/nQ/1p
AWvhz/wlPYprC+wXmKVbyas+JOJArHdA3D11T4Ds836/0TdINecPQFss3U+Ndg1eH6YqzNGkmuN8
GNbhg4o0Fp5jwdcQzcyL8sWPDzm8L2vVLJNdrnHO83xgl3cXSTpUFjHugMEmNIyzHTllZ425mArS
ocCjVa2HRTG4yR6MX0nlZdy2HOrK3khDIV/H7A56IdhUjjJJkVLOgXSQamfQvcQx/iKCyDxx2z+P
PGmsT08pRtEdiYEHYNCAupaxlCDKrqP5ZIXHEqANId5czLp3To7GxdJRuc4BGwliahEJOnQ2oSBy
nri5PkXNigPRTLvkWLxEf4qKmIfqu3oe3W6Vrc1l+xxQpHeO5txsJ9JiKP+hMR0s9nDqGE9KnHCg
laLPu87u3AEgskgmrySACe1zzi252UtIop3blDwdbccGs5e5VuRG3IfiTiGjM64EP7ZNT1zyulhY
lxwDKldiGB91sgwANgsCFrQenXSZAoWR433e1OP+JcKiXXUgF0Ny4/qcrNjIRUGNxV27wh1HwsAk
jfMZHuw1QKi3X7+f0P31/FsY6x1FlhInxYxtS5eRY9nylsdccGMmzxv2HwHM25MFyahM4vlcBheI
rFvZ4QFt3FTsmR1jH5tKtOZmGCJxZzy2BckrmxKCPIxbbN9rsAdNPFY2OPEh2kT+8GkdAzQ4gcjR
M4Du+/t2sm86+yXMo9BqoVzlQyLuGgB6U7HWOna4OR26Z1dGitlTxh4PmWY2OdX11hmQc9U801E/
iYzBJt567t+q/5wec6uKMMi7PsF6JjvcJAAoN47yUkAG9/dtuzXyzIqYayVkjXqqTzhBzD07sxMh
jS+vTu/9gqeO58HL3/aOsUjo1x5KrYek4GidUfXTpUTCY/pcbixfXil25cmvgYiQjTf2xLsJTGwW
lk0UxzIkyyAlLDcK5li4+8jTP8Z2zMDnqfIR5zV7lpePS+UjOKT2CXhutCuttnXfOqiNbXVOyF3f
Tc/CWflp+I50N/VYmDRRdQLGmRZlVC1BmLzOHHlVOcbCBJAm9xip/3hzjBeyGLMiy8HUnMxURDtT
505uujSWgXNaRkvFLRwewPTtywmjfyGMfsyFT3kCqsHcJFjY6mF55Gg+byGMxajVtKmUEL/d4zmJ
3Rx6Pziji27F0OG2etx7juFvGEiXImMOPIbrhVhKnwvCqRJ3IBVCfQ6QRJv0UO4Cm9u/wpPEmChV
6OE0KpBEX8mGBA76FNcnVHZ5t+q+6bhYE2OipCRXxIquaXD7VUPQnrXrADFRL4r/xcO4EMTYqDIQ
5SycSmqjRke16XNprNt/vnWshTp1U2FqWFDv9KtxlTho3/uxQUn9wFE93hkxBskae0sCZDW0wStI
hUSX5SPpZqtLXgff3VfkYucYq9RlenYKUqyow6uYIfCED2i3R5GzoLvG7z9i2BmwoBQ68F5iPaND
H195hVDI5lmeO1ZcQhxk6hi/NnSkT6+vUGn24Fq3zood2QmETNv89b8/mCsZzMHMiaqFnXlW6YYk
DjIShHLk8l6LO/t1JYY5ltJKNTB31PRYGkxwinj8hiXXEtCbzljqSylsh1QoZlM8x424q2jbvN2i
diGhcnFaxvYkIw9A+6Q5+0fN2G8imcehS2tg6nRYmLLXj9SuCvZpmWWkc0Rn/cOzC/fePaBhW4hu
UOJFsp7ZRylow6ToDfruobMdA24jbpHxHjsZ1x+7zQVgwPFCFluKGawkNcr2LCv3+94OHzAZ6zSI
HdEKtZUfg71kF1+gPViLm+CBa2zvHuZ/lspmkvK8qS0lPIunZj1zmt2/bnPl9bvajhDncc7yjq9L
y2saHaymM9zMXUDFT8qS3sTmxkSF24QKABKICprPMpsXQ960JcGDodEqGsQRmgNEk3kfpaiK01hP
JLwlsp054Pb7kEsy/KH8UaVtooCIfuMPUeQs8qbQxMplXst51ISTMkAubR+xLLTvxcj8ztvBx6O2
lV8ojehi6ECBFuzbd9rm1nCKQbc5Hrp02r9Ne/HhGjBK3EsyuFQmkBd0a21fRk70FD/ED9TEGW4D
HOCpIDHKAg8nn5Y7eFbirl5fiGdtt9BkYdSmqbSLMGLTOrt6q67bbbz0PMlfjHb0LtnSz4xz507z
3lNp1NZQwEfJScF/Xxt0SRsKWZwanPkR7FLLZhfhwQ2W9A7LREa1hqfSN3W382lfSGS2WtT7KVTi
FjwRka3D+A628TgsqD9xWjagCUBUh2yJRJTNCIJJGkUGS0A76iT4DD6R+Ko8fnBy00rBfBQLuZ8I
cdQKM7bBWmp784js17Fbz56MPpLIyUTgJjSfk9MvSpS3ekTTFRce/yZnzH4CY7aHIE66QsUnjE7m
RHATil1wkFezDaiTnYALITzxXvOb+UJWJuPaI1ZqdGHqoPYuAHrSpXKOchtncjSMQT3yhiXueauU
tOn/axtrYYxa0QbFrKXdX2UTwSmmY0mljWLqkmM378QVV4IYk9LOYFfMRCxMwXUq/MYWULQDgXlG
MCnE9YruJa2uxDFeeN3lVjDTdQ0olY84uwS15B7Lyw8B7AVaEFf/cIGMO44gxwBXGz05XBYaA6KB
3TYeTsvJAfkzz4XlKgrj91nGGKhCAOUE7IWT+5b3r9MbMF4jrHmIMjd1XFYtGaM0tsokdAZMRIeH
qF8lJrG82WkdgYQuIPqWAYyAcNTg35a2AeUJnQyJJu4eU0vEOlKX2spYKjOU47DWcarduj0nZQIU
yvo9NVaqI+wkuzlQO2A5AjeTdlOzY7aA9Rt1TCVYOb2Z5jFYVz5MoasQ3Q9fW0wBldj1PXJse1Rd
lpaNOd1+nb3oqHXbrVv1xFh3Toa2lNAu/8cE3KW2s50TeTWYltZDGQr3pQGsVOAcFtqRciBylPye
90OHCiWgI4Gzi21wK0EfkWAET9rpmNo1zhajX/doKkiW3CwqTxaj4bXQDXoT99QJ6R3pcfTo7FPv
UPt/WoaHlhiYB6HPYoILbXDTR1Slb3XtP0tlVN6Yiy6OQ4jv1hZaLpC1xaOX/LcA+f/Sqv9IYTQ6
0ZUgPp2woYMNt9k+7eMjNYtAOdj/T2HIxeGxTypsvTSegEiBbAtNavZPgdPT1xPHJxP1f4u0wA0F
LF1gzgHPmHk/MyVDdmeS/nVbE4wRzBgOCV0c3qrHfTA9Hlr3Xa8NLiPg8oCtBZnMmeWDATjXQZDQ
QTT9jI78orSrJ1pIr7bC5MYlWZa7wot2BaI8YaHxfNZ7Gou3FD06qBAi48gkHLspsKy8jOSdhZth
QkMpwEKMxwZeOif5c/fhvpTFbG7VmWLW6oDNnBYIl3eWPaJ7AZ28/CCE3jP2IlxKYlwSOc7HRk2w
KsD1eM17/2SgPyEAr2X7U7+f/MoDFwlWOHGyJ3fdr0u5TPADO5NUXY8V1k5wLPwePqm2ASPxjwGo
AOVbJC1aBf4H+wbAMTqNqwMrlDXyQRBIaa11Mt45dGbsi3WIzhBlMY9E3PCC13sG5lIWc4KSXrRx
NbfQliWtRMbfzapf8OqD917MSyHM4fUaxqPSCguid56aTrj1Cw0O3u8bxxPDnJVWN0MQFud9S5H4
7teDI5PA1d3fxdxNbVwuh/Ei66mUjfzUy6iq9vvmqGxCt0CaqF+orzEHMZO3JMaDbOVBNuZsoKLg
/4PbEPRyI7Sdd0LcNTGOY4w3ztTQuYE3lfr7oUvN8gjiH2lX/S+ZvMv9Y97UNBeqQgqxqNoZncGP
3Qi5/WgJ5+0fKgRjiYvT3GCsCYsCMNqWJoSo3ceieGaQnsKNcbq4sMz7WQCWAjgfWFC3pm9aulTf
J58GqS2K1B3CprlYWF8cLbyTqEb7y7+tBAt0qvSB1DYRhNJ6p4jETG7P68mpMdjzu6R7fjf6TkEO
BkwCAMGZzHkZ+dxFmTrJqNENfrpEJ8FWcT5blODRoRiQ92dcNLd6fAyd45G3tXfs05Vs5ggbAVyY
ojbLu81beZDddAM8BzSYovUSvVPADUrc3MsWvL2lloI50CupzIG2RqWU8ogVY37HllPEGQHOsdnm
h9HX4WQqT79v8b0c26VANtPTtGYva5j/2xlkJznhpvT2q4Nb+s3hefnF2dM7NuVKFmPyk9kEp2qC
xXWuikxWjBRpQjAfzrl89/ygKzmM1bfGMW7VGmt6q0j5R7QF1OTn1eqb9uX/+SN7hXOGHgnQ/svZ
zTsuEFgHgAyGMRi0+bF4sDE6YiTMftH7OCJCQyPjrty0Pq1fc9sO1DuqcimLsdBakyonqaSy7HN+
FMMACbqIWrDN9QtUKx1L4EdA1Bqz+glgCYzfYiwW8OvMS9flXZpLiSrv1EWP8Bd1N2SkVg8p4jzZ
Q4LOEfHucTb13k28lEk34qLeq6XqSYUZkHfSPjjmDx36WEVXcZ56cp46fskArt36ijssOYLv6eul
YMb8BKAQxSiuJKNPOVinm4/UDV1xR+1dT0AB5wxOtBz9aEDrAFeTeItmzE8vdyII0RT5POyQ+hik
AaWI4ANnC4yiI6UU1D0FxHi4PjyTwBPN2CBVKuVTa1DL97H7UBw6KLVYHJBoHhePGNnnGfl7d+Zi
l8+3+eJ4AfFVqOUJuzzZ+gLgbBXZ/82cFUadYWx1WPqaxmebgXz9000+FwIuREetYvQS2MYwzjKh
6CaQebV/WhxoVP1eOBqSgUdeGMrRqXPi90KkWsvGiFoYtRBAwCYJBgI7ZG95HunNCCIiaxkokrRR
lcKnmoytNWohroqTRvUnK0iCCeu9t4/JNzAJaleX6IDnD+e6ULN6YxsuRDJmV2klJYlD7CYKb6iV
F+sKaYN2XT/oy9LmVkjumb/LBTKWaJSmtosqLDCKkOH0dk/h+WrIb+KnthYc3mjb3YfyUh5jbq0e
yI9F8H+6otrA3XYLG7tJ9TMDeOtPB8Td33f07kVEo60lgaUMTdSM/REQUFetoMu701sIGvPeKV/R
4Vgprs7DmbyrlReSGGuTdsVgKRUkKRLJMTKjIcKNYcw/u6+YB8R09wm5kMWYF1Gv61o+mfIuxtjx
9mEoMcz0j/aNdVCbJpxVPcZqys4eZTKlRP0yLcoDX/JMCGfj2HlOLQ4zzYgMGr3EOWl2IOEqJ6KE
9rSUeYd0flxvLhhgLzC4jOl2IHZfP4R6M5ys3EyUXVOhGqlXJA/tKiaiZ+IPEoX74ZWngvcS7eBl
sETRwFQawG+Ya6aJQ1ZKaaTshsnNlwPssYpnt/msgJEoI0az/vBE3t1S1QJjCYUtxKDd9SqbpKrV
LkmVnVU5ZkZE1TlpJP6anpLnkcdGcC/6BLI+5iIwRQZMVxZdqogbE3BZpbLrfsKHfNkvBV/xx5f0
KfVUg+Md3l3Yv2Wh/ft6YUPfzdpgnbCVmJ4siPSkKyR8Cr8K57+FVT0b/wtJjPEXQkDvGwMkmaat
AXzsc/wpK5LJ3u/37F6O6mL30KB/vaJUrXU5pXIEIu7iv/A/ddyxHBXJ9DAt6+fmw1gNAJR//l0u
byMZhzACuFAZZBBb1CSo0Z7vGaiCH5KHei0c/pko5sqJsYXBwwT6ITymDynyYcGJFE/ALi7cfyaI
Ws0LvyAQAAYatsV5TeaL9BoIJI6JcJRCW+Kl3u6UvCllJG3ypRiTAEq6FqagAagFeifmhN1pMdm5
S1CpcxIvXISu5Ahu45gOipOkXuRw6THvudA9AF16z9KXycEwumPUgNQIAwMSaEy4AnHn+ltUow/1
rDEyX1xon91iBj5B4o6npbKbXUuzO5Bgle7Eu4t3/CPYMjqXRPkmYVGZ/TaatBzMSC/9+H32TocP
wR4OKsYjXRMrljfwq7Nnw+Gd8p2MxrVY5qFtx7BVAa1c+sJStBXMDKXP8ipejBvLTTO7TeAxzch9
RZgepyOpAJRGe4vpFq9qw7FGd1pMrj+FsbPzVIaTWGIHktUMLgZws+HtR89Db4tv1q7aJsuf5ckW
DiZYpX/X9TvZe8xSAE0Nsy+opN10t8yKmKPTLa58gLWjhgkYP4ybhnuZU166p+eXctjkRqgr4DlL
IKf3sqf2aUY+QCLJXnArpwf4j+BC4XcR+vUDYHO8TyR8jFxzmXunRfcRPlor3ujW2bu/fsGB1gV1
xzCzifFqFkzLAiO0VFctOG1XYGoAHHW6FF3V1TYjAbyKvpzd7KG0nwf0aT9nXHiGO/b6WjzjUKra
kNddDfHy+vQkvMXotRdQJnUWaDPdojE8IcUfTs7nTisCZMp0ot2gfUwKY0G1UKvMNh0r31rK6+Rz
qkjwR3dqtwF6VrDRP0In/+CoF13GzS5fiGTuNtpm1LhopsqPVtqn8oblvgCb4eO0iVdTTKx18kCL
b+jy4EXOt5lRCsZGwfUBEgiABHatpyYyUzgwPjDSMJ/uHTJEzWve/Oxd24WLQxUIRMwgDLg2mRm4
cgVlAjMyKvALdI57gouWoAhMI1sF5eBuo3xRfNGfhDchd89YozT0b8nni33xStX5aQJLPSRrmNWt
EaNrD9lG3c/2u+V0G4OznzfnqCkAT8JFAdkIilEio65SrKaJOky1P72o4AW260Olup3F8WJupaBk
iS5htBBoqHkZjDdRnkS9SboSiOkexpWUEwkR26EmHHHk3ERzMEWXchjlAFyJ1qgt5JgTLL/omski
yRf9TEzeiOodSXjaMXdLMY5ucYCaKgxntBf2/snxaMY6ISrn1b7xwIAHeCmBebQ7vbKSSIMEeLJe
BQiOeGV6R56fctuICQspgj+SKgD4dFnvvEcXpljm/YSLfJKJ8pY+JE/dC3A/D42dA8cnI+EhPpgo
683gFpHJF7fidmcrERiAWQdc3oiD2ITu0J50sW3q2Z/AGzACzaZ8pC0/I1ruTu60mUh8QCIlWcyP
v9swqgxXJgwrv5TLKEucx91JFKrZf3MOnITbbczD/DZjHlU5wZx0jd+2iLr46DctMoqafUyB7/j7
Im4gRAA8f7UK5gJPtSGAOguSJvsjXyToIDRX6uq0nBfNW+O8N8sJKEi6j+cWCCOoc7vF8vcvuH19
MFtzJmfDeABFxWNMpaCeqkHPE80f+4WxHrY+4AzJ87v/+OX8Lsmgu3Z9YkAN0OhktIbgHLm3a6Ns
lIpupIOi+u1TOhIXfdEPlr19CIn31yLe5yImSCOv8FfDFxzbdbfrV/ebvG/fnx+7DYBKviKyXj66
i+2f5fK4XL49/RwfAY3hbJzQf9tgVGdznHjnc6vd19/MaFkYiGXZjobqb94KAGUhEsBQwOwURF5k
gEWsCOpe7khMdLMfQiK362YLNTEcjZvvPrMesdsHmkcMIEsSUBPZ3MZkhScARmS6761Wgr0CYuK3
7qjk03AN+ztwvg8xICEAnAaYAvK4NFbZ2wsg4sj08MWLLs9O2G+fwmhto4fRdDLwKTmZ1jl5e7PI
x/4D8zik3r59eE8r0/nObUBSoBX48Dm8nYCmUBLYWXSPeu8Ueib1jpvC7TYvHZfo4zxSwHwdrhWl
+VAVmCQ2i9CVQdRJuaj7o5cTVO0M8pIsXtAg7NKpIaQH7X1Ivg138XA4/DmYzgOZvBPZon3asQdk
0pc/fKSbc5B281FAw6W8yIAxMpgtaxWx7mLACPnNelqjB6/DFEmL79OA8NsBKKB+2wA6Zf2mAK4I
qvb0XaAoh48Hcw5BDFDYD98roA6mKx0RWGyryP0bdhChFUwF7E26Sl7AZ0Zee7vxiEhQMTxybdWt
GwA8A8BUSJQ2kFK2Xt/fMDO1uopzw3+j6esa6v8SIy2fYaIMQTDqXBm6G9EVA7glEz3ibzJawoEu
scw193dLotKUGruZoJUE0D8CJDiUzGbWQ1c2QqIYfmf33og/GqzjBEA73EsEDej8fzitRgc0qTjw
PU57JCnwt3qXIhxl5BAuvkOXbGO7kUmEbsz18djZFofGTKH27OYrAWNHadaRi2RzP9GcldmUWwZc
AINkqxRILpJHqyjAlwmXkkOLDT35zMi2WJWo2NM+uwE+v2ZHBN/D2bPb9xIIvQqQI4F9j+iK3TOg
aoFQ5YSvqbEvBXlDDsoxoH45UQgODEkOC9GWbuOrHoJt6H5/muTzk8InVdg4YFGLn1TDJiAcH1Pn
BJgfDFXwSra34R/YD8EfJoLSETR6eI+udQxtV2Wgh4WJuwswYQCjRva4FEANNJKDSV5P+AI6zgHs
PB/BqMMbqLnBAsKkKbBtRBWYLJg3xQjttXxd6MFX3CSmX1LGvlWyEgE/0wAMMQR2nACT9mRh8yIZ
m1eQGfXdjxB8Lvr2ALpW2nDx/B6QfLV9Ri0uswEPjruIDBxwpZ6/fj9P+d5tpPicCDVE0wROxvWX
DvVwwuukaz4tvpoopoNnaFkeFA/pKfJXxZi9jvoZkqjkiUIG9+SpsWfDEVv3xBs3vuMvUbgeUHyC
Cxw5KhbwZVASq83FwvCzt1Z0PuaQKAFCV7R0PoQv2d/fV37baI07b1IcTaSkgevN2iFK0JZ3bWD4
uzeNODOMqLwAOJdB3v7uPhLno4BWv+E/QwJzadObpeLPQs/s/pnzKdTkXV9xrBljSBjPw/jVDWqQ
rpVtHZ8ay8ew18NTZEsw1J+GrSM7KNgUQxPpcjckf2eCv+IUFvWDM20outoJ9Q87NTkR1K2Lhe9B
YyIm7mRKnMiob1xHmpTUguVPo6uBvSBfRBG/4fMmiAeA8oUUto1VnSc1nUtImQM7AKeguggVO33+
NAD+0R0mg7OoO04y5JkG2sohlkY616quGYmYSVMe+CkRHkXYqegJvbu4lk+Ir1ucrQE0MphRY+33
8Ft/P+PbQM5C7QOAPhi0wyFbzD0LsNIiresAFgETXiX2lMyTHUiYaNM6jjNOf4tVJxDa4h9g4QFh
h5EFer4TqNyTwM8isPI6POjp24QmDBpMK7qtkdXGBWJ+XzaHqtFFSfCTLU3qjhijFoi0bFAkszFL
vTBXsSvkrjx4J7ta8ozrbXIN4rGNSFlQ4lkkLq7PMY8DOazL0vJ7pwLcdwPbFBPDLd0/zyU8QnHJ
e/RuS9JoZ0chBy8eULbQcMQ4CijMNWGnZNE+/1GBFinss5W5zt10Nz4ALDJ4DOGpoh7DLfvcPP3I
xdCkHhIaNNRhU/anaarabILcwgWM7XI4gmV3FTW+stB5hE7WjTNEZRkySKOgqIgPmDWGgmaCuKSP
9pu3vwDtdvd7iQAa8ctDn5oH44iuBvLgPiCwIg8PieN9ow+ggJcUOU/f7uHpL+B9v1t0Bmzxoq59
+4/vHmbbj9yvn+OLtTpuJntpwEVdw0H+s3w8fiG0ONqPR9tdO7/ftJsXjVkIY7yyokRSmC4k9NUD
iOWWwNDk5eduvKCzDAtU0QCmBegHewOqk96nQh3txbXknN45qdwb84vLgywMlBtT/UiUMd6LXoDS
UApMqNsDOdDmmN836MxhfmUf6O8jiBBVEOOiyk1V4SK5OCCDnEmBFe3nTzwt5Ml0nj72wEtJ0WIG
pEDq5/akXb9u/7ij7X6Z9pq8L5Vx8ftn3Fa80XCqwhqiwQ0ZVsBXXX9GOhuG0Fpdth8mUk3wIFXQ
YPkA007QE9S8yty5jRsQHICEyzAdWDX6oMDkwbwAklQLfWeG+R4dBKbTBmhKVuwWbzsdZnv8+vrJ
9wMXiprVR+RDwBap0Bo7AIy1c6r3Yreleer00AjaHRCMA6AWgQyb5Prq982kCnd5pEg/KgA6A1oc
yFLgSlCVuhTShX2fzkkIJAvy33ZSYWoI7xb6IM4o64iHr397KtXUCEsj9MutPLu7EU3P+UJ7NnHb
Jc4bfWPbLZRsQHkNVjkk91EvZWy7UMdtbvRmikSW5RVrMEesqm9MJ1PwYbjNoL+UonXFLVKyDhgV
iy5LXGUklqCWTPbKyORiyrU0o64BEd2Ts3/4LAFMjgoVJ4C6SbWeRYFDRgd4O2SyAVQUqHOn6UXm
n1YVHXN3BAmBE8ZHH077aC//CXfDoXVn9GPEJEW24zTaVc6xABLretGPgHOHcVzoJarBzEVoxDqe
Ej1HQyeanxVURfO3XCY5xiu/MIMScpE4We8H8lCNO7P5AqgOjVbXKpQXWWTqVVX4ce68Wm5PI1ak
uvznV3dCbuKlQxFW5y2SfT0hFE4eYgmD+ly3HTWlECk58Ff8U+adetAzWMCNdIpmCV6F3JGABMjb
V9Zwg4YEMR9dH6CR8JQyhruxeoDxVSIIYUG7HB7b5FjHdj1wqq03cRIVg6gWgRJCSwVoLNe7KWEq
DEgfUunX2zT96QCkD2rp9LMBbTDgAp450cnZQF3bFoRHgAnQ4Tqb4DpixKVaFhRBZFR+WhPdwNRx
QbJPLSaniKyKgQQdiRtn5nHl3JhNDH7iiUL9VgY2NiLp60XKcQbSzBxS80lHwgMAUQOWpzgcb4F9
ybGXEoBaVTziFGKexX+IeyPAbHpS+9b0omXL+DPglaPuSYBpAUc3zorSJVwvRBfyAFwNfe2bix5E
4Huj//hvbT9Nc4A0DxzgJrg+GQFojCuHRpFqf24XRblQlD+///4drUYVCmTpUDfoAYue1RhGohRV
1vkxmQHTG/tZ8c45BUYE2EGQrEHZB+124PqG13O9R6PSjbEx1/NukL0J2E/Rrq//8t4x9t6cpSCr
IFkUdVgGr/a1lEzt6rEx5nl3kh3lNXhSnRyZbtkxiZ3wWIEZ9YUshF9IlenIP+H2sA9ZDFqzPMom
fZfE7oAw3vfl6bUo3f/qaKgUnL0GgGNgm+LJZPbNUNVT3iHdupMsgDiMxs5YmxEnAcno779kwBml
QCEQdXbjLlyLquy1fGxVfRehA9IS7VHrSThzXF7Gf/k/IajpoE0FqRCW77qUdCEKc03f6bDM85L7
4rEKJkG7RFBu4SWQDFr3uD56RQv1NAMMzE6J3qPsWYhsLY7s3w+DeeTAhIfAFGwReHPObQnMIwc4
ztSqMMzkx7WnS+sGPV7xsE5Oi5NbiJzHjVUvCRVuvDGQhcwVDfKv19PUhagleB387r1K0bhFgs2o
El6ofbMiRgqza7Ga5+gzhxTxKNr9oXvuE5CVWd+VxNk6VsfY5VD1uNAxaZRbNZ8hSCmI6kQv2ffv
R8M2KKHWpdLWU8TS2C+cFPMyW2MUpKWYTsgZTG75x6zIiP4zxK8q6VSS6oAJARj9H5QIX+uFsM7+
AgqzXcReBE6v7/G7PJZrmqv+/avOAK0XLyv9KoAuoeoNo6rqGgvgqgl5F4vygOLz2y4m3g7FLPIX
mXPE3fm5xgRImInG2EishO4qBX45/oVE3scHxa2TaELZPTy8bp+KN/AL9C5NHUdIrsvoKCy8Egw0
yIiQGEOyRzBYCJiNenTJw2K7Xf8cN2hc+fr5fUXnJqPfVsRoTG2ZowFM2hnFigIpg82m92RglCSY
CbY8dG1v2mWyt9xgqzvW32bbLjTNjvft0V4O6N9BmX+pEI5pYaM+usuY75ZhVfC8w59glCtoTTEN
tEIEGXGB8jiqORZasWJUcF6fUUUUia8+cLbhxtwwIqm+X+hzHqv9PFgQqSp/dJtiTlIYmtx+Qr2k
In9jHB3Apd6URb7y7R/TV1YRmhB1t6ODXZ6UAQyfyMBY9v4MLUfpWN8f3VIIf0GMhH4m1A+B9n39
bdUMwKFuTnHXMFr1EvzU+xHhthPJi8oEr/DvO3GzERCmQLMR3tM6iEj//4uN0IcwQQN6HPiG7KSW
gxRhHm1MXif73TWhGwDPOjKTKOUxR1zDrRgyA2Jm1GWP87IFgUEO/CQUyzI7fPx9TWyvA91BWHra
mIOQ20BX6/Wi2iRTU8zLCn7wXB+kJ1XyTPTPfqNeMU3eWn/QeldCp4rG2Us2DQnvlhLtAREOBAog
HGQ3UzSHwWhKudhrjwZFbCqdlmbcxh/FHnHLVwUoHDyJF7HSfNnVlYZUpD8RwRkYG1XYyQtJiDQd
ELflXgbL6EvS2pJB6so+gVaRp5s37w01hYBhAwwdnPIbwP0MHmASZEa5T3/KVXlIwYPqVMA5eoq4
CO3UEDGrgksO9wyPJwD22BgqLcK+DVOsqgF1DTicKrtEdXAbE/0reDpNpDD/H2nXtRs7siS/iAC9
eaVt7yUd6YWQdCR67/n1G6UF7orFvk0cLIQZDDBAJ8tlZWVGRqxDVAOWwMB3JhMVLpRVsIagwKcn
Ew2WbIz0W36UAAC/xeJaAJtgtArBrtHYj7fp7E4Fzhu5DLwGEffgnUidCY/JIJrIKRV0GUP1Ke52
+VLOeBaEoMcWPhUU93AkqArTnqR3+9EPufpYfHvnSjwovv3Ugm/y8ThmLoRYQWCFOSN3Jf1+6rKq
15hErI+iI5jKpdmFT48NzHfd1ACVMEYsp4EDBAZ4VK9lFN9kqPNAMnRhPeh3NI4vkhF4CgCiC11d
CCNSbmNg5U70+Obor5FLW7ef7Ka8eU69iUBx4v5pncfDmjtFyh51CbGJy4ASm2uOkBJeexv+Jq5z
S7Ckdd0tLNHdoQE4Cu0I5LWA7aCG1oxK3PmV2BxzW0C90KxVPQe7bmY3wMfGZoAOB4A9XqvV4yH+
6NZOTzHgpDJ8koZrBqJelN2kKYYgYjClwip4q9CE/vfDRzXIgk6ziK4tuP9tu4rhJNEb84f39GqV
f2UfSKnJuI0hy6rq0LIPv4IlR3Z/QhQ8CCCP/QN1ma41N46akgmYkBAttWAX0HsfUJdPvrebFvnt
aM0vhBx3TglEUv7PIPn/vy7aQGi4NJBhcNjEa6AejE5YuH7mFpAFRi4NAtWqRkCvUwtclEq+Io3j
Ma43SDMk+Z6DtKZrPl7S2SMdirKkFw1PNEVB4lmmB5K1SZMrJXtMQbtpaOiQaaCly5vppt6nb0uM
cz+v1+kOQrGLRR4WpBdI1P+gDX/Nm6bWvAKpUubIn5GfZ/5Itb52a8O7pRswu+4Z+/Hw6CI0UXgT
QREPzw9BGwRf1CxWde3HVcUFpw7Y5HalWTEIczhTQKk/Bm0VgxCfMewOe/OV/0xODWdIqdEt3Q3z
9xAQWEhKkB4JCY92lnqrDkPQK2mWZacWZqOn8ip9RGeIB6FZg0jTZo5sJLvMZrcJqFeHHXpXrNgZ
T+yFvwxObUvrpeTM7LYisF/cJBAz/Uk2kfv69zpUBfCr2QjkCQhpsBBvy2eS9vO4B8lTGVRhSLxD
0ZFyFsWYoGoM/vzTINrhMXjiX+VbsG837i79hq7iBlA5oOCgDLaOvU24WO4it+HvnYZCIboIQJBH
Xn0QvaHMI0OhMFISCid5IxspeBRPJShtA7tYcIqzLU0MEdIYiIyjPxG4nulUCloH5jwhFU4C3hqJ
VaBEGdqfwsbdQp/z+ng/k4+eDIrsYWTvkNeEUgBKXVNbahEyHaOp/vloLQxj6Zf56S+zjAb5TRRB
z4AWGEtPQnq3IZuFOiB8GRhJgXOhC4G1r2p+qCXZOTe9ClBcXtaz0mAjPKfZNSDTuZ41uo+OR71Z
mLB7lnFdIVcHEXhSqpsOq1XHPB6ZJD/3NsDtS8xwsz2GcUEN+adzBKEGTUzHxV6VRT2fn7k/0TYG
ZEkFN1yIYTxedTrwQyT2k3REJgVbDP9MBwHkVJdzQlKcZXk7lpuec0TNCRVDWGobns8WjgvBueLB
Sl48lCFfbJpc4pryXP4RTPHU3B6PY77H8POERwaFYSLVRHnBovFUbmh6/Lwp6gtzdO/TSSeWhLQj
SAJpXgjfldWs95rqHMT6iGpJG/u6Py4s+MwILmM85HmRJP5R+6VCV61Qq8hv3fwMAfrobzneENf8
4xQhH4/mFoQWKMPAOVN+OUsZqa0DuTj3vIlW2aIwH/8++cKJA8Hvk1se3Ud4iM2UsgS304Z49Moz
85I8RW8aSoGJKS0GqDPfDzNoqALSj2CPgd6gduzIZjyTyuWZh7ROzJhQXRTtAb22LdDlGUB1pQ7R
PEe4qssi9bNdRkoaoPEhOskg1/qJ039dbblXYRcGfnWWODN7K56yp+EpPLrAgSrAVwx/eOTl2vXj
aaWDNSwWHpgkGYJHk4yW3+l4xSDmRTeu+nP/GaDeivxTY3JLbUN3jCCjJsObkf5SvGmmRiS02GeQ
vZTOfeOkzbatoDjdqefHI5lvcRSdfhmhNiASukkQlTAiJw7frwL/0kYLTVZ3xoH0FEgXiFcjT0xq
HHWgVr5XyOeS3w3KTkm2HYjPhIUlme90EDlhJTgC3UdrHxnor22QDpEHpu8MAxFtyX0XkBJkm1XX
bMJ6IcicuWccU3houAOkazRwu08taRUnKJGcyGdOj/bISuG5s0R7M9/T0ADB2wtxBuhvZhrKYpAO
ch648rmLLCfurMdrPl+Q6a9Td7/kSgwnx/h1j6TUnMiIRyd++ncbqAUhKMT7EelhynUGQ+8pXFEo
59K3pNYYgHrm9kGzsLXmuxe/ruCtj6ifAE+pRR9kN4uqocfWkh0fsd518XzcWWyElbhpZID3ADkg
c/lrW+VV04pNnWjnvVfbLrtqS0NlzDg2/3m6gBYhjwXUnRA4UWc97vPWHWtVOXeZ5bHbJjG01ooZ
5/9nhYqORo7tQuBmlDMHevjxkoM80jXybOF8zC8DtKoByQloCEE00FdzlZRS0nW1di4bg4/1cg1T
bmWNyB+8LZZo7xkDxJwQ0iHsxwNguj5xmcla23LauQ30QDH8wjqEG2Cnuqu3VE+avZ3RuEV0Z/9j
i3zLr70wRGrpDSWrnTnw827GD67WtUuwhoCFxUSWuqTke2dzIzeG5zrS0Ug0atRq5WINNiO2dM8l
uAWQAUfVSrk93hB3djfKYjg5gE4AQ0EDh9zQ97I2Y9xz11taZbnwNpX37i0VEO6MBFEBHuU/sRRW
ajpxbqoCZpsr7rkeQSoU6T7jLZJMzYcCXBvwEzLanzGiGage7Maou6TuWUl1CfUWU3I0p+//+Zwq
eNUjloLbwfvvJzH1awtIqSJ7eCAw5w4kAOWL2zhqZUhLj9n5XQYryGQCbEgwGzQEu2Hqkiu9yLt4
zSWIHUfpnsLMHK6ZvBDgzmoe0IdFmxjQjQA0Ea5JyoHKie8hgKq9y3OAviEwOehyZybnZhsouh8h
aY8TZZSusTOSYsH2nQUjD2iRsLohBvk5bb+msuBj1Xfb1rsggeeihlk5NfgJG6cfFrzefPdhjGhC
Q2oNc4r/mO6+keE5lZEF7xKXxzy31Mbxu9fH54i+UYHaZJGHJGTlePZCKHpqwtWGlImG1LvUzAaH
qGetPnMiaWEg5Jj8DuaBP0K6k1xHqPXhjUvdRWXgQowscKNLdk4vS5we9Czhx0npRMFrgVMJJn46
hIAfuVYD1/ul/FM0R24vLn39fI7gaeBA0cGM6AxZ7KmBmhMTHvOUXVQnNJrnGF1OC9EADf5Eyeen
ZQGPNoLVQnJmaqJqNLzOpaG+SECZZk6PYrhAJBw3rJWvQUTE613jyNtr9gHmOWltKgtYnlluiHyA
TMDlJG0zB6O5ZRu6eSQ0l8HgbPFdRZ4vg/Ri/gwc9CFdrLLRfgJeAphkomAFwSryr+l4Iy4ROX9o
gquAJrtv5diaHxjzd2B0rxnIh6AtpccWhDxCvT+5SwjC2XX4Yx1VbsDccbgQ5E2t80KftoMP6+2f
HsV0sMRqVpDp7Xeu50+LU0vWbrL5yVh/WaM8FRPEKd+ydXCFshGkuhm0b0Fu1OAaEw1NqvX4PNNA
aTheYg0xPop4MvA/1E4SXC1pvK4NrpWer6Otd8Yrb9OEwICwZrnvVsytNqV8IRkwq3zDKiEIQfcU
rhY8+6gxRoLPe0Pqh9fsu8sNH/2fqam+fvF/OXSr6bymy6tqCVQ737M/RoGhxzMZR1Oi3COXjmgh
gPz0dRSM5Ds7JGhL7JxxLRt5tE5aQ13IDtIR288gFTgyQPbxIKTDwwQxcKWxsCcb4yr0ARqR9SjV
h5e/j9dw7g3IwH4ZogZWuICl8hwMBc/Dd35VtupX8t54emfFRy4hLb3C5nXHo0O0N9ILgfY+/oD7
M/vrA6i3dcWKfTjUMZYTXbCXoddBmWezNlSubrWjrM0Fc2R3UCdkMl7qPKYdqkdtD3OgbBaNN/7r
JB5RkURvrrPTTmb4tURQfX8lAXIBEBIXKx09VmKpluitDK9ssuWRde+TNbiMn7wTu5QR/S9T+R9T
dF43EzVfzTuY0rQnXrGiXYsGYwG5LPUl3PhfCzNJFmY2k4gV0JsJFgyopU89WxeLcZTyfXgVn7K3
+Bqdi33i9FZ3E1/8c3RlljI991wpsIBIJyCpjBuSvhu9QIYkAovhVak1osDKvCtGDlG0ft/ul9gy
/osxGdwAyF7Be1Pb0hOiKunUFnMZ7xAPeXvuohjSoMvAbolmcB2WSvN3rilEFYjO0XeCwhxLTefo
9mLb8XJ4HRzNNxN0+J6v8RJqn/wIvWYC8Dsy0iVgmZWoh+DYRYBzdkNwdaPnxv9ObgdG1jdsrXvD
XwZkUh/nhU0yi2fgXgj3oIhXOxwNT70GQ45RcobTgivq8Z/MNetN9B6dEqSiV4UZ/RUgttwaq/G0
YPbOPfjbLJ16jPp8ZMcCZhsjBg3F0XsTLqw9vrEvzFIb3r37CE1PP5lvbBQ8E6fnQBuSOCh4IYKt
wvoYQRb+BQkl/dMzQOtnREsOjIQr1BIihYfnDqJo4k6o+LaTu7wamCC5AlHB6anZMob+JbyPT801
8fWFebxnjOBVf+C9yLRRpyBsEgXPaxgr1+01cZpCb5/jjZEcw02xcOMRx0uPCxcdsvzITiPbT5mS
81TuAFdMrqkdnLMlHmK6X5jEKuQe/c/PU35f8YJhSN0iuQaDoWRmWDphdAtjfdimX8VHBhGzrzHE
erEvwyp9Ug8duO29hem8d9kiTEKzzE9v2Yziqi/colTVPrmC2P4iWqBHGj8KJwACUzm31pPm1Ab7
oSHkz1bVtlmY4Fm9nUwBgUHiAYv8DBBe040qVQLImNkxueYo93doMAsiPbaBaTLcAe2WjRmdmI1g
va7ro7Trb056aQ9gvF9J33hW6+Il+Hi8u2junZ81+f1BlDfyUbOq1AwfJOn8pnrP7Q8iMBD+hVwx
oEkQspcgAtkZ7lexOmdb4Ff0cstcPivIonqO9qSicBKs65W3j/VXwaodtFPlIzrom1u4KEL4E8zS
+/P3x1LHvM6K2uNbfGyMMD7Wk3MgG/G1NhiTf7G4i2Q1K/fAvjTr2lg9nqd5BEFUf9FdgaQjYgiN
WrdciNK2KPP6qj7BcLv+xBOtfE4WVeDuxA/orgIPhUwax5Arpgx1XinGBQdDAHY/jeiqjnZI3ujj
Bo0KZr/go+f33dQYtfhBnWYA26f1dTAGMKu9a2/1AGay58dzNw/3plaoVUu0EsN0YaW3/Zv/vASH
nTstUOJgm6L4QBpfqRfQv37q9Lfodyqb8OCLEYerfBY+QI708vjn70Q0098nscGvVJLM+57LBPh9
3jeit2jrX9dapUfgDHhKwMa0VDa/Zw/FP6QZUMySSdZ+aq8oi9BTvIy7ctcYookhBC1GRQ+fi1t3
FD8Ww9H5SqM7DAkf5NPxOsQbbWpOyXq8mdKGu8qqwT+tRVgiYOgdD+20GPGhwV4WJpRM2NQjTCzS
ATDP+EPYlTV3Zc/Ve2oWzsX9W64+w0MRGe6SsflNTAqppFKE/BDSgWT4v1aP9/ywJnwY1+Q5/FtU
en+TDt2f5MTukDNZSqrf8QTEGprF0fioYWNT1rwiEhklYLhr/trXOlL4rT4am9ZJzyDV7/T29fFU
/oSBk6kkOQQgOvDcJfyxdPYRjZ1CFRVudcvXykfyFVgtmkwSa4S+Wr1lT6UlwHi1Ku3a7lbNrrSS
a7etzfHIHoZVaD3+mnmsQH0NFYowmRgxaqBVNx56g4VVod3UA+tNCIAG4Wv+/BrAtPHtmQt+fgbY
VIDIRXoRXcLoE5pzDzFhD+xjwatXk1nZ648AfHyYfMOQtwuWaN4hVOWnlqjDEvNSLXElLA1OvivX
qdnrXymA7iOIV0WjRsOPzaHFpwY/tL9qrcBRTRkk4ZwVmP4mASTPs8fT0kuZpgWcfRW16zJJaEgq
REUkPUAiNPyrbtJ1CjUTwuQsbDmQ38YASnzpYNQAbXmHPxbKOIzD24oD6Qc9diI0HMULOfjZ/UtN
FhVxj7HAIheDyeoMgCcAmCDUXaSPaWHbzW5Eyg51/XJVpmVZ+GMneybcQCS8B8PJ58s7Id6qdi5A
VH8fG52HNcQoIC94Uvw0VlM7QWOZLpFSSb2ONpFlFVbSalwFBrcJDwNaU0sw4h1BhGduMK/OY9t3
5hUeG3pvSEQjHqW1Hzqhlf0yzBmE5HpWGD2re8jf5TrSTuiNZ5fqa/zMX0NgAqIWqLUiiiJUAFMX
qkZRloeRF95qUNc1+w9xMxjfkM06JmjD8lDhR+8aa9YOcgpoWltCK8yg8EASo4OFcAAA5ovKL/m8
Xx5cFWu27oU4vMlPUPQAC3m+qmyjWbjmeXJIJq6UMkM5r44rwjJEpvKW6K4jgT9sAH+ab+Bhyq9L
xM2i7h8aMMIFYDsUdEJX5IHi8/HK8rNnP/UR1FTHQG0oVYCPyP94KwZ8FlDSxgMjM5C3QXNlD14e
dKJBDV3PHVXH9o4N6Qihe+Pxd/zEGPRkgIkAGSqo6hBM93TOi6YJss6twlv1HllIqdgamO5ccOzz
4MJT7MTCV9k5yB17CCp+XGqQ1UIk2AicbCcZJXQwIa34KuvNGtx3DuvgPjC+8aqHCCxe9tB564ku
+CIO+ad5a/bZKjrVSFkTB5P6bD8M2zLixfDW2gLI69dosSTERecRjYw8qA8Gg4UoeL4uHMg4nC+N
3dkAj65ZWwC9i/6eAKje9/o1MJnTIvHWfGmB62IBlkPjGVDkdLqj5/tMLtkouvW2dhReCyv5zk+h
yaMzVHHqVWmBNQTkpAuvhVkNFjX+X2YBlZyuZAfsvJcNMFvvGkc8Z2dIXtqaNW4aJIvzjWJibY/8
x+P9M+vtgFXEkizie1KRk+nqDRsgMZJ7bHwbd9X5DyHJhT8OrNAe8Ri9OKfd7sX5On19uX+6Y3Rk
cr1dCqOJ059uBRLyoR8BJTOQH9Dp4yTRQpRti/TmvqU2885Z0eJpncc7GCXQWsjzIPLANFOPpCHn
Crct+/Q2bMTn5g2sVW8+USBeMZfhb211V/cFW2ofQQglNxdlwYlDmo0Q1AEEX8ujFZl695SdUCeF
L6S3HIqfojVuPeeFQ1EuhTtA4L4U+pCN8sgc5Ya5IWrjCN2ECDWTVXLuOSMx2LV2KLfyGm0IK8Es
nqRDZdcW0jFOcE2ftJtrgdDtRYHi4oF5jZ+W3OWdwA8L8GsKKJ/NakHI5Br5JhNFWDCXFo5vS1Ab
483MdkGZ/Xhb39lTuIFI0xw2FGlJnp6lXkq0XpSz8HYEoNm68Hq1oMk1a3fGufllYXZapT5LeH6A
BfHNK4zuOfqCKOc2/uhMb68LqyG0xHWA9sonQCmWhK3vOCiMC3ANpLnIY5DyFGKaCo2Ax+ctSfQO
V9+qPC8ikmdHBjoFwO3BCrJ5pMmBuuDSxlVqL/GyW7rrvplPGHsunvn3ZONfUVg2pU3k6uM3uI1O
3Y1d2MKz19n/GgfWjmC5eCSHpuvXll2ZqUMI4zdw1L/4hn+Vd7HFnFIn8PWlA0qHpcQaqFmh9YeE
HZAV1GUUttpYNCKbYXOqsl08RYnRj8ibdgv5yVmARBuihlV0dZLkxZjdBEBdDG+bPcVbbpMf1NWS
E1g0RU7Ir1hMHtlc5YHHvjFbd5+v4yO0YXb+BWnDf624/AwK5THwysB9AzgytQROESFyOS67dRvR
8pFm/shftKeQCA6dpHCRLWOWdYE9JAiQYEZgjZK0SE1iiUdWThzqTTgiWdhdqrN6jG7+VvgOjksn
7c7OmNiiZrEemcbzmbi4RdtgU+sutLWblyVWf9pZ0QOinJUvqz0IFWDEX8cnYcUegY9eOFB3x4GU
CvowELeClGy6RoHbRnyUF8Vt/OzehYP/IZQ6/+K+P/a6s+w/RoISBNIcoP8g+VzKMfHgdkMTcFbc
4j8oN28vjm33Wx333MHVX4zzisgjPzZ5Z+5+wANo6wKPLpoPpgNL0IXVeGxV3JKLB37/Yw0E8xLm
ZPZqR8YN0A/SfAU+IxAMUkYYictkP5OrG+Et/gDBRv/hfaWVIUP7QcToWHB/5M5K6SA6UJpnXt/4
eqNLJnmbEOXiK2GNfzzu2VPv55tUwEFJT/g896iMw+irKlPjEaSCwC+5mOhGTW1uC4UBB5mseCVv
kS0AS762XnBjPHH9vwMM2jYVzzRFizYWDbbBSPsC8pQQ0k7lWt60x8pGeG5n6/fMTsxn1lTt2Fri
+J29/2jzlMOJ21zgGs9rbqMNTggHXf6IWlknX7uxjgePLQHxpRgdABb5hd/1h3SzlC+5410RziBX
STpMUaSkFeekLpT9oGmbm5cbQb6rPEtmtsyqekn32m5pj9/xeIQzTUVpC610gHhRA66GSImZOGlw
P0n6PrxK+xU04lffj7fUDxU3vay/zVAxGrrLlZQJYWZwwh2/ka7SJ7e1beioy6dy5e4c6U13wEvb
6pe1ZoXvFrM+nyHU9HZukJm65lD9+P7XZzZZ69/fRB29MqnqtK7i5sZH26rdC7mxghUPhJEa0X/o
wGXzPUBDI4SAfekY/MU8x0t0mT+vA2piQJWB1zW6GBFR0i+zSqtaf5Sb6vbn7fiBXBGj1+tCT08g
lA/0Cu998ubHa4mBuIgHFh7yh26nH4pXBrm0w2FjbVh98x6vngQLCmXwGJBm85FrHPAE+N+/jqjT
rc+P1/TeUSUN0IhpgK5lZ4FUIRRsyZNEr3Z81vT8JEI38wrhxyfZ7JBSFCwIaejMmjU5xHTMutqm
TrHyF0KEO/cC5D3w7gIsG3A2JMOmXlrOQ14DxLi5oQnbLiF3juz+j5wCVArQMQV96hI7yDOhYWYu
KWHM3tXYQhPj1PXKi146Nr7f3MS9uGmvORSxLG8Dzm60Blv8H6T7e6ewB2XJQ9PPMNou9ebsQHno
qYxb3yqrRBLFJ6QXyDxGOwm5diHBveHqmZ1Cn0G7KTq/AIKdgTYo8/RdrCWu12YCzDPbfMcclIN2
6V+Ug7LvneZDO/n7JRqz/7LKRHQMgTsA1tQqlygey14fNje315Pn6JJffXtcaUb2CV572deBiWFe
hdu1slgPkC33sATXnEc5WGnShweHTGh8KGehCXmjhApb3/odKAZWUqSjcfZJXprZuwv7ywwVgHJj
mQJixEEY6Vv4ZP5EXyjU78RrcUyzhezenXfQdETUlI5Dmo+BAFMjOKveRszhPgZNGdLVW3bX77VO
r18fewxajY9In6A2g3/JpIEOeJLpWVXYkUuKBPsGTD3lq7uWX5ONJG06EzLC4EuAKl7y4qW6vMTZ
M0sRUIbpPkexYhmiuFjfRFzl5U52tD/atthzg858J3ZwWsQZkWtz4taRMkXLA1gCCH0IQrvpSMVh
CItE6upz0Zk+h8RIlkJlJnYtgAqLq/IX2bZh4T6bX+Xg8wfAFlEDePK0Ocuzy8lB6I09ulR1Tlm1
jeEPNhK1UC2RTSiLtc/twnYl6zUdJVFVQpsAIRBCEzY1SoTsqjhUPnvmrjyYcDqH74wRNB/fXLOw
de5ZQnyMPB4KqkjmUWGhmMSjBszDcFb3sVGCIuz5kkkGgKeLvIyzg04wmegtQ1hOwBy0infsqaob
a9wAvkQgifDiVH2d32YLce6dxeJxHHDS0XyDAECkjkJYNixX17lwHoxUMGPZSYwsNhSn3ESlVbhm
/Gfh7M0Ca+wJJGNBWoCaNGHonO7IXBoyFJMSSDPr6r5EZRJ/3Na35Q4JvB5iUkYhIkxYsDrzZ5RV
Krx0CylmBCaLLvIbRNO+3JO4jnbNzn0Z/3mDkOFB+wBwCREYV2p4pGOiRhoWsocxihOQ1+Y7vQQh
/S51gExbGBVx9tN9PzVGjar1pTQcQxjL1WPy3h3Qa1YVZqxBm1fa1IDUps6gm4uxOgmSp2YhSISU
FbpREaijFDddwpgplMJNQ++y/Rgu4R9J3oyO1FvZOvgUoWiaw+jjgc5ewAStDz5UNAgDuz/j3FTa
oWs5NkwvytWrdLuHHGy11M9yxwZOAfr5gTshGCDqYm3KOApUUUsv4I1lvJ2s7pJX7l0wfEVnoSyM
ZoTSkfbdurL53aIKxDyuAEU9ziBoqmFdwDCnUzo0AhvIQNFfCivfZYd4LZ7lM/ruwLalrsez9uZf
upvkuLaIYq62XhLNnJX6CEX+b/uUBy1zL+2xAuKFN9J1bkebxKm36Qocm8huoFfe8dayHa68o7Tm
z8IpsjObX0Fy0Fmq787DAaJpo4H8HDwacHt0e3Ah53lfBIV0AZzwO89QPE/23i7ZeSeEksel6vXc
/6GNHi95CKLBFQEhTu1ldlDlquEZ+fIH6cM3EdSs4I8/5nt11MdwsW1rHnlA0BK4FLxWiOuD4ek6
V21RlU0Wa5d2BUKxl/Ra7PlX1+526io6hk5l+bv0a1E4fHaXwBvhDY8XEggtSWvg1Kqbs6EyCL17
aSQ9AN8jBBA85yA/PT6lM29EWaG8ERe7edKBE/SS6PbLPztw6seJT/qV61WbjGHZAT/eHAakqI63
7gRQY64DGOY8HsY8SCOmQGeKplfcwOCim5oq4pDvmU5wL+AqLnXmU7PTq/vKrgVJDwPDfdFOi0h3
crwmHhXd9ui+Qisd4X6GgsTUpDuwnthInHdlVt42aE2Iy2tWD4zOtVmxH+VePWQvyLUtRWqzWxFm
sR/AJoHGD0K+NDUrdYU0+qLvXxPRjhm9MsAWJqBgDrC9VdjVQqxxZxeCNguUUjjckJOiU4wATWtF
lwb+NUXxV0FZR0DJyoV+6du/LiDpiQCLJOQ24UlxuKfDKjNXLrzKj68eiIsc+atEAufFf2HgUXYg
Yv6S/vYLpbLZ0CiL1ET2vOtBZMGLr9xnivLxCwS5ql0K0sAl+pnZLUUZojaK2PWFx3oYWkC0daQL
gmpeWD2ev9k5pmxQPmrgW4j6RBhMe9IspA4e//r8eFE/T120IIAH15eAn/dv2QFAcVM5RPKq+QOc
koSsUwig4pLzIF88OV6USep2a13B9aoRJjvro3uKeTRUSmdLrSHR+/fsCgsOZPZGoKyRNfzlqjS2
HZWSDBA0gCpyxaewsQH2HvfaSVySortnC/RfuLrR0kz6KKe2OL7RCq7isVbQGgW8EaTQnwOkXFcM
5IcW2y/IwZnOI+5mBEdwjLgs0Qs0tZYko1gUXS9e/0TvGFxw8e34JX2WP9v36OXxNpkn/9FsBBgB
YaEAWBbcGlNbQj42FRtJ4nXbGZDz9Vbo1RzRQemDb7s3Xqvb+zuyoig7LHWozc/y1DD1IgJ7TxrV
viACqB/JQFOG797aXzhi8yhnMjpUuaejY8UUmlUjDyP7/JqvP9x15GgbZg3yM2upJ+3Hsc6W7T9T
Cajg1BjaEfyA8zGVbbliM6M9KhfBQ5q73gQ7GXrs7UF2zX/v9EO0/GsFga2cmo2zURvZEBMZPQs3
HojUwOLOyp7ZA+5pPd4ts/uTMkW5RS0vYi7Epr2axXndPjNLj4Ol36dcosL1TVS7nHjlz9A5CnnT
Pw2J2YyGB7nAClJS6OPYyJ/jYInBkr+8c+hwvMH9imoM0c+i9mMuMF3vpb50LXeMrmzdXW25R+wT
p9ou0UfMo2GSWvw/WzTqIkTnViFLrnhlnX4XmvonRONKK9sttY3MoCXYGxND1Jas/GAUmUARr8q1
vNkC6Ma37Kt4SrcAhIE3VDDKJ4A3AdA9VUv9W3cuoKltal+2RS8MYqKJV/A1eVv3dNJHh3mTnBHs
556vLxq841AmY6U2Z+FrXgTeMRENUiNEhEHV6hDJ4McnYJ4Lp2aU2qJJDt2xomdE4JvDdXoq9qgV
u2aJCRWM9snfNC9LnMnzWGQ6j9RtAKBdiV48bEzVyfRdby2c6bmPlPAWB9YCFDecBKJ8ap0CLU5I
qKxc8z/st2Kj90SxmAra6DFiHyDo/KXQZDYg5F5/qAkJIQ3AkdRC1YLgl8LA+0DQsSifeGvO+nd4
DLGBNwXemxoogmj6lITpAy1oRbQxrcVNv+uBV6t2YJG1luAQ85oQZYmaPlcoBiUSJf9W2syKWUH7
eFPsyxWYbix3xZ2DNdDhm3IxJ0V+dnLZUGapSYzYMGi6EWa7jX8KVqKRnrjzK9pp1qrNrBc2/ewB
QxmjNn3qNyPDALhwiw43L9LF6wgyxnBfrJbwK3c243TdqM1e8KznQvvDvzEr1VFsb+P+lSxpwwFT
6C9yO9/diL82CRWvdokq+HGKYQWHI/eSAmmwNJ5Z3PgzcYQ8XgFYE/zY07s5FbRYiljBv4He25I3
3qpfCY57xJNlYYVmzg+GCCCUQF8RNtL7HTmeTI7kMrhlFnDPQMzHprRtt7IZrUeDMMoSevwOmJnn
BcPzrUE0CYHVR4s8yIToyLjJoN3l5nz4s/29i4QcVvytOOJ2CT81B0pIU0vUaok9CKziFpZqswXI
Gy0B1otgVdtsySGS3Tw9WlNDZNv8elj4XRa4IxkSmPG9w1t7+rRVU9oPtn/xXpEWXIp6lqaQrO0v
e/kQjkxew94AT0U4Rhu7MZGU4P79GGNgqHWAnpe0YdKEBkGciAU0qkLgMBvSscod1CNn+ahQLenp
zIE1ZLF+maI2fhYAAoKsdngrrHIX24URm28tRImTVWD1qy7XhxN/VI/FWjJYCAsPl/7zb4EytvF4
ey59h0w9AMIE0N6ixnd0YNnncDLqnXpGupM1Biu1Ub13gnVnN3+idfwcHjSHqMtGtrJe3FSz0HY6
ITIViflqoSJ0wIdAA8ZEia4ymEv98vka6uW+hG6Va7nWEhh1ngaFUUDV4X8gewzCSerIRAmftVKH
ndXacqkLO98Yt9BuV032WOzq940RnvN98cIt0Q7NHevULnWCEhArAfwGu967CEQZzyGbvtRROnet
UxvUqelzPyAwO3JqGKBmPmTTvSb2P9P/I5MLqS8QC4F+HNBlmoM+d7m8bAZ0l7COuHEddgOBOFQL
KjtAiaJxXKdyyhW3GQGVk+0MCPRutcRDO38u4BvQEkwiNMDz8D1TB9GNqprJXZ7cmu/qAICesfPW
xSf3FO650+PzMg9vCYXSD1kUyKlJO83UFCqJaDodk/RWgvZgNDlcWOpahgprqmsbZIVXixAI8vGU
twWduwgmVGRmQfpF3fgpGMdAp5emt0ov8HT1LM04We8EA3laukLuOHaYAmMMXnlEwJoKYySlLfLa
zdJbZJyWnsbzRQKNO6jJgYol6FEUIKczF3VR3o98HwHZaYJ8cIBwiGld0aUPfMzjRZrtfGIJqXMw
HCCwQGfC1FLhqm1cjGN0i3RTGezWQMa1JJwTj83M9wLsgF4EhX7CCQdmrakdVizTLtG4GM1LAKkd
BLNCowXkca3w8C6uYpBgLEUxs71AWaR2n9w27dh6fIymw3y3D4RN0hlgQzWK0SbcEe5lsQw2u3uJ
FBKuQhT/0fYGptrpGLlcdQcuSBIgqxRd3OyBLlrX1nAzH8/lzCFSZqiBxYo/JHUT4wQbydPr9Xsp
Xz0PjigDlMettNyPvRwGXEfZ1vruIFihbvx7JYMyQzldVmnHPK/IONAnGWLrqfrBR3Zw4dqe5w4o
O1T4IAWjW2kJlqW2extDsm1PF9eq7hnKJgS+7/Hq3Du7EMQCuJH016JCS52otmTVMhCIOVC91Gv+
qzLB3QPx5CUGuVmYTsb1yxC13fx+DIcuD5Lbn0JH7xawpom9sNXmTyhiAwS/KHDhMYBdPd3SgLjg
QTpksGEfMW3rXbS7nhdjyTtHdWKFn1oJ1aIAggBWwCnI6Ta3AmwVec4ntMh+nx8vz71JQyILFSa4
biBaqM3Qcyp6AQIvvTG+/ifrgZoJPX21emzkjlMl3H3/Q9p3LTeOLNv+0EEEvHktGHrKkGJLekGo
WxK89/j6u6B7zwgsYbPunn7pmQhFMJFV6SrNSmw1mIZPAOVwzU9WGlIhSw18A3FfpbsUuHN8vTIr
xnj8oqLO6UznOgv20ejNcVwKOs+jS4wD8c51TLYnJtTz0qHN6VAincVSLxkB6LgPInCC1Ds8Am2G
qE1W68p1Q9LmNChplgsf2z7UOj3v3Gl7aPzes4bvFjVzToKya1ylZa3RVDiueCOueJOzuVfJPDFK
pkuu7oqT6TRnt8KPtaQEAjgJMXvglHuFpPpGKx/lFN3VT6zX+pI3mDNFCbQgAF18qMBUQqK3KCAm
q9d9OvgbF0P3P8ZyKqglQMLO9Ua2wi3j2het8+z76SHUPJWnPnv8vLp1c6LYKjmW5vp9wIh88eu2
WrIEgK6da6XqtaWPkd7BbEyNJFvOLKxkL2BCgBn8LgUDc74o3TR6vm2ztpzuBYGAI4YkcgKHsxjS
xlBNOgwNO7XnyhHChg17p3ZqAjQDy2NdEksGKOXM4n7ohggHV3yGjrz5MHYbA1gRdnQa1uJO3HnW
5fZVsdiiYpwu5BQvH0DQCh4/kv12zWKJoTY04lbmxrwr8SDwLKP9Xf4DSIbNbRZYFCgz0OUF14w8
FFM/7EanJ2h9Yek+w8/QzsyXvRET1bj8Dn2Lxaq0MeDlE4bHXIwBviUZTV7X9mxoYk7UqnaS5MFs
9wUZ3jtnu9YxFvJ++8gYxgCjr9ekSm+Uk1KC0mAsITQe9vYTsFo7Iv+qfAyksJpbGP4TCyGuyTVS
5Qk8N5k2x1J0FKpzIDjE29xkHeFSgDM/QsoYeKInuF7+ZQwUQLroZumMlrIudzL2ZZpmbDLOcTqn
/2yz0bxzzZhX6XJWSpP6ROQVu4KBIbR/iu5YSnTbZ/9YalO7RdjVA84P2y3kTQWsjjWDkdtWFD3V
14zwHd+LQQnZw3uxPun3/s60TZ01E8MUhEmXZy47zau64wQwwn8S7OYeTXPao86yorctAjaOXVNp
U0nA4hyEUZ2J9I9uohx955sB1g62byngULTPZs+tUpv1oFumO1XmkFLAFizqECOv7D2O82G9MfFz
qKaBl8vte1o2RN8UqPNLlKDj+SxOz8Ipe8Sy862EBFa4uk2ExQZ1fEKhdCXvgghk2njsnLV0/3cE
qFCKV/sAyQsQSEYSYw5K/xM+3abwHwTtn4OiU8hYNTx2wwAShw7AXuZ4tKXU3mL/EOMVOp3FTwPw
TYcypK7fIq5KoxQ5Av4CAPq7p9hm6CbjzunpT8iaLhc1pKoDYBYmf3719jY/MIj8h5DtmxHKcoZ5
qwylFsLEYKQ2QTGeI9GqssJjvGap52Ttb50ZZTTjrkykpMbTMNzvgIDq6BIAiV7GQ2quWcmpZcP5
zRUVTwlF3XahEiBPuX3G0vETg5WflYqvx9T371ManxpVIJQN7kaothoRREtQiHDkjpXFk8QpCaCC
fOvxMfoITK0nIqIrhkFYFnQAXmOaAuUCnoa8FZVWyf1mSo8CgarfCERbo0CCuQqT5esmCfhxbTNK
lFlAM2kT5wqyzOJHAeRnpHR84EPt+gNmchnB9vLTbkaLshBaksZJ0IKrAT1Yntnt30w7Xm8/LxKi
FJEh+4tB9zcxuqseubFuTDkQ8zf+ySyc26Zo0ZrOfp2yEHphZC4MRHq+TPN7j8mf0+3fXzQPSIVO
UwHYfkVvWCvQyaAAZRieu7esZI2lhwlBZHWbyHS3P+5+RoS6jzwHOq/QI87RV3Ckqyc0IP0dBYkK
fksO/XC+hxDbfwZEI0SrXvFrRni4eNHfXND7aDEe+v+i3sfVA0NiF2959tNUhCsOAWrPFQ5IvABW
aot15GvGPbMoSLiiWeiU17kRoXcWpgz1wNo+uY9/yQJlll1U5nTOAIH4vsUwuM18Qi/bqtkhUdYY
g1Pd4GsQ1cZOHn9n5j3QLfelyeCDIatf0HOzg4qNUgIlUBkenn8bb4gw3/9KGWiT6wP5QmhEEPDP
GOdeYYF3ubpNYdFtzQ6KMrXDUCeZgkrOOd54T0AXYaabF98tMwKUPutZzhXx9E6SV5fSknaYn4TN
CIDk8VeM0KZVk7sxjAqoRXH0SHTGZuz/Pv5CDzRg32UJk6waXe5KChcPilrKELbgZZ6Zg0NSjyVR
S8HRFRXKzefoWDfwT4aCk+T8Fsgm2vQo1Qys8H5Bx6/oTH+fia6QFWnPT9zg/b+ZDmxgye6CZGH6
GCuGgdGDJwrd+RPJUuoDqC3DS9wBehJA/grGlf/sqEaf4JwEdVgjVpjoAgcS7it2NF3ucqd6yrEv
SbiY0btPGNq+4P6uqFFHZuSZMNa5mp2f3YPDF6aMwZkW0U/5cVuSWXQolQSScFfH1UQHfTFY4XM0
3SPr4cWiQWklfAinqC1ObjDVFbYkwqOj3wfD6OfbvCz4wfmZ0ZnmqNY6LZroWGVLspaZTFiwLgBg
wAMY3Q9oEOCpszLqThC4EWcVXDpAfeibYIMdSyEySyz1X0pkXZGijszlOjXMRJBS0JKt4dHi+EA7
hAT49kD4X6yEz+INfXP25eFmClqFUhOFE2cKMRzObM1j5Hwy3MuytZkRoSJGAJb0TdODSETCzW6w
xyPyJE+MWIhJhYpYBqU2NJ8HlcKWV4doV5jek/D5NPxiEGIdGRW3YE9NhG6FryNr3oS1erLT18/b
8iwuZK8wDzuhmKL/BdBwVOiSdUJXdpo8PZHdQ3TMN8M2Obqrs2sFh+CAjoT9S38Z9pmFdgT7Nu2F
aANrs4F5hqlv9PvQutSmKab2SwEvQMHKd6NCngLL+jsSlDy0Gp53ktFNeWHRdNT924nVMLUUmV1x
QQmDxInqINZ8es5K8lwAO1jySKogH/zAmiBa0tgrUpQ8NLWc6WoJbio73OSx+YwZ7tIsYnOqPWgb
FirNgq27IkeJhuGLQuslILfjP7qACC+372ZJja5+f6I/swgA3YjrEaOb5/EOlW6tNIHPkpL1JVuL
j7dJLQQHV5Qov1qgei95AigNK9E8VCv9z/rvCFCuVI6UMpTUcSqk8OZvYH4xGFiwBFcMUG6hB/x7
moZQFaRHN7JdxuRt/ckIB1jqOH3D7DqKLhC7JoIgB+iVdYbGHqQ1K+dy+yKAinBNo4zcUs000Gg+
D9lKtvKL+99itkwjQP8YFSx9vqYQSdgB7vK4CfcJ6CbnziBmZpkMP8Nig9J5t1BbQS/Axq5Fsvqp
+2/HfikeKD2PhaoH+BgqChk5BCS0Hg07Ym3vYrFAKXcj56nXVwNyHzwKc7FVWC2jbW8hXr66CUq9
XQ47u4R4Mh/B1jCBb8HcuzndJZVauaJAqXUfBZXouqDA7fjtYaocYFq1d56AhsboWb+tG9guei1V
PPLUY6XhRoqC6MT0UI0v1kz7vuCLr/ihtDzPsMw6qnEnz3hfiCZva2ax1y5bRlhx264DwvyaGawh
yKRUBjPnTU1YgTjjpOgwD5opG2GMH+dbC0DoWNdyqAtmQpVxUl+uZWarsiSRq86HPexMyXmd+qFV
EtyHrCffbbMLtMrrk3JlzVfcDAKmEMfhT+Z7ZjOM7iIF7B4AgD1Q3+Qf8b6qY66plaAkGjqKspEo
D6R7Z0RB0vSdPxRlRoW68SqVxsAzRCjKWiNWFa8LvMCdGiAogKPJAKZXm+2KR39rhsAiOqqrdY0R
mubXp/3G321ZucRF0/P9NbSIAA8mkDgePEckey2sFwzqME51UQhnFCgnkIlZ5hUuKNQ1MUzuftdB
XW97/EXrNiNBiUbUlnkqpiBxwbWpoJK55DYFFhOUFwhRIOHkGjIel5YTEH3vY7+8yRANhvx9VRNm
ihQ3fiF2HYgoxG9JZbeWceeEmpWdbzPDokM5A7nRq6CocVyD+VqOjmGWo2krT7eJsE6M8gdlrweV
ils578q9g/48q7yU5m0SLNmlHEHQdn2UdSCh3TntLlyzLBtLrCYWZ/dRqVpmFBXuo86wdqQGrs7p
NgMsApQpMNIRtV3Y//N4elawHITZW7xomr8V4+vBOeNADns/Snw8KIFstTHIc3TsCUp78dZzbnPC
uIov7KsZoaaX8hoakp7TPxm5g6YH7wwd/wnkPwViM14oJa+4plEbAbdd2DXgV3lTQW0FWLMotgaY
FGlLU3uwS3J6ZzWEMyRZpHRfkf0GyEu4pYQIVhWSX9uOKO+3z4+hkjRm1DAW+ZAXoBFuOlu//BFW
QL/++Dv78lUFnl1SrzdGDsjPyVErGQatgVj7Uh7/kgil95JbDDHGJaH3xQUG7JhsgIprslpUliqr
V9JA6T4EpR7aSeCs3lg1DVJYm/pcPEeO/Hsnr1nkvu74htOmq5Nh5bZdW0H4ntu9oNrB/nAe7Pw+
6jEz1G+li2n2vQU+hcj+5DLzX2Y2ZtJPmYqw8WJFDPEBaA/11t5WPunkpFn6v3mxfZOhy5dy23ep
PznrZ361G74aNQbPyn7flvblPM2MDBUTjL6W5oWL2+vhGtAL9v7mmumKoVNLGfy5jHxFYjN5x2Kv
dNB8nBn6KTtb8S1Xt5BKQ3HFFw/YpgnrwZr5ZHJGGYvADbRsmHTMqlOSheQNebTAWQNa8C+PUL52
Tn4XFoMc4AjxKk2egtWvt9TU7lkZNYbto+tSMc+5WiIoX22vAALftDZrlJJ5YpTBwJhZnyg9SByS
teOE7yl2rbEQSRfZAE7t1F2C3ShfUCUzScCKyKLHJhZECsBNeskA+qCug39j+GY0KA3No0DlhBg0
StGKAF8kbOXnYcdKoi46im8qPzx6gb0VjahOsVv4Ij2gF31qeNUYvCynA2dkKAVV9S4ZNcRvZ2sw
/XsDyyax33JbHxlO/cfaLgwQAmDkn4v5QoiaXQxAC3WvzkAnylfY+PCK9bNACyCmDVCTzfZYnXfh
hnP0bUWwVQ0ai5kldsPypJM/jPvsIyidzQDeoubBxKyY7byHxkCHFXzIL59wq8Ri+ZJlgZ+RozR3
9N285wYIyu4glujuFdqpUURcMTILTDpUmB8kWZdklTY97RIc33Nredvx8/O2HWJoFg0+XSZtHHg8
iGAUq7jsxI7gZYSBjNtUJhtw64Yobx/0hu8CTQttKdP+8w6Iof8q1p9dysTnTBCHNPGHop0EUcXa
Qz5gZS9YHFDWIRBrjPh0+P0e8xDHlFnan6LfGydEO25Rr4chUnBCX6VK57dnBxvzLWQvx2QRoiyD
34nIinFgZKrti+bdOO3FSR9LZg88Q7Jo7932qpu5HjhKCJC4zIb4D5cGg7LcnX8PYHV+1aIyitEV
7Xxb1hgWlsbp5PQunUqx0yvcOHF37VnHignVZ+0QXmQPIAFTvxsarekmLsxglbCvBoxOc6l30eYp
Yu+pXXz+zWhMdzkX6i6IuK4DjZ26Svf8VsD24EEy3/7dO1PHDCtwZoARQE+Fi1oYBV4QZLirC1Yw
OvwFyxcVoHuwjOfiO3NGiLJpaps0VcFjoRosGqBMMSHHarVdGl8Bnsw3L1Q84qXCKMRjNLXiCIhO
B2yV/uhN+HLLJ6ws86KszWhRdq2v+wFQyDi3NjKPQOPACyLA7hCWN1+Wg2+WKONmjPqYayHIPI/W
uL9X75r9AxNlftEwGDzwrQ1Is6xSFq5qxyEOuXQq97dO9ta9IS7FXtYhI7IjYkHMbS1djlC+yWkT
zzPZrkKgOnN8jnVt5ugMF6CLkHvs/H4WbIaHW/ajM0qUxSuM1GhDBZR4wNjf+ZYMSOIEDLGEYVG2
Z3Qobe37tOGkukA7C7AwOfg57l/M/xoauhQAIjqNadNF/qaT26hLSogbUGBUc4o7pnQzu5t7ydvN
CVFHlrpur2L3xqSm0TEAWHSL1TH73z0pLPEPJKLaF+fa/DcXNadKHSDP1a48DjhAiYzPCd6VNVD/
WuSEWISWRH1OiAoYe6Hl+iFpsrOGvGD8IpsVeUzJaJfHfHtiyDmLFhUtxiHvpXWBO6sdRHCDLUxa
5VRYyAxb4dwmtmSO5nxR1lUZGgihimtrJ5QrrJR/ySzgJ7LMEUs6pr/PVFerJCNXfZDBEtUvtDDg
Ed0BOhQi35q1DQBuD2aQCfbCIksZW/SJClptVJOBGrG9CWg2lvwm2+jfre342L8KF5W9lGJJqedH
SpneKEYLb1R/acKYkeYy2JqjOcZz9+abHgplmm7yip3cM8dtFv3YnDJlj4NW6nWlBLslThlDXGa+
A5oJMJ/yFROQYRJCOvr8pvUD6lZKYlWM5UlwHHFCPNw7wl41E8Umw4klPUvObE6Lsi14ZodcjVER
CGn8Ltoe+dNZzcbdPdzWhUUHM6dDWZOuy7tajUGnisnvxPadj9pOjyJQPf/rhfPTK3hOirInxhjl
XpeB1OjIKP/3mCbDVmV0/jGDm+XDk2UF8JfYKkyXm2MtCEq/GqbGPw01GWwVJnaOFzdrGcuy2P9D
58unzlQcEa/Cec0Xneq1cwQ7Xf2LHkYDu+xE+DFgD2LZwrUV4XSZq2Otn+QA83fTmXEH5Y0NoD/J
Ey3bOuA/UCvHwlbsz7ym43UGV3kSZLuGHjkpbudeWT1FzjtD3pYM/ZwOxY8iVIPfaqAD/Mk/FWlJ
sBkcYyWg+OtZzIbTJUGYUaMvqA9kOXFFUMMqEvK73/0ZL1sWYs9X1eLG0dGdAaPblYU/mYUOKOwJ
wZaxu9ZSsSEPT+y7x9Fy8Hq89zaybPef4XprbFjwtYtlgjmblBLHAS8mLY8vGNutku2edg/escHa
wmO3Qdijm7fvcMnDzKlReuyOTaRxI6gpmHxHIqF5rt9uU1jSqzmFyRDP9KqXhx5CCqPuvaG3rfVN
bXObwM8tMbBFcwpUDKCJA18rFXgoLXECVhmtFL3IGlE2CXk+eA/YLEY65172rP7Jtt62qfnJslJL
T+P5J1DxQcNpxugpU8iDmfcIiVSRfLIwEVk0qGBACxJsy5hCneayye3afvMsFhuLLaJzPijLUVRp
PejKlzhoWLxxDkhgu1aLbo8nfmfc3744FkOU+fBjXsiSyXxId85EpjcHFB5u05h+44Y+08nn2svc
aqjhp5CIEd9kkgDLHpikDA/PkHG6liwOoxj0Aah0ELseEuibx8+/Y4QyC6ncVzrH4bCsAMEmiczR
jNCxxOrrW7QHWIKiq0CxkxX6SWyEuZBlLZaXv0rOuInu5fVtNn5ibE7K+k2AfgTnXJQKwbSI3Up9
21G3qtkDiAALyTJSwqsf09Jk4sdPJuaHEMxoUvFXKMVeqBXwuxGMXEZUDAxP0aVqtSbvmMXd3/JI
3ZVYZHkZJThExM+yyWFLhPgUO5GpnlvzzcfyXn4asmxXDCn88oA/+ZxmP6DDWNE+edCZqW07rGcu
VOyDR6bRCl8q0+dJdt6GPWFFmou+GHsA/5cSdaKcDGM0SKCkYIMiqR0sR+4za1w1InOkhUWKOsxO
U7Ne8MXJQzmhFR3222lzL7MKOv3MrbOjHCEWRgZ6IuHOqmiNdC3WDslE/iPYZjc6LPlg0aJcIgLa
NA9jsDQ6LXA8Qx+wZpJZ3T0EGJNg5WgWa8r67K4o91h1SpoAzRHjJkABkuxkb5R4iNer6VWAlr1d
tka5yvRXDEWfRODngU7I9RqWs6hfkdZMGKNc4zk+kpBxuNs4aEDrDvse/VT/poaJdOQ/ZCjueFnK
AXgnT3kbgzQyEXb5q/qbpVksZij/HtWASBU8MIMut4L4z9OI4N4l2gWYd7fPbdFhzfihvHzD19xY
GXiG8HZif8RkPz2qWFHf4ktxfmqTa55dTmnkjVdMl2PF+0NqAUkWvleyWYK+7E2+L4f28K4mc6oP
Mum95fRWY1dPxYY/9W8dCc3Sav5F3+aMK7qixMV1pmUu9Op5TEl+zNHvmDKRh76s6A/BlrE4C9CU
024jysoKHCAp/QISNwGsCc5zYJmXJjCjtbT2HfGMXvVN+xjbLksIFyVjRpeyuWgIkNU8Bt0SOf7X
4um+uH+4LXvTrd/ijDK1Ofr6QqUChZ17wEiaCUvLuCEWD5TlU9LSGwoeFCQntoRHnqSrB9Zc2KTx
11wo2LGGaV7srAM0M50ylmWvjjNDbs7WhuWMps+79dPXV3D7sH/GjNefSR22MjaD741SA+yLykkO
nWOyyoKsg6BcWgew3s6TcRC/H+9Z3ZOs36YuUu3rRG00/HZiMlHoF14h10dD23TP4BpBwY9L1mNl
AVjF3ntwUaf30+X2HSx0tl9Toux6DuvEtdMRRWQDfNmO7KDEJ9Uijnl6TFe7Vws6YFs2BuRsRt/a
V7n0ljBRlt7F3F9UthCAg/PaPQVPup2YH4AJPljt3aNvcYByNtfByTYb67Q+Ymu76TnG5v32CbDu
kXIE2GYT8m2Jj3AekcFj+LKf5v/6dCnz37T6gE2m+PGefLC0fCFZPP/xH7NgeqMolecpzfkS2dwx
WeW/YwLQ6/DJ4lj4/LfVnh4K+5sD/7HGUxTcsVTE6cDvGVfJ+kpK3Quuct2ggCz/9S9PlGfRQjs2
kuFOpgoov6zA+7YAqvTyvoHjk6Ab8NUKIYQxdvVzW59+LSOUinWCO2j6JN3YPmVKJMI2DWc/5V0r
kq4L5/lpIKu1/fmXF0Hp1KBpacvxYKknJuOnJdYlUyrV52gMjFT8Nh4NUUGih2y1te/2A3k0rYeG
7Ndv5vup2Zkra8K/2kqhVbCiOsYnUHnY29rwlRn5z0bwx+b6wBfQ7j+Cn91rQ1ABDS3n4G5KIhL7
A0jpt6mxvvxaQ/7utyZaM53opUwM2xwfbj0youafMdKV0H6952a/7HuVUGoBfhndPCSylaMCzNOO
sHYtiSw6lO8DekPGVTHoPDvAoiDkcMeZr4ezZ8so5ayBU3/Z2Tw5XdYsaBqGyn+liGYMelFVCMlk
TpCDYZkTloLQfbOa3ucdN9mTy651HN86hyh/pOTXeYMV7Y9kbW+U1fbiExMom++DufUsVpXnq3Xo
lkxTOurKYlzUPfh7tqzD4/vd3bogL+eCOLuMJDZq744D8NfMxMIp1wJKP6AzPGKNyOmZn6uH3rRP
9lbeneLDltwH1uNnSNab7cf648iTlflLIoeDj4U8a92+LdHi7YhUpdNHnNFWmPODRxWcO9c6bA5W
h099dZR1BWuCHufEkcgeWzqyO1bimaGZdAI1HIUKGydwa4lps8TtC+roxn3QHbtq56d9MdkY6+yR
w2Y66ZVp/z6jkuMTNO6mWO5ovQdwEQOCLAyvEcUy/zQodcOiMh5AXwiotz7m2gb9j5SrMReJ+BhA
1lqb58df3oO8eV4drE1h6vc1sdcrk5zwXzRcIhuu2jY+0FytT+FKx3TlmiWtDGWk0zScr+lqO106
wGgY0fViHG/gjYy12iJauWSKV9EfvKROtBa5mUMpYJlm96yvMV3AWRVz39mSNZvTouyx4qMcyvdq
C6sZYJnlH5ecpru8rSILeRNFmlOZTnNmugY3SKJeVQAMYB6ix9+JGb+hCY4JnrkwOXZNh7LNRqxX
maGAjoZu685+lX6XQFMGUFgKzEcOnVw+suX202fp3GaQdYpUwNRUIRKT8dcpYtfkqwbfc9K6f4Hq
fc0eFSH5oTGMQQ72rNglUkLcPwmEIoYG3mZnMQBEf6eEfZ3G196a6/tSfC3K3F5vz88HAT2/8Afl
mgMasY+aVrmu0RTnYQOVtok/psG8gqHsSwZ1Tp2SfyGX8iEoJurN42O1Se332+wtvoGmSQR+WmGo
aLSz40c34gYDCnYwMGGubkO8Gmt7tM306S8pUT6N0ySpkUKwYrmXcLQqaxtZkdWsp210zL3G07nQ
NnLGFu2IgISYlm0AtnJLIR1W5wjE3fBoNgUSqYbBcsJg7meJYRLHf46R9j6R3I9eIoC5+GVcK8eV
KSJz6G+90206C80F13SolI/g+pUrB0Z79nZ5tpYtqXU4O98hGy/uEuwZiA8ufLyZky0WrxL1WGiE
peALNaLrb6Bk0geIdeVPFzmgjy2y67W+F+xT8fuvD5UyyG7IcRgwwiUOgAJHCyAQwZ0n/fgvhrGu
GaJMciiKhdEOXwxNQCQJZuU6B0sCVkyOJqt0SywpoxxgpecQ9+BoWntkAP2gxYQRGqCPUwM01hHC
fEUkQE88kzJLQCmznPJciW3Ek547QB+6Vy1u5YGicH9bQJet/7ceUGY5lP2U8z2vg79uLtEqBnTc
W8AsSC1Mpl7fGGVLGkk3gByPG5MfOt/EFA5EY3VA9i1HkGmYrhMALWrVuubLNj5wG++uWrNKwguc
AjhMlUURoQnQw6gDTbohLzMOn9A6zxXQF0q0lJ1Y3keYBIISmCsq1HmqjTGOHtbPnS8G8c2oJz2g
sDxSWSJqLbEdON5p+M2kumA9r6hSxysnsSQnMoSldb6iLrzmBJuYurNlwvouaMSM1I8mysoVA6+Y
NCIhPIYOFFu0TqzeColF5Drp/j9YQF94HtBz0DVn7NKX1Am29Vq2iwfjcXyI9Wk2BIVMM4crz9af
5YO43sOmpmT7lK8wmIDefgtjwRa/NpjdU0tx2tUB0BY9S4Y0nW4YZ83rZmEaKAn9dvf3H/nuV47S
LlHXA+E2g4v0021lXbLkioAqvyGjK1LDJrbr2CZVeC8KQ2jrYKLJ2t3v33JmAPU1OvRDhGdEKHeR
dGGHQj+IFHZyNI7yXfPkbdVNsVLs4CHCsMTkqY6pvd71Tkc+G9T1PtMHzsL/DeigYz3vlwLwK6Yp
r2JESl9UGr6ndA6izctk1dvtsUadjzW3wzxfyrEknJY3agVSlruaUm0Al3s6GS+sN8WiKZqdMOVV
eDRSxIoPMoff3vZeh8h0hLVtc1GFZjQocyc2BV/IA2jk9+6+tGXnAa9cRrDL4oMydpEqhB5fu/BR
4X1g/+FWJR4p/8YTXt0/ZdzQnymGJQ9OCruyM7ux0V0Dp5uwt7UtBddzUnSnUuwJvQJ32AFGDbO8
O2nn2Zp9zJz6KT+w+FpKC1wRo4ycMaLJReZwesKd8MzDkBw2GtFXguWgi/tV3g4HbxtbKuyJ9dJs
zPRNWWcmZ+5tSSYwbS4xi83WP0hojREx1uE6x+26fbltcZZeU1cfSRmDEJ+o1jXXYqzI3Sq/vF1f
EyUhK5vfAdJsjQ2aoPz7vcAIZ+BcGMSXZVjVJLSlYfutTp1Qr6qDkvk4ocHs3p79Laaca2uKwoJt
d4h1DAaNZj4SOzjLd3AJDf4akW5nWKwlqEs5a8CQoSEc8YMu/lhyw4uc5HHYB4M4MGyRoxVIsUqt
5KPY3PfrAM2fL8jNn0Ii79A3bLHaQJdNIJrzNFmSAfzFUyYwlUrX8Fu8IqTGjD6wLijZQPpZQwuL
6jyjQlk/L8pVIfVw3LxZvnNm9IKEMAvJa9nEzohQti/GELuohyACF31R0dYY4PHTnXnycFt4Fh7i
CjCR/zkyyv41fMGXcg46QEl7FE8SHjzr2xSWrcWMBGX+xjLRk3oST3iL9u7jJV5n1ieDxsIz4IoN
yvhJCoYhyhQ0BjN+F9b5rt1W72a4YiG3LqraNy9f1zbLcnl+C8iGLwmDdPcb7lF1WqRHbnOz9Bqe
c/Ml5zMqqh9qHBeAm96RHCcDtPdrcJyGjWKrToh+pzrTmj9jYwr2NoC2M5InTPpU/CSMlVTGMvTo
8iokprALzmeElpzZODCg99kmR71dujcwQ5seGMaMpcNfmdM574kf8qkO2sVAXs8GEDoD0yXoAGSJ
5aRBP+K32VVSxoLnPQ1QhzDZz1ZgHw7iVjoWz4iVFKyY//94qE5G+BY52mrodTyqJe40z8mvF+ES
kp3grNlNodPv/KQjYWUuMsvqz8xy3vpi68I3GwSTNCnvFJYCmMjsHjgOIfDOi3vmhoD/YKy+aVJH
GRVhk3g6aKJ4k/owVdjdGzifHePKlsow0AtNkrFbGc7lq8I1k41A5oO0yaMOmWxMCbsXIzKlXWbW
eMfpTrw2X6ZnuUg4S0aySLmUq3frtmYuv2pmX0Ddoozd2PUo+d35uU8JQIG8bbsz7OKrQT8k/C49
6EcgSmGPYLpiPl8ntft5td/sUz5hMCSZ6yMQ7xuMe21S4u5t0tr26TaTS60/6BHTVEXGGi8soaeY
DEK/kXyl7OB75C2wfgPYOozFmn2KzSKHYC1vC6KMVv2rCUl1xk6cXV7AnfMhYJ/UX9EJ/65zVn1/
0evOPopiHtU3bVTjFoE6NhDEkSmfnwDdW/26zfuyKOuChMZcQZYEGrXdU/Q0iAEFfh62I4p7L+YT
s/azqKE6wiOeV9ElSS/udAFv3PtuP3GSPquvO/khvlM3/WOfkBSb514fWM1GS2klBcN1Eq4TuVxZ
oy40wyScwrlxdw4+o8u0RW1K9gfm3vn154jCmke0g/AwmliH7K/ykPUan2JfWmwBD4Zily5iZzi9
mmbI+KwP+aRDiDGgL7Q8RzbQp/Y8VpH1qxNr5mlhSkwBs9/kqHAjyIQ80KOiw+A4UJ6Lo9MDjNcl
g2VyK4UFbLIY8YqiyquKpkFd6JZKLy27ItUhL6XVO+G5TkxPM1VQi9e2uX95GfH6yF54zFYxnPRC
8zr4nFGmov7aHd0saKvu/wLcuqtwP6XSsNDtXXREUiDRywgVlzRwTpCKCrxBcjOuAau+Sw7SPiZK
THinZgQ/y3whdyNp2nSNKnV/lZgFUj4JKyRVc6KtR7zDh4vZ1hfP5Ndx8W/wsXCS0HjeUFVDUTUq
ePQDTtKGEIwpwFXaPxpoK+zNI8dMVi/r4TchfYpiZ/5L78phrKcTvACBFK3KzxGRbcNJTwIwNrcy
ltxaxzdxl5tNSsKtcV8fWCnDxYfqjFf6rSi1YhvxBT5hN+Futpvuozjkv9LduEo2b5i2wCrStR3a
63DlHll5uenmfhgCWVUx8yBo4g/gtjF2xTjOB2QoiikJ6dsNs4FmYYgKdzmjQd2lrMdYxZuBxqG+
TyNzSk1t4ZZXT0jzEvTscBYrg7QssN8k6ZqcKxR5N3Rjh8q3skvw9l5HB8O+B7Cof+AsYVP8Zm2X
/gqCb5wkXZZz3Sgf3BAuxJrWb1QP2K4IbAyM5EBq2EPTiwZckbDQSlFlQ9apM+XHuAWatgyHtXEC
3kwtjOmrd92+fg23AyNXthj/o/Twv8Rog+o2CeaMKxC7aEhdoRgtYM2AiAH6mBXnLJ/ijBRl0Iwm
HtQuEZGtcDRyF4o2oG7RHRE/1OjEUEJm0+9icDHnbTromf4naZFEALee8mahgLQprAwwOQiHtwAj
jFmKMURFnba/SLomqlS0FOE5PCSGMsUYmLtFE9UUpvbmH9Fa+za7m2CZM4waI8rAdD0G+K85m4y5
p+lhj25xAV1RqBtJ5rZmZp6XshXTjjAU9A0sI9Io3xD20shzqDSeA2ztGY/VPTOFtBRjQyQkXpIF
tJEotExIHR8lOZS5tJLPQ8uZ6iYHNrFt5h/tgWcCfy6ZxDk5SiLGVO5KTu4mEZxio8M5xfi+Zv+a
Ut26/XlCuo75jFg6xDlN6rU2uEpf4eXbYc8eMlh3mNzPgIWsbhIM2u0jK7Pgf9YKa3x20fnNyVJB
aJo3STCOIJsB9w2TYncYrpIA9SB3cPCyNVlnft2hi6vYZbvSCg+ZjcIV4wG3FMNMzxo0vqga1s1R
pixTGjfRK36q4/6OLc0ezbd4xcKYXnwlzqh8actMz9MQYZJXSB20oSC/7ziCrLiJtRY1qU/RPtxp
BStls+iE5iQpBcxqMcY4NxgbbPljPFvOq9XuZcu7b1fyOvrj2wwDs+QT5vQoPem5lEf7GugdcmCR
B7n5MR4jLIZDjn0K0d5ZibfFLKIC1A5ZAx6ZjpL+tYXxajVwfRl+wYIXqh6z/0Paly03jivbfpEi
KFKcXsFRszWULfuF4SrbnCnOEvn1d0FnnzYFs4R7erejI7pflMxEIpHjyoVnIqu9V5YRt3dozHgO
STFWpmm7yRQbmmn5kK4v7grimairIveVWWZ1mMxRLuXJk54P+6IPaTKKKRT9NUTzI/VBBaPZ+Naf
xuxRNM64hcvRZ486SZokapoKcd5LUq4a7axHHlxAVFN80mwCdDmLtm8EVrm7Ol+PNWWs7Zja0X/I
MZpSC72QKQXIXeiA+ZWslYSk6A2xJGP6LKws8XVTYpNESYyVali/aN4Ia6pjEzXSx19y6/n6IePB
lzDG9nw+Z/Klm0BnNdV80z7jnW5fPbJX86Xx66t+71bG/0ddbtTED6gy5lZPmrpNc1A1/b2dksql
eCKiFWSk/SJSZIgtRv2CtcqZ8Bi1dAOyjAeAFHIQVxXIAqolI45ga8jJ5Dyo0hn9+kcyZa5lhf13
VVuCTGvGvZHNhYXaEH+D9OZ7a1FAR3l7Qa1nTy9ST1RDfQuddC2eNoLtvOrvmLd2UKEz2i/Bvpib
V8GWjB0PumbUO4EOIicgKvCKFObgvSSN40zwqXfSIkUJsC6rRVzucwFXuJSYww49oPTmHSj1tnlF
g31C4qfaiG2efzdqLgYcMY+pOsNGDi8Kr8emJG/tPF/OSBUSdB66/wJcCKIbkGIUSeqqJpcTsKRg
i2Gzadb9RnfQwIF3kzy+oKPJFFCC809T1xpr4/UMUzCiCmXKV2utBzxEtZ+iYLh+Ujtytr80F1XU
ah4ty/XF5TgGo7dUUUR0i2ozAbkAxij68GuvLUjXdrPozaQmxTw1Px4zyCPCWN6Z7gEjtIQpFBee
oy8TgjpAymGEHsePCzlghNH1Xi8xVd6ARmHlH9Jiaki8p2qs1oZL9I+oGB2ve10skxoUZGIWe3Ty
QMuv1tWJ7cfSGvdpBoQYJfdyqZolEghpjiyid73LkBgxXkU0gTZm80I9ZF6qdDR7iLgJNgKFBsS6
zGuVAg4iBuIlfa0AL+99ySEJXmPrKXnP8mVq/rsgdEiQkWagz6Q4a4Pr8fTbvxLgF85MVEgvbuVe
nx7Lc9TvH7DGiFPPkNjXIh0PkfwSYjfV3jOq/zsoKUzFgAZrLDDAPquppRW+4l8B9mAB1blZ+uaE
c5NG0wRDQsy7k0alWPcdxBZ+nVIrs+cF0H2RJ1hyrtO4RVcBhTwVqD6oDEcduoK9zDtfEUnHG9/d
qsZLesRgw+OzGTd9AzIMP63kz+pIA5lGJlpgyAmy9GdHOb7EH7WVnqoJUVYr7AptncniSw9Isfy/
73fE0Q2+gBqvQdDS9qXolzK+IIKbhjxyZU8djQBK6zGn4yc3oMN4uujLy2utyKlAAyOyvSfNnM1f
k93F/RdNu0OOWJsO8JNI8ipQOlv+JjD2nhtjfpLnVo46Wt/8sBnV/pxEUVOCinQIjgpSVoUp2Fxo
/nHDNCDDGCYh8CJsLQYZ71PaAnzUST91CytQ7MkusfI1so2cc6IPxY+HZECQeUjOaV75SgqCLc2O
nde16zvSYoOW0vmShznKkyFjBIVYuEwbH7R0NwaW6pXI1mp2Ejgs8agwBlAOsadZpVdZXE8a1DR9
IhzUtQZsLY7oxt55ZSaLMrB3UHW7zZcOrlIm920iBOkVFS9/2T7lWz03I1QwVGdqYZudRxRUZ5aa
ZwRv/8pdG9BmkV5UTca0YALadrINtl7w1FrNi0AjVo+bLKPHwqrIkBajk7WnZoleIR13/vLWS1Mx
Lg5qicAUvFo1uk/1HUeuY77NkB6jkp2A/Zdo4r7SYptvnUJrYghzeZctEw/xJOpDX2fP4E0Dj7oh
Cq2fongpCPBO7w1joXlhEyXUNO/XNlb4zow9dmK2Bjq6D18Tnu6MeVdDasx7E0ppPAVi4/WYmN0m
Rx+x4yNCWvQd76keu99DQsyLU579KFaU7Ho0pd4sLZGgF8X98iwFmJqcc6N68ENPBhJknhYshimn
YQWeTtlKBYj47F1KkfBrLZ6C8Hhi3pZYCYPLlApvCZjL9kVdhvP6zcXoasNN5o8Zk4H4bqO1wzvu
+9Mu70DKf/YLYKBPTG69cDSPOKTBxAtdFSRhcgGN54txWsabNwlNr2b4CxjTOTEOiK6fH5/ULffz
4KRmzI3ufQ0oyS2sx3JbGbH1+3dB5gBhkQLrODOjzmpWhrA8+KZrXNcGALZ38vyDm6CmF+rRRzDX
3AvSWPKm9BTXuR37hj+/dsRwXd/+cFtes92oPzIUMvP2lEUplU0PljvjBBjlrWIqqDlFKDPziq88
lWEMiewltVAUoBQTM9wgOYsJ9w9ekXVkCxM8cJUWR9AnhViWMSDaJU+SopziXs/e620iWs1r+1sh
4grx0l5CA71rHqrtwbgsEVrbHQoNkCsvPzF6hIOPYIxLfS2nZzXARzyb63IVPE1tu3kvSDvfv6Ro
keBB3Y3mNIdMMxYmPrdlpUagl5vPQNYvjOLPxjB2PL5GH3ZNAnoWZktkmZVt2nWVlGPBGRYVHlXr
MgdYAm/oYfy5GdBgRJfHUdidE0ojfU9VDGzrlmKupr8WmLhfnyODFxaOpvCwI+UfphjZ6bVeXoUQ
BIW3N5WIi9hHvXC/3/ekMPxF6mznx8AsfDNfFIcvd3f+vUMN0fhlAOe5tXw0SBmHHWwfT5Epnz+s
wOCzGFuexFqhJMUMj4biXJfd/LGlG60nDLhmazRJcJbVNMfPiyXxndlhgW3Mux3nNR+98d883GzP
4JFIW3ValBqImGlhzMwSOEzQSg4nY4LClLM6VXV5JgFS8t4/QbeepiVYYnE8Ld8ExThfiGQZO938
yo3k0+QOCI6+EUN6zMF4gnSuWskDU6cOE8g6HNpnzBmY8/18rxpP1ssr0nWGbCTuonY6kmbE9bfA
5Ph4zPfNk2UVRMWEF+aTRUlWZ8x3nGOvUDLt0h1PJ7TS9MC/Byxz72Ig6Qr4FLIi1nuEmaHWOSDx
7Xz5KCYCxYwjfd5XsJiHrVg0lYKyAoaUJMUJiYrR+c99agS2bs2eHMBpHISXr/It/mOU2Hj3dcHK
7L61eJ2po72xA2nIjK/Q1EHbFO0V0jDX2N5GtvECENUzgk+ZCAbgUbBNF3DC+PtK1hdybS2eKKY/
3XMF3X0igAXVGR0hZd7tS6QE7cyrL8dJQJKVuGhXqTXDiopluKotHQFB7YiY+ePl7H5esnuyzAPu
KWXbX2SQlYmHA9DmK40k/F1pP68ZyGiKLCA1rSjAFbi/ZqkaiZ6gouJJ+wonwB9alAKRNuIWTVtf
mfGrXR9Qs355rOQ/H5x7ooxIBUlqFU+dImPsFL8q29se4Ja4j2mMyW8mzkQd/cOa9gO1EwsZLhOl
UKn8Oiu2AlN2MLOEydHHZEYcLbSjD+gwGpqkdVgVOeg0Rm2H6O4rX6bYKJxjaREveXFrUb63Dfe0
mMOaxp0a6WfQuiyy1VFPybZA9VE1g9iS5idcjAUwDbE722iWmlGbykLEEijrvJ87fmBG7z0GAbFG
PVzpVuSZ6u4CGDEZ4+uwJmuTG7JTBX30scwhN9d4lnQN6s0SSeaFtcaSOtUS5wpZ5I5ncI5hTKOG
p8DcllLo5QTNEfS0qc1cY9Msl6Gf8d699BlH14uaXp/MIH16zheMP/tAU1CNyXoCnJb/e/7tnhjj
7xZqVwSXy016dFv50rOx5KjiOLRjpm0oNWocBg85Xpozmp9ApFhPHZQNeSXK8TuIYjyG7kUVv3T/
+4l/qS9deqvWbv1P6/2rWj4/vn48CoyYmgprSuMrKKAL24rM3NUoxIvJ89pGPHF6HN+cMJLqGkUt
J4BXPcr29pQYeJpt7bV9Tm2uo0ztxc9r802J8Xt8DzMK1+TG0TZ0IuBbwNPAtDO/qXT8gn5TorId
nH4lCJGkF6BUWRHQyuAYX8jsoACPBCNmvlkseYOUI1WHOymyWbyuSHM50iHF52pXoLfG2KRb3zQe
q8SID3xPhbHIUTCLW11BtUbGEq3fgSm8ethBjBYM1Yw5DxmXI8YiYyNvIHj0tICgYWGpRfdBO6zd
fyc5RL4U+EeYiQJjTBVh4lcydk4gEnzzd3ifc0wHTcxYILwOi5FIDeIbkGJM6SW7qkU8vZFC5gBz
esGLZ0b2ZONjDNlJK7R8cQ5sVOUHFBkzUSm+6OcZql7R/Gr+jtfXRY+WFd8GGttjSqPWYkCIsRaq
V2XVLEamtbBOV5VgT1Zi8LqYqSX4cX8HNFhLMWnLMNLjK0qtpwS3KVlwxMVjgjEQ8lksVS9HhnOZ
0AV4JJ6jesHr3BoB4bjXAsY4TKVebiYNRJWdSjRxvgWHdWWgGwbeBrA/FoIxxbKdEtB5ORpgxI/Z
K50Pmdmabb0qDf4DWzWf4vlCnl98ziFS/h4ImA1xm6kSnIsC2rKeLXoEudghw4V0HMHKvGOfDXH1
a93U6QxEntuMrN88I4HPghlKc609eTMMUggksDaLPcEgpyNgt8ln4nAvPeekb4ZuYKABCuolsX4z
ZDoR1sD8AvRB7r6m880v4zwHWOCe55mPkEQGCOBpKAmr2FnGKJeeXCtsc2wwCdgDTNOoMSx2PnC8
jjELQ0tI+EeWpprA8qVe/ST0aAdEirbqqZnb7RJvAQaZEisgXx5vxm4k4YzyCobBKJKAhBl65kEo
4mw26TLo8rLCxj8EU2v0BrcmHFI/xKajqZGamaPt05rwwKpmI6btjjTzPkzELJSzGYxp8dWaE6Se
ristMukXnII1bDkWMZDJpgC8vxGYqnGxxafZ4Wq8x4frZrbEgOsKK8eo5vl24qhPHO9ppHfwXjLM
syLKbSmntPREESimCB1ifI1sXYC5Zh+0jbXxNvKcVxYd6QqgVGW0o8ClwtQM88JkclUWWQgLJoEi
3ZcdbzAD7ltoG1SB1acuDheSLSamDFS2jttTPOL23FFnXhs5narX0kO+WnBEB5gyUxdevHVd5ER9
y5zzCw8nZcwfwcNNWy3gBc90hWnCir28bbwZ2JVJOZ+ajYO4gciLCVB+fZsXN4j0DWPM40yZ0u3G
og4bJjOGu0yaaxurKDMg5FKXNkbtRaw/irblEoCnm4mTW5a7Q2smsYxXwEr+4rrKVH4PPoBlF07l
OahpnaNG7DmF5wCo9mW8RgJvs8gKIgHtZsPtTaf3iCWqCuiFpPsfhCmbJ7r2ShrkkobsnbjoLMAL
IGW1eUKF0f/z2IUYKUQosyEl5kZXsipEIc0Txu4V/QoJnsDeLpCakyiahX/M0BvZG0DEsSZvERb4
iT4ByrXhqscpf65jxNm4+xjGoSlrMW4wjYu3EEyb2G9lkRVd39YayhKP1Y6XVR97HobMM85Nlpaz
SMtUerZnPL4vry1SoSZHwjymGA2OBVT7k4yeJdZprVPSNwaAIqL5OptH8/KDovLkqhnOVacxM/Iq
O6JpaanBnRATfxatcdTIPQN0SxCnMgu4NfFqwZNDv8Ng4+lNW7+hSqljsGJjEvg61N+hKBWPmR+Z
9LunyVjk3IswfxCBprCToTbTA51MtwCZ+hSgW/+COQT0lXvc9vlRmcuCrKG3GgNPLD5eJShIsxZh
hz0tWGBm6IsNL7DlUWA8iz6vkMy/BN0xdSNTN5KNoX88lt2Y5VMHPDB6MxWaThdKygORfhtXh3c2
o8r/z++jaQI2aOCOeZFwFusOHJh0B26+rcmr4f1+zMPt7WMMGZbYYIheVJFqnt58pwGRpKBgAZrY
HauF6MwsGZT28Uo3PhU02LQ7rrUeOZY7eowF6Wc15mEmoKcfaAITCcUKzV7K3Hcu2OyqosNeQDX3
yOFyxFzLtPMQzSeY1tBuHtuASx9b6wKUczuEs+fnxmnWKVzNP9VKwogiL5QZeY9kLOsCXh7qmyqm
+O6PTZuE2Cjsdd3RR+thYF44JzYyCaLc/T4jwWSKqcQ+nXbH5XJ9q1EglXJM/hzPBpmTP6vWWsUr
8ooxACOzFodynQHT+QOpCI7lkEZlOuCTUf9ID7HMGPtX0F+wti/7EGAaPtE3VxId9nupwuO0wtQw
OYQZSbeHL23/tdSPH0se0uZYSmQgD429JuqkjttripKNsAuervN0326nbvrhI2Nx5vA89hgDoGyK
Whk8HWqn789WjrRQSTvIvrTpItj1tp8fM/t4XSJMchxrdTFzNADV8HYO+vzr45mjxiOuJCBFdGAk
CDJ2PN+OZKDGvZr3zbQ/97dM01JzJoAGmwDPNCMT5wzQbl7+Ysy5k6cq/Gasv8F7pDC+6yXuO7rw
oIeJW7dwdXTSrsqj+Px7e97ZpDBXakley336VJJufsgMHoDXuMAHH8Ao+0y+1kWaVP1xebqGxMe8
xFNnrX/ntp0a+9AoTKsx8wJwddZCBOIQUHO2SFzyWvRuiWPWSg7lQK3aQPDVrPcVqSr64/PzOl+9
VeR3dzZ84kwMB83Z/hN2oLfYd0jXaER4Bzjnzj0G5qpdBd3DCmKQX6Lc0FlvW93+Xa2vZP4ZGo4V
IW4qjfPhAFjMHfeaj5qz7xNgUQrlJm5SUae0lyfNeYs+3ma/eli2OWD5Wutivi7eD4uL+7UAsPQr
YHR+RYQbwI89Gtg2ClQJDEKp4q33YiD+fqZXUST3EL9sK4aQoLO6PBxfUhGTmbV1AQTKoUmJynk1
RlAeUKGcAWJhikIsRhaYUw+VS5khrzvFdZuIRoC6kl2s0zX2OkTbyS/kgSKy0BcYvlq4buM+u5zb
PmJggYgiYVYH01aCwgIGSFqYpj42V6BDYD0zwkVhwqB/7TjKNVZQHJJhoQIKLS41uQeXQGAlKDSk
b6Xlv/LT/yPuzB0dJiviyUnQpRfQmbiwnOvt7ytmBo3esaC95LBzeZd2zLVB/hq5ZWrCdADI319a
yfeLri3k6VHNYKuD7dzBbQFgjrUwHp/UzwyhCu1AnzKmoXXhB2CilihiETYxHDW7It3ryui56D8/
Q4N7Eowh9rQuu17KBI/col8Sa7XYHDrO4zaiCPc0GFvrF2E/KVSwQUFVCmNOVp1pcUQ1kpy4J8Lc
KTGEPQ9qMLKckNnrBnnN214pntka8Qru6TDu/0RA5fRcgc7zWkIjW7bnjbTwDp2xyV5Xn/OmpIde
7brTQdmb/5VS3Rgc2Dwdq0b6/ozfr+BSZQT7dA+PCYzUGO9ExOacQ6lFmrIFBRmIR5EdGoHruh+8
k+DIiU2++nmfFq2Mg4jf9XeMJfOaw0ayu/dsMNc8iCZp3aNVAX4oMGsdiGoBrerIjjfcOALoeE+J
umeDI5GjMyK+GSj12/WpMU6nt8Bwt2fj93Zt5+j2u6Ide4tneMc5qJ8PwT1d5vILuV9WMr3809Pb
U4stdpYVkV+cm/nTPFMiaDrSESPBWjIXJouUOvTKMzqwkCGGYYZHR/rXx5yMoFfcE2EuTa8X4qSa
ZjdL+Wu/pbuz3P3eXze1uV/t4t7Uc0Dg+RQ2hkOZw96MCaYD4DV5pQjKwarZIxG/qgCeYYcO9lNA
pNP9irxY5zn693+h+K2+fvk9mjE1Q+Leh5Esz50Mbin8gRblE1HVSwGCftZ+PWPfArHn5Ek1AJv9
Ym0MntL+xRD+c65sL3qlVbofZCBXYEkYtmNfljvzX5mqbxLMDbzOFLS+0ujaBIr52XgBWHo04xzg
SFHlXmzM5dNrwOJdahzg2rRt+1N8cp5WFu0DjYxnHkwG94yYG3dVA1XtcggNsW1vb+0pDskp3cxd
ISuCJUlYlcXrv/vpZ9/zx7y+rZCUl1yGEPtlYxv68bH+/8VKfp8R8+7KbSZlXVqBo1O8WWMs4YiM
IgncfIPVBhxa9FPvo6V7VhhTEqPgF4lnSM9cXzGxFdnoxDKIdQhR9tJN3gMw0rN5T44xKudoVnnC
DJqxXKbEXOO45vOn1nA+a3cP73KBCQQdXWe8h+0v/tI/ImV7VjuhmqXZBGymviG/LaCKGqpXlcsp
X44/oN9kGL/5jN0MMuY4kHM4E2GubE33wk2B/ywb3omQxWvq0i4s9YDqu3myKwMldgS32FKM5XCH
3EFLNy/o4DHFmAy5Cy5xVxTdUfklI5qz51hNPDMd9JwCK9TgiZB7VIzxkJRprZ5lqEgGzDDTX1en
BcZvdjvOUY3UN+/lyNiNaSDlWBkMOlBD2Azkw1Cud7Bhz9UBd8MdNOK9pzJjNCK16HUBYIDHZ2zA
e7u9JcdP8geZKMRUBpZK87AXeM+JzNgRHeBBoeKDYkywvnFd2XhTtpz3hGfrZcaARB5yX00O7TiZ
KKwdyRzZNfT8Y7hgqVm8ezySXbk/NMZ+VHElXqYaWFqC3BvoBfYe+6Rtx8pQtMS9/tp9fAic7dyj
5l4UNeTzAGA7uwWvAy8AnZ0V/HtoitqQ8wngLY9tsDh6owe/z2gisBQzT25xoyXyjLaqt7ftHBkb
rDNpMDJoYAyMd6Ppjf1h9AcEGVW8YoxpOg1BkAIbYryfBvaGrVm8JRH0qj6iwyhgIouC3DYQnIwF
Z5eXx2IbKYdBFwZcMJqXK2WqTpKb2EztHZMHq+kCGHyu/gR8eJ7mjRrBATFG8Rq1q5R2kqJSkCBt
gGQ5LzExbo++Kdz8nIGW+Y0/OasR2MmRQ9rCrH9Sc4TkAWYOebZvNEUxoMW8U63UAQnQw8HodrTN
XWT9gZ37wXMuOPfmlrMbcFQn/3v80iF0ZOfx8Y+km++O/2ZvB7/uV0LbJNRZfsYqXVpmf4td+1g4
cweZ1lVvXExrs0nN1HYR5fFYG8k33lNnXilV6+pa1CHBJTop+nkyxdBHiVkToAMb1W/gjLgf7uGX
sOT2KXIU8WYhB2zr2SSLfSAuHdWtNpeRzeToxrg/PdAN5tKW034S12fKmYkkMrzPLWKeGhnki2ks
OvdfJIzvJclc47IFThXAqmgqC3CQtv0/xs+0ZGNh7h7rzHhGa8Abc4tlPZupmYZbDMNnqcbUeTUW
u139yiHDuV5sL3Mpz9Q8piIMr0R4rVFp8LAJyxBVXqDFMeQssN1FL+qkoZHy0hQs2fUW2+L0q31D
zyPP/vEeKbaedQ2n52laUFIpeS5IvbLlFV57FWlaTGZb8WnBDYdHcynfp8UmhTtALgF4B6eFbBEx
K2zMKw/6WmhJxesbHfdiBqSY61wVYpPKEW4VohIalHwChgBOhWW4X8sdb/xoPDk1oMY8+IIW9aLs
gTETOfy1nVooCM/3lem8LqxFRw4uwoblx2OlHPc/kS3C5OBMA+w3Y/PF9qrU+RRRpQQgkG1+OM4R
N4hzgm2HhosZgq+vyy0TxyE7/gh8k6WHPLBXeSBNck28kT2dthjWBPyfBWfbwG5VONvGl34hOTqF
BBflkgnHmI3UFahx+abOxC5h06iJWNYdOq7rVXR8W8/J1QD942bDG6v/yw35psXoUCTFtS/3oLV8
BtQ4rfeH2DLvYH33CrbTgkP8WLR/UdpvgowaFf4Mq4xoUEsjQZhN4AoppoO81E7ZcGhxtYdxGaVU
rxRFpa+t4JzQALymTqpnvzjW5t2Cl2qZLoc7+os/ncdv7ph3qNXaKLpSrxgvLEmhMqhhO++lw8X7
+8tb/k2JeYGKVKjyfALT9lz/UYmE2zF3MreHB/4CgM4eu2ox781h7y/P7DdR5ilSg+o/Sc7Kqs1l
gFK9tiIOGuMbw/iQ5zvf/Hjm4kxQFfy7TNFJdH8Z6zqYtTr1MUvTxGa5tepu0UFUmVen4fD3F+/8
f/lTBdbcBGqapjTGeNO3njknM+TCjVuky2u1kKioHnHFmJg6vGAuKqBBoWmbW+o671PHDpdvSD4i
MwL+VivLnRrGwTUBkOCG5i75xUttjWft/jE1KjuGA5OupqV6e4vRZHMMCfIkpF8grufKlsruEcOM
pWknKvY3lFRhMcaEruzMReCrbTgvhsIjw9gXTfKlS3kBGS0meoBW1VNnSH9SLNNLQvwf7ZOH212R
eabhM+Z/HGf1ulggXjlYFpkHtmf++fOCfsgTupz03XllfHgIZhcLC2Ftc+aF0eOJo8EBMCZqonhV
5NGsswk8jHyOkYgJ3IYdxyyN+3bfes2YpRAt21ePJgPO6M83Jm+Cbexc3mw7tTiPDpixSOo0O2s+
DW37eWF6hIIUPWZjPJEyEBZjflpfrMXqCjZigqTe7oReDQp6sUefMKlxVTeWET4BE+awW3Lhpca9
1n9EyJZLo1z2dIFGbmtQrQzdEv4YC7/mOMccs67e9GXgecRaFUdXmisCIgv1seCtOi0FSbBK44AJ
Ml5phWPSVbZ8eu6uiEgjpMKWbwWd24CDtX8Cmj4RydcCGJ6HiBMD81T+VjYesNjk10DobzU6ZeFd
yHQHOyBfEG+Yj9WFS4ixOHUg5F1Nw92z473iuQdcp3vgKsZjX1FlG1wj4Rpr0hWK8bzMMTCpb4TX
8JAYu5tv+JijkTaxoWeIUZP7p7CdiH4oT6h2PK/XUzz5KUD4HGxPcVGzPRiuhOW+HCly3im2RymW
tctUzyDEZYBVoVh94x93PPP02GsCtO89Wz6gGWusc6CltxBLIcttevoqXgDiipCCi1t1W2T1wE7d
PNSB/gW1dMmmGTT+aptvS7Thr7fH+T5cfx6T7R49Q51EPj8JMSo0WQJ2QF8tD/Ghc12eZDmusMom
z6IK0WlGr15pLk9vW/v41KY4R6R+1HlicJxh3m24RQIDtjsp7JOCsj1x7Twgngv4GQoqxTlMzivA
5s/kMPJlgLHSiE3BYrq1lpM+MQWOVv4l8fiPOWYTaVHj/acQYmOPCQrcurEnxvsCtXXcPZ4LyrkD
t9B4ILre/19DslyjAu09AV3i8cXmOZ63iz+g0NbI8lQKblnnmEgobeeRXS//wOrTVl9e0yvHYrHZ
uGuSy712hSaEi8+Cj/nL0wDG2ZDzVPILWts20cdKnxP00ToWPRlUxJ7/S8ExpiO4Jhe8luAFY0tv
R+QzsUb+Vn5Ypr956SQOY2yGLGvjqdBOQWt5+RJfy80X5+qMDOnemXc2M9Y0YRJl1HdN39fovY0N
Z26vZ44Nfdj7DmqzZGOh2x1r6tF9xFFBLnEmIMkn6I0tK3B3tk7I5R/fbHM5W08L82L0ueU1O21r
dC/mzv06JOvoDNux/C9NFJs7q5tI6TW0EcB2mIA0g6uKXogEfxxex4uM347kbQRicN3KTJpiuQ49
yfAdPVaqIZ7Q0sWhwlMXJhJBaBWdrzSYLM5G7irkfOw6DgmOYZIYf6ALVC0UYvR0IDQOF6rj8kwF
Jxelslshp5keyX4FCqd1uhGMN5IjMQQ4PWcy59xkjlVi+8MaaVY3SgtKFwO4sSufxM7eedqUe5S1
OaSmjyOVW2w+OH4/buLLBTb9aJoXhfRosCbvSCcGHE+XowAzJnGRTIqmDntwhIjuDCAqRAwzTpWX
k+ICoNe96yRNhFxLOmQqLwZGUc0t9pX45BNBLcGAzgYL7VGjr4DBz4NYHI8bJMDv61hvKWo3xRnI
UPSnnurTd153n+3YOirmJ7IlFkraNGXRYPD68aGN+ogDesxt8q6ToIoynJlMlldX/xX/fvz745HX
gABzl2qsuUwwwwVNxwyE/fYbkRdKcgkhrxsUrHbLf6eFA4LMO5lJaqw1HpUgmc8dz0ZLEfGsbv+Y
r9FrNaDCPJBanmbXc0h9694EsgPPZI9mFgY/Ty3UQA0CP0kCvaBXSdmFTkJueXmOlePpGusoA4/1
Px77aYm5eto5/omYeGWUhntAeobH02io/80T6ylfekkLLjRFHax+42hUbEFaKpjP1c3pa8Urh42a
8AEx8V6AsqBnovg/xMx1Ygt/XJPHz6i5G5Bg6gmJEut6eEs1zozp/gWpdkSJPB95BFYQzsuAyuye
kSZpqzSUILXEfAMY9ucVA+vECufob/Fz67FSc4kx1qDwL10naSBmnk7lKiXLizFD26Q9exW0bTF3
q8bmUKSf/yNqHLDHmociEwF8AYp0WdzZIUjRElQtXHnO03becTF2AYD18Gdptysq2ZhiQb+QI6Pu
u0LFArGhPr9gDO/5MXc8JWSMxASdFdm5prd4VpJJjMEMbt2HJz/GUEihnrc6VcJsHq6vS924orn2
izp3Ef7lqPx4ouT7tFhXvemvSqHroPa8RnIdIgTqk7kHjgD+UP6hw6uAuGwIVkVyRDleJx2QZl7k
WIwnUadDUbCaEglnbNpCsvJi6Id865Pu6c/Fbhf9Qlr7MVxo1318kOPNAgPqrDmJi3Ob0mbO5Vv6
WdkyNHSnWc/cMWuOkrKu+qzvfPHcQ8AS8QBCucFCXXG1cA8hLyM6niUZcMTYlVCs9Us0o7q5pr1z
wH6McRcWKG4BrJYjvVGPbUCLMSuzVEplIYAPUJqnxkKtCQ9zTQCLihky1GE41Di37of3fvaxVoia
fhN9gb99OG7zPaoRqN9jARzXPnNeataTlxXZm9QdqDXGuiC+NXUAD825d+P1pIEAGUOigqGmoOnr
ZpGsAFT6JS3llPjY1rsBAvUX14fiMcVYlWvjCUKogt5tdjQx9bfJ0+NT4vmFrBffxxJlCiTsbWoh
09SSP+h/1cgG+dadKx0fk+PoBOvPaxqwkiWPMgSo5ukmI8qe50nzDomd2GjCSyfWVGhoQSP7T9qn
byFMsHYl59Gk1+XBm8kiDZ8VvVLVHITW2Is0D7ePRcX7dcYw5JEkShrNGi8VIBBV88e/zrOkN+za
gWebiHqeVSJ+vjEuC/NKd8396RfF3FjyXPRxq6MgkprpdJsZY7NDGW1KRYQYTvtsTKzRBvoqb18J
9Rl+nsQ3CcYF9CaKeNYykLCnS/EpISLXvPCYYE6j6jEMm3rwWtAPvF43b5Ep5Zb40mFrJvYYoCUJ
+SLOCY2/Qd9MMdZa0+JLKXUgKb4lWE61erJeF4b7mMh47DETBApABagrdghj2mvBtM0b6vel2Ai6
hj+GppWaYDgIQ3J4hjj+w6gBGNBj3IfpRUprOgd47P9g87EhLWA3H7M0/qIOSDD6JpVtWLR6S48K
Q+3o5dpikGCObCPybXhYY15JYNwbAyK3pEs64NF0hqBcdbNzT1GWGiMlYUV6l4IbUK/sLTC1cOn9
WRwwwBDa2VqKljteF9moag7IM8rfKV7WNgHIb/0dXBRAzD8W6HgSZkCA0f1JoGjt1ANqlUSC1Tow
tnZkNr/mZC98oB3v6hwwmZT84qVgxrOYA7KM/kPYqt/1yvV4NXuS/godNLtWNbxaDn+jKjmgo9xH
dpl+nQiphs0Tz88qTk0zu23x8liEXF6YoIf2+dVqAV6WpreY+OhBQe1Zfv3gkKEn8cMODlihqjIw
6thuVAYzurWj2IeAV97fGglRNzp0PIaoTj+iRIU6oISa0SVRUzAUtQCuqSuD2PGn7/jynBda3eo1
fyclsg1SoqwFhdJD/ZbozFQ+YxEIdbPQKX1kz88BAdYyxeULbGHzYe7UCIPLS5mjIuM+xT+CFdnO
qSysq6qb0nUoZpITgi67jGT7w4ELkM3RFFFgjEket32se1jWsczbJcpXKWyHq853/5Wm/MRckOqg
zyIq1LVg5K9VuEmAjdGpSNF5lprzwsbRB3ogP+aO6RfVUy4zYMSlX2FMwqeFz3vJxs3+gARzxXxs
/lKrCEeEmVNgvMRLvGQEqMvq4l2yDiZ3YIfHEnPXYjnzBTWhEjQv71hQRbPDF/NqlcQ1OPda5NFi
blvrA+VZC0Hr2aTApGcLYMXmebN+a3pDO5DzfLXKrcZWtnKJwXbsX+a8qRz6N6Ud3PawVFK5qaCU
mVn/3liwwo/Vkccg2xfUpEV+0WNqg08nbzEPLZgvW5yjbkUjfPPsLt2FYruGyY30qeY9sC5sg9AV
+H3hWafLcdb5x/xKjs2nT+zc9WYG0AJd+fiY03G/+1tN2fYgbANFl8v1Ru9MLlYAINd4pdgZskQc
So/fNZEtYeShjKU/DZSGuiWdgf1Fq9z9kxDa9bl5P2N7mslx7sabMAbMMU/2+ayc81mIa362nv8f
aV+23DiubPtFjOA8vIKjJMuyJdmW/cIol9scxUmcxK+/CzrntFlobuFG736pjnCEkgkkFhI5rFS/
23WVkzW3z+e+vyPfgqczY8yt5NKpE/wddEcLv1V7XJ97DBW7v3qLr6+ZJgyajL05VSk93d7++/4v
cy2AOcxmLZRF3+L74xjOBvGBGygEQoCJ10HBMW02r9ApzThmdKGyX+lh+vXfYQKbRlAKPVHEK1Zo
G/qe4Z05mMfZZbbQxjSyOlHpKqEILEOC+R0MVfc3grPFbI2NdhWkqCqhQLhCK8CFM9mS8yoAk/Cf
HpLUd/3VGKiZnrbDmpbmtg9F4l1yGzRrqDt8Pti2+/649yuNd/IXX44/xsuW24DAWra0lp789cl8
hsdeDc4Xr2Fx+ek4k0LNb3YO1apHL9AZCoJIUfI+aBe6D95EhPHBlGxzy8noet0B6tsVMhMHfodk
SDK6nrnTtMSWCdYRUUskyLjuHm8BqXHOZElChKYcATjWNQRzvc6HKkhfp/AQ894ePMRkh/Rmgt42
HcWZxrtsQzy6G5/PFrAYRvzZKTZdIEtlGCkdlu4Kiu63elv3xMaYOR76c44sW99TjBfZ7GS8CYb1
VrfNp8zukUdCc8/VwcptlCdusSPPL2c74MRMEfOzCpFGgMilS1DaHtiYJMkrH1ome5otIfPItjQx
xUBc7NOgOSUGMD0evrQvJHZovornm3OAiS3f0QZFnOoW1pchsZK89pjn0Ds9SOivIOJqiNmuXdG7
j4U3Z+DO6VKYmztLsjIKc8hUOjA87HPyuwWfDvhhOLcGTzcGNMpOkVUhBR231ZIkJBceqC+XGmqo
ZgC7qGmpbMtHnfR9IVuUBBptg4Un7LPtu42JAetD4jlckrzl8PlMHIPynVGaHabe0YA2bS97zjZH
c6X+TjDkwnKCdUqCQ/DMuRr/w2b96MhsVleJknWm3MzTbuOtPMGe9hjw981FeGrU/zSKHznMZl2u
517pBbqWGzAo7lahg/phShvUgOcfZGdcgfRxe08g43W14Bus4hACG5Tl0WYodOtRlkPqsuJewbWC
3mqHY/rLj5sfLRmwF9Gg0ikmTPJ1A5HedhgwpeUpPMiOSPLIfq43vJkz/wH1f0QyLmAt1m08iNhA
sIBciPn0QPnIwMTE0Wz5yvxbDPtsi0F7NjX0BfCaP2yv9uQhblFurwkdUMXtDeQYy03n2Z1pXQRF
k1MMAFUOnvdRHNVfWUZC71fZuRy9eIeOfbNFmdgWKqXRRxNJtNE8D33IwYqskfM+vDx2KwWeAa/M
hNr6HdNk321CJYWqWcJKzoYTYnBZnHC04iEX+14zQgwtM3oKJZjSI5OT6iPD+DqYvu4hrOtwbhme
bTAYUlpZNCAJBCDeoO8rebtvere7/t5yMdDRh0pUZNoNopyTvMb8NYyn+aS8SCPaDxK7Ra/xw3mF
GpMcHElO7nOnJHPXkwGTqlWrJBuhYfVwfvwsHGDI5eHh7QHXQcAr71x8axsYAYvuDozIYZ39GgN6
5KpKUad4AclU4Z4x0ppSKN5f1cUiZk3HdFNwDGKqAssnjVbxOtavtJ3ZAW70n6UN3idgsvX4l+48
oXQ18rpN5OmPXxGYIk2Xk5JaOgNz8cymFlptIgcC8ZiIU6JqJ/6Lo98ShswFMFsmhcl1qmNkhzZb
79P7S1+1AS32RNqrgIF8vQrefYGL0da5QAb7JeNc6MMZuSIQvGxUtwqSp4A385D+BnsU5jIYsB/H
VrXEBDJOJ88ZQeyT1pyX7GJIYSaCJZnO2mZIFboxmFV/SN/q38jdRxf7izviaumunAuiD6cZyPed
1JsJ7adHCXu4Dp0nFI/k5IH6iYHuvt7fHY65sbNuzbEblWSEsIuLflqXh+iLjwfMutRkhIaR+2Qj
GFLUSeDrFWkK3EDLrNQSE4xVDXR5FipMZeWFx5YMYS6Pej/zxZNR4jskkKckJH3LSfxcgFDy/pot
JuvmQugRmwmJpGYYexlCGu+0gQfVuR/Fe+LK7xeLJKtWQ0R8gG7fQShibGTN7dy/hd9Yc59/AL14
Zh8wRG2ia8IEkMgQ89h+1j7B00zyyeQGgcQpX+HuIXONXQZBQ9Qf6kKYu3VAiq0faUDtCi056Lfo
dhuqjLyjpBuKbNJn9kwzRZaEqR7o/kGxk/S/IJg+kusbDzNuT/J/rOJMFnPQrig+P4cXyHrdYKjj
R/VkBOlujMjFacBz5RxCFwViB1v3QLCGi4YbZF1e2NkHMMaaZWhxGiR8gHP6CEEgB68/gIdq8PyQ
pUM+X1TGXvXoXCrnCnI2IOeo3qLD/fOweOZmajDWWGbCGI4Nfj7H20VcdY4bNFxy3KX4ylwHxgi7
uCzBdiBhrVAJ9LEiid/bqvPwVqDd0e6ItBo4zttiOGIuka7qzBSnqCzrsIREGiI4eZ7gXjxyOHD7
Y3iaMRfymKiDjNkJlIMHDbkWpNhrdX9/ixZvr7kyzCWsGtdRyhFLpl4NeuowXlAl8hsHGBfdwbkU
5hoeKmmKkFyGlAqVqxPMAaN6N777sg4ijwcV9HT84/jCR0NBjWmihYQRppcFenA0BcJaOn3AlZAV
DACInJWjhnVHDBvYs0IrVUVJhRha63IaHeNRJag8RuLqXy3fj0ZscO8y5lpoTgbVyNsWzriZGvvJ
JjHc3K/x/6NmexltZwIZAIpiOZO1SKatP2gvOn0qjurkqEr85qm2WNJszCQxEHTORQyAzbCKOEqI
AMRPF7SdTygv2DyJSOsCX5ODuIHcL93lHWSOobCxvtKsLibmeoOb3AmfJv/hsA6+tZVp87aP3hf3
LIWBKFB3W9nUQ85mWFu3IcHTs2Q/ayhnu2+Tyw7IbDUZaEoSObvUFlbzNUPsHMVX3oheN8v2ff8R
Z+37OeBRP3NNhUGpSm/Lsc5gKk7jaLeir9FTHHlVvMrOmreSi5A4049BKyWWIzNucRCcnjaaK4/l
SdCA8tziX97hZjBEnfS6SE1gvIhAQL8SHvPN5ffj94B4Ys0dL8LbNpVxbnpBqtLziDWsP5Q39ASp
Cmld8uJiAGWO/0MRiqn6zwh+A2pqbtR28Zr+WVS2LrgaUzWRGkh/vbgYIRg9etvOV86kTsj0/C6+
Pb/yqlKXb52ZSAZfQnA2FqJEIfpUAjT370DNb/Dnv3I3knPG2Trh/Iw+wvqiYWldyotZtURw1bfg
6/7BW3SkUGSLYXQK5rWKzLmDx2qak2yiXNSfHgN+P9+yFj+/zxyyrBVlvdfx+7XrgBGX0v933tVB
8+B9PZY9z5kizAFL0L7fhxYEoTLZdrJ9tI62k2jrHWm2z0iTP2rHkVNr/R8Q5Ec55qwZfZOnkgKZ
GuiEiehivh0ytr9Nso5r8vXFbQVfekcbugL7EiWsm8ksppoN1z6kJoEJ1cJnsTu/aCiGbxG3bF8q
TCEd3vh9clSHf1wBumWaKMNGoOpGLTXzGWXUkrdWmEy0Ax6MxgLRgliy5dXYYOTHlWRe8Jzbsmhz
tlPliGXOWdxMvZXI6QQXEsYvpfbbix10m0DhIqZGL+p7GjIXudJiuoicQpSjf5RE8QoH4xS8PSrb
3/5CNvLJfXun46ND8rJer1EmeKJvDvgWSBV9fYEFy358xyPnGQjAuRSX7Wu29nSRZmsfITqemSW+
bKsEGqDmETO/wHHAG9XMlcNc850IgiqR7jFU25ZbWSHRyq7sb+Wp3OguZ2cXL6iZUgziDGqv13IO
peASnjDHBa/8RwkLmNu8WuBFOjkMofrbdpnzEk5xb+pXKgr8IaZ/UsCyH2Vu+BBQTpQgsEEL2hJ9
QHc2+rOpw4ZROajJ7zZ4KHMDR4tQO/saFqGMONJyMcMqOx/TRuk8y77dy/GLGhFum8nNB7xn1gw4
tYLRSrICcTSlOTmxt9qv4p1Z2AhXJakTABRD25SDClQCMOPDms7QeX7luaqLd/SP1myQURyUWMoS
2Ba2YHA/MHfUCx8UHy3RSAbSyURf/+59MxNJvdrZsZkuqXnNr9A8zIhXr8WUCHAOfDfB/IFAe++4
qXfOzrIhxyiM0SMhQOBG9eEVSGckKNbiJsFMHZAMfPHCPMvv+JmCDGKpaZPKU0/lobY5PVx3QQAa
RA76cIDfYMAnq5Kx1AwIQbbxDPJF5DS5gWEO9BoM8CCGLqddG9FJlxvP8jTRdnGRgTGTR2TAgziD
QZ1OwN0pXKDNKxxFTIkYSQRmcdqpzFm2W/z3zrkzGNA5D0aPmtSQptkHO30w0EwC1EEoVXoUQXp8
WX0/I8cS2rrLdRk5l6bBIIwWdhdRaLCcGcYPOMmzsqfNcugZsAuB/HcwbjDwkqp6hINNZTVkc9rK
hS1+VchHYygj0Zx/91j7MXk2iloVRWsUGb2kPy5+9hJtQV13AOfOQIQHXhhm2c36+9owGfxIivhc
DSUgawvM8j4LPEWLDdghk0Ow+Zce8kwzxtNBI+U1E0CJQiv+4t2Ety5WkNftw7N/k4GMcbRks4wo
DDvZ82ggYYFqQgcPeR6fPlcSgxvdIJty18D+0Rdzi/+BtOYBUfwNF+cX3xazlWPQw8iiTEnVeEKm
B4Um4BOi9MXwW3gFJjy8NRnwkIsqF1IFtr45XbY9KYKKgERG5jahLpYozBwW1sEP1bIozj3W7urH
JYEzlriCa1h2+FC0pLo6VUN0cnmAt/S1iZNHq7fvn+pb5dsd8DIZBBEMqwzTK8wEURj09em2shFA
ReAkLrivVmFth6CJ9QZUUcqJG9lmgBs1gi9B3zt8ehuuLTEg00nyOdNrnPrr2vNq27pi2jBYaYUV
UheYE3df+eVY7489sTNZswlTnhUR9oTI4RYjcFbgxt3u30yCaUzW6osjjRoNu9SmigECumLKGALP
WG/dyVo/GTncQcUptwq6u/wg2RX2V7r9wjOHI23prMylMSY8IbpW9hakoReEFE5iv13hnXBfqEsB
w7kY5vKb8rJHCcf55jQIJAOTXnD95CV/Fs1iLoWx0iIukmLQbv4PquETEG+B1htpJm7merFaeS6J
McBrnUpZH0KfBnm7dsIQKzQj27QqEO+Hb7xZLAxQ5O3V0gtpJvT2UTP/NdeK8BprdK9OTi/Ske4x
JbfDA+mLZ4Q8UcxVp5lTAV4MiKJR15NjIXwxkMtJPUPa61d++u+skC3PNyRELxq6caEfH5SJ6Gck
XGkaIOWRLiyWEs0XkbnwGvBHR+YFml39Go1PGw/toCZmBqAwMCKa5dQoObfFDRVvrAzU44a3aCyX
FGTRH5x/CHMfZrHcxy09ec7WaVsC6Ri8jP++ETNAZPTrleOALlanmKpp4XWnYW43SxwbnwUtESpM
b1fQ9gpr/T96HM5e0u/+J379iGGORmS1nWD2BfALHUnokgbH2QvNs/C8MY4c9jSo0iS1Jj2CeIdE
zxEGvSRgqCNYuPsKLV6+s3W7beTs2BkxMvWRAoVw73qUHmcMRjBoI5pH7xyEBTa84Oti9+FcJEXt
mchKwwQgM4dIVAGDf+Rjq3jntbbtViJSZAnuVee+joslpHOBzKlQ+l4wh4HqmO9qENAGz1efI4K3
X/TvM52GqzrlXVdBp9P0kNXEek7hLdEiS+eLN39FWr5E/zZCtmclV/VMFHvY+usJkOXoSNWDkyZA
uzxHK2rNd6z91m4800ozxUiXk5q+Hx3R3sV2WZMmUI/G+vtgvNNJl/8fsy552jG3qaDJOsh3IHTa
vYIJn4aYU6faZA/ZEWQYvDrBRfrguXEw12rUlkmRS9QaT15/SEMHbh6GHSFZ+/b1/c2lPF92SX72
jgEQ8RIhNaxCHCWRODnwNQPDHo5cAFn0SUxFBpe0BX9LZAzyejmPeqOaCCWDcmp41lxtbaeyl/vc
9/eiRjNJjEvXyZkamVAKC6i9peg2QqeRsEJzOQeqlrJQGspFJdVA/ZmJ4Xt/njE5Phdt2Ko4xqp/
rD6t/fDe1Kjn2USf9+1+KcH3hyTGQRgbXRAKU4OkzWnnfR7bt73l/vWb4KUP+u/cHojG9YwXzhp6
ZiRRMi2dJleYDQvFuKzLyJqOOmI1rwIp7XqwTTCgurXzcqi2lf+/jY9fPPBa8veQA5NAN2MoqogK
vz8XNrlez1KmliKtEQ/XRzqwl7xfncdfmJ/AJWS78YExoPKHNAb+o6rAfPGxE28h2hLDnHDCf1ne
hXxGJPX2IB/Jb9Pa3n81j6aH/rjKBmlGsMFT6/42Lz19dBmKy6AOkAz9ZgYzeEt6reqKIRaRPdts
ZbdWkaGGVy1CYvBtregIG45ECiaM7n9IZDa5Fa/JOGLowTF/QsbWMECSiXAwipGub8/wq1/5gZYF
X/cPiczpvPZCGk1hKtJU5FZxwiOlq0K4hTuudcmT+EMSxfXZahb5eQIzawYr6hGf3U2TI3+9BXYX
WMcv3IMyZYWzUcbJu6XUhQtDlyXZAssJeHlgwn8KbkpZwTMvh0FpZPR6GPH0AA4UF8O7DYIbMrVp
dhRRGZTV1775biJd/5m/Wb6djvawCTAmBDzGdvxa7e3z7uD0vLDhUi36H1/IbEIfn4cGw4Twhd0a
iQmQ/G9hb1Pjty4I3rA0NrHNh7NKNDql0PwEjV7PK0hfgs8/PoLZnzpTs3MsYpnAQawRdLoiJ+GZ
JOW6W3S9/2Hks/1gLvA0jayysQpoi1d3f5Dfz0f35bv+5D3vlzJdf2jEXN3DNMG1i6FRt3acwGrB
Fo1sbfi83WhEITG6ACsv21oo94dH62Mo7RYTHmAQwquRBTY3a7z06Pnje5i7Xc5wE+s93WbH+VTf
p0/dKYgEisKW9OgPpDGjTWhxAjhLb765VLYaRbiE8iWXqNTN9vqYPMs1uNxi50ld+dHDiDABZhrF
7pWAch91dZfNV+RcN90nD9oWgeZn19mylNSI4tEy8RlXJBERBcEM+9AbMZ8SY9i/ODBKHfY7FsbS
pA1RmVt6Xou4n3Hcw9Tp9wECE9yusGVMmynFvBzkLlYbobsJ8hAWzxUiRQiLj7aAPgt0WthQLiq4
U5pui3VPQQbSMjDoiGVfQcGSXN1sXdpTEJHPnRdXRENNzGOek9KBk1r5h/Xo248g2rG7BBxGFGHp
ox4pe9PO3v5N8uoPa2OgrLqUkxXrOHPA0xOyV2iIwlQy/r214FX+IYcBkbKy1F4MsQIIB4m2kHjq
l5qggHIqPZ7lcu4PlYER9MflhWTQxXbo0EM3QnP5A31QdUHs80BrGYYVRRctU5I1Q2QUM0YphFow
qVfPCVOCAIKIele6Zf/mkMwEMWoNyjhY8aWhatG7L1t33nsMoLwvZqkiFJ7Tjz4M6CGY1mphCDGd
3Tre9VHZhCCreyC/VwDdggTt9vaoz7fcOMKiifxIZls2U9WM+r6D5BGzlt4wRT36Ssk02jnOJne2
0+KlNhPG+MidDk4FyaJIILsXOwGkhziBmMhy4Ca6F55u8xW9WdDMkcqrPsa4COilkO1GQvG15r43
Pu9tz1s9Bto0I9Q0tYIUYQfH4x1dtSgFQWUC53paivb8oQ0LZVYDRktq77phO/JfoQN+YLVCt2u3
Epzgi1aBJLvn5/tWuVQY94dUBqZMuajzIaFr2Nv5znzoPPnUPjrVy7fgfMU+dybuUnT+D4GMd3U2
z1JTGRCI5nbJuWy7jhy+u0+ACHeWsbQIWDNbZCDkcilE86xRWZh081ETbxWRHORdB27obIlQ7g+1
GBARpxSF82eIqpzWo6MTk9pGg6pFdDtzhf052Ux28/w9vQSHwv82aFUNB56phH9chTNlGXzB1JTY
sqj90Cdaaeu/X3nFWUvv37mSt7/PDpwJNodz3UJEZ9/GiuIhKkxokf4OwAdof/EoU5a9CoRkTDw6
RUkymSNxzjThMqC/4qivm4oM2/KvbHt++R0H6zZzDt0Oz8ENzfVxVnL5UMzkModiNLpUqlrIjR82
p+aIWI2yxhvfPqC+jnMAF6IZujwTxRwHMRqb5CJAVEbyo/SITPjhi3PEFxF5JoI5BVkYNZVpQkTl
bHf9m+GivesQ5D4vlLb8epsJYs6AWYu51qlXPNqbADG7M8m+kTBBrxktr5PdxiTSvnE7Jzu6boVe
Zk94HvACJi+8ct+lo6BIumgosBnMWmECYIkRi6GmTzROU2W2UhOH653QRWNPmyLLeKhI+EdlqcEv
WRZdxNakp83bh70bot618e3v5wH1GWhb5ewhTxyztIpWptdrCXEZcT4+JrLzwaabk8eXgFtMs/g6
m6vGAIlwFXCJX6hqeB5uT7ujB/pePwxUMGUgrsz1vxZ362cp2XdZjpioqeX/s5S6PZ7hDOEReoz8
0V0n4JiKeWGG27PnzuaxT7BcCac0iwyc74Qon9m0FiQ3wQDotblZuz5a0v4iDyF5XBPKVqPr62cH
Ua4vfQ96rV8RWC4czu4ugcBsxdlnmmw2Qi3RFRfPbnPZ+P4+Bh/p73f7iirBb7uVvX/VeKrPZTJu
jXBVUi2/YA02p1OM+Cl5e1zLQcgdKL7kpM3lMFhqKHoUoRwMZ/EYETpqybVSe+X7BPXKAtx6O/0L
qFpzGViW7n5FRvWEJNHIpc7o1yNxhskEIZ4PArhbyQl0YuiZK0cy1jbyCLwtXPIS5+IoCM+uxnOP
++JygTi4Nf3DmNppYD+HaIZa3beV5cPyoxaznKFRlv2FmoqxP6CaDn2H939/8e6bK8JcSHKYJ6BS
EqCIM8p2fJB8/bRWPzHeOoh23BahRa93Lo65nKJW1lOTHn7Mvswdp1KDqxfZ7tV7r1fr9iPgNiEv
cejB8H9WkIHSczqYqOeHgsiqFg4GjGDKCSUD9J8oO7lNU7kDMd2O6C5vbZfPwo9oBlmvchbJZh5L
x9erjwsS4+Gygeg80+eYCFtT3ZTmRSkrLGl7GBxQHCAbznkTLb5lZ2toUEVn1l5fhuo6YZAEXApK
QggKZZu25O3NB1AQYPrXrwMmsn5x924pQT3fO7aUWumT64iJ2VhAp3MF7BxCTD7PkV7KdP4hhYGO
YpK1pi9gIa/OR54SjGONnkTyIhIk+iOHzt/hOZz0F/95If1tGGxOazTHSmksrGfXEImEq+lMCwsQ
7kaC8JuzeYuBFQXM/EgCqCgDYQlf0qnR61E7S8fuajvii0STK4/lk216PGK2pdJIfS6KAZO+beVe
t3KJXjKOGK0StN653W59lVxuXdQiAs/UYpDElPMWDP0FbOPkZG4TKLYDRiqOu77oh82EMOChD+Mg
XzoIccyaiL/14HB+4wAwvSn+YQszEQxI9Go15VmD7RlgC0HkHi+kts2V8SHZ61bnEojcPNU78tiz
XBSgw1cQ2DtuLi46lasex5k2vHYReQ19VMKT4nO/R8rRST0N7ED6MTmh02i1duuVXpJuBYeXW7mx
iJQ/i8AedP1cVJ12TaVjZZJsCKbJRtTlSr71M+c+5ZmowRx2q9ZgowJMtJCd2ELzYRA/B+uXdV0R
Lp0Z3bp7S804CVreGefkiqWmIYLtdpWCP6on/sPD+3rNJb5bqvSaHz62fSIRpjOimpC2HROCMXap
rZ7CNx4r1+IjXdEMBc90UBPoMnskuqhVurSEvdrRo+LUfrhS9kUw7lU6T7PB+w5ZFUTZla+M6C/3
D8vyRTQTzhyWJO31UC1qCe4DGGO3O93ewc3ctwjzNO5o0xxu4Kj7f4XXP2JZjoQql+oWg26ko1YF
RfBoj5GtbpB8p3MD/lWacLbAt7zW7LIdQ6lVQsw9Rybhddt7JcFkHat3EArfcLmrFi1UVxFvAeUY
SjuY9dQUcAeE14YCtie7uo233x4ztS+r9eEb3JP3d2/5JvqRxi5jIodVd75eJMRZaOomWo+ftJEx
qxxkmzmyFpF7JotxWayzVU2aAs222zRy9MFVZZRa1t5L+3HIMPHB510Vi1UT6Jr+v7VkeWTTJiy0
qYF2Cum9QrYf1mAMdUdXtpDHcL6mw30NOVt3KyeZmUnaVGE5KYN09Aa/CFTvIHIG53K3i4Gv5JxN
Qj5AQiM416cWlJ0ZhmOsNrzesmVMnq0c88gp4lRVugIr5yBilbhIJaJZDjXVfL5pCk7/QOSZJMZB
aS/ocNcuo4S4ysmhT8SjRI71S2mvzAf/l21nu+CQuwe4fbxqjGXcnIlm/ZVOGzJ5aKHk5mP74R2v
NcGQNGLnQUzE27jygAdbvDPAQPWUnatQbaEt1lWTbLEmyUuxoT3ih2tLDum6+yw/71vlYgx+fgoY
RIklI1YqCzJFH09jFDENbrK1Glvw7Uu1zm1+PGnREfxZWDae1ClDYcQazPQV3Cuxjarqya9Xl0+T
9567Hak71sPGkdLm/9ZTK8FdgGC/R9H5tX9H7cq28Ky9tv9rf8TAuO5lDIQYZSTlSh+QyOE9LKmZ
3vsQuiSzsy+XrdqMErUl9P43u9wrwMh2um0qZY1Exp+zq5xzw9JPGFHTlHmKE9qivtv7aFcWuSCC
vRngaXhr/RMJK47ExSfSbFcZ8MmbLrGUsaMnVdphdu31VqikHjGKnPe8VXjLyeCPfIkt0Zwgq3Yb
j/Lsn4qHq22C7rYkaLWSfHBwvY+u++arYIRBBwZmXSILYjnOhrfQPGNmAEqTVV2PIxyf4oHa2OfF
1ncNDiz3qUZ1umdCDBxJKJQ+hxZ0Bje46oP1DqRZ6VuFO7Jw7f/WXhkgakNJwixvCEtze7vxPmvN
rirffHRQu5jayb8hLdZnIKQyIFRS6j1dhLlu4B3iQZUQy8YNGYQI89y305u7e2cd2eF31eWqamVC
b5RXp1zHu0uK3qDValdgCLegkda34SRucjvegjAx335xaydvQwvufQHj6UTnMNX17opr2ttuMEhj
u7vYnwnJ1ivKs+3mwboisvf+cuD2JnFcEI2Boeg8mkUfAYa2Dqo2L2+8C2yJjGO+j7e/z3Au7CVM
ZZR67GPvbVHRpHiVV74Mlmu5qK/Bq+0wfBa23ftrFAr6v3v7af909jvULb7EYHoBj4M/+eLusXcx
zDi3g9dx8Men+xawGNLEhEWdvoZQ7i0yRza5tIZQX0WKVEKANtd8NTqXzNEST8jJsLJe1w0mKW+e
eYGdxfTsXDBzhMc+tlopugkWnzVSJARtAaeteEWL/rp7F+stGrB5YLnoFc6lMme5jnJLqkFJc0RI
7rTbnvdZZEtn1FypnKO16BbOJTGn+Jy0Ovh0qCQL1dCqXbR2j7VcK660Nd7v7+JiteBMGFs0A1rk
Ti0zCNugUSWqvewj3unHc+x0K7s0cOfUboBxR2fn0X1U7HXhBjjYukF49x7NVbKnef4dzGkWYzy8
y4Yq3cSOsM+vxK7WlOvmvr6LL+m5HObsSlFRj2drgr5oNtrtanuPQUK+YbtkjbuNdvGmNi+LuoQX
c5lM7KVryz6uJ+g2dvanlyIKj7Le9bm17+vGM9FbTcoMNmo1+18T3bQHxX8HY9yzafNuauqA3Nso
xmk4p1OkY7OwgNZuu83QsYu6ztiixY9f/PQd3Y570hiQSfuy1uMQ0kJMn0/t9br3f1XrZ471Lbl5
8w1iEMVK+rZoI0k6ytlK2CM1O8V2KPD6gpfaSPS5GAZCtM6S+8KktveKKp0dqnRWe/L0hhHiaKY9
bPh8wry9YpBkGqX0kuZ0rzat42igB3hBFe6u9mINVZrcqMqS7zrTj61HGIc8R58wxIFrx/KKDQrp
McIDdQIcO1/y4XQdvTG6psqSxvoe0qTFkgICumM5BQYN46b29DnEzssa2ewUvgc3grPkKc8lMujU
SqUQl5ICr3HThCQSkLvHYxKRsOdn4eG+dou2OFOOBagqnrpuoEaCVVQLW8Mivt4XsYhHMxEMHjV6
L4AsXpaOQkfqrfYGXpbOTjwULt+Xs3yTzQRR+5wBUjGJeZr00GWwnfyptJuG0G7LDZe7i2cRDCi1
UWz0YYL92fQhgZe9fsTg1mz3fKAcM9wUzKKdz9RiQElQhDYdBRV3lfG7epfA53+WnEx0EDzhsuvx
LI+BpjjuW9W4mcPG+9hNpIY5IHWLJnju64GnFgNPtVhaaIPHIlYOuGwmp/SNF2ENmOBl5uhp+Qeo
z9aPgSUR/L6l2Wo0Yrjtj9J+LTsv9Oa9b32LkafZodWZ8qiyShozKSAGAWXVP20/PnYrFOtjjOOD
i1Tgi72J/fsiF6sK5iIZnOgzoejFDJYBnsBtg6es7MaNlz5uqpTgMfRfLqTOYMVgNp1iiRD3ehKI
ukJaH6US91XiwBFbXxIb9dhKKUTEKRn+ElGuYPcyzyKWb0akag3aeWtoFoNI0fU8yBkIW/GiCn3c
jStv9ddTYvu4GEHRY2PGIz9+tuhxzmQy4ISheGobRzpOMZqEPvqH66MAhnae73dzuv5p7D+qMdA0
tqMc1xcqhk5UH9yJVF6noIIOZTO8qhYKBvdkMcB0bobePOP1cASXurQPyZr76Fs2hx9tGDhK5EaT
4tqg0Ie3yWlbu9sxBierslVP513lfwd8L2YZ3H9kMriEsTEN6MehFcKNp0YmbUwMN/8VVeSAeDXn
blzG2x9hDDZNcqvHbQ4FqbBtsrp/mhbDxPrfRqezA7nHbkjTTIEuhveJquL9flUENBqOErgSI7Ns
jrhF93kmjsGjylSHcNIgToA3cRrc6pBvmlcwfjgcQUuQbiA5Sil0VdQxMnYhDnGRX1EGgWZPJ3x/
OjugakF3G0fK0g01l8JYwoiC+uzcQQpSCRaC+ipxFRcjxjjaLJaGzuUwRpDm9aBca8i5jQEBJcVx
hdJQdIX++oUh0by6yMU6zZk49qLK5Aks6meIA0OL40XwJ47eziAdike212cUKxhkR6v6yf7yfn2q
NPLkXh8azKFE42hQbJ/rN7Di3F/qxSDL/JsYyzljym4dX+iGjs72iD5sggmbqNYBIoOy8st64Jw7
dQm75gKZu0wbjUxBjl2G9yH72ZWoH/AOzt/IMAzudkeS7b60c++42u/Bhj7a6StifJoNgu2zhZpO
V3LdgjzayJ3xuNyWEGH+YczdVGmjIDclPuy1QRmIxWelW8K3uQDmIroWXdmNFV1qb3uxc5Eo/v/w
30nvvNtoMfwxl8XcRr01FheRnlNUi6K5DRGQwlkdQYsqvv9O33SMQ6/QlP1ah7zaL94q0r/PngJq
O4xaT21cwTxt6zF379vrYjRyrhgDQPI5jy/X2y5tTh8x5unuDfcB1ppiijY/LLG8ZZYlW5gmhiZz
Rpte7NprgZ6N4wb8cB8fhQNGEtfyzw66Tjmgt3TjGsaPKEYx0MbGo1ZAlOi/bj/VY+Zx0G6xgGYu
gUHVSWvRMpxDQnXoXZS+UzIAzu4sA/ePEgygWpRc3YggwqGnGZMpVyib4ZeELrr8M1XYmtBxqlQl
tXpqZZ533R7j3V/kN607QlPl9zUIUp+3Pf8BKP9Wja0rm8DfMopTh7vitPXAlweE8p/guNLOMl4c
YjHrMtePAclQNnt9lKAfSA2O5XNEonUeo9acIEPnY4adfahq8g3SauGJFvd+cWxxMcI4l89gIW1D
SScZ8q8+6ggAVajdhG/OuxGpObB+7FwMg4iG1hrh1MJc0JhxIdG2pVkMjk3+Byj82TgGCnMTTAFp
DV0QnMB4YJJ1IARMydlzKr+119/o83r+TsDszjkLSz7ZXDkGOyp40E1XQi7MBchrvveB+Hn55Inh
rSGDG9fx/wBx45jPJ4tsu19toLaoFUuxa2CN9WlNC0e3pTfVXDcGSs7SGOdyAt1AWL/FBLWSxL94
ivHWj8ESXQ+zqqJXWEnyJxV5iVtnFc86lt2Rv62DpdrVmibrTAUmCDvXvNVntkYR/fQAJ8yycbzj
/ePa7jbqRt6gZYCzihwNWepdvdAEID4gZeNJm2ht2bWXeBvQ5HHkLN/JPzoyaIIErtxJE1Zyg/zi
2JJBoKUNDiJMoD/8PLfIUfOH3C02JsxshCXhnaxRFK0O2lHGK1QE3UjmMFAK3Qm/n/yHdzd2b70J
F+7zgXMk2D5LsdKuSBjTdR0nx1uh4A+MCQfhiZa7g22YmyPn7SODMNkwXY1SwfqiYAJDOZUAA6cv
Nore3ynPfuSh3grDdu9vKu8+Yml6c9moEHOAkmheBYUf7trjXz7oTh5c9Iz/P9a+bLd1XIvyiwRo
Hl6p0XOc2ImTFyE5qUjWaEmWZOnre9FA32MzKvPidp9CFapQgLdIbm7ucS3elk5KMyXR1BRVQpyp
q4xbZyW5EKZ0iavRQ+IGPQCkct40f44VohmWcFY3taW38n5t6dlUMxqWAMVsjpReQ3Zo2HYGhWj2
WvTmNibpLLSn8DIrU14YxnMNWVOox6cx4ZCcneJuAHktlNZrPwy0jZ94135KO29FMLdRS6qjpDQS
tNNxNl+998IxzpPO0a0A9vEerUjWMghAJoq6/miWQFSLcSAXIxjgouHIm7Kgt+IY1RDKrjoLR2yZ
WZMuQgf4PxwBk52ntxIYZWi1+IJpCEhALRf1tC+SUw8IAHCPlY4rh3mxASXVhW0HOYi3D0A9jO2d
b2zh+mDAniOKfjLr+dwuiXm14+OQIfl0XZIDw5h5kg/EM1wlXp5rMmC6lcQ81W1dxSDrHKlxQg+f
1ABeWz1Tyx+TOVBZHT5S+ZRzcCuRebhNoytrpDpwXBVRd3Do+C8a55qymZTyfIpTrYeIlrbNwXeE
N4488hs6F7Y/r4/PiqPfLCdQcaqUxDhesIGDGx89U+Ky7HIsApt7L+vBKnq6GuA6JMD2mQc2DxJ/
MtV1cyisAc+KvK6g4DQhcDjotmrvCGzC0j3u1uCc5ardZKb/Vh5zZ9U2Tc2OWgXnIB3En5LUsw0a
OXNf7e0R0zfBvJTIvorJ9uWbq/PTr8d/rDgbtmvNqI79QIU7PQhwKOwd7wJP+VS362Mv8KUaMlnE
tcJkQfPcgKq9IPnTOgBRJpqAOSrIs0w6c4m7IRzkLKYaclhdgG/n7Uzn2ScXf//N8SsmswS3C2Nu
b3MqwMmpQN0Bka0EzR/t/fvxfZp0DG8ksMH72AF3Hsy5WMwKD6ASHAmGVl+e6WAGqvpobPNfelBJ
LniFT47NZSP4QruMo5RgE4/+ltsryLOz7IiXpHRpJbb49VdH+7OIZ0jnoljX7VTNzjJghiHfwi06
/Ytb9h9FZ6e94iw0NSG6GnckqMALATTNr8h9B7rHp2s3M94TybGF7GCnAvzmi5FQ16J+Oj698EB5
eVaKnfFKJaPO0MdC9bzEQ5+6edCQFTlGRImI2gF0u03xGvNuM3cfmZf/lKYXBeABVCXB4TsGsUNp
iT9BpRps0djy/3idWdYcsbvk+njCDYCjsfIkZ1eBTVUDD/IMpuqbZ6o4jyVLlBNqvVYl8vW+ad7q
I/6OtulTuitnsFX/Hy4CY0BOuhzl1YWKc+CtHVavon+wvESyo5KEz6gXHUHd99ik8C4fG8UbdTgC
Z/NqjZEC8TbPvrrz3fn8Or/GxQTjPC9s3F6ZR2UoDKywR8/JYbUKUYUt3cBK3C2PRIDjGphMsFDl
5/OoKtezC5/KJeJ0XtljsnB9Y47ZOL0zS1TkaTwCyG1ErYClfkfp5wXZdN7bMpnWvBXFhAppXp0G
tcA1Q8sTIKwQJCOPGoFJ8slcErJ8B9kEKE9AeELZVXigMzzjYjIuCZpt40iWsFAAFXiZUwe+b7to
IEIoQRsPONHEFX72gYvPBuidlnRaOkBcayNjjBw1+G8vBBOITz55Wxaf8LtehreXbHui8ObcgaxJ
cIHbzWY8lCw39IthQH5KCjSoqE54JD/wxjnr5DkMLIsO0FCOgqBQ24nSc+7GaEXn5Ym5OsrYlEEX
DFDVUB2Frz8Gir9HY4XDfcR5rglLiiMh53iUKsipvQN6KxAA7jIUakPneXYmqkNQe7RdO0gFm5cV
4KmLxWQeOqBGjqkC0QfapuJ9zcAkhVfhElB6Tv+yDT1fJxcQTyztNeYCSLMQlt9ZT7ipl6kazo3e
WIzJAXpZWmfdVW+QWOpmmNKZ7Wi2B7gK72sNozpUXTkGnBMzso1BgiKdLLmE0Hh2dpzjvP6ZA/n7
sRCOy24x1udi6mqi0AvhfLwFj396smByu2mMbZHOxjENac7FW11mmwgtWuhmCl2OGJ4Jsxg/pRPk
sLE0iHldacjtbC4I4v48LQE+hAZch7NfvESSxViQczjWtUEPZYEgzvtY9c+b2TOGOgV/fbYvPhCB
OGrAvX9MnDOYqZ5W19QVhlfr2eigxIuWDHIKXLTidq5i7zF/T9GrOOdHb9cDY20xBmZUxSEVa6ob
ndO9jVBycIjzVvdYiME2BYX6/13dIlviBfR2uN0ATXh++vM2eLYtvHMf3ElPBSPbsPMm8rZs46DZ
XFrAowgwKmdUEhuyeQY6kI9A60Qoxy+QwF553eHTOnojk0k/tkNfhGESyrtiJo7+eli+A7bALZ1m
Q92xlxfgzvAanafj4xuZ6n16+pj1F8VqIdOJZ6tTZ49E/ZbmJXBhKWMbxVTk6MukvboRyNz3sG+x
6aNFXcBIJTIqwCG4zOzHUiYD1hshzG1PIgXYTjKEqLb4FD7/T1HIzc8z19so9SIxdfw8RT1y0tHt
dpevIVlSLMW9Xe8pMcHjBU1CEZk3Ipn7rfS5cDwrEInR04y04+GPbRcrYwaIErs+eVuuNtI1/LrX
NwKZe51abR3Lx0gB3fV38PP6PzWk3yyIzWUY41Cr4hGKt4C70ICWsbT9d9lBLjdweOow7T7/XQyb
wKjTSASLHm5zSnobbCHo6tkg8amjh/YJfsnnJ8TOKVkUrxOed6fZ5EYsxI0iSJC8OKBNjLbdzJ7I
0iTvEWYQeYBV09H4zToZC4JRteaiiTg04JUCHhKEsmAye9J3/hnTYmCDjL64Wztpmm9EMgakrhUA
0Yk6FrjAzPume8mcxo8dOSESIlbAd6S0kuegr4T3KHAuOZvyqM1SyVBwkwGi87paxU+rNPDgcqJx
xvGXhr+0wT8PIsiAlxbg3AyDMS5RmuplmuMqfu1oAu68enzVuYfIWBf1eK6zgj49K3QWeh5QA/wn
QmtQ4ILjeSrT7tfN8TF2xTDzY1T00JjFR7O17PIJdI+8kf1/uQTwEoEyZqnidSjgprVtPCZSokip
ghV9IH4coZSzJ7yl8wTEMVsQ3PFc8emwR/0rkTkjqQG4xUAlLrLZRzfDlBAcr25Fy0S8NMC0s3cj
izmv+thiLP8MWZiicD6Qk/KeYVn+ANgyczFbvf3+fqwgk0BdGAP4z3YyZxaqUhFVegLT7Hy1zxh5
yVsnAjZYdQGPxYzIM7IkF/cTPObBC+rnPzHJtjT0CManlOCN4sSxVNzvl+Lv5zAvhdWfVCltsH4n
DYae5LP8xeFlc/5FT/8j5HppblToXBUhOm6x5jINTm9a7ZEA05uvaEp4vLmcxVxV+UYOOImN81hi
MdoX2NMoyYDGsVuTM183x3fVpxsRJ7WO8iiPFeS7N3pCB13nTk+CDmmjx2uZTmT8VZRrqelGUp4V
8XgqsGko/uMvtLcjxpJ6x+F5J9Pe8t/TUe+9yA6020l8gqCF8BK/hC1QkIPoZXsUCQ/r/1+e8r+i
GP/xdMnk9JhQ5V9d+74HG8tCSkx0P/J9toh2yAr1GBfI1ughSXi2mS7kga7LjF3pWzMPxeZIr97B
+/BmwHShkSRB5/ucItNRyFCevky/c39XzNiXzoia0aAyW/tVnzdo6JrDXRGeFt/cSZJ/eXv+ymJM
Szm0VZKeoJsL2rfrCWgSnflApnMRQAItn7M03mVjLEdf9dWQWJDmxCGRtufX4IfngPEMBwstpklm
K0cYnt8taEMMmmtB1nZaZEAzUXm2gyuLyURppTheLhK92StPt+sEnKqRJ+x4MRTvPWUBxYZzqJ/0
6ymBfVv3Vx9fZIcx6ff33gFUFe+UuMtivEprKPJYT6nSS3DxTMSGaCKi3QmPzdUkXsmNYbwm+m7M
VWvFWSFeH5LD6jT7+BIIYnw4dBhm8jFYgdIcwDtO9oB2Wl7OedKn00zQCIqaCPhCZomaAnusqKWC
AKFxR/R2cJ4Vqsm/7MbN7zMGUlcuSt4MGRxzCxEIIDnORPweeGM50xnlGzGMcVRhg0ONLuMVzrCx
QqIcwfXjU5qc4DRvZDAmsDOPYZNaWArILTxaO0UHXbcwj0DzT1axf3K4I3WTBvBGImMAL2kUgiy8
oIcj+2cHdSorRUL3OsvJe8noQTw6KMYAHtuzkaRWriCPXTv0pC7LOgOdZACUFt5O0p16JIsxf+YY
5b2qYidbyHG82NFROkWYxnszOcp31Zqbe0VZJ0YVFLG75OQ0uxf0jvL4P3mKd/VEbkRop8LoTzlE
vKKUXu07kg12ZXpca845nqupupEjp1VvJhHkDP7ioPsf+Vy4kALNIxVv06adp79ad3XjbkRZZp2X
oYbTAU4kCC5deBU9od2+3LzfZErsRhJd9I2kLBSqvDUhqXIPzuaKn30dwnbh4dqLV14Vdvr5uJHH
WImxCUepO2ETlSuj7gqzJs+G/XQGk8Q7xgjAgsZL+k36hzcSGZuRVuPlDMoYZXd81QXMpqFxamvt
8reU/G9v440oxliUGVgGGgWbmVKP1wCPF1o4MUuDKgwm8yjnM8ceTjoxNwIZi1GV4XEQdAgUff1j
sdp4KHiN6+YPGFH/ix6B3ztpAs9DVi1QmsiyysZBXWiFGsay4c7kaTB6BlG3ceV08vycO+YbZ2m/
Dce9MMaf6etO7aS0wq0GbPfFQWIHfA3WFjUT/OG8kBOZ6HthdOU3t8ASuioH8xWEUXS9cVnHJHZm
6GxqWloS4on7bXzvxTEvftWodTf2ENfUy7Mz2PK8ogzCjrFaHm10T18ok4vD2dDfbsa9UObmxcUx
zy4AyUJvH0KW3gItWjN4wIwCd94ocP3R34blXhxz7aREsKS+raEsAP/SSfEpoqMveLwmno4w962o
u2PUFy2MV+94QNlUn0Tw2tn2YykTCZ37pTC3bKgB968aWAomgEU7LdwywkTEsFFbu5XgCfDUgx7/
/dt8L495mw0zOetCA3mOslnVu1Qg4wqJKq754KghG54MI8B7avl6RPk/9Z6ncL+N090yWMjoE97+
Ua9wOpgXxvidiJsFl+YP4OBUN4+fDY48jn6zgYmASZrxRHdt9Xr8jL3+qeBZW865XJFYb6xEF6WN
dGqxIIx9L5Kd2ju64GWvJ0T8PCS0CU/3fvOYd1nQjkY+mpD1unIENNOFsw7jb1fyL86+TfhP96IY
w2DEQFUwQ2ycYBGwjLVPMeTw0jQTicN7KYw9iPNSPZcmpLyuDu3rx+BaZDzNW6fWaUT34to6eQdt
x1p4X6wWwma1cOxqQ7FFAud/cAnuv4WxG/qx7NEbThX/qJPW/yedKRkBkh6vTDCRbrsXxFiOVMzM
dhzwYlJGa6dPZoZtGXahE4fbisKxhVf65RvlbKUkas5Rh+QhWTinjpjL4U/Km1LhPZQqtfo3UsZG
UpW+p2qJ4U/H9C1QGm52xPcTHT3ArxzD+zv4uts+Ftq4qEMwlIs4p8MlcjVSL4G5GKHxytW2Xbzi
FyTopXpgeFkKrEbGCERcYg/R4hxX8yXKnIbtSE8WBtA4t24ic3+/NsYHECu5ETO6k3hUwg80YQHC
GAhIzz4ISmZLNO1wX0veO6YyNsVow3NU9VieA3O8WZF81c9srk/KscMqY06ipjLD8wgp4HGf5wNB
NuqcEyLsNR+WEhUAnlnmeBoqY1maYbCyToGWjJtXc1uhhtRyczQTEdn9cTEmo47Lc9j3DfW0D86I
VNQFWEirNHYfqzxv8xiDMRZydO4taiUBc7goOL/OM/UsBHF+imux67CK/LXUiTk/nuzGnIGqufSs
dyt4vBaeNBYJsAAvtqXV1z3rHPHV8uTvViZy0PAZvDg3l50ABHuXYSkKRFFSaNTBPHHVeNU7XjJe
tm5iMv1OE1h84Xaojxrg+pWdjmL+Qa+BtGSRDcpPDZlFc/GlLtyLX+H6Am2J4xnyjAYLPVwVeqMM
J7wnCuoPK5BjoNHqiFAlXxkAuGjRai+Tvd0CuqpYcYwx533RGOMhF2mb5vQpy86uOto7wc5MRxu5
YQrvJBnzIYVwSdsaciiIwRg7iIsyD8lEuFicFUnUMDww9xpjOKRmHHIFpFdopXldWZgafdbW4wey
YBFqYtxMGM8ZYFGY5O6CMJMGYOhWWJ2+TPJCpXDLz7xVMSbENNQ8FzWI6e3Xg7HxHNntWxdVotF1
g7PGC47ozz3aRCZYqeVySHUay75qEvz7xXgiog/QhgvYterABp5BEBhcflCePWZnCaNMzbtBppsZ
d+QU2oAQSZ0fjEY4j43YtEEG5p0iAzdLZLv/0vKS1H06wDluKfiPsFUbm3Or/2Utf2UwqY7Oktoh
PvfUeC0uby5yD4Q/+jZ9f/8KYVIclZnXlzGEkANtz2zsWW6jG2iNVqB5ARZenu2n1/S3WvwVx7g3
RtorYjPAC1isQDG4shuH0v3yto4nhTFKul4o+gg4sN3rSSQhuMIeH/5E9Yna+r+rYIxRd5bNVKrx
+ylYjxRHWmPUDU09HDHXyu2jzWIMUVV2l/ByuSpA82l5I8aL8Afdn+dvyy7W1ZH0S3sAJQulx/tJ
9pxVTjtQf1fJ+DaDkYdq3UK8twHLrg9yZG7al3dQjFE6FgCKVjW6wgMeaHQIb3ZAbXuKgK73jj19
mYO34od3rybjdXCBiZqM66uzNkJI1f58NkaERDFJluk6exf/UTftrHBTDDW9JAGvsVCZWCZaHkxZ
AuC+KqPNE7fiJjwyNbSry1UtwxXFjFE2Qwr4I6rtTYaCVbTezKTFs2CDGGn5poOX7ESyCCQI7bJZ
rt1957/wNmDiKdBEVRQl0dDAs6gxu57lmmhE5wjuwtk+jE4SEwsglyeQ2YH3GmxvfXBJHH0d8t6E
iY3XJOy6pcoaSErY3o/zpcuiqrRw2pvqo3sLl8J8/qMkRHviWOepN/VOEmMAME4ejacYkmoPFN/J
znJTgP0C27Alpl17jy/KlOuHNn3NkrCjmDkymLeuzCoVjwG0OMWk06oq3E4mY4QgWEGrwnNnq2h3
b8a1sLropPP3qDNw53Ym3iO0DYgAcQStg6pozCcM0eVSq6EA92gur78uwflIjgGcMUP08xlgosE2
OW56njWnLxBjoLBoUxYVYMOI0nWS70avxT7NBSOUrB2ykW63kGfVLCby25Z3gSbY201LAukbNlcU
YXgZU5QLiV5cKgWCnAHEoNWnSKut9WtGNjpma0YikPyzw78pKym235IjsubKXKQYDKZBpCee4Zro
fb7/IOYKJZJVnDNBtnaNG61XmXecN/ZHFAjEWGcZ6daJW2IantenRX/1137fbANzymEfh1okYhuy
I7Ge0yU0+oV3phPG4WardZHxOszWahop0qzdIpm17mDZXe9Za5U0O+A2Fg5lrJ8nJc80PF6ZzjY7
FFGqqdVJpwcsz/tPxekbkni5remgOldsVz+UDjeRxBPKWIm4z4RkzLFUp54JYGRcU0yhx7bht3tl
iejSMFVdVXFTWPCCC+Yjz2WVhruD6O52sY2E4oHX73yFe7hXi3shzO3Q0SJlnWoIeT1s/vG8hWnT
6T2MIksdyYPSX3mYTEbb7maGGbAoiDdP4PTEbN/ner1W5vkTnOQtqITJfH70wNYAInleTHXNsj/6
RHoUN5YiOoKAItTwiQ46Ur++6Fhvh6nRQ4+p4p2/nqPJYJzPJXt0MaE9jwDx9PgcJlw27JFmmpYJ
Q60Brfr+A8ZjpMl1HYZI0o9e1xEtGIP+/TSQLCg3wjuv5jsRRN7JY4FGoko5l31nhXiBitmxIYBZ
Et1qXtmWHa+j9xO5vNa2zLm8Ex6jJVpA1DQUDbT1WOv9Ko/VybwUZaHSIS9KyaXawKMBDCzAQd6X
OO09CsC8s51o0MMjgFcdzb9oVYJnfC80arIwaY69uoNbIznoj0K1uXLCzfqzJ6XbugZexZfPx+c5
MWF5L5TxjfUiDiXgk6owGFBq8IGBh/Gf0Jl5q8MCYFLf32Xg9F1QgXlpPgft0lbPiXUi29fH3zF1
zneLZ+6eKUidcK7wHSoFMC3nmXPcRtvwaUaGQ+Hqb+qXsHss8rfVul85c5Vk4HoNSdWqO3AofZxA
TT+rI4/nIlJFYe7r3bKY6xIlcpOVGoQ41uZD/+d5zIBPgtTz9vFafrstd2thWwfipjAutdypO9OP
N89Pylz4fiyAp5xs8/RwPBmhaEHCuBE/zgifFAcNsmiPVZ3lZd4fMsBQ9BxjM9EQjGWBpt2QTUsW
DRZZIx3yUhizAbuHyUe05FKi7NWOCHT2ZfEM4iLf1uwXcQH4hAIEiMqMs+jJbb2Rz9xIQQV8fa5d
6OXIKV4fHc+vbABC56tZaj+90ZHB9f4lnscuck2cM53Ab7hfPXM186gtjkmK1XeH46c+x828BBfy
DJvrPr0ty9kac8cxr3g3Zfru9py5iAho8L/pntN5KsfbaMFupgtohQamMMVqn/8MX3THgfzIzf1O
3pab/WaupDI0etECDYEWMSMk0F+zlxkZt66bP32qSwqDY1v/SxXxfp+ZO6oqRmeMBk65cb3C2cH4
AVCWuO8GT58nynuQZIiSCkcGuS52Yky3jkkRmRJOFNfnS1rMfNBxYK4WKJ7B0RkIr2Y/ATh1L5BG
kjfuQnmMjLM0QiBgRwAXOIMOPQMkSXeA545cduEXNkI5bo500rTerJNxCEsU+dCrCrGoyq5OnqTO
srW8/DZ2i232QXv4eWnEKb/obmeZm2qMeWmAgFZFVQwo8mlQ+V1weStt6/kf1NwBAUncz/2+XqXY
ZWu21TbGzHQzV11zDP709blZOnNp5XMMjogcH5KiTrzyutkFlEmwk8flcqmAlHFeOqjHi/9F9WL6
Cb0RzdzcKtFzSUshunJf0QWCNuHSrwf4oyLwenh2YiI1cK9azK2RQQRUnk4iFjraXQHTJL68zxv0
62xpep/j/vPWxmLZaDEQncJwhCKv4JCbpEOqGD3jtGMcM+kcyzvRRXm3NhbLxqxBuqHUsEPmqpoD
R4AQH/3qGJegqKmFe3QMzkszUcu7l8g4nGWcpsf0DIkaMqEfnp/OgsdvGc/2sIg2zXjOzayHhJPj
aUFEpDUltEWAAGeEl8mZfrr+qqLJGICjotWKVuC4OsecN0S2nd31yX4C3aDgZ0HuCY7g8HBKp/2F
G7GMFYitPJGlFGIpAjNF/oKL4s1Mh5A/ZNk7CI7Acuh9B7x2b96tZ2FtMsUws6GE4NcDZRbwPAmX
vtwLwCb/s3QRh81fBKewMzuxebr6Oxl4rznMrU/OWdOrPUQDbvpJtyUKawr7vkS/jwu4sxekT7Ym
jyWeWrFfbu3NRjMPdT6YCRJ1ECrSpn2c7Q4QxjMfcCxrGe0BHNXlLZExNUmcZpbawtQsFnpvAwwp
oCUVLtDNVGx7+4iwQDdnrTbT2JTVXfwev8jfOooBwjv4E7iAutc+ngf7x+LaXCxw3IqpAn2Jl9om
XWN6b9W+1kvJ+ZoB9uxMnp/xZC3XMoY91zqBh710Df89JPWRzpanX/9vO8zC2yRRL40tva+yKwF8
igBlB5jJih276vNjURM19jt9ZUFtzuAk04HQTC050AHET292IYQcbajrHtCNUNcf3hX5XYC5F8lY
ow6NC5lYaAgjTl620c5rcYbCXACEKcvpFwCDR0XaeheWTU4eL/ba8vPonBmDlCSRVmdnLDYFg7lB
RPssOM/eTnFavwoJGtXQgEeT3Wj3wj1aOIuX4MV+f3+DtzDa72B04V0lKvDRBzHuSaxWdXwS8Qro
YK/6EhBMzCS/A2FD8NOS78er5zllbLbZFE9NPDTY9xRQp62LFJUHtJXZ0ZdyIv95pwMxxhL5BVDs
fiJtCEP5+AN4i2WslB6nbTEkKh7Vrz8pl99R4mwlY5UapVR6sHqouwTXlgABCLBp7uMFcPx38LPf
+++X8XwEvwYsnxYtPLA0jED9j230RwuoiQikb33ERedncF9XViCSYs+5OnSHfqmLJRq6iKoboMfp
HtzED2LYRsfEsnBZi6X2pf4BLglHwrRndyOCCVGELjRiZYSSiLZui67/9PYmAWyP8jw6XKd1MqC/
Ecaofx0nTSjlporxmAOFCqEzvs97MGZz4XZ5O8c8y+LlHOnNgGUtjoUzLlRnNB2H62fx1sNoeAHe
wCyWDOrwHND2fQGL2tfFxQjx0fnpAwuAD6+m/Vgnpx1Jy0CYriugO7vWmG51IrFgTNVYQ/u8k21w
lWFKf/oF3PDgm1uPo37vbwX8jzC2h77WOqHs00SDX+ysnMxEuskkNuZ7uZImH4m/y2Lb6SsTqIRR
dNSu3UpohC0PXKyr6ZjpRgZd7c3WDbWlAmA/vMbFHx24a3zLp+jzgpP5r5xj4u0cc6/K8SyZQwhZ
VrByFFToPXl2cfP3dcsbp1MmvcGbZTHvKyq2RSXKAo15nRUtR3xsVq17mjmN7e2ewVlmgfR7CXaL
drnGpO/85wcoStyW3+kY6uYzmMf2YoVxFNZQTNAv00m7cOa1M3nB6+eYwGODO3EjhzEi6VFt2ySM
cAEWnVPBFCMxiUnmYoEkAwoSgM4s7O3W4YGRTMws3MtlTIrUd1moDFjf62F1MLx2NW7Xe6o+Nte/
n7JetAqvm7qoyjI7rt21XaWEfabtmjlKYCXRBwT4wutxph7gKsBd+uaRKNLXkr3oCgjFdBklF0W0
mMPTiigsDZFKJCeJgN/vU/pH5Lhjk8/prRDm5Lo2zgSzK7UrvfRH85mugUe9yH9WhyOaDJBKcIbl
fwHgN3UVb8UyB6eqpR6eRip2dXbiIx1dBMirG+7OpHF8wFm4oFyCynD8r8ko/FYu8zqoZTsK/ZBT
k2YQwPNQuAegYi3dPZB5uG/rlLf1V9ovX+XcaF0oy3SVB/RyKW/pct7tAWvEEzSZnbkVxDglXZ5q
cUsFUQ4dQBN6yGwCNhBkHgTtPhofJIH+4L/rJnpT7s12oppntaX7CP6TjHap2T/f/PHWyft9uy7G
YtfWqcsaxCkQUzsH0zdQeDTQEXFaxM9RQhyHt5PXoZVHC2MM95hErabIkIis6WGlIWl4EAKxIqPl
6H9sJ3ilIHjDHH/7W0wK7fdzd7TfigxNZTbm5nnfM/k+3u4AYwQUpbp0g4LvQf7fy93SvzyDlE/p
Ce9xnDpRFQNyGs3Fo9TLnGgNoJn2kvcQJBRkZR1k4NR5ETK1L7w7OOWh3UpiDlXtBNNKWkgaX+Bz
CpkN6mCvgwFAaxOsHM1fEigT5/Gfst+3UpmDteQhNy7VRdslFhlSJ/fFMzImI3jxthRmQ0bS75uX
+aa/ySqTqlMWPHTySjI7TdS1mH+pB00DVq8EHIcSvUNEIrGnWc4pqGonJKAsBRWJ3QZ5CCCywX+8
6EnrfvsBzFYn9UUQLhk+oGic6hUVK/HdspfLFnk/vJLE8N9sEY0+8XZMePs9dcoGbRfDyiVDYikH
RKuA3DE2kIQDZMZm9Vo+R9s4I/t9/xajzMLRqgk4FQte/V95zPnmOZoyWwPyFskJnl0s2brTAZG5
tE9v6FND7m/wlvOeWEsNuGClG/sD+rcD5X9oTwcNqCKrKmihLNlgQ/yoF1MKjWPsMjQfiyqJjW3v
afMzzSsPQf+13aojoaRUnLOeUPA7uczTltdGHKJF3UAgB9RHTL4eQFQs7b5GKNyzOlN3fwrg6s3H
j/l5FQizH5CbP/6Cic61+5Uz4T8IkgGeI+MLokB7wyzRFwZTtq8HdX5YNPPvyBsCzqFPRcq05dPQ
0ByCkPya/b6NHk4Yjs3RtbLr06fjTnaQzB4WuUcj5W2ziH3t/fESrwO3zI2+E8gscciKY5R1ArQM
vYJSDuqnzcU5BmLnCvt89jl/Cdcvc5fEr9fcOmqYqGCeAQeZojn08adMvfmqDJW3dAxYyKgd3j/B
w6hLvZlXwk4QnRoPoZd8C5KrLUa8TZ5NzI0trcTdXkSJeMvtQZrwbO6EM7dtzAQL0TCEK7KdyPY/
zxuaZz+5F8FFcz/gewPOaunzc7fxWKauKKaE3l4Jnc5M2sdsTVEQ60u4i0zbW5Xr04vqJp5hkAzJ
77Vrdy4qxna+4ezy77Q0I5fZ5fpkJlosQ24jzc5v9QIUq8DcbGwlQEzl7FYissOZR/zG83eF4/mR
n8ApSOLZS+ZaOpqDCj+zlafHu/E7rrt+FdjnsBEYmWcTDmZ3DotYVdDzZvxRFtZWs+d73ujX71zl
vZBfiYYSsEemCCGIXfMAFsUgh8XJ6WJXf0p9dMaaT0boagMRMTjtwbwhe/yDQTt55L0lv7SNfgm6
HGVd0hQJ/3Gv6lY1dJlc6FiuEqKStPnaUA70pHGKEO2w8/jCOfXfCR1GIHPNxUqr47zTwt2lDs5n
NNZ13+3KWI1uvV7nu9EFASeCdjngyP39iN3LZWGCi+5UhNjxcLdIfxaHdF0SECUUJP0Ivbf0SBsj
UL6i/pH1tAUjxAvPgk/esr8bbTDabmZlBs5BM9yVGhEbchbJ2RW2+ROeDFiRx0r8u/OaLlZXDVUC
bq1ksBXCNmqts6jGwm6h+uE2eSqWoTuQxEWx3FbnQDhETxHwfCN/RI/we97Rwg8ar19+Hn/H70eE
+Q4mFpXQ/V6WkhBi4MpPK1Iarry0U+foHL2fxD2DQHnB4xj5PbbByGQ02owFEIyYkbBzshJgWJel
l/3ZeccUBHUr0n+oCvnUvUBezIe3bRBkrvH5OTife7gQPLeBqjJrWA1NRSuZIlFnjbHkVlRFTTg0
AibQvdcI0f+46zbxIV+rdjo3/X7VS2SeuQ2cVTWw5uePBNwr80oiDq8FXaKimE+xgPIDR41+C5pM
76/5yezPQDLHraOkmmvYNfcCzFykbmPkUXmuw8S6LSRWJAkEngpWzwg7H5O2roxEoGnU/Ln96FLk
H/SN9vMpO5nb7QNkrAzuWNLveM4CUvpfsWzXRpca5bnOUwEJCCfFGtWELCtP9+A58FDUpy6YJWtA
flfwDxmP5v1+ppfeKpMSsjpaXNt2gacE/T792NF7RVBNBbq/+6K+lRukW1HX/IJ69YvW5vVc/Q6q
6aJvPoTRsfQ0iJcxxYe8LkBLd/r2vI+P1WKxCE4AqWg2BVRPtzfDP7umIu3ezXcSjROqd7wpBT93
Qe/WLzWD5UEcjyIOZkzutwUMImrctj3unkHCVYE25qMdJU7vyUCx+i4pCi4P1G9yByzFUk3UjCzN
YoOCuGlDTQz1eC8kdrypSHKQbXMe25njAdTNzvCGuij4FuRpozpZkDru6Xmeep/GZ2DMNOfsWUEf
cX3I3+V9C8M1Ch3WEhGmSqyGhEWdiJ2SFvvWB/eP+RS+o3ihOj2Yt9pZthcjzkv+e+upPBW3Dh3z
usZ23FzyQjIiqyj2mGCPwNbx03/9F712v+oWWJVimQYAw5A7Ravs/QGXR8rxUMXl/jQ7nGUiJgt9
J/jioh4Q/3EeD+WXMpnIlahoUdcR5f+a+EuSvM+l46XaR5SDB/NuEdxSFLd60q3Cxrae2uCkOo+F
/p4Ks+6FMs+0celFFBggdHXZyfsv7yt5yUYnW0j+aM/PqJ57rm34mL140WZ20gUc8TQnfH+B0ImP
KTtDw3yyLLFsIcdzo+i1qdZ7eZ7MVsJh0/p5RbKzjaSKM7pZTPQjEcn4zwmY4CizuIVf+2BE5XhL
V4gF9jt0VNygwGhNl67e1E30V3VCjJEis94rm/7H+FOuq/V5FnsS2nKjXb70wLQJq2KPXrqOiLHS
/GQNiGY8ovuMvNmYgATmmQiQQ7SaiPYrwML3gebL3nGTcPIwvyNjC7QqN1/KPDbV6aIodYQvlTa1
18DLoRDVIxqnTSf2wlnoSWt1kwGsvOWd1YR+3kpma3h9qocVshT13gpk+xjZFzwBSBAcQLInk6MH
T9JRZuWisLX30G7mpVsulBmNVx/rzIQBxA4Aahb2TzF0dK/f30l9LOpYMZP/Q9p17ciO5NgvEiBv
XuWV3pa5L0LVrSp57/X1e1SzO5MZqU3tzKK7bzfQQFIRwSAZ5OFhdaVXW2ofXkaT/tgDOC5qiV1P
NWfYvnpCiGmvDYDciYMLq8ZaqtXGR64W5k/s2GCbEIB18sxFdO7cLslT0gZPDAl6TXxdlnYZqGSr
+go+V+cSngVPrd4l6yzjubeXdPb0fDceUXnQBwVqy4m4yTT3m7e70dyI8Xshlpr6OkAzD+iI5XU2
1YrtEKrKNf/zI++OAsx+YDLaVXCStWyERqNWtuCwCxzfjyn26VMUVkaSklYYzLW6PxiBScDTV5XV
ddDSSyOqGKaUaaPV6MNbdBkc31D0bCHmfKzCEDKn47hZftmEGUhnf2UqQADlmwZlC06HRzCQspt6
fDbcRLpspOCkf771v69WwmigqZRnGJFRBJbhiWi/cXs5ACayunarQeON5rtQaUHN9cYujFqPD96a
++zVWGU02my1AH9yWue0Bu30KEv1u+i8lEyZ/STEIsiRYsI2K5NjPqlS5ClOqJprqcdOrzM6/+2j
z2BEwaNEAt6QnUBLHHkfOR2oV05o9AOEWeP2CCUM3sbUD3XhSTQTOSLNAp9GA8iCbmfSsiqdKytF
ljVXJlULq7gynzSGLhiKVpk1rKak5WqKUhZPA1WhC5s1spmSyWvrFtnWXi3W8ZKWPkbr+CBOQYoX
PlZEi/m9xvRMX8ptWzbXdTKqIzCATrvHCMrTsB9Q3ho9OJpEbTd6vmK25dJDdboCtyqjoJ8dmTYG
DWiIGPEf98KDlpGlhve6q9fp9dtg0KHBWdl3lQL4vEUefdh4wLHIWqfbzGIenQxm4Gd5pHkQNE79
/RL5YBj7jB/zuGgvWei8jdCG+tPdo/es22Tn51fjAbI7iUIYKODEkUulSRxiIzZMOwZli94e0So3
siWv5FX3Iq88m9FTnTIkI0AfduEwmmJlTr5rHN9mMfVGWQpwHnYclfYpl4/OEJaDoST8pYBuyijA
/770e+WclWq16p1KKzT+4m5kSi09tV0lm8175wxrfxUwC0biwT4DVQCvKcl4IqAxRSTB2k02pFHv
SjRARCjbqCCEnRAce8w3bAGc3rw2+ogrcPaRiVkcif6QcvwVLgto7mUYHliDKfy6sY5NmARdLaXM
ZQupwGTx1huLyiejmhgahb4Ny4qALHYujBoZowoMyZUz8PfHlOkd1J/FGuSDffrHB0E3UBYEvokc
iNhKbhgXoktj6B2guJl2+bP9Az63SBu1xuysQo93pbW2z+fdDpyh0etztXxIC0zip9ZaWqZ5BkaA
COeHvs4kucR+yKXqv43rwOp3vM2g7noG5/CC6pGpRgiTQF2B5wM8IkJbIhJAwBvFlFABDveGpxAA
qd/PV0MaMvL3Cc0eRa9IuaAGoPpLBj0F8itOu5YFayHum7zYncm6XwaZu1UargjbAcv4w6x9fdCb
hUNZ2CYyrEykwSsKCr/P6K6ubJn357v0QFBEbNNvbvrmDtTCgClbLX5/gtpI+Kfb8avWUf1AyxZk
ka8ZUhQRjChcl0u5AlHu9jMwhG244D6WtopwXXngCtww/T7745uyorJLnQdLAqb/f7NXwRA1jTCp
1MQBLoFLWsbUV73ZIFc6zSTDXy8Lp7OgxL/otxuJo+unHS1hSZVRoQsbZHQYho6/PPUvXlbGYPa7
5dkm0817ptJE4BaOElcmCZaJThZRoz5s+fS1sK7pqAkRsDHwt4gxOJEnqSIiSqyifmpu3dLb9Mxo
2aoFOW2IJu91txADz1zQO1GEVoRB0Et8CtR5+h6tJQOEiOx6CbO2JINQDKWVZIybgQy6AP2W6u+a
pQ17CE5APIHSqzTlPjg8ZIi748cSXVMxM6ke3pMaXksW0H6DuiRnJh64k0PsFtpCWJ4SASz38F7i
PxzP4azoUKrubikzP/3SgwrcrIjYMyrK3TINsCJA892FR/Dsedz8NuHYg3EUMEMdv51UKjIl3WaR
imJpn4g7wmdCmVdTv+Ml6fUTWlZ4k0NDdnpaes/PWIC7AyHcpJimTDn6ELT2TuZnpHEY7LUQhM3c
9zsR0yfcGBlPQFYtpAD0F1dbb+3qrdE59IKbnLH9tzJ+Q7EbGSEwcyJG0PKX4NRY8YuiL9FmzApA
3IRSLQIniSzoSaHHujSYuy6cyuge0mDPLdbSz0/6cPP9aGDMMz7Bz1c/4SGzxgEkUM8lzEVfMn2z
AiL6kl2GrV0YgClbPnHQnk69+r1SrIlb77mopcUQxkQasrTtwXZz0YXB7Botuzz//bmgAigRQeF5
5DqAJpis2c1uxVHit5jHC6WdKOEC9bvS2cW+6xlvfCeEOJI6HYo27iDE13ND2fw/l0CcBi0VQjE0
+PUMDxNWM1EiFdCxuhQFPxQGEBTdrYI4Cy8M2qhKAZUH2vHl+JI6gsnYmKW3NA1m1o7cHAlh2LuR
62C0sJ4pdklAuXXJLX1hz2bN7o0MwqTjPOgsCLGWlxcJMmgN8Qr4n2ow4W2O/4dpnLOG60bepOc3
aqaIQQ1uRawpsJ2tdAIsFA2T67edvrn+PF/akiTC3GdjXnZBhF4k9hibvLMZgYFZyo0u7d70DTer
4f0oC+UaqwmdSg02q6VWxMVbSdj5oRwb0NzgeLZrb5c6lwv6PPlMPT7fqnlFUwBYAVYKzIyElDGS
07IWhIk5JHXV7Lvx9Wu2hFKaEwK4gAA2KFTU0CRwv1dt1kihnKEdYdBkazAYvIw8AC3LhThizlDe
iiEvTd4MMAJoLpGtwHZNxfL2zzdrTq9uBRA3xq08iapHCECO9Ke4sm9/w9WwdC3nYpVbIcQ1cbOu
HnoaQuhYDQ+Vyh0zR9wzK0+v7CVSvaUdIy5KWKDuLvaQxVrMxrUzZymcnxcAChMJeUpkTQmrjxo8
sL49WqVGDJkIVN4JR8REz0/lIW0+GWXQfKJ6ihcKqvrEKmqxDaPS5aZZdG+cXr6ma0HrtRwz1F6O
HExM85889EAtCtgdh0QUMp+EIoy0N9QZhjNdwNe+Vb1V1lv9qt1pNp1MFIRflNlo/X7ptB7aiX4X
eiOWUI0hc0OXCmWQ7L7pAq2GZwwQzIFI0n+OwOT8/MSgDYi1ypZRFBGAQ1mKbh8zodNO33wAsdNg
1vNbKcMHYKdHEy7w5aXWI1Ceq4fD6cTszj++4Rs/S3jWh07w34VPeW6UlKdaGXGz09btEjoPJ3cI
yWGiJVcRINIcWOXVTjMYHLd7CXcCWvAbdXHVc6+53yz7f0snTlto2SCsWUh/wSyAt7XJRJrrgATT
el+haHouph7K1Foqf8zGGrdiidNGCxJTixXEuoCoyF/pCuwlUzPc89szZ5tvpRBH2gc5T3slpNCi
vp9QnJhk6zmg9Hwu5gHgQx4h4S+lqm6ouIWcCnOOMYBo252arRDrqIscvxZs6G+xinyt3i6K8GpR
HdWUEEMYj8kASJLFKme7B+X0CYDNn84IX10d4fqETOix4nadiIeMmUDJuRbk6IetMVg3/QZs09PP
P6vrxxX54wXHK0xO7+EbQR2LoXHIpwskXSGGWIhCJHf/CPHefimKJaSpZGvCcPb2dBQgZuYPA4Pa
J4ZdJYb6928E9D5oeko7N2oU4yo9NGSo/8r+ArS7Uz2wzv7k1s/P16LNmzc+KIJwYLzlBXjyeyfO
sV6cDQmSQJXBHvNNj77CS2b5pv9aOmZlVarnuH9Ti9NWwR6YOD3Tgbp2FrRoumoPm3bzEYQWhX2S
RWOMj+D28YYDtCE+J9voqmwLSPNMf10cqCWZcw6ZYzga0RF6bgEau1943smZTLcF2mPfKi11Rqfj
1aHUV3lnLOjEAx5iuiS3oogrz3YUJyZSxl9QTRsd4TV1fI0pLOXPjwS2UIRMLnKXsumBKvr5xs5F
NreCicNtZcBbuTEHfd0mMHAv0BcSrpZMzYwQYAk4FrhsFJCgR/cbmfb8ELZ1S1/WimBUlvvXhfvc
LzA5zBgagZ+iTJwYegCAJbiX4gdywY2p0INillWZUU9aQ1VKVXDC7aDysvnyfOdmfNO9PNI3iakU
MALfX3grrs/CqLf2MJi4hBNlGjD/9vCJf+wAbR4D+ktiS1/KzT1gFRT8voQSjMwDQYeMCqGhbi2K
TeNLAD35Gq251vRX6XDm9G9f60uzZy1/tWBkZ/wTgF0cAi7UwqdMDpE2cHtWAklU013q2NyKIhq3
FV+T34zxeq7sBWGT4t/fe/QMQWWAxZgoqUkIrMikTJI1fHdRMHvKtUxpWHCD0yk9EfD7Grt5zhVU
3vHVAAFrQW2XfN+j1cLXc9PTV0bOiCbPp+rTPBxkt7vQgy0Hg9lW60zr81Jt3r3GKpt9s5bB1wF4
xYAxbOnHIpn34827/wDCrtQ5E5ax4PcX4CjM9tJEyPJERmNVWn3YCyZn/sFkQ32acDvouza2a623
psYsMVuiH31oIYCuIoziefGXJgQJtPvr6blD0gxSBF0FaqTW4grx66BSgHiUb2FoiWGoVvypeKur
WuVGzR13SnOqtcZ9X7i3syd+8yHE06SIsmxMgqy/CPsW9WTsP3OqALpCOwNjJUgOxziRkxRqrQcO
mm4zRiemNOtRq6JGrwtzRHy99xlPA2zz+afNqgtutMRPXUyMSFznKgwBj0Ih5MK1GdrNi6+hXvvJ
x3Mhk0V/UHgB0Txu7oQ8JVRC5upBYEKcQ9ozlJqlgSa7dKCL6E3L3HqjhEvNI7P7DYiKDCgZQPz0
9P9vbljaR22XNGGPEaFpuOKqMfoY/DBdMP+ze3cjhdi7XuHcWGIK7F3U8Bu34711zvm+mQm1cn6+
g/xjBAdVlgROoREVALdGyJIbOi2DGlsotnprYgz6irVYi7bcK2ViBPobtMXs/+qhQ6+AbRz2meVt
XiNnMJU/jek5udGYjNWZ6Y//IUha1Tj4szXOgTmRvz3/1pls0v23EsfN8T3HizksQMj6agaOBkZU
e3fr5ceIZVW5sF3vVG+XKLweGrJ+b/vNFhFxhVuEXCCCmehC5duA/pO555Zz5HQvgLE/OeQMrMzz
hc6e/41AIsbIIpkBMVvcX6Q2GPAu70sja9rSEeVAWHAZv1fk4QpJgK6Di0LEPSUWV7JpnXhB2V8y
o1vVJmulB0an/orn6XTTn2wjmqlV2c8XOHtvb4QSC2ypXkS7bwr7SXXuOnS5QMvLjN+UlS+ofsZ5
ahShafy50DlfD1X/11KJB1WSpZWc+lgq22VGbws15j/0+9LuMrNM8YwzWFdtO4NKlqzG/Hn+UzBZ
KGKaXhBcDlaaFuo9iyktQ2bIVLdgDP+X6/EvMaQzALYlbuq8v8jKYcgOkSJrLb0KXJWVvrz3NvVV
iTlTS4EBO/3sgwZhOI2IjkUg/xXiViYuGzGNB7EBbXuJokk1r9aBxRaBDmPsCP2o1a7Z0AgSUk8H
fljnmUOVvivVRyE51IdH/bD9ms8oTeSXovW5qBL41399HKHeTEm1acThKiWu4YVW1Rzr8CLz+tA5
iSE1mhyZmS5E67CR1RpzbJR/GwoAk3Ujn9B0KlDSrqZw9HnqoQcpyTaRZNR5qUn5EkPbtM+P5wCY
L1BtKHz+Wvob30RxadvyJbyGy7+xgy027yIVq771/Bb9L8f9LzGEC3RFLwVDWwUjTJk8/4p+GzxI
znWyrwRMKgh1ASEP0Oe9rMfQNQEKIfOAfiP+SCSbzvY9hUFFwZqJWo0NmIU7vrQHhDcLKL6Q2bbu
Ly1eEXzka6lrClR2bPqlhNq84cQ0l//ZbkLte/D3tAzdwCtEmRkGm0jZFUX4nisHJbRTL1+P9Ds3
nhJ6Fda22zR6SFUrSt4UCvUfLJoHbbcAUCEtSuQIyUD2617IBpgXqeg/+KCd5PC93ucis2mTBJP0
nuvApLSkpt0KnGKKG02raoUP/QKvU29XiQeOrtUIs8sDM8hWCRsvCJvzFQDJoocJr27moZdPxpBI
ts9c3OAPL/usfIfuZLUpJKv7fL6qOUF4fk6Pe4CjJZ44UJcSOpnNu+HSF4WONIJaU80VRTh7zIK9
zC9Z68eELOYRyZi4gQI8DygqYRmGKK55t+WGy5hJVtRcuz4xk7HV5GbFKWslZ1Zc8KOklfF8lXO+
6FYs4QQ9pubAJyQNl4A9StUqKN6iyHwuYk49bkSQg1pHoUe1nxKHS1u9de2+LAF7980g5lU5upTR
knedOzdASBmgB6b6iUDceSpwC3BzU8Ol9gEjjvDsk45sY8tdY/vlUmXrUZgI1DJiZQbBMiuR2EW0
+fSh79NIlCATUpot+8H9yVhVihb8xqMhu5dDXjEZTIeBBzkU2nKlP6P0lmfacHp+UI+vmXshhCmv
21iIh5BF7M+zhcbyLr2isoFeUIcZwDXEYNIZLQFzOzFs3JsLJWIGug05PFJ7FDnkT0Q/PZDlvTFS
ulep1Ng62RsbfFHDSyKspeFrQAYh9yld8NAdxIe2X//1g2/enZr8Ujm3Wd5hM92Dp+maTiuWtuVR
f++/l9j7rAsCQepGWJzsMIzH2q70VlQzVhe9fztjeS+JOIDEE7qqKyCplBxfdiKhMCLvFSVIjQ5p
MxUXECYzaT7Ig4NAul6CBpPdsVgU5Ue9gpVF8ZZrfbvKjbI99xz6OrrmnNJWKptdRasdqFcV9Ovz
tOZ5SLS4Vk07Tasx6UeYfvhcpyZoV/IXStOPtgk9u0gDoocHE5eU3wD+xq90rSyLfcUOl2ZgXEMu
C7D45GiqbaPw+7nmzxQBJ2uBsXBTlxBaxAkzyGWMXEmgArzwJVx0rzG96WWGNJwV4TSKRl7sW9FX
I+pceoKGiTlCdsypIxpOxeAnFNahH/5N5C+JPfLpu9i8iZxGNZ6Z1QsKMmMGbj+TbBDxGIzYHlye
vbR8xJqMOBq1VAQrRZCjgz/Ugf58W34xnfeeHf4PQHx0XNJwSuQkgBJeKYkkHqR26ImgQMgG6pfP
z09e+zxsXl9f39/fd7uP1XWakIdaTax9PZc/cyyQjzwOM90LGPVpP240IPdFsVOYUbj4mwSgIdHq
TcGstGTrWYFVrzlQrnOnxBpt0WGMbC8atIWiQrwKr439/FNmXv0yJrBNJX+YLBoA2PtPCRRPFmMl
FsEhkIPmqi4M1zNSg3qv7MXc92MsIHNoWcMbnEUbEIAG97IYP5SCspHEC73y3zGx1UZJfIcxUHa5
kFmYgRlAEtrR0Aso8ejaJJzlQHMhh7FvIjBm6J5twCb1hoLpN4/JW5j1BTqGRUD5TB0TIjlsIC40
4jey60JqpC7PgcUEf+i2PFz2mGwEaltt0JRA/TSdqUVfvZgqzMqpOti2rdkrw7DUEIvHyJ0Fvzrz
ILz/GuLi+2OXUnSWixdJDYys1asrWBqCS2hrWgHe+RjZpNVii/CjYbsTSoITodGM0vfYAjw4X7Q/
w2cRG9wrtxl3KSq3LzUQ1mfv/FyBZzJ790KJdAAdhHiC+wX2HVTCf7Z7c78HidHe16hpqtzntOlA
ysmcmjnlTse+n0Gy9MGimmUfhUOj/tsD3xRm+iA03+CVomCsIaF7ZRqL3tBXIpoxmtPWLDdxYG5e
WVMxrBEIY+YbyIDoZ1hJ+cITYjpT0qrdCiasig8sEkOxEDwyOqtlW+VctlYR4f1v1tzb822fyTJh
laCRBS0GWAFp8hnRK02RBXSNG5agXaNVrt2ouuKh97buqxRo4clfR8PLc6GPUSmqZuDsmiBX+Jts
6ZT6kOqC3pMv+TT70rjm1hJsZ+7e3ImYgqYby5wGSp92rithBAa/UnB3QjMwKK1VX189jbdBH7Pg
ixYlEjd1pKOGiz3QsfUgPe00TEndlevoypxYPTOhoHa6XWog/jV/hKbwCnABqAUiiYKa4P0qRaYY
ABGosEoASdu1rylGoX36uq9PPB65mpgZmAdOaJtdFVa17TDtadqDxPJU2jxhiJ8d6qA1EqwSzAgh
yCdDIHmmr2/wX7mFtmdMc3sddE/r1oITbymnRsu7q/lOYYBYjVrkUZjVjJsFEaovJmUSUFIpTbMg
vOM12y8Bux/YjnCrJ4Y+oC9BkI7ebyJallDVrMFMKF1qnde4tXugTrkJjka0lI529MfXR9tbVRbz
WpmlKq8z4Bt8tbZqK8IhuicW+0CDGsHddct+dZJNHOcEBkebJfJhE1Xl/XGGchukchzIQOgP6GX6
UzqSOW5YQ/UwCldzX5/fwpnUGLbiRhxxRyAuicc0lC+N0W4qVK1NyUAeSFWMjwz9/qHlTxxYi2PP
ZmD893KJm+K5lc+XHJYpoqu3drJdAFhQq5bGa+G0VrtzjecLnbGnE4IGTwi8JZDAIEKjsQzkKox7
+eJaoc7Z9RoHa9J2sRCCLYkhHBgnFwyyphCDMNDuHe+ogH8v16T356uZqeYCu3SzHOJ9Gst4JxRd
J1/eUrQA+2Z0dB3l5G3FzUSVkKoSXCSSmu+LjZDTD5PqySmou4AqQlGQS7xXTxGhfBYLg3ypN8VK
xMzDWC8NXpes4Rz9FQ7PlzkpHykMTOPIXvCAfEpkozsdugUo1X3lwhVGwKuwUCiieak6LtLmzESz
E6f5PyUR++nVnJ+NXqhcFMyJ1ATf0zCTntOj5iwaHaOxCyHdZMIeFyaCeomb6NtlQvsr8I3VY5Iq
l3QTnsUzq4//0c79UwBZ7a+zgRncSYC4pWzGpE7ehjb5BWWfe28IPB4aQDAJCowIYUdFz1OkViwU
wP3oj2LFfpU/4Sk12NNiT+nc+SBKABZFkvHII9l7m8TlG6nuMDQbs35P4V+pVpElj9XOV8cPaWHz
Zo3TrTQix1FHYhsIbqMgPacytMoWaoZJt2ByWEs7OtLKP1yosom69MKfcXxTKPTPRRKePGwo2WUZ
iFX29T4881/Md7NEsD9noG5lEM5VyXKJCaJWQUDrt2r3IezkffmTmfUSQ8acimMI9S8AHZQFJOyA
CVx0aCYpODKjCiNxuqvDHgYdw2CrDWMAqhhfn9uKmUQR8Imoe4M1DFRQeIvfW6aYblNKriGQXoGW
HQDJ0RbWDfynj6ow4NEgnk+AAeBAypprzbr7XOodmnuo3n0BsbdpXXv9AMZM8FVkqndUJcM3uc/K
Ep3XHasnGGAVX0Or+LdtCXAQU/EMmBLwtZA9g4NcJswogaVQokfTZZ2iZFbjD1V35vMNfjxQZRr0
i72VQWGGms39/pZiUVVNDmJGWslXiEP/FqMn2UkKnF/O9vRCKD392p2FBPOHwiCLgRcCAy0iwqCB
i8SAziP2ElMwwlFXpnrmCqXBcg2nPV8Y/3AnkIYXYcg4PPQRRZPFKAwQbsJh5IQLNe6YYkXnazl0
ckWVMLLYpV5d9ysIbCXc0oCZeOexPwhgs2aviNI0ibP6L9r7aGzJPeexNl4ZVLDx7+/yI8tsRT53
pUYXx8BbD32gNq7penpT6TVmnwBJX1ZGnKjNaxSrdWuIBQLzBDWwax+tOW8BofPgTLFKuFDEleDv
5x58Dt+UdZJOL8rUl12jqAZMRpGQRgzzhjLiICxsn809o2gGd0Fz5iSDrQMAQrSLTNR+95rDCz0n
uGAVuqDlhbHYPgKJEMfmTtVjk0GrklhSFaVHQRmWCv1zRytMAECEfQpomklQakeVhRciKwb4DXAS
jEq5rkpHKyG9cqCH3ia+2WQrD+jucDt6q1Dep0qkFSCq7jSasX1KG31V+FSG9TiaVal64oFpfE3M
/7CeHckG1waYSkBlL/FPUGyT2tWQdm7idy/RWkFtIk1es2/pSuCPtDxOHL1uZ5byhsN/Pdfhxzj+
V4PBOYfp9LwAUrP7PRb5QEBIgXRcSLMHvJ9KQDVjDLErcs/Oq3rQS1AW61HJgTJFqI51LNJ6NBRn
T0wanWVcWRMUV++S9CeZVsh7WabVXCKBB4BLOLVQBF5tMcLcef7djwCQCWunAJmGeHZCeRPxJOez
nTh6cnwFzW/sKCyT7FhKdPw4LjAxvNHaHpT5nNubSo67hpA4N4UkrBa27zGSAY5XAOUsHoNTJpk0
bm3GVXlYju4lD5NMrZnsGOLK8mWnYoKuWuAkI7E++NLLIrfPY/IFomW83DFumgfLERkL8q7IFXRJ
e9cks9wORN4dY7a01dV6cO3qFeCYgvvNswt1i0e49iQWa2bAtgZ8L8lhLUYZR6Ol1ruGjSIbNIVy
UefSYDzOWt+qApDNFG1V2SNI/FesT7Wm6EtqE465LnO+ayhdUS+Fkw9vCx5928Cog1Gb5ZFNJ3SY
b+s0EMPKu5YRj0xbWGmYwClogqQIZsllg9kAUqhHdSFbikePWhhWqQni3NCRB4wHea6Zj0kCfI0C
nYTvAckXBpHc3ygvpIO8AfznypxlX0ui7fBDV5jvp9GZFeKdBVrSzkgDg3P3DG9UngloTsYXKp3s
4+wvu2E5jc/tJDRi9BOiOvY1tJYQrjLBkJi1wOmK8iJdPV6TqKV9nMLTe9+JL8fsbsx6QH4DeY77
L08EofWypINGvbii6nt473Kb5NhIu4JX1Kp+y7rvYR2OViIuUaP/Eu08yMbrExUq/AmW3XvZA9ex
rTfm3pWVdzAeru6dBgrQONXPVw06KVo74g+1YNKuDqK4j/hIn7oX3hh6XQjXjAbmEVblDsIlkfUO
HAvURFq/BMt+DNSmo735SNIhNYUg+UXmXXvYlT1VWT1ncNLK2wqoG9Z7xuDXyev4xnm2dKRg9Usd
7HvCwjH9FoaIrULTAG7hBGKd8Bv3W8WlmOnaCLJ3rbrIyI5D8ZIWRu9ZbqaJ7ndNbdrcKpr3FLNQ
OH7jD39LWhcZSwIuqBdUJrWQYwAJRbgp8ByhcyNudZ6yxmElhLs4NkL3kIFwozSoyG4UlYkN4ch9
oULqnpVTHTplFQHzpoXUNy8e0VWtNsy2WY31u6Sovad5gROco6FR6XSFRuWF2yXO6Ojd4gm7z1NJ
yycB713FbSWaA1WoVX8KvK3SguY7CF+LQk3tJHrtsgZOW82D9/QQZnYk6KO/8WpTFF7ZXh++RM/x
qBMPZHi2ksArBYutVHvRRedZeYK1UdP+6rEGmrkKXgu6gySaHK9Kf1zekdprHDlFugfK0Ie5GzYi
SAPHbZqvY+BKA7WlHEx3yFE4zl7SUs8lo+jXYI6VjvmbVywEvDMeHIUmEQB9hGjIrQhkxItOPY+m
RO9aR6ZYaMDGF54D/s1WB1grVtnAkmtt2Ga1xURGB84WLdVjbyXKmjhs+Wrhc+bc0t3nTEHdTfI8
TpXM6yrXuw7bhFcjyawivUMR3afVzH+pwVXJGzwd6TJbLoh+DMfvN4IwX03M9mPCU94Vg5+SBJ2X
Za4plaQKolmlapmCWDFOF2Q+PvkRGyP6h7FHk8vEQn2/3MYbOb4sPf9a0zsKnicc+63vyWqVA0+R
qj2XG1E1qKCFWzEImlsZ19EfHEVeoqR+BOnhS7hf/DY75dfIga5JmLMF33D+NZOFTmVRxdgJDdtb
RSsxWjdU6aaSYvmSMd3Bq+l6nSper2fJ0Kuiz7Bvmdgo2kDHkc4WTPaVU+4S1Hv2C9E5CeZslgZZ
jESoRuf6UpBUfnBtXM4ug1BXpFIDlL2SrLwy/aY1KspJw1b3s1NIvcTlRinNSAJc+fO5j36st6DY
PbUnT90UgG+JhCEXc54bRLQmXkUrAqSJeZXMYQtjFfEa6zqsYCNj+B7t0YN2fS75ESA0SVYgHB4W
EEaBiFVaYDHYSvHjq1jsUsUsvbUk2lmECSRXTvwbSltwKrlot6B3tWhU8jQahH7L2UufZ7qfMhri
GQBN3zpQmg+xq8l5sIKoVKVqjRO+fNnyWn/hAfiQXiI+mb9XcYaPeQpxV3RlxYS79jBDZthVFVA8
MWskZZhqfJ/5CwH+dAKEk0OdD5EIGleRxCWzE1QKjG9Al/G1BCRiU2UL93ZStWc/T7iRgO1K4NTx
88ywk4aX7kviVvmulbWlxP5MvIwsBPp1AEaauNjIrjupTNyMw5j76xCPKy/c8sOKKaWt22yKazHy
Rpe954PdaogtdIp3L8/1beaBgrczwA+Yvznl9mUirkowu7Vxfde/lszUXxliKPmgxp3ZxluQ5qtJ
adFLvSuP+nIvkrhc8SBTLtMq/nX0cy1iGzXmGDRgvYM27JtCkun5CqcF3J8kIOeguuQlGu16mLhx
r51oMO5RnZaCK+d3se43Y6XSGa1RnRRpzyX9HtWDKLz0fjkrkCok9jIrKq9npDC8Zul6EI9eO2o9
j14z9hsZHeGjbY04xUgdcOd2G1HeK7U5bnu4naZSU3YdLVVwZ8LRiaQDiV+Ye7D5koNVpToPQ5aK
w2tNbbtey3JWS6iTcHRNalTz1En2MkqSg1oduKsiHko0qedI8/WqlC5szWNdCVlEkNchNQukL/Im
xH3K6T4ps7wOryX/leeXtjxW1IFLBG3wDS9QRbd2mvAq9DqHWjG/chVEZ5HNNqzKZsbzY5pTv8lg
AH+J2g+czb1CRFnRdwzdASaFoZNaqzRg7efCGrjcbLRDqYh1BAlL75c5oSD6BavyBJMH1e+9UCGq
fBCQB9E19mXZ5tuKdv6LtO/YcR1YlvwiAvRmW0VSXm3UbLch2tJ7z6+fYA8wRypxxHfvw1kIOItO
lsvKyoyM6Jo3oW53QCGNeOKFxkIkPJMBAWhsAkIAyM1jqMwxGwo3gOANZnWUv+RhM2jgrkzw3pAr
kpx6BONVYAmNpS/BgucOnKJAKgLF0Ck7xoRZYtfkIR7hoaOp7XgQ4kMUJeh1qctxwXdN9wp73DRh
CmkQYuGXGaDUdPyg6X6EBIdPeCmA81q4ZOacs3huYlrWs2DVhW/mEiWMHL8SiKBD+RV8yN03mMm5
Zz59GyQCddYq2odosV+AO87tmHPTTDCkepKBcKiIHD1XtKOW9hwNYwGQpFzDcxekLTQOk2T1n58N
6FRNvUugBMZ1cDne0feFkTeqyKmHEA2zT65UmL7k0bDPcR6TpS16fcsi5Y8WHRR+gRO6oqBwszby
xwxjRLuqYGfoOSA15D62ozA+ckHJkabRItNDrLoWmhzIsBCtuhC1CcyaK9E5ro+pFQFjbzeV+q2F
g7RrAi4AdbooLu2EyUFdbTaUm5DoRgcVWuQvZ6YGEUKejAKWI9k1CtKuaNUjunSsMnQ1b9Gayler
aImTbHb/YYrAVTHJkCCddmmVz5RBkgclcoykMr2hWhvFiRtpkj4h1y2VdoMXeq/vKt5Ezy/vLUVB
01FlB40euqk2avBQEhAvzde8K+ajmEMgJ2uDA5fpaKHW4/g+lH0ncgP+Lh2zcaXobkKHvHv7j/ci
8heouwGhCYKSvxj97OwpkhflfV7HThNE6LbdSYrZFZYM+Yz8/balP7ohZpwXphhPwvWp4UZSFTvi
AT2Xm1cttmvXemleAyoDsRLbaMLc5hHVQISf3IURGdbenbpYjZ7MsJ8xySLgpvxTbmBOX+sm0hgF
ceIgPV2ZmSiQYYxIrP3nFyDgzP/MTKt+NrGFnsVJ2EWJk4whupS38mj64m6EGtRSrnPmHQUM8z9T
bHArFp7PNzpMSSdxNYLh+kV/g+aIbnIaBE+QAgvsHiw3p/G0sKLTzryaSkQ9aOTWQEzwlxQ5G6Mv
cWFbBnniAG5mIeH+MTjVIbR/wjsIhoemDnBJZ1b36s5D7mOH+2Mp+Jq5nACW/vcBzNFRBjUAhjBN
nJJPIcSsGrHlRUNq3x7nTDYFE3xmhokrPDkDcj/PEgi6qO5905kFyUVLT0mu25y4rp7Ecqum6wWr
M3fThVXGGap6VSqygcFpd9/lF+jjV01kyq89RSZ4U1JpS63h8+G20Zm7AjahwykAlQ99VMYm74ke
OAzqxOEivCj7wvvEpZGu3GYStGsDbtV0Yk/lNFsClM6knqfnODA1ALQhp2owxxIVHA+FoiZ24qbw
78K6zwVcxZ7cUC/nBICxlGLUT1Pu7dnjo6EmfZyVyj7PsjqjYC1Pnn0vbL8jzqjab7z3qgGp6Lbh
QMlh6KWP9pECtNilIOelyYeqNh48ZQSPSFBWuYpiRGd8cRJiZbuPMhBG+gnYdoS49z+lPvACs+nD
Mjq0VdynNEtV3AiyUqedeXv6Z48yoFITC/aksccC3cSsVZQiL2IHmYSaa029IoIHegT3QTNot1dQ
sNYptDtjv6Po70Vn6+0PuNJqwetNOv8A5gkBvFAaxqA9cYZw3Sg8IKRNoJIk2lYekSQaFUT70kW7
t6E3kKM0YvsVUXZcA+qe+rfkXv1nzHJcP4IPNVECYiSnQj2g2vJffCagzgqKjgj0wf906V07NL4O
eTjGzsj/BB/8OtxzvkwCsbSDxmw7Wy1JqxM8kmjhNbRUXjn3mACJ3VKjjGmP4DzauK6FMmUk0jLa
tP2mhCwO9Gk0KLw9LXzt3EmWUT4HxhdoTbzMLr+2QYKcG3shdrJhXai7poCoGnTbO1QGANiVfpou
sGrk9ttQIG30OkCj1d0GYo+PIyoKmMVGl56NgaodutlehvBxALwhMcuCI91S0X3OA+ANhYc83vPT
0+3yWzm/DLohNGIHVf3W9Bo1N4tkcImBKbdQTlVJHCfZuiy5JTKhmSfNhBQETmVqyAHdzaXluMzc
IlJlzJLKe+uql0COJg3jUUmKfOFynosBUHjUUC8Gaz2uzktTuVZ4SjkGcOiSIIPqqRms0MieUebZ
8lGxVC6ZvT8Q1IpA9CEFBHKaS3Mc4sugAY+LwydocxIMO2xIXVG3flIH8CJawUs0moO/dG1dwe5w
ls/NMrejq/uBGxZN4hQqUYt7TTk0/E63cUC5aJf3q2GJQPwaxTVZnO4OAMdUgMCZJeyVohJ8f0yc
oUUOAsgi4lafIsDqFWnEFxRD9Hsf0VBocYPZVlSzedykAPUb4UYcf4Vh68oLb62Z4BpfhGq5qgE6
gwr15dTzhcAFDcchNvKNdtsNgCoItXISuUo5gHrV3wlZ4VGeSwLaALG78LycSw9AERYsNyrSVUhM
MIWJSHP9SBEhiclVBVHDV21AdU9ec9pWklZpX69i76HUKyuolxz5NDA2NoNRkEZNCkxQOr8cuCwk
QBG1sNwppC8eKj41jREggdCK2oSWfEYr9aWt9+jlJ15iKyrkJae3YG6hzX4UUMjz7di4K9JjHzzr
scm7VPuPCSSgjoHtMmVr8PpCguHyG7mhVkIhEVKndmPKSRuvasGJcTCW8DUz9SEYwovbmNKTKkAi
l4aKolH1PJJSJ96XJ24DmVg6UXaCfPXxqyRiRW87/Lmc4IU9Ztd1Y9rWUChMHTB2+rb8OzVtPP6M
x/tor5KXnEjUqcL/we09c+Iv7DIXDXQUKn0MxdRpv/AOiORd6n+k2krJclBmBCu51ImrHMDRxfen
itu5+JzcjCOrR+tQs8tyK1vSWps5fxdfNHnisycCN8qqi2dn6qBIPnUJQPGdT7DreyL4P1W/SBYy
aw9QNV6B5takunVpbxjiQKty2Bt6tE+uJ0bQDfg2Tz3WHMh6yhOaQ308JFZbULruiPmd7NyKPN/e
Ade8n9PWPvsO5vglLVqOfQM7YAcaErDrSygIkwqClOh9bN5WlblPAWmFvIlz6j4fHpbSr3Op4Av7
zDVepa1UCMU07wRwVten5R6vliwE43LmYvhg37UD88H7vD3uuUrHuV2WeSgYGrBMBBh3QweFoMke
j2wau5Y/riANetvYtJaMi7uwxV6rchfEuo8x6tquFSIS1vfu8Nx7P4vAmLkU0YUp5ipN9EjOBgnD
ku4gGWggE4PO4HZXdXjaklI+hu8dIIoHdymjPe+5/u0jtrCieB6CCh8nehDWGfSsM8of+Gd+3EY/
QOaMkcmBdiWzipOoLuRrZmKkiyEzPgzbp+viEbPLSw+qAChdaPc9FReD41mfNaWyQVIJ4ATLplF2
KierHjCdCrebMI+KnQhodhAhQcBBrE+bajuRXX6IL7zSUF63jfCI/GSCIqFRLuHqpi1zvaX+fQzj
rtJGiP1ewDqH+aH1rR7vGo5GnI02+Bi4nV1ickt5sfld/M8k47GmRy/IZTDPkrIXQrseIiK/Alcs
LFKJzIT2WNF/lhifJIpjGRop9pKdmmhrBOfpHR3d9e1DOVefA00lKiITpzygZMwUdnycC1Eup86z
nZHwzjerQ9CTOiF0O7mdic+1W59oBwzUwrU7A8KB0z0zzUylwWmeF2uT0zXt5gdVN3SNpvZI9HaT
rtOR0t/4kH12OTiPo4qatwc+f+mfWWemV226LkprDLz8qqwc2qoKLtUnKj3z5tZorNJ+6MgDEu3m
Es3rvJNAjR44UGRv0G5/eekFEudD5RHPmRjkzshVS5mpgl89hHZA8KjrzxV4FesYjVEbeKkyBoNq
uHBwZhAVOp6M4C8AChYFdhYOp8lxN6R8mTh9S0J9BbBNXR08C9gtHF86/CSRPYQmH61GeWOsokN5
Vxbg+ZVtVd+ke+FnTCwk0updGKzTpUa0OU8G9gHkleBIUVRgtkUXeq3YRXziGEKNLtEM+YtiSGE6
zMH0US8BFGfesTJ4fXHOZDCx8SysZUCOqVANBZnffliPSZwSYJMe0KS+ur3h/hQaWGeFWceRhi3A
aJmTJg3IVLVqnToqehQ/25xk3H3iEQPlx2fhzS0I/1PlPa06kufbaFP6NoDlY0Drr75f8bmphSZu
5jExY3nrofgjbqMXcQ8aWfEedHounP2vl1i4Y/zu4fanz96n55/OLInbSVHd+A2ubtUEDxUtOqpm
QEQc+BLdPVy4SQuSrbu7JbHoa74PxGX6tBk0qDbDVzC3WhANmutp8IGuSrW9IRDUeMygNe8zKlMF
HJ+rmiClVXwHq8pxQzK0lggMN/2KK1LtA3nTKAvLOPdovvgkJmhHDOv7bY9Pqm1zsICm/bE36v0q
RUPtV/4rr9GBmtiQY101VHy8vQ7SNNyrLXQ2HcwWglYCoLTCiPtuoz5EH6/y713wqO3UTbIPaLkD
gWFt/dLKpNsEDKvK5ihQ745KFP9vi2aw4EXmnssy/JcxaQejD+IvO3n2WuBBBlUPRZI5sj9ExSbU
GjD61a6UvLagvnuug6nvRQqGoqSuGKSnZkz456HWk9dMMmJv4T6Z8xsgj1BAia4AvvO3cGdfMwBE
oOA9lTlN7UNhvspSGsnJV1Xzyqkt+Z7cXoxpzzNrgWI+6oAy8hVoZ2VCdqPXwkaptMzRJE3e6IGA
9wHyF6bGGQqVCj0hcRkv5UeuyfMB1wFJ/6QYDlwUvNDl3SEOQiTkTZ05YmyqCikhjaCaZbaWHkt0
aa6E4VE2i0Op7iRhreUkKhGb6QsTPfdagaIdYO+AJILijG0VlgZ/EJW8yRxurQoHsSQd+GH2BRr2
B5As08bkN5VspbolNvaYk/xLW3hKzO08OFFRA+Yd5SxA7y+nQfY9UfOVInM+PyMwMCTv2VNNCzv4
vL3GM+hLHXYMiCIg86FdXQ55Kkoj72OkgL0RDLQanwq/IDV2U4FUtFyQREUHi0IjD8mY0qPjaCnP
kdHQQgmWpn3mpgI1F9LnoF7SFOFq0KrWosKSYu1Bupxtne2JM7cAqxMEKd/PC52Ocz4fRCEAyYDb
SNVwO15Ocdn6YAxRhgxPUgQmCAF2ZULUlCrHwoUAjZYi1iZLQdnM6wI9VejLQSSK/kr2dYEMGCc0
PJ85HZ9DcK4YNCI2grzOFRf86Vk6EK2VPAuAoafO8NzV2C4i8f7IUJiDjcOFxUbooUP0mrnsWqEI
XZx8fIPr8i8oJ3HfaQ/0kpmKLgpJQpn5BkEABZ7+rgtyYmSgCju6kWL4q8Jto8gEgCMFVquPvRHs
c00T7g0pAKSbHyLxJc0l+UXroTFOeb/qKiJDWgF3hpYJe6+LeYMYYuc/u7moPJdp1VZ2onGyI7Vp
rlu3t/fcXQYAxaTvJAqA1rIckzFERkrXyHMn82moWkKO6R3NDL0KeUq54lN8w+dwWxEEB/cddOcb
gaqf3Wthq0DRAiAdgoIL7J63v2ouPkabFL4HJQ2EgTLjWSdEegldIM8x5HylWZA6B7XZUdVWvU/r
rbfpzE5zwVtvjdJCAvgv33S59hB5QNMkgnMw06PccLnpi8aT9ahPA8d8fR+sdHMYzXoDPiSwnWEi
yN2kQz+poPumDiqIL0LoCbpUD3Trks7c7yearBZEMG/IVUFd8AFiO6dTSk85ZAZSiHVtt1t6WnpP
XN97ODCTbBSKMfh29t4Do3NSSIbrPgnFW9p56DnaRP693y8EPtf33aUZ6XJqfDdTdJTG3KeGVywv
PlZAwoK9lCbjTkqWVO5mEnKX1hjv42UFLp4I1rzOHGi+0cCSU/3m+8PhAEUeuvn5QlGt3/aU7Mff
6F5ZAMjOnIxL+0yUJyAh3PGTfVNd1QE52J9TDhrZSfn+/oVHJlBFQIWGF9qQZsHPX7v5S9NMkKeL
ka5Fk2nNteX8V4juIkVdsHEdSF7aYPa55+VeArfiPgFUXzTo/lwiJpy5OWEB7cCoTk/lAoVZQK7r
XQh8ZtxTAlGqH+Qx2+0R7ULfB4jVKeZSMfI6VzJZQ2Q8FcPRn8DMGV+oXiuVDfcEvgfS1xuwgpKB
O2rFZ62+dMpC4Du7QlOnIq6pqaOWiT5csZRHbmhhTQHdQrVKtGdpyJbc4HVyy+CnBvmpQwW/LCnc
MHbAoKUcB+b9yEpW+l4nW2h1AVCwYGnOgWBeZEWbuAbw0Lo82WrR6VrVu9xTj8pSD3q7SiJVdSjQ
N3/bs8+5kHNDzLxJFeRegxyGQHqOt5tEWpknUg+mPf4rjheTsUvmGI9VVY1cuaXBTXI30WMHRS8O
Jxjv6y+BgqmRbtXdwkN57lghJAUgBvESwInMTJZSIcWjjAHGBhgGOLSz491+ew5n9h4CQGGqV0AD
AeW4y8XK46puxCDxnFgtX8qg3BdoViB+kFi37cycKLRDAauM4eDJ8VckP3tN6VrYhe2I/uC0yrai
J9y5SvRqpMGnBNbVImlt8PkuHKuZrNTUgvXPJrNgvdz7vqSjVfRgg3QyND2CHyhO/2zIakNw2UID
zj3GeNOeFqLdv9YY5uK/MM24K6FERbXuYPr1lafPqvXc0QEkeQoxbXtjWPiEz6fJ/yPfUHok3cmm
ShqT1itkCav1LjfN34XM7MzuvfiiaSOcLYDGSUao1IXnBIGxVkfXahV+X/SCmZQ1raqlHvVZc3Ay
06sKSEsW9BAKOfhwEs9zIiTxRStoFKrq66jeAUi34AbmLlcQjQjArQC9hKI3MzQR8tJ1L6MZt9kW
Oq08TKhEUp30m/Cuvk9NxaWVS+oYF6yHQhyE9lzwkcofXVGS7A3lv9tbfQbwAbTg2fcwtwdQ+EJR
cKLnmI0lvB5CmYa2dOh/QX3gUXchxpyiV3annRubFuJsXXuvVKK2MtCJPK6Kx3bPC7sPBYkk5TDk
C1HMDD4NAxPRw6SgBXsS9ry0xfU1nxRR7E9lzcNIBMEavr93zzFyU9/dWlqCts5FbRf2mJx66PpK
ywew14Wbtt4JmhPt/NZGbzpUtwJ3jfxAMALAHpuxL5mSvGuDO4F/TYyNWO86iweAjdtqqaUpnNmn
+8jVFuKevwfk1eyfzQjzthj8eHRBNu47ICMsiGGj6AF+GYLw8tvb0qPwLoZmTWrr5+nuzn7cc6v4
SE8P5uthtz7Jn8EdRFDp2rW+NXOSolwXL7e34vzR+Pd9LDd+Kmn5CNlt3xFBIg3k/0uFjk9obwPz
qG1DZZNtoSeFTMRGNOOHQT0UT2jC6D/qRy6lA3ql/fvbHzSTcLrYQgpz3yA3EgRdhSVV9EPtvgkc
BC+NteTmZlcbjpLZWUU6CbknvjRL4A5zUzI146fUD3rrkdhdbNmduWOBCEHCHm90dFCyHOX8oPZF
yic+5EL1LbggVuOLeB9Q/rUD65PrQhuYXzixc1fhuUXmWhpS0UhqP/MdrVyjWXyo7NhMh3ek5kFd
999MNwoR0kRzriGdeXliG2R4W2XAdBeyLSVUTEz5VB59gB0NqzvGJDU1/w6tDVq4Gi2wDsYjNZ4W
vmEKw67OCLRagbefoD5/SfkzD9UMapkYWYMlr1ejCk4DXtqG3kfn0UJEfjcNNyiwr0RXIzFfUWWp
JDmT3PsDb0NzDPENriLGaymt2qZxCvvDSiHFbwYkFskAxKM0shfu/VkPiclGrgctaJPC2eV8t6Pv
YTsNvpNwie1Vz9FoJa4P1MuDGOxCVcZtTwMJDFRvRU48zuQ1UKQ8L0z4XEx3/hFMXDzmBu/3yeg7
jXYCb4ehr4Vwr/dEz8zhIfIfhqEyhSwwZVTlNiKe+Cq6Um9/w0wxFnTEEzeNiuti0kO6nIgoH4V4
rPENKIXaSWwKNXmTaHpMj47jJHYETl1/4nRf1EqcHfyUSUY7HsDkbNNyXyk6uBhUeDwKxSX0IXDU
Xa9ay/pQ6Hf2uaSuO3tHIcj5f/aYFQ9A61/0Cuw1W7Pfl0/pfWTVe22dHVTT/yjX0nHccqsj2A9y
GoPwvPn0wEa+tORzZwwdRBAswHsVjV7MOS+9shGTuAocrj3FvBk8aKUlZET0tppxTKK9981tpSW4
+GyUe26Vuf0CXwn7soVVX6L26/vB/5rkMdH9Md2Dr3iZp5uBauDCVQPrHihUMkDZgB6do47m/pI4
p+FltyTBNeddgbVWFBlB5ySbe7nxjDyqjQTASyfIV379VDa7VHzTpJ3fZ0swr5mc9kRzh0w+VCdB
gsU2/0aQXRpjiUd6r7MCSNoPh4CA6IMeodCiUOG/uTvhWMB5PME6wd7ADK1MilKKuMDJGs9S5C9P
I5Jo5cCzG4bdqPdAdQaVxWW/dfFT7JPQ9CFmocoUDeaxsfT4nowxXh2zqyDXiy5svPSZeUYZrCgC
Dy2oRr1S47XAP3Sg51UWLrDJN19ZkZCJgQFBAfvd5ZB7yAdI8SCFTltvOYnWoHW1Bv9eH79v+6vp
7zB2AFdBnyQg09DKZYvpogz4b61wsRM1udmD7Q8JH7nZBIdSWgcimh/k0LxtcWb+QGEN8QsQWgMq
yLN+Q4DgR9QDaS/Su3o72EuqMnOb88IA44HLKhzctIGB7DjuUlP8ATVOSRDvEcM0npYpNOcHNPGS
QU0DyXZmqYoUIUAtw56MVobqBQ216biFesvtaZsppyAxDRYH+HaQEKG/63JHCElSilURJs5zZQEg
VpsaCUFo3O4LIuzxph7JYwtU+X0KnYE0tepnKL1vT+vbXzEZYbfL+UcwL04fACevbfARIHux5LGH
3tznbQszsznRCWFjIDadenIuh9mJjSZ0Fdp2hR4X97gJAhDmFg/ewi6cGchEX4dYBeQY0EiYPuMs
NitTN86HDAMp2+RZ42vdFspyqd9iLgK7sMIMpjUE2ZfrCaFk3LXtVtq7AeRak9dYOAzZqzSuAAUm
1VIsdl38QzvT2diYO7Ep5dIfcx99FzTSIDL+W40PIRhfvCehwntos9jKPuNEEOFCHhlpD+Qh2NCj
zAID6o/oxATovoHIRhg9Dv1bCUFbsSG5/7D0Hr/aI3CIMIQOlomGEXz4l4vXamJcZGqWOsEQQlEo
BtOHt0KPTUDjSFzYKFeOmLHFLKEMptoe0sepI1SaGbYGuKTspGpXgdubDf91e/Nf7UoYQxA9pSUN
NG0YjCvJUm2otAD4oBbOyms/27L6vm3huig4mZiAD2jBR66fLVXmQhy2gtACpwhghY+aUPv6Krg0
VGzvXtztuKXNeBWWAuGA4wWIBXiVAU9n1krKizCIYjlH+RsOa9OaHPDgQIOrRFuNtDMRDN8e4fXT
n7HIrBjq8GofcVLuoNln9+mRYNXSgP6EdkvGwaIPDfle0+jLXASfz6zelPTDpQZWlIkX83JbZoEb
RKEXFA5eN+a7sXM58H0TTzQ/6pURmt9L9YarY4eBAkyhI7EMMBweG5f2vCBTdbfvCkdeZSh2g7hZ
8SmauvOffiGjfBVbMpaYl3uYGEgzarDUBN+xap4anpyGJW6PpeFM03vmkpWQE9N2MpIQeaCpvFYN
4uiu+XB7fyyZYa8wlYvE0hVAgGRBK9ULkYg2rAic6W/KUxDYt41dByPTzKHfDkUGHQ7r71Y/GxTi
RCXC8Siw/dV3/d1O3o3q2Gw+2tUJul6t9V+Ym6jmeUiEyCCnZQanQpqxzoG7dIB71cgu+Cgyu5LN
F5B0nTxTBf37Qpx6ndfCAGEJ/kREIAnHcrlqvCvnVeB1pYPq2kDAOpfHNg8CzzsNWSs0yspP0HXL
TM0Fw/Sp5h7jn3EporzOOzPfwOycNkhGPAHr0gHDQuMdoAGbJ6T2Kc0BFOgV8/Ykz3m08xEzc5xr
WusWRl86pe2t4128tIZzbuT87zMek698XcrUqnSKYINzTcyDrReEr976yFxL99pTubRJp5D7Iqpj
5o/xmEoVRWLmNaWTGgdFXbWvnIjdEyYPhbs1KsBmyVIqcHHbMDFKqOVKVEvYNlJ2EDhzTAA/fUHr
ZGKHX7lI5PYuSxqSQC4zBTCQCFxEpTdAZZTFI3MVLWHwABOjBwNJG0TWzJ1bdxEQiFxSOYL3mPRm
DH4DDWT0Lq27ddg9jNZSjf0aMY9bkJ+IIwDKxtn/y6Wd+QTE8ANoR9zK6ctXkKiLTvyiICWZTDD1
8KgT7ZDuuo6MW92WkCi6vXtn4hk0x8IfgSdLRncoc1Z4vpXC2DAqJ29eQ3CBmGp7SnKiywt2Zq4M
lQchKJToENFcsf0A7JfoQpbUThg+jtIarMHlARsJXJz9QnXmj2yK2b5/vPsAGKI6o7P3LnIiRcMh
d+7wFtjO7E/gjDTb2wbO0yGEYg752IrIvlDwzZJ05d2llFqPp/Jn91oQMyLdwsDn4g98DnJRPPCU
8PjM+R2LwVDcTq1B6UD9xObspLDSfbDT+l+s7DomzWo0dlG9Uca1CCFA5Ns5Uz7qv/FrGS04k+t0
JPba+ccwR9sbg7DtSr3GpQqWiN1nZ7WAuZLRBkUXQcWDQHsTVNmWRtDTZe6WUjczvgxai9gDCDTR
68ozIYpQ5WrL5UPjlCoH9QBDAr9QLi+Ocrpk2B0ApCNexRPSEAHe5SVUdonkNtxkZiyJsOZE8Hdu
gpXRkiqxQjA0r6EbomnEGy25WxUAU4O+AS0j7YfevfigW5J3DYiw/bfbZ+2a3QM0DejvEietz+mX
uSrwmA8bLRF7ECAS9dHlrGHVlpb0FZnaOkYfm7cCfcOQ067Yj6LZZZYg3cUgRuTXWmp20Q5g8GY1
CGZefbtgYbLAhB1mljt+R+K4cJH/EZVfzuHltzJzmMRRFgke3zsVmndxTmvzHVWDCTkwon8zsJ7S
XX5U6CmmiCS+b0/UNf8GM1HMNkWWMdCzYuzxZH2P6WGwkLMEY7T5OSVPnw4GeX8JyNuHshKoQ48v
Hwv2r5HYsI92cWT1UEjH84tJSnGG3Kd6ofQI07qYRFBUSwA/jEr0znq2ZyrQ73Txb8HsNKXslJ9b
ZU5HIhm1LitG79T9cVAQn8VgZjLWCZo6b8+vdH0OL8fHRGmiMspyUGF8dkLsO/N9oOA1s0a0itWA
X1h0jyz1p4gMdrIyaEnAco6e4R2FtyZLeerrXhRmrqdvPbv+QO3Tq4Xg9mB6T/fSiwy+9XH9GMOU
D39U0BobzvtGN7z5gLKBaS2yol7f+JeTwZxKaIRKUCzCB3jFtwAuYsjkyfuokcFb/BaF+QT8jL2l
W3/2fKHnH44Q2HMwok5fdTZsLvAykRc4DJsIX7Z/un/fcF/1JrRVkn98SBrQsO6de5RIvAK/Lgd8
2u09cI0KmuYdfE5IR06SBeweV7zAEEfdGxyYH2JygCDsU7T1yOOP/L163MSnFXoFFSp+ysfv9S8t
6VJR/rpza/oCQJPASDGR2LA8GRzoQmU3SQbnefd6dwh2n5JdHO9QqgrIY75brVZH6zSQ7faj2hyd
bQz5I4B+H5b0UaflvTp1Z1/BLL8Q12LmijHmQaRt+QLCF5I1wcKJmztwWE6wPEwqwMCFX642oAe5
BoqlwQlGy600KxYM6/Z6XgdYUy39nwXmSJeVm6l+WYB7LAE/DmTFJAkHN1p5gmYq0C5QhyXBOeU6
drw0yZxcYQh7A+yQAwjBng8HFAsyshseXl8P7z69eyoOT7jiTfBEP/ZkM5KNu/HIk7TbJHRFiGU5
mUAcf4vbjhj361NItlZ6RHOs85vSb/P25Mx5VklCjwdaMtEeymYIZW4q0CY4bB0orTvlIRzfc9kK
En1hmWftgL8QbwfAZaFvfrnMoTuOYTKdqRy58Cn1qSO44lUAKOrf2yOa27VTYR0tNAB6gSvs0lLu
Snk7GNGAfmmjI4qChkFV7EiLDOj/yhBLKl91mLt4OqRG8uaKu5oHdczrbROzs/ZvLCxhL3I8Vd7I
4eBoEXQgvX2Ch4EQvXj5Uq1uYdJYgHHbKJ6B23RwGrnHAyvFOUyzES1H/ub2iOaO+9nqXFHwQruQ
GzQYcju8qQzU+bMlBvu5sUCTDiEuXOfUUXS5ARpdlDM+LgenBU+pEAM86h0hP3J7HH9gaNY5nlth
AqFO6zuxSGEFqSJIw+Nx8nq44607+z5ft+Sx3z0+tvSttd4+ZJF88MREf8btT5iNBc8/gXGdwE60
rlxiA+bmK3ijQCYMOhnbvnvEVbUCmYz0kJL9h5WZpzVwFDFdcB1zS4n0u4E2HlEHvoE50oOIzsG/
/d/0AIlnKdGjBYqJ+ZX8Z2Hy7GeRAESbVC/sMcAqAmbBN1XvOReWEHr/n5X8Z4V1GEoialUMK0G4
TsjzIZvQCXebR1BkBs5jd/8lExDGEYixmEdEe9NcogdjwT8uDPWPN+VsqFoXGjyv4yPqyT8aP4oT
e/bt/TJnAkU8vP3+L5sycy6Eti8azRtwLtC9XaWK7Rb6pjCW8OIzL2kUC4HpAbk30hpoFLpctTgK
ZakR2xF4lxrcMhlQtmg+NzfRgVh7EUrT5Vb7yOl6qblsJrt5YZitrk10OqpSw7BESn+lfgTRrnrn
74sW/DarAoLg99nn7SmdCy0QJPJTtyYutb9I8mzVeKEMaymrRicBiGlILRmggLB5xDv5PQoXsjfT
tLEOB3bQy48WVB6P5MtpTYciLapOHB0d/H9NfGqE3Mwlwr9y4YMh5dukWOrZmX3snZtkVjKs0yxL
KmnEY283gMIVcCGonr9L5pPtOSRpQDFJpCXM0N9WvxooakMqMhToaWBzAZ2YRhCu1kdnjGwjtoue
J+DcNBPpJQCfIb9vGsg5LaG0ZuoPAkKGf1anq/hsKb0GcvJG4Y5OC2YilaStBRCxJtO2+RWokdwH
9wIoAJJXV1zf3kOz63pmmHGjZdwWvJjDsGjcB1tBJHH0xmdvvrQqtyCcvG1sLjA9HyWziTLNBe1h
OhnzHjrOI8pPnq3i/mEJWyJNQfX1Ik7KsJOEjMJWOyI01nqJpIzO4VDRnY0s0rp9KhzOWqGLkQY2
bzoC/Rps6+MhgYto1vnqN7Sa3cPCJTU7YLBtTPp7OKhsb61QuFLQGcboIFMv6Xa9lnya0sXKyuwi
nplh57XKGtkYYCYFL9DdUJAOjiAlBtWN51pcOiKzT2TwRPKT1D1yMdp0NZ9t1qoRAiDLfN4RyGbD
WY/e/yHtu3YjR5Ztv4gAvXlNumJZlUqUeyEkdYveJD359WdRF3d3FUUUcfZBzwwGI4yC6SIjI1as
ZT6dPt8hXPp++nScRwfkKpbPrOKSf9/4CsBsKJkhR4cyqjp7SdGmyZoGtLMuO/IuIxW6JKx5ud/C
fNiASLej+I564KRCdDu0HCpNtGyizkVEg5tY1rVPboebmGQn52+2+XqBQDjwc5Ny4mXjeiTYfGxB
03ZWDP/l/llZyL/cfspsloEwKJTEjzv3WSDCCeQfhLPwgAOEKLWBlHZYx355Q4/csTpdznQNp/ob
xzSbiek+v1pklVHSbIhhXnVfh2/0/usnjoAEHXSZ5FHef72IJ5m8HY/gzibB+zeq9ffHv7za/1Zi
5hHHWKzkuMZKFMNLWp+oslIrX9jFt/M783w1+MMUX8QAC6M0WuvVEvVx6r6qffJgQh3M2W/1zeaP
amorLnfB2d9anh1XtWE7pcyTDoFlBeopFi9SQ/ONFPKwCYhcFFD8J3bAnUrpIcl2abHabfzbPd5+
wOxmHWuVHbsYcyuQ1/j4jmJMYDwJG8chomGbrLUtthd4xLUocyE2u7H7K8wMxj7mJru7FqEZeL4S
6+nvY/RiemSrB+aGedigWfb+PlpI7t8anT2VUkaJUj6H0U6XGmL0xvvhs708xeenfOs4tmS+JEhe
Z4S13hAckoabSvBgXlyLTBcupdsPmT2YBqnL8vDHt1BzOs6d+f5eP2kEOr94Ocn6U2Q82tmOpPv9
G5Q8j/DhBOgDvJ3sPytbcO10/2zRq9PNaw3N8wybn9k8v4LvgiK2knXL8Yx6FxiPfxVzbyro8ofu
mbs9a8Z55XSvfsB0/K8+oOnbIU0DrAp/qA0wkSG6w/2BSQiJ0xO72DxAHuDFNLeYgeRwDuyVF/Tv
m/l2MWbubRhUKW0Z2A/QXuh1O7VwOVCbeJke0ZV35G/OuVtX+tM7fjXWSNWaXptcKTVTlPQOonly
TN55MLntUedxkRhrm351emfODXz1RQO1lM4FKkGyOMMJLj5pp7gA78pHwJ32+9SA496io//lD7Q7
5ce1vv6FNPLtFM/cnBJ7TBjy02kHqcFuAioArcBuyz0WOt7B1+4mNY2Hl5fGUEEhYQoDmfRsoYt+
Kggg6lj6zWZl2X8YtG4jw9uPmrm+OEupX7bTRx0684RcI+52pD8f7S8Cxxc+wOf72O1rZKA/z4Y7
dn/2yNUeGLWASePJLvgTDykx6v3BUtBr6xmPj/3jnjBnbAWg7PAuXTlqKzv9xylfWfbArOPFLCwL
YGpHvsoainwX1hD0iUcrb3nzvr9dgE3czPAc7laWVR6kBeyVxiv9OAh7xIPE7iyU6B4wxItvGSuL
uvBmuzU5j9pAQcrECUwWhnfwbMkKt95GPHm7Yc1v/s5i3Fqaua0k/f832NSrdTi0exAZn06Zkeo+
8fb2A1JumUyOgnnBNtqtaQGtLeXMadVaX+XadKLk1K4r20PHfVrqyegw8dpttVCGuh3pLP6KVa8o
Sg22BtuIQvKKK4oSC+UnDNR5fFD0L/XylsOPGe73GfQGu5VtK0zu4deJASO2ANkhWQLl2O0NoQ5J
FUUZoiTxsHttkNqkuvUYHx7Vp7DT7QAZnbMTWPVOeETVAsKXoAzWs/N0WW3UccLsrQI5FyAjmJOr
T5qtPvVDtawjfNJwFqEDph/gyomjjMCPetYXOSJFd9HxFliZisVlvzI7W3a0BqY0FbAUoKcyZL1Q
39Kw0D1qQ8rt/uH9QVHdm/TZqueQ7UtaDfeGRIZzC1kXlEkQ/PP6Z4YuUCw9/uZ2TyV2gYNTfTzy
Boq/0M5BnYi3yuf9iwAYLwuyoJb8LWvyyDsvjfUWHaWtCZIg44w2Af7A7OVhbZKmub/35bMbj08C
vhfFtINwLH9sYtZlOGGtPr/8JsNWnADtUKGZV0Sol9FQU6ewCRkpZYpYkI3ycPoVczwCkYauDhM9
LJsMxbOd/7mhq+1jv/cChPxYTVYgIIg+q3l9aaR81ULUEaUSNjGiunYajyl11kuP0GAiGaskxv0t
wU3x8e3E3licF5po1nJdFGSDazA8if9GkR5Bw/zMGNiMK6Z+e9dbU7NQfQBPVQxB0AGhOmtLp91O
1XcHcGEhZgkMunKqpq38a1yoy8LDTPmvOcKOa/O6bHuMC/TjISXodzVWTtMCehLjgfOaYKIaaAxn
Oe+wQrffMKIQC3qNqen+/d3fgJZgJC/DSW3IUT+Pa2pQCz4KyPlJqw3crpDZndefNNTs+qj2R8xh
Y3YAjH2eHseNbFQWcL65Q3Q3MjvyHelr8d7CLQw0vYjGCNAEoW1h3sfsxXhRMI00uFGzHTqzUGRQ
Ex2rGpAu8L4q9RcIG0hWrCUVf98Tt2ZnYWbL8wEfUphF5tTEb2cQZO4jqA8593fnby4F6dbQLHSM
aKm0AbrV3Wck2TLjhHxIvHsCTx56/rRdpX9W9ik0K51DtjEBr/TJ2Zv8bhsaLuiGbTe35E1rb7et
faTWpdbx1za3LixhyYDe2zUgy9L2BsUR0mVTlzHIR26vT7mG/lAhBSPUiy/ZjlJXC624C1a2+MJD
A5NyZWZyy1fRJSdWVCs7bDd+25wpRI7sr4TYpnmcClXfl8TUN7W1uWw+YiOx7y/IkitEPhCuWIQU
GPb7rWmeFmmRCtno+p6v19rJE4BHi3aMkKIdUl0xtvBwgGoDDzVwiICBJFGavd41L0IVMkddINsz
uwIkedgCDB4Pj4r+iRrdi4pV9AhzQPaktNewUNPWmvuqa+OzxeS9qiybBAleP9nIz4WMYEdBlpf/
ruC2SooApF4lnljy+9c2ZysLcWat9VMMmNv3aOEtNoqihwz4j0uBDKiGvlDlfH9BlzwIGpCgRTOR
muEpMgt0uC5LWiHhWld5gcsHpXFuUdEQtUPreqmDO/2+vYVZvTE3C3aaMmWo37OtK24jAz1x4Nzk
Up2pHvzA9uoVVo2F3XpjbPr51UERk1GqkwpjE3WFsYbMoOUrPdX+Sp1ucQ4RGUxIXpRs0Zh8a0dr
azlS87pzexYqnbIUH9QO0gyBN0hmQ0vG6aKUIyIYrNMm0GxJHJi1a3zaGbPdioMCxQTwq02I2tk1
DoSqDCUmrXXDHmJ2tlRMTJbMNn3hH/NP+il0JP28v5LyQuRwY3I26jSUuaL1YFJk7aJ8az4Z7lMM
9SLcsRnhqBHGJOScoH9jscy9IRUHmp0L8Nhmdq8dEu85HU414JQSOG//xloNvtet2uv9cMi9RxH/
N7QboW/GYvGk8/AO6gK5t4LRSCFURPVQtZPMbgrSXcatgKpk/ScCa+42Y3VavwTJlyx9Zd2j3OhC
50gV1Oo9SNuYveKEWxq14DipdRC7ysP+/rT8ZiWUQDXAw1mhqQm9fdLMb7R9gxpJiZKJWOzGS8Xp
jNWIp3iYWqryYNv0IHI2BRXc7A8ZWrBfIMR5/wsWLuebD5g5ESQehkTIQqQ9OkMcSPo9BN8oUaet
3cgrO3+hvwCDFdGJj+YQBF0/e+TqhAlsUfM1LiOXp5ZEin1rFHvBsKJTa5VWZifOTg30wBp3qetZ
I2RsD4LuWSmesBflvddLCDrbR2bl3liKAW++auZkkqJnWm7AV4He8lXyyAGw2Qk+y5ivDIj6qnDX
BLZeuCu+dMHdgFMHen6gK4eO80+W5moyUrmQQSec9G42ytiirJ41CI6QUqZo24te76/ywoEXIC4P
yKyK3nfIGNz6HBRg1STvaO8qNRM+t3idElHuvZXdvFA+UAUOitTgrAX4G+COWzOSlge8pwKmryT5
pJVpJZ6h9YEBqqaiJaXijiivokoPFbEuNUKogQ+dnnSKLg4XudxWFbjrSmZTBCYnWPdnYOmkoa9O
AxgJZw0dLjMHFKk+N8Sj0rsRuqB6q0z3olSQMw3+8uDCQLESjMJ4S1eGx+iU2j67ctAWnqaQQ7z6
gPlRT6MQDhnQ8fQZDF/We2e+Gv5nTM7fG1RWNuB1hZIc/9ayJB12+C9rObiFkw4WgAkwDSwWmJxm
9xtPW+izl3hOlcCuI1vkdcYh3linkbAn+dTtw4fKibab+9O+AELDqK+szrZE3Y3gc+IBXNrVVgLE
BImPlAjWyXp6TO2/Ndl31v5L0QFr7Zxtf3D1lQ9Yeh3ffMDsUYC5QHgqTq9j3AOcBUqf1ug/eB8Q
rcvKvbo0wyh8QysdsDeI9c2u1SFnGdkfWESg6D+TUKjon7PxaUw3g+Yo6tphW7hRIckOxRa8HtAf
NX8eywgVsqrnRjdIdeG1+YgBo0Dy7YHIxtfLy7E10R4L6sS/lzLGSNemdc369PMr96UEDFU7BdZr
egAHJ/ymgMYfokHCahBANm82IHaJN0qg808BPQbm/X21UKIFMxNg25CsUSaBxtm9lcSxHBf1AGiV
YtFDwBHV/wYQYBfgJZt4e186je3Gr8nArlheWOQbw/OBl50CvqYe76low3NbXya8ulfEluS8HuQr
r7eFNyI6aaA1AlCqBB3I2d2k0aJh1BLPilrYt5+i9l32T9qa1PgCHB0voyktoCpQxIX43e1aUrwQ
uVrD7SCQ50HvTOk1+iN/93vOAtu9LlmUvI9Wa7D6uFft7oOzDk82oA2jXnzglqb71ty/oc1ha9r7
vfkxOJwpQrbJeRn1/dt2+31e8WRLKyAqIOOH3DOYg+aaZkrWsl2U84ObFGfQVWrU0GJ02tQQnEHQ
fH+fLZSFICVyZWy2z0o0tbJKCGO7w0n+SAzQrbtEeaw3X7ZtoisaBJIMONf5l27VYS+8fm5Mz3Za
qwkNIJjc4PI2RVgUkk9r9+f5MKkAJs+avf1gHGnFgy15yxubsw3XVUXm1RJspoQ+K+Q1cg7csXiO
VtzH0mNdBAIbsu+gTAJQaWYnEeuKGVtMa44EWGbkuow3ByilWQcP2Arxl2fVpvqaGvTEOMrDH+kJ
tBdPa3I+C6UwrO7VZ8zuxNaLvCHo8BkgjOfA43usMbn8dnw1xRPjtp/otezRvAfOV+fCoZ9QWtle
0+6ZPcQAQccfGS0WoBuYLbHoVTlmASdvyP9W0bFSH+9v3x8w7W8DeFzw6M7+jUAdoxHF1L7qXcA5
3ltHMMa9+Kxugd2XASdIDJQL7NKMHVoaiu1eUBrRjO9JJADkasxDiwbGGupBA1Ina6d4eej/vmx2
L+MJTNm0r3s3VNhqF/uSepTU5HJ//NP83Rn+D7b76paqO60WuKKEEY9/43m/eaYZokt0LWWH+5YW
h4N2N0DdJ0noeW7VH9C40FBMdBAFF6qi115Yu/DXTEx+8WowglRJbeQ1vfvcDHoKAQgs6amwfjBB
+9RB+6Es6G/bC2rU98e2eFqlq8HN14rvmZH7sfzKbw+WgD6z3H4MbQTuBjXMNx77Y/OtOQmqKmuZ
tcUl/Gd7ni6XM0FtadP2bitLmw7aldonK4/m/REu3bNXA1RmkRtbMz34ibAZ/fxv7RlK/8KFVhSk
xn9hBi0nSMJjp/xSkusrEPi0Qt+7ReHrav3pC1ZbXCo8ve/bWXrsIF74Z2i2VdIxBo8KP/SuylVm
mqFbW/JKgh2UkwyN2wGAw3GIZFrEfwuRohdg3mtblKc8SbSo0js+Lz5rfbqygyerv07j1VfNtpEg
AQyvsVjKEUXMJ75SYytISgAla+BPgoDG56EVP0tGFVaghAtvbUwHqh7oIUTfpjSdrKuTk0IaxJMY
dEVXRX3u+NCk9DyMz1LG76DhvRKzLcDiUd1BqwGPFzDaQ+eJ6D5j8OqnyMt6FcAyoSGXJNOAGCcV
RPTGP2KN1r5t8lKDyQV0Hf23nOqjAObDlXzm4l0+EWNM9TPcsfOTI0mtBuEaoIDpd+q/epxoJIKZ
t4dI+FBEK+ohogNVnVF7Xdl8U7g4X+aJxGwqqqki6ne3sx0EfMt6rc8C7MHqOdLEB+ZYkPTBewlW
cihLuVTQWCJvBhVbFAnnFBHZ0Ld+xqeja3AvHEhNPu0Gxe6MVC/Nig9cCMZwg0KIB0VCCXHyLGAR
YnksvQy1jMipG703KiDg+oEkj2svGxBH/54/oKfR8SqBhUFEov12/pq4Euu4QNCvQbHkoPWjJ5tV
jWSwBXpjTiUJrflAp6Mn9lbCK8wn7UXvdcj7lrFZNetl4k8PQxIHOBJ6LgQSaGRbmcn/9kJQx09N
BmFD9Eiook9YH+B3PRehMf+oyH4F0FFJkYcIk7xI9mqthLIpF6KWm3mK7O2fOIk91oKaHKMiwarm
oa6KEjsYpdiy2akPUmmSHEPHsjm1lGZW1gDJSnihBumCBlEIgfjxMIRG3/mR7HRjp52FtE2EU67k
fbITh5z3D2UQlowhB4wnkJTjC9Yec9RRdiBW4KNTmtVS+arkSps/tFFYak5fAy1pl1UiFLja5RAY
0bFLREvrE4GDLPkwlFs+lb2phsB78oHnWIrmlM4TOCtLKv8JPjDoL+kQJtUhkKRA0cuJEZqUEgXh
bF6GEV55mgjSc00Ww/ohTrsiskYgxho7zTW1NMSxGNCaMaRQvws9JgYTD5+wjSl5vBBsuFLtQ9A6
UTZ2czFpsy9JSoFkJ8GILNlnyhc8tMxiL2eCI+oDYnGW004TN0oPYv6zQpsAPWVDKTCEr3mam0ml
JAOmvuzDUVe7NE/fMzBWyWaIhEH1Vau8X36JVZP6YK8aKybbNLmodVufYaToGYw2QWQG6IJNnvI4
4mNKygqddFA0SCP52LaKFLqQX/DRxoYaEJrotbgvUO8pWw1Jed9vlEmWW864Rz/vmtFI8O+0JlRq
8M9Cy6AarkHD1+wKv/V3VYnEyHfic2HSbas2kYIj0zSy9IZfUwAekSpd+14LdV1Dvi7TnpIxGQbS
Q8yQN2mTJrnhURAymzxmGl+kRUp/rEsmCMxmiHjZ9vMkjPYNrwXQCeNFL5b2SNAw4c4rPTY7MAkS
YjYciIpfig7znTCKDUPSts17cwjzzDfZ3KtoqldlLsW6StEPDPqrKhvKJx/qhkIE5RStyy5FUSjj
PlMoBEcSvk8YXWTQHrURspgXTFnBJHGkQLKiM/Atte/U0FfNwNadZZzZMKWQ7mjOZpi8oKslqKUi
quHQ+lbHak/QLKkxpK26lDpp2nH0AQwEiQJ470CHYeOFTMVeJLUHZGbU5FJ99ztFiT7HvCwk2x8Y
uULhQw5bs/USbdB5PmwDi5P9WMBSCb14HGWwJOFsNHTLBYMM0oqCb1g7qcokA2ML5bQvJkshiMD6
jS8ZI/Te/mpI8QQWVCz94BSURcAcuTLjYjNJfVqbjBr2ucWFPFuUpGWZZDR8NKOo312WMSboWsaX
HtQ+PlSPuv7v/UtmoSsTarwTzQjaeHn4k1k2NaFhmvc1OpWQ6GmI55nqFki/5JLs2834ylC7elYd
2eB2qarLhwoaGnbfGwqKS76tVtsaHeaF+RxYeNJF57XLYiHQAWAFZD0QjVNUTpp+fhVv+HkPmE/Y
sq5H5VLvWorsMheDnwJTSPjegw7mCOq/sGfoSiC7VM2AQCT4XiVwRYJWnL81rY00zjquY/EOIfx5
VB/7Cv3Fw6eyLWNb46xQ1Pvv3u4KHan4+hg+BeFK3LF0fU1CeUhagWH6F4eQyNMyjvGocxMp6Yyx
TQfCU7TlFl671i3OLTyJIBGDigYiAIlHS9DtaFkJrhGQS/bneYs0FWCI79VrQbaFfX+/LaAtJyHX
f5amUV8tadWABVRgUxaJkRY0NqC6INO/NWZv+BvZhgCjjloiQTkrbMkWQDPJBhdG8zQY3/e/ZHGF
r79kFomEiZLJtYQvQQ5/+ogDmrzsB3Q9VcZ+G6F7bSXdtpQkuRn6LElS1DjsmfD/DE5syUbbEuTB
pvG1pq/rOvQPV/Iiv2UQsKLXg5ydoKjyecFvsLCAl31+akd76xs6yDJXk2yTn5gFqzeGZm+SsFOa
podbRseLZYy7whIdPTXag7EWqi5tVdT5NB7nEjwX845HKUoLtQV21c2JH+rvQWmWL+NjjDq1R6YO
rcb4E604ySU3JHMAaogosaDMMVu4JPJyvqx61rUkRucemVHfnvk1VbM1I7OVkhHsSzSBkcSBAOJe
w6nQUdLXjJVtv/CGA+HOv8HMFipRmKrnOfhUCJHkL8kbJI6fI+0cnIAMBB3FDoIcuFmTyKxVM1CI
uHYKljaKrOC2QTpeQ9125gC6XMMFPnSci2aY2iMxpDVBOZZY6uvR1eO1doSl3aIiOQoyUDwApDlJ
uUypqnaeOLhMzjl5teNS1ro/oUuZbbTh/zMxGxBV5FQaGWFwx4sXgyXs491C/6BT7kDv+wghF6Id
IOSWkSOKk2cEgX9W7E830fzkXduf+bE8ZlSIumGIqiuV6Lsx3p9CM7dVI7Tjbjs1fMG5bBj4Fs+U
/qy1uq1N8OxssFzfpYkKrGCR9EdVzjcNg9f6/SFOI7g3wtnRqAocy65UkMD3LfDJQk7KUQtqVR59
+i8MoUQkg6IQTcxzgVqpDCRxFCIgwYKpvK3V3/loiaJz34qwtGJ42CNTDQTH1A5/eweGSdinueoB
XykQ3APc66C/lq/GK3CWYCxKdQ6dS91bqJtmQSAwO+wubvWgr7nsaV/OZ/X6K2YrR2MljcqIAelN
cQ6kAyPvujXqnqWFuzYxW7gk5IDnB4c4wEo5iZUBqKCBlA24BYW1ZNGUWfw1GlTdgEIG4TXAILdz
WocCn0Pfd8orSK/phtsBkx99pg6oRBOANT9XlnAhNwOVkf+Y+5UTop0aQMsVJB94SgG7DXBGb6DP
08l1ZHP34DAx3Tfv9PKFgA2KN5dzQ1blnNa+YZZs7dLQT8UxQAV1OFAFxEXFmVUNHzWJDr2dUvUR
NiYTr6qVL10geP6yyBJBEAHwlNuZFsc2Rt4uH92whp+JtF0buTiRSugC1Ug06dBn7636RONPIPgJ
DcLvvi8MzfsbplCG0L7vr8Ri6uqHK1cA5zMgsrPDVKZjBmj6BI71LaYmkLnmbABQVMJJhkrt+9YW
NjRwuLi3gDLD6Oe0SpnGeQyUGlg3k9XUEhj1WVJDK2ObyIjYIbXuW1vwrUiSQfgW8TKi4rlEm1BO
KfsWtCdDJFEjq0PfBNL+7b6RpdgfSU0AjgChB7njT3vSVUQu1I0asQEITxIGlFQo4DXFkWswfTXg
PNKTNKJ1uyYo1dRm4oOETyuNXFUNeZXRZinbjhImAjtc1BDfnXcRACjrxzGHhG96lJ/9CWXSbJVy
l1vR6ICBAH3CTKdr+7gkwxoIeKk0M1HpwHuggi+jxHe7q5UkSeSINqzb+h89f8mTl7AWcQMQcfxI
Q+ildQ9BFW+DWLzUYetEjGfTiZn5tQG0La11NdxQ9MfUHzTIDcn/lkbggdb6axcuDgSgwIQJHFKn
aOi4/chxlBM+FoGZEA+HV0Az33eIOPqv3sJLOEEUnIMf9AjwE9TL0dv5vLJRFvzNtfV5PnXwId+H
bM7o9tW2eewUkiovLGP1wjms0GJbrqlOLhANQdoFSyIhN438xK+sdK62bcvJKAD0ZFAivfc10ws9
c4iPLHI8YnAAKnDLPqW8yQMLvzLchfsRDBzAiuCtMZE5zRxLJLNhE9TMxK9Uma+9ZeSDnTAmaJuB
U2jRCGjeN7jU0HJjcHYhj0M29qrks25PgeoEurbu9LyFK4uN/rOJR6ImeglkY9F++b5dFEeGOzGC
IePlLNudaJehicSe2Gu6v1aLWfD5Mjp7kIIGU/ek+n278SBtwtRMCuo9pMPfVdAIfFTxSlFr0QQw
BIilgUSCbNitibL2Iq1scQBTwmhk3Ghu/5y4K1O88MhC3vCfkdmaQjG1qWWk69D1Vxo8GE7DbWrj
ypZ1wxqtYp850t7qZB0aGdhQtQ0XQC/Blt1lh9Bay24t729ogaPDDloFYAu7HTIq6i3vKwXr+or4
FTWhyVdO2cUmk3xDGFfurIj524QW9IdItopQWXiHyfB3PFigUVr7BZlQ8qyPhJGybtczpG9eQ8I2
rM7KJE4Alx4Jkk4kyDgrD0bCFM9J9HB/LZbKe7IIOlJ0b6GIimvudvRNMqZqFmAtvOjSyK8FkvV2
86z6ehBApEG8CCgLiRULWU67CiDkYNTNSQCX0v3PmFzmLG4EkhOPUeiksOggmlzu1e2HQKeQw0Rm
XV4mAvtAn0vNCJ0qMETIng4ryO1pD/82hkymIE5kfnMeM0WtRrFDBt/lVMD0cY4EEQnylRf2tIfv
GZldEgOlfB+1MKJVdi8/g3Gew73evt6ft6W4CxP3n7HML8y4pRUvMgz2z6DoivZWt89ptAuCsyod
kt5sEYNxzn2bi9M3xXgC1ENR+p+NLO8VDsnxgHMhtqcdW3/l1/+IkfyauX+/fz6kOqboI2Bz3hV8
Xx5IxYrhmWWVgrd8Vk4yEvpjNpAsysYPrivTCwMpBZGgNpNRI0KGANUHDfl7IvqQ9ra6oUjMSPJA
9NlpyOyYWRNr+x48drjBIg6xsVc3eCuPUGqVCKtSaGUXHtgmzbRj4j99mjTvAWrxHenLETcCkpWj
T9Q+VT/qYRgB9/KHOCJh1XGZzUltV+sFnq/g0meQYtGzIpVObIvYxEyFRHzOuUwVjQGksSDVlsI6
t4thDKxIHkHV60mUeS27su+t+0u2vE2u5nTm46o2TzWUXJHuqSsktpQNOJ2Q7xz1IYD4wX1jS6kY
pK//s0F+Ht5Xh5nthIEybcS55Z4zrApiEokzWuFG/Wvxen0aHyG8fBz2KmjRgl3zFKEzYuULlmKk
6y+YvO7VFzSsiN5eOm1R9kFloLCLUtRJEvY0MYvxAdW3vtiomWokpcXSV1HWjFbODNE7D4EV1+BU
UB+0ZK2be+nWu/6o6Z1x9VFBLqHYKcMjJJUJx8OOeuK98KsIo6Ub/NrM7AYfqhrF2wJmwFUeCXsl
MFvNFpDDTKuVk7oYrQO2Kk4tN6CDm7/DtHFSEuaw0BKRIKaFesEO7RjQJkjhUCNAadm9uAkIv0m2
0bn7hOArnWoZq+n1hawDNty/75jNbFwEWY6WdM5NW6N+qKFYuVP32UhM1JRf7m+tpVT+hG5E6WQi
pvylt8gGSd8Meca5LGRcbfRHci2qYYZ29l+33ld1KiBlcdmsGF16cVwbna2pN9J0GOSccwMHUVlF
Mnma4hJgFEM9tW5ZWMmaeMbi/SVAnUOZgNS/sNq8H3hQDi445FP5bZ4ZTWXywcqtv3girmzMYg/f
L6q04GADUqbsWc5MNnNzPGvJsNaZtnhnQc4HtxXea2hUuj17WLNMqtAF6qqJ7SWfkrxj85WoYrr2
fl1bqjAJwCJ4/oUBrvOxE3o8F908NylkC9D75O8LmbAPUu+Eawyea9ZmUzcEfpMIOayVnt0D137y
pgRbjDbvYiWnt+hPrsY1LeKV22LHOvb5FpbUxKgRAgcPNDLb9hMdh/d3+dJuAIxPQTg8AYXmmFO+
HPygRtjkht+xDy7EOgSi7y1nQQIu/zf34bWt2aBy5Fy7rCl5dzyxCCa0kDDcl4DWLS3X81O5Ldby
dUsb8NrgtJ5Xsyg3oaQMGgzG6K2Iso0gvSZ/78/f0pa4MjFPhqojKCYEDyYaMLea4/693WXPKmcE
K/mPxQfTtaFZMFF0IFOTfBiSKKiAfFUPxmcPpPPlx4g1A/94L16aCw0a0oeyc3+Qi5HMtfHZS0Ht
c79N8ox3Aw1qXAYWD1LiHOorZ2BT1hRFV4c6CyQ8MCBVLY+hVqWV1HqeOH7xwFTbYh/mjyPb60lt
hc2mWpWIXd4vE7MFSDWgEzH9/Gq/iJVIUz6peDeFduOU3TFUcH6Km7I49U+JJWWAifmmWhhAIcnW
uAq5XUp6KgLoRKCd/iMAdGufr3LGwxlFIq7Wy/qSgTDC6HXJFPItF9msvK9EpxcN7UELVx5OS3UZ
0M38Mz07Kgw/lHWNB6srfVnxRrJGB8ez3EMXCfyNFuTrM53qMQiJHOUsbsAFlGz5Hc8SHn8Ym7HF
/agDN1nb93fe0oX477OAQ72dkUiCoAbKHtA9gPgeEvtoLrhvYOn8ooMEOGpgTSfAya0Bn6FF73Ul
53bIrNpFYHQFQSO7/4Sk60qAvNRvhlYzNAtOWRi0Sc3835CDHMAXe8SiBvfpGWBV3aI2eZ7EjP73
g8LlgbovWDNkZU782A9lEvsdx7nANHVxu/G03Oj5yuza2ChLSgA/BG3IitHFZDpaYSQBNVeW+6Xz
UXgK2w6Fisc3OO5HoBAHs3qQnj3Ads34sst3a7H9EjpZRnkAsveop6OWOO2eq/PaCkI7DsAJTuTh
5f7Q2YlCqKX7hvh4f0IXA1AUmkEWjLcsi9z/rSXalzHA5R4HleP3jvnLKE7n/5ErJzMLu4x0PjBY
1ixLPXyLuh3lVi7ppU16bX02TkasBs3LJ+vyrslt8YP6L7HqlP5JQlZ4tct4wQ2hMw5pIXR5I/s7
J7nvwwo/GkIerHDxqPPQRNMIHV+FzEQDBxDoyBOZ5SGLN+lXRc2LmJjguQUQfCM5kI/s/e/Mnwiw
3+6vwcJXTaLFaIxBMQTI39kFWI2gecqnVjYNr/iRhiBuXyvoL53QGxuze64Z0lbmM9hgKtHqmNQS
GXEvV27XbPryEPmHnjGCUtWLvLNyeuLK//MXzO4+qH3wzRgDUZEPKHi1djnipV6JZo/ojGN2tefv
WgrUvVeTqustUUsdWq2g7xZnGhQLYBVQRLxFZtsNPDxV3/Ts4A5C+957is5E0cpiLhAzQ4L6ysYs
lFaVvFDoiJke7MGO9oETOJX5DoE7/LFr0j8iueT8sE9vLw1ZywAv1RtgHmVMwGJ+TtbteQYwGFLl
PaAb0Ev69NGwx+hgW9zEug3IiDsRNYFGYBPY5zXlr4UL7drwvM431EAAyRoQKw0E5+Wj0nx02Wsi
rxQU1qzMzoqaj/9D2pctN44sWf5KWb3jNgI7xrquWQc2rhIpitpeYNSGNbDvXz8H2fd2ihBGmKmp
fKjKokSPPTzcj5+Ttk2BVVSxgBl6Xh9Kpq2GECE3vubsnzfm/2EwAVsnOrBGEGy7HszM//dg1kZl
7ve3iV06gTXQO4rRBHt5vQYX1vF9ib1ybpni4Qe8G6rvR0Xna7Nhx8s9mLqAWFE2kXcnQFf55479
Ougmr0u8if7HwtS5J2IXFohqISlL297Q9pDjRQ3k7T0WJ+SUH/S9vu+Mir4xo8O6BX+8KVjdGvTt
SKt8PFJuUzmyQQxE1w1OpO1S/H6OGOGqfZNp5uJK9pIA7QOME/FFRP1iO7RTJ927B3eU+rJuQAQX
2YXD7NhC+Ba1dZydGHA6fh6puZv4qiWTJcC0VgegZkARjbeSDJByvKAgdz/c9OHfWWxf52RyQCpq
QVBrjjwwQ5fLcdDRZW3tmw0F3Avs3uDThpfYbkEGs+Dh/HIGf1oP44r84m9EOE2Yrvyy/XI/wDb4
lai/ZhRuB8Wkd/TwVtuZ1dBq9bF7BGsXRSVlYsR7zyy3i/iz2esKCRxCxsQ9yAcn7ZGkUhRdfxgr
rQuUYazSo2a2xY0knhghJsAZtUYjcFiuF2Z7JtILjbXfdifeECRwaq2KYVdwIKD4VH64OkWJ78r8
/7QzHnNfxrsJWrH1ItiJaGXzG1MewGzY0vcFM3OnpQrOAhAaqsjjTxnJGuh3CLnS8jAjv91CPM+B
WB4fmsMDysAg+uzeLLy2ZrfLV4uTjg2omBJJC4t5dkhklL1IRhsjnIhi/Gbn73X5xl3Co8294TV4
dCh0EFCvjrTj9WByvKTkUgeQ7b4xEfp7CSBPuNYVWqNexVoY0bkF8tXW5KUTIC6sCVGPZ1tN90+t
huJ8ddib1qJi+AzxP14b6JGgYRcQeCvXvdL83tXzlgC9z2tG7eTqTscuJBu2dujdKJdrl7bxmew1
UHo4x614/yDdPOhmWuIoXJrVcbtNjwcI0YBGBZxsAAVNH6vlMCREQq/34ZN3VA2yMSpnlO/9xOZf
WLTiTIQQHf9tbHL2t2rstl4xTud2sF9f7JfaaR1tY2Pp3t3pRkPj7eH+w3q0LrnxWDjdOTZWsaWb
3mn5vTkH79fQFn5Ut9ZkeYqRaDstinUOuYCqkZJtHzGz0GMNcz6g7BA1GxtZqH1TH7r0lue8keKl
V7dRoqQPgZLwaxmpOSfkB/WmSYOx3CxrHZRYqbcl/qFB7ekLJ9isy6JpIO5Bja0Mv2VygnFD4GcD
545xBdN1VJ5KEBXmzXBl4m7U18f09ZMzoVOxrqlmLKFd5qZO0wF7QAYHaI8pjB/0AZrfpojAl4M1
kFeR3Pec7dNM7hcurCVD44L9cn5qIRN9F8H+c6OeX6Q6M4LmmGFAsyVK6Vl3/muXJuMZKmKKLiGM
oiYUSoHwR2qkfq3i2deojCI+iGTS6KBtM4Pj6PvqYeG8mdt5I/fumDMBD+p0OhmqCr2YwXxWeEas
7mXxQwpB3h0EqK/7/EWejEq7JkfGkZbZhnhWJA33Pzdidk0hPjCW3QJzjzLx69GuksyNtagi58Rz
RukD/fJY2k4FpRlQpXrPN5vNUX3GqUOWtJrIzAUG/nTQRgGTiuNw6glrjBPVoQB4sN5EFILdZWsN
PcYbfDqro3io6YK7Nzfd0IVSEXYZBx3luddd7SItloJxvLciaqU7+lh8jppJUHSgSIUkhm7m28QQ
1w+r1c+DPPr0kyNWR5AOD42R9A7lWteG8w7nj1gIAKG2tp685N5b1e5iiOugckMMTfCgLLwBxp78
ZHCyhWQhQcEkAm3n8I2ke5UUpqItgf1mtike2oQHYSYKmnEgXXeKCeD8SnPYYM2+b6zBCAYgXhf4
C+YwR1dWJstTUtIy8wNYGUrD29wGx2jFW+CxexN0D5JAygp34oq1D3xmLSyXucjgGElAiA64aQHX
xHUHA8WXAr3BaaslEOLQTjrZpcxiKAJNaN7VZsHltPsAlXTPGXF5XpJQnOk6DgdwPY2VU/Bap9wN
QSYR1gyVAOyocFTfRihGZDlEveGf3ICugEIoLdcaDj+v1RlJmGuzk3kdJJ9LwNIqnJPiqPSeKSQA
1e11W2tXRUM1sORnqq2baALzL/IdjziHbEq75kGPQBy74J18PyPQGAFl6eg/EulTYbXGa8sIb1kB
7t86oP52IRE78xa5/v7JRkEIXWzjGqJtgEtSRV1LgW8gtGjIwzYpTpICqbhyr4dm3q/TYV81S2vs
+0a9tj8ZbAQhuoaN/RN6mj52h1K+dyPTZXeRexkukXKrtob6noJlBvjVnyd6xrW+tj3ZWpnaN2Iu
o+9xjApwuykzyqWH7jEvVwVw0pZULqUSRgf6+liCRQkIPWQugGGcluXVQtVHMoi9zmJUxUBr8g1T
qVrHKM1VW0U6Ra7An+oyaMy8GQbZaBNfhpp9AU4XKuU8oIUNk8Xe7nIt2A4syjLQPbfdazS0/SXl
2fCeql7OrJ8H6vtBd93qybNgADmCoCtACBWSD5pMZSUCtx35W7krjVCLF6zNrAiUw4y43RHr+Y1D
hJAq01KU4Z0D+VHK11p4z2r75w59v44gJAh1RGClR+aQaYldHWutmPTNiIGBvFUZG31erjk/MtXs
QYzNNmZGmi6FQL47Owh3Abw6kpSj4Geq0qrqtV7XkgSQSFSE4OGJL13jcwuu44xPASsCcipgRgGd
36/3xxffMWkl5rmBL5yVEvD+eFMWNJD2tQ95iNi1myYPaVkMplbbAXsqYqdmRwbqPDl8W2Jvmkm+
oCmiKIOiERFplINcXx9eGdVK1DDh7O6ze5DnmbIFTuVsW5qWRgcrkai44MvNpKBhckR8ox4Ol8Y0
JMD5Wl/zMlJ1/TGloHKGGKNkkpvOuIlM+W/4b4hCo9R/5Ngn4P2Z7As8mlQ1aGOACCApYAHGmL3z
F8FgBvg5CJSFaf2k4H/etY+h8/MCnnm5IRuJkQXiCPRuKEC/HtugVziXg/Nx9lOKPBaoCFfuutqq
YLGDTF1lbT7yNWD3Zzwd1z+bnjnCvlqeimWh4JfFnpCJZ9JEBpc5PNj7WkA3rQGUckuMOEv9FCYu
CCcMbcpx6Cf/mZn5jWiuvQ0zUGfs3haWhMJDFwHEyol8mi/l02a30pcx/vVw+LKVKm2QmBvBdnbo
Klo7ieltRVRzGrxvGRxoWbYYX4M9/o2Qz9XkTr3lCh58HakwrGZmdJGM+FbudrLB38PBiJfk6udu
QcSVIJuD0CDKENXJUkoqBNc0vQNCpdt2jdHo9N2T7Uw3gY1u/ctQLkFi5g74LwannKPCQHTo0ze4
dgHgBzOLAOoWU9mBPEHetLuL+7iJ8QZZer0vWZ2sJAS6uyrvYBXcZnxilDVYzv9Wz0BIouA5B4Hz
6RHPtUJdRaEIvI3wUHHSWiSDWYE8UhbOuUg1bs147YUkn6UL9iZbCFecu2rLhStgnK+JjyGjxBEQ
T9yiBIzc10dD7EdpxgeJeG6Nbh2/1mvPxngu+U5jZuAHK9NJzEDZhFJTWBkV86SXzqwd8pI/pWuk
8ZcC+DPvVtz3eLiOBArgV54+0fsK10wMOkB0yWQrsKgJidFBbOytfdPezgLVCVW2wn64RSm5b4tg
OL9Lll57M+feVRtGJ+nLadCVgxylMtoQofxGN4LgIG5cCIW+LjL/zry7rrs7uVeCmA/VeuwuCLqV
d8dz6CMVN58p1G7LpWTUzLYYWcGlX0M7hmOvu8UVvRt2o629bL0vrpL5b8cbTlFGoOIvUPSXQasF
xUt1MRVBPJ7cC4bNVqCOLE3ettJnLBPz56tp7jGDzvw2Nzbni7kiUjUAccc5ooVdfrYOgNW4Dvnb
eneqV034tzaBNOK5gZ/hAZi9tidrJM+ipBahgBLSdtOIlqDtw9fgCHIgKh2a4o4fdmWyqMU1uxah
IoWyShQ1g3b02m4NuRvSRq1wNkHKOeCpEho3Pu3O7QmBo+MSXmcGZDbGqHALQCod1ObS5I1YaVHd
+1UGYAmzMt6MdMOtAzPmY9QwRpYXayYKjDEGuywLaJul1BePRIUD5rdW059JvPWHTQyS7DJdVQCB
ZLtIgK7GqSWGVBjKiwgBsd7km/cYeZQlJaIZ0hy0HlkGfUxzI8o9GSw/A2q6lWvh/ABiNtqs1pHR
rHgcjnjhgfs2uRO2ZqkiXgyqpp/X4wxz0LXpyUYO21yOmIc7pz8KELMvzMp0j42pUzmg4iNfWNYz
Ym+GFNDnZ+em2UObbokyYc4lHh8CAjJkqJvD0+B6rXQeirp0Ade7SCEV6aWGS0Dsi3rQY/s33vJX
piYjrbgBcMIDTD2Y5pO0yT0acZTseThoq5W0gHaZ0aDE4CKqqI9KanhPTawh+qZ6RYSrVX4qL/yD
uu3M5l68iax71XB2BOREINk7FufTSTyfC+hQPiarHVTRN6cjZE5/numZKM1VWyYTrXa9mKC0HnBs
FJqC7MuWJUy3tBSxmNv3oDEFiQOwc1APm2SqGjlXo14bxHMl34U6ZYnjWR1cw8QKovPPPZrzvEF4
+dvW5GLouU5wwd6Ho9tEcYx+ggL7a3DmrN7eJRdI229WmfFpLFidi71dWZ2cqA2yHWXYCuJ5TAGA
pXbnbpRNcw9hg4O12xXQsbwMg+GvZKN8/7nDc1cVmJIQFVBAlgBI7fU+CdwqGepIwUtDM5rGo+0p
bJ9/NjG3SkD4gICmAOiL/OvB/PV6GgIw5pXoXNwDlKuDlbfehWzjL4QMZ2rKxmcLaFoQlx6jTJPV
KFSepjIOXWlRTtY/eI8oHT6UoPpoVhQK5m9YoHgSv0EFlLNexZL6vUMWRlOZG86vbZh4oaUs+aB9
1MRzKoPakgpRGctOIg76o577+bmK0h4Ui7L6obi6Uptp7aJaXOJ8dd95A2oB9bypmFW1PQgU8zjv
RSpHcDGokkX8q8AkAHPSBkklmudcKRuiB1ZI1JG4CepuSRgjTuXJyVusSCy2FZepVsHVrwNKTm56
v86gtl0M9TPw+PV6IF2dm0zn5LMqlMo9mHHjg5AWDUIWlZDlBqhm89QQE0X0rBKIJg//7ffPYaoW
iJWSLFtxEoNjVqk6AOd+qO0jWYxXWawOKz9TvHdBRs7XqCUZ7P1JlRA6sKbaaInAreMMpJA0Jpna
GJkQ1wnK5WO+tZICZZgUVAKATid+ceHjtuCp0ra1a6BQN3plGKqSjlptzd/xan5PHcRMrndCGzQo
7ITyxjm8zzWAnOWTDlZOIaXc2t+6lu7Znr8QkJt1eb/anJ42mlL2CVKuZ3+nGP7pNjS9I3EIeCFi
K3bkhY04k/PDDkEGGQXU2O3fKga0Nk70MHGxOi1/Zzb2HnI4OYBJKX2Sb8Gtd0kzMJKaSmwYXOqY
C7fFfG8VxDaRUxnpOyabQ5YCt1c6Jp2lxmy445AeowcJhUIF5ddYU6oIKqxyX3c3/RI2bvzm6bNN
/G15eoN4qcCyQQ6ks/4kZEZExcIR0l3aOGVzWHAHZk8A+BZggsaZKk8hHqgJBc9tl0h4cD/p/b5u
ABpYyF7Mn3RfbEjXS5VlvRDIPGwU9n4LchGwUfnm3Ydre7sGwkKb1elzpa4ftMX372znAJmUCDDV
eDuNn385yjlx4HriDdJ5G8DMz9fE6Lh8m6Mv3z3x2GqEjlVx/O7+bG3OPgCAP3//rEs44j3/3fiJ
56TKXQgqHBjQwpXr+AAWPqUNUnoS0nlqRgfxmNYK1dNdWy04bb+8zZ/6NrmaclDDsiyH6dTa719u
baC1aJsD7wMey90uX9/cbARqntSQQqL9527PeuNfuz3ZdZ0XZqHn89JYdrDvP1/wHqGShQKh9V28
dbLPx2d2f7M5A0FyXCGG8Lc2/e9Rn6JSOZLxYhui680T2d2ODwDXhEBpf3uqgH50woVVNHvI4MEG
vx/PU4DsJ0PdgTibkABHagS04x6yEbJZWf39Bjw77+4SU+icZ/rV2GRs9a4NvaGXEUaQrGijGvHd
ijz/PH8z6Dt4o8BogFYKfKvg0bzec0kTeZVbxxJCFXa25W1jdXxfLSklz8aa8KRHvAJyXrLATz1Q
7AtNVnFCBoXhftqvOU1c3Auv+vZ2/dxY/h0ov28McDGfm3Nknn7u45yHCKDfSKAFJVu04LqLsVoz
EWJt0jlUXvP+0qf3jLv0gvWzlRlALEbyi5lJHzlRTGKlFHF6PY2npm80hxCIqZy+3kPNG/tBonTH
HTXa7ozKUCLQogZQguGgEANWuBoZh58bNLt6gA0BOpUAUTG9DzNfyHmhV6Uz/8Ldxq2j1OtUMFFB
oSzk9ucNKRBO0/FsxPRej68qgOs61Xz5XJmaYouvvLtKEquJVtkSyZsozpzioHUA8/aouwdNuGtT
nOdxGWMwlVolhI6402APohGvX/aQc8pOKNr98MbgVEzJMf60oMpxD5JWdkBVcmCCNPL88xDPZTOQ
bwYPkioiNAxutuv2uIzTiedjaZn71tgXu5QirW8Uj/GW7eSNr0BzfGnHzghQYxV/sTm5njXZ9bkq
hk04Goh+gH6LvuCOOdlYZtR5ozuryg1rNZL7Hs2HhQ7PTQCKjgBfAdoJ8NnJcVFW0sh0gPOWO2Wx
bovxk+bfiaAJ6hILvGdhl4Hw3YH7xWF1LwXhZ+/Yr9Ynd6wUNEMqaf3Y9b1ZHPRHlUfpL9VC4xO8
iquFvo6LaXqtwitQRpww4uPTCN2guR3hAkU6M5TDVGtoWBZG4qtmFDaoC9fMLjQr/+1no7N3+Vej
Ex+oDvqkzODewmd/eHL3gHLR/W1J1x/t4XB4THc70bgxVivjYem4mHGQwBkAfAD8d/CsKZNdHOWh
Gyolk8/CJ0hKWoR5TXDVdEvysGP7J4N6ZWayY1LJi6MK6geItgyZM4QaxpQLQqN3kYH4eSznoi2A
dsOTBY0gmI6nT3YPioby0OTyGbFIOnLx3jkHxyioP+o3bhe2xrjtrjqGyw3WsC8goIJLZnLLRAOf
t7HstedEiz3Tr9GxuvXrhVvme+B1NAOJPIhKjNfptB6tRSReLjytOXe30Q0xxRXbIyz+AbouJzDk
/WNlSWZp6s1xoXv6t90wMTzZe3IghwkYbdqzp9y4xZY7VWuRrQPfBqq1qS6q8M56wzeUHYpuUjvy
7Vf9EksW9KJj/VkoQR5psjvoUu/zc1+vo+AR/BSxYMQ73ylcWjaozijNEm6z5d2nt2lsNDv9TMJH
jRm+CRHKIr7tMkfOjTIAHdgqOyn5oSAVLVCgxtFwlVygW3gsddsT8M6VVhnKfDcBQKDhjhGzFUxm
RMhRQjrIo7JmtSLgKEIF+dRurN7f5zKjKAxCsr3iHsFmgriAZPl76TUsF0vbx630bal8mcPxQv3y
ztHdAMloTW3OMgr6HyCjKlYg2t4RkPmhMepR5qzSt5a0675d078mEDkpgkQ46D2n90bk9406TiCx
/VsVsSoXmq0LZ+aSjcnp1aRI7kPXoj1vJQfVb9lWWNrT88vwdy8mFxAoZHst97DNIINgJrcQF2se
IiwRmm/dy8L58e2smozYZMm3fZ7IDRltURQLyulKjC35eOPSjBIjt9stMU76/7Oo12gUEBi8geG8
gUv/enGwXsnLio9gtCpru3bjmPYk6qy0XRcMiKOuggquzy8xVn3Hhf6yC/8VNa6ApkqTgWVpyKAE
iqkLwxd+QL2agGqYmyQgI5645KkIxsnOUd4DYZd98LeFZkKwgkr14edB/xZLmTRjMubATfYJn4Tt
mO1PbA5p8AJddq0A+Zz8lqlLOta/sqXfNiOSOP/u92QzhnI6SF2F8ZZyu/KprEOLIgjXhWRWb6lM
1QHSFCko3wzlAOl4to7UVfpGPhoorOGJbfHvBCjC9PHnUVicjcnTr/SDOlUh8IOll8arqL6TieG/
etm9bjDoCq3rpzbYRRgSaHMpZsRtg/7u5yZ8f9ljJlSwM8DVgyQMkqvXCxEyYBA8yuT2XCrbQEGM
+JAcdNGooESePctuQruVnNB4nctQ7UDJSEj1OxI8dqLdQ1MLxZ8ofpERy22pGDpiu1ektbyIs5k7
Ssd7cCSwhBM+jf73yI5JQqKgkQVVNmGHCVSOibRWKsfrnDjYRPJLqR9k8fTz6HwPBMAoKBBGpgxR
hSTcZIJEvCpLToHCoY+DO7grh84YOhCb58EhFF86hQelz6YQbAJtdg4KWor+UtQLyNfpUwBFjlC+
0FCrB61THs/bydqNOFct5RpFVk+S84QVooVUe8bD0kkd5gS1AaRav4pslIHs3Tsgq0xlnwBKIv/6
8/OAjMfDl230rSmT8eAAKQOaf+DPPGDtYtTSiL8BmNtlC32evgGmhsjkfBRBwdBEHAwVYDgMyHvn
HrQ8o+C2s+RCtitmsK1YQxy9eunrxP65l5PT6ZvxiZPnBUMjpSXPn6v0Pr247DTwm6BZBcQkla1w
C8G1yW36zdrEJSc8p1Vcj+mNkMxR7oO2hSBTbbLilkFj7OeeLY7rZLtD5YrvUhllmMmat7zSzvlV
AmE+EO6ERoXTfyVb3SK9xq/Zmi4b4C1ArEAUcKX8evB/cYVIUPTqIGA2kQ5tNAfCP3YIOm3okAB9
SV6XGG5mezlSGuGogKQTYJ7Xh1od8iBFBRT/HEqWHBtytQrXurjK+wOcSD/+LHWnwI1L3LeF4Z2b
S8SYeYQNwUYD/O614SHKVWgjo/xMrH33Qan71ukEZNSglyZQkfn9Sx807AFaneGa8Gq/YlyPMrw4
fWZD8RkR1jqlKqXHGFi42yEVgFvi5UvWh+nq55bObWQkwlHJJAqKpE+xzh3j/TR20dCgtGvchj5x
UlPUEuNnM9Nw2a/FPXoaQJAoI1Zq4o42jVu2SGeAELQwkScywgNYOg/sqFjhe+tUEFDgLNnaqXaw
lp3WZGvezpEqA7npMTL1NeQw4K8HNrfkYI5beLoiv7ZrukJSIriiiHapwofC4lVjV2VgdQjreN6L
2uIZIyaG/N9W/+Ot+1/eR3r47+8v//mf+Psb9BGLAERyk7/+87/qsioucXBJ/qB18XGp/0g//zhV
lyooq+Ct/M/xy/7nl6+/6p/OBwqW8JOX+A/zUl3+sN6DavoLV78P4/9q3PjzV3+xICBQ9cf6o+jv
Pso6rn7ZQjfGn/y//fCPj1/fct9nH3/9+ZbWSTV+mwf5vz//9dH6/a8/Mef/8fXb//XRzYXht/6r
8D4wGpOf/7iU1V9/EvIPRAFR5j+GoGRUGMJNbD/GTzjtHwpKHyVsNUAaR1UVfJSkReX/9aeo/oOH
JMX4ByyJqHjFJizTevyIaP/QwTM24s1HtI2iSH/+u2FXs/d7Nv9IanZIg6Qq//oTaLGrVQQOQRSV
I9SMqjx4CKgGnhzdmH+3YFGwSVsu96L7gi8lad/wnRw1hHa90HaBqWUuKRjlRTfJQ8fTh6gzvLG7
YNjM9JarxBtB7/lnqCR5UGegTMnq0lSbUvTYU+pVna5auhT0fI4Cffy/4hL6NeGPqurxxKes7oNW
eJE7ZP2TZ7+IdR8iAZzQtR0YqWRfOo8OpmrGJKi7Exj9ZWa2rJYbsxtaFKdrgw4m40xL8m3lC25L
QxJDAxHwleHUR2UkmqLuezdKVIGrkEgRE2gqSspgNGnjv3uiFudOGkJSYi2FPpftiBLwitFIAtzp
oQxlziTdwAUrVUtcULXqpKn2fcJxow6khFBD+CwhUDTyj/nFoKxUoVbCBylFVLu04kZtyYnL+k5z
ykgSvT2ULdv7WM/0ciVxVaQf8qDVecuvkg7kGDjveLutgP9cMS3jjShoqsgWkg5tiX0i11RIMrAq
5xWLmVmnoixRye8hSQv5zQ6E+1AXoVla5Eif95LmmZkqJo0jiaWiGFxXcQqzNa1TapwWRVQWhJY5
dlZtMSRDvGGTc0EDbYawyiR+E8tBt9YUDnzLhUCKV2hd+K2RM7VkFmQYQYWu00oIBj9HfFXx+tjs
OUKKcuMJUhgXhuRJSXfqM171DqzAZ7brcRKQd5AVTQQqDwQiyVqT5OyG1wMIBldZIbQ2YtUAfEh1
FGWMiqTmuRVzG6Qmk4Y1msEEDqQxLUSkshUjIvQ7QQuYR3akdOpg6WmIyoQAbCONOfRlDu3TQSlv
csijQiS37qTIafA93aqtIC54JEwfegtaGqQxXa/JEbVp8AQz2pzBTdWFPjkrSq8cPTkNn7NIr0Dh
qADppYDRUDDCSM0OAxcjd8K8tNpxblHsex/+AyTJXFGlein1Ia3lDH7RMN5ioDaPkodKa3xpzfuZ
96n6Spg4PVE7jRauJ/E7F8Ks4IQJuy41eb+MlZWi9RhbFIXrulmmCncLSd9cpm3YBsTgilBPNnIW
+09dmLWCVaHGl7dUsBXWRiGleBfLSQvMOc+68i0aZI8YQ8OlEZYr4w4kkyu42oIHsGyc8HppdyFH
QD5NMuWFgAm7pLni6TwEcKHuST3ohoF6QnNz4PXxJPWo6gU1TzXmK76Rhp6EdvkqV9BBIhBdgM2n
pmPcZ6SFFSh1QuIFJnyPkauftW1seFUFEr+i1DjPzr0kvNNTVtdmpAWpuEu7zn+Oi1wlVM8HqEvw
XQBNGTGr9QvXqWpuRokv5jZX4MQEvVZaOMADuKmlNnX8IKeRSowoKZMABewxShqVMr+EWi54kOdG
GBZLCtrBitdavD9IzSYKIC9gRYlEvJz2A6g3bAVeWO0Mtd65lNezSrv4WsP0DVcCxRPTlE8J/iVh
r7VWW0AP975u0pC/dbO2jI9aL8tVAyEpN2GmDoFfllqFFtfupW3apnMNz624Gs940fP99y7HKYGN
NeTAuJVZInumDgHaQb7V/CAChaQcF7y4gkqrED2Wsa8lK50TcolyUVUWp47rC9ny3cYNtupQp9GL
H4Wa2NOsy6r8FPmiGptFE8bjkYuyeuatsT9xeuO80IZeg+sgpMzsStL37YbBCBR41aKEqIihlji/
LTeROHWT6YqbPbhho0iOVhFfvwlIUkE6UajkCM6wn6X9E2tlMTlqcNaRgqj0qK0p52pStoaUX6U+
qgH0jFfj0ctcq4Zmb+jRsAG46h3ItYEvaDv0XEjB7MYplPMFvNX9IsmAdNSkSDWQyi8iU2yZBNLg
Nk+zdZUkYJkPA+G5aQWOOzWNPHQ4TmvpKLlK3R76jpGLP3CRZg5tFgUWNHgbYsF/Evwnwghf2n3r
1oLRCm08UJ/jwX3h13Ib32gZPFzUi4i1dK9rdaFZUqooHW2l1jspQk3uY570HQ21vtQMkLD5qBGG
EGpoqBo4CGkERUvoPFaqu4vdrgXgK+QY6A5JBtx4ngltQ/lEBtTM89OMg6J2Hh0zSfCZIxZDe25S
2S8gaS3lwToCtg1aI22DDVZrOaRlQNHRlSZkvBs1MopCVZlJZDcX1/DIdQkLqeCBd6vgJz+7EPzV
VmHDyZzj5dg9RhzEeeGUvcfHiF1FbkyBQXMhpaFIUANqM+amCOxxugBhjVjDqMDjvvOhuoyHuRSA
EV5qO89BDRzvGXlSeN4q8aU8X6tRSu6RYIfyPMk5UdmTUqolSppMEx0UcwyfTKtzhcpuQV6wjoOS
amUgeGbCPN+7rRvSgqhJZW640ds827ckBrtf3KWRHWMco5u+ATLeclVN9yvKBz4pLd+XMNY8H8Rg
u2WFZnt5niaOEIRFjxMw9jPI8YhwkE5QbZZBzBf6fHELRVWUOytM8jEtfNOcQiWEHnWbS+QTMlOo
0g24uBVNFE+VPQQRsk6iYeGphzhsEMTImC5Hdt55zX0PEKBoSkmQnJqwUF4grIx0QS4rPtjGwr6L
oPmdYI5UiEW7lgccqjB6N4pvRfAB77KkiKC9KDCG8w363q+D4CaaLUAK/Ui6rBY3dYa6dIvAq1Ks
RijVcgu/qitudTbgIjeFoSFAXet5B+dbz8sygiAmcTWXhiFExc9d2KLwNCKp+zakHMCIfAAB9Iro
Pdl66hAkN1WT5fUbRCtaqLkQTGnjC8DAxXHE+WYM4e6G1lJeZZSHI6MbkPiSV0FRyZlTsqJSzCwU
k8LwPUbiIxQsI24VyUGg2lqTwvMbID6f3hIPqu92Gbdg4lbKJLflistLVNMzwcQeLiJDbJMO1BBB
HyBhnMZZTCG6XudGqineBYwAfGomUVEUK69IwehZ6VL0nAlDX92SOFOzO4GBru/E+VxZOERMi089
LofckhLBdWnQIgi1iVqU8dsZExLVgOJ8q1h4Dyi90etlHG4CLez1S5B0UDStxJ6khyEUI8EKOK6Q
nxIRWNYD6BLC+iQDUOQGKHoAlUnUQzyBZXAFfMfXClRI1Y6SohsoLdc5sQ4IduH/pu7LumS10S1/
EV7MglcgxpznzPOilXkGCRAgCSEkfn3vsKurbd91u9pvfWvVi5edJ+NEBNL37THkXYumcbuxZL6m
mne/WJDBBMe6kPBD7CFdxd2sUdUaqMncSh1uSaUEE1BfdoTQKioQE1uZcsJ/sgpciWeOYA0kHsuu
FUeUuac3uGE5yipmJWgVbDl/20TfP2C6QvgkYQmK9iijRXhK8M3KKzV7JIXaPE4/ir4AFeiyKaZ1
H0JpW7kS0zO8crL4lJQnpkIuQjqh7XEKoNzyQ2ArXHDrDbFW3y3jnDL0cUf2E1OLd/uWc5HVm0/V
N4JN8xnJkX0I74hiD71YY9dMOUXzQB4N29zobto+cCIqFOKVPBx2HdF0T22Am3hI8L7uk5aTd/ht
wwUHU5oCxJ3XAHXtSdj9Qs25lQdphxkodJfqV4e6dFO7dgLOysXQx/uC6fYXLzEp7BeV4FYCBlIU
R2iQJWs2eM++YGNaZVUsFPJszUb/NA1TD9y4W5IfRMQECxBbQ1mTXGr0zU5MzVVIWtzvTIsJzA7P
tyMbLMj3fEzhZOnDIGpxh/T63U/xONZhPOVzFehxFIhdVin2ZBf+7CgVtppasuhdJzqMqWlgl6US
U26hw8Oi8a8ygX+0xN+03/U0T7/+y/b9l+X9Tv4cn4z++dPcfMr/AXv67xV8//2mjgwdvKdj++dV
/fcf+WNZT+LfUHRUIs0Asp1LPBmW4T+W9ST8DfhPjAIG2K3KMEyAt/5rVw/i7DfAUND0/7Hg42f/
vawHMfkNuUJYnXDXAYdHDfQ/2daB/P1lW0fVOQB8aK/xGiLwCFBB4N//CYVMmE1iRF8HFQvZQUn5
nLrA+nq0Y+AP+lLhhxUfyzaDvX5ZuvFOYvhFTarq30XYl99cXPjvAddzjz0W9DMpehWfJtne2QWT
lp8ghelHE9Rrx9+KvG2kbb8KKIr3WZeeRxMCMqfFbrC66QyqFlH6d5jG7oQg8v2S06VZxvKqi5f3
Rav7hSV57QuOaioXu11sh+dkoWGdOJ2+Ys5TOx52WGywAgzhjgbeLodEFIY/d0NMf+g2QsJEmxox
PTnMH3HNo9zGVdqLAs+m4MBFkbMbBhmDvHEN1S0bCUI9cSXdB9lg+yrG0BcfCrrauXKwz7DXeErG
5TkKZmwerdK+hceAR/YHhhYsOsFsrWkumBhikIISoVeY0aOsr2QUcTQGmjW6mXikrk1OA/xdBQIO
3pY08eUu70h+aPsYy4CULBx3sXYxDFdyYQ88xRmJLkaMhXkxEbBSyUqbOPEFDHUBZc+wRKvlNnHj
cogp0UE9hQW7SafVvcbUlrupzIebVUQH/O6HBTxgRSZEODEfIp80DOZjvE7sGl8d5IZTfIoShRPB
pMsThliaVPFMj0gMqdeVogsK8rKFH4HGpHtOZN+siqRXZcZ3sheVCrsr4ALPiigmK6qfysBIFNtv
2wOJ+r4Og/Zty0p+E3Peob+vLIO6G+AEboxPcTYqz3X0VuigHF5wiscFLquBT6whrDS+CcY0Uf0f
AO0/Os3+p51TOC/+b4jibfv9U3+y5S+Y4u8/88dBBS/ZbwAVkUcPjQTcu+UlPOx/w4rkN8CK8aVx
AJTbH/Wo/zqqouw3tBQgLgIxdpDrIu7w3ydVhAMuJBm8T5iAL6FW2T85qP6qR8jwP4TzX7wVEDQB
nP97Ux4RYVymQs17PW4KCFOWPZF0M3sAiP+shfH3XwX+AJsEhAAAZv6eUgUuT2ZdW+r9SqaTGsxD
J3sMYPFzqumVIcF/IB3+dgDj9+Eth3YUWA2o1OLvGWq9DAu/tpne50vynOIohMlfgADqgCh4cbN1
gv0HJu+/vpf4jfiEIXTDqY/cmr8e+VbPmfYLfiOOEVGvyG53Vu0oLCz/gVj7m/vu8laSML7ICEHb
wLL9u7/6T5dLBtiwGwuc5IrR+Zjovt+1kUlYZSXz5yni/VVGZvOc+U7ux9GeuF+f8Cd9s6l8hxzk
MGK8iSuyllvlc30XplTu8piegJH2j9kyqP9AO/6NlMMLviTd4EbExwEjRvj3CL0O+u1IIEQQvZPm
Bmls11jC7nHU+OsBiLDlIQw28MqhTDAad9uKhL0/PZX/gtP/DJ//TVb7rxcAYzEeNqRoICfprx+O
Y3yJJ+QH7rtId30NmLa/mlIaY103TUuCseIl8lqjoC6WoN4Gch3T8uxY9hmG69XEXFCbcPseT9F/
MoviUf4TO/T7K4OdMUbtAfQ5eKwvX+Q/fZhtwTuekWHY07jPlt1Gc2B12H/nk1lGbLyT3HZDIrGi
rnG2ps0g0+Q/KGTQ6vC3F4GDKIHbEa8GhOkf89SfX0S3kSlFs2C7xwbHfgWdz75t/netxUDCE+Jd
sNgAM+/vx1YMH0BPn+m6bQ0qqxn0bwBGdhaBn/UG+dEjfkyeQxD3+xTxWvuE2OeFwg+3WIbAHTwh
TSnBdW/TCY07/buj+9gmxXM6Q4W8Y/kK/ArTgEXdBFapeNf5rpW4WYNtuY4nFaU7mtrwK5eG2EeW
iOirGEV3CzARDVWRD8oPrVrzhmjT+S2YaPjlkdYub+dNb6QZkeQ4gS1R7r4bscqCFaF+P8uuPNhF
Dx6/f56baArHq2wYxluyetRW82m2P9sNPGu15gtVQNl0/zkHhr7qfvQnHEN9slPObYfRCL/vRwUI
uyWTe5sX7IoHT0Ofn7McrXUOyZknkutkrYjMx9tiBtQI+YH8OeCXPSeZyFH8UxRQMapoBjwVml8Y
jzAooL+a3orZTG+ezfpa9qBAq1R6AMwwquJ5xu1vp4NYJnGdaGJ+8Xj1RyDQ5dtYUigniAuGdzgG
6e24letNRExW20jEJ2FasP+BhM1tlEmX1aYvDEAqkFFnDtpxQCPy5I+joFG8R+qZDaoMtA6agkoF
Al/l5XoA9IepcF7RaLcrmLQ1GPP8utxmDCudiOcv2fLgji2Z9CcuR+l3HSP4MAtUmKU77XL4hWnS
cbPHe7lOzZCGnTkPKtSnkrUSf8ms6G3eLKtBxp3SWdSfJK4TIBKGZ/XEgV/w7LKzK6k4rrJ+KO7i
tvXsGPs4hKgv6ZOrbcmnrR51HukqTcxLyrIubGgyu884VTBXRJ206txrUMw7ZBp6drPNDEt02HVp
5fq+e6B9KssaXRbBM5sKoEVaGdeMaoyS3dLboP3KtsK0tctFvu0HdHxOe6pJ9gDYl/JTwZb1dppb
8UsTn/4sDDyneLXRWPeUtMct7EcoRwtzgzeu+6WtlbvMF/fUr65OBHspi/Km5wP5sZXjk0zyDJmw
Q38ViHI5tknRVzTUEnFHhU6BbYOpGgX6pABVi/1qkeAAB2/+4EvLT9EGx0rWlwA4U54cN4nqJy9S
NK2SGPnGS5odigT7A08h1+viTuz4Vk4vs2LQqXTjW+AYCsETL44CRbf14ClpFku+Qlawfexa14jc
03pDrQiyzEzwADRjvoCvWN4d1Gh4WNOHybpzkUhytaYqOsIcDI14q/Wpm/K0njJ9YQCj2ylgyS6I
lzsfLddRPMkzGJY96wZ36kId7TZutuMWFU8B6QuM0fNUWdSLTKMI7sIJeEgGrGXnZhOd1oUMJzMV
8ka4dtwn6zxi/yiX9zgHjzqq+D5eu19dFManqGWiyWiQPQdhJE/dhl4o1/Vfim3rTQiT9C/XRe3L
gHPzXZOBn3Q7A1034wPjAhQKGXCSD7ocajisEWWE9wQsn9HnZOhQq90tQHSZDfDgpnjERrtsD456
LRuZ5sAj1kG8Ic4k2eesvYsdl80spxKhFDkvkMjUD5jaYjM1WkaPawu4qirQE/AcE5U24zqexz66
qA8Z+hy3cNC3Qgf8sR8AdqftR9rHKUajabzKs54A8ei27E31UY9o9KWHOm+wO0Au6my5ge27jdGd
vU7klPj1Wq7M7cdJtLfj0D6A2nJdlW+YIHcy1RpPtFxvrfDLLw7tydlBjXAI47WoDLwcb4tOSlrF
bOsOuYzAczBxGgx811lpyB7tiT+6VJK6iDUKYHotUWE6hcFBTXz5ZRje60qUXdBXG1qYjgTtVdjj
HGCeKX11I2e7sHDbdery8mEcSn+OcqOasUy7M+lI8spxWBwY7LWHQMv4OjIODcNq/A4neH63RgV0
btO23abz9ljCGnQsgqXSy5SDzYUlJak3sCvXqNNFfQpydL8Nm/TvIjHjWQCF/Mq1cd8E8Pcd/Ebd
BZEGNWbMCH0lb3GvFFKgBGtIsnsA3iXg3tY8T77f9tFC17tCoI1NIWd3B3YzAvDM/GnlZVa3cTi5
OqaTPTJSQpDmZsDLHRBHmvAPzVly6OdlKyFs9fMtruT0u2vLCU58jbrS4VLN2mLFzR3Fn8/5dmjb
oYc9XX3ZcTvbCfmdkmTwzwHUlPgroBeefs04nnbFMD6Wc7IdQpHcJ+BcBIfJfVhWiAtUHILemeYT
QqEBdrf6fuP5HZTaT+Ps4ivQJd9BG2mwTQB1+QgmIqS927MoqucASbTKSgJmUkBcGKgvD+P8naau
PNFQNFtpz2lLvreRp4exX9Zd3uLeFmA2a7yd3wbP+T1a7ddaShP8jEn3yMasguABYp6CoxE3wt0W
rHP7M1cyOhkNV0Fb8vJh0QJdym3hllosZdGADE5Rfjb1YCTArqFwMl/2nV8q5B1EXz5WyyePwe3W
Ppvd7dbLcs8dvusVi3X6jmkjv93wdMGaF+ORObqlEy9tYJRoysI+y7VntS7m5NkK8Ch1US731OSL
3PEeLeAADss7DQkgKCIunsTU2m+lDtq7MdL9AtXD1CI+dIqj69Xz8mPrtxzcDE1hJTBBHL7iSWhP
AsCyrkQwqp99VuArVPLMvG8+4g9RsLpDKykjzTSMOBTl0ke0xtcXfXOtTTLEvmzGFA3oTLCTaZtg
pmuRSiarmCMMvMGG2us67pFVWgMZju8ynk33wYYu62oc9PRK88CFjcxcrI6bK5FQ6VXbPk9tt4FO
nNduqmcJkUUyjCkCLAo9/5qXxUmoAiANhKoT7HGls1k+AyPHrAdNybdJjQu6KAROIRlE13Bapret
gk3r3CeM0DOKLt18yAed3RRF2/3IBewxO1by5DTnJrkeNC+OkqXmsfRDgacQ9/NbhzOgnlMzPrll
2iVD6q4kT6EEz0Mz4sgK6YcHc3sYBrpezZ1Yj6tk8qb1Jv3qQXwJpMPNY/nNy7X4JQblDviWbw8r
YbAmMrDljZxVcohdDqEGnvtob6n1ZaV7yHrB129tVqOXHvWGvvf3Xcxy+9iWhefN0oYDrsA8axgx
Cf7YubPgJhFSUeclOKYNU46sEUk7nifT9dcIz+rcIZSje4/WobwJ1ZJxxBwbA5BJdxxDLUfwxfAi
iHDfCVarn3Ip/FPU27lsjJD6hDysEsSgY71sYh2GX+3scIZjTJqeQO0Lfm/15TCYysVnNc4N3MJ+
Qo3ojKiZRyXwhTh4NQW3RjmP5sLBoY48XoGlAX17Bwtcvs/4s/kO+MXQ5EbYhwg7wrmduHkc2y04
CC/MNVnV/DYXGsMSAfMDhDC07lV6ROdgqFqorQK2uaxWYTlNpzSZWIq5c0vQRkydzV9Fm2EQ01t2
E4dJCJzQdPmuKGcPBg+8w35AFzpF5wFKLCrCMy1/4oTXBoRlEg3FIZFpUTyH4OfFq8mC7uQtx0RQ
ujIAveoy89p3A/QwpAD7S3LXP6pYr+gy8J05riqx9RCCt/RAJ/FCLVQsnaHgYtqYH2wc4A7Usu2q
RJTZFRuhyKuxiqunLVrnD1CXg2uitSW/YnDux94vRxV6bCEunJHEgAuHlN32ZlrZAjQUw1LnwmyH
uBhRxcPK6ZRDKbKTzsVHHmy6wvDAb3rtUf2elKRio1Z7dNptdUmJ+hHTAWovijp5PDJL+Lxxsjz8
vmH/I3DveRrw/7+zD3/hKf7f2AyIDy+Kvf+iULy8mn8LFv//EBxeLIL/PY9RTbDUfI5/hQfxE3+g
g3H5W0KgMbrAfDCSk4t68A9wMCqhRgRcVgIuwfYIMPD/0BgR+Y1cMvqApvwBHf6Zxsh/g+ESADJ+
iGCZz8p/gg6CU/kbjJYTGB2xhsHLkkN7CDTyr+jEWhgWajOgYUJvzjY6ASPxhQhm0lepiNawTvOe
QUJIEdV0F/gQN1pVZnOx3K9gOtsmUwjgaKaIdaAP8CaEN+1wEdKUbGXIOU5Qu7DDkSWWa6hl+vIc
mlkUVeHsbF6IA9h2SjbN3toFFMMxB3lMb8qVic9wRX846BQeIV8rsMVnkgx4TPnlgnVF+km6BHw9
nft3rOHZPl9z+Ll63n+kdsxGTPXDV1muLRwWbdEUBABCwDDGU9AIFYlMCAlPmbwFYya+tbMYdynE
d/datGONGFY4IkM34B3ADIpolo7fFx5iHtDSJXgXZP4GNZplevDvBBrwZQnS59hJdaeHgA6NUBN7
WBwrroayzQ5bvrlbMk62nnGAYFleZrKLuE1uo9XMFuZnl/8I1fxRxhCEkXA01aVR9X5mAFKB4UH5
MaXbuENAJKSH6YKrCfXWg60NCjWBwyzgPWU+FXczoe1XNIbglYl4zuTITyN37LlkEtx9oAp2TPK1
2HnfFi+tDfFzepi7XVbQX7qQHwNwxtov2wpat1vOMyzF9eqdrRIMqacgj8RhYLJ/yZN1j12h4VO6
zlWysWg/QYLZ8HzM9hNo5SvIOyGZSYag2ZJ5fumNiu44jW7aqX9pEywyxhe6bLAvsVfM+fRqYCbF
HUTt8EPjkG4CLbZjlAwOHdc4v29yjBMY0XONIqSOoKgcr22o4YqTd/OMDXMm+LSc2DZoz2TJTwvV
QYW8oeCpzC0MRfNF/wJgZidRmnMoMSPvUfWssOWH2ZkKmDq7wvr9RVwgbFvi9823OYNHfUkgR3E9
xmGCMXNOPIFMMrkZ9RY0eQ94s1T5bYaF4SqE3gtACAZfPuv4ALs9u0HBtHweOzLcUlztP7Z0y03l
4ZG6IDL24BLQXjTl6jVH2NTjNiL5UJUF/z7Pg2rmDSaocZwQFzKG3a3Cygjbanyl8bbdAwmYT/MQ
QzYRbOo8+r7d62G43vpBYl6JVJUWcC5UbJUcuz2mVNXHEh/CQFRVxCC/u8wvu1wj2YiXfH5OEaL5
qJCce+g6piDWQTtZe2m2wMFR5R3u2EYU43mBGPNqC7CrjnH0bU3S7mSGhD3SrlyhnkihM5hkDi5L
SHdXjI7vEo5ikTCwGcCk8HCZpe9MkI17JKAnNzQKyruZjdvtCNFzfUFFr7Y23NDmM5TpDwwESe3D
eT3NENNcKQgP9hGZ3yONCppJAQrwxI8XoYWpIbN8Zag9cVeMlYLVCBo2xd7hoz+zMEClXqm8PHmW
Po9UaRxQXJM9XZh7N9tE4QvyuwGwIaRVLRXfCjgtatrhx4weNb47Dr7bjeHZchFqEcKLEhDYS9vz
tRl1zOCMHecCigLdnajOEVlFmXgDmJicUa+VXvUu6OsICmig93QXEv0jtv1Xi7yxe+UXDqVt1mKS
BmCKavBpfnVDt/kD4SpEhhJI6D6s8NEeg3VkAGRNH6zL1xz13B7yCF9UhTXbXZF1pFHDyvG2XNZF
o9U8i47GuumzTz0cXSYta9Wl+Q21VqCtSYTgLnmrokeoComsoFDOdb+DgC26hjoVp0+czBjr2YAP
8sHNDMrYiAlWJWsE7Y+FFGRabpCef5ynUB5jLU+QKN0ByBUVxdfvGDMP9fOQNH3rXyWzZwU9a47f
cR22dofJ5StN5blL+V6SdN+ZMK5V6o+h4LcsHigWJPFkEuMqh0FnEqoJAQHj3x7mKASSTfHP01FA
AFgQ/z1tn0Lo5oIi+0AzKiRm4T7S9jDZ+AZgw37sthoiR6wGLZQpqFLqZogvxZUdkivqUPo44EVv
+gAN9Qm0yoHPwG4BTxH0E0tQvwNL9lDk3fkE6rN1qcuS4/iwcR2kgKXNZflyUqKlYz4HWaaqKEEI
K+x2j0nncDjExx4XETR91yvEnEHq7w2Ug86E6TMOuDKqgsiCAcg5VG1rjPIPMvYYjcmS+4dkWAEF
LBKxtgN/UFD/7mwx3qkEulzWPfUDKiqFPuig040awviYhSK9FSLjP4IY+sFz26/RQ6Rx2fIAlvmx
oPkLtLfoIQYg9EII4UehVxyC8EChiCj3prY4TPd6bYd9VopgZ3oJvJiRbJeZ8lcMofgB4tuwRmPb
9Ziy7zLHkZJPEAtaTtPa+m05IYzoi7rO3FAezth4dHLqFad3uZvGBjgIYhzQzO6KcqwdQKhdDNXF
voS6AcciR8aeAnAmYaUH3gnEnh+ZLO+Q9efrxUAR2gfF1KiEgTrABLxbi8uTbOwPCiNyBLU8BBUI
GhyTRk/l3ZBs8ZGuICdZOj1lIX3KgmGuMbxAqppfQDyL7gWoCCCuTmqcoXsu4NbugtvIhduNIMTX
2BkfLO7FEuHTtRtxmAjH3jpkVDbOkvPioban80PIkmu1xjgkrTgWS0KrQofD2zpMUNh7ux6NuiDA
oyefKwL+z4DYxwM1FG7UsnTtPlHoZV7NEn1wSKuwW4fVnLRs2RFAouDPZPFrjgBt5cMw7DLV9u8c
uvyPFQWBuEkQ5b4UgJ4oJKc/IXk7ox8uPhm1jDucgegHAFCKXSf9Rm1c7Fi4RDsY+KABX4gYDysv
PiJwYnVA6NMqoDbtOpx+CEBN+8oDqm4mPSOSM52Ge8htpyqEa7JLcDG1cnujJQoISoQu9FC/SJsF
38w24wxMoJDVybVdt+4sZn2ya/ARte2+wGZb82IG4KJE3c3JQ7YN8e3QYcVfWnCFcRQcAgANuzIO
fgF0TG8AzD4CQX+EywwQg4zw/ZVXRuT7YEF2Ay/7X12IKyPYghygv+krYC+HzpbTsbeWNBxjalVa
D+xWGzgmsJG9zK2a0MmBQUx6lAmYKPkoouFXBvH/Xg1dcfRSXuUElMA6qLccssGa2Ql69Y5AhUkH
ENCyT9rGpiFKtQuu5Y2kTpw34aKGbOtzDOKkgq71kxaRA1gxb6cetp6GINgysNEjn4u7rsuSWlEV
+WvNyXyPBnG97w0H8u2NaBQN8kNf9NMPFm9a1FHIEeccmnKtc1gVPoFcYEMsRILVlw1zUkGEdJHs
m4cJ7xhsxakK4TkJIWJxwJfRutJ0sFCefGDxz8uqtuAY9SVgzICl/ZHOcNoYuMnlrsVnGlZCWYg1
Ra48sICBM5TdKDRqdOOUPIxzIr6lAcMvjLfijna9vjFZKiu1OnrLUPd6b6TYkDoyqg14HvLjb2bg
bt9CtyIqFDMv/PHhgtvI2ZPiIb5oMc0qTAbFdRAAtoQIE99tEvTJAUYctcfgTc6OdO/dYGxbxdEW
ITUxja7miKXvswc51AnA863J1N61A9BR3gK7jACYOvfl1iU69vB0jPeQO4Wygaa7sK+RK4LuIA0l
OLSDfD1vWs+AYWw33YL191dLFAVZXkXOh5YhQXsk86Fz0wY7cbbNx6BsubuJDBCRZpiKR5q2w3os
W+GHJl2cfuFFiAcGFo/o05aKv4qEbraGlDq7loQHK6lSa9bDQBjTP5Lg0jS09khtajx08WI3+rRL
zuEytPnNNE3jeIWzWgM3j1kbNEE7QrOs2wn7hS8g1IJ41YTm0usQUnPQedqF+5hA/wF5Y65AGKK5
aH4UoHzXmjvtgkc3d1oeUySB9NBojXELVkDnkIY5NsNrsC2tjN97SKbTo8yLNgB7SAl8/HycvyFi
o0AI6jC0MGZaaHFPEJls8b2F1ASHK9w/44JlCvtZpba8AwmOOlmJBxYxgDXts+wrReXps4oDbU9w
+Vj7pOxA41ssmrimicr79Xr0EKxWJfG9srhmtf0cQW9AkkmXtH3gQznIc8Khpz4ht7bQR9sKJLx6
27pzb3u5XK0U43aiB/y9kiitNu0VXE3MsEaPARaZbmp/+tGyU2Ki/kvwsWz4FtsHGpjsVPgxv+dD
EdbTssFD2qORqyNwGVALXTlEXnAEFS7g9w7Ks+eWFY0gAI3T6FRkwdb0fMurLpiR2k6ClwttdVFf
x32Un0BOkqPqSZN083SHa0NCaoptduD6vRMFhBuLUjt4cXBMlcuezJF6RDOjmep0Km/71cLZNxWf
dJ6LY5rb19ElCpA70c2STtF9TBV/omH+JAa8Ti2Hl23h024AV9BTdQYCCQH5st6bNm1WZLTDQBZc
gZiBWj1Inuc4qsHXoKZ4Fq9rLuXet67fbaWK6nBKH/yUfGi4cLAlUKDfcQiWeTrEvflppnznJv+6
ruXt6rs3uvgUKcELKlzKrHvFR/1hFL/nU4Z1L1CfAp5Ygwbf0Xzvwuk45P5624YMbQHzR97hA3DI
sTBbk3IClfQaQdGHah2FlHtYBV/jMXxUc7jnNrpbSpjpzDCeabn+hFUIMcsA1G7jYH5KBUx5Ihzu
Wbo+9pu6iVTsYDQLdL1Je+PofEVJfG9cgFJ7EPNlDGBE9eeeOn+dJJBzTxbD/OSgQY8xGCuL0Fjx
7sviG7bz9Zj09JSrBJ3ROTYkPIZ5iMQqXIJjexzUr44OVZ7Te1HgKkuSHex+exy+tl7D/Bvgvyu+
gL24GOboNqf7gHaHDesGkv2/jMf7kflTEScfvkQrtl3bD89nZPKs7clv9EMU3fd0GuOrKBy/Af84
ea2gZx8QouTZtoOj6BUh9OFuSe1hCclnQLlokIrAK523696Ga1r5ZDpq3IKSmVsCuYAD7bF9mhRf
x3bs8LrtUCNbHmEiLsazDHPmkm8J6oDxkmP8SfE8fqBlEzVxWFxBVwpoR4P9ZDjCYHCgQzPQXTkR
XhckaDqJRpZgg1u0GiIEfYfJ40q6l7HPHoCQHyBV0w+tjbHxF3iXi/xEyvYEndGx2BYIUaa6lymB
70k8SQgvQUJif0EQexc/hRjdQ8duu969OrXSF7EMO9HShsTbbVL2LwnkSHCQnbkNIbkNDu2mjwSG
Ua3B6+h5qRwROzT+jRde88oaetTUn4vFYLfvX2CyqXPUrUUpO40g6eNCzoBsxDnSbRNZEIhlGJ2N
jCARQffMHLxQuJ1rubQ/XTojl1NtySFMzZn6ccfi8jHxUHlxjwcc97wClJ3uVNRnFR78Wnh9X2xB
cWdzdQccBYk+83s3tz8oBsMNV3QDJQe9bZN0uQ5XMNy4xUEZ+uSqlPF4DGPSaIhVHzs7Rk0HnVjT
QRN6v66jrGz3v7g7jyXJkexcPxHaoBxiG0AgdGq9gVVmZUIrBxzqnfgUfDF+Mc07w+Zi7A53pLXN
om26qqIyAPdzflknm5YiuS17FEp9w4I0NG28GTOernio7suUqAHPbE+Z5PqVaF8I6Shvy0p/xMG3
9XJitJz+4mXxkyhEtE6+/6ASBKm1VmBJwDY7Gx04h7+rRitwQXmOa2sfDRc6eCy2djFoewAencQa
c0tO5OOw8tzabcDdloSd1p3WzrOjYgFPAva4jy11BNxiCweh3GMFZjPUtlk+kitDCn+nu5E5VfFm
aMQn/ZFvveYf3aLdgjfxomQuRRdFfWPlViB1/9AlHFdFP2wSxz265QodCmlbowTw/G3ilXt71rWL
Jm8kgrZq6orNtLDTDViWbMOjf8MPajv+XWcd3KK3sdrZY5oYQlIbxheZtKHfJa99Y/HE9rueK7th
Z3SFfcd5jRJBhpNA+D0wxxNSpF3wQj3EsR+VtbNdhgc8NAfZec+6uYbjWj2Y/MBtXx6UybZWM6Mb
jKRmETkuFgV91cEKG8vfjLFAHjCuU8QKTi9O0f3y0nWbLMmTnFjFszJ3IiOB9xZa0Qa93u3Hxvyu
Kw2BxfrjXR0VipigXDol73R8/QMatRnm8Slzx0ti8NF7HGNW6TykcIZEKXrbvhZggvrQ4RXrfo9d
faQW5aPI00s5xdFgzER4r6/oVt4hHAMRt9cQNgdgpm4CpU13HvIPitxPS91dJmYO8lfxQsL4r3hl
CiKC8qq4HQ2MzKo/1Ve+MNfci6g4OwQcOSwcRmQ3TrbOIt4XlDGFkDf1Ys4bw4QtoSJlCCTiEAaJ
F1jgCLPoTEjVO3jaYXaqHT0quJviBLNePJ3x3upB5wD1YnAu2FzN5yRuwqFKKpa5gZKjYr7kq6Ks
pM4ePb3CsWP7IRaSqJ962hJg/ILCEsdB1EZkmPD3eVf9Kg0y6QQKeDUr5R2MlFBIBpF3e2ag7Npk
ikobiBsPnmTZauWxrWx+LGmdBsB7n4qvIMz8yd1NTr9nHnwvek0PjFRunZIgTUZS/EO9f19BUdex
8qc3nzWKUTazF4jzaC1LnEr8rlkTO7hLUZYb3t6rEq3UH6ueJkRjq3ntvCCQdDNpWSj60rqIVq8y
4RHbQq7RpBnxQ0+9nxVlXpM1Jztfi3RXxrn9vFYEHPB9EEdAuJNjPGEWSinhs0st3WaxcH9Wwx25
Ojlhe1auKaYlE0tAVBSD+CE2wX1o1nF66HSvgOHztZn3nOnJ3fQIK8AyS1uBcLba2m+dhESpyUqM
AkXDopH8ASLCTVdNxU2GdPDZ9UfzmckZVtjMvD4NzCVd3mb8TyyOSayVkVuplK0ev3HKZ/SyZ3OO
nWLTxz2h04M1uU5AbPoa74sO7Re0YV7zRLS2kN2uTle3P+R+AxvM127NKMN6BaBfe9puXprqw8zt
4X7y5HprzEWSBrXBzPs/0Nv///Ft/9tU+ddksX9Cun3X//5vf0kFuf73/+kc+gMpOKEc17hC37G9
a0jMn5QbunoU1Q50F3YdAZ59Dff8f3p88w8LZAeizoFYQ8P8D8rN+cO0yARBYe54pJsJ1/tXGLc/
477/ERZDajbpHqi7BXUgCP8t/78RbuZSxCOrJuhFKuZsNwrp2cRJWigEIwR7TtTPLOQ4PlcOq40x
wWFvx3hqvidt5eIrpn7+sisDtD3lrGFraGWjAjHHrG29x5QTIKutKU+tO26bbu1MsZWeV6B9q4xZ
C83aM56GWTg36Ep4MYspWZEFYZeEWpglk96kFAhVMdmwKfzBiLX0id9yv6aoAwJ82DD5riin5kSn
SIbaRslEHVxsw+ld3mncHS06hoopPcFm6FIGyjXj6umrmSaoXnq/crxjP01ADy1HAXfUIMG9tXaM
ZqOVZTjzHnWbeLaXE8sn1bCN6aDpNuAbfzo3yx8U5IWDxWyy+0B1pgKSQaOWRp1ld092bQAOdbgO
nuO0z0BqyDMxMG8K1CBmL/tHLBGtFizJsBAY0PZavEFxP/3ChgTeC6kmre2s62QsdOtacmPavfHD
XCQVsCtWKrQrOUElqVbZzZaMhiTlR6Bm77aqx9wOMH17nDGxyBXCY7f79AsTDXxd9ObCRbWgu9Ba
1b4MnVU1u1kZuHVKe0xIl0Lee1PbZu4FCT4gAUw8amuQTF5tBm65xAtmpr43d3jH4HsszTYowJ5j
9yPv1HTJsHt9j3ptlich8264BdnKAV5NWSq+BlEuB3Jd3GGvxgrczlon5tU61nWkLx7VzzCTqbuE
hkKssquxX/4sMe1DKJpr4w1QZhDM42n10QgxMfL4jI8e42Pnzs/TfJUB9+DH2W4whzwJ1swlLqXI
+jgPKsRjhLnaY3UnZhIYtmnj5+887P24cQss7huVjhPBif1gfTRL6/7KTWGIHYK87s42jFHfmGSE
gOv4HnAWSDgXcQccVoVVNjpnbxRtGer9mFx920UpYR9sNBN+VzQuYrS/URbKteJbocQAu5aUj3oS
6481PyCX33tMn0U+qUc1Wo1PFmGRuJumKhhCynn2fudjb7/mE+h2YEpI1k3cLumnbijtpkvoZQ98
aCSitceRJBIfh8PbuJrWW9HlAFxlp3n6RWtnaz8YWfwDuZ2eMKUmv+tuMR8GgoB+DaOFsARcP/4c
tNr6yRDxvJsKoXKfSfs5jp36XbeWvttb+ZgYvDZpskSN6Mx8K0mbOeoOkjtmakdUMH96snjhMLpk
hdm8kFSsJU327mKs1iIQQICwTJpQeF6iA/k146gAMJAaFfTY5E4bxOijUmoyvRVKz+nUGFBg0C4s
pvAiblJ2AaUulhvmwijvMllbYzjB9qZhazjpZ0Mux5vlZcMzM2DymCo/q8IulSavNO6Ab+dv3/Vg
dP1NUk3mHV9vzbNjDIcqbeUnhTtEWJizLT+1vOMvJbOcbd/tLRpR5aRpfuD1rvhOFmSZYSob3vC0
hefbFGNmfAxWM5wGZuUiRILHHJd6SezygVFWRgUWQtx3DMxPmT5AMDlab8XnekZRhkZ7Hf3QwKMv
A84s/MqkAg3LrTfMVrVGCAdkuVWwyCl+/N7Nsrta2BYAdVPc9rqD3tktQR+jCf73U7ex92w00fZ2
qDVgotGaJNXFRyrgnCHSGFntVsKvO7WRP2Sdj6BMLAbeaadJNXWwOtR2uO5bROf50pldjrqsIdPV
7tEYhQCsXiRHE0Y7TgznuTJQDvOxcsPpnj2UE3pIynV60LIrKtn1OLl3beZ56a5CgGy8tpppLF/A
Fua71Um93Zolx9vet+3mzqd4iagMr+rdoBk0mDf8kuqWBiVo2QKsBDvipDkLILPZUQdFmMqvJNFN
fD2is2r+z9hMmGJJnGWHLtrnDHHMRxLn8YtZAn7wqPOyxCYg++Qu6Q13bgZeCYdinM10FH9WnfxL
uqX/m0PStYnvnwxJSqr697//2391WF9/xX+OSTpzEjONf9USUZx51f38OSahWdIZTOjxE1eHs3Bw
Uv3dYP0HCh5+hW6YJiok65qV2P+ZhqbZf9D9h5yHjDSbf0gx+1fmJKID/+pYwrDEB0OYBGjIn0Zv
5F+FSblUmaZb7csibP0e4HpLMxgRoVqmH2eQzhQnA20JA4MU51k3vVvermqGwDLnSA3F1hGPo/WI
wgJlR4EntvTZAxb03fwCSFtPexjWR8LAIl1WKE5P3RCfGzWiC54T49VKjpb5YGi/ysHZm2QJW9IZ
QqVG7aUxfrejEQLWdea+dq1A9J9aJ09qrYpDLe0ydA1JSEauD5EsKqQqwxZFZxA7cWg53neMtrjG
ZOapPgsKz2ryUMU5cDqgXpfc5qXl85KrA0YNsBzUmfnN7MkHsT5kVqZBCHKkIgFIxunYjdrR9tLN
9UwUI3SpUTTaphqGsFOQQLrBACeBiVK0JrHs9tqgdtKsQrcvd6nQTx3m83j8GF1MIKBda4DTGhVP
8rupqBId8guMWwMnX8uDRYu65CVHnI+2AqfUsR/5/L1C0isCoya+nqjRNr/qUbRoulLdaKp1c9lO
w4/WpKFX/ajU2torTLt89vzfKbqS1bliKqv/AE5+w40A1Un03q4Hm84LRX2b87zOjrNHzkmSNFbs
COgYdByvENnO2LW+034Ci4FyEWRXFW7+Qtdn1IEF1nW+9xYGMWMhP4N4gO6iZ1wV5Bsdteps2r+g
198ch6kZdvF9rT5zfw4BFSa0l+OE3ctqByYJw/yM1VrvSj1TJ/IA+huFUN2qxYsiR4RdF8aYL1mg
thAkTyRCf+omB5d1/GIwhRsZIbOpeEXevmv66aZSTMUb2+2Pi1jv/GFNd5l3qhsoVM0/lImGLi0R
p9meDZKaS+tijfYW1jiycQbOxoxFpzs1hgLYVd9dXPJEN/JIcfBWJ3vJ4iHlpv0xcvQteB1srClA
G5HRNdfNFfxEgwLbJKu6hgdcHDJWpoJ7vQUaxfZUBgWMkuaqoLLJTPJJNjDINNAWLhzyilxFON5E
arPWbo1yCqGNNqnSwskjg6S4V8z1bO0Uia8VuWTLTms9ML3sNnbzrVuMEd7PexN2Vvce7Wza6HIy
AzQIoQaAaFsHHe2/9ASikQ4MVCMk1w5yKyy1LKr7r755QjaX6i8xLIZpz4clLrcYPP07w+/rAxsc
iAtpK4t2aj0CyHOwOfUxo8Fwapz67cFMB55TfbvAYkC+kKJIeeB+1qcHNYudsTa3dmsEgsQri0Cl
jVYrmHv9YWpe40w7Gug7cmpx7ZTaWDjFSJ9v8gHwixAUwavU5/OWtB5tfc30N5N5pWzj7n6qirBF
Ew1PPhEgxKBxGMRD0YMHVJWtokHdG3jSdL2KzOE429Oj6vLD2t83vPzZKIeQSLpzPlf7jHDb2L01
x2SbwbQoFEeIXJB0F5+kWbEKOmMQz8nGxEopUQVRzHFgM8ReqN01xbuTmj8x7szSTjdqfJpjlJCC
t8Fba56qz9qdApc4rNbCbYTcZpk/hxb1ZVxsq5Q3jfxLjCWA3OZzhUyk4zVvkUItHaPl+h1rP3WB
IQvtVyseSLDZDfl9nsccETejyPzTahlv3PE82jV+xOTTWAok8/1z4wgkHK6+BYk8V2LYIBBAKxrM
XUpr65IePXu6kyQREdnNsTZBT6e1Cz6e70fbjsplGkPP0ucojTkA1xhgDWnhFUwr7of11fd++cCc
E4lnelpHjaFvee5AdnXYha6J+fC2YQdaV8SBW40/rlyPq6ed1/mRBMp02OnK9u5tq31C2x2miXy/
Eg5pQpqSgdYPx4VzKFGhVRsUZ+vZMwiAN+30RopsuBkEfvu0y8rPXqR3RJeAT/rdHSKOD6xTAWjX
PVElSKkc/b3nrpHIfT7Q2+SBVvvGOSn6bTcmO0q7kw3NhR2QdnpbVeLelNhHqVRc+ItlJ7zONzKu
lg8/1wMdeiCu+su0EgElpBO1qAxvmobYMaOZ8mNhqoikIn3f2YbaElSKyyrpH7oqNYJFopYYdJdw
9onQFeQYozhbbTq/OhJ/F5I6+WzVRmDBMQc6czNx9r75Slpbscfc2W9Gp7cDIouKN1kjKrRhY2OB
zCGp43CIqfUY+z7GP1op+jSMyMbsZHfeV9UayYmEqOQA/NIG+eRnMI9KHcnrVM+0iNMQJdcM7xsn
UZMRNZoNAw/86L3igiDjDuIcYe8LwGsgDC5/353u0fbyRqaXbjaeY42qTKEj/GgSt954xsu1RXOS
9kOfOckOUPNuXL3pUK40Xen2K2MrQfXQgm00D2gJ2x+0wKRIYhn+NLrWPSZ9rJPu4ih8TjEa/oAH
a90UjZ7wPqXGsyliCGd1Wux0P/tI/CUe1nX+yjDdYrQTdmRmGDGFc0BzdzAGL6PDhC8YzDvs6mxr
cykFltAo/BrKjI5PFUKUvur19EZi+WtrttukkIjYrr7/qrurWhlpTf8qXUy6UqYhSYmEkBk6wWt1
t2+S25mFCqqRNOj1er2ws5Nb6ohuSgNbI9IT7DvNB36YGJuwEhIzsKrTMDse4XC+PNGNSlV8M9Qv
bax50bLEc9iJ3tqyAPcI4Up/4V4dMmvYkc023A+a1WLv7e1bdFPxCgiQwvHqdMY91XaTbu08Sz4c
u0sFp6yURoBRZ6EwwoHxapgaWgBzTH8Lh3abuVMo2sUN8FSZd3VsMxBleX+pp8LdSRuDqSeLDLJg
TtVL3Dp2So6/3d4jV28WhFNkUIClW9m+6DMI76newfriBTPLxC05QrFlsargdoV6a+CKNKArvgli
pjeqL6pj0fEeQcVr7om3ur8tKGJ6txcN+KOvhjNA3Kw4wnrxUROCTTKut2YIzz1UQZ2m3hoehu2o
0JmEKcBSEim/Bc2Q3K9HbxzKM2F8bFl5MRw4E8UWGAh3+ZpaBJ6h7QW2W3aVVqwnwh+Se3Pi4hiM
pb5owwoRZX9J/6lwp5NgvHhRdbEcBnuCoi8QeTWpY52tOZ4etT6d320+/Y2TciFNeWyFfk4SsNf3
zn1D4OTF7+fmno8SH7J8fnDLeAwrbOJwvvKlWAwfqBvVPp5w1KB8gPVLoVHclYZ7aGOBFa7y4jsu
Y/iP1Oqp9LJi5kH9VLSWdqOMpv6sM71+Sd2mOYtpcHj1crpCFo8/r16XBAK5VVWAoh9BcfrMcj2d
sYTvKPUNkelvC62s0Jm52sYSXncEmpOhJornpJSvi6HFOz9OHF5JjQJHue1Fbny47dock9LMtrIW
y5O2Fs2vyvTFC2hevG0aPDm9zqRMBiehd2ohpGDxnGe39tOruN3ck61JY0s3YUWV7OGHxdPSyC+S
ez83xGYFHrvYmJhOjTXmD3bpfMGqHGU9vE5jBjdyv6LoT5OnrlkJNY3HAlN3e5jyjKZbaJB9LKYD
8W8pdTQ+ROgEu+bFpAkDiF6tCSkWV/sJ/GEKVr27aPHEAhQTHQS6CPefZd8d6sSgJsoZkx1hFt38
KDGR2teBhNlwj086PrREAJ8zXNxrmX0lGcqSNnfeDOW+5KMuAjkP0ZiLuxgd/9EZ7XNe/JR8l+FS
Zii6++FOx262ifOsJotJK3D0r69CM19rMTPa5gkRRSlhmSZCo2T0H0oqmTkGT7BNqCys6Z4Urdd6
HO4GXADHoVdsBwh4E6M2d37XPy+j/d5c9xaTJSVxi6NhdnKTIaF3nKm4jA58KgQ7C5Nvz3OYujwo
jn8E/kEWXHgMxdJY8R7Q61PNSkRSM1+SbJaXKrMRPQ6pn9+5ft+GK8/tdy7SLrTSOD5IdGXbCT0C
go+lRswjmu7AJSsygn/9KeKl7y9FqdRNkWX5Drg0bzZV1xS8GdWV5+vqMJG0eYRNWcEudgnEHrDW
iHqfJNNqwAEXprBm52UdGpOfSS9/j9MMEle2jR5WPN/hJJv0sx86ftpWekR72PfnYUS/uaKnVZtm
kvtWk7GKSIgQ2cnBWW+ve2G165umr8W209B+L8Z3jsJEqo6OubQhQNZw3lmKr8KK+VfSlEhL8L0c
/nUr2P82RolYon+Glpy/+2Zo/itW8rdf8Hcbl03CDWzN37oHSJn5O1hCPDzQBNlK4r9HPGmm94dw
YZMIqaOZCTet8Q+whBQ78DfmKHYD1zPMfynjif/8r/EuHgn0lkmLthCW5TgWWTN/BUt6l4YrHWh9
Myh8il1eYEatmRGgDsLCUvpNW8kHw5ZbexnLM6FQw3Zo1FG3uo+uGg+xM+7JKYWd1lO1E+xquEYp
miCLGsM6eepl5ofK9++ZvRChvcbdryZuoUeB4ZP8uGAvIpX0dRx4VVt7uBn17GkhkPFW67sI0yu7
pPvb66yvsUIhJqcywq94J7PyMA75R2L7CORi9FQQvDRVDeiXPUvIwLLkS8wynVLwvsliHxJlnG7x
voLWWDa5Fc25LrMdw+gdmlC0sKkxBqhMD7XLhx9Nm6CFIg3jhkUpVf23sNaPBQKaMGYCRNA88Q79
4L6CeC/boErWz7wobyH3yUJoy/Jod0Mo3PwDUpEyFUtGblqz4uF5bhr1JmV1R0pIzZ7MZiT8L5Gd
bZEcsvRl1rrxI9cFQTIDieQKwmhDqAL2+oWPOQ5XDojJUsMbxPgx4m8YOlxXhvvgFSRttH3eBe0K
nS+69Q1fKK5erMu6W4clOHtozenJ6gmPsVR/W2fTvT2at1RroYoagt5oLoVPcXPV1O+rJD7Bb+cj
F5dLwFF9EQ3WcENKMni0pt16hMxw312FZm51n+bttizK3eix2icrgc3lBcHkjeZbx16mINxa+ygV
ZvyFenQt0ZrIIUdmsjX3S6NVR3MdlLkeAX24q4jAt1imh6XbaQgbwtG3fMwFVa+deFc2ik4FAKBm
31flDRnrAYYJdVdL61FDXfpYSMxHdYxCx5h8woPV+qLZyckucDBLRrhN131m5azDfFrGjxa313nC
mfaj60P5oKh6yTyDGGMrTSJc9tbBJEpb5fm6Lec0Dqqyw00le0F4Lu6ZIrF3OBhYNuOfzrAuTJuv
dcGUIfG4bahguM2yzjxbOFXM0YV0W/oFeR4JOXnnX2ik2S8opUMxuCywUuBvQwwgCJzV9FKCFRr2
ne9NvxjCMJ6VzDEGAe1R06VvRcPPyPSIpS4yAvm1VJwLJd9k6T/rWnmBw1kiXECSV9Ccb+wa69gq
VLio/B0hM1Yk2Y3bK05aKBbRzmxupnZyMaXE1TYps08rVxejcQlZdp18m1n63s8v0I2QMZk9HaDq
tKBSXYYXZjKIdJybE7RLFTAaLjs7hWLLyJ7fuDPJqKlXfk0G03ad0aRUYuMKh1ydkL09O34yhsNU
oXKkogBhNwgYuJibz18+SXPjgOIjZR+MoFsh0aqjOxNIpM0d0SnmZz3CafZZEWDCrOH0GH9TkCCf
uzws1LIZErJpytvMLLvtNYomHe7rWIt8/yM3OgSTXf6VTOdRWX5okVOR2gPpDzkhN7Yt67MalwqK
MXeTR8scW0SaBEc6msPC6LfVFgl0H5k6omUjLQ8Sb9RH6bRTtBix8YZl5JG6rPOSkHRjzwp2rU7E
TTv4IlhmUX81KsFyUSuHOBd6eGxtBoRisZ59MrPQk9Vh7Ta31jpfijXB/+TNexty6njNQeNBaO8m
XzvRT3XqS//3SpRWnk8vJbivJK0xrGbtOyNVaptVOraxJL5N4Ofs1Tza43LqG/ZiBx8f81IeNItn
8Qc12r4fCp08YApZEZ9VF3NBeqfRQZCBAFWoVBttvEs9dQNzxVmgkx+jJhw3VCSelICaLzQzbNEg
71dfP6tKe+ucgSGtG4nI9Szcu8Rxs6V5+WdB5RvjeAPAwIDmrXI+62Vd7xSGzk3v1qgN+1ngaXGj
ZawfhVu+F/KhWaw9cffmdVDlObLLLaDNhMGtXJ7i8gCiyfkNvDq8LI7ZX7TEPNbTul1VfUTASLGg
i/sRcg2z3iTsKVKZKbgfKjeYjLX90guOz6VwGLmd9BbmFWKsHIgIVinZmuUA5u8mt1P1yyxqfMCN
IjGnWG7KxXZ+jar9nSVDv5NGihpyEHvpG/u0AdNmh6PXAGcLkPOQOkd0E3iFsxs4tpdVZM42HdkX
teJA7emmEpiWRg2A3QE595bhe3E91uakPDkkgR9MB4XDTEgOFuc2KMZ6W+OBgGu9ZIP3LB1uAxWf
kL3/1o0uWNFoFzR/ythLL4SaflOW8GywW4OAUmBG0me9bQQ7ElJ0BEkp+RqUhxQRburIr8FA+95C
ATF3ap+mhMBZEk53UNMDQWvvc8YM7SIy8xv5q9DBHWqDA2CyCrQoWllcfJ8bCEHhe+bGbQsTaxi7
DvBkow8eD7oXy2ghpIHoP4U1rnf0vVlr69u8rgTXYgW0JkwAoq24r6iS2daDoCRF4IdO6xlHUJPm
n6DyY2SvRNtshIvwwZ2vu1BcNHR8ZOpTZyE+rMtUECBlq1em++VFLAv6Pb+u7vVCbH2KSkMpbkUS
LVf3nfBnXHv6IxqJ1wrpxVOuj6xS7mvdCoqi4o7MVQQJDEhgkg3uVhT97kCOLQaKfoo//N4F82lb
coD0CQdHl0a9j1lNR2ZJEMvUs1zHhjeFqya6cFzEr/waMVe74lAZmk7KxvBqLg53mfsQu2o3TKP1
akPDB0JqFysxrwEzV5mkQecH2h/0yD23ZVm0w8Hy9Gi5mgOLNIiBb4YaWNTXr5prQEeDDlqjIEe/
2w+c8SZSZgO7YOE25yqncSeDXijFi5t1Z3QDZPeRFdZhCJvouV1io48wOFsBiro9MMETLttmQw8O
3BOYEMal6XawzF06XN9Hh9Ia9puCGG69o2Qrd7kzm7OuNEwhSNocXgY/xgmrHhPT+lga1MfLzN0q
D1OmR5ltP/clqWbGVbCd01pPA4uTA/X4o7tRfrmlR+fGAAuuwWIFDvIr9V7Z5rcJQdWY51r3EDwu
m0VRcVIke1vcJXX2VaJHXqmwbB0wg3FmXkLe3lC34GoJ/Lbax1l7bDpzV3p9wNgVKcc5skp7O8OX
fOVokyNi49wwtteHonZurGbEW4HAd4fl+7khP5pPMgnwCKX2KGtePMMxQ3vhQhsWh3x1/t5C/0xc
B60991m/rD/jiAAHOUkk8EDGdb8vDYwkmYmhgxSjMWuCddU2WG+iCWNEWdn7sY8vmULw0D9o+vRI
JlhY9HHYWo9NU76T9PkKLbRDph6NqH7ptjmj1Dy4nU6FDuUgV7NnQ/BeSDkTQio9i+YeOp52n5+m
8N5EyVXF2VA43TumyW8MNicBEq7i5kw43W4y1U7L7F1aUP+TtbtCTKyoFezCdBzt8X3t9lf+p+kS
pnkZWZV/toobf50+xsVEwXDW7YfEWe+b2T8pkH/b7jG/5RuZyjMlQLy8xD6nBgdZM8uTtJltlkRd
UBb/cph1kQBUUJ4eM1Nbf5pQqShYwra4DGsbB3pCQ6jvFfy9an6bRXdgGHiwmabt8+K4TFT+BQj/
trHk/aiJiPPj4kCsgXogMaq2q3xAdz9vaNohqBDBOjk/JCCYcIBLOFxz+ieNy6TTMdFw4Bz85X0e
9Sh2ytcsKy82g6rojROlXeBF6XNbQ4KsCYU3i0HvMoRzmak7cN/3LAH+GhsLgXSq9ouybnEiX2P4
PHbwde4XzLbaRhJ7RR73y+AwvHSDOi5Sj2bTkjtlafeEZDx37Zs7O+fZ8b94krKwGooHM2lqYPWU
8uCSAKQpnT7Rnfpbr6WHqrTtCx5U8oTaimQm84barLvJIUq0X6BqeydGJzUVm8r9drIrsKGWl+zK
E3drGnhcY8n1sRz995lZCVwn0GvtXFLDsM7PFgnarYZZS/ikkDv2+FBnY4gP/xZAHbhHnQruwFQD
FrdHrgAItEMM/WI4zvs43vple7Mk8mJp3qOv4rCQ1puNjtvg2OPOkLScm+2zWj8L51cutO/VOmWa
uNOdrUP04PXYuyeadN+v6tJ0yrqXTf57bjKoaPFSGUIEkB/bwqYbhE+XxtoNcrQtgZZH0x63S9b+
+EZzPyfjtmnfzNz9BpLcV3l9SjJIuwTwLp3i27Yj4aQfrSOXNtvaigosw1Sc8z8CSzNDkQ7oEqvo
INOioSntmwNhb5TSlC6W76m/lFffiImwvkvxjciPwtMQuDsBAr85EjoSBNzjsLpcDWU1HbQpuSHt
cNxg8II/Zk3fZP2EuSot8JDV01bTZQJAPQKzpi0JrWA5Ziz5mvQHrM7e1jU4zVHgDzgGJutgoC3m
XxsyI72nuE3fW6BdSBtyVgzzpu26l3EtyWC36gnFN5RhvIgXGyteoIpxDS0rh+KzHxvNasg0LQhB
Y5a0vKbbMZk+j+OCLi7uDmBr6NU1+TbG3XtVINRigMf+mM4VjGH+VbG0BnKd9WPcNG60Kk9tMs/5
TKbmARuOuKoJ72Sed/xu5KUsTX9r6uqy0ghf2FSr5yiWcOJ1vFH9So/MtQkj769iri55xwyDBrK3
Kwrf0mmX28IBKSaElejnkiz0pkdF+x/sndeu3Ei6pd9lrocNkhGMIIHBuUif23ujG0JmK+i9f5t5
lnmx+VhVmCMJp6ug24NBo9GoVmnnzkwy+Ju1voXgLcJpzho+KbAX2yzQ5jh8dRzzFNUsfOiPp/Wn
9bcpJ7HhAWad3CY68OXAP7EYp9ouOWt+j6sDE80lwUAIIRpznyXkVozuQ4GIIFLBPozbapN5I8Fm
9YfQzl2GHp5sH3Zneo3czkxa4ZgPi2uNEvbswLeA6l9buMPn7hCpMoD1G+vHeJDRno+USD222G5O
D2moVqZyugMvxcxGDeFVXOYgIwU6rUvZFwURKVWN/JEVebyCSNyUmCavrrNPoT/lZ2WheNDTV2Nx
b9vJYUbpGqf6rcRDi2LuELTuBdLA71jiN2LOP0Wh7Z8gfgGFrRMWaHgWP+XxSJRUcUagRutuxMXS
8miDh4h7Qly5A5c5rtBLSlPg+ZxVuyZHv8JqsbLklUJie9ZO+dQ7FfD7OfO4xkcrOvNowYpI5+GE
PPw8zEQz9gtdOPFnB4P0fkqJ5wjorY8GchkcgB4/6lBF6yIi0/neXoYMVcDCCp27j9MjvExMeD23
AhYaXtKtyVbvnnZf+jD60gcpCYHO5aCLG/gnRBlFSNPUTaEtxuut3jkVgrkEvW1THCJikhCfYIBn
QY+/K2QKw2M5yUuJFQQsnhf2+0KCnenNSTnjpWl6s2mC+VA51rTry7jZll5x6TgCpxkbfbe4YIH7
IZnnx2SYBbE4DTlaz/oLsrdnREt3wzhsGTMfet+90E0P1CtDQvPHrr/9FAboabL8S5OONzUa0Wx+
N0gxygIAhGSJN6dvVlGBBa5PHkWbKr0tfKELz7fv/TJhMcu+C0H3rrDGK1kmdwIGZNX2d2Z4rafk
Ial86EHLAu6nemOqIM+akpiCEfYxAhnJiEAJc8hM5xyyZI6v2LVfjGF900OHy5dsvobJdpu5wT23
JSohkDEG3MZifeAy3aAIeh2jel3rl5fkfjykkxvcDFOiXuqeELy+XADasMuOEVQLvJ/ZUGzs0OLc
LZ0ri9QdtDQxiXWK1Io2eR5awzgLC/kFuebYvmDNeTb2X8jLN90A7NLpl8cl01ig+nQLXeW1K5xb
gxZ665Yu1eUiC3RL9ZtJ5xlZhPNgBS1I4CZ7cUuW6UgkcXyxGbB6ZKGDu0mNI6hQou9t2pQwKsfg
ugjYQQI1FQAjU//UxCnQAwaK7JCnCW136b9Iszy7ASfnkObzZbjoM/lxbGvg1lnk8PFgEKQ3aZTr
R9emyHErdE17kK3naEGAO0j9aAhmJDLobagpqX9/Tv/fU/oomaX/e+njNvr87cdR/vpv/zXJFyt2
jTwhD/+F/Wec619ANvEvqRWyRgeJIxJG/spfqkeXP2FKz1+T/KlS9n+KHvW/pMTQH/D/BczdUU3+
juaRv/qT5lEDT0e4oVHZOgH/8f/486+fH+LCkBjr/M9yUb2sHXXRW2mNzJbQMCoH7umgOvthRFh7
6uYWOAa/y9MnEZTRfRyyCF4IX2NgEhLoEU3pEjwFjvHkiYFmpQ5xLuYULjZZXpcExNQPrl4w/SuT
QFhOZM0DENSL1c0rcTiuDm1TuNAKnD7otsaKkVSw20tisTOV8dggQtuAcMk+HvOXlzRj2569McXw
lgBy42GnbIQdsQkl0+467VjNS5RFkV8Wd1FcNcciXzkIk7SPbYyj+sgcqIACwXO/l8UMVAtTvpOz
RryZGquwb6jPHZJk+a3sq0JZ6RsmiSA/pVnnqDe4nZzwXbXsSFSliLPrwl1v0paBQMM84wbu7bJr
svC5R+1V+ZucVJcW3cHiOdar4EesfvxZPIw9mdk3aHlKi8G+CqHAmMA8JFBVieLiF60mQgW6vs6u
bFpNj87c5OK2aCI/erCtGVPmJgmdovo2Mf75qGvLZn/uD6mcdujbpXk0UYD2y7MaWbxXpinnw8ye
f1uJafyGVsMR7ECa8gs1y/wdn62sF3YqAuAOrkl1K+fMPrVhlQDGEWEeH9rW66/9vFiSWwwU0xqZ
47q3jGVCfJwq4jmQmMKZn/3SHj8SJgbVfRaqCPCV6UaNMI/9w1MdB+ysLVxENsvvky2H+L5YGLOM
SNFhVczzhKmjxbIXupF4nMe8tRkAaZkTKhZrmnF0bqQxYHpBUBdcw7UICOYt8BIwpaNcaEOqs2zK
maqYCA482/JgZPaEpsiU27lz69lh10NK27AJlipA2werq1socouw4vM1OZG3vSczvZ9k6fqXDCYi
ZyekmOYzR7Zu91h3lHXZxyRvH3Hw+Xc4VVR/sUxJEl0QkFmT/ReyF9u1Ud81uGJ1D1i6Sevi3Jaj
96JGyGMx+9JdWcKdHTryVNj2Vpq5eqUqkizy6MbK0fyhuod6Al4gv+kJkixWLJUF3QjWwmHIxPw4
NzP6g9KbmxMuiwFMeDXfJjAYd246TxZZAHV/P5YFNfPUukW6y7GmvDiWVZxcQAh8VgW3xL6dc6LH
GEWC7CUq8tGF08otxK79XNWuvJ9cXX02hVHvIZdWs8VNzyCRKL8K4729LKDWCmPNG0IdRHX2BPz4
nQ+qDPkEKxiewW2aWldgwLtXFXrRE3EJ8sZP13Dhwa3DFjEKSOS8fmZEmMTTt4jo1XBBK9wBX8gt
Io8t7qZxy31Zd8NXTgUp+j1pbbUONlMiaLjWydHUc30Si5QGGfv+pph85yhsYL3oOB2mp59cx20h
JUWttLvHANO/s+2QPiibiY6V0FuFU7OU+TlF4dmX36tmRGtRYdkOkQDuWiBBeHWnIkGDglvYHxqm
qEEHFBoUILvX/BIHdO0QlqfqiTZhdKZOEoTTrIXEJEZ5IDK7CLLtpPnwNwjj0icWTvya12JsGZ+/
5OHqdEVU0Wh2I14VZfYxLloLWLqppKm3aiD5fR10D9FzabIOLlDhqjH6LAPTFi8BCR/qfclkmT75
LlGLh97py+Y6SLu4uVZhu8T7IGV8S37tyBLhrokw/2G9TtgKdSmDx6JxqM/DxlOfe8Y+UBLSWp+o
++QRSRDzwNKmnOfLXSee1mbk099FXlZdiCGzHoGWTNsiykCeqTzByQ2gZDejRYSIzw+6xrDRXLBy
9B+ioja7eVjUvokF0MsJjKx1DHq7OOlpbN+FQKybN26AMlYs/W4YmTbH/RD4G9o85zjlQfYSzZ6+
NR3Ybqp12gC3hHciOqMRUGl5hodh3fasVrZj40IZUoU6zpXxz3Y1Mtwhc9djuIRIhD1StANCvuxw
Yucn9KzlVcBxbm2mepmf0sYjyTPIvG6PSEnswiEHYAVmyT26Raup8mY3OEi4nTToCPK8NAcaBRa4
NHl/UfX2dyUt50lXQgvcAUhiUaGJc0BqxUs2Jyq/hDTjHUmN/gIIpm4+RYaTmOXhMNTfwky05XUV
lzQvaaL5wpXW8PrcIUq2ONLE/B7jbwT2BQGjwBro5TK8nppMmm+44ZLPJOm41pua6DevEH2SLBom
iRXuuEHcnRi5ZDatcfWwJRVj9Lcybov7Sc/VMW5s8AslgeQEqNNxk3Aq4TySI1TMzFpD2ll2Of51
Fi9tsYMNyGKMBM5j4rZgmxps65OBrI9GJQc+5wGj3BPBZgc4wdMkAFsCNAmyC1ukg5WXrMAdlP2A
2utjJir/k9cv9q4ecSdubO7O+7ytNQnZqXroCF7xti1BE6t2upi+ZJZAvyXS6jOal8Xe9kgfD6E1
zhUWoTnFleGv5JAw6j4Pyua7J6yWx8wmQee5fG0Jmo9uwtSMLI1yBDLHkJSPS3gD7lVeeZ7eJIZt
1ayt6Pu8ANE/tkvRcNNHXd/nfybn/H/30P/4I9Lw39fQl5+Xz0ncdv/nf/9ktP7jb/1ZS/troiL2
IPJ9/7BFr2agP2tpqf4lSRtzNJZpVzl6RSj/VUx7HiUzkBbfZljjkZcGj/gvB5G0/0VYGb4f+f+c
2//xv+BBmw/IP9nMsBMg9E///GMg1M9cY+1gr8YjKolW8wMBX/mX1CXSj/G4UhIeStNEaAPxR3+Q
sI5kuJIMVTov925Qg5MZ+0On8V8EUf0cEvbX6662c63Im9T2qtT5oYRHj1xjgLOXAxNY0qQrGR4a
uQDHHDN18fcv9bPo58+XwsruuljA0fU5tCw/vlS+RDAoOns+DGz8LzLR87wB8+AuoPkL1/qHDCms
Yj/EWP31aqw+AuWLlWbNt/3jq4017OOkm1iU6cE/kOduKGwztauDLj5U4zhuDSTRba7Kx99+m0p5
Dq4zQSAo892fXzgeHTxSpcU36UMkjdgvfu8VSU5EEDj7lnnD6fdfb+3oOISE77rrxfvjG22ymZF7
2hPtw4OT5ichpQq53zLcK0BxPFjyjK7m719zNbP9AAXgaqUphW8DCZxP13F/ec1WdYrYHKLlhrRL
jomisPZLxz/+3qusOYS21HS33LgOXebP74zWY1ISmfiBGAlA+lUXnWrsrn9OHf7tnffrHcCraPdP
qjjNsnRWY98Pd0AkW6soFLXOENKeMJ+ewLdUlSadWS72n1LE33oxePe00vTMGBZ/uSohJFYiBIB7
sMMKJVg0PUNI1EQUu++//dlpfI0ufC2lac1/uQpJzSoKctCngxXo2xR3xZFeZ/qHS+/Xy2D96FYV
H+cWgj6OrZ8/Oq5o7fstAoVQyK9CprCMl9D/h2Pjv/p+pPT5tDgViYb85UVQwGbK+LwTx1fDsVow
FrpBeZWZWB3+/jNbr9ofrmp3vWE5MSSOBXo7jsSf345CcuWDHcgu7T3Dvn+4ZX754Qgu1ycLqktH
oqAMvF9++BgNRKDkoG8jDSsNfrMdsvRTiQP0kkic+DR1LugKAC6JtxmqcqheyswKp4e/f4/ry/zw
Htdfw3U9IRX/XYdBv95TGMj9ZXLSQ2eP6fLmIy3wMVy6bbkFlMeWHWWF+DQx0la/d+n/8coc+y7g
Egdiq/jl0veWWbCB6NFSxn52nGPg63Piz9uGi+vp998kxwbwE03EMHSVn79ITG+FKAI7BZpu6WfL
tM1XHhj9eWCDflzcvH9Ia/REv/+i6y2N70eggJPrA+mHcwT+Kgl7Q5Mh33MgHve6616HIK3OherQ
hcGy68F8sHv9+M3X5fwlQJIQ1jV/lSLil9d1Cf1I7So/MADqHi2l6zOQy+Kd/ro+jvBK7tBUyNe/
f9Ff7nzhucwdXdsj61M4NhXLzy8qR1diPXDyAwMR/37s/DGjGYjF8A93zS83/5+vQ5WlCMkUHDa/
Hs6oaJnYEZ1m96xRvHSQd5VLdh08ifIf7v5f74zAE8pjYupLPkuu0F8qIUlEGuSj3sFJt+0+xbd/
/4G54peU1DVKE1IPh7Hk+4J0EvxyJIteOjFiaMnIhoDNvT0vBWlmqU2yWoZhZJOkA5wxpjVBvdNl
4qa7rPCRQHDAQrkeHQPrJmstSkIhPesZNBThYxPLuDd0X9ICwUN/vmlwS4PK8xna4zJuiKhZylq/
lzLDo5aWACqEP00fzoIid9eLIX6pCtFhkLSK/JSMBag7Vgq0jwuDx+vMheV3D9wcga+MV886rNlX
DVg7BnbtRg9FGqi3tPWsd5CT8sZJOu+rpq/+ZjNGvAft07NVbDv9HqfeijtBwo02zCwYkBsGaBOb
arPIbVXzm5DMQ6pjR7qltwuNtDM4c4565CYOb/q2Wdpdi79uOGAELO4bQI7IaYoBSDysDXP2utbz
9sKBrLiTDtCGk4qrBFA56uKnbGh7d0+q1KSw3Rk+fnqESZ4KblBYNYE1fxHR7L5FGfE40CAd6OpB
DgZ+K9E9XSQc7fM+dDpEbarvy+qA9AsXiR5N8WbisM1JIbez+1qrqiMf3BGXBr+a2WQJPs8TAz4j
IMCMxIE1deugXYS23Z9SkhgACTWyJJZs1O1TmIIVLVAC43iayfXaZI2dYtlPVTKdQv4Ax3nQBXS4
LISoT/LsrFmiujsUj6iERvCr38LcW269eLHdg5gb0Z3B5mVMAKxQ3KWNGe/mrGCvN5q07K76eGHk
EgMZZpc1N0VxYg/pfFtinG2020X2Ps1IpVwnxkfrR/6Ys8GEr7vrBnrgrQEKX4F7Ng7G7SnLcjzw
ObORTg8jME9fDCiuo048DCkWQBRzU/EdDg+D7Sz0i4LVadq9EzNZumddmiph9W5Pl7XMAuuIbYBa
z0Ue807R54gjpvOkPTDxBp+ZGYmZdx4jJnaY+PgNGZA1eDYXYZ06ynJC1tt5Tg6mrxkj4lv39mUK
dw6FNLPuvYXPnUV2XvdfhRU69nasEXwiPxjcy0q55DZUDtlkeLJ7+55fJ1Gbxm57WDMhEpjt2NbM
RLVCcMpat6qIghgrppmTVuMtjHl0qq4SuFyNy1DUNXpq92Scde1VGs5dhZKpTry9NVn2EeaAbnfo
RMjQM0mV5wBtTReedZRhXoAW3Zp7aOGh3M0sfC74JOZkn1KlkgLAjAnFXY/i0meI9uyEUJjw47Y2
LFln5pJb+gDf1FImnbXngBo5UgTMpGNYxwua5XFBJc1GEf4sqap1wH65MCE9hBRevpetNsMWuqWp
MHV15kvTQD3aoZjGExp7k0v6Aa4pGC2T6oonlHm9vxuqtPPBJoAZ2qG3dEaQN00O0yHT49sIRX6B
bRP1r069NN7z6FUolmJjm0Mq0vmbxc7B3SzS7uS5XeYFRqo/IZtYRNxeTLVGTAN0mDlyTnbg2SBW
x8GlVfOacb6lq4B1/Aa5D4r+DB3fQqOeqp6TayYBR9e9XPBKVuF48FkhvSIBw+KOVn3ee4Ub+Xs0
xOh5KPqNPIyghlCWMmU6Npj0WecOJdtVfqiE6lAR/jgOk+UgB4+JqHQ9EPxemy0fFaR8byPd3nup
nNzp0S4VXAKoJS2WBLqLoGlH5cOgkRhsnSxkQAknJ3YvIUIinyrxWkGqkapBtFuBRD9WGLW8swkD
a0B9EOf0ylC+go1yQjbyS6Wr/KIlb/eU+xNRHRbdNMEQrAyhI6DaPXfjH5ca4/E1lqcrzzDNBnfn
JuvGyyHagIDTCHb13o1keKdkm30d0im67mbNv1bbycAIDqlzy85BdgwggR9+9Diq9ZXxPK78mE1R
sLdqD5hixugAHZOEw7qNsaoh72gGobbZ2Kt4j6Nv8jYOzwF1cuog9Y4z9a+N82NEf1FwxFsAsDmP
8g4iz9ha8454UMI59bS6CBFqv1WN1+yzZF1oESRk7Uhcw106dPEX2JPf6BVGBCehfZuPwAWQ0lRH
QXAf7hoqDCCM9YMoOX7wwWEcglROitAfQ5YtUcJg1TRNLZ9s2gbXLaUCv9M81QgbcCIeg5xIy82U
DxekAjtXEInx2mflHrT/Z8hCt62XB/siz78VVjHQDaMd4Cv/5vXt8gj29Dtzz0MEDVjE/mNW9yWQ
WPtthhoLQv6ty5OTrNwHz5Ql2tW2hYqeJNeEQ7NjWbxn6Wd434ld3pBNeQUyY76cU066Ep092NqE
HCaPyHAyMS5khxMKe9ExUDCHsyFvrppBNy8Cf+FOpiDN9GQg4WJbT1vyiaoh7nF3Y/trNNQSi1yY
i4TRNiYBc7CqhTRppP23JPwOpD5WsCzbiINvC34dvwlxTngekWF9IAquvimWHNM+8ZvyqbHBgeUY
vTZtTne3XbuUY6sc+BvEOH9FXAEnNrK51vBk1e7jEofdg8wFdSwa2qfYaQCXkTUI2ZU3gqlxtNHD
FsmtJO72RbbOp4C9ypUghOmW8PQYK+3ixG9sfVlAOIWf3dYYVElVgiILQ6vr5LeaDAoIq3kf2k9N
0JJXwQeigudxmD9jwD4jOXtQPYP3dOieEUpjAYncx85HdZkSIfpQVKlHIgKLo7MahH7AFim+9wPS
XsN6bW+3+IFhqe6WiacSAlA4hwISmbNvGrv5Aip3ZOvFjnFmMT7ZHcx7lCZeKgoiMPkfC4bx6H4S
rbDJJrASuVGBm59wa3M3lGN75wOD3Om5q28sip8vCXKU8aXL51HgtwhJPQ2J2ib9xa7nj8Vtp4sZ
2kXpadgJIzH3gNUDtJ+59zoYO/6GxtT7aAeABQgGKSygrL9MjmJd5zMOWW8RLrfEXvW1pq9ADDTC
fa/sgaCUUdrffRN/ImBT3LuLKB7nbj5RHgGZthzru5Xm/VUZEEyOZvst8utmDQ4eQNF3F1Bz0GpD
WltDdwxL7DEt4KIH/lYDjLuvu5H4UZ/dOhUKe3OWrd9JBCLUewZGTjyLu087vexbnbS7qofHTR6E
y5IFRuIuLYTZs2sdj2RsJuRtRfMHKjz/zicMnm1DjW5mdIoH+OGohZdbH0RlAjrM0Re1Vzakr4ZK
fbTRjLvAKjH7IxbL+s8jcrlhK5pyJATXtjeqybvDvNpcxpFw2NgVB/CJmlM/JjKUmGSyz4Bq7Hy9
pOd1VR5tJ2+CL7EALS6dajogE2Uc2asAu1CIc7BqbfeLlKEiLHV6CXuVPpJki+nJVGQG1yvqPAht
s5+Q672LtIeIGfjOlZ+Q6ElMqLpL+kI8FbD+Hmx8RC1PCgQYQA6cIV2r21t2LAkLpY6LKvfH9Ery
TCMqqGK/1BIP2Qg57tQCmHmaBUeK13HLkVbpnSwrvEwteOQ+Gkv2h9jNJxaE6KLalnoFNx3WAwKl
gWjgK8qxvNimbW8pAhGksYTehpWHDj3M2XlTXFstiW2Zd5fIfHiBZTkJ7OBxXYObIiaJ5ff0TrAu
lp15YPuSZzzQDyQzmFumuUuwHVAD6k2QDHjW3HLm1Oj85WLkWzqQSRRZW4rAivto1gdUV4GDDCPD
nDUubpRBGwQORyzNiH4uw914n6B9705J3Htfc9bf8SVhq76ASsTj9DokphsfyFAP45XIfbWACehL
KhanEHvGvzU5HXVJ/eEjKtzHJRs6GVkFmR8UtptaR9jYUxkjXUE3s+SHJa7lGi7huTMGl4X8aN5D
n6iku+059Zv9nJN9cx6Dugf73KZcCn4TPamuLvv72pbVrd9aH1Vle7t5Jo5ZtMQZtb1nHYQoc34N
0z0H1DgfNdv3/Egoqn4wVHVwU1r7dpTJew+8eddMeAOtnlVwTLrMNqYs22rDwhh1sqLZbAAqHzmH
EhJOIAcGG9NTcKE0CybyfnvZwa0UxXEa5/SAkt8QRNzgoh38iud4Tf9axJa1G4r1oFUMPCIDdKGI
nGuUH6+GuJaLyIRbAuiSPYnGzUUWVfpas+G+GkAYPSpIhsUR2R9MJwIgTiYUgiFzg/sITHLMvj2O
2ztiq6uruJeII9Eo3zV54yPGrhQumQZjHOUPOgjACUTdQWgFvUC6hkVptyTGXljvGXNHR1VtDPFA
G8YzoMYmvpaNPWbJbZKvwui2PAo9O19rJ59fPJHi4ZXw6Wm8426T5xULPs4n0vWkj4q2KV7YNdj4
9UFUayyy1VgeliDFxzdiDRYrCzqggay84kxpqI+iqZFRwqM1R5VEV03if3VxTZ1pXa6RFeUukoDB
pJuCCOaTjq1XtPPdc+xYw40f+jbJHm2xb8tUIIaavqipzm8rx8tvUSajf2i8FyZtIL5mJwKzTl4L
aUaBushrcfTtaHhgO3IGoGSt/higK5vejPYZKtoK+inBQIzrc9Oejk4G8A1bhLPch5rx0sYVi42i
1Q9OwvRqy9K6JEU2d6G55PFTl/UF7gHFNB25fUfWVdKE2XgE12Ge/Bxb8npjm5vMsC7drpX9J56M
4KyLDronZymVFPk3rUa3hR/ldrKL8Ow3qn4bq9qOtsnUFc9WVtp8rG7n4hnvwkekW8NV6yMZhwWY
a7WviNO6ioRHXOCQWs9OMdsoqu2VRjHkORT73n6T/DP51qqZUMgPn+fWeWbCJA8mDZfNHJYgZsXK
7kHPAPGNOvJAJucVJrWaEn3A7FWUqyPUpuHesN2xQV/U40cM6OJk8uoVsdNoAe0LASfb1cCDNNWC
v0TN8VFh6qnJqEzn9rrJp2p6tpsm+xZ5VXhgDlygom3ka2cCQppEJ+J9jWjri57mcF80quHHoPxA
JUIpPB/MQBTCRiNSuw0FZzK6mfJDsXCGrGCsa4WPMgeVYax7orboHQa3n999z82pxikibsI8CIfV
QV8A9R9n7zmOYORseFo0n+DXyV2Szxn+pjq9rqGhvozealJzSErvGRiNaIc60DPoxDOz891yONqW
Q5bRAmr3FnFRQTBiR15dJPrwQIplE/C7uqjc0d3zRwnciaqw+nAbkABM8cnH4W4Q9MzINlAckWIX
8e1v89j2LxPRgUuS3iJcQntITcVnpbqXniA15DGkOF60rVavkqQFHLd9rQZObL+Hr9LbOBw94OgF
tkDAenpqOnPgAgEKF2Q5jlOV2qAKibQmNK7s48+9oKIkJKwp70KUZnjCMtexKZ4cJ9lhSpghyDqL
/TVuOdR3wYTJF983Y5TVaJM/JYGdUYRWttvvpoJo2J0aZ8vsOT2Ms9e13z6gfMlIMm/JfdnqanBX
BJ3GGO7bOVyxtoOI47W6VrggQwKs/DQDe1xMpMtQ31F/7epalkdGCqRFiDZRNu5cXX0P2ROPfyhM
wB0wb7ouWcZeJfNMG4wfjlMdLtVwF4gldXYhl/2dNQTJhBoHpPFmrBtaCWq5qbsKJjM1p4IN9LJl
1ktX6JLnin9lkITHp7QoU0gwyLYZEs69WfbLGwMb7B7t2HZXhMD3Bf5TbxoOOo08PtfBM7c1D3DA
gpPNF5xbU0Tl3pB3gIcYl0+B6BO7DjHhbBPlHPZb2ZI1ueHWEpwqREIWZ3BcTrtfEsYwVI+Od1WO
eRMwh9L9veFRZTGImWjwJEct+AWtMyJiiTy3LmtYBnD9mg5LaBOVzVOWtSQxIjFiUoVdPPgyQM7A
5y9jGg9GfwMTbUGk9w5qfnVrJzYPzbJKOJEUUla869iTuh0R9/D4offnn2LREzgWTwNZt9PQe98F
CtS3OpAGj2aFlAUKoYeTUFllj1lP2DPGraZyNrIV9a0mNYwUBqc3X/iJ6nsZuZSa4dCad8/t/O+t
mIhksom2BKSd17AG0THOxxk9Fo3f3EKlLtg6ups5dmtCBhXxb1tjM3wD+5Viog16Ld7mODWIOJVl
eydVIwdd8TUq2QW2ZO6Q2ljHvQ4N2joEY7oRVgu+JCZbw61BXOlvLT+YsNgHluXv6qYkiyTwcrA3
DVURtz2pqLRqrRPU54L0K4+JXybvIyAR4kzwZ4aNi4iGI2F1+F6Wqa56yAI4We+0l5CvaDHcIrm9
K9lJBXXMncAoTiEgFmr+pHXsPfOeg8fYn9MVeSaM2k5x0DQXRT/wtqASQAUnMyGVlzUsw+mcpZ18
s+uIrr6jjX0bOqqM/RIqV+3cqVePfuKii6wN0gqSsZxuvjVFQtAdWYL9S2w3FnHxQVfILzN8ZHHj
W8TGXlP1CtwtqI8/JqcHhVktA3q70QZge9VhIGFsST/hTxvB6Evu6jay22OIxfMSnargJUrHPZOY
OklB3LpjEctlx4kH0VSFk3bqO5MqYAiXAZRp+HO+1sFY7m0cmKDPBo81YndCH0nm2nbxdGmZU4md
GnP4UGXlvB3TMirvfB7GyMwYu9NNVyktu2sX5AVlLHXUHuZRap/93kf1ARB7wPgHlWHZVY0tsDaX
bZ6/2qJouk3p0J8fTVoPetsHUxbuWBm2DprYhhjuMbP9YZemNXTIgcOad94hD4bjmsX6oh1of7dD
Sgoso/BFJ0QnY3Co92GdkX85VLWznF3YSFBuC1rNXTRpJtSuNSbRPreWoQesGFZAN6Uc1DESoyhf
Owl1jzkKrTWXf1K450jYZfTeeGO0XNrS6bN9XUGY/sxzpBeXblqW3wbHEAMw+zF92jxaLF0YCSNg
QPpJez9VVLXHVLV+QdxHKswrs4MmvElXSehxKucAHzha0BV3yjoKzx97fMYEg6k/UtlirdONX3j7
aspF8J5kq105rR2Is7MnCzx6vCPEvUXSvyYJ4xF4F5rUIGSo4ZomlnT5pTXPy+ruCyVuMiKkhvl2
iTAX420K/Y7ZlSefhFdl64edTR/d4NkPlWwQ+A4xCShXIUawVxcsorwch96Oj6EzFcGVTBjccKhF
mphXgZQ1JliSaO8Bg8Bdn5bmgblvzHEcTS3OK7sKXVL/jG8Crql+JPAJ+L27GRwkM29hYdkGaMwg
+zvJTCE9Kh1a8xbXOiHZZFXPn4XX+sT4icpWjMxQCOylSfT3ZOwdJs7MNgJsqz6Pi83UD0ruBq4T
+6Jvwlrf10qncD7alBJ7JCubIIdu5fyVAlPqnnk2aedZaMCLVtyS3SGc8qo4jbqevlN2x5JnDDEy
9xjoxPQJk0IV7k3lwHRE11GUUNmmjuwd8JkZqF8ijLJvLpagmUJnBmLMLJNUPTuPhnljDWzC8Ag7
0aO/UD7tfCByM43EiBs0EnUVfaAvIm0Zj2X7GITYk1BxaudxAfgC8bMsrcfFzA7w4EKRStaRTtwe
3SXX3Qoo6hICYlfEI4LWJD6rsQOMUrhBfdk6ayZ4ay/iLpf4HTMlNUkSdt5/CwwipkvU0nCSZjD5
d5UYRp6/ea4eJc3wZw9NdnI9R4v5LuxisFYPemU9hL6vHqwiBdA7d20QvM9ChNMd49TxcQ7cWl1U
CI6Xy0DqypwwUtb9VW9FMj1knV0GRyF0X/JYyZYRen+W+N5tncbZ42T04BxA19gdZWUTvQTrSIhm
uvPo0MP+GzMyOvCliRb/ODUMSA4hp2VxE0Y9fIiBK23ARb/IHGvb4slty9V9u7Rhc0MdhnQ4x8pA
RlZV+Okxtmc1XvWEIFsg5RzvPQYuXdG50srunbCm+/RpZbkn6yT8SunSX+YlD1e8JpmZL/wGUe5h
MvL/snceObIr7bWdivD6/EFvuplMU96ech2iThm6CDIY9DEbTUPdf2JalJ4aeoAa6r/bOMAF7j2V
lTTxmb3XLp7yLuFkThqb+tEaJFPyzvJbzF5UpwdUxfWfrq/K4rS4RlOkjDaerwVNMtMcR8JiQtv2
rXKc0vsc8iZ8BCRgZZv6YWY1V7xTa/eWrpitiM2oduBBd7xjMCzy184TG581JBay2qAleVg67Umm
MCskmaIwlsQxGDFO7kPcD4roSLuQ01kZwUcNVR4ZAKdNRdFfDVO0YA+1iYpfWlIbjhG4n/apGcEc
H3RmBvYfa+Zhxktmbfad2+RvsomRUUPo5pWScKtOuGskbTaYnQEDIWFe8CWZwYt9CZDwI1mMclLd
NcmHlCO1i10PojgMmn0J5RmAC8FDB+gWhzL5yylPQ2FfDfXAjC3wTfgTGDtQ+5Z/r8gf1+NwUw/j
Eu08QjLsg40w/3JY2Zmmnu0tf3H6Vlcs8uDyIu+1r2RF5Ans46V7t8M2ooGemFtTFs7FH8fm4bzd
5M8EdXOcnLgkbG8ybtrw4DA5jNLE6s25xPrDKj/D3wDHzyTWYZTElV4TC0dFjT6mr3YUw7pjKFOo
4rJbAk+eCFdvql21OuFwIuiqIGbEOEz9ZxvnyGXPmUj4sNXmH+4MOA8vb8KYnWkPcxRWnJa9mSSB
MpDHbF8SDh3Pl35GA3ph4ojqMG8HpQ95YI3xoY8LBSmD/TeiT3gfe9waTPsWO5rM2e4lAW/FYG9O
Qn/und0Ek/I8i7n5sXsXNWOBnNNQJm2xXIlSS8bRW7XnOcipkDWo+OuM/hn3xDpyxSYI1+05KDEy
7bqAIpuUQ4vpR8LoFcF+46/1QYgksUBuz/Zb1m3omKBugABJVt1/14TIkEObBC0DLYA9FE1MYeAv
KCd0bkoOR3VEwQpIUXP2PmIqIGxFzlRuKTxulPNx5BXJrkx4mXP6K2++F5PijiSxtnPe2dW6z3rk
OPJwWSbn0ARxve/zgizvcjJwl7eInuFRU+GwN8skNvw1bPxzzUe6EE3nvlCU1EEqONahTVRB9gf/
zUoYZWBtDampeTmsTumP+8HLMOTjTVuz87hM/pqKcnHkBVN68EO42MqiJ385iF4jtu8A+XuGSAdE
HYDPBhvC/o7ksaJ+KqMIwim8bhcAQhkGhtCMOQzE5zyE2fAQdHZ5DbQqU9ejB9trbzz0NLvOAqd7
xQAJBGu9OLDSKCaziw5/xnqAZZwAs/PbIHzCrJbcjW4wzQeBQwzUWrVCNFNCBYzBQGXioDHKY3Md
zs+1Y6/gdO0hCC615cfZ2UIdmJzHbuYjUt4AWaB6MtMRuJu34n02s7qru7Lakj7o5G8nIdclTeoZ
+zMLEhh4ZTZKhfN7cRi5rkEMEiRvoutKZDo6RWPWdx+qq2033MuGicShAsbVvyEJ6D+WAhrynu+R
hT2mAxLyDMjHm5rYta8cBN+z4eotRNitLm7sIOSZPTh9FN2uIgdXn4Rry0Q3HivEMkSDjqdyYhJ4
0dZ0+Gz2AyZAB2+d55bjz47+krlYV+xLgeTulgVjM2Va1X7mlo/atkHxk+xXocbqNHGSdpeusBiL
A2VTwaXJC9/+yKCqYustgjGAtRxjpdj7au36l8i4DImvERjDi/JVJvOXqJBUIrtkzhdsYlVM2A4R
LZL+y3HJUL4qzEos47QIOR7HKOz6C7W07nS51LR5h2g0xXwOOdOIJu1r4DFQxgKVzgX+A9L2hFNd
9JjG7L0LturLEzMLUqXzAKnyEurwaqZY+4Z+Aqet7ASrRtHpIHog5NcETxEZUyQqY1cj+mQJ658J
iYTHOoI+7LLeftqgLe+bBSczGD13c3dGpTKSkrN0GiwXJXq4L4NgvtSLdsfH2Z2Wd1Z/BDrHvpcB
PZ6mjhG+XfgYj2vLuuWREn96YCR/iiCcP6KhDO7xw9SUtRjC/iJmAhk4e5HGRRME8mHyqAdSaMoz
+4HIKMBrivHEDpICBUrpOstvqKssP3GNt8i6PHDnQ7OwF7+p6Nf5D1uRcUYNjv9BGca8AU+7lNeM
OimckNuAhuNhlm8u0GPqM7o+pNc6JmN4LculYBWhu9He18KtyoPDFx5eY82oYphStqNvkEcWJDEF
HtFaDt8Sk7qFVFfYbUkPqF2OPe+/rjbdET1fBZOmxex3UEz937rFc5EoOZLVXjx7ebUPLddrqKkj
XsNrwRlxtnMyxqAyhBx0ZdEtyTWq7dBJc1AVzpmiOXtj0NBTFdSWYw4hgsJvSAgW+9I5bGmNdWYf
vFr25TFE1vXZS6db74t1pXDGlmdrl3zdoFvPIhldc9UXbb3FeQyUE1aoW5ak6yTz69V1JWIyP8LO
ZkTmM7HHjHeVM2KXKbZK/zGxbJa2ErLMFVefdAKryDm362wevsu6b2AJONS0OJwaA5+gTMC6REyr
N8Yv48F9OVGFw/HtJJ+aao4RluE6XVX+lmlPXDeRjt3I/42zHKbvyQLBBW7WHdVdONiAEiL0hzF/
fS0c0L3zVO18skEhBeqYfT5m6e56JnOxS+1YFF9x1EPBNMFYv0Y9gNqdFlsqR09EWAtjuXJv8qKz
vnK+tD9oIwKYR34tfh0ftcwRzw6DunkJuGQ9nK7bomgS9w4JLnNoPlZ5whAEfgVFALYdN7DC+2Wi
AtwsU/PHyDiCgBYqp8dBzYLEcigaG7fDcwFism6FKEbDcz/loJsGdpcv3MboYmYSumgE8wV3X8dq
lgGC1N4zCEAQHT3735hX+zDTYod4kb1kWBhciXgraQSiwV2Hc/kto/snZiBReb/tS/u7YiJ3E31Y
zQ3mDqI7lqG/fhF/EzxEXu29dwEsCaKyyczakVgJIdwsyj/kefPJRDO6qOdxWV8ncIafc+jnPxEz
UOBC7eBfZ6M92ilsH/cRdqso7hrVWYwORx4uMmRV8GX5svZS8Bd4u8Zchl+BBF9yrxMPN1ftoIY6
+1UW/sYS19re8vCoChRSiKAwSVOGrW55Ey4lg3rQ7yqhgSS+83Isx7r7COGNMUwH+bGZGev1P0gQ
bM5lnQH3cTq4nQ+dsezobqkzjvG85zPCOc2gQcoWDcE1ixOA8k7dW9DLgGXyrMKVrKnjVXCDndQn
/6mMKO9QFVNkaDOUvy6PMCBJmsU+RSUzqCO6rti60ET8cY37kvGMzKEKpb5Y7XNF+z3tsZJ26iZY
2AFNiPZI8qki97qAuDYfycJ276Gi2VB/6iHhhboCa3ZzTHqB7xveBGYxv4Gs6z8kq/F6h7XQf3Oc
jagpLMcPdyDTgQtiiAOih9qx0s8jhoMWQmyQe98E+lTdtdkm0L/AoO3yq4u7klwMWYAIGfwWXzhQ
6PIv61Ep2Z2P7XKB0ZC0ukhMiK+KZFlvthkN6aTYaW86xE+E2ZBxTuLoGJJmPuJ4M6dIkbX8hbpg
GsF0hqt55W9cw2NjL7Q5GQhP9gLSBodi5o2XRoawRK8yDvLYlCYGlCPEsMr9AADKP/N7MAskFy9u
L2QSLUz+cY+zsQryDS7vlroDZoTCGY1a72dVfrB0wQPBfI/9G1ubgkxJm9k9MoUsfFVhJoP3BJ+p
ue5rg9vYTFjTI4ImCU8MmhmbqVRbPneA+uoJb/Nw1WdTVKd13PiMjNWIosoerSo/s/YL6tSOwAiQ
ONwNUMXKxSI2KU4QrvqhYd4R2N6UgbDMbUHR3xTWsfOoQ+nUKhdMxrwynyYk2mOUBr4gp+D7AKtq
zHlKclu/TLZq3TsqHHxYZMg58qsyftBeSu0E+sYSy1yUN0DOWzagZCYt5N+w6ItJR8gnYputWij3
AO/dj6/BfvOZEeq1zbWVxwOjlKBf2yydMmtob5xxQDZIqRRjplGhbdnpTPBnTho0hd+IFLbABCp3
dQBAkTCHrK78/TTMaxlQRVhNi8gi5JJ9FX5XDZfKMz2UoX4hOm+X66X5ohaZ9FEvQfUOxQWfwagM
e4SFG+RZTkhF0oEVFBN7a9Gftmlyce+gjIFvjlhHXiVWAa9VtPPM9B9OQP6wQhaf38rSscebtXHb
8YzeT5QHCJsZStOlJPHptMIcf6vy3PuFtU5h1XkBoQ9564ptKTkN4PJiZJHWzuY81LysrE48Yt93
q72LqpZsIOMFwbXNof3K7bvoE0QV/0eEssyunH6Y0GaufcPoV9DwXZBWA5GJ3zGMeaSQ1JAD4vuA
33y6zE+55LGfGg9zDOlSnECkdhubpb8lFedHCX0xv/W9CPIAaYzDK0I2hG9eVbMO91Ha5ufMlTFj
WYury9lRyfFvMEpQCo40KkRLUZAezaCjmS4btt5Q7HG2Rf3ZuGpLH16msokeUKVIxhLG975w3XfV
wa5832a+0/AFM8rIy0NWND0qWJsIeySkAlWXIlIEjdfRj6borcBZHTDmRgxwJINi8RlEh2q6BPeP
gzfM26g9DoxK5GXusBc5Zz6/TgrXi8iO2KqrGbbR2icM6MYKw3e+rAmci2C1xlM0YBi4QlZI4nph
hqDFh7c2CIRgF5W7IddzcoIvNHvvFnHEw4H+B0aBu0q7IHMbHn9arF2k2JyUJj+wX4rNAbWjpDZa
mXji36ZRvxvtAS6GYDiE+Zjr3t8AM0IXyaW2q6vFnQcfaeO4Lcbxec5PPA0gJm132RaUcJpsig1j
PWSuUuE1sQ22fzdp05nPmnja5KKz9Ei2Nie6VTBnwgkVXKHZAIfHQEt6zVsW6pz0K7pTBjgduRgP
ys3Wkk7OYwbUusqSr31vmNOjf8/7T6tiS3hfq6ztX8iJzJ3rxK1WzIsQsZXYO61fxt+lNuyIdlXB
QBxLdyYZU7uzv7DvI5Czeehn4rZeiX2N3Ab7hw9dbGeyaDAHx6/r/j1krEiRx9I+9va4YgVZIoYi
h7t/dpzoDU5bEVIEqjbrUxfU2Eic0GRP5T6zRTJM8NQXV976uBcAb5NTR/5EMa6ArwPGj1valKX1
RVUrmV+uIkLNsSqlmVGwx4+/2y2F+zVyhG1djCF92IMZ9Ip8BXhq4dyZ2RlnFCKw9N7boXbcG0CR
cUweTRl1ZpOLo5Knhs3ZAYu6MsN61eZhXtdXfpuTSnM3JYJ0HJTxVqbThqjv+qR8aYlbpmy6vWZl
GZSvYYSM5qpsi369m4ES22kjkzbZjj4s28YGatb3fXJRhg17npAhKSLEpKq8fRmr6EwDzOKwpIpD
CaIRK+JqQC1ILFbhf4lBoRucajpjgt/C6SqBl0WJCdFXXY02DZYVnSkN8wgFU4A0IDsNS5H7yymb
qVbVU1KVjJ4uqrFqgubMIsSV+jO2y5YnshaoFterWDlYA0ww6fFhsu3RZZYUSBENLxOzFrJoJllX
av2S8EIK78irLbSHS2Lbiy4+zgswYGDqiLjzFNQpcefAQOAOIHso114cJgk4FP67yhLK2KIL0AP0
fZx3vD1d9oGcxrkOLVS4BbC9tF1MwR6yAImclIfZ9vrwMcuyosJcD4HI6y8QiAXLvfBcm6Ni4rMl
T15YZvNZs1gxaR5Bkkpj0UhNRFQfn4bWq166emQNXNq5/TB7Rv6WuGKILqvm4IdjbfIpSbv4NTIN
7FtEuuNOISt+rsY4OS0ECeqzdK36w9Fd8NpYQfJW9A1RaDKQfdUedUFpsJsGYkEOOIkcXCxlC7a4
Ybv9n+7S/2/I/z9bUvn/7Md//FH//Le/xLR8/kv6I9sv/c9/HbZ/+f4R/wIDLv9v2RXbX/WfJn3P
+cc2BYs2Oz5RmvaW5vl/gVfuP5wtC53Wm5TPOEzwuf2XSf8fHsVWkITAFDaTZYz17r9iPp2NhpXY
mA7j2HFsL3D/N8grnM3/3cdJ9gV+cp+fvv3DaeH8P863KWazYi3JtjhHjZkm+QrHvh/LVbW/BKeg
V+jJl9iWVjD7d2syO1lKW450Ntzw2k440wtLHCUUZrZXs00lw5xciaTpdzKBRZxm0pgS+bYd3ft4
1D/DccyfCoYtW+dfblEw2YIUvdKi2AJgbMfbTezbLoIAwAevKEZOuwrhF8vhlgcwzcOZpAe0mt1u
SliU78Z1cV8tn+yCnW4F45sob/NDywjXZwGdQ+jxpsVYQJ1Z3lyM84QRZSykS7R3aMKvosjIZwqS
Ib7CUlOzDW1a8c1QsCaeBzb1Da+5zQOE3YZG3UT6kgcana5eQ5LbdTy3YLfX3kZvorvsD5uc5itA
1zOepyAuWdKWLXsjux/EMy+wzAL2V440w/i0P7BwrCEEEMc92YOLVHtZVUO5OUTb0GaYn6x6Ifl5
GJBCIv+Yu9fOYw0ExLvqiGboMZzvnMFr8sOQOfO6Tzr6/VPLS1/sXTps+oc5mTGquPT7DBUXzi1T
io/Yp2dLWXPxc6gw/d/Vrs2dZMAMoKH288dFWMY/D8xBftFcsQbYFCQLY10DLInSAWh5snZ5szf2
GA87n+Ri1NWDDtxjydnEN+JW4xN0IIBVNvKMZ8h7wQeGUsx8WC7ilwB733Ry28p74WTuv2qfUcDO
jsCkGbZyP57Op5cJzFTMnZHhnImBQD8Ure9/R+PUgVkvc5uta0JiFRHzaB3SUXl4iWi9aazdcYzD
nYMGJnwohqzrwdI0nKIXco4DBbIQ9gQrnF7Y6FUk4dSpbDs7PkyoEY8UXpB9JxlYH+CS1ltSuSOT
nRzVFM051Iq0CJEN1SXitQQo7GSzM7yJobUxUBwZKkMAHzNkQG4+6d2EMBGiT9YsffyQoYEifNqn
XbevO4n+ryZuUQbZrR5APx0m2+fPOOnW8qXRifbAhQf1fBGCh2XTwRnGnH11fX7PxNdOiQmMm/GK
/jiZru0CHN1FhouKnAe3oy51VDfWh0Sg7iNLq3ZbdqPWRMUx0fXvh9rCqhVmjF9uLGw+7pvX+KDS
6GrKAAXzSNpbz/RjJiEX9NKfCUKNwaLoFtkHIMpSvqBKc+dbu1hDioHaqoI3RmaJuKIhrY27U2On
kr8GG1j1KDZI03FJeAM92tIleaKYyeg8MYie51ulxmi6YorhdulSjxEiPBxCFm+CkdHjYe7X2X7y
MVVyW6M4MLumyvRdxUXkxzhbQQ4dywvehTVTQI8SrULawMjHRiOZydqeAQSFBGVbf1WzeIF6F85E
vuoF4Ct62r1hrhrDtmb2UkVDYO/Z9RCJ7jT98ONDl4xvZkIKoMZLfOhsxtrFuttmis4u4zVD1PCm
CfxcC988kdfFWpz3blWm6LBUeeN0QIhQb3ayf7QbUgX2oo39h2huY/zzKBYfQtxnzKTp4PCTud5c
8esEQHyycJ5/QSqAFckmnuaS8nbelR6XdAdqi/lARiDYE+dTJdmwlOVjWWt6oG3RBUXOjhls6imf
sGgyYcmOtusED3W/9l+mjEdko4X6KiNGtMeZ+c7fOo9tdHnDvElhtl5oeUeWhCqKBTGWHiIJmAiz
GsXNhQGKTwI1NrIOYFdF/5AQS4J6tFm2ifAmZd0Pa8mXZY02ocA5dgrJM9itd9wDvX9C74y0ue58
eVMwaWHAHhYGYADwpSZNSFu/G+IgqZEEqy5Zf11FeN6JgijG34mpL95PsZACDChF7GmiY7ysVdU1
VL2Zj9IFJeGf0BWNPiyhy0sXv0F4L+oQhkkjFg8OeGJ5NsOysnwbusl7F9GKVKQJHfXuh1UYHOa1
YczchqLvHlHrquvAhANtiyMRUIrWbfw9lj48KILH+QUDGPELDpohaze65fzeoBN5soaQuVyBw2q9
cVRe35ZKZr+MXZHtNHFunlvCLuZT53DjnUMPd9OOjImt+XDQXWZ5tEVJLCMjDs2ZgzkichZ2OQTV
z5vMCVF3BygSo9f2UTG1CaSi1VCu6ErziJujwaPDgMh18aZmiG1osDyx1cTx+lBIELcdXUZ1KOpq
ixGkUuXm8hHFXMYkTuMRlb1CdectAaTvYoz+LHgd1R6L50T+s+UNxZ471yPRpE84nhfeZzv29HDs
i2od+NNqbaBR9oCZpEoaMoHdsg/3A1qE8FzPi+rSEgsOmTNmRp7n4z1SKbCu6LQEoIVYkqr42W1r
rt84r8mjwEnJwKkqq7+CkxlPjal4ncnMtPcskbNsj8nD+zMpQ0xKPQvGwaqyPyqKfqTEqlwNU8XA
/UtFg9FgjoblHdmI/OsgSWOs1bsI61Yc3dtt7FnPkPGKN1N3ybdwya7cSgB8DNLDz7pjKYGhMkpQ
KkvMlhfbCKVhDQPR89rWHZdwxHE77UCAsJogfchw3y/YCJABu81Bon0PnmKemTm1G6cwONUU4aH9
0vXyOgIgCJ9fOtZPnfdhe1TDXKHmHix1YdDBAp5j7xCylnGSNwSv7R3RuwGa27qHyV5B3rxzcwHZ
HEUykabwA8f7LMo6JABkDJf7hb1qDTAzb6DElUKyP8p5N+kBfMbBK9oR4YnlyC4dp8YmElV5/OcZ
Y07yvchrqXdlp6hT6oUsJ6aVhbhm6oZGrK8ZnqdzyBd9MrBTmltTWuv7pD2JKnuazK+nI4+boS/j
5RB0cyav+wVB8nbvmWvU4Oo7WLAHEEeWP+drzngoHubkr2raGuOxK9YfFqTZmBpuTCz6ViKPs7G8
a5L6+ol4CF/7rA9keWahYT4JWonpSwVOT8JbPISMBj53Q0lrq5fRIRV7t7p9dCvY7bHfXXiZoJ+f
g3GHy7e68pZucA9d2WWXNgHvHtL1iegjytnvGVk8YqCyl0+9Ft1HAmv5Ox8WCNj2RJoxUyuv/GAZ
OYudLHXzB4bF+tOqVd1XM9bAfWzs5FlHSX3JSnv8pHzNuH7OrL84lfUD+u9F7xFoo3artKpeCBFw
fl29mif45+Y8w4jjE7N9/5hsSz6OloO9y2kFwcRrQR/j9wN5hH6fJ387rBevaySCzwilEld/7Ju/
CjmQAEa/JteDF1JfZUVWEHyb6PhdcqfcLNFIOjPpMFjKKjJkyKMehCEWxXbFuNFCYZtHq8RekFdE
eIEHxEyPDE39DYnt1MiUFTqXQY/qmeHofJbFsmAAyReA9DDKCIZ29ZbnZEzytDYiKPcRFukLh1c+
46C4nsmKyRlx5ovQWIh5ced7y3jIxxavZ4BZEbOiUShyt7j1RKJcF5aixg+lEa8jtQrmo8Zk8qPc
Xn/4VtU3+3Bus4ogB2bKmNsG6xXF3fwVtqH9XPHGUARbDRZdOkX+n7WqEYv2hoikYzKE5mwMjgSM
L20CciLvLZD+A2PgQxAgX9rVCrouW19m9mcF3C/ZufOKZQrfZw0W02I3cma34VEwdxA6dyaint5r
+H2861tfVQQE+LEkxZtYuoxdH3hPy1eX/C/ZC7IGS7CuK1YrxY1FgotTg4g/5EO3+jdIWEFd6MSE
AWoMpFoQBKbwNXR8VDZeMDGpjbGv4xYZJHYEJscc7hOZmj/LMm1g/Zl6N3Vj7VOyrgknixV61SeR
YaymlLdw+CgmZh8oy+kAp0L1IW8HCcY3Zg4Xo9/nhx42leIb11ndO3UZvOvY8vL9OOr51rIS8ZYx
Jnd3kUlw07PjKF5QHTC92WaNBiotwMOUDsw3+4aV7I+xsXPzkZBG4SXscDfwuBAsgxWMkAJInsBV
mwBAgZvbbs/ZyHgvjRefBhIY6drsUbTEZKB2IiyO/jLLlX0BFAtevpK1tzWQYXPGmoBXB8cHgr+w
hlG/80feNcee7RRcxzJfthkgOAokxo5Up35dAAs4DokwVeXjgQkA4dB15GjWUXIRb7IDLzLqWwt0
B9RG2JlYMyqW7RiMnHbfLRaKAxnwKkuHcUX+JabFKY9j41NvIj4U/aEOM3brEIfL8El4W7yMZ+W0
pNFsmKO3XssxBWR3YIvahlN1kqZG3b+0uDDTycNxdzHEIm72OWHE1aGaVg502wSCWtxkpCgGnCwe
WjG8IyeKmf7ZYnNfX2aEb7LWFcAO6E0cFaaCeRmY0TwICJ2RHqZoTFSPi6S0PfV6ZMeHBaNObsa1
XckOzGN+tXpOku9KW4og1mjrh8H7YAJSdBtij5yiXy/rzOnKs/CH6U8nahCnKlQJWe4kJLiXbmEn
+R876Qb7oMp63maVAleJLtAOIdh0IKHwvCC7Mj2Bmym+F3Zb6EgXTlVYyi0uQW6tow6n0uLLjSvK
TsgStH5eAbW4Fw4hR7SEHeujIGM6oMcJ6O1UiBESjNOL7LLw2AbuEavV6iy6qCou3E0Md2b92rW3
GTKV6mziXGGykXAxz5z/xNI01HnFAencOlwoW7QNHoU1YreJZorWfEFweUSHxWVm206uL2U2i3A3
TDr3G3GOUkd2V428zXPfNHvbykV3uxQoVXeOQEl4qgKQrGdFGM1mlCxq3PY61x44T0mjP6BR1Qcs
LJlKcxrE3wqLjnOKtuM9HdotPZJ1PLXPYNogvhvp1cWtRT6oYU/UqS1VadXlBasMf0xzOLAl2AV2
10d/noCaTC53/0M/wYNKa1FnwVHFVeSkVmJn7YlgIwK20gToDjMkt9PkJXmoSi7mpY3mu1Wt9nQL
mXeUV0BXFvGQtEqXz1nUkTcxlNk0v+Ok4X7clWiFo8fJ0GxeJx7zXITt+NSP08ornog+XV3Om6x0
P7MXItSOpPrsecTv78TU0iNoHERZbHI6WlxNm87k5MANRfjWUvH77yVS4vEaRScZQjgHTUsUpU/M
AT28qtJOhqwQXXSazsFluI2cAO1dB7W6RH8Yhk1C3J4CTx5HEs0VdmYTp8z82iVFE0AZEuP6G661
168DJyo2lNPAXH89mG4E2xB6ki4z9k3FNEpNGIPgd7L8Lf3StvFdg3RJXeNiE+iHnrUoyORQXZQY
z/sLDviROy3QOnzsyMCsHkcSPFDyBEbJU4TezjmSwTMue+wJ7JIcM+Wc3B5f5clLFu/aipdxTdmd
hvARwhxnzOR6+rEKRfUJISXAK9YrATZh1JS+ujeW3LUjM4c0VKK/jcMmureXXEqy3MX4EeM9ORGu
NMUnlyeK6bs2uk0bPnF7aJuAkhCgMwwaVJhPLDqzeJeZaoH44iLuQgsZq+cQKTawJPLX2Cbiu18P
FQNB0sLrqIn3JfDF9oDbWNwzHtji68QSXjB6Q625In7YpAqVfAf81GY7C2jvLS5rCRuTRvcNdVTy
kkw4TIlQ467dgxGIPpBK1n9XZO/ws6sYvjNC/4AjYiqnS3xSpUYzzPfM25IZIse5pJddipHdH6EV
q0pdSdylsAb8k8YJqVYcii2OkirsOyBVbf/Nw2/pNIl0t15OU++sr7qkP7jYpKYv4yhZOSlMJnSN
ebxQitYTYgWmYQBMqhsepi1oe52WYb5F21eO4lRi56WQanFHSg9zaJGHaWhJYld3lkKmWZ2y0WEZ
PXCXzLdMt6r8WRKfE9X32glbjyWRk2AUTkfpk41TJ1INRzscA2a1VpD36gk2uBG7gIFSeMDEVM9f
Y2zcDdnNuj7XsG5si8I9K0k7B2iC/vbZQQHUHWJvQbjYhTjCU7BIDcEF7artjAwUH9cYBrECUpB1
REbOqLOYCkLZJ+TEIydAIsKziLyM4K4OK9olveCEraKmgSt23shU/OQ3ThDrU8Uu0vmcxJpMjyK3
ZXz2CTH1udhhHrHkgOjw00+k5JJ7Jka6StSEUdCeGAzYtDASxxYnDw1yweuiVnM8fhVJQVKcrTSd
nfaIYHFwN+AzK5jTSVL0WNm4pPvsRtjN3d+s0mv2MeCnHJ9ZTSJTZYWT0SXsxjZkMIZtth+qFRNo
EvhvFNRF/xzkJkaf4bpx8e2W+GQgUVH7hk+RSii+E9mW5DX7Q1K6zDD9qbrLuTXaRw6kDAS91MA6
U47J4YDIEVQXKI4/unAW1J6Yl4cKmER0awOj/g8ZDtNLi1xyWv8OAZpr4cTjwskL5M5hdzlaI5SU
oVjIZpiXQvzYa9b9KIh+L4ODZ21Xzp2N7KbzKQ/LLiwUL1f8hqQBbVFcidMY68KvS5ym2hqi60gN
2rkkc2Bpd7OKM0Rajk9szIKjZTnFeJgIbMwVdbJDH85bzFLrU0+gMMyCvoPmArtc6B10YnzcTlej
we26xpFpnCS1S1vm9O4eHYvoGQ/Z3VviqOLbqgR5LsNaW08K807LMkBJ97AyYTL7BB8IaPOlLe4n
l78JuSBoEMZEQDnQg1r82Q6oK+A7BYADidRmTzbEBAnluEZ2dTGL7zZulpfeJDP8HQzQ8W6y4MDz
XumV4dHOyl+HKSi/QlRYJLrpAOgaE8zeTdle5P1ugH3/1XmDj/DN9RTFYDY46IfXWb+1jaf4hcXk
PlbzsBAWOeDCp03LjyVmTvIPlwIpaVyAChrCjryIqpL7ERsceb6DiyseHw3PqzPNVcwWO86P+FFh
YXA3040Tvtwte6NM9NEu0Kd2Ue7qnykaQzAowGge1gjS1SHGqnaHtxoQcs39/5g1UdwfoPVMjz4N
SpvS5BU/AyXiI+MQvp1p0PPTkBBzvOOllhGwY/XBvVXmquHDLRlv3YoneU/1UIEf1vG4Ihwvi3on
rHZ+lYEd0mMo39wkUQnaTS8YV3hrZVSi6CPpGueC0V8qOf6Ia0JigVe00vGnVSaImVpbyd8N6P8z
eXmZEihpk2nNi+KabB+O71KTM7krGERzlAFmskAYxPW7TzW8gn/JmfbP1jo/Z6xeiotEWDkmYlli
7HTJBZv3BGbPN0ti4TYDIVL90EdhjKWJQHCE0MM6NBlcimqKQzBCjbKWC7f0481GKcrfAGdfucfI
xbomgIDAfMSrqJMrpM1QNf6dvTNJjtxYs/VWyjRHGhzu6MzqvkEEomEEGWyTZHICY4u+77Gb2sab
1sbeh8y8pswsXelpWnYnMpMoMsgIAO5+/nO+U+o2z5Q0gcYTKRAOYNFGtm1UfmvhoYaNwRa5RUAq
6GXggEnAhqMrz0bauCugG0GQ9vqqiCO93bqZ0/grbIYS4pYWsNNnFpYni0LDOMhyao6cZa0hfHDo
tW79Qer3Tuu7sJNnGV5Lmha4iuKZLkQ8LtFbwsMdOWTAP4uO03McR8ZQ+qEuy+rVHasRuMBI/VZP
T+mp7DKDAnWr0K5TuhexDNgFhv2gaZl6danh39VgCTsEWymIzNUkl1Yg17ToxJbQucYk3ilvLABc
oGU3LuwXdF97P1sZ/Z5dWoWPbjUu7de9pOnYVwuTAMp2s9aNqkLKsSYKtNo+7qiexRNwy8nNPvgB
W+RNo2Jz9EAOA08BAGJxNu5jMRMhznHaygpn5ReATO1HXDGeJwOX9m+2mrPkxmqb1vUMfRGAkWEY
BDlO0WF0xeh0tOxcnsgzkeohBh8/0mjCtJ7zV7vDZFJHUBl0cV45MQkT6oGhNjF2KtcsdZK2lT4v
P1RZEEHSB4NdRkOjIIlZW4Q3Pc6FZ0uaVUKLIy78yi0CmlYIt75+nUn/ren8Zfme37b1+3t78Vz+
5/Ktr8hKFLqE7f/5+V/huX//yd5z+/zTvzBAjNrpunuvp5v3pkv51m9M6OX//P/94n+8f/0pd1P5
/o/fXgsk/+WnBVHxE9LeYiL9r+fuuy7K35//Y/PaPbdFHT2nPxZLLd/6bc4uxCclhDRdALku0Rsd
GOm3Obv5yRIOJylc0FK5whC/z9nlp6//N1+ySSU7+OF/mLN/Ap6v820M2XUp2Mj/nTm7/JX7yqCe
2b9lSAb+/IbmLwTfiDFlid9urRERAifop6R/Hbm438Isyh81nJlPyLaYNjgvcVWPnGTGXZaLtqbp
kjCWl1nyq8VmmLnWbDO0N35vJY8UbpDKJeJE+qRzte4V/6D2bFb4wo5KD3GoENMpGo8bX+s2S5Tm
Ts+nBcyEIbDdMuKpL7GO49Y2DRr7bB9qwUZLWXe3vgrHM6Rfgwp3W8M5pHETdGc/fJpXMNDoDfix
J2ChCH/7r2dv//iND0qBujSlu5R3SWV8hcz+QBnmvDvyDKXr2fWHA66g7lEw+TgbOXudp7EmdhiV
8PL6WRH8TeTv8soYKRYYr23zCf/Cxw1J1kn+LuRLhPTOKtvTRC7q4i/+vF8/eLaOXHQmVyZqFVUN
v9C+JzicNfgryEYxkSlpI/bSapqY14BFQN6dmeiS/ZGJY5Vca9jSrmO6fSL4lVrH5LYZZrIv3tiV
CYSGqQbDgyQZ1OdKa4DlkqCi1VvDgIvzOTV6ImuTYtYicrtT4DAbZG9lVvZnjgGMCtu6rZbGwHHE
5zsSFfHQu1pz2way8+x+UrcccNUbw5Gq8PTQdOVwk8x2etMNYvxSw4A6JRDkPhh+WpGHODvNB8V9
9wzpeOloNSbG3YaYfJZgZMoVpuvyxZ2b9L2EIETFLeBlXN8yYGnUJhqUid+i9F2MlnRnD0cC+aem
7jEzsB+tvrAQK4JWSLnvkNIn2kCT2QGXhk+2YoHEGctuhzn8mmXJ0veqSpuJqkK9uHIDChYJX8BG
ZHZhiEej6ZkN+VrHCSMK+uI9I00y7oG6jrczYS+1wz3NatdEcUgmPhaR6wV66SfHhFrEkTFT2hc4
pGsxrUqseWxidLy67NdfGLSl09pwQ/hhf37tiAUG/fu94eg8lRyeahYAaNfW9V8JztpcsDFq2J6G
xcGsapqKmduAoHLECGK5Z79AKWnHH/yFzRRqoiNPWZ7igCYJBm8oDL7h8f/W6vK/tM/wT9eg9XP2
Xv/3//1p1VoY7N+XHusTDi1cWhCwbaAZFiDub0uPQw0LTxfXMqDDOzzn+IC/W7ywcWFVkoz6dN0G
0L80Tny3eIlP2MHwqOtCuND3dEP9nZXn1+ePLg2ePuwyMI0BPRHL1394vpIwFL4sOWrrHdYVGq+O
lRx6xJZ5+gve+PK8/P1q5Un+9ZV4Id4NltNf2wZawQHFz+Fx5I4RLj5LfMscK5NtZusvAN+N5C9Y
6v9j6eAF4e7z+OZOMW19+foPfxo64RAqN/bCMIl2NVDxlk35OH1MzhABFl9MN8g/KmSg7Gr3f35v
/tHbarFs2Qq3A2/vL2+rPwjstjwEmY4S+W5YGKedwlifezjyg/Qv3to/ejXHwvjGCilN4f5SNcCQ
FT4EE46SoQZON7/OUV2G5aQ6YLHp/17TzNcPkp02f5ph0RGkL4+lH97XSEzhUKSFV9txtlNsZYn0
2lhFYlrG6V5cO2UMedvgH3/+nv4KrOcCUnyYyqSCS1hcUD+/bm+ZSYki4OEDJ1wMQ9FMWos9PYZ/
0m9r3HvB37+ClG3pXEYuU39o+T+/opE72JvqzBPIFzP6s+3uk8ovLxIbNntqJuKcEx26bDB0f7Ev
sL52ifx0uyipOO8sXT7CpnTmlyvIlkz9xsTY9uSLWSqRUOMVHz/j4o7HydtgG/5FWGi+u7fBMVdb
gc35LCSzdqeNEEeJ6DYVRDzTmm4mzeCpTy5Yvot27j/DHmrp8Ivqfl5kE525FP1957JpAoxvostf
htqGbuwWhrrSXKseoUOQ8/ys0gQ8npMPDa5PGHcFZcWVydx0JEvkTV0+Xaoh7m9CRsujR543v+64
LLA61Knpb9KgLA+aUVBWmmAqFysKJJg/AVE2JzTixje8ObEJ5WCUK5t1X4miOALZSOZ4O9b4RbYG
voQw8uzMTSbBuh7HPXZ7ZeVYaMherUfGafgWaPXDWNEP2Vub1uMjI6fI2kUiSm6YvDbWde+W5nZQ
0B48ej8S5UEGX+pQc5oIpKw4sWPPY24YQkKu9yVyP3cyXab3jlYl8VYjyvTUFya4Zyq2mBoOcSm/
FP1itabvnkgkQODkKbAwoq5qxQXmuahYn4dSqBw4YGNhPtGsPN3GToproDGYcGCUDNqTiVVVreHp
qDNCoe07Hsh22rSOG7/JQkycoAkyzhtD0UJrmXHv7+OC+Oq9DOE4rbqRXC15sqZkgIw8NX2Ji4hp
8DABUXqEWIGEihoFwPQEK6WZiESzy2RUPuIWvydlC6QFE4Xp+95IhLa85kisa8epQmFDjO/Q1KEo
9yqpHrWv/W8Ip3TB9dB7fZKjILDoxs7HVlWXCYV74ERUoeJt2GaoJ2nEjJZQx2gNPAu/Ntthi3SS
G92MovCQ6QOz6pAuQTw4NJCxn41MrA5qBZObCC8zJlN7hBBCf+FKH4GkYeX61uTnTMKcvhhBlE7n
jl0buE0qiWuqjXsaAasCdRrbE7azALnOansaJQCkKOskaOULXom9FeJWUUEmAaUjubKHqzRKQU1k
2eFx1g2AoKWLacczzFr5X7i/QKUknW7QyWi3dLZmbWF/dKkywGS1SUL8Ht4At6PrdAFQH3wkWImH
/i6zK0QhPZDMBGQUMBFLiKs+hr073E0jAat1g/8LQmk5hw7k5Vy7xc0zPKKYVjedYqVeA8gnu1C7
fYnllWnbRWrX1hcMBz7DXgF4jvpeJhsTPGV2oJmrTnoJEZCM2UiuUc3otCtKwKzwnClDwd0H+uM2
tMT8OZPp9Er+SDy7dZJ+oRl7eK0MF6Wz4ndqN0Wsp1dBHuovdeO4b8nkUyBo+Ga/hkvftdvRAZmF
s2/y9VUO//baqkLaNwvblK+BbZO1NOBuQG0J2ZYypeX9RHka7v1xee44aJmYOknZf0gjBKXCqBZD
CpYSygZMrWhwf+lT9lRF0qTz0zaZSednvcrjL2RoZn4ivbdv0ygDWmcI9oebpAA25YYK9GaSE4+c
XSC066pLGBBnJpk4DGnYfErdRJ8ihG1yqmpCP/cGTHj3SQBIFixTSuS6rwzsc2EOxgD5em6hNSqf
c7YmS59ZCMyxGN3eYA4IhaY4DC7NB/iRRXSnmTljQE7KyD511JuPJVEqfeWGNrOaGgY7FztAkpsW
NwEWPKfyud6Vyp4ayIcuEBoRZVsVF0G3slCX240pZ8RyaKhZcfTjqcouiGX6aM+EkvxVLYLpwm8I
l5FdsYMb/FbJvKTDwjOHKXJ4GTmwoMmawuRPPL4PsH5k5NN0VdZQU86k6Mr6MC6nn9WsRhuYCz5w
a7cY36ztSG+m7xETx89QE/XHcAVl80K2CYNWd3DpgFO6SjOe7ngPbzOiNtEqr6xa53+fEDOzoYED
Dc6sRumoAGJsotBU7YY+GBgraJ0qDN7dkmTN56C0g+A81KcEIHI4u+nOtguzO7YxEJCVUY5p+IaB
pYf2XjkTCb/IUdOZqDAUeyOojIpcWVvCBiuFHXEjFiXabtAtzdSJ1pSv7lQm9Npj89v47AcH7PSa
rufHSZWZuuDvmufHpnOweLSBH0wsJ8qM2psE0BOpK5vp2MaJGuac7FTq/mg1hj4dQn2O022luVFH
V8ggq+CFMVwvNjwIFFJL003mcNYPvSxwzjUZh2QcyreFA/9qD9yhoCa2Nz4HXdR8QOgJbwYKEI94
/SP8tPSAvDVV1+wF5WD40gTWq108hspei8la7jwVNWSh6sDmvGnxUtvENBlwwKmqj4WDFQBzSoZ8
26AvDGsML9QpgwuijIUZif3aO5wX1yOp+p2IWs3cjJnZfmmGVN2TDPNBhA+189pM0PxWNSTQlyFk
Kd/Q/lvJlQpEkO0D3aHCdxhz/x6oNDDHVQHNDfNw7I+P0pIjgwo6wo+SAczyeXNuxg+BY+hymtP5
wOofQV73Ld8ZPSuuu3O3Y45+McS5ELdyDJ37JliyKMTSSEAC5ncaMJpDbzALixlpDGY0FLe9qSvn
bFa0W3oBLV89DDQBf6m3VZ9dUO+MNamrzDZ7iOpgth55eHcJKzIk1JUofXB1w+jab4FwwFnOrfts
tpZ2CiCp80m2ljhhg8exVCXWtDf1qAQUg3HL2mBhKSRqSUF3zGiN5E9mjOHk8nwtitYFCxN1e1q7
xI11YZZ7xVOe4m1un4Eu6Gl5W5nEA6uzKoK6QdEHT8q0pwvcXUxhe/JbJjP9UHsySsu4wK3C3Kcy
QwWmB5s/NUm+Nb8hYzfnRUJ85QK8FZjHBBaetrVMmFxrLQuc+mFg6qdtcYJK62V0Jjff2drkp3sc
UBauhA7HHRYvbFWHBnB/chg1hwcnG4wKqG0yNfQk0DSNiY5mAPNY1RhQ7yITfM05noo+POoMUvDY
Mdst5Sbr8BoR32QrsQ5UwI2B44SjEWMGHHQedh/1qHhW+SvSDnA3JHzBFBnczhts/akfslFrgoOy
XVuuWyhYL7B8Jnsd2MbEhtSdLuapd2owYCxF7HSI221Jukw0FEPnIhk0kqXGldhJzHFlC2v+Df+p
gCKcFAp8CNpf4H/EsujrnWFhYPL0KIzih8xlUocxl7fPeXUjK05JAMLftQBQvmiuGfPnfBO0vopb
VO3pz8VXyYtIgB158aKEQcWJTu2ijjVVTsvxN80swvBZeAamEKqc4IczyFtkNkxA044QtaXt7bgJ
T3mUxE+WJfMHCl4BlkfokZbXRT2rttPDnsMMYARrn/YRpqq6LE+0Qjsf1lxgotFEmWzx+dYY9Ccy
7UUy4JW0VKuyc2wk02VY92wAef4GSJxTEoACKEdu90YxxDZEX4GR6SZGGz1ADKjhbqXwTBWN8TxD
OXxIqZbN11TTR29OFfdqI2BS8Rnq5nARVlVj84qV89yFbnXrqoq4KB+9vm8FXaGbNvXnqyhjTsaC
X+v7WSeegK0yGECY+EJ7CWG6nIHLwgIyDnQkAumydUwdoG2fu6ZzryhkMzW1ltnUV9qOtTw8k03i
kOAVHFHYcmGiXGHayD7POKirDdZqgmQWhwvcTAzJgjXlQtmVr2MtwefcyMeizYYHGEj5g0r95MSO
TORbNqLBhV/H9ZfJ7tyY3kqRnJuSpBbWrDlbCTUAW4txpJMoQiFkNWUe9MTjSpYbV/bh4+CLDIy4
W9sH8OOM8hoDXoOIu4bk8jzftUHCImkzhWX0H4z9AOV5Mo5mlpshc1PRJqswDuUdyR6GpyXu8fwY
h6OyPYsIsYMi6XYuY2VHKejI03Sdlgw1QTmyMmYGPtp1Jw24G4AH6gixd5J37dBxDKDMrjzp7pTl
W1FYHOJymbbnpFJyJGQ/Hifv6+n93+Lgb4hMPwgZywDs+2DrhC74j9+eouzl+aV7/3Ew9fVbvidA
UfqWiCURUAQ4hynUP+VBw/zEPEjpTIPYRFAliQTwXR7UBGMr3V2mVosKY5s24tZ3fVAzjE+KA6Du
ANLiy7oh/45A6MifdTTCqTbgJ91FhSCDuUwpflZBKidnjegHdg9cJ91+Kjrkplsm/fB5L0ZgI9ou
rKNYXHAfWduKOuAjedL6jpiky6UEhpaEq9hSAQb2AIJiceaOen2Mys70AOGP2NR1cTPZzgNFOUcb
RMMOhxuhF6z5Ll5+EHU8YtYZcIIjHqd+P2C7YCtnvpLYQ3Uvmzu7GJxt1433uj7YOPn1ULt24oAm
rY48Xc99M+WvUu/SswnRZV9bhFTYk1PEwq+/p4Wjvy2VE3QbeLvO0Sg0a2f4wLFzn54gDHDFygp0
zko0rHiYsR+VaF86MzxKK7vmI10giA7FVk7C2B6k5d5RPmk1NV0x1SEHmV/btXOqZByvZRR2RxtL
PHoJYcpqN4cGBhI56hxrsyCkA6EpfLEjLqmfFTpk9ANQPov2B2E+V/2wLGi4Ykadg1QltDN6KTjo
mgGwmMFxKWRCVSCLtye0JRj6mJ29ZShBZBQ9yBsAH6/g8UXbce5fM5ITEBqm8rKaOF/oWeyeLDVY
npMw4yMaxum08T8ztuV4VJYxiS84fSBgQ3+NkekKr3Z51mpyPBMMEi9ZycFj4bw/aprJxGxMqrWQ
bXAWay1WsDwQdz0CcLHC3di+1tCXtgM76Mc569WRTmf5lKLD7rK4zvZUc/VnTtsxvaKcXt9Y0D0W
tH5eei2tMYS1lAGixjxnQMXAI8nmcTX49TYRIbMffRimPQd2VBACQsR7ExdEGfCB+W6IMlyWSCCH
KbbN6wxfzd7Gb8qZAed4GZbJ0ZkafQVYUO2CtOM9tHDyrM0mtV8LDsyP4Ek4Q3DkWM/laJypUcZ3
cW+PWCpAOiWYrskAJgVQB6M+ur4lziSWrlXFX31yYDusIg7mPsJs62Ybimm1bRcKdT4wlj1asUsu
MQuawVqlkyl2CJvFM9w/VC6T7ryKkko87UgLe1k56F0SB9xqcPEMpq4fnMu6BS8dVgPXtZMci2Yy
oTzQL0RlBNY5rZevYa+9iMnd2Qx5fVCPg3bvpgJ0feuCZOgK95nVvvqsqVDdcuHMXClQghozGa+V
KNikoBGtQrttXoNZaQc9DvqbOpm1NZjehzxT9s7MiccQxMaoETJ0hsEYoseIkZU9k9tSoxV8SQhu
gQdpm9EscBPqVEmxKaaq76Maqmrnurk62vF0HSwgNYNm5+vcHHcU0F3W7Ch2dVbsG83MTmNtHcqW
yi8mJXua3/JbezbKHZfByQYpSaTsuTCgfkbYSgcLDDFmneUN68nIutrFDH8T9exlNoOlm0bVuxBv
YgEmJLkVFEkXiDTixFTv0R6VdY8ZgC1ATtDAqNUeP+AzMSR9a3AgOlEGKdfs018xuvQvQ59eYn+6
K4piV8I38hzQzyC2L8MZnYUDFjrHddZN6CfB49Tbn8GaeA1lIFunpejBph6nsXAV2/rOtOoPOqmD
Y6GbjyLtXxF+adYgGrUZ0+DFN6pLjo/hE4lBa1XMqb2ajTF8963yBpXh1BQZjW6j9oCnbzs3sL/z
lBSZRfnPCIk51B61frCvDLgpG6C6Dz2GZyvCToSNHPx/eBXa1UGWnCDyXD9oXV5ulSHOLcfc9Q3n
u1bSDRoF8aaayIQ1Njliph23Fta0HdISj0a269HdWJnmB7uXlHr64FYq0gCDBdkj5f0LKXkCpu2e
gpYtJn14NETMEOsmezA3SowWSUZ45DMIWSd7Uxg1t7KKCBBZ4YUzdQVOXTc9TFZhHDJlnNwgtHFD
OT7+Mnfeozyf2xr8EGxJr7E7vkeztiMTix9NhRfgYA9RTOJrVBrmODN8Ddr4MFfBndMzD9NBBnC+
2kSOfyGLCsPrwJrS1va7T8gC2Zzw+DDcIaMcR+4MNGfDeFyiVmzT48usB1KEt2uhTBnXgyGxm4OB
FZb7kQSIeMv8AnEUNaWotVNM8nEbW6hVNj9gO5P+Xluy2NkRpZuIToJcDNIHMgTnWWJ32MHtI4F9
UkLh/HkJVgGhB/q5kvTTkMVqbsMKxuUk56euEf3GR2x+d4iA3hBs5S2s+d61UeRkI+K23Qkjq16d
2h1X0YI+IvRdv81NP1NqYbU719CqXUHSnxN1P4TxEQp561532L+WinLGCSGO1WFr4NM4QTkhw+73
ERDPKh3Sl67to9uy4p9erecYyZ2Qfrs92RBIS7Z13YV+saGXk4YiFGUMuQCEwplWTwOqIYVbVb/J
egCtykjOgRCTD5x9zUtchYPUrPItHzb2OqfaGRo3nJaDzhFGlWytqYazSrziudIzpnFxK0Ex1xS1
YFMDtE1+pDTGA5Yvm9xH1PTjXWaxDB6iAv7/xsDyD7TKGjutvBpj/Lh9Mm+yssIFO9AFjcoFC86n
AoehQ9QVz2YXEgEMPPraPVYWZNzkC34uqMn9cnpJ1ANBy/aMN+ZKb8y1XZGLKPSO7Eu1GYDW+V1w
wmxDSQt5lpC+OrEux15fq0gc9XR6Kfvp3CIG5UE6vgYjSj1JaV2hM4Kb01lZW5/Bz9xX/I2wQAs/
yT4cnUGJjVGAAs189PgIdVx9szt63TSMXpWmz7EFzb3zYXuR+0D6ptBwhKDc5cZdnS/3piU1nioQ
as1Be5mKMb6kLbfecUJ+LHB7r7qGyJth5rjd5YANpbA+R9V0EeK92LsVEyPgeMEawJRLGB7Erp9y
lSLLuivyGrNHIKs/S5xI7um9oXRBNzFpwpgYLhItCI/CGRLwnnUCfYlzv97QCOe4WHvtAW4EfNQo
2pRD659T/eKfMOODLje1+H6osvnY925729vmk82hdFvB1T+f+vajope+qvhV4Dx5Wjb0Z2zDrKe4
EfYGiDWywVwPza4I0RLqYgedkcsI5qE1PiB7V9t0SIINsCuqnKYWiJv1aCqKnPRgiu+yjBu+LnSf
S6BwCIEpFkEwrS9d5UeHKaumZG3ZTbmGMdY/V3HttbbBgKFtkw0LW0nUwQqNPMVmHHGmXJk0RJBI
Qz/ZQRvpyEUHfB5LHELLNgYgBeKQNFlp1TWecAoZiGkB5/UU6hKyXztCpJYTMYAeggulMOuE1H01
U0NXjAsdCajRFmH0MZgAZ2+0UJO1l4WOhrAMRJ8GJdxvwRktrfq1HgsN8AHY8nqb6WBCrrRgkuKp
kfC+K+xACDd1NGXFfRg3sb6WbZaEJwGOLLJ4wE42Ph/qasRahtIvDy4A+3ZXJXTYFm1g95pHHj92
1Up38/FBr63gYxSBZKo7RhSTpNxFcQVNEMjdgSKJxvXqzmjKQ4NeyLaUIPUxh0lVvZSt04G400wp
9mCCw3hdFdocfS7Z3B5KixxMovE8w5VehdHej2XD8K1RB7q7JnxSIzB9bEa+uVBbBv/J4gWOke6M
+J7Toe/rE0XUSXOsMTvdNVHZeAqfI6bTIe+OVCVFIwjPFL5ULR0gbqFmUkKbuRl/MWU7LPtFvgDU
eIlnxwZk25M8ojwG7y7kh3MxA/1nj0xF7Ynhbc/JxNDq/gxOeHZHh6z54jIO01n9hFN65WzF3UZO
FVJVOoPs6+i+mAnEWORmjau4jwNgO33MVUaa3mHtgoH3lNOBY3okFMDXxiNTyf3URaXxOBBbtQ+0
bgGwBgkTdZ7Eg5IwBmniutwHYz1qN0lYz8Ma5KfT3OSRVbkPglEzyqQ9RfoWZprW7rjHEDRWFrhN
KPtRsYCjWdoo8WJKp3l5X6Pa5EWR52wB2sC6ANAXycMo6C3cBKjPKfIYdS+rlCdH/SYhMrL6hBpV
p346mueJ9GfWPd8N7lWbi+fW4fG7KnK//uwwBcw8loZs2Pu1f6NTz2J5KIbReDGYc7OPxmIWb47s
nQa4yKT3wboVgiPLqkJ6OeI+L05ayyK44xazhkPRgmrRR0eLdyqsnf6egJ4OODAmtXelVwN96jmd
pDpEQ+CTJMPQvrDfIeQ0wtx0vf9YgNu7wceenRGlB2a+rDk1KFVOs2R+anzWHlUp7iaOp3GP5MTx
zjC6Mwdn5pVd6cmVodc9ncIun2sNk9tetXigv7hoS1fuqNQXPww/c27i+hSkIlZauKj1BjffuhNu
9jj0Vnwpor4LEcYICk/U3PRUfEBtZ8Q96s8kbqDC645OALa0W3dfsRd/4MRH43BdjXZzKFPssR6o
7+5Yjbm1Coym2rr+SCmdVQmfwli/bt1D7zIl90p66O6sMXhuYRReYLGvt5Uv3HXnqNNswE9N+QDy
oLswYhucShhfN+TRQgcMDA263ZhylhXpZR3EH4yeGw9cE6LuBIB1PUgggFWF5N0v/Vwr1IwlGw/l
/t9qVTstltrFYfqv7dTrIivq5+ZHrWr5hm9SlVKfTInvBkncxVAFG+yfUpWSnwzQYQbPWDyJDiLR
D1IViLPFsMOXXQYv0kXG+qdUJRapipooaOLIVDBAzb8jVamflSpHMEGyEL2EjVGY4477i0OorpjC
RYkFESboasrDNHNCcXbmG2jx+g1ahLn1h84UnCqq/lXP2Qr5JPlujbwx201c6/MZj6QvaZqzjKqg
hj/jqi7EHJeH7LVmiwn60GeU5DV0RK9pn7cvcqgiDICAUxH4boLubjBN/z6lHY/IGErxU1nn2XmR
10XnEcGjfj6rFwigGi/IhOFrjUscRSCW5scptNVtRzLEZntaeFEWfoYTUjxoqFI1Q/aSg7XOjGYH
FXqkCH5wqGcZ/IfILPLX0QVS+O0u+ObU/wPz9Vd39e8mpOUNNTEgOXx+ROldaSyWrB+sXqGbUVCW
UfAemam4m4uuPpjKoXMZo4dzXfCEe2vBqGysWc1kvdph1CFbwsNBXU4epsQdPmZGqcQ3WmgYGa24
sK/m6LY2spHK5Vz1hzhMTQnrhTH/DxfuH/zyP/sNv/7uis0Vri17cUr+aqCCT0ZKeuI0LXOCvoNr
+rvcmMaNpUXOhhoi/ZvA/S/fLPGzP+1/vuDyC/3wZklUx9BegOi4Uog/wX3BLSM4FcpOXU/0C9U2
7lw1OgfCh0BE8/N0Tk/gxdl4TA/wmzZYmTExD/s/fyMWQt8vHyIeI9OhsQCeIK7Sn38v9I9x4IIH
bbvkshj6Fweocf5fONb+8FUEVmRs+iZDsF8ulVJrGPrYJZcKeIPzuhb1ppLdd7zkv3yT5R+8yRay
B1ZVJHHd/NUEKGUCwTN2LZBG7FFXUaE05F3hB0eoD/59iJhGbNKopgcd38F9bVr0xGP/jp9rOVcf
IYeLTcQryLUMIHVg15nJMWZZ8i44bDLHnn2B1DAS1+/ChbZPErHf624KhVBedG7QXQk5ZrATcLPd
9mmTP1Z4yA6TmdXIhD7bl8ggPczsFa2WVvKcCbVIz0a9N1JSj+N8JqkODL85Ff89XfnNEH/qvb7t
3v77v35yXn/9hu+zFeeTyTbGXIYofKbMS/65YBnik4PlGeKkiyGbAQpLyffZCuMTg7GJgUHGcHh2
LKvM9/XK/UR7qMMYhMeJkI5l/y24pqkv/tHf78zF28mSx4FdCV6QEMMv6xWJwaSdW+uxqefOugur
vrLBDVRxrNfnUFgC+52pQ03Qts3hGUGpaeHSTZsAnsu0n9Amdaj9hb+1GGMmJYiCzBEhxikXw8yu
IR4MxLiUsjVOkIqAiW99oG4hOy4TOM46My2D4p8MVXldRHgsPM1vrSa+6AqFO6nx6fc4MT63+NGd
Bs0N4HehFzZHZysT4Q7mm2O9BKBv6cZ2iom593ZwpJnYezupZU8PJDzkVWpJALxaULlqnY/UgjPo
RZwnhV1YxPXpbx+jYEsRTRqA2QvGIUlW0LTtQ2JpAdWGrT8ZtcdhGyHFA9ptmwetAvDwBjDY0S8K
sza77TRNkYCvE6o82mLdRJUQs4PxiM6NmFoueo1hYkFBIxWhuowGq6KGCFlyhbQUx5btBalQTGSO
OTACxl8VJ+WHRN0oPAlEgzQyrHS7eomps6lOVhAUhPFNyPrweqY6AawzwoiqV+TSJXbAymFExRLv
OGdtA6voYypUboCwMAK3O+pNRnaH5HdBTYqRcsh2pCgeAOAhmznox/h48xkPSaCD/EfQqK5wcYOr
JCXW3fJxmR0M04ii4UqDcU1jU97JizFzusijqoUOF4MW3WPcgQbD7wZ8ZJsE88CvhwMFo1BB3169
S/PceDNbUIrrEjtkukm4gEsv7ULOki15mhxPZoPHN4Q//gasP0fbpSXeWdtTDMkypzayO1CCoz8w
itAdCG4G34noV7ZyG9H9d82kKGwxmYJ5JQlvYQ7hAIIqsoL/yLjLbRedUAAUQXrt85mTZMoEweOA
ZZcUVsne5FCrGWQ5mR6FXbH2xwpfZEYpIk7YQqUUS4el0TmXVglUCLg9VKGRkrQCAJcvw2Fng7SW
+lkvzFE+BxSqyEe9LILCXuEbKOk/odOgN86I6c+SAH0y+AgHbU3/H61mxI1GwuqGB6RdXmJGAL1Z
zw6cKUFPz+jN2JTTdaHMHJpT5EOimTK3nHaJo2F2xG4ZXjG1a94U9mdarGMHgHbgOtT5TPBrAVxN
FidGAfX+ijuWiDmxaCz7KFxwPyYiw9TPDu1lHSZLdXJo8EUcv7W7KXo48xTcyvILGayKzvvO8HeD
1mfKC0gPP2G/1G9tf1ZPMwPR+7KqAQf2pPDP0zooxJ5y74B6wQXZx4nPiBywd2jTXthZaL+zirnY
0jJVw8qsDeYKbtbKmcC440YHu9UdiFG0tJwp2iQwH+ljf+Nkbv2YmmWIdkE+AOHSnvitcx/S9MoO
rf5LhTU8B3c3pcO+1NVUnNczjkFE/tShQEtvER8bSpfGS063DoDMMghpPTHo9UXbGJ0mP7Rgj7ot
j6pJenFhmO0tHJD/x96Z7EaOpF32XXrPBudh6yR9lLtrHmJDSKEQZxonMw5P38ez0I3KBP6/Ub3u
ZWUhJHeKpJnd795zzepMYZugzXeC8UHTQts47AlMl+C2xORTFxMLs2V469tY0rfwqI10y+QYEOEK
Q98FfIPFFc27s8+pxWNq4NGgnzOymK0AxVohbe9MQOS32LYqdV1F9qQbPUu6H9TRpASd5Tm9RO5J
o4FrPJTC6YYzTc6+duK5zbzjZIsGHtFEoJkGHE/obqhxpvex3zNmYLJZuUqkv4kCZOrXHCQM+Zwp
YUY9BMLQ3hpfFSaGpopBpXI3pjYv7C0w/rXGF+4Afy0PTaGlyNWblEx3sQ8mECgvaFrONU/Zl+Bh
9OyXCXG1uks5a1s701V9v4PpMusu3VHME5oQFEhjMdfM8Fdl+pObsk749smUUGNDjKTjW3HrwLpT
0mzlTfox2kOWYQLbuDww2RNNonQa9ytk84j8NHXxFjwuzC3ZKAOKb7D1xlhRdOsRlqDuhYi444OP
GQ8NRCaSkHatFfMOZyb+c1L49SXBeAtZytbNT1+vMlTHRM7NDXRWXwaH+kAu3AqMg+Q4t6TOOcgM
A8QognoT9vozAMFC2xSkSgCadNRIhaAI8faAgWcx5cyXY6sNHPM6YjRbdsDR6mk3LFlyj6qcMR4N
xLQcsIkxNtPdsfszuG77ToiccFQQFN4Zl1R75pzY3W4NXT/WFMug9uZ6AAWqTKDhEbJcdcj6A6un
YN01QXfwUtl6mnDTLfwYF0hMgbCfbddlVJ+aqNvvNJj98qz1ZsdEiJEbJbFseYfQJMBFMSLMV24Z
HN8Wjmri+RNzFNrRkJkQwXDxJx0OesTbTdeJwN8waMZuhz3AySn1TI1TboEzwFrhTL98x4DtTwAq
q7ZJ06LQs3xjXMwUPBUkGTBb4WImJf67FNFlWRlLAdtx1R5g3TBt06J1fs0oMxoIgdJrIb94BvSA
WeDW2OtDNa6P2K0y8sTEpHZK5q5AHQXoHXXBDC247yf3yde7NmfqoGff0IY7arfluDD8SRo/ansY
Slurhe90kQh8R7gcj1W3gvsOYPBeABv7y8bXluYTFlL7PGnEK2LAdfgzmd3njXWm/5F7LE8bY3lh
aAiwjV6SRNsnQMWut9aVARN2YRTXKitXcSjGhTc/m4+MqbNmfVhClvmeGWz+B+oGL+GxLizzXY2m
LV8atA1a0dwCplevBZl5BNav9F3jqa7bNwBqeAcFOLDZDnQoD6Nbd632QKjZolisIdw54T338HtO
erDiNcvNrwzuwRMgJ5IQWmbovxMCXnWYVxIxlQh4LeOFa/1oqhtLJCGrc1v4sv7ZBTDx3dtSKhrf
U/hxs26tv4HZYrXwnLouaLKsTDQ/r/E+y9nyzQ37OCKvt0PjCcsDIdEFfy8eEXYxU4zcYx4oY0MG
oXoS23kBjuac0beZ8Xdr9Ze+IdXHtDpgUwFvnX2itrbU2k1dugA9U5jTqKqv+PDQF7qvGmvyyAgo
Gz8DQ4xHcJ7Zm6Ya8Whk7mLGiOEkf6tWKERDDH8bbkW2WXaQutRUjyMVTQ0r7IHZQv2jSALdDd6Y
/Nza+N6BgtkturPl7NxKlyVu+3XqNgLvs4lJRel/JklwbDM7XfKq5xMGaycQyVvXF1bJytbSdRuo
MjM/5sqs1bNwXUhT4H9l4+2oYzJ0Cpw4K1j/kUpxOwJ4lGGSAfVtE+3M/EfELFAUdGh8qU3WmURe
Ap++sRjg0PCQw5eHtN+p3vhPf6fNKZ3AOfFS7GG2/U9BgBMT4jdjVM8o65Nttf5upSya8MJMrUyl
/m9BZU5Zfz/m8PuwxxvkMfmFRDL/LkA42lywKBjYE5b0wWW9DbnGMjaKNYhTbZwispkqMiWwWYs9
4vU/kT+4wrbnUaxAwh4xmBz/Pw5Z4HmXMTNKds/C1ePAHQmKm833f/9Lbmm8v53kbOzHqB8EcrE+
cOj8+1csRtDvMy9zmrRtF0YDXBfewboZp6USn/8vv4viB1cn7hl4/9CZEqMY0j4X7kay6YpGaqTe
gPjrd7LHVfovXeG/1Fv+ohz884uhHgHXD2yLsOfti/+bqKUZHR79uaUDtuPt4y4Ap8FV6fgqug5M
3gjZs2XXHVF+1R09QJBfeASwwluEDxVgitu6w9gbUO4nLRHLcdVaaK3//QX5u/R0+wuTsyVafVMp
ObT/pRn922dUaWphb+biFwIqnFR5tYd1lvwrZPv/JZb/4fBH/a9HAv/WbBICbOnF509Ps0nDXcv/
hALz11SBH/EvzcX0IKO4iPpsRVwT1Zi/1r/i7oYNg8X2kVbQSnkObxCU/x13N/6nTpLdQ1e5qTUE
tv+P5nJTY3gv0oNiO1TAggH5T0YE+GD/riCi6dg3Idu+iT8E6R33H48qIUasK/2NnlfXKRyhyWGz
tOcBHmLmffae3R4jX6vd6W0gf9nsoqMO79i1JZPIqFPNDKZa7OpkE5sbtT54BXL3ZXWiT6K1VRQm
KNKm6BRGRGwub4BR6c4fzyqWo0OWiooyfuLc5XOkyeprKU0jWoaRsGTv+eItmzG44FJt2oMu2/k1
ddrxrmM5frSn3rlzgYJAeBMt/7rQwMixfl0FU+AXZoDL66wKLxwlR87F4CcOjpkdBqfw9i2px/OE
yTJEJgGNtMxNHCRVc64aaiGTarzSQ1dec0d+F3gKL15Vk8Chw+gAr0rfW2Am6jTR3vKmHq9Y5T1W
dI/JxAxrjghBs0MsVYd6yb2LZAL6g9f9S9U3Vz7/Upv4iTolYM+anL4pLFxOWLM4ivh8ZAp8x+vM
sP6n03Jvn+fIR/5afHkpF3Clw/PKOWm1wr++RtZ4LkEprtNfn9IHAHplFOpdpqX9nnL+VUkymzO7
EeWDvJU1Oe6+wdscsc44Pzatjm8M4emIz2hDu2Lv1PcOvNSrEySQXI1sxozBTwCg88NflSOM0fMl
dA1JgqXYMHYVQv6LpXOZizqjCWRU05Y8h3chpuztR5PPuzB2jiU2j+tkE/9Cbim8y+qafBONj+94
lHFJwhDsrN0K6ai/+XVhzM5xQ99lgyACzge8vvmNTOTtJ4bd1sbF0oK2fvvjsZ4RqEOH290ubpH5
4LHmmi6Mdklgu3rVV9dU/EZr+gYWSFhTM0Ozw4Rwu6xgWL19YPOVG7oCIqur6d/QgbhCPMNKnbo/
vr/0P5RlkQYU/EEqplJ7LBLfFlzhi+2Uy2XRevuXKaiiyHx1KUdnum8WnUQZWTFQ4MOrnuj3RpUI
RYZbmAcPnwEtPFNXPfXdiHUlm7yrlnflyRiTfEdQ+xbpkob/St6xjxgl61dnXPy4ZRh+VwcAUFM3
ENS+W1SMsi5qEbsG59JBcYx1muBPTAWtc9lwHPdM2X/k5cyu2sbgiJMzCx0HMRLPKjwzje6f7xVE
377xmjmJHFMke0/61jeYFCCP4yJAYJNmFXGd9E5kiXU4j+TWQ1/44x/quCpIzAGVvuTQ1tDuGad7
vj9cJ254X3joCQGUoA18NWfn2aX70OmT9dbSUvJY2J7ANIQ/d1NZS/ZJeyB2g9Xt8UA4Btm5ZXpc
Uq+4cNfLtz7TDIqgbewhJSpCRPtMehk4cx+9ddK3+CWmjTsIRhapgV1DmJN5oQ0teQwwSnBrjcG9
ZBjKQbp0QlfvTEpOg/WStjPsu8S0aAhUQO+hy4YLr43bjl4JduuB2me46DlyNqm/y621iD3khMvo
Suuq02z6pAtCWZ0v9XDFmwTtsSb9QnDNPU+ytL5qfu12mSvngM76G4fg8GjwqsQPoWbniAHCiWl6
uLi5hREkTYiEd8Oz0fC3jSdqb2KMLlaMP6jjEzb91lI8EkQnnMjMTfugwfQDdVpPR6XZrwJS2n0m
DeNSuPS1ljrnQ7PR7K8BEyqFFybobg0iNLNHikyP9WC65HJS3zoYrfEywOl7w4XkvEmqV9F5kb7G
KXv28kYwJhx9bjhGQKuB2s5pAtfg1GTj0W6G5NUxNcxfeKn2CbCDe4pi5b6nYhA3ao13dbLKMZwK
7ORwNLWzCyXykQalIARKp7qw1yWNbpzXOKljGt62DKihv+Jd+Yar/acfhYDwNO+tzCAn4DIxlZyl
9vgQFz0ELsAxijYd6lpmrGpm1rtvQ9GYB2Ns6nCCeLfvZwBgxL77C9f/5gkaqiCs6uIK0qDZ+p3f
vaQTLjB3NpxjJvT0Pk1njQ4QXG69Y88fs+Xlp2xNHJ5qGcRDmQI7nzvYYiVFNJnZkUjtsT3q+KvZ
5Hnp5ypNvlOPkZvx2xjpq/YOimm1UBdwX4X2DEd89df6DG4ci2Rvmge6YEhB5xxz+qahLGwyVBDj
ew1inJT71G55vJNR/Va2PPeFP2/EyPdFXcXRDC44GCp10Okr3MONnKlMEI44VXVtxb1c+nPZwUMn
BHbjtLdoPqeMGflpMbNbELY3uaEMp3vMiAns2ZRgacINFC5wxg69rty3Xuk1Ir0//daW1GcP0D4P
qsmpQm7rl6EN1leGS/5pQaW/PRLWBQ64yUvYXszjSBqODszUvZmgJs15yPOBrOiqOQeI7s1dsoh1
b6EmxDROVhEMMhzDWuLF5mpUF8Y7NIpmMOJhWjA6oRyExlPBAwEn5NAr7zisnXV0VRJcTeygMZXa
IJpvKxXrXUECwC4etDR9RDFYLqkzBSdY3uW3nAxMUtgtyfE1z4S/eT8b6A9I3PWflJTI2a3x/9Ln
xl1c2PQGSnpT6mp4qnEHBlTdJN6W/unpVr7FkdWfl4I2EWsY9kFSmye/IfSP0bZINtyp3hH7l4GT
QXXXoC31b0Rl7zTYsP1Nd/7QlsE+6YApkDBs2WwDJ68fKqKkd0vKS43i8hvsgm6p3gF+y1HKTsPe
gMhstnlyHUX3MBPl2VH7c9Zdu+O4TAK2SzTu9n409w4/f+to9b3U5ibKVaOemome+bLQpl2S1dc2
c15LIPv3mp6oCEMU8IEuVWEGvBHQAoNgqz7zrC4M5LiJIXIcJ48Rb9229dXru/sBKFmY1+ZzxuTM
rdcvdrALztw824rA+RUkBrfp6FtxCySZhxYMrgGpGGG8erJyz9j2fUALnTMjGy7kI9mmaaEejMMr
3CIPb9jYxMZkGVs4mcTo21J9rWoWv8CewRdO/Ly/ro4xH7Q6sa9Do8FEsOfgMYcivBvERAUHQ4Uf
OsKOPcrvE4OI5NoBHL446Mmx3ZnpVsEfj+qOdc5lcLcrOo5Pzi0rQQKqj5VWWXE2Wcu2WFySG5O0
f1u538RV5i1dvND6g91teHFZ3M51MXfM3xYiSbYpAVA0QjMnnhrTCf3a7Ug7NfqLP9fub8yo1bZh
4xs63gDPPKDTZ6GeZSeXkf52nyyNJeZx6ysfu6+k+UGVM4R6Bxeh5JE+Ws54ztbJChUn7njA+3DE
wl/vGNedGX6ie0L52AVqaOiW4D1BUN99wYz6VvTmFK9Yw+PRs7WDW4/tznFmDAPZUsc+LriwqNCw
a+j/G1ebHmD6k/gIQJSyONxqDMjCaB2vuFQ46x4f57Jd7ZqGgIVqXbq0eNCw9J2ogoHZak9y72Mb
JgFS5DvN7vTvJSvdHWAH8AwD6He+U0JCXa4nh8nc/cymoCm77nfq1lSl5P2vIQCVbNPm9rCyX9kR
g7DvxGKzG1b+pXWyK0XLTWiACCbK0+hPi25caRrINo2ZdqGQi79jYYBXsXimilWgDWBcV/ujYnX7
nWRLcGAiyt1F0Mw4NM3kG1sY3S3v8VKzzgTTaTsxkDuomVByou1X9AfPrqx7ntj2YKy2c/bbHoZP
Z4z5u+4NpGP1jB4Eep7pWlqc+Rl+UfeZt1CiWlNk+2DllSIHw4AEo4pzXU3ryffrFXZFm7vwEOCy
bqQyukfH7puHOtC0D8OCM44t3GXGZd2qXVhVqHmhqHy5V/S0Pkoe0XqTCSv5ciiD2rMnHF6dRMcZ
7d46Y7R8sF/AjjIOQf/ZJoXT7cg9FhX5sArfVtH6/v0UtPoee3w1sRqN3YPKgsbbWO5tSASDUR6Y
aLZfJP68bxaK9UAOQ5nR6KbZPRixlRpX7rzM8OWu6pi5TXMxxdBxIDLqShjnNKjqQ5MExX1uNXQq
mGrQaSrzreKclc7ZoN89wha+HjPmXRnHHcpxvMKETsZR6VFjWA0KP99Suucz8yR6VLRpVA+DOvkz
wCKGLHiH3GDapCqnmj113uchX0IAPy+gQf0QQfq75z/FaY3NMxULL2nW6TuZlDb1uJxO6rUdYhwI
n5QbrHHXK7lP+0xRpalXdyodP0tZG/ylpbadFbvxVGOznnDTfquRng0o5Y/e2u78kgE6n/UVtz5j
y6k8ptKdYiWZzflZp0EtZkwxK+c8F0N+BiBGrxxtDBeYjPaPEbTGw5Sm+a0LOo9QX9mULZRkzJZe
79n+PJBc+7UYBXW7uUopt8GvTgnPFC9T4h49w0mPTTdqcQksK8pldzffmmh0DqV4CGzSKhTKXKCd
lHtKyoxX6vH6jestgMQ0kJSOOd6pcvnm3QnHv8n8fe3ZW8EIluxOva204DXp6+dyXp7qkcJ7/BJl
WOTLcyNAu/UD5Bs1vcw1Pg5YkfZHO93qa+rCu7eWpHnRGCFvTM96XaX6oPe0uZcOjS14uZMQ/9J6
JmbJai6/89YRcVkbX3PNWHSWgYqkz0RH710ZTjWUkcJa+xedcdEd4uNwEOx3t91aPCExHLwMnoVd
TuV7lRehwnR0RUGwInz0X5i0v5rbXirXrOeewnJsvGT/2dkei5rI5uyUv7SyKTBFOxCjtR+wBNSA
iKvQ5w8xCbV15+m+dhhONN6w3BGE0o7u6Cfb1bWiyqJoZk0yvn7DYFAyvYRMzgtGW+8m6RfQo0oM
CDr97MFQmmeL0VfcrbY4lrcQDcZq3B2lj2Bht9XOT4sL21JjU+g2MX38a7EOEiamo4KeM3IAFDLJ
O8tR4vcsmB7cmEzUYTnGSt+ID9o6mOdnLfX8k7+q4Bcu1CFSvpPGTLeOnW5y2g+s3zor13Eib2E6
OgAocS6d2rlC7FK7gr1wiAz0s4yeJGtrdeDO4flDz8dMk8CanyV5fDf4BYXrae1tmoIC85znwYne
iB+Kwn5bqbttuvKIc47CG/YU+egE+EETCrlZN1FyLlmQ7CpkII2mzqKbebPpNdnQgbkX8ttrU2kn
LSheiBpMZ7tdtMeWLBcJJ/HjQiOTPTYObT3gLMii0uAkxyDnImV7G+e3eBKGTMWjYbx1evCWs78N
R7Pbq8Y5tSXLnI+njTHJcKwSeq8ryn3zSXOfFItkyQ2xYWv5Ufo3HwooDDw/lMXq9PFplKoojoWp
CzqHYgmO1lLsEtu7CqojNsyjMF4WtYyqESCQT04l7Px85Ei//nCDM9kqFmBWQt8l9fzapk79YOFu
2WlBc8SH3iIAVC+6ke7qCg4sKKGIZfuV0f1dS0LjaOryD/ocw6F2oaLPHjTYTdYzHLK32tJWwlH6
hxh6XlfT8G6QjRGO8Yeuz7cuCL6mJf0pbP9O4aRPLclpPPhJK+Pg0+GORcY0SfBS5Ehd1OMqx89M
dNMJVgN3W2vJLX2Ph3R0+/dWA6WF97TEsGBZ7BX15M6rRREzNPSiKqWLPcmIxJSVa260vgv2rHjt
hton+GeEMAM6CPUOiyQQop1q6+M8WLte2Me6STnVae6+S9fvhtbEm84+bMpuPRVJ98HFfBqbbI85
6dL42RxnldpKq2JZlYc87SkfwLlI82tf7W8VNVvqXd1rI7Ww4py2KSbjCdcAWYFObaHXNLBqdeo5
brM6r30s2ZunEDfQPDk2Vd4987udCGrmmu6BscPG5VSxCais2ARuf5yz/PVGZNIWRpywXj7dgho8
T7fY9U07xKbkxRunCvLEzXsNfUMpr92zj3/QVu3M87Djpzy6a3FlyDbE6+pc7KQ4jHM/hYtfvRXp
8KhaFspEnBydjTS16JEo1hea2W9NdqRJ0hI1gybGh5p1a5OXyysB2KNeJVe822GSWvquotUgDMrg
QL4+CQmL7Bnkp89WE4wM9uUH4NMT52Hay4gwh64wKFPiVQb2kKg2gQ7u3ixDEhatjoOWkO1n3zNI
LUuANSOpyCHUSrN9HFr1gkho7IZKM0iAVzoGD+DBJZHqKk6aYnilb5FMqcwEAkZA7Rsb+SLYtB5v
RfBe61lgrj9IAdxf5ZhzpqbzIhMVGVI80lCML984EqQJ/oBz9g8JICrSWsP8NQpMSGOOt9cOBnVm
p9p8M06t3tYg7Q8DGdzj6KEMoxHM8PD7uSYr3WfZb2hhxgcSm70HAmneYycZXvqhkLQKrtrGHAud
Y/mYHCuvXI6psCNJv/3tI4lXdiYeRjqOP0bHcW9goxpRevlnNbTqxGPrbJXXcIGXdNkmlDje+/QS
3d4Tw+OgZTfRaHQ5ymVGvyXCrGIoN+u1XNvkvEAuoWUpIH7ccVK2WyN4L6V0IUW4KqBjrnv1VNY8
D9g5PlMyVDugCCPgA1YlqgjNow7Z8IGWLz49pOycHiLJXNoiWvVR9FkS4db3gZhhLWArbVbbwOYY
pktiRlXvqTtO6wgOQw9KjgcO9g2qQ0t+ZkOHUx45uZM8eWTzomDqSFeShdoPDtlmvD7Ovitq+8Ff
1j9AHpIzXyk5FGJQ20TgwXL1lAOvker5AS7NeGRFGU5k/W7hWgkB1+st490tJnXm0NHE2a0YbAEH
H2H8RCax0vIxC5blKROCUB4dWd9Sjt5j5gzvluNQvutJ7VxzGIyo3CHFy8b42Dbmg0v/cNgQuI2A
p/JwdygaPR/oE0fo8tQ6A43QI/1NSF3zjm2M/FjRDU6u8Bc6Wet+b8OXDuXos3H1jOHUp1r1giOT
87DBG7tt4AlmomIIyfp3N7gaAUQmpse0XA4Q2lFupDMc/KaVh7Lv/RBPrHbN9OIXFE52q25OqTTH
FrK117HS07tWbxlk+M1zbo/mIw2mJlpzI7KNHIFkbCg9Q/zSHZKw5kT7k100h6oO4KmVa3nXu4DU
imms9h5FzxFdRWAc6qxRsMZa8XstlTyBPVs4MUgtluntD9s3BdYS+t6Yq3AduDOx2brGeaLjBVbQ
9JTW1hjLQu9YzWesQUvtHBqvpsSDetU4HRZo6TiBmOBjichr2UT2rFLC5ZXxORucEUezL+L09lYx
R7c9kzLM+OAI1YafejFYxQIHjhx3eWD21Ouy3KSz41yrRT3Ldlke6QzLwKkRtcRqS2VaJorQq5KH
cXH8rYMJlRhhuR47ej0jjEt1TPs1p1BgkDv/Jq5iJJpDSpKzcC2y/JE7d/xuKmyxpP0INhbMTBjY
eFFu9sbWq+QTBjT1NGLbjFeGNyA/puatDIgbuu7sHan4yzZI1iIqvb4FBpwBkbbMbofWwtjE1ZyL
QbEoIb2ie9DAnZ6TmeYvPs9ZYCNDR3StMwnq+s70y192P2Vb2lmrg8T0tWt1DwGFMxd2KqhHzA2P
PL/mvTImeVV0MeIOvLmUHKLBo4F3yUnlh3SBxk6l69+BmWz2OZa1Xb7MX4reqUjgRrz5b9f0NGqz
fhlVqb7TgqaQTV2vxnFRU7PLbL0/CsLTZ0ZRxZYN6haNK4YiSr+2LQ322w24X7wMEVQnf4vfj5Do
BADOpdlzN6NCnBAt9djI7HxbOOUfldcWzEKKEqy5neKUCO0Xpfd+3DsYVbN0wBPtGLjmXPTZVs/8
rb928xH0FSHhCXTkyLthO7drAxuu472eSf+MBuO9KMuuzmnSmtGUgZZvmQXBGB0e+7Yqww7T33M5
FWMcjJ0WNrTF4X72++OyWAFOrRoSTuFUnwwbK0oR9emM9RU4jV5pBIs9k6Je3XnO1xazU1UlW+E6
d1lts7XHe7yGhONp/LkZwhIXy6ntaQNfUrn2hsJ0PWR9ch9MUkUgcdpbtK8lcvykYNXviIuD0fGC
fJfhIScgQd75wSttJlGW5b4YiqmZMYBt0KDL/NZH2V46Z53+aJJJpqEpj7I+vE/7hInheWnXbjfM
FccwNJX7NW9QKzxPQ/nNeQaMxjq4YrXejfUmrw5V/eo7qkZ3tatXl5NPVOnoz3zM4H7JmXLN1McT
QGRauAZKvahOfed5nV7qgb0Mur47vbZKmy8tALRQX4fvIPtrissPkW6j4WDxqEAUrrLfcfW39/ri
JbzujP4dEGZwb2k2YAaKgwB1Jrxl2JpbpY53IzWZB+OQradlouBDkCALpT2l3BAFCCVT8tnSzP+Z
2RSht+Z8cr8mzD8Y7XjEuTm/4vkdcMTWAiNtob21ahz31IePR+n66oN0QP1gjJ7D1MoGe4vh52dq
HHznGrP4D0IDw9kLlH3FUKofjRK7M2oyF9MMdN5vHjJHzxTy3KejeFMQPl8Zzv0EN6N6vywJx00G
nPbMFQDfAKZ60ZjqrAS9v21Mmoxm5oJXXVp8dX4wPXRWMx0glSF/aTZMG2rxrsLS6Y2HeHVf9lNy
SCHwsZvMe/lDa81QRGDeaC+bA7ZXHtF4wBtaE+Fl/+4zbh3TZ+rueLJKwtbgYN0v/IdwUVyiOVuK
SK8H/nXRpJRbjd09xi8QnoGdHAwPPVXyTj5Yem+/d2Zfxjx5XNnVameOPnxfvG3ibTVk/94kDEXx
hd8+m6gGLZrpF+wg+VD2uZo1x+TFWXG6q776UuNURMyEko3tZXVIs/q3I7hZcMLz8fEEtdgMvfYo
JhL1hS3TfYp55spLNbhvgAyjpSU1eI6+F1/LX15B6f5lHOTXjCfT6XmXp2TSXwkjuZH4y2ZoWSvl
q7er0vBdySjy7orwtbnI34SK47FaVsB5PjM566tbyXFz7ru5F0GAQ6MAWW/v0froxbOINEXr7Bsx
3ldudav6wnxu3Czg1jx9J0i7YdBg50HLoQPugzF775BwbtP53FeN17Jdt3+WWkkawHBfdbRqjhSZ
J1XGL00Mis8uwdwWf+jWqOctHSdtdaWtWYsmX3jGqVjy1Y5XTpLZo1l55rVNdGsgVKcbRoRRQRCV
oxF6YDXBnFSGvBfsdbsS23pNUFGSpx4KuYw0P30scjI+rJud7oqonjRWJHPpv03DaJnI8gThkpT1
ire0yEpjYw5D/65T9NfdlO/qdeXUw2pK4+VbTYTCe2tcu6i3Jb6Eib2uKk+VoH9+s9Sty40YjG7B
clUE75NTmv2ZMc2LNPl/1glC9idkp2a92KQR/N0sfHn0icazvo2JbrySS6fiHiaY3h3MwEgXOjwo
A3X4s7ysoG/XjUHyI/ZAvLzrzuB8KkeNF21S2g2ckZot41gq07AEp0CAoERm6BBd8+CnOHmZNRkJ
I9iUF+ne4446pdh0IoPzaQqonbFndNP0tlSO7YdOO626C6OqIieCR5lzESNISsIymMi7par9e8Rt
3hHOMsAYy6aReTP7DP8IdGKu3iaiQ+XOnkq9Bt6SFVRqM/6o5A7po2EgKsbuzuy6HrGSilE89uVM
BzeTO8OuokwV8OF9XAvTRtRZDUG9kbhO+Rgj+19q0O/QSsgHOJnr/klI4CHfT4KDXIX2m4a6F1Rf
lUO1aChMs/vOCApbV7MUKZx6M2t/nDU1rlqn2wnOdFU8BliCu63lrVANWhinjzRhzPqpqK2lPDE9
bV2Unja/trZNtZictEAdGz41xy0sxmGjj2xci2RFqA9E9kCcxIuA4eQT9ncPmlINrqOKB5MXs74Z
+kAPlbd62HtSmuQPdRfUkIcakGv8rFYL6JeeGXX8zCIoQlAMbYxPO494/sIgAYyiAZQ8WHjFtwCL
3SuKyLDTxNjcGUIWW/A54AyaDKxcOz6zS7a4aGPxh+MJEM95SGQceAugmdYlVVZVr+zRziu6QW+V
yMa5uxwgLvWR5vhBSEWkCgV5/weuJg7yYXnXxOJHXrI8eAIuTV4hobMFGUNNWr+ZR7L9FeNbx0p8
ZzMQz5bMBmmk/ZJidZitGw8jAsZ3L3lZtLw6x8Cud8Y0YFwoOJmgXt8wSlakJje5a13rqe57jM/A
fEGmmVHpcEIicoUuQUCnBHOcUQDLWZoaOYJmbI2jDFPigpTWlxyyU2oK2Kps11YGADwbmOKGHoSr
zemav5/1vDossqR1n9fU7vCqoKiL1EcZ5TXGfCr2ZjUCdWn8NwzSJCQ6gxMhNnUjLCQt3ALP8tCD
sOFG5Y3Y5KhAvVibS54DQwMNzvUw26G6a7ume3aUU5+zJX2pOzaH3tK+Bii0E3wjZ9JARvwF5Afq
A9aM3nS/ytAjKUnUQScUt3l1C14Lzs5KvCS2hTHfIxqo4yoYRbL9yXfj6MRZSmelY1QnT04POL6j
tnDubVodUYwP8K0FzUnAYAddu0ccg3Ms2F/Udf+QJIC5/dLTsSCPswhBv04hPL7HpmKaO/jTlgAQ
PMDFu7uFgEJ86Vepo+cGjUtzrE16u1lJznSU6K5UL20b6BhPFEx2m7adzXAixLdj3KeHKMEnUifl
rqHIkgIYDv4bd2TrCJTVZUBA+IiAoKlH6ZKRwkrT4r4LkDyzftxRuVQ81JV7InABkNhcDqlRxTTe
2gcBste2ieOMXbpHBkTRSrBSH4PCR+EzpHhlVjp9mrlARBup3DT9/E1rs/LUWOUvrPDZI6bkj5mk
YDgOUMGDiRQvWI9h5/ZpbAXqf7F3Jr1xI2m3/iuN2rPAYAQn4N67yDlTs2TJsjeEZEmc55m//j6U
q9FS2iWhet2bD+jPdjFJBmN433OesynKydiPDqAQI2d10r3rSvTDWscLv6tVN22LSLbPECufRBxQ
kcKkiSWTxmAii7uYBvK+r03nHFUiRTjIz6dJFsNf4U9Xsvb3Cda1mZ9ukDJAh5HUsOmJmSmkEIy6
wipzcUpEtL5JKL9UFHkWfhlaoIKGe4+Fqh2CnNSvhEqH/8A56t4jeBb8BzIUU/W3pilKiuWzDW3s
yB7UbedChTScGzU+OAOHZgDWHAAi9SyNlBBUmWcXjoDr5+DX2/BarbVXIyzphoEcbSd6sFPiYWnH
0vNCub0Ayg/mlv3d0nYgBwbdE7wnNhUDkCE9jJqVPU5nYI2cfTHa4AXtgQUfGSEaHFoRunS+5bFh
b5WkizGaO6of2jIf1Peoq4Mt+B+ODy9xZpxWmfvDaZGqWMYEO59ZGmpmVn2JWppKkLB2rtDWosJQ
qjdUvbXDmFqX8Limk9pwwH/meFox+FylRvcYRTc5ZJQYvPUad+qKMtuJrkfnSoJHGSPt0vALbZc2
pFq2Mn20K7jUhX9WA+i8L7r8K/r89RhWbBR72u2lbq/qyvN+dBEeNUKJv1SmQT9yvK4ch7KWYx9E
VZ0HBsHiGVpqzY6/cxBeOUXwojcRRF6bsg15Qmssv+3CgQwZev1hTKTJZku6W3z37NCt/CIazGiD
OmU8iNTPKWf63hqX6f2gCrJOiDkKgWiDUYpUutDVcDpUOr+xczdWj0qmtg0fCLJhnpkcStJ26C8M
K7ywzOTW8Z19EBHZrBWEalKQ4hjScdbqYA4B08TGgvdQi87NBESRYVe3eRMcyL9YQdF4kGz+4lLD
bFZnP2rglR35rNiUwK8CJwsuPFgxiRHdYaPdEtKAirC5wgZ8Uovswg773eS4K6olOxk251FeWCe1
XsdkvEc1O58uaznQJSs/Cw8qRahHbu6yQyy7smdnLyih28BptoDZvasq6dN1PmqbCaZT08bPUWec
x3l5whFHLGIni1aRRkCMnjHqk4D6v6Oji4mGRzHE7BooZ6+JcTC/Y0aA7BoEuKjRNEDXc5JlFOXY
YFPDmvt1xqbShp5ynt1fu60v910vqI2LBrmjKFNEQ51tZqvSUKdW24jzWrFuYeScPCItvLYfl6LB
xhKuCEQg3cZGQ0rUTfuae2OkfGhuoNDC6KOrSBvI9iLwLipENhd9EnPiQSDixvwwyED1qmCJmTrz
mliiO4wQ4ErQ6u4cTiBaBv4bDPaCGPsrNZUkJqglkip+I0h6bSmCCFFj5lFDDdo9/cvuQlVSLSVH
6Us8RwtZZz2dvbhY2q1Znmap45C9WNbLIO6vQuVtJ1rhnCXAuetxq7aUcJxDSxDttq+Hk0ZW56Ew
71jaTvTMtBdGxV4pTHSFiFVYuzhvGAS9Sq8a2cvLsgORxOPvltB0TyMf3A/h9hxOaE1SGYq9Akhn
1S+G4pHiNL2GqBFLPQdeN2FDCM1q39j9qdZUVIH8M4IV9tCn7liJ0KsNK5nmt0XSo/BtZ49Xzj57
AQjVecKLDwObWOTZmMLu+rlXMjwDIBqd0p10z3zaoQfgsjLCf1cTwN2Z6smS7OOIL36JXZZLlCfp
Ks1Cdu527VyRSUM5aoy9FbpcF/Zg4Zz3tMxOUydPfzp6/udN+MNEvv/33oTlw2P+r7vn6un5nRmB
f/PTjDCzsHGFYADCZiUsx1V4Dn66ETTw2pKKAikyFs4rQ+cf/duNYP8pKDbYNFOUQDnsYhGoc5LQ
/+8feBjoPoKYIMzPwP9min/iRlCz1+A/7hosbKZjG2QAGsApZo/UkfvLT7H/mcQb4NRDGhjDEPQh
4rvWN7OgDwhtUn6n9AvcOamkAZ6Y3W3oxlJu0OamD7mIDiR+of7VcJOuhmg+C5FJnGCHb9SDcnLj
pHUgLi6csKfd4U0Gkk9UM869xzJ5EbUxJ4t4zNOvqB7bUw1BNIHMpBt34C92lXC1ry1Rnfkyysdt
0CrzkUa89qDSUdIWE/1aoWldmhb6uCTpxj0ZfP0qxnR5++alXv58IG9DYF9dcO+eE9QN5RhSYUKy
BMlo711IBH0lZZzJF5MUIdT3FEfrpBz6rdlW3lL5CZ0Vst2RjJoZ4MvAan+Yo8vxMlE2kkekkMON
BqFcX0TooO50K07JvuowY0dacEaWXZFQ9tTJ1W6qio6faFsi4dnVnv4X9wGCRxG2SO0MJsn7+5Bd
7XOay1+orwTXqec9BzIet0nBeo8ki3We9O+qIH7VJjV763eBde2mqFKbkQb3aBfR0mt88eglXnfw
zIZ6a6qfdlFv7B0/qE7irFOXMgsi9sV5ePj4x8+/7egdkNroUBbgs6FlMsO33risKorDkgPISwbG
6TTTHXVKZYHTVtMZp3Powurjy7368t5fD+z9zGjhw5gZTrOr8M31pj5BrGDYz3S277XYvA2gxq3N
Imp29DqTE6/vyZXL8ddQf2fsD+lPv9ffWt/kLx+n484eOzqeyraU4Ry9rDSqh4qzEMBguO/oFUyK
wLiHyqfcy4yXKfFKfenV3R4tnRmuy04fH+EPB9RhQhOysyjRXaRowk+TwbgwM5v8jXZKyu8dRYv1
xFEqWHESxW4wpRqaQcfA5ZoLW7vLQ23dWXpsbnzZANDwK3lN/rjW7lLwDV+zLPOvNc9Bc9EmTnHy
8XMnuProPbvMSngYTSD9xB7qR7et8Fj4QdD8kF0FXiM3rPEwYg65r4aSftJEBvMG4oEOSmkwOqSy
A4UUAEz1eYKAkiSxgHLIgL2FrVafj9iBUBstqrFov4Jrbc6DmUy5GUznik6zeTcQsQZ1fqposFO8
YhrK0SQG1ZmgXvoFgMqVTY16//E9/jKUOTwxgrEvu4aw1Myxezu0+Dhyv6vMx6JEXQazaVonMUhO
4QtA1BERXB9fTv7uelxSMIGJeTgfWc7KSLcNGJ1wkN3h3vR8cz3GWDOyBCc5LgnXeJCxa+86jsZB
4xUwWr0aezd+fGSCzEfE43SnOQJvtrscuHdsmWOfQ6DStnQ9bU72TimXwnaadtnGHM+n0cBATB7b
F/yShrYoG7//Igbo+bbVnAhPt08A+Ugsmhm78kqTnVyYKIWRm7YvfP3iwrQ6UleiCtLWxw/j1+FF
Eq6ylA4QEGG2M9vz3nzWqQrVMKTTj57+3ir2K50IPTaFA235E2LrFjWryyeXZI1/P3PN4e0WkUq6
41g6Wpz3lwzC0G7MYvihJ5Wzd0Eu0cKz/ZUJof2zSeuXOYNvhkmS1zzTDs15U/H27liqqQRV9Q8C
M+6hYtBYLWBLfBOZt8TtTAi25ffTLsaYSJMYCsv3sIris1FxMvvkpxADfHzXrwOODBDcu/h3j34K
0AHbCQz3kRhR/RtFKmJoWldVl0ZUYcYZOgTly2DgMB55PYpQTfnEK2Z1f29AaoUS35cXg2zzZCX0
dmKUDtmzCWfbWSQoXxE+dV67o2QGXcSuquyEFAtJqrQMIvpGiAK5ZGpXn7zJebt29CpxWb/aQV2c
z4zd989XDyenTDTrIYkN4ElWMlhPOvQsDDWGe4EKu4Et5MD/Zjmle1Hw9TwPlUMMSagUhUsfzkJZ
iRjFTUhU5YTMfC1oNjkrMxPZQ8/e/WW06CYgv5oGdhKTcYN1pj6P/ZGmHg3CuzL3jAvm4s5YRGIX
e2V4RVcp1xY2XacZSOfwAHSAK6R5eXm2M4DKfksKzVDrQtNuEgLTD9pkmDSK8/ZUJPasukCiSdyq
iYkJNxfmDWFJGnouOvTskydo/DpCpeDkpisegLIZG++fICjduq9946EyAv0bZCIL/Xig4MkAVQG1
XGdjZa+EO6SIP6yB3h61Fk6lCepQgKwrtOA6PS9abUmafLWNxryGxY+gJ6YMviwKiVFy8K32xB18
TphaU+dXrxPI/846f1iM5r8/63yDEN6Eb88589//ec6Bv4rRGU81MAchTNaZfx9zlPjTtoVk5oOy
+gpt/c8xx/jTxoUNkFXh12Zfzbz472OO/qfLSiVc1zFda57S/tEx591Ha0tOXuykZjQkHE4s3kcE
BjeH40a300A73vs7zE7NKrJTd/vmafzmkPB+vvvrKo5kTRGs6c7x1AvRc3J7fA5UztR46lP8h8Ja
GZ98P2wUju5GcT9MQfNKbtBocucp6s0ClnRBKA3CKxAbN8oAqF2NYoVrz0He1sKUHmNbgWFziIUd
lEFQXYE0YuWqrrksXKsmgLdrsy/Z2FO9JS5N5Gf0TQx5KGNddXS4qoHqOQ3Gfo0NMUTE3HguubVZ
O1C1MOFCq0iQOTBBrdoCtVLobihOjC3uG9og/JSuLtCitx5NFpzFJZ2+QnpLqUWUXeYm1hXTkpnt
9LazKcuGGURlTA7yBzDa2tmpoRFb25PVXBfLYDVoRDhfeDSCiXJlmTrpbWlem+Rthhc6IUV3Ixa2
eOFYUXzbdZh11ySZ5ucKf3VCFiL4uQ1aB5Imy8ZD1dy3c8Ef2RNN08qdl8GYUoqzisiAs2mFOHqx
rioSccAEDkxiu8ELvLusbzpEYyT84aYhA7xYhwTeRNs2tQDXuV6YdSeaGSJeboAMkGWWjf6+Mvqp
Oe3NVHEWzk3MwRbaqOwuq1RxUkWTKnc4KcdLL9Q5P4qKdKQFeYJY9mxjxK1V+Vn5AJ3XfagLd4D0
UxUvXYoBhD+B6+ujG/we6q35A6m3fFHKNbNvGtA1JBzJQOinyHTD2bkBdXDMXagQd2ISfU+ac18Q
OmVoFc1HC2Q/N5bMsUEQ1csTnfAFEHds1uKVElZrfG8qTRHQYwykxzVGo/y1EhwptrpbIininEsh
fiIPCz+VzjloX1lEb2zY/+o2kNOogXIc+6K/d1qnIeLWjLNiVxYUvumEdj9PuP+bnP9wOH/+/eS8
xZn18HZunv/6z7lZUEwC7gneYt6IQZ1g1v6rBAU1m6OWQBIIlMJiTWax/ncNin9G5hvbVV23ZlYG
/+qvyVn9abNZMdA6UIT6CdT+f//n3bG2Pvrfb2sr6hWE/PagbUkBHof/GpONSxnq6GBvxkWXBO5D
ULB1WQSFTv41S78B4UGG2m1VGtopgcE6e/RgKLxlVusd4TxktFA6xS6/TwNpwvApCWxaVoUuvxl4
k6MdTmBVHiCtRTS5Aot4kpaYgmaF5T+Xl15amt2hRuZVhIs0ail2yyZEP1fD1Y/xgI4UcvBNxN2J
x4eGspMK+ipE9wpH3i34r0kaiPo+obLWHaRv1kvwhlHzRWM5vAoCNlArOP3PGL4L/1Qbm1YsvRJ1
1NYlmPVrTKtOp2EvbNQ0QV7Euykq0FQgkRn184lOX7Fz3I5uBlaTtFgNgq3wMjJE9wJV1CZQMgo7
AtoI7ZE72FMcrexcok5DsGjF+6pVAaJ5hPkc2Cq1LewO7L2DPocksCSr6h0Bn5m/NpOE8z+iJaio
ht9Zp0OIw40QYM98ZkOqnUAYnc0D8AKsJco9XNe2Ppm3Tk2lgQgJaAC5VSIgR53s5jv0H4OO0yoo
v09WmD7AVu0SOniltQXe4baIsMb02p36qaIAz8yEgH7GWcA+e1ZkbeUrLS/Cs0J3Uo7dBUuKPiH3
oj9nBtXpMPlaufEJDnsmygRZIW5d7RZmbACukh5KvXR7nUTViNOVucU1EZr4Wb0KOpqIxQbvm1eu
rUY1j/SgUYgVeWTf6CCRfdB9BoE+HisHVLfc6NL1ZKe2t+tGlwVdpk6zokyaKaDsqnpsUiItFxPv
BUqkq8XfxilPv5NRFZCMJBvqLGVIRDhSPZozGVRukqdxsnE0yGjjZpro95j6+nElM1O1qzDOtAsk
VTQ7yYoNMIczsk5IeAkhNutBGOzjQoVYkruWnxppNU9PBJrGfqbNsQ1bTU0fdyJjHMkufN3LaXKj
R9nh+d77bNueO+rS03LEW/ZoeWN2X0mrBTYDi5J+tR548XoIsJhgjckfU/T0ct1kYX6lhw6YEW2E
O4e0FdmeU/lQWkU6FEsjVcO0Ggm+hUaJGftJa+xgxIdqG6SdAW+Jl1L29q1NnNAwF2dBthEXSqfF
zBvxNTHt5DxXEq9lI1DuLVnrsIzlXhvfcKLDqRQGVl5siVk5sTqzfqQoBEjDj5V3T+TbnBHYWOge
YOuGhDI0lXzRdZymC0cPbIB3E6f8BTIWA8OXFbXBtsfN+hQCWOPXuVReMZknXrXs0IXZJFHXfoFk
uPVfyDrUiH8g24HT6gRRkrFXl5jMzEnf+jiug30fxh71X85hvBLf7cYVTTDX3OZVV91MJOSQyB7Q
7N14ndJDSh8WwToKFAE7Njd8SqJsXsEVxalNRU8mWcaV6tdVmQ/knHSedhAEubx4fuh1uDpA33qw
e+IbBKL9i02j8iUo9Rq3Rqzl/QoduxfCo3DEPdtO+95s4YEuqxiWSRVWnbnudQ75yozySysHyrCY
ehG9hEFkhBvK8e7DaKHWWdjI+mgc2so9s4gbf5Y1QqprlDU8F4shSbdYmukhLfVpQrA+aAhIeS17
A43zvkqrguZ7b7radwgD2lXhGO5456fKua/GBF7p1M2moEyRhFNPnrWEreNjn26IUw63CSa5dJch
YKvQmFPu+5Z0XlwiQdftPbOGFy7M3O6spZkD/yViLre/2h7N9HNpt7q90RLPeYnrmV2MfB24QNFM
8kzEodbhBQ3dR2H0DqQkCzUQ+uC+uhCFi5CycqNs45G4mC74fWwulUTwMWVcbBFOM4xlpEV86Uw4
eJa2OcGH8KHCNOBQgAevdBNX2q6uOnxu9WBbX8x8IIihQ/9xEXZe7ywB1lTXmZaMhFdVqIjXUYld
cjklicIflnHiJojLwFjQTCVkXbPOEL9zrkAmlCUG3wt2JciFhKV8iRw7xr2K2ZOGdC3888QE7TS/
9xzHAyw9hlJaPrEY2MAG8KCmPK0IMrPpVzHcTiaaaWMKRcJSYTGpLRri7Rt4eFVgrVwt9/iiwXnX
i0QAC7oHqFYyS+JRb84ItO6Dvc/47Pd1kSO06fGTymVc2laCyKRUd1APjAJvQm/EJ70aO47lVG6W
QacnDpGY6ONJLi2iHxb1DULGPYPP7bTzhlrcDXGKtQKTKfvdJgkkzjkE+/oqZ4EpVwmFnq8TqTT9
NkVCgdMCWqo2LGyt9wqgLGwf0VcxLUvpB98BIqHBSERhXPlNP77gsEHjrPAzoyXsAId+96PE2AlR
he15JjQR3w/8LPklEdqE7LsA978i57Ed16iw5HNZDEQh9qa1DVEQX1kThx24wyZcJ7610/Rr1kgF
OToT7Zfahi5DppUzhKcVc25BhloZECWPMRVwhZiGFy+R/HQV9RPZOGCGgQmwzXL3Th1BZKZCF3yF
g5I8IlhcAJvVvtvOmF1WTYVfrYyS6sYLykI71QqIIuiZHMD/fo8xFqGxT/9xRQm87V8iYxqBMpcm
vKw0z7Z9qaxTn2wsfZFmbkgWAYaXv4CO/9t1/yHm3fLfb7s31UMWPfzr6flf24fp3f779R/+3IBL
YmtmNuBf8cpi3gD/3IDzJ/MJnsI4yDriARy2vn/tv6X4k7mbmsnMFRRCzm2Sv/bf/BFbeUEDj7oK
Hap/lq8suaE3JU3bmGsjNpw68rqIWFFzRsHbegLUfMv2CKzB8p/g+mthJUEonpWU0cqT9nDQQK+z
JhaAT0HI+z3/L0IFKg6vbTcg4S2lv8SqIs9wssUnJmq5cSP6FFmdKScCdAcC+6BNsNyx5azW/eBp
+WyUSlc5QirtYtbZ7L1EY88wZlDUt1mNXt9D0OwDNGuZp2wSTgmknep88/q2/jdw/5jL7X8/bgkB
KZr87Xlx/vt/DVfrz7nJKnQH/pCUVOb+PVwN9Sfzq2K0klrBoW3mNv5nuAIUnNX5DiOTv/WfWp4h
/nSpVknAywwLIn3sf1LLe9++YZzy36C6pmicAxv6JebF0cZcVMpiBnSYjAek53lyKCC0R+BfVIIk
P/zy5sl8Xtf7eUWX8ylXpXRtcUZ++30UhBGSOGf7yxgfP5S2LRniy48v8dpL/s8R+K+7ci0aNjOL
F0nG+2ugJWyAKTk4blbRfmrRqa2sF+8Q7sLFxbB45k4XrfWjWhyKpbv/5Npz9fPo2jTEbN4ZNHWO
4Ly5t/c3smBiTfP8pVf9COqLhG1tYBUnBdpf39doEZ+nBsHp48s/va4DnopBRMHUnuPlj+45hA0V
AExDuNtImHvkplbinIX3xJJrUwLciIorIzG3jvX94yvPjad3NzzPtvQgmOtsXufxw24cLffH0YiX
uco9GlH48tBRrZOu+5JzaFnhVDA/ecG/jFouOeeS8YiZ8Jls3z/jkApj6uOvXdbF+FgPQ3cgPggQ
dqtddrp9W7ESXNdpFC8+vtPfXJaauzlX0U2q0q+9mDelYnIRSqJXITKwbUPg2QvjMQZ0tMYesUf6
vZLuQfW29uPjqx4VqA2+E66KUkYhm0DfdPRiS8HuMcZ8TOIq6kE0wE3ydUwcjDYfX+d9V5uPhusA
3EW8JIXJq5zf85u7s/zEquoSUohXJ/hMxWZAno/U8wS+wicP8n3bb76UyWJroslCrcWceHRLlt8R
HVfSvMvshsPB+YAaXk2fXOTX5zZfBCA2mGh9ngbe30/BwYC0BaCqqPcBb9geKQJDt/74of32Tkz0
ZpL+tyRO7/1FUqKjMBnLaEk9wttoHWCNYUI8G+nB6p9faa4Tzm0+Uzni6Eo+tmuDb5xhEMAM1BAR
5cmSj++TG/rdU1PIx014OoyDeeF5OwooVzjKoJSDHD/4YpvVTZkUn1yCbtPxjEGdk68InDCvRh4/
NA1VbaEPvJmuxrQQe9K4RH2T77oqv5n0FFVw78arEe/fSmou9EN3hDyUtfq1UXWk8Q4N8X4D0L1P
fthvXqaBkkHBE8YAgsLg/b0DQZHEaThgeE2a3vjSa3Cgqvqs6/3r8uSYrHwO6y4bUljxR9dp9EI0
dYjLCvfdY+UCSCOl/AuhZCaCW7wKhp7jO8iRDaY+rujcCquFUbb1ITT1+LTEKLBTiMb3pSqWrd3K
l6ZF+9HTrF9Neqs/fTzw5oH1fn43JaGBM8xeonE7lltYJEUkriKUYBpvkuHJ9s6TpXE1ytuPL/O6
MP5yHdoYNPxsh+THo0lBuDB94kHGS7OzDnjV+w2Rz8O5k3tUnKmxzpzNmr03ES9Dby3kUO1a5NLr
Cj3gdtTi3FrrSfnJpPjrlM+eDYvwvBvDWXg85acFEZRjCxSKpufSqUb/EtfqQ9zsWnPf4D/cZaX4
LKbxN8OQLq7LGNTnY8kvs6OW0u6KBLZvZa/z3iEpOcwOHgkLHz/x33yGrCnMJg63hnzgaEYZQiqU
OnYX9AAZIJkGvPUmzR3v+p9dBl4fazRTJCsnfqzjDVEkNEO0KeOnwK544ZIVvWp7o/7kZo5Xr+Or
zDf7ZvXCRuVJqm7cTF4aqwC6yhJ6iHVidLJcIyhtPxkYxy/p+Hrzn7+5XqC7od913JVZnSlxMpV3
4rMH99tLSL4522S3b6mjD8LK9bZqXC4BW5uQmkVKKE6OB+Tj1yPm2ebtd8edKORbfHb08mGyH81G
RkzRMSI7dWmahEgBT7e2iVcM3zrslOe6XtUPdQ1PJJxI2E6Hy1owORIdylH04x9yPM+8/g6hE0fL
5yZ/ud0hGUVWO6Sp0+rfwrOqFo7XMv3p5rox9G4NBOOTMfM6wn+5dTYiTMYoePXjL8Axe2nqWQeh
y26HrSpSjERzIpFnyWSBCyK6Qb1trhD9IwEAOm1JzdgMcXAZC78g6u6ccLadtK9QMJRfmtI7//iJ
/GYA4N9H7MX0igLtOKzBnBRnI3y3S+X19Q/NkTEo0pql0POGz3R8n11r/r7ejOcS1DHlfWZfGnXL
UZdP1uhuhjD/5JbmMfvLE39zS0dzjm6lfdBP7Nx7+GanflYc8Kkue0tdjG54DcwXBUbePtgVQrWP
H+bxbPc6vF5PzuzV2LsfXXkC7gzIC6wKEaItEGMrPqnIJftsSP3yNbF6zaUkDkPzbR6nebAGIxaD
ubKM0wAnXJruRo59lNz1pYn1uIr82xzVjOtlBxp7VOuDTyamI6E1BSgSNCwdoTOmBhtY+dFMSH5I
NUyOAh/p+092o84TmUA0pnfSpsGFoPytt8aqpgNGLNr+44f8yyg6uvb8529GUZN3rh7XHQAU+aOn
l2YAHEX0+8lM8SrofTeKji5zNFjx+sNwo4ywLPtxbdstnM/woaHEsrCM4mCl/jrGvlAm7V7amkIV
C8xB1N3245v9ZcKafwWx2Y7JgYY8mqMRFdtlrYc1r7qJMbUG3SHUtLUmohuZeGvwUP94guR68zxA
XZHBbL2KKd88XAefdgykF2m1FS+YMrZ4cnFZbyrLnAme/81DRhLF3RG3RjDNkcyLAIiurtFV85Dd
XVCEh8DsrmoSAzPwzCJyz+gw0eab7FMIznS9R8dYjNVnc/TxBmwezXMMD/8XZTgKrfcjKg7tvu0b
3K5TkKn2S1MbzFET3P8LLS5VdZfJti9uEiVzuDpJV5jXH7/k4xGNEG2GKfB26daxWzq6fhN0o8x7
nkKWXmjjiVvDkwvMT571PF7fjuf5IrxSvBHMGHNJ4/1NdirNOHLMh5xwn8YQyQg2QsJtD9EnhZPf
XYg2LRoiTCtsMo/mhiIxYNbMS4gaSrKavG2UxdV53GbldQim7+NH95uLmUy1vD2BIIYq5vu7igYN
F0YCx5YAtQ01sKUtN3UOjlnKT57fL3sYHiAGBxZLSpiKae/oAepoVXyKY3Sg792LjATd6tZLMVi1
iwwQxRBuHHNvifyTp/nLkkKRxKEOS2GX2omyj87KWT1oU9NwLomn/pQv0MdLGHz/+CH+ZpKx2ZyY
+Awwl6FEf/8QUaSkSMW4M0gc30yzpXEQXDqNe23p+T1Zuv/NLb25nPH+cj1O9ykgcxQnFWGKhG0d
hq69+fiWjsfFXFt6e0tHj21wVEAhCosIuy6o+n216jN7Tat+lml/Vgs+vhgjA7MZw5CNNDXn40EY
AmX3dY8yQ4JCZwWEX/86AJlbZnGSr7w80j4Z9MdjYr4eyWSwHExFYVIejcRA9kaVjHzKbkyqiEM4
EC1Csf74Cf7+IgA0wEMy5PWjL8vUU7vuw75aYocLF00Zk2wSoPP6+Cq/eXTIwNhIcBJFuGYfrW8t
76juJY8ucy6AQWf9EwTVKrn7+Cqvk9vR5MdlXAW1WsdLd7ysQaZJ4wLcPA5suWmj+K4O+4fEJm/D
Sg4yii7ZMm5wq9GLxv1sV84uxnVr2C36JOfWyHjMWg0exoW1ZAPU+uTncQxgzL/9gRZFNwR77OWo
cXNYOtrUgJR2giRFXVVZWMSGegaSmKCQq5d2skZS4BMNqzLiqdiDz+blNzllLfrvVmuSHzFhAMK/
UEcmOAwnKi4c32uDr4HvmMk5JsbMPhRjhw990cCbujEmezhPeqHdA9i3T+SkT3AF6tIDJ96o/KLH
vwnYpfDA9Y1RBLBF1E67i6uyunRsuEXPmRMaF57eVfGtK4DjsCVpoTWTJWBHkbOubQ0dETbSq94I
euc0NOre2Y29C5jdDet8i58gv6r0HAeSqGn1W1M33Om90XHcmZzxQkEz3g8E9IHKMLyXkE37vZ/4
xZmB2+08sk3osXFT7IiyfjHNelL7Oh4wbxadEKQvBJNfYku14BpXSo/X5IT71nY0qHItURFAHPQy
SZEHPjG2EKfahFixDhl9JaDj0OhprEBAvocWjGis9gjfAH7rLEynmKpD14TyMm6iDbmYwUlvet6h
FHG3SWIF4aCsrK+6Fk/VzhyFfqqLTF3hjJDAIaYbC+P6eQkQdI+ioIZOUzmbug02HqQx0GI1bFQP
4v26n0Njdmg88v6RFi8Bu02b9zR6VbNKCYK4qLrGuGxAKLTr1EwZ0rzRlRi1qb0h6d24NZuh7il3
h4UJcgwd875zsulExAUJmaWR8uDSNQ6UNpwpw6ggaj247KFD9CpqlhOBfaWjkyVSxPa9BbgMkVUj
12OHxw4jyNIuplWgj+UlujLAlw4lzCEZXhwL9FIexCCg9SDTvEWZbgtzhLzca4spUdZTkY4IiizC
qmPyHVda2FvrmWyE3kX5knQmI77Ezqhf8b6I+ApDXZy55fRoImJa6Lw0ZIN+wnNWGb6XmNO6dLMX
2eF31SPnMp9r1rlGPHsEDqXPFYQdqE1f43p6tGVofYOcAvWo7qE1ZPMPDONi3+UWjvzcngROK21v
FMZLIRUgEkQ05YKt0hpG2aJFqKkl8S3SQ+R7BclYnQYNtFXXXvDsjrWTLXR/1O4HM78Y0TGCSIYN
Vo4Qg2SVL/tpJIWpgM/GXwIQYo/9AW6rvtAmz4GqLfAUFq1B2EA9UvnIx+UEpGgNVUpsItFdWOyi
l7U1il2fUp5MenYc5RqX6ZdEll0N6JxOJLw8SurdrGgcwu9ZzcGoNtN2OXjlD6mDEi3DpDhzhZgO
HMviC6xQ8qkfkNcvpRWog1d9n5LohKK/6Jduk/nuvT2MRD+lF4Ty3qbmfeGhxhf9bc7wyOA1BkO+
dnr0+lkCIDmoXdQGCODim16jGbzQRWnctPqLAry+0p0WvJ27AlP0bTKMB19jmA1sqNAG1fqKV998
iakjIuetk9vagykiysha038L4kPD1FZ24ExbBKWtZhk/6lCzNmFZu3tUqMLGQwC6JBZnVaFgpjbo
VIkW811y9IjXqBPzkAX+htC39dTUfEBEGBCDNqSA3c0GOakxdUspEHuheLzzu6RYWZjlFgKZnOij
irjuGjQZ5tk1WtitCoKdcuo1CfR7RMsLpbvfzdbY4DpfNWwwkincdIqMtKj9OpAAokchlyOpViTN
UwvUDQ2QjinTWjeqWFtDuytaItMGojNy4tz7Rd15KxaCRZfnfbPrIFtBfRSk2mf1PfMY5ENUegc4
yUDYCzKj9enFgnCmwqKYEdx3eAQ6MIpMC74FxBF231BsQBiIR6H3PZtIHGmMi4Oq1HQGq9UiRiVi
Y8F2gqJM57f1D3zLPxzfvJr0JNk5kTUjYNBgQzVrvHWnRaJaW5lzI33edG2qADjApOXIrTDrYrIv
rwd8k7xvWSTI1gz90hAJVG/S8B6nCcxlN3pPTg2pikxF607P/GQH0fdsxrU1gXaH0PY+gulRONG4
8EnbsGQ2rG3E0/44lZewKMvrUiPywnUHptdMQ13nlwMhojbOBrE3QW+lh2oc1FXq0uMQaPuCReCW
6PFs1gfc2F+bjPhvz2mjZJ1mZT8cEBxnW7fzt97A5+1NWvui0gI8K3zBMfiSNeSHSD0etpqWaqe+
lXjWdqpT+6TJ4kBbjc7kLEOEcITKzETpyD91nFxbgQhYQvVaNgFc4/9P2pnuRo5l6/VVDP9ng+Th
CPj+MIMxKiI0pzLzDyFlKjmTh4fDIfk2fha/mFd0t+Fb2ddVvjBQKKBQSiklkWfY+9tr6RsSebWs
H/04v5nT7MkTzUo4cZNOfoBamxGpzea6X133oRK1pBpYl7Eu5TUXQBW4MsfElGNqEYTalhO3sKhS
kgBww90OFjli8M0o+/mQM8s3kJ9MXDoYI0wGj7PHWwHb3YF1zkzLU58K8amsm3hK6hF7s79FF3ER
Znah/LrvE/DqaK4Y8ku6az5d856uBCNJIKiy9kgqEruRpqbLYKPXPalFjSec6xp5hsD9bOmg+Apl
YKlOPWOjVuS4TLdm9Vww3B3OFS80r6ibANE8KvdYpEJ9CefSPbk+06Wj2dgdhpymCu/m1F03HdVP
AkqFiWgCFWLUEHMmAux4UZath0yn60swjXgeK9kNr6vSzBwwTM8Ft0eWtQ1Tfz0k6QhnX1s/UlOA
HGpXqJ+tJb+yUr3TR5N0KAaHMco5XB5T2wAxBEPzWhlIMnFemnO+QV4vroaoathR6bwolhhEsvEN
/ka2mTmjaLGSkpKU0V5mfyEX6Yri1ShVq6Oaoc1DFY7+pqVIybCX6ar8gIxy7IlTh+m1IFb6vVNS
70lCryFbijsjPgOmRtDYIrUYTzlTFDdu4VsIz7MovK89gKdYVMzbM/k9nwfbOLqyewbF2X7PfRe8
p7N2O+kZls9P7zZMlGt9rb16ecigUZOWDt9EMXQX0vAH5rA07o7Mrfe+RLfER6X31ty2+cZnpTYY
CYusCQ0JQLNV7swGr5lb0EnttGQsuwuLy1BD/C/SNP2a2i0HlBsunDR9h1AUzASEuvWbsyzXBllF
cfBScUAZT1Y5zSvCQVP7MOhgOCflXPyAGUJot+EITjl6fkzABvlTe2e5Q/fUZmkeLxQC44F5hEM9
Ztm5CfRxyEyBui9I8QLU36BiHXVTqWzblY91Erw0sunvw8R/g5+QRmkjdqsre7oOMwQhRePDwHFY
f01Xfip3VT+VeyZd0FFBCL2S5PUPzjrdA7V6DkoXOOhCcpwPggICzrx+EtY05cTXJRxKjsBGFFbO
U9ExE2AAMjg5S4u40c76r9UyP6GPeCRT+mYsYq/9akgPVcWSUw1bVzDFx2dMvfdSr2LaJkoI7LEM
PjwIUvKsv0e1OtNDPrQ9XHHXILAKpEp96Kzp3oYkUE+Sg+9918PS1/0qX8ZV3i3GVKu41fIpJ1Yf
2wPwq3Lw45ZZll9rZgJhUvNXKX2AtLdZPcZOnC+ZW8zUiux3f8w/wV7P58yeU4yIAO1Pyh8veWHr
vTXzTbSNTQ2mzL8I0bbgFEdGFeabrgB1CirP6i51W/c+rQqwfm45Rs7Ecbxf8mtqmudB2dtwxXUb
cu187nBQxEXOWE9kSB9Mcf7uqWzjTdL/pXyPQuQg0/t6DE5eDn838HYUNza3EQlnbI09aDR/W3Wi
PWtLNIcJ2/zOI+F/IFAJIT8IFAlqv0gjzTIAuWy9vY+bNvMellvEu7S7i195Fd3osisiF+T1Piyp
j2hZsXHbxEqmO4FCJtvMKtl7M5NPlQV/s2hpJpmL6qD9zma9L8WwpMg/WevH1IeO6mp743SZ/g5b
P0QKkH549jxFY5IiVMn6pzBsvzfdkm0nM13rc6egVrGGkGC3k+w2I2SNl05yyMqGYb4PVQOBEUxB
uytCmHjeCLOK2RQzpcdPLyLCUDttpeUB46OT7eSsp/6sFFisNWl+2SIzjmqW4XYqusJh28QItS0E
q2odKoreILG3dlkjcFyHgqH3/qNZuKozjQXUPcGaozlRLXnHIo4sQ+4qNToHwBNgKngMwHuV85fm
JldzWgMpT/mrtUf1WDC+UO2EDqv7PGebPAwso4gxR8051AITTZBOd20a8+I076sOw+7ErTlJ7yZG
rJrz3KCDbznYC2BlJUC6J7x5xL+4YqZzPFoB80t5MtTlIdSjmmGSgdL0o5A9c7iU9YBxbJPM4RBj
GOTvtlhh6T0pKsNiRzd3QgO8mOFxnkVln6R0FvOBIC4wBuNGOjhQRw2Y8ywGAz0sY7BjtYjlLVcU
agC0af4ChQFokd7wjeMQ+FE54JiNUs8UyZvd1lO+N51Md3sr+7uQavTlO2F3LABFWZLZdVyzel36
ya9I3S7LK73DUuw7uYSfqV1OQzw5Pkn8QmQPfl8Nz6F3w9jbbtJs03XJ5rMsJn3iIy3ju06DtN4X
mQq+MKg/Yapsq1l85Pj+Hrh2tKzKZOnFPQcSX3/JRrvZMsMS2lGSG0vwZTLSJrnPGA4GlCpnPz8X
Y++l11Yspgs8jkETcL2SkYhwOMs2sw6z0k+6adejgcuS70V9qqHEg+I2Qx/JmotWRK5GiVNdNl34
1qJIG+9odVXNxpDgCsvSDfc557HhMK85I98G9yhbumm5ZfNOPJ7G8Lo4g76Q7wGXU9wxmYXQoekY
YbKMm7XuNjD0Q6tUveaWzs6SaRauXBbIn54BO3pkgzO/Mnzr6mkvkxcjfM5zdcq9lot4waqybqTH
wCL0UjY+OWXX9obqdT7ztHtWiP2SE6Uc+8zVPD2xm05x6nCLNfeW+chU5Bqj9sTKXCvh14dsjcGy
p7nmwmb0VoyfGZ2HO5pxb+coBxbIFLtmsLYT7obmNoV9rfLkTuTuVprLnVBvjv99WcHPKovZH/LY
KKOVqB6Vsr3kUCBuHTcrbH33CsS3fZSNG/vrA1+w/aptS+5gx93cjwjeVour1mVN3lQQG5TJnflu
6cckzgqXCm+hul1WOB8UPIyNnpabPFI1Z9nnZyaXhsvArc4LImnwU/L0ABw1UQBd54FR7NzcT/Nq
fvZ0JMcod9eEEWLmzl4q7gJuyYu30Oye1B31OfEEJ637ou3uVd5REFRnH1oIu6Xks6tiU3DfNgbn
bItBIsJpEY2jntviO78yspg2LOdeaOwktktrV5llcp97TNXb+QgXSXHNGTnsZcaH7WWR18yYtQZQ
5CyyzYqcBpgvqGym16ytnpgaXJcK6viUb0zN6ZCfkC8qC0SvUx/dcMW+kyuvNmjZ5yELXIrkEitC
9riY6KJ2jmqz4VK7ximz7e/husw//LQqmbk2JFNHWgTZhgeSy43feCgaDYouTUtRRtHra85MOQ1q
Z8xVtgW+ncdTaMOTNKulvzIek1DQEQlhwszkL8zBrdqOne+8DMt8B2o/C4jXy29zaR59lWiOcA5I
TiZgeOLhIltL1I3ZS0eAVW6173z2jthTzX0bOm5hh7oeMp+SFWNEjKuUV6tpRNSwN29L3pMXzqTp
0xDKHVOpzI0zSu8ebYsSFAppcR8s0M53lcHgeYQIfJpfHK91IkpfHZr4IGGwyu/hHw8vs9dI72O0
MFwV2NmogDDbKdiZN/Z6o1FEdc961+wyMJLGcXRRMJQ95tJMnTDGXScwAlTewhNaWHkdTWfbtCba
e3AJJRjLdQK8PBquBdGq1YImTG245ZnK+cq4cAoIHP+Fe5GdYqiJY8M7KPNi3iyctE9+U9vUExht
vBUTbgrjqZrvp6ZkVQxyhuXA9/+qKmxDjw3F9ecQXfO0sfq1h9JSGW9tWWTn2fDN5h7y+sIpb5iT
4xh0ykZJaY8dYJcED+5pwpFzFsQ3g22StH3DaSHjKavSNcZpNxe7kupFG4XMgb5kZaiPKyistzYT
RXPuM7uFpFtWnY3J3C41jvgpLfarvfhAXDFRcXxaYA4bEAuAI8zOLxN8jka7zP1wMuwiHimYHsPG
RtsJLOilZ9P/WZmqxBwWGPUjSirsqMaUWHEpS8aE7R5fKUtNTSCfwVbKJdU+dJf0R6kH8y60ivSQ
rAAgmAodWuFFWM/EkcaItV0Ci/bVDojz3DU7ateydp8k46UJvDy9hux3UTtKbqPfdC4cbl6GMzOZ
Rl3ZZ42PzDElyGjtsmTlU5AJKaHl7FcvITGTMYxdHdwmzx44Qzmv1MQfRL82h5Ie391i9u79XHMx
skbk4OyhujiBWqheCsxKDXUJq0U4ZE6Bw/2sLtyt3S1U4Q8z420aCEWp7LUz3rUmAGgAeK/Qjc0o
21E5dtVy+PNC/3/Q7fh7KBO3vEP00/+t3Q04ZM3QeKlNP6g4p/y1sIZ74UsyP/35F7p1gP59O4Hn
XBAY8OjcmMGt7/HHFps9dwP0ENpfdBWGDU5Quamt4q3MvDcurTqm0Q3keXL+s93Kv39dl1kUulKm
AAr3x6+bMWyC5YnO1FTX1d5UaXmtmff/iwDM7/3K21dxCRPS9/UBxPz+Y0wHA3BQxY8xcxhxbyw8
ojbIdj/YNbU3HYfJ/CsE0n/wi6OdTS71hmIjavhbhzQb6r4bebO5I1ooRRvKatMim6MipbMR5Iz+
4kG5Ndf++PtzTDBzcAcsAvN03/74c7S0L1pbcuNg0nAfpsumCoJrocJIjMtBA/JfMmbay+rrnz82
//ptOqSlA04wjkXf3P2t55fzhnYlaC6M1fWe3248D9nG7b0nZiL/or34H34pB2Tgjc4ZMnrwx+9w
htNgT7fbRE3phnlek7yJpTgK/8Wz8q9vArEKkqE8jCH4Pve3BmNDSTrsJWkE0UGiqpYYPxA9oBVi
NvIV4CbsYn/R0/yXlDGsOhNs3y2z4xLdCX97CwLtCWX4vH0jXNJoma09wrrydkyhnWW+9lb5rW/7
Q0rtsUPhhUbhE1PYU1HQb/jzX+i/fPcOGnqy5gTgbWLVv/+UJ8PqF4jUKEFyvlvx2GqTOVSkcIqj
VHVo/mpo5l+e29vXw6l4o29CzxW/PbcutWhTtTaVvW31MNytUReT9nsb9n/+bf3LAsCXufW/b/n2
G9Ttt9ex8Tjke+ztG0pWTcSYB07BZHmSrvHCRpFvAnuK//++ov3HxxWYelDbFNo3XvVTVUwVVAY1
TgqFxrC7AeX//Kv9nq8jC+/cYh9EclnE6cD/9gQRVQK/iDkb4MV4srzkKvDQS86RN4w5soI13MGZ
32Xyn9zJ/9R05Utb889/u/2ZH61cVI4w6e90mP/zX/vP9vpef/a/f9Af/gxImX9+3fh9eP/Df2xx
Hg7L4/iplqfPfqz+8fnTz/b2kf+v//O/fP79s7ws8vPf/uuPduR6x2dLkXL/+ylJkh//96HK//4r
fW8oWv/P//H7n/nHYKXv/O1GQSO8zDDh7VTKMvWPOWDP/NttOeHZI0/AznAb9v3fg5XB3xw4lSYL
JEPaPq38f04B2+HfwOjZtyPRLct3+1+/UXf+jMLDuMwfXzfG04gigbdiGhi+GLOav70Ho0w5/hhG
AjdKF2dDBJ9LlorYJCrkQOOgTKxPHSo5gv14BY0p+1Y6BcLiCcqKjYnEwhV1AdlHwa9PSPgZVJgR
F6RjSYU6uQmUxwDT2Yh+LN32U+7nNC9SXT2UoA+QMGcU9DHXwfvxS4XlpGztH24vHfXTddV8B26s
xyzG1SZ9A8Jbf50Gf7oMjv/hU8h6rJrahJwS9hUQkKzWHIXo1WP+Do+dF1LooMEdm0YaPJI7AQhz
q6k18gJrNkwoh7dshxVgrOEcBnmwHnKn3oxgmWMRyPEkA4gkvaqs05SBOHVp7mxozD3462zGLgxe
ADLdtTb41o1O3MHE/r4ggYxHKDkkDtFen5ypPvesJ8S0U4uuwcx0dWMrb891ks3KopLYizv0egWy
WLPrdzj/GjcKzQTuD1Jii95i4rZfuDjQqyAO25MOs9KCqO7kLDdQDiZDy8uHTdfW81bVYdx3TMjd
1wNxVrO2fo3Gcilq6qFpV1/VuPTpVdZ6qSMoouqLUpBonaG49HzKkQyFV1rHJID2sl0g2CAwsumX
og3mRV4mx0XhWUq9g+IYUg3IhsyOay+fuCAB1TWUQkmLRR3UgTD1upkLyiA2HI4dHs5Fo2a3sucx
FMOdyvSXLtdcc73RqXdAGIodFzR55/JjezALeRy7NU4n+dBC99guNIHjirmXOFXezpr69xKpMcqZ
3ty7K810Oyx7PKyj2k+h5sZcWSFaENe6b/xxdLn9t4ziSB6Z6aQHN3ugqgVxxyiF1keZVcur3xOO
j5dcXnsXz99QnFqQqRlyhNQZGaSsaFszD1x18Pcgp4w0Om8Nc31JkupIhYriVOZQF38kgbNmJ5lZ
Of5pEWjFJVj7KnYLChobBxkTPFjCB0XlRp23Zu7G7v183xvpkQt48j0EHrrJs37aTEzsefHqzlte
62IzO+b6PGMvoYUya5Or2fhiJatPy3TiBsui0f6cpZdTXiHhOhAauRf41kdSChsLr4UG1hZDnjF3
DanKSOXL93yqfzUi30urPcELPK8rzrsy/PDI7+5KydBjosKzb+XJF0dnCFPHgn6NTKkGuc1Q9rxH
uczjwmuTYd9Os1F/2rxMO57pZT4xrgFkbl1LilwNl/SyaZ6BMKN08udxvKxUjVc0uUZSntqpmx9o
2MEwNYopWHB4N9O6gRtCez91zHjG7nMybLN+aiizPqeTeSZCTRE7kcZyGhW4rlQXd61AeYx1LSSF
laGuI9nuTa7YEePwMZILZLkEI/o9SvCp2eS+mVXoM1f1bnbUjFCdYMnerP0M9d7JZ/fEeb18NMcK
Pj41C3lJaWLZaGwgdHCSBzsiZ5nRK+C8/zGlFBJ2vtJkCCq/9V1uZQuUeIdLrVGnvwCaeKxzC/Gb
mib9ijL00VjSTESdUf0KSc18pa03JnsSCpTzsxEqNKw+Cn8Bnayt0WT5E06Ud7qb4YmRK970yqo3
XckwkZEK8VKiSj35xtTvTdLHe+RsKi6sQGO0IUtSbqGRqeNataF56EL53SGdfAqXzr7zmXhaIr8E
n0IVoCr2g0xcmCWqE3pHETZk6Rvwzdh1Bu1RYuSttH4fYIhtRD9Qvu/ptCZ5tW3bCXnROrdgEaUa
KU6VVIYi7aVqjdyKzEg7+jXZq5sxhh6NtVFoxMoxI1pJVfKA9/dFBKSZIE6+GF7CSBmDjkQmqAG8
po59X0kKdMYUHLyiIy2TzcGeiuBX1ld16jFGnkMXIQYdDE7Gi7z4NbfoDgqNSb09u81ywt8f0iSI
664Ydmr2lo7rvR0PVFTP2eqrO8PQ926YkQAIiqpG5+jYHAZrwJzeQea591gatTyJPm++TdRwXteR
yZios+1vIuweR0NVUZNRjQSO9MpTjq1+8h9t/EJRaTmPnrIWM6IxdUkIlRRL+dP2UfZtiCvBoswS
81rRjvWiMCW1w/JNfxTmFuKyjaZVcSgC54ktKjjlTYWNKXXmS2fK+oViVKMiJ6i3wjC7M9rqW63t
pnxcEwy5UTHa63srVTwN0Dd6Kh2uRJg5KFLVzH70VMtCiuR5t2wZSQFTVU5TLJUS3QY+czNRtV29
uEqwI9ZhgUqx1+cW8oc5S6511jrsdO80rLA5Qtq3rkF/gVOHNE7EMXuXGA16SBcno23QoMwJTEVG
bo3fV/w6L0MeGMd8sJv7tbuVqwqD+2nkgbHK6eeE1brxVPOS+DmF3QrxGptjU/btowFcJypMgSIY
3XSPkoJt7H0ZJPCkehCZ2iOaWp7tIsfCnBceYw62Pf6YfF7cndNBzdwE5CS/rGOQn7BQNdsFWuYb
6T/RndBGXgEnsLGsPf5CuiQbZt5NOHlpsRX0BObAN8LIvTHeisJtjMjz++Fb6bsZVhiH5PyuD5P6
wVtGQhkJbozLUNYw0E0LDEDUz/Ic0gD8Rp9L2ee5t6+WYjijr9o9vuQyJl/xo4GHhOBGVBvadkw/
2k03vDAeZNKks8Kzx+RGEnFjFeVWzEQ3vbpI92XhFye7F+GLAMBC0zmtPXZHaqQFW2UjJ0BFXSZI
0dsB5K+lzsjX93X4kJn8cjA/cVylf6yrj9Qa6K9SHipsRt+lQgHi9ACjAplgvsvxQ8xRaTtYmG7U
BbkfZm8cGfQ2nWFjEd1LX9Jh8T+rZnqE7DTUGwryPpo/yckq5jc4AN1aFtl+caQv000xE7nH6xn4
yNK0eZHjTK7A4VCaXDMSuWqTewVRb1kBs4+C0RBZpO0w8Q6Fyg2CfWNu6B3jUn23nxwDIpLlN3R+
lfGFZHpA0TesDmTE7J3HAWWGEN1MxPzd1rufSEJHDK3F2UzWZmnb4NQXctjl7fSGql7tJBkuY2Ex
zcaNFXZJDFAJzhxPWlzO1ByqAkOG4UCc41fVyjeK6vAtFs+crZiRxofeSs6EhJadbN3kLqntaYdH
wcjiJhiJAa1yNPDOZTUlp7nOhk2W5IuMp9klJtipdT16AVoNXWQ21dykOwyjrXc09eAB5tVnlZNe
KUphX3NT+ZdkmbD5rgvxMBRM0r6abKUfjI6orVir/mLWXbDxPLy9eD0eUVmBsAw8MmCAHe7c0rJJ
7EgO7YIA0iLcbB+OxrOazTyNJz9nttto521RqFc79Whm4HP9sWbLwSxrchZz33/xdQOTbUKA9zHa
iT4QGrJ+8YuVB9r23j7UxiNXDnrkeJObgDM4ESrpz9vSEOH3rrPMaZfNfU6eSQf6lZUbYemQJfZp
cRUNipowdcY+jfDWlAh2izLVH5Nh5q+Cwut3veoJwZIY9kQGQIWmUhjHsBXVeybKcjPQWcdw2Fvy
x9o2VrF1LPeXKzjFbHFwnkpjdFp0pSqX+3V2l+o8YugsoMyk3hqHuqigsU/1z0r403Ka1sKp9o0e
CfAFhkQAlxhWF8t1zOFEtmP5YnkMixMVq/m4wMbOvtHaQl7qE5tMLwFdDPeSAYNMt23Z5LhvaFBt
p1CgZ19ArDVXIIsdEZ2F5Qo8S9tiqgj6IebjJvE8+2ExHB2IdsXWIK8UkkUItWC8qboZd0Q42Mve
dmjVQYkLN43B/rwxaGLEdjB7H8VUTw8Vakhnl+FZpvuT8o41BOXKXK3P4dS78ruqfM7XTqeYSyl0
3UTQf8d3BLqWdRjh1pfnfiWrM9bUvs3RANqkwIE+VmY+/yz9zM6jqgs5hi6J474MjptzsBzJXm9l
V7HxLvNyQUzp9C/sIzXsZzNVydZoq2e861V7Gshhk7uwZwuE6Uh+bibIMvQ/u8wMx53W8j7Ucu+L
rH411dJ/hUQEbsLos+DNtSdW9kJVtCUKs1f30m/LuyTJ3Y+6AZoaTeHgfJucqhmQ7k6puyvrrhl2
dc+BCgPoA5Rm3mIBozYnFg8ISPqP89pZEQe5Ydj2JARxz49uSkkVezMBWpfkNelAGInbuirKjEag
zI2dyeaF5oPMpLU3AXxuGCGB2gBZgXZIiywVq9s6eP6u00UBOnQkHEf7qXR2A7dG7/s89Z2zpY1D
oNREsfQlMahRE61ZenLpNsLHCBKZ+1iXZEd2WTrn4znPUqwP05CSbFP57U2t6/oXMT6vYji3sF45
wVCk7Z3pdkxKy0MzTc01IQb7gZwhIOpo5CbqFH1DRE9ZE55Np2wfylC61T4vkoZTnGh3DQzhaZcU
YAcvLje18FjQnmPj76Vnfg3DinKktKRxqfLUI0QzJVdl3mJTfpa3rw25vpwm+TA9Vok1fCiQxBtJ
2/JX33QTDMHFi/wwMxuelpnTLBFFcV+ZmpzIbBHv4N8+gkCPSaCrOYtOP7naoVdvuettosGFQZm0
JnXnIU+a4jKGBE04k96M5F3Wt3jkR7KBEBfXhkYatdhu6yaDQ+u0W8jcSqmg1mK6AiOo84OYWAS+
tmFiJidqebrnXB8wnZPR9GIQybUvvrE6T4S/TlWKaRRNOhcUr5vthymU0834BqJhn7mcCoBMVuV8
aUJcrdYKPJa5zyZ/K9Zhrk/hlBvlsWcGnUNvttDpq9aUFGgYcgnSahZE5DUxpCVeVU6MrMKCjMod
Zsi9cPIF1q+lPX00JtOfD1RO5HDBj+61D/2NzhIbEFrUaeS29QOFJTzSMjOTHedctjJi7cM34KKl
EQ2j4d2RRrS3BU8rR/WqMB6XrOrZpQLDYydcnjzF5WoM0M8nDkrOosidq+0X3pFKTP+gKjysgQE0
GXdG89UXY3rmCBIcQ+4rz8oS2Xc8jQ6HhiqgiM4lnb1UJPhZp2wi5Um6hM56AEYjLrGDnic88Rxz
6nbr2U1/MsNlvWfunIv/nJNeMDWlVMC0gFO5QDTJkl1BqDrDwbYMCyaIrJxfmZgLcVd2U1UfwsIo
D7TkfUBJyTRZ3LmaUMWNl3oNo2tw/UvYDN4t2T34cxN+GELXZEY56JffJ11LjIa8d8gxDbc+6ByJ
8ojdcTw4SbA1hcbA56jnQrbPZsCvNnR/GmNivunK5520upe5JWdt0opsXD6VWT1qMz3UAWrAICmW
e4Ydh2fJUTsyfPeSyPoA1NugfZR+GUr2vcY9IS384ND6bhTdIx2KJ2Vbn/TozvYIg70s0FH287ud
GXns+MMxTdansKiggPbVewe8I6YG/2YI3sbJbR9U0D4GVv3NVc5zbt5kj457btOEyJwpOM1k7T08
/XsqN3c65CFT1voOm/VbC+0/Dvzc3dVSIntmqSaf6/7ovNL+SVadWwHAVy4b6Tukpm2L/tIIJSWa
kDpK5YOhH8GyDiHdf2HatwdmAJnLlZrOLr6PWhSHWuYvZk3mrF05dfK0f2rBU2JN9lNWtF9Uz42I
CZ5o8eTI7TwBap+XvToaknvOwSzMljxa0FbafQ0buXbbRi4jfwXfU076iu6u26IcP7NBX5NFsccJ
0qbhOt9DNSSB4z1R1Lm0VkMO1NsGBXUPZDS7xeJO4S6M563lQULnPWpjEnFiFzvfnO+MvrnCV0JS
WngRSmsDPrFH7T87a8+oL40sTE4G7b05VZxLvOEbuap1V0Ippaefh0e7gPCArv6eA1dPcmyCod/o
LYFFADLD8Bou/oOywvZeivTccpMyWZ8izgRz99oN7i+78sTZWpzgRBqnI06iuztmkder5c2Ej4lo
tb5/CBTheXcwN4WXfKYNOfA8Wd/pt32zvJIpoqrEcWzk575NH6a53evZvk7D4jyJytNcPwgvS3MM
Tw1P87FvjebAWA0MSEmFyh8DEXHvkXd23+UIJJavwL93UvIXZPcncuKdMo6rGzLyemN1TIpX1VVZ
7nz0suKpdVEOc4lMePi6/Nwabi+24vY7T7ijrvX0kcy46GiI80zk/DRvCtUY5TTmqmoejr7T3FtG
8bzWFWWkSS73IeP2Hz1eb2jHX0axfs9pjaBW8AmxLvdUE7pItOLJ4vRurjI/MO+W7+uGK5+03ENh
OdYZRUQfLbUrNmZPICjNp/XehQt20L7c52TzaAZqHidWb3B+df/Ml5Eg2Hk9bhfqA97Y967i9Evn
luQTSdmoMWrz4DGLR63ZvjS2Hu8DKmrRKMsX0kNPbpF8G4MMtiw7OKcNCgNm8llRhilD8+LVnEyT
PB/4ueZsQ2P42AeqObWZ03AaIUofkmUk1ar9JY17oPlf08Wcd1RA7ocs+C6S7q613O+wlvWWgRuy
qyHF7ipMdRQ04lsPp4H82XoN0GiTdOyZWCiH72E2gbd2cugFDAIMRHmypRzC+zr1NffIwrOTbd45
mXHox7RyD9T5KZQ2rpc2PwShfFpgoaX3K5mVcy6t9blvWzNCUGg/qiwQL95arOepYVAMtv9byDVr
m7lVuxkLRiGYf4Jup/tFH3RV9W+Iic2ogUK+9XPl70Z7WJ76JFtPQiY1r+ds7MaF4r9pK/9jrClo
NCOFdcAAm6yQ7DTT3D0XGO53ypnhJ9XZna91ecTEYe2YRiTwJSm+FfmpLduXoF4fhS9eUs75UUeo
6m5S9XIolvFQcSC1HXvPae7SQH5ioswjIJcTZHXDxdt5RYYdUvgvCLK7DXWmJmpy27ojIBccblEr
KpJ3vLgec2m8s2Lt3pS5Fseyz2uM0CmR+b5YYyLMNVna9SDq4eILqhOMmN2Phfm6dN7B7KWMHcpn
d2Umu0+Dub5DOs4rxJJax4FyznnTu8w2zccmJNsO2LWv6+Q5leNNYFNYKvZLcUw9bpCJKPuv0m0o
Ga7F1Rb+gam48iIqPWyVPZVnUM3et7yrfjjB6kYJBvUIH9wrxpHshVaQGUMvLnc6UCccIWqfZv2L
8utmkyn7pG7eu3zqqJPXzZud+3M0j+1HaqQfsm9inXCjr92ZlG2lf5EhPrQlLTZG6Np6lzustCu3
Rq6TgvoGV1I+K3kAXqWxT3cVxP5Ik1xjNkH9LDRc5WV4qJS1d1lHjrlT/eSCwwZvmHu7qw9DkH2d
g+R/sXdmu3Ej6bZ+lca+p8EhSAYvzr5I5qSUUvPoG0KWZM5zcHyn8xTnxc5Hu7rbUlXbxxvYQG/g
AI1GwVVWKjPJYMT61/qWbxvTXZjXnKDD7s4RlfMUzqG15drjl5dtWPjMjY/gur/McrBfB3veRaP7
mSqYh44PFBMTv3Ndm7txqk6oLz8Z04CmnfkNNFDk5/VAPTP+JXjd5tiFJwzEcr/tPEZJiOaCLFpK
7fk4wVYoC/zLTNeCQ8cydW/p3WOyAOVkLe/dIHnidPLVmruLdIznbW2qc/aFoPgtG0WnIxSLOIKH
GsWGn3lD+REHHhLMx6aZn4VgAeqS2r2s3XRbl+LYWxLjK04S8zlLcM2sAh2O+TaUqhfo6SGbPmIJ
xSrv3BabJOfbeHQUC0taeove5l4MEQ7PSnJaMNvIPvNcS25GpYH31MjVRV75mMnSOXp8y6+2HrTP
hmY/6iS3W2/VUGLGXU2994XNHEpj4GgH8ZrZnnfOjquw9nMfBOZJIBrCdtXAR4CBLGjuxzpEw0iS
bTmFw6GH02PTEu/OdzDLpgTU3EAt+RBqTkyCMau8fEnd9OVFj6qAY9K2ZwIdWMtLlVz3cz3am85o
umTLSWqgKZUy38y3FeOayaZbumHp+Joi4R/1bkjeTEeF3UrRET3e2WnW66wIbrGXtdUe0oYi0RUx
x9FOj7w7N7qIahHbhwyFdpujbRFiSpW1QzUDJZWlWHdDzI1BLD9PeX5MBQZgzxE8SDPw9ZVJJjXR
s1Vjl1uzSOV2oKDAWvV1W51r0j7mQaG9xFxrl7g1ELPQdxpz6rfeECA1Kx5rs37AQR1sjVB7Zbk5
L2Zrg3vPXrcyhFQf1diRCCMUQYCNf8q8dJMQEH61TbI83DqCLHRdPtacbBgDDRd1kNBsUYalXM0e
7UhkzNh/c4WpagsrLrQZmTS2hr70NXL0WUvOwN1D9eSwCaeEPYUVblMI6G5K4HomWrkqWivtublN
CERuSvwPWTTcVqKn9X5O0y8JheL9irnzSJtQAUWvI10hRfDdpfFb7oVj/NKUbflVffQmvLMzXJBR
v1HN25s6Plcf/8t/QxcD5ck/8zHcxG9N8/y3s7fyfaXQt7/23cqgGfonhqwueCq6LYHtmP/wMsCc
/MT2HJoT5dZAz4E+/8PM4EGCposIJizPPjox/+lmcD55C5QEd4QBvRBv0W+5GRbAwT8db5iUQA7h
mCCBuCD8KN18b7BhtEZJ8CxPuswznqdclMs5olNfDEHQ8IeP5vL7D31XX/Tnl8JxBrEVihZGImv5
VX5gHDEsTuq6HokcCibe0rPYCqtf8aP4MD++H15kIWVh08AR9eH9MN+s1RyPJ6RvSAEgi2846P2K
nvEXHxr1S+CYcZtB0fho8xw7S9KRMJzw4apXx854yprWcDWKX2LiPr4dW7chwsJY1I2ly/Wjpc0p
dGbIQ3mS4HlZ2rEzlLAqLdvvNzC3Ht6e/4ev5vvLLJYnsK1YET98asoZPFouiOMHyrpltBj4ul6o
/c+//+WH/HipLfhqLHFc1bbgvXxkjiTe3I3TIPY2Vood4Cc63KyWByJChaGfTFZV/8KD+OcPD5ua
SQHgkq+WzkfYptl6TdO51t4BQ+KTINZJuzS/Z6jk2+FdcWtDNsR8h6/yg/WOmqghanNr38eCeZNN
VFYfBDNh1HX2jeQkf/9D/OfL4c5+fxNBu5z7WTP2Wu7ZW0qjbJ/pnbqImKluWUfqq5+/HAUJf/rS
bD5EB2ojqxBjqfevNzut05Vjsc+mofhc1nr8peogZPsiNSBWpLExBas0l+nl6PQOkVnMDw5ei665
0/GL0HskbObbIbPXpypHm6R7iz6qPaZ/8hMM1p27Nq/RBKqWmGBXpjoE1iymGacZTZOXBY/yK8LO
x7vX1l0WO5yZDjxsbuDlLf+wDikvh3FQg02YWptR+NAcc1OK/WQF8S9K5P98xWNJBcnFUsR6RD3F
+1cKHIlENbX7IlT6hqit63fN1L8xLrNpv5mr8Rf+xb96Z7zMYmGWMMA+XvBZzVGzCpt9EbPjZKgz
7aQch32mj+ntz6+LP99avDPPdfDSURaKKfz9OxuTFi5BV++dmRxUW3C+zIq493/7RZYVnIcfTwye
Bx++qC4tnCkJyr01usSBXHJN8ZAb25+/yF98ZjY2JSi2i7ldfFyV6PKBoUNorFdl5QNrkEuGmulH
bde/qGv/y1fiBUCX6zrr0fKZ/nDdoUJIam1KHAkNkT5DaduyLIDpD5F18fP39BffDlXSpBAMehLA
DX+47upJZ/ijgac04W6FOe3RsRt1v3ic/9XbgSgLwJYEmTTsD28nZmSlt266H2hxJmHroNIrg0dI
0YnL/8LbYWuCHx9eIDiA9x/ckNMwGEyMor142pWDFdOnnru/uNjee5uXdXx5J/BDSVFwu3/spGW/
TauVSval6z3bVTYRy+8wPeamc13gmH81sC39Fv/tj5eEoMcGAhatJT+YmyMoA+YwJft0riM/CaNi
qw/EHJxmKvYTrgwsH1r+q6gIWy0+rvfPYfailsNjC2utbXxb8n+4Dl23Uxz0s11La4zc9M6gA2SI
ie7RrkRPWpD2YCVo7zJXXsdkYyHYfKEAj2kquMQW+Ag7yvOqLIhGDelMdJ66tIMzOs0j1cYJFhGW
IJ2kdIVaPOB/2Pa4mOQmSlu8XWnjobjVFUC8K7JW4pyoYtNdJoy54q2RYXK4dhhxZ5DPsLuvs7lh
iOkhXqqaVGMfPdtgtYDFxwLkUMxFA7MRVNWFiSb7Nba9uj0E0wKwaqjOudVGUmzb3mwhz8fpsNdn
RVjSGiP9qC+C/4Z4iSIpbuTDwQLPxQhPQonZtHnQbwgoj/FJn7XyvDTQEx1rQiXPUdBPCk6NX2th
t2I3pmp6zDqGBThQUskgncTkm1YkxZqWKT2kZjJGMAhDY8mIQ286Y0RDR4/pMmwnajl2DmHLsa73
XlVzmMNe7yEeRm7LF+KmkpRNTasXvVb9xExnpr/Cz4RLWUDiOrHpl5COo01A4dZjr0cG/0mLQzEi
f3DesJzhhLFUcFPXEzWOFOVV22ki6UhGcjReRdhjiqUbsn/SQ6OaN2gZ45F4s0hWhVdMr9pUNbSQ
5W1CxjPKA8z3SVafKhBb5AuwISBfMf91cI51JcW3nkL3KzSbomOsVNM1Rq/uyRtS9SXgBmvXpQh1
ByhO098m6PjX0RIpRQ7AUWHtiQSi4ShzMNDtaaSUZzC442Q/tXl6NSM4WMc5GrSNExlGuWvkmBn+
DMR111T1rcP8O9jLiWceU/1Kx4PHPI9zctvtiMO5PU6qYbpGawrJpKjCOiiZpveTLWcGarlxlOMY
PrDrH5FotSQFwFLnNOQ1XZHfAsXSrJU91+5jPsmyW7s80emU44jfkoVotHxrJoA5uSBV+2UKQreH
5WFQhWolTvzckfZ9bVU8GbjygOj49MlX+WkCG6/i8mhgSSB6ZF/DCqKN32aYdtfYtqPneYSwdAL4
NIjvKq3l054ZhOL/UAqSqMia5MYeiLDgevYQLNBGXNRelpR2FRKupUsiCrHv1WC8jqFrgoOo84mz
ERotgfnAgGbjiUbbsR+ivqbrof+Qnw5JTHeuAxd/rDNzFTZqmrdSC6rPUe/h0I31btoRAbPaTeQa
CCwygxd2NQcGlpxIOs2Dw6C53Dtj2QRrhrbyPoP2X2Hym2axpWCzizZOn3r3U4cbbm3V8dJGEupU
Hth6SO9sBOblrnL5W8y4qNlbJW6HuFNHUf6SIvTdZPFst5uJwI99XrmAM9auk4uvDHXxL81tgUd6
ziuirFZg1+Xa47ugEC+XDOZ62BsUVttF8OK0DNh9yGhIzTr0rQxaCy5QApYZkzLXiYj9CwidL/hy
1LitMEvOfjPROO03QdhUDMTxKd+PfSVsbw1kDOSMn/UqCciY07iIKSYynVVj0Ot3dMxWfX8C/3/Z
5T84qfywRVjCKX+ETpb0y//6j5vngj85617+z/9+/jFz8u2v/SG7EBRh4whRGQClcHWM0H+PkBBZ
+MSWhUMhGTTaqjgD/EN2McQngxMBkghlIZyHDXY1f6RIEGtcnZI5xBoODtBa5e+kSL7BQn94Ctse
vRuk/ZbWF3Y1WETfb2qayVYBk+oM7IW1ZZ8bexuYs1jFy+jgoaq+4MOtb4YIxkNG4TmzB2YWu3Qq
T2PbLXCw2biuXOVOV8VcU/Bl52J+Vlj0zxQYw7PZYaVez2VdqxUMk+7CHJszK/fEJZF477lg+nUZ
Tky3tTjmESNt/LXtBL2vpi4Wfp3llFBB8gnhVeunYqPsur+fZXGFmbJLfT0L8v2owvW3r/G/44ru
YVh0zdvf0BHbv2274vVZkUD6HyApIuT87No+PndN/BK/a5z79le+X9eO9YkzkSTlJ3WL1XWJFn5P
RtnOJ0Qg6g4ta7ludYcr6o9k1KJBUnWCRkEzD/8PPv4flzUBgE+LcGFyRjUEZxPvt/TED7hmidqy
iEmUTQk0T4TKJTv1w+5yTijNTlMsCkXqGgetdsc7dkSEPotuxGCthm7LmR4vRq0Uy3s5J8+DPrhf
6zqafnFCWQ6h/7zFvv0qBhBd3pVB54T41qb+w69SgIfUMFlMPkGodm+bKILA5CHKA+oL/VxE6iqF
2PpSj78sqHq/x0aztTgaSxAqfBEuK8yHo6tT40Vr6WzGXRPdS+zeq6AY35JRbjEn/iq2uJy0fnyf
vNgSsqVvkAA4eYsPL0aU0LG1VFZrWsSm9RR1z1alpb/Ifv71iyBgcx7nGpMfXiTqCyqtba1am3ls
nGhlQlcxgfGbH671y++/9I8a8XJ1vHsrKLeSbwqJy0Q9/ViIVrUcwwnDKUAN5ZWtzfDcwvrWc+e3
0Jif0rmC/5kzkvQ2P39dsSy3H16YQB9xQm85kHEE5N//cK2UjkfXEFjfNYg3zfM70h/TNmVq9kCy
S6htYBJg8+NSf7aCeT5CmfNuGc+nJFH6koF5l+R0gNqQPhczg7yjENmz/Cr3xofY6qt5JUxNj1Za
ToEuUDazF6AkZ0XQfLQg30t+WhNhUet6GEtN6qTBSV1M8/k0InafmN3MTsw024VW0mgmc8kupBDX
axsX02ojSDt4eQy8MbHuGz6ycG813RLtVp1rbOzEBiVoMSDGWIs561e605+uDb5o5lCehxrOifLb
mvDjh2dXpZbCrlznRZseNYJ4myb23NXPv6M/3VMu4U3qjNBp6H7jCPv+K1Lx2OaGgjs04J1Ye5DL
VrMejL4YYdDDqCr8n7/ee0WAe9hF82RgYYA9ZCvxURnCcFTZaOFqbbiSb64D1zI4tViHiwuJmbMN
+RcPx89f9C/eJFMFymoJH+Mn+igne17EbsYJFHaC7rJtqnSvopbGcMu7LKY4+8Vb/IsvTuqLHspA
yeDRsfw2P3xxMxdH33DkXbsRRvy8GYx1542/LEVbvpl3N9cy4OK7Yw0mX204H785o2IQw8K1JrdT
fP6m9ODjBwNGF2EsoUdWZ1rXIB/PsLZyamrcfFvEouk4JZvurTP19kXcAoP//vb/O7Yb/8Pmlt8m
Hj9ceX/aQh+fX95eyyJeGpmzv52XjXr7cSf9x9//vucwrU9wFfSl1u/b5mEB7X/fc7B3QGfmLllK
PLg3l/nUH3sOYRK6hpfPHpyVHGGNa++PnbRga84fAiI3Xa51Zpu/Ecdm5Pnu6mKWyC5+2Ua75EIW
TX+5j3+4iHWcbmakwJpqbknMTZ8i4yyZzDdyqVE4PSZA5KOkhexsy8/o448R+D3HGZznWdOmXRGR
mg4XnJrsLtG87XzVOjaicw6o3G6wlHlPwFVM/A3GTgbGlTG1awwjl7ZwcflU4gJQcPTVBqyxapr6
JI2Ih9ns48f2vMy+WsQWc/CFwSajVuxGKdyLZF11vMpTmt+kEfSyhY+zSubcp22V8pcpvS7rhpAz
oHKZ70onuQgXQ48BWAskKLBjqc3HaIq9Y0xROUmDHk+WXrQrVdxlZXNf5zPRqfSInyjczRNm0kLb
Jk7h56S7Vgg11maCxoc7gSSPbUeYsMNpB/DuJPd6jClAlZrsToWQ4Vph+nEsXizFBxg0iEFhHtJR
XdZvHmBXYFKz3weNDw6uOlN1d5a75WsUG6+11PbY3mdiBPmD2+sbGs6M27qe8T6HsloNhbixQMet
uk7DG9ho22wcHkhP+hM8WQLTb1AS+zMtK27T0n2ac/dg52O4tRLztWAjmeCEXo+TdlVAbisLzEBj
QyCzqIBEBHnmQWyzxFphYd92xG2H6i1o4L9VX0sd7LxyW0y/yBWw94mVtvVx5i8bWFZv2UlSQCha
fUODBZngpl7jVSxe3bwheD0k7nVkZjysrzOTPwiyACZmXI83MfE2HIDtrWta5Dz7VSaS7VhCxEoa
flWeXPPWo/HDx1ZSgbQniK7FzTn2RXXhilms+0n1uzjvjU1gOBW/KtoEld77qMmcTZSQWCuV68ta
Ix3g5p4f65mxGwf0nRHZbsW0pt6YuiZJMJVA0evOWo1D9HmKuaItjcKmanAvbY224LCXp8DjsfjX
lJTzhjeGObO9sKAW9zIX67wkuoFE9SXGBDBQFbFPq2aPz+bcxT7eSaYKhtnvptoOVmEX7IcEN7Iz
un4SOxB1c1wuGDGxDpZfSreQa6H6atXMhYRP1AS8rT5wnkzZPrmRBnHV9UL0RTNsOvDPV1HpXiVt
i+cb9mpgCIbE3ekUWDsu83Wj15A83eSWLTfRfvIdX5IhJvFAH+A6tDXxpEWgct1SbMZauzESq8eV
rHUjYnaqCGhCavZR1S/BxWdR8FRmLQa86iAJ+80PdE6iFUUbYognRtKBDtDc6NyO5qs2E9M+kEZw
kQD01LmXvG4+oYN9o3sN4c+8fNMagSOH72PjthUoPu9z6Oq+zp1r2BpxyvjJ7nmAayEWC74UkCY6
LHT2H+tUAQhNxDjtHXeq9iBVh0srt91dOUJbA4GU7azeuMkwUnc4WUcY6MXo6CCjXRDv1nEBPZwD
9n+2p8A9jypio0F5LtMQ2BupJvD6zVrgMB0T7xD0Z3FoWovBG/9fnhvX3Qw4bUw09LlSEE1KB2hq
sFd9b/TWaWidlAI/Wz90L3WGPUtoKa5ce+d4NTBQk++nzA3JP1UvtEVYa9mxXcn0t76JD8CBLyN+
jT2yBfzW8dlTUQHRnbgJpsMLUDNrYWinQTT4Cm71kgWw2d7CTSywX2nGTvPGz0ZtIDGy/Y5WGO72
dQUa1jQdwIIZdVGiHR4kttdkQCzsZuKA0+weIKw/ovLvMFGFPiHy6z4F7uql2t4pEmPFn8anpAsp
zB4HjFstknqqnVFoRLK5Hkh7uPNnPdUOCKqLtex01MP4vFlczS7uhQ2MlScjduHhjWchkGoSz+OL
h8srFeU2hPIggbtrqJWQjyrXb0p7H6r2EtRqzNXMQl91/a0OyXWoF+7l57DC1Ynv1D66zs6daTOI
XMuPxnlfayOM+fYZ995O1f3tCM9ITsCLQesCNRqfpq4/JjF20AnYO7BMEGOah9g7dOeZKLSDJtV6
jhNcojSlrVU9xBvAAsVLCaiUYBzchCYfnuM5jHzpzVdu205rNoUbPvWvRg91An3fXJcu3H/QrCsn
vB/CKYFUno6fMUnm2HOdh4IIGZSQ4NLpbzU7FIfOBPoQ1FN8CCoHp1xWq0s5RDcij5ytHnvheiKu
fTJyRoBoDrVXC71NIXgUOk59sWz8yvEL/QDdOgnzp8Wev3Ldp4IgDAnlztnKeaOU3nsLB2KN0+I8
NqpLQ2tP49JBRq+ppXB6gxmGOMQJ17NXe/E6TXrhu1X/UsUTRvrKQzfXo7vQVcaudpyXCTrcFvCe
uNH1sb4KBU/UDgIjWBJ0tRNkY7G2YCfcZSpuNx2FJhvSKPY6sd140yxXmiei6h5DqDq2Adt3W9d6
qiYBmTtB2lyPUQKON4/tk7JvqdoYZPQ1MFV2phzYCHUWFNFppIXtDi3ffYyMETXO6WZBcUY7b/No
ih4qwDQnpAmBss+z9cVrg+As4zHCliLVYDqPXK2EfNELQUm7RfeAB6N8bmpNHGrLCza14XQLE17f
4LFMr2VfKhqZdTX6ekG6pzWT7DqdA/NCalp8yHoC9mYx+Rh5bZKL2BS9WEf3tqKy/erJ0iO+yMBP
AFt4dqgtXtdmax9EnrcXKm/M09manjUwjq8Af0PWmJyjfNd2axYKlt2xOSQOMy16yYcruMskJ/Q8
eFmIHvOqRTw9qScw2QmTwHBlm21xxAxVnVppA27arvULfc6iAxh47VvwXl3aeVwf9dZBe0LLt7tn
W45EfzweTkWusk1dRhe5iRZKQstON01NRGJtN01zNYyedmgrNWOmNu2dwZwJzLIjhnMPrzvMk6D1
vTmG5RMKoouItc2qTIIRs3cMwLPLYudRjeF4Qer8WXlQvrNJDV8G29RW7B3LnQpxw7IPswiSZk7h
XDtJRRuIG9TXcceWTg2p/bQ0xNDjYJkEdclnY/wu41M30h2/KM8DlyCmbCHhrh2eYV773Bsj7HCV
v2SLswlrDXSMUxcIIOxJYgOqV3dxRuEQH7Eth89Jnp3CPOdBnQ0nZjMkF12XA65lGMyWrGJRYhLF
BwvAJNd3gZmBeGj0szICujdH5qFSA3P+Jj2Djbd2R1VeuWXZnVbZvBFZe90xhrJ629jIlus24ykx
R92wI/776oyG6ZNNB7Ac9PdtMHc+CAISYnOUbyiu3FtFEWKG8E5BqRbbujLLC82DkJRj8HfEXU2N
rcfeqr4ZweinvXPlUQBkchPOcBLothWrtij0c9FGDgjtapvL8RLh29ebo1GSM7LJldUxN3KMD96n
Bre8szXGoaXhC3M66ZaMvO5uq6yKd4EWXw9hKxYCB+Xdg37IQbnMsyrXbqW0JciaH4CxEHDsSu9q
DElFENzYiVTfoKLfW05Tn7kDayU8m4yxaUGCx84feUifJk7F3E3Ze1N+rdH0LlwzDU/GsuXS5799
1gpJGqngKREPmJHHad046iWsgYB03u2YklkatC3hm3bjUTS0V5BxFmpx1I16yTvHUWUlq5RwBzkx
P2YvmLXemnPdpTkCOtY50uRlfRFImCeKKA1utfgNigr4AgoEarU8XNS9EdXamSXTY2EvVNYhqLDE
HO32zmols/i4P+oqPZsEUZGZdPZcZjSqZ+mNh3XZ99SB4ztkFMbBheEdMtqRel9nYty/Zd2wDDrH
z2lTxzvQPKfUay0ehwo7KJcRUdhi0zRRSqq4j1ajXcCCYu/Ns0sjplVzE2+Y0K3ithl5MPAjAPmy
73cMvyic8zbj5cV80c6S6V3Br+mpbWgLqOmQh86aqU6q72rNbwkIP7U0vzM//0uL9PJ6L+UfyLd/
D3zbYgT+1/y23TN7/3ejt+W//2PytgzKFnmO/33z0xj8q+9ygWY4n5iwO/z5d0lgmYr9oRfwt5Dc
FssuCp+Hu4yh3D8nb7hssUkzwUClx+HwO4IBk4h3goHtWi44EV1g2jQsaWP9ei8YVO1oTKTmrswx
HjiFTYn8XOSNfcWRn0u5JjtWVBfCIIJ56/Y8Y+mFq71bvbGH1xln0DJcl8lhrmROX1AmswfA7HKk
zyDxTigqsB76IDb1nUUFFseJeL4unRlZS68AQh1qsh3aGQqXnkAU7eK7Tun158YYZA9keIQEhejA
gTTWIl3ntJ2Ftd+QYlWrQu+v0IU5luAWkZ+9WHLO6+MQdEXsVpaC8MGubpX0M6UKAqtcS42INS31
JAPJgjQKxMYBw4Ho3GgNB+2uj5PVJD0qbaE2N4qnu0QnrmqLbXSzDBVlqQcvLcRi2nPM1PVW0Bui
cBMWRhmsE6vzwKEs4VtvFNDGIQPl/RZLb4DrJBxIetmYUfCamAT9fNX3SbHR0rG/rXSqi1GmZ7FC
EbBdIMW9ALcuvEhx9miIRecGiZ61oWotObEIdG+g/RAwtXBvPqQJ2eL1kIv6ARpaRm7Hq7WYNqex
oLaogV6zmSvyTWvLWiLRrmzcc56n9H6DkkR70AcaZfaTm6QmJhaaNph/4pXZ83CIUDl6z/R7qrNe
bSMSIX4F6jnXoJamcUW1BYQCONWJ7k/VoLUbiMUmob9cZ6JUp12crSXNoRDDk0k37lszoouZszDL
WT/bqdobjTDnVeP0HEMGt8vOMvjYausSMwp9HElVTqN9PV73sR4ecsZ12Rq+w9iv8sjDRNWWyoyI
KUO/Q8gZzPC/sKD9y2Xqx1XqP3+67P07Lmg/dRQA1mzCDysaf+H7iiacT0zymGcyQ0X9EZIF5fuC
hpKJmdNiUIVzFPrsMo39u/7JoJaVytMtpHzB3Iwf93f9E/8BarjJsAQQLdsT93fWM36Vd+sZExc0
VCa4EqusiaX549CMVKrn9lbXbGZJX+gumxJ4MNxyzj0Jb2ZXERH61q/D3iJNSRzszuwz+cxvPIIt
LBOTS9OhbSGNONyvmJKa3QHvXZKdtqnlPdoBV/WKYS3Rfhl7qb0rwnRosEP1/cVousDjwpCCEOrE
WvlZkaAmT+7pk72d4f4cC+khCDRopIDr3FIryV2yWlFhMVCapAwrWEmjM/2QU2d6MfRBso973eNQ
lE3noVmXz8JO6q9lVQz0UkT6MzQ89o5NLNMnCFwZVcpTxs7UzSL9HE7W+MQ52SWzng8xzi+y7nB1
IrZG8HrimCOvcIFYZjlrzxjm7bOT1sZrVOQIGYwb8wdT8VVTJhNawypQM/SW0ejhF1Fjk3OyUk36
aEfOfFrEqeOcaPQq7GIjI8HayBrvldcczEjk6S5vC+28gQTKlqlMklcUPKQ6xtTToXEqZBy9Vy7C
3jARReVTNQzfNtWwtHfQzr3G1gv2Hv2SDbvQpOltkDssuseLriq2TmFVRzgp4YIZ68zPooXLsyqd
rLnCChNqG6ulQjhRc7tU0iy6FGFHedHQNweILpQRB8i8HZvVKHLd3GiaaB6s0va+ZGOfMtyyUsSM
NqfsA5QxsGhASzJYp9GgwHo20tkH+jSw96ySPCI1WVBNkdWCYZibd/MlJiqDbNowDRX9dWJxo7lp
IbbaUJh7AvEDTTP6kEm/xBd6l7PfRZMLElZQT6TJsgc1MAIWbhFruw6NQIMIpbn1geAeFJDMpmSH
zWBZc2QpvbZDgO4q6mzqjJpw4YEoYVoh+03E0wRNPm4kD6ikMW/koNxr6imiE0DU8noMxkiuYrOw
Jt+xuMbCMJ5aHwmkvxsJI/a+S/c037nX5c4BdDsjsoRZ2nNGGDz2Axz/p7WkvGkzAZsC1iWx80CV
sQka23llxX40a/LoziVeOjFQ+kCnSkAYNwDtIVep287znnASOBMRN7a9LyUzMCBGFognEsNRvJmE
MX4u1Og9VZoJx0KA/eDzaUVL2tSbev45G6YtgCbvSzMrflLd8VCOsG0eZwjtNuUQib5XObyEzZCA
wF9ZSF6IoU7kIohp4/Q1HY34yUUFRIjtlVoQnY09nURsFRgq66wQjFnr5itmYR61RMlFiqKZGrCt
SpN3QzoTfFAXB/aDm+O/8y0xIucCwq/5MIVo7qG0ZF+znjxx3ircD0NTBW/Yg6kS5Q4czu3eBKKZ
VWTG/K5FTsQlnCDnpV6TdZywjehBph7FzoNVs9d3se+GvlIR7DQCKAS8vSzJyOnPIkHIM+iO8GnU
KOcV3bQuhQo2BQk026vaXAkVCUCrac/Bge0Y96ntafOlJJgU+7UdgSfTpaJ6iXu0o9EQEsuSCG5d
/cRp5QDmMW4AtFaZFO62nEugYhN1PcPaSWbH2k9eChmkxLtdUEWEyRpdqCkEGLiKQ87MjqHZgpVx
wf/UY+ZtoS6Kx9JuakF/8BjjFCm9VwjA3SMIZqEx6Y7bfke9fGiCg1Xq1hsnyruSDA43hYCwcjYW
fBwDXmDiDltqosKKlWfB1PDrjN1J7OTQo3SnFZ9HT3D+4o131xHcymiTV1o/7Juym61dmM2GuhaA
SiClapPtXHYjx+ITPkbtudANQR59aAd4Ckjur3o8KJ+XD2BwO/m6ruIrAaCBRbjuKBpBwaeKVuZQ
ZMIJ4l+g234zYzNLORjw9ZHhX4XssunkyXfxWIozuGLHZDDZDuYBBZL5SsbFqSynS1x0FAhiYY0N
zo6wRhCk1+Syr/OqvxA1znVeW8cYDv3UIEHc7awugqwDgDBy+AX6dFhbsjh1qpg1IE8A0XBArGq5
icPqtG3sR+aer1Nb3IxAEcWAWdwwnw24Hao+5imiajztrTY6aVWCb9aji5dDtg4dNszoyZ02eR09
NvR6rDHI1Xu3GW67IjBiJKJxbzlZx8n0us8XbZCyxyyQxyKyaC2rl4ZlFpjuReYxdaV9uQYQky0s
r11C+Vg+BPLgWcmDDUxrq+gc5bbMiFflW7CSK9BjYj2n2bq1pgOkwfQgUDUOMu9uw5Q2PRKW66oc
yv2Q7s0y506dmpM0nAhQF3LfhPk2k/01UMuT3vEOnlGx9jDyEeOXudeVXwxQB/n7D/RjPbQJ9I6A
cV2WxofejU5lap2l/YRnVi5ViTrVmDXkTU3nx1ahuIqy8cXW2OtziG89eiqN3l2hLd0X6HhFzo3a
qI0mzG3EXCEd59Ok0g9ZYZzSjG34eUEXkC0uumjgqmHFIcsOhqelw0rK+rHRqP9L0jcMO5taz/Zd
YjLxlfdVyxkFNHDjT6TR7mddIAFXFxQ+AX2wLBLu+ZG1CAV7zKmEpTJuE4GT9aPCuHdLYvjKWDYy
mcKaZ143dS79jpvRZ6SAaSwj8F/f9mbyyHLq244XUbVlXvUD3YxKlawBMbQcAWHW2rL1uand8hRc
y7OZRVTSK0l02jCYDKLRCgIIDnNzNvRGR4czfvtBR+f2KA+1y/Gqj/iZDPig/nSo9dyNpjjNu+ZF
Ykv3IY4Yx4Gy7ZUaH0UFwdtLnDdebp3I9DyKm8Jdqx43cm4HbNFy45gY4v+ydybbcStZlv2XnCMW
YOgHNXF4w15s1JETLJGU0BhaA2Bofqs+oX6sNvgiX5IuprheDWtlxCTiRUhwhwNm1+49Z5+dncbt
IaDc2IrGeF4Md1s1IynGS3wmGtXcdQ4dG08wyp2YGMhrh4S5TWXf5mbDATfkIFcLD3yRqZ17uMHL
xSKTrWzHKCjaYSOr+UY4IBzydGsB6t5gCOIYWjnXZdUclLpS2AxOGdjhn5dRY/SnqqhC7nz2uGQE
npaA/2K2jSm5Mjz3tJ+9a7/POZmxyU6kW1alfSdc2tDpOG6Fl+xSxx92abPgL2kMEGESeY7Z9gyT
6piJrYRMMZgbYcjLWSXnUnrXwgKCTBAghoqdy4qamLTE2Gdc+riSKPRoiImtY/hshu0hmVGxg6wq
HlIp9obqvlBkfM8Izw7Tp6oJLpziJpuvjIHwuKq+G2b7zIv5+V39gyLQiMiS5g9nJ3ayjGTnfC0K
QjwttQfCtx/CZ6PuL2Yvp9sVx5c01s9NMs2NAgRrgJdyED/JToyKyrHQu8MCo1tPtKnBut4tnBwr
NZxYSbcDUGmuoaTdBijdQxzW1w5UeusQ26vSy2QYKsHI6lF+cukJFKG3R4PAyiyWJ8lcBhOxu2xp
nSBSVxQjGGOeqy7dQ+PW23wZKJEr5yT0yqvR7c6rSVXMWllOuux7OYIe5quhRBtR8Ei3/UFprU/C
GlYVSEXmmnNIlxkDw4Pf8wOdJovpP9tF/8ka4zblWNCDl0sNk/C4qSPQel9LfJEnyivlQ2jKMIhy
rwjyvarDaZd1vZlu09obGRLGA+1PTr/0XZohu3JobJSRRqBQbVoMAE9kkZU/LKec9Q5XZkzCsx97
sHebsmQSAJyWUquqMqC+Q2GduJ6mtw4nhx2xR2i0cRBkn9PWsbBaT519xgFm+Mm9lfqU4Dc/o/MO
CZKHMvBuGEyVvwpUmUg7TdXc0lKBqWQG7cikY0qqr2bhpwgYYHtln7w466/9UDNb7grt3DViDW+u
m9ApIKiCvqetPDXPvFomIwhVKGTX2mdQOFSgLjZTwBfbNv7aWMGqFN+Mo+i6yOr7+VNhNLrflZYK
iZzvS5xCbD2QkWc60y3+K2zXm7KiQDozGwYam5QgVArLsBAeZJ7M+DYupERSmMztuZxBBpXd7D9b
vcc20zSMF0jUzZfHl27hP+qb/n/aZkB99Ke+6eP/+d9vIi8C/v9/dRmwHiDCRn9NRwB5N57r/+wy
BBgPBB1Tep+0QDn5/ZdfAZEV4isHu4JpOms8099NBsP+V7j6WUNkyLQF4C5Y/6TL8Nbt6dumg4OZ
TgeB92uv4cXO8Epk5RSB3+JOAozZ5jd4sagvMq/ZwRuxr17dkXckwG+vBAXIxn5h4U00kY/T7OA2
vJZzwbWdYxKI6Qo0rJttFdP+X8SuSTlo/flKb/vA/74SvWaPr0b7Jlz7Kq++U5Cl2JJceyNSzvcC
6uGGkcu0/fNF3vk6KKb5zZBNI0UPj/gAiRuoVtE5xQXYniRhnXzqZjYC3sI6/6t5R9vtfYoDCtE3
nSC+keNh0SekAT3cKtY7ksLFdpMOCaNNG1Q1fcea5O7LsC3J6uW4gUA8JjOa2nvpvF1BO2g4R1hH
pge5c8AYhtgDB7XoiZ2UlFHKoSDhUE3OlqJTgHymXu6oBUx7h7up1BwFyam4gk4lP0kIuurQm3by
1FpxmOxcd2DbMmqfvGw3nssoGafKujLakf9RJK33K6sWVG+dmdIytmvt/sqWzPAj/gonv5nBQbHU
Yc1+ZsaTJTvAEoAujXHE/SibIgzO6BcA6R2ErcYrSkSPPrrm77bNBRVBaJVaI8fr/Sc/rPwi0iKm
QUIKAGB+3Anz/dSZ+ntK4ZNHYR7DN1ZAW2mhV2t8Ze/bJY0OpCD72De7n5Ucy1XAN82PMJWmb9PI
2l9iwblsa7nWaAQh3k5TsEBETQRNGaOG4saMNnO/B2WNr23hHPXYwT37EtMc+hL3jJ1h+cXsAmKw
EhJhwzIfvgcU+QKuaVr238sAqN1CY0ETiyqbB8cX1a1AhJ9s6BPlF6VhBTKinYVIvu/C/ruiF/1Y
dVn2yFsz/EgBIOOco/sA7Z1UM+p1Jss/fAIVSVi2+GVMZDAA4tnIEnBis2RSgEDkHhSR5R7KYKYZ
gsQ/uE/syoZj1oU3ilKOECZhw/cUrZbfJhGszDU5feJwm9bRMvTyrhoUqqNKls5Xi4rS2FjD3D5m
yBoohjHMtRKUN9z7OXtyYaXddVi/i71gYn6p5DghaJu8AjHNkkwAXKE+by3Yo4SFNJP5EyJw/qST
Gp2f4GBM5L1WyY2gUzhsByQbBgOEgPxwlH/WGUnKqLbDPjMuMPXhgJVZ1VgRKcQxB67SrW56mMiQ
+xbFXJ0ihCLAqld6f7AsIOumZUyu6Q3qBzn66WOCtN6/xb6ffB88LPWbFj1TFTEqIXV0NmCa0H/B
w80/J6Z9p1vpwcnrFaX4lIPP7tqOdueY+cN3ohoBLAp/tJ8kx48xar0UtaQXTy2GWKIwcqy2hrwy
ForuTd2vYLliWihj7SAlpt1JRQSiBg+YHXQ0KSn/5wfQi+Ceitbi5Z9s+FqbJi54ywquWEDaVs2z
lXamC+Ldha5cDcbobNNuqL8opkZfJMt+iMTOS58HpxjpI3Wpf1/SdLkRyracqC6AqK0fRq6FaKhu
zCF2BeI8Fz1HLy0JzQCpFE9aA9kIqDeAbAStpXvfdUb2FHReeT034Ai3hBPy3IRdYkwRGEqIVkD5
S7IxvDhVcMAn/X0pR5KSR96/p4kH6Bbl5woSXps+/TBedWSf/ww0qcWboY0lQEwAVwX9CUCyMiEB
Zxs0iFo2ss4HA53n5HxVLJkkgBsBk+/BHtstC44qTykUqx9ZOWOF7jwMoxszmYkcTuouqSM7tqts
k6Z0OikjZ6J/usKekSa0PV8TaP4n/lz5xTZg6W0sM5+QD5uUdNuElJJfi8WjMoUTU/mwBrO/nbIY
J3FVhGm3y4qZGeTiFsVOEINzCwCglnv6rwsWek9vPVUIuXVIavAZqjnImIgmy6c9QeEuWXpzIIMD
vHHiVXUOfmhDppB3jlh7vLcqwsmpFMmT2DA6pKnc0CtiMStqee3i0yUu3KwlYfINlaJTYDPemK4q
zwjwREiQ1ZZqtlnGjGlq8bdHBcKOX34cb7Xdns5kU9k7TVQAVfg4mWA5EYJeK10i5YyhKz85PK00
E8WA6KpIg6IEOD/YOiIdaCjJmAnT+wJy23w2VW7yM7Nm19nRD9LXTlFiK0ryNSUlMPvpbvAcUmnc
wCFlgzhXDyVhhUV7Y091SNQFyFmGYZbunmJ6wCkiaBD8W7sgXybqjN46CYFhAs0fKxRy+LSdb5VT
ERDQ+Ri008wwfw5x3YJuw8UFQJl4UjuY0ZBQBNECdJbePjEWgabbYYoRtZaXXmiVuoD+Y+d8Htzi
sykLGMetqx4s/OhEFBld0m1HAlMu3TLornrbbOxDaCW13tVBxgmT/Iss25aqyL4YfmM+Egc03TrW
qEqapR62rRqnOCfnOKsjZxbqqZGj9S1JNePHfqRNzoCypb8KD0DJaPD89tFkbdsVQ2BXW9ID6scK
ht9NrUx765TKumZb8K+6RpljZExiLwzffxr5+xE8d6kW0ej1gzqRwRgAdPDW5zxRq1WcjA502n4F
Z57Rx20IVnLeK2H7z9KJBTDrpvCsrU+QK9uuz/pF9ESjzozMdv0o8XyatJzh2X0UswdSwKxUnfY8
fI8td6OPQg/s/EaTFXDiw9HOmB8puv7hGixrVRn9maEzT9yKjHnY1oh/Eu37P7K27Xzgt3q8bBwP
eT6NpN7dQe4oaXCJ7lAyJKsiM0POy7Np/ajDlqnWMq3g4ZzDVH+wmefMO7MqC1pK5KPdL7NMJEZ1
TPCbTGlggAgHJ1TZvVNe1LO7sKeIOXeipg3be5eHj8wiZC83M5Fzv1LTJiiZjYLniLePTp9OsgfR
r+9H7tjgHSwA/SQlenb1DeNk9uDlHXnRi3aNEw7t7j6zy7jbMpIfnWjKgqbYmKFmd4CR5n1JiIlB
yUQml7MpyGBHwqOmodn78wDRN89nvtdINRkip0rUxaxsjRQIQnW9GhlMi3vaA3STO4BD+OBhGiMj
qHC5yRurdQp93lnkk9mnLUqZG+G3I4RieBlJZLNGMd8mUIMAe5xtjxoNX2EAn6IRp+hATQtYSIx6
aTZFoykCeU48yOidqpR1iwentuxdP2b6Ok8EEjgSpG3jfJrDlAPt6BvIEFraCBtAYepzk1F3bnL+
SIBooOmv+7Gs0l1QBuqkqQRQhqn0upUpuZJl1eDwyzuWnB4rYxRkkAFQO8uNFmnwSKppBp5qgKpD
NlZrs5EY4kZ0gtQlAtCAL3cTybzXvfCoibp2Zu8yFxFcAM2lMZ/1KFpRF5mec5XiFMVQOXUUdsNk
ecVV2XrTD5XXjBJc9kXYZYbtp1tSzfSzEk5MBZn2E3jM3u4F6WYlY37g7nzmYU6ClgdLe2mULL0+
c9B9PQ+LJtvL9WqCSWRikE2FQIANJ+lUN5L0ZOomMjoPVf1EW++XWc/mKfheQ23L0S/Q+qdu095A
+O66y17bebhDr2KHe+ma+qTQZUprLKVDILeFxvG+sRDnPPoj+c87sSj053ERCijgyu1y+1PWF4IW
lSGWU1ookhcj9diBlqyvzuwwnwy1kwO5NGTeMJVhyRHaOYm9BCf7tkvCaoh8ml7EJVFTeD8s5gAI
JGMOIezLZlJ5j13j20xeUj9gOyCBLXQukZmgYrPiovluxXlCqLXZ5eZXoHdT8yPL8rC9XlPO/etG
gCSkskjYg6nrPPnz5aD2Pz2J/3AROP33PYlTyPUdNnqV/aj4D+/awda/4T+7FN6/ePRxerK2ebCt
kTX8pYWAZUBoJ8dPOhhMvzyXg/u/tRCrxdzFDca53sRmjsv27zbFC3BBoPgK/tZW/BMz2NH5F+su
sgqoVBi+UZM5Ryd6y5AVMnR3AnKgyOM0rAdfMlvLK9NnYlwtIJRpGL66W+/0K467CGA7cZ1xvheu
5Xogld52EZou8JnYWuP1ogeWD7Na4DeX5emfr3IUTQtSibBRJ4ATBT8Ti/cKpnjdrLCavABGZelr
ZaXVRZqXJ0uK4rpYHIEuAoEQfrHkUkLgnqrgzqPAOnzwCdbmwSsXp2kKTKIh5n6LhGEXEd/bT1AH
epgRX6jrNWOCnUuG+7FxoRCG4Oi9zpVnJWKCbZwmhL+1UJIMKTme1IRIAQB2WeXUfM6yjDGtt5Lz
RDfJo+3p9IM7tT5MR5+T5HVCY/3V1rpiVd9+TnNJnZxOTHWd21WKVIJiya0S4zBWpXtCD1135BR0
ThTaLbKwKd3Crb+30jSPQGg898TyPlWit69yU7VnZVxMl2mchydQeQZ02rZ9aBKa03jXG5xAw/WI
hv27ZXfBhljamZ/B0pxQzIptfrr74CdYb/HbnwDgmmWjkxT8HLhq3341UmuMWdtOce2GEkl/ZU2R
v7jZhYliOWJabkbsjOOVE2NSSQFe7rEHftTQ+v32wkVZyafeitbEMP/2M9SdNyJ8yuX1WPXivCjc
b+zvzKFHb9jP/qeQ+B2OcSr96PH77btjL2X1WAVV+NmQTr29Lgf1TnuMD68ZTqbREljfCnTPwOhd
YxvnXXiS9emdT4eLQhLsJqkmxgf9tRcIwJvbj5wLWgxQPdY58oeP3kH0zHWFjzL85OcEYqKzcbbo
F/3bpIIzG8R+cbDmO2f1Rwpkl3OFjSFT4KOJEtzWWVufS5v5R6CL+Uaq4CTNyoOojGpb9NZ3tt6I
ZAb8/OEHDdXfFig3hKlACxlN7crQO2oKyt5pxgnoy6fVk383u6Pe9QD1PmimHoM/aEFDUWSyhDzO
hQNwzAMUuEmT2g+Il6EUZ/hgHDArOWcB9ekg3XyPdGoCTOE8ZsPKdfPmDbEcH1H8Xp6CNz+RB5HQ
WUml7CjsBOvT+6qna0iVVrpexKfKJhnSbfSFuUzFve7D4JoyxVGruMkitiTH5olO7tF1Oblsh8YP
eHBw9d+v8WJdONZRL+kNoelX8N4YX29iP3f0Sdq3617iqIdlUPZfNch/28G1fltjV8oqTXth4ZBG
ZHfU/E5qeKKKiIpPaeleKEKf7jubZ4v0T2eOKLpJRNIDWv287epLP3OYaU6Tjk997Zr23mFguXHw
Pz8AP+tW4j4Fqbbn5LKKzeWjF3L9LG9vtYDE4JuQnG265y9IjVe3WoBKQ+Sme8rssr1laNAfxjb2
uyiR1t4wEkNtdOWfV3MzfSlrYm5iBmvzJtMBSy3H1y7iXL3OcMu8/2T4NjFc1WrkfVkz/6es+w8o
oq+2j98c/ochq37+oG57SWs/ff5ff/2Bf4v0/X8hMnDAjkPHgYxM5v1/1nGG5YLHWmc9FBnCZ5/5
u46zxL88n/87D+Y6dAL9+ncd5/8LNh7/lH8xuuF/sf/JtMlai6b/erZWLDl/kbfWOnw2mz7u29c4
x0xFKye9NNSofkwFoSYr7FH/RNLYeFszK51r14KGspVqpY0wmdKAsdjqH4k+LGfMet1YbV/dvuu/
rv6aTfN24/vrM60gIcHmA7HLO3o3y7JqTTEVl2sE511ZGO59MwL933pgYB5ww49fwrFAL+sOaDn/
fOm3r9q/Lx1aa5UMOdtdafCvV7ViFEYMDHENQDIwmFbuBQMJ5g4iM6+x1qSP//xyEMd9KCTC9Xz7
aKu1y8kO/CK/DJwiZ+SXqvIpB4jzgBaw3Wq/9J//fL314x//2q+vtz4Nr1YSOzc8NXA9bOic+aXZ
nHot0av4etPdn6/0di/860bynXzE0lCG7Jcq+9WVEMg09bzAqCHB8JL+enmak6b0AX73vQdlPRIE
IdhiyuWjKs3o8nCgA3pZY8g4kIdk/cLvRGsm74pTwXH4cWi9cYutX3zw7dbS67f7yN7H2MOH6HJs
bOkkyjTyAS8TAb8pairH3ttyTG6JmQkQvg76HNEhhAfpGSTz1Gxk/w93l6Mhj6jj8p4cvSGhr2Ya
D1xf1uauUdl4wJyi/vm7wFGTJQYmj0MhdrTDSzfo875OL7Mgc58GczYOFnE/N5OU6SVqpv76z9/p
qK55eWQsdFvr0ZJTRbCSCV8/nGIKJPy05JIonvpcTY3xnTzz7Lo27fgmEMZ0TyJwd4A5y8RmkGa3
93ltGGSOAKT+/FHeeU14Hdd/8whDuzl6TXSlWTXj5LJHvBL1RPPB6SRkZgiJKP3HV7I53a/FNuAe
1py333lQHKTL2L/QNM0w0mf5qQoXbz/SeD7585WOzrUvtxeYE2RniyMF1K+j27um+1BY2ReZCR+k
51Y++I0MHptQLsPZ6CfeVx8RP5NeFNE/YgM8UTTnzfgBivmdNwdqA9+W6hXnmn10aydGKlXjURc2
AypMt/PniFG6c0mKSrMrTYhfSGvLr8tclKdl4XQfoMHfWd/hxFFBs69wxiDS480zVnKU97VtEx0o
gxMx41skmB7rs5yRjVlV8sER+b2bTgDDygkMA8qIFx3Bq2VwwKjOxisuOOsg2ods4iI18sMaPWbL
cHLU9nRBpNjwDQ+pdWLgQvimckT+f/7t37vprz/F0VPGQh/D2BYXauqJAINLjNs6tiMjFx6aXizy
VT5DGalDkrLpRn/w5L2zFcDwNGlk8NDRLTpapb0Kgf24WBekhy5nIDjcE0snZO/++Tu+887iNbQs
dDg+G6pztJX2o4rNprEujNjsdzFK90OflmbUWVX/QdqF9d6lbPoeWICEifBsvd2vflQ/WbSB2O8i
RFnhRTqdfQTspK3vDVsH/oa+jLqkuTqeZgJ0SuV08oIgzJYUuNJtP/tjXV+5TmtfTVjSyHt2FYaF
P9+M9V0+2p8cxxO0j2jw0g2k5nz9CQMUhobjTheMieaLUXWAZ2hQXIts9A6wcqfbxVfJz7j2m48e
+PVvfntli5OpTdOKjdGnPfj2yjhBDN2SzQphWn6KiyzH0OcMUIi97mAC8Y1Sf3bARGEXyKtsvuEz
lKeVJ+q97ykkSMxJxw+qhHdeQpqodEtDGFgYuI5XPuT5Yx0E7rlWdbGPZzlcAocI7/Cp44/x0+RW
+f5wEnLo2xINZ+2zwdVf//yDvLO5WYgBYHFRz9q0zI7uS562Cz0N/5x5UUda5+JfiCSOr9xOGVsF
Z/bWcBoY53kuzqYVM1XS6rz2aiynH3yQ3x/elzuxdipechiO3sZ8mGxtDQ5J713+HHtuA81nOrUQ
9mwHPRcNsu6pPyTgmE7w1Wa/Ggbz3x0Vki6f2sspkASPNENHXQXj7Hz0Zr3z9NBVfjkpCcrG4zeL
WO2SG2ifkyeUIOsZUnc7zLMDlnEaLtvyB4frgrxKt9rCIoyZYJhBBBepPo/rPm03ta1nDmp/t+iv
/3pyX59F3jkgWcIkSYl2lOPiNDq6X4nTT4aczXMbl0a8gdrdXC/44rdNT+2RNE1xOwOHjIah+5HS
mmFkV4enMT6Am1ShTPigMnnvWebjrC0Lfkbqz6MeUzN2eQaz5pxw8+SgEN1aGwWWajNMaP2Xum8+
08CobyfN5MppKiLl2Gv+fEt+X1y4I3TmQM6uK+BxMg5YBZx9ozg38dXtswyWT2ANpoR5Y8t7oiwV
JKvuXtJJ+WAjeVk8jhYXwVEJmR+173pefbu4ZJUzIPa1zvOqa08co88O6JP8ve8W5g2oUuvBQsD7
MyxTFmRpZjHcm+LUz/FXC27PtizD/oO15fd74VJEALhm7ELZery0FJUxxWrJweHUyw9TWTyqy4zI
wwPG1EV272Frw5JH1kSshu2ff4ff91Xaf4wRSTqjuGDne3s3jHR0sI3m5wEji9t+TEHsMQ9+/PNF
XsYdb+85V3EQta6DqLXf//YqLjAa0S7p+eLP9dXsdfpUlYaMtCL92u59Z1/wOBzItcUMJCdAWG6D
491PbUYmxMve172zhhwwgt79+ZO9c+vZaki5onBm0w+PHoYiRhWh+GDcHXEy1VZ5VTphto8nQUhq
hUllruOKcNn4g6V8va1vbwjUWupXnkQTEqt9dNtljy6sKvEAeTIoQPsFqo+aEegTOgqcottijFEo
iDGZPjr1vRzrji/NXILTrsWu/ttX7sFCOuC5zpXv1hd2yzgX720fkdTxtUM7T1Cz1e7KZbpJdOud
j6Ny964xd3tj1bE0hpLX+G2yqCBH/s532k+hVS03i+USzNRqght08qTM4TP5kfYZgUD5rkKIESnV
kQXBf/2gVvi9FvcBASOkXasFCrajqtRXWcGa6p8JeCMnOGpVAP4G/Jwi2LrekRKS3Pz5ifn9hVkv
CH2YhZNTl3f0y/G4lGIh1nmCg0cMadDupWw/gtm+8614KxnhQedeTzhHF0EP0xAo6Z6hGo2vte+U
MU1scrxmyyrmzbikxt2fv9XvG7pPoRcyrDGRbzJ3ePuCIplVVB3qjFFDtg27Se+K1PL2hluJ6M9X
olQ5evbpUVHy0i7kd+MLHgdFtVUxTDmURLGsqGaULALKT2JW30wSpAikybQLWSwul2+iYeXaLDx0
Yof2UlfYOmPvUowWJa9rdIDxyLQRJx3KK4ZMiDGH3QCdH+sKccIEyAfeoYBHFp9ik6ifh3opfxqT
2bV3syMkyR5DQ3osxD7766gKeaHtPlxlnzOBoFba/LAmx0dfLLx+3DlB6o47jH7Fk2qIoEKsCTFp
wxQnv2r4uQbOvAh79wKhj4wUGSk78DZYCWsiQp76RCwXUDIABVWBrRZUe6S4s+EyW9iMTSGvfXPB
xuQ19vDEy69+tcUynQPTRBmdYd1Rm6EYil9dg+KZxI3Z+4noNL/lhGr+6qpJ3DB4QAaWNsof4fVZ
1mPVE6OxNeSyNBuf9tWPvPaE3miAzw8O4W7Tpga8RcbwaObnlXTkzUDSNKZw3zE+0wQQ6SEuCjJP
csKUp3NYIjUaF+IvyRsQEzCVJIYAOKFx4+atVKG+GYg+HMIqEnlr/FQcfr70SKvjTTp5IU9wA1Zo
51fMzw4ISnNMTqn6Joah0uBS+7Hd52nStrvWIdgavmXOdGHucz9DOqyylAFU7P6yMdydESjvfVeV
7LGLslEGmx750bKpuyXESJjNAOOsPmkwxwb2eI4Hesm2A93eLurNglSQQsctPkGvQdPrVik2mwqh
E1gqtkJMmsF40hESCO+eDBNjW9sZuU4u+MxPpdIA27zAQ6EojUxcM7s10gN63PGszzEEoa6c2yTy
kMjhGW8Un4fcrSLZobtx6yiVspn2bpwH/jYDDAVwqkurQwoP/snNiUnCgNrzbDFGQiMQFpX+ystA
lNpkuqT9hgy2+p2tnPnU7uzyfp08NxvWn/hxcNP1h2FyPmzKbJang/DVV5bGaYqSGWo5Ts0UCX07
oQqCYv7sVey2G4IknFt8m2TYxH2dwQRfZiTdPJwwTuOhciXP6OzejYhn74PU5vKDTNscDmIxnhcB
IfcHzdQUC3aPgPok0SRGnWWEISPDlTm6aKMbFkxXvW/AafDl/NR4GWaFtiwqsUFpaR2yUQKWajBQ
oViD+xFuE6CrZmQZaYXngEdoOHfyrM4OSe5ToMPmaqsDiiO7xg7nopeNVUm5VI54hqPGD0jNxaA3
DFuIdHHFz4CoYQMGQz96ufZhOTg+ZrfFtSH0znZh7kOlkwtnZOiGft0k3Ya0j/s4LGUA2xLrcENJ
CKGrLomNBsfgXNhFiCB5RBDbnlrkyJxMasYfH7tmFuyW2SjLjTlV6rxu5NJGNT+y3mWBGT86XpI3
O1uagdwmqoNKDgnTwHpdN/19TCAXeNk+GW+B2IoiAvgFENXmRia0BYL4K1E5GeJzucpg+9Fsgm3h
ZCw38Ti0cqtaQhEZ1gZI2rImIEWrz/QgqbXMmiTlzgN1wIYZPjXQbpwdhtLA3xElWgYXcm5QOs9t
Pc4wHi1K/iVn5XEg8DwmhNxTCNEaf1p8Kc5Ksw0+27mDnRAgO+FhtZRGebDiRaidar11VIi404+s
oenuPKT3also2gSb3gpym2ZZxTqNF7WirG3WMjvLxPAlG6QrI2tkaE/PO6cuGaxqvkIPuHxBNc/i
k2hRniR5vQSc6kbjFxNVd8ZT4WUW5vTJuIHxx/HKw0rhRvnM8ruRotOXw2yAJWubur7x7E4hdp7C
8Ztp6fHeFUoweS1dkLxpkH/hB9C3CTaSO5EVhh0FZaXnqIS6WO9qvCH5LvAQuZEaP3XhZgpR9+xF
kvl3IWda0Jk1s4SoQ/x+4dnuch/CCELqCbOJHDONzwUDprWYm0A1ZoLIYGwB0+kAEd7ssLNE4xjb
z+D/sks7r8AjzHxDELPGkt7Bam++ddkiHrVZT0/kaw8e4Vqo2f0hZiHKVfjVQHd+ldgxhoKkrAxv
V3Xmil51ElwnWan7OCpQfzf7PhvNGxM1IqiYIuSXCfH5e5FqHCy2WdKRgEFZblzXgejZAPtiPMlW
f7twtPWThmx8DciCSsQzJ++WXDF0ziAufaZrVNoXRc4vt3WACPgHintCGvW4sFfCCouhxptm+2s0
qRGRC6fIX0dhDfmuCQryHLK+k2i7eSjrbTMoWZ91rjt+D0co3zudab84NekHfQeiI/WW92roT2fX
8tT5HKTG59nw3Z3RDnZ6QH+VgLZdwjzciKoqvqA8D+sN5jHvk2kAx42GsknQ5E5mb4He8gOQ+gGK
9o0zzNYFpQtte6RajYrG2WDtBr2NLKo3YkDSzjTWPycGN/AMa/bdiKgshZ5SuaE+bSZZnS055QTC
C/kpGxmt/MS9ihWYHWeADGZWw9nU2wJDe2bXgEKsGtyLU2doiW3oPFh0GvvBMUrZbimJyJhowZ5I
mKievpfKy05HwSwfcYSNoWUCDnsLEBR41iyEfA6Yls3RlE7hsA8Inws2yrEICa7scrjlzA29g4sX
RtQMbvnUeXoa946PkvpynAEYnCb4j0+qtuisDfNVx2ZBK9yndImTq37xmqcxUziddTXIG4Idjcfa
DhNNQ6VyShDMDVapfgjpAVlOgRZ6TtuWBSfM72yvn65KVnlmWlTtbApDv1q54gQb0NIW5pnJmWQ5
i2N/NL6VtTvJgxmn4XAaj02FGrcCtbYZ3dhwLi3WHyrDmWPFteNY2oxseGBIns0QPvF24onSUZcD
HNqhTzbFRoAg4IUtEC3jaaB7DnBmGb56dUxlodusoZXGUGpXoOj43rUkCG4T30+wNZMs9g2Oqvfs
xSPwh0pT/CDjyMSzM/jjDSEiCgCMKACrOa7ybnTsY1GXyJqgaM+lGWzsijsYxQHVNBymke08WObG
3Gg/sSiLAtv9nhpZejEnXnC3wDa/m2m8frYBmrmQC5qQXXSlRm1KM26yXdBP2gXyo5vz3sxRjPs4
vr4Bop9/umrsG5ACtvt5wor+OQwSiEQ0M1n/FhH7euObTfwpZXoz7sMSU/tt66pkZFlyicjDmBq3
cFsWDCFJFzR42fw8tPZreX1JTmDbRFNerXtPrfSNP87pQ2m0/bYPF+cSxWW3a6yiTw9U9Kwp49ih
0lmxg1dGOOoFikooMXXxTx5EXUOFBG0bTDuY8+6lO2j9eXHNsj3NTadrTtpxLm8QvvsHFpmsOuRz
4yy7JIZcu4mBNlUbp3bin3FqlrcN5u1d41TgDfokACJijgv7pM3yOUZdZpRe5ORzC94eE0e4h2Fg
pHs8U5a1E6aUC4XuEP4CKdEE0YR9QsJU1/x8c1j21iXiPZHscX+DeK+C3kHRMCwk181L7N5VhS6+
NCl/ai/Z8p1IG11/r4EHq43T+W15HryECKp+DRSkOeo+53OdE48F2YLGMb/JFpVR90i5SyRh2I1J
tSfOk8aPbmx+k+IlwjDsyS+oURjBvfKW8rP5EndYayr2natpR+9ML06+NdloXTI+Xh6mYJJfnTU5
MSiIRYkaMc6YQhSRl/CMh4M3SR81f7O0lD9rDiPplGV8Yuvus67z8GAbCuJCBsinPthKGLuK0su+
nLg5N8NL0GOTucEF+62TckL5v+ydyXLkRpZF/6X3kGFwTNsIxMyZTE4bWDJJYp4ccExf3weRqm5l
pkxp2pfVpkwSCQYCcPf33r3n6vga8aZ1irNQ2hfQvxluVHf1LPuH8hwjSTlNpKQ3kC5Jbn3/Mi2J
kwUPVY6LZAmiJIYaCql/DqhkecVH0k5LcOV8zrA8x1n6tJv59s8xl+koxnd5Dr+MRTsSCcCH2dRt
2xMAsQRlpkZkvo/n+Ez4rvW2Podq+ku+JsgcIEhRS+omE+n8051TfQjAiIP3Me0+3miAmICcGVVp
g6QeRyDj9YRZX36P+DQb4j5JfSD60zvHgGo5kMe98MfOCax6lGKtKdvBPRWTIAqzRvFE9aGdbcMy
hPgwk8cW2EvyKC0twi7Ze50OXaE2PjsyVWLnDnr4mRuocu1zjCm8sPBlGUpcxR3OlwPfwrBhfS/B
a5jm+OhLXu02b4trL8oVlPBZxANUWC2/DyMq4L3beEhnLfwMlzNCOW/N2Q/LQt9MgqJERW9IrXGR
iBp0CBRMBB2rVkQ2MlUDKo43QNMCOVJoN8rEaLVqIqqagCJn+JwzqamtnAwtXyMIGcAulr77UvJP
Lqehae9aAmVv8pBbsyrJi8EO4IT+c6tYJLZ127kGlKOqwPzoxIW2npEiPqNXwm8YNwy8t4OlF5+Z
W2oPTQr1ZkUKDtjGCX84v8nOk+UQulhrfTvCW2dZOX5ZBJ9FtSkG8pm2Gr7RIyq9PN5KW3FixvgG
FJRwDbmc+QTH7LaM7f5S1nY6bJxqnP11p2L/VZiyBLFchEs4gq9V15HEEb74RxO8Qrqsr2bWeGj8
KqGmrMhDfemkhWksx1NSbYcq9R5kF0u5NWIz+nJuo/xXKPc/jCT+0lH6RShHv4Q0yfclSlB+JvkP
irnlJ/9UzJl/oHGk1YxkTmeA6Vv8qz+xtt4fGKkE2z3sBlRaNLz+XzKn/+ESS4OaDS0dClydn/oP
BvIPRrWwaPlRZPXIrP5VoCTJlj91weixoU8hws8C/ACk4afOM3xA3NWg71URRt3DCPh8yajF/60e
eCn0IllNtaPJF5Ihy+RVUeWZd22kTNBQetQYBcFaftSl3vvYADwPt3Fd29U7+bI4pC/H0Cuf51BC
ifLZtbWLBCjMfdNJt96XoV/e9GZPYcer+aaXIcC22AVW0gtBSplKONqveBfmeB1Sj0+r2pjHT7/z
QsjTeROXLA2GWwciA4J2AcCKdx6GkHroFXmCyHINZQfzUNDHR5ib3eoWVkJU+NbHHOn9tImZcFgB
N8XIrie9Tq2HCpRU9mziflNXUeUbe7RExSt8N5YKqg+2rXXcDdNnXBo0uvJZAbnzVPwqGq0UK4GH
+cLTFvK144NuX4UZlNcFoevY/cUAuKAJEENnejBi8Z/BFVQJB/k2Aijrdp4yHk2VcABMams5HWJn
teKNwUjZ2zrmaKm1yKPhSSVUvKcpi0W90TtLkJLr4iirjAgUGTq1OVoPkV0Ph5m1OT4gpdG6S1bg
hv2OUFz32bISo13VDQavNdbk2AnsipYhy2EPdg3l56Q2nOfteUsCSAYvprYyinGDuCPGqbpXBr1l
NO+hG6lkq7DNXkCNgoM3twZSDKfNyF7JaUyQ7mN1DxjtYBRZs9MAcer0ar7SOAI9uGJk6wnHURff
XHOMxNqiBPNoNRlRdILBKJ21TYM7CxRk3mblmk3c7lKES2T0ChQehJiqlHtuG/xiHarfNV/6UGyq
jDSANXywAc22rjoaLqI0nE1qqPJFejkuTxcGM9kvrUlB2AIOeizLsEtWhhGGhyHy8W1GmssBRw3K
CwmA5juD89CJbGcaPBR4cVv4UY6ree/08njocj/HqZnQTQC9zmE8WeVxF7onITII9aAW/BvAxvPX
ehzg70x6SNbHgNutI3sjWar1WoyvnmaOd4bU3a9tPWqMIZ0FPNpnZhhtB6Wfc9StzMb/1odfUwBC
kpiH2H9Mms5q1p6JK3otIn5HU/ftc6oV5S1VagR+qmqzj7QhWyOomLC8RWMi7qfBw7I59HLE79dq
OAhanHp4UYS1axNEIXvuTv05pKDB1glwmS8a5qFH/kssdXoi443bq44gqsS6KPx0Ma0SrWTSccUE
gz0yhwkyCkG4H3jr/iW1nHhazYasR25rrjiUx7X5aTRmBZqAl3uNrAMisk6bygHNNXRPEbSreW23
HSaA3Mhyvo+pya809HTkBKVd+y2bXf06b/EMB1NDH33d4w+4GsY0GrayyXSd40nLSVhpDLVCxstf
mSal2oaTDRnPjejSE4QvCkSoTWFOCy8Z+C5QKodrM0qno+OW04s+tN2bNbpUIhZKg6tZdP3CKptR
KOrkcMFGLPXiy2ykNSZ/u8y9QxTJ7iLTNP0t9/G2si+7bhPoelXcclGRrnNZUnvZleFem9QUT2bo
2Tx0RtecsDo6bxXMeQR6DT8HHyGeHlvM71dtE9b3VC6LNGByyy8RzL07NxTWaayWxG3NREBfuQmC
K7eIQY8VgwdwIZrK5lhjZW+3RdvaL3nauekhbDQyECMtLG5VVoBTMKMCVJvVeA2ylUZvLkk0rqug
1HPtqrHcrAoi6rT7goYwOLUqkfeqrJeC0+6KE5+7knARYjpiXIouJ/NruHNe2sjiErIpo3TplY+N
hrN8XbT9oAf+AM1100d5M2xsI00uyNGgg+hgwe3wgVdwt61KxwYCfyR60yyadRQysesGbqjJb5ks
0unCVS65P75M84+xiO2F5YcOhcYga+mcTD0TUzXcWBG9Xrg2/NUr06lSYFlxHH8z3ZEuy5CB2mBe
MeFDdVRj1CuOfo4ZmPR+3I1Vht7ObIGwraYhbWjuSjP7NGtHvaA/BgoQ2i14uigCAbeu4Ck9CAuX
46qLI+WusNCal3TwYTbmcCnhdXEU+NJloXXHk0Lbm7aC9e6HEFYpAMv4OYpyOuSjPsAdE1X7mC8d
dJCvtO3MbNQBRC499mJo6M2YS+d9yO3J3RmioiuvvnfoE0c9ynPfPp1dzv4d82vBV01rvzs3+c/9
fnHu/UfnOUBBlV/BfG2LaJOeZwX8fxtLtefWEd2LZZ5QwvU9VsSTxrt0GTggsWX2EAogNhAMGUmA
HGY60Z4nFdglmVpkmk7YxHmW4Vss6StV6JT4mlUy77BrdsPRlmpegy9mIjJ4HvheWobDqXao6+lN
eCM84PMsBVYJcxXS+nBk0ohHBz0voxe3lfKYL+MYOm/0T0ojBwRdn+c2lgDSsPHO85xCH4o+yJxu
Hnfeee7T4adpL9V5KlT6tfXFWEZFLRq4h8GxIAXPfs4n684DJpYmZhr8QoArRkeTgwSKyKXwPw+n
SugxD0XR8zKMU2Fzq87jrKGOGW2pZcqlmQUDr9Iy7a/heQxGNc9IrJoy843pEIMytGwMzbjn5m0o
yFCi3ZHeGV3ifsjzoK0gGegzPo/f0vMojvyU8VQbSn66y6TOOw/thtpJb/rzKI9DzRyu5jllxKeK
rm8pitv5ImrNDCTkMg7srdbe4DFbuvZpIf0tVoSJiJVljthBjR24mx6PT79MGoWrWcNGnQeQ5nkY
6S1zyRaSRxwMy7RysFVGlB8TTPY+Nz3x/ENTjYq5u4yjuqt3OaDo4uQrT6idzMrxdiA56t03JIV+
TQptkJS5c22ZNScmfO1tuWYuwYDHBUb+UftSOCtpxeO1Iep2DGxWP8Zt09I5ddISxnZsTMwMlJPq
953y7IoYMaP2d5XWdadE1yM7sKdcXjOZJ0Mv4RmyWGsi4wokonkJSMBhxS1cJkKFY8zm4jciQGyK
h6YByOx2LyZwrJMkwPhLUruDR2xkme7KYh6AtfLEcBjt3fpGZhwgApa9Ei2lWw+nVpnqhWak17Bq
RsPJ5GSBE8wpaXA7A2lI8KrYNHcROo2nYoBzgzJbaRfpaGoMhqeJICafD3WUpVEfxky3vrqdlJgH
x9AM+k5ADm711rtvbEjlK1CNLSFDQosd3is5zatorAVYd822T3zXwxdDCv/Tn0oJBDTB3L+xRkSE
OyEUqV4lbaBXO1X04+dOS9gKws484uceXqJpkhpHqrp8aFht7u2uo9XilcKjUZeP0yYf6nSfayQg
amAnSAzWnIPemfmHVUfpg8pCTd9nVqc9jQxkn8LG9E8IcGhrd7lBjBw7uqK+jZxBZxYwD8cILhMf
RUXFyRhTl/Nk5Gkfae1wQqiJCydmDsBhiFg1j+NtBAx7B3dg0tYjglECGAZw02yyrrorItDFK+YQ
84U3yGgM+jls9SBOe4gTJPKByc2dEEhuWzRya8VN52zttqrtVZ2a2Y1klB6tjKHsAdKaBC8RDJbA
+yK7GC560XjsHP8tqrvpbCZbYgj+T7L4S1F9+iBb9odSevnvv5fSwvhjqXfJX6FIpbBbxCjfK2kL
aCG9IjCD+C1M5GvUsH8yBDClIW+i6hX8HFr5xZT0ZyGtiaXGBkqw1NKQ/Hx8//8CIvCTng+b/RLb
YHs2Ei34Brh4fpSuhLTOJ4bbb/YIytl8Ho105NRhxV3H3GjMa/uOTLNBO2i9Sj/8abJcuB7lqF2E
lRYOUMi8WfN3WGRhfqyz0CAt8C+38m/Unz9qa77/gR5GASwamAbQKP34B5qRW9UEzL2PMQydjaXB
lKPGYra/NkDDuLt/vtqP+iQUdghuTMfCMkQwOpK7pe/wF115P4+SWihLGeMBfRfg4x4ZSNX/SgX1
/Sp0TkijBl24ZG7/eJU4njLKjjJdRYvcISvS9pCXbv8bL/SPPZI/r7LYTEwEu+C+zB+v4ukVqbUm
mJjaKNJtXw/6lT/Gak+CIaRgohM3elx/iDaafvPxfvzK/rwwZE8EXkszaIkQ+etNbBq/bwcB8nEa
onw3scUd0K9lW2OSv9NS/6iG+vNSOKOwCmPEMn/2e8/lyIlsllAPDML5VEd3NZ6br4M2f+pWYfxG
dvvLB/NoX5HAjGLOIwD+ZzAo+30OE9sgPmSKnjrRkIIm2o+Jrfd3Mi/u0P+rDPlYWK+4hHCNJbcJ
kfiPdzBlrCJFE8MYMwwNXGdSkBg5iA078LC2sVudfBlOvxHS/vLsL8SL76pi7AM8mD9eNBREJI05
5TtyNrQO81CrTyaBIIz+5Tu2XAfdNN4E5NzG4uz96+NB5BCy6pTr0GaviFxBiBIldfo71ewvjwaX
QeB2/t/iPfjpMsCTJrMzYQKJxc1D4Z5TyPRil0TZQy3FZR5VQZ6KXctwt2nknsdlnzn9Ydary4kY
jJUhqyvLmW/+/ac3PGHapokCkvnxT58e81UV+1oMrdIuD4ZNUyjrw989QH/zpKKQRZTLk4SV9mcP
CCbBwusF97gY5ADy2qjoJ9ptW1cA7jg5/eYr/bt7jVsAHam7bCc/ixKFH2aal4bMrdJI2w6C8HFy
l1vPPqLb+h2c5e8vtsiOXeg6fMIf7yCHIwPlLBcbRFHui1nvbo0EmAClm2VuQrNpfvcoLevxj6/j
ovbFvsVGaWAh+emKQHZSORi8jj3Cpas09p5bg8iCCkx3ZjkQtXZa95wARAERHMxhPQc0H9duzymc
sRSkvIi/dirTRyKg5W9u/a9vLeJz3AhU6XRFjSWV6a9vE2o6zFgeVZ+ivQ2mfNDXpoUr/J+f2l+f
J65CwbiAjWydydGPVzGY8y+IJCigaGKm01jHy4EUyTm21xBw1W8+1E9enWUB5Hrwlfh6WQ248T9e
zyK1rEEflqxqnbL82PcOsrSK5NdPISsB09KKoueUoVW6BlofeZuGZvGTHqfCCyQ8rct//vh/d5Mt
E2CY4DCGbGN5JP9yLOgYFXqF5OMXGaGue8bxatyPZDOZv/ngv7vQTycD+J0054irWZVNmu8rjgkb
Mol+tzr8cjLg7rI5M5BYvBzWz2wXsxuY3kDuo+jvYyOQpaUDXAwt55E+pEr2HZX9dKDVKEeSjSvY
mP98O//uaULnZGEWXAjfP3+7lZG7U4KKYJW52gwfNfa3ReR2gV/32v6fL4Uegu/mh5d32QX4zgw0
XgyyjJ++Ox0SX5laMQaIaMCzwlyYvhRuqrZgcSwjPVCJ5z+YAujeKqxaBsrmiAGW3Qnf4bsBtvhL
UoQlAaMWxVSHAIZxxaL/1XqveuN835Tf5NI4u/KRNp9VoTgvVpy3opr0urkJXzqynIyjRl4ieR86
oeNrhERjdquRhIoZVRJqexePCRtPycyXjPWom8Nyx5AUvwuaySHTAsihcxeElT6Ter6MHkgj1ijo
534JMzRV02360SH2HYK1tSs8X1skSmnyHpE33QW0eyKIqRXIosBj/hXzJ3RZtmtpI6FRK8rKQTQ8
garTkyqUQaePXbGTPkTvI++5/cqByCouMnj9JtxJlxhZCxWFOyFR6YecKFdUJGod9wUlBUrqKDGH
8FLSGY7y21jrSW066RUxQelLWpdG5JJLFme9D+6y6H2xn3xj1KCaYkGYvMDTIqkObhV2X3Fpdjc1
AOpb16vdbo22uCK2QdLxXjeJqCfCGoz5ntTlJtrpaa27a1LDste+K4p3KWlmogfLDKB9hCASoDCE
/g09+PAlgVfI7q8qkqQUb1tCmFnteAcjl1628UaZOEEyWiTsiIE0A3IvrOSl1xxdnuYSaxYU5G6y
5LrnHCif9UEw9U+jXINik3uzG3jctqUTRVQsNzgWzTFEncLQgk6wuIkIp3SPTSEXmR3jvzRQ9bjA
GL0w3yF4qugtIERDzGZY0VfCxyF1huilST7PNIM4qyhP6hMqpulRQF9VyIME3UI1hmIfIaoCoGtV
Be1oAwMjr3hWGPqqttDirpTnMIxIAUrdxbJc8siMybtOvca/LRYl4xaNw5yBIxbRSDLvYNZwad2h
TsbL1K0026dDp0kSkFIEUi0XzhGK7Qp3kE+RMvxiXXZdfUtQVq+toYTKi7bFFRRwHjLch9KaR/1u
KFIgQwX5Rf6uFsacE67ZRX35CNyR4QuQcP2e+agjN2ivNANhce640VGIithg0JsOiOVDylaVHKho
SmdfaHTT10Os8mJH4rV+42p6+obToYsvq5EI66DscwSCmZajAjHafOATaYhJoCeDRWfph8HeRjMU
WHsaQtioUxt/0HsL6QjH7ehv8pIaC+UaXm2CwlPabIQdzv6q8ns416wPDqFxfc08yzc7XW1xm7ow
rmGskw8SecuvNJZhUQrWeBmTGF3IC4cMJ6gZ9mZ7x+tMEZitN1+gm4SA3UASiIOeqAScjrPfXlPL
Vf6mdhuGpWklM9DbLpMgGmlRfgHOntZpV0YC8j3hzlnQEsA9UlwmBjmfSPTNtQNwVUO70c1fmcTZ
TzksYIQwcZ8fksgyaczBXCHwTNfqF/JnBv+FwdbcPtF1z+OgM8PsW5MDdX3pZ+mYO4fUeGKsJQru
I7GjtbsBb1rIrWSamjJ7LKzXPqRNtm3qmb3GItkeehkT+W+x5+f9rphifY8mNik3dSojML9u5uA9
EObor1pS0ZotpwDXWcc0Vhh98kKjVwZaEK+8lF49KvqkgY1diWdye9JPWN0hbT0U82qNE8K1CJYz
imcIU3OxgidYx+vCKlklLJT48UYNfU+ANIz7bK11VdHtqjiz7yJFR3ed0xy11w6xO4I42LSy1j2m
7fxEG76Z7jF5ZaaBvLlrxM4047JmHIdWxdi2MHrkRvUoJVHwjcm1NrtgciPeszl7HBwfgd2eQz+H
2E2TKFnzLUrXUl334aahLV+KuLa7ZmX0oA8nnkXJG6Y4y6ubEcf+QWvn6nWIUjSSsB9LwsltEsOP
cWWLkhVn6WiCE9aTei3J12BCJq1icOyAQgRo7843Jz1rvp8N/yum+R86QX85bfzS93v9JRn6/APf
G3+091zsmrQm2Bl9+nkc9b43/kzzD7oi9H/4x9R/6Kv/r/GneX+Y9Arx4i3/gQ3ejaPbfzp/hrew
qkwK5uVIzIHf+VedPwqzH05G4CLp0QhMs2h1jMVf/VOFzKlEUxrdrpXMws4PYqhPydE3C3ISTJKW
2Dtiz2aNNIhq/GylMT41XVigHBsSIxq0gMnz8A7vfep2qVdGzdEvdH0E19In3oddKpEw/SiiIr7K
AZroa81xq+ox8RHPAROO/PEwp9ArXxe6Wn5TsE8i9koN0uq9ZNJvCcqyooOvlSTehSGZlJdRoll4
qhtwKZtCDc+4qwHPzJqavC3SvQKN6lRkrBKSBVoyvOpGi3QoEkjlycwLB0w/3jYEyEU0ac0t/vsS
0XOiEctORB2r9IZxq3L2buyW2c6ZSQ8wrCZ6hbF3jgXzL5Oujx/AQven2Nbb+1F6HbK/ZHxu2rw+
Tn7p8Ye16l62cw05uHohDJHAC1W+526eBeZkDCfU59i9wFsHiqTPr1jXyG229fmAZybfJ80gd/ZY
pZe6rq61Je4pNxXKkYJURQNO9SaLR7Ev+0Gd2jYrg0S3XiasKuuw1tkbi9Yl7ksPN6nQ30pS+QIW
UZp+I9r+Kbae0Gn2J5Cn/TEWevkZj3Z3DBvA7ZlEB177gxWQPUrgFY3FVdy43TPHC0YqHbawtAqX
yRLC9NrqV8S9iu6aENwMeUra1Q35SXQBrOzLCG162jIB5otayVqv5C0L1+y/DISNtSc/a/kRio8U
1tBKKjyGaKPQKQl3DYx0yR61CN+4TvuEXJU0OtEQN5GPZgVSCnuqboCThRFeEgyIm9LJOINVCgEP
OcQwASmRGWeaZWM6X0xshiCwu4fMWTL1UmYmOoHg61GDHLhy5bxJyR5dhbLZQONrOg5wjGHJzRK9
tvFk7/l3uGtyooQ1X122qdYHDLCGW8Q8KEym3muse5BhpscYW/UvvQw9sbfqLgmxMMRWetlGTcXB
sk0y94Kq5y3WY10cNCtU2dGu6b+uBku+oj1V95VT2u4Wt9kQ7YitNes9Js56n3slwQmyWcm47j5m
u7MPGVlIj5mYOW9iCrwpbQ4gair3GFTZiPzSKE6FR21g4gho0Umx6WGJTqatQiKEEsli1vStBb/G
pszhBmnHGO6MwUW5opHERZJWPkkg8SOxagcPwbB548S113GCYSKMxnW+EH10x9TzqlFzvqPB9mG1
5Bgw3SRhqGqsJ41fVz1zmAEEWnMccAMNNfJRm6awxBKVEnyhclidASiS3AnwfNjNKXcdqA6Jm2uU
nZ29ZJ/kWeavdWorrao0jKFDj/B1hTyiXAtqVwLYbPE6pTandOQlS57hIetb1GhGZKD4n1u+09hr
HH9dcypu6bfp9hOl3hF9U1NuBxDfbz0ptPh8kBUlGu+lNb6zFtTuSs5QxwOvk0RJprnwnG1UjAnF
WW8i2dKIEWqPiZ80GELCFhDyUMbyrccdSdvWKrVm0xPwbAZkrmb2ipmlXQXsGKG/1xoU7htqE3wg
tRKryHfsi640jFte3nFjI7G7BIOhgO8mTGvJK32ZhJySXecMGm0lTqAYXd5FilxNWYSEtI3QD7Gm
sADiFfoy6fk1jaZ2lVh1u0NgM28nlX+UtTvhqZu0rRlq7gmzlnUiuE4cRZNo3zyVYAeTEdbD1nYa
/WDg5Gm20pghq7lNa29dX30QHuAHRpZMr01XPrVaD9G/cKdj3lTVtml992Qw/pwIiyWdxCZd07Lf
AbIml30HwX0eymbDoyGecDB1q3JK5qOTxHKD0GGEoFmRJbeyRJ9d4ByfA9K4231e6h9+UsV3rLfh
he/NNca+kdQ6pFbFWjJk2aEXcQ52UVFm1c78mnZRtdXQ1L8K6tQ8SMMwvUgpUg7gIbNbD+j8keyS
a+YJn2NTUOm4HgmkjhdWF5zo5uMwqm6LhN68yxBKPjcwYHastN4hYXh69Po6/ALZneAnlkG8mLEY
DsbUDtcJW4zc1IMxWesS2UTW2/6LNZWA6mmo3CxRFreTaHbkUBVb12gwPuZJuc/0RruoAUiv6rj0
6TI43ETq8Ja/xHUuxh4pQJK7V+7QPpQ4Zu3Aanx4QmK2Pz1AQrZdigOFb4+TNryIQeioEONjV1X7
qja/ordYG057oxXKAQ49bYumxKAnS/K109tibE6IS9eu246kFU7M+hNr3qY1neLY6vapVM3WnshA
KvORbIbE3pL3Q8XM17aVYrozJ9b4KXPQEDbU/7p7oJ5rN9x/8eiLgV+FqYZwDOHvYiR6i7hW37Lr
s1rEeXgkohThlNCiN2EodZzn2dzZU5YFce9WlwbJhW5V2OvCH9An2tM3zAnDrTfMB5QzD7KdBBNy
89quo/1EiOsDYnL6/InmDBMeH6wplvqs+uo2w4nN9ByHi/WK/IbclfjIrHzJgSeKYfSCcY6fomYg
LFG/TqRxdBm6rDrH21pJAg8vt6i2ZEqacHPhp8MxJv9qo8sIk5eqHs3B3scOJjeUhvMKawIqvOyU
Nv6E9qE20WW05bQjJulLmtRESlRTsbVd/cYZPD7LuPUrS0fo4bDzSjTLFq2pdOyRuHaLOmSe7HiT
OHHGuiRoFGWh/5D5jU18WTI951oTPXoN+eGEUbfTvDXqJQem7ImyDerRlaS01uCiD3PSY9xD5Gnl
6BYdAlut+Zp6leDIuBgDCnWLCgKOTqdmXsMylYjNGOAdms6o9O7SyCy1InK7NsHsYgCMiynbJr5B
RyHM9BMOt+LJG7yJ+AMq0UnOhcKX5haJs+MNqpn+FdbBw5vDlq6K63ZWhFGQF6aOpl/NL7I09a0t
CWsMZNK6W1H52q1GewLtlAG7jJgJAph3Hp6nr/00eYWG9VHjIDmnBglcKYJBenZZYl1SyvbuEzKH
xt8YXU84b9K30Y2OGfN6bk1n30WJda3OsVBNtLT6hon0Kvp6fXoYfAEdAahhdWgtY77x00lc1XFD
tzuzss08Zs0S5oB1X/Glm4XhY3J2pgAtpth0Q6Jf1zQvLrFYWSsSfmQwiF49Vpymb4cpu5W1qV0T
OD/TGeHZnTnt73qznk52DwJkstUdlPaXBt7lrccRfC0qLJCiHC+EanC4WlFG8mXeldu8Lu6jNuWB
7owayaJ81J1R4lHxL0yo8LtRxMWmrQSRsoAFrzm1EGHvlldDqw/XES/0uqr0vZ5Y3P1w/kAT8hWs
T3yM3R5XjJvs0c0cWicdvtroIQO7zfwNFu/ugGxzCkKTjXM1jEP5wNfaU7Wq9oI+47dRzM22b+ps
X7X2U6218ooSyDoM5P3ivSrvDZ0H1Z3AmmMtbOVGVKyuaw2U0zIPZM7JWxtfeDb7ybq3F23O2Fsw
U/L5frDn7EjtbgWT6V3mNER3tjNGh95iL7HhFqBBjMsnI6zD3YBbG9cabb++TvztmE4AJXqNzdXv
3gdl3SZEbjwXRBqt3UJ/tfBWr9HwFLdhqNUboxijb35q+hcVAevPdtztYnJ8gtFpqudkJnMdY7t3
N4/lvZ6UxXOXqHfIGAeCXGPQ9CkC3Lbfpv2Q7EmcE29V1lZHW6vVXacMucGJGb3Vneti/rTVtYyF
+OJnEnqEAR6Sk8rijCP5ZBGUdvcK4NaJaNUEN2Dvq08bLv7W1op+lxl6y+TJZU8zW23nmI37OiH1
uUadWq4ilKoc45NG20DRf6B9TF2VV+O93g+HPFHmTqf19i3XMbVhcdReyMYqX9usiTfV5BmbbFTp
dV/TZm1NUVzn3qTTMy3MrQ4oJjC98glyorEbrZ4MQK/aVcwtVn0STRv6nvKgBLyy2sUglIRzSJjz
PB8RQlY7FPfJrukT+mI6mAVWJGbZpzE0+l3dqeLWV13gSfzEZi4L5GZ0vG8yB5j2JFRC4pKWfZmz
GJFs5Ng7XtS7uM7a4wREEc9HeBtPZEFVcWcE5F7ThHFj+zRykA+qnpS6RGsO2Io3qUrr50Tqxm0n
qwdMUs1ptCKgdA5uThTqxEEm2t7qvOy60ix7U6MBX2tW5H+125j3zVMvnhjjm8Kgq17PhnlvtFZ8
gZyL5HeG66TnRnJThdOXsPKPGSFV+7SKSZnmiLSNNILEUmPMA6eUNZ1ziUo4sumRTmU4PdCWigXh
M0ZLTmU5ia0hKPgmNpr3lNS0DUdbkKyEsd9RplNdhq7fXjlZ8y3NRpOxgLUIVb04OjWV5l+UKNiO
6KjbFSVMQRqEoOaYtJoVRMw3CdnmJ80ekgtlNHc90xUEeAa1T2TTBsD9dZU1eXTpgQ2gVYoRr1c0
vlF7Ao+wEn/fTC13A3lakJhdu00zBEPlcv5JBkBswqy/wWXnDaUFjRvSWjUhfqNVyOt5GAb2VBPV
9taS7WM6Nhji44g6tBtqau+62k/gGdiIktFf26P4aKLyOdVj8wvJ5/jAG0EcNyCWN74v+6h150I5
eW4p+p95nA9hRTaHO+NcSwvh7LS+r6FfzE5xEOSLbAoaBZIo8ikaKQfDFMiCTwi3pdN6teMx3/jh
aB1FRqRgYkWM0J30Iuo9b4df/xIy1Z1p4g9KdS25UrH3pUp6Gqdw52rfu7SmXq3HxqNducSCcAK8
9UPbXxsKYt7cJF/pkxTs+nm3c6ZMnIw+3qsShXfazPiT8te+EAP90K5tr3sdMkGemOvZiN1rfJ/5
KfRJ51sbs5cP+Td0RNEePbu69FpC3UyaBa+hOw9rCAxVAO9zp03+CRpAfa+hunjrl925s8aN0urs
HvHPBa31+oKssgw5ols80IV9oHHULvr94VqxDwST6q136oOvXq1dVUb5Da3i/7J3JjtyI1uafpVG
7VkgjZOxgdq4kz7FHKFwl7QhpJTEeZ759P1ReRtX7hEVjqze9iaABBIyJ41mduw//5B/G8amvk2n
hGQzPR7UXQFhfa2puI4oCqEUuEfJg12WnmI5yilU62i7hPeiArHMz+NgqFtFVLdpH45rNhkjXYlZ
D6jt9Xo3tL224xL+VS/Ije+M9rOFXJVPxGdZ6MVD2QgSF7DeQZlV3NqGHniFXsQbs02NX4ZvDJ8s
QB3i4nuS7R0IkMUUkLTYIYAPomTctYr+V5+lFdKRrKEzUamkxGt99jr2Scu+HdaPcVO2e65slsvB
q+CmEJNUXwrUKlogD7g+zJ7iTAXCybTdWJmprdVCVVxMRU3OMXjtpaNVr1UPNKKMM3Fm+TA/keKT
HsqFP12pv+bRDjcOeWmbQmU9IDlRmpdymn/EvoBHPkmUGbla3+VKxlkpK2TzBdkjtYJgwNb1Zluo
Ve3KqR9vxOyo26Ca7xH93A6TfaI8oig3sua+LMps36a1cZtKvVhjWkRaB+Ha9lfEFTmlYfhrnDjL
l8xjdwkduW3jsfRs37FvCx4OiS75caEJQdqvVh1ub6symzHT6VDUm6S5bRMMlL7hSjSi9SjSHQKR
zK2y+XNH72CjT519G8FGYWhh/FQCX1mrMPef0q4aWT0kkdLsye7QFaH95fp7wOFfvEQ4hmwaobZA
Csu9Tp9pZXSSOyFyvHpbRdLgXs0eT5vHxlzKfqrKIXTJARSIrmS2m/y52le4eOy1FvFTHYlfIFCS
K0T8Apt8XqWDaazUSixMXGjdfVJrLujmL9HHzpLtRktJ2DjLwPei8Mc5L3PqR0tgEd9NQl0PVmRy
BkJNGKif7h2aN4SgNLGAiA3csR8AGl0DRHOtDm21Zv2Y62bMuyfFSopNmmHz5KNZAB5NGzcdYX6z
KTq+O+uT7fY4iK1xVHzlgC7WijLNHlovItv9EkmxlavrOlS+cuIpHsRz9UbaQbEPxKBvsth8mPJs
X+LGcqNBot7WBW0EPCGoHdkfuNu3MnYnY8jxnpfRLh5BlgzoU1u9gqCeiFLzWr9qvMxsXotgPELP
7ml0RuJrkNbf08J6QOhOIttsDke0hc3ybTV7lAbdFhD8YZxrFcmC8ZNYhWSNdXniDbWVbErFbkF8
JhoS1lAdcIaPbuEbcLDmsf2YpDHIa9Bvm2BEAhiM07pHqb0h+fUbJqO+fuDO3vo3YoJ2surRjxfb
xMqS/la01viCqJJopqRLuhnJGkj8Kot9NXftXgQ6dluaOT00+hzfRvAc+jWNXHWiM181PrgZrd0j
vaLfnaAQDxCHALvPY4PsYkUPnEZ+aWXy8zA3OI3glJCeUm0oP0W09yHD5KUy4hXls3bqoCwwi3FG
7oQy1NQRDbje9IsKVAm4V+LV2m/srGTLa9SUW8oAHb1Um0D7qbTAdU+2NQzKIa4LoXDo6XqG4Ecf
W/HUYlkDAlXp3exqhMKWd/pQC3GotMrh2ugQNnlTTqbeo0jC88Vl09TmgxJbAjJAgHzgYAyspdUc
Wtl4m1lqh/eH4osH3MGmXzBr1BTwC74NCs8W9DMCWn4E+Uf33kTTzsqDT9ncwSCdLMq07M7v7NcU
v6J1kwLABUNaP+eBeagM7bsvcuhsqQYXIUsQQY32DxgT85EPYXgFv4232FGgKLIgcJy0BqVsgpJh
nSnOuGnGWRieSDII7Lks75yYxma+LqI5X8pyiVOGQm71cfSrun0STZfzPdSjvXMygOS16vf5cwSA
FHs0ktPsJa+H8kYFEFonDbBlUwfZKekkWp6MJuLdUM60JUJtJxStWjdwEdapmBWPo7M4jn1/Sovs
U1ahv4MOYDx3kWI+l9qEPVs43Y6CEhFKf/4FZRy1RWu+jAGmWwGbJO53SGe2FSyER3gW5T5xiN5d
dUDmx7nx7b1eSnNTxVH9GcX/9Ev382pLKihEQL20Fksc/zNyt8kLWowg9D7Q8OgJTRxd/fiXU3fK
tA7ZMbCaM4tGu4OoQNyMOQ7aj1FYgi1kLs3pW2ZNmdhlUZ8Kj1K8Mnd6Z4TBlo/eiY9R1DjZoicZ
m31El7TG8qisakR5IjYjzzI1nEyMqKq5QAgaP1yRUaDZbm4Ifi6chthzIjaEVT72TbHBaC8jK7kr
uvxTgo0LObqrJOJUnbwpybBAc+mazjOZ8GGWN5RFgT0Mt7IavtEKosMumJvNEtm5jmZ/9uZuPo1h
8Qg0fQgmdSK0Hto55qf1TptBajM1lvuclhJXdhr28zCpB3oUEabWkaTqNPNha8Fy3uhIgcFV4IsJ
nA7XXSDvnF6N7+l30J0l7zmo0dYgl8Z3cySfCsYD/lqNtcMjSnnA8AAbJUBJMoelSh8hZidZW1pf
7f2ylKiRm0zc5CSqfZ3xu/2MxNW+rTQj8rRZH76GlQwPIxAprfwQVNakL3HbZnOxCTpH7mQ1BgcS
4rKOZLm2LpmfiHBKpE2YsYQBjB8Ep/oaHrCO71ioClgKuaqtTD95tqXzdQ587YXGAL6I2h4vmbLb
mGOIo0Rdj1v0SSUrIk3WlOC51wsL76qmJU0WdzsBb0aWD73J0kUJDiOlBKna2H2rg8cbUwSGD+Rz
mhsHK8lAAcYdKW+/YGvxsyl+28y11m2pl8marymGaEANE5eiuGvHuf3el/KhRSblwiTD21+bHDxp
xvEgoxCBTpCJp7DQ7y2nVrZ1O22Jtb6vkmZXl5Zzo1l+h/OLGlcPjuyDO4PuAB19B+vExKlRlwck
muPAQtunnZZMGLv9pNj+Pd0ODkUu00+VzVepAgI+60Z8Z1XRpp9xIaGdV8OThdQb5l8qpcAPabK/
mRh2uIZBlyl04uBZIwJ0BwoQPqV4YHiQhSE5jAL0NuRHOziiTsJJvpdzvG+c/lteolOGt7QjfEAf
VqABfhs8ZaU6/sV+m516NHKsxsrfWOr0QFqyiSlSK+HbgBC4NawkOFSqNuy6sjbxd3IMDWllFu/F
oOk7PUaySnyL+AQq+3OwgtfMVGl/se5uzWwadzbibHeSMN6dzLm3ULY/BiVzuIqWWiE1u3oPt0ru
q5FeU40Y1E2rFtuoPsOhsNWV+06DWaJpZXYzKshZQ4P9mQUtlRdkn9VL3yfPEaab3GCNfiPpbaJW
SzS8XIhMDVKzXml2Vuzzzj7Br8MXcJKwIIYhuyODlkugX29TYTQEyRPIq3XBvb281FqrbY8LXOyq
mT6hvq23ZaZ8rqEp7iDmUb7FxZFYWzygpBZzSx6+DTH8ehhhES2pMJZwahr6nHqe3QUtAUkYC/2V
2+jIqIrVT7nkLNCT/s4yQ+5aWjbv9cDf8IDA0RbZGkBl97magB3nk2eNg/LVNnIMFNm0DjhDZa7W
zVnuVkkYfuoNTrGbBKJIfT81lEkBHGrfuslA+/2vdY0pjdem49jdEPs64UWnGZy7eoOjIN7DW2XU
b9SBENeVU1LtVsZgwSLLRPRK44NcsMThIrxLJrLfXW6EYfUd6zzrpvYt3wJpFU35t7n7/2dq/MdC
o//vBVqbaIr+1Gct//e/nE40G8oFVtIYmsNS/Ve6q22QGAbXGaNnXRKDA6X0X8osRcMaxSJJxMHo
BEESDin/JmgI7T9Z6pYqaSIKUr3E/1suGJFluqkbOqxuIZb0yXPSMXhv1JqiMY6TXk2HQBmaz31o
KN/zpjYfQmzRHqiBwWLx3rtXol7fJ7jWrVFZp48TXuTX0j0uONkmUT48FpxsFYIKQqxL120a8WGg
Dop9NESs71uDe1kDz+nGwLqQkoD+sKIU+WaOhfTg2kH5YqtY+22S/SOhyu8fQiCQaTM5RPagIjl/
MThlUoQ4nXb08zr1wiBs3GSam90fn8g7wrMl4O0P4vAyjMYD6wQwIVdBKHdBj5lSS0FH2vtHxcej
ECJN4kricdZziFQexozcwre9MYQzr4mVHn6OZR26vm/aeytOYjahOt2wf3bbEQdMoL452MvB96Fu
OCSjNHQmfdqeNxbt7k1SVuB8ati8Zm2ZIcvNiLdGSVp5dDOuCSh++1H/mxL995PJRS4lluRg+/dM
/0FnB/0XWW8Y9lHJc6AhYIuoBteJbuHcQ0fLdyTKrqzJdDH9XCNDWgNoubSDV9FY7aA6e4bqbwS9
TwGHNcuKTRzb+L/3L61J8a74IDvT2lL+EQn///5qSZYf1CfoU5dKQD8o9KFt5TEUVrVTJA6qU1k1
24+n/ZyB/69RkJWgKLPBo9QL5UE2+oUlo1weacaYeGEJOEV05Tcfj6KdU+B/D7MIgCCmaxqRPMbF
MIEOrR6sLjz16RQ9dVpqkSVRcu9YJ0HaPGEssgCjMo6OE6zywnXEUN+FEkYHAnC8+ry2FsPsVWkV
dKsSVBPHLmciu/3j3/nO2xAG6Bu1qSHw/r1YA0lapw2BG/6RhrDiAbm0KzE15hU9wHtLje8Qj3RJ
lAO3i4sVPZS1GoSYgx7JbtR2fQG1uRIqJWxO8YmJj7Yum7jx4hg+A5o/CSJRiRenSnI8aKPJVXIT
TKYOo81U5D8iMk13w5jPj3Fr4Qoe9hhpdpZ+65SNsunmHq07AViQIjjoi6RVn7JpHg8iFsXtx6/v
9w+/WGnYSEsTxh67ibh8f3kWCUE94R8pxodDjdnq2qqn7wiYkq2EHLzuoElvurHUueAngH02pWlR
pMazAk566FQyWMwIZ4ePf9dydJz9LJvVbxKt9lvPBNfwfAc10Q9I3GiCUyCM4GaMwPTRwOu4LcLX
mWqAQra1GhMQ2Ngfj8zx+HZk3MMWziH4jnExcqvPHYyPODjhFntLyLD1YivxT2KHlH0bW83649He
bOE8JzpKDTqB4Cy3LlYZDLVE13tWmZPCEnNoQuFkDsrsFxnN8aocVyKChvHxoM7bR0S4ZC+Z3Evt
oC+v4I/dNUCKJp3CkUcfpPs+xHgBGowBcGDkxWc7dGxvMvITaM68Nfuhv7Ji32wsNiCvhRaP9Ura
l3mhIKJWTpoW/2qQO3xOdSv9GqpFjhFmMlx5ucY7b9dCXUxMKjJmDTLN+YNWhqOZqRnRn+hxRIEs
2FjbgHT4733VhbtKH27tQdo7bai+45pB0FSn7eZ6NF10yb8AdrHn1a3iUQdcRLcww4syvlBX2ZtZ
EcDXAo9i+h3KJjWSXwkSgnsdIGOt5TCzY8sUOED79Y3Z6adZnchgdGLsbiYwJA1e5U3UFJE3ybq8
mTXYkGK2PMPuHiu6jfsiU8iBKKLs24S/x7pVzXZf1EOwGZtScWng4h9mzLpra5N6ZeW9885sQgZJ
fqKIFIh7z99ZY5s0TKFlHIlZJu6gT0kLyXzsUIHMD7MFfNHTmboy6DtfpO1ARmahc+YgOj8fFJ2c
ynXdco66XiyEIkt3NTwh0U7m477A8H8dzFXpagR8PvjV0F1ZEO98kpKthhKK+BoS3S9WYWuqk96m
WJYpIffELhMIevTgScuK4kpl+CabiX8fbRsFAhkj/L3UhtZRElvOhMGYBWz4KDu1c3VQX7exaOsJ
tHWwUusB2x5alElfNCsLZ7xrEVpLIXKxu0pdhxCoLdnCtnlRqIxZA5JrFsoRCNFw69aGV1ZqFQzb
DK6MrdcHMaf6rZhAV4OxdTZdWIS7Rq3CKw4A72y2TDo5URzgGlryi3mHrmaMZlHax7HRoGlSmtIT
I/oONsRzO6ua9/HG9863LfmwdY47fBnJG7z4zCB5kcGjy2Mdjbid4EK1iWWh3ir6ZG1T5Nj3g2P9
+HjMNwUKj4Vj0ZITis0GdPbzMWms17OhDfLYqKHlTVH+jYu8vHJoXbhkUK3ZAro+h4jJnPJZXaza
1u6JM4DdcyoWPVkxV8TKJ/pED9uynn27bnaAS+MhwHLxhf+KtqEmlAPMk/Y+qzrD65WhvPapv/3K
OEKRIKJJ5Z7KJfH8yVPib2HiNZQWHcFHFtF5tzBOaBEkfrprzUndQpWZPD8ikwbAbzg0gzZsqzac
rkz724sh3iaLVEEaDvUEt8TzX1Kg5yRBoohOdq6HbNlhu3OKsn/g2up/tU1BesNo51s0Ks4OW8rk
kIOU0DyBVvPxx/C2rEGAwWyRWsdv4ZJ+/kPiEf4C7YHoZCq4nrlTm2ifKi3gKkyrAj7CUvC19NyC
8IRzJaKej4dfXF4uFr7BhRRZLY6Dy2X54jMx4EYFvUPvwE8qPG1LoXskTZKFZTQVPbto2A1kW5+q
KJVrPLXybeU71YvUcnmKfWO87UDTv5qWUz4kmGa/dBN8dUmD7YBbW486q8keo0YSgkNyAaZRPnyb
aax3+OjR5KAHvSWMmd4RFsVunNbwlTRobR8/49stxcC7AFUL4MeyJC4eUSvScCo0NTtVhY90rU4F
0dW4HheYfmybUYxX3unb9b0oVATXcMJ40HldfOVmnc5NaYdMadZHqzqfG8y1Q+PKCfX2OmZTlJF2
yPpebpb2xTDWomGcHb04TdZEbEllHkSG/mEo5tFD4IImYh47TxW58pCZEPThkv8YIqHCuUmjvWyz
dJND2DtiAuRf+W3L6jk/Tbih2+TL4cjLGXpZZWHuTH9Q5MlJINJz86BI6HMX+pNaYoX68eS+XT+E
P1MnUycwmn15XtQ6GlQByeA0T3n+ONRF+b2bMKWVWTlsw0ZGT5poO0ifyFs/HvmdPcSwl1sxYnR1
OTYvaskBIVUziyY9RciVXgKTDUK3R8VTW4t+IY7m32Nf09dUjsWP1vct15ZKjQm5ds3j5e0HvlzW
BI/PXoIfyvJB/lG9V4MZGj0tJCQMCA4Qi2PVZsHcx28PpWV5LavsLRbDBoheg8oMuyFBiXY+nimy
FPfRLD9Bux5PrTnH2yZT25tWJ9/IlHb/VKGloCqsVdzKY7CVEWYWHRJxa4/pvFNRDWJTzO2Yjphy
iMqRyiYe9BXu3sFdI0W3jiyYcqh4JjfOyBpypm68QSpSP5UVDrgfT+TbGoBdfBGnqSBzUl7e5IMi
VX0ta8JTMw7pJ5x7641qBNLtq9qB6Yq+YzZjea3iWl7S+RoBNcDmXec98ve30u2PScvIlo1CP41P
HJbJo59q9qHwe3Ubo1u3vtdqXnuZEk838Zz1eOfZ1ZVd8e0utRjZgExxALLv/74p/TF+0wp1iU9K
T5yPrWtMdGSxiv2nSeVA1NxnWZagMRL+/MXei42xjSOxnZwMQrHA5cb+JomxwMLMob5ypr/ddBiK
ypWwPsFsqheVI/7K9jiQaEYXvCBQyybxS4/11xjf6SsjvVNbWdzNSbnX2H+p2i+eyoGsr8D4z05D
ENiYvS9pTV3V7IisG1YyUaxt13SfiZ6QGwT37WOXjNNK64bQqy16rU7uDFeu0G9nk24TgIEjNWxP
pbVsk3/MJgwxpTbijF/kN842A8Nbz45y7aL+dqUQ3GpbEqMxjFsMcfGKbZwlJlhC9AllGd32dm+t
Sznmm6YIs51j4AKujHSuP16eb+ZVkr5s287iwG4AcF4MWvNRpXMop5Ni6z87sw43PVo8bwya9vnj
kd5exRhKN7G24+aHxvWyfYF5pWzVpJhPHeYNHhl2pNfFAvg7qPJDQODESsGtEZHJ2N3mSA5AZoxs
//GPeDOT8vdBxqK0QCre/AY0n+Tb+YY4Deg5XCzWxlWSx9Y/3fPojIjlOdHzaoL2yPn3AgyEokbR
y1Mv6giJtmbewnIhXU+z5k2Ao8Ourcr4yro5P6eoMGk08V5V3H3Aj9XL15sg3a876TSvgWnd4h/x
1Awx1JZQO8JI//XxaxTn7/HvwSRxx/gDMqH87vMnnIypzdCVdK/wvuoU/iDEAMWq0cgSzgrNy5m2
qSS9o8IjyKNRbzwEaGs97F3MPYdMfzNbTeCqMX3NbolX0sK+2SZZS8i2jBKv7qb+WbORs3F3ijG7
neS2MhsTfkEzXjkrjPOzgmfBkgVNNucTKAx/L/YbsnvIRPNJLyK0LSMjNFE87BmMO8z5s5WsIvr9
09CTiFThy45hx04XerPrFyEuqVb2sYWr46kGRvb0mklusjhDkyxPjqqd5tsO+e49nzQc0dGUXtsM
yYtCAevJqrLd2fDrFZmMyg09jF8jbLFtlfv6CV4hbuiqEf8lnZCInnassFjN7QTLC3hvkuwM6Fum
5kWpWm7GarBdSwNX/Hia38wyb4ZI0eXTWqpg42JzSGF+T5W0uyMJ16EXW3AJyoGhPh7lotZeJoAq
j4+W+7RKI0e/qHiEHxICbfjqEf2s4Pnx77fJ/nG7vug/zxNq72xGZlbBdN35kUy5AqF9VNDKrbCy
T2+brM42dUfmC26U5ZVf9/YdGMDE1BF8uLC4Lw0g8ekgdQoOyBG+A0llGnJ2Gl7OlcX7e8H8u2D5
+x3QcrYt9FFgtJeIXB6HqCA6Uz3KAbd5wvZsF53Qb1Fs+kAdwLNqfig9XUc8x3upvqoCB6JZwew4
NVUSHMzOgkK62P12ZnJPm2G48ibOL7PLTwQ+WyAGU8PNhmL4fM0bYdSTx6hoRyjwpsvNDLOhaBC8
E7Nfm10+7vzKDLedEvyQDcvk46/k/KD6e3SKKRpjNL6X3tP56KVf4JVmBeKYyjE+dDbOtVEARpmF
c3tlMt7spOBV1KwWnoTQbbj2nA/lt+QslWmuH7lMZBuj0wgvK9J8rZciuMsoy6+82IU+8Ee1+vvZ
uEJTxEGjdwBwLgbU6foSMMWAU+AbX6bM0PdqrZdkQSP8M0ER3HjK5qWxr+8VZTbWos78zdwlySO+
kOPq4zf93uODKdhkZFBUclCeP36oEsXKy9GP0YCZEgC4uRq5ACENbw0Xdk9+Zbx3ZpYvHvjbpqfI
ZWFZgX9UVyJv6yCpbP3IBu/fUBfyDRWjhk6MyM2PH+033Hu+zJaUGPYZNhzy0/WLHQ0Bscz6jm+4
awr7YQYYdvtBebKGwPJmY7DvQ7VUT6od2xskjdqucmpSTaQxAdTUn0TBLMTfyZYoZO8pppatw1G7
diCdX7r//hpYaiY+jdA9oJ2cvw8rxfJl9g3tOPTCeDb0fLwbmiL1MNUONlBPc1jdhb3Il+LHj1/P
8qbfvB0ifqALOthRWhczoXBjWix8NPY6IdDCCxIo5Fzv//EoABgqxSBelAALy/fwx3yb5IIlc6QY
R9mG2iqWAKhNiBfGPx9FYmJiQFswLBps56PYYxg7Iay0YwNWiaow/1Qb/TUc+J1P16Bexyd5iTIC
BTsfRFPqAlPxyTxqVmjtA1UJdgaxazd4uatP/4PnMSDZWBobEzbI50Nhsg8mhvL32Obw2KC5jnDC
s39Zdv81/u/gZ/H491z/r7zLHhGYts1//cc73x6YLfPC10ez8rJTwdUrtLp6NI4Rhc52Dmx7mxWx
iVR1IK2nKMfbQqVTrSONujJf2u995eLrsywcCLkFMSVv7n1xYbUxOgvjqHWjE3qqr0yYlmRt8C1N
+epXIYeKjjdZGSN/7+PXulXkM8hVdbCySP5FSVzdlanlnLQQeyXE0Jr/TcHm7inQzfKhLVMYuni6
b1pDpaceV3ZEiGcaz9/xnSIcFpvL5NvcTrnmWVOU4ZaRWOACdGvLW2cmspD8CyyF9UEjyjAuZf1N
g2IPp4ngPgQi0vTIz8pXrG+uo1PnlzhkzYTXkevRmn/5kW9/d6oeYnUzL+aDgYmzxG0YIuSCudgT
NGx2ZYFjVmNVN3UKhL6OZK1+w03P/qEYbWl640xmXhQTcLxONMJS3CBMmhd8Y6IX3ehKgx5e4T/6
enMXFoiw1i1WA+q+bg37L4cW8aqMymbwKBiHaBvPAZAxtlFJ6SZ+Ed9glTIspitL+JqVa0S/ENRC
zC9geb0e1dz+MiFK0lH8CLkJc0zEsETTqZV9kndmr0lHvXEr8k6wALHabVkPlDBVs8TbdbZZn9pE
gkFVdMDDzVANHKfm6Off5gx2UEt7LNjnKGdynDIm/Uc/toBdlHVsvk1u3UNHhsqRll1ek/A1jGRK
I8tAVGgVmCOac6hGO6F2/gt6PDNdWQlJ3wHWfL+cLlV2EUFU5ECb5Z5dVcv2fZDXP3Q/g72pZ2WR
IPfrkUM0cI1fRYobGw4RVvtaVvOQbFut7T4TAW3uYjGa0K312v6RhOl8q48Nhs8lHoTUZiQqxKuZ
mBDK9mgK79FipMijFBMbOZI85r3RzyXtaCOfHmusxexpNMRuirlsr4zOJ2ckI/T6c19BYUYQFWiH
FL++EYmX2UJKiAMCzFPhV18E3yN3ZFRMqznTzGptKzUZzBlMmF8D9H0YvFEq2pWqzvpJlnXyTPz7
jLAojozbNlBVJJtTbCeuYY3yQbSlv8aGL/ysZRm+j6PscTVpF8cd4OvG3BfzXPz6eCc7xzl+n2+c
9FAB6J7hNH+JjWFQiVGmvdDoOFteR7wPyHCokFyuyCeCSEdUlNflRrT5eNh3SmyTTjtYPh0y+neX
t/LUbsoxRKx5tORg3lWRX50cvCKSFUr7X1Vt+rBASE4OaORhwddVbp8a/g5+uvEkTTzphERHO1Xc
/ViS8pAQZH/lZLx8M/QS2cVtOpcGpvOg++d7fFf7Qi/ypD0mJiT4JGhSD9NIe42zD8lziaE9U45c
A5zfG9TkQAY+AEcE3TsfVKUuk2qX9VS7aM1jYavrIhAzGj9vchAB5D8+nofL8nJ5SFBBepTLJJiX
VKO+FN0Ev7w/osjb1sga8WckKqArtHoHFejKFVZc3u4Zbrm4Lb1IYE+AxfPHqwzMGPTe7I/D3BPM
bOGZmsJmfQhRMOxiToZ1YzaZpzsRHqfIxHYhdzxytnSxjkuMDlpa12vCOTBaFB2uULQa10qRxV4Y
xc2d49uTO3fTdOU0fGdSIC0s1cvvptolbcFIm8YJzWg4JmKyNqh/5SOplxqLPUegVHW+Fw76NW7f
OzNDwIFug7rSRoYDff6qQF4G3Azz4eggcNxNUlF2PQy/FazTwY3bPrtS+L8z3sIhlBw+sF+wOjof
r0/SFo18Mx6DwHqOYkw7/CQw10npHAJj+oe+2Av5QjqmBIBabvFc8c5Hy1rSVEGoxmNDwqpHclaw
RnNy7YbxzjPxPIBJVO+Af7/Bpj+K216Hlp2M1XjM24pAWKybDu1gPXMctDdc0a8t3neHI44T7Iop
0y67ZJRrqh1ERNYSkZSt4ZlgaAEJeo+e/wfAU3FlNS1fwJ8lGu8QkAw+DVUawN8le7EY+2Hw53w6
DtIIN1CUC6LaAu31H+8QnA4ko/AitaWBfj5TuaVIP8/M6ai25jcz7R4d0f/EB+2nPfa59/FYF4RM
PMp5JMPS2Y7oKjtv6L1BKO2xhDNyxLWqc0US49CLCbXXx42xnewy3A1UXBha9NG+78kS8nN9dNEI
EymWRniOqpiy5tQIH/+uy5sFgJvDbgWUiDyZk/ICE3MQ69f5pHVHJej7TYmLntsqqkSIxpH/8VBv
4IdlLGzMIbVgJUnn8WId0pIzo8iX3bGjBEdDNSmfqhCLLIK4Sk9fdK61PsIAdYhWUh1tOoxGU279
uUz3LZX49n/yc9gXQOppA9EDPZ/+VCsgKBKDDR6AOQdOi7kHQWO4x5lsxEkM7KnpC6yJMph6wh8N
N+vmyu20vNlFXT5coUy9gbp/vx2yS5YvfikeLt4Oer/FilwBHoZffaOilnIRV+orBxqCa5HPt8JZ
B2/uCT+zEn3l/Rj5zraSZB/6E+b7dVmjIcU726GDi2wpEVgdpdIzSxPJVZOnhzkV2SYV4GkQ/0a3
C0nYaNNiuEIQWn7o+eLVl40dSMGxydqwL3CFzsn6XoEEehTpHOP24+j3icEVKwxbFYUyeZEpLYQb
IzaOH8/ob/v2y5GRZSz7FGcLeOD5jKoY8nBCF8hd8wk3YvTrnyClUh6PtvqiI7B3m9owN4NZTdsG
H/TtlDlfImwPnrq5LE+FGdueQklIMqgabcGCsXJINNOrB1rdUlcUtAgOX66Jw1WHe87GqnocZiwz
IwAvLF7JbJerjMVG1ylCpoZdyI0G43Cl2yEh5xax9pj6pY+KEA2C2OlaWMLbbdOAkCVo6NP/0vVL
MkkSttBl8Vs8mnKKN7OOwVGeRuaV+X27ZRhsGACki1CBGuuCsjLV2EZgrjUfA7Po0BRicwH5KMeu
C5PAj2f0nQcSS1db0MZbSviL3Um14BeYraoeO3ic22buq00qM9/9eJT3HsikGl7I2mzP2NueAUUB
TVlu4ol2hPBCjCOqJzJmnUeZaZ338Uhvj1H40bBvbVIBbDpoF2s80XFFU2UF+o7PiJqg/7a07AkN
Pb5t0rjy8t6uQ1rbGoQwaJgAfG+2dpBdrfYb/ZhYCeGaCJrX2WTVdyqayI3fxupuKtTilKrzNYzl
nceEjgeHGnokjfXLF4pJe8cdPtSPzhDYn5rA+KaFqvpDiZzOdWx7uLKTvzN/FCUQjem0AtzLi9K7
MXLZlsGkH9VM1Vz8XuxthEPGWihW9/rxBPJFvNndDMouNHYozjnOL3v0GsZf9RT79jGUwU1T4Rjg
RXUb3LYFYBV6EMP+NMZtgwCaZJoXrMHhPA9an8j1PFg5LsdEUyaEm+LN0ZI1veIOZOrgAzJV185Y
5CH3ejX+AlwbvNY2Ao1dY2h4hOgG99d17JQl2HiGYLaqMYTEeH0M9XUQFYMFSpEPsWcolBUcooY+
rWTdGQd7SOznJZXb7USJwTmdRhw0ImiKU4CyuKRUhZKu7MrGLkjIzVrSU6PQRKpS9c/lgPUGXgu8
+BUWJXnjWnMoPluFpo97m7yKz6FRPQ/mmNQrU7RxCmFISb/E+Bd1W4nUoF0FHKUkbjcTHPoy4rfh
7q/shaPqBMmmbeTi4M51uFPbJzOGig/mMvViZ3CEkYMYmD9oRyuPA45C3VraeGBOU+I43N9VTC4q
CFsHtSoop8Kw9ymFVYz7zLqGk19D7nfWIZiWxpFDJPUKH3tiCsfI7IBSEiDXdWIN49NUqQBz5hyV
C4YTJDcdtjLQGYvki9ZNynd2BwA4ZGAl+2lq7bRkZt8XpTVggFBgi7xyRJx9hR8EFrPgnua6mGbl
C3ETeEVW5FpD5YpwHk45OWEE1XPzCnw7wHyHOvWiqmNw0xKPu8XxtX1pVDl/1WwFO2bcjjQ04qlR
A7rhaYkNIVRPfHPho4yehcuH8ZrPUeU/mIODvRLwTXivxL0VX7lCvbOXoJ2BT0GflkLlsp+hgT2X
KGjmYx4169a2yKNPErlpQ13ZTKwzPLpSTHHU+MrSfnsAmKD3C6sWFZPKTf58a64is0hHEuOO1fh/
2DuT5riV7Ar/FYf3UGAeImwvAFSRLE6iOEnaIESRApCYEkjMv94fpNe2WFKLfgtHeOFVt7olFlEA
Mm/ee8530JvCkHepEd/0Rvy6Xm12Vxqv20QUadvRsgyPLIGW0GsPlGf9wQ5c4LVTo0XQALNd5dhv
VcK/Llh8HvUvNs/tAHec6jM1CaBDf9QeJPlJRKvksGWUdaUwGe7fWq9+Wa74KMZdGJ6CbSvYLv2n
c6KRYA6dO097AG2ZkRRvrDuDjmasez2jndbSIJIG6QfR5xC17b7+lpIRGwcONG7hSu0tW9pWG7yu
0LZfxwNAz+aw2Q9f/zpM+siLmUztoVthV/ZZm78nBm054Akg5tVK2j2vfgbICq5L50qanDzdEdGp
b/UEfvdgIfxkF+aUydzmqIgxaq3IUzNNHyeYYaRJrjQqkyF547X5zY1mD+bQgwIIJ8SxDYwudQer
vncfzCzD32OV2U4tJnAH2c+nf77Tv7kg2MQAyUnTRAl4fGROHHfRmmQIHkQ52GdmWhcxVN/+jQs6
Eldtx1hEGrRRyBzRmW5u3vWfnydwuIU/gufGi50loQ465HyuKrVnCV52JtH2NPUzc7emkxGqZnVi
kuy1N8aHR5rd77/EphixNzE4FZu77dE/PdSi7QoI/V32mGQjWn7l1ckFpxzgtlVuNynihW2bNEEW
MxUZ5P2KkVYeeAv8ezPQsIj8+avfFqGjhxrVMrYTDPoAK4/L7rZodXLWGkyNgN3NCH9V2u7NVcLd
zrQkt3ayHHr9oNo0SP/2RzOkYy/3aSVuiY1H62Nq+vMMnMV/0Ax3iHNmVhFSdciZRfWpUNbLTLbx
7s9Xu3VFXl8toAGSKLEZIljGSHz05WuD7q6bO72dF+ulRAq8ORtU+5DZpYaCIWlHCLRm0DeR6+Rm
AfoNldgbte2vTzv2ZbSLKF8RMCKYfP1LuM0Q5DnBMA9Ct7MYQq862MAt4z9f6m+aNq8/5qhDtLoI
T0TFx7SBZFIFrzD0WDrOvdY0SPqpyuti9rv7Cu7ozhz7NebEAgKlyLMr2bkY/yCZXy+t8N84gh1p
V7c3gBeRrZGhs8l+dXwTBpUY65Dr2oNmug2cTru8tHWmL1WWSbiKa7ArsCTFeV51UZ0OwGa1dSZZ
vZ3xIgsB+25K3xgq/O7Lou29rXOoPAmZPXowuhaebzrOm8XFmk4KLCm7ZKtztXIRkVpGRi6wDk96
f3pBQRxcS3sCogIObc+MyopswjnCPvCnv70wcn77PgVizw1YvF4/KqRsmS4TJsZAo0VKe99WscSK
98Zb8b2/f/RacHLcihUOBohMjjYUSNYjMUcSH4FWiTutXbVvZg5geZe3RqmjkTdElDFKjtPBWomw
SurhxNLFkAJft0QQmrYK3geMe2801CJerGROCIiY9Rwu3uy90W363a8LaIAvBn8L3WrnaB03ssRz
68IXj4Ry+lfrynhOW4r0itUdksKKQMbyNPVBZUl+cBYKBvDuhBcA1wNTa6t90+ryRHfxMDtDJ6IA
yDdoaoQKb7zov3uq6DlD/WCaprtoQV/fvgWO95iZs/8AobILNUj39EPN9srGUv+Uzsn4nM2d/alJ
yz5WRk/t7qgZAShux42VgVnXaejj0C/6e1L17R1kwUVIxdiKdpf3i+lqFYTYiDl46AuslLC/6hie
fBLJJsjeeIaPzBo/Posi7nun1rW5c6+/BeJn2ozo9eRB6n51VsAtY9qrpggfhbtrh74imKtKiOpY
VliGTnUylEl6jW5gwrHs+icQuKdoNoik10dcgqrOskNFN+JDO5hLCFVUvx9bvz9xgklHEaHzk1Mf
1po3aFGaVuXDnxfWX5dvRmWWj7oLoTvT2aN1VY5Zo4NPKR4LxBOnoJL9g9E0X/78Idt38vqN3IRe
1JoeunOqlqPvzLYTY9YmvXjMZrj0WVo5MX3PIe4Mf3mrzP51U0T8w1iEx4BFABHu6/sDs79eYIwW
j9LINoSSbsaaqLuLDojoTufdONWoqS4aSQSAZs36wUsAQvrWQKojy9cuXSv3GqulsfMrV8VeKtKd
soLkxGE8dgu2/U0P/Vb4H3079PuRpwUIbxHlH71XtG5hmtWreKRsdBE8J3n5sZrn1gyDaZyKTW7S
XqOtkI/OwFYc6kFRno0dLNEwsxeyP4hA3Mu5yS6mZEnunMmD4Fg7ovrAOgK7bAaa/jBmSXAzVbK4
1GbWoXBdaFrsalNmH/BV6Fj3i1ZDXTtYyYUIkraKjKaHeZMqlX+hv1kBhQS/9Vj0NN0NvmM3Jgt7
jjx+xMEvaiDUTAuq2872SRgw+sXoIrefh5KuuYlvipfXIHhuHvvr2iiHTzooZ6Q2ZT++5WD73ddJ
Ccb6j2h0K8RfPwDKcbSSbVE8OrUBXdcB8SzpSj1NRZPt+Oy/q8LfxHOI4qFB0XnZZOWvPw+KJvMw
WxMYf1wAtq3MCYwB2mrbXbAzl3l+4yD+m8KfkeY2AMRZwQp0rF6HS+itklhDyB0KTHC2+MFjNnjL
3TgRh7PzGPhfYujH+FuVpYbkR89h9wDEJIDwz++18evLRoQrBzcEXCgtaEm8vnZ+IuzRVhsfaax0
Z7Wt23eNPwV7OcmDi3noQP3hvMc2oIeNn35tM7TbeYB+XR+67mw1nHSnL7xqwQwrNzcadUJbVOzE
tH7m1FO9QQ/6ZRlC4Mj2gBqBs5nhbNyunw8rPsLyGawmDISK6hFWZAMFmBzKHxvl/yPW/tXY9vx/
zlg7GZYvNVvDC4Dmfjl7/vcf/+AvzJrjvqONZ7Au2z6yZ06v/4Ctaa7xjqEfS/ZGhnC33tZ/0db8
d7RMTMSpOFIZ1n5XSv+Vhme84x8gTsGOQtXEX/L/ThgeXnVu/3+vwzTTMGDyLlv4sRAmsx6/fjxQ
oPubjIwE2nmsjDDHHlBzfCOfJOpmNyFQJRXr53E17PtVZqjuaz8QOc3KNiMpde7H2yln2Q4XYlI+
q8zPyRuh6w/6s9bulmK1nieGGWas0vpAepn8MJWpYO6nzRNAAa3FkSmNWie1lWStBsuSF2n1WtwM
Q+9cGPZGGA7mznmYiy3bVa51gzmulBOIqg2SyWHHUPzCa6rfTqnOmmsmIv2o9KG/yrM8t2KIhUa/
1/uUK/KSQn3EWpTAqEZV2u7MWfe+dPaQwtFOyHPIBqt4SRVRHGHXpBYvCo3lgVezB+7eKfWl00Hk
RwtWenLgXOXbJ6DEPKBNiZPGlan1aSypETmS2nzYzjAb34jdyUg/9SodLsc+LYsw8QMyUMa0Wm4y
o87tEzeb1KHSfW2Iq2qEwLrmdrlXXi/S0GyDegwLbzBW8vQCZ4xri9yy7b5UmIxW3TxFV+LJqynN
COFJndn7ZDh9ArnNS6G6JCSYZGfaVDMlHLwRrH/PHwiApacMm7vtVHbSB0CPJdk9zhlL123RjAkc
JjsdTiZlMVOU9KM/gGNPy7hlvH5p8/ul8dR7Domjlrfep13i2aGrZ/6Z7lYsufh6fBHSfliWULPx
70Z8h+gsS5DHT25HvHAkXad/MmYHh4NFTvGIsrFybp0epmHoQzy+m4rSG0ODcJ89FqwW3RwUzMgk
9ACs6bqbpjyB6DkE8nKsJsbl+Hh4jtkojG++ZmkVc2n8NSGRs0rxbZfQZnCraugX4XPS1RMdPUBv
HC1Ju1zTr8VgL8/oAJqXcXX1b3Oz6tdAq5BvJbVpMesAtVxFTCTYb4qiDNArMkHhlrVL/pS5Uz+F
nbkuMNZ9NX4e50R+9uoG/c0yOOkGXrXX09J1K+JvnOly1YkH2+mqJpZv8gUUQaC23WcxUY2HdPYj
DOljztkaO8IOd5J7cPq+DGJvIeUgRNYK8KciR5nevkld97RA67tK1qAcwIx66mzIU7DnRKNW9m7B
ik1cGNSdNdTdwVxjUznnhrCqZJdKKe9soKR+VOdZn4VQDdo6mvMR3vqSFgQpNJ0Yb7pgAdFKBzAA
cUfwMTGw2uo/UcMZNMXt3KByG43GvZqBGA1hLtbp2jBaYIk6DYDn3vBVd94FXnYh3RK8uA0bVz8x
XLlwwrRW3Y7kyr0Il7GR3/Sqzl4Ks0w+gjNav2gNt36bp7mf6nLQuXe6LT+VmSY1Blhi1GIdFjKH
C+Fsk6k1INx5SbL5zjdHRxBGYY5Xo0SEzDDIGD47s7C+TIgCtDgTGZOaaqqL65p05y/eQNsDfoQf
PHuK1MBwbRJ1l6+V159ZLH/ZLlN9e1u3lXHDM2YB0jGlJJKqbwqxS5QY6RkvAYQCEjjzBz8hJyci
bA58a9fqqKsHL6vSXd2YcjjvbcISDgNC5flqtGGFhP3k+XlEbT70B3dLWA5tNGplBOMiy6LB5PxJ
P2Pt3LumzQorC3vZuoQ42EKwyFUCj3Bc5BpZm7reFFeOVLm36zKl5/HYF95yKaYsta+NKtWfNAH8
JUzIN/BPynJ1SdrIdUPEDhXsfN06fiNgWRHbftE4XVPHiyud9+iMl/6mWRU8SFvVeRInC97zD7ah
ZeaB81+jH7Q2n5NDN1SOm4Rr7hoD2t+xXVzyG0haRdTQGbmiEz3o91DH3Q7c70JqO7NLdCQZ3zqF
OZzP4cr006V7ICO0L1+KEsxniMbJn/bMuKmg/db3l5MiHXBWGGSmPPpgf+nn27liIMa/j6vZNJ6Q
CWhPFe892czwq52wsPJJB/pU9Xeg80gwLO22DvZw8cEdaoS3zrFasuwKoTzwmDpZPyJGTwZSkQNx
CVQrME4SfwRvLTgctdE0NfJr2qfrV8KiuuumLcRn2c7eeZa5xmPCC/3VAJq/RlMfzFbIouORjkUU
+zMw8OHectJGZyY4kgcHOWgQIWEpCOclsO8uhl+MnN9kVvhojXPQnLud5jECWysGcG3fKeS67QpJ
vGXJGaY1I2TGbVhtUIli4BIkEhrRGOjzyn5JkktOgP2t6dab00dJ56GZIAlFYh6We+LOefZQK0J3
pldskx8/Ee0ILR3P+J7QGExBje7zBbbdSuitkacI1F3SarO9MZqMSJhEelM0JO3wQCgXPTUN/3cS
OsZAhlO5+swSodCJ+9ybFChDL2jbsAdqQPyoJ/hUjmDFxRpUXA/rsYvzKF15zAi3/GwOpM2GDQsK
ZJiygB0oqsD57NJr+OalQQIvv3Rlh4PeEp/qppkfHIjuECIT3X3qfdnfIUEDaVnZc1nRHlYBuzjq
+68eWUFnI4EOz+jZi/dBOzQsGDb5JXHnAIuHSe6UN0udi2Y+YbcNap2sWZk8DCJpF6LT+5a4t14L
mKpXpAroafDNsKXO6lTZV5jo3Casik5dO+SZnMpkaaALzv3HmhNjFqNvb+5yRZY1Z1OhIxXC1HWW
00j3Tn0ahk5UJz5hM70FVbbLa6vfeXptDjHR8f0p8RbWAHTdJBMcbzvxCQxE9WdGyusSzzKziRJy
PADYDJXLM52mZ0FijWnecfC37+pGpJDYFoLZwwmLMjnFqaTmmoV/16ukZqBPOJcVerLWGvwglf5R
r93xY6DXPR0DNKZ5WCvLYpRtOUSwIIUfYjUMkPVdckpwlJTiarDTcrxCLzAZMYfz9J4dRS/OBLqm
B4829hRhL0j2pKDQfZ01HevdkvkmMxRvWKy9Odeltqvrzr0nH5fUL5jg9scOnTLBfVZW3K1Cl+8F
VuSUybumq3BOi/KCRT370gf2+FwxwX+mml2eykE0n/21WFmFSPpYIisndyHMvS2qhnfeQzAlpeI1
d5P+fU474V7NpZ9EKeEveTh5i65HCWmVd5MYkiIOmLd9WgaxntcpvYq9Y01BcJBebxD+PCW9caby
hDxhXaTGQ1uNzfuU3JyKaMpyfjZMIyMpiL3j3EhAOsTkfBgjKaQQ0UKyFLyzfhCjGfbEQh+mdRVl
DBbFPax1WsHzzy1rM5MpL414hgs2TXPU8aykJMD51sjauKLS2q1YudJ9KueeVDSshh+pEWhpkDji
zLFPluZj1rvaGKlkGAnhJDSAzME+ANZG+KMmToMEV3qk2Rz247pbgw9LvYIbRwEz3dmizR6bbdAV
aVWNu7upzeyx1pbpxfdEmcZ1QekU1oYzBFHRaPl5YVfZDYAL0l9T3NV3lRSkmbLHp1d553dZaOiS
Tn1Qz7NJo3XmX/syC64IkmeGJXjNamvQPpIw61mnQrNWiPjk4R4QIrfZJkEmILh17XscKpIFtlv4
AQ3Y8uvRMvkdpjoJiFol9hC8kTVZRRQMmf7XQOx/4xg8vnT90L38y+UXqf5lP9TPXxC91P+2fdRX
0mi7HPLrf7z+o/rxZzxuWyb7qz8A/uf4eTO8dMuHF4VA5D/+7Ycbbvub/9P/869D7N0iX/79X7+S
WtFvPw31Tv3qfGtziPznB+KL/Cl/fR7e/v6P87DpvENugA6XkRDtI/7rP47DwTv+R32bzG+OEPid
/Ju/2OMkyuPa8L9LsnE6bs3pfxyGg3fgzgJ6XrRhEGwz8/nHZb//ccjlG/unpsDXPTQa6Jv6zkW8
CAIAWdSxOEAt5DBl3VpgA4Y0FPQK8pVfa/l7z0i7W69z5zcGya9bMx5D8o0EEGyNLY7/9nc96U9z
ZEfVTuGioQlTOjT0hW0tVqb2NJKTuP/pDvx1qT/7HWkovDrn40GlDbX1Ezb+yQanOJrU6rZfcsbA
wrXKxUyNXSndJNNvZUARu1SR1UIwjDLEnTSmSKjXxZpt1G9Y3sa+6tx1xJnP8aDIjSgxBKmzUBL8
yDMmxZHJniPQomtKZk6jewwALXnl0SNkvZzSPFaNU9wOve+ANPVnizybgSPARTDnZXuG5WQiVNWQ
wAYarTKar8wJ6nnvNOR3nhCH7HJHTB3d0SniH9azGjdfGVcF0xUqNx8wgIKpa18l3lCp982mdNr1
mlyKSyHT+esg0Qh0+Sq9L5VgHn3pY/d8nzp5cikXL//KBHnMoxqT84SCTMllxoBOWqALTQo6DKlm
dJ6b61LoySVUtMIK2DMKMiuzHt/jErtJ52BrAyHR+ARUoLCMNGWVE9oqbAtbPIbb8sXweH9N09Eo
P9Va1ltRNzGnI3yRgOo2nkEsmWSqJUtlnPtZO8sldObGV3pok2LtEh/CENFZNpIIfFbiHfzank/A
bMJBCvvcL3IRt/gqp49tJqb20klpS9z5U4OZMawbxxkJXmz1UX/w6GioJQLRN8NSwhtKcuoOo9i0
9nsGYQ2SBXfWapJFl0SzMgssTzsF1q7QFcDJAx6BTHrXfd+6lbph1kjuSCyBawxo5ie8hjolFhwo
YlYzHNDvvb6FWxvnvbC86nodvEH/kCiOT4/ofgR5yYvMTHomK5T/LzBvwenx5vnLcsMFoCYmHU4N
Tg1oxFZdGzmSZuoQtQSzIcHbAq7aD9RA8AErnNbXhKdrag9hYqxiElm7R2JueYjaUaHNkJ3ZEC4j
dLeGjUonJSSKKBtJrCwh3K+9K6pT4tAWn0GVl6T7yau6ryt+w3XXE4M3nqw6WuqHgZlKx4yyQ/83
clrth/SaDNStAEHxUaPOHoMmNmtB6UyzhOjIoQm8lvSOqSejR0v94CQJnPzUmtRaxYwERjKmK9+6
9opRcTctwRdWu/lA68xw6ClPqnIaIu4IsiM2cG7Lc1rbGRWA1BcNF6W9ZvOtsHqlIFO021/FpCpC
k7fCvHK1ggqE1gkSyh09ysQkpqwo9FOxIPlnvOG58kUHvF2QYDcsaEpdAlYiZRrdE8UcLtPCyeez
vJe2fpDELSSSjBVTT9dD17INDTvVFYqIGgLe12HcJ3OvudW+cWbHjfpiJK4Vs6KXxiRsSeNEKX2h
TCUjiiIjW+QpVHXXDjlbFlWc5FuaSQaulvBDqdUUT06rij0og41yLpz6FLedq2/OzbnC5zsF+s7S
+iJ4XwQyUKcS0+xdwQ6fXpIUOfsnTmsOxm062zy+O60sbfHQwG90T61+xiUZgacmtfrTXGtaqUWc
xsf+0vXrRIScmDTCgJVwNORZJomqupvrbmQJug4XtSCQ80wz/RJv35Rkz4CuCdzKVqci5Kss2jwy
seVfEb9Y0k4gyvU2N4h83DuI2qaw9ev2nErUn8NpnZxxN1YDjT2TDaGKCwAp8y1PJQSaJYPKdz9p
5jzNzJfIloDNMuOvrj/hLJEV6T6S4Ob1EyQD28ACSzhmXGv+vDSfs3pE6/XJ0OqUpLBwErzNwIgq
mdfdRjPRzcbdNT1J79Nz2ta1av1otJOkUU9j66AbSiNrGTV7ep7NTFXt/fct6X+jUpIv9W3fvbz0
lEqvC6L/m/XRpvH45/URu8SX6ilvh5dXRdX2j34USbb+DneiaSE3wBbFNJe9+kdAi6W/g7cFOI2W
Cv+Bdey/iiTN0N9BCmEbIaRkG6xa/Ly/yiREOO+guVFsYHdkHIEO8+/USa/LFn4M1cMGgdiMZBQt
x8IDqCGOlmKjD2ed6WaqNc5FNfjipqUf/hY05XXZ8uOzGJ64UGMoUVBhvh5PFKMXjIp2f+gHYzLi
V8W5QLlkZV8VoMNzyy9S+cZ870gcsF0e1ZiBqAtN7mYCfP2RTuFXApPmBOhr6uPRWjiAwrA9++me
/6Yi+82FQWejzqV5wnDy+7zzp9qvhHzRJg6ZpFka1NkZUlE32hJ2hj3Btr4TTk5NQfbnz/zNjfvO
/2Kog3CLx+H1lWVlKT2n96YwGWBP4T2t8EJlqxjD3hveClv53QUG+pZsC1WUovPozomE7GMTGALS
4lpeWXXgPNvN1J4yOJWHIe/Yv/98ddt9+e9J1macwUjpAoxlQuzx/hyNpHkg9REeBFrmKTvX1fKE
C16es4U9sIgHF1XtnkPq3/35Q48flu1D/W0a50GQpRF5JDrL0EY17iwAGAhIEXrlzsiDmvKNh+XX
T4GPCvgSdwlUSprPr2/c2BIVturlHLbMSa5yT+aXNCuf/nwpx0+HhWkY6COVpq9vJq6j535ean+V
HZWndIzuHqHt8r5A3XemjKE6/dsfhVCFFzowNxHn8fUoO6VDMzkLhoGCRnJZNdOWNr1MH60pG9Y3
7tH2pL1+MBiZsF5t8nqOncdqnylv2qpR9RpqG5KQ5OvkEUbp8Ni1As4V4XcydBG6vfGyHT//fJ2b
CZvjHRPUTTP1+p6lvdu20s+YBhluf0MW/Hwu/KC+sKTsogViyVthMr95SHAq4FdjmUQB5Gz//08r
Cm27FvUAeeUQH3xiKgEy++A3Tv58637/KcgIsIowGz5+rXPH1ua8kmtomZL+lDDSeA6s5O9/eQHa
LFzRTM3Z68zX15KUK45FnVjIqTPbk6bAQgre3DuYudd+y4a6feMk/uvasVH5wOmztW4E/6PvbukU
QUKAUMCerKd8yzSZ16AlLnD4KCvjmk58H/ed8QaS8Tdv3NaG5+iPuYSN4OiNQ3BoMr+b6XP1C2Oa
wdls5m5wmmjrcP83b9t3xcCmQkO3Y+rHuvmWsnMoLabO7H3qclpTcVLX7Vs2nV8eDtS3qEyo55E1
bLjJ17dt1TAy2UZlhah/lyrUKg1Uet8bt3/zYrZVik4QTzk7NDKJ1x8jWj8ndW1re7o0WN0p8Nmh
TfXGfvLLxWDLNoEO48EjQQcPxetPwT7Se4XNQx60QotRnGeRauq3qJC/PAO8sXrAjG5bCZl1HH0K
wUgmMB9mwh6Gs0NXrOt736OfIlz1Fvfi1wvaPgqxFkASyPLfbQ0/LRC4vPJlErUddk6GtGGpBt0+
W2Tumbs/359tO3q14AL2pWBxtrXWsyhFX39z3UjGQG+uRIbTZDJY05feO81JZdci01umNerNpWCK
TO8AN7M9F0PoT8J/K2vs1+vdPLXszVC2uIXe0VfL+8rcI/e8UMwjmbNLIkmLNzcU0hvX++s9dNHx
bKsHheqvnkwtYbDRofULSwyU+yxoGRsP63CaWtK8+/NX+5tr4gPAyQCjpco5pti4qMfarpr9UMFZ
uvY0uz5tCj97Y/n9zadg6uCQQd+Quc2xdHWpU3eySgIBhF+nO7KkVFhv4Ok/Xwsi+KMHBe8MUZIb
7I2WKwfWY/FRLsQ6elMaEbHIPLNk/1I7fcraZ8/vk+6TxvzBLkKvpT6FUCMTF5dWl9jpSaqKrL51
O+VVDInaluVTI4URAcasGZv1ptAvcrQLz56DvgO9+1J0L0lSMtyzE1sxYMyV3t2mJJV7+4TduNut
op1rgnJTo+gOOrlMic2MxWrL/EDqLTMjNE4j8zTCETJSma5YpNOFmFlTBPmNyGbCYhlrpvht2c/a
8Qbu1zKiphABk5i6Howbz8v7gimTGEamaphIo1Y4i3eyWKLLzgeh5IODMvnEasaiilquTl4nNina
n7JuWspLXVWMxpGqe040ji4TO31p+uC0yAOjfr8GTrOczYrs3BstsfN2byhtni+ot5eqCmvMvE6I
Q1fCo6+nCmUMs8aEPbVwGm/Xz2bufGjUnGRM43rc4NbqaPYN8RpdHgOram+I2DKC0KaVaoYoC6Y1
LBTFVTgUDIX36N7N+qOZJql+aHqnsO7pf2crQvG5y8svZWa7BDz7BLwjXrGybdzjDFXcMwjtTzt7
9Cqq26bxGJBP6WdI/n4a5d1sFkzxjfxez7DunvmB1EguXoSdRZ3ZNfTmyS6+94kUXE6b1S8nNMKe
9W1V46wDQJIrlqfSazru2rggflY51MloTobsJh0Kr4kq9BgotJoCUltZ8dNvMm3Mwd0BwxX4op2S
tk5JXm7owvPur4oMj82hloSNDu1guXcLxpHlTOECdxIWs2piZtyNKeqpeNHLFH3QNKtMeyJ/d2Ak
vlr6rK46YVfd+US2Ou4sDLPdc04U3xneUgaOliwZhtZuxcHMZq0GemvmqLT3c+X33a1k4pw/LR2O
WCuqa91HcetYsgfYhTFOo5uqkobEDpqKbeqNu5ToL1pJZpvq4zNRH3p/YTN8Vi9DKzpyHQLsA2u6
txfLuNIrv84OSqbZvBs712hP+SXU10L3a4eupZdDJdDbbxrjWiMMmrzXztMp8OYhpMCumvetoRk9
0jbGwiO900RwV4dOC7SzYF7d8Qlyg1mfpEOAW8IkxpBBX+FUW4ta9FMcCHp8YaevqY+NzNXms27M
S4/g0bxNb+bSQtBk9MEYXM7ky6sTNPXNs89LNZ5kAA31rxWcJRtdUluf9ygClwuEclq5n2Bv+sh3
CkPfLbw8U1xmznjVk4hHCOBA0swHH5u5ve8qpuO7TGtbc2dYWTrHW2JzAy4w8RfAxMUodwRt2cGu
tYrKP8lEUsmIlZQdbB4kX4O2BCslSZO413MxGQ9L2ejjicePtHe20njs8cFmxc6357E57c2ty9Zb
+oByWsk2iSBrpwgElVe8rL2XUwBnhGUCXGls49Rh3Dl9cgq7VWcZJ57glBjpyjqXqkrt90OATf6x
aYYh/zChU5Bnrl/664nZTLh8IDuWzj6o++CxRWN3qctAS3dgAJsX3RhUepnJduHV7O063xUMruVu
IiyxvG07H9WYpjeIlQMxTF/sMSBnu0JYftdMAnZ53XkBoc68/lfFXE+gCw20FOR0N5aIDIUBIxTw
SILTqcgMJ65VBmIr4G382ODx2b6zsrpRQ4feDKmydlUsRXvLwu+ZUWmRf31imSOrBh3KHuE3av47
WbR46s3Un7sTPDiO2q++L+T1kpjg3DKtd5kC5J1TRbml+f5OOkLmEU3jzt/bhmy7qJlFl3zENb5s
7ME2My6soNe6K2MK8rOG9cI+bQxHCFQqgHk+9QzmxQ5af/DJLdk4I0Bsk/utbZcMpoxh1P25x+xw
RHKYTSajGL/SLtxWB7bmb5b9wzoZpIemk84kmk0cC7ne1y2BsubQL3smCcYaZ+SXj5FUlmaEBlqB
Jkx1+rOHjLfF2Hea0OHqwJ/uD+2YwkKcEWRVO39RljhrdRLUw7QshXnf9x2BvLNnp8FBZytfiJGp
OP7ONIWoUVxACHurpnGzK6AsPrGstfqlC+BqP6QOwkheFqnvZZ44BRPBxvY+j6IcA5SVzAMPy5Cm
GVIfo6HfkQ00JXBGcSXwvJsmlvaCZMAZG2eFh2+nH5fEoJW2zFOBesIYp20A6VnlFpjedHTyTHeJ
VvRRK913t3th/pR0OztfUCXxQLnU+IE1nc6jAoA5LpnZhs1UMAXs2QM+50s33Qojt/uoYuogo7Ls
tGuCeD0jNKUYp7AsEcHGphgDcSgLU0NrFmj43YPG7sTey8bWjMd2LuyYVqP4ZlYgp6Meio0XqaFa
nnyCdsdI2Nbk7woGHqztbuprCGYM5ceBNNSwM/XSLE/1Sg7IScyR8+oo0SQP5lSaEYtukLAij+6j
D9K2PsurGi6byoxq00xMCdS9JkcIbNYL5mUl9ZIiRiP0o3FFed6XjuYjSVH2g7eOtRlWyuBgqtJS
F7E1kpQVVUVC+pknm/4GAmbh8ftkDgBP8OU5EyiXVEUmSqg2vXKtSASD24YK1HGbjyZbH698vVp1
OLadhzDCaa3nzOtqNkCUWjNlZq2KEC8axpyiAtsZdSubQdzBfYLcuhb1l6XD80zqXWPcjX6QshXg
jzt0eieyyNDEVO7cGrCRl47Ku7IUE4o9vYXZp0Aq24gmSYrKfGCkZO4kIS8CSZJM2vdpwmjseslK
SVBlilgP6ZwYx+m8rQUjUKbNeh4hhmqyS8S4SEbKdhLzrblWxH82hICIKxBP63hSYM+dTxGY8uxU
2eIa50RzB8W5pJbo72oRmBVvWm7jNHQtJDSwajJlez7ikWTW132loWY6a9q1AbNiWkvufO0mSgX2
V7NlsBV0bKRuOHp0gYpIapYtP1O2mE0MZwP6k/hP9s5kOW4k27a/8uyOL9IcPTAFomGwb5OkJjCq
IRpH64Cj+7Q3fT/2FqSsKklZlbKc1zTTqCAjAoCfffZeu6P8eucYlT7LeSD2x9FLPfcsT40Fl19Z
JUOcMhzijat1n/PsqMc5dpgEXzowVvpclQFW+7pSJqpw4y93gc67cMcGEzd+aGS5PKjE0/AZA5wc
O4Qf1e44dLEgzLrC4u3veAv2fDLuOSDCvj9qZyjvhAFZO/KUuz6zqk0bzuAdMNBUKedeVdN4jpvR
Zo3FHeoyTWyniPFiengUU1aKEVsipfbTkITji04t+2VhtuXrZlFPfhDJUNO4KKgOPIz5MqRESEEL
40DE6t2l3me0fs+LGpbffbwIu7vNSHZiFOQ3b7kB8miM4GAZ10LRmMVXvk749ZoFiXxEUyCaZubF
SyIy7iAGlqYl0jaHxMjuc5A0lVnoN8VDHSsimNkiGq1qkLEqk+mZKPTmkZ+sqY5as/UoalrLkoAU
FkWsSHLwIpbqOS7UNVXjfrECNZ6xlC83/2JXP7qGZRssfQ13OHDs8289kXoigqE+sy2j3/fFsnLy
qIE7YvUMgrLGEoHpj1dnORN1eg7uzakwqp1TFSz+V5FiWM6ybvxSDpaHK39puQyLrgBwqwvt819s
f/i910v2qZEKyRQbJVBqZrbpvQ6W9tnLC++MtR1nKYhOTEvMAk0fp4bsL3Gacq26iv00z5sBSHNV
IIJGo/Zb6r0Yh94mY/AvVtwE1d5Ki9Lbz6Wb3c7c6donWKGdF8+4ybdkxCIBHcMhOFSuL4yDyjzp
HYRcwQL5tTvpqMACNrAF73jqyaVY73RdpANuX9+59I0xTc+zojaeOi8l7tkGVoJfXsnxZu0c+3bu
tbDjIHMMEJlhZuw9AaI3zLS+xLfg6Ghg1w8dS7bNR4cyuNtRMzJyxJbw6HrLo3fQ0RmBgMrEnL49
DpLkaDm6mE905urqDs1j+rLtOd/LdiQtUBk9T8/cJcy6C825fpspNsWKIxw199gucYoldJK7A2Ow
j/HN5R6nYEtgpZuaor/wuduErzDeKnUnIaKv/IqZ1MsBtIqQT8Cu64EdtbWk+AtDW1nDTVYbJVel
0Yq+6wiRbJBbX8ByqtS8Pk04jIZ9WdYuxditXfYELFz3JcVT/ugwCoKAYwqlwZYMTMBXqVgwWQxz
QD2UYY4XM5EAkokr2emIq5VsRCw09It5bzlD9kV1Ru9EbROsb3PX688FhZhj3IQ8dfie4vSIWqPT
PRNPKjG10zB+gX07yw4V9qshBlTpJftS9ZyA18qyf29yW/w+Fty9udmWAuyfX+qzghpUSTn7LK5r
GpdAdRqtl0U+J/XPqU6a8OgHmXxp3RLwzDDU5UG2DnRJ+ILhiztro70FRz6xfwd+5dLClzPIPdIU
kIYfeG8Xcy+NqVv2GXmAJJKz9p6yVoU0A44sQSOjA1K9gzINSzJ11tW5qHztPsLL1fNx5ihYw4dC
TQjvDOSM4qIGyQHc0JeGAz+hF0cE2e6TubgO9zav4LDiDzpxGZTlPO4RmziQN4OTko3qWiaFsZ/d
M6wzJZlbzptw180Z5t9q6A+pF/Y2WTthvgSL612R/jBl3GGE8aJ88sbfp1xhVw2V6AD88e0nFWJ0
Ls9a3VpNROpbY46sVDvsOoV9F15fS/jdK8f6UxWOK3c+trRz5LlYa2M9+P25XTd63m/p/TbmAEqa
a9KNfjOmTOWXk9uY+KyXwFdYRN0kiThq6HvVVzmNOzgGrmtaOMhuNp1BHdHazffrkJuS2vlRdkzP
hpEfN9riFi8Gg8XXcPLOgKlRijKOCM+Rawizu27yPOTYHZSef0mgLH2pVdAku9xr2yHysUc8kvfF
joBxhnBPP3vb2a0s1EVe6Rng6GoU1DLAWDq0Gc/QWCUuF383+TIlZVJXZeQOZiUiGYTaj0ftKCzc
KSAsTIcjOo9vyvI486xud3wvuR02c4jdzUirMN0RPRMyljovP5Bch3rQLw7H7FWs5ZPRBesN2bH5
i6o6CAnpDFftfGrH8TPfy9TeE6Hz83filHV3pHxQGueJmcPp0htxl6CNMsuzQOmhPgLI58nZmYG2
D0y9QnyoKgg/+FcL2e2VGNaPMxQ07vDUVt2WST41J2ms6hUTieLQNG5+2MheJX7dK2MJZqt6yBbt
cH11eimOEz6cQF+LNlhw83SrZe7gl2fqE8IBHDBReKMZp8rsYdOkLTJV1BXM6o+SY1zHg2+yPOOl
dESePbBU9OldStpVcp1mrij7+9Iu3TB2wUn4552c8vYqSLzpHeOYscRLjQUu5ubNtOxL5hU6VPJL
uQbJF7cbq3cOt/q1HcPMesYqpMv3Yub0fSCxDP3C9BrLPC19WzQPgInb7mhRn5U9egPLalSArnge
0uG+lvSXM0QMZha5fDXsuuWwW+BvJ00OsKp1rTPe5w99ZV52tbqpG+edeVfusKZ9rktrfi3CoN8D
vg8xEJLh2I6cBu6jAOc9nQKT5XxKA2fJLv635VJKZA2QP1OGWe+gExi3hlfb/Z4AgeYh2TpohoXR
D6/IEi6jjI8Ee7T6yb3536CZE6UY/xjQ63TGZF2IkUVRoW9CbZsPTGYmGSwNASBapqC/bcNm5hnT
afn011rqn5RUHwwEYi0loiQ6XfHTtr0OR5dvpmcwgBTYJJAo47lNAI4K4+8102KwsthmgnP08RKA
YfqZNOLO9ozxcUoi08jlVcpjEADOMv/NlTevwkpEsPJmLUL1yE/ife+5ztBkBXW/jq/OGYLqS4wt
9i9e5avN4vtVBS+D+RYpnc0YKIivWe/vdiLEN5RjDT2ZpMkok4OSPHWiZHRqIuW9XK7zwQmuJ18w
U8i0M54CHnjvuDU5+vz9D5AmTQT3beHp/FzGNLp0Nhg0QkYclHVMtBL8usD/WXfGH+uK/zqv/odd
xXfv+uZ8/8PRfv1W4Wi/elNKf/nU9D8Yr7af+Wa8MszfsFngNYKhwyoHu/Q/7emG6f/GFglrEJOj
ZYL+YmfyD3+6+9s//exbfRrX5h/GK0v8xkN4o+yxdMNdjnX9Jz/6X/nT0ZF+2Je4eFooq2JTvAX6
fUy1/Obfr/jZSePrXdI3lGRjvagWaVXXrcNuI65q3XWnNK8Lh5DjUDntbpihsmJUnTmJGBZzQ0G7
2rGEA+mJWNtprReoloNqk0vJ3bcLY8q4NABJUan3iviFnBlJ02B4pFXXCDkgNnbjJCcgZHObRpXN
RoHMb9eHHVAGilhsZ5eYbjarXWflM8/rojEQu4OdVY2pDh7xvjYOk0SYoX1dhc5sDZx0V8jnDyor
dHnLtKvdFwB+JVJAM9vNrYdBmXswG+3wLa/CqjinNstf4rLWs7cnqdL4sfSJ/BxyIo3iHDjE1q8x
DqLbz4uj3pPM6BUDrzWqB8bLsL0P9SSGm9arylejawz/5E9Wr5BvRtHs6sBL34qKVgzuoQTiomrT
LiIfpVHQv5IoyX9XbCAGo+t3GPi7A1HlBeKnDurxUAP4pYJlbEhyoRXTrhU6izTOBlTa8q4pbHpd
grHT3g4Uk9seyQ258FUDC4nD6QZQm6n2CHuX0kDAC1z50gdyubITU6TcE9T8zkK1159IZsv6ukWe
MC+IUqaPOM69JpaBnXzi8dAXRxsW1PTUuiIPSc2nxdLLfQ7YM3+rRGY753aFrPCla6kEegk3q/SN
36ZhfyGQ7r09rWFhs89Gf7TPq6Vz7sapRJFyAjV/rKyKAOtQJ5LjJH2C9/j/qHl0zNHZYjtA0fb5
SoNjvC0RJLtmj7EECBXp/RW3xwe3zuuHterp9FZzOj6yanKw+BYjeXGpsOb7G+yc2LfXL/slkLO9
438R2kubxnof2crzCEcwfchtzprRyuyJbpwJdaP8CTtgtMHRh2LvyxJF/UBUmYVPIm21IId0TX2s
8yU4mCIvw/PB6hYwTSK3iKP2XblesY4yWAUKLmZESwP4dpbXobwutNnKA/b95anVor3K/Copziu3
RUsr8iBPb/w+Z/WSBoQUSOV65ocy0J3H2dJc38UIafMoeocLRnSG7V2VPGGJug2ivK/ayQxOVAMR
0R6RCTDSp85C9MHJ1SEv88Ld5bje70t/Yvs3JkZoIVcpozkgOK3Iup6fsM0fZFJCyZnRD12EcnVE
gg06gg2tbxx1SzrhjLIm85Wxo2UGLZvQWWPLTTr71Cvfr3auhQQq8S0nM3hxTb6RVexIHqAsyozK
pNnp8tPUuJk6OGqdnjoQjNXRKCx5l2UNpIFgZRELEbelw8fRrK+iDMgXjuNkZpIq6XO/LC07BQsc
dEgRncwpYjHrNMNjjoqN735uSed1jW8+4uNKHxxa+GZoCVoFeytJJueRJIaYjhRITuV1bgidwftj
yxutU6Kt2KpM0R8KA9P0yzjOo8kf0Mqc76Mhg906VyZyhztNt3j2nLtiGJifJmigxgOO6pG4G73r
uq6DN3PqmvbkTJWDrpdUndyhG0mffWTd1vutiMI+jDWmESasGkt20YLkBYcBnUid5XMz9oecIGB5
sIauZGnVWkJYu7UKrPYDamN9gbMFzcNqKbwjrrBUjJiE9MKogwnwtirXvatGnzu5NXvaPzYct0iC
I9C9+6xTzkbu8u1zpSeTelUz74Jj3sEBvQRTBHHTnkwzPWpthYjvSfPopD3vVjEZtJrhCl3XvQf0
wI+rkR7Xg5rdiS88FdthTNtYahRRiJiYXU9j61hXRWn4i8Gs6Fm/69b33wKnl/q5NzCSHuiWopky
mTMpH9BKQxRaQ9j52eTlpntyZm8eD27qGs11jQX+Qfp2B7CYHuLiPHPAqh9ynCofiTKgrYRy8qkF
28iaN6LKJj47o+3RUFm0QVhcfMPitrSu1k7oYSF428nZ+cL+xUG9nSpzHVU8mjKdSc6kYYCNUQB3
Wm6zAg3Ij5Oqz7Vk9ZIniBzDChnCAjNNE5IFtUwb43nApiC72Cr78iFmGhr8SwKrhvoYpOy0bcI5
iixUtJRqIuHjVmn72UJ9kdEi+sb55MlGPPUBbO4mWtyxSOY4NKqEG8voIxPfEO1c2CkhHKMQyW4Q
u6lwxowYRo0pnyefhK49FpW+HV1se0dgUzwfd44aNfGNkk19veNkUoxLbNnSuq+8QA9xS1eD3M/z
bJq71IB5dV2wWZhP6D/YURcfssmxIRShY3w61p0T5D5BAlmhwp5EaqzmEbAA1VAgEnv30raDTNOG
lwbyBQbIinZapEU+socLG1g2iIBZ0LPwLKps+LIJ2M1FLwWqwL5J2rmsDwkH9eEtQBPEopJyhdU7
plkHW3jfLVYNHLaYbWtXrYFH7M3mw21PZWHaotyjkk7JvA+HIVuu6jnxk72bZdV44fS6D857kqXe
0bHAb3GWyZRwWGhUM4KHw1OuB4edJIHDkC4s6DONIE9G7CgUGsmHQ/dMpGTWG/8RXPRMykRqwPMn
vrop9yaLrXB2VVa24X3oEBr7q9EUrb6ZajV5XWQbeaKeiUwRj4ZjYVlXFktt7MRGMchbnGjQEUIk
Cp9KNtWs423rEYR97BIlxlfAEILZ31DdOsSci5b8RACvYzGeQsdU9y4kxBZ/jZ/a7w3168lF2U9G
vXconE5eSQo13b7KAv+RYEB4xRvnr7vVd+qPrU/S3olRaorxw+T2JayeLEmXi7CVnnOecxqQj0tG
xOlNjkP1sauHpD0rm7EcL5FdenlKBBLXviZtMN3KqmXGYYHje2cSOHh2saS2U50nRjDVZ76s1+Gl
4pvOt5Csk3qeq8J9UJWuX3EmmNaTh+xeUqbGNmiLybf5WSrdZYynuR4JU3pWKfDQUd19okkyNx7L
kuaP+yls3IptWoVmfEbXjo0+R1smv9TQTfeZ4Ka//3ri/+/ww/BjWkzJ/zl4curLt//zeQsc/xjn
/fZzf4xAzm+4bn1qgZkwTAsHKua9b+ETwyGWwvABjNGGv8wgwqv9MQK5zm80SuCEJy+BTG5vVtY/
ZiD+l9hsvP5mvoZDjV7wN2agbcL517zuOkxTuCU9iq1wwWFn3Cak7+Z11UyNtQ4pUD2fDrMheZsV
p3QiAUE0NLl7B7nwGGy1ms1G+vju3br99irfh2jdLR/x04vTWk02h8mQP0VsIsx3Ly4sI6ysyU4i
rMI5+93EH8/qVYC4Lbz01Hei5Ak4ecM5evWIxMw6MNe5eSzF1J/3XI5ZTGKTZggkTRjJnmS/iyci
ZoB8GZcq3dHW1YkL3l1r19q+yV1bJre5Wc2fOB42BFMpDGIdJqD2KHd4VsLKOU3RHXpWLbn1OWe/
ThK3twma5SOxQsfIrWYflEuLTqiWyyTJwrtqqfIPw+rgK2JJ1OJISaf5d8+mTsYo3TdD1HnJyX7Q
OfaLqoS50nFSVJbfvC+D6V4hgoXOt7f2v1fl/1Av+9237E+SBGH5L+rnuDw/8cfV6P/GIZKiuk0I
CzDcb2GkP65G0yT7TrCG5u7Ny8v1+M+rccPHoWrxU0iCBL6/uxq5vNENCJ6jSrj4zsPw71yNKFM/
XhIYN7kYkAFh+5OdR7f68ZIIwO5oc+Dr0dt+c/ANtIaYjZxnxPj1IXsN1JWyx5jqkbW6n1ibFG3J
W3hjXJ5O1g3eIbAndWC7lFSHRK+CMFKd2pJgZNKLnQQ6t20FsHMyKGwLkMbX95lVeRy8cBKlh1Cn
qxEbdq6OI1UG2QFyMdyh0pANpdfI8h7NGYHxZYaWEsZ0S1cXTabYHOtync7FpJnsbfZGkv9gGiAS
WXGpGJRbeDEhTT6X9mA8VwMWoTOHQfoxSMrqCzl3/xTQsqujyhD7amqLsxks27IPawe/BtHwfIeN
oXhg2qof0dCRGJFWp9dBltb5KHHXEDrR3Lsa7iIfsB8QoHbmRepjkhMMAF1dg/biBBy+06EzPs0+
8+EFWWznoKeNrNGsXg6ipUG8YMhe0hw+WR88+H2Tk6HlAAUCtrLV/SKF/Vb3YXvqQ68Q5+6yNG8Q
UilCqSQjWT1RuB1l1CU8z6XO62Pel0ETL7m57SD81MHGXdjjRdqpgJpIbenXwkqnC9lh0aOmOAvW
3TD67e06USYfUR3OaXP1dXEsWgZy1vmUxxTudJ+sQ3CRrv7w2pl223HaDTAw9EGeW8x4Q9BFXb56
dcQpy7pyZWpSh5v7duwu4dJGDgfvG89eKYYhyTpcgIyTL75Vq3LnloPfnFM6Ih4GB+Eq6gZ7w5ws
VElQglWaQWQ5uAp2IwPaTck/4UWB2ztfvDl8qzHfkiiUxcAulqU6FKK69G6mFtArcpbqH+cgXD+P
YpnvaFV3NEXRblhd5Gk7tNR0oIV4Qdph2lS5GTkVYfL7hBrVL3W/NJ+xok3JafSEd4QvmGF39Zbi
xoDQpPdqsVj29AU62BlEI/ssoaWZXWmfeFf2Sgcw3nxDMfWUeIpZH7jLM63FyNNBm2MVEmZVPy9B
yo7MwuYwHCyC9E/9kCl1SCFIPkKICppD6+IEwYNrLK/m2ugVcUFCTZNCEcqzmnziE2v4vEVtNjdu
lbQyglGLDdvN1uADs41AiEbOmfYSPvR4hQca91ad+2SItTQXyHrYRoIdOKAyO/grQJZ6mgiCBxCh
m73fhSt0h5aAFcqCGfBEtEbUBOwB2KuF9nOQgrJHthGVnzzOtqjeTVFgdrV9e+ki2HHGywCTBkje
3LD96/oBc9eAX6hh7z2FL40FGyDKllp7kTAnk+9h1983ajGvVB36rwkqIx3iYZiUMTgLQx8SZpV3
lXaiZxDZ6gNcqzJueXznOkrA9KLFpW4ftwRkmCSMxvRouDZxMpuDYbwVyGdx3VnDxD8nQnqV3NK7
Ins1s5lKyIOdtVIadYxzyQeVxdKO9SBBf+V4TXswprV5DBeW2/sFxydLW2UW716vEkJGAcbCqkvY
3IfhXIr70EqztyDBvtIhPro9aKBArCys2WeUUTvKvL8H66bzw9BQ2ns7wAS8xsXp+XdAPemzDqEZ
MCZxXwn2owNnicc+tCfpq44e6KykLqMDy/eCoqfOvX4C1ohCNt0suhNAeWosPgFqSg0DI8g/Jrod
XscZtDEBUj5+PrVmgiYwu1xs3iQ+BSM8gv00YzC8zy1Lql2RifX3shzFC3YXbq5josPmoTMJyKMe
1rItbqZpsJcbyr7L5VBOuO13uKEq7P6sctdDj2cNYQjw4Y1KDJLHsd2kbb9Hl67zO9toUnblS59n
u7UHOxSX/Vgsl3ggFjAuvWqvcOJ5QZxykX3oG96rnTEUbnPuG6IF6Z7VXZyiWI3sB5FNI1oD2NbF
NqvHlA5GZdLi5WI52lW9j7fE7GnyO8FH0M6hUTg0eh/d7dSGsnlVyNp3Sbnk8MHyuTZ3GY4ALtYk
sB6XYvSqM3pvBhjFfbre1mswqWOIzx//aloTtGgxTnANoIAeVCPne4+hnqlQjNa83c6nJLgwTc+a
KfgeEnES/pyHY0yvYnvjrquaDlkJiXinA9nfGnyQZeyN3NIW2haSXZaDcjgaZjOe/Xea+gbxZY75
q3Pb4//7v/WX9fs90tcf+HZs42jGDimk3IASOgjzG2zn26nN/43lUcigRDUvKB6f4eofSyT+l8MI
L0gSu8TBtpPUHxOUTeqfOjKXKFqIfkHi/u+c2X6coEgPo+IAFRDCFwTb4C39eGIrEPtnQZcbWD5R
fSgBQp6vTh7iPtbjA0vQcreodb71azFd0KfQH797m/7dEPXDgXF7eQ+Qk8ugSB3R1ov+48uTMhi6
vHRwO3aeed3Uq/6Y98n8MPjoyn/zpQjBbolwpkSCuPaGcf5+XKsIwcz95HOiqIvyccZ5AyRQJzsK
McJf/FV/elPBTvJXsYBnC0//0U+ToU2KU6k5RIB3sXAObMZ5xIYjui5IkOaw8pKP3hhU5mFJs/BL
PwGbOv31X7ud97+bTnln+SsF3znG94Av3s+9mOib2MuVpAs0GYvmbAqnrI9deKkuynzuhJHZAUhU
S7uec9sqX93UsUQ0IsH9bpd4ZA+4p9bPHk9Pa4+LH4PgX/+Cf/79oEYwsSAuuP6W+/rx42DrUpor
nBekrrW/2lIv5+CDql9kalmp/vw2oDTQEi3QLphLfv6C4Ytrw86kWpaH8HbIDubFjexxxRPpwux5
9YlB3lTa2CoS62pajyxnCAlB+3E+T1WisrtcWdkdRpkRv1Y3NsYeXy3HTF1xwCz6ZkNc8k/n8dSU
/mFd0/66CjHmRf5EguCo5MLpZYHPA4m2aJ1Pf/0uorH88CmziQ0Y4ajfsbi9OD/DNwLLqRYuMoif
WsqDRzLn0HG5RdNSTXtOf9MvktHmv3lB5A5mUMELYvvglvX9VZRumY+gAclJh+aR1SwwLtvb8SAn
ZSc/BIl6aAL3CDx189S/TsI7F0HCInU41l59lW5vYm+Mv/iyczP8+V2gUoMiACZfQS3fT3cRH6+Z
ayCZ4Npx84eWO9m+SpYvay+DC4J4CNYddKu/fud//v5SjIwXhZfcrnCu9p9uJ+vIUJU6IfsRGTSn
zBLyUHPc+AWu/9+9ChgXXmhzITibA+H7t1vnbtAXMMyjriSbZXM4ihOv937x/v27V+Ep4PDB2luV
2U8PAQqPvGTcMEfdWKYn0x28HZCq8hctP//mVXjGBTzXAD3g4P7pqwO4nAA4p5lI5t1bhQHsg9kp
5/MvPhZre0v+JcsRpiSbzcuYHvxArBZfb4zfyXKz6fWNOeLKxxFYs/aZXHnm5WvYfvHMEk27Felz
D2JPnKWOQ3ywhL3r7lNzTI1dx9A6XevBbqxr2sGxwmlBLPDartyhP+u9YgGxCdy5Ow0OKQRIuWrA
FD/3eRDlvV9ui7qNyGV9pXMBnuJnHd0t7XmWuOROMTKaazz2SaHPcINtZC+VseinWN3B+Lyxv9ay
FbCvCBghmYNFOXZ1jmYyfqWGsRoc5U6lxfxxcE0JJXCYas7jFZ5QLqx2Sm/aMbXP5kXN5TNxwsWP
hy1WdQl/Vq/32u5W8ZRAIbeOo1YD2PTQVJ/C2TA4aIL0DWLxlXzGIAYFjaEBIlq9iImyUh8z7G6A
VG3s1LgR1LrWDdLjglvgWbQGjDUtkhTsNIa8m5pSPNJ1Kgj0ebK247qTNZbT3VD2yXLF+N1lu8ma
G1rFc8fvaTs0s8fAW7WIBjcLzQPJOS9g7b9QoopGFOCxGzRx+4SliI4ICRg8vglRmfuJGY1W+tG0
z4RJiveQrmVjn7CH8f7I3iUmKn2Dn+lT8aFZqkbuW/QVfBBwJEjFEh6sdmm7vYMuW+lhv3huegf0
mkce5Dj3esHDj5mPtxQ1oB0AMI8A4kH0klZ+nWms/aIme+yJtBQSaCG//ZMaFV+C0nHutxYY44Z/
jOFeJqZHYggK2ny0Wqh++1wm67NEthVXc1Nkwx7nuQgP4TLXh8UBpHqyem7C51awDJhKWZCVt8bY
d+pgSkvmMHTZanLAYCo2VUjnodF2wCrbUlWvgT1WH5M8G8uIM2meXy3dzHjkFwBqrs1m7V5BAJfB
rgryPj9TeVBQyyCq7vNoY0iEGJ2PZzh+y2WXdt7axFNf9qdmzWpa1E23nmO+SziwEwfRh02RX+G/
7UoqZ0fcJAPHRncLpOaz/dFtmsDYA0gMIVtDDARq5M9mecGanEyWX0zF+WRo+bFbeGrFzZpiTaae
vK+j2e/IaqRM3dz36p6HdE4w7W1BR3DOvI4m2n21GNbHYJa49HsB6TkiD284u1RUw3VFhNs/gemr
1fnGZx5v3TJ0uVLEVOMPIMZMIgsha45FUZoktcfQTw7kyrx8nxLqnWKXQEANip9s0DXgOiiL9aJX
/1aPvfXqGV3b3ib9kiZP5tC7+bmByHdKKwtvt25HukIrElOoOghsiHNT5rVRSgr7tZh6A2UUU0LD
wtw3x0Mf9vWHJcynOzsrkW4oriD0DoqxcwdG68QtDk4/UOLXji3BF/ot5XrMsMurOMdsUB6tjOD2
Lk9NMkYsGoHiBgQUyVssQXvKCcjXzME+TREe98wwDgJSTdQlpDi455VmrT1upOCia3s4w1ZZhXW8
6rG+JnucsXZ3GmwZMw6I9dYKmCqjwOqcz6LAi3RET0BnRdLJns2yaUTcJrL9nNuDf2U1dt7sbWrC
CNbOYbE3a9xnLEiC9gL3sffIr5RcJUUfNIR+a4vOMHw6IPLKrjvLS7bdAJPVZtN3aw+Lj3JOBgHn
aeeJ0rmSLT1iUZf4sDrJ1ch0l5fFiKaVt+G5lZWNuoLwwmkIkUbZJ0u0yYPjr/zFY2Wnn4lAmdeG
s/rdqQpAY9L5V6IxWw7VZkcKHdZ2h/1z6m7HZFi9E6w+J8VAM4WgubylTHCD9d2bcoPlQlRmlcdO
I33w6mNW/m7OFZaplrvVcc1rCqvKOrO7Q44RWccYCSqKMhIP0NZq3qxznqfkvl0a1DLqE9AfLcB/
mXbMc67Nyr4kx21c1N0EsXxEKr8rq86ShxYONvDkCmY7CqtVTpEFfyfHnFIQXCIrb7xzLfQvRA28
t6bdWJ7T2uEB9KvM45KdcbxwjGuJ6/kBPZm0m6R4BzMJwZnrLw0BCoQV/oi59d0PIehRK6bVOqBu
zx+HAl9RhqSAld64JQLVyFjQXivildf85NQT+lLnNKigxpoFUFlZb4s9vIEJHqttpy8FD6f63Emt
zIwxhXREvRvPuEmTKgx3lV6ahwR2KwUUJkGqPTf5/FGiYT6FOJnfqT4p+nhLZotLpinsBfZWMXlc
Mwy5fQBF9wRzoPp94QQHGTTtXb3L5pqInQfjFGwE4M0gSjBxXGmd9JcGFzVVXBLh2mu9iRNjMlpP
ZZINqEXE4F/XoWvvaNWqnxpJBXos0VfdmJQi0rXbIMzs3MRblr2zbT/v/LYo5zNTQ5o8LtOijOP2
hoA985vpPOu7cNxlhAMk95du+lRhMOaT8ESH8y0x2orPoNNh1BbuakcVfS+JNyCFV+AzaTxhI0qv
jamFcWZz6ucxpfn6Qvo3fIlaaW2XVZhvn+qIdHvtrJTK7LyQMDYaba6cOSoVGaHD3Ao/vbVTp54f
DNMpShUD6Bj884b/RgAONvbG/KiJO/HVKr10KYkRE5A/dSB8UQYaC8vPcE3i+F1ngH52MzV9dbXv
ZU6vye7rwe6/O0F2gsy+/3lPf/X2+S196z+9qe/1pa8/9E1fcjfUI8v+zVtM4gF7xT/0JQdU9nau
p6oPKembF/kPgclAldr21vQRhg4uZ/b0/1SYDLjcaE5fwU0BXnv2Wn9HYvrx3A+JD1nJ2n4FDy8M
cs9P01nQsiihr0TG3Bjn0xoQsXFAtn77fvxHXPePMyCnOewJzEj80nAot7/5x0kpcNhyzj0S9uh2
F5nonkY9Pmt33jdh2dK/BOX4u0/h9s/7/5//rG3DiazHTGZRfktk4McXnO1q2fJBtM/Ac7oBXpsQ
ept+VS/3p1cBOMVQhk9pm2Uoaf/xVQrJ/X0pFsWZhYoAFjDW0elt5xdj/fYR/Gtm4s2zsGvA0GKr
vAlkXwt+v5uZCgyRpalqjiTVjIdIqWio0oN08ss8YOVVFJ/0XKpfKEA/Sgn/n70z2a0bWbf0u9Sc
B+wboEbk7tV33rYmhCTL7LtgEySf/n5UZt5jbbus0gHuoIACcuCEG4pkRDDi/9f61nJRgKGQkhgb
ukXW2HLrP110QlnWve2DTJDYK623u41Tg9fEVTudAw6vPxgh70tBy/UMGGRcyVB1SJ6n0DNnmtTQ
tZuO7rDz1QkrB5f8BGkjyroPrvTrS0PpbC37QQ0sKqTG93cWTqLS0xRzUYn+/TDNKD90zE//wVV0
1DpU96ijUWt8f5Uhk3A0Ftlf3MRNdkinJlQYjA2tzT+P9F+mlk6RmTmMHwXPgn460lNCLaM59jp4
Cpy0epllWw+kQ+BCBd7UCjrstus+C4XkbS2wRJzLi0ABa8L7u8MAzqGjX9pvulmubT5SG8F5fVM2
9Ueo0NPXRVYAE8x1KaLBi/ZORz8hk3YvG04rqUQvxGHF2IfAyz8Y7idPkcHHCsVYR7EEvtM55a0J
K4srd5gxHE7hrWV15jaMhvMayR1nvr2XYUj882s7mV/LBRcVFioM0gso65ysiNasljUHT/qc/XRm
xJ7FW/OcQ46hdN9kcb77/OV027IZjUwuTGHvX1jTStNtei0PdMxVcLvcEmwEYZz5GRJDBVOqmVOP
+fM1T94ct7gg3ZbgBCqdlJJP1mCjtDk6ZEkWONJW9rXp3WWN1X76xgh2Z+hT1GdI/vLiYi1qWrqt
XGSU7Z7doLmHdJ6uCWbR1qM0xAfv7Xc3tSxPuL9ozPCBfv8gTXdZ9AuFhDNDSza9U+frHKfPf3BX
7nIRtovk7S62p59XX1IDk6nW3DQY8er4IV70VSX0CQ950VIEyrT1p18V3zGGIu9r0SOd3JVjssVm
SmfBHJI2ytKZrXOt/qQbkQHBK2KTwX/LbsA9uQqYnJzoF5sqM7IfhChwEzLsK5s/38vJl2S5CupF
CKFskujfnaZndMiaEpJU84CcGk7q/HJNGzf1Odd8hD793aUQSy7VfRKEKGm+f02drkWoKJycsmNu
B5wJxzuQL5LyzJQ+ff6ueHKUTplNv6ZG9/PQ5xDScirM0X3dh+PZkOhkZk2y//RYMBy4oJTNl+o5
Har3NxWqWkd7Ki74PkaIuAabXO+Rys5/cEOs7RZfESrb3Nb7y8QGzZmuBTtgY9i9mBV11i51kiOj
S7X06g86Tb/OWva5y8eez71pMrHeXwySZuNigS4CPNMLAiQZLtQqcj9Vqee10K6l0UFfj4WWE+HJ
rEVdhvCHKRrQkRPrtJ2/oYRyPhjev7kVRLuwrGF1wus8bR0mg5bGpKSSLYhcfk0+gHkVdY38oLXx
m5H97ionb0evoywBYwMdIJTxzq1Ry3LI7te5Lp27z45sEJkwTl2Ml4w486S/YUk0/g2tzcCihJJh
ObSobetWesSUpXzwhn69LZNuHFpMFf0F7rqTN+RlWaZLE66Aa6XmWeY45XlH6s3T0uD53AmEwYAn
dPk2ceRn66KePEEZ6kpFwmIWVKyra4tDvZ/pWvvBVZaB+9PZ4O0qeExRLgDMRsZwcgLB8Chzd3Hw
4dCPBrwOVfU1jzK3OxtckKZUQpTc/WAE/npNDiE4R9lO0LJlpTiZTByudFlFeVCjX/BD5GkryIBk
urbo20xEUh/sI96M3e9vElg7xm9CFFwkF6cs/Iq3o8UV0ZrACMM2cAyawFvbq9vI76igflEkBZQt
9aheLKyKxYuY1uo3Hc3WVzwggx3Q0ol0VGKL38QGVHOFqBsvg2YDsduSVtgqG2y69tlsGtHjZ4c3
ygk2y8vRVyU26+RpibSNIs3gc4SwbAnVnQdcOXEzh8+Y2Gl5ff5qNmdsDV0BO6+3DvFPx7ZW5NCk
avZ5MnWA1RWZpT8I7KoiEC48hg+u9puRsPTugRx7INvZzb4fCXqYpElf8P0zDUA0oxnbgPeGHDvx
SDlv8Ie6Ejd/vsHlnzwZC8BGkW2wWDiMeeP9JUE4zbGS2XnQenjSevt1mtUCk2m8Shr0CqYp7/58
wd/dI7OX1iUbFkIgTi4Id7klBo/PYSJHCAeRcSQL6wLtG8ShHGrbn6/26wKF9YJ+NcwYfB2shu9v
z8gHw1GESQWaswpgt66t75WpIYUR9M7V56+1fA7RP1Et4Yz//lpubQk5SViqtLHHdWxXyhnmb9h7
BTFKf77Ub97aki7B0yMJnc36yboLSy+y3RDQHp3eetU0mfOgk5i1rkhAgXlUput8mqIPvmG/vjmX
qtoiwmICLnPv/f1Vrt5jEFSZC3bbXhDghEtNldreS1ARo9E3N5+9Sddb9hbcKTYs/Dfvr6foStTE
Llu0Xo5y6w5VQoc6ET3tXanS4srGa0VvrNWfr/rriFnMAzp+QsvmF9bJHGxJVkdmz1UFbKPtTO8t
aLKmCPKOFLg/X2qpWbyfe6xfsOFQynn4GE4fqJEiOxhKKuCpXoJFnmmCXjdQkRbV1lx+yecsv8va
hkD2ZOrBpP756r+OIcoNjFfst29VopMbzQnSNJMa66UjRHdR5YUVNCaVSygcMr1UrDy9D63C+miP
/8t+C20SOh6L+a9yxHRP3mpGGPIE8pavnVd4+9GN8nPPiN0PHu3vrsIaCg8aQ5bqnC5rMwbOSUVs
hy/aqldOJhAER27/wQj9ZaxQ+GIiLE/QszS+pe9HaAdVbkBAUgSamLAjsyEjjJkY8QTV839yKWoq
nBWRuumnH6J8RsBQwHLjhmBP6Tb8NxMp41pNlU/GXFBi4640nLasZSwvp2EahYY1GZt3AUWHEPBC
ZbVZhSKvPllT/us6KFiW4U/N63QbAnqiT2GzcjBqJVANNYzzR9tVoDl+cqAv90PphAMFqzK7rPdv
CW+wIDsRIK4Hm6P2WzcclMCtPRFko6bsx0rR2w1Y/vqDCfabMchRlkrKEi5DHehkkc5wfqR2ScCk
sDygoKGSPtGm05P/6DIup3QOlx4D8eT2xJwKx5ZFwAEEvSMBOUMFP6est39+jG81u3fLFc8RJSmT
CRKM4/xyP04GYHnmfZnAa91pbcfRfY6dyAcUvq9UY1cnFG9Kqfs4Avqt45X6B5Pgd0/0p5/AOVk7
vHxsnd5GmC57xR4AAtvlsTdn6/bPd/rRZU4+dHaLU7llcgWDMY4XQAAfjOIf+fj/sYXz+4ssy4cD
b+fNvvpzSUofBnIfw2WvRSy02LgqZD3U9sQ0/PlmljXo17eGfYK9HXXK049MKZIh6xsd42UKkkOa
o3YLR0FSlWLHhyjCacJzLS4/OmT89vYgl7Eostuj4vx+VE4EunhqxWVNJAE9rf50PuZRb3ywff3d
Cowjl4MRpXoYWPr7y9i4LqhYsr8L0d9C6ZnMzURXl40rXtXp0x8VJjNxvFAf2QWZp3JQPenNAV8c
pYJadv5cxYC18d5Vn5/RXGfJ0NbZ3yGEPHl2llFrvVmxYBmzm6V+OxD6gJUp+WA/9+uz4+ROQpnK
moih9/Qk5YBjq3UzGhgJEwTTuZ1WQ+x4ePWq4oM1alli3w/CRXHP6FtC8yC1Ge9fE6TxQbE5SgYx
MuMNbKRmW4upuIptrdplZdF+UJ86ZZuhtOb0DkhXYwe3lPhO1t7Uqi1gBz1ZMlgu06s6z63qCQKL
IThbeQJctFWrx9LpEK6grMn1L0469c6ePYNS3/15Bv7ynBc83VsyFaWSxXvw/uZFqafoTgAbZ06j
AEcBGIqdurqJF6b/ny/FMDl50i7TDYIaa7TFd9U83TSHQF7DLkycIK9KhZVyKpXBu3Im02y/lmiT
SFMnmA4Mkz+bpJvLgJPvPF+JIUa1bPLpSIOcMuw9iJEseYKdJMoVfKmq9du5si5zTlpgG2ijH7IR
wJUvIPgA3hSO8dVMYQifjQ1iIJJKDBvXm0Ak8aDwfXrrjiQSp+kws90z1npnDh0u7RFdhYu4qFR5
Nd6o9/IyqSj33Yagmbo06HrMq18KNfd2bRGTlwNaI0vCZ9PLweys+Uq5svZxhiVu7OsoQ9LUTzSn
Np5DfSrAZU1k25Y3E0IfpwmqSNFyeJmuKKjAQedtccRmEYOgJ7s+RTOUR4ZxQfRKSKDKbLdxT9wB
zq7zYsjCKF97HiqjxE8tq8QU56Zzn34fLSUcD47l5mGQlsY0vhhuVCRU+OJGwv8vxwFhUNTKMVmV
6lykR4MQR7Pxx2QK7VuQWZ63B/1eWteEunvOpsEj1+47XrAedFPlaWvUWNB+iS0sYcfKykubrTn1
tneZzflEvjuk2Po8zJpmupKzyJUHhEp6exYOnRju3akyrJWWaOphiOLS8pVxnsvXRkc1nla9op8b
vYRk7MaJDfUSQv18Ac47FXtdlLLfR1EFl55QAtP56oVNZgUsgxjLHNgw3002VS4oqigzVdjN4InP
DKRVSbSiGBgnR8WMQ5hNLMrIek1TTC+4Tunp+4YWxukjsy0LV2FjleEdETWufdCs2nU2baaP+rcl
/SRFq4f2C9hBrOKxHWpSTFKQT2R6rLOydQt4/GJUb0nRQeZq4tqxr8pMb+S6mBuV+5Gl90Ponv4q
KugiPlTtIkJLpMY5G8IafJfMHIieUaUqVy0H0gznsUzGe6MXoYapzkSepk+DJV6bJFS/GUbcLkkC
C3R71uuOD0GTwEITWSnP1WlBzlPOU+ejUIYG7KtIehJ1Q+l0gVawefHh/CRfdYHs0NeQFhG0Y4XA
x0mS6XqA01EVrXMkUoxtgPbGKlZH40UbisW15M2YKz3aYzGmTkLvGIdVetWSRPei6giRQAFPs7GV
mTLee2Hpij3h1LJdx8jIxyA2gfUEWVta9qrI68balLWqv0ZY89IVZlqHmGcO4pYPp36Um1Bm3Tcn
LQzzAmnU4uqcbZR0CEHQKpcRABzUvYDva2mim67MypMHp7Y4cwmkmtnBDSd12piyjF5kxTFlrcNO
LoNSs7tHZ06t7iFhM9wHIlIkJ16SmYFr6XZz1xKkPl0AvYWo3Uhwx9Re547MajHAyL+sKzVsN8TH
AwTPCzdWVwN67JAQj9A1gihEs3xImz4ygyhJjfsZumx8nBMbPJSTpimU7KSkv552mvnAwh8fa28M
b0nS0rN12dp2+qBAumK5cRt13knWzB8Qd7pv1gCqGjC0l34jlzUpzlCKIx0O28YmK4VIDWWl9lnx
CoRHe4gHGtUwg0yUzFakD2jiPEYsRt6wsh+HakjUGzy9Wnss6km9VYXSXRExRPFIKsDJzliHyqth
tvp8rxSQU3cW/L05oBbU3NXdkOXQNBT3xzCFXrWfurFvtphV9OS8jjX1mxKrVrStJ3ynKN+H6HXh
YmE7c1tP7guvQR/YlSlW6JgdI0C4pEnT86hEHn8wpWod7VhtIUqDDvwK1LVBGBe5xLgw2Uc3OUwR
ClcN+fJ8XvdxWa5aq8pwCsnIqAK42XJY0txjW4Lsb41rRH6xBqq3LQYo7bPpAqfFJf0c0s5vLtqi
cuB29fFgrFlLHAJanWIiSVRJ55t8pqT2KDBiP7p2GGUPSJ4yDUiQYpu7yYxZ8pvIMtoA8n6nB1qf
KdmWtWTQNwWwJoTFUzjbCx4qmaygNcYi+pprY/ZcD41+tPPKDclEARUQpEausTYkfAPEeuzlgEJ0
NqLmlgydtrjPM/iJR9zjSbR1cqYrwSkcRfyiMvRbQ59VUlGIp0/PtNAzGp9TUSEClVD4dOU0Fokk
ws1w35WiSsurqBzq/Aicz9C3mUdMzTk5HWH/gDeiCn1Z13wlM5TsxGHTJnQZiKnoAi8WMva7IVXU
rZgY5d+UvI/tIO2G/gBecpR7c+blrbErE/iNLCcLfQ+ZfLYrC6DQPwTd/okz01A8ydhxXhs8B+Jl
SepBAAXn2lon6Fo1nzz6hk1CXdjWF5aN3AAXEeaqd8Nq1ba7CjXxeKiZo0ZAvgE5R34/LjQ5QnZE
eESQ2SR3iturGoPdtadVoo4u3G36/MNtppl1fFfUYWfutQqsICAGtzdJchmcsrjH4V0B22yR0DJK
5jSpLkQsZUYqk/DyXYQFCWHd7GKU8BPOM+JYYmlGNO91M2BwP5sNbXjsPLr6T1YXtdEtoQhF+2KQ
Ns4USsLYumyKyH01CVDmY696nXVIkG0kfkmG7byf7EFJ1mHFsrxFhpplKAZslycclNWYNF/YGTUM
Y/LZB2c32rlm3psZNpcrgQ1OPdp91kZ3I0+6305DI/MrYeJ/3NBejIdtGk1GHLhGnx+lrZvT7TQY
5ZKwXqTNM93WLiKPajL7vZXoDTZnxZ0xCLxxALXJMQilSKb2a42rEuKXlpKhQh7qfJaqs3R3Jf5w
YnE0D1d3ij+ExJgsV4edmAYdbr6baPVVS2QMS1AteedBa3ZMTD+GEqbA6M4UudXiJpIbheQy69zU
E+lsVJd7vCCVHQfE2I2kVTUDhIINMpQUiW406+M1Gv9M/zLYhnLZiL4CfU47t3upPXWQl2Y0VVRb
nMzU2rtYRz8Cw0dCbOgUp9Zw2qapu1U703tSOlVtvzihlGVg2rWnI8Hvld5a83miIqooaWUquErs
Sa38TkIDeKqjSSpfmwqYGHW3Ynp420z/fxHu/8I5+NO54hcwzxss6+6pBCG8zl/Lp5+luG9/9b95
WUhpOEO6i8uYfpzD6fsfQo/5L5C97L5xOi8lbpvf+keM6/wLiAtKdOg5VP2ozHFa/NvurZD/TrUM
B7hraZaNwfUTvKyTQyCHWqrMywkXC55H8etUPwD0krjeKj6oy2q6aR2S4fJVOXNG2glweMWDaVl1
9czWFZW9HyuGGJ4NrQcbleoklRkfHM7eJBj/PgVzGF127NZy02hAKeEuB8WfmolwlyfQ/exDcixB
PuF/7DCDIa0LKCW2MVXJC3YnmPAbzv5Db3Disrx2N7azgV4pcSp0S+vRnnWoPiwx5z+94uu/foyf
CV8n5T2anOxAKGXbpFHSLwP1/P6ni7wi94DekmHUpfpIJlVB2eiQYU7Pt1OH6aGHsSfMOA1Cespg
sTord5trkDGjt6H4pDg3GvhE9aOf632XZFFE0vgHioTxFOkbG/X3P5duNKySdnLgfEQNGj4tsqBz
JfN6u12zxJJi4QsyNKhlYV8smy+I1Mxhn2kAdNxAg0bJUcWQhJU4aCHKRluZ9tSm9wTbOEeNRXIc
4IOlCeF5YrAwgNShRnjhXwWQ/4G15L4q+O9/L//yS1VPIuHg8jYJ/v1/F8mLqNrqR3f6p979JfDa
f/94ywR/9z8gBJNuuulfxXT72qLf+2eWLX/y//Y3/8aL3081ePGXqi+75V8jZumEsEet5096fwQ8
3evPK4xm8Tf+WmFM619IcZdYWRYFKukLde+vBYbfwfu8CLdAfC3z6af1RdP/hUzkTcRLjxkxLb/3
z/rC7y1rAWUYNHP8Lhy7f+797znyJyr5L2UtfAi07miF0mLm5z7p/yiNxsc1w49TGV68TTEZnBM7
k20o87+wQ/tIJfxLTZU66uJaXrQbTIfT9cMcE8lREUVw1+LlyyYbXL8F6uanF/C7hWCpR/17mVoe
J5exUEIhD2HbcboQxLkyN8CsF2iCZ6+doYkOWcj50eC2ziZi67dh25YEvgg98YV0h0sqifrqzz/F
21VOfwo+BG/CGG73tAhK5Ujtx1p6flGL6jnN1ehmJpGF/eaPiv3Z97YfTF/hSH8obFyLsxYP4I8X
bE8pMoxNTqY/WglRnVqBvmabhsnwKoYiv+ktaiJQlNOApJTsHK1KQ/OpysGJk+JCJN0S+haTernp
Ryx4ETRlIwA5nQYNUM5snarUShoj7V56i7yotU2IdOnTE99Ukd4/ciCSj7OYrk2vDi/tOtcCF1fh
xnMLeQ/JtyRxRqQrzE3FTPFNYpV9e3L/A0vNVf1a3nXi9bW7eKr/n1hLmIB/Wkvypz55v5TwF/5a
SowlqMBFTLD0vJEtLsX7v5YSg+WC9hzyYAifGgANPkD/bFU8GISoD9DWLl9svo/M8P9eSkhFQGvJ
asJfYlryQf3EUvL35//fI37Jp0fBTlcB5YiKkPMU7ABUnUhofSagcXShg3Oyb+bzFnz2JszC6ksM
lUb63INcx64pNmPuWvuY2vl1wrcQ6oRenLW6ALbSJe6GwBpxaDR1XpVRrZ23ngZHy45kEM0tZVuT
2tQBLkC157g5rShqBKVszsgfpsJR6K+6N30rwEqjq7rt5hLCRFoHVTUAO5PszNWx/mJ2KmFU7tj4
uGMPOVevey3opLwyAGtDACybveJhZ43yjqDTrPY2chrO3jAttqb8UHTv2FcZDnYiISkR7CeN6F9U
535fm2x0FLs+1BQK/Jhz4Hr2ROSzO1oRZh3eN83ThAkwGxNr1+vpSOKVzfUb7S4qsg1Bv5cd1e0N
UqZ7TmnbqC4xRM47shV3nBeJLSQxGbFawI7BWw+ybf0mjq9KhVS2sCWNVDeDPrEvTCV7CBXw+AV0
OzBcWp4cYySIjTEGMk9IB8d7bdePHEo6v+hIEUoN/VVt2/gbwqpypcJT3hFzD0OrBoXQN7mBO5l4
xTEkUtRz146MCjL2MsNPyji7hY9whov0RahGcZZ5+MiVvo0hrsEMEr36YnQm0WHWd5hyh1hVburi
HlP8yio29PguvK6iriclLl3Zb7HDRbeuJi5BzB3q7lhmh3AiLSwFXRag8Ul9RId72WlfGVEU99zh
TPfIH9JLbBq0zoxB17fU2K/ncnoVjkcKUVvuPVzcO6sanyM57bIua1ZOmB1kH4PBnIvvSdK/RKZ1
NduMJWoeqAegxaaJElI3lD9guyB2Mcs9spKNgdfLb9XZ2FRgyncjHkvI6ulapGAMM5KjdB/Tb3qV
qlGJTmzID3k7n+ulY26h7CUbGny3wmZfT+8yT6m6hGGS7dS6vaR82/tm3ryEvfZCQNKK9LS9kfWH
1MFYGnoIeYRG1SPs0N7AtbzGWPraQtDVxPxDB6dP6AWR7JWWvJrC2Hj6SIOBMrtVe5NftsmDa3YP
WdpeRrV6Zyr8iYIyNPpAbaXr1E7c0Vg7YQw/oDnEdvnc9slMNTeynwZTPJvD8HXwjCwLxpTCgaQp
4Il7IOMrg0K6BocWn7IepGH3PSLvQXcUJj1+cDGW1w0lTd8g7IyScq/t0kh/yWJDP8SKcFclnnNa
oLW9SpWc9CrrifP2Gs4FY4da9bT3ZngFyfUcnVkR+aFtuypBeUzaLsw8X3jad3uyDnpI5bA/QDGc
tdEfRita0SJwmfwQvhPh20WxL8UWWV1QzAIbRbiZRvGoLe1W6WpQAJgLMh9W8AzPy/xotHfV6KwE
kWwEf/t6ws/OlA+y5kma2zbPA6c+Dq79Pc5zBIfV4Kj8IdpTeI3NSKVLQ02hfpSdXJwAoqxICAYk
odc+BWNiAQittHpUS9RWpltXnZTpMAi4IjymJa7USgfTSzZkihYp+KW3PFPCDtSYqLDyTTUxAfi+
UW1CzK8crS6abxUtBm0Xv6WieqLRgOy3TlE7u3DSoe/3nRFmZ/RdMtunlBFB5WerSXbMEMf8UF1k
PAOQcq9ULyYMkmCj4aajEKwE+ALr/UhSpEe+2ZLUSjYrjgq3S914GzcmvNW3MFc5qbXYto1hv0Tq
kvQq3lJfyUIkAdZK56YzfBuGI3BKstRtJBcQfwI7MtJh1dIQL9Zdr+TpZuZ7Y61avSemmOgmkmbL
zlCFTzhhdT2jBV2HrSDIOzejb0QEkN+cM+FdK1C1OIp82xzKi1C0+5xZbsH6+0o5Nn9q8RXAFLvC
uaNckHxu3FchQd6ULlPd52h1Z2i16XPC775VSwLn0r4zSK9B79l/90yz3nX1WFxp3cDUodJJlnvg
euOu1AVMrNg7NPNmkm3QjdlZZ8kLepK+l0RBYdeBDcOzH9rdkKbrKBt48NW1NECUQI7JDN47ziul
Dos1K+20i+aDJkvyG6MNYYfFxUDLhLpmd58kSYZbK/zWGsnaC2vnXMKT9Pv2dTbzneMSsSfteFck
zk4KAvh0y12NaYLo18k2fUrUq2FWQa7Ibi2xjhyUOEcgJbdGP1iPDjpxsisMinGUwWBkEUlgR/0X
OybQD9FHYCaEstUrmTVLWg9TUm/iW4z6F24dbeYhv0PKoPo1guT7aIqL83Fi/6mrim9H401eKcXe
zPOzQmSdn5hjGNhWiDJYhuzKSfup+hoTS/sa5vkPxAMaQQNasouHidRCL8t3ZJCg9SW1QOQW8d9g
WQhJ+h7PRBW7YVxcSzIaKI38EL1yjnGZKmjL8Vi9dONvhjm1tMmSs6Ktr7sSHCXlzIyCAbHX2z66
gh07rKHof4mV8byu51sK7IBn6m5YQdvho4Nkp6uzLb6bnaOKH+rUXTtQtq9KLryCzbdtNdJOtFE5
5yB+6Qjav4LwZgvCZpXce+b4FMqrMMuWZDzF25J8sYkTZF3zucCB35fDClCJyqfUHb5XVvfFTNMk
qLHC7ruRuBCloO4YE18CgKhc11Pz0DnjYY6H+TJUip2tiuicMsyG8ut1ZxH0XXrUepWxuC4sXKCD
md7P8VM5dOsi6TfDLPdUKzVsyqBT6/oQjum3YlaDyXADpSr5vIA12GtdeuZW5rR2eAK1k9y2IEVF
TzYf6/KoFlT3qyhIats7U7L4h2PMdP+U51xUO7diINUwf8Z8hbIlwO2KlqxhAPRTn22zZPpS681m
qojeUbVd5BTfolBc1FW8a0ImiOr4k1K+pgM136JYIzXN2cbMflJlR8PqdrbFXAzLKyAkTEM1cjeu
NZZ7wxq3RlPtpnbcyNh77si+NZPrNjyPUc/VTUNoPYhql8XYu2/pO8NUZH/zMJjhOgT228ljY7Q7
WqE5sSkqX8Erb1a9bdHhxAyVna4r/kjOpoH1DljeUW2ehkJ58bKYT/85hXn1lardGcCaAGyrb43d
Kg+9bZ8oD4BHwL+njr4tM7f4wunwqEk1v2NO0qJy+MpVmDYqS91Guf3DTo212rGlaQi4I36CYreh
jwFFrNsELMVE3woOvFUfib8kcjHU1u4ky61F0Bd76JI4aJZCl+gklU5Kq1wWKYh779GO1np21iY3
RUJxeiC/pU1m6PbJHF3LujpabnLZk7W5snC9MtQcPwKYhvGnPxtAlcDteUJ4c1Z37qWXoT9sklr4
Yyp2mQMTCgCHBVMWCi1aOtESDtXOX2UylHxpH2uySAAUadHak8OadBxaHEkwqJdkcqHjRUmxC/Um
fEhluPOSXV2OX+fCvslht64UCHVe8zyQvNzr8Q6qE/Cn0LlBLyhXqqGyMhB1rJohTSZchJvUDp0V
zZcgsabATBk/kw6B3L6kTrONvLldJZYKDoTq5UNVlrnjU/OdX2qXXF1Wr2k4N8YhXfXNOG/cTpcr
TVeyi7aUQI9r814IPjFajeSBbt+3WW/nH0nCv9nThdOM+CJlDK1Ff+118mGeGnbW3sGZm31OapOf
6vgvwA5NDQCYKTo3cIUNtb1BrrCymm5tmTnG98JRbubJhgpE9+VLHs/3xSJVUKazBiv+ugxFH0D6
CcJEOyqhfSaccGcUw150YpUTbUbOgncO2vg8TTxKh2iiS/fYE0hQt+llXN54vQVyKlk+Ll+bEeht
4a7Dvl+DpEnXMhT2vaWVym62acy0Jo3cSOzsrjrT0vlCTyON1V9yH5RyiO1aD5Z6hyLsqpDNZiTw
ZkY+DRKKYq+uNmJXo8ryW853QUTKjrSc69pVtrFprrypexmKyt5xeoC+1NUBKdO7tk0D4jslCDge
XmvZJB4M2bTT3PHBUHsOc4ULhLrL7j0+snGRbYUe7g3ZP7ARPPTwqzdhCxIOSckhgbmjakdEneTk
xZZ+Vbbmi5UoB8n6RTrys1cio+jzcDtPybqzbvis3BNTFUAvg51t6J0vhEm1xgK7Az3xUI/9MTOU
wE76y7nWUuiU2g8pktdoVDd9lH7pvf68j2n7lFry1WzHCxP3SxV5u4nXYhN+kU/sOB5DZ5MIzgQm
29sKxKkY1HWHfClIOdwtcdLHpuq9Lyi7unOYIDuzcMagyXuavurVTLIYCa7NBHqGM2FkyKNdG49l
bmorx0su8055auZkLcriIW7GKUgLL0BF873vPNIhGufQDlcNJuLQEbtGNACElGYla/Pahed6hxRm
kwo4RTOwKiYEIKPG3ciFvGMk8kc0Y2ToQ71iicClh5yl8VWPFcvrh3Uz6k+UmugvT8b3MLaFT/SY
FYix2CmQbTbY61dG2BHwVg2+4XL4MJyhOAMJsoap/mQ6JeuI53LCt6Y7dzaeI1Hdc7zXTFjiDkq0
0Nt0fb8pcuK92szZmFV0K/t6Y4X6rUyj9aA7aypk66o3vpckBLpyvLPD+mvNxj2HXN+3nJHKPGjc
My8nDbfL4eydl21xQ9OHprnlrAjh2AlC79ni+HX83GOmSOQR/pBzIZrG8qFMpY9Z5oq1qYUjofdx
cxvZQ89J4bp3vPglihN1YNnO49fI6OeLlHygpVBXantGFMmgXdrzgtmQ+HEljX08hN56Slz9vtX0
+hr2oHqOPbGDmUVUUA7h/FhAhCWAxFX3uUNnmsAquOXzfNEUbHHN2rEDpAzVhv18zImaAUysnUZG
tmy380xrAM3gRnrqc2jGU+yraqTtswK+WGM1464BI7gVQ/io6HH5QJFP4UAX6c85fK9jS+bMFlXA
sPEiJ9mWYe36SC/avUng0DVHWO0mNBS5C0Pb2oGnAgJVFY2xiWPXeDAQbckAUUdDllI06bekMaYW
16845ij0me5DPmX05BFvohAysXBEOst8PoTs6tHJ8NEgo+ucT0vWbJ10zldyKXO0Wdcjm4m1q9IO
5aEo3aTYqDKbvtvooAIBQ2/PClTtozae9gPiucPclZw9OpOkFRFRMEj0zaR6/Vqlo3XMvLmARKWP
X9vagR84oyZc9fyYtxC95Y+Q/RSxVJazLY0h3KkYwK7GsJi+Z5bHoVct8BlWZV4HLYRzL/gv6s4k
OXLk3PNX6QtAhnnYIhATg8F53sBIJhOAY3TA4Rju9E7RF+tflNR6Kpm1nmnRC9VCZaXMyiKDgPv3
/cdAsAW1fGftdSmyfGu13bpXeUbRe5+FlO+54jMbB38feUv5xUFOtUSVb+WqzQNcEgYJbqr5h3KR
7k1R0x2Rgec7T5Ovlg11WC6VX7PZ0UHhpgcdtsXBlKDYNav6IPqaI/PioV2bjv1XIk3gPiRyFWHg
buTDP9cN7itqxKgbJ5wKECnQnh1f8MWOo8R3HgFhUuIvVu/Gt1XwNdu1eCLjnM8Lx4rYR6RI7jrb
TJ/0lLenVnTOdY1UO6HH71TSLiyRH5rN1kGkWW4ms1X3gduZH5mXj+95YJucqTRt3Adod6hZnurq
iwZUho15aI3EZro9BFLRFCIW5yDdmSW29grvV2NWeokL6Uz5Jk0JcJcwCKeeGoIrcsnEtWA8elPl
tBzF6Hgng7S2Pg7SyDc2rW2nZPZfFG+hku6OyDmPcb2Vziv7U4sqgksmNYNjUTRbla5HEqrvLRRq
6F6ih3lsP+2038s+vZqIet/nlq1jH/04TSklOr6jSglWiZdhBAFogzYMN3iSllNXlBwjqeb2j9FN
inWTN9E+LCadsMjrJ9+YbPQ1Dva+gL2+SXwVeOweTbqLFBFtKCe7vXvhVRJBXeRDOzX53uRTWejo
SjregX2ZqoyQ4xJKMckmI90b/Hd2fdhZhN/nCEbDYPoMVfuqdWTdGebsMgc0p8qZzlhkiEwsK5WU
USTuqRgMzoYbPLRujQYJ4ek86L1yVjUeWil1tu+nMTjPgZLUIlTD+Ej04kfZWJc3dcrVsS7E4G4c
3CiUxnR9cZKEJVVbVXKkIhXq993sfnmpWmgUB3w9Zx5KQJr5av+aCdnaNosB2lo7dlPGhVbyyupa
GY+tSvd+H80lZR1N96uyVzDPNfAzfqLoeDdj099PJqO2bbNLMYyM+j3v6gViha4YTj9irWLDniV1
9giQaV5r+mdjkHQNBvy5V2nWC/RDQXVNP5s+0JJyVGRJIM8yx/Nkd+EWZY795LjrZfRYQ32cXKsC
U6Ra4AqlK8okUXbDeU7dYTdarndtd6ndc4RY0c6Z2BB5t4gPRLGjjoAy26JmDWxGc0u9LoKoQI9f
lhyLZJjYhoUPNaZku418vTNyZz/K6Zq6w+nBVjXb/eiY83dAn2ZMprNjsDCX3sp+HeYbwSV+ZL2S
P5BH+W4lkbjiq8j6TVV4+Xmu8/mELhi4xLZzLTfd2GZX/tLeeaHXMfzQJnFfRY79kbGDUWo5Ishm
h3R52wTSWIsTW5S9vrWD7MUd5XPZDgCLKru3tEWEkmH7iSR/1GlZ6IE7XD5eQU+J1fN0O4/K3q99
Or1HyJOvKwekrQqqqz9qEtBSfjiWkR+mqn+ngPSOrNcnnVq/OUY2Ex8lYyl7uHGj+6BjsGhBa9wp
kebwFi4Bv2VJ3xQVIFvSfCfUbIJnqQ0Ts6XoxkV7ysjmVdnKU5rW1zJ4t1v3ESTJ2qe9dOOocu6m
OaB5cmr3tReQAtoaB/jKl0FWNJWurroHZ7pDSLQrwFaF+eSsVnDdeuXXzPlnVRR6MSC68ho9kryn
DvwytSLGWhd+kLFiONG8SaGByzwAr8sXah+INP1IlzaPuQx8DOE6eC56fxsOCIVG82kBn4/nMLyd
ByYHmmu+K9e+Md222zBhjxRG4K/3xLLrPLP99nhWOk7lBIHWrVmScZvLdBvWTjIF02Plu2p/CRl6
0KNJJSsaBFnar83qfA/K/1TieUiDjZm2NK5qZ4+2oK1gIFCvgzmpGq992S2J5X0iseVDLIJn1Gfn
ZSbNkyIP7lq9AUVcY2lagCkCGYKakhZszMvaOw3Kh839MHfdlm9153EipLAvtTJ37M0v8xJwr9eu
pnlKXEVTQ5ivmGsAV/chkA1Bo03/NI3jbRqNOQJ6AC9kwoXJvlDQurstluonH1DEhSp40KYU1CCm
wTV4w6ElAB4BGENeGFJMYzTpHUlMIrai/geJf31Y27bBhxs+kL60xD4yeR4R79H3vKuFvKdEFkG0
VabFljwd4HTct7HVbAXdS+VTWAVMn8CU/0yFmPbUFauEm0mYt+jLjGeY6uY4Ralf7x3feAc5OI0N
WDVlUi8hVfFrMM8HUw/3kr6hbqS1bU0nRrS2/j0QGw2+8ps2kleENiJpHeINXFfouMi8Yt+H8PQg
Ks9TAWpuZvI+MxEtAz+vZyov5a6esmHnVnW3IdB/TOTgXLfL/OFX1THKSPjjXhniqW6fQOMpia3N
KxI81b6fXXczLAPkEWTG0cNF1rqDDGI79dpzO/pOEpV+sg7I3pzUTExL8smlm1aT/snn7IHlzG8L
HVBJo6PrclztszGY1LNQRnk/jxapZyZbbB4tu2Vt3S2bwYJSTpV8h2vInYsqV1b3aVeE2zmzn2hg
xZWKDeZj9PLpYE6mTzRnRmdWFNHHRFqMIMTYN+MQZg2R36+wH7wjrcHD47Lq8p2LfD61bf61Gmnx
7q5ZeJMO6QHDMi5Aw2c9kRd6hEDprJO4B65wCFCDnYYFetwqQ9jt8E6Ew0Kwa2nsCLlK3Kq9Tsdm
P67dFu3W5ywB7IA9DCApiLHIWc7Ks2Jc3z8257KsyrccHqaFHiLItTysoDicaClOldbc5vnonW2f
97Sbre3glr/w2+waRMsWY14cTOmOeO9n2Sv/SAjTxrUAqq3S2RLgyg+JBliDPS51ngvDoPU9VwN4
tPotBvm2llF+HQWCjlqKl+qeS4UJI3aIP9rbeDqUK64apJqD5YFqc0TnbLiFteoPT1KlrVP8Bsjw
n9fJ+dZBcTKEuLJEcBAVoXIlcxUpD347HHBFxV6ZyusCy/vNZFpkIUQZZI7NUR2Z6ZpAaSxU4WSU
VRURh5rgmwS7artrOa7kZocVU+voHazousGwcHC7qkS1QdJ53LnehuqJpyWtXw1n/g2Lxbe73qKa
wCfqXiaE/C0CYBrHak6cumfUn8xHoiie596gP6vJj65EGzunp7Sxzl7v7wUkVgzrdyrc6YqLcQAD
tgSB15fFEv9aQowe4wXshigdEEczOlHjS3rU6r0Oq+LJmaYwDmfPuoIOeaJbcqPHbthIQ76nsNuJ
xpJxLvlOdq3fGWjRfBGHHnOb89KK92H6LQfIDoNHP7dWpKhr4f2ozP/oFZnYAWXDtWNBYDUAvvi9
nlvPqa88qmbha24oxHiiPv2zNXtSwaEVCHHfjkRmTtkNnQD8WKW/EE2fuztBcG4SsWFGlhHbzmjE
xDdjdPEya4uUO/YG615LUcc1n4MoME1kYwxERYCleVKZWx86xemwhkANZWuyQBhujLlj61m7yZeb
QayHqL54/HA1bJCXqIS1/6aeayupPAumq5ivZoz6+7x2w+egBF+ekLoQEBMMt4gyv0fYDj3Qcg7K
rQ1yR307zRMa+5Dld+uHJ9p7tP1TOW9rMlyStXJZYKr2SfIpXK+lxQFu+U9Wyde3CK48Kj2T0lLQ
aS8tz52nzd+++S10P30p+EOEfiX/8TvTxxo+tGl0EwThfU/MOF6VW/GHnaarXwgbp7Q7Wpm49SNO
EfuwotqNovETYfwi4iqaXhwAWSFR7y3Kvzft7LCqIOa37cFUITXQ480RV/vMOW5aD6ZP9UDEy7r2
4lmuZLsXk/PbX3dYNkjSdmVLvUCeYawROyJ8YBZtBEM1ZCMF0VcyWx9SRhDXzOGdoUiy+ndG6AmI
dhH7CKj3Ht5OemPSW8khH3TNnlrXRI523EYzQdhUE2dTfXJkzfq5+iORApRaNc4x6rirS3OovrlQ
so2O3G7XGMOeQtbuMLRtn0S2BJ+BxjPTGk/HBDI8tusDu9DG9yHl0nZ1E0XoeNLSFhbbwfQEAgzc
NXYHBOuxZf1i8D/UuXFuOnZ7EVS/smE6+1X/6pLfw48qIm32DkZoo3mSS4sDGeNFki3yumEorF8r
XFxWeumCCcHU/LF4Qf24c9aFEHFlpQ9h2X1PTvUwTLxlpm8eXV8BPhaXOuWEmO03OgVS4om638hp
N6wY2Z6iSkrhzOJClS2A/l62xLYuznVufY2l3xKd1KcYnNwTNXZjUjloGXROReS0fPhm3b8Wq9L7
yQD8CwCFEmbGg1qMd0Kkt00ugei8KUEHMm16scK/lldu/asS6Y1qsJcsObfj/JS7WRKa02Nr4UWy
1W+wTvhMM+XFSpfnKRTFx6ibu4VldeoBqDu9LbXBOhTKU6jUiZxS6sjeMxO1K2o9s0MtVgX3wHZ7
DHr7MS22F2WMzbOYOv1+tgDv2mDhdB7CnVNNx4r+hr2zUKanixulMTJqzT+E6mbouJoJ/0WucAs9
cOwEGdSt821Izv2MwI1Gm9d0W9AwSwrOcK/tgTkTSUeTjbdOIxPtvNRjFmcQf5H7SJb2lVrMqzy/
jALuhG7Y8dkAzSRsuBFD483AdxmzZJ2GYEL9s+wtZ2ZSGq5Fm+64ZZNQj8MRge3G0AczrBkiefaK
cK+W/HsZlli1+CjbFrJFMoqacZUFTwNYftmm1X50vR25Ths4xAd7kK/5QhRwmW1zTGjay2XCBZn/
djJO2YsLaPbLIzs+9QT+dl2RNGUqO/b+ch6sgjfLJsi+zF5NqudLC2ilvmfcnHYClnjGsxTXJCX0
DXZH40lRx2hqEuPx4hkre4PDbtFb0Ab2aUSe1/mrSlbDAcWt6Q7gy6ztvk7awcw3ni7oKEYJMLtx
OKx7K0UsKFBWrSioq/rTq9xXHSy3YG6EfYPt+81J9/JAYWK8ejK/N4YmxSRF/+U2MBdwetEtP3bK
6pQu7u85bzbVygfldQ9mVD6u3hXi7mSp7Mei0TcTpAkHe89GRWnfHBVqK8oSWUS7h2okJEQb7NEh
Tza9edG2keWNU8n1eWA85YDMAVyBU9zMpba02YZjxR5qrd8Dg1PRl49RtT6Gw3QoxhCevI7OYg3l
tTRHcYMkab1t9Xya7ZVRJ/31D6q6/1kg+odQjZqlC056Eb/SzftnRXYX6TUtGx4NYoW92wVPBnbU
Zix/NUFfvcp5AkgtmiW4njUFLTHCDGVvp0uh8vZ/+EouSQz/KJmjH5hSbrTqhMxeRLj/pFkvMMT4
tbKaGPne8BlVKT9pC0ywwhnYlA+yNoxfwPbhUzW2w2OonGkHcTmoxFj9ElUyYsN/S3f5n6eo5BP7
F4rKtlHDT99/qj+rKvmX/mYB8e2/EOzk2QG+fse0g0vo1d8sIPzSH6nG6COBix2iSv+uq7T8v4Rk
G7jmRTV9qTT/u6qSX0Giif+A/5MAPqIj/h1R5R8BPP/wfJDwHSAddhFVEjVECsA/xQBoftb+bJdz
wt41PAvdre95OXOaVWazYWaz6GKZnPta+u3PvM7+XWGs81XjCOOqy6bx3c9K+0Tk7njpt8mOS2FX
DyQqVOKv1pB/69n5f6r6/+QEuEWlrMb+0mTfDf9rNza/PhWS+/8I9S7i2X/xrH1W//u//vyY8fv/
5gP4i+37wSVKGpyWCJNLDdb/NRrxlJEohTUEdb0fWOF/q3cJ9qfqEUOL72PkMYnH+e/HzOSxJZYB
LwCOEv7cf8sGgBfhT+cQbAJuAmLfaBbg77wEF6PAPzh7QstQGd4/Wmtm0zu0QgxNUs1mod6cia+s
jwsEeg2gZUTpVBHN1sQQnUl5iiJjjPaeLzv94Mzse+daqEAcTXzM+ncu7XY4scHqbVQH3Yhxyy6H
ow003+woKqJhwA0zauzhuvIUGKtqxpegBJfdzM46WQe59vRQsQfn0Rv8VAuMmtIcMj2G0vLKX9B6
pNFzPwa5n5hNXQ+/6Fgqbmtn6Lskb6up+DUP9kWH4/d9dBSLO7m3yNqA5fLSatDPCje4L/J1ZlBv
VgBdiCgrfTKDKfpDjDQnxcIlPkXf2MPPbHV14vTlfeoa171TECCMtUnQFOu5KtzXhDDY+QbNBkgw
OoLwxTT7jzHqrOw4u6ljkrYN6ruawbNb5K/EMEZXq6RLaNt588pHyhVYM7WNFP+unaNBMLMAn0KO
ee3FbYcUTY4DFrurECVlpykq5VUQogV5cQ1hrHviHobNWkDLv6wlGsIM3Hzsm2PJ4HYL+pBej+Qi
ofPHX39EicUS0qAYPA40oA1kUPbW0zDgkb4UxzRkoo5pmB7X1ohacDnXenBqTPJQyHNLErXV5vOX
COdi3rUpgsT9vBCWeYf5NnU2VRYNX/ZgpTdOKtbgniy6PCPEsGcIqClZfLfluHwyhYLaU5keiyo/
Tym+/gE4m3a2UPoPkaGf10bZnFqW81MNVr7uBUIvqn6RfOVAJDNH9Lc7j2xvbj6UYu+5yzyeOzGz
0Roq0m+FH4ZMhctQ78lQ76sPUcxy2ZMFzqYqVM+QS1eXTB/yWgCzKuqrMZvqrAx+CtwR1g91c/78
WILhTselH6L+pppJFLPJccD+jCbMAhxVe2cNHOmwtVhr6Rxw6olujQNblOaxM+fC/oa4CbDPG3ju
xdYcVY1tX3lr8M5cZhbsPhhjfgBwLmVAoZP3dAf1um30fggj7LyUD8mQDcuunOwMpAZlvzN7Xsrt
0tg0NYHCD+1XlE5jdvQotQseu1n1xTOamMGcAFOLChVFSJHmdKHq1XA3mFFR3agQ/F2S0WBWqGhR
r1nbgMXRib1itCJtbZwACMFgPXPqwD767dSeSuGH+9LT/d6ehuYmlIAfoItnsKOVaXsUy6Nas+Cj
K2V2SoVl77LA03BEPj73KCi/0E3PMHhlSFzrRckB54RPeJii3VrmDQqBst4L4h8QbZiBz34Ixdxs
hNHZm3Sa15Otw2qOKbopn0LYXRqjlpHHtxzHF2IG+xNnnECosvpXjWCrTqPptxBudoNJ8qnqrfCh
LdfsyqwCPveWuHi+5sjnJzrxPvR+5N/W3ew8hRVV1mjxendvchJeTaFXouNOxUR3uV7oaZ/9Z9Pr
1/sIveJVZSh13S+93hA54yeoF4y9qpx8Boxz9KtbuyxvWjq4vIuIwxQlRW/upT1ROTs44ckMR6Bt
sgqavShDfVhpu3i36cnaaLtw8ZezlwcgSzp2CwRonZOGiQWLhiIRWIb0DONoV4VxHvVwZykmezEO
5o5MhBauawV3TEuf8rAeM6EN+P8EzzsmkVDjae7naFvhqWY8r82NrxdgfWP+8jR8PpVH/YMa5uJg
mEW4IWfdZP+y553tlinom2Gd3AKhxpJP+RuFVAHSwYniP9Pvd7QPpceilo90lqc730e/PIV+tl+9
mRWyYtAvashxYfQI2oyuOOrCx7XRgyLFuLGNJ5l3X7YX9btinsa3LAzGe6lo9xszlIWWXCo+kWlv
l25+Mhthw3VQeI8UUh99UX1mqy5apml+qjzy1jlba35LCEfhkZCWzPNIykIHbOZSc7k1qIQ+5LY/
HUckA+cZoOvNFrZ/ckPdHXVfdFcqpR3B7odk9eGQubK8bduPzcGlDi6Rnp7OIyLmq1l76Tlr83Tv
GJ4N59H2nwt2/a01OPLod3R6D3Y9HqJVfQX8CLfoNe0HOeldXVf5dZmJ5mD5i3Ny1zR8r8xL7a6J
PX/nQquTR5aqdnPZJe66hojLixP/3S6KmZUhlOAahdcciaRw7qycvhQjS1GLIOlFW7hkU/PiUnvZ
guPiCDPtB4PY0sQYcrnzTegdw8ZfpgPzUffAGU4tACQZgTc1WNWOVAYUa6UTXk3E+LxGS+AlCNmW
OPPmb7IcOFrofMOsb6hUIOuNDDb8aoHU6VLhPJolGL1No2/P/5rjg+LN3eZT36MKa0M04hZRRWkm
eYA640xfJ8LlHncFYEOrbiDbucVd06OgzxBp1e9groJ7mfnymvlY/J7WzBmuScURhVfyEDhjYek4
aEdWrB5BdmeRr7OHmqkc5N1+yLWTvY1h1luQenDauovlMKQ+1YeZISRywMgryh6XnSYWolrRuRM6
kY4rGBQNdeblB97n5iNRl/Zgzsdp9NNxowkeHm9C3xjqH8xSfvpp++NSQk5knvpQg4WElFQfHt4m
wgDVKjp81Ecl62UTRJM4CHoJ76D/cqC1vHoqqYBGKVKsjrkzAwdNWKQpmcehJ+rNGNbtAzEEXtLQ
VXkWka+2fe91PkjCjApYDeuhhP1O6LtEQRt0ZEkFJRJaPYz5RoVOf7SKUR8NYymu19yrX5pxJv2n
6oL2e7JTBiuvhSci65/eQ6QZO0dWz4TvROi2jeCKssBLNGQpzgZlmp90WTrPxthNxlYpbyRPaFJX
1QQFsUFLHfLqR8vrMBAFQ6lnvZun1fsRy+JufLsw9tkafE4p1g8TIOY+1FV0Fda+egjGlmODP5DH
RozBeIxwOhsx0czQL61N+FDpP3YDKLcnhI5ibzHCb3suaDRWU/AsvfotTRf1iOKPomi66YL7wdbO
Tl4OLZP43SlGAV/tKjV56tShCoqSOevtx8lNa5Io6JAT+9VpnPNIju3HPEePVp2Hd/QX8s7kIwjV
kos7KQySsma6YrsENJ5eTaeBs/PRInzM2q3PhfDBkOFDz86SjZvAkwVsYVAd2lzbdhz04fgUFv58
jb2KlDkDewNWGk8fQzHiivKkz4WxfhkRgKrSFkqdxm3eVLDgg0l1BEZUtrOHVq+dp7gpLHxbitoL
8mUg8+/9NTTfRkciZRusjqhe7Ej+6xRK93utzeGZm1E3OBbWig9wLBGH5pzhs2MdhS+sp3wJ7bNn
TNlLjUviq+yXbE6ysZ2fNdrOQzDXl6u8nvKLesM+L1k1nHN/Ns8XvfNVyR8RbVyjM6/XevWfGkvJ
E13yRRVHQ4kA1FqZY8i7y59ZqLOzS3zlulsdQz1qa7KBZoHniUaZ53DDrJEOH8jsCkknQOtOPzOq
rwe+UuKqgJvACqcSt2tXWPSMSqk8xHpDv9wuqTlnr7I0LPtWjJYOgYf9EGCPdMFpfMIjU3Rnw2jJ
+nLZxYckR5pFk17BBgMVVLWl0FdRLbnPx342vLOlzXXYZrWDnY4wKjB6N5uCZhdoKqZjbYdldgg9
DXiGUg2RGz4hiofTQ2/Vx9CRXMjsBSSdyFe+r26bTXrgy+aNwgplkg5Tye5YO5O8NrD+nyakuiWB
0eeFSIX7QZLUU5dDHtd1BN0zTfh2Rqoz68CdL/pGZgrLyBKvE6fcQ2lDBAJSebwGRz/IKMf06ne0
ZvejrWVSuVz6yJ3fU5sJveOtTuaS3CXXy6Kjj9T6Fy+o85hxdG9cNdnvaprzZ6zVJUS9le5RoPpn
DlOfkRuJy86AKvgcqHs9zal2Ps0OJw2UYDt/z4MfrAe3N5acVWkmeVsvrIOJVfm9uGGK9z+gjMz1
atIWOk86DpXEZzOK6rUulvkns1yuvmI2w+pQW76Wx7xK+cqaLrAPUk/Bx0iSCpIzN43IRcLkQAiN
U815skSudySjl8/DKFDvUHtp0chh4uckLrAUBpKa1G/lARymc7Zh0BYju1fOIxzUTGbHkRRGF52K
Nw23S4iu8BNcM7W3OdD/d+H3DjpR2U74AR2unjjsgjpECLIE+Wegatc4QwoG9b0RaD66MMuIQypH
h+Pc8+kcW4k5wh5jmTMy/K5At06gB4ZAzxmz4L5KUbXQdjV0iGy8igpWV/cdxiid4lqsV0QqW4Nv
6kf7XtPehKx+/iYkNczbjXqF6i4FfBIYM3luOBRz9zonuAvwnXAAltXBRp0tLaKQYno8x4Mhxhek
Q9VV6rrR1lnGdFeIyLzt8rbYYad1DzSc99/mqnLICSePA7puXokxWrcdhOU+NdJuL5qGCzOwwyqW
NkG6cV7P1deiUwiDxnGqg2tW9imcm2grTf+t6j3Nk28G9VXeD8ZVNtnz1ivxepQQhYlo+NeyRrZf
2q5pTK4YC74RG1KoattVtK2XumrB+av+YHi9+rVUa3tF90r61YGgcAZ6nRMlpbkSrmohH4tBVuSy
adSar9vMZQkUptPtqZxZdlidSgM9RWvtscap+zq10hPlmnofGJF9t5gNNdztau2CTL0E7bLsgsq3
tqid+5NukVXhNrav0SLY56wUwYUZ7cO3qIAGWBE9fjmtMZ4q8PPdbFPTUZeh/cvoVH/KwWgeEMda
qNplCBO7BBC0FrdNPHpjBbNAh/3Gdh32d174nXehlLMVkT1BiPfO0rNZz056mgiAT1ivy2OQO4Pa
pqUbXSu1iCT1Uu+xJa33WWVZeWzwrrpJzUxzxJOwwNfZeJgXKZIK1c8pn9oJNZ1VHhQNMzDGqtvS
kqzOZhWGKUJf2b3jKbtETBm6GaNbOMRGXSnDoPqD0kpCtqg074Jb9Pu0mZVWD58aI1qL1F97C/5/
gI//YYEBRFn8K8jxqc3af0Qc//jtf0Ucrb8EQNAOIbyRHVom4cF/Rxwv0KEFQn35CwSR2hZwxb8F
BljWXywn8vhlDI7YDi5A5d/yAvy/WBYB5H8gkqT+e5b/7yDbFN/8CXIMiCJwqUO0Apfnmkv2nyvN
Ol42LxC/A9SxPoboyrjmeXcXGn5bgII+iPr1k0l0QezDJXedDzBrG8RO+Y1hW/XvILfJUnUqP73L
6jl9EbZjfuRT2T23WNHNrW2PDmp7TzocPplp00oYafVJVjo4DXcqCgnTzjOJMoKyzhg8Y7ztlJGu
myHKVbDhvL5Y4Fy3vXNoLh8PHJNmt10M6bxb0+CSA0pEnfVqjSLN9/2go3yfMZvOZ59wsYtVuTaT
SVi+fAZjayOwn8zynx3DLqm0t4xw5y7lBE3KaDGjvla+JMKg7Sys11O3RKwuuTEe/cXSHKcyaqFf
/cYSD4Pb9e5GZSCW6Wi4/rWZZfWZq434SRG0yk1KvYSs+vnQfxliRvMQ+lgN4qxsy1uC4Zz9NNAw
f6eRweXZZgH2IRdWzU697qai18ttj5iEN95BGbtR6NGjZB3zi9MaT3Z6vRRdk25cGYxPFSBssYns
JgS7kYtJCbzd1nr41aa1Ab2OXO7ZG2bvBtkkeNpuIKEVXTjA2XhPTIxFq3eRXoSDU/PbhZE/aQwu
Qyx6d9pK1YUYNNxyanedtrw6DmviWtMUD7sfeMNlF3LRTJt1ZYWYCNsR23Yj+sewJPViz/SicUhI
zL14xpmdNuQ1wGNHKVWL+0UIeU3mHjKFTCOhRrZYGtXGW9LsNw3TGVmTpeIp6GkOR+bgGXqOfUGL
dUymhfw10Kud7yd6njjflShQuWIgGEF2CXiMBzlEzxQ0E2HXLoURww8va4zCbAIX6mT6NlQcpBu7
wupC6u4JPJ2we95IwJ0mHctHqVu+MWbjUm6QNazcbV5Q3USeYb7aIclKp7LS5CpobwAIsx0WHZ8I
XGT2S2APxAIE+bJx+qz+5UsfnREs6oJbArV5t7HDnhhg5Xf+zVrI4mctQgEj3RTtvV0Q+rttyUn+
qsJsOmV5HpXbNDJwtzo1++R2kVXzNnu2+iJFhwStNq+DH1QTxXBc1kh8ZZHI7xbysAuMSZMwaB5B
jBrbuWFcEFOfJQ6hM84K0VFfQ0iknx11mcFKxQA44jQVRc5yDKhmgOc1xq3deC4w1SymJRGOmo4E
jOhdlfUYH2vknyoeDawZcVcsCL0chdhAkTihY6wD1YcTGeU7uBxr9lxcnDRUZfdf1QKOjZE0BAE2
28COl4BLELeqrettlM0N01NhR0ayWoIvVSFpfnSEmwKNrZ366tcwktvA1Qgi1ghDQDRrvE18D4G3
DyeztzdLZFLshTshz+JZKeNZYeExNpMu0p/KJDV0R8xz1l+vhH5VQPCOQiXXzPX9Ohr52a2IZ0ww
uYifOXfL5xwuHcCP556cy66uGRKGaGSuQLayCltXG92bJMuMufzgiZnNrYktqT00nCgoKrK0uwqG
2rWhSTL/GbSYnXdtw9lHO9yAe9aY/E6uTr2fCZiHcGl2w+vWGv8Pe2e2HDeSZulXGet7pMEdcCy3
sZKUGCRFUqJ4A9OKfXPseJt+lnmx+cDM6laE2IxRm83FmHVdZJVlpRIBwOHL/5/znRgkAEgDuUJH
XiBgyArdXLjzAkImUr7vmFCpjRZ+BCvB6sdon6kM2YRTEr33/669+P/ZCo8j8q0V/vpLp+P2SxF/
+XWdf/lD/zSw7b9IzrAIGEJKgNcEfPp/LPTC/YvmoenSNkarS04D/ch/1nnp/oXKmZIm8EMGI43H
/1jnhf0X7hv+NskmRD7zX3+yztM+/1Xg4JJ0zEU8jy45KQewEo8bi9Jp/bLv4ufYG9i3u2Ow6sbR
PEP8WlQSv3TJ/74IzHhv6chDITrRc9h57oYc758HL40uiqn10WobxpVZDc7fA/H/MvSCzuhyOz49
AKJslwg3HvavfdJQkbjpT/5nMWVptRKD339oSQNKN7+85FcUKr8/Nbb5ZAsRAMD2DGXI8WVmJoPE
qdUTFRs8ubC0u4dywh945rktz+X4uXEZ4jsIYlcK9PLpy4m92PNq62mm+wWKO7A+hV6C/J2DwIY5
p90FrlsRbzDlZ5IbXrswFEmT0O1lDJ7KXlIGINon84kKc7CxRN6yjDcxnYqUSEknzeWGyS05TEZc
n8k4O250Ly9QwrljiIC9Igr2NHK2jNkAajE/1TLE8jAioQjWg9NwVub4Y5gXrVVgonPGwM2gWGJ8
25ZeRXnl7ff7+4Bd8FmSH8OglSTfHL9fhy1UNlfyqUsie0sH+6Gu2C7R9zqXYvL7hcjIUkuKr8NY
+q2vj0I8ogZhPQEqqXdBp+otHmowvWMYXr59S2TonI4mZwkZBHxKDxn1i3sSE1E4hjGYdXSYJyvM
1hMdbsTAwch34pVVDv9nAM4MWp1AMkkl4Mr1Q2oOppPjBmgmh0o/YltMBE0LM31TLJXGwMUGsOq0
Y33Jh5atVShaTWhcgSdk48yEIW/7l6pmP83SW0kdQ38xTOAJKF0L+BFEJVEb1Wz02BwGjfjmSc/G
vdOTkL6yaUuwKoo0bFcGOSL5qqjBAu0N4lbJHrDEfO2puXsfz/M07mBoeECb6q764uU2UPnGoEd5
57E9+kRlfiaxAidaeYEz3mflfKlGp8LqOf86XQ3AZ/BGLJE+oBaDIKR7pwdrvfTilnP1xGZhnb8U
y80sL78LjkZqm5F20V8GttQPE7pbf+VUGv94luaGS1hR2FxWQRWZ6xnjIr7wl9q/mnGChpCmXfTt
AcK/Xo1T/+BCLrfezYWDeDlP4/45MoroO1FtygPGGktaFHg/6VfQAzbDrx3K3g9zr4z20L80NsZR
e8DzhTMaPNi9aSQRZolWWrRAIOksDRFUUZZxh0OkoTCBJbpoOO/TqK7n9BbM40svJTeyzKe3gvmb
CuV2qipN48WuhgI+BRUrWoGfq4qgPOtOzvaLpnVQefMhMTWyODBZGaCDewIkynbcY6PTUEUstuow
XYglqM0dZ5pe0qxJVVQpD3M5Ige21fnkzq33kGdhDa4UIaYZCLqjbszLXxtCRSOZpYjIM8veODJ0
609B31udTafD7cj2yoA028ElW1iPelIHJLd9yMZpTkeU0bn+OWsLpnoiTadGy0zrvQrASIdFN90q
Se3fhDNTWTrZO8mkFrNEbhpF8dhEOimBEwUEMiqOFhXOA9viUjGQf44Kl37dYHns2trMD5Fvpua7
vg8ccw/4R/8cpnKgmWlp79pnJ11dliL3Plm6J4mptZ3sR5KVMvxJAGhnHxqKYtFK19CCbmTYGze0
/uNgTxPUiD5OXiTrtfAKU+5dPebzbVCq/o5lQYU3YxUa89KxSj6PoHXdPdtNT6EjsGfBw5DDWH6K
JG2FfTQ7nvW+BaHvYJ3zNRYLBRaHBJFQgJZHFv3kpHQMVvnMgWMrQNvjBgL5LfcG5rvqa4i4DSpA
aI0zelYKonxIuDup0uOSDJ/A0fca0xOi1sdpaHvrAatKENzELUn2O2+CLfiUYIW0HoixMKPvfo4T
4luDWRhlc5ZPQmCB73JZglUQPr6hkc8d4alZO7CwgjbxWyBLmN0smCTtEFBaa3SfPKZzrDHexzpC
2z5ZJdkNq7JcIGCGKaR6b5AnzruMiGzghO7cTuQjo3h1DDynxdBnd41yaK8LDGs+amNJsU0YHF7J
JGmcClZKJd8PUIUiJOo6uxPUhG87DdSBfn0T+ps2q2Li8ijf4ThQsfjZ1TzQHSkvkbcuiFfKcMUu
QAB6tegl8qGPrnNmlmY9ESkQ78mzZYWNcWWkezk6wV1IVfxjgxLGXI+F4nOBnB8gBM4dliGQLJga
ChwyDwHKjccSnGqxscMcsbpfznrY9YkTOztpINhZyaKLi3VARgA9bzf+3EwDhlQdJeOtsCNlrSlt
UyNImwApfFyEPb3QQuU3g4Ucm+ZZrD6SuBY+Ex6CPUmlRvDZxBr0rQP+/kC9HQMEpZ7kR0Q4gFhH
Tdw8O4ZpXlc11lcUEHGKyqlrzWg7wLr5THUx1/RmE5dQXasx1MoVpf+s/CLGX2Hr4h2mgdZZI4xo
PjUDoMPJU/nXSA7VwPpR1F/bvDRGyB7ABauxKON95MjhUIwCNkBq2Ga38+h39RxH5/ircnOFgWbK
4CV01pckNzhW9R7SlDXe5fhewCZ6jkZhP3amMXxjhgKtQk/a9zYscwK0oKtluq7gx+3Aps1wJufI
/TmGo0fFgMt09BUABW4qkx41Zke/MPCbdOaHmZTUkYtoXFsVe0UAPWrOIL8OgTB23DRSuXz20xYk
miCqpXIXy3VSECpDnV9SIy4SqxacD9PhQCtrwBUsnel2Urb82cVp+74xemyjvIGBPmbswTJJO5ld
8+kEh5JzeL0h9JR6WeHPI1A/o3bzjefpiDIIq6S/KhGHfbNozqRrux9jeGJzGn6bEhf1VOtHFm2p
yWAulDhTkSNMqjxkeFBh+MxD9VUPqkG6TvWLmYaorS+EPcC+Lh22GTtrKjCqydotqKqbOFMx6AJ9
3PNPa0wxXtOn2zQvu/cRdT0H+UJTJLvaCNInPplC7IegQKdH+HNOKAut33Ttykp9sF46jy/7ov8p
Tv+bXNLS/2s97MOXYj49uL78kX8kseZf6K6J4mVj6kMBUhw+/pbESqC10lMQoiXTFTlynJD/xbM1
/1pwtfw932KXSRl7CUb7p0BtULx2OWPCWrcllWr+Jf/9k6sn2O046MHBdlOepj94sp2lZsgRAXEn
vfIgYcsY5OZFXBdjuP/lqbxy1jveoi/Xcem0+Yp8DVj/nMKOzwKT70x1HpCxhDkDqUNCO/qbPc/l
J+k6wx+dK/++lsXDdvmUKQn4S03+F5lvKjVM3nLALzyC/OvyztsARsjOEO+XY+N/Hiv/vooL1YHD
DZp61M7HV4kacIn0Hbgj1AB3qqmLbuXLOLpJvRnCJDnP+Zn7+u0Z+pL0YYYGg4WzLKL7k/uyG6/W
6KQSu2GnnyGH2kTU7Fj0knC8+MMXdnKxk4dYm9M8EAGWrmrhTeMeD6/1mIZ0vTf1iCjk7YsdVwJ4
ltRfJONPUQUgDeI0szRqTbPoVE+no6qNu6RywboNSp+5yivPj96R8MhFRQEO6eH4+YkcypiMCIPy
yFzCL2DhA09dWiHkU5ypObx2Q9SrBMdvbC8U6k8uFWdWN41DuoraSlwqbmbNBz2c+aheu4otFl27
gC1rn55Fsxzx7jSB+UPhK/ZpRydBBCo5k9JoLa/6aKTzdhQp5uz6l3abu1QbfvmepEHl2DTRVKVh
5FUb3QBrxhZcVVELRKKnI8Gxo2+uq17VX0JtJBOGeCIc9mNdEQKXz7nWD2RVAMzgtFQXuwDJJPJn
SIfXUyE4v4g26AR9BDQD63ZsHbV3nHTsSH4rNcRg10Q4oAcR/hwa1OgbQC0lbYw+8b842YIGmwsr
ZolezlA++9wats08g9qFSfs5pEHXnalsLHd8+kQYqKjePKqKVCWPnwizAawlYyE4TSkaGzUh+vPd
MrsrdZt+cHpgwNC0xW7xGXQr+Bj+mQLPK2/eck2Km6Zlq2WAHf+AtulB8gxs0EfyhzicIBdF4WOc
GcWvfDAA07H/8HEuJaWTCSecZwOZJFF7Xd1Na9lL9Y7mQ7+BcOV8e3sG+G02ZUoDmCpcbosyr72M
wV/GWOIoJJ0qQreX6uK7O/Z0qwplYQtEdhLfFyDP1OHtS77yDIHzsTpb6HkxPp08Q6NC8od2LEN9
wIrU2WO/i2NvOrNMnF5Fmi7OJpxX6MmpUJsnV4kton0JUVy+UY7emw7RyeJ9H2C0/9ntYPFbqn7m
siDJZVgcP0GdOg29VCwBdGOjKzErsXIxutz/+VX+3jB4lmToLe/xl/dUjgUIdkysK2DAFkeSCjiQ
R5vvj6+COtbnxXAV6nonu5J8QANVyA7M1AAwHmPAQinLjNu3r7I8+l+/YkmDf1luyDCidE9x+Phe
Ej/mhBkDhvKbubqLRZ5vDM4M30X+XVKGGYtIbt++onJ+Gw7s2XBBsdQtl3XYvB09v2J0QkUltl4N
uTYA2ZmkZiIbKoxuC8cqLi6hNzqfOJUGwQZxai7XzDRtQXNW1vs5ryjWCERFGeBrq+22PS04bwNJ
0jPoJ9ddvo1ta/C2WMTbfq27fPpKpsDgEmqJ3xa4gU5/zsTxgG5wWi03MG9x4jvWnFB9sNpGU98q
wuxKoTavNlaV9BzoAZZAwUwkjcoM0tq6AB7VAtC1hnvlj/Zz2PCCdt1EdQU7ckBHePSt4ULLwsEs
0up8gJikCSfNhrr5gTZpmNfQwByYjMNQ6hUQLYuUT9HjEqDNmXJcD8QiWQ2y6Am5tzNvBQZ+hNFe
XeF8roUmi8BDbLVKIlFOq0kOcIB9TZHzau7CAfBjwTr2nI2C9ADiEAAC5jDSa3qbOGq6ONDmtTfb
7le7Qurw6Js4hlZJO9ihhVsWFzcQaFEkdrYJC/BOV6ZP5x2BFY3UTzKKKBGOAYYC1r0irtbxRBrq
PirqAXpnNg4PMwsREvbcGeLFaDAE2aoZCq/ZyM7zjE1QaRPSDZB+9yJswAau/aqwOEQayJgNr3e+
tlEeDR+NMg++uGU/g14z+LRX9FKmD37mGN/HVJBN1SETe+i7BBJxBR7hAXsnufVtU+OSLx0x3Ido
M0NM7aB2qNVG+bzVBk72xxo7ulp5RiyeWuxUz8ZUmeWaNLfqcx0WiBUoT7tNuEmGAZa2LdMqWteF
28AxlPlgr2sxwiF2kihDOY0Kq7aukGP0yc7ujP4Z779ZPYNeaG1oAqBqd0nG0WABycBtNpzMRqzW
9Jaxo6REKEvezFDpjWRI5N6O6l4iVzXcZ6MU8CsLJ5l7ZB4h49xPLetDZiKvAPXg1O13Ozbk9K7J
8YtdeoiN6YibGbJD8tnbbJfW6XzLcxfJJ+I5hPlNZ0HWPk4aG9FFVwM2W0ua0LChUaE90RIPUC70
VXKfoxW3Loup4sEWflb3l8SpAqlK8j40dwr2orWupxTNWtLElfuTMlye8swsO/nWuNkIvYsoVWBC
cWnFVzTS2wQATBcKDFxOX31tEM4n4arQHb64Ve9E84Xii6++12YVgysJB7w1UzeP1KwcEVd3kz9E
xRaGqxEvIAdU07j5iQeFRIQgtehsLVbQGGwMGlNeP8Jwsam3ZhX0O/r2Hnhvf3bDrbJi21tROWUP
XFKYyq8dzlGomCGtoyilvzqEIDmIfHAQXnKgpUREL8lkjPs9heBtjLCm2PCkU2SxNrj4TchRr1mH
7Vw+T30oL/PEHcEBiyFqdrLXuDOII6tUW6MPoXz2uXGtjqQpHVMHo1EiFdm4LnFpfuilF5Eu4jn9
mHipCNfjMMY3fZ8B0BFVYs9g4FyRhKEPqiCtyVjBpBKJloJOHo6rMZuzL1Q6AB24le7GbVVJ/wHA
JsrBMMbsshpwt30cPXKSmHvHEBV5aWUFKsOsB2JkO3A5NBpWksc5JtA2MazFsK40O1VCPd1FU26Y
A5JTjgsX2O6UBt2ZOd13LE7A2q2+7pp3bRrT2yF8wkJ9M/YhKtaQfeq2AgOu1hUaLNiaMwLrldcn
pk04JYYjyAmgio2xZMlWOFGHbdKGqroEx+SSYURrLl/LwfJvMTeDpK9bwa9P2LWQGNAk+X07Km/4
YDohxxiUQPW4B9CE4auj68I8jUONSl9VmXcGktIAACkWBD6UKrxNnCyH4cVHwG46iO/5dzgjHZWR
QJpUx036rsw85mYxAZHBsecM3nogB0Fczo0J4RbJl3fPk5KgUyhyPSG7dAM8k1Tl2xonK3VhqTip
zoEfQ6EtivjKIs31K2lwU7epOElYK4u4D9BBvVF9NWSHlLTF3PpgCUxbuzHu4Ta1QsCWC5AnXRtL
TWuP5j8kRjT0guVjyX0cUswqH1u3NauNmWj5MI4FZ8hK9IhkdB1ylGhyxxZg6mbnS8XSCVvPlDEw
H0OWz3nZgm2eLbG0ImJAjLLhJLRyqWwbG1eI+aPhshvfyTaKKO867fCOj0PRCoE0d20n6MyAxZtg
DvEsNgqJL46dVVl5oElHnTfcJOSVR3hxSq3zYtCgO8bSjn7EqHH0Iz9TlZdQZ92MAWQkilb15FTv
2tx0u3dUtaGb5UBNsm2HEQs7L2W94Nnmj3UbAbSsuhSNIDKUKBfstb4DBQQrY4tcJwFLGd53o00A
lkWiKvRxTZ4MFPUsNa8bwtZheff4btelR6ghAxS7wZWXFSWQvAp17baUtdHRg/JLczdHMbjQKfH9
/n2RlhbIfCaeeDtKe6Lei3RHPdMHWiLG016lZBhr1uQdSqAp/tiZNpw+emn8dahJljng32mpIFtp
oc33fuPWaP2QBDTenQrrSn8NotKh/ZMEXQuKNgWXFbI6AM1hYo4v5kbADkMJia/EYG4RF75fR486
DQGjRIYzYC5uPEB/WZxAc6L5hPItDqeYKXUAdbGCWAi4pSaRKFsZsVbEUSMDgkTWSn9YR10cQrUv
nIIFlb2T9RCbVkfCw1igo1xCgcVFYZNZwtLcz9Y6l6qTlwnVeZ6ukUI9raGy7wkHYA6Na06D28LB
CbzhkLzQW2IQ+FcKZlWxikc2ZVNkqBdkKgabmvrfQceKdICebQvY+Zl1a9+lJUEJyeiWPyemWQ/9
VhQ+usLQjElmiuAdfWvtQIeuQVUZJnJMACuNf43SCQ9vTaEIoR1eFbwo6A4eI1MM1ma2GtWsWrqt
MQ3abnm+WW18zPOZb8TLMrE0Y8ia27E2zAte01B7W7f1eys0gFr5EfG423IYLWxhypo+dg1dt6au
PWcjfe389HhpdF3rOQMFTb8VFGgggxj9BUWD8SciIPU5MAideBijcTT2ZsD+c21E3jSt+lARFDew
9ftkpYH6Bsq+Kt6nVccsD+QRqwY97HG6soaiI4agIFa6dIYSsKqKC2y4SnjpWmURWGawZagVdRYV
C7QFuSJmT/MJrxURBy5LKfvPUct8ZxDku2QUldY9ghvMY6FtIXlstMghu2rCC3YunTPSBIj9xqTU
kM63QuzOl46NTD1kTlJ+tUmcSPZ1GMxUmJhRzTVe3Ba6jTIcdyt9b/Tu3IK6Dk3AvnEPqkhYA0U6
ZlsMfSnspkzWV1jc6TKUFuHt8Ohpz0IgL7707UL0NtrRf1mINQxNNLuS+7GXfAitadZyJihITkEV
/L2rNdq/IiarHg5RLogr7crqCZXCCEo1m3OKh7Aap3XsaVi0wpnB2gjw8QLV/Zy628L1mrvOYpBv
ZN/RSvOKSCCebwT9/54xiUnLaeyPVWeG/prdGu5RzjbeTjWVmdE+7UdOL2U83b19lLJOKwYcpFBq
v4g+HBNV2MkZ0VRsTsUMitho2fRc2XwcC5QAH9z7MtSBs0OZQfzIVAX2vHHjgfToLp2n21m0cMzh
OxFqNsHsmDZRQWTOnn6XDXrSAQV3mxFBV3zAQth7a3rOimwE7JKSlMEEZ1BJrvQWlkIcLE1Moh0A
8MbILunafHZMDJQ0bF3rUrWF4248GusfbcLPPiazFfg3UxYLE/Mz42JvBIHhL7A5ANA5na/+89vP
6PdHBE3FgXjh+pRVSPg9PmxGOIuDsCDJxINc/mg4M4YGH48PjfnEfMzsqXt4+4KnBSPqhBLAKMV+
+GPSWrodv1YHetpeJoGXBdsxM/uG4S0nbgFZyqqcW3GmRvDKtYgGxark2lDZXfukOAUkvG8zG++z
0qa9revC22XzHF6CDCrOHNt/P7STHwiCRGEioNwqT2o4dOLjRuXIpQMg5X6cYh33Yn3m2f1+EceU
9kufaOn6uMv//0tlBfE7fJt+ZGMSdcnPPJHRrc6r4fLtN/TaVVyJTnL5Zhz3tH6Te5qjDYccyKRZ
fyFIWFoLkCL7t68ifn85y7+fkgqyTAk65WQgKMdMfdXQ6l5eUrltKCCjIQGCX66dRitjTfJ8U9+S
6THLx3TEtHWfcJQjVWcUKG8J8LLle1am2oHyTKz6ZSSgVZDhkI/+5u3f+toT8QR5ymgeFX85ee6W
Xxl4mJfn7rYfLDwLl41Rume6Ka9eRLqLGJW+HjXB45crer+XbTVRzWw4hrCvxS5F9mLlTWcq0789
eIt6NKOUJhsNN1wxxxdKC7evdRuS/oN7f2fAKgcwXsO2mO2hLv/0E6RAB88HgxstCFOeNqSiGbw6
2xbS5qxZb+fMaNYkk33U8F7PvKTfSnXMX1h1sOzYOFwoeB/flrQ1BH1z6vDeh4QGIgm6ZDVLbggH
Ca8h+vqrtvPNP/3sl0kTMRNV9qWFo06eZejpTjYezYM4rwLClQhbkUBx/77K/7TO/w082C+f4hJa
/b9+vERaH77khFGTBVX8+GIgrP/f/94dCb+XP/eP8FtYS0o0Y/rlVeDnYsD/iynl/MXELx0Tu9ay
Argsb/8yeBEWi0KTwrHnC8TMy2fwT/9c0Fz/l+abVuAfEaWORyUyW3TncqmD8wWgBZUnUweY/akX
QXID/ZFiptO0iyZIIhwM+EPbajT0owmKxTjzjYtla/Ofheu/r0sLc+nIsSLhYjv+GvKiL+u+im+i
cGuL8hqDDCVkIj/08N6JQTJkctsEi/HcSp9+eUO3f1/jKH7+lUtTwJZLCwCWn+OcXJooqpoqrr7p
gWC8g1Vb99vEL+YdwALA+NilopDKalzu5hAt0ArF7pJNBTAj3J35Jcvm5eQh8F2ikJB0cCx+z/FD
GEQTOvYU3aC2iuRKcpDINk0GOnYFJIOPFpSkICEKN9lXiswN9d0cfwpoTDTt69DyoncywTWzcpym
qs+8oVcGho3onKKiBZ8T8ffxbytAaDvj7B+ipBMD/hKv0BvszPnjNLaU0QS72hLISltUZ+bJ48bk
y8igmeW4vCM2x3DWji+sJs/OmRJvcNzIryRull/H0nc2AayIq0zk4lMPwfWWGnD50XSAgb/9TpaX
f/pK2IyhT7DYcLLJOL56btqNoxr/gOsn+gjmof1KPz7aha08Jyc5Xk//uU/P81y+AVY5/2Q9taJo
rCGdHwIkuY8eRZALkXdi/+e3oxBcKG+B0CGnP76dvgTqHwbWIQzsCoBAOD6OoUl0Vd22j29f6bXb
oSuklt3z0jA82ctmdFbb2EpvOuF0DzVYgRuSfOszW7/X3o4H4hHtCFs/fAHHt9OlZP40WXxTCH+q
V7WK8ktqMvaHpGynd39+P3S4XJqqFlPw6beJcxs/eZze2JrU6B6DmF7nYdeNZ8bba48NYwf+Bny8
3NPJZ9b6OAGpuPKw0vkhyavwfUO4zplvmYDw30Y1NmCOmnzN7N+8k70HYYFhhXT4poxNaWxqt+6L
XRGQBwK7UD8VVt7eDxDTzU0xtpKZN/FyQD8VpuC9EwgqnH/8bHGv8nmxM4G0eHrTYAhKlWfeoWkL
fZlijb/oSRvbvn2R5Z5OvmSmVrRGHp1rGwna8VipKHFo8HEHKTkqJLD6YOwVn6KMGBBfn9GXvPIW
6YPSTIYoqlxa8sfXchcsrq/GA0FM4aWLmn9jWqE6t1ws/5aTO0JlxzCxsYgIVP7HVyEwCQFcJg/+
1MurvOGMSlBARGoYBbvaNoHaB9LeSgxIRG4THfWknNnYajux3uNXDC5JOFsCzdvkHutDj8bc1CNY
xCT5oDq/ODPzLD/m9Mey28V8xW6X88LJ47c7WdUopsik0sbNXNIyogiBw2MC0pJPoXlhDqb68PYr
f2XpYN34z2uezEFtZI5d0tqHhMILMtshAZA4jvm7yoOnE1mVE1D2bN1+DZ2DlIjGMc5UdF4bB64l
lYsKhFbCqYluqdAROyYPbkDyTG9oYoaiKD4z2MQr2wY+Gw58ghML4sflV/xyzG5KUZM3YB7YV1jW
thtL2W1kJGwOnTMoRTq30Wejapr7zp/Y0QBFQp+kHbCgNqFD4SbHjA8K3MiN9MyHLV57AHx0HpMz
ZSL/dPGehUwqv7YPjGOPpOIy+oDwOyMzDegbuJP4Y02hk4p/Y5Ur1vHxCVW72EZxH/O/fP82Dkbx
M8vb4cw0e3Kaf1ltOVQqH7XMUpjwToYGlU5/aHzz0MWJuHKjUi44mb6/avqGDAc1xvedbsrPTjGW
5MkP8SeL9jFy+7qZxCpjD791Qi0vx4p0e3qY1cPbI/fV54Y/FHwhx3gWuONX6lQwADkmHAytin1D
TDtxFl53xsz3yozoSskhFLsi7+h09QyBoyDC7w85bZeUHpwdPeZm4qziOWjtXUGOz5nl+rV1x1US
pxYbOhPH1rKe/zJSq7lHBiOaw2h27TvRErQL/NN+1s4gbwdNjPyKuGQcHcA2BfnbYrxA3tvfB/Sx
/htrDp/kojCirseB/2RjR+OhtCIPKmhoQIqPu5+mHLMze4ZX73cxSqI1g7uBSPj4fhH8kNgeNYdc
S7UmFQCJu37Jyo6sD/GkCcFyI5C5eRiQ9NFNpMat6eFA49LaPPPsX1ksKFxxvluUvWipTuZf3Wp3
wY4ehoizQi7F52rufgwekZKQYZ2ZCGzXOrdAvTKKSd1ccNt4lTk9nFwzrTyHEMXqYEGkXzLl6EIk
NPJs4bc068WlXeAR6Cb5nlb3J5CLBzrpdwS+b+ldPofLnuOPv6pF7bl8855it3GyLM+WV+MSKg7+
HOpLhndBhK1yz9z17zftCxZkTvHLDgCx9vE7N4pQD7qsiVKR0WNsxs2DoOv3x3fiYw5FO83s4C2C
v+OLlNiY81oNhxydxDdrcBAJqbQ6cyfLLz1esrmIh50ZrSRO41PLbQE+2FDOcGjNQd5X7dxeElla
hOukV3l+bqX4fTLiUAJggPoGUH2k9cd3hNw0GexIH9wsLiYwgXZ4F40q/mg14wi4aaQzJqvEeiTL
pIPJHI5fJpDNVwTeXYcNQQgAsnqfYKZ2XJRo7QSspbGa6pwQ/7dCBY+byhmefOojGMl/mzeUCiYr
kBhpRgAl7dCJeWP6ffxOKQc/lQcHMl8jm8wtmrINSDGnnSY0UaXK/nAMLL+EcwJfGDQgpOYnAy21
xsyL6ungLIJvtqHpZl5SUd7+ZE7HABdBy05vyGYOo2J1ch6ZPLpEEMYPQ7GISYaE9BfK3vZUJGek
qy/K219H28uVlnMvOxiHc8DJlToNNK9lANBC13cYYxO19tCekgHtgzDFMrcyJ8fd6yG60wWpMyTT
Gj/IUfOvKreez6y/v+2pTn6Nf7I8xG4YOhJ8aWw3zTWLSHEL8be7Nc3huqa5ta1DqIcZ0UBZN80g
+8t+N3mjuCDYUmbrksTx6czrXu7/jedzihbAsxonKA4P82DgrmSy/R5kTXY3IL0kancRmQhbbdM0
Qt5Y1X86qy3Pg1o1tn+JaJoaxfHn2RWx18WqObi5QDCE5oH+PBlZbw+20zPCy0WYaqjxK3uB2h9f
JCAhR2cpQ6Bq5YcSOyqu7ela6nHP8NabaSjGM1Lm31bo5ZL0L5iuF2oWNZHjS2ZGkcx+Wx+axiPY
dhykfJ8303zv+fhEecptV6ylWYZsD7z4QzLqWGw4NNskGgmsqGe+tlc/AnpMfNIchV22Jcc/x0qK
Voms4cQS+u/mPqeYF/c0cMnwNJ6Y38TK4ahx6Rc2ilLfyTdd7Jk7DgYFuTRV/eXt9/HCkTgdc+xb
FrAYSQX85/jntH3ulY7VEjA0GWT7llHzWaDLAMPIrjJBtQNav6ynpt6OlIIIknUr50cFHaC+AgsN
fX4GwqxWBuH0+wTSz7hCryX6Kzuv/wlB+S8BH6++SSZmpkQmQ7Y5J/MHqwaoyjI/9G4RzlsLOFm0
9kx0vpt4AEGC+b41KGKgPa7XfmO2t3Ar3R/WjOeWlFM/dzZvP7zTfcAyspZjGQQVZWLQOXmV+I6h
9vTVQRhkua/REgx7R2Rd/98ZMnTDPaTX9D6ZPI/fEWI2CNrxct/kQa5gyhFslfpWxqYqLbx1gJ3y
EgIjYXg9ut96veQn5JuqtrJDDLU5XwcF8Pkzk9UrywbGAE5+tLNxCpz+KK/VoQS3dN14k/8+LGzg
1CRXPseYPe//+DH7SwMN4Tl8F5bB49t3owCeeWZcl5NLJkVO7NOY1saZaeJ0c8K7XIJkLAd/Ir0X
2zq5CJty2CreNTJMG4Di2G0KysV3aVoRp0SCYXbx9k29ssuA4wMDEOQJ5Sp8FscXLOagRz3RXzex
bJ5MXZF7PhcDAMzB65C9NNE8mrtm9gUxXklPNoMlhul70QftOd8C8w7XOpoE2JPRb1q4K9BX6JEc
/xZOT9GIK+KaYDKM7ujA6nBLTk37NOrZf1LAvR45atONiAijHr/ZNsSLtUFdqbkdKV3BAUcvpa6T
PCAyDhx6AUguiPzuMvfDGV+7KGeDRK7Gna/AlJlXKI8wEPtdy7PttALcjaYn7IngaMeDmKv0vk5U
/Y1+AJJ9/DdICZvZA0eOdN3OIbAaUb9VuWt87YiGuuvJrKrxI1f1t7YxwwPCronI3SYkJq1G87Ma
4sy9GCc1WZdhno7NdYtmYdjVncq/Ta2VQTqgGLrkuObdh8YWxH/6GSeMlehk0O1MN8RJNEuZfscg
vUhxe2F8AL5H9AHZagW2aDYvl2lSDp/RxE/phhgAfGNlmhLg4PaW9SysUFar3lA0uJAoeTdxbJX1
motjMS8XI+HVmPgdZkw0aRdtQbcKcXQSIeicaodsD47NTGl7v/JFtR08lP3xhhQJL/7WpiZuc8gA
vb2JNOLZlRymqdhZqWdM69LX5JbkfUm0bdL3mK5X/CmX/BGkXEhYXWjs3oW2UbRdB2BE5tXkL7kh
8Av98dYvem9vBQ3/uI9+rruAoSt+FklsDvjZBhBsPfKuedUG4VCvzGV6xmI35CGiEz0fcqtOWVxb
p4YTXgrpbTS5MrzANCvVKkCImz22yZB1ZHra6YPslYYo1zcxOlQcDdkmGDh4rurZgY5jtSGAlL7h
7WxmP9R3Rm6xbJKPIu+cIZPigHEIxXMf9E6+zlVD3vTcdJ2+ELzcz2nShN4aKyUZJVDzwCQmsqX9
CB0/alauH4sfDbk5HICM8RngUDZfFWY5gT+3A/2tRAY5H+p4KnIyMdw2W0OmKe/bLCybzQRlxV61
Fupm4ARC3ZJJln4I55oRZE7ZImquK0z6gT+6/rpElhpuaIUyqv2gasy11XiYMAZlJeS14C0M/w91
Z7IcN5Ju6Vcp6z1kmAez7l5EICaSwZkUqQ2MkzDDMTjgDrxTP0W/WH9Qqtoy61pdu7W4i9qkpVJi
iowI+HD+c76DyusQKMhapFSQJbivNqOy5miXRknd77LacJ0rm5YG7MiiSN9cSRh1nzpN8CD8WT86
s+3Xe5dA/bRn4IVFlabL8tHEpsr+aJar5ywfptspUdOdBWePUBRbPzkcHdmfhBhba99Pkb2DYDxd
kiRuD04leErVNBxF6mTOKfH438D8TvwNxNviyQ9mqwZP1WePJLGtq8BxjUsiPlgXg8ECb1KH7eif
cKHJR1wPOYUuCUjKPMs7CvsQi56lGTarVRWPz25clMsaknbEOVrMeL+jkP+SfeHfrk9tHUj980z/
9f/9P+lX/xdHwvoFv5Gz3je2TiRYgGJ2SDqSo9MfhgSIs1zEGH6up39OVejY/9+QYDvfGDlYQcSm
wEz414Tv74YE65vPEYyoOKTRAPHnX8rzY0v5yw4E+ou9BzsOSWp8MpAH/uEYmve4rdNO7JK0sidG
9MQc+KAuJVhZ2EmfTI5JUg1jYgZHo52njk6aTpoXDtB744B0aGFDJswDzcgg9EFdNoPRT+y4eXer
Qse4NmknKg9J0TZLjKco+V61Yag22tfNh6dl9g7CFlSPJNi7IZ9Mcoi4m3Mxmr1I35VtMaUzbGu5
CG0pDmyw9D43yRRcwpw2q31i1abGxF6TuPB2sICKiEYiYLDnWfY8MsQn5RM96f60obCCqJldNN3C
6pSVNSXsTbb8nCmVCa7IXREvgdvcHsPCD4hgIPilJE3oMKDwltpgEhpB6PdMQr3J/GqoECCaPGKL
IyNDchg8OoiPJnKPYJWks5NFohMALvYs6JIk/Xbti9GxtgkBLB+Skb9qscvUOw7BAS/5hPA7guKf
waV3c8I+PgMeglU+4bNXfjjdz0EKksPsZogz5qiy23IcvCamvri9EsLN+1jbXdfT3JATBiQiT4lQ
QvdS3Betfd9CC9lDuHYvISUlmNTn6mW2DCfAjRwV15S0hiyHEII+xARddiuJMz5EQ+vAzy4j+mB7
e4pr1yt+1A5Y3Y2qojGPLZHXycZs+/4Ey5PzbhnZGYOg2WRgBm3FvS6rbGjjHA3Xit1ifLWUoop7
Cpebwc4ojJ9BVhFrcPY9NTP3eeu2H6glqzW5UzlNyVbzMksrO9I4hYO5Zpt5Xqra+4Q2FFnbJlP+
2kNuGhTfutg4tlaRlLvQyuyH2hknU20MIfCxAtPhtfJVQqM6cnIqHqtJwpXyuLuOP9Ku1+VVnQoV
UrQtQ9x9o+cjRR2W1B+cNwUhJrI22I3YiiASlfO+l7IlQpHjKAe9vMCi57koxd4cXPEIxLm4dDta
M7zSv5qEPnMP/omRmuxoO4rNnHTVJqtyDMIVxHUq2DkakM8yu0judDheVYMywQVVzXvh9Y8zNu0d
WXczHkG3Q08Nwg/Vt13saNq3o26NPE2TdyzVEu57Tx848ZASBUF6BPRAC25mPMvKfC5pWzsIVw77
RZVUmsxtdTC78Uq3UWypvNxLfubjXLUHewieExOjfpMfh5B4OmbXaFPOHIkNBpk7Gqs/B928LLP/
TmHdZS7Q+cmq7l3lhl/UUX8aFYSrMLk1YNA9kNgItq5ahk0uQD5pggAJQYzYmenhnYkFxpUKPlN2
xo0PeXkDeCgFN2jGpdd2h3C0bpZOF9sswTEo9EC6V6r8feL9pk4hOpDoIhDS8aFRnv29Eel3KdKL
KEp/YDB6UIWbgciufkSeTOIOxG08GeN1S4fXa5vVd4xUTksxOcfCKggsjP3FElSwwlrjJs2SI7U6
39fym02dLkzTIjJdg20mT1z0/PuhbZ+8Vr0atbyBUwfQSV6aRVodPTGedSLqJ1b1DveqFD8p/DCI
j4l0a+cei4UOiCKo1r8vFISjapoEJTva3/Qp+3LFZXbbV669s5cakFDeYNqiXGPFGk3LNtGTjWeg
yqFYE3Qj+9weKYb4AQBt2hee/xkWfXnuFrO6Zr51mzaTosANu5mV+NEV+C5ekQC+8OwN4bXZQLRu
R+++HyxKpc090xv4BFB272QkjwWnNczq3mmgzxZh9jXzXWKOXbVtaUDA6KK/S005Va3ps8Jf4O18
Z8jOoKUAHctkh7m3OKYTxgDI9/EInm7tbAd3mDtnJ4/6y7SziwuSFeXKtGohXU6XpOYegnG4bY2C
JaTNs3gMlg/uc/e15XUXPu1DBxWol6pK64deOPR7KN3FyuTUn+OqONJkd7StSV+HfUVndkCMpzXN
OHcAXGt3J+0alzHZqVfgvofeTd9rNbqPEz2IVT3EQo7kd20+pkVnRZR052Gcyak9eqp/GvT4Wfvi
XJb5ZQMZhOV6pALGeR1CNBAWG+Nay5kAYU67iTTauyr3aHaz9ZME2rY3XYsWhuW89mKQrD7gYLC3
FoVbS+lzzeOJgghLgYjrQuiwxNEnGSnFNG1B4B2EF8XVbPDp7IzbaZw+aZ+/mNPues2iDYtpnKbG
vWN9q6+DhZ9ZhiDOitz2N57Xfs6NfvLM5qc9zBe+mwGubtNYC3E15XN06Jl77JfGuIMxlnIs73nW
tXGqO/einQb5nk2KvmbojLUgPGYRxdxCQoYJv3QfQsy3mEzENm3lR5C6cxxmeXPpMhWDvUUaTw72
vjTT+2WMnDgYfKq1o09DLzdSVu6dKLwLXwXnxQoL7MFhEtYNxXsgGZlq2RXLXWN6svtpSrN8lERc
CD2llTCJ2E4m70AEN23viKWoNiIwDfGhLc2UFTKdQ6wnk4v17Gb1vIfcJi3JfZWEcr4fhOz0R+D0
CwUVlbStvtlR9kZHoZMyLGtjaj3zdR9TYRUGj+FYlupK1l1xsiOqWDyqMsAz+Hc2lVPQq01uRaP4
aVtjIOpTtwZAlt1IegjOYTIU1AaSv1IFIWnHHTg52YOyL3OCeMsP1+ykDnYJU9oQDApm+Mo+kO9W
XnFIHEGI7DBISdqJWHNzBDA92U+8ebaYrufUMC/MOYtuNQUsd8OQm+/ERu02JsEZ2VvOD3AcH/rA
K4V3DGjNhG1dr11PIChT73upmsrfwjtjOLxpXD5Dd1T8ZbaxE4ajTHlyC5Ey9WHn9Yydv9B+zTjI
dNuUDqkZ7QgmgHhCKKCr4CanfXGwTmNYmq+64c4i46yQKJpsfJ7dLFIQU3bdTl8VhQoZ5SR5l7n3
mDGTOM89AvplaaRdcWir0iOi76RqONhRQQMiYx8EPmrMnX4G42eOHUx3q/JqunrqNgjXVsYFAsgm
ydrA2hGkawBKlrXjbYc/6hzLhY3mOkv6np7HxOxZZHtO13dzPc8BN8GuPmiZMkampXDIXxur/yHZ
CPIn4C0ieNAkTNMTU8lWvOcM9IodR6jb3iBcFk9/dE8mOOnPGXMpuqngPIJRUPmiMtrDiqzN1tpK
8HcLSwGZc58499puiZ4z57eqDLV8kQIY4SmZTJ3EWcexbKs1L7rrkreODVHp5ZHGNNffT4OhipuF
qO0c7nJynMGeMlY4+TntN4dS1UBhi2Aq9Pemtof7pEaN3aSDb/U7Omkr4OXTahzJ4JMLSpXmXB0a
IjgtBLpCDhfIMj7Jn6oLDlliFiaPt2vFGUfmemfUERsojMu64b4fQdfPONHEPOngMFrY8gQIDKTE
dNh0zSA7GMqeINZ9Qz0WZWkJyffqRN2M7T5nSo6YhBjolnEL/DLa0VgLSkHlU1huUgcmnxKoNt28
kEsGf9G/WKGTb7ioUjAQltVFLe1hPzLUPvS6Xb7bidO+UgozclZz6L2JyJoOnn1QZUHyNzHSIW51
Pcb0T0oq00jecjswrjQonhMAIfeqnEZ1XFytTihm3b2oWO3oThu9zTCsskvFurkswdWiQ/sYVF52
YYYsW/yUBslG0prkKXMU72Qoj36XsI8taXkZVmNNH1k17J3cF48DpZiAPIAvQQB2zwadqW8ARMeL
AmbDM3lN88oY0/5nM3ecEgPO+F8VzZE/+xa078YMbOOdVkxSqDZP+TVspWIHrcOD9l8uMaoPtwZL
hCPnntzeZ0Fd7EtnMN9nBDBjw9BDHwvKVTd1J6+jJCO/7oh3zAThZhgryitFF952cDDeubNmO9C6
1EDQ83XUWmTudmCvPPW5qfdeNr8bwlOnvqzno9fj6N7Ssw04dtTFLk9ZGI209E8pg8b93JGMG+3m
hW2n2tJH27645P93GJ/VlrRE9kxfp47DSl5GI0XuDpDfjSxbrifB6Fv7iFQc4IKJztCIwt+YVFIQ
w9Wgjnf2icV38gvWWbqnp1gwtetu8bzXVym1cdzJnGBbhuzlJeUBgE2CkgtZHdmxrTr3iQaOJ7Su
7ES83qAr09+7KVFw4rb+Lm1N68JKqdYoujz/qPv1IhvU4lw3FtnHkVwj2lb10KVIhrZyicK7U/ud
n4Qj6hyN04Haj5mbZOGfgsRarlU9tKcx6QN+8EkfHHvWMT+JLPe/9Id/SWT5LxaP/5s1A6zJsH+u
xBzGt/mtefvbvn9rPr4GJnJ/BEhOn//rf6xf+Tsk4iGhYLalU4KZDjkQl/HS75CI537zMX8xUiKN
uBqLkGt+h0S8b3iGA1xjaDlrR5DL0Om3JmN/s1azk2ni9ML1Bh3xX2EsYqL8iybj+aRTLJJEQBZX
M433jw61jsLssmvUespJpvI0UnwImMEN24LpWjm5EGx6LKh25em1/adTr06fuRR5ylLE0L3hjwo9
K3TqpRPmtuWUqFlQ0/QAEcbiqOSAackLKesddcvqKIjZu7uhn0NaLEufZ7IdU/8tmzGMbRgVpDc9
Ibd8j6GFqBhnPGPcJjaQbUYjy2LFjOmNk1D98JOts35GYCVnWSSt9Li3J7TvkWUQ3a6ukZEO7jwY
7aEvRu5LQ5Il+mGEu3OhcAcS0KY+41XmqKrc5EP/rhOaosa0nGpkFVF8lsbc3ZdmVL7CVAM2hLW2
e6GRLCBzrafCuA4apY/KdBBCgHHPX3CNTTtuQhF80IyZvchxCe89B+5xXItgsa/cBBVkmy+MhbjC
e+4Tws4EnJXLASQPZdSflp349bPJnh0+D9VidXGCSyFDZZicxwleubdNg4B10ly8kX2mniprK31W
FvxX7FrkuG0/vzVr+sU2ZVTWajNzVORdZAOmFq8Yje5MbyG+H9mXCw3rMMAiLmBpd+HaYfdJZYCZ
b03qUbp9H8whjScUttIqnfQ2y0u0CLxKbKMbqxiG8cIxHU0FDDD9+iK3EgXBYBm5U0pAxt4hibzy
puFEz9uJVg0fpG6KjMllIz+zSNv91VgS1T/ZpNlfZnBxbw1L26efNUNNxZA/P7uFkX6vqOzmpwmb
utvZreuD5JUd1GGnjsYg3bZqGNotVy777Aad+0VPXVPflB0jnj1xeq7RWFJ18SQHZ3BjxCYcPJyf
qZ60R15bMD55ebYyn4NMTmeWs6cdaPTvg6AlJEp8yjwB1EgtPPSBplE089s6Bu2XZo89hN2COmlr
VnrTtTxngAZGIuwURrjU5qb6HcEdxs0MfneIE6yCL3WnrVgThAS1VvvhnchyAU93Qmm6s9B5+s0Y
CWWcmIqpn72ETnJRDUWWvcHglSEPQeIEl/Vg9swPcAHT3hB4DDsWsFLJvqlro9vQhUVrdb3ohruY
5IzC4TWDG8NEHch9N3RIDiW4GnpVU5G/cCfPvkAogQkmFd6yvWCGp4gbiFbNe+WIo0a9vJNL7+q9
Qy0mn6aSz3ucB+4imU24bkiirKHIOC+YwsfGFLk/mbK0FHQU0vBpuQ7tAdkza95A8kCYUa7TP5Rc
TgAME8Bqt65RhVASx8jtzmMGW35ns1VbsZGCpYG+aI8XgAQFSdga5ceyWzM/aoNwsC68to8z7pF3
i6DZqSXQYaBmyPCaXlW2b1Y+SPF9Dd0Gmbt8hNKDHjXZOvieAkm9b2Vl35qz0Z/hSTvbKvXXI6ZR
ZWMcuMBa476GObTtMjTTVXfzf7BC5t8jKrnfEkJN4SmMRrAQrNQdqBmdQ8RPyqS5UWBLsh2OWJ7N
tCnULWIX7tfaGhOXWH5Jl7nZ265NeYAXJXxEFRaH0C6JouRFA36LtPi8yWZj0BdVMuopDukT4FM/
hbLa9fkU/A7o/nds5dMXc8D+62/nt3b4235sPt8kPIL/uf5VH6Kd+xyI///+6y+HP36dfok1bvmX
X+x+RS/vxq9+vv/i6MeX/uEXWf/kf/U3f++/j3NLgPNDjA0PxP1Xyrf1562ZfNF/tqtf54xX/qHr
Z/2K3wMWdux1u2R4TtiGlAvb8m9kMr8R8l8j6vRwPHmrIejvgU/n22o15M6IESrABoBb9fde7n6z
QUpy8WOXx5YJzPJf2ct9m7/kTxN+8kwOTHkuZfx9lhn8B6tKUA02uneCwFfkrT7MpkalcNiVotNS
mXOIEAlCjZZkQB7nUQaS06+s+uGEdAuOpG99qre07fePAUYxbjClStVNJDxqtBhqd3a+ScfODC9a
CYIOEJVN+6fgK0rTia0BtXrT0auQ70s76ItjMLuY/1qzEP7ZbZCZt3MqDFaW3OSaU0tjtjbCHyU9
anot6tSGJRoC2xan24FWPjaWoXTOEIKMH4uR+5xRRmQ39KVgpqQYzbUscqfYOjV1Jqxd+N83onYT
Yo2q5DJXhintOa4Bsg52p6qXbZHYXB0cVUS40AgB4icoAgXDLs86h0XYR1v2YYpR2w5HdD66OF5e
oqC0r93MFdZOphXnk0VGbxlZiReRyvCzTYDJbIfZG/MNrnBIwfNIWO4lsfkrv6dWJyFiuUrX55mq
1PpCUfzL9VnYtMyOnumGLPXNLB4AHfoyXtpF2TucoNGwDdAalp05ZZDkC4/0uhCDYz0AcxmXs1f0
41XkJ6HmPTQqVI98AAdYESQdbuhRN6uTXYyhRMS1y0vbX/dpMSj90lBIP+67KMwUMi9kuWdSHJO7
V2vN3JFTUo/Tg+YyZ9flQ/fe065kbZYuDD4yv0mYKYOuf1a00b2auTS8nYUh6zCCP4Rt1Dbhx5AI
0aM85egp3GIA3KDYCBcngldTPRCm/WXh0WW9IVA4e/ueCdi8LV0Kb1dj6ETxwVhzjdIW39bBG3y9
YrLG4QjbxPjMJiNH1Kem7tJKhuzekPnwExv3k6StA6TxYJk23mEAwFSVhIQ/FGMFXiDKd+AFaYfi
kb6n6Xexne+20GDeQELVMyB8z7sfqZSjJa8AF4N+Rj/QZgIOaCALqgFivq7XWAv45q3uxubDlqCZ
tqEjmYhjXVjuusqnlENbVl7vbVhi4HwajBOoSWb/ldl18pGournhjmC95yYC4n5I17LwMeiaKfbp
fyv5Z65+hDz53QZml90fEjMZWzjeEcGaUQN8dw2vvZkcbwVEMUqioBc2sYzNPmFqgo+YAX5m54W4
sGXvMAQxbZFvU2+A9m8majYh/y3UL1XAqD5WmGlwaGthN5deOEIRmce6HR4acG1ZHHD2ANWDy+HW
Kjz7PgHXdmUZC2eOrC/Nzw4c4rLn8q3rzTAV4QtdJf6d9GX0IoKgQrNprSA/UekixSlT4Nw6dFRw
MpWdYKTIgwJrhAzTLzRik6r7vgtNflMtpEm6cEZSc1b1N9G6elJZSnMHid1lfCpElb7SSc37E1Vr
9SNDu5D2m5ntcaNzPCKbyteCqRc5ARYpK+3OERWQT6bN37ZLgmJ+XijJyG6meuipYfb9sbzvtYvl
xOG8V8YJWsrRtbMOqx/gfLlLex8AElgfNvexE0xFHYM000Z0fs9IJHfxbmDaQIgqRzy3GyMa1yKZ
ZuW2tlORmfs1Cs45ANgSP11E20dsuGJC66ym/DwYtuNiXqSbaGMtIUSHsHfABM2BMb0aZiBea7ez
RzwYRjttDKqzUIh0jhUQpgWadDWmHCd9tO6bis709wHf3mWrU9rk08hrJNO0Vrfx4LvOPR9Ybe3m
pK6iTeq6zEVzvEdVnK9W1rjlgWs2jsPQa5u4o9NsZz8s1I7DcJvdJJmZocHAKtosdpDe5109YbZN
lnGPY4o1uXN5C8K5MmpGWN1Qn5PFbwS0uAr4bzcX6bhz2YNGyuS9ot6jlMiIfva6oZ6u40MB2Qwk
k+yi4J66koRunZbzdlxhpjX5WOv8Nc/NfNz2Q2PC3ORRe3RdXw4Y0RxxkRCHGXaw9xgXpG7LnIjV
1GSebDJpw2Fle+FGMj5jqmlVBmIup1/6RAu7fqZhMWliIH3ApTr+MUPBM9tnKJkRp8mxXGtjcrPJ
oLfW3isAO1qLKpHkWJ2KJdt1VgtXn6u2+6mj3Ow27PXFa+gx/25Orho8pZ652PFAb/ystz6VrJvr
cVnyEmvyEpy8oaynQ0IL1M9C29W1p33vyTby5bUa7f4jM1gLt7jB/E+4owb3Ccxkz1oUyEXO0Iuf
kByzg14CcVlxSf6RW/Z4xmTMMCQDFxZt2q7oRYzGx6As74R1PzOn+O57BcJ3HayuMcVXvySk+MQG
W/dyX6Kv/SwNOV3gHMlzps+uPKiqoHInm4LoxrVphAcyiF14M/U2Z3qax8S0kdkEVB5WotrRhwoB
dOGhwVA8qslZNWP/kRufyfSyX4tGqsQFOeMWaTvi9+vpIgHOZ56zqss+Bm2UIeUrreMCSkN9pjRn
nX3jG2MOzoyCmbiRhgrGvP5jZu6WoB/ecBDIjC8E6zReMouv9e2yEElsudeoMbxKofmWV35qTFzd
WECT5tGvqNGOyXVBEA1KOhKPVJD3DPQjrghUchteZd71cxda28DtqzqGKoRDAM5Tew4RMavLRmZc
voOlsD4CmlvVpzUzKrsSUF1Xv/XqXNC/XAyzKhNn/cp52VZz5rynFXTZrWPO9ZCwFLmJjLtfropF
SzM5DTTCZ9/9RRqIJgYtKo9ynhoofUnBqDPJVYrBw2eVt7b1L+dH9MsFki2U0/9g/jE4O/OXU0T8
YRuZ/jCR4JhcLSX9L39JV7KMQSokZXeAvreaUCZ4RFJtvLB2w6sol8n8U0YMi64h8vk0QDnQms6E
DkV/Tn4ZYSiqheu9qzlb4JGBgIdhJlPtGFxSwu6kW5erZnpl05SUvovewK6QSY3rj/tbLbe5m/CN
2tmYqKNORheDORxUx/0ctRyrCzQZTD/UaZjLdp2jGIfmlzEo+WUSMmc+u0fIgJ2/7365ifiY4ixy
Fmx6z3Ss2/kh7QKOwnyQPf0E3rTBRuN5qFk0hnVd8Bopy3rRiaHtQx2OyU+gyw6d2GVBpVOVljNz
rMREJrYXPswxdvpR7smgBfLYVH05n3jNy3E7m1M+bP2+6ORNwcJTXRKPHb8MjtHnkELDHwHe9mBv
0U2f761+GBi8hVM071STN9wDA2sV0zzy1DHKfx7yok3iug2Z8uxATZntVvheikeJH6xaPZ3WvKFr
GdpyT3TmnTUhH/feNIR81C0zd7epA8v9BsGKx9wKK0fsXI4dHae1MWU0mthr2SPe95+dY5ac4KMV
UUCTXufs/NHubHiWWUnPnxXoijMIvKwDBwR39SVp5h7IO6x6LfvmE7RJav54VLtHTB85IGuMSR5B
I0UHVg1qwN+1QV6s1qDsZ2P7RbmtsLHXOGHd+VIy6+02A0dqGYO4hnUHFQXvCrdtFW16PP3hhZWl
vMQ9Nc/fDaulXGpEqjO30umLett4tGxtpq40s1tn7NPx1Hgi1xxv51FcuqrqChSwZCbIoIyCsaYS
LUo9mREXUOBYNudO90hBIGU7+7KMBNTc1OmNbDeNAQj5QljKYBTJu4BxwC+9nSuWEBM1/7MKh1SX
JVvp9iXN2e3cjFtmiXNA+XjG4N0cIvUxGUvFKXrIxFfa5lW067BdFe9t1bozbVkpQOndDLB5iRff
GsQCLDeYwpFhqYT+uxGTHDVWSQ95Ztpz7Yi8KkaUsj2GWtoxkt08O2R5EBWC4Aa0qJNcLI0siOH1
SF/fA0/Ra7Ftetyr7bbn8O8+cvQsHA4IfVvLZfvr0vzfoST8mw0FVtLKPx8KIABBkrrPP/4yDli/
5vc4ILS/Ad63OVKSCcJN7+DD/D0OCCkLjjhNrl3AiAGIDn8XEKxvfAG3e4sDRIRIz7X/t4DgfaM+
mCwXUkTEH6F39+/Kye0fzn9El3+evPmrfOCRO7FxZYIsgorHGec/tE7Uy2hWc1TuFYR2exOak9wp
ZpsXhqy12Eao4qBjAVX0+Jh2huFncSWQ8CiRFe9lP7Svf3rtfn+DfyE68WL8Sc9YC3Fxprpe5BKc
J9/+jzHzJY189vQw2M14FR4Zejqn3h/YOuD03zbjlB8m+GpXwkbRpUov+d6gt9w1eb88/uffCSOb
f/hWVu8sIg4Y+4AEBUoPv/+nxLu/Rgwy4nI7Hj361cLa2Hh6IpEzp9Yl+d7PrK80ROVep0iBM84K
LYbLkLPSbpwS82rxGusW/C0H6sVxXuwEeZzrW71fcotbV1Ptxwx/SsxoOzpDKND7weey1i/mfefJ
j8Qe0p2opvHKLbGw4i7NrgXXpovIC5jwOuzHrJl5fzuM2rhntN1c23XgMeFs5WrBXy8JpG5+Otr1
D3U5JpeVx6oHzS7YirG6FEoOB2USZ8iNmuGO437UMqHYXJQ/+Eaco8EM9nOSS7PVg4HNb3AdJhHp
PbacSx2l7nOF/3+fO7V+K6kd3OvsuqpC1GbT+cBu9eoXJpH19gmfRrDnIIUHvMnPpciql7Bo8cK1
VnaXUti+CTQvcDRY3lVvpg5GyI4NcgC5sXTeEjsq0fsy84YnYjSMZKNmOA3YTRCMLOcUzaj6OVsK
Z00bPcAqnRvWevcjlFO+81rN7GAuPuputV3OoWHekIBQd8oqqKph0SQYYZvzV7OkK4ndpIBFTMAN
6H8ZRli8fu++gRjLKaEIrCvDArN67LGGYoa88n1xhC9MYmZ6bj3zBVXD3LQpF9A6G3x8CvW7MfcX
2NV+cqf8IbpM7srKIXZUSPOY4pnkvizQRszBP85j2MSM2z+iMCm458DzZihwamfNjj958ty4NETh
CEKiQGRDEVN4AaPsyc7R8UpXGmt9vcQsQmOjcN6LKNkP2jJPme1BeZcMCZRjV48c7f0NWv4VbQnt
6rn+LOqUrVox99PK6A82jcJbdsYvC7MyqYUXAhIMCAosby3Hmg3YB3lMSu8h1bCN3arD9mPCrw9w
3OCzvKENCeufQcn1CUOVuSN0cE98wEaMQEdxRG/etvRE6f0YJhHZBt+9TZN0Ps6Yt56Yp/CWdkZ4
tbSoihQzJPlFkpvWDUENfZs7kpxGOAftJYcp/7ZBbrlqJKNBPsm9cjlxlEDNR7s1qFoDMVsy0VTZ
pWA1IbsTqrhp2hRvwzi/5ZRI3XGAPGCP5jO4lK4RnJFnHGtHzYSfAFWfuACLyVfFNme4xal7wFlC
v64iSrPRKw2WKAfDnTsT7Mhy7EU/C3IZFIgeXNWuNXZheaOSPcOU8qVZxIkb8CNao8d5ElAvwbSE
pFCVcDdWw3bxFpM/mrUXjqu8+7lY5DZdRLPnWMbtmoAtQxNhv1Uoy28seOVtT0URKHpwpqfJDPCh
cm71fiCHGl9mFox3EVzTR2NKm7PDtXsEJB10n7SOcuRkArw3SI3jUpq5E5ltdpaW4pinNd4TNSS7
IjTFKUkwRwaVXA4Oas649eAMH0MsU9/nmgdLaXN4mnM/OoTRhCNyUEdb5cHPktmvphlVDa+imboH
pnuk2/qp9i9V3+bMrlpLXRN/yw4TQvnaIddO6BHgA8jmNFR1ORPWGD5ovd3jVQ59Xd7Dfsbug6yQ
3jIUlc9ZOVDMvExYAfejZxQn0wuS8nmJ8LM/FjSchwdthb1c0Mi8vv1awk5zdpoLujTxPxb7KBq4
SRay8Hfo7GbF+tR657Yxo21dN9J/DoRpPSZBc2XPiXtT5klzG+LR7DHRMr11S9d6mXHhcb121ZYY
wPihKkzihJWdU+E0iuMg2rVrSawabdSuNR2Figu9diqMg0XGNXdPDqfkQ9mMq1wyaIFMm+iLMcFu
hj9ptB4rfL7JppuGedgYQepxvOy1vk299IeDPbnZMldfWCea5Korg+opDOlO2I75aDvbRhTFxxx4
D3kPoRWzSqgJ3/f6diXg3gYyi64aseoYXZMZ/Y6hqvVIoMR6ROckJBZW3okG737bMQe/MlPKcV2O
5A/AV9SRyEf9kM519WD7xi3PuzplvP7n0R3nBnXG7M+pR8YhHwxrl7LmblVRVce85gpQ0U78hok5
P+gefpk9LfW9709T7HQOGckCT+ZVVDinVjl4iZxyah97riivs21Bdoe6a8mH3OhciozndE+Cf63M
6iT1OpkIkeccMhrnIHP976RBgMgz4CvOJCNq5IMqLTYNA9THThJN/HXzvuffuoPqs5q23DK64qpQ
3jmNNDYB7cwUv6nev2NkCsex+n/sndly3FaXpd+l7+HAcDDdAsiR80zqBiGKIuZ5OADepp+hH6Fe
rD/Qrt8i5V8M9VVVRYcdDtsSlZlI4Jx99l7rW72CGmeC77whFmC5KK0GWe0ojJ1mKUaOvNjIrwGJ
bHSnzu7MCm3c3pwrloFx6m/xbpxOAnkkN6F6mBOn4tEf4dbnZHcH6iir0VfkMKDJT7PLKG2XK+ia
hucuJHgUANJPC61W7juIaL7C0V2hmcITHJpHTS5yE4msecpp3JMhg2IYSwud+CF195hpGhaHuLzt
OKo+RY1qncWFWl/OTj6ep5zNYb+j8GBZdrmmPHcRDmmA5DS8PcB6yMEF790j2visJMGdVStJH1ua
l9cDOqmgUmW7AcgfniyZ09+oeoYWyhpU8Jd1rhiHGG/KvMHWJtHL2ug9NUfUT243OaehbG7VMq2/
JoKud4ORzuNhcL5yAmerU9IqvhwzitQgFB2oYjXJ9zOt4TtLo9POb9WtK4NhgWQcPhcP6YLQ1CdH
xDyaMb73MTRCfxltxsiz1TsESnULT5MzxsjEwfMxDUMi8NJPURRkPWwIuyVhSEnDyxb/+1bSHPVx
FZdX0NrqMxBe+kucuYpK851nUF9ybpaYKAWvE4DN4f8sKPoT9YSYiDRwolnd6zlSdqPRkGLFGJgm
Ds1PbwtElCTDKekV4dOSS4eGp0sIhdYUBhWcypMWZmVywEODLI47CwcV7UkLRbJQoyOqs0GcqVWu
37Y9gsluTPTbfOiQcnpcWajUzN+N/gYjSP+SjCNLAehTlhmnpzU2DV1yF9cz9AkXJ6oA2WfxrBlR
EQc0ebjh8fBNO4KMqOqsUidVet2WkcSSaTx2jftaxpF76lZO91J2qsux3YiEdpulKtdWk5U6em7b
ahVCBW0MsZD0YUn+RY4NEpXKfNl2PdETjiYfwXU7PoLw8DIurML1hrW4N42+fkJv3Z2R0T6uHFcx
Xb79TyoNbsjUNPinFdYGwx0p66fYNdsxqAbTSXwCS/gAFSLAS6I+qBbiqba+xWaRvVqQBQ5TXvJj
5GyIg0NUTwSfRpsumQHUTw4988dOKtyfrp0iPNKQ2VyqkACe5mVUL0cq/109Nbx4QtfA74eGlkiX
sg/dFAzzT1rSsboNcmv6MPPA/3XEEF26aUuLaL38kTvSRjWbP48qv3X0vq0K/n4/fn87CP49m/+3
kr13I/z/IjN7fIe/OHSfcuL+zjz6P/7P+0n/+lN/HrtN8w9nFdqtgbsrAUn869TNrwC75DiON94y
xBvg4K9jN0vmH5gogW3BHgIUD9DmX+duXIB/cOzGyYigD3ITB8PfOXm/4UD+tuY7EEuEpQoLQodg
2QCD+v50qTtLb6WrWqW0sxhhmcxIwnGmsmPR4kG3t8asYBgGi5CGvhhdpi6hTnY3ha+gW8ZUcsE6
TYDCslOwgJEGsJRud9Am6nd/hAyZHwljqcmtM2OcDE4jNQZWbOl20EF5JPa9jfXLsrWVMhhit1zr
lBnDNArW9iUSqUuKTDMY1z2eRXDBbc2Bu8tdvBWJZDQrIpYgfzR4YAar+hYpCfF1ZVu9vH2tv3Vr
/3fz89K2+NW9ez18RTvzo0Dl7Qf+vG0NbkDoOcK1Tay57Cw4ff+Smzh/MAQ22HYJ4Dbo1vEi/3nb
an/QKVlFKFA76Ffwbz/ctn/wu3kKeBpgM0Ea+S3BiXiL1/37vjV5pCwgX/Rlka7gSPx431ZIE+be
tW/69UTuJS7Zu2oUuoemlu29rhOy17kWRgjLqa7KZXbOpGZOzypwHH9MmYPYGBaCCE7EeduP05M+
hfJmBuZ/a1ZGvR3ooh4Y/aSMa6lCtWi5w8JCwGHcRVdhPiwngoHdBokUGgFjjOatxexuU6ZZf2BL
tH2bjvWpkcQO6n2sDkQJwejfUuEMTDrpnW44hI+PmYPPFQUnZo4goRj8YhYaZJBILLrl5xjMLvS2
ck7SxmRYDPuiOFqDdHNUCVZve1Nd44QsSKvLfTV3sxbxCY8tXplkrwqVJgRdQIIgzV7UV4VB4Xjo
1WG4xyGRUOSLWVwVMrN3vJXujE3WXHPStEuBUZiWsiaDaiZvDYWnYlLg9BqnMnUivSyNgr7WjrTJ
S3w7yTlKRioNvBNUctOltB9dY7ikMKPfoVDzNg1N/i+UQfKK8dSRIcEzg4tTo+w2YXGyVAm6lP7O
LlTfzAaCjUilU9X2Ro3DFyV0x2PTyse6CovDUI/6RSsYTrBUIRLs7EBPrWddpXzDg3HkUl04sbiZ
3KbeiHHYMkWfmTfH0XNKWlMQ1843U8f9GJv29FUt+hfL6jK/xvT6NJndU9K4B6krx6JFwRpHYX4N
EwEhSDNVL6Vq3Vhl+yoW7c7RxA14gj2Y+03WttsupPNBlme7pTQR8JQMMXqoSjJ/Cat2m9ZOvZ+L
UN+0irhGwnnbFlpzmuryq2kwq/No5TTjzDUdhkAijd2NBV3JE2PgNDFVyW2XylmiQEDjQFWj6ptQ
tuprRXo2B3KyeWxGGko8wXu3Vr0s/tydqdBrGYdDY/TpvRThfJxsy8/iFoHWI7AXAvqUZLhpI5ss
zyfafIPp92MnvK6YmUXMTqdviKl2/EkRbRygzAF8Yb7F/plvEYBJOA/H0iWbzpsMZvGnWpN2XxEM
lJfdSB/HMYboYMY6DoK21jjeIn5dE9nLIIm74h77U+PpmCXhbeO8gA43Jyb/ZbuXNpkvxBJ2e+Y3
D4jONq1RXBsSIXOk36QLMId8Rkur11doH5OtOXUEablZdzIYiGzIvnlSZ8JbdVp5DsgJD5LwsUOe
thnq4bTs4niPdfzUGDLSevtl9tcxY2bpGENGyUAYX0nMpPG8yFr1uMA4IUkqooLk8tORU1QPbzb/
EIvNwbu2dziPLhotQ6VD8MFpqU64R4r8VIF16BUl6bKdUowbdjd6x8XA3LqKblanJe3bSb9VOJdd
wfMP/TrjUhKtMG9dW+b05vrhJU+ihyJpD0r+Co2QI7jDXksejnJfWoI9tnH39H0e6lLo2xyrvT8Z
2j4jkmuwHDqpE9cDJKIJfLtGnG4BCw07h8hG1Fb+0qvUl50zWNB8xV5MobPVSqntUCrbzxoeQtrC
EnduvehPHMeuowyzoqJicavTfVxOz5BukBBL4YHiwwAXpHHV33Tj7Przmvs5qw7KmiJMd4OgMd2l
30IuXUDoDeo+YstiJP9zkwWEpd5HdfeN3KXsOSu7fdqC5milvmqd/LAQCfN5pEy6ecHR7LzUzGtF
QXWtKiOdXDHsJ0d9VFseR9Wt9klGOBiJj10ipyAbwwoDWr4vy9A8T7G5XfJxWn+qluS8MI1hgxk6
3CtikJvKMY5RP0doQuTejjR7L+LkXrUWbLK6/uQmuuQbhxV129OjPXaFFm+LRAc3a+ECGAHU3DFx
f0gbsevV2AgM68l2nMKTHDHLfY0NmIS/zBYPMfvnpWHUxl0tB1Z1J3rWEuL68Axx4VZfbJM2REPZ
404kEcmIoBe+QUwKWHqc2NN7UznULsAcY4qVE0Md1eErOrjiRGhD/1xNFoLwSTfNb6WulIJRqyDP
TksYvzCxVZugABuzS7RkPK/AGjlnelVpd0NmN/6E5F3ZFap5nrvpcF6MJfgkqw2Ny6kF+txzlApY
uWmW0k4+yBb3P3PjAX6OwZS3crv8vC1lvJXoIX3S/ugrm50aoKNfhZ+u6cF3I6IwM+fdBF/1oY5I
6iiKc4QH+3bgSEM+7zTmew16xd5YGDmgiMs8OEvjYazkHsb0K0DR5sSYMDlHUw7ugqP7sE0aoeyd
XqZbRF7h1uazdO64nLRFo112RA1GFsbwhM8wTtZ9P8k1Ujmpr5fOVL2w+zouabINx9q+U4aZNqmN
ObpXkajiCZX7VNCFDAlcvo/UrPpKd2W5jRwb1104FmcQiNJ7lIHxYc5KZSeMJDpKugXHTHeVc4W2
5pWSOPVTMqP78GJKEXbP2QkPmSh0Nuzeuu5bpTwt0PjcA60tn2Pi5m6SyQgD1Zq6oBShunUKIAO4
dfLAKldphjYv336/wv23J7N32ur/fnXwL89wN9/nb/H3PP/eva+F/z7CWX/ArXGwQjEdIYrMoeL9
sxYW/ArCZ8xQK18Gwfzf0mvFIIaHrQXrB5NEAfMS99Nfo1OFtB1qbZsMDWEA+Oenf+cIt6Jr/q6E
Hf2tBtYchrC2LlROlO9PcOXMUCN09dAbcqFsZxqPXhTyzPdrE+2HE8I/jEX5pD+/lG2xDa/8zj9H
lT+MIkshiwKvDo2rcKYfr6zCCzu3vd99FdtQsaBB/dGRkr+R7X54lQYc5Eg4KNntjlEEVtuJTYnc
avfbr2LSQkY4T8AI38KHseqg8hnCvI1gxDAzISxb8zsidLe/fpU3PP37b8fmaA9Rklky2W/GB/Qd
h25T4pABJGnPL1BIGpLtpxK9YToACMOqs9jHGp4Zuo9TcwiDoVADwC20Mlt0bSN5zJdYTs7sJb75
9TujhfDhu6Qd4RLHIzQ4xDbnsXdj5Z4qp3BUIlDTQgt9mtA3VWT23irOJsIZtkHY0cX79Wt+mGWv
9yqkxdVywAmRl/wpPCYuZR+mYeS7ZeocJiT5HEn0zp8nu9sh+aoDaTVy42SpPNBrYACoWedlbBHe
bJTxAacUxjwzcja/fl/6z88Q02rsSvhwQJRyUd5fDKoNyOkdqbZ5qcwzKfTzlhBfgk3sdKgsb9BG
toxIm7XrJZ9urEmHggSc9MFJQeCpwpCnhO22u8XGrhA6dvRdSSJqayJRE90byEr5MiymcuII9I2j
jvQ9UNhvvFRJxCZEg1v4rZGQF/3rj/Xz48qnospgWRA66UkfPpW07F52k0pdYS/EchhJTvyq+Ixn
/d7G+fadQkzVsWapmrUy6t9fuyWDp2QmRuwrpkpUYWVNwRLBQq0ro/H1LLU/WYT+6bvixkSnQpgZ
39iHGxdOQFMzqeeJiuFyyGYkUIu6KZhnWf8/XEAUFwZRayuL9Q3x/MNK1OZzptYNnXzbYgwmVG3k
udU/C9LU1yv0fo1ATYK+hvwwzuVvbZMfFR4aSok4VbmCi3DL80Sq04WNjnqTJQ7VZG2rW1VLjO0w
4JND2mBfhKmmbxcSmz15NoYbpB5M6LMb2NdEWM59QRfbxcvVKeYe6swXOjMJtYwybAU6P0ZCendi
lpO6yVNjJE+4gXKYOxZ2sjD/ZP1j1/zpo1nrtgTLjRtk7Rb9+NHUMaumgbOp3+eEASfE5vo61LXA
hv3hDwZ5yFTfQGa6z6Cj/3Dv01rFxkyjlK6m8WFXJJuaupFsBChdRrx3G7l4QCyq4NdP2D8somy7
Jt5m9Cr0vNZf/+EGoVeRt6WONWUkOIX9ap52y1q5laNr+QiE423IgvbJi/7TNaU3rGLENgGrfwzt
qc1eHdkeY7+IBQe5Kc1OFdfJbgjMavYtpf0DU65869gMbn79cf/horIvU2JgReNx+Jj9mPGMLHJG
kz2jDfaVkvYOBInhk9X4Hx5wl23RedskKKI+POBOL/KVI8hijFqM47c+7W1iLoOak8Qnt+cHPDWr
FsUXt4hr003ndG1/vE3mmAKkx1eatdoX5JFBPEyBpSgpY1hiz62qu4Gm020Vp04u57a8jbGJeDax
hzt45vmubgyyBHBXkRVfpr95uf98c2SrmFj4DFaH93eXG4oG8jhvbhnM+EqiJT8LUV59sp6+tUp/
XH4+vsx6v/1wExPQ7KDypjlfxiiCNZSmCO1rE8PSvDxnahgfOjPsTtVqnG+bfD3qDauUZ4iHqwTo
bdC34beJnrCXJAKZnKsNW2Uunrj4zsZ2ZHQ1uqlkfJsWGwN33LZIIaxog/v91zfnWxTS+88hNI3n
jLWaRx9+wfvPwcI85+B+MPg4zsZxk+YFHZN7z4ObwMSyh2fGfwn1jp6pFQQlDIKSg5SKfZ06q+7i
/AnLf6StUw6LoG8N0UBGNwWAFWKcm5yRiIr9wdQaf3B77P5ZIiUoPjGCoIpGwsQDnaOihz9qJFh+
IW7+1x/wQ6LAerNSPKG3XKu1t276+w/YLGEhbex+XjMgkqwScMB8rHwzJbF7pOqoAs4xo09jv91A
cpDXCUD1xC0tGq2KX2D7/2QlWp+OD1cc4SawdNLD9HXE9f4NdbCK3UwwkA+darrPTeNVaUwFv8tC
H0Xk8ycv9wHQ/nYBUJoacMFB7lvsyu9fr+gzgf0GtZCUKB5HjcadNfjDlCk+rJh2l60ez6ULLbT6
TbapMrzwhjt98ljqa930/mPzSLDoU7+y+jI2e/82ZifDPU1NRE+2AJasZhHIWQuWA7f+6cAZP5hw
JJzpeVedYFoDXuE2rd8X1WpWhy8AWVL7WusFy0ddZEfgpKgnFOHejhl9nt4U3w3d/YQ//nFR5RiK
c1gw79MsHvh1QvnjQ66tYw1CmTAgtrO1dUvlWx5pkr4+WKJf36b/+EomkllbhdhA0Of7V+qbpm7H
RiqeopSvRVE0u9osV8GFqnzySut1fvc9MEZaj4og23UBPXZ9Jz8sXDMKdg0kD5bJRjP3Xw4TY9Nt
VUgZTIn2WeLhT/f6KoG2mLjC8GTrdT+8GIhhxuyyopLpFn0nYuCCMLx3Vb2B5/PZQennT8aAzdZM
wbleQ/H84cFyUfM5mWSxComnB54xVu0G0GjjqbnZXmVOvpwALUk/2Qk+MON5vlhhaExwHraZ4KEb
fH9B6WrT9VIQtzL/DRx1uIVecQYp1Utb9yRN5JEG5g5rwSl13ScP1U93DY+TDh6fIyINDUIP3790
PpuEV0no8EY8GgyUa/jZ0K+ovOVn3+RPF5eXYghpmoKXRNq+ar9/uG1WYktj61QxeVTqwdii+0Oc
YW/KmulZloIxlHXTb3/9VGCo/3Cz6ujJV/ywyhSRbJIPa9eotwUktJ4imEPZrgHgFaRaGR0bKaNd
hdSXublvp0Z9UUe9OG3asL/QosE9MI26++S9vFe3r98z74V0KV2lX7SmC76/Ak4yNtD/4b9M4PYC
3e4mJDjNoCJQk7Wfk8Gxq5laXtTWlixzjNfl5DE6/CQ87uf9DPwQ5gHWJAQ4KCE+vA1VCqGi5al9
her6kqWkPrP0uoL+QtvdcKOXjInTLm5B/OjppF0gtel2PUM5cI6K+W0qjN3bhfmtMf//0Cbo2tL4
9+6Ru+gnMcD6A3+JAcw/WPA4m65BXup65v7PBqju/kHbRHBME3xVb9mMf2kB4EsgKCFTxGDVdFmi
WcH+1f78g7BEOqawKpDC0gL9rfYn9fr7JwsdAsoaJAW8D4yCRJq9v5tlPqedbrnX2OmWEmxb79AR
wLsoGeJOytkctTe4uUpuM0yRkKNrUz9jO8ReP+cVuZbSbjH9WRKXHe2mJNn1+pCbHBypAH3Fdhm+
5injf4ajkFHAUVRdxcBrkY8qMQPzAfcmJZATUXKBFkzC27FHUrDRGwd1rgZF5ivA6Qg0FXP95pRY
VTxbOyNWe8n+qy1jeOUuC7sBxjpZdhrAoris4eRYeitAE9a1rvlV3jfzjZyjOD9ZLfVIYZGOTZ4p
Z96qrBGG+/aQJjeQ66x2p7bYAv1RjiMM6w4SEJEmyxTtoqRveJzHQi28pNCKRzkoNtCFsVSxjuka
aNeYnNdXddDFY2MlzXlGxh1+C52GLz7kqJzZ/wbdwo9Ix8BXAS7ABBU6uYtzyxPuUbwibNXhJpUb
OHDq3p2h1O1CfHffUntqlYARHAMhGNW5toULaXwxcELe1UMX+bGDrXPrLGFjb6pI10nWEHW6ywFx
1n7jdPW6C2m2vmtzR0ueCM/Ivpkh2PIAtenSPVCQS/dJV5X6KSW7JgvSCIHVm+LxALJIyM3UF+ZD
mfTLV3tKuE+UuJzBNhSAlOjjMTL1FZxxOHLNlHAIvU8Du4CZ5YHYzE5bWwNImFUt8IaGxDDGmnpT
4agDmXEhBeq/oOWuj4NMmbrKK8S8nNLI0UXQSPjie8OYxBSMDewkzlraxPmy66Aj2JETUpjZIHw8
VysZ0XJ3cYrKCuwl6zEbcGjtjkboWaZYgBHgOIJqjGZBDYqSjDkvmyrpbrQSfb2Xzh2mCdZtBX34
QuCLoWloPyWxFSk9CeCFmIvNDAeFlM5qqIJXAoEDLskK/wRpbKTZM+xK7XKKh7zY5ZOSvDhdLwFU
uGWcbMbOGm+TwtavZW+vkwYjKyAp0a7iCeh8XKxGBt4kz5rwac4iN3+NiibnXKBLaxkO8Aq5O7zY
mTJMkQNSH87OrpudKXnmfIucgUHrwBy928Xcbr0PgGy+yI3FAFW4zK15pvQsByish/Gx5Zhw5lao
kXcqwUDRttTKxNzYhYJeEztnq25lMidHvXCmFwzGNuiKoTf1e1jJqbZz7TpmOoxqzzwsczfvjDrt
n7Fh2LfxkkiCbpnlX9ERgcGmWEhjGRMrXXbS28qQYIxVpr1e6xFmKRIncBOQ1+xMiZVti4whuSCI
TOLqjZZbKZmqe3Otu69qHWUgKZtlPrMVp+mC1tCtm15P5BO8FQgh4NGHedPqzMU5WtggL3S7ENi/
m83QNVXra9BmwVKrMUT8Mm0geEqDpDHDSi0Tu0RZP5n4M1cP62g8oQpOH1Dzqujo8slIMGpaYLkd
WJuX0sIM5plNS6d6qs0o6KCm3ZEBIsLztE6bEgNsm6OrYYC5W4D7T1u6j63wcyUhnA7yQJHttL6f
X+n1llPHAMMeRmtrG1klUAKWsrjGAILXecCx8zUc8uoCnqhVgqqOF0RGSzwngdMPxVmKSCD2kFex
5BllM19EPTNtzPsqogzTLVcnfth2oR+aTsrQFqddDcg3TrsrocYWmdQJAgLccTRIvJQaswsU2RXp
Hvggfw4nx3b8MrUkL6DzcCaWeoGD/Rk4h+i3Vh9P3xrW+UfqFRuRWKFdW2XsbI0uV/ONS0pRd1mZ
NcJCvzPaaM8xEyUx3n33m4nH3Qxg7GXyyAgaK9JMmGTJ7Z+WiHbo8iPWxz6211xAshszrLkc05QC
UeMtWdYmzYYFBG/BI2G7sb74yFqqMtCtpYMCwIRs2EyzQecLbVEcBYjPkM5IJCNAyzSlP1mGjFiY
Dun7fe32EzI4s3OOxnoJVsUOUBZAjp32Zy/i/1dK/4v+yq8qpZvh5T/+92v7wWf79kN/VUsO1RJB
X6RkqKCw3obCf46LNesPhLZrV5pDzg8uW0VfyZr2ehaB7a5SX4m/iyVmzK5DQCeHaZrobzPmD8ba
Xxptac68q5ZoVK9JLNRMq64YcPVHOym6NCq8EcFJYmmFHrAWN55Jq8Kukbf0A0pIYc3eqJSdfRob
QA0abAMgi72QuqMGwb5Y4tQqhqZgJweM59NZnRVQWHm8nGNnGpwr2VC8u5659FF4nQnRYo7DgYRO
WK3ddr8UVrrLTBFFR13WWp97Won0N0gsIccba1FB0ntzWUI1twmdQA9J7dN9zTEpswflhR5pTgAy
Iboqh26ZAtOlpfFF7bK+dn2XTx3tsnRyTMyATThPF+SsTTV9IZQU40a2RdbfSVIGbeRzgjHJ5MxL
flFUBbT9rKRowzeimNk1tKK6eIZ8YV8BIbTUK3Og83jEj9sBvpoq+Lm6NhXjthjrptrnYzs6t8AH
KrNDe+fQV3FHsOPPRdSzGfQOp1s6hD02qkNqJaN7NlZ9SzrEuNhAxYC+mekS9AUNDxNixyKjc81p
BqwEfLxqfjJ7V1mO8P/7+rvhxCQTeP1YdcnXPK6yBop7sRLoEQmR+eSZc9npe+yVWnaFvTVtv6B5
TLrzxFIoegyrBvNY1EbqvDqAiIe9NmBz+D5ntsZGMhlZItRVD2coepCrjpZHQW71JfO8uKXZOAW9
tVRYTCK+ktdJhT6FfHUh+CGstIqvrSnotnNk1Go3uijleoDw4XpaHOv6EdZF/IbLT7gQCXzB9fe3
eXdBGERlnFNjuMujQos1MSCDJ8MUHoBhad0XMWld+Ljo8dTcNyy11SX4qo0EJ7KDbX9LBKU4geyY
ISdDhhtJFxhoZj+K2apftCoLqe3G8RFZWh2EEWqr9ca9ijOqEGFNURBXkiFRARGhBSGEJYNlesov
06iyjQeMJeHw1GAokiem3vYeYycGdQEgekIznKEWgxOw+ZUmUWmw1m7zib0ZP2FabdNxWa5Cpa8J
JIH9Qs2JhcazFRIzOeXi9O3MjLczaVBNfOoI66lBjZAeXBO7XOkXrkxU6nAEiZdSccMo9CPHUuBL
clbB8sOAYB5OqXISdZco+rQ8W4z51kiKKSMQm6ygarnI8STrDzaMlKcsnxF3CvSfftWDaN1VgFm2
PGHhE79V36X1YMBIF3pDtEXEX2duHrfWkRkkOd9Ic8f+WqnJcYg9aEQ69lKVuJMRJTaO/MdknLvx
eS5cV744onOdg2qRIoDDN5fJWTPXlf7aYnmttho1VEggQpOmm5jzGrv3ZEBovMDOX/X7RemKaw6P
iFv7uQmZSbRNZviUaSQyDF2rbtTRpgsv7LHIfBC01RPUyyYO0owqzosHlo7zOuSZQYkAqmtxuaiE
Hypg6+BwOnu7BGqxRbUBe75CVem7dk8xHznU3Lo75I3fDkp6ms1QBLFzwwM8CZe+WPaotESMxgZE
iUc155BeIqviETQLWLuZdtKJYrTjZTUXuH+NNMWgSu2Qd15umOXjoBfL97AS1glnzcUfh0S+VLoz
bsjlsa6L2HlcgHteh3TrjUPChwYUF4fKVupdhn+eqPlQXTDCTQ3rJ28E+/hiY5G1m0TbLRXxFQkp
0sCVlK57mlxwTpz0lOQbmiDloRRjdNHzZ8IB6pJNPhvztVmucyw8KrsmHObTUs+L2ygt5FVXZoZ+
DO3uldlu33phUoptoyw1we9udZfaxAT6aq/pr6OuUVi1UAw8ZXZs2AGJLTeF02u3kJMWxzPLkfzb
3rAf7ZxAPX8aCF5MZtgs+MawiAxWa/th4pj3Av3isltCjRMEBStHSTzCp/1Y2HEw6mFzEbuKDdsU
zfVGAz2Xe2VnTN+Hdrzryb/CxC/H8hEZb3PLCgD1ShNK2AJlViBMk4P+4uSje550gNQcs4SmVurz
GSDK8IuM40U7zatebsYhb0fP0YkfsJvUvuIyTwd8YdmXrh5IkFjJ89vR4UN5ZaSKFhE1AyB/Qizm
l42m1Qg+rfZBstmTLzfpVrOzRyGuc8WxWBXt+LFU7fEsGuEJqaEmbok/aZ9aVQ4geixry1w5ua6F
0W2afFL3o60cZ6JGwMrVt2o2NeccNmV4MRMouG/TmVCIukCriyQTog3TPP673yd6v5rdw7bZ44Ql
y0yq5l2rJc+iqcujNkWnsMWAjuUSE7NW12TV0L08s8Vwkc1OflsvyxLM2tj6Q7vEtNwq9JNJeNpX
mBPMgYjtIQdx40JdLgKDccZTEnb2EaGIci1xNAd9WVUXapjFgU7eBRLasd01hT1usEoor/mCcN8n
1mnIvVqpxNWkVk12qOdq8oCAW5YP6jraKmqanObL8Bol6YUL1K9sOFaGmn6JVam7EU2jbNKkFQ/Y
4UrfSGri3/uzVmuGA3EUBLMoVaG+hqC1vbaNyWrpVF9rRHyvKCpkRcISphIPnhuNlAtdd2xwVXqF
OrKw0OCqfOg8OmrsRYa3EzjSLTvfi06ix+hzjJq9GmSFSzDnSS3LbVniag3GNUv+UOttRqhDrSIZ
SfqLshPTCUWOs2dBdU+LJUVpW0TmPWWQYn3hWDdGjCtnzaXFXwL/ztGDYFptlgBkH2wkVFP9Q5pU
hnFs+2q6NZ2qK4KRXOS6DuyodXsA3BRr+yKiKLnWFlXaTzm+xecY3D8Evjme90k6lAGSUzVQau21
joaEiK9BKb5nbPnnaMEf8oq0oKKNWZ6rZkGwoRb+EKKkODHqMdmHvasFo5osOBNMopwn5DC4mNXm
jC5B5ptWUm9tt4fMN69RY/XsAP0clXmTKoa5480PzC3jPNpWlJr3EwRC5UAYHqv2oEU4FAYtgW9l
t/P8DXXzCmkak6q/ECJsdlFL/qo5lfoG4TJBQprMv4xhigW5xxsZhNbo8h0rurtNO7vbpLOoyd+q
L/Q0hb0oHBv/WkwypoKBYKbTJ4pTsm55P/jJ/QqOhokHONoWdVmeziFTALecy12lj1WN89XWtoom
x02YKYqOOw0/rccwEqeHBal2Oy36sOlGhGBG6JAzlUyM7encyxc3zcqbMktKfJ1m9jgro4D3FffX
k0tkiBfZS7Ml3sd5cLCj7scxK7fTUL0sWOP3sPPyIEpVYoO1sjirLNltAbPmL4XUjd0AQHQfZ9Ly
6Bi0LJRGcdGOahyYFsGdXdQl16MUpd/FioYOpSjuEF0sR8aa2kNs13d5QhcJl7a6q9Jl/K6b6ICm
3P5ecTfAQ8gJFTJpktYxXRMmk9eUCR2baYLopGlc07c6QjR0wKyHdLGjsxaRBYXdFLHXqiGAle57
kpspo9mkJyJOiOa65ds0jl1H6njHwPZBGIUCdkvNd2OVx8/QEq19PDs8cB3OkTtCQfKd6AAWVnIQ
XwCq5phh3tqeXQ0XjOAme9dPNeUpfLP4QsiWw7aWEn0RwgDDlNNnJgISFWKeDcZa+maqv9IgGg75
Qn2Bely1N9IuSEHNEhubo5nhD4Oemw8bvZYWoqqFoqEksSjA6yIOeFHadFMW6+GaPIxQOaKIASYa
IkPfdX2o3xUpxmxuzhr1uBOtWNCQVqqit+YrWXv5s45H/CwBPhrYi2i/zDojqAUAX+W3qWoRB9KV
9Vc0x8VRKwlsYvwHlXtehLqJGIoFjdI241WR23GMVHKJKOm6y1yX4pxRXbvTCFXaFPBBr22iq857
WJAwev4ve2eyHDeSdtlXKat1Iw2DwwEsehOBmDkFB1HiBkZRJOCY5+mNetFP8b9YH6SyK0VW/pKl
9aYXtU5JyIgAHO7fvffcHMsAQ4UeCxtDD6pYO/p5UnKtR2nO+ExTveZOtGond/yxjTs61aDHrbsy
I3U+QiFZ1xouO5dxj+0LMyUEz/zmAgnc0S8L7u3UZ4pa85EmpEwGWBYnQe5Y0BpY1u7HedADX4OC
Vp5GO3b2EbaW2wqm2Z7OFREf+1ox5kL3bh6GEgFtNaD2rKdGTDBUHINgE0WWxvjYNdMlrpyCcLdG
4yIbbT3aT1FubdjC2DcMW7QdBkdJyou5MnXtRXfjsgwfxJTEF2M2h1+dJnObQ6iHprNJGF5vBmEz
2U5I5cMqpaJxrTyqbEFzpvV8sgvQ0yurUT2pnC75QlkCm8BU1vfh2PAoFuwbV5Fj62/CpWVCBkF8
0FjlHkMAOV/72FCboo0ZUxZNft0J1idD1gSfLJmxVLWRdt3NXXg9tL1OAsgs0k+BFdcrcvLBBCtt
iq5E4nUbSNEM9ih9QV9Atr1SVuJcecA+ng22lBsgquKlp7C5WOexrQPhxot6nbIoHuqgEheukPl9
Dq+IRErIdrpkIkYxX9mWt2Xp6dsqh6Q06a3+JJOwIcQYSJA5tQbIGMvJN4Fc6hsZ+UjXqofzDCpf
raapGaodbFDX1+3W2CVSvXj6GH6CCQwvVLPguDCJgLhNAsifKqu5NUQ+73tVdwQDcye+qJTrHtum
GHalRgpy0HP7WEl3nnzQ1I+RYQQHopnT3RRo8askSLwGRdydKlJYzIfb4IU8XLNq7Sa6kkzXbw0W
RV48CgaDx2npHJleyg02Ns+FV3pnBc94i07RbKThHmyp0z+JLEOIzWac7/Lx13meVmTls+Cppezo
0ixrDtwDabGIdMZybkumK5u7WDPtfRrkdJE3QMAxWpIlerID0oySZNIF0EljU1nFXYPQAVvcMIqt
Z8VKblm/J+Iy8aQAmkIUQt9N10anbBqrhjr9JJj5IbbMvKCdPC3QHjgTsn5nxtkLzeYxr5xGrmUx
DWzguzARa4JaVAeEg/TOYSgxI8QczZwVZmkO10xP2FTDqV+RkZL7ll1TvmoXcdpH8uqfq7oQn7ux
GR5KA07pWoxY5eGJGO4nI58FYPN49A5kA9FdprlS8de5QO3bxyC5kQyyxDpQq13R9scZr9mxVf6W
Nr3jB3ozQCkQ9rDqK/dNp6niS6NSvTmNs9vF14VhM09y2egvwdgpxV6QfG3gwYz3cZ/w4I6movej
GsJHL5jkvkEMuGPwEewqNdIpDlpVtw+WDWdmTRvFtB+Y7ApcwLbC5oT5JfPNcCKEGOPYO2q2gO0+
YN64yLtcjzczE7gEQLhlbT0Ccb4qKvubDPVqFyQF9FgSabBmHHZT68EJsARoqf4ql+AOEGlzM3oM
a9cNKNeENlZkwA33uCEOpRxogqMza7pgsNMCDQkrYAm8LlMokb0WEokzgD7iKH4Ya6EAgbakApUX
FisnU9lL1xr2sYlI2HeOvFNB1/t1N2gvepNhDZ4gImezNd5FgKcxYIwWxPYMWnlm6ldarOKzkc75
zhyo2nXr3LnsNDHeOW2eXPFJOYhpGSw0lnrid+FUr+smo7INaT65AkcWbeh9KjdM+OIQUroXbmZ7
mi6rtiocNClWlXURK+KWRR3fygLHq2pyYJLRJEx9zZErvZGIAs2aOlBbvzScgMlgYmTg0GZ9tJxj
N0cA5WpaZ5i7VZTKnZh2hK6PaARgWI0deU02EJp1V5dNEd5oQUmF1IY7a8hgvyRAdF4FmMD8axdm
sb3FGlABrYOlUlIrK6u5+ATIWbrwc5OI3hE3SMbgc2t3C4enryQ1zmbWR52HLx1syC6NQXTdNBzG
xQEud9KuY/Kfmd96gxecIrOf5s3CRZKvUWs7F0B83bcBRpP3NLpNYEOMR+SdNmDxZX3Rw7664eQg
4ocE7BN4oilWzUEUKMBb6jsCuHmca4OzDQem2KacGobDPLBUbmcA8Zgpw6XsdymD82eaqBcgN4Av
Rbtf3K8Nh5PtuCpjEXr+ZJuBAUnc4b/3yPXWOaKrMN3HBnWvG66NnAHCf0Ed9S380ahV2yHjNXNb
DU4/b1ViZsFO52myL3to3aTkkmQSexs4cLRnPpQ5J9CKRrezRkjZ4La72QhuNdfm4jggNdd3+aDh
jknh1B9Cr8namwlMIzxoN4mmXUzbhAYnDxVl3zampt3QCOFlFL5YOJnkhBq998Qog4tUX4IwNcco
/YFZumTZzeMOfl4dC5RxQJHajYdq7flzOzOo/R8NrUBE0J1gpdppuoAWjJIUi2cvMspjowfevJ4i
L5wph2qKC7KJtAJnUT+5W2lytgLSgtuY/Egmb5oxGy6CTjJiDkxmfxWPJ6eTlF68YCcHrWaD1ErE
Xjg9Owsu9bpNqEqBqi6/UqcXbvqadlzGGHRt67VzoDlmOGSJaZzkNFMT3QWw3E1O8UlPt2Fk1i8S
iQ9ttPscFl5HEYVZXTJ/de5J4dTXfcr2gqbBRWhMObrRXp9/q4LxYXSzlmu5n+uJcqt49o6qbADs
oyD3EpXV9ijUZdeVrqi48QjoJyYIOZMW4ZaJFmy9x3pmx9HHpbOKK4qFB8BR21bMGQSCMNpFMBX3
Tl9zFBZswXK6euj/3DUgRDetS9V1SXPWNsj0aWUQSd4wGDdu7KYK1r0ZWtlGwaYLDnbTV+TYTT1h
qMICPpFx2Li5oZ4bCxmNjDYPeoLZFocT9i79cq5nQsSpc9L6JtzHVpFthBZNBOjT28a1n5VMnXyV
scSf0caNXa+HyUGSCD9EiKj3bSLLt8mV0RVQL2hxLITpTTovLKzKZv0qi+7S6LrqC7aRdq03Znpg
j4/oV3K5p0HonJvs3PIznqlTqKrxzc09osJ2w4NNJxN+hdKQXymnuOjnMf1Ei3b42Jf0CXHacF6s
IEYlzBQjS77Yz07DvqNvInVHml+tjNHorwwjRcNFIsJFXeKEgBHBpL/31q4W1lu9cMUW1t2jJGkU
71qjAi9WVwD+JtMLb7VOlvtGqleR5PKgUEMtBorULTgPRh6VvpFoLNWV0hmE9jCOxuBN9EN8MKLM
/VogkFJeW9xUZvZtKi3JjFmUYJ3tx05aMah4QcvlwG5da6vg1Dt1eePAzmRLr63ztGfkwYO3Kuwk
vFHu5MJgZhzrO053Zg/2lSL6fFUG9NsSPLiBnUnM3VDDFn8kRdlFQrtsKox2U6qyuktahXtP4cW4
nYvpbHQ4KbSx0zezNpSHrAs1nwaSkSpJ3fCnVFF1biV3cQTiNKi8uqaCjER6EjXlc5/ot3NrgY+f
Hmgw2svcQO1oi8+aUxenOJN7ZejhnjTuPoqtgWLTcb5U3XSkRHreAOAJViIqxS4w8vbUj/VSb+iO
R8Nm3DOwrwUrpXHuKaNxRVgaa8Cch0Rx2m1YucZr5bVs50hBLSNgApaykt3BseoXVSNfVQy5jg6O
EMA5xZ7WCXJPrZdu9Yr9ViwoHbYy4TdJOPm9DIe12cjPrKH9l64cjiLtg4NCC14DfJD9pquEgzoQ
N/vWK45TSggNFmPKdBGEB0NYg1qT1uyta6BDifAjq7UzTlAiP3JyyyPf4HkZdmkg1ckKAnllQYz0
y1mNe8+iDm7u00d6cXin1oHxoKdUiDCfyXzkpfwIFIVdSlbjMLfzhzqUn8OaOzNR7UiWLWf5dozH
zJzFmh9rObHFGAeXZtWe7YCrNpxgH43UeClkVPnJQiRoIFzt2Atkm55y7wuRd9o3wIJUdC/lIOXg
YAGJiocy4ScdO+SutcEcD8ZDY9J/vdANmyp8JDHE3g9e2FY5tJFgra+oSZHZlx79EKwGBZNhn7lU
dSO2cXCM7bPVNMOuVctCboXl8iKYwm8cRNlrmPCwx4S1kXWw5D4uwvI4MPvFxZ5TCxdUn4y6hLcf
MriOAxrZeevke8cg0reyHG3c6KEt913Y7TjNADqDnit8BMJp2OSDuuggUh4ZDrKGRyDM8rQ5T/BH
TvyG+SsU9IABQ84hRVfRg+i65gIeYXIfFWw2Vlo65ny0OENfYDj8RguC4xeQVh5M2kz9TiQuQxOk
Iz9Lo2E961bH5zW0QVzWNOTlB3yfTyMz5APZ3EKsGXQ27WZ0HNqj8aWzMezMO4l46AOa+RqZmjfD
J62DeBOQcKS3PNF0EO65kMWO6nTriFGhfQyYpMIu5WWp3Kg8o27n8MeVwxadUdpaVwOeJPrunhlg
sInWMIUYhXFp0vD0MAfxtAUiyU1bYSOacJkwlDobuXdul5aFZacowc3T6hrjqPINoTPITgTtKTGI
nFU90FbGiNn0dfAttDlqWPV0GWwoY6hCdkt1Aq5PkGRbmyXEYQp4GQhL4oE2Shq72sy87tFeGQCJ
ZturjqnQSOqtJfaCylyXw3aaTdagODX7bTlN0zbSU32fCxcljzbm127OjzjXUibv+nSi+Vm7Zr2W
QAp5NbNZxdGGm+ZeCqulzGfof+GSfW+MtqWNVxfjPohtrNkGxuz37sYqCwfNyuFCJGYPpoOd74KC
Z3P+N2PXhmvpuAKwQxN0J6X7MQoVDDZ8iiCLiaLmojpmUpnjabJnQ/+Fbf9Dfo2PQVTOMUg1Gfg/
iVK8/0SBOw1xmeVqY6GmYvTrnTZeoa4EX/ql19z3+FJntmledG+E0u6/m3z/e9j48o39EBtYrm8u
ZDWLyAqmOonb4kf/91CRcywktckq10S6ChjDipWtMC6IyLHyrYvns/yMfyLuL/UuNW6wljFpEJUd
+AjqWkSRR6l7l0bbUa789x3I9/8PDL13pIbda3H1nL02H3F8i8vnXzy+/z9Ae7RC/NR185q/hs/p
O0LD8je+W240AyaekDrWDsbItm1LLMJ/sO0N5zfbBFO23NRkUK0FYf9/6fbyNwANUPRIG3iuZKj6
L9uNYf5G15vHbUIgwXYJzPwdQsP7wAEOabARRBUxuvPqJnW/WHJ+CBzgFSMnlwVnSSXoZ1lb6YPl
6bgLjRFW1Fq07gi3xQl+cZ8vt/Gft/n3q0piHGAmEO6ggL2/KrO+SVUsswiPkmakTN1VbE9PP/wM
N9//uR9B+X95EcL8ktMY+Wj3w0erUGRdqujOSSjE58mpG0p2KlDhP7/Ke4f394+yGKD4WriMvuAQ
f/wCIXRXdSfcc9bRAYAuG4qzIMSwCb1B3+u58/Tzy31Ycn//vRxD55bCXodB+EOCKcHs7cydczYS
ozoxvbgLgcddNJ07/OJz/dW398OFPsIhZO6ZGByd85CC1iGJKld6jYz280/zV3ffYtLHRiYguooP
P5EMmz6LInmmIMe75Q8hWo9kSY+0mIEL8YAhr4UMI//nV/3gyv/jN3NMw+OJlNjaPlyWIhw1Ral7
bmjY9QcoYmwqWyFgidnWdi685K6rvWCTww95tN1Gbm0rC7+qUHK8txA96Ocps5NTexWbM7jEPv1X
IMR+/n/5l98N4z6LJApBGP3jjVXXhLoWgb+r6K1PEna2OEIdhoiuejOt2bspUYH3P7/oX/zqLnkK
bq0lufDdoffDckAyIaL8zDyPcWsczXpgvoGI9vcfTBcbokFkjTUR4sb7R4aeoz6aOv3sZcR8zABy
FJP3X3EzcCT92yLjgC6FwsiT4hIa+/Ar03kb10zgLkbgxvampg3gM8jftDjWIIsKX7kUQS+SnNPh
3jC6GI86zUK8Sy2jg9ilV2+4EQP2cYQEcKQ7onRXlEbFDvPZxsn8uI6CC6Z7rucPxYjNUM2evE1I
PUwrqD3BzRznbAlBGFIy6XmqfHAo43yoBXmOVT9W9VvUY3BbwQxhgg+7DidsOC/ti6ZWWo8jpr0c
XFYb37coT2tKp4wDAVyL4j29MxL2tqoxfcBA8wbEYG6seGLHi1AbrHM5ugGd24VKnm0jVosTiRKu
deFIY+dWlvUQIL66q0nzrNvaqjBPI+1Z8PCMOjsvVVczdsPSMlfTgDMBN749PHHWnmDLVzndccix
GcjzpqTQoJgUf4QJePsqorzSGK222kvYmeNbHccghPPWiX17sO1+7dZadMf36B1MrA3egdG+h3va
bcKTrFCsDsUUtfe6xZRoG+ZtcMCLMmjrskFZw4oWVRQVJsUQ7Wjf7AsfkSV5c5n1TKtQM0xA6lU7
Fxfw9S3OfixhE81rNnOPsKm1V2QFnB+gYe29J2F/HINODO4WN6b5lHMmJWjjjTM1x5VmyVXtRssM
izH4naXs6iaEf35VZFxhHcOQv89j6VGTh2frgZdKuONfB+XtMmn/4sInv3DdlOrnykrqm7lv7FOl
e+FzxHwe510c5cZO1iONB4yqYwafdo+nRIx45Vy6UjdmX9bpOiI2wDyU+VLpZ443JH7kDSUwOx1p
v5RS01DcF8OULcP8WRk9KFuwzw0n2Hkov6LcUiZHJru4okGtxQabjJRSdl5ErmOOnZyfd07CF5sa
brUSOcUQ6zCvpxdstx0FHQ0cMWtcrHkUf2f+HMVYnshAL90I1WDRAV1QE1AknZlekhRchmL2UAy+
m7jDXauS9gKhyXoDoiCnm8Q2hpOJ6eCqiC18Y3lngkpMcpBvKxrf5mGVdQbs7Hz2KE7NU5t2V3xE
+DZje07BhQpGY0wIa061PZU743puO1pgljAJQ456Sbv3gxn4vVcAZ5vCkagKNdnO2+ASIFpVPbB2
rdF5bppqKXMXEo3PTysdi19gdeOLGg3xgImyeRo4Dt45aO/ElGI5ybWpddbzUE3pg3Ay+5xYs/rq
jZlLH4PwGmpdvSI5FASrs4OXReNVNfLo7bCkFYcuK4C88VnLr2D6+IFQeLKvuh6EX/g/QDbjhIFs
loNa6s0M5qBrFN6Tl1qBTT96Lalw99oMuvDcTV+CnFjCxuS7DbEH4RT0oX3rl2mi109KzAMzqjGL
Xyd+hphpTN7fw6srXmSiBV/c3K3KVYE+9VQ2hvg0WgJ1IvHi/JqmATCwupeARbaLIlFrU/AmRNyL
xxtXsyF5armjvgRaFF2aDRGwNeVatsTPNkcSY+1cDwzyQe1hmLBKAEKhYz8Uou/vdQKb/WrUMdQ0
sRYy/yCGyhSLnBXYzQpgRDiL4ZPBzP2MATNNkNHowVgRMUrUDqcmjt2c9vRLLK2cc0il2CCQGgrz
1rSJhy4Y59CIUVyU8YbDwsb3ybIMSL5umM3zAlPtKjLN4YZexPQ8FNOEOmRrxgURXBsvct9a+qaz
zWqiZ3kxhpOPIH5UDH16TrjvXeTJMs2xAgoUmSHTEDTbhbgbilwc+3hIDj1WTfdyZCUvn7KOUEO0
FqbCFUmQ3WAFqorc8xyUUTtTF25dU4dKxpkeslU52KgfKGr1YN3ZWY05p2AgfNXWgjbORajOfI0B
gXnUSG41l02axJqPMseTa5cmjnIktBx2I0/FSEKDOgXgNXO1vOxC+t5LEzSpO8wq3fSaY54Mi96R
vOg8scG9iJPRGmiLhFlU4P8UOGyGPoBxaKteP2l5bI4r3QrlF5Ip04Uodbdf6bPsc9g4UvvWJ1rD
8Jm2u20zTnO7KWJdPXUIdzc6o9pXLbKNV/bfYoYppvjpyzqKhgNd7fA4taJJx41WueJcEibKNxZg
TN345KpGv6+mKk79cmpCtaeSKGzR+xSldqVVwNbVonoa6ZTJJhS2MbXDrcOA5Zs9xmRvGbgm416S
ro7XI8oZyeWBUgDwjGWibaRbO1dpM4YOlndik5vJQrFf65TpkBwr6R1a91TKPsZx64w+Y9LsMdDd
iQE6qK32FHjcPj44G16U4Oa4s4SsbA+HOIb9lbCiQPpAIk0U7lw+j8t0aENJMqV8IkGEWHshej16
4NIgZU+AabejyOgBGdsGe48lk1Lb6DFBmg2jN8mtqI9Ia5CkghfCeaBDoFYS3glqnh2j5kW0ZeuR
UnIH5AefN5Bla011UU4bAIaMAOHWIh5qqwGrTNLPgC+pIegNpDsTUWBQ4VCtB8Vdv3GSoGOIZdmJ
WJytYbWOMYITua6DprrUzZFZc2MMLtpDQ9kP6SL6dfd0vUjtgpxpHx1HXgUk0GzCDYesKaxHyHPu
Aeto1vutJuvPTMgyPO/6hEXcThwXx2yoyEzlOGC9+wy/e15ez4QB1SpjyHueM8N5MqsBElngVRP7
E8o+ydslAewSx4I8umImVMGKrrBswYldio9RcbRrPLwEJt3GgscGV4eNgzX09CY0Ab0Q2xAlO1vz
NuriNX3VWGhqB/PHiqwjrnqH2MDg11ZgvI2d1XV7M2jAmY5g6nYU3GjUK5EVGLcc2SnF0mDKa3tq
srI76ic6d19Pg6OtMY84/KUGw3p/rG1djx7A+SVMDe0ZsREITUiSipdIvk3busMcyYMh/FLHO7lu
auWql96l1lYhhQRkFwfDa/RdBQtLFEThLccj4dqWY7LtCPkk1xOQJUq782MfFlp/GPFu0cfiYeFc
D6GJNL80yb42fNFo6nbEBL3oKIKk02ykYgxaSIpJt5uMi66UMZ5BdipULKJRGXBBypCyWmyJOBnb
WV4j5SJGZcGcPiSzF3vQCRazGmctQdWuxj57dCPtfrQxE50y6mraQxl7Se/PKW0oneqd9Duc4T9p
r3+ay7n1v8/F3xXZc6qe38+d+Bvf50628Rv+CNt28UF6zJAWXsYfZFCd1JZnOBjgLGgWP5JBmVWR
wDKdBcbyvXLxX1MnzfgNjg7U0KVRERem7Tp/Z+z0/pzpcPhjyKozayWYj7P9I0cLbXFogG2Y9IZO
9Vc1sF+POx1p4Ydv5C9GQO+HM39cxoLcAXGJiM3Hgz6N700QzGKhj8fNhcY541AP7WITDstN5EzO
3c+vx0vp3aETIgomIwcWgQExBFbJR0xJkLS8cTjl4HvlhdhCqqR8j81Vnll45DPcCDQm6VUXEpRE
4mXdbvAYHxWjBYgiAl2NEHyeyfaMbJa5R2GMwtsK0QNPpZsmgjm4Rg5LQEX3rRZoqFsqHlpCThhj
WuVrIrJwNI7OFJCNT8KUM/xqKLUOg3urjJihMi1ywoCebXWOo1ZOaROIONV9Mg0vxAN62mgIC3jM
ADOdw3u/7nWLt5qf8vpz5vXgemD9v9R5NqnBR+gVIUYfXdfwk9rEi2TFGcFxagPLvnIzb4/KFHJw
iBIS4J/taWjnT05lpLysxgbH4L6tFX9uXbeNHu50US1CcEvwDEciIQ/axFdE1aYR9Cj6lgtcO4hl
GKyKwknGBfzOHgCLHE5QjLNSCl+vWfTNTYRdGIHXxAA32pzHFT4JVxPo44itTOwQ/SvT5dzjplp9
dmulR8es6zUPbyYfPFhlqqizU2Yb6SM2qUoeQhYydMRyNgrOYzae3Kcm1LPmQLPEZPJWQs8p3mhk
q++NrM3Ng0aWjn4+/Nf1YjOMOPVwCvKIYWSueS8MjMIr0hk5rG9iQPE33N6yXktdc/Qd37mGFAi+
t96WQelFL0MCeOs1L2ZRsG9vZ4NjRZxb2allYKH5s8XMAaQUtm/3a8KgN9mWiralLZ3kE/0LqTlL
VPQe03BGt9vg2Lz5kiA4kfvvs9ty1rQCaZCugGTJGJCxx0VcaTRFjHnX3ZWorfIyLTsCABOxjt+t
Z4l+lQ76YJ0Kw/A4WOFxG0HXJIiIK0zMpUXOBhPSvJrMoRcW50NdFVvVeIE8yTas5PUYRiXvGXzU
JTyquPBwiyjbbtsDYH69phAjzQqxGQdsB/VGhIokEx5Ss2THQ2uUU2zDemzmLxAIGJqs6kRwKMyS
hpqztnYFqnnGz3ZjFZXpXdVhWy6hCzfJ7jRlqe7KZvRu3IuaLQSTKDfXDlowZ/tJgsuwJRvsyGiT
cJP34M4L3PRBCgOzdzN12asplHzpSw0FEVSGA5c9/FIkvLRmQ4lHj2RcusOCXU6HChOmPMYSpv8V
fml62DtCnoY/NF3fcQoJ5zlK/bnCZWHsVN0oZ18apay/eBVS8ZnTWZAiBnt13t+xwRUw+HWtKrCS
QUFIngo7zlrsKiTHHmLydxgYK4xRLcReS69KnngJWI6KeixB1Xw79NAZZrY83Ugt3J3IhFaXd0Bm
LeVdsWYVdbCGOhumHclALx+7U1U6U+1+nVucWfMhN9mD3kOOFdp0h4mVOD0N8xZswqJm/EH/FpiN
TUVYFj9I4dVVs3FiCWavcfCxlauBOjS57o1ysLJVwVLqXTO/V2ycJ24+L15pmec06ybRAZNw4irD
LT4hELZO0zo6QZtYi48z6AltYzWtG6Bx2oG2H9swZSYBt5b6P03vqAdh4TAetESrbCYKyklXnQtz
/pi0ZX0iHEUMNhH8HBwrYe3TzyBMPCUTNgq4QjPeGE/sCysOeyTkejk2QDwORR1/ISlJlu5En0DP
qdLL3XoISExlQYRVa8AA3/1iTv7+dclbBVaNyUsciYadE2ro+4mpNImeMMeOVlbHyY7EWEe+J5Wz
evz5++svrwM805S8KxGsPlCPeO/rLRYZMIpJiWsK3Eh/Fxe197dey3+8JJn4gyzgbQm85/3HcWLs
kE7AZbRK8+RhzkbGY9Whqe36QkSiN7c//1jvJ8HL16dTxUOblGfZDkz0D9cLCpqDZ0l0w6LYDTpy
TnpnZtJBsRQwBiZ7+oo2NP05CcrhF7/ce73m90uzJ1i0LlBWBOw//HKFPvUyIEKLGTxIN8wL0i2+
Vai5jKz8n3/Kf//x+JCWgLTuMl4nQP/+W+VlbWe9zaUMqJfXU0Q2kQaE8Bcf6N+/y+WDmBizFtYq
SfX3V+mmiTy+NUcrMcxNxdut5MMEmf1ZiDZfuwXVj/SHRvveSrPvP+N/tvr/hC73w2/tP1OX/pq3
OEUXjfx//vPuOW+Lf6C9/9f/+sf0j5v6v/53/qLK13db/+Vf+L71d0A5mOxDudkAN/PmRV/5vvX/
HfJgsYcH2QqWEDThn4IzerNAkkE/QKU20YD+3Prrv+kGZwn+GqeDpduKM+Hf2fz/jt3+U/5FW+Lu
QXZ2zWWLDzf0w0ORwmSa8oo2FCUoDm3Lg57PzbgehLXXU1VfJoGpKYa9MWd6J+2Cg5OhJPH0Rtax
j7Q+9bPEyR7IdFS0h9OIsm7DaX6Clar5IcmOe0TD1vzForXU4f0gWvN/DZ8SOgVSOT4UCd/x/Z2f
CDj4tfOlt4mrr4LeMG4iFU4x7tsmPocWc4nI7fMzW0yo3FkdhNdgqKo3kHfWpZVagpZrc/yk6XV8
nY7SobkY+95ppCabXbjWD1968n333Cq62GT6PG1aXckLRg8G+SaVai+UmA6vOrbW2yEfx63dWf3X
GMTrpRYGzqanYhXZos7ji6mgdKdngsrAjgKPNQQYXCvAfpo3vNR40VRhX1ipRoQJj1DxixXivXCJ
BG7+DmLm7SE9NlDuhxWixfKQOsv35FAdqntXwClB+5Dn2JhOi1fXwNH7+9Pwn4Xhn8uT9pMZwKqr
SWc+/2P73BTvVoPlr31fDczfINJCHAbUQhQClwK37R/+E/s327DYVkCz5sjv8Pb4czmAqwfMdlkO
oMXwl/5cDjwGC7xLsDy4aKu/F0D+HeoLFt5/e66QHTFtw9RmD2N9LF5IEzJEmOjYMRckjtq+mq+s
zLNeW42NbE9qB3II0ADkPLlDMTa/5GG8pW55z95BX5tUHZurajI2UdBu2BwG/qBFBDZcrYM/4Tmn
OYjQB9MEbtUktnLy1L5MZ7aeE3HQNqh1v21i8mnioa7b4zQwCE9NWGLwpIinU9V3Kpr4LtJmaqua
fgF0BNeqGKHmenJLZmVVT0F4SfKq2rhsaq/dXoCv8GCc4RcFt9TV7W3NFoSRdnDGxPcY5D3NQzCm
KmebRcGwlUSlHqHz5eQp8ovJiCQL3Kz7A5uWz9nYRLtyBkVpVhROzSAFQK+ChSbK9JD1sU1Gj+rZ
1IKbh8D8RgDT2wTV0NxgeZzfbE09mS7DcnM2Ur8pkvhA4VOzybjodex14pS7Q3JmhGQcssiq11Rk
9g/KyQrSmMFoHJHA6U4w0EtuRQiruQrtc8nRfyrlk9enxreRLuqWjldiC35ulPp5GqEP+FUjggvX
HEuDq4qZvM5sXXqOnhebgYPuNsT08VZFBlWFEZVnG7tFzFx5FI58Keh4YyI+ms1NmJjOYwp0hDOT
mqebokqzK4ungpY9MtycnSgSb2x3qG7g7eSXqnbePBoNBZ3v9EYjlg3TYQKdteOVIyf66VsvUjsZ
OiFxtjgHSNA1vUIczQfYBB0DTn8IM++zGeOy/No0IfHQpoI3mlkNZdp9ahr3lR7qV33tUHitsVbP
hqqYidN0RRmzLJDmMBF3QcVYVs01woiF2FOnY3aExi6ve49fI0pUuWFgM18HdXlFUInZVwWo7ArV
GFJFlU3HOXQ+McIwoTCbgrS3IfbkvTH1zsGEOm4+4bP1C6nr63bkJKCWsMiM2LQi5LcqdXtXzba1
JD0OmArnaxiI0RE/6Sbkj1jhGU/BhOiaX+EFuBCJfoGszUGup+19+kxe7jIkiBG66oRUS3zWBXGH
NNHRn7ZWHMysXCMPjTUopmjHdbBKs3tf9XZ1iff72uqdXZoh+CfMorLmnsH6GrdJuht1uBdJP16N
oVq38oBtvi/uKrvelf0Ey/GFufhmxLlLHOyzbsfNbZd018EylBIVWrjXbWui3HpgntKaXN3EwcvK
IUCkpJAmCJqxuWlzau282d0zGgv2KWIv50d+Vc07uarMD/xU2z4dTynVc5yWzV2PHgCqG1jFIKml
pwbw2DOsv7EjrhvFyciRNHQ2FS1tdzw2F0Z8M4WYvfQnxZGbONHamu3dBA8J4fxgZTNQhvwwtfG1
6RbU5znricSuwGEUqTfxf9g7jx3JlSVNv0vveUEtFrOhZqjUqjZEiipqrfn0/bHuYLpvozGN2Q8K
B8gTGRlBOt3Nzc1+QVQxsOCOBiVbXxaqVVB3YCoAT1YbAzE9qGVxarwYsDCdYqjQp7GGX7EoS5c0
32ZnLbI/TQmnJG+Ho41vOpPYvbfd8oMlJeadrMYI77kzvX53Wstb3aFPhXKoJOAlNCrS11YXa3It
EW92l2zA0Tyv4/KhQU0fOmGjHklD4yALHhjilkHYk9sbCBY4dk2WRPRhesXPEa9x4UOmZ/h/G7Dn
EtE41PlmhUwGEzbkeca0cKFRe9tQPmGr/jsTxK96Y6ik1Cweqh2EOEAHpHx3D8dADJWMSXhUt3j4
Ufb+kQN8/Ah3MZPtRBZueYr8khfD0IMvJFrzVYuBcsit0IdLC6rFRmo+SpJWerUkGVQGLah3oaln
uht97AmACh7rPIezjqbpZ9EP1hUzND+J5ZEWqrx7oHrh2TZw3CVNRehXfKLEUQPTNt9LwcRHEl/u
aLEAFpSzeOmzPDuhd2KdzMSc6Pbm7QXjYRNhPYv6oOkMGGlK5XJfdrObji0cdZTWL11c53e08In9
6YuxsTIacXzrqsZXi0/EBxwtTZ6MbKMo3oi/zUwPEz0+1UMDM/nQMjxEkRR9PSczHqJC0VGtla9m
MX1XazY48aDCamyKh16SvqHiQ0lOJjYfKQurVYKYasheqxceil1oFx4oo31HhcI08tXDURFX8BTG
m7UBCyoVOmrIYSxOShHZrvb2O4a9T7eqPq2ilf/MS2kGWlP/WH1zWhB/8o2kcCpNddpqnpxaTL08
rm7gOu+6jqpF3mPbOtepVxibE3et2xYzLVTa/q/7/jEANejIVXGefMekzz4m3WA0b0iUXSimVdC/
cm+c1lATPtAbCWCYJzYcxDfDLIJc+MCFK5y6BXWYFSYplKu672qXWQI2H/6OZgSTWD/0CEmpzRrt
ic5yQCZGNeZ7CoJ3SjKds3aG0pjXX4aB5hUYnCviA9E0YCWIT+FWl1erU1/iLn2PVeE0z9OpYBI3
aWMnY35G5tSZakrqSiL+ivuD893C64fXYVx3Y3rLNuEkC8qzAP6WKjFO1lb9e5+fusFIfdzfCwr0
+DTMm/pHjzVPybUglj/VCTBIThFYTNBaX7Unyinv2/CnMspwrpIr1UQs5GEHKGJ+a0opbOMe7Vsz
u88n1Zan9N4C9Hs4EVHL3ESWOSKplNB800yvqXJeKIWjx/ANvytKWs2TB6BFaNnSCdwZ8sW31l9A
ZBDPG+k6r5pCo1m6WvEcdJUgRKY4RKVZ2AIFdVrvtpiXdjq8pWtyVra3DYyWWSX+ukJtRIHJzsWl
PdFJbuwsmR9n7EFhrz1wZsH13qq9KbZ+WLRuOihBXA6JLRoxLsedIjrZIvzobRulluUzYA5TA4pP
GjWgvszdDEAseTkHP1F/1oT+s0/FQAEmsRM2EjHrWID9LQYBhL/yo4zpqaHAeRa6aJtzx6gsBycT
V+pQH21EehZ5cTUHoEx7WX0Uw2+z1G8Izr/L0uZP3RaqheZr7Q4Yaikx5GpcarycU6PEmAET7SjS
0FyAVFUqPF68R61icjVUd+VWvdCKu2AEWtuilDxMxvSCNqrgVsvHXk1upZdNqMwwXGE95tyotZ3G
6odHGRXoqaDM565okbK0bJA07lyoJx2uLyI0xa3vMA2pwerqM6g8Y1pyjzrhtTW6gmKX4Q2p/Ji0
h8acPDx2JBrzON8LKdviCnYMUAYaSqJtiYMrI/8urZqrLxPMM4jt1IIwGaWPQosGoR4O7a5KvyDc
B/Xdsub6GSo96A1tsM6WwPTTZ2ADgCG1503J3qXmGZLsbWyVp6ZBDJHC3iSMD6nZnXVZvhjjcihA
k3HC+qcIfxo3ydaT7kHt5Ucw1CFc+1+LaN6jwuoLFrg+wYWpHYCusSfGvlSHS7WYz6ghzf4ujj9H
QPcr8JVE0DkoNetoK710tGLQirSP3NQvWtrnIru2lcaQINF2ANpmzAj7bG+weujNqaV/yLAEKJUi
doorfBbOwGI90chAjGgaU701XUrunmDJ30n/VaMUG5Cqp0wllZaHPL3SlvmQNvOXXK7xSTNK7wDx
yAK0wETO38CHeBl1T+qGPDdUUXLiwnxo7FOZZecADgiZK/4cQUxOc3mDgmqTnTiYJjlKhTW1svhD
odtrda2U+KYmtzj7VTckJOpdWQzBTB9DG7qPgZJ6VcK0ktEXb8VfSlL6BUzTEWzdkuweXjOehnBH
u/8TQ4c/hekiFEMDyCg/acQF+bp5ZsYD0YRnwF5RnYFH07OAY2u4KqhfyngAgDV0qhbTIbAcAcYv
TpqriINpOiomMAcgskGCih+N7ldeocpWm7Xh7+qjYlYKTFE04pbC9GOkvrtkQ8VLkyJUhWbHMLCO
Al0GaRbn3MIxy+K1Q8Ug24wwW60bEBrTEcovFGQdVfoEn3u/qdgDJ9/Ii2DKl4Iy7PLTJL0BLvrU
CoBWtfKMryzmuAj8wjKKbSzywN/A47ObGiPwNJYAyiUdG2ltQkm2F3kLqKBM8Iebxu76/qmHDPGa
NjG9lwwhh+uwtghvgWfzAPbgGDglbJio04HxIr9SEm0nTOhnRS2+BE15X4jPiK3HIH2FY0pCqgTm
dC9vyleFsBrmIN2TtBp+g+jTiR75m9ylj4um9m+5WPzkx14aY6klQO2GSYmW3YO2jaInt9kNPeKf
oRNOfVYpAAp1BIMMF7WVn05dnI0pZK046uryjT6HB5RMcKwBAQVRbAJ2fm9OhEvCVnqfWxz3ZFRs
rvXc5TdUUa1wGzR8RZqyh5k0l/lkSYBYq/7GSVfw59pSomkptKdylAewMXX6PupG8QuBw9Qu6710
MlUeLvpByKMDt/8SUE0FbDYfkCzJvM67YIWWSUHekWRo0EB1Ft0fy124QIwpF1cRJlGyBSOrGtRe
dvUPzO52Bq2DjE+RK9Ndoh3cBG03UXWpG1pPIH6PFnsi9WnmSlO8NJDy5Fa6AG8Uly6oC2FqUAvB
Ac50Y3p82iu683Rf0Z9N+kBoNwFZhAQQ50ofOgEYjnrLIdG9k4Lft8sMdHwj5NJTi7OblSkLh29h
jMDz0K8eZlTRUAGSTqYMWguDuSQFaLRDVrVpm9H448CBaAuNsoa6XcXPKonF20QczXhuiJE7aino
4Y5nEg6U6COuTrkPOA7HNOSo8CcqULS0VNHjK0g2EA9ALK7Mx1BH0UC9GXT9cP2m/xztWGpjIJ5s
Sbj1Rn9GPdKi0sxOQGdWqEnJmr1yxC5hRuNJlNd2vTbGLR4Hwcl0CyRDyS/DiezXnvu0vk7Jzs1P
ZtE+UEIqN9NbBgE1QsqUmu73VBr3Z03NssJFBV7gBGlZqb1ZUhZVOKXFLpqH22tXN6ni6yprCdvm
I+1MNlvPxXY4J2gM5J5hxEaH5KhFb+7bZFsWo9FoaL7jjqX1hRLme4GYk43lldRe8duuEwkMBAMV
xbVVl5d8WcWVbBcTA5zGdwn5xc5Yjf5WbmO3gBUw9PUpnwA//eYAlxq/M+DizrwM4DpTLdbX9yrb
lwv82T1EAKLC73tdF2ftzSyU90aXHjt1olNKJJDOMUAXIlMGojWooaLHgQYVGycBtaRQ0RFNiGdt
bV5z3TRbG72FSXNnpLaBmvISKYFFFwo+ts6z0Pd8uOrDDIYMSO4B9CgK7avRFLzKEUEYJ3jjtVb7
lIiRIdLAHR4qyLMWVElMrrdBfZaAeInGHTQArXXR2BYe9aEEPNBa0xflaPlhk9bhdzOSoZQWwllj
3wLfqrfh1Ipz89FKSNXDQ9bkPVrETcQO0YrBilSHPGuttTUIbXnvHtMsbwHBxslDHsdx6prdrqML
tiIjAJxexkceoTatS7P3DPwN1PZye5gGHMBU8BobFhgjZSxkxDg/FIn0e9RjK9LmwnpqR818BEfX
XGUkfh6ozOMWVmABf+pRuUSRqNKsN0y1tYeuXtCu6Ka8WPDkG/oR/NqwUdgApHBCyqo9nv6CcEyb
adY95yfNgaqRY1MNsK1LjQZ6ZYx1kL/SpnxDOHD8I/Ymcx3c6OZgHVo/1eCM7hB1F/yu2ORzpSac
F6QLgBGqXkZBDoHGfxWhwkOkW3sR/IpWJvJTQbh8x5u5PeUIkjzFY08+oi7oztrTTLVNIxm/HT7t
78NExR7ASZwjohKvGKLUZRrMFWfjfBikb/gG4HbGWape82LTKDMmApaObdqgnyP1v6WkvmMelbaC
nPMflMAkJuoCmSWQx4EthnFG4MnMbrCHKZLWxBeS9qSdHvOuwmlLGRL1Q2kGHEhKnYr+ZWxN2PLr
AeBIDIRjW2WWKP1IHN9AU6Ef1Eww1WDirzs1vzFdXqi5LtBeFnFGTf4QkG9UkmT1Dlgr4YruR9CK
SmzQwJ5KH12nIaQMp0Tammj3PboAHNaUJlL2X2n/uPRJ7sR0wS9UPjfDQCpoVrJTxyo8gSZRYNqP
jWZPwB3dSpCy31Kxk+KsUrydZGyT7xHvUZ8WmMlkRDtwa1gWz3jNcvClBD2AAdXWazklKsdWnNYL
dbtJGrIhNT32swZEMWS8xweFCEPagWrEsj4rSITYMiWGEE1nzNHHRnCSVBvAyFKS5FmI67lQJOov
Zj/7pQKeoFOqQ4GxFp1Zi6mojrdpAchesp1qecCyKsEqFe/dpj0hr2ovTSCs1nmtkp9aLYOhhHJP
amMMCIRYWwhqm6QiJu3YY0+M9+myIPZDCw1eT6vS8CHKtDbI0xoJ2H6+qs0Sn9R+0zj8FMqPXo3C
G5YjaYXCx6K/FgBtF0XyZvk+7sbsXR/yM1oC/de6V+m12lblz0LigB4apHcAIHLxXgJ//l2qSvkh
qaN6ijfBNde09/o6BjJPRcbowzk1W2S5SgEl5Kot6jVgflZpNENnfEc3Jf9BEyK9g82mfKu73uUE
ZcDXRqGWL/BEpQ+QgQi5DwDPnSUfhM+k7+BngfyK0rSYnqVdQrraFKz5bpOT/WExxpiyuzjqX3mv
Fic5E3v0PqRg0g765arqP61UohZPhiR5i1zMn0D5KU8sY3en1GUVmrBBgmwXDM5cxh7UaG7AaX9A
3Zt5Ep+3DQB7iZa0M2MV+771lRQsaSU7ljghetXcJWyBLs4JoKItRBjiJLMiMVb8gWDaiUC12cgx
PrGOJblmo5/uIIUOSHaOnjtKCgmifRbmJyDtPRUdeWdOqPHuk6W/LvvqrbUStrKQ/oxosNtqM5zH
NSu8eJrGsImBuxU71okgby+GRcUeZvoT6socZsdhDoeNPUhK0BCkIGpo4CDLJn6hwZkH0ILzSyNV
4iG2p3t6s+33xtB8rFn/O59XN68GzipdziGrrk8TpXgHb+jGLaTkNI/Vq1CCvok75dPYJgpLaS74
OqgKZDKCxKzjqDURC6Sk/gKIYLz1yAfdTSgonTOh6n1qWjiUjKR0poBjZTH1d3qrPc0L6uhUHxHE
H4z4CzzWmWaEu2jjHoiN8NGhlRE262qrFdPYapH/FegOjZNieOb8k6M+gpSgHLb1UDnbOD/EiQ4G
vGZcgJEZ3mTOb2tSIEeaaDeKNvkr6WcRNNo8e4T3IM4GtGOTARkGc3s0ldylL+QniNj7M7BnT5Wa
DUDQrEWiqUuRRbE33Op+/tjQpSa17ilWKIlwX2rvSOAGw9SfEkq73nYcbhR9g7Rrjf6c5OdpU5Jw
RFOcrmwBFEvsR0CUVZG4RWmS/6ryndLrlIkz6ZD3znGh6dnealenUGcu3+a+aBQ8RJ/jdRtJMnyw
jbohIEjpsUxHOsdG5ckJTk+C1AFfS35tZrNRZWvJmKbxTQXoL3ZWh/QqTLtO1ZZ7waQtW5KHOeD1
IRfSVncWaY2GdQxLldpjnmb9w7IwY4oSLxmLjaQz9dwvq6m8VEhdPFmxeLWsQYqQ7X0Gi3+Rk/Vn
XY1T13ZnczcuGLe8Wn9Lfcv4RAaPmjHWBrgAGOtPQuFOztP+NiAu8ivPCuNOF4uSGkU/hcTdydNK
tCDNqs5JPriZBV+AB10uvsbJ6OyYlZbSXXQPPy5AtcjVT0NyQy74RaWIj046qlKU+oUWcRwMZ/ah
eKBFGFYmmp8pAo6zubI7LaRfShUWQ+8NwnRXa6gFrfn7gUd92Dpg8f1WP+QwyD5hepiPWICXO50m
pu1aiOXZGhPSilVWn1dOAhhiz4OHtQKkj6b2FRT5vIouSzCP5XhZDOUkU8QDX7vchniYXjEaSu9i
YfA1KF6PsFEpuY1IfUztqto4De12apmfXUdb0emaTb4uCzpizoBIj9ioFMQkdyzFX8ghShgHoTUF
5pVC4BIsqD76zaQA2kOyZ03W/jTV1fi1HuZg+ohKiTbVjwqejgAxLqakPwqD9CUrSVASEgFwOzzR
k4LkiWw9HbpPY4JW67jIEZyIc1KokVyTn1vNr3ZbnKyez4tQjSTi/eiqbVN4A0JdVtuWlNYJ7Fa5
AhZtxW9lrt0Wwx4nz7sfEFSPbV+cGyW7Q9TfRaZutSnx6wGnpS3UUzH1Z7l83Sg+zqmsvEyVdZoo
5EHYAtlX/S0LshDWVB5e1y0f3tZK8IqOrouJShOQxk32pXTXIG53H3mC4HaT0yygw7073bhOvrHC
L2VfzhxRXN6NwXgbquaJ42z5wu1UEFCXzmnNaAFSWahUjFfsGqY8uSgaPPD2jKNCer9MYuZPm3aX
Zz9yueSZjVeketdts2/UtbNyIPwA67h+9f2q3c3ZMv7AxJl0b8iBUK4r0pkOLFMrdgSWoGpD6Ujh
uiDE8lDViELbhblarwlHEOFMh1y4Uzaz/mgSTfsUj5pbyVUiyGIe68lsRWhg5G394OHe27ktsv8I
UGJdRQqD+g8iYaIUaPJC1TkeZrgzcCLNNkUlUdeRvekNGlJqKe7fRkqKQT0GPW7ILfQR89kZweYQ
wEopSc6JQvOSYvBvGD7wcGIvG1FPlUnMkHvT8w9lWrblGqvKRnFzyPGS4v2Sg6T99k/4yf8Hg/yb
ZYBePER2/i+kkN918VlMwpA2478gQv7P3/4TFcKW8A8NlJiI0AwY8r88hX+iQoD2/UPVONLomNZi
MC6DJPnfoiSy9g9kRwCViRq/AbPBpQzNNKb/69/4lQF4zBQBBnJAgE/8/wIQQ3LvXzAhdARUiMTI
F/wXjBWCfqqRzblyzaPs3J2Gm3AnhIpNx4is7woRkv9Vb+ZN9/AEmn3S43A7SU+9Ykt38UN2m31k
G670H8LYW/3Ky++WAIs1p3eHE34Zn2V08MEgUCGPH6nBdM69xF193UGF3KGj6JIKneao8NAzciZ+
hgcYtG7xGJ8wJgnWc+qwjYbdefBUR/Dms+KmkRByLHKlMAv7CNSWLwbqqQvoTbmbJ/hNqJ/ap+Sk
uAjj3gYqSjYKgC4y/H7ra351S26oDmCt6I6h6grXhUIjTf5LcTXC7iaf2AeD7rZdU1ePOFOdylsW
zWHrV+EQlL7qCeF0Mk/NQ3wv3Mqn4mTd0I8Lu9MY9l7mSNxn6iSecNUCbCwidEIMw66uKeA0O16o
udjFS3wPE95ev6rTGKle4eV8LBms/TvyBjf2n7H+cyCsu5kne/Ef3WFc/TbU/16G6kkhn+B2AQj1
kHgVDb4n3seX9ZQFTVB4gjNwZ1NQu6m/+F20e0rQnydXCvpQ/+jPg1v5FCxd5VRcUDz3jaCIyLHv
63Dmr5bH6iH198B6oLA2REiWPqCX5WA3cqLLhRa8ozl1gHidkznUc0/pKT9hjvZHOhX3xY/8bf0i
T+Y68LKzp2eHnMZFCsuZPeRsLyBv7ppI9RGs9IqgDUW/ctNwuhgP4Gcvm9u5YFtdxUH0zYX79ihe
qp/9leNfM5O5OzK4I3g0N9HtPe2m3KzrEBVP7UvtddH6R/RHR4sMt+JDsvv0PAdymAdaRC/Tk7zC
z6/qVXPLIFaidHJb1YZzfm9EAHAY7SyAvOPvxX19ylzNzYPMFd/UsD3J5+UNfyR3c2Uu1vTG74yf
N1cM1cfqTB02BEAPkMG8qY/SPTMxIBT7pdexTkRe+5nO5Yt0n32xfnhn/mBEW5BxjD2pgeBnd0gc
XvOLfCov+rU5m4/51WAF9Jc8Sk/1ST0P/4MWiPJXIOc/wKD/sdT/C0xwaSa5wbBKupLKUQRlFY4u
4CqHZq5t2C3X0Lt//oxB5husyjJqo91VPdGjhuwKz0pEk9irPtlwndLhzOaO/uLJjugU9mvmsgXb
iBk6ske1JQslt49YYX4RSiFYpfybI6fHLHJSt3MkV/ENv/BMnrfCLEeaNjlVAQ7E/BttEm63Ctaw
edDOUkjJ2sWrNKAy/BuB9dI4aVAVfu9f1cscjuciKF5MdLXDLNju2tBi9uPhNJ8fBcdwhFfV7Xlt
DOOP1Nej8kxzzwEG8GJ+JFc5km7JwRD3tCsgIa+Ikkh+3h+1Rzp4/nwyrpURJtF8Si7leb/F/uCr
d1qgNPcm747txAG9cF0DzeEM6aH87cQ+ABxb4vU/ABecz4/S/q6JCjBcbZBT7uCJJyCa9s8fJBDs
xWVN8t7YMR10BW10Fx3Jg910Wi55OAd4C1zNWxeOPp08f8Ybw6aQ7XEwcDIf6MAWWsxH0sE3Zpzb
Op8oBkX0GB3dPi7uhxh+UQMeylU415fdn100gZ3Gm87WPYRo/g81aJ/2tGc+qoZdBsghM/XkQHMN
N3MLt/RKD0yGXUfC3XY6vre8bl/JnZ5QoLeB1zm51/ipxxKIupDjWpCEore6hQ10zu1vuPq4pYOt
j7s4qJOfC090FDvzC5/ii937WzCx1QwecBZ7sv8k7AizS9S3V7eONNdyOUhbUc67uhDliZD28bPx
kbg90y977/l0zVUijMY8gWnMmc0zHQTHH41oshWbo0fY8iHpqX1J3P+JIAJ58l/h//+xjo7X/5Nk
z2Igm3wAK6+dp193trLGGQLBHl38VmrWhckN737vmg53wFBODuUQngQAJQZn4VXBfcKqy+eExY9I
MtuvCJ/4m1fZP7UD3d9ubHqbwcxIGm4blCeqUeeJZchh1j+W7MS3re4vM9CD2WdrtoHz+Ik3sCsO
Xu+Xi31Mm2OT5Bdu4nGFbK4zf60Hkt9H5ikmUOGuSyiPPaQdbPHXdCqj4wOHUGeOiU51W31cRp2U
oNl5A/8mr1/PZjB5YJSc4yVm0Ocxn4eQpjX/Lzp9VDyqfFDnIezMlKCJFeQRlRhu9vjwzqPZyGQZ
3X/eCAKD7szsLjyK2S6ULGYleMlAvZrO4hh29zpxdzLTR+dmmFo3Bo1NXPGJXtw5a8NvPvNnPp9x
le3eiT3dEwOo+oyn5CJKzD/dIas48XkMN3OKgsFL7Jkedaxg+8NjcQBiONsXnXSqxhxrX4Zzx9xR
g91FJcYpXcHRI4R3HNiLxM7Vr3mcFtPU8lPWrItbkmMGI892Oya6K3qzu7FwgGLwZI7fHWMGRJaH
mfgJe0fpHRujxkRG3JrAqTGVjQglTf+Yyo1n8XeS2/AlNfeAQYR2wZzJjV3kYbmdI1Ua/emMi4/P
H/FFCFU71M143sfUa8Jj8Opofzevy2ljOAau2uTZk08EcdBeQMOdumOiunog3B1P2nC3sCYGGEzg
xO+D0uudJ9qe3MPGhKudP2BPbIvLTYkKtKz/joVm51w0jsJ/Bxn6LUldzOyR2TgUv0WAmgnL5YTy
eQz0UA9HduXMjT0rFM7EoLNwv4RDuDGPj+9SyfKONZK4+MD9nZgSWwWq+jygNuh1B4sgwiUbj2ew
8o4pAX73NIVATALaMja8fS8leIA1CEaGmLzDAV7sDN7+vr8DYvF0+ngB4SoE9NKz1eWBwfxWIeva
JTNPZFfuvmiLRL1Pi51X0mAJBVbxMVMxRgrk0+wLYe+HsbOcrWgIQd6wHEbeUjtQnojAs7eRhqSk
uoRoB9xmNH6rhGHrcsSqMkAvhylzTMuFoc3cmhFVmAa9azCrZMZy8xjRgCX1YL4sDzQYSTQyEhDp
WrnHeLdcjOoUIemvy6fZuFTzRBQ2E3Ikv+c66qA8xsPJeM/G/TdEBDNYeC7LDUI2scRkUlakqxMr
AYdAFjL9ODYK1gVptBiYV+1bZ/kCMA5Mtpje2dz2UwjQgWK5Exu85nVhOVL54k4ovBCDTaY0lTO+
2bINX+ZJlRH5q0PaFsYu1QcfdrST8N1SZHqWC6CHzy0Z5NFnYF2syf7GNvHvDF99iYh17DzHat0c
6QhDeHMErFRHIf9suXXcUy6DxiQRiJq60zkgtV16B57kjynDSLpz7HpcynxJyS2oWNj46D2mP83t
GOrupHGhJcNA9OT3rWeRkptB/hyTYrd3VdCRqKSuQnzCXfK869f6rnrYfq/hkSiMZDYZ6UofEjlY
6nEg8TbrRhubOj75eMk6Lq7JiUZB7ksh/3uq/epUnLDsC1B6gcKY3kHIuyI48zslW958K6Ci4JAE
UbB7KX2OVCHX4qPE7VBH9JlgNpY/QeesNmQUb7apx5AlNUHrZyHAOt5FNuJy8rczG0wOWdGRdgmc
T7DtPP75oy3+0FHhzGA5rXfkLThkubW/XafbetGd3Aea4u2eFYwkamvY0tPm42VP4VQSR0rsWLc2
VILdw/PdpX4ZtWdaH8+gR0Z+EJ+Ml05/2WgdXkjEPDAgcEsDcM2OFuiKwynAzhgW07U8/XkmmEQI
vkTNC+PLRMEc9W7iFFKf5fsFNk5rZy8UvcjglF/Y9j2r94gVcTrEd/QJibJI/8h+wzc+6/dVkHgl
nttgWOzEA8mXPAgeltBhFbBFkmYeeSiAO81LAsFDeMUHoeYkvIy5Nj8jnu9Mbmx/j2FBJqUFvGB3
zmDfk5t+1vBC7HHzikt2Oaw6nMlXgsVvPdK8cCg/1S5ElzuLrF84zqb82bv8FMOkZ57wQ/PMm8n5
jseLMLGPqBIQbsRAHJMxbKLjHGb9fW4WHzj4+SdGccIv0lMmoDBc4nBwaWE8AzeXo6yP9iD14VG4
+YfEfPgGXG3H34uLA5n3CQSAoEBJyjZZiVyj4RieaoMYY3Zh+8HcpXVrb+6RhlJasgHws6hQjOIr
UqCUQA05c3G8FF0roJAnBbyKnII9/hkIqwBKtgZRGy5H/q6iLOq99LZr/vpn88FT83VHdouYwMrx
q+MbENe1ARdzjX+vwrboW4TCg+zrfucflzGSJ+c0QX7Kx/KGwJvqN2xuR1pHEkRYw+nBaUMOolc6
Cy76RoQR6ruuznqYOPMBJiTxxPXEPlJg5q7zOToKGy0X7xyLpuXbYUP/TbpxLyHZPib3ftqdlz95
cOSzx3AdRxD6zFzOxDHv2D3EN2Sd+cj5hCGA3bNlHxdFQLExEeCeMBknIJGdcxCQeQ1UO0M2si8a
xP/NBjhHfJ9s4YwVAzm15NUEOzdnTy3IpLgPBp1jaFB7Ixc7uTsXgo8YQf5IBy2S6Iz90PS7Z/pB
vhWB6g+wfmd1CsHxTrZfZ73TuAE1tE7Mo+cuYrzYlBZveN39gtwDpA17b+7NgRm2nDbYSIOj/jIG
6RGGvWOUOQIQlEkLLnNmN38GMkbBb/mi3KNnTcYv2vwBF0wi5aeReMpueXTk2KZBWi/bnEBUF4cy
ErHUa39z1GaHOY6LAlnFf6qy/TdCI+pfdu1/d4ylJvaf028TxQPk6FrpSpJKpllhfU5hiX3d+yFP
8UAFbuwhaHFwAOABGGRWC+cKDp2sb6wniICQINnqaGiTqOxuEpb3R761RvR+qHCkBDjqU9SSyExt
+CIv8TW+9hfrro9kb46WQKLCgd0NuwU1JpLq5aRRM0Kd63nzaDNFMfne4uhEbJHoT6EmrE7DFQ7E
uQ9r/tNdgpCXXcezHh0RcfLNp/k4tnGFdMzeVvveYBOqguFlt+u74Zo/Db+PbUB6PvY3WiYu9J0Q
0AlbwPAAhNX+nlncFfvBEaqw2+afeMR5djs4V0QHLQQbtvPrmWV0RLXKyd0UeBh55rGvmG5/FoiG
kmue9D8SiS/1I7eFJ0HcrBk8CksU6Y4tZedguZCi8v0OlRNn88FKcM4YjqTVPzallfW2uIQJ3nPk
aPHD6h/ZjUahgazZll9398gNjvIdzUx/IJAdA8FeGgiB7jfu/vd2UpJP2ekIUzyRgW0E1SavifZT
rTwMOsvdbihl0WplzS5k0kTylT5vMFEgGnz9iVsnDMT27s2vwsPOQlO81VNOALAjjV17DtmYg414
qXgsDs5ZmZ+TK5kBPlacj4480nJrMsQjx+a0wD1gSeVo4x1qsFfxLX+o2jATSfXy68LyPoKIjNmT
41QkYS2tGbI7w6W5wpxc+BmxD/G8nRP/JSdTnKLepllMjCgfVixaTshD2Xl4HG05XLNmafNzBCTA
eMvdkSLiK+kdKZ7idaIP87w9lZ7IBR2JIRBMf4rYWoklLVHjSOmAEB+VHJK6VrkchxKD9Zj/jVz/
Tt2ZJUeOHOt6K9oA2jAD8XIecmSSTIJTFVn1AqsqkpjnGbu5a7kbux/YLTUTSWVaSS/3HNORZOru
8oxADB7u/8A5du3+im+8227VcyZNJQc0VjmpUNH4s0WAdLj3mn2yW/Gu/zf1ZWiNH3drEuUGuDzb
2ruviqNfomVFGWLK975g4fGAY7W6B0q8mhJZm6NxSi2VTXorOR1V5vqbsQsejNvsiqra3fgrvuZ/
f4turI12wR2/ti9tUhJaeNSPp+zBvcXC7aG9yq+UrXY5vuH7s0ajdAm8kirnsAl2Jolhfc0DmjSG
p/GuJSXmEbcpLwYnJtcwb8sr68t4SX1vVe24NNfRZcYSCa4TNJ+XYv+Ny5Gjf4UJNwfeuF4DJdup
t+q3+jK55hYioVW5y9xNQ5GTdu8ax7KduMP6t/vVok24Kzb6VXElnHjH+c4pTvmcypvmqDfVlbXj
6b2eHvjhVly8H5i/1aUBZsi/5grwfMV/CcD/zz74hQFh9lbP/64p0L/+tv9PdOInW4ITrZnm5f/+
n/QfL6/xP5CPPmDrTv/gn30ZjRaLDiKSdp6FeJchqOb82ZeZ2jIIO0DAp/ViY73Akv6nWLz6h6qZ
UHth6YOKepeY/6svwz+E5gU9GUVGBAP5I+V3+jKHzG56QkI1UenWzanPg7zYTJLa820fBGX8DYCh
/IgJD+aWfRxfZvQTV+CdKcQFbaGf2ax03w826xRWhyRPdwkmM5h4c1YpBsZP2zBuv2YlvvXrht5m
v80Gw31GwTQXq1BuOWyHCiQBDm4dulV+Yz2qeVj/BC02bMsIkZkd0iZBfCGhs6Rs86Y21K+9OQF6
VbPqX1DzCS4t063kjRbq/BGhUoRkyU3de5u8adQcOoBm7r2saZ8xGkaKVhqG0tjDVtRo3drR4Hge
0wCBxDQov0HCsBZuHNm/QKSIaA8NG6JeYPdUg5E3VGS4XFKeGxKMCUOK3+pAxuPealwtKhYhblU2
rS1mG/m/IgICka3TNMBhelK4AhBm96VkPvuwSyZ8D7gL0MVAsYxwldtqI36JTHK7VQYqLr1Tg0z+
CVIg/Jb5sB+3vZ+Xxr0N4Wyvd3bnfeUv9cA2e1uM0qYsAg0lhkbpy4WuhMZDpjSIFtgwopfdUI0g
HXDJ4tns66WJ0WzTYouxALzaeNvEL/v7PC5de4OOKc9p1QKW7PsNbsEsqmoSJ6We5XW9EWybXsoR
O8oSaY8JE6AcBKM1bD1Tw0OKssrozHRllwDmwvDmovckX6AughAvSAh46+vEohtuLQyEjeRlVdHA
gpVs1/6jbyU/EX5Fald08IIxMeyqRZeM5vc8yrjvwhD5HoBSTQbbw2j8eumLBgaOgntStYikPqYm
n4y8JsDzgTBW8yR6xuKv/VZbNdRO+FGoBMnCjVKgjwocOrTPUMAeVC2AOIU0fA6Uc0zlK7R05I1Z
dPmXoGzNb65vQ5VsTeZtm6VZDc23qcEOZm7sk8fjVldAqghGDL+BmI76QGzfCl8bQDevSRPhnSli
3/WWPkrYrxXKMvoKhWOI816argqfvbgcsxz8U6Z5ABWSDD1lHH69hmdd4nGXuxjLoTpdD6D6DD9a
oE/RKwstcIMXOel7UhvNLZ+xQzTAK1Vd/uJVHk5Xphzkl+i9FV/0XC2whB7RoFmYqA/Cqkq6zoIl
16XbRDdEvewHzd1absF6Ge3QxYN2yGXewJGLz5TeeMa9gLj6grRvcN9B2AGA0cMkCID/fwVqaBYY
cFXdtYR3fA19OCrvM0TTqHpGXX1pBYWXAJ/JaZ/5ckUhJe+trVLWHoGTfrwWkL5dqO4o0EJjzIDN
2+A4yAtH4i0EzBlqUugemItEDdoIc90yo3YYdRWZZddWMN2QvOapLxsAivBqKx/Bced3YYRU1mKy
bNoXfdJ+Q0HL+J55YnzShEstolfD5haJ+uAhjKBUj4mEX9BQduKtxU8AxUxgUNql4sUT4qsrimfd
NWyqrbFp3ShxPzwOKNwVHAa1uNdjc/gaNSPP91b4YP3cWkGdKpPgCNptLJP7yTFMeD1RSQKFhItS
LvWRhDufEmKn0Vc68Bp1AsTLE+h1KQC/U2gNjQj+U2MXKIuasRHZy9g1QsRGClkN8jedzfIQwacv
XwMNDNFk/13vBb7vPFvtTKWybiQpdOYwzYFHRx7tz7JhuS/V0S7BXKlVYiwkX0+DzTgMgQIv3CiN
ZhOlDHXvlblhvCSWadF59VBtpV2CAlgJa250oRnJXt9F5F+lQGpuibQLkmsbe0QCHU5G0Vr9pm0q
6SsfGc3WsWxtyo2m5pvrvIot/EqzWoW5HxpKZF1Y2ZBCdJRycKOUsJGaNH+aDWyUrWkmgRVtwGtG
HXL3uZ1yFAEHxLUKE9CuCvcZpJp0VSETOS5V5HKppyJ4Rmmk0coG1SMg/ilImFzTavUm0m3Usns0
ngaxzRO8t31mA/xcvtJQSduYaiajWi6sCECCVPdZuRR+ZuqX0xWlIHGGWA9d/rDJTKxfE8EZ5xdh
KJdw42Af7IdKaDF+nqDAzUcvAcmhLbWgVMjw/Sa1tjkoHSuFDol/6KMLH1v9Vsp50q/LMtSilVIX
pfuEBV71NgBw/tpNqp+LRmrl1wxhBgD6MiLASOzI8KuGsDO2revr3HWGLz9z2rlvmP7613UoJ28h
wjG7EPPheuVJEqS/KsR6bBHCr50wpG6ztwcMs1d+iW7D2uvS7N4MCv8p97z6UgIr/6NJauxHJSsq
fuoD4srLMOkZMAreAzWzMVco3gDVh7CQcY/DjjFARRdlLn/h8Ch5R2N3f8OJJUVQZGyoUIPkV7vS
UvDF5RJSoYa3BcwqGwWFq1Tx0ReLe2xhFgHm4T+K3oUWYVg5IjlJrynjBpX08ReqwOjFVSgus70R
fnzRbL98xIvXRBKCiw4GZRxZ9x4CAzzmB7WOlyrMbxSHRSz/KjU9g4WLy/uDKAMV8DRrGrm9joE2
Q97L9bKQ2pJLF5KHv8mx78WbPo0GThvE1e+Mzra/jlFR12sZYQseSIDnrDXJwlBu+0xDQaGsYGyu
4tDreDqlVfut0yyOrCwcoPXEFUqeCCEWibusFUQDpMSI2o1IKpOysRQp9UoEtQb+NbMQPfDsDCTW
0BnGUhOe+tKzremYjI3/w4OT0i4SHduXJRhZlCnluGlC4JQh1IQ8GPnHwctZNzpKw9FKBn9GJctG
jBDhdA06N0dwUCNhkclXwu+BrzVlQA7Cgdw2qxT3C3OftGXMLZSHSIWqEscXKc5okq9JU+zSlHNz
F7bwoCKw+xRmx0FF7wSnSvRbe12hK9InWXFhe37Gm11EnOhmOcT1EldRP19osdlTLewGSDh4Cob5
hroMSO5htNDPryrM1qsua/W1resWsgej0YzLWvMAGCSpZV4GsIUvUDWS2lWrusjUY3NM8w53Dk6K
zmwDiI2ue43VCxTSqMb5aYGucwt2BbFsptiwXOMCALYAEDD24VPX5QGHLwqklPgTpXppwOspG2wC
Jl+PzocNl6RxDdwn6fVbhEfsu7btpQtllBWKJr3B+eFNEvmyKRk3uJWm33EX6PZ6bXJ2Y8w33rA0
+++GYvjqBlZuBzIa6P2l3baWg3i4XEP89oLXHKTxbTcaEu1JdNCfGLlpLWyEDR8lSY4aPCIsA8un
yveowQ62/iOzspQrChEerGlydqfuKuEy7OuE085PPKdPQ+m7Hdrlr6EMYWv4qMqXiyItveeebOHW
daE64CgePfG1ml3eIiq/sOxCafCkVfK3NBjHcIXKl/pYolWJ01TcWwUUNmTTt1kF6tQtqoaGnCHh
rttiVvyta2IwmDFoxn7bdjYSsCBBW4oobpZRc5Ch5OFLkRrgbaTaeojDrKYF4Zuo6pDiUzquoz5+
sklVDCReOWLgH4W8+KdUnxMM/ytOAMg7iB+qPfQNLIQbpBhyOJwLzF4NSvhZb1538N/ujdgPaYkr
Op0CbRQT6xGvFTxJK+nNUD3pckSLi0uyUqznlAV/W8Whfifq2t61VgJrxA6RaF36vgdpp++kqtoV
wuqMJaphGhSuEpv1JUJi/o0R1eI1TTztOxrpiNVXvmTSDEuBwK+ghfL7LRzq0w1eNoWy480WXYd9
P109Np4wmySDGbUQwQgBTY84HBZ1m8qo2EpKUkCrGMhCizqbOBSwH++VIE5o0bleKnAVMKa/vWjy
YClI6Optgyb4LQ4vSbAmk2ENBiIrHbRWw2piBSMLMqYcTRbkNMdCtfw5yetWX47BqFGtRfFtB5U8
1DehV5nZBuaR9Jparpcs7cBrkmuYrRVFTOKN4FfjkLJFg1Logw2dIl3bpIno/ofJCC7chMTuBgFJ
Hsounoz4UFsZ14EJPxFCXgFEtwyL29hDUHQZax6OxPClI3OJMi1cdsRaxIvixsFzwib40muFoA4/
VL1Y5Ng4+8tccpOfnm31IHUrphtPDu2nPaogsFvoT9WK/S1/T31B3ppPPGJOAP1LqSoufEDJzW5b
4LGI7mcZvyfC/xxBXpkfoWKXcK9kkSvxi3P7MS6Q6V51ZWxt9QpdOXKhTmJZQMIjBUEUq1hV6jgR
AYyUZrMWCjjiMULxFt9FGq89cuRkLcDWQkbnWIW7KaFXtQzURrtAcaJGh04qKJ53mt9Q1yfpQHSg
MKtl0U/HVJBm3Ia+LsneJYc98yvEoCYrLmORrOXEk54bKNuw+8hC1uyoiEYLwp1McpcjzkVOZfDM
MuHabcK4wggWmescHmOHFhePKzWD/tNyI/YWpOalR+piL0a5hZNlSX7/XPEUSRe/X1j6t1Wjj0Wj
/3Hy1/ShLl9f6/2P/H9BfQmN4FP1JUyy/vH4owsOnAjf/5m/Skv6H0B3bTaHjYD7VFv6Z2lJ0/4A
zm2aiMDZkD8/KsKr6h8y/6eA+tX0Qx9CVfmDP4e/qNmTsirI5N8pLSkzFTjU0lkPAI8FCnD8ie8w
wQ8wJh1zbtUeefMi8lMpPxH84tWHna4o39xc8wsE4tlvkFKUMKqVfGl4eg/fasShxxTLCvVj2m+U
Voz7319P/9tWio2g5r8vROIG9uMlq/6xeX15Ld//28vrP963TPpaHRoKTH/Qn6tHMbU/+DIGoOx3
OwGLItxfgHENwVFVg+8JOp0HxCQV+M/CJMqhqkz9Tkxin/K7BdtfhUmFv4KtJZUatM1YfeiN/oaK
4GFh0uYPQO0USByixRQnTXVWIQw06D0iT6O9DPVNsXFI4znc4pYSJ/R4xeOH6fqkfTAh6v5u9f0V
DRF7FAvxBtPmIHXMAxVpQP1qDzfjomw06MzXvxkBwwxMaHkMm9jX6crM5bFviwKl9UTfa+h+Lf2k
I48MYvdcZXU+DvYv1WHyQ8VC/HXuVQD1iTeWHdf73ADMGTUGpYAyAXPd5P66oJS0JGHTb04PbbbR
mT1LNfk3MWkH05jh2DhowdQBIiKZLUCXWI10rbjpG5duvCIjs3dl2tF6VnTaYT5vyQHxdBrKPhyo
tDWbP2+Kf9sFmjxUD7/j9EtYfujRmtSWxWyWhap1kqi1cl+nASXLMSOh10rlWUJg6sLtam8tYlXf
6IHmIr4uWZQ5LdBXNs5zhdwqu76PovUQa9GVhQot2nkqBfGhyC+8vn3OcP9aNVlXrRDNAeqWGNzD
gam3V6ZSuvd4aZFp6tA4loVrm9cytr93Z2b6kETx10zrhm6i6cvG0GczHdvhICFdUe0LTs6NZnRP
GUc8wvYqxt1ezXkJw/uuyQYbRxeLXJMVsZR5QztuqBkrRQ2GtaUOj25jZ89loQ+3aCrWK7OnqY1x
Ur07/XsnbsfBtsI3A2ViuCUoEtjydD8d9ObSYWgSTpi9YhmQvqzG4q0ktGWpdWJtYFN45vsfbWPL
guyCBa2NPYgw5jeOEU82GpEe7DFSXI4IHnh9vTo9pJkH5fQJDmPMlMe12uyG3NCCPVj1G0REMMsC
vwkdA1IERG36v+p1eQnqDEjE6dDHswkhh/WNzLPNv6xp9B/u01yWTETPjWAP59ga/esgpVhuD1eD
Xp6JpKlHH45QNKA4zmXOq7lptorUHyIeKgAC0HHBffgonPQaGg29iefwOgEEmV73jrq1ILxUX7xX
sRd3N/lNtlMdStE65em3DpCcE5yZ/eP1f/i7ZgsK6h/+TtEY7LXualAQG0zNtVTWW7cbN2FgLfyE
Z7R/xhP9aFXZKt05TRicKvCkjJm2tY5ZEiz9oN/z/HrTo2FruDQafvPbvsewNIR5ZfaMNuVSH76t
0kCeTLW4308EesUul0bD8aPf9tHr6UDHh/Us0vTpP0TCqTJ0TaRL9xrAiezSuAhXv3ilLisnP3MZ
HX0sIllkC3QvYZ5Z7/iaD5G8IZFj0yVSqBdLDVHcrgBgOfxox6eganl88FC1nNPDO7oA3mMamGnj
AqzgrXA4Oj0eNbdN834vJjCkirqOZa8tf2+LhwpTLKM4c62fizft2Q9jHKVaE/he9HvfhZIcZygf
pRtPecMSbodv+x7F/tMD/GwxTpbR8PFIt/iPw4CySt28MLN+r3Q+ApaKTcktxhjzdJSjT4dKtGAp
wgtU6OOJ2T3jxVkTdwiO3Vgt7R6/whUIHCVWiZmPdlIDxi7zdz0P4tNhj2bzPSyZHzkfTEZrtjbH
ONX0PiyKG0kEd7IUbWoEU0erWhdqhoMmeEtYrqdDfjJSfXrxcKRqCOvObavQqlBo3DBS7HbXWeLu
EOXZVAZ6ZjLQCTW5a4z0shK701GPjnJhYpeHiTE5Extjbl+RBKWou9wcsO1xV4M+rCcvFGQ/wjz9
dTrS+4L4eAerskrzmUcgphU8yOZ3oo3El+7T04abJoGPQV7r0jSW6qPLZeXDAQRZutatBS1XzTjz
Oec5/J+hp6CKLgA+THP/YXNQ7R5UURnafgR6xLWJxB6wOIScqwQCPRFPD/XTcFz+siJDP+XEOQyH
uCiNbmR09tR3l2F3a6ug0LrhKtDWkVr8OB1svg/fx/Yh2CwNmKxmrSB/D3aFuoHi3v/un494MI5u
LBOdJtD8s6lWjnkPZWJ8eN1mjTACELUBZb3TUabj8HBx4I1Mws7/A8cw7dkX0pVSCdQk85AUFu0G
XeHvWRzFFyGCrZvTkY7nC7OSycKExyPnijW7RDNdlxP6ccENyuzBnpYiMHlci88sgfm+4tQ3McWa
LFOmB6gyWwKeMox4wQ6p42P4vAUWpj2Oba78DOhfbAs5/n56UPPzinBYpgiDO44nnTrPyPSyDf0x
FqUT9mKl+L7TJRAikNAeKvWhy2nMtWe28ycD5Jn6/rl4l5OhHa7xvEBsJizaytG0GJy40u2wmgLD
71lXdFTPrMGj1cHwyDNVSkhoZgPZOQxWZVnq9W5ZOTXHsa6hBoVb/WUijDOM0aO1wWWjKZphkrbb
qBZMg/5wTrhRjpeTVlVOE2dXQXOVyGJ7+kOdizBbF0MdIfntEqEAszPKjp1GZ1beJ3MlgPywjFUF
7Xl1tpPyrLXU1qsrB8n7pSRfqtVOCvLV6WEo0+c92K/TTP0dRZvtIlpOo4ubduXoX3KHLu34BPoI
t05xF/yiKxC/dnBPwzNDmybnVNBZbmqh8ZYlqA85QbmAwyQpyJXSFF7Qczw9vE+2E3tXRicAIBqY
ufl6E1JR2dN6w4WVN2l2q7sSEHjkxroUhkmt4LDYvpyOOX2X+eAsixsYGxzqpMq0cj6sPd9TYrcS
Y+mgY0q/2brRwosKeQJv0SBM3Jw5Bd/LPPNwtqyjWY4jF/6V6mE4lPGGSBhGyQc0LvJbj1bzRrsa
ryaU8AhNXrsUl6hpvnSwZV6zp9Nj/WwXfAw+ra4PY9XLpCvHluAyjVpYxhFd1NMRPvuCtkZJkVOY
O/+o/uRis90mROA+WfkGWpRAhGi3IZmiQ3Ae0u9ZGpw5hD/ZFMZ0RFFhBlZI+Wu2Pino2WqrSZ3T
Kwr9lvYWZbLrChswJdOXrdpROtRRsfzeyxGqWLDDaBe66e70yI/3v4HfClUZatOoZbxzeT/MrVSm
LWppmD8gtLi0SndV9zt6UqeDfDZUbhwZvx2T9ICy6OEXLEq7D5j6wVFgX8QLodBSXKi/7Of+BmDF
z/Zr+QXh39NBj68cRvYh5mzVVEpUpC7iwo6CklRJAxKyaJJS+DBuTwdSpl9/uDnoE6Bewr3NCw6D
6NnoxoCKZq6MTsJBg9BesUC9WH2xvrfxIk1W1bX2ZbTWp4Me74nDmNN3/fDdXPSevEgeRsfXAFf1
T3kdnZm/93fuqWHNrjcNI0R0XeXRQYBjqUHDQ1UHPhzvxSvcKVfBDo7dFl/vACX1XblN3vyteLTT
M1vz3EBnV2BV5R6PhH50UGm8VGEWmvmZp+l7gn000KlEYpEzWLgPHc7lqFpRo+HdCZdfhsi0zb76
L225Q1MfG5huGz/YDzfKWrqTfyF6KN1Jd+FN+RUq0cTQW7hXzZm04qjUQeuCggqOvsake4Ow+ez3
UIW1CiORnegrVQdKc/ka3frmQcOw99u5J92ne/NjtNlnjvJExcxyivbWvhgIYcLRRPgtW+i0TwE4
wXK+yIKNe+Yhonx28nyMO/uwmm/rDSpnspO8BfcGVAMUBHfmrXXlPwTX/hWwP/mpP7NVj8/5aWZB
++JhSUFsXtiVqZoPnkRMGfOT66i9SHAreuCy1s4Ees/Y52sKrLvFR7QsvK9np09TGBm3ljk4/XO9
CX5Yj+MvcZXdRwDTr2TYnyuEAUsWW7O0n5uL3z8b6AcBUKevgeT87IsauK+IYHAHZ1RNMFHgAM9l
jZ/kAzyKPoSYfTxLj3NLHjnQ5Uvkg1FMGd7ya/ga2+oyRcdA30YArdfaTYp6Ug6d7L8b4CzhwtIh
UdHTG514jKVF3kNMb2LzPwmCP/mUtlL1MGZDtGPbVtKyGR1JZzt0AFmLp9PD+GwHwCX4V4TZMKSk
LaQ85typyq9jEF3F6MkXiXxmNXxyD1Ipwo2b7IYqI7yLg5siCJqxRjp1dBqo18Om6Z7QkQUSe3os
02zM1rvJYuca5Dlk0MI7jDLaRQgQ0B1vPE+Ho7ppwi+pX98NAKExpjod6zj3nbIlC38/oZsKqcth
LBvlcwUAinGjhqhBtf6XHqHT4EqAefFBjpR1uhrbcyWHT85JU0F0jjSF3Uwra/a1iiGqgfI0zU3R
4HAyjrtBWBvXlt4aaTdY9RpMKbDIdNOWP1tsqiCS8NJpN6eHfvwxaaEBT0CsWcYm8/1Q/XDtm76W
22Uk9zeBSwdFHawNtf9iGRTVY2VL59oWx5mNhd8vjRT+XZvaYbO1k/tRJXW96jkuT9FFX+vrTPIQ
1U13NsriqFwuBzf8Lqv+zvbu2xKKlvDOLKyjTULnRME2cCpW0Nu3p+Trw4jdNqQd6uniJiiwpa/0
nM6JUXg4FXnBmYbwp6GEhpsgJWqew7MvrKVF3wUk6zeuMRrrGNzXAi6MDbK4in53CfPSpqJkKfgo
82yc9xjiHkfNxpMHp/tTcxUuzCseXKMRXssT1FZx/PpMi+Fo10whp3c+n3PqkM3OM73Q1BIgweBU
BZBgI73oBTr1unZLBQVEc72DU7Mdu+ZM/jZN2sHBMFX9dQMHqHcX2HnqnwW5FfeiK51WxVlxkNr2
SsQuzmq+D6MzlG+C3lRQZR6yM1vlk8VLZMoOCluW3vMcHEHHq/DsuKiIjLQuTuZGCitA4VnuGf5P
GjtrL5QRwV2x8ICb2zi+tOaZ1fvJ6JlTrg/BukEqaXYsxlXZD75VlE40SjL46ERH9qISk0S4qF5M
GVGIss6V21bBYf70UaFOm3M289QG2L4cWzztrFlso/UB08dN6ZQ4LyIYZUrxNrMiPM7B1O6VRh2u
LOGPVwM+XEu07MMFTAPY4EKhaGEBdu0G/2mQQtT0ykFDBBQEpaaY4ybI8NAbYVzsotLsAaYmxfb0
bz9K+i1cOKcjbsKATWXx2aYfU0z8Yrd0gk7AGE9C/EgkU5zZEcpUdprPEIU7nr00GYgymyG9yDFq
FFSIwlCQJgHmWptG8xxFoXLV2l2w0sfxzkuBinehZq8BGRe/2aNFRBP0CdAPAywT/zG7yiB4uH6C
faZjtsgBj2WcbvrOjs9M5/HWpyA6bQKNGgeFyvk4BZAF29UqB/IGwnX2mPzoXACc5jBAtIkjhLj8
JriA0tPdZIUe35/+mp9tAvahzb3JbqQpcPg1S70r8E0yKwfIrb418bdZhVmrbXOacUrehRuzlajP
6dJfAqz/Flcz/cGz78txrtm6Smj5qM5tSy7446gzb6KaDk4jtGKrVh3+Gaz7pRTK2kUZiV+nB3sU
E2lnm0nG7tqggzyf64SuFvQHT2PX/ZRgFHbuUpHllRJ/7bzuzOlydGHNYs22Sd+lidTkruoI4P3Y
P1yJsbrKgMP+J0OaOo2otCLHOluk2ejZShOhBK4bC/MVMxtrQN+veTod5fPB/B1ltkpM0da1HJI1
tQUSh5m1DNpL3xvPPK6P1iJTJjgRwYdoNDDn/SneRpGLBZfqdDiDjBeDdtlDBEEHM7ut++XpER0l
axQtZfoDlPhIU/FAP1z3Uj3Ecmz1jOg5MZdGvO6/etqZ+t3R1p5i6O8NWRCMQCIPYyhRJ6qaiXN8
XQwLt4q+RLjx2WBKRh0rRgVCQjVAryq9M/f68fV6GHkOL6E41CijwI9Wgku5aLIADyOUKMZfZRLc
Z7K1rUZs3ExpXY/fRSOjoq1dnp7fT7YaLw68vTVTATs3z2i43e3I63PFEVa8sSRv7YunAceeJrmr
Pe3MJjjO/6fxTqc0UEHy//l7sCQ5tfygULBMR23SMrd5GK8xtFvhuvdV75/dWH32swejy7F9hqzV
oOGRxWeSms+WFAkcvp+0nZA5nm3FNAGzH/qq4hijtKqq71qCY3v1ImORdHpuP1tX4DTIoDiwDB4r
h+sKtDO2CWWpONpD2G6a8nsRXGUvsYvXkAPE53Swz0YFVFbhPcMtTGvyMFggK0MVRQreNijZW6N8
1fXRvi6T5zKyzuyXT04ZMBp/h5rtyR4p90D0qkavBitCE1GhusegtjuzOz5bmtOjBZAymQxzeDii
IikbPVRGTuYQCqwXime3hSFf681XLeouChNmyek5PC7J8DYly5OZPlYnr/DDkHmSNkGkFLUjBwlm
sZBlF22ZjJfQP7EzTpJyx3H4CmkXiZ1Ix/o6RfjSb6+N3Mhw8OaqcoME2+ag2A/x6O/zqPqVKTHy
skbVPp35scefYXpkaTi+87mBPs6+uBF1UFTwHuCWhLamoxtfiBoFm7o1ll7JkayTil61qkC6TsZW
LrZypAOLsUF5K/WXjQ97OmkS9HlioW5O/7jjb2eDU+SawGicrMGcssYPL86S66HLk5hsqbXFWq3D
67D09VWLxdAao7Ir2w3z9emQ7wDYg0yFrqFBLw+0KQBGa76vhY87OIoVrtNhXvMdL1//pYvq+GHo
GlTwqMR33/tEE9lyHJPkW9YEGkJeoRRRFqZ/89AXWCrZcGFxHAZNiqiu74ZfohhqXF7ISsKzBxez
hTSI4LsWKCMkIxaJWMB6V+9Cv5aBRvrqeNmFtXEHtV6qlqUXV/YCVwk/XMoich9tPZL4g3so7UsD
aYmbVMopZyqYRH6jej4g321L1nc9VLu7SBlgUNd50/0cYFiFyzYJk0eZsjZ43dhsvwIeSZCCaErc
d4uJxdfRzjizI+anCi1ZABVcwMpUSDfsWXYk55C72KOFw9G98npMY72FhsgCdoWnv958Mc8DzTZ7
J8ldpRUEamx5VUtIBsaOcPszw5l+7sclMo8y2zIpdZ6sTYliyGBoC3+NWs2ZU2s+YxQIqN1xx6Gt
opIuz8o9ui0pdaqErRMn4Y3nJ7s2QJlblCFClRHVtdPTNh8QrVaQjuwy2zIE8OTZtIUpELY8blsn
wId7Ocg5bFUcH85sraOLjPLq5B0Acg18tWLMpq01zb5VpACQht+uS0jki7a27jHe22QWup7tSDvS
hriOsfXp4c1XBe8sAptTXkJr9ejpb3dmX2dFwuMSZltWpgsLMf3WPjO8T6OA56G8wXRyfR4eVrzn
ALFpKUUOyMJqg/chAnUgeE6P5fhTMZYPUaZf8eFIDAO3HhQz45kaxuk6Ee4TvYduczrIO2bh4wp/
n7HpiUgknlDzGnKD54Ls2yHvxNqFZ245BZT2un6lj7uMxnwdmujOCySyAxTbMMVbaFrf81e6i1w6
txWOlw25D91j2m+0rWkXHY54SOIm63XXv+0lFHSFeRll+WqMgEjh1O4a+qao7ypVnNkSR1cP5Bd7
IttQbqViDxXpYJ71QegDraPgFjatITZBf4lrq6fvkqfTU338PbnaKD1MqPCpwDv7nnpSVoqaSsFt
rNRweEeT1rihniv9HdVXeGHx/FHf+UnvmMPD4UAptgL8B7lJNQEjPFJRbg67YdMqiLV2lrzk3tIp
71Q/qoEXS5AhsfF7A+UXvDc+yPhkKmD6bKBpFxRNmiq10wK9XmZD0i3GOsnOJJXz6ZxHmZ0xONSC
b87k2umF5xgJAH8LRs5/MBQD2vQ0p+8yVIeT2XdJjIiEWmITb3JtRnKaf5FGRT6zC6ff+nETTmOZ
OJn0DfAOI0k7DGOR9NhY+U2b0Eo3RReUq8SXypXa28GmqIpi/ZtfiBRLBakBhJqDiq7OYTwt10Mj
Rd7I8aCpt/VbYXw5HWD6xAcDeg8AWpmFwHk838nk5mYmt0bhxGhsiYA8hhaR//W/CzK7OfsyZQVg
3egEKTKCxVM3PhRW+bsrYDaS2adJI6P05IAMQMm+d8Aog3E4c87PTz1yDD7G33OlHX6MpPDNvPe1
wskQq9xhvKezUUO61As81rpzzaxzX2Z2d2Vub0OJZ9IS7VHB+ivrrihgnJm0+ZE6H9L0Iz5cXUqu
DWk4ff78F+MZdwUyITDdz72Xj46A2czNjgA7aZsaSlLhDO1PyOWL4NwT4dxkTeP8MA4tgL8q9Xrh
2NTypeTWMh4V++2/W8WzvRjjDxmEMTE82M+y/UNLvhrNmYr3uXFMS/DDOILMHK2xZYmF+Pc1CtCs
+Ck+244+8znmgNMOh+oqF4yktdH8Rg+00IMzC+vooDz84nP4XlwxiLxQCwfZn4vC6qAlOB0qeVr+
8/RX+XQFQw9Q7YnwQSXxcMaQa/ABP7LteVqsbXo1RvfdGrS1Je5d40xL5NOv8yHWbLfYAfTLNJue
MqVYNta10n5B4WJ1ekDngsz2Simhf9ip0znWIrOnXci2tFT+k+cf3IC/p222YeoOwn71HgUBuNxA
/ldCgBZLvSb9/SUNgJL2BoVImuWTOMLHJW1KSIVVkszhbyI0nSNFJyK8y89E+eRsppgEmogHrc5z
aZaRFk0VujkaTA6mYTJAQ0TNMIZQUNSgq7q0zz03P/lIhOMNAyaOosRRCw4BPvrxHcu7+DZSuoo0
xLKtzemVcFRUfX/UfogyX289VpoUgwqnSNbTy+Umv43uwmEh54sKdflf496/U889PD8dmgGEgkyK
jsacjRzVgSqpfsP3EjiHuN2r2eAZEadnytOfhvlQf5hd15ZNhZxOBIlH+KMH6xVLN1HzcnoCPzmE
Dmocswtb1ZWoNiRihG68kfW7UvlS1cF2TOIzmcHnX+rDaGbbSavCrq0rjrsOYQOVdt5itPt92anP
WeyttMymi9dsaUjfGxbC6yK8bC1t26re7x+7ByOe3VEojlFW7aYTKsRYyFZXaMssQD1s7Tw9E+ro
QTovuczuKsWO8CX2rMKpfIQrV6m7qB+re2tymcPII1nRB8uQetq4yZnZ/uT6+jhIMdvrkSIhMjkF
/n/knceW5Di2Zf+l56hFAZLg4A2apAk319rDJ1weiqACBUiov3nf0j/Wx7KyKyMsotxX1qzXq2mW
B4wkxMW9557tNx1IqqDC2dv3J86vd7Ofs2PpacS6CqRMjtkxmB2kcNrM/M8wfG0X9JwVabWFgeL7
A34wU9OT1VD5QBankEJchyYqWnsZAEPRtGK7kP9o5/prpp5KL+uoxe5ZY6Q6gFEbaO3wofPbp/cf
54PFfXRH/nHP7/u1muUfX0iYfbSehzAA9JoPtsffnPw/TYOT3REA3oAOIb4RvE13vpozF1cbYHQz
0l7NfrV7/5F+e8D88N6OX/CHyMwf55pEx/emfET/LZyqgE1xQ5HSR3hAwrO1hGzoozvNR9PiZFtR
7v8NCh07tpVrrh+ZeXbyg2aL465wcgnEm0TNDI3dxw7rk2eDR7AQsFpGDCWGbRt5GVLRWQyRc5KO
W+Tprlb3/P7b/P2ICSK2Y9QG/eXPb3NAnW7qO4fzE8bQZdNcjMLmQjiojdhdm6YA/X4kNvpFOP7P
/eqvMU9OA7CQUx1z3KUFJbkOX8wMZlWocqfr7TDAeAFkv3QTykP4YRPrL98R3Z5QJsYB6rEMqaWT
x+VDEncygDvgMn4Ku6lY0JU7RPB8Tz6Szv3yYk9GOnlI2EAyqvsqvprB9py8s1DiAYFHoUv9uIxg
dcQf3VOD44//afacDHmy2MOjjaYPhPsV3QGXJp8Cl6NmZuCiIrMjiQE0xA3YE9nyFB1sDEfrrDkH
JzB7f0b9UuGD0Tk92hehhQb+6rD2/nlKTUS4Tjn8jPpJvunvM1CS8m6+r26Tu3HTva1n6z0QjHWG
ElrxYfn7tx/4h8FPzgtrtCvjAIPHl4BcA6SxhV8znEklmJIAp96YXfc4wE3y20f2Ib/O6uNjH7W3
ENYg5DyVZbZhHzKZ8vjKADSmspQXMHmfgWxaNvB2i4rgMt68/6Z/2XdPRjw59+FpbMMWho1Xk01v
A/Hgu3oD38ZiLp8czKrfH+yXk+TnwU7LjV4q+MTlcT6jCwzMTXZ0n0y9Dzb3j0Y5+XwdcaKcWzzS
ILdVM+MEqbLB//L+o/x2af71pU61nhrK5LCPjxOU97tgGXDVSvfhDBPgHmY9EyBCaFh8f8jfTkso
zjExYPqC2unPa4JNbkZdrIyuOlZmfWfyqC1Id+AfNXn9/v39Nc7JFlB3XaCcY9FVXaHtKbwavV0w
fXBh+OhZjr/hhwNYD7DNlkOKPXR46OADHyYAfKHBSkTb91/ar4HtH3Pur6c5/pIfRnKlF8LaFCPB
7d67Tb8s9wImsxfAiH1ev+gXmGcwkEc/imo/eocnZ72OjPFm1MGvhNzwGVQaB3IxeXz/2T4a5DhH
f3i0cPKrZoSL9hUl6YbVwNb032QTbN4f5d9sSn+9wZMtAma1MAEMMO+k2Ch6TcCVeWNfcfOJn4lX
rPU2Hj9Ywe/PjsA72f0HCQU3rgLR1QQvy/S8Sx4kGg7aj3QkHw1zslE4O1LeVfhIUQU/dbgcavsi
gF5M5w9e4S/h5k9z8Jdal4c2rCa0+FAjIMlVhv3o2Bi+g2eJR+Dim7//wT56rJN9YvGIN7QMb2+h
X0rYno/TZ9z+cz2HxfsD/XpRhoqJId5Loxh9Q790ZvdUJEJKE10Z9O81Ku/vDDzKsvprqoo4uwf7
6+39EY9bz0l0AnED+vfRD4JC92m7F7WQkc+oDV+l4caOBInb/2DhYoRjnRAnsJeGJ5M9hVY8JAQj
eHwqkbHrJAytYcqXtNFHR+9vlu+PQ53GOKSPFeVoMrrqYXsupk0TzPCZ//7+G/tokJM5zlgHg21o
WK68AGwNCa6EHPM++WiGfzTMSUwcNNA1hQrPkiTgPKPw4NVvg/qoQeb3Ew5CF5R0j42Gp+msOHW9
WCYvuvLv+6vyaTJwisBtnhaRRRkim6csAMTwI83e7x/ur1FP9tnBWW8IDUYdjtKkhyV6iT+y4ftd
3I3J8NcYJ/Pu2ADlksFFYBtDpxZkdCPukytezPcdqGigqH1v3iLw6ftt8NlbsvTT8HnY/ydT5V8/
4VTlSkvIK/zJRlfWX3E/TQtcTbvh8f1Bfr+C/xrkZD4O/gSES4nn1OTJ8je3fPp7/z68d6FEhHgV
2groYE6xRe3klUtdTeuNbFxXoFnwGzHeR32Gv/SbHDeHo+4QXnCQIf4iRWEQDPqd9NVNS4RnCmZK
GLOzWb201q2faCCmpqDxOj83XY906MppjYtD2YPmvVbmqdY+pOUASOhXPx4jk0OCUXUZHLDT53Cs
pyY3RxpB1sNgS2Q9YCNAi6tp+SCGPY39j08BpW+QYDlB+HFq5pGu4bhUtFtueNC5ByUmlTXzBNRL
kPBc+P3Z0cbzgyvAadz8x5gwDsF5kcKz7/RoD2ElP0xpuNxgL1fffN3oHArYOhMappPRGLpPrafg
Dh6dvT8vfvOsybFs4UMfd9SbnAS1TeovqPZ7+gaGQLea12LL+wbi5hU1BViY8V3QJ9/+/pB4s5iF
cGfEje5kqgOexVIAAPRNyeA6ykv1jWBR0dB7WEJ3Wa6d+psHP97t8VP+a8CTTbiJYMQ7hYm+Qf0E
0OOOPKR9rLPAoh1LyvJvXkcwGh4KHqcxVOIeDI9+jj59NsZN5Rl9k5bAIYHp09zFpX4auqT8Kmf1
kW/JaVRzHA4eR1BoYzyoKE42YRwwQdxVQt9ECZyBQrsCiQIjuLyHs3tBhol9EIP+EvaijQ5SOihV
oWpDeehUblZFkRw5YeFNl3yvw+ougodnO9J96yF2K4PCROw80P1lM40XtPkoIf/LOoGKDoUvuIhA
oxL/4pKYziwiDTrtbkLbvBoqqzPrgbekxfKUjuGUwS04yZrxIxemX1od8NQ/jXv8DD/cKXQZ686a
EE/d+M/GUsDtw3NNAvSkjpkbAMWFHHeW5VkDglnWmhDNOH+6yf/bXqbTMyI6+qagCx2KtKOH6qlO
Zu6YR2qXxDdgJ7ECHDkBqIP9qDT221EwaZCypAhf/3gTPzypj687H9vUbjpSTjt46HcI8tDD8f4m
8Iu539FYF1U/GCbCdzvyTrtwEjaE67CS+taYeH0MesYaGPmX3jWwbOKIIRHxm2gkmhu6euAm67qF
+fmYiPGhgkvmrTfXZgfkwFklh3brKm86uIY0/zwK/hYZ8v83w3XoduFCdWwqhqIKjjTe0Rvv3zuw
/+/P9lv9IwHyt3//T+P1ozfYnwTI5B/YAHA44tYGch40hD8arf/h4A9hP1RkUF4jbvzTaD39B3YM
OKse+3GRg8fd6O8YrZ/MISgkj1nQ424Eew1Egqf1cFNFpSbj8mqFQU84VR0STLmEQip0mWlRRs/p
EIvxjEsULubQzgfkBijIEG0/zuxOAjCGwlo4q26cX6GlnocSytIWKXNQMDxbwVmb0+R/wJRCu9G7
U0gs/+e/56X+imvrNwG0kj37+l//648/+tOw/+jd/8+JQ9Df8K+pQmLvH0dPeWR8MFWP3dEY58+5
Qlj0D3i4+kcOw9HmEe16f2uyHKsuP12TcT7CSABNeNBoHJ35EaT+vImP1mvBv2EpwHqrRWN20B/Q
c5TWzO8PVTiXgW+YpNmoYRQFHeKYyHpBhQGt7eQ2JlPTomI09HM/67yc4A8WbAZwRyW5DHk1Gpt3
LF2b6ZDYxtHyyqsNNchOVyUHyV5aQBZ3M7L31NxLNKs3BHDBaTUKwOZY9PwK3p8W/aFUzPBAn+mK
RolZk4VeD4vxzeUIZBjNXOpxf9/w2c5o+VpUv7E92v6+LFTBShd4M9tvGpTURrTAVXOwG03n+uEg
QCUEHG8pJbofM0ACmbe3EQW+KLNAK7UNmDmNntCUzsPFK5SFgnW7ppG76Co1tVfjssr6IOsOkLoM
3NJp+CJN2C/PbjDlHT4eMOm6WxNeNL4O+GWJJKZ+bmVkNz6rqoJynXaZqmw6bXgC2CjoqNH4iBHE
W5pO45UhHE5LAMVxVFGCMh72cLG3B+m7sMogvg74rpwX9bVDB+9ybnse38BQEA47YK0OZXMBq+t6
B4IdUy9L2k1nKJ2AAQ9t/Bs8O5DBqm0MswEb1nGOrNOQ7mC36uUrBPVPSqnZbmpYm9gkn1F0t3u8
LCDqzRKOufA6zfNWzSQrtaLysPB5eNY9t8WyWtKCT9MDMp6uJkLnY+LkVsu+LID3FNtykKUHPFFU
2n0TycXtDIF9YHA/c8yfJ+kcab7LFVQqkxNCQuCXqjq5Jh03x72HJBP85rFdnwEUuzb40mGVns8s
mNrP3kr7HVt84Enrvt/bLqrQKwW36srE6b1avS4Fo8SyIeNgtRZT3JLrVUd1IQPW52BsgbllSZrx
VLc3zoJumnkt71/ZpPjWDEhcQI/FEdHRAUlAj6DjBFtqkMgiNLPLOpCFti0kaGcG9gLPgZwGkbvY
zkuGghx/7JlEAByHDUpRo6sf3GzUmpNxXsx34Y/jsokAxFS3Ikra3AUgE1xPNsTn3JDAIpm/CYUu
+UZwaffSVjBTWULT550fLv6FP/dkw10/15eq72JMGGBXvHPR4p84r+dkjkG6JxVUBSWXacfAUe0Y
Wsv6esWvnGs1PMUDfODeer8Dhp57DoAFG/HDSrjvchHoMviGFdxvKmHKQ49PRy54OVC5pxYwLcyJ
oycIMJvzU5/0MToEeGsK4A3DjUxCuZXdgl6FaaTqm46G8Dl1db8PooW8qHVtwSgvHU4apYbucglc
d5+OFCT2YRV+UaYrB/3Bk5ica4CWXWBq5TVYihRfnguqkYEoqYCT9bjAjG1KgNnVGt6Cm3TVKyha
pahc7ip012eiluFmXR3bO63HjYIBH9b+Grbsko5+5d163qrRkRhBFv0FfiHzcxc23XjOcGswe4Bp
Zbu1JCHtZuV1yAsOF9y9DsTg57jYB+WFoXV3ietjfedrMzxPqhoeFxvoZ9vatGh7FXkFNgmQ5ecA
wCtRDRzkNjtQ1m/EEM0bv/VK4MkM3bm4rW5Uh2TqrlplXOUNq4YuIyNkumtD2AXgqs1lgAB5yVWT
zpdSpQoAtQH/yzSs75Yi4aotEpQKHSaETa4SWpUg+ZWx2YKUnFxKLtlU0J6JAVf5cFpBRUzKXK0O
+TG2ziwXZVddgbDXHwkgNNguIxHB60ydAvPBwqkJPeLYO3IlyXitlFtoLkXiNgQg0Bjpa/TrwVvQ
i8E5VE1yqScVPZUM23cWCKdk0VgLtZ6ZAnmJzidA34wpTfQpmIfmxo1VuhZlC3sWVJaND85bt6jy
AgYG/f0QW4kWxNLcD0nabjtJTFh4XeTfoXBIrwWpyidR9hP57vqFtYWBgHPJLNrqYoH91roND2xX
FhFa34McPOFoAeq3r81aFUINrnySfVhPObpPvOlmgi/HlE3NLIet1mhLvMX1s4n3gdBqJ+s6enVw
GBhzjKEBBKz6Nt3GfTPtBYf7KbwW8flCMC8LFilCAR2jBILFOlBwQkElK6nv4sWQcxcCkgMQsagP
QJzN4OKWQ2LyEfSR2zgaoXJFpnMplGe92+HY+Zp3oMLcpqB1BRkbbfUJJDL9OJW4qCJRMnXum5R+
9MKxL02ZDIyHz9x1O++4mCp0M/dbieXZwsSDByyLFkySrIGp8/UROeNtSgP+QrVSwDdJrID5QL5n
QSd35ES4T6du8PZySBaN1voZJWD85TJ8nmJ5HGLpcfoGbVPtg3YGIloqD9oAXHECFMrx30Y/IyIC
JHMK/AbHu4xAzvazpjJ1nz6k00qhHa6QGJ5nGKsNSNfGcy4kC0SOnzaX/U6H3uAOaKHTkH8P8Fgs
OyIgXEEbJn7Rij0eke7C18wKSIWw84Wcw9h5CbeIkxx6nLFFwNfVB1+STj3sPrxm8GGh5KsDQ60C
9jcBIB1n1erB9HAJlh6c7sH32qkQPQ7oHFzo0m5xxvs3Bvm3DudulehrxEwW21/T7bRb8LaqrkbM
00Rh9Kb6kbIdYIwWN2S/Twn0EqLx96GYa5GrtMW7aXEQCqDf0GL1mHZ9ajYT8VaZL7pscvSRjuk2
wie7Imh9AYV8tFOMhxL9DDhh3YoznyPXkiF8lHqHI1efEUA/+9wnlG5wJuEzpV0FOmO5RGwAcY/L
+TDFZbqcjZHzg2yKDP0ifDdX+ypJ53HIcaVUd2vb6+4SWdL2RsAfh2dhgDvnXqBmGmUD+OO3YHyO
UR6tKXZuX9DmOcA6B0SX4qR9LFvrPXgjLqXZ2tD00QNCkQF20Ik7zmv2qlVHPjXQ84+XpTq62nJs
VXlHF62h6G0ali3OtfUGzufqZtKux2Hc6jABP7pN6ue24tXnvi5pnJfLKubctmVFL1YSrOKcOXRw
ZmqeI5xTk4e+jRTG8l/xL6WZi0wt7tgQTWZnkgpRCczi6AvY5h5SYa23ID07elp0G1hxOeRvl9Ce
LcSDG24tnW1zJD2Q5oDEaHQZSR0wGBDA09dxTZoAcNgKNnzaI6a/U+GCxG3cM6PvHQDoX11d2xfr
C+yQQpkFIGZ/AtQaAAiU/OYxjW8VmcD8lRxIikfbLOW4kZFLMX1H16TbEi1P3bbRc3qBT7ysGQwW
4v2MRXXryBi8mXgcy02tcB3O23WYF3SUtwCmhwQGSEWkBSPw7adTjYmfYAuvKVXxhnEohBHnNsl4
gI9Rf3T9ZelwDkFBSKZd6JyLAYNPdTnsujEAPylpYv1gV9p+lYmE5QIspo8uDFKRvBOcuRxONCNC
cL2wexWAy3oQhrZQAnkeZGdKNGOb+2j7C6+sKxGadJKjJzSVbL6EiDbBoZ2qUl4uPh3e1rmNEYPg
8cEb9oPqs2rnarmJBOflYYmgPwBvtrybMXui3RD1yfg2AYoK2He/MrGBW5I33SG74qbbzqHnos4c
yNx+Dm+6CdDxsg2jxwmcabBzo5mfS+C2Wa7izvaoLqNQn5Xw8QBEI2H6cylI5B8MjIVEPk7C1rD7
UOnjwtOUoJlPBBcRQi6AWRrw37PYkaHZ+FqBv0GaKZ5yveiKZTGOpHZbVRE8sMAYr/dWdak5dPWq
d2UYjQnNEmCdBJCQyt0tRpomE8SxMyAuPAAhqdchoAQC3tuCpzN1+BwquiiRk4swLQLdbgGYHL/X
XQtAlrZx9DAcT1SQJMfqqlnXsP4Uo2EOxsNUBGbDopEHN+3oEgocsZ74IREB+9wv3TBlQN6WhwRt
0DSbYNBVbXAqx+gkIQ1/DYXQ5BzHbghUWTUnEporL/w244ooQGxtVoDZcU84S6YlWc89R6o3M4xw
NFVzfNs3hNRb0C65yhgspi5x7ZzyEf/6kg0DGJtVZgdcBM46V6f0ItBM+Oe26cewWOVAvo4QrocH
Bu+49jPt4N781avKfkXWcw7nIRtqjYhTx/1ni0bLHZ9Ud67msD7EAD4jUKuqzyjaTlO2AJH+HBoG
S7/GI/yJJA79d8049LfgCydPeGY0GcQj9gMUEdPJYm+S0IXQvk38bCqH5VF5S1BedtGSJhvsSvWa
V2Tuw0s/JZHdJrXppicdxrJ+gL2u4gW0g357Zzzbz4fei+uhGIcKd75cOAYisqm0511qg/mwGY2s
VqDAJsR38DzkL8DqyWqHlKV9oMJ53mb0iQYieGaNugpMXL6uAV7yRoEvvzSwhnAWxuR1EBmkwZPG
fNPeMkaPJm4DuesdHFyaJVK7GhZxd6tLvCcfDcmPPdBuZ71Xu/GJgmpazHGwfApxPrHbZhYwn1As
0pjTkKoVoNk6BNQ+jC9ztgz1vBtQwGJnVRJOJBNspDksfvtrE1ftPpkFg48G+ndKypPdvLTlpW8A
ifHK1n8iXg/+QiDLaASydpLYdFYFyqRCCFdESZ+u6MDT0U3sYl9sYNYdLtnRg9Ptprpu3aaNDXyL
p1Z61SZukvQSse76CWEohy9P3A17b7L2YlkQBWVC9FFa4ewKEkhCh9rPJzbHSV6uC59yHIJY0SKN
hu6ZYy4IAPl8XCmMxJV3n/YOwQWLo+YBZTtpt91IA1yEQaTOka1rdqWQ6BokrP0yIOZHa0XV3xtP
lN5VY2K5Seo0htODP11S+AzgAmH6BBdyi3oaykV9+cb8DjeXQFSw0o818LMrq8UhGihswv3BrJ9A
ZqkOEXDvhwBmqfycManOV1iofnVhlyQbdKn3V11F1Q6duGOTd40CEZgJ5H0Kl7TuTsANDhpCXqc2
j1Oz3LegcwPh3YxNkCnhhiBfwA366iI+P5ZhouKDnAdO87H1Jo3rY5I+xmVQ3a887HPQxkEdd456
VVaSea12KxX2DSQPH6bC1H+qgb2Dn4kjbtMNfNkNcHyvj8RtjdB2ChCUBY27kkbgizq22FwGrSwR
XcKm7VjZQRQ8xxqk6sk0akcE19eW+WyXqrlOi6RG8zYGlOxs4SbcpA65g4s1WKMyr2cqVsySoAUd
GszvvG5mOK2s4CrncFqQsIXiJWlfoobgw3kMKdGirRH73/oTotgbXKpZ+U2opnqpdIQ7p8EsPcDn
YLhrQBXTuJJPowAwpFrE9eBXFmbRBl4s8EvxvIPrQ2/eIRYYvwAIRZMXtK7FcdGs8Ie/IFU3Hq+q
wWWLW6u5w4kWvU5h450xq8L6KOTtX0Q6MHuY/RnC8zpKb6GKnUW+Au92D/zxFG9aawZAzuFPmoDr
rNfzyJYcL1sPMT07NrG9OABJpgyq9hK8gtWgv7yTuPGgjxKHG8eJv3epYjCPxeLaSE1td97yZFFn
wiYkKZqAqLfIAAME05dy5w9TeEVrrb44CtuK3YCc0qZa0mqX1Kp6rsYSJiproC0QBX5lLiq0A++X
eRhc3hkb3fc6mIs6qQyoF2s9yiuExMkW533q74YYQAVsrFW/rcu+rBCZUjPfemOtpwJGUqQGRFwc
KXYL0ZHG3Y6jsT2b4mhFelss13xFNmGN2xDe2T7cJX1MsfCt4st8XquaBVnUoLHs4AvL7kMPsQ9W
S7MLoqo9o1VS3kaEsRvUwCpdmAG9PXvo29piQdH4kEaNGJE4CIatsUOLlnPe79H+MPLMVbj0wlA4
CS3O5WR67UvW+U9LnOjgfJRAs2KzoANwhqFezuBO5Pq8Blhaj/nYpAxDzWm5w1mZ3vPGwVzGa7oB
ssC1c7flwptXUkbYb4/phsu57HD5T+nQLVuypFCwAjKk9nDAafC6NCOfEFKJ/gyYA/F1xGFWdGIF
DUMFM27rhMwHTgNDLGhEKRIlTTqUh0mg+S1HOtG/BFxORRuYdo8QN1O/EzN6HrpxPfp2Gvd9GLS5
YTiV7FUD4Qt40wLpOVBzxJUDP1M9w8h0tPnINS1s4pFpM0dd3TaFQ615htgRe9RV0kC/V0zIo16O
S9SLx5DXFF0IoVmBfMQmFVuExNKyfKxJjJxvEM/fRtF7r4BmMr4dZ683W06BiICTaNsG6a2Tftlk
UEjQ5GYY6bIUvS2XbdXikptRx6MnW8dgg8DsNsxgtYS2urgmQuTMSoAR+xGIcV+vJRhapf3aIMvS
FgCOKDDvVofG76FJ0wsE+eMe0m9htzWy1NdYyvaxR9/c3VJWyATMteYUd/JEFbXHbbf1x4HurGCc
IhXX1j32RlVtGkDSXkwStxdtvR53wViuBlw9TJCNTnnL9uMIpH1mkIcyZ0GNpVbUXHcvUxX0baYI
W27CwC6PvNNem6cOhkRnLLQjWiloWT/0XM0yM3ZVaTE735pinvtYXdRcLNmoPO+1k21NN4sQzbq3
0ir9aH22vqqR9S8a9g15z0NZZbTzEKyiYnQgnoH/Rjzp9ZHbBXvm6k2e3YQTY3sAVFtRDICw2B22
UzHcli2BcX4Fv9f2lnYp0m+kSrF5m3Ribw1HuiUD67SusAt043XQjnrXx6N4dZOoLkjc26LhZN3A
Bwv145jDlVeqWIcZciDRvua+qXKLXHiLG1PSfl2nPtgimcZ3XTORHQsXcoEWF7NXYo3O4tmPrtWQ
eq/trNUFnmsEKSIge8VddN4MIkh2gvtk3cWQYH4TwK0BUawWu18tlKs2LKtvtWT0sZ2c4JfCDAZy
CW3L56bvBDxRSbMvlwUdcWU6y4MvwxI2ZwHRA5pfHe2zQepkRvheI6EQdsEis9lw9iXsHP08tUSe
hUjPnk1xgmC7tnWzDVvbPNUTdSLIU7QaNltYzQ6vAZLxWEbJ4N/OZQQEBFKaAz3UUPGg0i7WxGxS
Ufus6JdG7heG3qUiZbb18oCnLtwuwRh0u46qQSIPEMiw6AinOPyHwSK29ylPz0sbxs8iLgnNDXUa
qb+gIRdrE07JNyQae/goGpbWOQm8Um37dkXqecZulvFBpzsNY67LkJjxqpq6iGZIx1Z6O9kY+veG
hA6lAxpPKLWQCUtujatb1awLvKhiofTGuTFGcy0AgUi3s6C7Gey6vpTwqnqAx1NcY9viKEREs2Zx
Efk2WG8oX5uCKQR9UPqNtEd2reN1DQ9hndxGHOfFFR17NPDN0nLvO/a98sVFazwc4qRhl6qZghtk
2PEJwp7s52qgUxH4YcyzoaTBIarHZvyU8I69rVHSXZbdkGyitp1e0hESr9ylDBGqI4rt/bDXTTEj
8Oy3Sh/Tlp7UWuyx0ZAL28oerL4O1kGZBJj1Onasu+0Mt+JAJgaUXh2P8BjA8vY3XRSWOGVG6Mbq
sWy3IBCxAoUmUCBGSWiSq1r4sG9YJhgOt23LcLYAa8xg6aJlm0n83839klTtrg9YdLBTJ9+cs1i8
tA1hGhfEBCBITsJ9lBIIcVlM6vPOlENfoIYhX/kCTcWkN8rCu17JAL0YLV2aM5Y6G2TYw+12ZCH5
toYW6RQlsJG6ekZSBtfsdQLlBaYyMEuj9jNDkHNRe5Ig10tGgx73jn6pgnXYu4msd9hXTKFp15fb
UpESqkYCG8kExRu+k81Eu8wJJAo20bg2edvZsblzWjTJRoVaBttp9pAmcJ2BGo553eO8ltDQwV7n
u9cs3l2FlqvnrnJ82zQqHZ/rxVfIWfWkbzee6aNbmMRD8ookpfd9prG9ROo8HA6hChB3x8IuBrth
R4f9lFZtn+Oi4yBst8i83SI1YsDOanh1kxx94UErSKU551JxfoZYZkFfOgnYg0CjxnQT+eNS4txP
SXxDGUt3SHeEbAeXnwlX+yHS5wuNApVVrEyqHYOpX97QGiGAgTN5VMwou4CMscxltVsYFgs24RLl
rriNoq2nVhZ+4qmZkk0X9Ggbb1ygxmLwSUiztvMhYUPGc1nDHKmK+HyugfDLkeGTHc+QyAQLjAKF
TC81YuQvJdAF9VU3Kz2c0TEJvQL3YTYUCeDgaIHULX+Gj4REAYao9T4cG+VnoiNxgQslbl01JQPm
t0VhKFZtc89brv1iIq2PmLdhkHxDYbDBnXBRPIuQk3MF64cIOWkSNpC0yrUrKdytYwuH4oikcAHM
LYw4RB7zSe80Vv+98xjUrRzjKxiWiXnOk4VUmMlt8DmFnV8DP5specHfrne8Dcczw5B7RW1pfXPB
Ejx7qbQPkNuhTEXLCWLgNqwWqFkhLATjRRkjDk08ue6p06kmFyxBR9JtRCtUPYN6DWIU6uLhgbRj
fBvP8KA7tA3twVhwMrmwagI2GTHkMN6KFAaAe/gRS7Ir+1Ed9RRjsn4qZQkOKq2k6785aZzFRpTg
+k/9uoHFUDu23W2YaqZzx1Mf3QC8XfTXWaQjOvvKlbKNNis86AwqeKhmRih1gDuQll+Qp0K6DAGL
fgN2Mk32A15n5tNEX5ZRu/Arq+NjIyTKDLhB8xUnfCjBS2W+jbpPsZzit2CxuJylxm/3/5ej81qO
G8fC8BOxihnkbZMdlYNtyTcsjwPBAAYAjE+/n/Zmq9a7M5a6SeCcP/ZOof8jIsomh7CeBjMcbN/s
9VUDk1MDL1Rwm2p/qkg/9CE5Ol/X+dpY8dDG3SoztU2RYZue+yf4Btc7B8QjyncuGqFBeWLRZl/d
mIwooBrTN5QHxX5z516do21e48fSDik0ZY1UUx2C3Q7zg+9XcXr1QBjNKWnMF7YO7vGtanye0r2c
p3/r4O84Eueulze+1PAOssEjOEFpZ8oNUcBhnrYkUr2v8dyvt6UfcWF1ztZ/FjDz4KT/B9y/ftId
EYA/WeLHkX++db3yj2g2to9BNSxGFGsaeWs5LebrOiLVvRLsJ6/x6GwxbB04RZCopfkPcN05Tung
r3naDz5p31PfPOxRUK0sR8OC1NeKr2+BXV4D2t45beq9bnFLgkUjeasTEc0Xv6U8ZnLd9VoxdfYH
s7IiFMMozHskii05Tm1XOQ/a8Zb26sUOri9C/hB3eu4djOzwg7YKwdu7zlu65RSBeQ/eor3XBsXb
nPesD8zB2xbFuSNXk7sklDeZu3btN7tiFNnR9BVR3sIONVw2Ufmx9s14xygOcbaGut5axt24/eYn
2/7LneTO+4Ni4Tv3XkHQPgyFqu7XntIV78Jw4y74jUOw6I+yVbI6qTYY46ed7YrNXph+O9W9nqo3
NlXhHwbB6HcpSjAddYhTNe8/jdmDaMuhi4bqvpxWRbNqTKhsfDTITKPyXk1+QvBxqIfZMaed3po4
Pdd9nBafQsxLl0dOY2z436p7JzgwsIDBWNDO+cWV3BN7Xk5Glde16SspQCvtsN9C7YXYItIyxN4u
ZxR4/bEvqWPprpI3c/looqr0n3saJKuPuCq2FhGAYQVVGW9G3GX97rvOo++zWecmHmd73vqoRMBd
1Y17JrkMaXUHT5N++mZKe5shdGDlpYvCHZYjsmCDgqXCpgaNCzB9WsJpQIJTr9q8jRAwDfxuAwf0
7gVNicZLNQbM/tbLwWlWzMdRaLd8Hpa+dDNiHitH5j6dwin9VoDSEpw18pZLRCWFIsy0DkT/X8dT
w5S/rXt/rBgRLEOx8MGSeFzCaLlvC6YFCCbIMlYEMOzxWa2RXJ/nRtZqzMaxLcpcLshyRL4S3D1P
h8C0ZV0f1gGY7eKwu/YHb3PbqTmXVesxJK+A816WqM1OFwlkvWZTODfVXeP3o3zi5LDM01C70IGK
QlBvQMFm+iXK+BhNdCgdb+z9g78srRlOaWeXvrlRXz70TlZVdhZ/+1Bo8c1LEOzes8gStbJ0sSzz
phYizCog7P1uRHrN9ehSg2F5/8CXv/dOrewxMQGRj5D9HG5dhHTkOoyl1zwCpAXrKbV6Wa67TGxx
7lt6p/5qRDvK5CiYor6/kGDdB3m4RVsaZRJ1MHKgvpSs9UfIq0Xc4rVRkYe6xgEThCYuUwYJuSZs
6uvW1nVwkaKS5g4BmfW/AGmaW8oD+pHqj67hxr6GdexWPcNzob6Kk1dXRgvqvqH09rfU1UF0RkoD
F8+kZEP3LEFjAqZxJCb6UKbjl5BW7Khdsl4QFJbZJLTT3eqMsj7KAvmWuMJe2P4i0nLdzpYwueCo
m3ZuslGXDXBUb9stOSNJjXWBKJXt1Fy0y0uUG2eEDm6bzSFjZhetLk9BQqDvid8vomBuR0vysizV
6v6rk8IB2+atGP4bSwdi5V9UjRYGmOSCEBKLYXlPszLwad9QdG64JTeRG3GDOtkKvuH81etIImyy
BF1zJla11ydHbu4CJAwUDCkHrkc/6NZOj0Eb8RNLX8v1Nidb7DzWZqORdd29Jn1GudtxjcqhcaIh
MxQ09ITZ1X36zzFxtV2kHtz+vq0UE2pU2H2FMa6k/6uOlQvZFYNmeXclzUE+VGqkxT+jxNZQoO12
6ugDLpsmb3bfnw5juzbTw9yH3bvrsyxnuvfS9r96dW1/2uyWRI05gLu3YEkHZDal11/3FSXC+xRY
RSRdI52ofmwA6/3TPEIUHCehKvfs4E5Lj2jDppJ4Goagayid1fn5xRHEV8OFLT45HgebJUs7NN8L
R2z60YyDcEjCNF75leE7UD6QqtUsHZC03w+nqeKs47aY6nX+WiYS/5TsZTX0x8JP5H5KTemGeavb
zeGq3OX6K4lN6X9awNDoHiCK4fmQulwBb2341cbSsTw469nzBrNHWUxoGfacGeUhsFBq0hQW1UXv
005gYu4QA+Yr1eLd7tzEdiexe2U7HifG3vQGltPb6858vH8MIXvtbXSKyXHRUmk6TYd5G9YrOh1/
fJinMEr+8Z8bi5YbLr19JJiaY+EKNMJytvZevRyVv/FEsvpg1LguteqcUwUWVpwQJzbtq9u7Zaam
ji2BM9GJ6UrkHp7ZKoKWEljc5nw0jx30Vfoj7nqM9NkUz5u5LXRjqJtBulCcfY+z+nmN+S8X4SJJ
rw+1S5I0YQ5jnzBjpRIFwbMduTCzPdQkg+d683VxjZeyV6d28Vr1NnRDF7xyfiCqOMOz7+q1bpRs
822uLMe5aZXa7ksnmV1m77lSW+Yp0U3fcfk4/d9ZSbf8Gw/j1LxyIvcwUUNoilxz1vj32rFjeAKo
bOx3VrCkvOwlCNMvqlIZVU6NDzb1xEO+jN/2dUjbU7ktoV5fJylteN96i7VHRkz4sy3eK685EL28
qY+t6mFRNyrTyv22T0MVnULrNx61hOswdwfXJi8RTEA8wLE8iXL2DRKTOuKHfKo3VdDtwMw6rt1V
iXlaT7G1LrVuwIHj/IvmcIvEjBlmKnieJm/ASxRtm6zvgEHkTLpLEUfp07YnfE+HHaVJJX83SbUT
xjxP/dr+9gvBUggMVfU2ztqZuT+4Jw8pWpleQK1oHBsnijMal5IsbxJYBJq5nOCifI/0omNbq9C+
4iTeB/+8fNHzb37TJ8NFTtykaHFWDPXy0KW6qz/jeS+GAbP2glrzgE5j3tdT48LzrBkf7xg8lJE3
hY9sUaod0cog3Hju0fV5yD6QbjUX5CdDe1Dc4eUHkebb0hwHq7YSSn821Eul8yyS9WTCib80RVD3
Us+TjA+i8l04lhhl3TqO6hv5q5t30LsJ/shF6s+5MuGLciSGoUA69n4ahxhfZRibLuu0W6ePTiAD
BLsK5TvdoKnd1blIomQ/6kQFrNoKBNAeY1e7RGpOzSxfCz/Q3iktbKP+2hnY7wktl798kuvjp9w/
YxkSVGoEe94BO0SszkgmJx5a0oe9ipXWDbd7b9Xh46ro5dTFSERAbR1EnVWDYM71ipm90qkckGEv
1M+dKdJLkYxw6NqO8kK5kn5c0YWpA8m4lrhS0pOJyyvLA5Vn+2tYl+ETiRQoPUNEIZ+6qeNzNQfx
LQriivhM6oSuXuQ4n3Ec8o8XFJ1A+hfl92FKRV7F0v3FuBmekdh7dx7fRubOQ7RlKzfRaeoh/eIu
Cm/ajdrc2Wvy5NEXB8/drOYnKR1i+tp9clMyKooYYhHzZUnAau4He/CQbqULcQwGfe2TWb256+pn
8dqJV9+XzmHe077NgGqJfoKWQODHCfGdGODpKOp9+hDIiLO+qrqzUEOZD+TmZ0uxmJuDSc4iZ9PD
G0sTRWEsFxJSNu2Ke+WNTpoN/iAyAMf2o64xxDuiW/+5oqTiE2qnZELTbXiRTSH/GLO0Not4xr9O
S+n/bsNdbxk9VOV5jDerT/z/EXeWUvBWRCT3T0H9U5UTyhZPm+gbgll0GZgBmQ7mKbjquEsyVcji
nnAjIEaHBGAGvkrxDevQyzhfB8SW/YSEprClRjSpTS6HWh2nqPUv9f+1ucDqKcD/2voHLgX3MVhZ
Ow9LUwi8jhU0Wt8s+t21EbpdfmD5EDTE8hOZy4NY6lY9NA24zNVDTZIlQdEFkKKCKgG/d/wlS7Te
89TZtsfYziglREQESOnKo4c5mZ2jB76pwEEDTH9dnSH0ScJLt4zxudmSErZNIOdODXgirDBQd93C
y2cyaCo29RU5fCTnEN0toMlZxzL8BMpqTsTSrecg2RMqShzAwin0wAmWmnJiNBlPm+i6G7FjTOv1
HO/gk6hY7b2/85qy3Km31oG0BzFI9iinc7e9s1vFtjt2yUFKVsZsgdwFqJQKjVfcTBNbTQM5K/W+
IiRIiOQ5FT64URaVvjnCFEbdI4gk9jA/hKVotjHJHX9InJxlvs1REwbXKmjMZXYbTRkC4Oy14Oy5
TlYPF7E39ipHUMm2U9NdxR9+IJ7t3qqJ5TTZwyCfLagwO0MiL5UKlqdxaar7IpHpg7sXC7KvNG0e
vZmyqZMbx+JVKgKTDkHkhJd+7p1bIdbwPxeEh+gPTJNDeN38nh68AIHDt75w2ne3sf03v9tS6pa1
f8TSCzHqbXt5YWqF1ShmGcl7OyXfRUuLEm8wVcHW2+8HoJP7aalND33jefdLJYeHCjnLRzKOwj9q
1QTHTtFikn0ZHJJLaFPdHCQJkDfsA7yF3qTUk24tgqKES0aGPO4HtXryXiNnqU62pR59nZNpuoUo
XjIGv6qjpXm1jw2M3kcXIOZfRdRfWIy7k972HgI1/WoenG33yfPc3FWFKbeM8q/wqJ20eRjagpwV
6IP40XI5oe2E5+SWgJO6xAleDYBRW7wDRe/3Exv6h3XD9garrY89YlI6JXrQwdJHTSyLdn5Oh2Qn
vZ78KwNMe4qCWjyGjKj3abtbGuXavc4qj8H52Sx21FgIxvqtF8nyLPgeMm5tvzx5nDl/N7Ssw9Hf
2a1GpHK/mL/S7dL5nUuMeum8dhg7LpSKfHUYUK9WZ/u4Vj9q7tnPqt0qalIackl4gGHbMHMtLNVt
vFb5vNgZKj+Ofg+6KN7koEOwEgYXkBYzpv4lgPVos20w83oECgm7XMBtPbM4LewDkfpm0ArfBUOQ
vk+Jb6OrAcs6T2Jf+qcdmQuhpGm4fiuLzn0ssblAUAzpiweGdHVXvVx7iIThAHKfeKetcMNzCd78
FwFmFD2vq7FvIJDGOZWEt6f5xOy68I6WwJf7VodlXpiWLCZMgn8jb5+vMo6cG/d/rd91rYI0nysi
ga61Qah7HMSQvAt0mD5VMavHGlFJyd86R77/RefFj60fmgDdlmf+m8PU+/aliEgwxuzy2lPOd6zK
plNnd0zldi59ysM+lB1EDSa58s9f+ODbIAc/C6c/5Sp9aLW2ggeE2Uft464+zpBauNXVbmilj06Y
tmaB7+iJ7sSAYeruyRb1vABQpnXzUrhwD18bvlfE4hBNG2tk4ZZpcMd1t4ScxkIhNCi2aWE4ctCr
GMTdbZW74eAjQ1Z7VU4k3afI35kYVwtmFmxRdZ/wwyFFgCckPpDPfPiBkFwxrTTTON0xgaXFYZji
4Dlai6l/cVKq30+OSHRy7YG4QhZIzsIbt+CardGEAoRohNLNaeFKmZ6cZUW/PJUg204Z6fa7dLxC
IqxDPn+yHDo72ZITObKkDhm0iGlqPsNKsCjiBY1OTl0N9s/MUkh0aDfaG2eX88tl1BjzLZr47Z2e
4ccg/OTlGjlEDs04NxMizpIS3LAOhbwUZJTdAPurl1J9GUb22rXh52DHcfyRyApFw744qcqkdnzA
USeBkOWeYgQWgLTV3YQ+sz4UdfilPFz9YhzvqnIx4l2GfAznyKfu7J+a58ZBOsDnz6w6cuxfUmtG
8ROsdjkBZiB6VYKCQa6SoW2+m61FcJsusLS5LYlyKtH4jr/x1AyW23qLvddBAxLeQ75MHSjDaoSX
q7UX/XWzElPT0Z0sgTBZtOkouoJC6neWUl9i+mi6G4EPjUSb7nrmWa6dTb3DUCw9kqqR+/+7rZUI
8mHDqfA78jRwZSMUXwiV4OkGglaGBAlrv0ovzCAO6TGz4YTK3YUeKH0QfhEOB0eAR3b4Kwr8bsMR
f/NSPMGOOqfI6ua3DkoqMozrql/lPrOz7hUYykE2UaHxUXWvYu7WbLM1Fd1L05n0Ir2qP02T26z3
DuAr9kzZtNURs5lZfqdRtLZZURfqbljDWrwUyG/+IkBe6mts1bjC2HFBf9njMF/0ZUmue2j45fYG
GG9140sYxfXf2jHLDXItji82dbd71L9/XSMSDqpaVEH3ua8aDx3wV6SWU4xOdaBpYxf8zALWi4Nv
dCTttKyIMpN8gOXvcQ8jc54cYYIpX2qYWVSEmzKXgLqluM3GPnLQn7PSpe6F/i/XZDHeBvekVFjQ
cFn688oejIUKaVaTpG313C3wzWeVUkrx4dhhg4Ubdbo3p3kV1fazojNUHBrGdvJplD/j1vLHkedO
9PbvLtLRHHzVhSuuvwVBDtj5jmBHbg7HTzCBxayRMWx7Wne/B9eT6x26aIG/Iy2JDf6G1yP1FcPM
Mqd/BsjHndYvi9xHLxUalg0JWPMgO4IhcncumxrIcrekgrohKMyRgIciZhY1bQoPjfJ+vVRapanN
NhN1/427Bcy7LSuazCJfYl+ZW+TQHbNnpnZ74SIM2JtQRW9tuU3bdhcLh073E2PXtPv5SDAI6npQ
zW59lAa3Vp9BEIajQMJjwxADDzh4N2WRhxoYpNNtc1rVth+xMYN5C8gOqY/Eong8xkwvMUk4nTPr
9to0REDtfFItf5XrUgwVjYmjPzuN7OAQ7VD0Gsl/gKhJi2RDuCRFMOiTWYbOHuXsqIVXQoVbRw9D
uPDXTn5Uew92ooj+xe0lNTXfAKvq+OgmWqbnKgRcZ0MKrUYdvUW9HrNEYii7L1Epf1Xd4CBV/2wj
Pf+3l0p4zGM3IviltQJeBT37y9iqMrix+HoRmVwAOy++GdCj9n7gLndrxcfzpgHD12OI8pW2hqIJ
r1GDBOrg9l/41Lis7snTAKSo41cFYdkO/dXBc3XHmVRmyQw3dUOnj4pwKOffDaxi3qBFCnKfgQlP
01LfhCwW96TTLjwFo/Due2Tt8y89WM6gownqQp8iOS1eelrD0HCJ4kojg2iLN7lch0FGdOzy85Ej
Xjvxn73usePska5/Csfa87zsW3X2AyUioCKADB7SDW691TL+cqo6npeVWzIfqnqZTkNr9Qrawxdw
jMLJPugW2yOHQt+9IIEtbj61dm8b0lgCq9inHgkkGD+sgRrIe78PDzMBvksGUTssT4GjUcluOvaQ
P6GAna7oLfa7JggwlaDFbSVGMa5JIGIQAmpKVNrX59HVmj9qdnvVtKQ9NalhCbOrT63O1MT9XdgX
M0++u1QvUZTK4RDhK3/wRzQpLNHQpgGU6JwB/hn3qZsgUr+oTxTrDVvw6+DNCWbXVgfZjibPP5Rt
Une82KYh9FT2fnJUGGPGUxfDz2eikEM+CL/6ERAandGbTKG1lA1MWovY3HmM99ac2wkV2zGsit7N
0xUFPBIYYtCqBKzlYBJTDqcu9OT0sJuQLQ6rm9mRKzRQURiJVn5dZrf0c5XO8C6kSspswp3DOTgW
Zr+qIJq9M5fJ8mvr8RrgwUGlQ8eX/Oan5EVlrnU6VGV4kPTdjIILI+ie5gQ0V3M+tGt4BewN5Kkw
W5cFjoRuq6HBv8dLReZF7U3bXxnh2L0bRTq/KrlE5iqifX73llgAsjhTfY6GQvYn8tlEf1LChhdT
1XTXZMpT4ZMBSXnummq8jeEyEqUnrL7VLU7BSDJVW6XXq7u36XWxJr5GcRv9ptl7AZ+QwONh2AzP
bMd8XVlVTEofY5wdv8VU1heFG/PCqyKPbCsLA5gBdLtVG7vd1cMWglGz0Xv6MGhEgpeR9CJ5coON
+Y12HXhSB2UrcpligVhXqYzOVOXpo1sxp3JpzuNfW66stuzwMcjfvuy5N1bDXQ0uz9s8WOeTDsF2
evMUWqe8mA2AR4ilDf+GhDbmnvZZGjp7HqyolnyZDVSvLQemprnx66MfISEALUinaz95hGimjANv
Oq1BdYKxAP9SgpBwNSgiT2Do0qd+MQXjNUbLw1wF8cvm1dj41nXrjm1X0s5FwMf0XDh1fdobR922
udDHJZzRHU12e1GYHzOHuAZMHrO2j1vb4GvhtRvZOFux5N5c6zwaGTzgi8V42iJfPY08c1kAwJnT
Hl41N936Bd3KpnTQ+TtoN2NAcwlhbINvEweTAUkV4VkmDvKmqprjL/q9nECAgxZVEUBP7151QpVi
HjtjiqxgKobzDv11c5DmMHtPGIBPqGEQOO+i5vWtmr7PSCyJsS7VPqJA6Vr4ZH+Ko+1SIRDHb71M
CVOGH6a5B4Nwse7inShQACeTXuH8wSguz2kby5+RRpNLco4bXP3JIIjpjOjFwQdNBGMJip8hvqLv
YaMmJ9Oopm44zPqTjKbx6IZdWn9a+g/fIj+qdhQCsBTfR8dbr2YMveDUwRaxGVZ+SjYabM9wjCrZ
/nGmKX4ei91pLwoLsJt1gYMYeGiW3xQAyTzE9PjSbUOTK9TMXSbNiq5hcNSQjTC01xEy97km2+jZ
2oBG2ApW9GmY4F+QM8TsUg2CI4D8LpAHfzZldOxY/0hA9JDPGrdnAaS4OvgdL91W/Oq6vriHTeAt
6zqCpVlCyhgzNhDXxdao1tTBIjt9IiLL1pjekUI42wplyGlQv8vR7erLVLjx0YMTYviZ/BwymfQw
0O9r7YriLYw8FmCLNQshmFqrf4s21j04EqyfMMOSQxXzipMnEyZDOQabe/LRDbxtxYa4FkDNPWuj
k5Jjs1csORgtficO5cbCnZNs9Ebz5NZeFR/LnmMjG2unAwVh5HjAYTzoHASzeFyZXb4vo8svGNtI
8gEVtNwlLQiX3zFvaNtG2RI38ytLr0wehLXlVfU6uE98vda3FC9Fehp7uPtDPA+4k9xQ+eMPaJKa
ARWWTl9Xona7E8YhhYwXejWpc2SriBVwBLgPBc/HeEF5MP1CR9DeGbFFX36QecLbnUYi94u5n0/x
WAlwgjp8ROvRlgcZjqBp5dqbC0XH3a8+UA3xWa7arvzPwWPQd2hm+RYd/yYAoL2HAbva45J68uYE
Rl0cK4YPdtfO3m9jum7XZZgjEO6BWxQ3iQgX3FpiLEHJyXe42a9llTg0vF69cef6atbFgjy7zb/K
dGwXwxrpfzsK1fCAUmbE9JrS/0zFaTv7t8JjrHhfhHUZFMK07OOjGooKX0ADs6XmES0E0sn6QtJy
8+yEfVielfpyWy7ego3Kw1k3fjNy2yv3sFkVoy5TmxcNfzBNjXckfJgtw4aJZNIYNyYLAclqe0TD
zTRCBZgdzzjYBnEgcqBhGFSTucDfpXhqCAvJubWXJ4ZXrT/wjOA8R6AW9NeE2Sm57OFc3vbNWX/G
Brh4G1yFSigtPtoNx8/LF4i8fIwi3nCjwfKSrlz4zWe9gV8cWF/3bx6KGp5oOF7UiwX72KMvlefm
DXYGRHJxUF20En5yCunZveNXJH2BDUH/S5Kk+OYTPgyePKL4q9vKDyF6PDIJEGE2e0Z3nxVnASdS
tEQLDCU+DaQzJTZE9EVz8SVXk8v+yeFYweGwlQcl1ATuWQh3GM9LueKYPqdk9sg86GbEd8nukjZh
2jAwYT5OGCHOu1/p//x4Gl4smoSdMMAQ0JFHAea/RWT60iRe/Nq1psgwCk657Tbv6AzzcOR8qalm
TNDqWpRk63s0I8eI9tqe0dKl42vSuaW8k0LK4RxwAdSgruQSXpeICI9jueH5zaGX/HujYKkcvDHX
PpAuhjfRb4C+C+xNCvwbGH4x0iWmpwKp3a0EGP/tECHzoSVBBFxac4FROUFlo/AandzZ/To2JVkO
LBxhD+NTOafYRCa+rHU4H3FLceosVAipfNt27CREwOCPMW5FEmE28dkRtMpiiJouniN+6R56IZ/K
KaHjpUhWoYAqyNhx8M4zMZ3Ra2y/RGGWix5nQgUYZ8m3Cb98UD2ih7+8iBQow9HbR9ZKPzhMSdi+
pugi/yzeGvE8AbQedNfO572f7QOKFshdsxT7EUfA8LSDwVyjzZ/P47q3CHOnHoCv9CEvj3wuzpu1
EZ5puaNWrRMYf6Ad2x9nG/O5tmwCRxd3wodb8m7+29zBuD+dDcmkb3eE3t5WMZXjS1b5LObxCdNR
cjWeC4jUzJaG+7h0I4iuMjWoY/cVzIbCPYuW+02z01zMKGe2GdnV5wpEGDF/tCEKHbR2nEsrPOaK
McKvf3Kwwdl8p1K3x14d881GJokYn5qdp4w/xt1iFj6+NlWPeu7MQ8EXfo9uCINZW3gRz53GUCw3
hTltLLGaiMSqG+tmeMQSkvwxU4QjVZswyFDh6OK4GBeWlMCNFBegWRBw4jR4j1QUDN/rgYZp0DZq
xBqQlfYSiQEjbiNNy7mQYJSHLO5iXR9EUJWnwQsJEGCtWZqDgABo3z1towRClW8PKh6W4TIHwiRH
T3Rem002kOlFASX3x5Z4FqQvAlYdL+wcp6OHnHuR+IN8klQgm6O2PA8OvdHP+Eyn+WHCT/KkZMPe
myyA/M+uMCj4EUmGqBrg1c6eU1aAfXzzJJZjXx3J/7BrVtf1/lSui+FfEWPkwVD9Y4Use2fORMxI
L1us7pA1V8u9O20NAr1l8uuzGmySnPokcsx95Q2pd693Nw5hK31E9wWtupcI8OYHYlViANOGFjH0
b4hjuYuGb9phj3K5u6lY39HlmfPSOZLkAy8645EFfIxgSPG+DivCRL++a6ai+ayWVvwJkjB+acs0
8h92Ty3VHfsAQkZu91XlEiwB4BXs+bEja+Z3ErTVk+HrfEHCbjF5i7ZO4MT8dZuzeAq94kr0ix+8
CLTIwTHwrSafAUzckjKDiSGLFzQvkBcttJDLRjYeZkZvXxygG2YUhiWj6aoLh2E9XU8F/8K/rSK/
BtbcScujKKuJXUB7WBmp8E6T01Yx8eF6QWLyXazI1c9JgeDlSKJiet2mOjkHoRye+mmsJj4awkVy
fhqLpQhx3tV0y6azhazWHwttu//iZFz7vN1irMxdzIR2EM20PZU9ooJsdXfiEnoUUPe02Ubz41ru
C59O0KM4Fb2GUU6kAMguCiTsD3tSti+OGFrx4OwBSpaIh1acnUWam78727GnXvjWBknx26Vo4esU
jo24i3okaw9kXqk931x3FDny3ba/yda6T23V6RzKsnjp+9W8N0iKzSEqkHzd9cwXCYlJewhF1yD1
i3eNXypLlTN1h71R4GYlmPbyc5r4gOhyauYCiXs0uuoCC788lXVRTDiBVH/cyma4RFNXP/QE0F5I
Xdr8D8j6BF11w+Qga3TJDHV2tK8OG32YsfUnyXWro/0Cq7Xhghvn8G0LpyJ9QhzBRjf02HwfUvwX
O1C/E+Rqxo9g1hQu3PdQ1t0oFQ9PteMjqsqcgsTGz9Zbg/pdd6Zb4UU7AoiwY6U+83HP7wtbTr0q
Rq5Reu+4eTgYkDj4/p03pcljU8xrbipDpL8GW+HHJRvvDYl/Or2gzhcs6Z7kGEhA8WAqyD8bX9Iw
2sc7/KLNHLLjYA7gW9HNP5fRLvwWqMGhZx4SaUkPdnaTu2UpyffpZY+iAku+NZy0ScGKWBHA8McL
Z3MSBG9HD85oUanghTIRHoFJ7f8j6cyWHEWWLfpFmDEE06skNKWU8/yCZVZ1AcEYDBHA15+le1+P
9elWShDh7nvv5chYG2ZE7CbfQJJysVvFnl1sVDgtV14Ulfj+AKOomuNdBYe+3xb2NB1Wi4niplYC
ilDjsaF+j1vDP8uFepxN08EFfjBt1rB42RO53Q5/gUORENB3XqvUDX5MJFUjqBfIqTy6FqGSI8Ao
EgOgDwgCt5sJW39FmLJuK30tw7hxk5AcFFtImLODfHAWU1wmOoj8UHsjI2/JxjezaUuv0AevtcgD
y1GFl7JvbfNNTMb33hT5qx/l80Hzvm7kvps4BAlBDxDWlHFuF04YJLjd2bXHHNdeT4J50WZxxmo8
s22ctKOBSXeZvAx7JaAdgc7RzIv/Pc0sqTlmY0jDjdcJhSMfAu4NWzbT8neJyu6lR+BawEeZATPh
tqlKBvdLU5bhv4q9SPIDAcLOjjgbZP1/wjdeERXMAqO+L/t91Hl0u6XfCbEbQBZHyOuhOgkqChRp
txvqdd9j6OLVFyRb4ArX8R1N8Kr5W6P1J6CVvbRT0X+kqFLFY2j88J7h0Fruet1HPTwe1K9uSx7D
+q82fe/gzwn7MyImJxnaoHWpwnVOsHhWBEZDHM6OHI/9UAY7YEIt7A8M7BIXaSvcN2uq8X5pUYc/
AApujZuRMpNfQ+zMiJIL3rZpnimoA16NLG3RceDLcIS4Ljnmdzy1OL/AdHE07+E+4RJVjG/DJLbN
Oh1n34UjVTFY/vDKhrEKg8WSAZFvUixO9XopmfyA9VK4qHb88S053JQ9UHqSiN99z8tH5II9ULI4
DDqrOwBshrFE5xirPemBv3Pjq0zHcHCIpD5MzeKOT5YTppgkg6DANTrwjwSFczO+jMMTr/L8BIvJ
OUtdV4++MeG6ae3U/8OEP7riFR931RytCykUKkvQbdi7byivIfh01XSbiBQ3HTRfiaydmQsXX14X
h/6GSD3bTnz0ckYnc136vwj8mKRStLWNbEX54NVtSGjFFfM3FJL4mpX4JxMW5cw2KU17OcyCquEw
11YqgLR0yk+qRdrvA356BopCQOzL8AGPR160EDhclxc13iRME/V59c1wUbLSr32EfZhESWaqAwwc
U+58Wdf9BnJT87zSL7MXNa/ue4TveRM7kb9NMYaAi8CbFmIaPIyYdRKLVv8/Xn9SUWxXo/pySIMC
rJqi9NTN0xwdp1KhshP8Wt+6VZv5ENTCEs9lL9HuMsyr1TaIbwxw3FwB4/gIjMIX8fKVF5Y1PvHT
IJlibWnMu4+IDz4Du7A54WpKinMQ5CnZ2NxiACpmYOlbHQ3rF6b68YcmodzYalygw6UzBKnQZ4SY
YVfbrzSAL05erswLEBbs/UjATCY1MuqNbISdPN17jo05TjqYShFWcjzjXJz+fuSA6p66LCxwntmB
3DdRo66zw/X3RIRJu9fYqcRZ1IJ9vFGIVnbC6t57d5YTwFuKvcj9llAqIoe8dtMRSbD8utvnoYry
+wqftPyMvTY4KR/jJwSraQghMBSOedajU79FLTVfFWdTgq5Tdndl065yFwZwbBbgUsL+MHk7/6Z1
ax3noWVV62qW5bmy/HBEbB7af/7Ndrs1Vd+7jwQLvGpPUWrhCaxCCE8iL/IlyVKru1TUMlfICWgG
sScGxZwQi+Qpqqc0CVMGVtWeHpSSa4xM3R16kMIE3a1VMK21YvupctZbOnfxqg4flZnF0SHqea5x
2e/gl3UFzce8nnQaBN4+xZGITarmWcejG0/tKWtmlh21cfHo+3iPwHI5zWuLJftP7KXR1sX7dCm6
of9v9kvPwWurYWxktn3lItXIlyr+sIlazptcYUfi6RLmqjGun1smlluQIwMBzpaJ8yNaDQlBx6DJ
neOc+eTrIpoCd5ML96T+XlbL3qcziUhK9NTmP22DVEpyt0PeoB/C0EnR3naXObPhlhaGfI9ixuEm
URCvH1U51X/LxVhnu7EROJQSPg4zOLmb2LothsbNHr8UiBOXru3Kt0JPGIj58qGc+bwQOkhtdsbD
YgpfJWtxAXeZgE1hs4+V8Za/wDgwjuGpQY1WTwq3PD7ZsK/+wkYgLpGLmWEobPXbQbmgjkGr637X
uG+f1mJZf3MdijcrtqzwAquxsa6MTQpeFtRAj7FH45nEt/HYvJlCRFxOzFZuWDQ93yHchx2BHi7F
U12E+pQxAQz2i1SrtatIZBy4WPOME15OD1zFCiU7i+t9VNXOsik7Rx7CqZrkXippX3xdcj9Y1EEg
HXmiLBCLcfPLiBjiaEzwAiPEcJuB5eNwXNeYUaKtoUeQt6xOvJgjvjFPnXrcnmJTxUvqJmmDIQl0
Vc9VCN+MqExWjW2wGyBt5Ogynvxj2yZPsNyHdx4+AOpoEePt7d0MP1w/Bru2VoTjeBjAH2dpTKg7
ApR67po4BGcD7KghcEuohsINLQ2ZyCEptSctMm8bETG9NHOhX2SjclJsHemcpyofKc3TZZF7eyLl
Hkz25D6AYVjdg9PXQ35aHcIZcLSC/LVjGg0ax+lVfqXWyK46J9QCjpQiguOevSSii+PmEcmYTWDw
FXFeQcQbogurCtH3mqVW3rlFVefZBb2IhcvK1JKIUbfqbl2WusCPYzVk27yYwHyK1rVss8AjST0q
wLfkqXAW7vAOj94WZAYOydjO3OafWqPmPuD6+vbkED3PltBHYRnOpTLHyOzY7twg/rbI9AJj/71s
K9XtMctED6PvNO+rL0uTdFqZF+aJYf4MJJ8zdVs3ha2/stWJW+BiUYz2EDiKycY4EVnXgrnDv6jI
avEtaDX+wZEnltrLOfwKW7fYZhhIIiLpfYi8VE3ek9f4vc9fbeb1lTrZu91YTGyqXRYMa3isaLC6
t0Cnbf+XVQpZ8UuHURBvGNasPLNejdA5whA3b4jet2KUrSKxr6KsARcS1tG/zvjxu5/lADRQurn2
cVvwXKCyDvqVYSBvZjKSgrj3Le2kD1gOMSKyc2NBNF6KyP8Ioko8zZZTtketquXkiQYDhLu0L6LQ
GKtsERNfHAz0KBWn3cjSm345s5Ir+u4UAKo/DUmM36bnGEXMDJr+j/HruLtP8Vl4J1iGfoOzLKIX
GAiDMuVo8Jh337R1avlLhKotd8SS3f8Uq5Dqx/BG+WDbzeThh2zSsTn0uIWIiEc0lBsvTKOz5OS9
+mYZAjggofujXR0cvdjDZBJ2TZR4acBTPkysD7bD0Dg4N7w+ATBAA9bOMaEZIBjrSeKKmj/VJAL1
BW/DldQ5S6a/WYlsDLdyEXzgNTDDM0+K078DEVSwI+Z4HKPtzBSQAHdbPnJGAIDp2bWBLZuRvQr6
LBnCOL5T1OEjADQHIBZxt0kc63Ku81Mu3ewflvaw2XFSu48UrtM5btfwNveOx99S1d1nJ2dCFzLL
1JGEx/g8AAo4dFHf/WigT/cK38TwEtlZgXvFcuNrMLqz2vApbMRm/JDAqqh65C+zeOOk+0liVCFI
60UN/5pi8RPUUT8F24rlj1/Nq33zN10LD2hxi01w2sUSvPYXJzf/yZWCKWX2k4p7ldM5sQTDd8+9
QFTB/LTaqC7Gdgp758Obfi9hfJQM3yToCsImYbjla3S+KPZCSCx5pSQsMSLFPNGzNeW7EKSw2csM
n8onIQaJCdDSQj/Zdc/Tv3FJ1nSXiRBgt2uGBSaNP+bDIZahZmDW4hnaET8sCmhdA0EsEenGefQL
XVGQj0wE296nbViLKmKNGxZCH3Dr0LntCax84+N97ea/Y0M5fpF5xABY9zK7zOQgfooYrT1LMqQ7
PGq2i4bqgTNlL6ZIAacN1Zo/0afjhBr6EjVsmOen1AOebbbkmuwjA1QUlIYowE8b9dn6UjSihvuK
r+PgKaQnNDwOHkhuqb0zrlrUMefSxbjME12P303ZBFdJFKVBNGwL/z+tZG1zoaYlbRumUp6ZGxRS
pay0xCX/VhdQHJOeKk3uF7fMksqFT7zP0m6RSdPLuAFBUab1H5vwnvPhBauDhUFAKHybyC2UHxEe
BGRRPLNpfoZZ6b4g+rHVhTAoLjE7jLtNy9GVCJGiSzhd3h4aj8OWpcKqvoRmJmJd4HR9qp0hHLah
sfxHpt9pkZQODNs/o5tPPCCQRIPxQGlD3gTiIk2vdk8phY27Q3bCsRfNfW7tvHgipoDbiOAla4w3
NinPQ1OxAYCq0lqPqxtZ1mszgvE+RFOeFTfN3skuq2eB2PPqWai7wTDfv448PepQDkNMHSgYz+6y
rBgvPL/rO6CtoeIO6jAjqxHHSRvYDpKIU6jffO6ncqO8RpbEOHLJaxEJTx9sH3hVskyOgYEmF8IV
Hp065KJmObWzLWc4ZW6VxBi/GZ4R6jix6QtiehhNaCm1S4RyUzlpm/Rem10QReRL7Xc4QqQn6ve4
AmJCh9PmP6hZ2S9UTxsKidFYs/Fw8tvCItniivSATFl+Vtd42Fa/Gr7Lbgn0Uc50+yULG0QSgtvZ
Z2gWZGDZgUDB54P3e79hziS1M29z0lPrxBvPQwvlmWrdPsEWqndkvqCQkbOAu8SA6SbGQ4wE8tU2
bBbXQdQ8MIgn4F9UDePoCOcXviDfLpiiuKSzGmYFPsFP2Jobr1zZlWYNmolKGiz2kKwuc0ueq35x
0l0kVxN9dRxIYFs7ZhkvEAWt4jkoGF68ICRSEcQOePYjVceSv62cg2zNznKCUTRNpxo9EfpMqg9+
3qKll2I5Y8UH/AZl9LiQ+e02SkhEjcrRIcGZ25ts29DqD1yGBbujM/wHisF7D5MF48hsfiO+w+XC
EHYF2eY4JNpw2zcDKuvI0/Cy8tiWpxE/Aim4kbQsftkgeouqwvzAR/G6D1bq0MENDR8jY6hzboIw
vEgmNP/oLFNciv1QocePjfcuUzf1jky35SWnVaY/Lb0+e8Sc4uKUWAzidGayK/Mi9DKZIez65MA2
jK/Z1RNpIZ7GxgIV6TszaSPBXDzhxPI/ccxYz23p4gwVg4C0C3bkOk+QT3Jwrmjkpmt/WhBdd0PT
D3vaLtJKwq7do8bf8JrnoPGvEfnmHegIy4ZOJgqxxeNSPeSqZ2Wy5gBFPHUM0j/al5eg8i5twh+o
Xxaa21eM8IF9CIg88jWZsmMsPpeg//2wPA++Cq1926XhQ6DHEFFzyfAgYi9wx/c8rts/xmECTca4
b7Hn2UF6V4QLOBXkB/fNQ0hvTnO9mv5G8RmKI8SD9JoNXH6k4W7zs80YkyK6vW2D89mGkA1/qEJF
/DBiGe1f5mwqw7sIXuX6GsV9MXz1IEP3TRcDpY2dthQ7d6WueliZ+O4ip18+XZds5038+gfjEGOS
rQDTNgEWq3Tqu29RL9QZXTMN/rboZHmBkhxMT97sMTFpKW5AXvk2nkq2Ox4J1mbuqe8pNabIRzdX
LN/jVLCW/ruz1vnTsgieg7RSpJFGfQAq4gc8Dao5acttGOf5fERUuCVS92Gk8dusqpJXJ4JC8wwJ
w01xggXukTtjrTMMr3hYEgYOwZcN0uKJvGYJ7KSNGSWtg0u/iMV6V1MvwM2xiukAroC+Htxz+V8e
WzOSsi6zezM29fyjZITJbg6CJYR0Mw0H4bDna68rkMDbCVO+t6Xerb9U4MJY7VoS46byI2/DrE48
cEOELxXdK8YTLyfz0UTlL4BadQXoPQ+ktwfvEYqx3NUF53RCJbG+iDAud0sfWs3BI82fNCIlVJo6
S0nGBBILB5N9sCm233JDXH2TBVp8jQv5bxphfqaZvn7nWPR79I5W8W6zmeCFZEP3SBrmB0+q+YVm
nx9naDMM78vqXGGVOXrABBnBi04yPDb+KQxDQD/FLcK8iezR7rfw1s2dMxTs6hytMmTUU2f2kxBR
8DMoDmucP3l/rOomBH4xuR8uwwSGRJNyOR7GNDgGro+wLW4YH2wKfEpGxfm/tRDlKynV5RfMpAXd
wk89ND7CK66NnRrPZBE/zMZuXgY+9hfs2v6RCpVSTIALIpVmF0+VNv6PlG5HQCDU8TW2dbDcZV4e
hAeCtsRWZmsODqag98OhBCcrJJVzL5yG5otKIRE5XvqtrcDvwlzFOaqX9epiuafShPiMlI7FTMd5
jWxlZ+tO2J4OdniKio82V/l7RdfPIT/E93lXDS8dS/+ILLLZ7GMKx8+ir3y+rhJDwzB4zdVJU/HV
AnJ5y72ZBGQ4yuIYzGj6q1j+dnlkDjJb/SfW+8jyGPHiJR633rjpfTd8UE2P7SYgdHeZbBrxxIzB
RHIrUKdFeXyrYTd+Un8sSU8yZu+2WTz/+n1tB3sL5sq+hRkgN5kqkEexfeOStTDJDfxaLDKJdXq0
5iZ2d9Zov0SxMPf2rcnCN8LzmxswlBiM4zu3lumzzSRhwyVV7QSqF9oGG0zOQ+cVJ6b0ySJKs6/z
kDqLiHkvkfq66Ky1mkCaiCc95wDgxNKeranI3hcdvBC1svYufL6rjev52DRO9BgSJj+sVbvok8Oq
ox1nUUe/gFW62Tks1j4X/D4QjFAPnI3wjECJmRzKDFE17wvH8BncHb8tSlOOxtMX0UeLjrkeBTaN
J8FldZR5an9gf2B1BaZnRNUQ7EfQr1O5M56IBN3j+IM1c3iNZYsVqArkB0ZM99T4MIirydUeLnzQ
kFi88z8oRXlSNGO/KcBkboKBz9XMsKzk5OCbpqnatZ4HBasMDYtiI8M42PXt8oFgw7TTeRQ/54hN
tPS6yLCFWQGKvRRVzp4e6F0YKmr7iCfL/NVzN/940qkpZ8dv/IZz4lZmxqtap/G7FaW41TLrab39
pZgg24VVGLwjNwIMsYs6DBAWQHAD6qWDnfADjL0+lqzY2YKrc++wU9CIRuE83TRPaW+quS3OIUEb
PuoKLbcusHHYLqUO2NPtoJloC8DUG4cNGo8IVMCimfvImYKpd0uP4zDr2YgwdCfQBwN7XqZxeIyz
9ch3HSedWrEDhhbyH5HaHxdrwK53tHWeC3MmUs20sgtG+S9y8mFjjS6X38C3ukJXLl/WJY6i3RQY
9p5APBiIMqkt7WfFhQaQ6zOj370VbFPf3yQhykNcUo/s0Yi+rMG/5r7Sd+ACMvccZw6HqgPC+t6e
sPGPUJ+2pOMhmOKquVIsVVd/voXPA6wWv2nn8H37rOPq4jIK9mwK6R3oGzzRlmP9JxV4MLdYAC2S
M9gzd9FIjljBKuWFzRaAKBdxFNYvZRuWcC7Lyj1FTJu/olC1d3M4EUGnHP6lcm/+1HX7UN0Slry6
acj/mWVHG9uxnG/TVQ/toLLPCI75ZkQRfUijoN5DRnfyjcnAum6lH2ubgE3LpV6I38ZyqicurPns
U2l1GwOWZzP17PY5Ko/6meIWkpwXggth7c7tCq24sd69zAagyyyXbzAej0wpbAaQfMxVMbtQS7Gc
cfbgts4l6QVMIWqXVyHTA2rbDSV9/KHmjCjB1IZHbEAAOGRFxFZW6nWoBppNFgINmI/8GzJ1NUXS
Bn7BIfP/b0Stq7+IU3GTiCVz7pVeM5dAAzOjMRuhzSsPNpcpml+IK6O34fG7GV7VmL+Vaeres8dF
Pgtk8101zBHkcep/NlzjDgkTb1hzuWN3fU7LmnXIszAbNij8/a2yyP/MqTu+0Ot/damXHgYJ9phE
PRUCEikrCGr1jRBvCgq/Tt3pQUZim6NiwwZgQPe9QNnJt4HfNfrOHmj51dT/ZTqc7obIM8Cs5ql7
LgI7gjoVFzfjeY0DKJQ3tOgE8p10uPvqe4YlO37fVd9KOvlhxX2/lb1gsA3brD0skMwes153z3Qp
nCWB7vRfNnroTTetWAl0UzNq6Xw/33IuhKzbAfCTDGuQj/ubXWFLV2m22gIW1C6KLZy1hb9jzogi
uiW9D17WBjUjsM9uymy3J6y1w0w8JK0uFIGGmqiqLXW/DeaJjRCyjdSYFGtHKdvirmIjV7ebAFZy
nCzvwObwP3rGGreDiYm2mo8uz3x0/BuoA7cT7JvsUxtypVD0YkK+OJXzedbwzNHZA44zMhWO9eou
yDaep8uLHXruJzOa/EuHdneKxzjQB6cqDxAib/ajkt+HeLibP6YNw7B96MJf7BXJnS3bxrDGpD17
eAwBbFmoE1g361QgPLYHa2Q8KHQYvFSksl9Cz893Mfk39nLFMNDCwf2o1GB/WuDarENV2PJ30gLL
DbdW/af0B3MtcGPFwN1Z07V1mfff8uIU+2zgqDk5puK+GYPqTpio3yodMeqH+0CgA/hOOga0yy1x
oQJvvLj52CGVFlN3LGREUKBA6qrDTOD0m//LZoxRpCXP0iZY3lId46iSnwxe+I9N8VM9opzGZX0m
JBBvusgMHxIaPRmVeWG0vpbZ8KbL5TVLbzWC5E07GLzcGIGFv1tgCiXBGFUngmfZo0Jy+JKpd9u6
UYeMtW9agzvnHJ9knCi5gK4fEBmYakR2zX4du7vvI8ifcinVq4FPsS1L7fVbjAnOzaeYv968fu9E
Hpb6nDL0oJrKcnaULiBeLysY9YRFKMMvAexYI2ZlDQdcXOAE80NvoXdzLS/pxnn+0yqJdjnxV/zx
TcGTVdTp1uocQP8OWZ3vTpfmrmY64x0ogSLw3CjhZNF4wDHcFrXFRBdfCVzuP9An5g/mJ/YhqmJf
sehq8J6mqO3zU+kgZ++HVQiCPATh9MYhpvXPdQRX0YyZdDfl9viXx9dpDjWK/ZsrC9N821o3D2u/
do8hzIdHg+2E3k7FDsn+yJQ3TD8ImxNuNsFWqdgG1ithcZrdAI2dKE/g9kH9TOMoeqYdHTc4Jlfp
HkOvuVH00trc6dnM8fdEnxdilBpIb+Basl7Yc1suf1XBK7CGIaRZpk3YRKY1B2y4atncFUvEzcsP
KGX9FJpJA+FYu/JcsEMaZl5b/C5u7nCr4q329wBp/OqRDIBrEgNO7INtdNRamgDcPg+a5kh3iEda
Tk344BjQe9EoJI1ttUYveVb6AOU0Zr8Xm9FvwbEBz4ZqYvL0lGB7aJJ0dKz4ggPGDbZjVftJIX07
MYq+G78g/MKyYOXfnsY1Z1SHRcaLOyibfsAKNcF1iAu/jS9r3jT2YdSz+A/dtD2X3ljQAbLYw8FB
7ZoLb+ENecwSgj3UkuFPgV3zgSkOu3zqWAj8wqmHNxOiAwJkRLBI73SvmQDZsAoY6xDz306Cofre
j8L1C8+NrzehWIM3PVRLs8vsJlAPZiQ8ypK6HjfuuKlGH1yg3xfyRoZz6fTyHVFXxbbChQzq1QOM
17wiZFkL7pxb+vfbpoltP3OBuwCLQYeYQq6Cvp9/vHOJnfqzVVNyscFp2LoDUymFkzcblhO9Ah+T
cJR8gWbCPGqL1uHw6dBDSXnlogzgSIFa3ZL3adInLyvzTO4wV+WzorRlAF0cORqszGFC6mXec4yn
gsgw/sj8DY6iTN/TetLxlyEkP561wc5PfqW1NEZtDY2uNdxG7Cl0D7gDRnPMeVdljcaTaws4R5va
xdVNU88GTg3XCZpbxA6I8lRmRTiz0Wpd7ZEdS6qfWazLJs+KEo7/SeI6Dxzi7JQbWUoMjDZEF/9Q
I+3gPxZmk2cCtFBI0eHnqAKjnvMqVSn+Cvrj0geHB/ul3zNaBgPOxbM+YwuJb/kVNmE+x9K2hiML
7n2Cli3XyYYmzCFy19nxrg4UW5EyfA4bgrLMxfI5Y4CMSXr4KrP5pktVrr7S4aYg1SFfUIGRMBGb
sfdVeZxqs457HYv6i2Uadn2ySjYVOOSBpp0r7VIe6abZnRgsZpX3cO5keFhU6EWnGc5aiqWzoeYE
KOOetTfRo0DpQXjy6V5fQPNAftxYohvHu3pMmeDgzW8bGFtRMT+Ta8I53OiAFtrlZp/uy3EO/WPd
N7HZR6xqVgTsWv3luhN83g0F0ywudC/mOJCOxI5f9WH/0t9oHa1zW9WI59Whcb45gVm8mBaE5HE1
DFtyHtm4d2B5fbfFhDlEgLfmrql99zHM/eXGzBqxNw0Bm1NOmMOi5dR3XpDvHddU9YX/ZKBYKaow
5HIcBKw0tcb33lrCJwxQ2ryyo2h4CEIt+KNYQwOoxPPY/TzUHlC7mImM4yoafh97GQVtZRvO9rx9
o1hopj8TzJ8/LKgjDeUijkfEyQjwX7Eo9B9dlXegbRm2PzXWNP6LBfmQI5lXLK0VltJ75oiefBDK
pfDxojnhsct/SFeEw8liuroJukw+SI6D6qBNlZf7htV3v0HAnpxdQQaRNReMLrNjCdctJwZa8Dnh
D9d3AMMCVlVZbiF2a9m5yz/m8dNzn6l2OsRLH/1CjLPJVLNBkTGjN1JDB8A17F2eBe2pFbL9OwAX
Ya5kW+ymG1Zj39mobN/kSefnZe6sd15btj/hFmLDWTTJKTwNfurcG7oWsW8cXd7lI+xfqrOOo55f
Xoq9UCUKcc/AgMgGsX8EDCXjawWJzdplxDJoFTmBnDtTre07CZ2AoT+NEq5qxy1ItMyhQ9/mBh5N
Ehva+ns2IciQFU4dxpEqcNVPyhKOi+8H6XnyiZJzYZsS7o3TEicMBnTLXdhYweuaEevg30EKhFWh
WQteaXLCC/sUyEoFFuTAW0In14zwqqDe4W7zy/caLro51tNU/1rVjDltYjbLM1vMDvEhAEW/QpJR
JUfvpOErDPPyhV+0QRPoq+HM2o/w0/Hp4Y4MAV08SIPGfFw00bTvm8639hE9cHtYPYbsO5IpdJ+e
LcS877HAaXKuNgG/gcz3V7GatLurfOjAZ0ywefa37/NaJtZoxiyxjFLVKQXOWECKZQkbUYvZeQF0
Dns7QOu77fOkUJsIAT6F/aQYiDipU26ripJwY/gyQYV2YMa55cz4JPFv3dkQN4uDw634wwpFemb0
2+CZqgSgqa5un3icbOYVjdWwDseXFal4M8WoF5FN5eBVcsZbXDuc23rt3PBAzgVyMycl6eKBk/eJ
JEH96bQ+O295egkUZBpG0o5NYZDYuBJZD6E4iE46K4rstV8YPScT+Kxpy/jAeywAh7U7xd/wmmno
XLvZE9kWdKxztcbCJpuSreWlHRtKr4Gha/3V+1bfvzFObS7WuJqM/JbpijNtn0gUSY3xwGSNZw85
rJlBgMKJFNjxL0zk7LOTcWo4eap/nDqqCNJUK7NPhwwdatAC//L2zGXNSaEX4p5hvZmDhZJ0r9w1
xu3fAIYFy183rVkIsqkdRng/0tPYFCg9veBIQaiDzdDbDp5pWMz581g2fBvl4hi2H4lgjqHxxEyS
5rmNh2QxJPo3DtRTs62sWi8H21ipPOgiirzDaDEOcxXPzqYzavyNHPTtfVB15uJgyul+OubJJYaG
rB9PTMet7NKxUDQ4eFoGARVUBUTGMFx4rmYvwt3UU3ITLZVQ+QJSQyw2QXWDdcJM1uGrDnRm7COy
wFh8o/BO6ioC8uZH1xWt/ywZNtsbu5+69Vi1AzvGvNY0/nGxexmduC0MA/HiBjUdM/phWDQueqln
g1Tf2l0XvjbEItk3BRQq+xn11HTnjNv/H4ta0Gn4sfsXq8e9uRughKz3ImvsfziT54cpM0CluwKy
C8EHx35cFDSD3Wygxpz71g3/4WNApQuEXYTbENtjdGbbyBp+K+ihuynCAjVCMaR6qKviPuyFthPN
TWzRFxGGc7D1bpcqD89rFLMLmdKKCZzsc6B+MN93NeslOQxYkezspY3e+eIBXDtVIHEoH0zzZw4x
RW90P+Ih0T4858TJGkYDo5gAJDaVGh96uCFUlLWmJC5U4b/yN6Uvs2+DhePOjm0wcynLnGQUtdNT
gVXwJFdU/htEzb4n/p5fWuV82gqpdzfCb3xYzQx3hV14auMDcUlUa6/E8S3vHAEZzDioA5zuTZQ6
H+RRR/m0TLYPoIo5+Nbl3EUGsdyHELqQTfK5DhiEtdajgwf9IpmnltuaQd++syQLCW97H/oG01ZS
MSY/YZfIIY3MdXzANoau78Wy/lxrTb619lgZdTB6tspLv3gYlbQDMWxUMd+FTtPVSaClqQ6dK12r
EmfsShyple5/pSITldczN1LbNrdqKvq6sWLu+QzqHkQbWqqH0tphdapKd1OYFpZZUy/fgVf3gHdX
kio24ZSzcL3XjFF3ktbRjVqlnTPOKagNbR1/wo/5C+tIgGHV5hG/Ie+/nFZeAua2/sNME/UMNnjm
wGOiusf0mL2P1igOZcRjWJolZ89FXTgw9HPaAL/zqisUA7xOSzz+1/ljeW46O0B2LbFqJnFR1pfY
TcvjUMngvY0q7kCEbHJHPaTgjVEkxnELRrnccCeESeFjSwY8lMYbNcYu0DQCRId8YiM1TnByc+Pa
swa8NG14LRwyziA1MK9pwjIoKVBKPLEmfiq4SYEZ3BdlHjzkGN8ukcOqIabT0ItCRqZ4LTv1O1Ft
TDvqtuVVrx4YJCrx+H8cnddyrMgWRL+ICGwBr21oJ9Nqeb0QkuYIDwUFhfn6u7hvExNxZnRaDbUr
d+ZK97tBXnUYefmLbSfHRppqOCwQyuSh5CtgRjjX44ZPr+XsmFULgaeWxdTte3vIphPrXDPe6bLq
Ac8yWZCD4dl45rGmbhFpuZCR9tPB3PluK4vvYtbsETxj4pWbA94CKFBRUfiS4YzCbyM1bDK80SIF
3kHhGwgC3GMnIL0eIvVkNm4bWRaP347LRzV/KFOm9dZaVNA9TkbSj3doLQQ7BIk9l+9+iLNhk8RE
Ug+JsXIueRNArZIIKc62tEccAYg+ITZK0w0PrtTlyrCl5YfjJfEeoFOsa7Q+/RcmJMpgB8h5LQDi
DUILIqZ5sB92TBtJxPqcolv8EhWgspAeNO7cA69kpzY1bXmIZrTZqQqPjJ6Fz1/e4va56sjYlbZZ
WrUzp1FlDchXEM9wmGOY3tV24j9D02KTxv8+f2/rhtfZHITyy4lZ823hHoWcIGR45U2Rs+XXO1HN
uZ/w7pL3Io5MLJW8LOiQwFdDhN3SfYZGFrKaw7mR4PPLZXZIC0aePe9sVpR5n4YBxNwYZ73PecRj
Th8zVM9Uj7AYU9BBO7e23flINmjU266eeudARtUODw6Io1MTAnjB2JFqjXTStvkd6Yi2PfQFO5a9
pSRtFKFQEkxKYKhHd1j7MQLa598qQ+Lk64mN3Fq3gC0LUhBbcK6DbOZNIk3zQI0MSiLfJDpnMxqJ
nUtHt6JNlKvu0l9QHWCY62COv0wwZthN+jZrd3lYlmyfnLh7MSkl/F1mBUCbXifOewy7DRd837XW
n00H/tuS9GR/mDpLEnUdFNxzO6uMFkEK+JyomRf6griKuNyYbCY3Hlf66CJAk/2ywxHLFRF7MmMg
7b562cHttuHzOfk4HSVgiz+bX+xXjewb3NdzbkwXXprEo2mFcwncccF64vEmz+pPXcDOKqTuhYkg
zAyKasTKB8C58BTidYY+F7PX4ftkFqexBYe11WoOP43YNuytn6+ZIZystQfbdO5sVg1KfmIvBdTG
hGBGA1cKinBs3AhUW3dhH7l4nDB8OsHc4MAYVIDexH1m3zcuvCa7BBW1GYIShoZu7bS4KMQRD+G7
8bIjGzfDPHm2wMGnY1kBNdQ6CPaT7PkKwSMRw5YVV+Owt6nUzcuxyK/p0dEElsfLj3eKg6m4zmuu
txYzfrBjncUbp7QsSnQSco4C/jR9uHs+h6aATBNL94R5xUme3QBr3SOrdkXBhtd406dnOU0bAfu0
h0NRBna4xTwiPPay2LEo3wrUd8pBonagAvxVcqVob5viO36espJiSDJ8vXdIhDF6e4bwznnNwPOb
LxZXLgNCtJ+FhBf4fu4wopTF3YANEBwSg/C5EEb3Ozn9ijKvpvrAIJg8Dz6Bkb1sLHLlkGmm4M4U
VhZUMKl1CafB0/W8F1MDb9bHD8hyvl9dqkyk4g/mMMs8JgcvOM+VHf9N3pDTSVU62e+cWvKuorwa
KQXKC7/3xS1j+kOxU2IJCvECdWxVWbLAGfvEhtcoZFwb5hFRV+xqaWIYkDL87BvNQGuUWolPKW7F
uUqwZhGokPMz/85/CjHeyv3i4KSLUoRoe0uoXv2wiJ2MHaNK6+0GI1XDI7JtkbJJ72sgrNbocZtU
uJLu7SSovA8jJsRzmoscgcftNAXv0CCHYjvF+XCnRxL+uxnbSb1HYpLtNiHpd8MTwe037yD0Gann
vpWzN186PPoKjKz0r5Caqaahe6PtTzOzKS/ajmULKC1shVAnh/RIW4H6M4cm/zFUxiw8KmyUJ5uA
sXX0OK1fZtCVf2CK4vZa2wRlN9KuloeBIeaxU7n3UCeSdUTMyxSYzdgYT8ksG+OuUm35ndIM/8/t
EwrAWok5FmFAUstA/6e7g98vsORpRaFk2BlQ1bTp/KzmQR5XI8sfBAvF/+AaWb941OtrkMyY03LC
fgfcTlBrzcShQYyFFSS4jq4Rsn/ZCtYKfTGwRnMK5jXXshhmSYE67xS39PmW0dl9KlsA5/uiFjjW
pOGy2uwkiK9n2Jm23HWYDX+kyb2cIgpTvlmUjvlbyjEyFXWBYpmTd6hAq+csvJHDpq3Ls/KEqDh5
VSgkGd46wsLa9Hf+nKasVUkj9LIKv+M269BQ4CotzsxI1/ITtqxqokwK8SAM5b7CyLwVzfwCiPFa
Zvl0NaaZ8oZusu7wlsH66dLkkbzs/NDxlcpAW0/FqcSIexK2xnKBWzk9Ka1ExClTHDFjt880/Mw3
tvnLnhseNZWTb3xhYDQvlPTyfrYHsZeKzq4c8FRkBWp+T0T/MtbuiG8hz7dO6viXiejQvagVvuci
MM51MJk7U3mfC1+Ufez1zy3Aml0NeA9vAs12OHlqlrMoj+xjW0I0oZ/qD4IK7yzsg9+SqNOT0UMq
YL7PjilOSnqfy/BLClBJiaVZnEnE203clCVv1UFFc+iKLw+o0ruR1iu9arCra2355r0zpvEWO9dX
HFBOAy7Sl1hWJQQIpJD2jrjTy8KJv+lJB0DXMrodYY2cVsMp+21M6HLzPBjngrqUpyqH0GCW3XzF
PEg7RmfQKBQE3QUfdnUpiiH/kTIB/pFX+bGjE/DR0MPyLngod1xjfRJC3vLFlX0+cX4SbUjBjr5P
GclFdH3vny/N/gJTaYVddvFvziS/S4Klu4Rt0N7ZpJEIzKv6iIlreBuwiLHYVe1j2PrcrjtokYbp
9y8dVXFgNEicgNaZ+XvVP3nqh9u+q+xXE9PkNvCEfYLB7Rxd3TtvcZ6IfwMZt0Nn0w6EBcG62pYq
Xj0vbz8cL+B+bzekj22W2LIzymd6wtrD0poEGkhJ7w2QKEK2+cGq5D/KV+o9GAlEvBJJ4qI1XPC4
wRntacdF7cXCdYjhJhB/cRX1PNQbHeYScyyjCt4wBxvaTheFdV+2OnuDCVRilmZwxFMyRIMl+qMn
6vEepCtM30EgANBFhJAYoi6S7mN3gWxygn4wY3zJx4AVzxRsGJfDKyeLqOBaz/7D6AbPA8mS+yJd
WsFbWY0n2zTKb/y4N/Ij8tMZyOGE6YBNtplO9DPFb00RRgYi2qfHdegyq8o+NBgiCJii1pKfU0e+
QFfSwh+Z4nC2SmP4IwZIZpU7Y+lO6so77tOvl+y98NxxB5wWKcqGAVVTsQilWaGuo3G9TRnk+rQm
/cP07x1st+W9AGGQtKqjfGcb0550K8FIaUAa1d5qwvIIOri90j1GErQa/dNCNigqrf5E2M7ENSLD
fEfrN5e2XnmvM56QT34VI40LxrMkmvdpFFwZME/UdxTD0VLj4qkB4jcQJqqpej5KO3WPHig26r0h
FbJkrpFtknH5rax0xvrf62ixWmJU4/BuGSaucdpkBdvYBDJCPA7olFwEON7GbH4WVINTgWsk76Jr
4+1MZd9LoVMKQRev9X+goIyPhcMWclN3CxEFMnEo8vhE7Z9EKW8n4DlZG0/2ObT/xJFfi6yeUumB
FVDirgU2itWmoiGD/0ZBZqw1txS09u95Wutnfidiw3ntHyxS7wjMnv7PdM3wwx8xQqYTtPu29Sp3
vySY+RMoYnB/Mc3s6iWxXpy5JcTh2YQ87ZraU4qwb1be4MLOYcgtGDn9/JU7iDwEdjXtyqWEjYfR
XJ5EArC8lLgV3AYFVuBiaIFjPpaeyTpUNcunOdEDMsUY8lkW2hfWs/3eHWkltGwMFz609VMbhx+j
B9S/5/Z0y5Ig+0P0xD8hM+7/ZtHkkZ8Jf0fCgKwHM2GM5ir7H9tHtGbipd8GZZ4Gn9YH9dc4WI0U
gyrhAIugKP1CmCDkAr+3bc9Biu+mECF3P5TvbReH7TEZq/9fSMlkcCd6zwZTfxDzY3ZnYdWceRun
X2Ui7EvX6X+mxp0AH+0rcy3n0tpUY48UA0Qx0Lmt1dsawkedPLDCIgrqsDPf4dYi11+ac2T2ff1A
VgX8RNGxSFEpedEmF3VLVJrVHHi99rvPc/c+D3T8aHlTjkXQSLfm4L2Bgk3eEGBYQeN4ezSMMvsc
kRaeJqsjSVjBiG9hUd5TO/BIa4FzLbVvHbp5yq6OYel3u8SM2xdWv2JJV9SrIYNLG+TdIQyB9jII
OuS9QEo8ECwh+SsGvUXjaV4a18QNW4ztvgljewvXSUfobeKa8UwwLafUIGLZJj23+OqviIGAYfMZ
nRvbmZggubaOLcLgzi77+LaUAaiGhHY8fIrxvfapF+Y6TTsSRi/nmwwYsZppUoyJ7sDbinTmBcoK
1BtcGtMbKLUm2YmQG+fGM1m19Ynj3s1zJu9JL7LLtxJ7tyC6PxiJtO6gTKrLNAXtmSxF++53XCCF
5bd7lOD5q0vSJyCROGmT4Aoe98t0PYkPFbFuU9lEdERa27cY7EXUe7O6OLbk9OEYjIQYnJM1l7c1
HLynyApCfWEb7E768TCHfCCjXw7tVo4JN7PAU+FG4wB7zIhTnjX+hmff663Xvu8E1HgTxOE+Ju3Z
b2rBBfgick8cA1WbJ0Z36zjNXUtPBtf7E3cmk7GjsT/F4sSngqT/uV24+oSsGXZdLPR+wNBhYVPu
uqe5qfpjnU3TO4n9+hj0NVA3PlgfwiAL0eeplct92LFSNycjvXRh47zkdsBPG6g8RFbiF7wCNYZH
oyuMbWGkL1MG65DaAMCgAl6Sux1NCiK0hjE7EdjC9hokLPVdpEjQrG763aq42VljHH9os38AH+Y9
2dnKMav8OL44SqSPZTNUr6TWsMGWwEzDgf5ZVrZD81XniDRsG83fwqZcpe6bYdf5bQkRuqHnwhji
G5UebBShHv9Qu+1+Q3Q5jFxcSfHA27izrGo+1HBKuChika7RHgdnp2Zq3M65Yk+1Ivd3WZw56Y79
EdWNWDUxMBrNjA07tt2MLXS17M2yTw7xhBDKNyff1rnlzPguOVXilrnAWUTzm6a6P3hT77/1k85+
sQfjrwDptfMIkv/NtYUNgHdGt+mpCz5kvvPej4RbN+HsjeOOtHl5QyYp4IV7pvFsk0T5HGqtcUh4
RhyJxosfslGk+Ly5JuwpN35L+7anMkO4V/xNkMd4gxdMfFNNS4BLFiOnYoNYDhuaj5gihReupHjh
nD7Z4U4Moq7yjENSWdZfmI9gPlbgOk0AKbN57L241LsTArLbZ+zLHXTBeAZoQSN3Vk09bcB09LA2
LAcm17G7EZZZnoCpGdzuZx9lryz1KYM8xEQ3+3Q5yGBHs2CMgzMZvj2nMqPGkfWtyUSYcYKY6S6x
LBa/SUDdQRM3jAddlkJlDsWJmuvwoc377rvnKLobS99/JYI17OakZynAxduj4cnhi9B2SxFuEJOb
bYx6/V1I2uNZRU13FmLyMSNfcstTOhJ3jmPWnzlr1V9SlWlEASZrtsLsr0qCYbCLNPuVtoMLyhjW
8qzYvWDXyx+WcKK0cjbctxrv667pqyFKQstf7X8yeMfQ0b2ymoxPjlPFb3M7PDTN0p/7HIh/TenN
T8LFeU/Sg9fGrOxNCjRjBaVYoHYCWqCtwujPWCPVP1/pIeLPxS9GYHIdbj1q5wbY+mcYy15kc9cn
3eXPdyK2plOdcG6PFWsbJEi7f8iYiyTlsSuNS1f/jXM9PNQQ/O49j/QYZk+o6uZExLCs8l82/rzd
s9RYObq6/R4mSmQR9M4TsKwNyOfkH0pW8cg1QH7Ok6aZptVW/bpo+40wHeqFontwK3uG7VD6w2MI
7bhYk+E14pDrvWsDnx2hfH+kasET525B29Qx52w9VMnNlrp9yNteA6if2mpD/9r4BEJRRzyiJsUL
RnBGWQ/7g4/ShJnh/3m21l7UbQoSfe5BjqgzLYnDkX6Z6r6DA7oRI9esDWDcHgpZWRu8d7Pks/AG
CpEJoolNmUxllI0JN0wk4TdPdTUB2pw9LZTWWwG680DlWAAZyqR/lFDIhPkU7pEmbkFmZGODnvt/
9wRJDkfTg4u1lTwZkwOXcvxDVRrHR1yG4XSj72QQd1iIih2tEvEzlA2LSR9iUgOGf+0l67YlUOmo
E05HLUSwFrIEOX3Qlq3+A8KZPdKT5WVfeg74uk3cE3j+X5Wd8SN1Tv/BOqTYlXxY5dZdArHPPY7F
BJn5PQBsSkHolDSb0RCMuj22bmSl0ZVoCpZznEQtD1NoqZ+UQ/3/u5PgC4+gS4E68EheIcN+IeRS
nRaj7TLU2pClFfsZ6h+Zb2Sx79g3PsUkjX7jDhZq0cYCJl7l/iXe0CHIIInf8dYJjY3Hk0NiRbUn
n4y9iLrJ/wJbCmm+mR3KhkDKHB3q9fhGpYxt7BoIx8nZNBbQqpAmBTDkf8BTpHWfS8ITWwBA3WWh
K+d57MFCkDdLL2E2tf/SrlO3OKwLIrlt95nxVjqTptW7hKLWZ+o/8lNIqPeOFWp/MATzUFZ5GDFn
16j3gd1nx9LsumofurK7WYZY3owqEZe5MLwAYx7OQcwNFe48pBTBr0SZEZz4dNdPXnZ27Ap/2TT1
N1yh5ilEif4o2tzeE6YrULZr5T2UudFj7GQyE1fpGO1HxqKSlxYSiozdmTjJIrPjhPXyUyXJ/CPs
crm2QV88znLxeCfQaxG0pvVoKUFPtK7qd5c61V0fu//Bt1L0UoA0VZUyvo2R8pvJ0dnRhyW2mvbr
TzXZ6PdrR0VcpQLpykt/CowfbAJq+yIodNyM2snI4pM4g9eR+CDNwFdc4xTH1AZspDglWjjgfOr8
aQVwbXRKrZQY+WbnlgSvQcxKMWvaZXAlP92/EFfu7mvuePR5FpEcsfEOzhEsjHNY8DogGrnzPQ2U
+ntRuQE7YkHtz0NN5AK/aV0rRilExoSg+RTUJ5PDjLx/GKfO/SCxRJmI/9g4S/GmuTWFG3Bq74Qi
SFMbpE0+41jqB/LK49OSJv2p5mirScNSGuIKUuUOLA0cvmAdWLqMwZ5+hiUaKlEesjAeX4Go9BdK
r6ubtfaPgOJwsbyy3GWTCEgKTU1Z4c3wcHfAbcaamJMSuHkVaWUqZrh5E7fWeR9Reep9MUiNU1QP
PV2B+JGti8DvbUW2wbodvgGjdMci7zBIKMmc2e4HUm1OADrTI0jQYKZ0wrWDu3mcfEAaU+ahvqts
+AWgYdlYw0TK544Xb981GS6ecBIUYKwZksjFJfVer7T7JwRnS+zBw9ln/GbsgJChK4/aP88zw33G
iPTCrhHlqa98tn9ZTlnbD6HF8QkFPLGitBlbuR1xn0wXJ1V4eqmsS/IrzhubBiXuN7+OsExnW5Us
Uu7x/KsG8HCaf6JE4nmijDRdNsR9MDRbxeRV20ryYSC4ifKqs47IxZxXDqG1YoSHiDCOBZ/nGF8y
FUP4lEMuh/0yGfe6XPEyuGQxmHWcbPQw+cVzEbo9apaVVexmCp2ndPKk+BiqsEueRtxINxhKGCTS
wiAKDZ9lDzmQod93nPoosXYwoZR1oPDnWR3rvRBM0qkyrJWf6YfLP4IL5IaCpR/PnV6s5QzLUr4A
YgYI17GsBp7QrJNY7ltxcAXyyuaXFBWnpZvCGgJSVhj8tr2R/GTI7QrtqybLeLEJuvIwZH1FhVGQ
9OVRAwUDfz8BBSMBKsG+QWg3D6NQBFTyuvgYMakyFhKaE6snmU443cjwsmQdv5XMtBcgfXB/t5D4
bKQztvc4aLkC+1XIzlO7KaSP1oBtsZ/mwPxXKIMqFLJS5iUDCcBds5HAKflLkrRR2WzBx6s87zyO
g+8/kNSRPPfSokjZNHzjMlu6ive2sOpq14FGkZfKCv0jlWxmexqLEgqeP2XW90o3ZfrVXfPneKMf
VYIqjE3OfuGF1ataqKKBmhC1VKiNl8wy3T9TD1xdyjSQ90Ag3Ec6Wvz3hJc5V1h00BcVc0naW1iP
qfUFVnbwqgaYTcjpCrnT+AR2ap7g02qEVrtqggjTpRXs/YqF6g7ZC0cGPUeHsS3HZxu99dfoi1dq
gsG3JCFaKll2Eg0u5BQ9f4MWPmO6xZMdF/aMrbadniGtBBeuNAweCVfzd8zzFDhQj4qqBmY+LvQ+
BMa5KW3nnZsjAoOujAOTdviWddPf7ORZRHcKlz0xoK27VXhssdkzShBzQP3u0yd8F1Sv4kBI/zkD
vg4eBsDV4mfmdf0O1OnsESPdTFRtN854pdFhW3skxIHDXQlJ3oI1rhgyRJK7fRfKw7s4jR2d5nBx
9xU+q501CGJ7MA+pW0zsCAcVIVch86OtVIklJBgONqWIYClF+0Cmxb/KHgl+G9PKBbpgHiNyJh8Y
HMd7dGvzkifSP5leYH24fR+f4eTRcBUYYfO5yDa8L/TqlYrdl3LA2D6YYfbfzMX+YJKxJlcLaqTB
YFOGLKRdvbGL4C6Y7Onegji4LRtTQA4lwYanIX1pWZh5G7fHHwoD8Ya8bL0hCAb36HXNbxJb+ho0
65AS34MdAmCJgyO4+KUlH5kAgm4dpZZjvzr1C6bSybaCpxT6K5gouAmV5WNd6WRFrH5xoVWUwK6A
RL9XQfcXslePANvEXzMYpX8xXdzcjLV79YAaRkUsp40TGEe2YcjeVcCBbRLOuRuEReRMKA6erG5e
E8N7GhgxTxZslaijJ/IBqEPBOpVXFHuuY1KQKlFhbES1ncpNjmDd7Sag8ve19qoLl1k0uODGjjDD
W9GKC5TgmDBsaqbMheOztZSzuwk6+MXlSJFpzRtnj6LMzgGn3gGDCddFdlfoHQOOxNn77EhFbPrB
eQvYLe1Z61Qb4uuPvgzjB2Oy73NCc5uBzHUEKImPSpX9bl58Hc1TKHcowfV+MeCIDp6SPyD8+gg7
ax8p131PZ+KQlLJvmeMBS4IvZoJlsRCafnCHt1ScPY39uLOo0Opi/Ha6I/Vs6/ClTGDGUSMMEUb8
LMQfgTrq2rn4GKlPdZqKd1biF2/BKG51WUZDsoemOlif86z/s9viXsFAUK22HSRUs704cZUfHF+c
cKu6OxF4DZpOnB6xJpf7pEtRERtvjpq+s69I/sHFy+YLUD205nh8AajjMgste5268wWf5VdqDT6x
mw44Nm7lCM/TNxBIFmwJfZLYOMFFUPK12gsTgqGLnYzXwURLKal85y1hnmnjwNUzSX/XTa5Fxs6Z
3Xbjp3X7aeE5jsa2gQ7cjriGL9R0+mKrfc4GngygrJa1mQIsvCx4vANMJPupXb0NjK+Ms3Pp7pUG
PDGunDxeT7iou0Y8tHg/8aNb6c6kDxdZjZ5yptWdRQoaN7zdHwmLYU0bLb1Jdfmvcvj69MFi3Dqm
wHNgduoIzGXcdkHW3MVO/xqye3xOOgepKcfiqOkdVbFzkL4z/Vimx3XCDe58FDDuYCCDQFx0Ecw1
oFqE9Y5Qj4oHBTXmIHvjRwMv3lCr1WMSJmsRCKFoyuBVdPSzzv+hXhCXSFGODVX0xF5Nzf6pDC39
gIHsnsAyPeOeyRYnmOtm77hzfCp9g9suk3N2TusBeQNAwGH0TYsVBiGGihIAyJF5S38tTQUuOVuq
s3OLukNDfJLq7nuMaaUHT8O3Bi7j2DE3sL16AqRW9tBCHIoAS7W7NpTZa2oZP8Dah/EcZAboTNLR
f9iNTXAycKsPeP4bfNMZJd9GPXnR0lFei3A6Tifmas7Bxhku0GyMY+4P8koXS/7JhR5/VNa6fJbo
bZmcmytVEP6d7egonH/dJnPRiDrysStgDBDFQvawIaYohC1OOkS3yM2huAal423CwDZuHDcYV8bv
FuNNfpgQCD9dpxf/6SHAO2Ml87zVeaLsE+tfrvXZ56Dc+FFwKl3QFSPMBME9KYc7z/HpWs1rNxl2
7Azea40RnxMWPFXPNSGj86eaSmzYzUCElO8+S7L/MuXjKA/bYsc/hGczXeR8sZY6ec8MequD2Pa3
CHQBvUDie3bmf+2o9VObUmPuAiNBMih/zCDG95EudwENBo+txOtlJtVdW7UdW1G7wLxcmPuKup7t
gvOj3HheIKN5HIJX1sKkOcqBK+VAg8khtztOpdYP74J1yT5kqI+0KwHlSBLTusip4wCUXvXCfoXO
WR7ryTUbuB1p8cr1ihcSGzeibLz+3QY5IPfYMYEdFZX/yA7/MVnHRvBw5X2xDO3ZqXs7wpTfPFPN
HVN0TS3TzjYpbxcJAcuKce0LPxVt5UP/2hmY4qo6EHT7NfCSpM8sZbJlbsOVNsL2+TZZ+mwO03vQ
JlHYY7GqCdcskzPBXa8lW2i7+i9xZinp9jAgrviMhKjY932W+2/FQnHLNOePpic4strOO9djHJVd
8aOMEsQNlP8QlKCY+WWSMiPYlPynjGW4kOiBuzTyvobroh/cMHSQ6bPuMKf9+jOo5FHY6Xr4Cce7
M4JEHRIrUy8cpfPeHBtAIG7Vlx++EOLXnKz8F38ZRJU0a/Z01DV/sR9fs4wwzH4Y+g/lLI9a5IgL
E1usbU8xQLoIdRO2PAw93BK/+0nwIm9ZVeUEpibzOHq1vmM5thZIr0CXgnXNmOq9h5VxyxHywwR3
Bkk6nZqFF41LLPtkdzOZkalPso3qKGEbtKz2SLD1wRvMgBzZsO475CtboGfRFTGJkERdCrMuXtXC
HmbwNQWeqKSazWFTvDYO71XfSIi6Qv49DkF4AMf+D617AWWt9iXMsUtW4K/MgHufeEzc+8ZID9NM
+mt06jjfKUTwXVfbEK2zYTRYA7PX8ORrhxdnw94crIrF0DuZFZBOj96ewl271MvFeyBhN5pcm6FC
x+ozlPoIhqNiu1I1oGbCa5ETx/JjHBiEeejl8ufsRHNefmH8Sg4Tpok7XX9g5cGGPbwYVJUJ6CKS
1BEWBVT0BbbJIfGbgMG7VpqmNgijBsS9wzBiN6zH4miq1opa362eNHnBfZOtWmFe0QClSobhSjwm
bn60CPARLZ3UN/799uC4xhzR9sfwbfuw+oZB3uslvQXQaRhJIDpX8JzlKoPbltf8kFHOflWhnnmA
LFo7y+mldjG8s2X1frmm09DgEKu+FbLs7m2yiLSMIh3bwfDVeR5hl422sls62rioRZis6iZDVAFw
E7o2Qo3I5F3Y60c8hE/SwvQ801q4gVnyE+q6uYChafb9nDIt6rV1vGBxfOkM2Z56kYW7KSGB6NfM
bVnyM1cdh6M7uRFGjZfUqh+l7DhKkUYnIByJfxwZh24D20xyQhMuZPZQ5ZgFB6V945m44yresqe2
Meiuz7715qx4ujxkzMGiWR4NL31aWO/gxCmaXYJ3+smI+2tZQNllqDD3aDXmXgZt/p+Jj4DXDA9u
74XFYULA2vMG6SA2YVHaU3Pp0UBvDE/ZMGhqfkhtbDD95glOorW0LxPZh/TIrFDhtZZ6t5dkZpUJ
BiDS/JxSun5EoISbXgKGlwsw8O1dl7n1sctTCE4xjBkR/MUqvXPxUkM+ZT9TBN9cB8RpgT5ysEfH
u/d5tR+MnATwxPeijjkcIZhYezy7XGkRS/sxknEwvgRe0uwyL8hf6D44t2xz7h2/df6Rq2FVN+Tx
h0NUd0XtwYCTQ7Bnp/aWBOZAypZLUUD2Zp5w6zQLino4ziPrL9zAO3MdOnZGzNRKMJ8q7SRMziCI
H0LDHVHZYcEUDlUJ54Vc9H0JP//sL6AT+eZK/yusfHXrDOdBQjNgxYU0f8Lxjz8xDfvskgYQ+W0G
jg2e9vxxKdibDAOtAjlPx2vcVdl2kpb6WFjRIX9QwA2VJjtnQ5KIU+XhUm3QQ5jl0cTARwPqg93D
ddMuU+dAsqrc8aw1B0AHHYkWuH4uVXPgmX3MysydNCYBIeVDmSbjEYYdn4xXGh9MocDwiY5tsUk+
rNRINrF2dZZ4IkmXzByNF9ufqmd3SvpX3XrtQ1MkZqTSZXyxaANAv0MuOiuBTuFV86XUFOo0dsVs
SD/wHxDrkHFyXDNVPsVOO2yBALCqJBvKiJ4l+dBK5USDsr6LsD57QT/+au5wFwKAFu9ewi8T2y5H
/aV80OWhqFyBr7Bt4QJk+RL3B9odRrarcXzFvj1cEp2I/FYi1rjR6KEGnYSleO1LrswEPFEhNqlU
ymI10/hvLemJvUtd9NXPEKSNpcfpjeGxdjkDCvXk+8GvNWQpWlXnHEp4WvtJzHiSCzv04DKLae9y
9YoWBolDE/DcVIMPQWkiRJTQ/YN/vV33deYEDIfULYZ1t1j+033Wfs+V/99cK3EodVfs2X+nBT7C
imcZte24gI55yr3K+ApkE1MhtebXsQ8TMQ1s+nihHbdcTMthA1z2P9i95CttTpuVrrYtaOA8cHHq
t21PmQw/PDSMdL3Xc5dvzqpJJNl6guVuQkcbFure3i5hfvLqDLNc22kssXN7xysTFgFucazY5jC/
q8FuAAyRouJlSc1l+TI4rCrP/jjm2Da6mq8pdCvMin3KThCBgX6YjE8kwrAj/APkAHUqayxCW4GB
7IBzrWOtmVXdG60wRHthyrjeuYJ80IwPPvYsdr7GoNN1HsM4oYm8NhlGPHO4W7AvA14RvrdfqviT
aXu5ueSozQ0hdfuIRKVPA3iFF0LLPnARTIFvra/h9GNFrG6mHsdDkYZYLnv+uGmq5A/+5LAPqcI8
E4n/IrlRHxcM7KuZjkbYau1lN2ZoohEElbbeO37j3pje+0sxQR7DfIWAF2oreYxFJ/ZZyPcSqzsG
DTmi1dr5Bz0x6pxqFvhccDuwpT7rMEL2w9mEN8oyHR2SxT/rBTblKTZE6vhoy2CF/UOGjKyskwb2
BtQUdVl0NwakWBDXUEw2/6PsTJYjR7Il+ysltW5IwwwwGNDSrxc+j3TOZHADiYGBGTDMw9f38d3L
XpRIbzJLKjODpNPdYFev6lE0h2zP4sFJt7nAuIGZPxZvMhve07lEhpxnGDfE/h1Me6r+28YFmE8g
pajucjvq+ZbRs7vqY2xGfH42U9n7D3htvGuDUxeIMZDG2mXxOys6lXge/EmcXuzCYo7ZgI3vkXRA
ucKZgyTDDHesl6XHAmKyEFVu0OOJbvpllSxDfqf9CHHu7VhfWy7CB6IhDt08kEnB1VOlUwMAw7w2
niaRkNNiGbTNKWZfnGpBRTjYNVuAMojjQ+fXpK0TCN9u3gabBh0Gmykn7xe3K8zsYee+hbH84FW9
K+B4c1eRlV6WUC8fpQu/sGpHLG2NpE5zScpHkdnD1h9m/NRp/UwPKUv7EKzzvfFC/I3QP2AB3tc5
6HuCYDwkCr7IfcGAaM6TCqgnTBbN6cu7Z242foOFx9gVN6WUvjIa3wLa+eryTAtJTyll6LNYarNt
er+JhtAKqcaYfJQWbPYbkrGrykm5RQYjrVGQwm8m1X/nxf/uCPITqIFM0ll0XuFQynFbdi4m0IV6
9m2ntGR2Ung/4RPC4kzSaif98u6cWUr+wEW9kUGjxt3TXvKDB8kTIU/6FQQhdmDlXPgp9VrYY9A+
HT7PMEFILMzd9MDzt36aSGbORyLnDlEq/jbjMZg5NdAAOypj3MdUilOH8/WAqFoc0rSjIkRS0scG
L9iwH6hYcwqsujJKzxP2jGc/mDYxXOG9th3W37n9a4ms/VA3tFjmUBbrMUffimXwNI/0KuiJ0pF8
Nkff0EWFCcz6jCjzBfnY2CGfJm+BHFiLr7LtY7OjXRRsyAgptPRUt+cS2pyKBasX1Zjm5jezPDTJ
eKc4UBYXyIEYgROw40nTM9up4DENrOfRkdXGhYKLP9ZCw81HOVEAVGNzb8YWfExHo6Z/x63OX4be
NZD7FNifuwLayj0S4X9VzqDm7ZTOS3G2YZ6/aKTa6oRZAL1iaNrjUFQjMNPGDx+Gjo/tjYVulW+n
KoP0EM9FP+6UtxCL3bD3K1tiN4U8T8398K6H+mXKpudU2moj6+EXoaLJrOcBtyX6EDc/s9ADCfSc
UGwTwdzBIxVhZFOgBzYTk+GhSAJ+gZOt/kxdYE4hOh22RqS/xs/fLIvkYTSjo9vYwWLQ6auGwHtE
JHdioz1NEdpkjrknszPsFnYOmygkDoxa04j87C/0u6o5Hy+Zm0N9Ezqq17nxC5626WjLNWYFyrjn
Ub5zrFff3AKWD8NwOW2bRU8vaK3Di7tAH0+JYR8EiuQpt+z3OyF7S71Eu41sGbxif+6I+sQj5nCn
a1lR2ubk2bV/5DIB8iKb9Ba7OYKdpKTlEaLCnJNJrlPy0FF4UTyVspvlDGI8swOeT5BVPKxbvukO
2CzGgFUHBqaUOfWghzG8CrFAle509jkXuffTUCb07C65806zK1uBuhj8lQQNzadooDpozbIqIiMS
0oNdIAkEAA6ATRq3eUv5gz/qvDK7fnC3qBW0JS4EdXd8i5Jr2aAIQXOKh8vJ02HynABju44+EDM0
MUhaICLTaZfME4GVYlTZetZD+8ev2Mq3ukZ+4qTa+R5DdsV71yqSOd6CmwD8XpNHO4Cwq3kPMuLR
W4ujmVrZNNkAj8IKnfjzxiYmckiKQD9US/YDuni0XYgTE43T9Sn2moeiXV4rUFVyYGUElIl6Gmtp
vrsI9TDQFV5sb4T27bma/WKRWyvPK2qQELHq71/rNSyT/HeBFWQb1H2NDysJFkKsVrbrm9A92PCd
8Wzm1cfipXs3KR69OPmbeRwCBPBJY3cp4QTWEDy/zFjfazGUpiI8sdJ1FMNMSnuwuxE80G3ZIqAR
8GuL96HzMnZl4LfRYTlgG7xMO4ux/2gPTnZdBtL2Leozyg2LIhMGhxYL2SFjStAk3OaXnrb3R2qT
K940MypwXw+7JOjUGfmG0VkX/b4izXyJAAx9JzAFgAkDfUJODhg/clnd9DwHB7bSEgcWIfRlqvWu
1f63pvD7TAkQVw4I63uOHAitKuVF4GO80xN3BBytCykwr/o0bBJ8akgX6me6Qa1V04tD5cs3EUx5
RaYlr39M2HPI70KSind5ouUTzvInShycU3vHJYTSf/CNpR7wCLLNZLFMT63IgNbH4VPMlnJDsaXU
G5z0HU0gvRNsYUHOb3XfiV+RhwlY+uSj+rQSN9ML7jc1VGf7UAaNt1FNVdyKIJ02DsmmZ4CGKtjN
/ONy1TrOACcbk9OZJad5d5Sum90wxONLNuTyYUlD3q5Okh5IRuYn7oJsSDxJQBx45X2vzuWW1RH9
zqOFJ8Gr8254HrUyP7smcn9wj+lOWTRbezOI9BzEXeehd1juHsiW+I2IH3/bs8Dwjkiez2151VN+
Hd3hVrFIIkofEBkf8yR/Xso+29Hnce9aIfS0DkbPgcVrUV5NWdWxYOLlL24JdpomabYKFHNU9XeS
gAOSDcc6QiwPPOLybAlL5JzVUpZAYkfx3NQTfwifWdrb80+RtvVuZFpJ17ZN171ydbgbp5IaMRo8
YHMENBuy+TzGNSxQ1KtqmWEZsZA+lJOIQiIdnWMdLU5zMmBVPT63srYmNBgRXuq6lP0h7fhdvCyA
i8ByZh6TsQtwmsIeSjMHWBsbukdxqISajbsLTWavgEfuRRti210U50I9wi9TlJKhig8kQ2kN9sTv
mK3lDUACZd+Gl+JvrJf82OejttjtcNyVNv0g25Ek3M3HRXaGVhXseAfmj3Oh/gyk/rahgIUcKzCG
pAqa1cinLR0JT8/eQKM6+In8O1CEyciMsIbv0JD+piZCEO9EPu5bZR2kKnLie+WTw2yBE55IA4IO
hQ2RifG8gApjJSBYggjPknvH1LwoJKdeQK2T2aUzCHXUTKCoWGzusOwB0phKHN7e4E3XhbwuWlCt
QgRcJD9MiSimjh9Ayiq96hBVrA/wTTvB8qq6Nva2TaPbr8HYRU5XQzEnm3DCBLsmEceHDnNEP7wD
U8Js41a9fdG0aJ+CNLOCF9rYvK0WNTjWEnzKlr5o+VcQBn7y3CgcVhPWpc2AseAzbmHurbLYda51
OHc0r2H63qVBsoR7HO5lgwZUDPfOQbb02dShn0yy7ZIXBsDJ2YLFRM4ua7/YtNaUfqpYZjuHKcL7
Yh4f+6M1mDHduXZLFSk8LRxqHqf2Wc5J/VQ14KmgH4f6C/69Lh5jBEz3pVUueyUgD1X8NPAwqLZB
GJjyBmxbMfbRI92b00D4c9oNKrXUXUSLL21ClaMZk9R5Ya9JtMWxI79dQUKhg3DNHBLtkpDAMjIN
RdIIY5KCaLPkF3KiDmXWpeVzx5/UPIyIGRT8sqlCwDgWrs5QPHBFYu+tBihaCZ3MvnEHItk5M9hK
m2VqzrMnRf4ygW6x9l2iRztciaGu0ENwadGTtfxsCtrpzi7wop9EVOUuL1W03PBdps22CdtofuOq
RoAfnT0pf/tuq5649BV6n7t+SLSxR0BqC9U+WLmdCZres9H7JNdcmZtjhFr2rANwt6wWgTa4nmNY
K2aF2NRDPsxAf4ZWSBgskS5PvIoWMLO2Jjef+Ph1SNWMWzZ3Lwy7Ae3mlXMkqqh+um5KrTk2NrXh
EUHva5iK/iFhkZhfInC1OGkwhh2XtCncB1GB473SlVA+M/xl6sAANHLsZhO54VCAGV3FMd/7KvPh
VkGO6WE/jjwuZuQEnpZBUOR8Wl1JzUCvKyM2nDrJJ9dDh0pF2xRvc5P19QeAO53yG8QeD5Zg2Ddh
yuK9pnw2PNEhZotjEXfRdGHRPiv6fhm31sD144+qaCq9GcOeCMvAC38pEuWOJzxnZQtJzvEPWMBa
+U68l05Tl+rQvcfd+HdKQ8c7y5Ba/U4mN7mMquOGqtihboG3ZCcYNt0tH0V5sO9hksqmjWplGSR2
BA3vbu0HkvOOopZRRFnqKPyquLGOTx7uY84w2qWdwnKpcqna8j7uFj0ZJq8Nk/HvROC52pQq1vUO
A87U/cqtIYh+pbScjydbjjK75J3uj4OHYkqTUJPfs+hjgyfZisKTwXFkP2PNnp4JJAIDbNqBfmyv
WIDaU4QTM/08YF6S2N8SjovJSbB/Lcrtk0tJBi59sAtJf2M0y/TkYBk30Glily0Zs/KQIyDS4XAo
7RSjr6ijDJeMEz1HQ0Azgcob8vZ9kdMS2aXzxcLE3bFwVsmHtZQo7W5JO/KtdkILA6wDRMuj7Vtf
02nxP/oe7/DKmiiND5Hg32tj1KacQvvZr0x5VInX/Yxk4Gn4JlIJzJXkws7BAmU2SeDbQr2bh7Kn
0RXFA704rZI9ohj1fOMQ2fFeOgQcONiJG3Di0OzSNSGebfzM1ZfjRb3DTSEdCP1N7OqPJrLH3xRE
9Z9LhqIZE3nL+2kLORw9tIng3txtFyI0x7CtJZauvF1whNu1XZ1SsBwAVrOoR2yj6KWYWLvAlAYZ
RFTeWeTyS/SqG99pn4jaXTpV6d3mESd0eNRT4qf7ZrTda8Movjw7AhtcBuFIlytyN4rcP708VBsN
pn6MZ7oY8JFR2rcSvUXzT1kiAm0HdrVosGj73bm1ut5F0Iy0/2BD5Q8BSyTyR8UwA2kRnp3YxzRr
nWo07QmPqbTegKrBIqCso/fhvd55yvG6EayrGeNaCUT25GeY9GskpJRC7TyNsBXYYXUvtxYlHDwH
ZjA2BR7dU9fUr1kNX0HdDb7vpm+c4O9AOLi/kTet4MmrgbCLxXITK8yDmFsbObOyda5OPl2uuyrE
NblueuhVl2Ts5UCnglPGR+NzQzj07Pm3OBa7N6dJAKOZqGJ4vRttjtqF2IBjF8APRVb6N9f/dkv3
G6aiCLjmYyBZXZ6NwLr33Hl3h2E3VxIuacNqE28fTUAPvch9MtcJCXDasqiaokNgKqRTkb4bAtzL
eVkfB3E3Btp3J80uNUH8l4YM4T8gV3rFA3ZLFxdoIPyaMLBAeUeKTJUmzJWOPHp0bHdi57Dz1Dcn
iGI2K6wrNs4Ca3XDJTWbL1PHA/bRrhpUL4xG9VkXY/VOvmPiqlRa7Uduy3qbJYURn9zbimPC7YTN
s4o8oC+Ytds3Q7Q8ZvHieBu7YSO5l1EIhcuL/WNaNOEfDaofDb03ZzDZ4YnS5vGiE1FAyuE7cGk0
bp0Ge2dH7CNlvwcpVGEnaBnEWHbxN6B4TpzDC9AD9nhGx3iHmb6dNm6sAAPioXKxjzkuC1jSivE2
EgSFz2URxPfGi65f/LPnShhcY092peO9QPitUn2+b6EPsCQqtf3ml3dwMxAspEW5JMU2Y0tZrIN6
BpdP4pI5LudUWadDrXPa6hpnHXN3fk96Hdz4Mdnr4dzt7zbTOb5plltyJXuni/dcvFtMxJRuqFuD
T/do+SxmCZpPeA5BnuJ1i2pls7Jw5ndHuN67jAfxlPUZa/Px3khw9Run6a42XSfltUOCCX8XbPg4
OaTmPIVHR7HVgRETxRGtiZamSCe5lWwCYpRRzmOC9+/BGhOHRw6mlNdoKvRF62600hXlNVZ+nW1m
HuhUMWD4iXPfrNrC0p/cTIX1ZNusST9tiKJ7rE75e0+gbvyNKRfyGc9zJ/7UHdeTPT52Mz6X6RxT
/zJpvDzebOZNYygDofVWu2R0dPXkAKqdSVYzu248GnT4tVXEK85LkQ74v+7M1o/eatItQ7F55j0R
DheSevKV7hEayG2GhmPCdlWz01bRJ7Gpbt7gkAv4aPErD88hHEmSnKbeggHpKUYaLb122ql02TJJ
FXsPamBAOoFhLNSyAqcy44eqo+QOkHDI/r8hbETYtR30+DkMCMDacfHHEz5/rMQEuWWfNTp4vrhC
H8JZBkfQ9x0rfj4mW3vu6+jsTMzT6wyffXFLaw/2A1IWd998rD1wh51kjSftDM5Hpb3WwuGllCZT
50syuLrFkwv9MvC29Dh401cAnvTBEvz25AbleHzvy85yyg3NV+0nrGw6w2vDRcQhU9Geo67WJwSC
OF3jhLiLBZ7LG85N3YZEooA56a+E78rkqFxPBMcyTXS2lhZPjBUaLHbEWHvjlnjXckECXj6jVtjN
vp9rD+mlmSkD6heqrMimjWvMe+6lBJgH50/FZbrJ6A1dCPCGrfWO2zM8+rrRHIZgq5znSpb19JSQ
96zSdQ6diJxYVke+2olOmOapiOeR1QUkVEIECgsqb4J6AEPiDEf02OGCIUtSmTzDFrGUumj4L8EG
q7KCUJFWrfiqQct7m77h1rxOYZPM2FVEEuQgqHQ5nkRw31FVsVSm3lTQRQLGaD2qud+kI+9Jtl/0
Tue0cPNxYP7aEQqMNtHUq18pqfurz7v0QDG37ij2W6rp2bVs9OB6DAGhdyRQAArnqUu8vkGQ95xg
ajZqhiuXNzWeWlzV4y+WRHH82zf0DV9JSecETyXtgDuJkBniwkzbrHuK3Z5lutP5Zb6H/SPUMxo5
9PpRO+U+rkMLTaAOC6JxVNiZgbD8wbNJl27TKq3OGAjy7VDb+hBN2E43RYX+1E8K5pQuY31nTka8
zEtzpYiYu3SkxrbdYqxzdkjpI54rNoE1XJy0L167yc+yS2b7Y4XBfbH/BHEt/iDUQPStLCcQ/OfA
B79qPjBqszSAbKKpAxe+SryC1XKXu28kOd0NkYkenFhpnW0Cz1zq0AYra2NyX5Qw4fIcEkgIcgEf
jyzDn8vUjtsBSkfvgiOLFsidXWnJUx259j2nyH67J4725uWW8X7abdxcMYQvQJdMtceeQPsJa6TU
wfcz9zsoYxPL/qpHt4EW6Ma8HqnstyAGG6Ya03Y7VWNRR7X0x2ducGn1BrsN1wFP2UGTHey41Rg1
8xSoB9/z16WLd3OuJnzlEP+jdUV7Jh5mY83ZE8XRi78feq5qx7ZzQ3Xwq0iY1/yeLEJ6ByHzcxrm
CSZgCWkqvTunjTktIMqIg2tb9swES5Q84Qpv3CcAWiN5MHfwGcaD2IJVQ6G1GccTXMW4oZ2v5Nrz
CjuOOWojvTsIswostVVe0rNrXXg6tow1Jo0f/Y4SwlU/4CXMsFhnFbk5mxUUVSFUUrZbo8fu283v
e/AUeebUaB/ODSMptVeyq9+qJAr2iRJOvYukiH2MXMp9LaY2eOn6rHsVTRB/T0AV7C8FnOGOevfF
H2yHIy7zTA2PXNpjkCTxhCEhU/XIgzwG79Pwp7RBhXBqdVH8avWz9QORaH4OotQNKZrw4duC7YP8
dQnhyT2FDOvftR0gFnEWeK/gsGlDyrOxn285YPSrCTp+eKAJDo2r7lBEW9fUrqQLtab/qffiqtkW
gmDo2hX5fLZS1ou0kIrhdYqb+GeAA0vs8LjHxaNvbAIlYUAqa4t2zKlmT9wjItzHr+ApLXWaXb+f
uPfkgLnhWqmqBPWdUZDC5oNdnd0HwZWsizEUu9aUBhUeUtm5wIKbU61KzSapk9gV257ejrM0LKAB
uNGxzS6P594WO2A4PRIKCj5JguRvrKTHYduwvT7qwoPxDxDoeZGsXk6MpF5xith8/ortZnj37cG/
kmiwZiQMf6YLWwIJDSIxdl+0WtajOS81mlCFiYpn1UMysPmjLdgyww9KbjCoYOJZWJmBGQyJXAY2
5jEwtwsCGcc6hHMfQ4xbWfV5oj23WrOYZxUU9+3IXpCiKup8le810Ibx500PgwiG21B3+kEmVfHi
wTIMb9aU0U8rw2GiNdnoLhCbUpiWe19ogmoroV7GoPbr5JD0Rr3HLl11R5b0un1tub0QOs9lLDYB
HTKaUdpAz12RgxxBzFig+gXVgoewcZNfKhb1m3IbADfpYP/O0zw4YYOp/3aJ3V3SxHfPJo+ifC+D
gYKkgHAEct1YJH+Kub1jW50lGijcsbwHHbLcemjjMA6YDbkSn2dlN/KC57mtD87AT4xjC7JREJeE
tKrJT2poyNJzvtyhs46E7NvxnUxaYCO7M5ACcW9IHX9XPg//W+EWaL1sJZYq+KPc1k2v+dinKEwS
vBdFAjxSMNqFzsTzRfDs35TUB4tVAHjsMAxLMlwZO3BTk49nRJjSFIQhRaZmoTh44aZ59LwUT+w4
m4Ce83mInhuCZv22n0UGSnyJHeeG2cXqsaRy5T9NVGbwNeaUsEzo+OPDwOPhSeplvlEf7JlH+oby
H2UZIamOQeRBfEhMQgDt/rsDUItTqSTJvGmJv1jPrgR4UR5ERHEIaPe5CcyT5QZgkK1UAc5bDZw5
srrXAqfg51UcgPTQoapwpeqRKWHF4nS0oHcYNcH24vs9hZBOqW9Qpi+GD4uNYOysVWeIhyFHJVN0
QGsGFy2d5b75dSk5vdg1pw8WRgQ5ZKQ5fo+AyhnS5dXSbNirkwFHSpn0m0slGkRwrCPpxQ1a3SXw
AoHOmBWPrKC5KFZOH144gfLoYETkKCVVxJBfzNSkpjAdwEZMbkXGGQA8k6VSGW0hHXFM8VEUTQe2
ZR7iyL4yRnZY93LSmizRncrNyEgQHMEq57uLhRpPMpa9FdrQkfvuxIvXVt6hECVJjaiZLArxfHV0
PJ214EO4lUCDBXzivdxjx+YbVG6xj0Zl9k7NyP2t1f1N0lPQcdSBZDM5mKT4PaWOTBnuxbIZqDrX
G3q8eTeOfY3QGvfUr/1aRhKsh7xi/HhILG2qm5RWX+8arGHRWgylmx+tdrI94tduqa5ZlGGYpI2P
4AmdPYeJ9z9YTGf07G8XS36+J8nGsZky2p+9MYKim2R5fQNbzaM8zMx0rdgY2MGq6aLae80JXLov
pBeKPFphfrK2WNuwERpIVhj+gvGDTSAshiSwscmjGEV4OYwlrzlX7zfBHaR4WtIyefFQbJnd0I1/
U9TB1c53o+ZJtE1abehW8M8ln+sfxB0XmMnkd7cMZIhF7DLFlK0Uo8cESb0qvHNSRfwDKPewBWld
8AF1tlZjHlivJbBP48WpvXdP6PkAmsAlLVtSUoiY56x6nUL4LbP62Doms24tMxAWDuGo6VZxnrIR
ZaVQLJup1ZGH6yVwXhNQgDiikqDMTwm783WAMbk3m7FIZXPFTZsUP8oY9+yX63lDT4khpve1F7bd
uM4S2wofY4uAEJt1lxsCedhKep8VSA9trSL4Y/KDEBBLMkxdQXbEfGSucnKB2rBrUD8DGuJCIkk0
H1Pyw2nk7a0F8aJgykG8v1oizMLvoEK3glXGoQxW98vwG/UOfKyajuaCwhb11WlpQn4fFAL4Lu2l
EYQwba23rKNIzkXduGxJIdA9rNlDgXvp3EVf/BnyAXiKRV9LOlY0a6AZ6SPY5ug57G8AW76id8X4
19iDcgnxieSThHIYoipCEDrrT6mPZejIgbZ4z9R51xFwFCtsuTMb9og5tX3OLV+ccm1CgaWRC2Nc
+m8tKhWTuin09Af5HBsrk+eMawG50WTIkFRiTcO3E/ATroWboFEEU9++ZnlcuusCNehz5ixmHWp5
ccENbJ5eWy7Xj/kyWHyy4voDjo57qI3ol0utBsbSBNzrzgO7EL25wp4QMxaReX+YMVzCa6y35Ese
1/7HQkVEFO2kXIB4TJz+YD+0yOBiuWH6WlZVFN56Mvo7KjMAprfZ8tIL6Hv3juYh6t/cKRfxNhhm
2KlUltVl98RjJ8XwXBRl9SHriI8nKZj4B0eM/9nOo0ZwyReqaOkhdx+FpQKbMEI9DChq+YJhonDd
p5n5wD52VGN8VX7vJx8YjCCYTarJaJD2Q+d5qEJJTqjOGIni0f2UFNWfyCGTqeW+qqLXDl6X/0Q5
KdMWn5zg5zxMwz5wBCHlyRTnRtwt94ik+QcX2PmA/EuK0ne8bktZM6hEwP4dJDBsA/O1UHPzQVAi
mV4yPx/nZlUNkn/zrpAiOnK1/d2xy7479z1ar2DUQE7qDcG6smj0dmFiJvASMQuuly5wku8Q4ORl
mmlqPIk0qNjVZZ1n9rJfuIBC5TP7OOlTljJNDd9FcmklRsvWix7fyXPX5dj6D9RDc+UmAcJmN6sK
/wcrZ/PUu3KAsKGKoR22vPyWfSkDPTY/BHwf620kJG6tFxJfa8Mh7R6FFg38r0pbA30MzhD/0dxP
82MzwIuQ9GHoC2L20BwcAsrDBshcgTcqaDNz8wN/JA3HpGWpv+hPimC3BWnBPOd4pqut0Jo8IlhM
CNnEi0fWq8rKo0fHgu5mJxNdD1traWv/OUobIqXcYcI1K07AH6C7wFYlZOasLd+fNlcz2hX+Y5+T
mT4F6IRVyFi/CRfl/15YKVHVzKfgLQK7gc8ig7tMnsKiOJNboczX7VKMwYaZSDq/gpIA7xp2Mlti
uD/2zGUYbz67JggGwIVIAiIXsCJ7cTqLmoqaLSjcR4815SiLrQLT1bNT0swBwLjwnMj4zqjVdkcU
BWU32o0OIe0BgKmzdtjGveKRt7Ndyu3kviG3Z/9nCXAWrFUs63LHUjokwEoV7Gkaq/Kt6JqGhUfa
zxHOyju2k+kWR98u5oJKwrcHqgJSL8q/ek6w6eZngczOIu2Trt3Zs9HWhwG7pX+YPoDL2EU8d05Q
t3Dn1YL/jYiHfPoK4SDnYszl+San3s6Wletg4/q2bS/ldeNgCQASw2VbDtj5Ox8QC7/iTwMAe/kg
LeBFkHTSIu5fKloDX9jdThEVCn70F8B2nz3Vte+C98apsM8tXkNuxRq/E2WeKvii70nQQeAk88+5
o984ziO2rMRCnZU/R3iwtR0xQrCguHOToii9mj6qvvPQDxAAhOKvxA28necPaE339fd8wt6tmo8m
mcJvVnh+9XPkQUFpJL5urkdW2DSvJWgGyPFogM+hqpEGMgBBPD+kv/zMrNgQiuNiR7CPTnI6awyH
juqxpV69yR4P+WKbcxOPYfeK2Wdynu+QgGbfyQ5kwcb09UybSB9yjrgxifkX6oqK+IUVk+Rr2hmZ
U8eirWZPWYX3TTMRg2jqdzGrpbTf1YGvb7U7ZEeps3pbi9T+pYn1kaXHmY8djV6b+uItkp4qZDEM
WgsfyR05BdvGRJUse1GVDEE9nw1/cizkHTdEUkFwAqhhq+WpsbBZbdxCjZ9lVEzBPqO4cobdFAZ0
JjgpasQaJHtJFSGHB3gGKP6hnJbPkiUYRlFRLulMDIJn+5qdlHeHX3LDWA1S+eaVBZ2/HCMCoBlD
z+yDXONcrA+xGhpWR7O5so4sGyI5qnR+97Fn3nyrFy7gnnlUC8Ybi/+wK+fh0Sub/oKJRx9ozLHI
7mQSw0U5giKYAx3cJf8SxGtQDsuH05kEiJU9jR82eWiFwkQ81B4K3sIJr6t74LIUUUpYBi8smHiN
C8tPLQ6yQBHvpJdLkcktUlG9RIEpKNzjiMMq2Vfcr0PYKCccqKiLEYTsfMt1a8GHEbjGWWe4cMt9
1bMFjfAgu/DR8RceCm9SGZ/7oVE/cFdWaYfakNboAsuCcdI5uMQN+ArpbMf+Ew7Y5Lq0RV4BNvAH
63FY/JFCszrw7NtUi84+cZYRImQKa74aum8eM9sy4bs2vaXuyAnZHONQyl1NEONExe784LozO1kr
8a4zo1X7OXjsYNcocfIPKkuVvNHGsLzVlubWxiyo15XPy/pEO2Ly1rLFWeODNeoPu4fFnOjODM5F
T6/OGuZpwB4qpYiIKDHNBmeQ+9kjzwWiSYwEjrVNdB2wvU4Lco27ttALEZYx4SM6nWqQeUCAXZRf
mu/oRKVJWniUO4BCDcZ0LXJuDxKjy0CC8pB1tqfTTcTnk6tuoXr9ko5Mlpu2X0ame2e2Ho0/W+SM
i7ugfVmwk0f7MSWpQ41SoIYvAXYxe53bKYtA0NktsoQaA2IyBK1QkyNYU9POGujatNcOdQaFtepd
wx6m9ukCAWZvZDgPz4QBoqX+q+2mH4gtDmYmRkksqpvQLSt8a+W8Geq47OwXeLkp/d+hxWq/fU0c
UHnvnV8N0xWjjmWiPwGX7TTcsT/jA4bne8Iuv/d7/MY0rBVEeh+Y9RZqOFxtB1EOyAIQxIE+EaIP
amb6fEDT95dNX8nqK2lENexT16pZIInacft9yoOsJ643ERAq17rAwukcWBfF8Y94cDmxDjPdobPZ
iRJ/nOr+/vtf//P//O/f0/+KvqvHKp+pMvoX+KtHTCBd+1//FuLf/+JYv//fxz//9W/GECiVSkN0
4dYWKBQu/vnvn88JHW/82//DyaKiI31lfoZeV9cbJp9xn9u5+PAk8wRpP3LaBOcp5W7tYGZ6aXw2
91PGXivBnvSfvxv9z29GakRuuiICMp1ecN+g/vObYXs3eyPP/R+ZwO6xEa4JPgWZlm4rh2Iu9hSp
EAeus5grxf/nVyaUr5S0teM5UPsd959fWbrsgKzYGj+4K2b7ppipZfEwx2ntRRfCkb9FCODqP39N
Efzzx3UAzjm+cNHMYcBpyt3/+UWxTSElafzeFICM7dV3eg9wZOeqYsU+ltXTauRjw9FsWiUelSR3
CghfBTlPZ0cjCxm2qRtaXyv74CHTpohYTc+lgILNuz/Rou46m1IzvIyiD/1TVDDYXP7zD/H//Moc
O3BACvsqcKWL0yrw//kzSF6gRUWD/TxrMWBPMtMX9Lxh20obVJfDpeZzljI6/uevev9T/9u71hHS
FhSsoGLyRlHCvb+r/9u79v9ydibLcSPJFv0imAEIjNucExQpiSKlkjYwlaTCPM/4+ndCb8NEpiWM
3V3WtVBXRUbAw8OH6/cWc5OEpm8VX6B6RMSizJ3sQ58wWcgY8dxuKQfb9JdRnD2HDuocK2Zq3lhd
GLaBter8TdUvV+/AytZNoxZf/GJon5NMmF+CRsJ04UdcWUpa/HKjwjF1ATDPcg1DmtCbjTa6UGgI
GMWXpiWzzAF+bBkmqg9d4o6H2lad1/sHu/ycmm5gkOANHRO71NXF5zQh7KlGxh+eUZ1kbiF0ZZuF
OgbEclF+ouBP38giPL6/6vWBsqpJAd/QdIJwU73cJTUONkrz7blICNE3s2L9GzZUsOmaKfOvd6+F
mVIZc0wN3tOlj8E2K5USm/9M61y8EijCW8I4WiSrUUzT3V/sxnEawtBsR9cMGq32wlIMhsAtStdS
GEiO88Ne93OS0zhQAenMr5GsIyuZRtq0v7+udm03Bgs7Fl8RP+oK+cPe2I2pAB7V3dR/Bn3llYqo
00Mt4OINqLUgsd1AUR8Nc/0zs7RvhtTo2SZNi86AD2NFjbe1GHwYyOdc+F8+QVny4rq9sXKJb/xG
i4STKrRF0VFVF7+xCstgaCCveJ4MlEk2YWZRlmNe2njIG3Qfo7Sovt0/lqXDxbptHT+FnXEkuJDL
UwnJlmcnVIxnnbsNMJD5gZaiAPhoCwZnAYvUybAUuveMn7SHCIHc7f0fcMPQ8Zcav4PqlmaJhaEn
vcaYSBfYz1Y36ufUaKgklakPGLfvVpZavuz4SENCgvCzANqgyxCXmw3i0e+crLSeIbRzdyVztQfg
9+SEtPOPeVw+lER+G+ZfxU7TfFg2igJwQD1np/t7vvbVpqu5Jj9GZeequXjlWsRcwPGP5rMyuDp8
t6Ojncs0/YdpeiL9AirWPlWnHTOy0crK15+bZ8lhUcfhSecYLk/AnYfaNUvDeAbyQQdUMUd7N1J/
OjhzYn6gKfUxBWt08DtLgkOc8uH+xq8/tsnzxNOoaYQUoC0ul+eFcpgZaLRnPSaS1eKhGCF9Cued
iJr+3/trXd8ly7ZVhOoMnWtPq+1yLQSn0d1oHP9ZBc54UBtXJnSheQQi3W5zdYyP99fTrr6qDbZS
2DgZJpJVqKQuF8xAXPSOmtHlCxStfEDcMBanno4npeHIN+uD1Q7qOUPmBhKpKUDmzp4tcZ4QtZs/
NVBO/lsAtheb3GjEB3NOhn8ik1ccSqOawfOyDOMnNzTdj/d/9uKYLAtQOxfCtlT+V2juwhb7Zupg
jdXyB33O5xOkYfWpUDJtR0cufQ5Cde0SXq8nVN3iu8Dd61K2XayngjtCEz2paFG6yNTmA9PrMIn6
kP3TtYBi3Dnc3+BfF/YmYGCHgJZUx4bSy8EFuAun2gOaKEAxVQ80k9tX11Cyo2Ho+dYK1fEciVn8
owxGghjcCCakzNrkONO+3qkkMXtT18eVl33phf7/99iEDVgl5Ibu4g5qKaQqnQ6nEqCZPAsR9qzF
7yEu/fA/v6QPd67DURL9qGl8zEHNwDQMPeoXA5UixxNInr6uHNAi4fn7g8AhOULgE2mtLG4l/ToN
zGTLJwmytN/CCg1SwUCsCQs1Y/UjGpIgianOwmiEXOMkDmanqP+lpR6Fuz4zaDfe/0U3bESzXdc1
HVV3pLlc3iRXVQYi/7EFEWClBzfWpi8QTE1Hig/ij6pRNbq/3uLmygPgUdBcywLurKv6wiaTDg2c
jlrHQwVtNNzBUDkNj3pi0eGuBMD8k1PV1vhUU95+QWKzr1dMVJeuYWGiBLM8/Zy/RiC2CN6bLkU2
pgmbh3BMp3OLTh3soOr41Y3qJyJ+Ay6t8KMUr/2dyYYNObDgcaqomVuop57QS4JhnObOuLEBQsEM
rDn/BT0sS4E1xBs/tKIvk7DtUyRS4CAZZUZwsz/vH+LyoznkzXwwGCEN3hjqq5cfrTEgNCR1T88l
Px3JG8uEwcaOPvIG2lsNzYLn++st3hLLcSzDNZmPVnU64q62uNahXoc2hODK2XHcXmXSkwr0SLOx
Chh426TZxAu+YpfyX/n2MzkOKSnvtmCfmqpZi5trMaBAwd9pPaNVy5NN2RvdjwnSotZotpZZjXsI
F4sV41g82ezTsU2SAc3STUnnuDBOJPOmDMwnogSO7dA+zBhRMz9aKT2TU6WW9XSA9UtRzmOjlS1d
e8AN27ij/bOyeXH9Q1wV3hGdB9V0CB0WHzhXwffUDH55yPuowweabWH7nIEpz3i+ra75x+g0i9ne
jqrfTgQw9WSQrbXj9GL3kdl8aOm6ql8p75pUSaASVqPvg5CSOSB6od18ikH6Jc8VtBz+TqW55v5q
DNg39xq4fRxP2NXqcwlza0gaW4GXg9UCJnuw0W1ImFZOEWrR0VBq6rmBHwh1n8wYaZxOcaHIRDRS
I2/osq5HxDECYr9lWEoJXsQAO/NrDMA+/UR8DSfhOIxjp28QkYCb+77NXt0REnTXFAK+GnI63ZJH
/CYH0cHsoYkATslqcjqkiT9YG1qMUOLoc/mbwoqz8tGkcVxaLAtyQzT+cvhy0vG8WTBpmN9Gjyzz
1GFsP0OYW35BGDVYWeXqSeOKsQy5tc6l4KVd7KuEwiUGdJ55ADbQcqZyeK4NgVqL0Qskn0v9rGQQ
LSICHjL7hGZJWmbN1g6nZCXAXHpyfgh5pQlGRqME4xoLpzAmAtJLJAK8wDWGV6NKo0OONrWXo8bX
wzIveSCjovRIeauVQ7hxPXRKUxblApvkYnnUGux8RRlp6IYwXri18jz6mMFltB+kFY4MdpzB/NiI
RSJCnFKS+XTftG58aZIagV0R1hvi7xPz5kuHWaPPUwaaMsg1YK9gQrPfSpRF77dgHWCbyjMJjle1
FrFCPxSdjRo5X3pmPBF609F6FI4/mYcgHoJvwPlRALi/sxuXhi9qw5VIzAR5zMK44iYcyzALQ68x
kMUx+uaBCUJg9R3oMlNHE+P+creMGQ5mTQUFzl+Y8+WdqdVkammJhd5gpTyjY1Lj33ycxzgmB6ge
kEpJS3g2prj8EPi0CCan1T6qdfXr/g+5igowZkrk1J1sS5aBl2FJb4wgCOog86BR1dFXH+3R8RjW
GZN/DARL502FbpX4MTYg97ZkUHq0swoqxpvZMZXgd2KPavnR73QoV6FrqWdL2dDeMMWu1txAF5uC
WDL24mgeyqcZWFL/sdJsxv1dFaKjZpv5nStORW7UoHCA1ULQeX+DVy84j6mg1E7oSSgsjEXqD1Mk
ItI61RgHxPofyRh7bPseilfAQwgA3l9sWf/hHeU0+csER0xlZZl4gGzInYhHAua8VOSHEG6hX8x5
QpWdOJN1wqnZpKSIcM4HHexAJdW5+pcSSZ70A/9o/kUHEONvbaeJHlHN1soDQr76r5gYVlsxwRsW
T05G3d3mhlmUARcWOBUqg71N5MGHOQvA2ujVGoHdvJqz7hSPLZ2N/+6fzg2/aXEqHAspoNCXNj9a
sU69XUm8YXL7HdpCJrBYO/Ji3NihFHrzoREBWodlEL/eX/nKCBAFF3Cp4rZ5oOi8XO61STWUmaoI
O7SQmmWURw8y0J9d9JAB9X68v9gNJ0mAb5J8MeYnKK9eLiZMJgK0skJKTzjjuWXIcqtNyf/wCOGn
aB/Zhm6RWC2i+QGVhz5i6tlr5oSSJihnAKSqpiDkCbESbAodqkMTYDg/zfb3N3jrOxKaqZaKv5QV
68sNzoBz3NYoYg9FoZQanl4cW3iHd6HD8lnD5CozUsY20OfheH/l69iYvoP00xgs74O2uMwA2cXQ
uUnitY5R2B9DhRrQHmWU8Ise6HR2R+Qa0bcoRv/9pitjKfnek+UzvHO55bo0xFQrfuyVaLzsk6FU
NhOQ9g/jGFt/RnTokMMICgZbKLiWK2/+lfHKajkVepVuIVU1IT/Hm0cX/HgQOd2sexaTdNuC/9fn
WffhA4zVbCW9ujpfMhxakhq9QDbJFb1cygTYkVMk0j00nXXG8BB2ssGdbwKrGfcT/Hv0fdXsvY6I
Q5Wr8goB8iduvVy0TsHsT6qwvRQCjwfSLKisEAba5HMbHVsaICvnef328iSQ6FgORTTV4mm4XFC3
MwR0kszkyWN+gPFIFMTj+L/KQosACZNpk0cZuy9zGNxDxj0Yd9QPxQhxzTutWT5Nmk3tgU4BZrUw
KsOKE8MPfMNr2so9Ni3wTrgp8p1R22IDXFd9yRlSW9n91eWVi/JOyfvDku7itCMfXsxR9YWXNrEV
guDtZhAzA/H6xiV092A5hJLaNjP7VINffW9kx+r0K4k0dMIffPHl0RuqVuPdYxPaJbrx32obBQEo
QIriCWBWAlFG0DBw8P5jpglk4SPp5FGfu1xzVtBxzIKeYA7pMKZSqnjvK4X70UHx5BhIvjdQsVm8
YtU3bq0rI0naXYau8XUXq2p0OYagNbxJzYQKJVXTwO4U+FRktRAw7f09SlO5SMHkucIJyRXiMef5
uVwtS+0uVpTc8IwSz9CGdr6lc68donD6KWA09O4vd2tz5AGEiwQePOgLy+0YZ4tggBKwRkzZttUj
xPJUQC05FAUrKccte5W1VaETLhMpLwLzSquG2aDL4qUdUhGq6NyTAmX3IbdzcW7Bvb+2kabtKF/C
jnh/l9rNbTp4J3IuEs5lI6OG/wAS2dD1BOzrmQPEeS6LLfQ4Y72pmC3x924EFm2P3oaKwC4CvgZS
EYE7udS/WmFB1O8ztr/hn40hyoRrb1IPcw7xxCsQC19fwQTcMgIbMgW8GzVW3PilEfit7wd1xETw
7IBE7EGAQpdhZ6c8JqWZwkRZOZ+rQAejk/AJDI60ybUXOcwMEr+spgCG8axtfyPqWB+ZSs2e7n+F
Wx/BsVTNscAqYgkL0zZaZ6xUtTa8tqjaL6gsZQ9tC8VT1MzGim+8XorqhSYoUhLCE+AsNoQ8galA
TWEToPbq1g9bfd9VBoTPUS9WHKE028sLKwslKqPHjmZdA1+SwGxqRgJt8PsOmKsALmRbj9qvoMT7
g08EvgdO7+8mUTIko8LMcv9Qrx96lrdpkIM9Apr81/LfxBQCxiWIJ3LXm0Jn/pCWxmNSwnZLic1H
jh7soR5CI3B/zeubzJrAi2xslMjYWYSNMDIiCjhJ0gpKdc/qPMJlZg8CkUY7fzILtJaboWcKu1B+
3V/42k5l7ITlyI6kBBtd3ovGGcqqAhLkWXFmGY+l0cCSDmdylXy9v9At+5HZvEyqKCMs8RS9YvbV
JPAXISQRHvrd5YfICl9rlaO9v9It8+EYDVm15QMu88wkbNVo0gPHK8NaAcZmtUhSRnX8oA0DvHFJ
XvWfk9TOvg+dGv8xeRs/3/8Bt85UBhEUaCydJGDxApC7loqSTZYHfdT80YcjEDUj8v33+xjyNcJD
h5tCt2aJOOpj21BsiBM8M4zjHnrTtnKOCeXFd3sZ1uH9BJNH0ZkmyaWNUL6dnbm0UbcEa/rDNub8
gXmimhxO/X3/5G5cA4Jdx9JB/8n/SCN6c/VsIzQAUbumN5aTsvdVLTtQ4x63fV+hsA0AjRgb6WWT
VunKN7u1MqEfLseyBR9P/vmblenzSIw4Poe58ew7vEnxzs1bRj14T+Gtje3sCLdftwNYttZ8unEz
qE3S/qIhCQJjeTOKqGeoNOxsL3RzZrEUultTmya7bnCi4/3zvX4FCbdcJj1xNioFlcV7EcZK/3f4
0mOAmDaWP0XDKTMoqlAnhnBFQS7w/oI3fCnbcmgQ8e7y3+WxKjBTlWWMe9ECCJV789yZLgQnkUBG
cSjqnQ33x/0lb+3RxslomCpWZIrLL0neMFSQswnP7SHaDkDRPhg6AwyqXRgQzSTuiru59fnAOVCm
tMhBwdBcrgct9qxOohKeMHQgBvwimMhmVEkG5/2+mq4sya6gInVd1ojaaaxKtRfeXJjuN60P+51j
jsXKbb91E+D7MCkK4VLsZY9NbzSYAKFg8coKCuXKzZSvCALku6AvQLibjd5soWP8Edn+O3GbOBbq
EMJ2HMB+BnC/RYwGh32CSh+Bugb4N98wC2t9bQr3m64BtDZGhiNqmZa921x0wkE4M2WSICzpzN9e
/KK1w7JPqIFSsDq2QRLsDLfwXzqYSXYVA5rRSmR4wz51KBGp3Lt8SMBHlwtCUcAU90CS2beNgch1
1J/1XPfPqBPRajeb1/v7u0JfyFOF7ZWEEjZgIH+L+6DG9WRGbic8mH3arRnE8NyAN9xFw8Bswkhs
sOkjAetGb9ikCn39WMhJn4HeL/wOYTOsHPiN51mnwECTiMeL67n4yiNqi1NhDcJD17aha+4g8L4B
k8KcqoU45Kke3PLQMMxwqoBjPTtWnB7uH8mNG0vOKZEokOeAqpNf6M0nN/zZ8aOu1tHDGfxjRDfd
G6u62YdVEaxs9ob/ExroVVqODsAXffF0wiEoYCntdC/OHPWBSRNoUbvO+lrEc/RnsuPpsRW9uuLl
b5wwyHEAAGQE0usunG7rmnZvj6bh5SpsvtCKu92MOARELpu0QlZ208Mr+BS0cN9sIWi3H2xjCLuV
nct7swjieU/B8Zj0w7jLi88M/2QMcx8J0ITk4veoGfzPcx/q8/tvE7gZk3KrbNPDNHP5LYt0gIav
0ISn+TZ9lw5S06JsdMbzGcsTOZ3e99uOi/cFqcLXxFVdrodM8YCCLN2vWtGy36NiWB4i8spTwfzB
ytt5w0xlo1+X2T2h5BIZCoVfoNRGangqldstjK8j6pUtJMqBHkJgfn9fN7wSwQcQHJmCgKCXn/PN
nXCTeO5FyauZgVZ/cXuyug1DgEgtCYQc0Hp1HX9lyRv7wzjJsbiEvGlLM2UsJuY5c3SPAS71Q12Y
JcW+Bgo/C47T+7u7cSMoZZpUp/+/9bCwkiZC2c2PfbSeNInRMaHfGDYB0uA7xueY8xb9+F0Rg3UY
IDYgxZzM5/s/4IYfYFDOodnGbQCCuXDCU5TaeeSXzFeGw6wwIy8k9A3mG7g39FGDpAjkTrJlOsup
Vm7IjZIu3pY5J5DXJEVktJeflkHmqqmKMCUMMu2JWUEftjnVQoJpRkAbBS/FgaQvCpOnQdfibe+g
5+3MofPHaG1rf/8cbngFWqmkuECdMey/4ydvzCwZFZWsWk0eZiXR/mAZ2bZMY/P9wfzbVZaV1B46
og6K/OTBVGN/p7ujgfYH1NCtkxVfbdN9nqOy9rooXwNz3/rMPCw2N4kOF7Mgl0dt5AA5XSbXHwbm
woyHqYbL4cUNTO0LTcv0RzuqcAHaWmqPK0Hbjbskmz+US0jkIdxavDNxq+gW7JTxAzwQ9cnJG/0Y
xxrCFUG09n7/bSQtPLvj/I10HZsZoWUA0w78mUDu4sGuUwNFFVCtSPdEWYbIRVd2bXlGwq/zDwFa
kYj7jjlY71NVMXU8ox/NWNHKc37tusBN0v2RNXsdN7l4zgl6ktmfsuwhJu6v0Amtp2irEvN9nkpz
+Ni1+dqoz/VpS+g2zpJpDYlnX7gTRqMCU1VidGnDMTvmqRrtKzNrdrZurMUq1xYlTJfyjBzGAkft
Lj4sOq0tUkPMtsVW1fwMtSiHzpMrCq1P3jJ4HurZTp1cqBPvX9QbW5RAQl5w8DyMzyycRm+VXYyY
rO+NsNLVvKR19thFYV5syyShZX9/teucg0oN7WBsV2O6drmaYHAV7RHQtbDbOk8pfGh7v+wQjEHp
GwrdqevarV5KsDrlbv/X/cWv7Yd2npxIYL821YWFby4Y77AHRCg9M8qo8KXdtKnNsmfQ3nI3aRBV
KyHEtQ+U2Q2dfkqMvAZX440ig8MOZR6v9SuKqGaqHwdQLPv7u7r+gDytFoVhGQcywbS4FYOtw+OL
kLk3EVR/KhpnflIYJPfSNnfXUppba/GsqZRtKHUT2V+6PTuy0xK80+RBNCSBHRlc1FCAM6ycrBVn
byxF4iQh81wmsF6L+CtGzr4dIBX3ps6OfiK4lX7KYyXdKfMcrxjl7aWg1KMTCO506eeQ5ShVGK96
5jCK8RO0IvlJL4x8D7f4Gv75hgkyJyEhJwSxsul5eYBO0yPY52aD10P5dXRqKLSzaADzUcASOA9t
t7K1v6MQlz7cpG0uATk2TXuoHy8XZJxYDQfL7z1EBTMUNx0zOk/h6H8pjMr8rta+dgzCqY83dUbp
xAp4x3Zlpg8nPUVxBldeokeL8u59m712diYOh8wFMBI1uGUlLKsRiNNjZK8gPIBaQ5+Cvd35iRdC
KAMbx3iEIPSdE18UHRggBL1MoVi682VA32XGkKewc3oCFt9/FBDNX8cqhD4TSoiD1qBYd3+PN6xK
hgYACJj1snA7i5N3R/h1sqjzGsiivRxS5DM1/vlk2412/B+WYiAG4AK5Nl26y6UirRv7MNVaD7Ku
lHQ78M9CCYxDSGK20l67tSvcjCHLKLK2uLAnZLg72K/i1hv7qPnkKJp7JODVXih0OCsHeMNIbArR
FE7IiWxz2fSMYNoo1cpuPbUaoZ1Xavc02Miq2mE8PNbVBGHVXLw/pabgxtcihgblQsZ5eZSB29SO
nam1VwwzcJMdnCc+ULQU7cYMjeoQxmVU0MbwSOseQqzCFan/G3aWsllp+d7wFMRevMsaoEQqE4t4
oOtStI7rAgw4LL/T5xbNg/Cc1xWMdCQ5CkSoneGn23cbkiNwTBLUxLrL59luJgoNs9F4tsjG44T2
1iGCCeZkKLAn3V/q1v7kEZOGukSX7uLZQpprTBCPIjqXrDu+6v7O58jfg7ub4DFQ+sP95a4DD5Ou
F68jTSk66Es0rd71pI2hWXsuNx9KfsbcJ0QzTmVefEZkKDo1Uq8Ljp9m5W7e3CdhAAkwRYQr4AWM
hfmkoNDrjY0ZvUDvkf4zWGawg4JBciuW9f7+Rm9kgVSo5a0h8gUSsHxiYsKMsmrL3jOZwgKAFieo
ladIim2noYVrpqmRKQmmyIFfMptHEqYs+DepleTHqCXN+f6vuXYX3CVGi2S9FaTa0l2EE6zmcNLM
1N2qIdihxDY/uX1STUe10Yo1m7r+yPLmwuIgx2ulbV1e3j6s48lIK9XTqgI9sziBDH6HXJ14nSAS
f3EteLeRnoqTXd0l5Qri8dpd0Rb4283GL/LeLi4sUCNtgl9J9eiRVFu7icsf2lBHf4pcgVrGlXrB
Zhs7P999wEDRCagprTBPtcRZxhC2GuaANG+gwSxnxK3zMc/0ZucETbZiyTe+JQVOgEuUqogAlxAi
pzGr0DApTg1FIn7k9jidYU6BgVCFge/+ruRZXUYtzKvLGS2D+rnKx7z8kAFvpCTWn7wAxPSBtqoJ
f3NunlLQfyeEbwEGNAoYmLgcoZoo85U7dGOnNvB3PidvAdnC4hFw4OTN5GSpR8hUHBtSkc2AOMkG
arm1AO3GUqCH6IYAkGIMb9lUalRFEHsmlVcCht9r7pR+ydBIQga1jlZc4A0DpShEX5DiFCnDsl9W
U/5BHnpkV9CjAu8flcYD854hYQ9V9Les5CI/1FyX4t1PGf1WqBU08kuG2x15Bm9qQeBjoykMUYAU
aIQAXwrsySa4tud510KY96t06yF957AtWGfwMpYwCOnlINVizRZhQhVZ7NzL3KHMjnOlutmhChOo
HTOrQwmloOq74uxuHTD4LNl0lfwOSwwndcGyZ6g78+YEzVS/Mn9GcEZvnI55QN0qf+eKuwaBuH5d
2CZsEsAf5Eu67KRpo5Qgcv3MqyvRPFpzUx7aUc8Ywqqy46A0axwCy/WAG8uqnpyqoqjnLKMSrYNT
1xod4zxpaRFAUS+QskTkNgy6p7hV0y7fyBaVumJBS38gl6W1INvmkjBomeOqRZGHzEuLM2JXTX8q
J9hqt5moLRixO7hj80BjEC4znV1IA38/OOOwv++Rrp5VjB+yRwpQYE1wCUtUcF0hxTtngX5GQKil
mFuN+fBSm+CXDu4cVeqnEdlO6+Arru8fSrhD0M9KyyR4HEpq7PsQhvpoJRa/KtDxmyjYCAmfZRaK
ccnLixUGVgCItZzOaVmZmyII6oeRzurWZGwGKEWI2g0TrlsHXSlqeElwLNFZe29KK38ET60M4ZhU
AqNy+SM0XnglYprkPADT2dsOC6IoPnq23f5SUTReCVGXb7xcjsI6qYecpydMvVwuNCZEjjK9P4fW
MNafksxNmU4KJ+TADw1mEtsbGGwT1JuRfosmWp5II6yYo9zS2+eJ3wBsjNIEl1wF+bd4nqCtj1DS
MPozOnn6f9Y8pV/TOkyf6ibsV7a7rCGxFAVILA+UAwXO5UzqjNyf2gxmB1NebqM4UTV7iwRs5Wm4
vtaUWugfyjgCB7aMGd3MzOnED/2578vpsU4Z64WvAmmadFQ3DhR3m/u36cZHlNwrPLIyFafuefkR
3Zj5zFybu7Pg6w0vfVIQj3eZmMYMycPMSj1G3HQfmUTUizdB2hrqSudg6atpyRMtEcow2AwYTl2Y
kVUmNtTjQXPGyGKECmIjn9ID43UMkySVDf1VrkQdOpSZQMh7jVnpauBMLs/WeaIozxDoyAN68yR2
udvbKLPPZ9S4At099TWJfbJxEIFKD3Bq186DQ+9Pfc0N+PIopztt6Q7belZ753uH3Ir2NMyOI46p
pUfKdwWWvfIgejjQ94oKfcGxYcAsqLfBSLngV+jXcfpJ62IbgY5CDkL9cFzkmJ8b9Msh04xCqDjf
+4VBlfBMaPRnuCbLEMqI3Ai8b0DvK6pe8rBDD7pF2aZRUqYp+j5/6Gy9PQgtUlai1OsLI8DjSjge
HkJm8ZcnmwiUq0dr8s+qCpI0JvfahtaUfX339liFzrBBUof1LL5fjXRwoRudf0a4To83QdNJwiij
H6gadmbpHB0LcPjeHhPdAEuaBV/euz6AEuY3CDPAzaKBcrnL0C7ykREr9zzbPrOheKp60/X0nOYw
8X+iERjskiDtXAi7rHZtPv3aW0BrQzpD6Y5RQsLJy8Wh5Suht5nd89hriASpZvYhrpzsU6/B+lg5
rHp/szfWoxADKZ+c+2F6Qf75m8viwnTbh/Fon5ukQti4EKJH8bRmuKwpFRKAJqhWoscbLyukOQQc
pCES07B81CzLJwCvcvsczK0cBUHyfC5IP9SJHrld+QIKyyosaGQApokigucpYlp10MLsMWncNF+5
TreOAGw5BWpup+RWujyCOoUPgCY9R4AOhacE4wuU4dXe79XkMSuVaCXaubEcHRKLwTGArXLk4HK5
IY/tFgko8xyMMbQ4LYMhRTBZey3Qxs2k0l24/4Wv4zuAbhQtSN91WV1cvAejwVkiTRN4XYGewWYu
dTRJGYPXflqFn3+oetNC6Gsy+ldo4JEmctEsyU/3f8P1i8BrwPoMLMJyceU4MotGsi8a8FmjVpy6
Bsn2JApTlBookuQBNIcp7u6d7VxqqLRzYX/k7zLdlN7sjWlnNLkoEgyBB6Weu8vomR7dws4PDPav
sVtcBy0sJdMTmZ/QA1t8U6FSd0Y4JvBQFFf0A0yUQbE3VeY0933auO8Fu7Iz6pYygYdxRPZxLnem
lUmJoJGOQLOtNGcEL5VNnlnJd7SN1woTt24roCDKS9S7sFhzcTtKXyAiqnXotpnmfBAJKp65hV5Z
qcEhXg+DsY1H6FHhlEPUnEkkZHjd8HDffG4cLy8OaTUJgoTBLvbrp0qglr3rntuuKw7DYH52pjn+
4INAeb8vIGIgeMHxc7rLkk+UuuZsQmNz7jmPo5PlarmpBQIJ27xP620aZNE7SSfxOvD28KhS/SWJ
J9u8/JjRbEDQPyhwp42a/gjiwWQyX6tOTJS1K7wSNz6mLOBRZqIHLi/jwk71YMi0ADGF81w21Amq
qlH/+GWl/WP1CfooFXPTnjG1I0LPU6c+zoYSf0MO0FhxSdcu8O8IGUYMNIv0RrqsNzezLOZWMLZc
ncdScSjUtvBm1Uny6BR1fdbI8I/37ecvy+tlUsHIGiELiRStYrLsywWLFqVDdEzKs4t8DZQlVpop
hQcxuW29zGhSsGHhZ7CUS26aY+salfI8oopSfTAHNan+8ytlMj0rmhTreUAhFQGbusnETzvurAB5
nkGE0dbwuyg7j/pUdgdXG3JYmqMaMaNNrOuIeaI+iLrvZqSdq0abKQhc8S10bRR8jlpdNeHBNJIe
vD6zFPp3Fdm4X3BsobPowBVu79MhDpJPTl5k3Sby61zZ3z+iaw8NjTFWwVPBwAXh5eUJ5aLQOQh+
f9SU/tEd52c6puOJxkh2aCbwvOrojyuxx/W1JlSXHH7UPGUXarGmohioXVsJXK6oOe6iGg1nNTct
NK4oQr53e8ClCKsYvCDTo/m92F48ZXmoZOl5rCb9q4GERbBrE6cZt76td+Ox7EcwynONP11Z+Tod
o6fPwA6dSu42+NXLlTM3yOoa5YyzBQPQyMx6oII+UQJUXCiGJAfHiBCPrHoEXGd83IrnvP6sZICM
KlDYoXBGFfRydaa+qppnazybfSag52aWkErCuO+p7DzmqTN/zuUg9v3DvvFdXVoSdNYovjIxungy
OqDS9NwRo7b1MaxOfc7Y4EnVixCG7Ob9byEUa7aAfVN2vel3Xe4wCpCAmLSmP6uVau6tBtFwAhx3
M8dirU51dZh/QWE63AA2aQHNrsulbJibp7EI23MJ1hI5zbTaI/Y3PI2Bqnl5nCZIqiZrmNKrw5TY
E2o/dLdAidHWXyxKXmkMRdScWz+A+55ymPlkV5Nbwp9WBq/3v5w0hws/CcMSETloJQClfL7FDqMp
RncTdZZz1wzufqS/9ZQNpbsJoCjbT0wu7qaE6NHpcqnUXRkrr+/1+yQTL4mkkCV71AMW71MSAYtC
86g6F4KBdWjx3aORDyms03MdfoTVON1O9J0MfgGq4jsEiSsdbZF3g9sJzsH/Uc2nf4AlLzlrErdA
RtnR6nM2C1go2s5E/gA18E0Kpe3L/TO/egzlWpI9RNAZpua28IKdqcOxCRPv2ZwESNYc5cx4k7cw
mR7wKObBCCtfW7mht9YEU06kQ1MN8umlWzBg2KgtvzpXjVmGpzLTwvHVqhVUrQvKQs82Y/PvbfzI
MzVoVeKJZKt4yZrq2+moJJ1ZUdjrij8WM1Rbaw6s16mD4+P+kV4XlFmL4AJDJrYi8l6caRlHvmVm
XX1W+MJxR3e2zNNgm9ZtQ8lW8SftREDgZnunLN1XAvXS3IdJpDfPCiqmfrxpRFW0K774xqETWAK5
AvUuq6yLHwWrSNsibZ2dY8TdvgFJ7H+Q34fKBthef6QuFTTv/8wUsUk0JS+RvNeXvqPMZ9NWCpGd
uzSrGrrToxbtQhTa5h++kRhfRYt05EqMqcs7eulDmHah/MjQhMCkl8mJmgwiMimTnWeAHZm9mbk4
Ubk1US2cIDGRZTI9TMsp9IRAr+izZeXxcKhQaTOfpkqHzKY1p6H4paG0I7alqbXBX7XFGIWfzqIK
4kaB6nb7IXRdOOfQARvMTVgiW/ai2uNYn6rZKtvjfYu68e0kIS4xhGMBOlp2KMJCNHY+Vimo3CI6
5YqpnxKlHvd6ab6WThivdB9karo4Q8rFpKyS65uEcuEHyywrtDKKm7NKf89LxrZ5yO1prY74lxJ1
sQzjfYAneNJ4qZe19jp0Ydiaq+GM9Epvn8lwc6hYVCRGDpVj0+T2FbD81m5UUEp4qeBL1byAWA06
aZHmyfdkRm7kE0rRg/+V8owbfowNNOCmnenmQt8jKBig95cQKUvd1rFEmA3xTOtsDiM+nXlQB2b4
qUrF3owSvz2Cso+UEyOjVNzyOq+YBARyoJ+i0ug1xKBL29wkczrZn6G1VWHI8VN3/tEWKNWihIm0
17+5oqnhPvN1o3wKXS2K9imEHcM2alAG2qVONY9fU8OA8iXS9f4/NCiy6WnOtbZ7SKdQEdDUinDW
iM/DPFe82q2gG9poOrQayQZch+k+QXnoO9QjJ6SI7hvZ9VNP44NYUXIvMzC9BHSAZeE3kAScW8h0
x1NT6iNK3UEYpVtGZpo/91e7CkwBCQM5IBaGHQ4zWAQWTJAHk0vT+jxaqV2FOzjFjeoTevW2fcyn
MUr+tFUQd9rOQbjM3kcjAivP93/CjQ0Dy2bgk0llKgtL/6QMdQoceaqoLYz5N8FIxbca4RmkT5FX
+R+WkjeJjg+THMsXz80ze7KivD630EJr3+b/o+y8euNGmrb9iwgwh1Ny8mhkWQ6yfUJ412vmnPnr
v6vlB9/r4QhDaA+8CyzgGpLd1dVVd4AwMXyXEirU3yM6XfrH++FuS0VeLdxEWoqv+oKLHvbQVXEJ
EMA8YgnXXLIaRzgYrsdUqbsLxqupC3rQWMm8b8QUjWOu9eRdyFyLpKHHYFRxpsIatp7ybqN2rVp7
pqRnX/qgkTzEabpPoYP1zf1HvfmIgjoG9kFQcrCOWV7mKWtMBseWCZAt1y8WpteniGk1ppbt2rl+
k4VfQ6EjCLFWcPMWS7aOQ79BQMM8NKFU/dQbZ663eG0mTypiKMdMm/uVHflmQJK+EHqnGb+ESWpF
2NCnl8yDqc//+KhdXwYsuzaKPf/KVDn6cv9N3pa/SAiS8GGE8A2BAohj4a++CO40Mx6Tln4oZCn5
qHSG/F3vKCa2cZKbIfLJeYFZcjy0/lGVrFZxZR/RqA3+s+r2/k+5uQhojHdotQEPhYTDUX79S2Tb
bwK7sdTD0OO2+580hVNjbTPbHuL2oRyNOBB6ZKn8OMeAXDyzAvS3ixMtG17u/5Db1eVwaUZVQ8y6
LHg/1z/E6RoGmBGeq8PcBG6ghfJeNZp834OlOb47FNdH4dzDcpZBx16Hwv8WL/sSO1Bcb+2Ctk2Y
auYntQ7M8YUyzXY+3493k4BRURLSPyA0mb+wxq7jxcyMp1GWur0Zm8O2yczwn6nFUYrWT70P9RK6
tt0GZ10vo839yLcjUrYQfgJALVASUW5GHmk+2zUSN+0+tBrM2xAVeY6w/D1Lml9ueUXlBo4rCj+K
1QJ0ViwkE4v5oWnk6Gh2BW5yOvqhABOyDfp0iHllZXFMUXbmYuZUWJ72nfHRKIfgKA84HaZ+rT7q
SmytJLyb3SmeAnsrCOCw3RmFXr/ACLhKoGN6uOc9meewqqpjWsixF2MDscPWbE019gbwTwEEJgRR
Ve7iQBOWqY5iwMyHMgbUpethuUPNPWSErvlditzkPFdq8GlEabQ71ZafBB86kPYplQJwngcbmw75
szOGtrTHXJNWmyshpqSv3exeK9Grmo7fSPpASoFrFlDjRY6U0Ag22rGr9w0eDSelmVS3rsPabaqo
8MJBiv4xM1XbyvOgXcbC55KJzsOmrWL8bcs43iudbG8UPcCRKgzjj9hw67vGMKpNMxfJETX/5AEP
QqxA0Ur+4rSlunPqyPBSkuOxDBvTNTBX3QEZkQ6YBk8rK/cmL4mn4/i2wSwhuLaUIUPoDwGhQqr3
WWDlG+hV6cOra3hR1urGT7r2MqIZtZHbrn1gGBa+N0WI8LSbEN8RA/jlAZTUCrLEY9jss2ICclpF
9j6sq9nrTW3tHnWbHQCXMhXQKFm4CiwJpwocv7E0tfhYZbJT9xsliS1/Nxj1GO+0ufCLR1s1Y+2H
H4T5/HOuaf/JKy/7pqCAhcTu0pj9UMiA0VrsLyMZ5LTO+QlJOp7DoGg83EObizFk1akx2ehSO8+H
+7npzaA8MKQukfCX4uIDAq61bQbJ0anVto+8ukVpHGVxs7AOMh4j87+JqmZx4uWJXjdrSuM3xw1C
QKwuMR4B9UuteP3I01CXaqHI/kEa0ALrDAt8d28lW/pMycrbvQ1FJ5EZHk0ck4SylAgJucyYUTY5
h6Ix0wMtRPUjChqWN2PHu3Ka3yRKDhka31z0RH+fXvT1UwUTLsiy5TuHMYmCnZwhEmf3qnmGD/C1
TtTkveMdwtFrZoZGcSTmodfhkrHAbAkf3kMKUX4ro6bupYipHaQQqyypRKD4/pLRFq+SGTqIAire
1/EF95NFtU0fU/Z1bZAedGAiGejQohoeMgxnkl3Y9XZF+zCzEOSlnRbUbm3JZf4Nz99B3ie4RJpn
e9Bl1GXxJ0FoFsaivKOO7ubvJZfS31wpsWqNZwPM8sz1Nd7qZmJOewNowNxsMJ5KHsYhkc2dMpZJ
6Doo/1ee347jhOvV7I/SowN7+QlVEr07xBN8RQ8hbiYeug+y4WDFpTFu5rLyg33U+lbGFTxTZm0N
6bFIKDBswXcIywOB3BHX/euv0htYz9P5CR7kVPP3dV1/7VvD/Kz5o+VZemdu4t4CzzP1a32vxY4m
MBdM6jdoqVQaur4IrHCLfe0rI1UWIKQhKz/h2EjbKmnVoxLqw0GIeezuL4k3YiLISY7WxMJHvOX6
YTFMjkpjtquHMbDNQxChV5B3pX2uY31CZDxINsDv1mjGr1XxX2cvEuAIrRJSADYRr1xe4IOe492o
jflMA0eXt31vzyq2PG1aMENTpvBXUfvDtyqRNEyViybVPRs98ucAi2MEHGJ49l5VmU3jTuiFPupV
ldc7Pwst6xKUgf3VmGs1eCniTEpbMjFgPuS901DDpjwLpwo7N15F6ToB9sqP6GS18aafWsv+LFeK
nW8quWjLj5pdzsrXeij67MHCNiyhpeJPSeHlKRjqDFFcp2MlCsH4AHnAGtcKjB0GUKfPdPbQ6/Dk
yiyB6FilM1YbJWjyetPhN3RuGrhrO86R5KUvkalzmZsPR2ToZ3kbcWx+GKHS/Uowt/vPgaBouw2W
2O/LdHwBZjOvMm6M3Eh1iyOrcMLBmZG0PmeOUqMzpvycJj961GHnHKYo1lYq0JtlRjiKQooBlIi4
ki7C1eDg/BFII4KRRnxu/F5nOIsvuE/bajd3xq/cCd7JtRSPCByDrQTmHdDAUpnPYR7UjHBtz2VX
T89GORffWrWrz6bGvNYRYn33t9JNckUDUBglgBPHv4Xb2PVWMhAejQJKw8cqNKY9wmrxwzyHxR7Q
87x/ZyjOexIF5oaY4gg2zHWoOfGrHHKw/1Bx3/4k1+PkYl/Ufk/HcY2w8apP9PdeBc7CV0NN5FXg
B7DddawksyuFq2VzJlcW3ME0vc1OhjpIPzQp1ksXiCc4+CHWnGfwVUPnSYjxOPsaT9ZnG+Nfwd7D
B+XQ2nSyYUAh+lFNnfLSTq2yhstenN8irwiVJZK3wENSnFz/1jkoaGxXvXauCn36nkPN+ZfCQnue
1PynFNflSq9MPPrfr4b+EVQSCl0Dkhu94UXyzJPGzIZcn8/AcfrzgE/xZWjNaiVF3z6UuKawa4SX
JUwgsbf+anYUXYlPZVIOZ6AVCdYMkxw9KqXRPo3RhBk4R8rKQn4zIIUJQ2KaR5xH1wHjqQcdMqv9
WR/mCQWRUnG8PrGNPYK5wS6vC3NN3/c2PfAmIc1xESNFAHW5jjhO+VxIObWzFVay7JUaSueRr0WZ
N2bt9EEOMB3qJydZebM3OxabY1FAk5TEmHqZlSQFqXooasq5MeZ+IyWm6XKl+t3Ozpoq9BuRGIeI
rcoIHpLcYhO10C6TPO3as+EjfeROPSQcQ+eO6CpmWK9kh1eoxGJdiuzHuJKPyEh88TplCFZmmwbt
2Y8lf9OpnO+eVINO+9ZpVlu7Kh6XrWsPU/i9b/W+cFun0x1EWVVfc0WloHwOGIT1h6pr+2qjd0aC
aYcqvXAOOsU2a43uNDsttmWmEgUIqtW1oj9YWKczsmIgEG+trO/+0XNTTjwkeIqPCKCqyU7Wp6lE
CbmrmZhYzbi2H2/fMix+7iT4MgLoh+FzvYzg8I2GUtXy2cC7bZ8hJOr2lt8/MrsYVkrp2z1CMqND
jn4Pmg0IwlyHqpteMSa6/+fC6n/nFZd9f+AEE+T62DVKufj3nRmfyzwIETSMhO4Mqe06ng+sbzDD
AU3JVNV/j3gPbftWrcbdZAXTmtTronkg1g4HmLANBYBJkltkHGvS/KguHP1soPS8KXMd1QC2/dko
AgsN/n6Kd3h71mCN1XTea2W4Jlpy+3ZpWTBxflXd4JATH/qvlJcxlS4mTHvPemCPp7rr9NJzEnX+
ZZu18UHP68hf+Z63S4dzg8EKYFGUC+FDXEd0kixOsXc3z37VzdsQM5xj0A32NhijeSXr3CY7/KqQ
t1Wpuy0Z5d7rUIHR23qgcJvS/ETZymiGHjp95FQskb2QMcP5YUtY0t5fP6/+eH/nBHGM00eFFMjm
oHwQr/yvVxrXhR/Yjl+eqZjTGASjNWRej87zvK01aS4fUHyzvsEQ82XQv34170s5UHUPqe+s2EST
XiZuPRe29hiHg7UrZdj4Lu08S93FVR7J+9RX6357/1cv14H40VDLsCsFCyHgn9c/Ws1QIDAnGGUR
9WH8Me8SW9k00Mf+KcOwLJ+GYDDeOTsRlq40BOH3cSkX+PNFEpnt0eh7c6rOUdKn/1Dz2NlGqtvy
4sRx1+wcv59+vPcpOYMEAINeOmyOJZjIggObTqPfnOu+Ki5qM8sHmuD1SxzIHQKO2pp8xvKCyxMC
+yBnIZULkn+pGM337NUiw28zAOcecANXonYT2FrmH4saJyzXRCH0izmXkjeo3fzy7qcFYIgKASqN
tDyWYjC2kdOdGpTqnA6jqW97vTRsz+lKJ7yMQyFv49Tgh7w7pmA4AXtjVEMvZZHQhOl15lsGVmJT
WnyNRrVCk7u1ZddQmuxjZEvN8/2Ay3TCGSlmMKIFS0F8c61udJNjUZWms6DEHlKm77vaAUrZpc3a
XeB2j3ARAA5FJqFncIPrK31HbdAKGc9DqWjbStcLr5gceR/kwb8zXcmVm9xbT0YJQzRAdoL2e70l
Bb5j0OCmn3NEL0OvhhLfbYZQb38YZfRewU1c0UW5IYDYYsKGE+d1tN6ZIt0GeL1Px3nYWmr2MsAs
2/RI6j0kfaevjDFf1dv+zpLEg9NEgcPcVNBuFpWTTbkwADmt9oUyhNCIudVkj21nO60L+iqFRqVG
5X4scZR0gzzXXmFoQQSwuTV/d6GM9joqFOC0hmYsnmwlsV8qqW5U10f09JPcOFLu5Zk0Mm+G1Wh7
2EWn2yBG3hOctNRtgxy+OA2mOg+9KUBTzwutMvtyf3Euj/fXhxSdcgGegP23yHCUdHi29lW9Hzqp
fgyaOAS+LFc7BmA5MyFsd0aTzq6S6+necvxp5ai9Do+ajNCFRDGb1hoDGBL79TfNlbRVbeZPu2k0
k4OvZuppkoZ4q9FraTeDJJVosEU52Aqj/B4k8ppK+AL09ucHABqBrEGqh/64WMKWUTlBAt5vpzXY
qeYqZOVYmeXnEMTvBhvk+TKqtvGhVbP+WCtNsK1AeW5iUypXDuXrRPznh2C+Qx9MUOj4NddvIqvC
TnJmW8Yq3AcDQMMK6cgA4dyuarqTD1H6qeqsYAerQ9/fXwPir/6/hU6qEM1Nyg/BsxUaaot3MOO+
DdAiVPeJZQafE3/2Hxrq95VPfZ0sXqMwCORwo29P82fZXUyjYpY7fdb2ts6lHKNK5VmZ1HrjxP5a
n+I6Df4vFAN4inLmxFy1rt+lD5CqsEJd20dWp36IpJbDq1bG734w2rt59tcKqptHo2PPRQO1K4Zr
aGwtXqAt9a1T04DaR3kPAUaG7oL/qLQbaBl497/VIivxbKh8clhSHvC1YNgvdowRcIpjEKjua6Nt
n+au8zeKZNsuDFNlL7fxryQLyyP34/ELvoezGxihfZHtKPls5hgtUd01e9YhwAitsDcT5dZpMrE7
V604eozCTHqezQTk0oCKcw27cN8Hdgb7WXhLImOwzc2u+nj/mRYj4v89k1DGIBGJS/HimRSjmegx
d+q+Qif1E6dzjESANR+0RKvpPgOelvW8P6h9LXlhOluHNDdrZrBSvbW1CS0DG1HV+7/pZgnxmgV4
kYmWuAMsX7NchorWM17a21pifEB4+WM7NdOhzlF0LYr59/1oy80vPir1AYcaHVFewmLzF+Y8MjnV
tD1sHOdz4qBfxhqgUS038r6cdcWtII19j0tS47sjM3eiAESIjh7w8pqchNRn8Em0fcnWPIUKWJlY
C33Xssrpk6xF0jlsZvXoS83aAOr2meE60AiB4ki+Y9pxvUk1w6/pkU7BIaVNvFHart9pMQ5+hZ5y
sbTrYpumGXa9nbamyXz7bamteVyhom1wqVi87b408hpgW3KYHWhNZWEV28LQwktiU5+hybVGE1rE
Y5ImbBNE3cI1guy3iJeOOmIzQQkxSCuhze+GRKImy7jY2Q56x+OMyimd1f5w/9PehqWhBXGNc51F
BQnw+gXXVoSoslkrh8zXJMwfMerCM/2XXg3jLpqDNdjX4ijnKUWn2+ajGvBV6RZeh4Pj0AU6itIH
XMjqTeNY3TYpeu1Fy6PwhyE57SEZbXPDm5bdjK+9UtYvltNreKTi7D8+5fzHdXgTb6huQqPhkHKe
nzpAim4bScO+KuMPUdbK2zRKvsNe1Hb33/L1DZ5uD00CsC1UppwAZOdF3CCXI6cJdOWQVn70YuMK
6enJEDwheabuZ43qjqlvtlKbvhmU1iiYK+Hys8xOaoQQnu1k6mGsDW0nZaaNEgMJU29CyPdc5DZV
q6wZjL7xgVGcYbtwP4UEcaOBBdTXnDNdPYSgyva4EvpurCjVXouRozC5VnmO3zUHvyiMDcQc9ff9
F327nGmsKxpXYyhhKFQtDokBqVc1mi3jgPbzuE07I/NUa4j3dmjE7iyH77MKFB+WHwltkMKf7uEN
en2KVC0ZqsQ8xEwuPLOw7ccQDAcszwq9yZVj/a2HQ7yIUx2vQHERv169yF7k0tx35iFhDR+wc64f
1UGAJgd9+JqxcVZKvgXh4M/TweyDW0HmpeG92K1VMY9IoUTWYYZU4FaxNj+Uw5B9Ugtf9IQVbV+H
Zr5XUx1jN7CS+4kz0I25s+77rJ0fYl/tn5sYU3XuCMWTVubZU2tBESkVJfSAAmWgUGRKosEPhux9
paT4NNzMuJLxb7AZS3wjzdVeK/wY52ZlyJ6MLjM8TUGPt6q7Nbmb27RC2hbmJTJaB1Tp6vWHmXtf
yRurNw9VYccHR4UQo4BCeRoaE+QBjFivSCN7F1WINd5f74ui8vUh4bBxRAF0FA6115HNhhMytAHw
YJxifJsdfoBbaRWaO7mifL4f643lp/8da7G3SsRacRtvrYMVKDiFW7DUJ6szTyYUAq/We+twP97C
GoblJ5jpQMFAhrG/aFVcP1w0l53pM3k/cDR1z1LZP+VKl2zUJmw/D7UT/qqc+Kx2pXHsEQ1xUWYb
dxQqgn8qVZv7P+bmRYM3BwNO3c5piSLBYu9ZPYbQMpzqw2hJpoews3GCpnkJnUb79N5IFLlCORYY
Nn50SwVekGe6JVHdUp4jbyDFs7QdSks9RolqvjOhMDgjBNQKXi6jn+VDdXY7F1XuKEfVrLJz3oY/
Jbv8FaVj9qxk8rR934OJMR0lrCAh0i290VbA36eyglTT4RyZulc3Tvzg5Jg1pn22ZiS2PPoIxSWB
I0+AwJgSLs7bvp5qLGZYGJHcTG45taZYE7OXtb6yDSftnzrTrZULynJ7vMbkJiTMAyGEyYsVYkwx
E0m9MY4h+vs7tSmUDZ6iuReZdbRtZ7ps91/nMumIeILJRE8EABDJ8np3NCkS/zm3kiNw8mrTKaXm
ySPYwc1Em/TfXkKNXh4zZ4ab17NV7wcXf/lf3QC0DkRwYoN15ghYjphlP7e6fjQMMJSV/F0rS3nT
+TWuWPfDvPUd6Tpw6YDcxz+LlFNkpdE59mAcMWqTduY0fdEkmDuxhSw1mirBpQqsauXUe+s7Mveg
2YMK1C11xkT5tmyTyDzGmh2cEY/vP8amk5DCp8JTs0H+5/4zLjOLeJV/xVv2IfS8VM2ETtKxGIsv
cj30D6gUTv/1kWWvoR3eCsU1g4cTGYxlc71k6ClBtKsHeCwVnaq0LbJHi4NqI8gYK1nsrbcIVR2c
GGhFoeByHSqWh9y3gQAcbb9PYtc3A9urojShbkDcyu3NPF8pd996OM56yHY0qoQ42nXELGh0LZVD
84gZRL0n0UiXTvWNYwIu9d2h0HMScxebJK1wK74ONU1aZ8R1aB2VKPuVptr0KMdYZ5V+Oa68xtuH
YiYg6goGcVyXXnktfw3hun6wm8LqrCPTg/ADNHkNq5JBCDNW74NUcMeFOMtsB0yh6HRy475+qKSL
i8kPNOuoqd3JTIVbsj20ANRswGoWtHwtNOcv99f+7SphrgNFEhqMwHEs/XambsaU0J79YxvUqmtC
Zz3JtSLI/42+B7z5Ppm112cUIjQ04CA3YHi2OBcyvx/HhgrhxFlqbqa8Dp4sPdFW2kKvqjnX2dER
syNKZ6antGwWYTQlSI1JHwOcAp1sb6Vp4zVz2j9H0jS5Q5z1j2XFyMCK/fC50qPYo0QdQg/18mgb
84fbNL16gIjTMbtUe2slq75i9W5+H7Uj80rUeG4MYvR+RJkrVaRjbPaB2wAQ+IX9U/9Qd8PXtED4
SEpNbQepWttobWl5RpY7e8PIm83kh+qpH8b2kI+JflDjRhOyMk/VOIMIrdIAcX1b85hN1t8M3Ao9
TPRI3CkiepJkBlvTiM1fSTyYF8Sykm2p68NF0gfrmI/ZeOjLxtkYNSDqIbaClfPyja3EsB4gsugo
sW0Xm7Yws4ZCvZOOIEXHUxoiljjFuXFquSWuvOC3QwmUO0MBRl+Lo7lI6kY3ikk6GhzQj/DPkZsG
y3MK+rxeCXVzQpoC9cCQkokAwHBnsdRShN4SNFCik9U34SaKJfXohI3sWmEjHTUbGp+uox91f9ve
PB9BASUxbCOgsBq6ThXwAkkj2hifUB5r9lFnNHvNjvp9rsdrp/FboWh5Cq1ghnq0tK9DWRJ8l9D0
45PUFhjRjOZ4GdSx9cYmy1eo4TfJiKf6O9TidOzS3piM0Y5RNbM7tw6VfDuFWrjh/f8TBAww77/E
BU6SZCTi2QJxxTFCvbhYkM4EXdaq0APsu8LwcqkoNkESllt1nLH4sfLgYTBAeRi5Ze0mSesA/Usz
uGHkE9RYyT84aO18noK+RAeGi0lRpsF7S1p+oYX1HbATVhcf4frl+1ZeKrGG+grpP/sQd8bLqCrB
95SYO0dPi/fpF/55I0wrgEcyVGWBadfxMHgJBqTwEwxW+nwX53P9GOcdGiW5JbnoF1SSO6hh5c2U
brk76k18NnGCWykAF2TR158BOQeQFlQV8H5LlJ9qV3KeN3JycrQZ4UZJRh93LMdZf5zVJMJ0Ka2d
n2bTRy0dn2z+t1F9BiwO3PvqvTlLwAxfhcDpfkMxWSxJ4PTovJZ2cupk8IZzgLwV5P1sZ7C7V0It
G3esRgbNlBFQOrh9LlEWdVv0cYEN36lMUvUxyFLLNYCdb0PFGi6jX5mejRvCU2iG8tkP8Pm6vxve
2HyvZCwDGN6rxfX1px8RFCxaJMROudKPO7uRw1MRy822nIrpk8FQcyXemx+ZBhFHAkhzoWK/CDjM
/lxmfXrqzVFjgScD2JW5rdzBMUPG8U5oeDMcgMCb0071ihHZHDblmv3hW68dHLSYcVACGcuS3C9r
p0eLMD1ZozV+GgGB7QJc00562n3l/wwvmuSknjk1kWe2GPOsHB9vpFdRVYJd4MLMfUd8lr/qy3au
gskv5/Skd6lP06ixHxuzjE6AJ9aM+W6/MEuYmz+dUlC09FGuQ5U9xP1+dLKTVIWTWwzWQHvYkX6i
1flZ7aJkTa35pn0k8OeArMElUozB2VxkL8hmoGYVpzmNhWV7cozIYoOIMJSlsHClPEdAJYMFKHdO
uu01rdsjTWN/ZPxovFi9vjaTvVlwlB70I1lyQiYP4PLiVVd5a6aTNI6HxEpbx62AiBxShuoeS61E
G2TOHiPew3Eqe/07Y/5qH0XSv+/bZbRCRZ8STQheB3wl9fob2HVsFEMBYazTnBFMeJ+6hlWEZ6Q4
xvNoVWvt8WV1Qmucw4MOAYcH17JloYCRMcVWbignR8+NjQ76faOpdefiS6SixaGmXhLk5kr+FiXP
X9UtEBUh+QgIlOqLg2Qph6RXflsAfJce7KnQTvlohU9SK/dI/HeMZdveOIwFJh1Znq816N+MLHQw
BE8Ypb9Fuh7HgPbQBFtOSQz5VASOvcchsDn2BdLRNTKJbisrIRcbnPvuf9hFP4ZnRpCJBh5dPJFB
l83uGD2RsGeac2nARW2SXvF38VC/c0YporCpwAFyHeWauJR1NxqraZ18zi7jqHSHUG41N2jH8FI3
8uwlyiwd7z/VIju9xqNfoXE9FADYZXGbgfcZAmPKLqltxRvTqINDPbbYgM/q2rj3jVCokdETgcsH
EG+JMYJ/HvVZamcXbrl8p7LwLcvNBvRKnSq21y6Iomq9XqLOVbTFPgQgPUtNhmclgxDN8qIaDmw3
mClj/OIThbz2xAldfS712rkgKKa5ODkrK/XnIh+Llyv6ChwuJCZwTYv0OGDYkqShlV2KWs+CTYZg
lQdPU/tUa/pZlzLkMO9/zWVC/hNRADnozYp2xuKuMrU8sjXxjo1gns6JMV3wmXJ+551UnTr88z7a
ClVuGTsvrWP5shcYdDoQws35ceUad3KBbyYziefnis59EL0TjojrXNiFTdNgeZxfktmQmPzWqen1
VaPDv04AtLUxXyNTg706WJkn+WkbuAoU0wuQ4mZrhDri0hpdwqC0za9dgcikhTiAtvGzSdmuvLi3
lotCn4ldx2bgo13/1HZQGJtLcn7pewwsE4i0KP8Hpmf5uvwQSVQqLfi4H5Xd6F+aIta2gd3b/crn
W+Ty1/clrpiosouWl7womFJRLduxmV/wy5pBRAxGz/DcLPdG1SeuH7eSa6nJO+fJf6LC4raElBZX
pcUq9aXM6u2MrxQkmvUIcPVbPqoFIJdp3vYgSb1CD/8rKtn+Mtf9vLJP30oKHJX/P/jiyB78akRd
oskvJYO8xxYBvw3UPPMUqeX3+5/4rc1I+aWyOSCIIVly/YXtUvLDopzyy1T5+Q8AycnWSrqBHhAH
tZtxE9rdD3h7VCECANKOmRYSHzfTitqMy47GT36po6r8UIfYnPmR2e2HqX1CpzxCzNQeP/d86ZWc
/tYyAuvCTE/mcsWE5vpJZW2YGjl28ouEtcw+kqtoYwyQZJXMCs+yhVL+HIAKuf+0bwYFgGwhzMgs
e0leRQGZGcgUFJcw6uZPsWmVD1qAD6FVZ8bO14P6Y1Saa9rIS9jo69rlfiFkEgGHcW5eP2qRyn6Q
jCXLJ0z1nxM6/AdOrmnbVHHz3CjGb1xVzUe7kV4qKOwXjDtqmsimtsaefuvp0fWAoEBhJGZw17/D
H5UYGZcqv2Spo+z0yex+yaHDZHpIox+jY/gPU9cNK9/59UMuzjjRkgLKSZMIJeLFhwaUYCfTRJtf
rZFvx09d+lR1Brx+Ox6/aJMst15QyfPPTE+NHcCjcG9FzsQnKYqj7xfljmFv+MCHW+vzvPE60Kqm
/ctBz01kWYiXJoPVzszCC7McBJY6e9pYRq1trRpVxEmx/f00pcP+nStQHDKUo2w3kCI3w09fKoMs
wYHn0vRhgNEVkGpX7gpMGigGssd+6JCPMWpz5SvcPCthKbv5A+QRNf/iI5SBLhkQwsNL2irK7xQH
6SNwleSU5sO3SCQ1bZzWatFFTGAIkH/pnrDYGK0gVXG93MqxSbQhrfIPJdYu0b727cFOXVC1hVF4
jPOs9kn22y7dOWo7me9rWRFc9HZRGAH3BFN36bYez2FGw8rqPhTVXJy5x32lwwV7aWwUF22TceVQ
XORtoJBcLhkCgfsQXDBt0Z7syt40Ct1oYTK3+7qDHzkYCXLvGNwcwC5qT/dXkcOr+2tPEQ4oPkBM
wcOh0HcWp2FdWHruaIP+LGOX5o0qN5gsRgTARKGNQnEat4Nc47gepvlDUgzSp/vhF4fG/8KzpLjJ
i2NqsZrAEMDl1iL9udHmeOv0Y3+UsloGDjk5m3hUPxuDbXpQuOvN/cDiL7597v8LvHhurQm0NgxK
/dmOk2LTIH31MVZV+/P9KMuF++ftwolhoyDeuGw/Bpg86FXZ6M+xk0jf6h4qo8RNczfZVnAoqtQ5
Z7XWrzza7Qrik6J7RIcC8SNQtte7pXaaJJCDWX+e22LYYRdnbswWRDMWaIabOf4a5mN5Kr1+xFdd
b3Q02KlLDZk0sqLcnE39uerLzssVs/JwP0OGXiumDXShYGfGdbxLEfX4XKBo66mhXH+s0G1ZacEt
qivxQ16dGTQqSmGbID76X72npLEnJYli4zk0g3xrdFV0Uht43HNRrCm0vPGSMc6CvwLrCej4UtzK
DNIKNNhgPI9991RZvXLSAsP4kfYJSClrrNbIvm+sJAY/tFG5tYJ4XeIWcrVx/LnujOcJVvUhzzrn
NweAtBkQ5tj6+uRgA6ivcSfe2J0aEjTQH4XHG7nv+n1iWqfFidqZz9jnASh14vbojB2Eo6LVL7MP
nyIpimddHqc1P8flWS8+Jd16ykjRVBJou+vQ/oD1V5crxnM5QYFNzYoRro6mug9icjf5MsaVSRBt
DQu7IUbl3a4AA+SGSNN+8NvY3IZ5KR+aoF4Drl9/B3AjHPSUXgKyzg2Pi8n171LiJAzp1Zi/BFHC
OdPsTNWzH8l15Wx8TQPw2+dt3H/NuiIw3ifW/xqcsLCiwT1BM1nC18JBo7uKe9mvsbSiXYILw4mX
GG4S01qjP1+fC39CMaeAfIqnogVm7vo59ZiKxdZG+9cETG2fWkq9G9R0Ojhmh/SCZMHsdxJZ/mLj
AObG+Ja+69SlJUpw4Gqi2Qa2BIbUdXwjVcaO9nb8XzFCGDk4qCvKT00V9uZLUoXK4LsSqgHzSupc
NBREWJqLKNPRteXUR0T6OqwaVfnU6pX639xkEgw5JzSTLUJUZnW00rrsmw0AIrn7pEE3tJ+Agcrx
49RkYePqqg/kHQEJf9v63KBXyq7rfMMvEr7GqHTT7mbChz7U9Q+j4gKyZ0byf6AkodfoSaLsYj9v
+43RZNU3Oy/7NQr+dTaljw33HfIo3XyBu74BS9oS6n29ZYS/aXc0OGWPwxfcCEdXybLw13vOyf+F
EoWIsLyhmF0k7rDt2HA42f+GrBdpD7HTgXWD3mSnnxU1tp6mPsSCkL1mGStffPleWemA6CFJ0KBD
hGOpM0BvG68pZ4wDN+mt7hzZubafUPXX3MgypQOSA/ma0vvNewXWixYQfQ+sH8msi0/Z+7hBZU6I
baxkMWaXgtbwyoCs3slFsL//Yq8zOC8WMRqRuul1MPVjU10vG4kcZkltVQdubJj+ocgz5vppMbhT
qUQfhtnSPyCZlrihNWeH+6FvHhOIrWjLsWiFEsYydD339AnRhcRpXLenx8CZ/G3GneWDWjEEfGcs
Ac93IHLBngKJsxx8N5HUAWrJfR6z8+MfyB2WpgtarHvI5sZpVkr0mydD94huKcQo2n38uciNiRLT
NJ+TIWRgDMwQlFGSuU2cOo47cEitRLv5hNx+mO3gOkVqQmFyEU2e9WAO1NQMXTnQ5YFoqIW6tRH6
OvOP1EgEmBdWgmNMxUWbdPvb/Xe7GDOxhnizf5Qb6BYy011szoHObar1mh+6TEFUGTFhLZ425ZDZ
6an4f9R913LlRprmq3ToHhp4szHdEQtzDL0p2hsEyaISiQQSQHrgbfZZ9sX2OyXNtKq6V+q+243Q
TYnksUDmn591BXq9xER6lHb7Iv/a5Qj5L5kq/GelpPr3Or/wWk49v6dsf1CMpybkH15Lh2l5ywqb
daXOIrrX4aDO1TQbfOUZRyPR9mdRDP/w6YNdBJqF4jYYt7A+/HADhUYTB2ASZgVulbwDk6p3CJfy
yngY2mPHJn1L0sjWCYaQP7mBfhw1kG98KubB3Yu3DXz0tEX/bppFrUkm8tHgqV3Ujy/rON+hfDl6
mLgP9jgL1yND3PyfLBjfYoD+fjAC04SZC9MeYkQBj0K398MOaFqKTWiK/K6MMcPLe3+Bj7wWblx5
hX/HX6K0c9PBDS58SdVIb6Mx1PwtHQJzIZHHaMtkYutD4nMalC4b1/mC9jx+hmgvuQwy6W6E7mBa
pySx3l7CcOlesRraC+XDclwpDG/iJgsJ078eDv7jw/0P8jnd/Poe5N/+E//+ALApKOnUD//82yX9
EJOcflH/efqz//617//ob9fmUygtPv9y+TbLv+w0//qm6MR//JvvHgLP9Nsrqd/U23f/aLiiar3V
n4h4+5R6UN+eDq/59Jv/6g//8vntUb6s8+dff/qYNFenRyN4WT/99qPj17/+dLpG/uP3D//bz67e
RvzZXr+pz/FtePvxTz7fpPrrT7Dr/oyLDdDaKRIGd9rpTref335UhD9j/MDNB8D8WzUbfsQnobq/
/hRkPyPeF3M6QHy4/b41gstJf/tR9DMiTABjIKYBTDXm+J/+68V99339/fv7C9fjzUS5kn/9CSss
rvi/X5vYLCCGxxKETDAU4Zymhe/vCAaGyUQbZ/t4ga4RUqIFfSyK1SMHAETzsVEBFkLWk19yyJm+
+Jnwdsp4t67NDn2/ijrsZrmDhJ4gYRL3T5swcgxZZrMSAepNy7q95UtE0PiGZJopiN5D1M3Vazyj
wWm1r1NPGfhJNDvxRF/kFMHQiZclFbb7W5abZz6OPZA4+xbM1kcRkyG/ZC43zbKuXRXa5Zck2E5Z
C1jLVZRWWzazvZmHe4iR0B0EOWtXSg3IRUCiW+pOh7yUKNzbygBVswcuNdkp638hAeiaiGZRjdri
HNTWgkTUgcSc7gfR0xIybfaxqllB971GO/w4vQyNW29nlCxvZYSt6tDSCLgpG+O0su20lZrSq2wO
rpADrS5zK/kupvOZWTIKId4S1j1qFVPoLNB1b2d5rhMU3ZW8W6Z9F4nkdWlBVAlf+Zd9IK7mPnjw
26AvR8ZSRLZ55Be0lwhTzkVxNREoYPQ6xwQe/PAlZ4Osg0n2JQMnV9KYewfLgGUyYp9R4XgZS7Ht
4jFOHtYR6wpGnsNifXKJMuXxKHkevk0ChUH1gsG9psiOeR2sQkRmsIWQ3jAjzxI3vPg2Xb+CAZUX
NB7SowzS9RnqL/keTsubv608Ltkcw9WQRai3gRXNmT1DsaLDp1nYrbSjxcHeCXq0MJVeF4jyLJdk
WlBM2HplOvLli0L/ezWn0itpwSs0ggzPW9yOx5wFuoYUSpzn0qZfCQ62aExJ2VcqNO1LtRgd3sL1
Bnk59Eq9OiiHXCOrmBuR6KXQS5okHTvbTNInlXGtEZUTwwB5mN9W2pGFH8zktfNTmw+sP2gkDd51
ZEA8CGSNtvRttlVTkqmLjSTRheb6DqH6rkHEUFdBs2KQqdRBzSLyJ0SgXxU5mm29aEXC+PAUKjvV
WMIfZVsgPles994Sx/dsiNg5VB4c0YsLG+HUkGurK7/L1vVphn51eTbeMF0mS5Qf0J2kmoRr+eQ8
S3cU7r+P3PX9XDOoD+9TydqzkeILJCRdn/zWyp2zo7rvreIX45i0X/xpLPY9cs1khWyg/DwUCW6P
Pjc75GiEd2wSw7WTdHyOVtyyAzDwi8xHp1xDNSw01yH0E7geUGC+4zb3nqYxdTcaQ/hcruGicO/3
BrNcOnr93nj+dJgTeSuE+8VHrTDqqKagykAfl2muhxpCQbhwaKTPKAIXyq4br4e2fWa+w3kl85FF
fb1AXl87NEQeU5HSwyLGT+2sw2Ey4rvF+LuxjwswcIOuI+6xkgNVq2Ieuy9waZS87SuZibDhI9lp
1MXetZRcQRb9tfUj9ak6Me80LQIoyuKYtR4iEoOu8x6YTPOOXgjiQRx+NceMJmtDrNwwmUkcgGix
S5MWkkeAnbN+xJh1vrVp9BGByvqq2iF9Tiae3rSyi8+WJSjhvrzZNi+pNFF5WajUlV6+DTALxONh
RrrtUAIGyW57mnwohBSUvSvSKmznPe9M0QxxsJXIOzePsmujK+7dpYtc06oFU1bHWB8v9eKmcuA9
PFs5616Qs99eR8tmLls6kkuNrJulCSPe7jrhpVejlgrZ0F60S9Bu4Cy9QPzyea7FVDrH38M1OoJg
7kojOS81YMiQOgrWR9yj8RaBXYV/m2zuvJ15VtsZVeBRsrBK9s7tPLRpn03Ly+K6ikbgoMmMqZKv
S34jBvCWupvNddGjVMiDuutxzBCJNQ8+l6j0QK46BK2oN1JKJDufBQy98tDdlRB7jPsgmCbaoPSq
3sT2MSTxrQPvy0pQluY4j3NYw6Qe/YJDduMNOkXQlllvT2tmBXQJja6ZOaCKC6lKOqpAvU5HyqlD
lP2iy9Z105eULbuMpsF1Pngc+nnffQ0TNuyslOkN8hWCM6fovYy/kWDrhNENDOWk4cGY4ZOE8Dez
zYzSjMNoPNLg+p2rAO59v+TKvx+EN90Z6dKSuuXZ9/LhHM0D6KQk5CvWqZ1bJq9acKp+n9DKU2Ya
xvCKdct2r4LiMUEO6o7zbofpgNWbGZ7ITC1SFhJSR6laK+ev4oaEDtejg/p6QG6TEO1FgmyG15Ms
sQZPnqOvYUA0zWb3Y4YucYDHe8g6B4TjFfYa4qQKMpeHeDBkv3CDQ9GCNMI8ZvlOYq/8kiny0MaL
wNcsc+CF2b2x2/NmLIMipl/qNoY1Chrt8RBDIQNBpu52Gka0GjPIWqEXuooEShYon66I01eyCMcm
WML8vOjRsxhTtx5VyNfzDmmJEN5ZUbUQEOOqyPFGLUKVeZH1DV3hvgCsV+El+iVdvNvc1wJLCgbq
qG+vWRtcsQzjx6Sl2bG4R2djZsR5mKLEdXRYmMSGlUqx9ot2267X8fO2jQjGNt6y3MF0gNNvmUrI
euOzyHSx6cqogx8Htqhg7poOupfs0UM8wR4FeyasQ9bl6k3KmV+jU+oacda7ECMGG/gjlu6khAqO
VgrSr8ZRjzdKdP0ubsOD4iZ+ClSY7K3sDq4oLsNsuZ1QCFcFZr2MplhUEemwA6aXE8NqQ9cadpi6
99Gc7tEjEbAqTABYKlS3QEvGS0KfsK2+GUOaPnRoMy9YWq64LHJnK7EuArNW2qy+upIbEj55252n
xXrkHW0cwF5pxIeeSXdJTOHuPdvdYBRFN0rQ7TpEPx08Nvmw9rIYQxR2u7QegNVDBm+xcuUt+1im
LriHMW+XDac5ret1Gdo2eUjs3NVJu6w1mXRxb8MRn6UtPpNC80sdSCwyLv5wyKnfTTii3XpCw1CT
t2q+nll/kcKgpHSpYwNleV2siLJu9IDBu5k1ZPuqhCaabpdCEEjOVO4mdhVL4F6QLskRdYYRJPrZ
EcEV1gLPbuH5iNeuN0+ssLT4WBEHE/6WPPlvHY2+TCP++/GM890p6V87Pe0/p9NxQ/74UP8PHpdw
fvi/n5b+5/Yp3t/o+r//13dHLPzNr8elxP8ZxClK2YBRgxoBPPtfp6U4/hliFHAWkCQjKRW0zX8f
luLgZ5C6EFWiRfR0jjnldvx2WIrynyGGxJZ5UqsjcBLyhn/jsHQCQv5+VDrFTyFXC3AYKmKBFv8D
fr91SKZYkQbXZBtKEL2l9V48DVnA7z6R345ovz+S/SB5+/Y0kLuf4leQrAFk5ge0gBcmCBCOETQM
/t3jmsVzk3Lo2lIMXU9rFH+1oYWbRGDlnCVfb9KezGi2CNhb6gZ1mW6G9LXiND2YhJ36J5UpofD9
MzbjexTn28sEcIbXAb0EcNAf2SQKraIMGQ+bJIrlHr3A2LzHrSDnWrlP0g3tJc2NqRV8NX+C3v0Q
MvXbU8NCCiL7pNj5EWDmfWDpmrOw2To23NlBqicFmUiDEVLsNp3BezKp9m1sSV8Ona/QGdDJp1j3
qKJLRRMMZv0TKuGfXBrIXYJPDwoOXG4/2tb6DhoLH9xas4oQRjXn+WyHcOTx44+vjX/2NAUK0BF5
FAJK+BGTXWSgxlgq10zdKI49RoYqSeyfqc7+6bPgfsEYAZgUZQ7fQwJTOvMlzhfX0GErKhyTvV3u
t+9//Fa+R+K+fYen5HloXnAJgRnC/fx7JK5dmMUUQ1eE+SBfHZEWa70aPt2F0LugVKTF+ALzUvPH
T3qC9767g7GCAHkEAYvEddzGp3f+O/gvjOSJ3mnDxg72dUax2s2Wh10JoRt5DSeOrKyVoe99jJBL
bKbk8Y+f/R8+19OzYwXBZnWSaMY/8G+Y/DsnlyJsUgScJMWU3aSt0Xd//CS/Kne+e5PAcU40AfJ1
Txi3/8P6QebA4m6UfYNhcq1t0tnLPiUwzG3RsAGGIf1LW6ysiUMuLoWNyH4LxxhrzDbUg5afBY64
r7O/MoZRlKAR9UTKvxIdJIehTex5x+xwpnOKtGhk6SIDE+8oaze3lCxfkeYbgFAt202nL+1iLBpv
mC/3+SixTdPe0MYkKUhnFsYmLQ3x9YMWK22EisJzKZLh1kWLrfpOpC+MTdu+74sMQ+DQ/5ItsfcF
3oh1Z7Q19Yqvea0YFuWmX1IDM07GLwHWpFUE7/cuQe5yGS3D50rk/Akr+GUEIvEMZ9xohQCnnRpQ
Ke3V6CbJStgks3PfDsVZtAB2LRUwsa8b7D1ncKzPZ11r+weJ+38pkeu8SnBLKS1R9ejGEhXKwYtO
ewtYkj+ZDFqMCRky+B0wGRf9eKodS0/DS0bMDtXLcitnErY7gnGxzjeudsWwmieI3lc4Q8ei9rYh
vvKRFyHqQZrtjQRIAo+FlKc8KLjnqzmmSHe2erqD7dI8y2gAm7/QGdWIWZLUNHWHPNWkHKeBobF7
Xo6h7KNDplBllcUeQ4lDAjE3zKB9lVL33E1IeE4jEe+T2REcRAtSYpcOjjitIGChT3E6t7k56ljP
e+zSGQQE/itw+g3TYYQUxqiop9RTN0hSRlc6MlMb5U/mMMUMwyJGrta096v27ohW6xFNADsGhXm5
6Gm3UckvNGpKYtN3VeuPfpm2c3wQngkr6DL1hXIxrTqolxs2JAe1MnfWI/6+8ZZJvmZaHXAAC6pZ
4wqaWyAA+qIDx1RpS5/QNlpL5p9rGr7rMVAliZMbyuRdn/YbBKx0PqJBubhJQQkcJy8Oj3wazjsM
jwHvkwaUiTnAIPCKtKCpnz5UNFwgzPWRE2Ttk1WdtT5/TiCfO+YEn9iQIm0uGBNTh6Swpe1anHcA
vdKSIdCoJCLRDRUnQbSTrgkApCU4g0zK9TjBhfcT6NSDh4TEQ6ELUrMY+osU5djtqm7zNWlLoBmy
Zl107ef9Fd1sCGwwHpGywXu0qZ5q6UPRy6u4DcJSBsVR5jSqAclsd9Jz4bFbTHvTCvaO5Da4gVdt
LsOuMw1nxKHXSXslUmOH2nAERo7jemnmdSh7ArQmmaU5yCk6Xxd7WGL3In0AOjnlzzh8kXJyyXW/
8VsPLuqHYprMTYjI9Rejl+3Y+8M1LFXFDR+TtaJo0UHCpUBCpTBfE/hE1yjDy07mm5S4PWf0a6u3
tkRWuqi7dpa18RJRqY08TGF8MQFzPG8ZPrQieDV0NlCyr28DQ8mex/P3LZ8PgQyMKTGtFDhe0FDd
KwfQOJ5gsDa5xa0Vx+MHvCr7IcrOyTL7FaruUYW1zU8edV+B5sNJarutHgbvEAPku5LO+/C6qK0G
XgAeivpovV4x9EFZv0YVrqq+XH1cWkq13s6l8h3d6rjzUqDeRfeKQuXraRJPOe2WyxSOMgS8Sdyg
p0VwTY5hAu894j17RHIh8HzJij0L2rScU6+JgS0D2T4Gy5bsJg8mLINcPtxOw43zp7wK+wjI5ThX
eVdgAZfZXgp1BqzzHaj8mc50dJYQJDeU4/pmFg9ZZzHC1WZ8xeg8fhIdisCYXF90kV1pPfJmsQWt
fZG0TRzxGCWJvsTrQOoQ9bsHLvtnIH5/RgRiVvxxQ/5WZoFx95SmBNXXD3vVgHwcttBsbgrP21bI
2VBUv/OdidtdMmTeZ74lZJClFZBDo5/bIKRnZuOy1WYKl3bnlOruKB1xLbQOgQ71ME7Tu5W6eGsR
LopyR+nzxhplv2g46n4hMRpkqsDzPAiZhgUKrwXkwOtKi+4dbWY+qST6mjBUcRRe74hOTvHwanyD
/xgpzo6nyQdHPcQNnYeRAL/2AjSXZfn4SzZ47E3HcwpmfsoVnrjf5qX2/X5CmxXJEK9gqBvfccmF
18rzxQ2q2MCAhNAZJzvE8dGbadITso8IqqVM62uUjI4wUpxRaWxSrRtYljLPYaivPd2yKxK7/M4H
6IbUPBma+eggI3nrULYFcF2n25vVgyPYdBK63XY+OjobfxEIAJogwM/rIrZLhmAwK076bmZlCac+
HOyIEZk+2jFbYB03XggtnOBYzOJWjdd53MPoPkwjjvNyHESJqgB2k8dthB0lMRIfpod8vZIMYXHh
sU4C3g2dEyXyIwArydZHCt6iID4tYVwxdxEqDceaDiIGpxCCtylx7kK3+uh37VjDDDBe0rBHjYmX
CrA4ClkG6gwlCLZoRGRTADk+7fvdPPOIl5b37AmpX4AHqDaAx5BEcJKMh9AaAzMdw34H7du4nhcZ
3K07JO62B0QkJ0GFhIsMSQw6dilorqVYATvpAerv8KSMAQ03r1WatQRMBzcdylzJklTWrBNCMLyE
fkIvgOUdHmVgXLMb5jIfBo7hoEN41T5EeyW4J9/OI7ZtE6+l6smIRrYxNa96RcDJOR3h2G40bKDh
Vbp5I7uAzj1v4SeJuQzOhtxwTivuO9HCBdtPrAaAuKLXhoT02JvQbI9FbjxbFziRPnlyolHVdpCP
NNCQxmd9usSidkMQuUr3cFpVMCnGUaNGpx8E97EkT1nr7q2B4rzusBvMIGEs2JIM18HtAl3pgMQD
MsLexjoFmDNhLKq2VQbNLLaQ4AMkvqsgexJY0CHeC8p1zAngtYyJ+3Si6hnJtN5tGmzuGQ9JNBDN
nn0gDFa8Levg3sJ1SW5wyYulMh5N9GENM2CYPunN9RotPCz1NoI8DDT66LEoxdkLWaABKlFIJVhp
bIZ8FCyc1K96FHKCIjOpOqfaOnxdTNoPSRMsbl6rFbbGqLNdMyaBCHC9muSOkkyk5eBNGKCogbhn
hyU8S+tkJv2TB4i2rZITq4Qz5WbQY2v7N08a2dYuDbGFxQH6mnAPSe8ROZr4IKACcqYZgsXk5TR2
aKn2yASreABW9ToL4FJ3xAPcdBqtLzjL5gj7GfjCarGq28oxL6QqPRhfLkXhr8luRnebLgci81cb
cYRW4l6RS6kyZq4nwqwo4chgyV6qEflXcavpUAoWFc+bn/XDeZDChnnWdzrGDr+lHQoa86kPS6Z9
d8Rgkr8lsXAPCKwI0eAYDDBbUIsE/B2WieRxXHvf7Awivth+RcodFjCtxjJU0CaXXK7Z1wHpu43z
AC2eo77Gu7Kr3z5txRCmZyibgpw0wBdmsclD7n7m4r7Yys0RjcMCRVJ+veI6tAceiAJJo5uwqoHT
Yr12NpQSZYysvV0yMCkVrMHw8hmOe6ZEMjfA2lUMwgfR4G0bxLMUiXhujMNynnFsrFUAsxkK9mh8
D/aBdM2aRfJms8FGr1F2jqhTBu3WlUlcnFewIlC/RIyC75c+x/xZRoxy5N4A2fhSJDT+MtgIPCSk
5jmtu9yBUwXtaa/TZRXvhSUgEFaSLkPpo+zvFqeM/hk0zYzod5NE1zGQXlEHW0DeU1wix3HrcXhY
8n5BzCp8k9A5FlKA3TwtVuXa5sFSBaEQj9mUZQQ34ymfDs2lTJwvvvUBhg+dfYcRzQMILLw4qbM5
lHWRcoLwVs8Vd3zaogigMQqZyw06mAs7zMttXnjdxxx7871ZcXCp2pzLtzb2/OPIAPBjOUWwQOV4
YlQl8M5e0PS7hQDV+wU9h3KYH9aQqq4xwTBQSHfwMmCDt1mBqUgnyT6Qqv1Ad1H8CQsv5HBR5Jkb
lU/eJ4hqPeDEB01kDVmg3ecTwc7J5yh59UcyqWZBm/rTiJUfsjl/MVMjxKmwgOftNl2MgUhfN03m
O9AsVJQDCotwTljzJS5TNDXDl58Vmy2zNcDWlHGalPimMTkOa3tifSNECu0R9MQeBhwabN1RN5Nj
BnDsGiKT/lb43YJ9IJlSAfLWl6yamQ4ASQcaFDaBHXA7stgMbxGRbkesT3EHkBwbE7QVthwz2j0o
5ChhtErRP9JgDZkG3CNRMB4RAQKUnEGmP1dsy9VQbTPgoxLIygYNQ2e/hNQjWQm7/3RnsY7hwjqd
ZSDs/BK21t6pVEeojsjH8caqwmLewMaalUifVJiLUhybakqH4R0EIaXVBPEs+pukkI8n8vI66vs4
qkQGU2SZg0Sk4NHtKS0DMaG3oQBHUjJQRXFZJBPEkwOqM7GUum59nw3CEfHeNvYE4gJnGZcp7Oie
Z2KILI0Zlj1a/5buSzoOMab9vnvxxgCMJunBn46ZHpJz6+fLFQNYcScch0AxDFvw9BC6664adDy0
uxE83VwpN0xLRYo2v8d2Ac6D5URGlXdqZdzR1CrwpJ6WZYYS37YMwrl/c87KAYqTQeZPOBhRWbe5
27YH2UYhPyZUkrPMBu0LKnHQlRxhQ3JVhw1ybYBWqvu5TxDnrHWv0qc813Fu8e1wdJGAt15LVPVY
QBAgIuROBWGLkCzYNM/hWbK3yKFiOVxoCY707ajUVIPvNrikMcTtI1MsXkOndXmJMgN6eIXmu7ic
QRl7SNeFD6EcvRMZmLZZeClhtEtqsnXIEhsRpjLsIvyPPYKZ4wj9FW65Fz38j+VCbfeJCHBshBa9
nkU5dd2WlCnmOV21oEpIU8h4+OzYggUkZAtJT9NLf9aREQRKrJjUJeOQttd/jDV9S+j8HmqCmSgD
ewURE7Kvv0HZv8fTUujpQkJUgyQt/iWMCQpUKTrx1jJD0BH8A3HwZU7G4KKPV/CgsxKNHme9VCE3
uF2GQubHBQ6lI/pmkBefhJxZyIZAgDa954KvPc3dr6/53+Jl/jXS5Xr+5PdKfH4qaNb+P2BegLD+
AfMCRQSn36nU8Pu/si5x+nMKdgQCtcBPIS8+cSu/atTi6Gdo1BOsyyjOAclyCln6TaIG1uXkCwJB
gfCWBBlYoGr+zrrgEAGrVA5JGTDxpPh3WJfA9/FQv4dt0Q+OJgU4gxAFiLh/kEPfw7YilWqFrrtv
csEpgDNwiThOmmbeuqwCzkoqqGLAkNBMPUTQ0O7DMX0FkVRDW3bZoQASi9cjtt0jWeenaE3PZIfM
UBipGCL1lYiQyrUcrEXXxxq5eOfithSEj4/Mk9056+cjkwjgg82rigScX0FBh9doLBRQOgmmc7tt
07mtQx6FZ+BhLn1H3uCZAjMCJQWOiLrsEoA0kDC8E1hmyxgDYeWdNueoG++X3Bxoj/qATctHNOSg
bXi29rgkfXjTiUBiq9julEr2BLzOJbRc+V3aj/rW9ltf+YsaGmdkgPj4BWMj2A3ZetO1nu5li6BS
KKcj7PC3ISOwGC2gY1sNVti1ONRB3XNUrJ/gecABCuqp4kH68zUarpJdMbIrKCTUYTVk3qHSYniX
UNkgI7I/QtO/lR3EI1XAW4wN4KFtv74s4IiqIALwuY3uwoTYQEHs7voAvPVArdq7HEys3og+F6xA
DGf+IGOkJmforGSyf4DhSRzGyAS3odRpU0SkKM2Cg8Xq3cn2ZTIrVFUOW6+BHA9Cy6z2gSaqLXua
PfmJOEyDdLYihGYbdT/LzGtkF0E4ovaJjaAixNYadNtrm82kGocBAuB5FiU0h/ch5ZgduCSQvUzi
IfMTDgniUEAyoPxnL41UCRjhociBvHVXK+whKZPPfMaulmLIDVp7ECm5SJWcq1jGwAaxi5Y9XJ9q
9UUVW7qUGw7mjxi2iysJRGLnb/MrAEn7Hk+hPHBveDAiu/NU0W1V0m83Yw/F4gQ9/AlJ6srA9TgO
euFFiJNfDbU+PscsKdXWZhfILRclEtwnlEx5N0Hbf/Ji2LPVYYoZ07Nowok6x7GoXAS7av0BmkmO
eYLp995/nET/KHLGgRxr895Bjl22lKnSCZuW8WLb6/BkwB/90dsxz8oDKH3zaACvn8H8sTYLLskd
xE53M0Rg1ZIjWTLiY3eqUk9AHjAonVLbftIBVwyaoh/gSoKCrBfRVQQwvgJ7Aapu8NI651t4IFZ0
zRy3612eAB4l/ohpC/heAIUTicsQePV5sbjlAyMFu4QVoomhGiu16SvTHuF1KS4HmVLcpMPDBrl7
hfWrGlS872Ctut2cnhFLkbtqiP3hITPoqu+mABdn0PcVnFm4UKB05REZcbDXd0bkCzJQCLSq2TLe
JuH6XqAO4jKPp/EMGC6v/aCnjTerZa6SQQHcE+k2QG2h7VD7PFsuabKs5diG8kHTuKtQadGdwQXB
nxhS1W/kt7FzBdGxsxBfl71M9AegqfGwdsgjqBADNVy6yWy3WDH7mgaK6gqzaP8QeG1wzfiSGQgJ
TyPuuGmoD6c8RUl517trxVOLIr6M32Xf5mPkuWBWZsUiupLivFLpNu1E6Xq97c0WJg3QIPtQ8FPc
pkReyStGf3qmZ0wY8PBw3EiabMA7uBhD3JkieqMkJ08im4doF6zx1EiklDfB2uNcBjvfIfQYrvo4
d5CTpq4wOKH5RRM42T2OqFyotzwLSuP73gXittYUmiR89BS6t8s+X+yNA6rxIaPMoevE6eOWUPXe
LxOgdK5au1s1L47BhJtYewt7j3UWVCoT21XgPA1xD4GNr5y3FEfoaOx2G+KpV6BVqXmEkZZcyETg
kyRby+os3jI0tmzxLpinAC/TblsdRSI4F1CO1Abv9+gvnbuNNpfeucUX53GX2M+lACZVFhmghFXA
F+MXfH3I6Owd7bezVaYm3FV5j0Q8YK9fV9ktBx9sxYWIfEy9gQ2r2APU4HX9cs4DL6vRIN9fhYmX
P5O2GxqPK4voB07IKcMFBzuvHxFsPYztGwwLawh0aDCvvcWMj7JjdVhYIG+BvNldl5hh32KJq8KF
kAq83bxDHuDwAIuC1+gt0McUIYhn28zaHcO+CvDu2wlzDXA8WNEC/DkWfXChO8Zf1bcz6RhQWo9D
sjx4mPkrkH6A14Hn4cELyDX5WvozTy8gvJGXrfSAk4/FmmCV5mF+XMd0qwpA8GUXarlPOrXtOxwQ
Ab3TpAK7A84HqGxXayBaDQqZ5MXEAISgySA996H7fIIGc7slic9uaUveVNsFO7Ia6GSHHAc2h7Ad
p/u4lrMHfZWasucF4OP76tH+C4mQIRbpMDxHuAoeHbAnK+G6+z/sncmS3EiWZX+lpPcowTxsAZvd
fJ7o3EDcg3TMUAWgGL++Dzyyq0hPJikptalFb0IihBFhBhig+vS9e89F7+k68pgafcK7D9bu0OiO
3HVSljda0vs7ej3jldOMj46bKcIiHPxkXuyEs2tXt5RE3kbl47ifPFttRMVqV8qhORc9QxPiX71N
ig/sgHeGw1jlawc/XZGBhbC+zovg2UuWZqdZyt9ZWvzc+Mn8jjOkOvdmJbdWG9xqUzU8Ohq2UPhH
u8kat4ZQL7HGti3nIOXH2MVDPR3pFB/x79wnmbWlVZbuYvo1qGrf2lpt6cJsitjbFEb9hqrqNIFW
QAxebmzVmfR0jY2UnoiCKu82NrDIsGpQoGotbmA6o3t8oV+SwZpC4Q4xZB8R+U7/pZsFIr+p30Dn
YM6IIvv70C3FHdmi+ZOaZlTEnMa+xK7HDdPq62p2tT0sJOuSPBQdUYSdPfvTENzNuXJCnDPOVrgj
Yt0sXW0uuX6ihrizaWUVI/VW5pCkNdVbw9MGegfedWWnu6r1I+bN+qYYM5PTkLsrXcSwVRuHU2Pf
pZr9Muua+kLcxgupjMbZYTx6QI5ykP3Bis2N72BZUEl/LMFmSwC8UT2P5U5Vc+jTaT8OTfKuNdUm
5aCFxtBDXtonaA/TWG2qro5cOz/YakAq4DJfEnbTRG7jZFu/ah6QPMiDh7I6dIp4W6BIHCtJ3sfc
fPd5b9Fs3E3Vfe+NB4jzL0FWbxlYXukDU+cJ9rLHGKRqnH0ffJvEfNe2wJqYzXCiY9HfDHrBRj5e
EZN21VN09RkOjVEfbjp20iIfyl1CP4m9da8ad4sJfdq6veltMlz3F2Sc7Ap9RpLXBY+0zeh5ePO7
3tF/GdySc+ZgTxtiUZj4Q/3Z4JV+wbqy9wd3W1NFn2ikbWCpvzfJmnI+3gMm5AzumbK5wpO5gwT+
PrnzYw95aoMFa6E2opecJHv65N3ZJf91kw1SRvXQ9QfTdVuOsCbI6gwJBnuf9kUnsnZvJ0yM+w5V
AsxBEIGbJUD2aSfFctD0xbnzM+9Cdv0YdXZ8K8ySPoyydH2vcJStCsFb3FbiOnH8+uSAhw1rmYmQ
oOOLpqV7XaUs6H5Kb2HckBBpCNSn5cOiCQYMMRDT2UQtJdye4i1NzqXXRSNtz32gZ+9qKjitm4N7
ZJBOq7tkCueNte2GkzGydbjLcxKQL8SJub+U9GF60JXuVxC2F4GWI9oPEu/CGSAaIpTQxPPYaoyk
p2o80u9HUWEPy2FkbncULWj8tq21iGc3Xl0fIhrKwLvu01SR5FmIU0se+yYwJ7oKaFZD2RAL5khh
Q9RXguU0vfZ0oR9cMjlvjEAbLnFc4NDq++Yurp30i832tjOVvlwwyFoY97t+dYahy55WT/MDrocG
xPGQMLUImiCik7/QT/Qg7FqxTSE9ZVcIff1TNxd2ZLcUo50xozZwvXz4PtZ+v897lCPkTd80S8Pc
kq6McSUCRetEyvzEnMm4EFYcR7IBD6ZG3Xwm0L44m6Wb39TUWBujVupKSkdusWvooSS649YTuRea
Vql9YQnwv/ZF4VxMMxV94Nn9ha+4PaNp9dE8F6+xRQmMAaE+2F6jHZJmLEJHfauSGnUEzopeGk++
rPc50lfP3M9L9iwy9+Qv7zGyqjX0ytSzMVQS4X5vyq3XV+eWqZGZJ5do/kfaZPSIRLxHwR8Wmv9A
+Op3qu3uKIzUCD17fGlt8jDbXF2nxc1sLAfDpZ4axLyvmlUtZ81FvmnjfNi341DTj138YxwwWOta
9lUk1cO121eU/8sQmaq5QcinoMYF+J3cNhkPq1rjC5lFjH0rEMjYYdCBTM5Nm2Upn08XRtdTivFU
aA9DXCKChv6ZfNOzQm6R/i8wDgYhqMILyQmm8rZWtpS3WZ+6BG0ODw5qCCtsNcuww9a0mpfetGnr
VmqSUVw2zRsTnG4b1Dq2rqxrvnRE4WHtEXG9l92Eb6rrW9xj1fjdrDTOz7WMeQ7msTujQZmxBjnx
pSbzaZcXiXiSAFfPZiMeCz1X9zSxpk1j0N0P62TqzuyJbBaJ8E9ktnL+I4Ixd8MFBw3GMtubaTui
VaJ/aeuvWdfrBmu1pfaNIf1N5eti5zaj/z75NlK2Hvoql4WNpPCqDlwwA0UHlTEMpLI91xktqMmR
/T6txvroqVQ8EWM7h0YuvPtJxor24DAcikENexWQAZhncXxo6tJ702aVXBAj196ZmPkY1ICDpFGa
ticE8eXeXQU4xirFKVZRTjO6X6yBWEqd+QE22c6Dscb8EPmDvyU0afwyCFfQABYLXbNV+GO1qwho
NBBrFKsyaPkQCdHFta7SVTmEUnJmZS6G546VYqe1KIwAZ8S7+EN2BK57oJ1K41IjLJyKJfPPgvqL
E/soUc+n5XPvBsP6hhovmr+Km8SqcwI0h+Sp/Vv+tCqhKra407yqo1K/0r95MTqIEIF2cDJXHVW1
OEiq6CRrV8Oqs0J8as9bhFmYkqby0p09+d1EmGWvCq2lJfau+FBtrfqtbFVyMQ3Jt9OHvIuo62GT
rZqv2my1B2Y7+Xu2KsJ0L1n2pJc4L0yk2Qw0Vd5i/zEvTL3DX7LqyvIPiVn/ITdD7c1r/iFCi1c9
WvAhTQtWlVr1IVjzmSDfkp6KjC1A0EbnCGlbNfr0m1a9W7Eq3/BKOAds22gHP4Rx4kMkx41SX1NT
fic20bxpVkEdvsPmMlhFdtMqt8s/lHc1ui0eBOR40FDmVcX+aibLy+DEN0yQWCw1caEw7s1V/48s
if/f9Pw/5tqS/Ndtzyjrv71++49v38v/eMJw/NdrLX406n781383QQ3zPyE6IEcJ6IOCGHBRZ/7d
BF3/BOY3qCnHgb1t0jf97x7omhS5gqHofGFm/2/lOe1RSDamz79PHvUq5P53eqAfAQo/NNpNcCGI
OhFas7BhIf9Mw1NSM5MRhUsYYCJv+9vMvo3Vaxw3oac2XX2Y9T1gct1Fynq43uFqD7Jr00q2BIGw
KqwuK7mzGAsArA799qFuniz55MyP6fioL1dpc9OrZpPzVtR4zvZuHM3+rSv+8j1cOmcvvnOM+4+f
4d96Iv8n9oj1g/7La/6/wyhu/vZJDF/rpHz99r1Lf3oA+W/+fv5wg5OXzI9MPYgemtPo/3v+sJDz
IHEYAP+70iIcnsx/PIAmnXueSw5JsPRYD9cBzD+a8KbxnyBK4CzgU1gRPDTV/w3rwypN/uH5W90V
q2qakt+g/e4aa4f+h0FPlZgzYsQgOyy5sHd0IfN9ksJEdpe63CdWYe9+eEt/YYLge//0eXi3Vjg4
wV4ecEJyNH/+POybbHB1nRwYh0+RbXTxAyas6jgvQ345+6lOoVj+w7LDk/IvzPC/+FAmIIbBTINh
x4dY7YeLNDt/7AdhJwfVONq5K4uUItS1Qo2//cP1fRKi21wfAw0cJbhZVtPAaq744aNqsu8WiSns
MPcVZs3F1jZIdmxQXEWxayFEhpnyqE3Wv0t9fXz8/e399PE+F+nT7kHDS37aPw9UHNSlY+n47aFQ
nFLGsrJ2Sizajcm4GmGuaJeQYtq+Yv7WvKHr7Pa///xP2UseXwDspGPYxOwCW+fB/vn6i5Fdr3eN
5hD3649cTOZj32nZ12LIOHXPyFupH1L7QprNBixcv2+q2kGqNpn0dwfVGfee20973+jHL+Ns4XT+
/Rf89Lx/fD8SPQieYItgIPvp+2UgEDJV6s2h8VPEN1U9bDpncg9+OUxbtXbaf/95xmp3+OEFWz+Q
9JwV/worgoiJTw+81iqf6r7vDqi/dTqn6ISMkCtz/S0lFD0N0eR3eVts0LvD/PFNFSPh8eYzXrdC
/cEmsW5pP30b0l10wq1ZcbA7ga/49G0oQES7ygwPiAAg4Mk2CUQ4eGZ3akwDJ66FgfE8SLSzWS+/
ubAn9tjwl21XzjazidhP77Bw6F8Zb7SwE6Y2oVEHkvIpUb08tmt/G0ewZ3CeVAYH+NHnhROsL2dM
/9qxSv2R9iXtTLpcIr70yLn8+vsb/gEU+vGGr5eI0M3gV17fw89voFTKgJmRVZyiRt+APtF01kYp
OT2WcARgwcjpSUCV1+nnG8GVXspi13BYJn4LuxPloDqKKu7eBsPRbhYUDPel0+uAemeXoVle3ueF
IV+gqTKZ6Pr8m2WUKhKLMl/7RUMuPtHgxb9qDtaTzUyIQ1+9dJdjNYC2SILy7+32Xy5t64T0n64W
g7NL/YBp63O0tTaMMT2HtDwsqyTY7ZH7dLPzp3Saz28N99TQ1/kt4Q4YUD7bk3wUNf3E9zrQL0i+
aGsTN1YEK7SL893Hzh/+/jdcfUifLgrFBCFWLGQURp/5jR5mmnRp+TirEsklbp4TX2yi/zL9Cf/5
i/eBjWHdYnlkXM9cv8kPy3UFwzWxuq48oNBJLkt6JI+5q5f3i9Z0p97KyvvKSLO731/e50V6vZur
MwrQacAS9Dm/EIdgoJeqrg6KVuUb7Waf5knR8CbigTEswsNc62kOJvlSqLUL1jran37QX91hZvuY
J3EfrNi6n69bG9d+jr62B4SncQzTBc9NXyN4NOnm/SGv8RdPD78kPjlG/Cj0P5K4frjJg5UjLy2S
9iA1r7y3s5GVNhu9vaDaCNNSqb9+f38/q1d8brBlGSYON+QK3OBPm7CAL5U1QSUOetMsS2QztFR4
uwXCKpugpSpatGK5MTxGgKmWx7DXhZ+dGVPTwRvSzM+PgjneZR1n3Vvvtv1bZcqB/XqMrd2Yudo5
ttWfEPS//EUIAgKoyLvGUeXnXwRhQ+GadH8PCAUc2k5UJjE2/osAafvD7+/Prx56GkKchzh+wLz7
9FG1nzVdwyVRDrXxpWF2xmXfTeNJMxv/ZFtFfZFapGn//kN/cX042iiDoeyt1sD1S/3wECyj3RRm
TdNuwoWw82BVXNIxcg+1E2t/SJL7xfsF2h47JR/2gaH++aNEOoPLnaU4xGpM613lgs2A0OxvB7vp
bntlzEfTUgpxCclv59GHoPHvXyufDhxzRewSefnzFyAtzBs1XFmHyk56+mpcoTHL4LrPRPAHU/H6
KH9aKsFO4qkGqw/F+HNpS4HuroslVAb2rNNUWx0BGgt7s68v1lOCfSTf+IzeTlrzx5/0F/cZdZCx
MqZI00Ng9PNlNtCIFmd05SFr9GFv0RO9SxuGVYhyMAnny8zalY3mVIZzC36MJh7V1u/v9K8eZQB3
Dido3Kac2H/+CktHvu3gO/Jgpzriew7/x1HF+pa+5W2VaDCcS7P8U033i0eZFdMh9BFjOtzTT0XU
6uzWm47FM4FNcwVVhorOwxCAYJOoxN3vr3C9iZ9+YFzBpqdTProep7Sfr1ByQvJx1DLHpFa7yqr2
cej+WKX+4kNg2fGsUsDT0fgMsK2Y/DtLBTZLJWicQ0NqQY66nWbf7y/mF3fO1Nl3ADjA6Qs+37mS
BityQEzuE+aFpyJjBoquG239UFi1/MOz8YtXw2Qv5STlgST8p+zKVtBnRwLbHqjQzX2VBpm5CXQq
2oWZyAWaUe0m7sWQMQhy0df9Vy/q5u+f50er/6/uJ/jJgLhTBHSsAD//aFrODqWmuj2Uhatt2sF+
03J2vd9/yC+efeKgAh5+AsD/eQ8PNL3xJt2rDo3m8BguFA0LLfVToiBHdUWDQzcLkj8VL7/YzHnX
sahzZWxVnw9Qi50iIi7j6qCp2n6q0Rnc+PRWH3xL5Ifcrf70hq/Nls8vgMVJFpQmuwehXp9egATX
fFUurjjkloXBBocMzbEcaPA7L4P3yMIQYIAIgvFxkX58E9QjDNM0E/gFEydv3qVtlPdjbnIKaOvZ
26PrsbAnjOmbA7Wt2BWOGq2IsoBBod8E1tbCUQlv3uweKFzk8+9/tF+8AfATcFisey/9m08LluXq
nbJrbJamRHENGsm1Nh7AiWcm6cMfAj1/8VnrwsjGYPJbcfb8+Sn0TF8ymC4obl0twTkxLrul1WiR
r72If/uyHHgcrE8oJKjcP+14M3LFejbn8vDR8eh0BD6QfbSNHaf54fcftba+Pj0QzHFM2gwrX8Ci
ivn5sqos0UZ9inm5poQTtXItRNoGSUhGW+pfa2Wivbahni3XqpzZfPrZd0lcKcr7ThvrIip5zm5m
f1jOypPVo71MKE75SXAjC028/f7bmutm8PP6DSRyrbRp17HouZ9+hMaeO4CoNEQYOiUXcrTka4mp
8MwkDRD2mGXJW6+n7YNymoTRoxFrkWhNZDFe2mC/hauUGrq6bYVCkelxFhFlP2wwnncnMtP829Gv
pz3zTPQosVtdjG72x+Aw1sOfLoJ+AaUUaAWSNtZeufH5/Jd3LeRys5S4hYGcmWPbv8RQM6pVHoQB
zm4J/QuHzq3eRuoBbjm4ec7XSzMOOByHirzFyfezyJdWQ8Y2Bvopav0Akl7qa/ZT6gNPCkfbJHlA
CBcYWOZZcivmhcJlsktSGwMEafFO2bC9kbXmybx156J9TW1fZttCl5jDOLhhRrERftmhLy6KQvNu
9SKtTw1yicvZntC6DG2TRo6TmNd5QtUUzZ3XLFGLWX/cY9MSb05a5tpGxG62UbAMQ3/GFdEvuXeK
g8J7NBCHrJZChJ+2CPCqT4fYNLrt1BiALRj0lPfQ+bRvvoxBChBiNnz3uuVuKep33RDmBmPVsk0n
A91CEfQRtlKMTXijX3EBkled62QUFsK7Kk1t4foH+YB36lsQe9mlJQO8rZ3eVeDTLfsxtRw0iVaZ
ukcz6IbLxteWfl8a66y5zsvrJG1K5HozP8dYx9pDI+bsCww/00E8C0MmdSbtnXxwuSUK0x5CHWaH
AilWBg9ZY8XXNRoQnle7hqfgt7hcpEI/rGTnLFttQZaV9xLRbuwN6hLFXoAqrI+H16CxCn03MA4j
tHf82uEif+NBEBgknWp+adGFHeGJ4brlFFLs+9hCVea3rrOtxy6/o2oukV+XwwtrZ/WXManpSI/N
Qg5byqcgAUo1Oz0wnDoAYF2YheQ3GlNijOL7zhuegqqsxpCAv8DekUgB+SpHqH3djZUX5lMZtOEy
Lz1plEGHZ6nMSrFLdaxxE1qxjbmYduQLXdxoTQ38kh38OSOODvt0nJ18dCRHzar1XV3Z/uUcVJiI
SHfwX1xba4+ws5E2kbLOOXH44knQdYgU0hN27m95OxB0pSbrUDHfRqXk39uTePWUqg41O8G9Gor2
wck969AtK5PPhOQfirYaYPnpNhxV3Uq3neEODdw2840jS3ebWkUTzoNdnGjlmcekcVcBqaFtF06y
Zz1OyaXJH0ieyDc9Mu0T/VrMaK6GiLXOIcjh2xy3AlzRNuviBaRbMWEdzt0gS3ctGqRdbDQuipbc
TzC90s6GMDb0/Vbpk2SW6hHJF/kAx2LCLroyYhPbG0rz36YmKzjq2IjNalRWxRQjsatTWA6Lj/13
KZNzv6Dx8rx0uEzRSKlwycphk6ymdMRLM/5lTH4Xlm1qUZ3ZfWgMjv91GHMWaxQo2Mt6NOo848ax
avPVXjJY2hM+nUuE08tzi3BkP02Z8T1DjfEeJ07yqOmueFua2xjrEfs8K+feCCDEgqTIryeAaWfc
ZSnUgEplXsSJR0SO2/DP3oheCp3X3s9GebUGnLzJNpsOdQpdYVw0/Q6DTvK1NzRzO5ToCmaSqk/2
4Hph0Dpsg6M0hrtGDeZ3JB/4WOm+bjp9UjunNp873aJLrtUNw4h2UgvikFQnmxGNSYrzUHK7BK7+
yJWN9xiPWv8MxZIKD7/6sAU0UFe4pPXhMClzZqY3Af1cJqqZYtSbknE/6i9ilyCGoCy1rmfGpFXo
VPZ0W8fB8gw+wzg4BPptJq8f5E0GYZO1u5m0NyOf0XnoZsq8fKieZJr6F5Ne1FHT8qxtUDTh8rOg
TkQYqqwuGupC7dMaels8adnBppg5OUHcPWhO6rRYHcky4CE25Y1TW6kWzSkePCC2sb1LdFUYW6Nb
VmHd2AzZjnooOE8Vbm69R2eZJdJ6cGQQ05yxNECh2WA2O9HLYZ8UVfXN5bByP9ASeuvq92ksGDEA
ePlOb5JQMTRlBbhsFkgAurZz21ksvpMXe1GKNiwqS927b4wquFCq90MvcWvEROPAYp5aTfzq4n6/
VjKvT6MYmpPCZQlLyNH7L+5YTZdGpdzIGdILslHLQzXlelQbVrGzWqOMZlTEkdG0zZ7Xtt9hYe+3
y2JzrQ4wu6kctJ1RufYRFu+6g1BDfB1dVwfOQ3vuHrFLUHwpNYzwhWeqg2GPYMH6XlZho+bvjib7
S20q7eMMCOaF+TZDk7TPb03ptJDCPXlfms64rTwt/Tbb9fIkx7zcNk29V6ZZ3vae/dS1aR3qGlHT
yzhNOjLeaWb1ErHRRX0Bi4VUgHh4sUvbvoTGl5wqqwfEjGxChhM6taMzWzD2JT3cPNIWS11Iu80e
6qqG7Nl2WnGuBhvE6+y24tQrxzGRsuoOGJVp4EdIy+R2sfNV1o8tpNIEOxsBN9hgcd8/mKOn7+LE
mh5aofn7OAUN7TsMkZAlXhFnglsOxwed7jpT/v3iCXfe0NSEL1y6RCel3lTdwgqTTSRNLc32ozKo
TjvP+k6eUrKzS6vTN3BLM/zrDnbyCqtoKNegiXgO5NFxSLri7pdnW9cOM+OGN6INgyPy3ZxOhu0M
DNPHAJzJ0JbnYV66bymA0xQXKPGqm9JuJDOQkePZJvFwDE0oUmBAlPV7qfXGlXRT53EIagfdqDEk
56HMrDLMEN2ymIqh3+CUke4WyGx/i1HHPCw+uXwmkj6sLJl5MZPjBqrGTa/kTCZWgN7/oq24TDAB
HI8m6Rph5xoYSGzrteMcEPlaWUez1mE79C292BB3i8Kqcao7HRvg1nZSyTxWNssFC9b31Arq7UK1
ctHVSQMlZ6hfhynhgfeSjRTacFSKBAdgYsM5yRg6wE+BCKO8ZEsfeI4gNeYbaVtv+TC2z3rrTCG5
Qwahd2imgdE+GdJYIr9ozJAuEjF8qe5Zx2wKMFyLqsCtG+QHdxHpNhlGtUHaqB2ykZgzw6itM2mw
V+Y4CixDHB2jhNUvRIg1hhqTG1TfTXrPGK3a50mbXi4KGRp/PMAT9gbrugC1c2cV43KlEZfE+hUo
GoGrlVXG3X3LPE5FxUrYxHLLCFWf/SPPvnhOrVbbqLGNn6a86W61UeRtlAlP7Kr1FnVeMR8c7DYb
L3Pbg9eOydYqvrD7sYrXZmI82EaxUPYDPAlpAHMwMZI6u0w6F+lYnZz0bnn1U7MNrQ75OChO/WDU
YogQLeKH0FrEZxQ4765Wia/DUrcXQ9o+9/HUvnht8NbJmVLbYw00WH/HwkHX3xpfQXOIG4t1YVsn
1XLnFQrNW0w6Nfjt27Rf8HtLiul90lQYkcx6gcXgjpsePSRFCAfrNlDVpe52wdZ2YQrHTQWZOwBt
kooy2CXxGFVd3h5tL8suOYTAEiCFNoyBSyN2XpJn3N4JToH0zraqh3JOJZALJU9gzjEe23F9DiyS
jnkHSO2L7TeC6NfabsImZvIXik3QzjJ7ITPNPaUUjxujJZol9xexaSBxb7UcAguuphKNdRWwGEzd
1qzqtdBsL+e8xwnWqieoJFNYWE5/ItABR46OXT8yjAzZvOFmgb7DfoyUWnMf87la6lBqTY7S0pA2
rxvAaULigi1Bye5lXqo0MhYx7IdK08gXhyiH9NfD3jJV11PuyL9kjb7Zq6f7XsQfvBh9l/ZZ9dyP
ybAfOfpsTTE+NMFkMuSRzlOZYWZsk2TcdsVYXCZaEGx0VO12PZ9KXepHsxz1q7ZHlpjCkjkYDaxf
VUEsaDTZnZYqsf4aM4LylJt3ACs8irPenx7tNeiM+y8jD1j7iSFvj9zb+pqVoKww/i3bUo084Ubc
0hIQh5Yswyh3wJqVRglKV2lZfRWMSm6LFsQVSH772heWdwSn/ZfRZepJxY19YEUfTnGraBtiCdza
vZO8jTNIIiJPU+agVvHUuX3/ijBT3AYgkr6YoH3txqn3fQVYW40xtHSfyhyMwHDSBqMODllNL0HY
k9zO0ur47crVMpcO9Tte0gyxKdAc1NtpT5s50w+62aZXgZs2kZ2w6eparG21tG9OLQmoYTrE0M8N
ALf8ZGWUSq2lBIffEYz+3uKehmwOPhINrIRNpyItK5ytk2P1K3yT4hNrnjaX7Y488jyyukDeTQUJ
RDJjLSRlod1KpuMolVl7XM4wmxxY0aWL/Z6Dqa+0KMiKemeoBmcIAgPUm4kF9YvCPgvHvBguZ0wM
N547uBf0aNrd7FoLz6l7anF31ZvAGsW1kTnGdU0FeNCo6qDk92ihFSfiDhn+XcmZKeQDRhC5PuL7
rMYOBrHnUGod3XhdkoDQNTrY3eVciuxNn3X3qmyQ1OOdvRpqCvxBW77ZjcojryouQYAFUHxN812k
cO97cr5ugS6VO1NPkbZms3ZR4ucxMdz0uIF0t3+MB7M+I0+fN1hir9QwfGUmgCO205/rAr2z1oty
06emFprSVVGnI3MuYU9wllXFrYTJT6ceXI+uQMaV0hpDtKX9yRjMjIN5E+91M0t526dim9px8DQa
YAfKPPurcMbl3HT0KyORL17kZQw/7EHNe4cw0m8DtdVuxTIfDegCN2Mu8PWbrLmeTrESti3jx6ip
GvurPRQ6NvxS2wJaqx61rovJIHD9XRFDI4R+g3FSxXgspmS+RjLyBgpn3vRLhh+2Tb23opEi4txk
HILUth96pK1hXblyY/QiIORnzZHP3NJj+8gXAHf8WvjmF9h1GRi0IDgbRY/vxhvFfuwmdVWCEHwk
YKJmQxHxZpBWcSKpOdt27oz7AQ7LA/ad/SzG7hjYKZaKYGhfFQT6rd5OV6LEYqvVPNyY5OStm1TO
X3rZPJn2WJ9x/skomyElLP6UnYIqdne5h065cDOcZuDO+nMbi+5+LtQY9RXnx2gsJ78M5ZQVF1Y8
F1id0vdFZ8LSIwIHverqsIOG6qTH9FXDoZbTTlmpucPsuWzyCtSeUePs9uljmZoFTrDv7KjM++Jg
OvbyPlGRnrXYM7bjgnw8s9S95RbpjhETshjkcJvO8MQ3K8ZibTVaR3XAm0cLyalCjwHJTY48AEUP
q+Ozl03j3rHlqQexfqWS0UStPX0NivZ7muXezmsNcRiddsavG+h7WC3VaUKTbYeldIfvGvKqOsLL
PTzmwZw+l37eQrV7z1uPs6aD/cKMa/JRareKPHOpXhJBjDacpP7UDqN9QuI+3JA0zRYyAvjdmqjZ
D3Fu+DgYVeLu9cqwo2k9y8s0ETv6dvFdMrJ4xclSHjLE5PfsrhikZR1vchBNUSyLScD/ssWuFIo3
qQCqhnep6SgYRSG/gs2fDn2jYjpRRbpVfYZV0zGwyHnBW4tn59SOQbwvUPc/0Zn2rucaWlaY5vrZ
sYLkPIoSZKSti2DXZtg6OKG3KZZDThgGXA9YFDiqpcBANLcFTMlGMGRz7NkuIyNpdbCGWiPHTWfO
DdUxI7huIwgCaTmCPIhxqneCTvXRK4qb1PGsrUgowdPFLyN7LsooL3DN6WIpjmiGYGg0vnxaKoH4
n2J2SiIOeJCpMDDNO1e1pAg7Rm9g/ITOuyWL5Y6eFRMBrAdKkpqQeF4BPS+Y3I3l4oVK9Lrc8THj
Vex38R5vb381gconWXWxt2XlRQZKLHxexSURc68D3j66iJgDazpmO0w222Zxm9CIAWcuTdBfjFYQ
H8rRvmlHAaW9xbPD2Uk+6oMN7EmfTPwLfaZtxRhPzwxHsqhyOEkL3W3eRwZdr5if8ttcG+YooPrC
ZCHTPf5V65IkI/NL7XqEFiZU2lZYwTf7LpPE2K/m3UBKTGHBys1COXo09KI8eppxkQjnGcQPpoYK
Y0DW9I/CMIqL0oZzGWBc2TiNvWwrciFfBiIp/f1MVAqGbAhnqJNsIPU4IO9xmBSb0uqbvSXL/nJC
lHaSOAR2qWmnXy2arkWIkdvfNN0gL80y7rZe0GXvpk8cjjY0/p6TFh56Kr5Tz1N6QWUgIDB4waGz
Ey1qlWufqmrRqWGV9UhLIXj1fGFetKnbXTrD5N0EQcLAZgx4CoVPHd7Ptdy5Ha8sxyl8luWE3TvO
3JtpRvu8pHR0yJvs11rMueigC1K0FVb/irUZQoMKJtsPJ+7hvU5usgbFKXG/ZUx18Zl0WXsDioUN
o505zVA3nOI+6S7ZrPEg+ORlNMqV4JDw8B56s6iOK4TADL2G/k7jdPGXxUvFMfcG/bhSj54Meky7
YimGgEoi7Vlah4UjMkqXr22MwjDPpNpBSoS+7OHSQHw62qGovfyZeJH23mjt5ioBhMZGmI9LEk2s
ZCIMFg2IWZAUxHUkOSCQRMz8v1t3qJLNDPzmEnekB1e5nP5SKe414vz+L3XnsSO5kmbpJ2KDpFFu
ZuGk64jw0GpDZGREUEujUdjT9+d3ehpdPYvBbAaYzUWhblWmC7rZL875zpUSYMEFIqpovmjDGB7a
pLTPVdJ0z4WVllQTzUovOGEX6jNvOpeYHYsoLUaFcVojit/o0rK+ZxB+N1Cd6i+z9hjNZ95S3E9r
1jQRnIPcu6lH3P2boG+LG2zibPvLXgVZ7C+5/ebkU/8rVQmHEP9xc7aLgIsZF0lgbAw8pffNnCuu
XjruGxNOZX87+I1hR9bseuSmmP73mqOg1ZyLv+napsGZOsw7WMLhXl0MKyPOJ7SuFNNyaM6dB/Ah
zqXRPxtp5ryGVT3+NZuuY1oILBxg28iOdOao+lTSnGJdT7xcVRj5TarQe5WQLF+rsOx/AZ+Yn3zJ
PtywPBy2s204xEsVXQdbMUhxAXpjhZleGMiAEBde4zNWj/l9aR+STNhPXTXIuxUyY83NmK8kN9it
c5vJml3VbI6SegkTiYgzdZUFh+ny0ugAwWTf1uh0nX9el0gmN5JdYRY7Csz+Q66LG25wrvDPbuTE
A/XAO7H88CKQl9y6KoP0y0IlOayLv7y0CajW/Vyv4akYtO43tqfK/jZtfIyAaH1y+VR0M4KJxMTF
6desSXMSjuTTVHRkpTqE7uzqwmgycJyiehJmk5ZHLLXZNewiGERslsMAOK9uBFyz0GGyYfOrT1Qh
IPNKlkJcCBmiyZqQIbh0SX32wTo9wUYb952qF3c7+ooPRK6Sj9RCbpRS/neWs+MpLawdCzMqi1qy
ui0lGy/Iykw3osTX1RMjjfSdMTwddGh0zk5Zs/nZSl+emJ8XEE6K6tVciqmEfcWeCQAgQSgk1f6V
sxrvrHVZT55bqPwcsu69YyDLHw8HBlPndWMZjCHPKR19AqKBBzNCoI8QL1TdByDt5DYssAn6aHN3
QLCLQ5B4rHEbf02/LCMtbjAzommY0ARP28Fj8ATwmgZpWzK0nKLODOFKmTAmn/y6A7qZgyWtY/gP
PI1p4rKnlAH/cRBJjk9fiFcmAtC/hrwbOCwqufxpQ7d/JhBk/Iv/y/YZ0Qnjj0EuDZFEon9mqmnQ
3K2tF+dBKXzAydP8MphieMN5BoDLaoJXegbvzhfpojdVGd62g0d9ANna45JvDG/jS84r1qbU4wm0
3TisulTtiqxALSYJajYXg7py5CC943cw1tHCcLaMClWhYRQWXG6ImQnLAyUCTFNYos33DhZfALQD
BSATLJ6sYSqc14AJfYObVPBF9IXLUmIwK75M2DznKUeeK9ZBJo8oLLh3GQbXlxx1a9xPQXYbVmF1
H45NUu2shLnqBm/9+BfqSMsAtIazgoJhzU4ulKNX0dc8BNLrPip79L49kRU3GbRuxpDrzPFgjqge
R8Px601FZw5UlySSlR2DyY+naq86laIDphy7lRs+EyHFI++HPIFG1/MlNIrN0U7CqwBlWLgCcCF8
pVeyVqz6wIxqfjFgnBxMBA4XwcIAW7+pomrmweVaSG4z36ueVghxz2UYZPKUu9L/ptmZ67idRn4b
+YgEmYJAG4hUDZLqsxE5HSE1IZyWFg5hG2nmiO/VCvTjCKPLlkccKdkjV1EPhWUok+Lorao4DIGf
Djcpv486mllxfGZEzX+UbK/umpJf50oi5Q7GF6duuabvbKf4OH3LXpvLTGQ8RUeW6q3JxqjY/bO4
VgjQfrHNtVAYkonj3sN3j1W5uP6+x45G5y64yrybVZa7q5jFpcluiJewypnznr+EPzQkAaMSBGRs
5tAenkbcpKyikmLcFdeTueEC2IV6WW5MN8EU3LTdY5M3C5sji9AEinpuoNLjXzNxNvd20ay3nhkM
fAbofu8hn7TuZ1kNFViXIvMYojJXv06o+JKWuhr3LYQUbtW69oJotQuvumQjoXb92LdH0+haeOKG
eRp1xnfBJdd5EV8wQ25AcgDpF/4ZZ7rkbIchmFwqF4hInGvBOecmLYeI2RvilZbS3FcF+GA3NbLH
gef70i9lcjtjT9mOmTsdjNRiWbZQU0d1q/mQIDPW49mfWgnztmmYtDZGkBintTbJP2tbHjgbFqUD
RBq7sW2zc42bsqfYNpmS7jPWNTcsTHWwKWBfgpslG6JgY1ohbx5V/7x0Fr/FKyPqMnWkevA5eIek
D42oFPXQx/PQQmJ1pXtq2ScAtgqQFdlW5z47PN37Uhokr6VV6/6puFCokvFcHrp0vi3qQU43rEK5
skYPkXHjoP6jeCgOJEiLgyoWd1ekLo/KxIY26gI2H5juuS/MbJ1fHHP0qBsHLincc+gbxVo9UWgZ
cLmDlId3LEJ2lFlHzkM0+yRTRVSH9pk2Xl3WfsKl22XOssmkRMZfLBaM9PGiLEiiQYON2CNDLjKM
BQl0txgnpWZ5YjTBu3GhgsuI0bhBcGtPCVj7E2e80UjJUTUSdfU/hWr/zyxz/9Ux9z/+P0oUurpT
/lNVd813/ZcA1k0+1H/+G9nu+v/4D1eniQ0OxxyyT88ySXpGFjb/XONX8dvhy0RXj8bweqBexSr/
y1UX/BtiwKsmnEsboeM1QeM/XHXhv4VsP90Q7Ti2A/R03v+Nq+76t/+L6sckAgU5aviPMDXEk/Wv
GqXMVY3vOC3y5mAjNEGIEe0HtjPb/z+pcwiV/t/Uhj7bU3RexGe7JtnX/01i5DA8RQfZ2Psl1exj
JDIGvTPsCSBIrYf6EipkdTtitQDk4Rsb023Fg88MNNPzebZz04l8JvmEbTmd/bhm/vDmgI9eo4Iy
9K85O8M7t2QHe4sYEGhzQ7jWEXmWXIrDxEB9Rx5OLeK+c6o81pMCFO07mU+soEVPtrEoXpj1rqTt
bUTZZVbce1lKOIUP2K7VfIcYiaaWHVDtWPu6neBA9Suih8EdoU0v9C7NoWJ9AU6oacHD0Za1oDbK
KrlxeDF/6kwgRDGGjm6AKDnjh1c8G8iUqv4Jn8X8Q+cFzCMoOqBF+A2SPX+rdbNUkK1hQjtA/caK
LLy19GrI8+4o9lKvmYo120gIrtBVlysj2yRojeyfIm4d5fwFYxTCxsMbtCmd2QZKawpNyWOn7mVY
OsfeMzJ1KcD4zgeUT136kUEtchkVGA6UqPSaPisLmCZRQdrdW5cnpO81duY9DybinA06NbLLISMN
L9K05au90p5kS0V5OmhBFhI0mKZFzOPykjIiJB+zZPKgsJCgoDe+v7gQwM1u+TKwk0FfFwk249Z2
4ATNqm4vbT4PjLf9oWayOVkc81U9GE1ke8wOQEeUFEduyZ4m68z6uxfOMvCb9bW1MQPZvXuUks9u
2ysBMCPo08gLiuJWe/gXLpPPIJT2KjHUJkhN9xsKNei8tfDVlxx68901u/5+XcmFR5zUkSUpK8mO
nJJH/foEU1nA5ueQPapc8yMgeTmfAtBm7nFNhLH8uL3F6pq+yf5dpsI6VrnXIk6zrcqIRtcfEcPN
9vqj57WaNpPqibVzx+WKKZgG75yISbdor4prrBOLWaxipQF+GV4sQJp8WoIOURYEEGSknnlc11H+
leAdqg2YZ4b2dRJm4W7kZsH4Rb5Jh1S6m4wIaWyA6LQuxaVPrZ4FqGGqRy9Qxfs4FHZ9GkyjePMW
D85sMuWO2Li1DAAxd1lBgkNWF0mUgqwiOcMC2xOtSamyvZ3iKb6H6FFKlAldUUVIc1V3q30Sbg5u
Csa7cRD3UyMGLgrCvFseV8kwmv3VdRDGQ908IIXy+LGFlf/XL7B5bdmE8sNVJsUEFhyT7QoCB3YH
JfGUZtQVGOdZ4Wv2s+7csgsulnpBEifq+UtMFVDIpTbYGFpjVkf1OgRXBbx53Sblc470Ben8dyvs
7NYP6FnWqmZz57F6ADFzXWDErUpRfFUDlHic7xbRHxwDo3FnMHm+8zIf3osOWCDEwC5Ruc2ew7HR
YaafIvZzyd4WYv1IhxatUNX7xC3DwpRU6iF4w9ZjQ5rIdj620iF9Y8U3d2ZgEbyVrBJhC/sMK5hk
udZNajjOqYPX9RzWzhjEuFJyTSZRbxREj7jGyzhfxQ59WjCFhEvFogSVznRnBqgXtutoy2+5MJU7
rhxvOB9LU78nZQms11+pT+NwmY2XvvKWZB9mLNh3qcemCuIG6I8dJ+cyHgaeyCX2EEC98dfymUIl
arvYgGW0V3yZjDyZVzHltRWpDUEwDw8px43xMmVkYG7aPoWU0rFBrrdUdf4ltELWeEPbM8X06hr+
MaGW6gGp0Mp2rEMbtgFk70BPITp2YrKhSGrxG+Aim9WcEBC5nvJBIK5khMTg5/OXoCXhiA65G7/C
zGRyZXaGhz1gkA6QVtXJNlqk2yHl8rsvxGo816NHugHBoy0ymLqX7NHXObT7jRol10xadFZ19LKC
Qzqjev3UZZJY21Go4rb2Ge1tTNcr9sXcOeauz6ewOlKZoafwA0v/DSbZ3jdrTbaIkQn2eUNFLEA8
cabpXSCQVO7ya5G/KxCthhso5Jk8ojqDveHhv2w3src7sREj7DkK/Rndjj0vb45GM7yx8D5++PBe
CfFGuAcchcqdtKlk4eCWhJZAzKHyWNgK8mSglZnaJuYzrR8Dr+7SuObYtak5CzjhHdHjJGJcQ7bL
JZTved3Aex8zz+2B6SzTJYWomJBzldh/dM58gxPfHb19OIa0lEWRTb/46EnQnIPFJWFqJMIbI38l
TjkJR+G54bsjn2mxZL110ULfjK0oWGpCDaSPhpbPuG2oHJ8oY/eKO29TJGGw/jvkURa0/kAFyD4d
LR3cuNrrMP0bHYPwpBWjH0tDQ/fXRc3ApcysfIvfKRQRSwBXI3wLeeVa2eZja5QjT1rL6BJkn1ne
LB0nZ9ypBTEuWG4Smh2OfYy4sCsfRBvaAPHRMn2kvjP+aZvens7NnAIOm7s+UNRJVd9sASBxrOEU
oZ1cOHO3yF+KV3NNTLT9ZCVA7YGpZlwcQh/WE3inBtVelTAUJF/B+Eox4WaINZKakcOMNmLrMRBW
W66G4ZrkR6gQB3S51Yy4Li6VkXkUCABNtmr54G19W3l8MrJIfj0vFzaDJD0fnHIgqpzhX//EJCid
yLGThFn1RkjBQyiTC65phvG+1+08AYHSjGoZp86ESglpqxUk2ErOOLGmwVamdjAxYbaCrwk5Dvdy
WA37Qor6lDSOfyIzPD+vjlEYDEQLVtGy1+sPc9P1pS05js22+/JGBxfLcDtKG0DaRC8/RGsbDB8o
JowPyS6ZpKsacedwyhxIOp1bZEfENmak8mHXrGLZOa1Py4qAnPV7CPOvOhIYMJ6Uh4Rmg/iOfzvW
lvnjejCNoaj56HTsfxCDJBZvSjZmDnuvtPzVbqcjxXYpnt2ZBR9TmLhqEreES0meMQMxi7cuDOXe
WJ12q0M2tFzKHskMRqRh/UYc9t6LWP1DrcL7cqIbrxLL3yqzFTHTm4vR+Sa7pnFXpZ64r02X6HhT
UQJtFNkRmuojS3fdgPssyEaDnm30Qpo8RvR1tiSM8S3OOSJHvEdHW+Vrh1xnQ7EyMHH2yOHphoHl
FtSKDRYlvV2KmWc4IIXJDnPrCwuWGzECXsQWNBUeTfCSQLd87yOoGw51dsa1w0XBxq6nKV93PFzE
gHm9xceD3REBNCS12bf6WCyIxNLQfqsNFLKSbCx3Q0BR8j7bQGcX3z8qhAjLoTYpEDelazo/DD7q
ux6Q48Eypum6sfjnq+W+jesFVbs/l6QJKzCLMndgnSaGULeaICi9CRdZ/fHSNPwcyTXrfUNsYAl6
LNfzux4L/oaQqeTO1UESmUzIEC4QyYcKHRgbffQBw7+xL4mRi8MZ4X+Xj3rnM9590OVoHNoUn9EA
V7PWnyFhEk+9SsuzmlA3sI8gbiTvHws9ioFKsJwYYvtljN8YsPBQ9eSANVAYkKb4IOB0+9YiLN0w
gY9btNdIcGRtv8oBXz01EYJvcgmNWzKlymehxU3fKc3/0K9p3LEOcIbC+1P9azJXRwVq4kHT7bFF
arz2uJqFse+cMl7Yr8aqRf0hRgPPmUtestR3+HF4oDS1yTJx8AotmQlAptro2v1ligWdWo3r4yyt
Twr4PEU9ZCP1GlHzSIPF+Zw2fPSNqkeCTiaTGCdfvSxmXT3AUaC6K7twpwivPowGh4Cy+u7XHY31
1hnsdNeaCQQKIv/AyGLJ5cRGYuD1Ablm7YRyIa2RkRnNs8kRXDL/brJiQ3swH9q63xZBDQ9Ucr6k
BnLATuzhKAICHihGTYAfEeIYWGkNxwOrUiQdrgc0Tl8ClXdRhsr4jFHpkS3Hg4XIO6pHcY1/hufn
rbWxnxK2jsp6E2F+atLhW+bVVs9XGBtbuW1uec7emIi7XlV1WrP1maDaV1wM8mzhb0EUsrK2Lz7C
3j62Qv9xHftrtaTXbrLSIEMIB89G9CgUcedAPOyQ7WS9+yvmmQkcMGeSfGCTjTyBtwBfq23gzDPZ
26zK0bvSfPikhyWdxQh7DHQXt/68bFi4+Uh6SXtkpqSaG6o7+9h5a7Obq9ZC0VLuJqd+xUkwHycv
Y9arVlANmtzIYRiZbU+gQFNNOsaInHiTi9TZ5xOBVGSYfTmMKHORwR8GgnDhSPrM/OnZUwwgozRj
6h+veSPgsDOhvA2bkv29RHBWU45ujKrqMMI4GroZ0q+mfFKdfz/m1kMzgHo0aVPkVvV1cpf73j24
bWM32gWlFmcBz5uwf7S7DixNAjPc+2HzKWt59k3JZ13y8wpz802wI9ouhJNHPo6Zs2HN4yeDkO/c
D4e9wsWB8KmBoZfmN/x2kg3s4Y/AAJ8YTvetF8DZkyOpRdxkrrszqnY6DzZYaBgy12ZsQlThKP3k
+Ok7y0i6pz4Rh8Au5l1uGeEfJUrUu8R2KTakZIgcK4kIg/7A5j2Uns/7asa3WoY3aCtogUWwY1D3
o7lMMvh0g4y91jiqzjlN2u4h1wb3FHxp3PhMZTvAur4/0nhZMI2ZjceDcG69sLxCzZ1jhR71hNfu
J/e7giUZ/5VbeyZcuoC4GdW+6xILOE6NypzRgSbWh21lV+NgcOrn9rjA5dpWylioHaiTziUwuJ1m
zB8LkcBrRp6OCDWh+WoqonwSbz8OfOVuSBIgaqhcznghYD133rkN649kWZDE+t7f0TBOxPp8h56/
nvtuvAQ2MEgwsWF4NgzrIfV0cduv6KsA3uzoF3aDExwskqWi3C59gClrfmenYj9gStz0yPyQGQXB
hXqbwBSf0rYYjXe74U15czVsgxwPR2lWj6ufOlxFpfMuKM4o9qpDsprPgZ8/6BXC6GDwSeJvBEw3
9E7UIo1HTPWb6vkGskm6t7F0rFxl12D3eaUdT5dDvlbzpmJiF6FYX9jC1kiUHfDqgd3NN4gJRdxo
620dVbalXrOoX40EJiZ2HHlAgXBGTk3iATCq+dMm+DpCEmjG5GWh5WjVdMxEIZNoGlKdb5gmkWOH
0uJSV2ZzU2dz/V6ggfhMs2mNyc4rP3ia1LuSfs/OJ78PGgIbG0ncQFqHdxqIxeR0VuzIVE8c4nq4
W4v1HdZoPe3WsS0eSnoX/BVBbz5U2fRNtmdch6betKUYtwP6JT7RLO5FCs1+/II3rvazZdx2gEtj
9pzte5e5D2pG2cgDfAOiA35hA3+889ATtGGp3/O20j+2FjwSgB0dpgkPDpmfoVw5miDIA2cmUzfb
FYswf0qFC2CuYFzb40UstKGBJsxIWcGHJsPu4Nu4dbICQHfi9zsr1+M7q6fFpYvw+lMbIv+32n2A
/PPctxNa8vG21OnTWBS8/aT+nFU3bxDh72VafyVDc7/gfSxKzCSN1d6jAnHfveXK6TbrN6vqn4UJ
AHVBXhujuPztsRTeuhmTssSG3+tBkq5z9ZMl5ngymLfgfAHj351my3kvjXE/2Y67d8XKmKSVSEld
nlbZXq12sFaLcikvswqMl1Bndwb7ljhgxAT0fHB3/WzztUxjgH68bsUjsDBa4yUdubkM0PwuMY6W
oM/IkGMQ9pR8UHOXmzHLH8QV/22r7M20VEVZawabYSzxxK2nIVAHw7qaEjtyHCZcY+gkxrtEzZ91
b/wwpVUbUxJxF8yUaw077tioyQpavSDnlpuarzRDuskC/bZC3miERkPv3DFtwE06bp0K86YMUKPH
ozdD86eTIucx+C1ndnJhIxPUxPl1DYkIevVnljZMZxjhEVCA/Le/oQ/9w7Xps5c3PrnvmsiV/NW8
G8e+Mfm7Ifd2/ra1zMvooLZMmqm+midysdFIKRF1srkLe/SOeAB0WFt06Ui7+Mkf2JO1O0iB1+Ng
SLMz9hJuNUNu4eTHFFjPpY90Kp5Tf0rPxI7ox7QSR/ITMpJEVJhHrlh+fK+fd0bAWwMpcpcMLSp4
Zzza7vKM5zGxr4NXP7bcCfNUe6g1n5oWLnPkVTf7qQEZjRaehGhYhLOthLGZBrQswxXd67Nw3eLj
SqIrpa6MC6e0d2BauGPH9PryG8ySrdiiLnDiyUrc505zQC3ZaEVOmItD1kkdB3lqItGGv35rdvlN
705PEMljvP/71lJxK7z1h9ARADcj44sNsqZgmzLq3gz1Yl7fFC/fZb6MLUjYWw4EAO6pS4U1M+mK
Z8brjAOblfHXNLXF59pbTbMdas11tfCcFfPQHwzFYpCwjgw9q1Rxb7oV88naPHkiPXUpmQgkgPya
DatOm6GhcvZrOL5JxnS3bpkaL3oGIjwPr5Mz/cV/uA0TTtJr28iptNaM9WwLnlvAd4IrI3ke3OCR
7UaACMHq2YK20IuwNBIZmHXqcwpQzoVGyQxiyRxG72l4DuaQVml0mH8krc+wtlBI4SS9CWLpiOxE
YKy29wfMtT63zfyLqHDXtFeBHpSeowoD3DDV+NNYHV7JuXwmCG0/Le2bJmAVN49GQt0diHrUf1ab
cqpGajB0VonPiKgtTKj6FJj+S90Xx4EU27LTgv1cY0ck3MRzybDSyK4CZWD1z4R1NFFFPeh0DpP5
8p3DgXldar3zTa5b27cuoIrJgKPRXAQJCgTmMd4OZocRQLG3R3kmEQRpUVGgEh8F8ynCRkyMnXqi
MWv0ObQzcSpRn5/6ZvhNwpHdIZbz9yr959BLp+Emn1AHl2v+SZdmbsnVm7Dsrjf1LN+hlwF5nTKc
NFUWPNRlN9823CrDzM66ZzBDRAISjs4ioALvDmWnd9GMDZ7aYT0rFuB3ID2gN1eWumAOecJnxq+4
B9h8lRKniru8CddHkzOV3f09Y8JLLjO6RPyo+yvv4jXxzV9VNAeyziBim5c1ZOYGd/C1b20z4gC2
I1epN9GFqLrC+s0PJv84THibOEJNVhTtvhjIkZ9xmK0OZ81Ix0R8HOnF6XhMPb4OEbbziz91jKpY
v6EH8xAyIWNFq/7s9ZVNl41VBbdp+Rj2+PxoJHqMmdo6WOkqd0MvHqDOB+dAzf3F76yT6ovqpXad
9lsOgugaG9ERLOdyl4d9S29I0GWYeX+4nhvsqcD6I7Nda5QIkNp7WVwcIgLJHTNhubmcgnXXjs0G
9x6jXLd2+4uRUFDt7DL8DnAP06UaB3cJ0rvZHCzGpmG4rdmfkBBEvH2IgYOoCm1te4s9RcLWfavH
FotssfR7hpOvRKTOCJHJIw6vCaNhMH+v7RLeeIutXEaaKe7mavysO1SvkRUGBM+OamIdnkx7xgSw
nteERJjqR3gV6oX5EIbD13KNuO49KV97jGFlZAR0MRCqbUDvjgx6VCOJMLcZDmp0JaScRDyQJSrd
sVzfaCEgWng1n1ifUmu6xmJoaPdGQL6Kd/XVtKBNeq70r9U0MZMVQO8XRLjRrPr1CekTJCzLdZ0z
AxZGc2h6mnfHo+dOOrP/q705hatsUhsyOjcx6lH+zbRWKBD1fBxodnmK1m6XwOq/VvolazsiW+ZH
7j8VdfNQ7nOrfmqDJoyKJvuzlmJNY0AQGEMch2COOGRVlEfeKLce2T+oq3poeT3BHNS1BFpoM815
zhp943Brxquk2Bzcofq1dfBeWJaI2kQEGzh33yMh4QxWRSQyMh21N9bP5Mp0MdHW+SEr0JCnWo4n
JyNvffJX2PC6cPdDxpgPesX4mHZ6jPFZz3eLg7qPdpMM6LEusfYnKRHCafPW0IVIK/8K02CIB7jS
qWVtCfNhhbsY3h3uEOvQKx7ayUiao0XK38YKQF5v18aSTFjx9+0mr02eulI6H9ZAiN+c/1mb9KGE
Orgl7VISs5oeBjMh75gVKcIF2zovfv5LTKCKu2T+6yXtF7aHYmemwRPSnzbucDU+pzJJPxMre2Y9
eCEJ46EqKu+l1KsiFFePOFf6V5aEfJGGJvheXKYFcXeKQLcjHsh+axvxxuBNxsw3/2q8z3zFcu+R
74kDsQ/+ZAVauB7nKxcYBih3uQZXLyv3o4u+tIYqf2vNbP1I3WKK06tP/Fr9Fh7bV11a6sfsOreP
FGk6x2a2/gR5UvLjha7h5phD+rnbe15D6xRmN2mAp0HWBYB+EE6yKB4HtoAxtlSbPty+2quI1/Ft
ByO24AdKuqJakSB6xl0zjdvKN5vzioUYd8CuVExCa3PnqPJeYY259xfFMDHX5c5fxAmPCnlq5gwH
i/md5DM6UvgdJ+ldsLSV0UhmQw8gNV9eZ9TzG9efQ3Iw4caRndJGTYA7tF0dkqSHDsg8V/rOTcht
hZVzzY7/XYrs0bBslgG9AzjeoWpLg0c6eXcTTBRsQnrZbuE5OVutsV9CwiB8de4B5CeRkWBVQEk9
FGQXTM+qxO9njvkR073C9VQRAVAtzkNeZ2c/04eiK/oDFh1WNSiMTojEBIF5q78tVcmcK2GXR1il
eAS5YWGZnuf1s2IhfYeknT/2GpaQXnO6lvKrpqRmuzC/luxTEODn4nt2BUuu0JdIq1QXnEy/F0cZ
Nuj2p6NH3AW50639ji2gwJVpNmBLg6u4iFiMBrMgAwWUFwOWZS/7EGmX3TJGnB+bbqD7S6jRGOba
RI8gBhseea3q22ObibOvd3ci822kjoFsvoIxN4IN/GAKGY9dYbNN0SGyRV/HkDaloyzp/ZndQILS
h8AO8tKwA5rDj2mVzUwfee3hiV/Nd1lJ4HbVBTTecOb3/EKX07q21Z1hs63mNmYsJx2EuK0j8Q4B
qNtoKZ1ft+P0YujwByHjNaLLMe/Qd4HR6UrDfx77zjQ4LCyxL5fUf1gI5+Ye8aTzJYYcYoi/+vXf
ULbTgTUbE5yaHyCBIviq4S1G5AL5cds4N52zGOcxb/6OmuhxKSaw5y1BY55LzRnkdf+k7eItJKIs
yio/29qhe2ARyO0pUgpWsyZvhnBoytelQDZO858UTfeC2X/5MJBmvQ/O8qFnh5A2UZMdESrbPTW1
pohDG8XZPxUrEgKvcLPbQXdtR92F7GDjBBqsQ1kZRAOSlk5I3yKnV7nividhcHjHLYrAqm+xwGHm
SXtWHo7zaLQ2QxqbxbQfhxl6YlY6RfDpl3nNIrfq9DOfCsfNMjFNJx6NstbqIAJH7eQ1H33vMDac
ksKjT82IZnfa4a9/PXyUXvZ5gVVamvxxZu9sS82+0MY8cyBymsmjw/MT02sY5LNVYf6dmUsecKyR
VZQmy50rlbEdkYNGtZDdyS4T542dEzJfub41g6wvmuAmXuOccyIKcTMVKf4Qow34lqpRbOyxct/d
htw7QAWSjcuin7t0yXAUm32Mco/Nd8JNRupPKR+SQqX3yhtek6ThKBlYAuMh8cr81oETa27tcnYP
ppWpPRo7HsweQb1nTxbAyTC9woHlQhbyamZHk0OfSr7V+4W4vbNYDSqYWeM9og+77QE6VYT0RRIU
4dEJePoKjIJEx5XljTH6PQPYMnlGRgJmuFwzfSy8vr+1EKecsCfuHOngtJyoozis84NdQhvapJZ6
8avOYv8Oo8PldiPGyfgqlHUYZvOX3FoVCyN9yCZzYKB3zcA08ebHyHK7z2HBOczje51N1D69ZqXS
J0w3RUyFUuGdss2n0goTnNrGJD9KAy1/1chzl6/2nc0v9Ac/d/pOrR+gN7cbySeQ1XtT2mC7mwng
wxxQjbp1jpIy8eb2BRfYGDdGmR2BS8JCmA2SfMg39scA8ytOYCZJa3o3aJRFNgszd6xvDIO1mMNZ
TCqw0u2PGJURsUKf8B0Q02FVTCdF76oz7fkUWciMKczYdXtjtpN2ub6UuN2KDQfrECdLtcadzufd
gEvmEvjB/LewWWO5GZuhIUyuDTvZxim8hq8eAyGuFTG/BYUnCKKSS4R0N3tPsae9MZUvvpVtuuqm
6H0dycxanlHHuKeihHN4pRBlrwnn2WHxMS737RLsQQ63L0Hu6CJ2IS5E6HdK3nto9hEvgICfmdhH
1AiMC+5VSfAQ+Z9spgvaRWYOBhi08JMGeVg54lbzEYxRiS4h/21Kh++rgUS7LUSiNwKiRSQWSH0k
WpSRMv6dvTPLkRw5u+xe/ncTSKNxenWnz+EeU0ZEZrwQOXKejeNuei29sT6sUquzUr+qUG/dQEOC
IAmZ5RHudLNvuPdcK/9R1mb/eZjz+JhR621cQGS3dAQFEc6ol5T+IArtXrGDk0LFNAIbY0pN4S0W
kaqcPjML9RkNbdLpdLeYuBQR89riRnwP4ewod16ESli4inmCCQGmhLtgMdEthUrfpn6KC5bMoXyN
wyRFgiWNjiTJQWb3wkxmvvcIIC4UN4tBaTex/kyWheuqqErStsZYjGdDjfYnZ/HXdVVL3KHM4uw8
hUuyTWKOjy10ePRcA/nbuGrmhf0gCKz4ogtdP7ddRcvlTT5a4shIIU6hKxcAKMol0BHpyOynESWz
CC3jvU2f7jiiOaNNSIyt1VlUr073Ja+n8T6uzOllDvlKlDry7wQYvZ2DKQG7+uh9NdNhuEA3XKbN
2OesWKGObGIlsYJJBtFNyaxYRm/GOOtrGzKNiHrvAQ2Fj4WNGRptqJiBcax55/w+i7+LgPfcZXDv
gQzpdYWaEtCdOrJCPTKNJ1lFCMeL7iMtW7vRq4dvVglXd+uc616xPmQWiadkvo/D7AnPXXOWTIaQ
jDklQzt1j4gowCJI8FQoHIWfNHaxwbrVk2EwvZMOfG1csFNDjbF441E01cz9g+lhw+zP2oQD7ZTJ
LHfblj3pPbZWgcWMYwvi+r3DYItcSyJvoWV7ZQXRHUJj8X6Enk/MjaoQ5208AcqNJzyLPsd0PgxR
vFxhT4o/pEpjcPDZqGyzEBnDOu/BW5qTobMhzJv9yFDbF9asBX4vVZNlObtTkMS9saf2pAZEZoIH
Y0kKUomr8A1YBfXVOFkZ7TIKtA8i7KYzumekA3pVCjVp8mCgXDq0hAF8hu+cvDlOI95MFBJq6/iL
/4l9b3ozFI5tzgrDf2WGSzsk2+EW68hkZpGvZCZTKzNmRoauIwlH69x5ufkWTzJ+IspJbYQyRkK4
mR9+Y8TZXiIzc+7zyf9WGt1LkiB+ILfqe4Zc/jiigsM9UeYbbeArS83u1SWFCNOTDBxUZfXeZKOF
7MPKvhBZ9tKwbGLmaz3Rj150n94Bz2Itu9rWNv7c0ag6BclEXvctUv5zzdj8tIBhGNokvo0uoyQ3
+oaZZXiH2PTNMrX/kOia2w23UR8YaPdYkpW7IU53KkznA/7HjxRn7tMyNOLdJ8WRi29N6wSl68HE
F+Vi7L00/FCjcd8pGUbHslvoUazOA44D6QqmMA+phTVs3mLqykBqp18y4nHP4yA+LYX1o+DiOgFI
qsGtzGvJ92G2/P6enKjqUo/22ZsQveFDPo1dAadNWjFC2Zh4ZfuGba55c2f7IoB4Jf10JruYIcaM
1QtHCSI5ZMcwAPDGIRNiGUkfKGt5RzM6W9s2m5mYMEpmEDAp8EijuSa9Gd3R9llM+HV2N6eEMk1T
8TRP8TPsrCnQlX+AFU4MJTBWvsgh9GxrS5lQfp7UuDxkeFkRzt9zp5ffss4MP3GwoJ+BMJU+jYxM
T2lU14+kYPETy8J0KubtUMB8D3O+NC3NICmzEvdB4ZIrDszUJSHOOdfOmkw6LuesDA1aEL4VG4OA
29fetmDQtLmIX6gW8nNYtT+6yo73TlgIrLtGbqWblZ4dbxpXzveJW2EFZn71EdFOee9Msak2xtiS
hNUz/lw2fQLrDHIeTS9fcsO+6gbXnaTSu41WmX1oZLLmMjo252/RFMiEm4nwQ1SXmomCaC5J3AUJ
+lRRfbTq1Xhi1wLEHp1JTQ+RLvWDrscbvK7d0vSY6nokgbU1zST5FfY5Gt22viJungCK+GY7buVU
xQwiIGp0+8hb77NYhLNmAJDin+h0DmmJQ5X1VZSHw9dETDRcHolqyZea+fzC7YFXn48eZEXxoxY5
adwJ3QU93bAYw4Mdu7olvtOqXxpCjx9TDk/73aqL6tkfE/1CClvSBdEQL9a+yCSfwzC7EOLxCLbN
DqN2+dgNqhfQA8Ky/AafJc7XI9dJLslgQNeTWWIMpyRDB7EHp7CEp7KrpbHzq5mugh4M37FKJ2B/
MPZx3LTp5PpwNmpdBA7aznIvEkdauDp8v7qWnTLx9OnMkadhKvD3xAsBLldrKhmC5fAVSNxuzdh7
RRjmfGPWL7jqG1XxkTTt/AHJICsNsmExy/tx1unvBTcT96Vg7cY4DEIjhvxhMRlyOrLYO3MlvaBN
Btu7gPTBQy8Gzx3el47r+1pnef6spdc/J1nLmt8jOBxJVciSP1B03ebFyZNw3iFvl9YHgDHkcSGO
IAcUX7z2t3PExuhIuLXpPzKi0PQUTOkxisca6Rz2Er4WAs04kCoiJG2yyUiZPCZelMlviSXsV6SY
ZOfJctVIZqFpkLIXou8MWmaABh7xbJ5Z6im6FisiqGU7Rb3/yUHak1yziJaGn1gV36wxbq5uZ8YG
Ylehxn0fEQp+IaDP+pGn6CJRVXjZQ2UwHOVruljOMRt1wiO3zNgJauZF+dlv298mBiCGkHTONh1v
1tNsgoWT835O0CgdE6OO9MZB9Gcci7h1573HMKnFXJwZzf3UFOabbZCMt1mmlDCYCuYRY48eCsYB
Csecb3mI8AtxUnQePDiNWZ76DVGplZg1PBVCkTusPQnswK0PJwJFUuJETlCPi05+1G3LiMjVFrKt
Iu5G50NapQ1jUtNK7vK6l87G5jGQp66q4cOxaVrQg1tzGaPuX4r+kiwqq4Oazs25L1kgiPs8Webu
6Mt8qXcj+9Kaw6bCet6MKrOPCF4nMFdNbHXpcbQkIbAJa0iGi+RDI31qGv9NW4OL09pzrOqSNFHD
zYz6UMHawhtwQTg6YkvFVkLZTcH7EQNrwYQuNTFD5uy1JBOBPFMHK0laffIzxyYVzgV+u1lsjEzf
/ILso572p03VFXBq1L5ZZBvNnzSgvhDlURvdhVk0JSfkjcv0TAFQUY2nodevRtChoHJz0YMHkSoc
GyOjYU97wZ0pDwNvWXoDINnz8ApTO6QEO7q+q+DEfKnH3jT3BNND5hyTVuDArZDEkVxKtsnVqVjx
cL0iRNtSnWIBqdO5zQPG1NGn2EfJjACSrfgLj9n4GIZ5nUMcqbMFSAK63luapmq+c2hQR47TLHpn
cFLiyq18cEGWrtwfg2dO6s1rW7emyGry6jFuCJo+ZUZrrDNtJJl46hSfgg1oFh4rtxGPZoKkCpQD
KG1UvlWqGvW88sDEAQekhQGzqaEWgdwgbReLSMR6GNNPtGOfV8T3eczZwJC4svu3Ood9HzBskdO5
zQkff6otlHzcsGwfKQ4n1LuMdlhDfJwdGNIvNdK38ZhOQ5dfValQq9i4rJN9jwrT5jNA/3qYCodE
bDTWPiZlL+q+2cQoTkFnNGzIxRgP0IQTr7NOUVurMWBcPT4ijp7aHeGj/m2IVDfdGFL3RO+aJGPg
FEZp9X0Yo6m6mLCrPiDlZnnGe0kBIwyHuJg4SkL/cRyWKT+4i43aklRvCuIhidv4wDgpm3cawACg
M6uhlUKCrz9PPZwJ3tlVhJoAcEPyg37KO7dRiKjMb7T9WlMkRcfJENphUO6S2h53rat2A46N4WjX
NdeYQ9hreS/R8I8kgVY9DwhXrrNNdTt/itG4NtslNjIL6WM66ANi5Knf2xWBTueULCC1B5yYU30I
OyRJBM8BIw6Wxd/pT1FBlf2k6632a7PYWUa0fHUQ7sbc03BZA6Un78UXfn+tpImUMs8bs7nNvWfJ
E89xlux1VzmflV1Y+c5M805T6+Umyc+00l95myYC8PrM+1LNVvJVgdFBLqyE/YDsR/Fd5rWWez/p
usPoj8Ru53aS5PdJjlN4x+i774EDR7mLSHCiB0EtKa0nKnJO1f9aTWx/y+x3Tb62VVf90L/9ta+s
DdokivVvMW7/53/d19/LZ91+/66vn+tf/+T/hTF5qy/tT+x8vf6f/6P8OSJv/fP/isgzpXIUjHKm
BKbtANH+3cxHRJ5rewYlkLRog3D7/WzmY1SMOFoiGSOAwuQv/dPMt6bnEaLDv/4Vufc3IvJQlfzB
zSfkGmfmWZb/i7EuYnKj8IPJo+0wL6iw2QaJ5WcSkXpTHKFWt2e5kiraEhvqlvkH4wxFVtO8jltN
/ZLkXvYqDPstVnaKiduvkbLkesIIja7fS6GtufEjSUBDzmDGHaDYOSjDPLBjdRAzyfw0mXX8jrnM
efIEQS4uqzRI76sKxoRyVdWQL8eOOarGVhPdcefY5w5OIxsul4huLMKawFzECUSIG5rpADhdxA50
C2d7kNFr48lwPlolng+6vDgE6iybdm+qen5yWntOHoQsE7kVVkN6sWhdH9PFMqdI+J1Z20Gfd0iP
E+WVH7LCTNc+Y3lAazieLR/hV2jl7dZQTY6o1imvzLPyd0gP89kmvuUOwFhydCYCv9Fj4gRByFpt
TZxcX8K+K/ck6QLFaJeRciGurl1cTJeoyIEbmfKAu0GBSGds3bgFCkhTw8ZkSgUB224meRzHBF04
tYNPzdYqxBmNh8CPVb13nG2bZVbuJM6nPBHVMYsidQc1o7nQX3SPNFvPDWuqYxhGPf4Wg5BwdOIs
JhiqRMq+khw4fQ3ZsjPzmeebyrrhDAx53uWZUB9qzy3vF5vZLJsVMMMWeNqg8Ibmjdg5+9zk6E82
iDPd01yJCKVL7ZanIlMToZqDee+x93ox8Hru3WV1rFTZ8rjwZHI2Z3m340BLpoBLvntCCsP83hzW
UWDn02WJKV4OAHKrzSRyxfNjNJcm1UfwXCCU2FicmMZrgAIZvoHIUG+uRfgA9+mbwER2YU6k1piy
6C0cegxACwf1JhsaOte6AYCGlX8LcjI+qjU6ETsk8PbCeUs5wwHpxeroQvlj14tDU9GjuWhhBMsn
4JqFoA8XNvm5kB68cGSozi/DPLNS3zS7PiwI0VyfIGomuznxzIPfKixUtaPmK1MBcbH6jN3k0vcs
TbO5LWj42KDLIzwgUA00rv3D6IjwKVlseEGLbXL7RGEOZWthmX7fz1PU7qI4h9+tocx5DKJTCwUU
EpJLGRfmFWjg8urawvXgphVDfeyjyLzLW9v4kPiOWA5JybCYWovFpO0aynxqwXC4rJ6kL8ljblIT
bGA3SMHfbCKm6xn47yK2q/NYT9O+jCB2B5apxKOMXMb3UroHw/rtazc2BgpnW1OppfU1kRBS+SWr
ngmuCZ/Qxbh3sBDYFUdu6HJnjiq9in5ENmuM5SWn5cMEhASfrQ0fEeZ21cR7YsM9jB1zrHeonsSL
YVrlNR/W6fyojSdlV5JDCb0+bhqUFRur9MeTYw/2yUJU/cOd/fAxMsOiDeZayw+IaDSVOaHzZhCb
gEF2IfqDCvZL2N43tmdGkLpMcqsY88vsIEiL+9oT9nVyPOSnm06L/AHR3Xzu8xRNZpqsMvKp63BD
S8uu7hdpisfKke6eCQ9KPjuOuoOBKh71NlUw/oFRFAz12Phu4BdMI+dwZL5rL63Q+fhjyU6PYYVh
eS2TrWQdf6ajpx54uGayxwFKM8tcGOllTiuajdGmPvJOKVGQJKypOmqri4Vf8UHnKc+c04BVy1md
m4x9Bnk3gwY0t9rLwKjWWPAOfle4pxCSKnr5MctviIrdO2No8EXnDFlYmM4qKCIbIdcUQ02QTV/A
8e20xu2oxQkfR4t+lySuC0zj7q7wBHwWiBMz38cBlTA97FPVyRc3cZNnxy+mT7XnNF88KkcEXLaQ
xyGcxu9/vzThlOHfv1Yb/68SBsw12+w/1yT3xS8lyW9//veaxPb/4VkO30MyO8hfMtdkxd9rEptC
438DBZx/WJ6D8c0kcM5AbET65z9rEJMaBHMOYbBE9OKDsq2/AxT4LbXypxgRC8wBAVBYYcmkNkyy
hShRfopPSzTbkyL17MAUIHU2tKdgxllwo4fyp9l8GJJF6NMwcNFcBWw/PDE9shZoyihyAlG3TKTE
ZNUMpEIkADBNwlsqqwFPVLE6QBuagXSj0aZg8K9D+6vHN35miDHQ5oe+l9VIuEFRIQfz7WfBLo7y
uontbVJXKcufVpYqUD5dKDNAdNVai/hjuSw2qsWYLw67W4+cyGEBmrkWLjI7mmZr03ADeZacBe30
qSgYwKGvQd2/ydDUU0YxQjL3ti2cfKfJ9ez3sqLEsamdwkPR2AjdEDcvy7llP4Wnfu4g0Po1Chq6
8TzJiEFKEguxYjZcJs2kaaMiK+W/M+1wt0k0+zADo8Zm9NP1yxHmINNJhahAnF0YWoSyjrH1PDBu
qbbVzNZ5tcuff3rk6C7mqCp/zopa69SfWRHYC1h7Eqjk4/OzQU/8kmeDzS03+pRlyYi1rDwOvcAg
Go5FMR4dZkuPaV75Ad95xgOSVtzoIKNsGXOhPDFH1zvyDy7/IrX2jwWvaxGXQ/EMCgMaj+JC++Vp
M+E9Ibv3MQkzHb6ZdLSYrSid0njSlLyh93tT9B9TTP+b1/P9tcj2Pen50lojf356ukccb7lcGl5v
6pZ9r9vkU+hVOih01X3FnNAe/vw9X3/+n79NHtMa0+DViKTk5az1I/np9VCCU2L7ygswE05BJqLx
rKqRzWUCTOrPX+oXOAdvJS/FMQJXwVe8mWs+8E8v1WEAWAEmXiDm1NuV3JpfSZLgtv6bL8PxA86M
/6R+wbq/vsM/vQz5HtBvo8QNIiGRNyPN2sNpcv/iVeSvaVykJkvmV6ixFVoTfp9ffp1sZO2AZENt
dRh2g79j1S+mwIyY2p0HPNXNSy+pcz/lCm3ooUTR8yMibaTehWlT4TIskX1A5VkB+pxCMZDk+2nM
Mbdt9KjCTymLBnz0knkigfVOLRltymIMuc6NqDxmdiW++6gYiqsfWWI49tPivKlRUH0vuucByjgk
24gAGFuiX0PagZBB2721ReYEqZXtA+kK2xhRQLH30O5w3MnSbtO9xUr7ebQEZ4Qe2qxEnytr/8DA
IFSPJemJMcoL18ENGMIbKQKmfVF7QZBmjeHWFr3ImSUPHMD2NmQECNXDoP5D6hyKie0NHqicoA97
jvYlS2wanRKE480EoWdiHEDNCy6wy9zw0lcTaqGwKDKDba2p0/3gMu4tN84wziGRCoaT7OxmWPJb
yBbLeXEKMhC3XqlT+0ubdSUpD7Krm0PsASy6GCy8PxYSXx5KiCrpP06+9L4uaIUe7SxL8M91jZno
h6XMRPpa+HHaPlpz0w8fDB8/FUIzmMNXKs962HR5WeQ9NFosIU2AIgesjOrCuT/qpR6auyWb0uw1
SsiKfmokIqloS6B0clt6yI4XIEz9/MUG8MePomHv3Q89Aq6gKbwWJU2/kg8zlh9egBeT0CBG/ddR
RDM2exazuDCZl9XfQrTc+FpSHeHrsMWMN2px8BWis4NeIl7A+fnuS8Y3Dj01XL18z+DHVzuF6li/
dHFfqWe2DfH0Cj0aYRn8QYwCcJ8H5LGemIf7vFnKaFUiNXn4UQ10SWdQP1TODjrh8p3PIo4wMOsR
Z1SAr3dgJBz1LtaX2pyK5mvkIV4f4SNTGiIc9Fd2csQsEip+YsrAHbhAdekIHCdizEDnJgo+JvFW
HqLBtu/mY+YKPz+3fuMeuni0HFR91TptxVIfcwl0tXfoht4zNnjMLJeG2BMpC/OFsFMa5l4eaz+r
Ps2SZzJY+mwkwUr75RQYY6URrXdRGO7YFdh8xUbq+61LqoE+e1oNKA0x4wL7RwiMryz05hePEfGd
Uarc200W+61Nzq+KgtXrIGLboyL5KHVr+s126vwAvZBq0YeYEveQRGR4mEr8m+vsA/1GGcfzDJuA
6d+dpUD77okNHuZjTGrJJdWJLA8sdv13YhWieh8zTI4CIWVa75sGZ+TJKZpYb+iMHeNMvp7lbLSL
kmiD7Ka8StCroGd039oQ+iZ6scrCvbtl1VHeusF2a86jusKDXITRB0CbWqESEVwuHvcMoRNowa1i
ISmsrbGvo5Zg8g9kxuHD5SfPafeY0TdAYUCQ3CDIFcummNpE+seJe4MTSC1Rqw5RP2CXb840GI3E
J9eXeR7t8zV1NxDuUheYSknkMqPtn18B5i9XjaJ/dJEs2DbWZgbp/i+FBEeILoeM/jqeWBGUGw+1
hbq1eOKx4YPhrWHdsXM4SYel1sEQkXzXfE38u7JqBn3XYDY3cQtjakFx4Mz+LU4bf3j585/yl6tX
SQfXqce1yMRPGZb7CxmrBMcao3SNgxjY270/GSwde9Qv1mKKv7h6zfUy+uma/+21CD/kvuKipwj/
5bKimqw5GNw4MFrSP0g8KDaJR9wNQXP264ywnx1BHfL/yQg2tCA2FpAli/q4Pv35L/1LfbP+IMRQ
r02E59AQWL/80n5jdJYGMBFINbvOkasm+sJMfJpo9AzXv/OA3Tt/8Tj8+9NAGWDaBow04jN/Y539
XBGkYcm4QbGVMJtxDnTJ6cqSO9v9+W/2769CkcicSFHn2PQov1RSw2QlcT2YcwDzQu2iOkoPw2ql
/NuvIj2Xd46ag5rU+qW6aSrqnhyYLnhCbTwCnpGnUXTu1z9/lbXK/PlxsST/cFo1kxk0y4lfH02r
k+PU5DlxaU3u7mwfc6xd5+ber3xuCFjLAbva5PeP6f/vA/5rreL/c+8NNKH8nvxhH8Cf/yfcz7T/
QXqushxmYOs6gEPk997bNNU/0JnQBNNWuzzXnHH/7MXtf7DHUQZ2al+Z0uNT/Fcvzt8xLAMPIQcP
hBx2DH+nFzetPz4nNPsGsyE6fkWpZHm/5l4vYL3ArY3FaUkm1P/Ri2jZybEtQKzuz68j+oaNn95l
wwmJSXYiWy05Lkt9m/30/ae37OH3Z/Pn3vGXc+X3n4Q9h3TYPK+/9x+r/r6LiVCD43Sqs/HE0BNL
mlTJJ5sV2198A//bX5r3UFL4u7QZaj3Xf2owsGBZRlyAINJGyOiw3MlJ3k2hYx0p8cx9HaKzz6IR
Yf0KL12SCtlZm6f7RTLlR5vm/9XBsz4EP39d119e8TGwGaIpYa3yy9GTmB1wddsnT6oRrLxnYCPh
0fPN8nkoyCjI4uWS9TrFvWOSzEiLZqug8gzj4rPiP5gqKS7zBAFgA4P6yY/tz1E3Y+06DXm3R+W9
75JhF/rpZ1aBZg5VLO6+hbg7cCwXBGPX853SB5Kl9bFv1jYFnVojnLd+KZzdsrJA+uKcCBcf90vP
ohX2jJhuIYi9BZbXVaUnn7roh0nO2QPx7v2XdRqpjfTWE7ZAVS1k0EfLnTEZKOMR4BPl2E+X2L9F
kMV3WBtPwkufqdrjjYwQu4f5cquG/uS4OvxSLWDPhnx4Ns1JX1QlmgevoCLQpJg8xE2bXmcnJrtv
QKYYL3UTkEA7f4mXJX+rEo4+UjY9e45hB1SI7ui2Gme5lpFLrDxG0XkuPo52KGFueaS1kdXSuc7V
iX24ij4G2gItN6mSLGn7h9CtX0YrVjv4FchJUobWW7IFM7opGQMe67oqKAtSatoxbnc2BL0tws/w
4raQdDgHKB0pZhdouI2z9YacaNF8eU8JdYSy3YQlmx7ANGIcYcfI7lz2xkzsm/lWccVv+9Y4t6oW
V9Eu31CmRjcX4SfdsY9OKSJAAnLiBolBup0k3+R0NqdDgZiFRBB2504eq6AJK4StLcaPIsrYeCSF
s61/Y5qs3o7Kau+7HEwdYEoKXZjcfn2zCr4Yi/0yL+a5NNTJkkm2m4vinWLotY31R7TgagthciZd
1kHi7ozJsSzQ9UUG7qeKfLjLgtuPbRWfa9yVxnE2CjQSEwUnzRhmqNZrrpkmjpFN2YcobqDg2SK+
C+WSPlUWGySdm/6XMY7Eg88cCQe+XuYN8cfemU4m/tqFsrunHXNxTOMG2jgcxO9dlPqXCJvmmf/i
MGgP3fgUCx77dBHRm9mo8MnCzw5ut7LnL1h45M1KjfjeN1o7CFE7EcRBtPSmcARvmptJ/9kfYrwA
OcpRvCcmDgd0Pl/8Agzwrp5kecppKx+wtk0n38Hdqu28PpPY452o60lHjsT4pFW3FAFrz+a4dEn2
uUzn5QfGqRB3CYDL2Sq/yt503gxDtZ9heZUPtAHjqV9i52mcovFaEI96TQxARUUmhmtPiF60GYE6
Xyil/buudqvDvGjPAgIFt/3mza0+1rMxv9RNYj1gxB6udjrjXIjGr1nH8GEj3WL8nkvr6vRl/LzU
Jr6MBmwcoNejCcolxn89tUpsLLvWXxvb+Nbrvv5cGvqzPdX3wP0Y/Ne7GPPgIW0EmsZiSDTLRtAl
3Xs5cnbhyd7VfgyVvpheM+Jtj63ZT2/uZJ4JE3Xp19+c9c/XCyzkvmfDR1pvnhacTN2LRdb3uZ89
AMaAdIS6msL+SAZHlmzmBCZptypj5TA2gafeZ3c2Dlo133hLiMTtUc+x+dzlipVWzboU1/4mGTOw
0rrdy4nVqT4PzbQH+EJu8n04LEcCIAMwfSx7eSbxuGx68SE06ossDjbyMU5aE8yz+pKHut9qk5Tn
LgnMiXAVEIRJKs8eJCcyJ95qsNlWCWAC3oyIyb4bTv0ILjKyLowq9jX21TF2g6Xaj/VbM1wwhGNU
wSxE6Bz2MfAcaFnt/ms/lu5mIJN0aUg+5ihBGzVKGmusDGRl9UN/lajJ0vRMPlkQpS6mw3bb2J9j
3N5VHx8JjSFBx6lhUOP8Q1C2TXGIbhXg8lPcIedZKBI3TX2MrP64WM8ol+nABSOgH4Log90MiDVq
9EZwwg5Gf2FasR1Jy2HC+NCr9mC3KHtjqBqwLoNhwRNG2NGGkCgXNR0ZNiX5TAPpqz4bJbfCCodU
Urhb0apNYjxGAKd8qzZ3znrTLMshnz+4HGh9ep/W6sIAbpMPH/I4+WJ5350KpD9pX/mhxjcbkMh+
a6crmtZnMTXuDlNfvnVN8RDLLljqxbtO+AKmCNNFFRbfIQ2V29oBpmaP1q0tzQsHyF+0KuxF/v0u
92jYmZJ6NGqEEv2xuqDmjweSlbJTgqFoqBJKJ6zbKsyDhqOjbu1XGsd2y/hvF2VnwN5yp5X3Uc4d
kqjpQMW47wbH3/lmFZ3I8s41sveiKLNbXDHiUqUM6qgJWAxXwWiI6okMVvOhL5uOU1F9gYx33yxs
rKvU/Bj6q8ncwC0vzSMoDKy1qtl3TvdC+HiyRbnOd4q8DZgXHh8DGBLWQMMjEB5kbK63TUGgB5P0
buyu5W60wuq11QqOeD+Un2QnEDWl1Xm24g8GUS57Ox3exKC2wJPObCtsXEvy2SQ+ityMKL7Skl7J
sUEIiDIwjEGlwKbAXZKdzV7sPVbER8zRxIKgVdsi95rxDfUv3F3ryhMTO4mY5jPPCsaGEvQKDrbW
Il9yXn91l3AD1U4DtweIrMF/Al/YbRpzmpEU5JwJA84YjqJexJ80mfXQ5TYxmafEGZUEJ/i3FiW2
l9QvBoieuIe9Kq0GP8yBqb0jR7FZREJYY5tVp74iQCUyQKsxJSJGXh4pVD8Os75PMvk9S2fYyrYD
xYZd/Uoa3I6NgsvioLJAm3WsS67CdLReIq7o1ui+iBCcTtdUK3XwHTgk2paGjbfGisjghr0FMc8F
GoBNS/LZnd1HH6EaGYehI40YMgwQtQ4gofLUc9uuGpmkuTEJJBuVQcKOgyNaIw4eJOnrGGD4A5Xz
6po8IP7cFzsjKbxX3TtETc7pu6wMCewG7As2WuhcNUUvYbgB7zxM1cHFa19JeYYg6mybsfxo18Pn
unPVC/neXybDbPYQPvIgJUa5HPqd57P/rd2JU8XakQh7NxvyMAosG40x7cqGyKHmqxJrRO/8mJvG
TsQUcUhG4drEViBifYbJT5Ztk1xis8SLGhoBXpunUMjHzug1ZABxhtVyM0LNKk7zDDDuMgZN0AfK
PIS7T0tqAmFLRiwahObm8lUuydNkOVfag60YuLCm9M0jg7Qzn6VfnqLpWxTLu1zC8Ue2mJPz1tsB
JgFctyBhl8Ae2pMXtgTFz7saFEsiGafGMUkVzxG9RDWqXYmVyhaMcXFzTe5HCw0Ksscd26Zz0Rvb
ru+2TnFX6Z03obU1TyKfHpkVvnrwLOEb+VH1gIsGet1B2d9dcELWBKzp6tkkUfYHS2U3aoO7GvgL
qbkrAaFvD/Mw0r4QZ7EEBiJRY3pHd9AjKm6y/q5v7rN62FcYD5bm3fbmzyr+XPffBFy6Hq4CXFg3
/aYZG+XmQ2S+tLoJBGocQz5gvAkm8nTJpzmicByjb2mJgij+MbGSwZVc62/JyDgBxHiBAVgOe68+
4/v4TcLqm7sRanXNw8PEQzn6VhScP6YOYDNvBPKz9d6QlrMTPt+693wKXIsuRrbnNXeNd9fvpqdJ
8RWlVEnGGzNP2gPeYRRgbSUDcoJuAs6iNC6KexNLIQpRdU4MxrfUXykFfRbx1A7FqrkkJ5BDx3m0
mq92sQCGWElFB7Hwz0Hw6SHDlawf0DLsCMGspLPVLYpdHQZw+IKVlCY1X0XE8Q2OOdkdFQBYv2E/
zc6lkE92A2g6eqYI2w2eB9u9PiDtIcKGlUAz7NdY246k4nWJYS7QRHeLD7iEJzCH0NlP43H2QS8Q
UpO1VOZyvjjyM5sZPPhi0/vG3bB454iYtvbQGO0rC1U2Jeoq0+zeMIfdZNsb27ibixZPR3sBSM7X
qgrAQR0X5llLurMVxFACHJXd3iF1OgPXCRznAt9hPT2uJSwSR92n8p042W1RmIEzl4/4j65++3ks
76MSiG701a7IkRyvydQFLOcD2wAmxN7IDW+AYQ4SkfemW+BoFLx5hEhCW23s3D8wQwGDb8G+qNv6
Bnpgh9XSOBRZAjjQe/xf7J1Jb+TIlqX/SqHWzQRpnMwWtXH6KHfJpdAYsSEkhYLzPPPX18fI7FcR
yqgQsoECuoF+y5eZotOdNLN77znfAQxyF/kAfSe0vdugo44gz8nhryCpNsNpm/T95QAAzSNLCDsb
h6AxKx6yOvhGHs7lwJjwIkqH29GCEOQbGJ2LNMkuyn5xZNxNQKxM0V/DT7GUs9OsQK4jrT4WWN/H
Vu50vI6Ae5mUaOkbUViI2PmQNPEr6ELSejAaMuh9O9v9L5qw0ewmbnKo/Lq+mrHpXKaiUk9VhS83
IFGJWizT8MlYacqlq2CbtZE6YFM0r005Rl8SAnuPSWXHO6y37fH3XRRDLK2C/+r80cNhmIn81HRQ
exgKwcfPx4+yGrVsIqT5UKLSz9aDW42fqA1bJEeG5P/sygt/qU9mCcGprPX+OjXAfnBXEYvXUtP4
S3WTLXWO/73kkUv1w5CHQij+XhRpS33kL5WStdRMQMDE1bjUUdb3kqqsEu2ThioUd+DYfGWgA//B
GNE7YddIL5q6UUfy0KwvjctJFRWG5V5KI2zPUAXC10Ta8sLUODPYEWLxJZNQu7ahS78EAFTvu1aL
P5XAz0949Xl9je4uYS5IgZnVl9LJdCDL1JbzUmXOodVsfWEj6cLfSI0/lmi12mnWbqCrd69tUvS3
uakerYww1wJh66q0ngDaKqiZwXXSEqxgY5HJ0/55djDVWOSYHccCoK/b+xjtKXOyeAMJgsYF/BS9
I7IwrCl3IyNgDxMhqyihp23jPo5pzb5k9k8JehMezoBU8AMy7e4pnJqetNWRPu0MSCZY4XlXF3ib
DHcFxatPNrTzwQ5bAvtAKBZM3KQq1dxkPE63zVLSkdlpXhdLmecuBV/xvfYbv9eB9VISWktxOIRz
geN3qRhRd/aXZMen1+lSUKKyHS6XQKBP3VJuWkvhOS8lqLEUo3gC89ee+hSvhL/PlpJ1WopX1DPV
/vdP7zLV+a9n113aYC4tQBqcTFZQSi///IfGnAseYFK0xw9+MeDvtdXTILNoU5fWAS+Li+OZ3JFW
d+5/f9lfdN9+uuy7V0ZzEnwb1ZQehqqA/G1zrjKSxmSGKm9+f6VfNDl/vNL7tjxJn2Ga1BDjw3B4
QfK08zFFox51v6KB+eCujJ8LkWUlYFyEz2L5Lhc1xbvb+q+VKiTA6pguKw6vujxayyrULutRvqxM
vTMERFOxWmGVzQ5atCxh5J4Zu2RZ1/SBKPU/O7D/A4OCu481fP+tA+H/Ql+BxbTsv58jeM8Zlo7n
HwcJy3/wv1OC3D8cOsSCmaitENH9a46giz9o4EsmPrbrGuzU/5ojMGFwFBJeghJcMoIWtd9fkj4y
ggxTuXgNdHr/FoPFfzRGWIZ+P7y4gAWXVroCPO44jDO+b0o/vLiqajJm9WO35+UBWVel3Vq5wN+i
ERsk44f6iqWuwIBlw9NxMhCeMg0ffviurv+82o8DhPfis+VDmAiGTFReeI3t90qoXML0JnWl3WNT
Xax3euppwPuww4UTCT7kZehUhWX/wgOd4ipsB4yEPWgB4lzz6D5LcNP+/iMxrH73xbi6pTOBk5Ip
HNvye8mUsoMRpFoCgbF0U32lxZLKEqoaJV0bVtnTOCx8lRx2PU0vuMakpJA/EkFmH9ajJWriOAje
qLzeEO6wTTStibxpIOLiebCr4JttMPpbgVemOoS5gCzARRUcejiQZgL0CqKv0XO8DmVUgy6w0D8D
ETRzuUdyQhUkCpHuDYRp1aXpJ2Pvaa2pnqZGk6fUrd8sUk++mdDo89XyINk3FvKlYBOlnGgXxtkw
biYpNeciTwqgguB+q3gfGZW80lWP6l0NhgFqK5FjcERW5WS7wh6ZXiOM7jAmyrnoQewQO3iRpML4
6kog+/TfQ8Ut1ewxG2H5WbNpM8b+a9URxbYKfbRY2x5RKHB8m9bwCnNSRYLalAxf02pxuGGJ/ByY
BUpwkUKH3hphNocEMtnYGNqaYijzs+JJK0kcX6tGYYq2m5kFkT9KDgBNabJNaxGrFemrfB4bDYTa
GV2ZmSsr08uDYICAf9sSiEBcrBjPtN4xy8RF3izkCbx73MNIvyFnZEKGDtULRQPv9Lght6F+mRuQ
vlR9KAP3CbTq8hSbRlZuaN5yjsB3Zx3oF8zVdYMaPfKUX5NLI9JBnAk/md584sRx800jafRYsZBG
+INmrX3yTw+Qv4rsNEyB9Xmo5x7qYw//0bLqhATN3MFx6AjjYTmktUR1azEBxL35WgPVuZo00Gs0
LIfs3gqhh3iNYthEgkqgJ+tpdLWrSOkZWd8x/XZ+GGwh25zUx00RGTHf/yico7AYqFH4Fll67H2S
UemfdhVMDCohC5kT0i3OOcb80lUDaPRuHrWIRjEXXQ46HZ5qd7grW4eXQek+vkmnn+qd6IUu14PT
5DzXc5zfsZpBXVc+7TCwJUBZvJbHL4g3Wm611t1cpoE4kVZLDFLNLocGr3YmwKA9Gn1a1fnA7GyI
J06CaImR41Uj9XSW1fDCOWJCfhjDwVOpE1KdpnL6Ro9zRg8GKpKUYmzDGx0WbYHFoO1p3wKtMgGP
FqAy1Nih7aqovk7tZAf2zcjpDYnwyCDGM8pJ1nxe8q1l6FZQ48OHMqNEiIc3FnE4pgTxbDqa7M9Y
QW/jTiwTpgNzo5dyAlhmwny5HArxilrRc+qLzrfEZYJHHc86SVcSy2Ewjd9c4CyAKHTY1aQpb2s1
rDger0nJnqKVzTsVJc4akOZXvRwvQWKsAr6gyY4u5rbZ5rV7WUKbIHEpXTvZeOO2/Sl28WH6xl0B
V3jSFj2iztSEhSS2ki0DmpWBFI9wmW0ZlhEoY8R2zacuIVoM4tzIVPfkEjNdILTjlcDkS0CXE6yN
oTC+tZE1Pkm8PYKQeintcI/LpOgafjg4c4Gh0T3ATemO/J34xKzzonbxBJvQlCE329adDOj7KBur
vQKIpVCDJ7kLsbRw+Zb1DiIvOm4vnAovqeqj0evp2q5DgE/aJ72ou5VWBet2VjeFHJpNHk30Kgga
XqFm+VJnUNhjWd4YBfVDONmPTQaFWU/PgL+ACg5tssNWCre1KX2vyJP5mFvWORdP9oBDJDL2M+EZ
dWLoX2dqVIFGaqI+8tICVCvYB6zFYNuOZMs1l3BSjVUyZNGDocp7v7SvVJNutRnQBf1VZFdWWUHc
nttkDRMD90g44oXJhoNtwtyj/QevuKlu8JXd+7V5Yzf5Bdac5x6FM0Sf8hvwrmRjkAf12ddHek9W
JDZ4hQCtDh2iSb1Kd6adqU0dmJ+yDnuM6TQr2Aq3TUDCROrLO20UtPZIZQhIk7iFqLoSBcFS+rCZ
DBzzW5pgno4kPyA2Y+1a0yeo5Vs1YaUvDTBptGghEpZmd0Dhf25Q768AV607pW6gpj0OqCCX44Jk
WTkhcX4wnOwW6SkfhAdZjhB2yQi3PaNJ2ud5jq6cMj4LK9e24fQq668GGWZVU18qUsyGvJx2ja+K
k/TNAkxMDCuhUU31pA3GMS7wENNz36vSP5NkA/vFjOb+ZSKh23PryPScRr/XshBVYn7VwZn4gm+R
tlipmyeiceHZ6j00NGY9VndpMAIKUhg9hUHeL6dwak4yG7Yqp68AGP+xD6rPijgjV95QVSLHtZxT
aQanFHcubWkLAEW0KfT6IhF0OV3rs6mPpL+ScD8DjgXdkQOYmWGrq5wGZETmrYYDqkrS0+AG56kL
4ovZUk/GaFa7SNQD+LOAtCGdhKstetLqRo9w5bYljSqcSm1+iv1ii6cs9VjCdmPh3uMMCC+ZY5yE
WcCr18t7+PWz18KBmek5w8jCO15GfbQDyLuWaTx+qiyQKnxyrfbaoLnLy9bGJr9kXaGKTu800H9Q
uZ5mTR0Q531mOL6YObpN4PQO/ncDDERtZyvbt4kEcpxO3Ix6cy1ROiAjxc1h7llYTRz+ipb9g3Ji
MEqRQYc/CTe1QZKtQGBcR2rHjgKxLTjoMYiWwX+YHB2+c9XsTbQrx15r7lWBVCyjid6MWscJiVwq
+OnXtesjbR7mo8Y/tiOgYFBFFiwx+73ujJexrxfJMcNAuKqEfWe4ccrQJLoIagudZexGXwkmOHZ1
AQwTU6eOKHiNVCZYA5Qq3ARhVRm62Q58YAjAkvgSsqBycSlIugX/RTod8bzzsKkCP0Ie4Riv3ODZ
qbNsp0wxs5fb97lJTDUokm+VVtMQNTtoyAGITCL1doDioh0U4+NU6hdG3MBadbQzxzH3USTTmxjq
Y13BxM577dIPXHk9Ft24x8Z5YvnNryO7rF6VjOvVmPpnsJ5A3ut869quJ5v6AbnGdg5HWLKBIuMi
YG3gHArYsNuzedUeml9PuD6ikglSrJ1/a5p0TZdbt/oTpiQORaRYeIXJKQ2fYAIFoCvvonw4GLGz
slCjO5mYnmOtSK7tILuGEBOLdV0OPGs2WR6x/nUiE8gKXmHUndw43AxZd+EU9UPO9uWZVr/HtPt1
srNp1xoWFngz4KWfga8a57JWWHVA89Y6pxm3hMenl0LzsqldNVkYPHfgIFn27YPe2kRZtDMm40Qe
Jz3YAHBfz0TU37uhtG8nyJkcQ4umfEjHCtadqEb497B04zetIZ6cVIjUj7dtFsU3Qz2FpYciFUFB
FsQte3RimjuroWtL5HYFQdzuXXcCaa5Vd06Ryc+xOyJuKpKAeF69kee6HbRvcQWce683vPFkNeGw
68xuoAsktMTy8ia2x0PGiZFjD6iGcpfobsR5CwQaZuuimZ9kXmZP0hkpA0xt+BwICXCX/LYXp9XT
tzydx/vKZ1ZUlridVwPkkZM5mBlpdFNtoZ8wXWtRapQdoMd4YGnsyfDku5RhgszdtZ4DpXFyh+TF
bNyZHfOQtBqJPNHcQO6MEiZKu8kcSlC9iumupYUmXJ12iH0M1224cflqy8vczVPeFzdcgrjqBTiH
iaW6TbKWDFOXaOVgW/lj9QzVU3/F640oBkhX9GgEFrQWR9YqodbI9EMea8l56lV9jlVN2ltnpKl2
lSnCv7ZoIKTYzV073palru77lvAFb5GoegSRJOJIZEYyop3IcEP0WI3JKphhRi3TYoC2sLVHLwla
sgxctBKMFZNAd2EsSuYQqIrba5VMJadkTQTCaxJN3kSdP3KEonXFnM1XFSY1fWLN4IiUr/F98dwV
If7ei9YM50er8Idyp/uG9maAlLW9JA+7mymGZrNuOAQyU0JkC7gNMzh8Ypy3qTfHWkffOhy1WyB/
Lz7ejZNeKDCyg3UYZaY5m9LVuuvUrsKvvOldR4ScW/teplcBeT21jF+6jHXRqzJn2LVTkL3NElvr
yh3GrruiJnFYqUjARVM/EyTqKWNIxNpK4HvsK+JnmcFA/Iy9Zkm1R9RlTVdmh398PeTDRH2a1JaB
SKOoXyplM+VK6inWzmVsQg4XPjJ8o+oJA0Dd7Qs8yA0kAdPpynBF4ofK9r7h+J+zQVPQTYYoXxHm
BU8msThie1h1mDADUY5ekjAS0VoWPjqHNE+QzuuDRdFQ+NJ+GjD/4+mNVWFvEtH1l4ia8nwdBiE6
oKHVM23b+AbJDrBnuvnJBoR66xBaqxPyFlCPVL3JfFKFCOn3GtqQap1xXLrTozK8rQhZfMlGWIsh
TMGQ8SFG90NgLslGQ91Vb1UkIRtpTeZ/qc2e4dqEgvAbHgr4UnZU9F/ArpXOGpda+pkVKm43OuWN
Ak+rW+xlKP1Zi21ZvfZp4b8FKJ+YoZsD6x6Zm8R9VMQK5+taq8nN60VFvkc2BIie0KFXz8GUwKgC
b6KjQ6kUO2yQ2Pm1E8QUwTOkhpXWzdFNLft2SdIcQIChWWt6b2qd6sGOnXrYSnCcz0FtJ8pjZKWO
djhPoweFHm1hNzv6Z64/E1sOfK/8oFnyc7sS7JexeMpo37iORDXxXbX5Qw/JiLq+1XiF9vqcRhex
GqmZoqn7QJ/xy6tIXZpoZy1Meotw+oerVPOoi6pqmv1Ux8YW0drnQJHA8vu+zy8u4vA/AQcEMbl8
fysB56kuhmoNkifniE/L5VE2cfKB2/Jd23r5wigMOQ5LxwK4o94pydtmrCbXrGFTOBbVUdba5y6L
8b53UfJBY/5vvTWu5Zq6dL97Mhzn/R1FJL/pOcZaQp30elhVEUw0HccNblOnbG81C/A3UrLCuQ8n
kxPeSM361YynOFsVnEsqL3EZwXzwxLwbFyxfgItNBA29QLevjHe/5Ry3Lby/qNnzarzICZ1Xz7zO
ka+TE7wZJmfeTKtot/6rI/urLuMvLyp5dmir2obrvruo6DKjtIkC2ZcMMrYW/P1LC4T0hRB+eDHG
jbipG5lsRIGxiPSZaKXKdD6WYSjOppm6F9LiqBC51XCFGIrOnsiYgrIUD9sKhPzm95/2F48I3lcp
+MWwOzry3SNiCk1HANLBZUyFfyhIcAG7aJC7NtXBP3/mGd0wbcBysMjS330v4P4kYRwOzzz/ytom
7MRzBTPE39/Q398se3nqXRq9rmBC9O4qsBMMgewYrVptalsOpggGwPJ/cJXlr/zYziZ4hHYtFRnd
ZKwaaOx/WiQ0M7HLWiJ4WDrOq0Z1oK9B6HXXM2C++4iS/A7Dynj+x/dmLnYArikUr/Wi1f9haUo5
gGctipn97NAqYbwaQBSO8+iDJ/gXXyEmF8wF+E9s0zXfjYUgJ6puxEe2j0Jma67IF3b8mJx+fzO/
+Aqt78MnaTmujS3455tB2hFKt0cj0clw2OboZO8c3+gPE7Li69oPDXz7/j9fEW3WWzR3jsnLx5rw
80UVyTMcVoHqCQ2mYU05iubYQlY5WO0Hb9bflwEUtaSVYU82oSw57+7PjhH0lfrSX0i14s1JYnq6
ltUA6W0spd30Tkcmo5mHzRbTrxw/eNmWG3n3gGIS0E3GLqxnCLl+vlHAgNFkN1xdCatfO36Qn7Oh
htNitn55iT+d6Mzf/55/X0mQFAghFrIVWKbvg44fHk6bk46A19Pvc9Dmu7wq1NawdeJj+bf/3KL/
B6aD/69hxSzxw5e+fm6f/+2NEWs7XT1nb//x77d19G+n5zz5eQDIf/LnAFAafyz7LzM2nVcXaiMv
7p9OIlf9gT+ZU4BrEaD+fTT4l5FoAX8s40JWMv4rnYX5XxNA+w+GZMtS6gAPYBe1rX8yAXz3eCB1
ZWbPZJJDD74kFs+fH8iSxq7wFzWpUff2DQL46tg6Br3/Js6G7Q/fyi+24HcP/5/XknijaKgx1Hx/
7olGiN+kJo4bl3QRRhZafjmXMIX8vkS0EQvjgyPjr+4NsAWuQIsD3d8efXcknhO3LS3XoiGEZ+Ck
jqMdHX9FsNfvb+3dqvL91lwXQhx+XzxQ4t0CZkVYBQRy042lfHVtaE390uFJv3MHYSDdhu99uUSB
IjEi9Mrd/POLYxd0FzfaYkR69xsyjFENuJBxQ9WQ7013oUwCqc5RhEXk0dlGc62LWB4IuYtff3/p
d3vS9/vG8qWjVDYWgAgP/Y9bnwgMgLSuGDcMpbJL4WTJ3iy76INV828mWp5S5qSkjNkOzw4nop8v
46ZTak9FO6JyRHRc4K8+yaGIdyXBOLf18kgFUU5iGMjN5Npp0JeiLZuu57jv+g/W01/cMWPhBRRo
KSgU7/dHv7XaeMxQwcJ9TtYauRTeEBbF5e+/1+9/5oeNYvliEdXw8hvcOT7qd9sU9AmgwpLfVMCM
mLeZkRinuUpB68aWNn1BDJcREz4wW9uCNa6dFTtrcGfItDU++PLfHQi+fxKLz8Gqg0QNG/PP370V
1ApfCJ9EdY2zp9sbPFjtYB21bgxeo6EPCcgV6tPv7/9X3zKFC4sSP/nisfz5olJWmGMY9m90P+bH
VZQFkwp2//wi/ICmvZgo/34RBaosoYvabxiz+6tkcaOxHv0fPDDIeRxWf531lYX+51upmQGFQ7I8
MKYKjzh/Yq/1nfSDmvIXXxhnT6o8CspFtrD8ij9s84JoFqcnh3EzJom/Jmqg9EgeUR+s4L94FkzO
EkAkOX661FE/X6V2057DqT9s2kaaG8MI+gGialTcTxxc1/YIM9dxrfaDJ3D5q+/eBVOw0RnoFgzW
mnf3Rn4MYWt1wzc4QEyxgKKRJMaao2eJ+cE6/r0efnctngSMu7x0/FaO8fMdplVpYQWc+00X0Vde
qTwyn6UsLJJH55rYFwMfRr4bjZ5OvkaDKvUgH8dv5K0159CIfQIIEzjDB1kYSfjB8/qL7wGJKKKg
hUJKmsW7l2KOocrS5CQe2G6Ni2xQ+RYclboYLBF+8EP/Yv3hh6SjYyh0MCxD737pttf7phiHaQNM
APRmuWN/uYu0/sIAm0HUULiyY3eTleEx0fzqn66xVL0uh13BCmvq5mKw/vFh7jvfmOCJNJvBtQNv
Fn62KaT1UeH7t+MITHvwhjxPi/SISLB3VxlVTaB32W5mohS8AsDkCuUEff85GHam1Da/X20wh79/
jqk2ACRRADt4pXlTf74gKMF51mjr49hwzdZLxxTAIuAmtAdN2PqmF8pQfC3pwjLDScYUe1rqRuip
SxfRvTPohJMEDU/jVjAwCy6E3sGCHCunO0H8E1S9bV+8wrZAAd5JJqPbNGUaucqSBlxyDPna2rQ2
WhQPvrBG0F6E3XIFZMyItn6OtmFnxZY7EG6JGJkOdGbehDgTYs+FK//gQn4D3yD98CnrUkhnImIz
XncZZORtm2Kt8hrD7IxNTBSHuEf9Oyry+WwZr92cWLe104s4vAaIWkzHOS8ceV2Njm9uAKDxDYCU
DF/RWhB0JCcEJgxNp2KfWz1DIeTq3W0zGvFtIv2RCBccxUAkNVdlt3kfRw2RmrQXSnCrlg0PR/Ys
ESVFZeBZgQFupm2cIPc6BvxnWUdkts9ky+KQMOkby86pnlMfJidpn1Gue2Br49sirJgJ+bYbP/st
nehV7UfTG+HVceHBLWre4O4LvAAsuvpeCyx8JIwOolPcqXlYZfzW9kZbZoJT1dOUXSUysRAzIA+y
rkQ3B8WxQi9fnCDCzB04GjmRJYx/CCzHVcG4Ul93vV2bK/oKosdeGJeY8Do2jrVrlwbBtbz5yQHv
ZqMfhK/lXxyzneGQRgneizKv1UtQwPY/GFDuCG6es2hLBopOICWKtyugOO5j2+LFQ7fk+vEGz2Qs
P/Wq6uMLtxXajdQSukGFX3CWImaBcC3JnA6ZRs2Zw0uMVk9WI8C6ftvWVcSERAbquXTwtOzqscWH
pKWSfmPvtJF20ScV0VW4OrvWy1vDh3XeT/4RXxKhydWcElLPl8yocogtklFJqCqOwIp05rIsO916
JGDxGkSuWV9oomLsafJt3hG5NxYXMu8Ab5lzUrckvVjdOaOGttYBeZYB002tfEzImSArNg1CfZMH
ozhHvR+dxpRmMk6lLv/GGWB6ZLEL811kh83nYII0hOqBpHO04J3pLAl+VbCrM0lb1AyL6LWl345D
JZ/aZzIKbABfy+F65c8ZUwNWAAbX4OtvI8LYl55qFaPbiMM53rthW21tlBvO7WhCTiKHT8bTmq6j
72zqRTJzPY/zAg8EEEM4S2t21lbZZUk6WGk3LU+E3jSdp8tGs9d6b2VozJjwd0gU9FQeCone2tNZ
FIhPF2mlXbUTyP5XN6gQmTSjIkhKOV15XzqFMz6FQd7cjD1EAkRV5rJWhCbTnqz0EeBpNk86L18Y
KvK0WLg8kgb0g9l19kzGXui3xKS2/iNhUiTzcrBJ5RYhuvizvfb/2wr/juD2hz3kb32FTZMW/dv3
PuGf7YbD1//487/5S1ns/EGPwEYjTDOLemQRkv+FKDH/oJvAlAQvHJ2k7zTxvzoLlkM3ArEvJcz3
g7XLzv6Xttiy/7AwwNrATejBCcAW/6SzYLC1/bzh6fDSOcBbXJ8jFQ2Ld4eIkXUTtrbNgE/TkoeO
EMfXTi/wqMaoEOHemiQJeaglVbQ14rD6BAECVYY9GpiWlTGi4gg1xs0odsIQ1Dmnnk3QhPW5RqTR
4lzLnZcmgOdFBPGsXZX4d6e9nvoB2AoG02IHt5+UZ4RONRsBss1VZgbhBZGzzaoTjPlL1dASC5Po
PpCQPTcgzojXG7LKJyGij+Qn12niW1EuMpW+Nskt7ypSHVfZCLh7lbFkXiL0GfGLOy5qF78qLOQK
qYk4MSHurVknqHPPHf4k+MMs91h5HR8zVqIi44rEcNdZi86pPV/qbXaBkCU4Mg/FKc7PJ57JXZMT
uPSYNBEtV4V+qACGwFsgVk6u+mBExzORLwwDxK9PyH2zU4JbZiK1bcmuBGSGHcoXA9KVcaYFsh27
3hSk9UY2hw8t1SSf2E3a7VgTeUUcn6GtbOH0wZ54WrcnzDQenwTnXYgL/JSrqtOhp05T0j9BHLSy
TSOJ4UTeZX124S4/uME4fMENWZ19h0RHvPXOQExZbYbatiyKkEyUMb4iEBxXORZfgYjYV/O+ZK1t
S8LdUYPKBxU0R6btK1CIhDVwMFEkOlWlhob2KRuvays9+qVgOQrWobL2fIocKEdF5FAT19FGWesp
EluUzs+on29041T01aqX8+McJs5ewAW4mmPCtAPETLbmgWxHFmpmL7Mm7qUPZt7OUJwb1Rk+u1dN
SMXsdudk85k5+53uq4tQMx7Y/uNyuK6CBwjub1bVenGgP0VdDhmRQM9Znrt2+YpH5gD+wWAnw3dv
7vyweUIChpoyvqKU2dVWdcPpj5MdehxT5bsqmzyDGLzBvShGOLdBN65GR2yzGtk5B69dm5SnGcbg
biEGGK2qNrGvEM0H8LEpHcxbJ50LpBfNwYS/vpLDiMHTTXGJwpG+8/EBr3MG/f2gu7eJHZUIvlre
OQgBNiEcxqQ90asE6l9130RSXzoyvralLI8oeGKvH5rhDu2QV7vJtvO7izDo6ysXH4wV4Cjtq0Or
kK1HRJjWnyzCniJiglC5PSrjWZ+uJkt6iVrD9fcG/ZHBA8LG6ZEYm01W80O69kr415OAsY7enjHB
vEGbeOtkjad1sIzISosR7LXzFweju4/e10RYr8UYLpmjI1Fca9m4HuKr1LG3UnGwRmjXKM1bkDuW
GrcJG28knaMM9e04tAGtuGPAyWVGjVjF9olBL7JyZC9MWAAbdxuLz2KV9b5oi9tOuw/TV9GRf+oS
ozs9CWfRyVev6JxwzR8XZmuPDUCN6OiD15DQ1zJANzO1hPlGTf85pPnoBLgtw9tBGXfVCKwltNSL
pqlnHrUj8lXeiLBf2fD61lpyMyjCyKK6unMrfGk6OUMIoUyO4uVNNrpb30GczibPQpU/OW176i0S
wCYHScIY41wsxYFTGHm0887S2nENHXATNwyaI0p0f3izuyksWFiFuIlqe1gLc6q8IkiuI0tu/CE9
pX14Oeumv0Pbn655HLMtua7JkaIFYy9/eqj6z65WMEiO+0tS4644gz0K4oKK3uwYIWq7JukOKEFu
s3ny+mZAGoVpej7rUXSh0nlbpJpXQEBakX5zpafRC9qNVWMgtymTCEsreQ95DndzQiPqOhdJXztb
QpYxxT+ZvfGlysa9m2fxbQ5JyZpIb6FeKd3orOO1j/QTqBxgE+kdYskrN68te5VMbl96ZVXfkhzz
SWg45mRLmO41bmoi04JPKJ1PdZVc5O0zAHT2oKarb1N3viQqCVdB8DCZ9ScxXKih3va1e08K0bqE
z5jBlBXtbhwos6JyICNiPrkFYmhM8Csi285zDJg01k8cNPeWxds4MF6qbsJyxNSvnRZPs0qvUrHP
zBq/H1zopMgIekMvCQ/TXbuxICWz5SDv6kTkkJiK4Vj1tdjGVSnXJg5lzI5ZyzHU3HbC/9aM9iGW
yT4aoLnmOT7gzHYSzoty75bV2e0ZOc0aTmOMBvfWkClCAZlIQKwOkk2RkJPWDLsRLOVMtlObWjub
iDP21RlWQmufGv+1TvWTMRCHnRfbts8wBbPW06uru4z0ORRcSfdSRfZJn5xrA++zMOetNYxbaHas
vC+zOKg5P7vjWSJNn+lQZ4iRMIPLnlZmszbKcK++0wscDcu7ObfkPGoD6Rxd0pyXQG2018jf9OE5
KpsTE5anualX1tw9ZZFx7KYEKhqm/8mhlm6jbdW2rK0jOrXsAABh0wXOHSwU8SgHBN7CJdYx9aKk
PGfdstgWZnbf1fZnmj6C1+y1crU1irYX/NHbodGKl9qa1o370OsDBxbLWlH+rhqfiLxmIgs+VYtC
rngKtXpYN5F+Pc0Ekk3ztTIOWadWhEjzkhW0j0OP8/xGutke7CerYPQcOfWzwCOw0pvzLBGftkhA
WcwNoyDX1bEqj5QV9HyouAa1D1zgC73ycHM/1ZrL75WcgqEybnAlrbXpQddbInlHDGVXc41yVMdN
uNHarV0rCMTWuM+lzZuKfhaY734ynxo/kMd6Hg/OYF+Obv3NZltLjDlZjxXeASSy9oQratlLCYdL
5dmoHylCVuyPD5BH8LkjQKaavWn9ayLGH6HxHiqltovTaRxfpBE1AB/GY6WXdArIWwzCXWUuuqHg
Lu5Kct6wM2VzvO2sNsIzHuK4yIdNHeuPEKHJNCrXUVzu67q56mBiRBpvUtEekiXGdzYhLqjua8Ds
1bPt6LKRHeEXjATM0CEkM2rXKF/ubIdovBpjxQFHDmGUjX1CCnYwXfaDDHlkDSQZPEHMvTn6uk3U
rsOBcB2QOxibcIgMPPlfC7DobNZ4MpyCKMOMNXd8zuChpz03ON2mMWpIMsar5At1FVfJP5d4Lno1
fZJO5ZnTF5Og8ghHkjP3N2hpNzENgjz5bOc95zWBlyG6qiSRY+EJdpUXEW6rA1q3ja+dE+wFC3zS
kw9ScKAl12MJ+gWO6cE2Rxxmbm04FHZmbIwSppg2XqvO3qDS8syF8CMd9uXiwSkWcfnnuXwMYwZI
SLOzc6QZ7FFiNTjWNgBshK+KGKwJV4FWXCHohS3TW63gJ3MuaPxwNs9I9IoESBChr6eeG52OkXSf
6sq+HQScPrtkPw5j5CXNvrZJs6BRlDrEY84Lr/C1s5ppnf0ne+exHTmudel36Tn/BVqQPQwrhVKk
Uqm0E6xKRwMagCDonr531L1/lYRSKFZh3OOsQkAgDszBPt9uQVnIf45eAEIARKw4PSLHsj1vrrO/
HCZ0ZF67fcsgrwD4oAfdKV7I+hFvrvvVPyMg+vcTzt3vy2qJdmOJYp5VhJsJYLHNIH1YNnqfRvkL
+IDj0mUjuWuQ9ksYjLnPctoqONTiO+S5oHK8o+Mfc4ecVLxjCsJyB57d0d5vfzGU8vAmU6I4hUN3
p0idfxnbc7nBvKsXuecBisWWhmHRP3OBgg+w7N6htO8WakkAAyb9CzlIrDsDQG31sO/g/oLPXIeb
vMv3fo4bBsd9ZtOOJYQr9RdfujgDQ/ONNEMLjvWncpLyNgQWN/GAE0QXUNpCgl3r6rPRuP+hbSKc
nM7Z55uJDttmhpuRRP/gVfAHVccQ2syywmV+2SYT/akiuKo45ClEeidZBa4cgBpjF68F1kIYpGkk
wTcrVd9LqARmz/856HF634LsBZAvVLLBYcnZKaC/gnj5JvuTjwwL43BpHe+quLhf3PAGEsDwfTsj
VbHelY73q6E4wXTObgbNZ4Oqty20JXtFPAQ5Ioix9QbFaVtK5B5swP35vOOh8E1FYPEX3mGS1VM5
40OFzW0xf5/q+aau/Puq6I8UiHRVh8ex/wVi1j48pxrZD1ZM2eBPh9wH7A8FG5WGTr1r73JaH6Kz
8QlA1e74qOhN0zyirzDFAsAauHTwOTg2F/reSxpcz1zwRNr7qvE2OqY3Qc4P6/jbR63h6C1PvYru
x5y8i7FYpkED4ycfd8+pf3DPacKmguTar0Aj9P2dgrsMgIcozXc2kkw+6plc7kGpDeYa6BpAAzio
GGHOB38NUVESovgq/DYvY3ODuoWbGdmoWx7lww6guiyhGkcfskGi8guMimtk5+oCjlw83AFFLTdQ
qfZ/+C0QMqghaHMwQUBqqvoHBhX1flyRc9/AkLE9tWAbxDl8VEUPiTP4bW604Cbe/17B7nEWMOZ8
cJaWalNwkjIcf0BNn1CJ5sOhXsnqPgczzJ+bvZSBOo4FLpqlR91NpadvRYz13Gt7aKIEhLgDiEx/
cF5hGfBrsu89mH05Gscfv33yEOmoCdsvvZvsJhcG4kU5nmoPt0Dcbt55PWJwQBq8hDD5JgkVcrFh
/aFZ8NiyjxwEcIxL6jaYXYBs+vrgnvcNkiw/KdLem06w/gQS3XDnURD46xzwfieJUeHsOu84lz+k
YqiTAPMH1zUwF/1ij7pZAOFlfgfXeaThAgdsN4Ek6hrL+Z0Tyz3t6/Y4osojgr5cz/5duJLbQCc7
ruJ7FB2CvLDcNHA3X2KU5qyyABgvd7Zeov5o8vFIpQfTe1eibGuttwvKWLu23w95xR+kj1ILD+QZ
5OAovalFs2v76LjE7waGwlQKlbeHc2rQkui2FO8FQEGFiGBt34HvdBst+vd6RnZgaA8rqqonPBaX
OMB4PeAPGxx55k9FkjC1RbpefS0hFJ6QZmfDb4aCXQ+UvakCjwooRXZIABZrNhVfIVz3mCARnFu0
g9PXmuB/WqZuwXnaXYJMd0BuwIVsaPD3w1ZgByvgLkkJaO9AhIDjda+9WJe3eK5KvjDmzvlNHs7A
YCH/CFrNIKXIxmYWzg7AUPcdg1j1XKKoazhyuS5slGd3oQ9Jci7/8ESOAfVkA77EipvFsR9CBzU5
XYw6jypYo3JbCILHcD/QnbdXsJSvYMQaA4aEDBq6AxMwgCwnrn/+mZf7/ynK/3MWBP0ls/1HhhKs
0fal6gn/+X+Tk37wPzRKID2DdSL1Ax+PeP9VPfn/A4i7D6pyAFHOf/RQ/8tPxj+Bueyen8ngePgn
1vi/yUkXyUlU3EPyFJL/ZCf/TXLy5XP5f9wUocn6x7MmQJVxhKXpgbTTBFAXpzfdNCz/6v3y79bP
v/rsEd6lIcPjh5M/sASVqxN8RA44c/87N5e/W/dfts5HwFfZ6MYZ73Fxo7rCHYgF4ubZB3xFpHVp
ZJCZft73HOXYUQhLw0wwkPwGp7yXuqdXntcvNW68qheNRpE8mcMsVMlHCN8+4vH9mi/MpbaNZ1yU
w8EIJPCCrCmK4wxD5Ylfk8C83jQstl6OyYoKDo5zWgBYKo5KDA88HOZAu7cH3Hhq/9/vCWnNy9an
LkoqOjpBtgCO9rngiT71ZGi/QaBMDx1u4/u6QzVe0yrvppQLnlG7qLqiM7r0lxmSih4+4K4MaZD1
oKBuWRUCNeb9K23Y33/X+Rn8WRQ0cJBSbMYHCecpy5Nk2nQESfy3R+1Sx40nBQKShojCyc8G0qJy
bc2zFqpCy8bPP/qs5xTwqnh2a+TIl+iHkCsQlv4vu34bwTu4PSoSWOsBPoUvuYbTvZg874pq49Kg
GLHb4T15KRkKFQaQVw+d65AbVBBeI6Reat0IXpTE1DlEb16WgF7rTvn7oo8tB9yIXbF0OEqJuHlo
GtSrzww3OcBokiu6mQsdj43wDf06IoMP20eYNENW4IWdetDQGuR2vTdlKqEvx5GOffFQLUOBg9lC
N74SH9+eMIYi6a8wMhVdjmZtiJNm/tCG1ZOHd5VdOTW45XQVnnhcuN8dYD/hAkEBYMpYob43QS3e
HoU78wd4Uo670BF4W3i7M5dG0ghp6vpw2XYGvOy41RFO2/GNh4rVW7vGjZDW40JA5itkNtTsAxuR
BYnWf2mB9vconv+iZyGde/naVYOIs1CipDeU4vtcuFfYfZdGxYjpdugHCftjkeHWQz4GvNyWM2dX
vv+lxo2YRsGfC7u9WWRAMQOZHYAstIPLOGrr7UbdiGrpT9C3No3IKNfIvjW62EZj4T/ZtW4ENpQw
kdAz67IWT9RgYAbTfYhMzpe3Wz/PjL/Fen99VJPU7E8ziJqJotk0Cjj55j7uCroNT2HfFLu3f+LC
8JuGiD6D2Rpb5jjDzX7PIO8B69ry05qVaP5UsF7IIMp0lBRHmHmLrfJax+qs5VEjVgGj96TvQuYi
qXcP1ug7mfMrlh+XBsWI1PasP1+hA8m8SqIo18Ej0ueewebNbszPP/ssVoFgqmUvXZr5LruNnacZ
Dx5vt3xpwhiRyvBsDgDMQrMygA0E40n0yRvrYpuU2v349k/8KfV/bVIaARs5sWAo6oyzhkJ/Xyeu
Osl8+CAGZOP8uCyj3ezk7aeym7bjKn+vVe4f5RyuHxeY/mzIIpDlyAXkOdXYwu2tLIDvZShaR3Ex
f58r9R1UaLyYi+5Rd+VtDIPhrSuC4baXjZec5tL79PYfcuEjh8b8CbjgfjkQN5vgIAcyeB0dyg4Z
OavWqbHsEAouroRBWzZ4eBVsOHD5LWnZlSK2C32nxrID8+5RSG+FxEtXP8Zpgv+N996q4yaedZx8
WO45MAykzvTZjyDTWtufdk0bFwG8cjbtsnZJpomHnBsRGaOJ3Z30H4WXQMoGRTWj8Tykd9Hd5DZX
dr9z716Z75ExT5jGU8OARjMKQF6KZz11topcAe2SSIBPnYQCQ+BBwnGDK/WWF6LYlBP5QwL1PBc0
g+BoeQcgBj8BrQRjy2EOd3af4jyxni9BgTuGEliarENYbURS39OxtrtzRcYi5LZ4ZSvqPskguq7w
LC3lF8368WDXc2P5aTyGI7qPPTHmsP3zum8A41z50pfG3YhZH273QZ03YJ24dZmGPhLVoBl5dyzW
45VNy730G0bkwu5Ox+3qx9nIa/qVL3goEhHgvgVEyk9DG3bvadzD7abRLN4XrliPvGTAjHUteF2V
cB9AigHxoaPRfhZV+8NqUEPzBgGBcJMLEmYAJxKkgvnRjcRnu7aNqOfwTu5DPA1mqFK7iQnITKIq
e7vTnVky0cIrz2dU4YjBIRIIOlIdijG5cvy6sMqa9WarOxXLREYX100Q34CiTj7D14jZLbQob3wR
gpB2CAfIES/TZ6MIvuTjxun+pZvfX0dHOKK/aL0tZo+OLouynNfDLSw0PtaJ1HbbT2jEYJXrgPch
GvfZ+AhaUr6BtsZyuhhBiBLRagLp0cvA9L9DLfaura5RnA3w8N+DYgTfiKKepMtllFXBVN/18QRn
SA2lUsTgo1rpiqLuJUqGxwDayg3eNOiHbqU/krxtntoSFj1uNMefC7nIyG76mkXLMddQVcKQIgNK
AJAZyBaB6RnBYLMKvcAIPQLP9aTp6iaTYXTEpvt9jfQ1xsWF4DgX7j7fQVzJY9TURDWo+7SCVqTH
EzmpZ8uBMTddwDMdJ6Y13ulhdxYDTNnlgbLboMxaYLdyUSaBm37WtMEHyHmPRf7vACt/zbDACGon
EigzGNA0DsLvXLVBac6/KoD7u2UjoHkgo3yN3BoOYPX3tVwPyr2GRLj0KY1wbtamUQNd1sxxyPe2
99ZND97Hzm4OGvHMYyhaesgdM2BmUc5Reeo4xfLfWbL/PSpGRKs65rXvxyxjs2BwBOnktl7gkGrV
d5NEQXWE+qyyXDMXjr7w9+LBJgdx8+bt1s+R8srB8vxw9DyCCHhPMFwhccYC8msFcmo/1V37KGnQ
3QCr5m9Vua52uSffiNZJuGMwUxoDydjmd52XN/vZr5Vl60a0QtPs1BAscMBFcZ532PBEKnVllC5M
Tv98kHp2UtU56tpahQSFrgS99ZKgOOiZjnZLgX/+1WetF6PmfJ0gXndYrY4NzGFI7pIrw3LpAxsh
C0SYG1VCswyCpcqDt0ut70M91cGmGyaCCht4Dp4PWhAAvD2jLo2VEcgkXCftswV/DfzrJ2j/4WNT
LALoU7v2jVhOFskEqtarbNBOuRNw6lpyx93bNW6EsuOCQh74GsC8XMCOcoC0fxzC+co0uvQKZRYl
ElhtVH7nIOmCMq498Azldl1dfmwUYYemUMMJOLEFR25Y4nV9EvwaOhenPqu/zTNCvWegmIJrVGWw
WtnEGvCApE/tmjYim0tJUKsx8AyOWjtdBL9mpj7bNW2EdeMUMp9ctWYB6qs2GkUDWqNgy65xI65B
Z50Dt1FVBl4OGJEt6hYn70rgXYgDz4hqD5/OgxccSwEY+enUuL11MrS8cpgUpJnOo8BeNmd0ggIS
Z8gUhi6xXYShMunFeoQFH5bwXVXh7bto+g0NaPgVqO5rGI9LA2MEcJx7Six4R8bJpziKRG9XmK/Y
fU8jfAExQD14HECWDrEyPNp8FDzDK8qxa95NXg4MXUeoMxvU3JUz+BfrkHzQM1wDrfp+drN+vgu4
fcWLfAUvS/Dw0xDVfNueffnsGjcCVBTOiht8Pmeris8mdlMCynggdnatGzFaAGM3ra7rZjXA4z9n
Cpwt6ijiT3atG0GagJ0aSEXWrC76X64ns2S5tm6dm3jl9PPnHe3Zzgs4NrTGYhyyAkYKD6yfUA4R
lvXHnk7qya73xv4LQr6OAyqHjAJ/9R4o9WhbNE1gtzr+SSR89gf0c+c1S0iBQ8BN8aZvRHyPW2V8
ZQk7f7/XhseIVJQcKQcaUZXRog3+ADgFpoVTJY6Qo+qjBMT8GovgPA1f+yEjbuGHHLKh7/pMwrdo
w0VP/6BNJz7N8ZI/DoEU+abTQX5lG76wAJmWP1C2wxp0UXGK8uZDiaolB9XLVl+bGEEMRWG0FigI
zoiGkwBgC/NWhqNnF8XEiOKKw34btdZxyjv5rnM/uLKyu9gRI4KjLoDWQAYx6vXAw1XTfFzBL7fs
thHAZQuHy7Vo0W0/AN+fUzgKL6w/2g35+Ss/C4GgZWBz+76TOmGx7ZQCBtlSkkSM2IXp2ezAm9BJ
K9rdeKvzMJHVbo8l3steQwiazx0ynmmEkqYO2KokrywHxIhaJ/bopHvU6MKr+gPpoMAYG723G2wj
UEmFZ+uuIE5aOCEQGgV1YGHcXVsGXg9M15SAwV8b9Tg8hItKBzBvxR2UnOjZKg8FdePLEQ81yqap
0k4KSgOUuJ08sgAFjTbjgiLxl42PY1Lm3RI4aedMHx1SbnOeX3kQuDQoRmh6ABOPC06qqE/p9iRA
qVnTfrXrtRGYkVZu1MbotWr5wR0+oc7CcjyMoBxdnYQoqHZSggLBce0PQtmJ0tzECMoxDvtlZYgc
bwjeo0xxF1Noou0GxIhKl2iuR4Vuz7m8nwHqq0X0265pIypzoISWLhkcPN7FOST4+muoXKvVG+DJ
l7MvTOTSoIQSsw9lLwCVzQ+Bpz9a9dvUddUzPI8mhekHSd2jbuDZm490sBtvU9QVhX7OIzJjAkq4
VIYEdSzXIFMXwsZUdEWs7zn8qZJ0HhcPhfS4a+hgXA92o2IEJW98KXU5YaJ0M8rEnB1y2nahY2J1
Fe990LAIjGJpu4fDPEp3PKtruhsbUYkdzFNhgl4XsG3B+cGZxZWT4qXRNoJy4lOuezbC6rzqws15
FwaUklvOEiMqmxEMFkfRJA3k8tHtA9i7r1pYDrcRlzIPJpS+VjJbPRQLudr/6DpwcH57mpwX0n+e
a93YCMxkADAjd9c+42v3qazC+rDQ9RGq+2u8qwvjboqzVD+oBEbw+AFRzigICuUG5fCN3cCbuiyw
j3AyCSJo7gpYjlctbNOR5LFs3Ngyw3JyV9TfiayKUSvU5n29WerJbtM0dVmwx4UAzl/R81DXe1jY
xyg/h9Hv25/1HOWvfNYz1eX5kbMGi2Va4eOXudWsv4XwS4eHm9A3HucobULZOLkyOS/MH3r+7M/O
tqKjM3KdKNqhPofXV4VMLgpL/eQJXH3E2Nt/zaUfMWKXjfW6kHERmQKS/SFYKb2Ly+p7C3OLKyfS
8xHrtfEyA1hwB89GIaQ2gD/Dtxz4lN2aB1VaidV9lD3c6OGEER/mloB19PZfdSkyjLguYwCvnN45
74n+E0sYwGZO/8OubSOsS1rJKWayzTwQYm+0jPhh4IFvt5ub4idahQ5s7BhuHfmc3MFW71ZWi90z
2z+whgLJJVy187OSvyjuRcDI4+pWq9VLBhC5L+erB+iGA8zMiGRH9RSM09dJh82VaXrhg5oSqBza
8sb3KgXJH2r3qvxhjISdNN41xU5TO1SkbXqVhQR194ILGAKt36wmS2TE8NB7UyCrRmUEHqOMeA/w
37Fs2ohcDbNPOaKiM1O6y98FsOzYQQGmr6RJLqwLkRG1nRqTsHDiMQOQDnAj1eD+UZIR1eAjDGLs
wtREgHbCreGqhES2gJPAJmqDO1fpR7uRN8LUdR1v8Ba5ZMSlJ4fRrzr6by3ij/n/5r+6h/+sXc/t
dC9MRlOr5GBHCaehidNZOdFGafddpABltep3aN5UpSwidywLvLKjHDho+SNKfOymjKlVgrtoMo4T
m6A+0Q98Zd/oADcdu34bh+JZappXs5OkvRxAo/TUexTh2+ViAE57ubQMMDYqtWiStCgxUZah7Xdl
Att5u64bQYrDQqUGkLmyNYrfwRzhHav6J7umjSBtz/Tc1ne6jHZYWwIYAPrIdNotiqYISo7MiaSE
t1cRJl/zACZvHfJ4dpec0NhCwXHFES0COAYC/YcSudKquBaaF05QoRGaHb4mdyvsoGSKfokWVBjN
oq8a6NCbjlrmS11T2QQz4TBii4NfAfoGRjjRgepgstumTV1Ti4J01KSwKovaERYTKK8em6a9cmK6
sL6YwqYKXBPopuDfyWnkH0sgwwCLDO3kDDjBv4ylRvlFBZY43EELiupHvHWDxmpZqQW/KqP1rgMN
rhtKPNAnT05+pqkROwkJappfti1grgCaNCmzeS2Pa8h+rI6c7NaAwAhUlOfUsIOOy8xri/dlWP0G
Bd/uoRk2Qy/77XEXj2J0LDPFNL2Ha2H7NSh858pOfWm2GIGaNGXjwGId7pgVLHub6efQAhRntXyZ
4GaqSu74ZVdmHcCA2OnIGbpYBnbz3BQ3KcAwAEElRVbH5DO4eOBWqs5ubTSlTToa4KGWyDzjC+Tl
U17eBJLllo0bJ12i3ICO6lwR65QMvtKA80Rd8slqzE2HHmj3vKoN0XNSzh0c3OGjW80Rt+y6EZ/1
OhRqjEeWJnqEByhcCMCxXyzzKaaYicLXcHEahbxblXwDjOIk3ebBbliMAHVytdZdBd5FUEZgIvVP
tHYtz6G+EaDjGC2jUGWcOlVI9tU85LuubyvLITcCNAB4D/wOsPFg7PQZObidGKOPdoNi7KRCK8Cz
vZymvIH7YJ0vgHlzyxE39UrQDCTAhzks7VoHOJjEPTpLbfcMCx+Fl2si2P8QbykepQGd428zYFK/
5whZZruFyzMitBPEFVNRBekiZHyAM4S71zz5bTXqf9alPUvMAC5aOdMw+yneZD/SRdytYrQ7oXtG
eHpwsK+iKfJSeIGITbf1KgC+7Xpt7J4aJDwHIrApdeoA1pgucGgw4DrYNW5E57py+EHH+ZQGU3wH
q0NsRL5dNs8UJMmkApo+d6c0XEiS9atP5KHOB2qn+nM9IzwXYME7SOOGtFw5x9sMQMn1oOwWc88I
UFRRkXqV/pD6jmo3vr/+ShZiNw1NQZKEWQe0x96QOiDwzEUOShUHScjqg5qCJFmN/kh8dwCJbrhZ
tfMIDO2jXdNGbIaQwYgZueRUxH4Bmw84LkKi9GTXePRyXSn8OJj7pB7SvG0PEfBFSQFbeLu2jeAE
XHaYUS+o0qgKwIKPAKItfMujlqlGgtmrXnlOVTr4wUeu+QMdG7tFxXQm5VPfi6ZjKoUlH3CZbqzd
22UIQ5sDKCz3jGGJBqB+KpD5TwouDMsDi+Z6rjYDm5vE8heMpavuQGzp64WcWtCu9V2fgHVyElVu
VYh7Ng18OWmgTFl8fwn9Ew33LQrGk7tayIldWcDO4/CPBDha9162nrjIDlf5uJ5yPanhFkba8Fxk
52p9oCXLcWcxOfErxjImaw0jjDD3T2N8Bk727fyZ+XF/pSD0PNKv/Q3GOkbd3sP1nCwnPSNVsnPw
LHw3I2tqJaFAVaYhrhRV4TcdRBQn3jsglmvI7YtN74hrLr2v9/8f+g/Q+Hx/jHrvtMb9vCkqQpND
UXO7mlD031jTGCAPeEssvFOtXLotOr+lwPp1jlWOGu2byxrve79t4/lEVqf8KmEl+y4Z82RvM3f+
YTblNLSH1UXhnvymqdxtI2m/GwD4tJKuofdG/JKFQrUv+/k0JB5oc4HKO3i006WzWZjRvhG/OXWG
dXF7cnKbCp4pKCaiHB+5UTbqIbRvRHDgq5gBwr2e4EEe7ptYnYmDxTq9txt+I3RVOwfEbTrQrjl3
H7yJd2wHzxkAYO3aN4O3BjlHe+NyCmum/2gHPFutPCSPVq2bGpF4UsLHPWQ6qZxMd7BsQb9jWMNb
ieVgnWzcFPDK1ie43UyncFVJt5WwA3oEnnD+Zdd9I3Jr6Qf9Ei/zqW6mekc4LcAkxW9aqVzQfSNy
xzAaRKD86cTWOP+AY5VeQPDm4bXn6FdXNuqaIuCq1BH0+vF5cy9+NgRPndGUWF5dXWNmrqi9mMYy
VKn0i3kbxjWFiZD6YDHy6LkxLd145BWe87p0Bq4e5lBFuPX63PIAa+p8g1CtZwfALmXJuFl0DTsE
crTquKnzBXZ3AF657KBU9HZC/+Eht2zXsjEZddI04TCgZRXN+aHJZ7HLqW/ZuDETwYGEf0Y1t+mc
sOZdwyevAuK9LhqbXYTCPfDlOUcnutDj6rWpFy1w56u8QC1HwFZWq5UAhlXGMi/rfIThLXxF2rXG
aqB9GJNMdqNDzDV+Ic4w1Z4rUrKyEHR//t7Jk59vf9bzCPzj9ISOG2HkTNXSI3GNtuH3eGKD7/84
J0C6jT91ltdYYuyxa6zI4ku/TQdV3I1apW1MbA5/+LDGuENJobCMhW1a+5WCzTuKR+gGzKzObiEw
D8jenPu1E8omHQWkUlu/n9vfLk5sNhsUum+MPmwucBCGB0Aa1mP3yREs2oxO41053V9Yf4mxivmN
VEnh5k2aNOqJh/KnDuTnt6fN600T81AME1oqFlHpVC7fWkV+BAG1uhESUw69qpA5NUfLw+RuwxUm
xguxOYthrhtLGFQ8OuinUqcj6WEEEBA49vR2aT1iHoOriOaT17IhZTpsf+C5Zv2IHOWT3XAb61ec
g7GD222bljHgQLm/fIjW0EoiCfvml2tjNMR5GbOgTcUCGnWjAFWHZOBame+liWLMQeGvMS+DqU/d
PhLlho1Tt2Zlp8JrGLgLP2Ce8VgDLoTq1z6NcwemgALDtF+cwP9pNfLmEW/xUcQ05ZNI1yjP6lG0
u7mp7NToMHp+OfSdLhZYCK4qrUp5781OVrLK5l5AiXm2ixtYWFVrg7PXWD3BJOYYhr3VskJMIXBY
dyu0PRzLeOXQLdK2T03kfLcbbmMyFtUwytYrZToGcISpVv92VtJOTEFiY7NYdb4Wjp/LlEt/fh8z
bwV4XVwzlD5/tFd20th7+TFpuA5gYTkiHVqSdLukG+NvXVnMcIQYqIYFGrwHqgbeXFu7oTL2jlXN
kpWykakzu8GW1ZCK7GOUpfS7t9u/wLIjpki4r+AIGTDVp+Dea/rH6koy3gOy3n6BcizWH5tIjvBb
maqctkfQZ4FbA/eLiE8wFvN6+ELAP2cLwr4SSJ3Qqt3gaQwup/BLgrPb5PrrdkgqgAViPjpPTPK8
TnVPnmbVJ9PtxBbawDIC1pdHOGzAAq+Ea+cG1qjU6mpOkVZ5+cG0R7tFzJ5ICyqOqKj60s/XcusX
CuqJqVCOWTzC8U7ItJV6jU4zjPvir6FT4voTd0N/pngu6mPXLXy6FbqV9aFnCgzXqVO+1Zn3H4bZ
Kuezr1AVlXLWH/Bk+B0QB7s92qQD5l0Rjwrs6HTlahcn3cEtpiv51AvnUROLWcXtxPp4lSkte53s
h1jPcN9Zy0riOuPEdipcYuqwSde5An7IMo3XYJe4Ld3xCHDdtyPnvFi9shKYMmzpeI2OuSfThQj9
CPtmuYevhrL7rqb22otcsIDhY5dquGU+tU3jH0pHc7uDHTXWyIhOaw0YqUr9BX4SBL2OAI6xW7Ko
sUROMUrgB415A7dPuH6w+FRTx25OmkzJdXSW1RsWDHrNUNyajPUGDBc77D4xmZIkCjWMdGaJ95UQ
rpV5eAvXuytDfmHKm7pqWG80IxuZTBmcgLYEj0K3tKRgwjYzuzIj/3wbe2VKmq7xXl0HcKom2Cya
pPmDt+r32LD2Bks8kBtrPn8F8JzdOQ7rdvNMlo3ijb7RCVEHV+rifeOPcCGuBXRHc0XVbcG8+FSA
Z9NvXPzTlYG4EDemvrRNhO8qgbjJC/67r+F4WLJ5PloFpSkBj+jQcOJTnsJL/P3qy2IXjijusmvc
yF80NHEqGC5h1ZrrX0W+3OKh5otd0+dZ8+xFH28DzVosdZ8GYQKncX4HDNJPu6bP3+FZ09SBm0Go
Opl6XSzfYeIlN1rBU9eudXMlWd0OL3tYyVU13RP6wELH6tJPTAE4n6OzJXki00S6T1QXUebQavlg
123jWAXUApyuphwZNB9+j2yB+RrYVk92jRu3IaYL8Es4kmhJ2/FtXMQ1DKUQRG+3Tl/fd0zxdxHO
Qw+Dyh6+O3hGdZpwvK8W0p5UGNanJvC7TzhZ6Ss1exdWLVP3nOegHHZhj4tRDUe5TsMVbHE6VNGg
UMduuzAhkPCtcmk/C5EGrnPCvfTY96vd9cgkQPpF04qE4HBU0jH8xJFzeA8708FurTHVz0HYFQWv
8ZlByoe9aYnM99jZ5TKJqX6ue17Ok4OoLUenO9QTDAdoHn9/ewqdQ/+VfcLUPyNNGpQFazpc1+nP
IJ/gGi2a0u7kYsqepy6HgTzH/SvqnXkHFFe5kWNoeR8ydc+oqXWkx3WXEqe8g60pDMcVrutW42Lq
nlfS1Hghx4NAtxZfBA7TcDW3W81M0TPDmSjh81inkXSGk+qSLcRtvd08NzXPuWDzhOr5Lo192ASK
+DNv6092Q3KeQs92j7WAe2EQo+kIYu1dWec/uhUGhnaNG5uHnAbJNBe4vBDAweco/6ZWz/J8boqe
fTjROFOJpasbFIfhoPMQs26yesoggbF/qH5iSeOTNh01hYUk1M+7sowtP6exf+SVK0TIz3lAZ/hO
i/yulfTKxetC5JuK5yasxnqeF5EmReEfJ51DAxILerL6nqbmuXQmoGNnPMC4HHtEmTu3rRRXdqJL
PT9vh88m4iL5BBHL1KaO2NUBLJ59YI/t5qGpeA66OFZxhH2CjO2PulC3JXyELds2Tnaq6AG9S5Ba
rPwFTrRs2+eW51FT7AzrxDVyQizjGvbEIQy3FbM7jvpGYMKTuxrddsQ0ibxkAxviIEosx8N7+R2Z
mPJWlGWdxjHaFAOr4Z525XZ44bTiG1EZDx738jbCHMkTnFRopeffvYY15zSs05PdHDeCM5kpkjA9
rSEDH+q9E1fZHE7Sbu80Fc/IoyfwTgzqtEXGzAnYrWbTZ6t+m3pnOLG2i0ewt9GYw8M1ODAqf77d
9IVhN7XO/ZADNQCDp1Tgtnk7BK3cVkjr3AZ0tey8cfOqOqJn6OFwYJmUt4dfZXBfCWEHSSOm5rlb
etIgT9ylfawPQdMX0G3Wpd2Ka4IY3cVxkUfLRdrm4ZFHu7awo16g6v9lJOne4bnDyyKFCBcur636
MPDSbrU1Nc+wJw5H1KuK1JEwaY4lzWBqa7e9mXrnchirwO2xIiKH8wVYwPuy7+1OK6baWXGP0nCp
RRrX+pNe4sewL7+/Pckv7D+m2NkfY3/oYEmOJ6Jh3CSJQKY7vDIiMb7YK+dxU+vsCz7xRjQilS4R
WziY+494Rq6OcTQkuzhkE+xhiLOVubz2jPHnivLaTxrbaTiuTalo3KW1HJYvi5pA1igaVu11Qsu7
poT5Vzy6/UZA2VZv+ibhj8lKcHztqPhc9fH8GLWwKkc2QWfcZc2R19XyRGD/u8tL+ujDC3PbcbFu
VZLwdwNoMhvOhd71SsTHUvTwFpum+FAt7FunGudIlpnkdluMqesZCQvdZViaNIyi93WS/HCZa4UY
IK6xEMWhzgOHtCL1ydBsUAEMB/O2tzwr/OmY8eyMk4gy78sIc2xQuEySla6bqrcj1RFT3z0mKF4i
8FRJozwHyBtekEvI+c4uOoy1qK7a3GOUt+myuHu6eNX/4+xKmuS2meUfeowAQWy8kt2zSMP2WIst
+cKQbIsbCO4kyF//cr6TB5pWR+CikwKDBlGFWrIykzyWftNuxEWYdd0KMarK6kvYgic64Oo5jqp/
/TbuhAyyDjewF/D2UoTDF8Hjh532ftIGELp97aDVMLaNUjAaWRd/F0H7nW7KL1BwEWA72BbifMGR
1CGf76BYbVF68MttXJ7HSs5hvk6yAM8j7R4p6fRTuMbTDeO84ut+4nqUwQrxr6691DTU9/u264cD
YIEesoBpI1lwCpjhybZyP9pc4qLCgs405Yp+x2Vc6VqelwVj6rwN4Yu8bpCLe1pK2fakNwYugd5H
EhOqQd/5DWUQF/m071LMeYtUcK2qzwHbptNQHn6imcSFPe15byh0CeoLI2MEYUlSJhX3m60lLujp
ONBqILRsLgNKzkneUA1xDPm735k7QbhggMfqFlWJLhi+VJbRJJ6NV1VCxC7qCZIDQYRppu5S1muO
tP7pYL29cVlentefnl2s/WIV//HwE8AalJaFATgu39mJTEuVYpZvSIdR0EfWLtP7rjBe4RD+mvPI
V9B73BmmVDEUV30s20cmiE9AjpWdd7BBuxvwzbm97JtpksiIDbJ27Ydff92XRd46pJc84z+HBFEg
s7eSAtG2Y0gijk+8Vvck1l/D4xYq4G0RKvyAlzDvP3/DVLyK5oPhB8yK2PMmqn8MN9VzoEF7EKxl
+OnYCvG+CNXMkmYlzVOEKZolaZdoeGa5xE76cKv2NMxL+/c6hfoWbvjq1py3FMRF4UKAMrtU4TEN
ydrjNdVF3j9VBoxfaYtBFXI3Mlo99MhT7ks5Rk8MgsZfzF5hgmho9odg02XWSSlOAH4N6a8/y8vR
vPVZ6Osji2lRtesQtJdD7vykicao7+RVesX3cN7hmRyC1Qzv8BLF8R3fqE73GFhMv607/gIc2yKY
u6kDi+laYop4M6ccpKl+q7vgtGGkIlpMj7JDCI6V+SiWxE5eeYeIXWgaQ5lrBrIeqS/ZZCIg3QR2
8+iGO7rySV1omsnLZReStJfo2NJOkx85DY4bD/21tR0XEcY1igItqgJ6krgqhtUJOFNvZExvlhxw
Ko6LIGs/BqIz6L0UEL8+SmpTs0fqvdWtF/wFf+Lld/3HQ2gD4lvWiebSzkqdxrl9t+7VrStzbf+O
jYMJE1K/dm0xN6+2RwXe7rQZwgjGPEifVAX7d8y1qiKE4F3dXgbBp896q56jYDZ/eBmUcsy1AWFi
SyATcEE3MgT0Lf6jmIEk8VvcsdYNnXBrzIadv0xOyO5Jq+DZa2kXDVZato4qb4MMVXCR1KTOE6mm
779e/Mrj7rKJ0cNsdApNc9GzNSwt+obciTCq/+gGUHQtUuxPdon0+dd/7Yp9uZ2wHDNmJV1pc8n3
pU0HMn6atPQ7JrcRtndlrWrM1F+WvexSPHxxOvPZ0zO4vTAgBozY6w2WxUj0cYtRUYBYyS3tzStf
wQXl6RY1IDPCtKCzes71+F5N5qGL1LnCpDoVpU8IKmIXwrb3Y8xJDgtoivwL5oGfYjN7IYaxtuM6
W8zmbhDIfFl7/ZeR8qGI+adf35orsZWLWltXtKw5kIgo7A0o7ZdRbx4JIED3plniPwummo+//kMv
Se4b0YILYDNQbpDExvoSFxzadVpAlyyPd3M/H2R7NPtggc233ZionDTAAE3rrUGU/9UF3vjTbjs0
5saUeO5bVNH7NbPbTj7ImYE+cC3M3TwHSwL4R5xWpgILOy+ClJq6+iSMrJ7aI/BqEeIjui6ewLts
Ah/RhPRLpZu/mt6LpBlLO67dmgVM1Q3aBEy2d00LJg0zsm+//m5X3IqLsIt3OnTdgbWPYP+9juYo
6bfOSwQKG3c8+xAetoLMK/yK7N7nBa9PqhLzndfOXYQdStbdir4dQsilJWmzzN/Q/vWq5YjYhdYp
cNSO7ajqS1VSICbFOidR1d+IZq6cuYtaW8K6bLqiaNDw3f/ewnFOj63x3bnjTIDepkE4wx/WM71b
5+D7XK1e2ho4FScM42U5bMLie8ZEMfBndl+mgvu0ILD2y2H9J/5a127r9bA3l8KS6C7PBU/BpV7d
+10W1zpjGkayho/YpzH4CL2gd124Hjd837Xv6dhnb8N9bxkeOLYf5UMXK/2IEv+tbvWV2FE4RqTj
rhyQAtSXkrDqzAX0DcApW5z3pvOqFYvYxZhFUhbHKpfmEg1gmLb6A+ZL/PyLC//suVkmZdcKvY7+
kx2b7/vS+bTasOuXiOA/N0bX7UaHbWwuk5XleZ26JcUUT+EXb7lw+M1UHTQFcWM2u4ikYjGG8TEL
4XUdXZwdlNtjaHsh/aWsew+/WeKucy/6P5yLY0kE1VzaQ23xwiugBGJSJ2TB2++3c8eQILDbrYNF
IQUgBP6kqI4T0gW3YHBXwhUXYzeEzYCMiDfQUQiTYOV/zvl0ImP7uY7rzfMXOLnMXjKNoj9rLgem
YscKgjVN9dXvcBxTxUANnYc+hh3V5jNUA0y6anJrdOeKl3GBdpwDCx8XM8Looe4T4JJtkuezV1lb
xC7XZahZYKcFSOo2ZCeol3/eKfM7FZfqcmUdpZOCexTH+mUa7tpN+jkXF/O1hSg4t6ABvtR2eNRb
/anR26250isBrQv5Gq2a5pWONZRf2rF9P/RSfi4iU546Y0ALTuoSTIwimngiTUm/22XJ/TJ5lwRT
RYGlU21b6JQwQIknyCxAxfqH1xV1EWEDuEXyJY5wRQWV96h3sPu5Wxc/23IRYe0QayjE2eYSBPRh
HXOTrLFvZOMq+ooZmBC2EIRNzRp9amjHTnRa1xsRwpVn1gWFiWLknIsSSdhg4wdR7sVzDLT1j0nD
KaV+h+/ET4pNlizdil8w6ikxi0aFz1jPs3fcvpk4G9mIeLjn5b9tri4baI89N+54/XVDo7oapwb9
XrQ3bX9fN8JLmkPEP5FhduoQY7W0l7EI+jMV9C6UzPMVdyFi23qA8qpFjDCqYEwCWjwP5vCLP6Kf
vP2qt62AKW18BKccyBDqb8MCqIPXZXHBYR3bq5HVSN0pJjXTSSxxl9RUFp73xUWIcbGHU8v69lIJ
9pFUm0bSHnvpJ4jYxYhJvLLVUKE2VvRhkzIamIQXw62m8hVbdQkxa62WYXmJ/Ch4Mx7LYz4egqal
KW9o4JdduiCxaKa83vWsL4SVQzJD6I+Etyh6rm3fsdSCAuSLTmCDGv+oTTLxZjwPjTW/V2W/3sDm
vgTBbxRFXLRYSXINGP6IUj85+rM6mi1dTLggWMMF2qT8shSDlyIYPjZ9HYjzfauXOgLYPS6I/G0v
VfuoKuaZnLj4sRGc8Fq3SMVX3d939Tcx2rOfhTkGvB5NUIqN16BA5Mt5ZSG/D4b8s9fiPwHIxo2D
tA5pWz7LLhW0UCcbWp9pfRG7CDKMEmxDa+EbckrblMjZnIJo+eK3cyevMu2uY5Uf9cUy8Xfb7xs4
M2M/arbYRVSRYZ6bVsworGCQ/EGzfH7HtPErrLiAqhHwaGbqTV/6Kd+SdY6/l9Hk+T0dowXQSW1U
kvqyqDl+tFAYOu2ktH7uxqXMrPUo5cgBM6bcfhjoVp+hG+nZDnUBVSDbO0ZFkJaAfKl4V4qxfZ7K
ePLcuptPQS+ynwgaZ9vU/aOofd+pW+JE4m0n5iL7lq0TpI5qXPOBHjNarTE64UcIXVSJNs6D6UJx
I+b+Xz3iDX/pgreqwx4kAJMoUKpaJ6Iq8qQBA8fDOs3LIx8hMTKDAi7q46lNmQ5Y0hIJ3si6nB5a
iPM9jZKKOwg50vt8rFUaclI+R2Jhp30hy+8xSJJAS5GHDxDREXfdTOq7fEFelPIJQiAnuh/bucjz
6G6Le3028ZqTpBpm9iCXDePPMzQszuzYP5eBae/G2nbsLrRdb1O0z/MhWewGTt5C9/RTU1Fos9s5
aNcTEJ5BRvMDjLqQMzoT8jI7VYET7r6d6x44+fKQKlEl14+V6EOQDO6DyL+wJWw/QvUODY4Q9c8/
FJ32Z0zD0kepEOgQIvtnEK6bG0/VlcTWBbeVh+j2tsFTC/KGC6XHyYzmRoh25aV1sW0beF5EEI5o
f6zVdCcwtAehVy3PPFiLRy9v6QLcaDSNtqlwR6k6MPExkD+7fr6FH7p2NC+/6z8lrkCyWuJLIe6W
Mk4PG3XnZmt7nyE1EbtQtnYAocWAVPPSgos++UwY9RpVwcpuvqAOcKbsKChOzR49tN0OIU/cTr9s
xAWylXuvOiiQo4Kzgn1TgX75vKmpO/t9UMefFeNa91HfAyZHO5NGC/9twoS5X5LmsnfxQMoaRVaE
fkHxIGJTpqi3+EX0ykWyhVSjNtd2mIbfp7uoXp8A4PECWUPJQr2+iWQFZp0DQHzZix2y2gEpPoMQ
ln369Zn/75372f0qF7oGdDVHaxLd7YoV8n2EuPhftKGjkwUWLzn2nPzRtNOezj3p7iM4wzuzkahM
h3AXj7XZbIX/if/ldcGU27fiOqiJUG0F+HtXP7Gcfp/GZr3hMN5+1JSLpRNhHq0M08OXNggKk1K1
UzCTo+N0GuaX1ikdID/qdd1U7PgPFbWbQHpRX1SZP3W8fFaWhJ5rOwFRHOmNvkgSXbbiaBBstUhP
O8O9rFC53IsGdR6CBKzGHM1kEwzsMWCKrFevSbnci2VvF15IWYHIJyIQaynw8rXMKx5SLrStKrdt
1hLeqYu7MM2NxCtqt1u51lVLcZIWCbXGWI8DSuRsnz5WteX3O6BEZyCRJ5WMKOY97VBGzFrbQgCo
1frZqHFKMIucj2nP9fKbHbfoxl1+uUdvmK0LhdtYq4pjecnNYvXXVIKetOhNgBKpnW68UVesxcXD
rWjyBHHJKxBOtHtKMIMLEENhMJKj+NqA+br3A8cpFxxX2DC3B49R8BXH04qfllQ6uvEr3n7HMer4
ynv+2kdeW8OxZdl3YoSwNGxZbChlbTUit2bxKjaBsufVBv+PL2gSxwuw4ZDrE+d44PtZNsHnX+/8
beIsoVyOtvoQmwUks76EU7iliD/Bk1GuK2iIoFIHxLieHsZ40HVySLYnUEkes6ABc+mv//y1g3PK
ExTCQ+3SV3AlnH6ri+YejutG2nBtaSdWMNGuZiGQ5Gu2/C53SAtDOnfwc7AuVZseBsSqA76JmaBv
EM3zZ9vdLKb/rw7xhun+BI3b1n3PA4Q53U40JJGHXHycLKbBklod5kg2w7u/tWymPM03lJNPVVTn
fdocZH4I+4Pd8zkP/ijWBnYy6vxE84i+2wFjAu5/VglkaofvY06JV8UDs8KvLygYMzYJQo/qAja8
OzV3GvwYxbPXBXHBHvKAbF+/HwVYhCKZxGxXSXB4FVOUi/WIgGM4ykiUOOYl1Xv3mS2B59Kvncr/
9QC/zroKywtIkI7TPA/1EypOXtQBQrlYDzVtQyA18scyNtHzbPn8XTey8fM3LmpvgxIFhBf2+iLW
5ZOqDVh4rWae4ZtTwGqLiJeIfIE5qNLKYqqRc3qr9HzF4l2sntxjttXIni/LRvezpXQFCWRxw1Fe
W9xx8Soc+2ZgmOrlbfvPjp5fjnFGP2/iAvQQddpFgazwwoI+TIQqfpsJ+d3LgFzs27IxAL06hLR7
3T7meKTQqPA0Thf8xmk8HrXV1SWXfZHGc5jKYds8b4rjvyVEh2yxxNVlLaZvE63XJCqi9ex1Ki6i
CfBgPuFzAnzMxcdCtc9dPHzwWzp67Q2bxlAjmMXS2vRpHHXqNEXK068476XCLD/K1SLI4rrtU9ve
99Bg8TtwFzMd9ZzWYAwNshWT5mkY5FDn6Pvd7467UKlSksYiRsLO9Rw+cVjRp3pZZ7/H3kVJges1
yvlqSxQ6m3PZn+LJi0NJKBck1RwRXstyLC9MDfdDtz3sbPvudVNckBRrh6hY6VaCw36XJybmHRPm
yvrFtS5IqmuHoyUhNt4cyDFYiFxnrJgXVRiOxXGH7BhR0NT4nEu5kaeN1SRVVOR+YaELk6pHTN/X
ax1kY1vl95Bh308LoMN+x+4YaCGVnKEZl2dN0T8HZnm/DsLzlrsgqfLAtCL4fGBDjcHbpjGlEvSj
5yV3PKJdDiowXFxeAkEfeNgVD72Nywe/U3FyV9UXeOmrvrrI/dDnmlQq5Wa/xYd55fV0AVJx1ELT
dcPq0/bbHn+b8x9eu3YnL6BxX5VjiHAiKuyDEEs2VLfmfa9lRu7kRb/KNhRhgPCwmdjvHCzZSUPj
4jR0jXq/reJH0RiTDXm5XoJlWdNlHfz6qsody5jx0pVAuZQX24kDnIjHei6sqU9+h+bY7i5MaPdJ
FBeOQ5vKvUmapfDzOi5WLQjxlQemwIRCqj6NguOdjUjhuXHHcoUp9FYErLiosTr1bEnZUfk9Ty5c
LV42iUJQiKVzUSe1Ob5G5eDV+lQuXI0M4M4MGqzdjOIproYfnQHlg9+3dMx22UTZgBu8uNChqBJD
bP2wISrzSwVcRFq9tYFt2IjV521NIEV2Nvmy+23dBaQ1jdAFXUxxgVAXgURXINJlhki418G4iLQw
oFCUtjiYY2z/gKTn53guvZgPhXLxaEUXt4D/aYR4QKo/sNx8LpnUfo44cqxThWbcWrLittAILcbg
3QbcmN+ZvHjn/7SsOgRItCcKz6pF8yEnB002tfi1fpTLVMYLMwjoZhQXGew87bcIQWQ58hu2//Lz
36iJuFA0KHI04O+Ig6wOwjxBy3BMBqXt6QB9kefJO+8rSAzirQlpkM0QyQT0uABH/OaZ47mINBV0
sZi1Li7dyk16RNXHKRz8AkkXjkaXEP1rTeOsRCCz1+uDCmM/I3WRaE1U9HWH9nsmQfmH+al4eZjl
xvwqRy4Ura3UujXlHmeB7XXajqE8Dfn+2eu2u0g0OVdsQKMTXXY1nfPKvh+luXEqVyrfLgKtpQ2I
yvotyIAqMHds6rbHOo/mx1XM/AsqVfWd109w2+8ggm/zYh1jEAgUp8DuO9hYPMGdyqVD26tNqgNp
XgZtseVdDVHYB4yXnb127mLcVBGrNugRZOd7S87zABK91QTRjfP/3/V7wxu4sLblkEWlF5gqCrz1
iRDSvWv2WqRbs36z2wj3Q6jNwN1ZJVu+PEs2/qYNyU97DMqZLi4+lJsQ93Zv1xRtWeA5uuNjF3Gd
DgMn94su/9SLLj7yangI5/G3qQaNDOFAeXK5lk8htCWB7FJ/+J2V43c2uxfooxx5VuIHUTvMySSG
T35rO/GBoJQqFQYq2ys6nMq8fAaQ5hb/9cu78cZXcHF0R61NZZcdmRRrn5QFR5bB9bzxja8trpzH
ygxQKyFRnOW9fJqZekEH+3mG0ClCziYog1bUcabHaJsSbUnQp1BmbP1miJSLpIvjrR5LGsYZKF7n
dFviv9Du93P2LpAuCpcxXOSqMlaQQpzmtdqqNDSBvBHBX3loXXKycGRoFm7wyU1TjGkOcpaHjS/1
OZyLw885uIg6WlpajbOIs1GQTA8GOFvVeiYJLqJu59WxrxoTHyCMEW2CAXrQs9i4L5hfccIVwqzj
HnwXuY2zYxYDiOe0uTOBUTfatteuvWOwkuaLZuDyy4rFfhgD8mVn3G/jLo5uO1b4yKOHRdH91Joz
6UvPd8oxqOMAZWfUdzAoxu64UjEGHcJbDdprbXUXxgUwg2nWusYXXZf6ZKtF3U30mNI2t/072pXN
CW+k/oZWEaGJHkX+uMk+OA8y1ve1xnu5tvxWOfBtYQ+hXA6zXIRyEX2UZ7In07teNeZdvKHYllQH
KaAHrNmAXKYY/xi3MW9TwMijNeEb0FAnGorqHfp11amJ5LAkGDbe37XFMd+9tGCrhJRVcx824ID/
te9/25Kli2ZBkhwu5TioDDK/5pzTOXo6jBWfIJQkvZ4X6YJYWgbWfbFFKqsK9ndB+2/DILz0LIR0
eaHyugXL5dji6So7lpJu5MlqhVesL10My2QP4AmmRmVFRz9zDGWmC+m//vrc3zZhECK+frlAqTSD
WlPJDOAOcS71cY/xn+nkszgEwV4vbsGKFRWLijPCgvfxtNyHXH/wWzp6vTRCNoAaJaLN4aCfzThD
lWYd/ebT1U/AwBaWcOgpzqKFfWj67bGFsfrt24mfVhHRkXUzXGaunvOWfltj6ueNXUygqOkUTSGW
nuj+rs7Vj6CWXktLFxFo55KDRwqmE3HTpFzOYCsELZbPkUgXElhWw9StWqksFltzyhfgpO3QeD3f
0gUEsihvbYcyemYV0FmkaQ8Q7EivSyhdiFYM7ceIAEWahUe+3Ocgt8PIK/v462N5O2+TsfO4spVa
ixa0Qr4p1vutrUnCZH6c9HbAw9RhfCOvfXn3fg6MpYu9AgslxmrZohDNLyglbJDaK8GSH/YnIUjz
QOIV6NUSyhO//llXHI4LxLJBPBx708ts6Mlfsal/E2HoVQFEa+S1T1Dg76FlMMrMoOGYcLH8dvDm
2W/bL1/pP+UoEGUBWwrJmWzk9mM/Fd8gm+sV6kiXlEzIchZFTfEuTV3+dRFl9RlCt166lkK6iCxB
WXzYBhtXe76eQDr358ClH3YTqP3Xp3LUK+3zHIs3w6GSp5gBTPbr837JnN66lfT1ylvESlpCNzcb
6oi9j2pWv6vqer2PIPmZ6Gio7ppwCe4MKfob9nbFDlzwQZPPpVXbILPKcNQxhyqp2uKHtFEm0bk5
Ub1++vVPu2YBzhOgq1ghD11ktvcNv/TBFKY6kH4oNemivaIXrulSrDI7pATueXhhUbWB3zvggr2O
ZlgA4aoFKmxan4pFT+dpvcXfeeVcXCxP3ZXjKGQvMgApnrRt7s2Y/+N15C7rFq/KtQHhrsgiVcWn
o46fuxf1aL/FHdfQLNNwsEVwVBbgrZEhlh+BvyluNGSutPZARP/aEjhIN+jcdLguMSNdYko+/VnG
PLrEdvrahcN+7ppjPsNYlmSw6/wewZYfo5h0wT6LIpMFpRjPMKpUnGYTNXeMaub3NruQnGXtaLEf
kmfhnkd49An77SBddCuluPKAupRUmpYjJGqlyOKxBMXILuoTOKqRseQjsb8faBX5xYvSxfljSPag
HOlXJkI2feBisqnlur/xQF+xCxeyWBUhaeuaiYyXsTqP4E20xC8Zlj9BFuci3Ndj5tlqxndFH/1T
LLdmMa5t23mNNakwGYzx54xM+3LmdI8eJ771Jy+jE67R4covAPa/HLld0o617MShDOy3uGNyaxCJ
oWkZTmXbmgSVveAxauXhufrLgf0nlChG049riNsiww7Svo0N71GA/ttv686LXK0VhuTrGM4ogG5y
RzN0/fxmd6QrrbjEhy6aEo5uEg1J+mO5G9vS04u6iK5xmDG03h08K6aAnHKdYwYACtKe18UJpvlg
u70SFme+VT/kKra0LzAp43XmLqCryzFiokWLu6hNPaVkBkpU5Iz7Td9IF9alUZyFc9Q493X/QFC/
S2bGPONDF9i1m3XswsbwrCJB/jiP/T8HeI/9PLyL6yoOjs4T4PJZPO/TY76q7g70H7emMl8M5o0Y
0cV1SdpUM8XkOnLp8C+IrT3ZYfr660/6YulvLe3YaD3NmGNVB81Y09DfjSXmsR/z8aGwTe3n1l2V
SYQI20DAMI6+XB+AcUwmkJ8X6a/3f+1onPCZYeop5G3AsigE7U/BuzteR7eoxq8t7gSw0XiolmwD
Fq+2OQH14zthDr88y9WYDCjqLgEvX+46gWrBhno7tH79SiTShXYBf5WHYMXmWalAWtTqFIhUv427
6K6Fc1wZ0fEMkjv/jnX9taH8RmZy5bxdcFdeFmE0auw6atRvh63v1/CWFv21pZ1ndD7y0vRlRbNI
d/xkt6FPhi7wwxFIl1FV5+Uma9bTDHptX8MqOE2E/fC64C52i1rD+VBBoGeJoc4BDQOTdAU7Tn6r
O6/outIDCOCOZXNo/oy5xi0HyM0vX3DhW/2CAdgV6W2GdoBNmrookgqwOj/LdwFcXM09GENWloEB
u08gv/v9sO0Xv2NxXtFjkMU4xRvLulb+oCP5oQb+2WtpF701Vp2Kq1WEWT9CkTQBR6X+wzC1+tUY
f8IPkLFbCzLQbCo6nrCOvG/i2c88XWzYSJUYERdRvKDkJExDUl2Wfpg56ULDunmrSF6YKOO5/oeh
5aK1nwX9BAwD0WXIIKqekYM9gzz2fRzGnpGiiwuj61bnxbCF2cxASCFXjbpuoXK/fogrYGmGuIp3
NoZZo3XKdrA61n5UBtLFhXUAHDRROGBpxv+Ni/JDC4YMvxvuPMmGotEHcD7NBAQBQIgR/NsvnpVP
l55MjeNaRdtOs7Ceybnt1N0al76LO1YftHFRD00RZaUxn6OjBdNlPf/pdSguGqyPwLWzzpij7Car
EzuK5x5laD9X6OLB9s6C00FpmslOmO9RQ8qPRVj+67dzJ709Bi33ultoNga7fYi25vdutp5dCxcO
lueEkWINw2wfgv0umobgpDa/+RPpAsJYtEdDDRr3bO7Np1UOkPmZvTTXhHShVGVftaixzGG2Fs2Y
FlCaTI4Q0Ay/M3dMqDjytp57JLW66X7YYoMFdX5st9KlBwPJUyuOmpKsqlt+L4N2TiOFCTe/nTs2
VExFVZRhT7L2MKdZ06eA1d+9lnaBTSW4aXpqNIE3PLKSqz/WdvMa4pAuPdg20mGwPD+yxkITN8Wk
LPs8Lzb/9OudX0myXGhTOzPom2+EZMs2l+1J1mOHEmYeBX8V5WBuVFuu0PpLF98EoOyqzVGQLGor
nqcs6vUHTVoISx6dThXodRPLDNjJkHiHFLoC0KK0AdzoERT737wvy/Ovf+7bsTY666/rPqRt+nhg
7ZEpiI3eq0B8HRblRzsqXaQVqPfLaInzPevrwQ7pNIKDNwlNqCDBkSvjxy8mXcBVbyMhJxIfmdmN
BWHEJtLWO+x2sVamz+d+mnDf2n37Ac63KmVNeeOleclo3sjoXaiVWeN4lzY8MhkDxs9qqr+WS0HP
O2n5u2Xsau5n6i7kiuA8iorKA1Uyvn+VFR/TELTxt9oBL0n2W7/D8ST9sQ6Vqqsji6N4PWOApf63
GpT4OwCK71HIrcRnJ8N47tYjPAkOCRYmwwB6YEcd+UUyLjaroGM5gUSRZAf7R8IVJyOpPGsLLoq4
CO3coXlCMtCS8bSFDnxUNeONjf9P0PeNw/uJxysIZY9h3SPbJ1KAzAwEGBbs5k9zuXenvFbVPe8x
GLjZ1qQ5O8JEx7VJm7CDSFcVN4mY8g4tfjqViRqD6AwaW/RSyxU6TKzc9/u6J1F7ys3YeiWi6DK/
9hnb2nZ00o3NbDQt5ylGX/sgu1+YDmGN16v3VS9eptCxuinKBJ359U4ytXnu/cUS/1PnJsHY5sRq
+4KiwTznrpNSFX7PNdjpXy+uKWDI06G2bGvQmTIa5JIQlPDauXRBfEDcxs20ww8FIUSI8/qhwz9+
7sHF5MX7MZdV3B3Zyva/Bl1p4En5s88LI128lWFCbUVojgyqWt/W56Op//ZbOHp92jOGTUZ1THDM
ph2gBSBQjk4W6F16Hjh9vb4mh8ZEd3lkDKSD79XW9ykbl1uq1QyrvGX1Tr1yyVfT93l/ZILNNIFy
nTnvtLuFVLi2uuOQm3mg3TBgdSjE54koB5KsvPGKwMCn//pgAswB7KUWezbMBf9UT+H+LKYp8LqL
4Mx+vXrHFWtpoPbMlJ0+6x3zqDGb/WbmwOf7evWg1qwz4bBmIwu/03CsT10V+nGRgrr29eJFUwNG
N1jMTbRrnU6bzu+BWyxuPBRvo09APOiszo6ImnK2WSgaeWdzHelTXBH5pBtef+OSju+sLIAkiOfZ
8xe5OKxcRVsPQrclsyWczTBi1pvsXhUTMCe9/j0oZlQDm4olA1ZhecyjMLzjGBT2C2xd3FXENi1y
sIxmdAwhM1lJeR+iR+25uvOMbH24A74hpqwx7EHPHwGP9wJegRjg9alMUUzno2NTNjX5P6T6UUEW
z8+yXNQVa61cc2RmmeHHHbTTxmTeyA8fZ4yRztfbDtYD0yZ0noCqfS8b2ycAX90aLX55+X92lcJV
f9zNWHOM6E1Z3I/jHe/3+QzAR/QQQdz7nVlz+k0W662p9bc9p3DVIPUaIiku8UOiQ4X/z9mZLLtt
c1v4hS6qCKIhMaWOTmNSbmI7jjNh+bdjEiQI9u3T36WMbMSyqjDJwKmCeNBubHx7rUQ0anm3jWP1
t183OWvYqKnbjokNqMmZjxfw7UsCOys/WAnE98+DsMu2QB1WM1zgEv7PmgcXgXpprw93OShmazq2
Ee8vqJb5U5Dtb62I32ElXRBqqhe1UIspb8exvVSh7B6u247fUnVFjVpBWE7IMlxUi1o1EQSJ2vTu
t6RcDspW5TxsKHy6YC+r0ugASmJI52VqLqVLOrGxJlsxrRCMq44KitwzCiG26Z3fiDorFrBceyj4
pl+6enokQWMSmFf61Z4h5/bzTIxw1ZfjIvvLVkXkeaxU87Sb0XONuhAVI7TIZaj7i7XhexQhnJpt
+/L7XrmRmYFh8M9fvqHMCUPZ9xcWjvI536Lnfl1wdLSnnLVvCRXnQUWfZbGWr8xUVCm3gJ/2rbn3
jnDjlHfBqr3ckPJZt/4SU7N3KGkx/Gns4/CrLcstgytrQZPVsPWL7svKbyq4wBXMqWHuFqvuYuk4
Zm07dGdr+fDh9116Y0d1VeJm9FsdI9S9BKC4HxYyfeqM3x1AusRVsM4VHc3UXUb754YER9KOdvVb
265IXNSKsFeWtxeYfz4MdEJlxL28z60uuf77D7fQfdt26FnU6JI1fv9I8R+/rnbW9NBF8V6ZFe2i
4AcO83XCCfcrVpUuadWxkSght+6Cba5/jKBWemaU5ye/T3di51q0+b/B+WWOcpp0RZMMqDH1bNxZ
1DU01mZDaHtZT7UNomTcrefh5XJWYBUmxCesvQxlYDPZD0sWtn51ttKFrJqwH8tYi+YyavpyLNPH
Zrun1HxjCrqIFeS0myqPDnupZPw3ytCKpF/1H15j6RJWtWxy0CB7e+Fx+GEhW1YJxOB+bTvxcQuq
NdB4l7sQLiuTNF1VZBAS0H5boSucpbaZByaU5hJvc3/SptpPW7B7HosuXlXG7Z7bUNkLV/kXovMj
mafRb+27yllhFZa6jJnBXBnp+WBkfKipfuvX687qbPOJo+jx2utD8Iwryp9DyZ5+3/R14H4R3btw
lWZcV1Ts5oJKB/lXGxPxIA68E4ywSb1TkX1jrruEFfR9dpbnLXZyTj7AzAKCs4r43ddcxIpELKw2
eZgL35b4gURDAUTU+kkKSpeyCho504IW9hLbZT9FTf/qgCn7naV0o+ddkSwxlXKzpO0ukHIY3008
XB+iPO5Tk4Pa9xpcF7a6Oq+jplC3l/DAcjrGqTrJvi3PegsOL2RRutBVVyzHGk8V1pRsLzBNfp4P
eSfjcmveOMdp2QYHbsh1c9nCRl9gDpqfq41td/rmVuvhz0FAVU9bl29jd2kgRlx3uUqIWP/063dn
vcaaQUOItM2lDJrjpVhFnHXdlj/A9/neo8iNW7nr5LhCBCRYRN5cKOmC92RdjU5YvY6prmLwxqSS
570M5Z1d4kZnuS/hY9WNQw9Buctu9zdS/288/PBL+e+zzA+xGFQZZFFsXXMZDvGnIu07Vt9TkL/x
0S4/FgxFCDYtbi9jNJrzNGRHH/opuksX8CIGJrvISyPuaNsoaarlFaW55wXLBbwmHSy9WllzmdoS
ChBkqZOiJ36pBJfxgiMFJLogBXMR9PsegzZctPRMHruMVz0s3RiuurvUe470lgrrl3FexJ0vv2b3
fnFUuYzXFEZs1KQ3lwkITPyKh6KsTqAmV1gsRKL4x4jOTyNDuszXAFBt2TtrIIIbPEXT8r5b/Mzb
UNv9876zjnFYs3a1l7qpvyCb9ldHIAHkte+4zFe7ApDuWgQhpSpNfzKy2j/UY4HyyAqqmH7RvKsE
1symzilFjLaN63KKzQGPu/yeMtKNNevCX4hEUAazh+ZCGVcnKufm3MWDvNM/NzZNl/7imgjVTCPO
c9X36brmFha7LTyt8BpfLScaRt3T3hh6hzO5ccK78mBibIP16BeLtzfawvRgDYHJoYiRGv3P7wf8
Vnddl8oPuycvBDWoUcURSeokDuFdEYrCT5dAulBYO+YjnIfR+NpynjV0fupldU8n5lbfXP+iH77c
rqPapqDDMoCay1mV/beGT/pVHYbmzmDf6hsnfGhUBIuakTYXE66nMYf7AN+aD3797iziSa27Js1o
Loss/ilJ93Ek/Z2A6sYcddmtGRY9R7GvzaUX6/SHBGb5qUe1Z5HUtRiSVvcWvqGxH0ssXZxraZZ8
wMM5hkFo+iS3Xj+onJd+W4VLcy2xPSQS7tgqqvEfHY7PFCrRfvGby3Atcqu6Y+8MMtalfdhK9kbW
kz17ja+LTm3WoGoOvnEXE4Xxg5JddK6htnLnILsxM11iatYwJAnVbC5iq14z3FkSNUxf/L7cmfVz
yWkJiMVc2k2+tKMskwLO7p7j6Ux7bY8gavOuvqw8TrdgfdVMs9/N30Wk5n2uEJrQ6mL7EpJmfbsl
dJz8bhKu2SMJFZ/raK0usPRpTqB9yKmgh98V1EWfkI7bpvmg+jLY/M8a98TDTHeavrEXuOQTmXLd
jShPvMCgPEA2Wnf5C++G6dUatPRtQQiFG7epP3tNHZeEUlBgsvk+60sbz+oZvpHFCfnM/M56vbHh
uwBNORZGivrQl3nK27/XfRoei5Duryb4Tt7ZOm+sK5ejEXm1F3qb9MXqHOU5Y3WcTE/5g1/3XH/1
hxNryk0MZdsCrYv9ZWm38rz1cvS7YAXOst3HdevGRhao6VjedGJ+zsfDz+xHutJFVG5Tzg0rLhWI
x5MpJEsIPJT99oTAuevWqJy1S7QXl1XNf9UlLESj8r1fjzt542g2cxSC/APbLT7m4/C6YfYvn6aF
C97mvOimWBs0vcbPs2k/hYZ89WvaAStgKp0vY9EXFz2P0OfhB65w0g/PE//B89jWd3lLSBaZ8WFt
xpeFdp/8vtuJJUOyBsihoemchh/DQ3ZJRWCJ5tf4dVf4YfH0OKsXWeniQpCyO28AkiG5oP2wIvEf
JIosc6tDRTIR2Leab5d8jr0iAeHyUIVFdVixhSSLdRe9mfY2elPMudehJ1wcKpzXopm6srjMLVve
xCVfz72KuVfeVbg81E6ile6tKMBD0Wv1uYZObEDvxBm/PpqEi0OVGuunYfh0PWtSJorw/o2AjrOF
3H84Pc140X6gity72f76XVa4JBTQyyWm80qyuidanDbS6oe2kNP32EzyEck2+7h3PTkdXJReWzJU
H3+espTAtk5HmmT7MbffSUymB1wocq/qQ+ECUnRbaLGNM/4g2n0Zy+JtBJEzr7XmOAL+X5m3ooF0
MM4S+R3y+u2DDkV45xC8NQ7OOuZsRChiSXGx8CO7NLLrHg861a+MwWuQYWpOGpT1v8JbrV+CGfjh
z8Mg81nZaRpJZjfM4riCZWfd+RX1CpebKrlaMHuRW6Nbd4ZE59tuKO7Ebtfv+2+2SrjYVK4mVoFD
VNm87B+btXp9VLtXnIMSlJ+7pFxWTSxKFi4836OkW/dPUy48J49z5gbrDmk5izOXB/srFsnvjRr8
cEbhAlJhuI1aQn0qm+34Yva8SUJKA78TxkWkZg4tZFGseVbXzYsZ+ecd9ateC8olpMYyYtNSMJKB
mfxGu7V7CunkpxQiXEAKdnJNPxybyqag+V5S8MID8mlewZlwASluMLfDfMAR0EGWITbL31Ew+70F
i//wUarr9bBale3V/hlGM++Wbv3Lr8fZzzOcT5POt0DkmT4gE3qw5cs+iOLO1vvvm+wvlqaLR5le
cFngIMkgtmMvO42mx2WK59dFNQfzK41LxFOPkvkEBrv5U1QI8hZbnH3ZYU0Jb8hhXv+iairehhQm
RgkEjfhp2iYVJ91ST984ymA+RC2rv1by4EUSlrV8N1c2KhLbSORxCsXm7xp84F8s4GCbSF8bkI5r
eDZFbE5THMxfyrg7HvHAgKLgtWnelCUlc7JV0wpjVgTCSUfUNCclpsyllfyAaXYYnmQRW+gpmWBN
eFnicX4dohTgRfV5i0kJec54EY/hetRZ0RDzRCCm+yLXtcMnrcoPmoNs4M8j1/ESvhCMwRK6HnVy
VCOe8v2cHYULh+1iBKc/qDwTMHFpV9kmc4hN5PdT7tevC8Ilv7rIlvV8/fAONe/fB1z2XmBL+o+O
muJ1EbbT8+9/5sax4MJe49YNoucyz2gfPOWxeb8ipL/zJ9xq+xqr/RBka2kgf7MMcZYHeNchZj8L
3vuZxgiX9TJNLA8gE3kmZ5bpXHyEPqFfoOqiXvmC/IxRY5wZGucJI+8JpfdK736ddhCuU2LcRm2A
xaOyvEYJ/MT24qkZZ3qy4+FncCyks1nJZhnnpocL+iRHm0i+Xyr433qOafjzmK4H4NyayDhDUuaF
HhU9tQut/I4HV2ArXMBBR/URZ5NY9oer9dWpr9ve7+rkWiYWrZ5ICb32rB/zb7qlX+H0+sfvV9GN
24eLfYljgkBVMOVZufDmQRfhco4Y/LWrGNY9ypLj5YB4/p0fu7GsXAzMIC2zQS09z7auCpGEs29F
E3mlgoXLgaG4nA+lxq6zT2o89Wo7F2vkhwwKFwRbBB9jK0Z8eB6Yxy7oXhdj7qe2J1ylLZSmhDBi
xuguNuaQIoirs5BN/PD7Ab7V59d//2ErE80moRqAqGgcZX4itK8SdYSd36JyQbCxi2D7GAmV8Q7P
fvAAWZKDVx/9Pt1ZsUVF9dX+WmXSzrBhCb5pnvttlMI5XOdyG+q9Qa9Azfg57p/bqPe7rbgYWFfA
PY4cVGUwerqgxBaCHmJ459UhLv8VkcHOfL1+tUSBdZDXpygmfiUAwgXA4poetq8OlbXwnSk7siUc
ngZ+88TlvzDtCpZbrrKtVa9tMw8PZVBpvynu8l96ZyM0BYoo27R9shVbTlVcei59l/wa46o0tS5k
pjedsiZ/iTfPsN8lvrZSy1aKUmZsLYbE0vUpHNTfflPFOUo7WlI4G1Qyq8c/J27f1O3it4m7ClsN
dLSDqNIyMxqrXYXyJeDWC88Urr5Wg52JxnsHc8SJZGT5m9XHe7/+cG7jW04bG9BrXxMZZJRU5Hkb
kG7zat0FpEwD77Jhb2SGXJ6AMMC6neqY3gl0/32w/sUty0Wk5sZssHoA+gaxYiz33c7Baatk8QIb
F4TvQn1TJCqTPd5EGohGfsFabp73EXtPmfdMJ0UdrGfJJoFnRoLiggIH2putC0uKN2qTn/aqp34b
qwuGMMiYy1UZkW00uU7q0evhUbgEiCzmVlQG7QZSrtAxaYPEVneusTeOSJcSy8MRF7yQRViHdYpa
S5aEUeTnXi5cSmztrBIl3WWGdMdXGTSfZ6xGv1nnpBAtrMolDZXIdhusDzoY1kcmjnsJylu94gQO
dVm1Iy0KkfULfy/qrkoA/fjlgVwqbFMUZj3gZDLdqBPiy69qO/wSHi4VRmZYaAvCRaZweYYMzYJs
TR17HpIuF6ZUgchshKgF5PT+WWJounHm5/UrXBzsMDX0xhdAfpp3BII5fQvViLuUx42CMOECYSZk
Q2sWzJYrhJQsVyOKSMK2KKE43062iNnbIg+HD0EOw9RTPqlBJ/C1Uk92n9YTnfrdb9r+R39r7JeA
qDy8GsW9JkeXobLKq6JfuKCV1kgvDPvMs7FkWdO1Gc0Lz6ad5RDrfZa2i1kWLGDdCAyf2VTdw+lu
rDVX2Qt7mg5my8Ks0/MDk+aJHovfzdQ1SJw60Y2AI8MMD6lnLcq03MSdpm9kBP7DMnONBwWFnpZt
Z2GTun9no+gfjjo0fhdfl2nuQ23NxEmYIZB+Oej4ynu1uXRYW61VAJGsMJsa9IkM3nVG+U0VFwWj
CATUtuw0Y3E+JxHRKT0Kv+3NBcECobuuo3TH9tZXD6qcowQKNtbvpc5FwQjrQpQjlUHWbeG3fejx
LqLvfPiNyeKCYOEc8T2ajyPTpdrTrrlO8mmpkkVxzyjMpcGE2Y5y7sIja2XfJCrPP3eVunePvpHV
dOWzhmGwuoj7A69n3fLB8qJ6Z9a+/Cw2XTzzvho8bwWultaB5CNXYt/wGKDeo74SrOjkF+i4aFge
NuAhV7Fm8WL2Z1K07SmaI786EHhW/ZxpCBQeMWiL1hWLHqZ47B+NDrjfzHTZsCnaj7pYRvTK3KwJ
mdSbHum8O+H7jbnp0mGHmevhwCUy09hsTg215nnUcfG0lHV4Z6+8scO7SBhq92cVW1Q+Fy1YFgh7
nYY2vHe7vvX9DnBCAmLCbg/WLNojuG7TrsmgqqLfLDnv/OJvlwjLy7qHCce4Zqzs++eRQMa6Qib7
wSuSdbWVIC7TQiIbvcOAIyQmDD+zaPaLNV0grDdtBasvs6FopYKogYqSAbZNd2bOrWENf57zVTj3
A2x7tiwQ7fLI4IDzFDSoW/brFidL1QSKxl0dL5mM7cOghzerHe9sx7c+3FmsS89U3jXzklmyv41N
GZ/CYh69Jjt3mTCk68aJd8GQmYk8zPYrfGG8HtW5K9kWciEXc2xjxhWF26dtz+tS+z0gcxcJW3o+
beFOhoyTtjjxIn5HqtLP6pa7Hpx9xJu4CtoxK9XHOmhmXHtq3/6+7gs/5HiJWgIUMKDtmbefdTH+
gepWr5XJXSDM1F3dm7IawXUQnUDOs2eT8Vo83CXCyoYh/SWKETdM0BFlGJyI7GOvA4O7RNi+2aYY
luuHl8tx6tr8lZxYePZZmJhrP3f4VrfQBYGrTwaTsUsdRF92Vb33a9pZmEcPudQN5XZZDnmXpGLT
W638zn/usl9zP+MYjZshm5vgn3yRHwKzeiHP3GW8kDke6nVC0/loXuf7UzCNXtdF7vJds8jLTsEm
OivpXDyYTtMTPBvuPVb/eh/kLuJlYKrcd7BSzUa8gl2YpfLxmsL32whdESwk6VojCtJlu9o+hJZe
yq7+4DVPXJqLBxUsNtqiy+Quj0fTBN/IEfkVs3CX5jqOrq8rVAFmU7H9LwSYMk93g61bPe4cmVGu
lD123WZbtF7k0J32dfNKenMX56pEWUN3f7PZDIvDVEm1vAS08ROA5K75XwfeY+ZgljKEtvqE6sMH
vsGoz2s4XaKLGa1piER9ZqGMfO54O5+juKdv/VqPf96v8tXAoWEL+2zf1YsQGVvknRDl1+/H3CW6
7MLDCm8YNlN5TaZzv7Qge8Zgbr9GMLZ9R5cyfo5Wc3R+K8qFvKJawdKTTugnLoNzHs3qVI/DF79u
cs7RUDTQ8ZWRyaKBfO1t1CRxnzd+Z4YLeeWoG6UHUU1WDO1HCoNirahXMMddd01ZBEevp7bJSDSz
53kUDyY/lFfkz13GS+xahfk0NdkowCRPBEXCcYCMoV+XOycp9se4a+eqyUQTdA/tMqD6EvL8nq07
h+mydWUDTW2bHUX0pWn3LJ+hFvj7L/83OfffZxnuck7gj2KFIlSboXfmZ5l3pU16O+wPM2+a11D2
0o+ip8fbYY3my1SN+7mhLX0RllTY+6IJfmDaNA/XzVAlKzf5eIIUY5/m1bzQsxhAfYV9s6O3oUZ9
MhzhQFsVywWOs364PxRsf94XghmGTb3G6mV79G3h9Kmfd69cA3fVssowqnYK97Zs7POk7WCuKWbu
l4bnLkLV8GPraYU8kglzOHD1b/La05+cuwyVZvHCsJft6dI2zwY+uN/LtS2//X7S3Dj8XIhKHfW6
zLQ6UqKXb82oHtZQ+bEY3KWnZp73yFLXR1oGDLJTdISmFaqT/CwnufvG2W51vMU6lykghNfgKNek
aqs//brFiQmCdgOAvTdHCoH6/rSh6vJpjLifLBx34Sy55iRW+bSn0byFac6bKoGix+wFfODUcdZQ
M8Vx1wiRbrM9Xiir9MnoY/eLC1w+q1I5Hq2LOkqJWD5ESOokpcqJ3/bo8lgRzIm6UhQSUidMJCsi
yaQqhJ/uHBwZf+6YqcGLZC/nPQVP3j+uY1k/rrmfbyuu/T83PgiIrI0RZekqos+F1Y987PwKorkL
ZFXBjK1c1CxtIdO6q482b/3OUleVC88AsZQ2DlOmsPajcmAnpJX9Lkoui7WwEQEGDANTUs1pPsNj
O4g8iwK4q8pVWZlbXNfDFJWz+8OoIv5QMb8UHXdprDiOVFv2Y5gePR1OW4sMQw5R3DsH9Y091yWy
Yos6brrkW9ry0vzVhPE6PpdHUAZ+mQYXzyCoB4PGhmFpVKK2LdZJE9R+IDJ30YQyagnuAge6XXZD
QlcoIV6FNL12XRdNgAGckbvttjRYly1pyzF6GHBA+W0uLqy2LSGcHmDJlda00AkkM1+Z+B61emNI
XVatWGEpchiCzbzVXbJ243MfLB+9esVF1dSycwZd6DDtWckfLUERwKKQdPBr3dm34pXV0M6btrSa
9vBUh9NLTkY/Cpm7rJrVhzzmIgpTeTI76xJZDJ4T0WXVmplF4shVmBYbf4ZeFuwym3vPL7dGk/28
l6u9j+K6lzI1s/qwTvkjSvruCbfdatuJLJami+rCrlFKS/YWFcXvxR75HfwurNYxa4bKqi0dSGGK
01CFV4l/scOPw2+uOJGFpDulQ8SxgiDLiYf8T9VsPnk17epLBcYWUuc4iJCOgTnJ1Eq4WUrtd9V1
9aWgxAlkDQ5xqQhxCSrwbPRWb9v87PftznSpupAx2yKSa8kwJlEXP0Kc+Q+/tp3pUhiopZNxDtN5
W1I6rc/7cXjuts5Ntz+E3NW+hCkERbdHwmc8YcZr4JnIdOkhNW2AYCn6vNsBeLQ5qz7EESN+fe7C
Q/2hIOIt7ZaaKWKPMULec91sxm8ludAgHXUDeaF+T6eS8gTv7GtiA9RyeY2piw5CUrGCGaze0kau
FVCPcHi2eBzwyxm5NNPEo8msZcvSIChfz+vyal8i3y938lFqCNpwl2RNxRKoV6rcl2dJN+6Xsg+v
W+YPr0bNAoci+M2taXXApWuqS/Mx4oN48Ot1Z5VSxTs8glUMB0b8IPPgDFcwr1IP7iJN4xpprsdm
T6tO9glBXucE8yM/W3XuUk24tch+3PHhaujDFxXvzTmHUoTnQnL2dNYLVRUcnR6IWr9QPQ9p3hz3
JAmvE+MXKSkXaoqWtWQGNzhsAsX0SIOIfTNKNu/ZPg93/oBroPKrn4h/njXBNBgCSXGaDpGN3xSx
Hh6MHOR5a2KCM4T5wa3cBZ1UD7Pyfo1oGrXlZx71b/Oc+UV4LuVkyELG3nIKFK4O3rCY2aSYpPRL
fLmg0xJyXOv0tfU1ehco0iTzEPzPa1G5hNOgRQeBq3VL4Vpaf2xMub5ZIwad8d83fx3DX42ts2aj
fQ4isNBr2pBuf99RmNokMHbuzqYOycPBmuGtHgrUPzRl2fz5+9+Mfvmb7D/yFxuOKgh3zWlrqHja
Ca6umpDHAJDbJzj67m8n2iMT+vsfuxENumzVPrF2rweODVUsf6AG4EuktN8Z5rJVvSxX0VmcMnaN
T3M7/q/oDs9zwCWrKriC93BNWpA2MOVp6Ra8HcR+viLcJatEZALI+PdLGtZyfoH123LGXbP3i2Fd
tIpy3s3QkFnSaYDoxPUhCpZsngvZhaqYiZAmAG+TGtGyJKb4T7HdmZc3poqrsiXCvNtIT/HhdCUP
25VkGaLGT+uJuzhVFUSgwQLM+qaADs5KlmQO1u2d1yx3aaphg+2GgX1yigts9awjkifz3sd3Xvxu
HAAuT7WNBkUunVnTBZpqH6YQanOJqfCOS6cSWnZT5Sl1xF25LTKRPUcl5JrqI/w8iSnJF+S1/frI
icZH0HK1tXJJFz2KBKooNTja/i+/xp1DvmuFAfW7LjgCCgsDXHXZ5s0ry8dctmrBWmrqtZ9TFW3m
DHeTFinK6JvPhzMXr2rmFiDBMq/pUPDxaey2GBoasIrxa/16BPwQcMKQYJUR69e0Lwp5Co6lSYJY
DJ6tX+frD623OYzT8RC3pIfu56Qeof3eqPaehPqvIyvmWmLO46xaA4X8FAlc/hhgR84K3sbPu8xr
rxOEuagV2OhyXYpiTFfCXqMY4PtKpZ+jJ3NRK0uLSvY1pnvYVdNZzMGeoMrZ75kVtgk/d/3UqCmf
8nxKCd/b12Fnl+d6EtGdiPPXOzFzYSulygCH1LGm+9C1yRaq95UW772mpEtEXQ9smU/Vkq48eKma
v5fCr8qFuUBUzOtQiiBc03bd29M+HWFysLn12r6YC0VBtJI1dEWfsMAs52Cf9ANH7ZlXqoK5UBSt
l5D0ChtvEO5VaucSYvgwDvL89usS+2GhrjOj0bjUaB3q44/6GIdTH49e13HmYlGqVvVGAr2kfUw/
QmTydXQEfvPQhaIwxWdbV+jzNmzsubL5WxuQ/dFvIjpLiFsNZauATalGEf2pCAZ76u2dtm/sXS4W
1Yi5BrWh5hTWhtup6QbztE1j/aDXyi8nx1w2SnBe6mLSU1rh/z2OyLo+aSP8wnbmwlG2sMHWH/GU
xuBaMkKOT3Sx7R2k+EbvuHJXx8JwpY2CLUVGtK6fIfNn3tVBX72MRSjv/ciNPczFpKK5tbCDplMa
VtOzpfzTHpVe0R6ExH5eTvPecHM1+EhbOrBkGsiQ1MF+p/Ff3wiR4/+5cQ3x5gDewdgftUB9/bCo
87rNcG0FzfyeTqE9hV0RnPoc5b5eC8HFpFCRFUKNelnSoRvC0ywDcw6Kw08qgLmkVLiKnUIqZEgr
PWabiN+yyt5Jp92aR84K1tx0YTAhbSxtyF/I2gN9n8PuoYeQ0J0I4dZPOEFrEKNizUR4sIvLcPun
DVR1XmesumSw6l4YdeM+7kpDxZDDasMJ91jVV/PXuSqD8zyy9qHSO30p5MiexR4Yr0CZuc+bZMYY
m6Oo0/1ov9mqr84ywEXLaya5fJYKoMEaD92SNiz+VHSrToYCNa1+jV8XzA+HWAmKlQSbGPFKKP5B
3fgrFA1992vaCZPbiiONN12PMPA8bcLsYv7Xjx31M0VhLjxVS13STkVrGprQvCnyEq6fS+tVbcNc
espWnRZzPo5pvCXrYfW3weTBV7+OuW6uP/R5BC+OpZnVgPRU+6kJ9buhjQ/P8XRSXwxWASAD9jad
9T4mYyFe+jq8kxG8sYm6hoPldC027UWbFjmdTqxMw8DqZOlqmtRifaOj/HgUxu/Fk7m0U24lUssQ
j0tByekTo6VIZGz0s98YOFdbFagGGtL7nM6saP9GQiR4XigUsb1ad2kntqulpRajMMIF/E2+1/kT
XbbyzoZwPRH/m95kLu60BXxeiKJzOvGdtUm7xuwUwUGmAFiBk6yJQuI3m1z0iYsxhtpgMKbLVWiw
hbNUEua7vZNTu3EMuOyTlA1Z6vYY0kDu+XttYSFgOksfpxgSIHd+Q93oK+fgJy2x8xEXa6o2Q097
hIKoPbTksoZz9VCrsnhskXlO4pWGkHfErdWz55w1DuP3YKrlSF+JLe/OBzyzz2Tz4yOYS0gNyxL2
27HQV6QoWZIfAjyzZyUJcwmp1XA8LQo0bkpjE8j7tSL2OxFcPkoOTHaMomkloXsST7ZJJuBdfmvO
WdF2P5aljcIlVceKUIJBqDnt62i781h3Y7K6GNCutSwiDqzZLOWcJ/3YlllhI5Y2W8zuRKnXyfGL
he3iQDUJu2BrkB/fpP6Ot6KTnqBu8fvu+TeB/6vGneO4bAZ4ehfjkAJ5LRU6HhTzfn07KOE2ekaV
YPecF/Xwsu5Vc5qKrnkMliY/s7Zp/vn9J9z685wIP6pNM68YpVQ0UEmN4y8y77/4Ne0s8zrctsnu
45ISusHL6Y8q8lNtZi4wVPUHTBP5hCimqd9C6IMtfrQg485RvQogk1bhwUII8g65zy+88DOjY//R
trJljpqqAWsh0N9lhFrkMa7/59fVTvBulxyezvvRX93Vv4zbu5BMnkvYtTA0ZrXzFJf0VaMaBHTb
mTXqzu34xtxzqe+css3YvcDW0wBriLr1xFf7yatHXHCyVuNR8hxtF7MGfzhaFEBIP6aEuXAjCj4q
Rltdp7O1n1kjUs0CP2CNufQUmwPS5ZEKXpXz/l5x8jGa6zux4o0YxUWndCtX+/+cnVlzpLi2hX8R
EUISkngFcvZYrsn1QtQIkhCDmPn1d7mf7snTdRyRj+0up0kQ0h7W/lY9BORcsG48BhsiB9626sGN
JMpANNo+3nbvr14itM3qZpM5OYOameQ2fwDd+tNtH03/M0zvUXo3cKMMz3lc/za9zkZYy76zG/9t
OV69RCZY1kjMipwxA/ObSPl19fl7FIW/ffbVQRjkrSjqArekqNuHztEogyeu2N10U64FVHg9sQ4p
Lrxz7ZNWHWw04/42fBC71k95eAKbLo/IOZ79Y8HG47jeRqFm1+Ip4OFipyw+Wi06VSz6Xgjy3gTV
X274tXSq8Xxqec9x2Qyt4bj5GSBNum2hXJOgLGtVoRUjZ6Hsx7pqP6umfiei+dtlv/38/6WheqYg
QHlcNtvC06Tjg++j2/Kfaw6Uh5+W1N3bHSm/N349q1q8Uzr620VfvZTE1XSqQtwP2tidGtLF6f1t
K/vqlWS5CTpEvm87if1M7Jas7W0zZOwa/0RXEEO9xu3wpnisK5toVt2Wx14rpYp1LCMYgLlLT6Y2
UW7Zsq3s3zNZ+cvdviZAbVyKebSGwoWx+FgGK/hp23pjcnmtjCpLOjPiNT3HY/5qpvhV2eW2E/la
GTWqbl7Y9PbWdPlDPetU1OS2pX0ti3JNGffTjGWSj8jnhkKDGJbL7KY1eK2LquLCrgWGji9et/oI
ej/LRsPey4X/9jSvzsoKkncSuBAvfDy+TpXfLe14GzSJXSuSlNq0aexmoTZkKmGO/2jn5bbY7VqS
ZDQVeVC4EJLUIBmm8bDN7saPvjora7PkWk2BuVD4IXGTLP3rTU/yWo0kaePifMEHY6gDG2yTulHd
FpdcS5EicCbhCj9u5ymaWGKEXzApCfrIbRd+lSYuAbV5FMbmMo3mPjTVz050t4mo2LUWaeCblTo3
9QUvEARUBFJalgAPNtz2NK/VSPC5mGZL+uoy2XI7ioK5TEy3lnSu5UhLYfs46m1zMab95ln708v5
Nqg/uxYjVUHuKrfU2xlWJCJZ6UQSqvltMdu1/mjrmoka6bazY23GXf6JsfK9ssJf9pRrs79OOeIh
7a4vAbOv+Yax995FN6ax5OrtJL1STdOM9DwOy1KlkTcSuH0z3eYtTa81SPmksVmFvrrkQfQtAG/D
EHNbhE+vJUhLFRAfFrJGJzkH87Htlz3T8XvjtNG/VoroNeJp7kkPkFncXNa2bb7PlpMPvhn1SzHF
7HDLRkCvQU8KjFCuNlZftnn9Vhl3TzW5SfsFsu9/Rp6ediQPMWZ8iRun73kryclG3fjOcv9HP//f
lS5Yhfznx8shMssyV/UFZG+XycV1e9bwdV9Ua5jSiE9p0TUkT0I9DJ82obbDjDX8fQ7m4SvaAsVX
ivM9z+Brnh/sVIrvi0eJQ4S+rA9gVA4pHHTCfEdJ5LNC92K/9VF9UwRArwVOrBzBBMR9P6P5lMGw
zyZ+sfSmZIJe65tWpteIz2CnqnFLjGsPdnhvHvAfLvG/3fSr8NlsHIYVYdNcdIAtONVQQ2cgM47y
aCCTadMB7jBRSkwH+htcv46QvAZtGgT5kk5xwXe95agKRoMJMlqp0CQY6eg/siokl7yY9KEsJpJZ
YE0OEpPkX8dOyQcMqWOQXMexz/JwxYMJ36KamvHw8zzm5R5gXX/vKdrLTvfLCbTC5pJ33Xv9i3/f
++i16CrvtTVdj9sp3C8/xxcy3mYgQ6/F5BIeKWPd9g3CEk6eu2lYEjrE8qbeJr2WdOlhmoa4wHXD
POZBzF/tjUJmei3niuFbgvwA00m5KDIMP76qILpNPE6vxVyNhZlkHgX20i3+JS5z+Grl7+wYf3uQ
V/uRlQGtMERYXloz22RQ3hzg3nPbsDy9lnI5usi6rdrqsgUdu19kswCgcqPrCr1Wc0GmFMV5GeuL
MPJBEAKpSXVTDEv/y7CQLMxVgHFdoIv8kQf+0xbyG5fg1W7RTrB/DbTWF9z6JxmgoindcpslLopR
/7n/O6MbDh8jfSmQkySrQ3usLcxNBQh6reGCEj2UgZuDMzfBNzug4oM5mRs36GsNVzG4YC22ITiz
VX+hRXPh1W3KNoD///Om6KrktmiQyg++N/dLrU+dY+LppljhWrvVB2slSjWVkPz2D6R2U2L69rZW
Kr3Wbo35EnHJ2+JS03LJxraGZUKx3ZTu0GuZFqsLXsC/DN3OUOc7zECuqXP1TbUCeq3Sqhkc6QJU
Yy+uCpZdQ3OVYBrs5bZ7flUJ24ZWbQveojOqVsMpUtuWOU9vazHTa9e+tVFzNZahOg8b7+4dGjNH
4uLb5Gv0WpzlyhWkadiMnT1fprQxEUvGcgpuquTRa8FU3fjQzgBEnvswtmkfbtnSlbfp+ug1amot
ZB9Ksapz0DQqMVx+i9phSG96ptewqd6D5wMXYHXWASsf8oB9C8TQ3bYar/VSagirThFgA0RpXvKG
zbsq2t6bvno7Kv8l/LvWS6my8kBP5+KMoUq+l5yVZyiouqxp2XTjY70K67s2DOxSEnEeljHMwo6u
H+PFx5//963/Z1z4377BVXWMbVvHSFnJs5c9ld8wySlf5iomSbnp8DzARiQVDNC4qcvtE6897Jn6
cH1ZSz49DzCa/TXAEKLa8wh0z7yq2D4y/fxB0pw8cgSre5h+kU+hi+1hElucjiBEnzASAHvsDd60
//tL/CWQudbrROUU8qmz0Tlirn0ArIzd940AyuWmj78WgIHPDelMLqIzn/OvXdC8hAhRb/voq4Ag
DLBk3mKZc1CF63lT3ZIWIn4vUv/b6ryKCGoVA1TXLdEZdA6Hsc9ObCkVPvwQ6qm+LTC41nwNNIKz
1jJGKFYU66sa1bqTVfleWe7tmP6X1Xmt+WoIvA1r+EqdNXriH2xXLCeDzbNIuzHuWUpaD9iQ4PQ9
PqX4y997+/n/aw6h+TlOzdZF5zlWcYaZ1vVQssBmQJrofY0w5ec7z/3tEfzbF7uKvUm42cHM6A/R
agynl4Yr49PW12GmKu/SBhTyZGVR81K4iPAMjpEUI25hM+IJ9h5uBfGb7pb6iJ+ENfyLjpbio7Vr
/AzpV98kvJsY3kdHoNzYZrT/4ED/FtQ+K1KVj2YIigMIXPPHCkCV01j7sk9IUYsLygafNsOLXVM2
9uAwUOOrRLEpPMRrvR46FtSfKtYEd00lhjmJJDNJU+n+S0FhyfnOzfnLvbna8Wp4DFe6y7dzPdYg
KYb1spOavVMs/dsTvt7v/ORRu7DibPBWHwAiMPvI8WbnrG8/9Ho173So/nGW+LcnfBWolGtvujpu
cTSAT0xOrZs7GH5AL5HMsCDaQeNUfwGqoPuJ4YhoZ2n5O6SWJ6Fbq0SjEXLoy1W9I0v4ywb5X2oe
3oW2gG743Dfbrx5UmiR3uLU3Pa5rQU/QNWD/cU/PfBTfFpdU/fDOvv6XZ3Wt52FBYY2oELyToF6S
qdY+JWSOErlxlXoSb7ctuGsUEIzShQ7zjuJRWZYG+XCo5Y16bfpf6r++6IAeluEZ75L800qV7z1o
1T/+983/d3Eyja62+HFcgecaQ36Oqjj+LMmwnJkR7o4b2ez6omj2c6vWs+Rqvq1Aeq0I9GRaxWQ7
fjYov545lmoGT8X8tpTqWgsYlt1aboPj5y7m/qzrOky8DuOX/323/vYeXGWDayMYWSPGzvW21HXi
G0Qkxazop//98Uz9rQh7bWaJgndbaZSMzw0RZcHT0oAP69OGsIDTJAbohHzY5kn0vzTq2HGdmM0s
IA1QMweACWlFo9wnm8V50CawtquNeCrQXJyq1PfhOJXwRRcKbbut6dfQpoFkFf88/PMKJsOCNuqf
YuziYknQRhi3ByNsVPwEzMCiNLUUMI4Ik3Zzpn6geq52fo3poQBFPdj1pMFhsUyjPjoM+qpdiVnO
r0Pe+QPa+HfUrgZWhDUMnae2jkjKXRllwDcCDBeWOIDjASNwxy5Q0V0FtuBzqEnOM7Lpck7G3JZ7
AJP/FDrYfuVviJ1qHEzSkXj4ksslf2iKSry6eBkfu7Im+1KCij5vuTN/1n71TVItosofPfAZX51S
JDiUmNKuHuXYY3kkPaI/h0WuTZBYFnaPsbY+6x0xCegseMarnVTmx8gh12XdnQ51CSfmrk2sqF5a
u/G7GN8BwOhyWNKqD/NMBNak1ozuWfoF9ozUd3Lf4nE+ESBmpoe4ypcmzaM6egQjPn8McqmP1ejC
IBnBAk/tBiLwcbMLbV8gx4ZHe+nir4EB0k3JQtCMOfqJF5r8zDn9I1bbnFuj/ecoVkWTYByJ6BT6
MZtBwR1lru37zPNh3BtV9JCA6CBHMVkCKOinvv3c9hWFB0hVwuXUlzEdj3O5UfIYBwtE+OU0d/PR
+Hxhn7qm7eQuaGr8/rhGy1sdmtc2naRwx06L8IQH0OAqawNx/amdC4Bh2hnVnyHRsOYzn/NCzSCP
9TZeyx22zcYMaVBXqr4LFX41YbqZ0s0X5Em7gvC0wkTVPi8aBy/dceZjkA393BSnwVa6fKyX0e81
1vtdtcIBcWRtD4s72cqs7jVLIiQldVZXzrfP0qqK7KO+k2Rfx5SJvYmW2OdZ6zbUBBIU0Zv2sZbB
qO6jLu/Kz3XXCfLYqHAbRJIjciRpXda2s7iSrgoOKB7SrU51jVbSWfB6rPZ07We/xwBtwb5Pw6S3
pyCv4QujIdtvv9JptTOcwRpG5y6h6FhMiW2nqb6jlFTsbkFjSv/UWxHqu1D3+KcO9yR6hosNCZIV
DyPalzqqxZ71PlbHuc69SmuSQ2CWtAQuOunUr7G6z2sZF68S2li/h9IdXB7V4BeyzTUBoATzwof8
GR4QwHlB7C3mfdm1XP8G5KtHLw/J2VQ8tgwL8aDGaRLnpmkNXN5ap1FvaIsRXe4BBrPTk1VjsTM+
yNHU7Ypukkkfz7P4UjHG2tduhXXks+IuQsRCFF5PPoYtO241l8sfQ8tgwrTlrDsA3ZegODEHFEMW
lsaUp0GU7fCbxd6we0WMHV6tjxd1hCBTB58Kx1sEkE0vFwVFhmE8VXJu88/4rXp8artoIzKZWaDq
By1JPx6AXBTjjrue1B8ryZfxXoZY18ACu0DuOirW9gv4WmOETLMqsY5hkxEfWjvG3f3GiqE8xsa4
7ivZFHX3K2/7Ikwn35GxSGDSxcRJAkFQ//K5eZsnaTBVcjAh2CTHanFrcWkhuQyPoowRuUPHvVTb
aYndNBepjaJGZwNZ+NvuOobB9KXeRDPs27Fr2R3FbrRGu0Y3uTlbjZGqLxMXAgQgUceCJnU957xI
MEoH2U6FvcKdFnwn8+wxe9Ts8jjvoxMGlqPqtc7XXp5L2EzutS+j6lDN+PeAkG9NvgMNVHXPOYVF
VZWY0NLmiDBmnV0W1ROpjhg41Eu932IFpPpa4cE8BIKjGwiH2dGJAw4izA2EsdbDaW7Guf4t4fIp
jrTBaGSiAa4okt4L77O2t1X4a/NTMB5cCHidSbyX05qIMgqyog914FLimm783lC5kKe6qm0N63IM
ShfgTIWkK1CmEigj9VVsyJZsYYMDKo6czn9gkncOPsguDMdzDTLPcuCukuoutOGkfpqGhuGnAUij
em8EG/KvLPQzvXeSd8MHbrBI/0w0mOSpRPu2I0kb0JD/AJ9k8Ee28YBc+npa6iSC4r/7LadpWsuE
TTDY/CKp7sN9oyGbvrcDEcvd3DEkR0k1Fcp+H4cxjx9UWPXl64IXYSoTLuc+/6RWnQd7k89U7Klc
l+JOY4AgSDu2hlGZOcoZ0HvBHBysH7voMqOLrb+jdkSrDtNLU2j6LNc0Rp2F4DAhP+GER3SGP+Ss
zd5ejn5Nc5B31zmhNfVE7qgII3unKWy/dbqByDH92lzX2++mjszwfdh0IJGerWb9pBply4+sgUrk
91hptjaZV4EYo73QDPWk3TC0oboDQc75Z2oC0pdHBx6emlPMkg7dcSy7hRXHNs71+ttBro7jQUeM
5zsMfsZOJ6oSbbQkYnM6EgAjY+qYJwNtg+mOqk7nSR3nXOK0zfMeIFzhBx+FO+gChOqzktVRww9y
nIbxtdcA6USHGY4IwHGuHEq5b2aMumFNxTihWe7WHINgiVrrYhKJqMNATRgD0sshr1TT20OOkcki
zLSIVVCfUZ4f2TOdAA+cU7bEovtuXD22bcJsWOpzU75BpVKuw8ptSaVmaTG7NLWbyNQ01LJMY/Qk
ycHUAbyUQKtjJjoBMrnaowzqcPoTkVbIw0x10B5KlJ5UFm3Cz2kvnUHAtOi+jPQ+bGReVGjKTKLe
CTNt66ESs6WvQV7W/W4ZFf9jNlmHv6WbmD22CwxbBsppWg26fqLBEpFE2NDwA1yUC3WJC0oWGLlF
almP0RayswL1esV5PTu7z30wkU81s8W2E3GQR+ZQ0MUGd2sfTOFP5Sg5ch5yc1DwqTU7ELj7aErj
CS5997okIb1vlhWsoBRVOgo1UTfnT4UrakyNu2nqMADB1lMw+npXzCNwte0IwuEEhsAhRhjlv6GN
C+EavjLr1cnbeO7ipKyXWO4UU1A+JRtsEerTjMgSu4Y2ekxiEDCfFTRYdZcgqpp5fVjtQOmHcBNL
EeyZJN1ydqLR5jkIeyDsgLmmCNfw6oZgdEhWx+WPImCdPyotz6HizamkAExhh42b17mNQSfr+s3q
zMiVqlMU9l7h//V10CcBqnD6h11zzF9sUxmUZ0TWgn0dPE6uR4j8HP2Qtxuxp2lQWIAC+gQ0NgYT
De4AL/IOV6Is38Yjnt9inzcRwe+0d/oXmk44DE2+HQvYK/6Rsi/HPpmnemqfGLjc451sy9U8Mowl
RY/rguLuy8ogwz1Cp+h0mUxVGQFPXbF13cOSoW9+x2EYRPuqGIh65aMc55dohND7JS+cz38aXCvi
HSvlVn7LBwnLdAiGt1I8bi42DUYnq2og+GZE1ElJKo3hip6veH99Py1hioqtXpOGcFmcFOrbe7M0
UDyB39TqA7WT7LFXLNY85mIsAkSUFYHLJWQNOnaQjOwmpWBEHAkCj8eUaOeDl7HpdDvv0JjIo/ZY
VaY6xFLhqB5kruIy9XEdMARnWyR/5UCwsS4VUzuTBzHNkT7RZYuahIJzfdgcNy/SuAImy1Yij9s3
puFaJTMZibvnytdtmVijXPdAc1s1YTIKmP/ifA487fHggsJs9yCWlmOTmnZdE/w8gLiqisrxuccB
ge0PQtrcL0nR6zpjq1/aX1G+Bs9i48jeHTB7lxph+rBhR6N+Q72OB8VHrFrwTyWwlvOpVwiiE4yS
reQhHDqFZmweR3FxJ2AGyBEyTI0ad/jg6mgBMlg+lrKN5+W+i8O2e5qbfJVZNVYVeUagoAlGKe06
FPvAESE/jDGilX3txaiefdyW86EfZX7H1YCx4TgqDgi5CovRE2Jjd4AEm4WPG8JAt2sp1lWz85gx
7rvTFDVR2yGifqvvleEU3OvRdNOffjaD/DEDtfB5FlT9RnKKzWwfrw6g4Ynmy5i1QI3+WmHRlGq0
EvdDD9ZMnnqVF7xOsfmwad2ZGQM83YGPqIh2pwKGzt0OCX5sVcZH5uaPZVsW85ChIzt0RRbwTTE4
AYyejk9R3M/0CWa2wavuZgW5TIHMQKVsrbVVn5EZgycy2hYegnCggjetTE3gRQBqFEqrPMpKXg+A
dw3xcF8ujHzvmejKNl1MYGie0akNQpk4g0mAr13IgzkL2FKPFpbjcz7dd8tsYNgy5IhkR7S7SEV3
/VLk7TelWzXvLN6I6IPClxjPcSfnqErR8hky07XrmPBeNVXiAvFmXVeDikuR7rbV9L1hURgeVvXm
yJPKJfDBZ2yyTnjkroFdd1sJW5Q5iT1deJR0LcCKB2HLqLxfF8/YcYYL6QjjciBVymQoHNot/YbO
RPQCdx/r7xywmDQGBXDESZoTlkhvGxyPqBGcRfXmWspBZtypeYyymhWMZt6S5VXPKjhISvljPa5B
kAUL/hu1d/a7w1R1ux9MZ+6xVsSFKxujCTWsQTpMLTs5tk4fzSKal1FGdknAM4uRrqGQOSQhukVr
QoALauKPgvMFbYi6/c1Mz2aU1iE56fyyJUsRi2c1IcVCSAIMXYi08KCx00KKtnGM8M32qWceO/yS
b+ysG+cveLv6MG1gpYNCd7ydLNAaqRi2AdH3PB0jMiBAWTyMvlflUqio/cG0U5GF0dYfexblB1nk
89lobFAqnJq0dU10H4Yo2IRlaxCwQRineO5Bv9/ITvY+TMDks6mibE7hedgcpom3r/3UY9MCWSwz
uQx3YFEJhAi1TJiav/ghtkjLOAKnASn3VvVkVxrsGSOVW2oHMSeqgZXpylDwgBn5Z1bC7X7IIXzH
RpHvAtRPKO5BkO8HSzwypmY4rcHyE+acAlFjgYTNSVyPbuyShkuf4/4XNOxTZ4fuAnd7iiyAj3+6
ToSf2grbB9fB9Fo1/Zx23Isn2LeZT4aZ/ASzxfxsVFdjP+n6hAWdSJ0Ji92qGegtoXDFDqpxhE1l
3AVHTBqP2doZhHQwxBi+jatRSZtDPm2gE/mIqTF0mwQr9gqmxUfbIgiE8G7ZeBoFLge0D2nzCu3R
ARovcYHapGmTCFvDoWgmAX9dxoZyt+RcOeCrouUH7zwCYCS3/KmzjUb6L5f2N8ST5NjzYP3AMfh5
aAo5WYw8bLhphY6ywnRkV7Gu/VlPs7qMQvQvxdJSrHyq0UwRqCSXWAz7LirA3TYtP0amcDvAsrHQ
vauPlfbrlq7xMO9d0NkyIV1e/i4qpx9NzIqvzWxFQqfAuR0rw+ZzVefLurfO9OKsSWP32g1izEJe
1S9RUbTPLa+i73nY6j/wcwtgLSUQmMVKfdqaIGD3MC4oHydf56eZlnGQLCBPZBhMRwyw2rE5aDSB
vg/YB7uj2FDmykxZ5AcT5XA85G1FynTT+XrM47Aodw0JgjmRxJowa5smQnGrn1aP0pEZ68zi+Nrl
W76Gr71bcC4nulrJJeRyGz7TaAByP46mQO8q5DH9Dtk650m/xeUD22Rxz0JhR5i3ygpFJLf+JGR1
rwJ6g3sRAPaGZ4cUEWnlhHoCzslgN0jlX0BRA+PTj7A6+ZNrY9uUIIZ6KAxdBCSlA6zEpd36pyJE
iDlsZjyvI4XjVx2qrnhAN6y1DxvC32JnB148chrXcbYV8PDF1SO+SBWO+u9CLPIEnV+zpyLwf/KB
+A01zzk/Q9tbyqRGrBqlWB2mSCsC97KUQnT+yOSM12ie3ozMZBgBAlD5YI72dImkT7yMY4Bhe9k6
zHEa1p0qidNv5xzr3qDkrUYE6aLnkna9uA/8oH4RqesyFbC2Qo4HE+NX0nKJVYwOANlBEIMwReKp
NrtKrcM3xHj9F9i+5b+bzrMoCVVQ0FTMHKFxOdYT1OALssx0neJpxMvSk6+6mccHbArhd9+V82+P
ttzTrDA8mBBisSaDeRvu5zkW57ksyp+iGqIfCNnkl5o4iZysqKfgsoJ+/qfMEb8ltOWryQrESQ/T
1pdbyhcWX8Kip9jMh55+sAOit4Rg/ZfJNlXFhSICKdPO1LTf50u/1fui51NzEmHjzl34VgKR+GNx
go+oB8SdDkWNqiurlGESQn6BSzevsiIaITSmGDKI0nGGB+HDEBELVqhsMZD21C8SO5vi2P+etm3M
g68Lorpz5JdhZwG3E9lGFlRcwT6y8Q4Cj+EFmERQ9AlfVAQrmryInzf0Wo+oeCA3w6ZIchSGVNXc
dQMhXSrrNYAyt8N+UTadoF/Koo0fN7o0H5sQVLFsk0PuUw7HH58NXd5vI46Dpe9eKsG3n8MAENtC
VM93werqDww25N+CxslD49WgL2PHEP5FHbf9cZ21/iw2zaaMIJ99ngHT/G02W9kjJHbbmPoFpb29
cBjbxEBE5V4ryKEfMXxVP7QSUzu7PGpKv0PNQkxpjRykOBeoyo9H/EZ8ppAY1QcmQ2EyLnyD50R0
V6SLIr7dCQGNcVoSWSLngOZjyAbP2XM8r3ig+OyyS2RZb4/EQbucNDgsYObBFhxZDWCZ9WUuzPxd
R33vk26t0M8QHVcHwv2AAsq6Igjn/QwV8qTtLFGcLcqshCPzttNsKZqz3iq8qRZSDXrCfSvELmKD
OekYHb65HkJyorh134NxRum9QmByHzNMJuxz0vbrSVrb8FMdc/nVj81kn6TQsGAf7VbjhcDJJroT
igel3XmJAtlxC5ZJpHx06pKXy4rJEviUoKwtpil8ROy1DsgSpqFM1bQQjRTOTHOWd+zt/KV5E8fH
YijsF65J2T7HQ1gGz3IN6ZoiQG+WQ9C3YLTbVYZP41Sb73bYkEhHekU5E0gXi95KyMOfVSkRgTAV
9cUuHFqIsIn3bLznhEcDctqJLJnutHxsTTD98MOoQeiyTbxDhofCCkZ72gpGUGX1PZoMy+Q2Goql
vk5lVgtEBh6JWbNX8VwePMYtZWJ1FPzcJinvUZFQ4rCybj29GVean6z15MPkC4dcyOfuriWj655k
ycgJJcinsprZYwgzyjPIcLizzdpgttLTXKLYWLuSHep+gWS11mPx2sbVahISsunkxGB4SvVSHDYK
gv3XAYYEO9L1HgF+M9+13HBk6fNSd1m0RAU5BDJsv3RtT+MMUa9voF1vxvbQrZPFkTwiMUtaS9Wu
QaEyTlwTwiBk4mV7T0NlhqRHZOkSztzwoawBfMDuMrtDE1bbr5KN6ApXJQCvDy2d/LCLY4z7nqMO
Wz+qvArRRaTr/o0ZFCBYI7QDcCQZIs3LbBFbM+3gLh+boxVEifT/ODqv5Uh1LQw/EVUkEW6ho+12
3p5wQ3mSRBQii6c/n8/drpo9wd0grfVH0NGgPRHH1K6Hzo3KNF8lRv5oXCM4DxtZnUUliE3muSsn
ahB26aNInC13wqT8vQV1vbBjlO5yqtxBx7RCbsw8rpWnyO/SKnNSulDYHAjhy6TS7XTdu96aQ6et
SrKmocPw0BokbES49/U1noPoCdxaHKomkI9JEfKc+GX8EU0+eFXCmpsRfVG0H9KZyEWut7Rh1KvS
/9dyhVV9ENCNXz8KIpBsTWdpstULpnPQdbubtWPQHDch2h/FrKaTv84s/Wps4VmWdHidB21/CncW
OOtbCIR8HRi5j3NZchL4iUjcZ0W6/Huz7zUZXEVfvzo1dUyPJqFOhmV9JehDQ03YoyicDXQUiXJ/
1tQsBzkvXtxlY096fAaVZl+1NHY+gOlzD/gz+F829W4/XV3ZxJ8yVXX3bw/6tcpYL0EL3F7zIXX0
5N4XQ1D5edeFHXrcQjn7s4lkUZ8H7SyGCXlKH9DqT8/FTHjaMerKJDmUiNamwxan9Z4PhZGvG86O
JbdkLLzDrA1/ey+2lKZUXnURjVeduee5maRp71pwMUxObI1fzMKinsqVZ4qwOtuIe2VWNd7ZMo56
CDVwhsss03Y7NpVtPg1g91Hqovy+htHyg0hY+8ey2NwBwPPUBXZ7J70Jr2CDWSc51YUJn2ZWmyuv
VrkebBCaJu8GDEtsN00cEF0UOOO7p8MpOketbvrrl0Te5pAD62MXogu4h8Dq0p922z3YuIHpmwNj
aP/2/WB/D7vy5Wl1F++9krBjsjTeFeVCdD+vXkHBaC/G87YXJRM6ZMzfKRp4CmSyechngj6GGI4M
e29BU6uIAP4WvCLvybo++YUID60I6+XCgKCzyreKmcJMf1K9jcuNttXOP3aR3O/rMPKviQmGh2lt
xVm5CeXDwHJKgPnSpnSg0ne7ar5oAFJydK9tPHLBMc2VY9Zu4QDsAFxKiSNGiTPyev+PMpAq2eJA
zkxltfxb8P+UHPVLnWlZFh+2MVvM4zXG+iCdYeHgWc10E85W/mvDlCFYkPgu6FIIYVliWa63fuqM
vugpqd82R0FyYhr7b+Nq4zIe9xIAcwshgk3S3RVt6r1aJyAhUTnucel9ffRcuLKKM4aDLmAyDBIV
HzHQy7u9n7vTGvDXe+6kTmOpwfzSmkumheTJujhRJ2DhXmZrvJTmMIOsvdZ1yiZGzCbU++AWt77U
jLxLvU2fS1WbQzEIwa3iNG3WJ/5+KkoS/uCsZJHrJfUva9wtH/E2z00+DZwhOE7i29rG/SWwRRfC
7ZTRExsYfDekWd41YgAEKGTwY2zK5TS1Ur6gHEgOUxSvh60X67fZGe3Bh3J+NbHTPLXUpeTAnPqi
4sL54G1HLuqSoZ+BhnnnuRjc4zoCIHAXynMTzDVvUFmwliQUouVtW/JetnvHCGfxe0Sr+vQ8g/1S
JJrVrZwfhxa9Z1Iw9+Ye1NbFH8EA3EGWtzno/AxIdGPlnAhL3IZwyGi4InM5DYODbc3rgirk4AdY
qcQWi0uri+0SepCxXWftA8uGPW28Ec+LcMoLkiRxbRqdnCan3c+kjjQPUyPSY2eq3x1Wtpzfiimr
H4oym3VN1arVpT3odEuf60q4H2up/QPEpPsEqNs89mXr/eZhDw57qHQeBEtRHDbtwnJIX2Y6UG5W
dHtxLOql+gwkmGHQuvIylp46xHIfOcUd5xO5WQGgWX56NmrP1KYmpyVBj8VzEf6JsR7O6rgTjS4P
FSXZLyoupxOINLRosW2HYIjnczzZ2MnKYvlF1B7QTDXvV6PDPwzcf41co1dsuhQkEyvwuFVwVis4
/bsr3fgM7esfSmdLr0k6OI/jaj6jXvfH2ijYFVmkNHxC7bGCVNyWVRy+gyyMZ0Cr+s4VmNYQHRou
clv99cNJX8Aho5dmmN7HuCk/Gjeilm1mBsChNBbEs9X1PcmpyavXlPFhH8AjTk6UtlmthtTPtLZt
ZqfYPRSd9xtf2cjnuYjDng4t+hVlo/jY4dodcpQsXZauYllzhXpCcdljXTiYGlmT2Sb5vDnlD78i
RexTrV2wkRQau10UHiXdjvmsdtUG53WauQjryIGPeTa2cuVDO49+4JxshLUKVGqa5C54AVqxfFv2
dOsujG12ewNKrTRklR3C9D81LuFvUVutnly1xeaovcQO/0ob7FOdbWst+oMalfFve0qc8mdSGlff
8XFjVxc+SgJo7qFXTz5R8cHDPrT1IZRL63+zgbebO7/2WujGYFqVeU2xlA1ce4vHLek2xlv/S+dB
mb+Js0bGZl1fegNyXn6BaYPAyzUjfXpW+RxWEkzXeunPeWqYocM4kY/Qn7V3HJau+L8bsTr68TS9
q3Uu22wdk8E5FoupbA6oGzNahhPScW5ESmbRkPbaV5/W1CGcV+GEUfNYysJ8sFD2zEgNx02bl81u
P1yywYeXtExWdSLYynPztDH9DVDFR85QF3X/b0G91733lbDdq0fg/5CnJRf/RvvHOlRZyctaPeix
N22eeiRssndCY4UZ13LXPXXTtPNJyx20NqstgHXerN4A1RCESGbu0jQI7QN+z0J+nxxtkyemLbf8
sKvY+2yfw379KDvDw+T7UE/eMbCr/wPiNfGea0AW+U8R//dvjlFiEzGHUL08LMJN2GY1CMNVD7MX
5CBNu/PM6DPJ45go5z1deUrIvw1rZVyECWVcF9RmC0F5tjOXHY1uUwluPImFZOc8Ucm8vU0KcuZQ
jqienCzWCH3R0uppa6F93cKd/3lrj4LvCJ+nQ/GwNYq6oDEqkD5w70/Dke5iZ/5eC6db/6ZASolP
cN6w0dTtz2S5brnhWgdT5noqIf/GrZffgsqBEScfJEica9urMWkPVY/c7K7xkRzVkPGUDdxSK1rv
gt5nsNdxcMZWH+KxTZrHcRu29ByrKunNlfooyVhE6e7+M1zmVuarG+CWld0M03RoW1Jw/1NAW8HL
RiVCbw7bGM9RQVgG9evkpnq7eKTII50hrX0UGm7IJ7RkokAw0GeOI7eH0SNlur1nJ2XbzTqfsLQ/
wgohxlOwROWO/EdpIIt7jL1SD6etXMDAZldGzc3AhzW/IbC6/dvIgSX+Vd7kQkxGZbOW7sXFBhq2
zAoxWjm4rZqf/TD5bZl4x92Luo7dSU3ORILp7jmgDeeWL1M2V84TFjhq7rS/f3flEveHYJySsn6F
LLCrfkxcP27dA+kjZv8VeTLaPpt4VjUMt42aXxuIwGxOZRBIdeqTcjN9PvpiNze5Q2CTNx3hKt6A
B9rz/uWdf+13ugYh4JfJ5PChks2IOEkXU2iFPyEjOdH/B95fx0feviZZDslkhxuq9Ka7eYLVTJ+4
S+OE5t9ZsJ/YgHOCT7pt+l+8zFV4cye/NJlZgzU8edWkePtrKlrzxRsT8kem9J9Ubvm5MP9sEzyX
EsmY05yZtvLch3JvXoto5LreXWqsOEyi6gq51Yq3Oinn4ml1m2W6OT3q1DuCKmhPK8ahPaBZF0ea
5gWzyWKSPyqt6jTbgsrwikrGCkZGMzkfLWe2PvLzN/OxRBrd4J9PgqMXufv8WIQAOp9C7lH/E8WX
/8cE254ALUCgAmuvSfggIKnZOaA2gnMRDQiuPJ02r0lfpjSIbZEbRYelcf2BOIGw+a4Q2cxPKeuF
zSFGY3NTmurhkw14f499CgmcBfO2935uFNbAj1VPa3BMPXcbM/aH/clqve46WzB47HlVgb8+O6he
xAmKmWKWKrDCMpBs5t74Zt7yomgKdSEzTsFKKktfDi8Pbk7tb69GOmv4zV0jd/t0qbf2DnZmIQcc
XezH5nvLwHBMbOOPxUv1eVpRrAUyiq9pMAH7CbSluV83FPwkvsurBJBR8aKXMQh2SotGnnKP7Qet
UQFkYlcxEfo8AP57UQtQor5xGhLoq+Z5DBMTPY1Muwwtapo32MKqvavrMt6vER73K/L16LdIN1cd
EWy43/0oXt4k3yzRg6uxZLa2EWrQ2B1eBzQC8Z8IbP5XUfC2XLa6W7sDOQggg7HLKHiNYd/DO0QJ
y0tYhhaQv+0SypaEuzyutVPV91WtNNNG0M6fYZ8G26O7pf1PuLztT1vEbZ2nfaHCTM9hCKsn8Yk4
qFfzNS2WJK+WSrVcHDSpADPynzOTMFQTX5bMyt1pbn2TRMdOtstZJPFWkTW/AkO4Xy+y9lPYENsP
P9U67XiuoNO5K5ZexkChfv3hj4v+20AU/iEBWe9veyjMT+tgO3ipqEIq7oehdsgYts6SngoY8uGI
cHLvD2k3tgwma6C6R2GJQ8u7EhDlhOercl4j9B2YvfZ6+AUl96Uz/oLrx2zb9Ayiv6keyq6W7lDA
xMgqyNdyRgEnbJBqKrySoOZCFW7xBICL1ytD71qP/+iWkt5RIWVh2HLTOa0PnbCtd3b6wfG/u7rQ
5oO3Kl6//A8AXKuhQPQpBcYeMr64Nv47pn39q/S08XiG9lmdyOHso3s0ZFzV5YjvK0prE+e74/kX
BErViLcSYGEadf+yRL4B3ByQKpTP0tehfAWoil6BYGv5JxrZKdy5Wr5rshtfsJhuXe5FnA9YpuaR
s9+ZG+dVcna9hMUm4zyOF5Eco03VyE5j44Tl/dr0QfOtDvuO41IqR1xWFrD4kiZARqc4Ah45ofAq
54N0VyQqrU3w7ghp0PjETeXaN8OvbkNG30zIuRSHXWLHI+0DxG0EUhr/vd0Ad7dz47d7cKgx7j3L
iRaBY4gqiedqb9c2V5TUAs+ufopwJSMYPtZPytaq+NmIphIPAEJLkeRRXyRhBoi0m2NgoljcEslo
/EQ31XBtdRmEkNCD4Vyaq3S8mxK7vvfjbigbFv6ostS0sA4aivPc2lle45aT/rLYeVwpY0TAB8HB
OXTf25H2c+Sjbv2muZUQtXeh5ceTPUDld7HPOjyuaR/yz1jWZTise8lPEZUkoEZz0b2l2xq/u2mU
fvMNT3JOnZvr/LNbr/hv0RV//SkYfibuEuvTBoO1ZKroN3lsdqDj3GEsi377nH2OyuaUlJHXZI3E
flxaNZqPEGe/c2rINin+dIwZ8be9F8vLIP3m3mHUeR37xKBBqQe+r6YQFo5hnuPMdcJqBDiO7chT
PzedUc+h6Rr3afHQoT40xeQ89C2KFm7Ozj72lMz7qLOrun40k4JTQfmJ4apVTXMUsaPIAWimXcCW
ezJ479DNXbU3RfK5aweVr2wJWc8yvWSriNLL0KHvXDrHfKc+aEyzRvrqqfeI3nkWnIrqsFeT/sFm
IhEAmJCpSwPidLe6bQY6x2g0atAt1ZXK3STcOMQ6PyUWJth8zqhE7T8i6+kc2fI4f8nl/edmHF35
0i7VoN8SCj2r66Aa8zX786pkuw2Al+wSiNctmkq01z4Cv7Ni+m+nLC7sjvYFrPKNjSTVRzP4y2Po
d+Im+8JcU+YFhBap4wevKFq28MCyNY4fe+Mjr4zXqG3ey75wu2MpNxQ7HhwMiOBajPLRpY/yqfbc
TsAw1GN9kmvRJpeuX0T5gIivAiBezFT8g1Koph8mbXr9XtARLTIGqYlvYG/HWwEgG57QwE8J0OMy
84vjpM15QCivuIjgmC6pnpb12qDsfa1mv/ZPvd8XzQFq2Mpnby+gupWDGPOxhQwjYKb12M2zQPvu
+ro7M499X8tpwiXBzSduENz8EF3pI1SseKtwyosxyrpin8wtIDK/vYT1rnYIlgktJxj5fh61054a
ND5Xs3JUZBV+iyVnUJ0eRzqv74aESJ5Oa/mSxqO+mxafdt3UiVADORb11ADXIo6CdtObhP/K9ezQ
pGmGIgi+M1HYKI+dUAfXcBf7v6rnLXpf96a8NZtvfo5YTmRWaRrOctb11d6mKY3QV3B1TDlELMq/
3rpedT/DDq3H1jjjdSXlkH+m0fGzKL6icJ05mB9t05e/hjTqz/E2ufiTpmBzL0j4xXBK1z0mXXBn
SM67L5TnDiyzAMcp1H4OKTRd/iapEHEeLqvX5XM5dVdkCMOr0U6omDdtaNOD0FxdOTKwVT0v844K
gTdxYlWL3X9IJ9q8nbRfH/nLTQjdYKLgPjBOn17H1gzNATsY/XZFzQ7+m6d6/il3Ox3ReWFHCKNC
D8fea9ntw6b1l5Mvx56B0NmehFmSUyWr2ubLPBMJNnkcVgdt3Ols9lH/YcKqj4uo1wcReu0Jx+R8
2BjvHmYJrqnxHPxcU13xQPY1QUh7rw/hOLXPXlX07bkpbf0ENdJelLe1T8YpgyNnmQ/nuNnlNDAL
ZVW6pxfRV/aZT3maj4yETY+aJHKnnA0XdWnQy9Ms4Qteei6bgS+Qquc3d6MjKEz7+YCkgjDXTc6I
VcMhRdGt63gAFtxX7otxDOFE9HALxS5/iD7c/P+qwZu88LziIvK/D0NVUjpQrc2DP7rizVdR8q1A
+SZzPEbFkiUOJHGMeXXMhrby/26oo/bMTZf1poReL01QI4JpdwjabviCDUhPvydAPZF89kPwO9B1
pE+Qq3gHoLebNl86oumvckc/0Xq+7C9uIdKAkcAnscqV4QPfGGPANhQIq2rPkGvsho8Fzce8Xn3o
TCeBO+dpU3a68Yd8R7ZFsAlBBPsb3kNMrXUy1F5eqNm97AK10VE2taPzAb3cTioTd0Wyj/IqV2fL
etavC/Lx8U3XQ1CAKUWLfY2TDqBhJ5lPZ/UQO/YRwSy6cIY+579oCaDD12H5uut3ffZ8kUxniC67
HTuuRPev685fLQ0oneocYAKN4RoEzX6Y2HPtE7gwYjUOFiP6o7N77UratMddsWPs0efN7ULnYGBH
1SvkEr1Js5OyWGSQe4bBsnJTJ70rKlUMiH0atqMUxZG4j6cZhtRyQV84BhFmTV1fsGCuenlmnw8/
036MsByFi9oojg7lR4S47c6NHfMsSPMKj+E+aO+RcXMuDp5GIv/NLWsHWNB1kmO8bkzLPLTJxfBM
MLcxYKtcsD5Ci3n0hR0wdc02a+NID897t6oCMG/zDMj3KAsUHWhr35hUlpnfW0osGY3u3okpjZ27
tWfjO46pZ/4LQ70dOFDkO/0RjLYE65WM3+WeRlS0QUmpDJ02BwFwIqe4CwnwSDoeQxes/HLkO/Y+
XRaTo5pDIU5clWgVJLIhOK+aSTob1hrlyWpR2N4WBtYo5zbdxgfC6E118hCB2GdvNqMHaUL9zenr
HKb3BlrSTTLRoGLI8ZJ46ij3Koqe1w1veNZH/RY9pa2I9yeEfGq9oov4ai5weatuFa9qe7fEYgwv
VvYlu5+7reE51YWn/vpYDsgLdEqgDgXhumZuXSQ/Up2E0TMtu2PIS+0oH6eRbuQhUi6VdfNW1FE+
cSh0+dBP2Ewyg/bNvNiJu5ejXzaIsHLSGt0uH7lAICPmYkLNmdsAse1DOptBIKIFzHb+4/9dwuuG
7Zhi3CB5aAeti5s3BE1xXLtNfgRzpz6xhwF3h0qs8WEYrAC+TcMwmT9gY8Puvl1jSB9gSmSbyFkN
uuzAjKfeZYPOFixTPrgqGoBDjToesGgc//Mx7fSndoxL99wl8fJXqj49qWgf+8sUsC9kFKPaU4zq
U8LOzPOj0dPcnvbFJsNrt8+1g+illBRFFKof1HFJu/q3A4k/PnZKJuMxDFN7jmJntdmqG+Vk1ZfL
gHm5lSdblCXmEczKebRFyR90ZuGrKfryQekYBjRRPpttspaITfZ9sqeBUWLLccm4/Tu8LR+9I2MX
FJ645yqTzRIUl1n3bfEYOLv75facugBBuYta7BYSUNj90OtYPnVdF1tKgiPxLnrqR9nR3aR68AWu
yds6Qk78lXWMz2vvVPw2fMm4IOjgkO9CEO325Fdih45ytv3Gg+QxSdfrfhlHUTw3O9LKt5aF/Tnk
0kVDgK/uUIhx2x/8qqzjUwLN/ZNhi0w9v+MULTN0zvs3dxLpgBdwQHmd2GAB6p/LMKv9XfDgaPNj
TE13GGB+/kbStYwq5NldnGVV39Q6du+8zRCXovAvMyzvb1OK/W3bRPTgd+P+y5ZVcyITqXqI3Tii
UQNNA+wDAsNyqH4TdNF3eeMLi+labA8OwrwxnwezwfrJ4XuLoYHVtJ/jxxZnKDcEd6fndC3OxBqI
PPan/kdaRg50WrN/IGLcnnbYx2vjxHgH2yItjxVR9vfOpstHr1nYjPfCAf2KDdE4rGJ+jMJczifj
+csZ6cj0E12Z87SqEoYdJeY9xlKTHjG0dX+QRrk5jhnQ+nF13hO1Dq/a9tsnqdzbg4dZ5XmLt7ua
B+nMrGTe3MVwd7nxMJ8Rn8u7ZBmGq3Z81NVOzYxJ/Jd79MTyG1wCN86oqgdUYbjA/M2jvCUVPxAO
96T4bOnXxdgiyqH9VV93KdyLv3b2FnMKIzhp9TctEdU6fCO/1VLqf10TYWbZJud9QzX0Sp7B+lAv
23wNEYE8BEE1/Klt4FwB+9YrfxSbDWO1uiVRnT7I5UvRNxZeg5LQw+Y5MBc3Sz8cOMkSgEevk5Bh
rj3CmcJCIsgWwGMbmpu0gpvERY8LRs5R/0om07YgAUsck7F6ti++j8BRrE539Kdy/d4uLZAr4JZK
D3YZ1GVU28RaTGZ9PlQsfUsQloc+bn2uVBfRKcW0I5k3AoQ7lw097UBew4wGMDbyNjoGKcJQ6CZ3
a+9zrGPnSkFFcVckW/xjc8IAUC4RNziQ6ZetnBnRhlt9rF4M6zKv/gMEy3p1ln2+xwjTHYp0SI6S
gMa7fnbKg1NRew4tShBr4m7ZxOT75T70zgHLK1mk2wmD1GeMvvYy7elyYZkNPhPTT/fjLvQLoCHo
azAya5Nclzt9vDTQLW7IkVc6Z7SxNdYENz1tmDAJ9Cz237uH06zCDP4tmrrhl8RB8wI1juF5hajs
nWY5U9I2cUPyGKE+HuYDAJY/5raL9w+eX0QrRif/FfBb9cFfXPnP1p1zhAhgZ4WzfvR45yBv58Kd
mErd7jbaWni5CELvTTrCbFDzbntnZd2zSFebf2MLc+96CE8uG+KYETHD2lC6QO88OLv4UHaY8trM
ssyoGMMinaxMEP4+Hmp/RgQEqmLfJmfuk1NY2+ZbEoWgsEBwR/YhtHLxMlbPaMJAdQAKnKvt0/ai
AzhAavowDnFGdxmTf33Aczf/jrqo/I4/Y4T0iFeCxsL61kvVvqajjfRLG+IiUKpvv48dPbVZaklr
ydQUJiw4+KJx1DUoivypfuzrAAkXwrJzI6rqbm4LYG+a7zc4wM3elX3o3uPQHs4O3Et7ZPat3zeG
QvR/uNwwYzgNDCNFZMLvg2+trn92SWTwHU8zF+EcVbQCEJICMRkFfu6tiKsvlR0Q6arZh4HGtX1g
qlgOEZgC8qG5PYeVFZ8+orzHES/JwU86blq+1ohbZGUFUnATOVNxnfOUbR8uIrM5gxrDfxfRCnQV
7oaY3Ixs6MrpytOKGgJfO3xDfIcfMnjRazS8yH23F+O19QK7rGZUTcb7RwVve4dF3UXP3zroDtOQ
BQxRlkn/GpBVmdkv61/uBdTR+uFc30jAmeJ7yN1KYM1nNbwgUbeom9AWVRnDTldkK6a0C6NgcjNq
KI6AwchJhj7IW0oCfuFrg0hGCTYd3dFM/xV4ML1vRBmkL5tnEWpIU85NlUXBigcQM8p8itvJu7YD
Uh0sn/PJLhLPlzJtMeeLO8V3ppGk8ulUd9udRzYBo9nkdedp3DzScd1+fxYRQ3ud9styiKNm/1ZE
qshbRS7ruSaO56fU0fiXoUJcLCvVaReNe8Q+o9/9PfHe92Dx/vYa94qYk4J7aYfyW4NG/lTD4ivk
PX74oNpuOpIGi8wYPEfUWYBzDwBuJQ42LR3vDsXFCg45OT+nFDMeAHNc/2fWNry2U+l8AjGE3cXi
gL7HXEZIbN2W19U1w01Ip0PkmWrzUDsLzwYdQo/K8rOlgtmWNwpIipRahYdpXNMM9Gv7F0bleMRx
IPg3ueJ9JXm/zKC84eVQ776RAVbcXMQrjzLouzNwW48fydjTBHwQZo5cenUkfk+/LdqwrFUNUIyq
Av1oy07/6kqne3bSyLmI2OzvBvUX/k/AqD2f0rmv8LpUIJVRlJ78uW5e9n0NTpRsC8AHnf6N8CcR
YLC7X2JsioInUoyoRp3S52BIyoe6sOvHlyTm0YfZ/y+Ow+V7o5g+8FPtfwZvRCw+LewOGQtscweE
ZvNgmMc7B/3/y5fJENuLw0ORm9RdbtvYYqaZ/P23coPgNUZqfS2CpH2u/H3+FQzBGmDeiGrNaQ/V
gNIXlJWYtRoSgKVuxALhcRCG8Vycwq1YHlHyEXJIrFpX5eFYAWYjjohQRslE/5cseGaP3DT2SU5z
1R1H+gTfIpdrosbf+mubQ6RFWwoR/ejixao+y8KDZ/IsKvEU7OSfi9LwGA5zs/8tiSI7jVM4J0/J
4qErmpxmfhgkvos7mpPcj3EEpjoq4RokgFMfV1cl0ZhoQGE51YdirNDglBXReGec10n7RtRK6h1H
q/QNpbDzn98DQp/SLjTqpGMY7LxG7yhPmInEn14VkT5bg1MmUwn3N2FIfut+1F4UeeeBbjY/tw1f
AoEay7IPEaq/Dlf2NjvF3WiXLTV5zzVAbp0VXmFzFr7VPKCys9QFpgN2KuCkahF4ftRs2UExSZ/C
2Qkq8ABkNttpmCZxdWJr/J8thHw+NYW3vHIJxtP7uiZSXXftr+EL0Wr7ltXG4c1lmQvuY/t/eflY
2CekX0nz0BZOQ5obg3Q1PorRVBtlv4gxTiR1IAnfhjJMDk5vFkefAhGZAyJ0nxKdIXb7nv9Vaju7
B6tid/2BOP+LLmTTdbAc9Toh1oSQmIeG/L3go4NPSt/hZmvNydjU9luvQGDLWx+NAZqGzqze0W2J
ErTncbfsu9CytbiRluKvOeiOQRuZIspfXrepZg2qI8QvbeGG/ZZXIhyHGzRakuA2acUg0ZHFqO8y
Ibthv+/nNOhe9wHl3ZMbuYi/c+yG+/AcJOztqJyFSN/dzh2mbFvCeXsAbbOfQqeIQTJ8MvNJK3jO
NBsK5GwM1LGIFmqtMK8QWjANB8QU+qVAgINtiK7An9GW4M8AINyCHP6sfG2ZUb7DE5o7vsLxLRV1
AYzghJg1YhH+MvDdPyWmlbvZhKj0vZUIB921oEopjNkvXheA8YGkGrbN4Ul5U5nTJF5nIhmQoKxT
hJsCA9+PLpg69sS0uVnVJ+/cCuk57CcuprLm7vWT8byjW2VHAAM/sDGHP6LGDfr/cXZePXJj6Zb9
K416mnlgX3ozuNXABMNHpHdSvhBZUoreHXr++ruoWzMjsTMyBgE0GqhSickkedz37b02vgbwaguU
DIobiUkVQ9kxdRObg9YypGZCdkOerc0EKXtVRYlB3dRL9CUKJPU2TnzjUIs236Nsy++R0v9FAnCI
bS+qvrJtjNaVakarwWdoOHqqPMh2Ud86cZw89k3r3VWAAwwXFbF8ZQoL/71cVa33EE/lc9eUWr9d
lqPESkPfMl8rzQDwYCz9+IvueGX33HmhVWwcoqR7SCXM9iDZhM+ypyt6i0pTh/5gd+ibl6waLWEi
eZ8Fm8BgJmZHHopibUY9C2vroVeEYGBTZv9ZGU07tVO2dOHtO95HlKzG3lac6zyyNcAcNbL+ZZzY
Qf49APbhrUPILeY1mqF0cEnnEemVlfVhtFaDsSw3Bo1rZobekq4S3Ctos7CuvprNiNe3zMO3SkUG
t0J6od3KXtmzvzRz3hONPc35CmaJrrSKwKZYl3HDUO4dKD0707PGekfvjrpDJ7LqrUNoH+6wViUS
BreeMCYFP60D7iZCq2ghqUv2mVl0b2VntcgtkEro1CNKW15oQsb1hu1YxNs2zZgWkFhU6u1IDlBz
a9p+VG+EoQ7Wo4Xa7ajWQxGuhgEQyJbiUUvzvmri2kXaUqcr3/DVcZUMapjeq1QVOHQjcMJAgagj
/xKnRLAfywyr+bINooZ9tJEryiJFBMghh71AcSRCly2TJdMUW8VUEdy+S/v2NpMt7jKOCilbFl4+
GuvCMtoCGU1cjQsMZCqHm6gxf2hJypLCEmM9N2pRbes+jF9tqjXGVKZrmbVNZyezthjeAt2v2WBA
jQ3vymqxVnwtZQf3jtzTuLivDFmNjoK8SXkxNHiEXMQQbXU7BHT4wzRUHiodA9sSF/OwqbFQCQSq
mT1l8qJpobiF72yV91JquWrvZyoSYioea4o0kk1shoXFo/VlWsGox/roBhdK8WoSyB2u20Jv2ArB
OOwXHYAHOme+YKapWgIs2Ay042M2Rv5rFFcd06OVUWdEAWRCwVHCAuc5zp7+GESJ9WXoAt1wYzId
wl0DIH8VqX0mHfUijqtNPRFINigsk2IByNHvNwqlT+kdMHobuVXoi0mf40T+t4TB1pHJ06oD6nMF
MOubZDgF2lVwPFl8PzheylBq6hjcQOPpgf69DaMy/VGnFh1+CvtxshsAF7BF8XrgOIFIgnbpqCJD
fGfbAkfHGCShfxiCakqABuBlsTpYmVHcO5kc6IGrc3xq94neddYGJ29TYWDKK2OjhZ0ltuAGsns6
Kc69INP8se6KXl0JXkq6ZD3u0yupTpvuQM0kussItHsZW3NIXDKsu3CtmWnnrRNANdu80ItDmMXU
Xzn203ABQaHse747N4hL+zmsBY4TnQ3rt5DwZW+v5ewuvkYAgUycEWBH0ekNw9tA3bYkI6Wr3hB7
g1BrG7aYB0M4nrWh4Gx4qxKp6pUfK+FbjxnpQZMG/aVm70ODHLkLk5IRhPq+AaowLETRyCCQ2Ona
D3QPuvIh8nIXMQjlppR1tLCdgwdbYGVHDe42G1tGv4KxhpofeUl9n1O+Xav1KF8PQAmuaCQaKEEk
v4bnCNEI7hmllicEDBEC1dj31pOoCv1XhHSH85kRumljNLvIU4xm0XUqMiM5yV79ZCpejq3dvVGG
jh6Cpk/e+56ep8sIQzFXswlaMoGlW0o33prgzzjDX+0Vzw04sk1rBeYh9QBI6I4qXTs+y05TUHve
+ErXIa2V6MSlXPnaqW1L3SRjXV1XcKmwaFaedexNVDORo1bRKvDYXbqxHMePTiMpXzIn1aD8qo2y
4yQbcVj3o37VkS8uL6nTG/SfkPSzRIxShGqHAttG9zRj6dgK/fSCbGoQHJhQFmORKpih0lryaM+K
kDIeweuLuAJOIEpLpms2DjsD4yEQnFIfNx5HjwXc4fattIoOq31cO92ucQZrLdh+rg0RZTfooQDx
IHNJ9nlE1g0dvu46SeNpp+AF11keeQhqau3JSiUl3kdJire7oUdxbdels9EiR1oKw7kbZF3Z6zB4
aM95sbPnLFx8r+mYbK2or8zbrPSc6opm5ZPP8WUVWWq+LIcetpQjBcxMNMwY1uV4x10YV4RxtzsK
9xVQ2a4GFYZwARRLuse3qrM/zYxdxUGvvkmAzGBagxPsgyaw0QF7YZC+S9CaD3lfxnsMZ507mqRt
m3Hlf0M6Wn+xw0yg+8OkD06gAili2jxeAyDfQmkpStNqEHhayUOKj3zv9SaB5rFKkqbivIBfdDoZ
TA2crhHYPU1UzktP1wzuQEYBiHfjBUqF4Zpa8T1VC+W6zgDrMcNgNA7adJM5o/HYhHL1jZBoQUej
dnYijLWHHG0LfGMOlT5DQUFjY1vIOGyl2GgSRTEKM/TlSS0p2WrgdjQXUA2Gg1b1HXsOdm4Lxpii
Uy7U9RpBZSY8ioIpxaUijym+mmNwhZbU3qdt2fPPIBJHFy9n9tyXSrHy4Lccg0K334q4q/7KwRQd
B3Ni0pgDKigayVvsfAqCL9oj+8oEDWKpun+td4l5z8raLlOFyiooDOOBU4p0NJOuOZZKkNRLnbef
7REAKntTJ4GPwQ9SJMeeOskAGuc5Q1+vuD1rcnjUk6R4K4VQtkVg81gNNAUrX6+jbQog9hB7TTdZ
uetu2xK0t6Mf3Cw9v1b/YnswPMqeSqvb7stcUKryyxW2V3PddQN+zChytipxTvihvIQtF/jur5VR
otkvsQ8tDJTEG6qmDEdPtophpXNY9bd2HpePtlC6Z9IofCRrmQQBr0At0Kt8mMgUeIFIZYpFW7Vs
fyrMwiNbwXtIicbRVn7qJDq1ZM8lManSrlWLRVrL2TVbuRrdmUEhwBtRkieBKLdDUmVXRuB4q1r3
6kMf0VhH3evt9VKSn4iHhpwyyBLWhXxiwS2qUv5elBzvugQviGIqwT2LenxjmkG59FWzeJbjJtki
UTCvaKRW60HtmQMK6rybqKydJbW0eM/ERrvGDELyhJHatKs6HU2olew6PNR1UzuIsUr7+ausDMZL
VzXSWur16IpTE2ZppUlWlob80s/tFlgblKTvMZbvv8Zpvh0sNb7hrKYMSztM+yulyfFiNmMdrQBF
KHhfcs5pkLRgdnZkLYQQU/VdooKgGtYOEQkRkIUQNvpfUZSrxTFiUQtwI3VGWZFVg8Q+WQANY8e8
EJJleNdywKaN6jnxOM09IstQj9gUFyl1zwgSDhRGLXDsFK0ntDC0TyiC0luTc7oBx8ULaibW1CzG
6pqyN+cLji51Gt+wDuNuXuRmgsbyivY66aDrEcSI/z6kAKfX9oja7V5CYpa/f85MPYVknYGwa79D
hGMRN8xu7tpBUlniZ7/s0jM2LhyH1OqGQt3zcL6WVb/PhHyGIn3irue52mGlK1aSZMoeiySWsE2V
1Bem8sxjtSUFdUrMNnrf1wNHt9FcVHJXXMZq1mYAXF/yqH2IWN37VXPDceeFpe8M8PrUI5mh0weP
SQxZnroHc4dZ23+QYgTfF73JeWK32cloRVRsEnnq/aXXw6vFp37htaff5xfkO10GdC6a1eyh2CTM
1coulC7MntDmsHENW6ZK1XsfoKlfaqGqgaCxxYUvc0YYRz5vR4YMCoEtJSaneI346TKqvzbLJUjL
AjBDaBR7qMCL/IsWDWee9jSsP6Cia7MxKVhAA85kxd5EeyG5CTo45DOIcEIAshfmrMzTunXLwHiR
C36IEv/QivQGL/Dyoi9xntXdUxxgjc+KfeLYr7HIb6lk/Ljs0vOxWWp1nFoxsdEAjGV9hcf1srSf
eVJ3XzaChlI47GVA9HZ/awzxZWB5dTZ7A50LcUr7w94n03CpK1O6CoeLyz7wn5klvwxNq1DkUq2k
nmFvazeoJcodisvmwlc5G5xBhba4sptub3btoVL8jZxHd5e9ytnI5E2OJXz6dp+p9Yr4pq+VVV/4
xGcj09YAANZK1e49ojBXCG2MlVUO6oVPfDY84WHhdke8s1eGyLsWPUdcsPXhZavmPLU7Bt5QGhpa
1WryiReN+e55xmV3Ps/sjhx0DJ2AGGsEdP4dKeewkOrxmWnrxOKmzMamkNLCS9Wxhipp1QiyqSl5
gXLZK53HdttOFcRQS1PyXyzE+v5R6PllW6B5bLfkV3bc+qLcI6NAYp9gqy4VgF4Xfebz3G7d7w0Q
1JDLmcCBREj+U9RH3WVL0M9cjV8GP0mao2rETbH3FGWyo1lsZmNQSpfd+myE2gpSktHK872fjTag
jPaaonx+WZ7EPLk7g4EUKSG3jhkkXkAGWSuYXC+8+GyINkkVpk3L4hbKySN0F3oxWXMuvtf4uRB/
sEDLzu/bISxcsjZEBg8Gj+yjKkWbXG+e6SJCTCvIWYRLk0+CZWtXWOO+z4U7VNl4NGwnHdfwJPxn
DI3xLjLIs7G8yuGsI3J3OujQpq2+Gz0KFyRczUScFy6t7jtPcNqF0YCaRMJbKgY0iQ0qQ2NQjX05
gHfv2m9WDxoV9+KCYoB922VOfJPIqBdRrvXXuDHCvQVMahEE0i5p9IdQODcRCVVN1770Q9Cv+jGm
SMYxb8z4sYWVSd2jnWXxujZlf4WsxlnHwpm6qsVdjL1klfiNgh44aHcKAkEDiQLs9OHQ95a/HnOj
qZ4IANhqiejyBbYu6TsIYIvKgdGigIDG2wJFQcSjbQp67EecqDlFqAiQbBDeOKXn3cDDXMl+1X6N
BhWHY20uB8JhV+j5D4otvoy0a3d6k9xIWUvzISilR0vk/VvvsDMw5UOaxZBkvMLaKhJAHjyVQAns
cCL9WkoL2KFvEWBKVb9QtAwBCl7dDIOOvqDEcAz9BsFmflCKZMehNXvobc/bGBLwaxMZ+zXoMqxt
AxK/FiKgrt62hnbb2ka35hCYYhq1etxcGMLdzJPqlRZ1jWtGTvIShciqwlraKEhEbmMAVzDYrmlW
Zcs0j57GJLVddmfZsB4LaQuv5LGQho6yCBZK9ptLh47YsISvfKvjwnERhQI7Ev2whRsAyj4O7CNU
xg6VwXCU8FrifTNcxfc81+btl5JmWHj3zX7jQRbdmpqCySCz1uivqmeqjMgRWjrKMP+pVlqp6UCr
SVAxuirwLRewibw2O0k1XZy1eNFMVRxsDUI9NBu9hLBM367WKmNXlEN99Jz6OudjnOC0K9sB07ex
BbssODqd4abtsG1q89j52VNXDxsltptslbeYm3THTO4rOvXHwZCvIkiUqwpasBtYDpYlBXRmC2f2
gLupdutSflJQhKxlKNh8aJGTuoadxntrpBlroas3bZy+ur8BmE/vsZr6ujYPtGh+OLE9LFMLP7ZF
8WnXYIlaljoGSd+0UxItRrjAjfw+6uNdXRM7dev4VgXGvBKwhZT+CPlugOecMYTNa1tFRUPjpb8a
CEODhTKUI/5I+kXYBetW2/vkVHzRmwYXpLDlB7AU5tHocowEsGvTlw7aCw9B71wCr5zhAXjNlUFd
Q33y8oagg3wXa6Z8DEG6fqnKSl43qnNbSlGxHTu6Q1awBGO0MzX6+k7frqup14y9TVmVhlg0OvVL
Gw3Wxg59+DjwCuAl8E27k7UHD0x/F0MCWqdduK9j7QDH7C/Lb+1rJVKhN9WCkT2MxfhlDJMELEIY
GhvQ/6qbd9RM2zLYp7JGzyutBhATIG5JmXAQkJuGFY7rsg21o6Fakb9Um15ew2u+MkJHtZewxxGm
QeNaoarwpGU2FNPO6jUICLWAckK4e2Tm74qXSRTO4/I5DGl5K1UmVgF+z2M7es9JaE7+sLFNb3RK
P2s1zff04BkbwHedZqph5TqqQUTzC7g5TDOevsVl8IZBUnl2JA5xSNZJhKV7Wi4lKpxoAJHP8s+t
fGMAulj13SDRhy8mcZMlJGll44Z5CnBLrexKWEs7FrByLF/wLgLMdUMoZ8dqSG4Q1nhXxDbcSEzh
RUYFUNMkxNloaMgS6UCMMR0oIMS/KmaxzWKx5QOTbnwsO2vPCoAe02Cwe3RauUhRBxglFC2Mfgxn
rxy/FxnCqLjS4gcEXCpqws7/okhO9xDJuvlFZI10JecoH92uqR3nleZ4800Cviug6mTloyead4Rr
0gH2HVrJgVeJwrXZ+xJIuoE3uixra7xnUzGu6zQoxiUSYCQAdMm+tbrgPN2a5LFJGFDkFAfQoCev
FMYHIk3bGPNcoa6cUZTLwBEZxHZxW3cY8eKaqD1Nr310JqLnzei56YAGd14pKfpbuS7DFyQBdb5v
Jb0d3BoF3jHqWsdyNaf+Kip0oBog8X2bdsjp4soeaOSY9VuD/sHNnHpElqEbj442iUlqDIgejYMl
eBMcZTCKcX+AoFFAh7gVWKet0xb2Zoxz/0jjBOSzIvb4gAO81aV+i8QiXWq0G3eSI9NyUIuVZgCT
dofUv6XuSEDRqDddB8pHC2ip9j9o35rWQYIaXr5atHfcuBf+xigscF6OeGyDRHmReaXo+lLcVuAo
cr0wiifYTWOztEuRa0s7Uq0vSevQaStl2b4u03ELj3nY6gban574h00ZjZhcJT1+8+PATJcU0jME
Z9oPsBr2fS7omNZJ+F2TadWhqlPyL82QyYeCUPUv7dQhL/H3LhMmZDgTeWBFC/Y0iRuETY3tI4R7
ESVKeyM1+KkbL4VOZdW2tgPq/ohDS9n5qAWxmVrBk1UWw40UpfpmanOgCNZ7ZeWomNAA0NFlAvZ3
E9XteKvLIwcPzdgzofkgExMI9OuiSqyIFAtEHa5FH7d0UzkRLFm5hhbbUWh6pEVWHVATgqsimKm5
6zA9PuZRWx1tq82eMEs1q9rQ/GdkqQUbBPTw9ZpUoGFL97/P97FCChAkvsAgbaqiTdcEGXNQlOSL
ruDwLI06Bg49kJYI11ehV8LSNwdt2eX6VQcod4FlmlmtS570yuuIKvDuSjTcCuYlkWxUVlL2dbBq
tIafEP/0loTlk8dGzEVLlt0OfsSbSy3pskxMeYo6+2XjX+dI2kCF6fs618vYjdTSQNleoaI5c1Q8
ESsnzw5zWE1rIAODBrME5e8CSAJPXgWHA0xcBeA8dN1lJzt5VhONAvztAbucPSsMu8imwsJJ+RXA
xc9TzH986/+X/57f/ve+vPrXf/LP3/JiEDhQ6tk//usxT/nff05/5//+N7//jX9t3vPrt/S9mv9H
v/0drvv3z12+1W+//cMqo5k+3DXvYrh/r5qk/nl97nD6L/9///Af7z+v8jgU73/+8S1vsnq6mh/m
2R9//9Hu+59/KDJH7//49fp//+H0C/z5xzbP/H8cpv/7H/f/e/U//+1vvr9VNRdR9H/qOjpv3YCw
CRyOU173/t9/ov3T1mVFt6eRauOp++MfAPnr4M8/VPWfyNFkNmFoQlS6ofylKm/+/iPFUEyWdgc3
5fT3/vg/d/jbO/p/7+wfWZPe5mFWV3/+wY/49xIoMMnp3//yfcuIyDt6u/LBZ88Xj3snS1xVOnMk
P3XxqYDxy8XboUqzUu3kQ0fimNlUz0Xo72C8rX552n//Lr/e+3SZfzsdcu+zmllr1QMc1ko+OFij
S4ku4rmQ3Q+DDLny/EAuFxFYoUY+lGSWJAheWnptEX5IdpyqQQe/fb/sV5gV0DK42ao38oOEjSPt
SGrQ4vMLn3r0s4N53qijGqqI+RsVdLcKEpXkudweL6mH6MTP/v5mQ81upQ6r2AEXk1k8WcWZEtHH
kYVceDbfShHMcOSmykHRx7Wu+XuHALoWRkhn5VAD25sGLt8UFIdfYIvL6NYSJWpCjKJGcewd48ZX
gNUn9sGGWhgFHOHlvYl3gB14caa3NM3MH3x29mzGzgvDBvAgy4feiL4QALQoIrRa8Q/2GHscKpvP
X+CJj9uezdb4uJSatRsKevaq0cfuozOj5sSXYU///pdB6WeSqJKKEW/Jz0Mckx2zTu0z8eYnxo09
G/A+aktKGNx02mgrtgfWSKoJzDsYckLdevmZX8GaxuFHr2A28iGNqPSwR/lgaO9mXx3KhHxCcmwH
JGsQtfCnSzYaLQurL0ob2Vj7SvOUxtlqiCehcrXqBvRA5GwIKg1NVqwlrK2Eey1RhiwDA/W3L61C
PbsiRQuULVFjXie2vey4eNihZqJIwF830tIXvuOSh7kMxHM/vBRNvQ564+AVV7C7FhKGLqMNrgc5
u5n4MzZ7+1xN3Ljpr7EccyfGgi1anqvrpES96dcrKxYbJp5lqJo72l1uFXfXUvMKZx3P13cQDos2
RCkhSBC0vvdjhEg7cqdypK3fR6NGRUDcff4BnvpOZnNg1kVGYI+RfBiyh1K86tFRAVz6+bXV6UV9
9AJn814UtSJtEsaQOVkYqaShkgR/NWm1q2jbD7uhhvOv30JCdhsVbhhUDW2wl10YHIoeKbSGgzWR
HjWBYKRu9rGTYd8K0iV5Ou7QtGc+tGk6++g2Z7MoaGaEVYLvuW2LVad+iSG3iOFVAWObUxWbirXQ
dT9/Jsb0u3/ww6zZnMqwBIQr1fJBs72XIcL3YN+alXA9olNGB49Y8g6rkqFl3NRmTfFHVpaQrw54
kxDkQNCtiRBo5Bc/Sag9spf0+eCFYhwK2Bu2JlDiF4DlU1d1dJfUCxyJqAGjvaOhJtW/GnxbQSMd
lUp1jeKHwkUE7EBkUQuwrQv2+26GHI0Ck1vjtfflB070eX6FgQyrwqMdv+e440AhXFJaBhY+Wwlw
sDYwW3j2KpCbCA0WeQOfP+mfLbuPnvR8BgfOjd1L4bVSsAsIAGiAsspUEScivLLqJbRqgnUfVbTy
ag8YpGP0rzoFlcHFLUa03EtPUZI4PZYXBX3MHbRgt1HgZ6nQ5z+/yxMLgDVbAMw80kpSHYYDu+At
eqyrSPr2+ZVPLGDWbAVwyNzwqI+wtOC8drSVhFFZ+56WW4WYtM9/xInJw5otBAS1RjAgWWRqiRX7
ue3eNOn980ufei7TlPLL+oXWoo0r1E0Hx1mU7XYwziy4p57KbL4rEgzchcJ1TaYRr2kWCuXqUuxs
sjp18fD5zZ96LrN5z0wyBKQVP4QIu9y8jspvZnTz+aVPPZfZXJWbHcR4n9iUQBAqQ416eea6J+Yl
czYvlU5pWzKxBIdCCcjhERtKwStk1JDb8VRE9s4KKRShgBdPYbQjrtglA+2xq+ulVfhuKFVLBV6u
RPBiN7kN2nDtVAYyqMkDLta+p63bsdxIKXD4WFkEwtyFzW0V9netda0awaJK3yo9gyyzw9pS1MUu
9FeOvAbwqfvRmT3diYdnziYbqbVIVfUsNkWCgkS5Fo504ZVnc41ZIE8Lw3Q6pNxHA2G9yZn54cT3
as7mB6xpSaor5nhIqxpxdryW24BC7V1PEKCVyOfe/seLkjmbK0pyeSWS65gqAwx0O6GfGQin7n56
Eb+M4iYNYS3SwjvEYJlG/zhGL+PwY/Ab4NjKmSd06qXOZgpgK0QpEHV4SPxvjXLwyLs4MyROPJT5
VBGJolORlB4mKAednuLMDZ+YHczZ7ND1gWJZnjoecISsTQWqfhbcSP6ZOfnU45hNEJoBh1YLeRzY
bZd1uwZneuZ5nLhvYzZD+LHs5aT7jYfce6gqaaF77MJpRX7+tE98KsZsbMqy7utiEGz2HWTU8WNP
tIMeuuT8QF77/vnPOPUbzEYpVOu0sfrpZ4htrT9ZMa0r4gg+v/iJB2/MRmqYJ6IhDYPHky1Lxui5
M/6p687GZkAXprZTrtu8JRhxz22PTl12+ve/DM2itiX878Z46ORtAP5iXF72GGbDsXfw6YmE252i
tTqMVOaZle/Uy5sNR0ktCqOZLuz7N618p3AG0y6pmerOz736L88iaWCStvC0D1kBMmMZ5PeXPYvZ
WMRgTfTj9OoczjXj1jDOjMQT706fj8R0BH5XTPcbbKz7vFlddLv6bAiqDueQkp4us/VVqLntuLns
urNhF5dsEgVWpEPq3/Xaa9m9X3bd2Yir4yL0TIcJiXiWPr4KkH9cduHZkJP7rtSTnDnU7sHZL4P4
wgcxG3NY9UcvafXxoJsP6vhQnzvATg/yg5OOPhtzQQiWyap5EFFxZ8b1XVMBHOlIuxD2Di3ChU9l
NgD9OiBAL+enBKj7B2mf9/5lU6c+WxGLFj85vCz5QI+wHnZ9f9laqM/GXxqEMf/T+KCTLckakXPZ
QJlL8RupiDB1c92BQ0MDev6yXeRch6+NCnKSmPmiS/eZvvYuPDTMJfhdnSrNWDo9fLMlkhxMWp+P
k2m++eC702YD0A6y3C5znsPovHXiB9KhDTheV/OqJX1Z3UclUt9+/qNOTHlzOX6sCMVrhTVyTqaU
1Dwq2V+fX3ga0x/9DrMxmZZdYdUFY1ImTxEl2kYdWAaM9edXP3Xbs5EZ0/7E0sler0fhoyS6G7xe
duHZYIw0epOZxaNvxcq0tl5z4Q3PhiIgKCJdepvNqWUvRvUmvPSGZ2Nx0FQ43zUX1okgT3dNc0nr
FifpbC0UWpNGVsD7y4JD0gAHGqIzX/eJL2Ouu4fXV2nONHs4hPdYHGwb9TaDxP35C/ypEv7gw1Nn
q6JsqZ0PWXY8KNEroJLbwEErMGF/soWiEHpgPOXYMEGZu4BxFoMFAlK5T4hy1tcawefKIG/D0D93
N9Nr+OhuZkM5bMJc0gR3gxHd9VJCjotm0WM2qsFyMzLqKHQb657Epcvm/Kkb+uv+s83DCQuVDAcv
CW7LIr8RZyb9U69tNqB76OVBkfCbEC4UEe+SezcBYJfP39qpi8/Gc13Rumqmr62GF1EmuNPkhxBy
2OdXV08UYX72y37diILTEhWA/YMqqKW0PQ5Bf52ZDXiCV4LNlhLiGF+V9urQHExFXaRGtCwIdOmw
6oLFWRiquiar5TrPpGUSEbRmyfsaW//nt3diMvt517/c3WgqFWZ6hnAA0ciIdv1w7vB36sqzyaHH
4pewWWHWIesy3yGf/PyOT7yuufpfJ4UO2S/XDfH5gwvToY0RRXHmefwcqh8MmrkBAEnZkJnTnNZV
BALg14fDLONajyc0lDpu+kj74UQvcuusovavzHrU1Q3kUaLazGVWfk86/QCrYyhe9DFdVVW8NNN4
U5CrGCFychJtV1TPhnT/+bOYRvJHNzubb4QcVQTcp8OhIAsiDu8qvJypAklb0c4MjhNvcW4qoN0D
c1aThwPRraC0fgz1ZXP83FKQGEaBcTobDiDZBw4mFx6t52aCERUTeRdU7QDYuVIaLQZTXLbV/zcr
QVL0Sh/xtGGcGbGbtWfe4qlnrP4+bWrEyQsAUUxAlklnkfzp5MJC2txCUCKUVvQyHw4mTU8Eri+f
f3en7ng2tp0WRTjxdcMBbKJ661/kRMQzPlv3JXq+A2q34UDCinF98WVnZ2CyempEsV5/aB/HsP2r
SKpvnz+GE1PRXAGGHtGvBc5vNmzbSPra2+HK05LLDg5z0Rew/9AIun44kGtDz1BctsmUp9/llwm/
HdgaQxvEghDiyF+UF97t9KX8ctneq31eH5dFwnwf9ZfNPrL2+1XJ6AgLofNBZMEthJlXMBbnmnTG
id2RPBt1wtT+HnVeRRxE+9VhaTZQdebe2hx30jiA5/bv5Ai4vTAWBkawoXZWgf1eeZlbT5mE3oMk
Fes8Pzj2HR+uO9DgUB9j8QIknf8YShN+1yHPSOkpdz00kyz61glpZyBRtb2t0dzXuAbtLZEBXgRa
g0rjKlGQvArdHUoNZMZqSpcYRzJ1ZQFiTHGl4EnIXz7/ek8MYnl+LDCsVID8Gw6ghiuSCsTy8+v+
nA8/WJXk2exgOWFYDr7cH3x0Nab14Ae+GysysvkvnnQnh9+T5F1KH8ruxWhfCcy76GOxndnsEfRy
7WUk4h1saZVlWxL2Pv99Pn5OtjObPuKwg33vSFQc3tqctLmLVhPbma3dltPD7TGmy/7AJtW0Z7ZH
H28JbGf6978MRFY8ZUimt+pFL1OwdDLem+Y3r7usuc9h5vfra/AbTBuOOB2DZ81chPqZUvD0a//7
R4PP5ffrmiQe4ZMZe1rbOEEmuwTiCT26N8gLS89txk+9ytl84iS1xg6cIqDSbnzQgMWZT/7jhQAx
6O83D1WoaoU+vUsSU2V5EWUOaaXnmkun7no2UOPBbmB8ctc5Ao581xW7zz/sn/yAj575bKB6SYGm
jIAG3uWRxKA7FQN2py894DDBU4AYa9S7pdwa6ySPbkPIb5JyrTgSCD3SDqpySwrM1tCHfUbjErT+
agLMyLl1p0jGUpI4pRTQEd+bYivCR5mQ2UzBY0EDCDzaMgFZ//mvofxcuz74PeaaRr1VWlvVONWn
lQl7rVs1hU60oOF25XcQWG5Ofcn3NdrDQOFkewVLdjH2wTLud20CELmxdj27/UpctwVZNkm2tPUp
CDbBALONYIOq8oiYB8cKLEUN6VahZkczO/aGDheUCTtOCNV76vXvGkicKP5iFdKDrrRrQ01v8vgv
uX62QPNUPbBRn0BJyVxreHOyNiQd5dsE9g8kFC3mus5vg+AlidaYp6+Udlz20GtsY5eRLtuOd23C
TdaQFIBJCkNZ2PYTWIKlILYxmYDCX5NMdStQ2YEAcK4KsuX1RW9VuNqAE6dPQGytXCWTxtoYcbQg
pW7ZgUuUsUzaburrq1g2rk372daOce4sBkJwnMEhZAOmtI0rQL61I9PtTWklVGWRpz9k01gF0SvE
gdtKa1xyFS6bc3/KB3+ZxfCt+TkhwdRpyIKI3Pac6/XnxveDT8WajSWaynZidey1i+Ixt4/29xwm
7YKcHwxYBRTJeOflZ4bXiUnBmo2u0PADFIWcJL1k3zbAyMAtl2c7kyfmy7m2o1Uk2EA2v4gsKQtT
vOGfC4cfiXYsksckJw8LUPBdDZLHsb5V/kNedPukAqayTknyKEGJtaZwjRJaq37FoWlrJ+WD3DSk
AlF6sICpFwVxW/ewY58DsU4S2HsEQ6Uq8QwoqiVnlRbxBg0aTJmuWalZiTitW+rqPoieQ+su8ze1
RS7fOd3hiTlwLvOA19jj65X5IOQp3Zcu+N3ns8epC8+WYQ9CnOgknmPquCSgiPbx8+ueePtzOfQY
mEpYToUVuzpGYt9HW6k/o9WdNjQffMNzGTPy8JLUQ5bKNtaRCn6Hl+xmtbLIgmjdMmMPZrnv7HPu
/BMbirmc2dOgKnfe8F+cnddy5NjRbp8IEfDmFqZQ3tCTNwg2uwnvPZ7+rJpzM6p/2IygIjTSaFog
CGDnzp355bcm/MTOWvvQpAdVb2HjfvPLfHX5m3zCxAFzGUr2oCCeMKWKvWp+a63Y0bGW+vub+GKl
3Eqb2x6cTn/NWMRipxbAYcxN0EJ33erpN7/DF9+QeZNWyOAemXJhg+aopvSr7EfGJapp3qQVQMnh
WFVcN9VWMMXz7psd86v7vQmCoyL3mqJT8dTTzSQ6eMf//Ul/9S5vIl7BnKBUNOG8o6DqGk2BfDp3
WvXcX+dE//4jvvj2b6W2jQC9naF4ynP1U1a/qcKxSUeb+T36PMzIzlfB8XeJxReP6VbHWuppjysy
JaqpKxy5N32EZj+LOsZN1OnnuizUqJ13jFeG8S75rtv4xbd+Kz2VUgz4gSlNtNTagzTOm7KMnbqX
eDrZFt6k+/e3oFy/wP8IQbdCVL2MYRzLRDdD2RcCcyoKZv61s4jnBZDfnJV+Zf3q5rOAlt6M1wrz
q2LLoDW0tXoBdoSH+rwKGomp5todhdhvYsuZquWhqh8LtfOXGKfP4k+KDyzWF0LcrKBGmbq5+vv9
f1HlNW9VrviQForZsLKK7iW7QqomEGY9Z+x88IroV4KB3KTjvECToa4uVXDK9Ith/mqqhrHP2kly
VMcLyJK03i3U1QTLcodk1WH13UYXKX3KrxPz30XgL7YS4ya8TJOAfTgQgJ2aumPnDriJ/qgIa94q
Ec1ISoT+ukmFza9+6l08xb9Zp1+snVv1YQDWUYzq6wdifhTlWRhf//7mpC8k4OBX/vestXRi1C8W
B9yGZoncwHFv7tLxLZdODabe9hy+XfkjmDNfNBtovWuo26x6ksI3pcbwG/pBTbEDgIOvyrETzp8g
17B3fsnG2mFqAJnaqzSWLkTVtvaTsLBVZupx4XbkTvMGA+hZKGEZzGDJNP8JrminHWAkMb+TqoMG
qbY4iMshw2h9/tM16wpKufCqp/cxBPi2jVcZBBER9bkozAdTCu+MxuRLbySQvynnu22jv87jKQTg
oJlvXbNvdDccnousjnEKsrylaiG7fBrdnQqHqIsOiz7akcoBRUXxDuZIMVxFtexIaQ9RJyKFezBm
wKdneXyox7ul790+PIvF/YKFbbDBnjYtsE7fV/VpxqNY3enKdolNN1pC14h2SZ3Y1nhKZayFm8dU
3VXK7xZajC5hGBv4cQLBvf2ddaMnqsbJrNvnmaGnSIe9BWtauHDrav/772/+qy/qZhUMoTLWJVC7
HYMlSXeMfzQnrJr6zSarYt+RlxPXHWWGUQ7Ld6H4n57yf8TIW00otnrMPEcTFxYDXJ8zuKWWGwWX
ENpfpD1mkqukL8nza7DSlr1gvAraR5Au9mJuLPNZj/9oU35XNdlFA1UypGuQaxJ+BxqnUzDbqvIz
YZSp32zakJXGKpZQYUAHtTVjJ4bfLNVrfew/fv9bbWm9xAqO2fz+CxwCgmFU+8P0qEzbQXQx3P9Z
oLnVmMa1kvZN25G/1/TPXc4nP/rctJsd2tSLQjWqq1Ig3SeGmw3u36/7Rd3ZvNWUpple/H+BzcB0
KtbScKXeIwCwbCl4x7u9BJnhQzE+6nlbxXRt2p4R+22O1w34aGNiXrbtHQMrnnjAh3n51cxHShqZ
iXdHLTLV5KrFUWiPis4EkdfJ2EcEmRfLnxjDrwssn81q0xfFsWoCO5O26SQ4gbmswhjSZ/XYNifY
il1/MMKTphwhVcLJ/eGbusn0LV2YpTzgTF/Xd6m0Nyhg/P2RfhEZtOv//q9iQTJMGMKEfMGS7Okf
ffxNkvDVZW8CDiAVRcivNQhRaOxIfwmoXP3shm9CzmxmlQBnhmbJhwAQaTKab0SvX2QKt6LXop9C
ccSteteaGLVwUo70hwGKwt9v+x+buv9a0TehIioiRYw0laMgvLwmMnbqyDBVJspUpbpVqPwxaWCC
bWgx0lfsPM1IV8Tcjuvk2IGKnUPhzSjiP5Yg/ix/uRXNLkjXc4Yc5l2ud7+V50hRf//9V/3i3d/K
ZgGAp9BOxgXlOuhxV/4ulfvqujdRJTTluFIartuTzkZu9Odnt3s9kP1rBcQ40cyQu5adrD834vaH
omRTvVmypZLrtVByu3jRTOaq/7b3cf1i/uNLUq/P5183PIhJX0U9N9wB2DEMOLb6o5ljjlbsU2Ow
w+GzmDlYdG5Sg1KNLhQynQRwrTndFeZHlGiM9c7M+8qnMmEKJXup5uF+ZIwSr2mXXSbImeiTfEAw
ttiV6xbR2/CyyMelPIe1n2XrXvIhADhKdxrbFyX8kaGzat6qdhMZS54aiMBOfVOqbT3+LBRdvST+
/bjaGXfUGKD6TsBce/DF9pv188Vx8VakGw1KInWSQh9fPY3YudppSX0kSmjrmBHp5Q9X003cCEdl
7hnGIyyBNxuMbtUaDz/68G9VuyXkSrEyrutpWveta/ywy3Wr2hXKIFxKk+tK4r5/Gb+bd/jied+K
didFwdLHGFC3Nw86s71FSY/0EaJu2d7/7IHcRAIF13ecCHtqg11+6FtKsP036dwXe8utWhf3f8nS
ZO5dV17rYrFlZd+Y1jdbyxdxUbmJB4qG/VF7vTgeeP28asVvrvvVTd/s4XKlhhhlkYNqyatufWa0
U/CA8372rG9WZRyU2gR7ioSGaewAwso3N/3Vw7gpzxkiebNRonrogPati8r/2e3erMLJmjMgHNyu
EbyH0l4Nf9aruVXrLkKD46XcE/PwPRe9vv7Z/d5qdc0FO8dOTAl6kiu3MM6/EZN+8XhvRbozwIpW
MRIqzn5wHh5/9HBvvbHjXmvEReeiw77xvjP8+OpOr1/1v3bJ0VKtJQOyer1Tyj5/v9N/6t7/sffe
2mEHbcEZQJqm3QhUJ0lNFCa5/muUeizW2m2Wt7hx7jpdWkH2dlJMaOKc7mcR0kU8V5gh2S3uaiUn
jOQiIFYrikNdPOXVS6aG6xF/+liDRReOH4jlvBqTCAMKMkQ+R4M+ilO7vG2xPNDiRzM+J0ycNBtt
OCrAjWmVQrnuIcIYzXM21JtcoTydvKIQARi3KJs0wng11SG+iIzGOBO+b0JYbcCNboay3Ub4G2rT
XEFLOo5ysTU7vwvupomCyi4K120m+3Lbt7Y0yUhdtRDQpgCcLD4vY7mLBSja41pmRwHbNNpqvmys
ctxYVuGroeSbzC0Xo/UAzluzqyjUYf5mPzsOXC2r/v2aYWPHRjCWtIrAXpZ2pX4TR74IfrfqqVrk
K5+ASe7ibt/KLzqErk78oSjhVj5lhX1cFQqrs9J+9/L9nD/8/fP86qZvgl9bpWLSZQvTFfNqMCVP
7XFoDN2/X/yLBXWrTGrx9sYKNmSbYY4xcWP1m8bHf980xl7/+wabfG6qQeJJR4NPJg5LfHXNov5+
0/9obf/vgjVuBUhNnDUdBkrsMxPAHEVyu8Ii0j41UYkPMSTyHmdZKXTzXHZ781PQXyp0r2kb+Oow
XFT1O5+T/356xq1iKTFDqUtAIe5E80Uon/Kf5SzGrWQpFmPJClE77OTqqTVPyo+c+VUUIP/7VqS+
nXLQXxyzV+Hj/Ovvb+O/HwIwyP+9aClaIkicmKbQKjzM33w/1+zs/75h81aFr7aVVfdDNO+MxXJV
atoLtNJMwGb6u3nNLzJP+Wbz17pAqcea0Qwl0FcFNkiiNrkZ2X7cPmTzy4+eza00P0ZWCsWTB55t
6sMPexS3gvxUCnRcHMmGMHp4rPl3+LNU+daMX2hFTVepw+8StfNy5a5iuOLvz+G/w4F5K5qvgZ9P
IhPI0FY3/aTSQkKWn3w3ovDFF3irnEffJ09Sz30XLaKce5EptJ/d9vUH/ivdkI0FfPJEdEyMt1pY
LmbW25he/YiQo0JI/d/L50HdjkXM11Evp3Y+futkfw2y/7F4pJsVKczllAoBvdTADJwKlRpNIQxG
E3xKU0cQRbeRY6/5bv77C3WreSupD/ty0YeWrrAS+UtluV35NlFpw6jcH7PWV/MBa27Ydw1YDZOu
TH9OA/fvL+irN3+ziBW9HMc2Jvakd7RsvskH/5ns/I/nd6u6bxJEZlZF8CnMcAfGtQMn3pvaqaCi
HmQx+MFmXUBjr8id5rz0RFGgUg2lEdVJUfgzIN5ceuUKzljApH/KxdOCnWzIvPLwlJj9JmQqJUBB
CP761zi8p+192q7FZdPXw2oyTKexfgvGd9aS/wx6/Nevc21H/OsrTsB/F4oGTlqRqPVsVRTjZZV7
IxZoYl/sUOGo6WZOT0wv5K3ktNIllu/+/n6+CLK38wBJpDHynHDazKNDH15ZdZtWfs6s3Wj+sK96
OxUwa6be8R0gCXnCcvpn5aXbmYAG4n2WKea0y1LepeEN2JP//YnI/Os/l6dxKxhWRzQ3WVmQ3WpY
pPeOXP7Sx30ovpjtx4i6MFfW4XBKK8spjPchCmm6b9GQ4AnaOD2gkWFYR+HerCa8yp5H49nUt6P0
whdrQ9TzTal0W4FZRuzWLPEstXtD2Sj8X/pzEaCo15xeafyl7H0BgV+pr/F3XbeYoXURfubRFiTj
pAbbyqp2UvNhWGAKqxQkpWQHE14r6p9Sazey8SA05rHsUFGqR0rsnqmZ/iRWvhzjAlHG7lDOd8sk
u2m17YLzKBWUHnUIxoEr4kLeCOvA4GilV8x/m3avFIfSgjk4th4tZ4dRebdJ7nIKE/lSORPuZUM4
3kWVuNKEp6L6UxnSlZqxgtA64u+dmZknB/dFuA0yeRcAxJ2U87LsETY7RQ31orXBVwMlARnoRKPi
dHhQC3sZdkYprdUkXAF45WmOdlmWXh38Ecf3cTJt1UDzKSWfFY9IH3on7EdPEKHprcUx8Zq6XKdS
yEBVM9kVPK9hFjfT0vqziKWh8Afu83km6tbFZy1u065dK+bbeFXexiUl3JVGLy2Rn/NqZ41/YlzC
4ye5hDCZVxQaI3cWjpM5+G2iPbXBXYqGv2nyO8zIo5kFbNHKDscVfgjumOqu1n+OZeUWXcXMouyL
2tlKejtWjjW0Srj2hT3OKym0VlkouhqkDoVoJAQN7BCoCPNHmhzUSvJlU3Eqph+kqYK3uLiqcU/V
jIqRDR3ED+bO6ePMsejTyfKuaVK89f8YdXxUF+yzmOYcleOCA6KJWzZaTFux3rPJR3/sjo3uL5Fk
Gz3A9+WCGqSFmWB5qpeo95p8bq2HcHoYErzUz8O8mvjb7vrfNeFqJ+nUNc6Sj1V65K8Ffx0eLL/3
lnpF57SxPAfCdELdHOQrtXO/lRtb5pw9DMcBHUpE/04/5s2ull+6uUZVQyAuPk35tU0/lPYN3sMQ
vM7Bq9R/ZvwzQ/JTrO9iA458BvUc5nR2CJa3QF4nGjrh3AmH85SdquwoZxvSaUfggUoWLvgSakw3
GA95fsD+fxTvrFi0r5DYWjgGaCmSCDbJfKKOswqFel2bodvmL0NSsL8wKUV20bzlyabom0OQzRgV
TitRLlYdMJqJoZdIsNZmMa1z9YQg2OmEozYcRh2aReeNWKhL+bupPRRz6Rpt5s5N/zBhXSZTk8Al
70Ce5HXSCSw3BqPbZhGcPH1eyo3WTcCodn0pu3pY27G2bYrBVvlIhdSyJ6KOALvVujZm65VMIDKY
9UuAOaspkmwe+ZjAe4dIk8oITJbJARjq1qYPUcuOWVNR1h+s+KypJ0M85ya6bBdBOj0xqY/wTng3
moskT/tQle+mDBWKotpC+pRQV4ULLRT0djmnm8V92sVrqxFc7CM8DFILgf4wKtysv8ur382UwnrX
4Azj268kvqLcgZO2s7SxSwGTEBokU6ugNIdxnGucR3vXGh8sa7arVoX09arDJUhn9OdV6Hbh9JhR
TOkhwSbSPb68tqaOdmM99i0aKNaeGaquFU2OYR5TnoCVv8cawpvacJIqX9PjdwScPnqGmRVtD1jV
LZtHVUKX18brKdtozJ0bg8u8AUIruB7Kk6XfB/JTHzdHGevJkHlHwCeOrFQrpPVe1b6FA3WXon1p
xOmXhKLPsITD1LIJFEt29c50Sj23ITOsEzFzQqXbNJyYhpQZBLF6LZHAZ1Nti4gk+kxzK/Pq3QSI
oX2Y68K2+mA1zb3bQLCCWL5K5g3gzV2VrfCo7wRKxLpfTPcL5N0h8Yp+l7Uvo3rq6yddZoD/IhTP
lFCFaquR8PAnJguekPBWRJeRLwiAM8e3q2VsbidI6lPlJPHFyP19WNKTl8OVPvhR45nlKRkpVD0l
8b3KYomKjlb9NpCtHc0xCA2Jq6dvU1ltCdYWM2eCElGhE9FfS14l3g2S7CfsfIPyqBh3IFhnMXOz
kcmz+rkMmPW0Un7SZgwPZVF6aq1SVos8Q54eYuWtaLYShA0lqtxcoBrHeBkqLRxohfGtrX5r8kZp
SfqqTaldqvAD9gYrYo+Jzjqp1132S+q2CbdUhlvEUht96MgId4Mm20HyMM6+MPTuHDyhIJJKybVg
GFXVSjTQXsUfE0N21njRWjds7636pTFX+XQShm0vx5uuu6PYwxaazePHokr20CSeLAiQxPmKXvXi
HRiFHUkNRTpjOxBikwpDhWQjJ0xVH4pCwlWhJPlq1mEJQqdcZfOxhGtVF0SvyG2ls5SWfoEbbN0u
wEMSWwpDL9bODANusvAI3MbL2vUo/NHxMES0I5asfonCZ+NQJuRkpOHQFzLgVxSzU+VQgIg3S9k6
Qds99Gzy7SVPV3N4UhV3SvcRY5ZG7IuKz2aMdsxJ48qOM1eU3kVxPUGYVx+X/iSpT1J2VrKe9til
FhBwMcDcq3YgnwbTXEn0oPDBSNgOx+i5C11IIbSSMHW4i4dHgb2vMXFS7yr8j5eG4i0/g9EPqwhh
8aKlToRd072Hg8DCVO1xaDZyH7gJwjJA1INFQjasjbI/mFkLCyR3VJO8YKlPchNkfNCAzulDkLXk
aepiL+yE3YbwfDSqXU90KqvKicPQiazWF2AWycZIqoWtajF4MqPxfXVvCeEqHQ7J2PoWVGhd6m0r
XjFHdgZBb0ct5VnavnH0Kc6HVN7l5R+sIgXpnEXbrr8P8h6my2u3BF7YnuOaGDwdqvhpibHEXRrX
VKAwt44av7b5cyKvgFCw9a565mvMlAgWsr33ycrAqwUSDwH8s0nWDCo5cRHzERluyxlmIQJMz5b1
kBnrpTvWGuB1+D1Zvyut/ChV4zEN0WlhDDQJ8b7GU6xDby/E7C/6ZHAy+sPksj+V7V1V104VBG68
ZH40VB/dVK+n3jP4paGTO2VQ7/NxxBn3QnJIKDBXqG307B0kjw0zyJ07wW3LdiXJD6h/7CJMAZzt
B+2XLG3y4PpclXMbyPbAGmq7dNfxCHROGLHg6wlIb9UvxGpVpB8L+1tO9gIZ2VNMahB8xAoZdg2E
ZUw1V55/CWxwOm7AfXOcw/eSZBqwWm9E64WnDG/EibTl1GuiV6jqdQFYUb8OW+vQMeikaL8NMNmp
YXqwcFZxUGy6WbSVxnJqvpukKteZ9AZDytWzjkTAkQ5Sp8CZkb2mi1dSrHtDu25A30wZw4TC1Qtj
m/aHVO/vE/1TV8+BfpfmZxLQrm39phy9Jd1ZIfISqXbKZI1JjKNDP5JBm6AuS5L8kEmaqyYRVGrt
oJapCzT8DBh7nVez3S65X2ZsbHXmtzXjYJrE0oAqR3juVJ5aDxZbU/1B+z1aeP3NNB4Go3pWjKMy
PVbzCznDehDHN2AQ/Hj4T1LqMJdCcBvRb33MlS+GGlCx0F304zQYtiSTzoOuMkjLq3o4x3nmtPKl
GFvX1CoWRucIJFS9PiHSHjkQTL5kPEe5slr6Yj8Umg10Dnun+tLgVhk10lnV2HLGK8w83clKwVnA
8MJkF9duQC3CyiynHUynzjEJ06HR8EVZC9lNYzptbDiGuKkbssWUC+Q8lKZ1tXQFhg1X6eo896e6
KlZV2h5iA1yXGa2RkTsC7hcmFzXQZyQVRtH6QpPPXCtVuh8w/FZ4zIuw7K0C/ZiqvWYE1AZ7HYmk
aJE/Owb99MCwIbtu2nGjTZlTM0E0WWT4GNHIWuYp+XSXLqNfsDjNcsCEpbcHMvkpjc4QxCCIY76h
aKLTFb91ozzJ8a4p31sl8HRTZvMaXX1uYUKh0o+ObcmMk7mrUgEafO/hpMfZljm30sfa2A4+hyB2
g+6p1621WBcr7Mt3irXl94A4FGmRH0FSnzxFmSA1MXmm+HNu/kkGrHKswkuNyY1CF0wRWLIegE45
rzrjZCjcOFN9xYhQve+PdWV4+ngny7PfUQMqRdPGiW81xfKlqfJ93SGIbJCwgvbiGCPrEc2xx44j
Yqg/hVHp1IjjyRxhunlmWHrxYjCuCnXJrD8NvMHtsSO0GX17qKp73FsgzF16oO+5Gp1nIg1TkEXt
x0vsIF/Ic3yRp30hDSR32IFLRO24nYpNjrFMp5RHy9xpzIlhsGOPesHMVok62VwH1V3bQPbRiY4v
sfULY77KrjDyTOOILY0TUNwh4SeK4wms9NJxNKnzLA0Q+HpaSWLppo1yGPEYMCTFZW351fJYMC0Z
svFqwLeExKtMrMqD8mHUpgcR/+4+g+eIZoczSiv5mcoPXASwmvPeEkZvGI0VrAiEAk4/BqCZeltP
HqQwcw3ZcuaZ8wQHyTFZnJElOAWF1y9PRktKkKtOrutrCxibLVqCXyCCzAmVaYf3fjOdLaBEODR1
bq0FT0uTOrkWHRfVcmVxI6bp2ao/zVq1VQY4W2VyF8aTF7Tm06Q6HYeF2WyP6vywKKdiDHYwxjy5
Yj1qOyu4LBzKo6jzA4tTcFi7cqc6cGb8IjLATwz7qlQ/VVzpcemvy3OnrIziCMYeT2jbkl7l+GmI
LoMV2dC9iFuo2Zv4UCeUNeoeJfRKx1pfF+cHIUqcIJCdtMzOtLnIHyqbNq+vz9ZFSaJ1MFubLg0P
aj6utFD+nZKh6kO0H42neajpVpExwAQskGLFjbICyOwUjMYCd8NgR/AVK9qKSLHaYeZAToEB3zbM
oWVbUXDgyYGHcpagybvSA2EX6EeFk0Zr0EweH3pjgU/Dsd9YFD9UDoPOAO7Vy76c7ExvPBn0mGZW
Tkq0k1XpFAvRYaRlPIquyiiYQKaTh8woya4gAxqY9bfJ/LSyaFe3qS3Fv7oifqQrc6IqgnmDtC0i
drisN46m2jy0XeAjt+O0cDbL8lRFl2S6ux5MnZxkOO4UJxkPWUGD2ZAP+jg7JtjEmNAzV7tQb45V
wDawvGOL6BiFAnFU8BbzLaGmOLKKqBuhx80iWuTDYmd0iIu3MmNs/VrJie665j2hXKOrKplZ5tbh
J/QL6lohRDUGeTGqn5X3CWGkTNdXtz5A2d2bA1/w7Gu9udZ7jiq1so9Sxa10gDbXURqIfrnm55bX
cGfG+FkakKZaY61VRyqOjsSrx0rcD811VBi2nsH2E2JonLzGQeWAz5oAC9CZzGhP18CzUcJ2jVuR
1j0HekOQ/VwInB0jn0kAA04Y1iFJK3x1u5dSFMiJI8fZ51S1DtJ04AOXa1lEYh8b1e4+kddmfaTp
xhQM1mbFn7h+t9pgF4swG2v2HWk+11HuGdmnsPjQB1dyAG1U8afIcqKl8UW+2kQh/5y0tUb2wNlY
UhYvmhdinqhsasPkXFu6SR6u82w4F9ZbIfXHkmqUpil2P5Crh+Jx4dY6xltbUAyx8ZIvW9F4HpDo
hMKfcj5T1pjNe81NvTH+3cjm3qIqlBrHuYXeSk5VjClT3m+y9p4H25FKe7Meu8Jv1VXLLLKQHlIy
uaF9SYpNSRFD7T34m0HcAU+syc9/FRgpJ5FuQ7a1m1hdLcvnRMKycLqcMONW2n0qjV5NgTjBVElj
3In6GrLt8ZSPwnODsWWfFseEOF1nwBPybBPVTLRYcDMT5GjVpRgmN40Vu+Rcukxuzkkb7fceEuXe
iJR1TgqX66FtTW951+/E4FTFMZP4J5BorlD3bme9q62Ka1Z8SGhdiNxvKOo8/WHTqelJ0Goy48/c
HJwuGLyhJvsrWzcdBncIY7g+AeXKx2AJ1pbpm/S4dKg+sZHt8uapKgLHWsitSm3Xm4zUiFRyu+s5
UjvU0by1Woe5AKcx0KbruSNkSEva3JnRqVupuq8mgjgwOz1qAddPlJokhh9GJycrmGqVih1CVIAr
9cAHWEvMvTCpTObUlIDGiicjvFrTJ6dwNjwRqGmoW65WB25ejfzR3o2S2onkcT+afCh5ug/n4yRn
d0k9nZupYNKeIJYIK1WK/aEMqAMw21+M65RQ1Rhvhp4CGpRslc9FFklDhJirETf05465LEmQLrVq
PWm4ulCdeGRK18Hr/VAv1mNajBu1lQ6dOhzmYPJbpLQilW1Z2OQZtvsUIK9/PFEFsvHCM6bEzgYY
xCBl5wbGqkk6Fg6Hbv413Zmdsuu67lUekaLInEJ7cHuhHFDSLTXmgYX7qKfE1qBHkyiOQNo7i41J
9tssbPB4MhhDvB7n5kO0Kh8auVuLjOzl6jaXBK8rNcEf87clUHcacoNZA12SenKchkxAMfwvhu5c
vk4touh6PsqB5BbDvsSkY3pVINymwYMWvoSNte2rdIe33Wu0ELmt0W+WGUwpC0R/NgdwN9JnPTzX
8DnUyPAWAYhOF3hRWnm5PJ7aJptsQ4/uOJSgDnCHgoO69RJ15naMivdpRLqrl4e51jYS6FEGD4XU
ToyOlhR9KA5CI4EoTdDBj3xfszeqgmPUe0Ea90rDM57vw3lvCqcp4ZWt2yvrXQQ7bsBEJs23OjAF
Jl4Vcqm7qtYAc1lEp24uGh5uvZCEJFGaswTHuzpePivVr5oKlIpA9a3lnGE13Wrk3B9Zj2JzZyTl
Rahrz0rlbdHO1K/rVYutT6ighpruLdLVtra2TSVzNuMLMwcLw6AKuCqkz/ucwkVgyVuxM6hs1qXd
NRo501ICtTwm6SZEtH2t1q3CplzL8kVdjhCVVyaszRJIA6z2OkNOfaeFjLEMxTvMX2dK+1VkyTTB
+tX174HFrBR6VTX/2dEkuP79dVY0KBdvIRkcJdOuGFPr4uJ67sEtiQvnvUSKmOEpqV712Bt437ZS
7zsShnaJLobc24IWUUvVPqegxF0IK5oWbLPeMdOinxlndFPaOuluzCnCNKTSk9Lct6XhT2Njj3Sd
Axi4YU/9yTqFseKKiF56sXa6ub8H5fJeWcwfNIXT528BLdfpU2sejOBj6dkmBWPVaZVfq5SD8foY
qt9G9VAb29wa2HNbrxkPE3TLto89pT/pprAy+OPV8ofTsTeAuu3b3m8t1cXslRkKyyYB2HU9HKlD
3YDGnt+KeRNpu1zO7bzYW/pTLbZeNcJEXkRXoGqQiJ4pMqspyU6sG4zmv7d8+xUlXgjOHAbIw0sK
xjOzFBKqLynyY6F5iQf5qRq1jOU4+pS+7nJzK1Tr1Ai9sdvM2vIuknY2U4fRFAOQ4SYY10Fdr3sB
Y89CXEUxVaq+XwWSthJZCDMPu49+T2nxHrc5KyxzBX1kq/1tzmA3J/MpVrCZtIz03oRcLaWI6QX0
Z0siHzCEWYWpRG69HcYd28aGD9zvGnHTSMSBdPjUiVJlC1lZeghBl+jcf83Tn+OeEmNguLOpvnfd
gFIuvlghNFvw3/gk4qZVUkBalmJdDGbuGqLqTssFUJDkWJT7pmn2CiXe49pygRmzH9t0b+rLOorl
TSCIa7EwOdWp+yguLhJCrq5r/YAzwZCrqzod1uoAeYS2hZQdQuUxnZ/L5MNKPpLxPWQLkPA2Sfed
8l4CGze6U6gdR/0ycGYD9iyHVCIpmAhC5qXLR9I+W/Nz2n9OjFsV81Ed1tTwkQmK5ooKqhJpnp4y
pnC4tq8bKWQE80xDUWoKrnAO5YtJVQYgrtBtp/GSNoewOqrZQYoOsXQQ549Jvvp53/MZukOVrnpB
uGAKWhCaFjFxsoDB5HScXyIGO1vjOGin7LoDPtRRejfrHEjr3MvqweFh/C7Lj0ZbVf+PufPIjlzL
suxU/vrtQiS0qJURDQNMm1HrDhZJp0PrBzmbGkCNIidWGx4/stwtnWQlW9WLH+YEjQCeuvecfTTk
jQ0rLkn1hLQOkctMZENwCa9N9rsGRfg8hPEZeJVWuhPSFACBO0vnAIZXVttp6dl8vBydi0Q6r1uq
R/lR8rWrSasPBktaoNMK3IAlp/W2bgxsw+z+pwuj3/rZdyClyC0OrfyqSMFG0xhQ/TGOl410N0S3
9eCqyo5SQQ41KulnTk2zV411qTlkuo87jv+pPT/vfWtpZ1J01ohzQwddQreXZlpA9XLfJ7u8tbXH
eFLXuIv2afGkDs5Ba6/0ZoDFnMvQaJzntmjPDZIGPad7NuQ7ESorTlqrwIlIPCTuSpBB+sKcfzkF
zkaXtOOMx0nbSzu8z1qE7e2tFN1l9IvEtV16cWnv9HBnszXf6NY3qb82HvN4K9XNshn1dSOfKdk5
Vn7aGm6ztjvkpsEy8AH2NNrNmCluynzc+xXv7ZmWdpdRcmY14RJA+jpV/UczvAyZEWQDwA97RBoG
HPzsaJFb63rLcSYzdbe1r1sp3Uoa5x+ZX1SSzHSDUnIpt1Qlpesy+JYF2atTFcupcw6yFuxNdTqo
Ja3nptHcykLbC4A1ZR/uRPbSYPqOqpVJ85EklIgqwHXCkVTP41UviNARdrusQ3RLoeap3S25gHCC
G3rOe1m8qnW/Qje1UCl9pBQyjEz2hCJdD+U37FdVQy2j5JM8vm374tpurxVZWn6sJvi9/sU6ZYTp
YdDUbY9QMG3I2KZ//wl77L3rniiT4iErWP+4rt2sKudYWl9SxlunWDA5iuTCGLluTCOz3chfFUye
aGRzIszU0kYBNtbApHlEnwjA3jH4Wc6JwCjIKm0QmcSipJnbOHrqpG6pmAprLB1ZVV8PSeUGqbrK
nDfbH67TsFmU1F8Dh9BjLO/5i5kkn3yXd57JKdMLl7+RxvPfWBm0przka4/6FMvTJb1pJwWPRM7O
RlpZNMC/9G7asybo9fkqygMye5X/YU+m00VZhmNI8dp4GX0m+Pm9NNQ6xe9EWm0nvoq/mcWG4PC1
Zp9xbF/46fSJ+OeHyPS/CqYse1Yx/vTNIzkQUhdJPRRTynWV205iHZTssWmOd8rWiuXFIJFBqGlb
Toz7yDCWunrvjynb0PPcobfSMQ9TGVH84kyuu3ORfeLUePerzS/HT18t7ZJJDgMUxxlVb+Ji8apv
YA8EZXlI2m/0oLdVu8nFLWof3TyWINRNKBZSZYFxSBYpZwhOQqQCHvzsRjW+Zt+1TnE/PI6CYoID
pjbzqDmTlPq1V2hWUP3011Z21jaNjNJV0Jod1bf2a1z2OW/6lwv3RV1Y9cSF9bUkiHD/4it/MltY
faLokmOCbFRdWeMY6n3pPpwyfqxaT6o+qvm6o+oFqA8NyiBfu/SJOJBEPDWfWpyIudjL6SoavjbT
n/J8QuIE8qAbx73yOt0X3z7+strv9YTWf6H5RKpkGaPFdKyjzkLm0RkzjZbyyTBFNK7T8yjT2AL6
l44096wBg9T0F/v0UOqPtCAk6aDHu4jdRBkTi6XqWzoRq4Sk3Gr6lndgZfvhbO7OR7Kz7pQH2X/u
qitHldemdBMGHYKonTKZ4IcZTJly9fGfNd/r38w31sl8Y6lxqKhU/Pdpfz3CKunrjiyGpn/Uyuo5
KvkTQ3/42it6yvkZEyMz04pXyYrPp3pl2Xcf/w3vrE6nSB4t19tc0SNm++BQxPNZ4ePrvjPbWydT
gKm3JaxN7k0nFUzEpDBKPoUlmwTwzwCxP97J393/k9mgi2VNrgzGQKyG7pRf5sVB1m+K7kmkDlVG
nwbyttMOTXGw0qe8OWdZL/L7SpIQuiULqpiUrlO3qF6z7smRrn3rPlIfiVc3Rwq2JGqQhN7MXUsJ
zE5AaadIV0X1ptEnJQnbVEuW89souTMiDy3zwqZlEztrBfiSVYWusI5qu7b6C5k6ovwSxZeG8upM
j1Sf3S48V4aLyZyz2C6y2jmT6v0Qn0UFsoOiosn4VFLfMav6Isg1dJEoeIIrcIZ2PZGxW1wPuuyV
2V3n7yr02c4uaLcfP7V3NOGWdTITmpjCRNzCJJrZHBwGET7RqoGtOQ4U+k3Ej45rBAqJG4VXchLW
Kb47Qfgl/BzJsr9O783gFFKP0Ws/VMfA3/SfSanfeclPmYtqEeihhH5g3363b8pP1vT3JjXzZKM0
RlJhdxVy/by7N4gXRQpKecyFuqUHOH8bynFtvRoCxVNGcyHLEwnTdCQCyyubbZhsOe33Ym2kI0VD
bjZdDctQj0ExPchRc+7oOWoD89LOQw+y4FqhuDxE5jaYNlmguWEWHUbqyYl2yMhmibTPnN3v3at5
QP+0dgs97fMpUdgT7CAQ9F+j0FinGK2uoZtdh1w2OqMbF31GTPm9QcU6ZWjNYQNJlvHG+AZtuW8Y
JzZm/cW10NR+vRVR07d1BXtuH00wGJZZ/MlG9b0vfTI3KlKG47rkumGQuU5HpQMxSf+17ETrlNYk
E9eRyS3QcuWV7ujXThunbKVGUvMmHfCKWA/+jfny8Wzzzqt2ylVKzKCROmQ6M5ukib3miyeuU5KS
2TeF3893YHqYzj4jfbyzoBknoz1r4bTrfsZezqnWtYMeHQ2SJSOTsIX3tftxMvT0mAmlT7VhXzy1
Xv72tYuebFJiaMxyZPOy1Q+VtaSK87XLzs/0p2kiqyMO3QX7RFSMtLmcx48v+95dPhlyqhHUUq+q
HOG0dmMhAM6C0rUaba2lnwF43/sVJ6MvUWFr2ihx4crTlHjrzMuYoHon+YRc9M5W95Rc1MpxqEmK
YP4c+8MQdAsn7fc25cxRvcDM87Vt+g8m10+3P0713hwSyLlqhsx844hg9fEDeGdMnoKI1Erv2rFR
8NTfBTfS117sUwiRqRc0bGVaBIbibynq42n/+Nu+M5PqJ4PS9APQm/NpJUo2CSIn9ldFmC8/vvh7
t+JkOKoOkcIZbse5Wtt321H74t04GZHlGBtUxrnFTbMaZ7344uPv+86bd4oiAmFQqfDDRiLhEAUL
wPUJmrnLaoyXvj598kveGT366QA1EzsQMb+Esuis66C/oKP60pqvLTSngCDNIC8kaGA6mFUTLUxd
8Qrkhh/foPce6Ml5ITBsJWltHqjhQ4OD/PDJrvm9655smm144tk48p1Vw+tfpXj98df9cTr+zfnm
lAmki95wEqcf9jKesBEmYIwmbQgOMXRWafg2BR2KR3xFDV6NsfKkQcbCtTXRXMrqwqSdlRaouc5N
1UYAjM2jCtdxqdH0zNb9dKvn49zp34e26iKWnOmgWhneOpm+tEdzXUxUZbW1YnYeBTNXB6Hh5y+z
O0JKZKQKTxOHLNIcDibAvmFK97oskGpeN0i7I5P+OTTZzHqmRb9UOGUFlPpMWi5hmq+ndNiqol4K
+H527kmTeUiDcevEfNy+GTRTxe2kBKsQZ1KXXTTw/H39ylZRJmQqftRbAHaoCz7ZhRjW/Px/d59P
ailYhRWFvWkPuVvgtb3zh1sDvZGEgLKwr4uR++M/9bG0Vh1tOzpiJZJ6NzYmPYydJUb68v0ms465
D7kcfaoOuXxwaJWXi87+NlclkmJXW5iJ1GI9I0gGbZkgAwjkHVLBdaBj2OHTcTqvkm+x+oz1AYfD
TU7jMNc3E73noV0NOjqWKQBv6PVV5kXovKP+tcD3BcLI1ZtmkSIWtoYBH9BGV+JVQndjQpSU0qg3
vpEabfZ7rX3sUmed2f3aCCmSoNAeXwr1JSapZOi3MboM5VykK8lBd0PPtlLcutwO6nfK9G5vtrdJ
k5+XktiPCU2ljk4lJuVGK9waSZmPxiTRYMD2d2ODUrq7GJHMBxl3Ij6z6MlhUEMjBQUtArsvtVdN
WKEB0zdpqLvDKF0VAs3ns6KMi5bDZhkWq2RK7gbyv9PorpiGZVHvNXNVyPTq4Tm2Su1ZfNhndxNR
yL3RX0o4yCudH1ajDoWsJHsagvF2VBcMg9I8g4O1GMqNWYpF3VwSoOHmUbvU9Ne0Ohij4cVm7mq9
cp83FTZFNOl8qy7SXkww7kRNbSIH6nrftSt5ItkaT0oWNldDVc7qL81orsZOeDZOilaVPHQb6yG6
QDdtZfkyBVBuSYrbR922Q4UfWKlLrORUEjsRTlsJg5V+RsCelyJHd4yEoAzbVfgKBr+6QsnSBUix
5gbjUtV9T/frreI3q643IZ06OwWrp+MPeKqyZWiJTUuvTUThMkWskNTDujK/i85fRZGzyWFrqqH2
mgdIpzFoBTRo7UxempHq5en1WGszIsY1JdC+dXqWqt8i62LEykCR1KUcgjTVIT8vc22r3YrQcMfZ
dzj5iIkeUqe8tCeYTHRQjIWEH0GSjk4sjiWN32pYZvrDSPzuFB0s8HfthoPQBfWyc3vqD4pzpYRv
Q4BbU0GSUKJsNwp30G/kvt85yZqKEn1Rf22gt+BXL4ZgRZcOBofroEFHFuQ0RDgce0VGLpYjwqyW
fTrdtDaGoArZqKwvcp6Ynt/Xw73Mm4g0aqBJ4He+m/kFUqls0QSSW48wSIh9mRxrofX3cI+bKHST
AYtJhjJ1yla9tpOROZgiRM5G17JE7ZtiAnguEg1b4baKtUVoaeQkgvnLcDbWh2gcVlCgQA8u4+Q6
yWyEA2+dZi9IqFGanZRjTqdONHQ88M50NXhBmnxl4LrGuAM+XAWf1RhPTZGtQroZdnyTjVeNjMA8
cFweBhqrvYpj2MnR2zu8xxQjRXIvZTVkIg0vhrpJe/syMJzrztoj38qQPZfRrodoXg4rszaPLRO0
1TxIKZ7ABK9o1HhyCaw5ZmsFcYu2CerZNEyWqXgYDMZni0yHxJFOe4PY6KoyBqxR90rjuULdKoY7
MeRrObLovV4mNthMe4M4SBGJ24ZkR87mxy7ZFdO5whKmRPdNiyo+fnZMfVOWJnLDeuNYMtW5blFg
5UyNbiHJDDoMP+dmdlkkvMaDsbDR9cvOZnSOvkVcW2NBjC7cTtzaCupNNPZekYRvcpzugvA6o7/O
WJoXxN5AAGXd633OFJkvJxHc+3S7BLLgzMmOZvBkB0jheeEE+rmefJjFiGioZIjK9l2M0iMnQqdI
pguzkm8zNPFjhr14yJmXY+cpk5gRwyGp1+lgeqYY3Nqg9mzUxWPdmdtOPiBKDaHFwHjAOgyB1MxX
WrQX3YtSH6P0qMqPdj+s4oJVeaAp2czI3H6v6iz730ZRbZtSWyfxFVrD5ejnR04Ars5zIw2mTq6N
EiYzNkDhoK8VNI/8bKNYzrFWj139UtGRD3pXAK83BRzDoFyO9taoh0Vl3Qr7idqSF0edV5l3RvZd
M6+7+JHcME/HShKw6WjzFwsfw0TyjtpYl3V8UTbEpQTXcX2XRStG1Lr3uZqRRscgGS96MsEiaZf0
Flo6ZmA0uLBVXTouGPGMapHEDZ5ge9fksttniAeyJl628ZVfiH2X49NAi2Mi867QbprsTDhMmY7z
6I9XcpKjw0XAEoQ3wXTN1/BkREey3b1onX+o5UtJv+2jtaAmjJVqiPptKu0sn5qwc0xoIZWI2Gdc
SjZar23BitO9FXjzojFdZe1wEBZWN4fxWz34jrIdQrqsDcpOiZc1lWX8Mv7CoEk3R9pK0cBWuGej
dmW0nxH03mFaWKeMt5DwRB9DTL93xjPRKF7E3NzUOMOr73ofr3O2VgKhS1TnhEBhZ8c/QPrvMjAl
tw/xvkXfJzW7SnwWN/+6zjIvMwL2eapXMDzjgrqjvRVth+gKw3sk3DqUNnVboAp38GpeOynK0LxY
mQJRFcLgj3e2+g+i8e+2XCcHt0KEbVKGHZXeDr1iiusdeE11GartppEqL2Iyxmm86bV1VU4HW3ms
7W9oYBdqanpW0S3CCe8lRqwSlccQGziyz0kYWUzYIvoJA6m0rPR2j6wwGi7jMl2WIOfN5KLNMa3G
6r6ZtYQlG1RafULHFW+VbprfJMqlAHwwid6zC20p+6PHWfVbhgnVSaZVFEClomkwXhKYviowckbb
Hp9YJC4MVEzaSAaRfNuBZrQwk8T+MQ1fkdIaZbfrzauYdSru82XAWdJurWOcoEijmu+zs8LARp+h
SIhJ7LFONztIQcoiqyIs5asay31Pd7pGFMR0MNVPU7WH+cNOCLuyVdzLEuhrSokzhraVDkYVXAkm
rhEnwNCsnOroGGd17YnoUi2mjRxvR557g5vLD1AVS8VGUwMXcRr7gp1frv10q/aNa5qhNzGdGRZ6
TswWto44WymXun2eMynLVbtQRcEsjuQTI5H2rLdXfXYV4j+jClvMperoskQoBzHDqZ1VlLABtdeS
iU9Nkw9RejZJTywZKDJ7T2PnVHZXY0yfNFjJ/nFi8ayra3uyvUBdS8Oiv7KaYzVMC3/utcj7YLpU
8xtLuTCSeknY8UKnSR61x9Z6aPBlptuBac1ku2wovMmzLh6eQMJzn6InG9hEgu2/ufb7O1m+DIOX
rt5H8b2PtzriXch4/zTjrAxenBovFReOb4o6mhOv2Wsw4dpY92lpka/gB/ZFiAtnsNAtE4S2bDEi
1pl8M6SXBX11i+QBhLZLO1O3jqqsbNO/IpR7mTh7gjDspF6VJfJ7VT2IItzmnH58JOJFaqKc4vE4
I+2C6q5onjL/uolulczZYRICCKjd+EP7IMnlPmVIF9brZA6XHdmfJC8Q8+blBJ811J/a4kYXzBAy
Roaw2PmoP7WIG4BbOpKCawReboNNtJNZBMbLIvOJKhsWnX82kt5ZonSrnn3lqlOLRY0Rw7HgF+i3
BoDaLMItKycHvbzt0nU7PMTJ6BXtDlzZHBTKthUVls7EqGjHnKGolZekDi8YZHjg8TET3cBgf1bi
q5bthczTd27xd5E7Ivrn2t9rdIXVC8olbPeXKkJiMR0N/RB1w9q2HQ8CiJD3I+tHpj/FOB0G5063
3xQi/cyoWAZdcWXpwW2OWTsCMwIDRYCB91ofaXzICpRw/gxge6/5P5UUqMMYrjPl1Rfj0h7YBqAK
d2t9o4frsa9wsu8Vmpipydm3uU/iAkN0gm6uxdQOhqFrbm2p2csFoTFVKDgzm/5mYntdtM1DCCDb
dFo8WOFadwAZ0CUy8SB2Ap1nJpYBroNGr27M1tnC1D/rcfVbI6rW1MtM8GkKxjvFcXsiduL5KN6z
FcL935oXBub/0D+bXTTAU3x7JQaH3hzTeIBbGbBANoUrDE0VZ4B+3swRq+dIwypE7psHg2djmrCa
XSQf1OJuoICmpSNGkclNfHbkeDkU074qJ3JC5ufpjOu82zTddl6E1LT6HunpJvY1F8u5a9cYIvTr
kRJCRrVJwpI1pYGH4QNkxTZqkUGbm2HYNbF9bukZxtroqGlAclNEhZVYhsE6BrpiN9mVr+hrgRMm
qNszX9d2cNPWY4h0qifsrR42k25vrVbeNynvIzOSDYi5Nx4lbD9+zgTVXAUI/Ov6qav9lZWhb74h
s6cc/cOYW9dp0m8UG+UhIJxPlrN36gcnhUKcS9wMPNP7EWMhvuiwfvv4wj94c79bJk9Khb3Smb2u
VsPebsUtk9mZD6ZnMNmHaoAhyIga2f/bGaJP+w1cA3sQ08Vctp8k5TwZ7K3cTHeh/T12gjPH//7x
l5p/9+++01wF+6n0XE9OhX7eBBuW6ouETdAsUe7L4pPq6A/62++uf1Jh1BO766qUll4pa56Y5Ns+
2OUqUUX990i6DlqFxvxW6VEai13PmtiO8VlqnVWfxu/+APL97huov/6FAMoLk3eQv5A6yoTDXh0z
/CDVEiXZzu8dXBekTBbnAzkKEU7nhrUqU1ll8oMo90hdB6gKtip/rdavnZQtQ4xgUUJjfB9Ka6W/
naJP6ousru88ypPCpWXm+DdYr/aY7xcVGbtU4/AlbpBGXHN4xhyS79kAEeWRujld/zx6rVJA9Yon
T811wYoyhbpXYVJjLVjqWKUHfAtpzvH3sisftUBfGWa70id9F5bdMpQedRTihWafO8VDX3buGETL
LLurJsvtE9xw5bZpDv54l4vKg27k4IhVxHkdx24GVKSm0Fz5F5q9s5lNmdPc0jzg/Kuq+0RuKa/B
thF8BwxlzO5NgSEomVyrfAQVkvq42Xaig8gte6hA2sxi84hNXhL3IRPlgONoKLK5kuD6UrOYKQNV
W7KreE5CNosJQl0AGqnAGRraR2EOW0lH0T+TOpZ2enDkJSZWfcKuWJ2FxbYZfdegRKhShxi0bBMD
4ko4FhQCM72y1ctkAdANj2ox3sai8Oo23AJMhbT1aGls26NtUu1KSmxELUXB8zR8z4tgX2L0qUL0
07gYIbSo2troDw646oJcA1pkh2mKzuooYjVm386q2isxYyXzggEHeI+dMVj7q8BQoE1ZPGqsr8Nj
rKvHvPiuFdUmtUcvbWd3/64Mb6J6ekx6Nj8mvkFTWXLkdMuIFQebXpPfdMlRTY4IRYE7+fHKGV+0
TFmOcnxliTcnfNXV0Ct74HGZReEj5qyVLGpVdod8I5VXwiq9SSu/902+EdLEme3R0vcIybG7ikOm
aUt4JhzkdReq0qIzs4sJM3mP36juhlVf+BSQ0gOGtx8J40GYPtoIC8K0WLblQ0KBuJ3tlYAUrSmm
jGTtM+UsnI6C3WM9BreGdD/G9d7J36wQV62ReYNWLUd8BW3vnOmhthOB9hJpVCAQbjjym9RpeI+J
1WoMsLUlQev3Mb4t6GJtuXLga+SZfhFb8id9kHeaOerJmlIlcccr4/fsOjqqhtdDEHqSjYQkxB03
faZweGcuV0/WF2ituQpEqN+L5DYjZthoDg621o8XinfaIqd4bmfKOaSwk9oX8iYOCMwbxs/Oj7+f
t9STJcIKlEinstvvh+bYdtesAJ9c+J3u1ikT13S0os8tKuUteIjOnyCDAZEj7DiXP1ve3mk2/FAI
/7R8GlaeNslk8GBxcpSJIEPQpFy2i0GWRPFtKK/H3GaeiVxHt92Pn8R7j/lkns8nRbbG+c+qw2fN
mneGePpAAHx89Xdu2iks107CMJtannNgyCSR7wdVYEAFQtd/+/gX/Hjpf7Mgn5JzY1+gpDU0VkBz
nGfqbVRHZ0mpvygBRXqieSNmVqG8Wt3A8TY9y/wHu+ZIMifhYbiDsuS1JeCwYNwkJSdauXhxzGwr
8FvSvFvVnbKM43Sfs5v+5Bu/95RPlGyyOQayXw60GnEYmiFtBbM49Ol1Ej725UMwCChrweMEkksH
+uEkMH0sCaSZWEg9qq4Sa2eDGckuZFpKz7n0GgOB//i7vTcsT7pdjR8r0OVsaonoDllERuqDH1/Z
mMff757TSVWn4hystDpvgsjji8wY11UWLB3Rb1VzXBfY0iSlXDRF6gGuh/IDjSMv7hwMQgpF7SDf
2HHvxuaTEqOkLLQd3aaFH6JJjd3CegliZu7kuppBJZQ1FYVtBpmgMg7hHhZU0IDTkkG6+cmmscVS
Cx8T/zkxyiX+uE05JnfFOGwS5MZpdKHRzM+JWW2dJ9/X3cZZ5xHoh2l40Qf9itRoqgTaJ3flveFx
MpOPiRMGFUj+vZIWFEFSdwAYTNgbndy/9Ov/9jr8z+CtuPjnLW7+8e/892tRjnUUhOLkP/9xjF7r
oim+i3+ff+w//9mvP/SPs+cO43tx+m9++RGu/Ndv9p7F8y//ga8sEuNl+1aPV/jRU/Hj8nzH+V/+
v374x9uPq9yM5dvf/3wt2lzMVwOimf/510fbb3//U5OdWVn5bz//hr8+PnvO+Mnr5/yP43Mt/uN/
/+7n3p4b8fc/JVP7G6mROj1fQ9NUWVPUP//o3/71kaKhNXUU1VIcS52zQ/OiFiFuF/tvsqnZhqzL
EDTnH/vzj6Zo//WRbKAg1xUubLJy/usL/vKY/u9j+yNvs4siysXsovl1YjZg3dKlQz9m6ZrpWMqp
N0YURRiPHHW9Pgtwo9B0pwlYoSxe6EV5JwKUHH6R37T52HtlHOhuQqKyW4IFciUzvhdR27vIMMZP
pq8TaeuP7wX0G2OIJTsq/+vk3e3TapBzowPbkcD5Ek2Xb4gH2bfp+BJWpbSUU/9JEkJh3zVdlGV9
keS05vS0uBsnedxa6dpKDQmfn31Lix1gWcnOMQ2OTjClBytIYWy1PraozAb7SmfQ6q10SUJAxeld
i1dekKCrdWxqP1ZCm7wZQpIv4HzZCRTUcho5c8j7cgrTf/7h/62BdF6+5deifnsTx+fydKD8MrTO
u7datPUbr2HZ/EH749uz4C0+/Zn/DweXMh8F3x9a+6gO2qgR//G/fhlaP37qnwPLlv+mqo6BylSR
bc2xZ9HRP8eV6fxNNXVHNxxbs22TofWfw0rX+MhEL8nP/Oujv4aV5vxNocmhWYqqGByRGXH/jXGl
KfO4/mkpMh3b0mxL1jR+n62o9mm6xyjlCe1EPdw0dZ1DYoimaRn5qbT2W1Wl+dkYNMFS0rcHMbWb
hEi7rWVRZImLSoItkZd7XB3pt7RUpfM0aKILxU+uzVCZaoC7UrUUcaVsRar2lPPMVmATTurvlKlp
RCS14nsGbcK3roMYsDC6TFq1babfJDnZPe7QhF3gZkNVr7NBu6vsseR8OOe4WEOeI7c3onhez3L9
IdAd/1WpHGkXd3YN4ajBWcQFJR+4+azBMA38451MR6MINrLS2Ct60mdWEZIAUwhDvS+jWH9ToihY
N3AnoNNmxRbL8bCtCG1MXTOU4+XUWOZlRusapKE6LevMau7DqGvocxCUYZv9984paxbuLi03sqEC
JUi0QKY+0Mrhzbyz3cmFRuFO9NVrk2WmV1upT/8yPB9DjvgONqjICyj76kK8RDVShyAtJ29qRIjp
OI5WVgFzqDHjVWsB6dRGGugpdYMo6xZxAJxEem2q7Ny24XlURto+SSltybjFiGCXhMq3fQBnKTHO
oumo6JugNt96IQBexMoVtbmn0oofSuFb1MgyqsQZfcRQZZPfokdX50IxrOvllEPtzXFdLyarfqHx
4oatuahIBcd8VKSPUUSTeaptkN1gZ4xSq5cGzrkkz/a1WYhrK6nGO12028TB6KjiYUeyT7mXu9gv
dRlviYmSQrajXWgG+i7Pg2/9HIYdo/RImA3drGIHFMMKStYNeplDFc+thrFnf1NMMygP9A8aKxin
rdoUG2Ebzy3QcaXCW2U2DrqNDEyYpoFvbTN2vH34QCf9jswhUlgriddwEWZg0WSNnamvuNAGYbqY
TYITS6EBJ4eNtISvwqm9JknBZf+lvpa2TJCehFkQ0Rctr+5SEvQYEzp0sdq0xAtFnqyTbqW3ghJP
WreUFwBDzUGCBWAtiuu+kdk3jZxGeLsp1dDiuprUMFspsLju9KqPX9MQArfRA2GSK0ifTq22K8nw
rQBAbqQR89ReRaYWLORRs+FAOt0qluY8ziQLSTvXjCMbwWuzV8cHDds8/I2BUnW+MEYYlL5hVlsD
hdeZrc5RSQ1CrzbQsnthXBkhGdBWLQBipCYSiXQCyGYbFtnngKouSj5ZsgJWW01PNCjHmQ1ERurq
W1oui7hrM0+X8xxmlULL3SzbXR0rynfL74JtjKyjla12U9hNcC6H8uDR/KR8ICI0WyKJL0u5Kneq
Xkyu3Tvas2TFSOLKgWOUclBbI98klMT7gBJcZTnj1m8q84g0NVgZfrlJc6YQa6iPRpEiJoiFfJvX
LVKhrGqeDTCBcWq4aQIInK2Pp2qtiz7krJZHAY3I2kjAPSuKw8koBYwS8Lo2/PoFkOw0z743Erk8
WkDOfcVbZXTwsAO5v43HQYZZ5DHljFu+6XDsneI+AskxRHZ8nsbVY6Dx52R1t2soXSgtNzLoVMp7
HV3WYReiNshbRFHpYbL8y6GngDvSGWiBewbh3ZhSi6uyng6UAo4pDp+igTJ3H9rFIkvLu4iwbs1M
d8LM36SQLtMijMzk6AzTtElHcIEpk7PTUdF05EfTrAKaN1F8pUWu3vUKw90SkqvUsSdk6ehnsXLo
KIPsJbbVNINJIIar60+t5mVUOen4JLzxcwREkB3FxHECvOeo4tCF6pOtJRSqQJgsKqIAOVU7B+dl
5K6A/yVPQ7iR5RtJAI9WWhkTiRrttHp6KGV63LlIWg5IIDaa0cDy096beULTNkU7p4PAViAU2qlM
2UdPor2UmxPt6uYxqZrHURKV2zC3eLT+zmJbBVA9doOrRTo98z640tCjblq9rs4nK9gX0KTDEMJM
4Nj4n6LmPouTktzi+nKQCUCaJ0QfTIwoaeva426QrTVNyKVi20cpzlxAQywzjnked2SaJYn6f0g6
s924kSyIfhEBJsnk8lp7SSWVdtl6IWzLTibXTO7k18+pngEGmOlGu1UqLnnjRpygS57WsYV/ycGE
Qw5OZOjvKsstlBRfXjlp7jm7b8247IrU9F/LjT9Mkco/1kv+1+wI4lBM8aEFSO52449EsISk9vUr
rrJ97KQM80Pt/oAV1wYdkif2Wi7gzLxIQW9AfRf2/7pk7j64O3gQ6hD4VeShobJexxPTndHo1FF2
01G5Scq7zT4CJ3+iz2pXVyZ9bxL/PWLmxkNDd5An0Xbz0Y8+U3e6X7tiwY6kKH537sO5xnnqT5D2
LdRvO4xQXUGkdsYizDZavlftHDz5fYA62dKtFuT0uVLhsg96tMrFA0lU9D+wdhVYEPs+OGZpdB7D
cJ8FZX/78oi5RQXMfYB9nl6nYKtW1swNtSLaQgzTBcDFknacQtcA8TWgHUnj7FYozEQ3xFBsDLUc
gMDqvHzxJ8rI28WHmdFBNVma34WxX0My7eyIcjlmiM5zhpEhU+1jHUHN9vzr4vg55+ySqTrFHxx1
LBulAHYaw0OlsSAzC7DtcGSrb2KcZdgG+rQSu5Q9rrUNpEXhjICr7bsR+UmoHs5vZ6OHxkQerBbQ
nCCHEKNbkNBNi/FJ8LSFVivAsdbeiwJdekknIFOq78kApWF9Wimk+LC+XY9ZNuxDQFS9mnqkgOjk
3bCAq7dAHRmSrenygz8Fe9XEeh8OGvtZuCZXgkW7BsdCbZLxLgwqGFgd+FinWE+NqI5QuMN9OcnD
CtrOuZldcNxyHCDqtSlG0MedSo9zWx8K1UygW9duF/Tup5ED+1DPHr0m3hSLLw5zyJvJi0HhBPot
HdZgwxHuwUlI8jVqsFs/kPHWHW8Y+6Y3+zEEJ8yzmnV72p9qOP59HMKRcvtnnQGO700NkQo0ZlBg
Z4xrKO4BjeeNuKaxKjBEcX6IEiy9hU4x3PM0Li3yTXojj3Xua+vMl1DSM+II8eipBrZXbZOLURQs
qML9bATGWIgbGASgqWGtWfCicB55gIv4xbP3UYNDjXGIAsRQ52jisDANC8CsaHxLa15ZFTS1kdP+
mdQWJP4xeykzbx+tQ4Dyp/GG4WKu8JAo9wwtrqVGlC09aqf4VMq227lpP7hnTgKI6liV3k60U/43
d2V/0JkG/Bjk6S5c4JfCR/o9RE3zsmb2uRP82gJWv/uOE5ZIWCQ4FQ9fZMzYeeVAOm3BdVL9CFMm
KODdq+xf4wzimcAnb7KxfuhLe15vTRoBq//UdP8dezCJ9c5ycKuyPQj6Og5TzUYnq/6G69Dvhyw5
wWKGOujFRAvTFgrR4B38ZM5+TaQQIXJTK1mXDd3z9NSOp9BrkJOMu351ng42MpvTo4bmT2Ohu1wo
ta44FHNZrXEt3hMb/vFTrzta2bt4lnTECbJmO9+6M5eIo/pXt039bOMn9XK1Y/tT2mpm8i+gUAey
iSDWpsDBgsI8aRHPpzxcjxzAzr2wr1G0XGhWcvbBmNvXSgcjvO6YasMcHG/byPqC6LfSyyJyHGMw
eTujAM+X3XqSiwBP2Vvvb59XrLKXpO3uZNjcLaP418U+9PyGvZtRbN5BfaX2S+omfWpMafayoaK3
Qj8/lfKfP/HWyAL/KY4XIO9YmVeL0Vs2dO3dZpOwxmyKutdv+GWPhzLwfmdddUrUjMOjio8RZ+oo
L7ACL+BH0iK8rx2X/ZNMqr0tMdR4Ed7XUT+GU83jpvL/Zi2YSLSXEzvZ9uzGTvDkDBJZ4mlM/OzB
MZXZ91GZP+eQcoErc/3L5SXW/tvAr/tBJi7/NV+x+yvB5RZEw7dIDQysgXYIWywfa979buP8pVP+
o7CK3EtEgjuNbiUMITU3uWlhMkU1hw4spVsWRXhLpoLI8SLkdOdzinla42G9qnpcwZep7F6qxAf8
zdmeDQO9OZiwH4dJHOxk/6UJVhMBpn4Fsh9TPqKKlpMa73MYIhPFetlw+3f4e1VmzcPEBueHn2Kt
h+A6vjE3gsRsSHwwyA7/dDSkb2mjsCWO9fTta4OkksTTo2dc2HaITeVv1abeJaPIxOzrcEj3i9UD
J6/R/ICRC4889fw/WuKRIp2Iwzbn+DIa59mUvXdedXFo2jIBcZdvBjZ6IYJ8FwQgvyRfQeGVH5nr
6GMxJpqnhvkZiHU7OOm6k6ngXXfjVVa5oRc2GSROhnwF5Rpj+PBvmNBqgnm5wPA1+aFfIIrGgzde
CjbFw8hamLtuwLqkzIFAnKHOYN6lOU/POoXqF+nuTx+s+Qa06o7sxsriA++mzdmhC/yvkL0sa8LJ
fVhH8Vg2GpAgXH/jVOGdVMqAs4UVCegzL8DtqYhMlWwzWNXJ8OCBrYmBfyX+tOytWn/Wa9flG1gB
9ooEndxhBd2byQ8+4yl/lUFSnYOh8Jn7JnGequV3ld3Ed9XV30XavkpI05H1eVlT0KL4RxOFi5oE
V/AIOYDB4Jxjl/cwBRXQ68oHXRsoeqH3awLhvpcZxO82PvnZ+MiIum7Xsv3bVsmBohHQcN5tsEQI
YA8E6TnaqYRGmUlEior6NGR9q7wdI6jdDTVIjrro8BkO2Tazq7wPKtpSOrcGdO6B3JAD5TqLuTZ9
fSj5bb6aEAGl8sLTEAfUaKzVuQ6re1dyiplWOd+lmSO3reOmn9Jznc040SsAwJJFceNLqn763n+a
F2IsYlTxnd8nDJfumjzkA5Nm0fgWp9vy3EX+9N3VebizEXUGs0nEa4IHhYfqbUYI1bDoA5DLdq8o
BN6w8ca6mhj8xGmJooh6NV5m65k3MLL9xYVEemtSwjJV0FX14qVgFIo1mw5Mk9DVk6I+xyQswaWu
6W4YRQxKIp+GP122Ej8KvKNril+lY2W6I5zEvSsiPFlpP76ado2h6Yd0Abs9hxS/PHgZPlzwj+X9
shSfvhyfeoO1jFZFbPhibF9tZC6jn3Ho5R7GPyQYOCjii/dONCX3crR344Bd27jkAYq5MUeKAm+s
vD4/uHPM4mQS+iOlNWjnNY1zHEJ3/A5yzjR7w0Y8mv0v5fNWtSW/bw4BTK4i8z7DsuS4acPC7ExJ
M86s6685VcckJSgRG3IexXAXhTj85aQFI/tAKKRzGnI3Q0rKxlF31TwnOxVQR+ysVfyx2OUzmzmo
lWXYYBigAVT63NzJ4HzNhjdNZby3Zunve6+oj0OLMIPFEDNN2jx4K3emK0L4xig6Nd2bjPwk0hhS
ncNiQv3e8VCLW+vxWq1LelG+x5B+VUu9DgzFuD67Od5ME6GSiMJ7dweDO195ODdi7JtImMvZFcnD
1PEiyPzZo+fHo8VHhMzz/Q3bkeJ/jZegvjSi+dHBjDksGcAokQ3uJhLWP66LuXi8brycbrU6qDye
JsljE7oVHo3qNxVI1QFLAv0QioNUHhV3TpeQvRhISa5SP5jJ+YPZ8hl3yV/w8Ae3UG/Y6LOPlrzP
TljSQTKsJrr2gOu7s3oq2T98xGPI634qp5sKVm0Wh4xhM2fOdyMIGsaxfI+iWeD/wDXSuNFB5fG9
X4WHlZJ76mdYCSxBcV+VINETnXPWUepVjN61amZiBlm2Hzrxwjk12xgh0dLD+MN26JSzZiz2MaPm
mgx2oGFQxE+AfX7YbiZnsZx58z8Ofbefu/AgLTQQD95FyI3s4SOKYm8brMWJnfNbWra3ZFo4W3pA
3JfI4laVcCXcsIblM/Ki4BbPmGd9jmiKeGNiVfYrJcaVciSe84MutfqpsoEgW5ctG6QVdej8jjNZ
D4Z1DdmSlOuLILzzKyUE97Au9S7jf9zZyY2wRzofAn30r2l47/RDdSf7Gx3ZsJS1Pv0hafFdUSLA
GCiIWSxMYCMe8Unu26H8GHL6ZPK6/htkeGinVFHX4ZQKKmBwqHunxiOjADrncXQ7fOq9TgbeIp7f
P85yjmgJ8sWxiuY3U6FR1l07fvIRG2jbwQ80Xn66WqEzRGQW8BLXx5Q808Fr4+wvm54XAE/0ls+8
wKLROdx+IzuLYLDpPASFfh3fJoNQ5baMA8WAc6UZ5gllDmnT6Ft8cqmvPt83CtXy4vkhwmDWjUdf
JMeibr9RYrK9KPEA+bIf96zH7FbWAhl4KsYvy+OQvoLmTbbBOezqlzwyz+W4kCpdIvvsFXzLyRJ8
Vsv85KRoNaMenF02+WDqZ1bawxRUL0OlvRc93R6ftT4GU/qzMeph4PrdlL7zMqSZdx/9B9ld+7s+
AgNBich5ulVBT6mzTZamBYM+b5ZOkyNzydFlYrxrx34vua3fHZVFv6HM4tZSJTqfj9gaDMmFnGl7
nWpO7WvdnoCp/R7WdFtTnSiaISIVyfvTS+5wuK0bU+kv9OP32p//8YjHDpuk9rGpR0JmBfuqAF5o
FEa4yM38XHtkXrVKYW9P0a2ozjgAxtFR9m2ezCdZDP3JQQvWgJOZMJfpyVbN/djl/W5WU8UkMfXn
pDLNmUxbVeg7mRFrChpnYRNNrFFEK6ciHvYblSI2Fekli31iAjLfSqdbgfDaL5y/dl/J+cyRliwl
24E7PuH4mDI9yw61uvXS2yhEmQYfUDGpNC9lv/YEPGuHE7qd3p3UDPdJs96pMS3um7hSjxwUO+Tl
4j2bkBEz6Y27JJmjt67lsnEKB9Rs3x467G16TL7WqVRPni+PqZUYLwOysnYlFOr9yqL+yVuWfwmn
3Fmvyb6GPG/Z0GChQcYIkZ//kZN97loygkiayQ3uS6czPmgFdrn7FwxRsksdfq/M693O79yXPvCu
zTq5B6K3+uCGoiREx1lsxGdCMjrFQoErMZJOueusT1wjZovhLS89/rEwnJZdQpENLNgeT4+RWbHT
bkBFQorTRnmW6BePp6C4sXhte2kjKNiy6HnATQ5PiK4huUiDoFLuNoIjfS3onEZx9fWhmUisRT/7
qDGX2sJvyRsY3fN8wLyKvM059BUgs3lSGdVSNmWAqapsuJatvncDcxO6mGTy+qZ6eYQRquG19CIY
2eN+bhDJOUcBL61uDP2mOZq0u6spjuZ9jnJX8GRyh+covGYiVHvRuepQR5b8SZPPm0D5T45tq/tk
SNZDqFFAbB3tNediz+lmqqy89S4QHMTYaoQHhz9/19N/FPjDQ5c4Z2ZUVBa5/K39/K/fhvGm9Ipn
3pfluTLqaGjX02VkT/FIW4L/EWee+w9drWBsiIs9w5/+Gw/Oz5RjEBkOEZzbDNt8lwpSJyMnhkJT
MOw8O1KZo59b6jzI/JqVEMFoovOcX/MoOvlDAyyZAhiJxt730OodFTFACF0fDZ7YXS/0Q4vZ9MpT
nKV54WYnTxL6koh/J1Er7R6JLXaITj/q3FN3AyIOl+HsvxsmeGKC+X3YhKDL7XrIY8seou/thfHi
T1j6r0qzUOPX+krLx45DmgDDVKic0peMardM9OOWZRp1zAsFKTH+9yzLOpDo9TFrJo5UQ57+qvol
3C9mnPc24ULzhNefRELyEshV+0HI+RaumgL76i7D8MYK9WLy4er1OvrLePliq1U8DP2kq0dp+46j
nMzyX9qT54aj03zbZi6NutSKRMlCI+yekyaYkVRS6qln8oerXtpjelsV2KokyawsaVv3T1Au5X7O
qwqxfzyxKaAB1QavJm3vkSdXHp/DUSY9D9Qmkr+cwH2M6GNxxSXGBRdUsXOebcl00tYsgMbCxYea
zr/pXV736bz+8NZ6Ofa3ytO64lkwoOHqES0ssy/C87uDqSjCKgkdFWilkx9t4z5294XxT0nxrnPK
UFfnhWciHS12GbedUm+1x70z5xQuFWKkii3uv3Wc9sx6fvEhw4CBdcwP40A2s/cIaHkV+HjCuq2Y
WfEqtglO/lTkctgZZ3wdC8Bu/qD2Jq3osWhwo5KucJPxSq5yx+jrEb8p6MLLsSZItf6JObbdqfKP
6FvK3/pWEhajQBCd2lC1UThHx6mcx6WXh3HVD7aegTFPLBMCp1ENSQg5bPJhjM9F6/i7MF0ftTu2
x2YO+OtZn1K2mcCr4xAFxtA9VNI+pmRMXBfhTizkVJ0ufhsa9o9LEFJVkuvlWXdhAUuAls4uaeVd
RntnK6hscH2r9hkvNMBg46GJnszQ3o2N99yz8SXsor19h7y3ESs9WMtAvLEV1UORJo8m9q7FgK6d
jfluvXHlRrULOgJyk58UWKvWk5h88u0G4xXBCtIeHhLVmq0oCY4P2CyI/dfU9cLd3CekQRdudqpY
kRj1rgjEA9P9rSIpPIXMMDxvhoE2zkVc/Nr/V3UekgVxXhc8hK3C5JAOTUpVZ7xS7EKzFkegwd7y
7kN2bDgkBhsdTd4BpGxAt+gsznXKQYf1U7rQ/MuOcCeqsnjqc+PsYpt77yxg71XhHcKZFHuUP/HK
xCZGZ3faVvOlwQRPA5qOmpL2oI7bf3HcI7MIHzeo9xU1dD89OXivUlH7atbpSbqzJvEcxN2+aNpc
bXsl5FEn47SxIx0DMDToU8rxcII/0NfMI+tXByAs8jnwntLJLF9tyPzemdS9j53qA8XWkGlCFc6c
SN/7OsvYPU3ZblyzlyKY890cpr88yhIEh5Op/sE3u00ofJtkne3zaaz4EdjQ6uE959U2efnejTDG
DpU8cdK8UIPHSmC4c0iPqIQ6tbSjh4AV6dWk5cvSzebFDi6CRsW41M/HpkCEKClmpRAod/OfIe8l
l6aacp2vyVKARx6oA9zCCP8z+L+G0LJW1gXlbn6Ss938I4PHmePUKKODXdbn2KAO5Ll/B+5wPSUC
uEtmx4cYJyo5dF1Eh8zvHmSOfRSGAc70fqdRuF50433Hwk4Pzkxg8r8fuVi+E7pTx6DblS3z6dq0
PJGG6SlNy4xH+bg1GIZGJ/tjpuZThad6GY9CpTfEM1l/4f1ME4s1PZnO69I0HPnElBxKfg2sH6CT
LAIFMBlZULhOvy0C55wUjT1C8h8paC3YzpbJz8qZXlpr9o4NHsuZfpogQMfu+l+tKe50X++ntXnJ
pxTkejoksOX9O8pj+baW1L9vfZYcjb3SotAc/5NaKxOjVibyKbCSddOQV/vaxTkVeaG7S1zLozXB
kVjpePhY6inZhVMS8P/T+mNyie2m0qF1VkRAjfuHecBKGZZ/Juk/m54WsdxSalpLcANOETPZdzQX
ZOO8kDzVd/2KmBjd2vTKrObAifkxl/QCElo8sWDo93HbMHDbJnqIbvwV1+0oNotqjVhH6813XVCZ
0LWqPfiYFN7WKaPROGyb5NzZBh5IMk8xhl3rfwbejJNiCUd1VMJzHsb/thGlLMN820YLXxp0nupn
LvCrzAOoS/KK4WMbYPI4amG5kCrnIyh19LykUf2Qd0iKhzxktJ5puYPj7vWPteyzixpC5ykZve5n
mUfy2jZz8p2O8O836zwVF8QG95CuMSuLxdJQtDFFw89FodOZ5WNKu0Dm33c6jcmuzmnw1o2yOYpx
plTFiYp9RNXwtpIUuUYToJzFlcV3EK7TlqoIVBzrdfWRUkVgtWWSTcdBj9Pj4FOo7XLZHYSvw2tp
av+HgnO28d3JPEaSvEIVtfLPPOvL7IvxD6JtsV3S7Ia6f65cc7KzeJSNzS/8tsylrxv/yxWL+7SO
RFJ64Tf7Ro8cayjAy5VTwbUg1KuLYj0uS99vpF3kix8P4ptCSXcvapLEJOIWDnuw/kO6yxeG20ta
hp+J7D9wDHisUdNDoCd7sMEY/DZBc47cBzeZHxZAeBuy8flXLklLFtGTnKvX2pk/R7r4NrPMKD8x
HPqTwNwWrOFLWiI55vyHgsqxdP/ValLXOrd8yHFOL0k7FqS2Ywq1kgSRdMZtc0jLgYO1+95Rrjft
OspKCTJqMoqmo9EGcuB2ye3IlgTiw8kKYqJVyCRCxes9ldn3WDrplR265KnBJS4bXl2+Q1VaM91u
q46dL96tb9J11G7KAn+Mh9GAF8EuZ1f5pT3G2XEeJ+a4rt97Re4/xxQobgnFVFvd56dBU+SABQvq
zRiE8ESYILA6CI7+cSTesqYcaZi/FVbxPGYb4OkuZxsX67+ZpRICyJroT+TmULnrNke4+f+xWu46
gDg/R5ITuEIMuwMZ/BlJK0WVrE7xTWrJwMHehZFT71iuMQ+7cXk39SzCohZNt+qz6Q5rmnMeiyX+
tO04wFu3rKmjBQhDEVXPrh+Tnw8qZ3ls51tHUMzOAs142awdJ2a1hssWZAlj5NC3NX7Lwav/qMJU
+8Gx4300UXxoqE87lrUf3BIqeh93i/u5rvKb19JX5Cdnqyd5QX3gNW99J/y1aBXftzTU8UJb6gfE
vZD9ZqkvzqwkKQ47vzbI0Xy9iYPSEIh3QIA0XiHOjpdxMM13vtCNKaKY5Gzfhz1v5ZYU+MDTpnaI
4hgfkMiYpsN33mcgMMJh+IHPXGa7wAwL1KVUodd705qOO2XS6I0Q/3TSQ6tPyFX5LlJUNpdT+yzC
QNxbbvzzLJYGxk0i7+toai+JDjAbSZkWB7+r5ofCrZ3vrMOr1RaD+g1m0T3RZzCx03NhPLlRrynG
mVJYN5lnb32O1bgvuzm9ZkFN94ADQKMuYpoce2qzV+wiDFrlVWi++d48ULo57Bmuo49RqNspMAI3
UCDQVGFqqN+0OFhC/C5BZMXrIqrsLPuqZ0XFfLOZw9Vca4STE2bdFV/YONH656tfpaHBTYsat1wx
mbPMg/IT/53dBn2b8DPL786hfEcaax5cTLv3grru96AcpmgXK2q6oyG7Ysxyb2e/pWHXGanxXKt+
+h0NtXmjM2Z+aJpl2iriUZPh+xYufILVL5/WRI8/FRD3f67pBXY7WVYn33rDg495B6HBzcYfuosh
WoVOUmyFyJCU6+FfRtD5kaYAd4+IO+/zFsMcQOz8xQv8keBbhUlkHvPnsZSMkn1RUak7COZ9NRXp
szfxKOpcbm3CAuLC/QWDKKYnvljRvBaQM2d/6OmR0arkG+vmmE+QqJ9OHy0PdRJhC0MjIX7YaooD
WkAQvd9SOgObwZNgJuKpdTgQwn/OxpTPXQIztU40P8PuGD8cq6tn/iRqbnsd/pYhoVX2RDqgGa2t
xDsugRzVsQrkNYvDpyzqPoO8LymhjoNdGWaELJs4OWWDiF9c1LL26Lhecc3WZHyATrh+9dXAyrdY
q5/JSMOZKvzkMSzwUURi7Xddh82nDXP34Bdt9WiaJkQKAyQ3uiH6X9Q3FyAM4abxyWrovElxytFW
68elxIJk6E9OvQgRYaie09QhRq7g4OaiZoOwNtGjKDsNgKBP9pNN+31OScvM62E7DEt26UTMdTWP
9MHNcXEnSnZsG4g16mq1mb6UnFEFFwtNou365PeYzulrpbyWyO9YAv6zyR9FS8O/oqRuZvaX9NrJ
2U57Nl/liY1CQppEGepvc3s7DMVx+dzyIwPKrk35Xa2j/nBY0BE8vbkJk7Z4dLLuI0/chPLDMvqV
D3OzvQ00+7S1saK9qpkvvoCvVuHD+eZkYq6LT+yTIlL+mmvCw+TwrE+EQ6O1HLW7yelFJIw5h8LD
hYvTipnWxA9EiINT4/lUIftj/68ORHBYoAOc+waNjkcgP0KUKXOqaq2vwwgkqNZVB24Ed/wgMO6V
mG6vDK+ZPjmoULQQe0P0ogRPr67y+kPeJxHy2sJRTjcoimPW1OZuBOiDCNr5gvG/6b97CNU+rbo8
0UzAznNEBT+vTngLQ2HPm5UDZl8468avpbwLSwPcbqaOa0nW4RKMKWgcO8iRZV0f7J3JuD+A0Sx7
tmas3rpnv1UI+YywDlfPTgFbsfGrWHx1lUW+vi0hgcIuowR128vg5sOrq+elDPBtjrW4z9k07HuD
Gy9w0Oa1KJ1Do6buXoxT9kRyy98l6Y1F4cbwDNPanoqyNf1GzFLdVxJpnnUyfImezU89NNOn9mbK
KifoBCz3cDxpt/728zB+Xpao+jMbnODbqLw9agOElK5yv3M5eQh2VbwcOea2B6eu/y3TUEN+z+se
zkyZNH+8MXR2kvXsLgh9PCpyLH902tZPixzsb4Z/nDLYCZXxzq7+00zhtvHxRC1zkf8TPaHixhkX
Kv5C222aMLHPEdbA2zU1UaJWjuFjnj51Wk3osT4N8yrFcsh22H3PWSrz1fRO8sZWD2+tcav9MmGi
CcNUulR9pvpv5XsdZ3ch11eNY3NbLNX8bXxMCYLGk99ov9kLqx+E4bWpcVk1zqceeNjSypVhLoEc
Nnugl9nBho9FBZ0cGb39606e966qaTgoW8aXpRo4VITNei9xF1AARE2Z07Q4eVyWOpup5hHCGlwj
qORN8ezwCe/wZcCPh7L0BPd/fVFOHB4Gf75xSG6tz0lb0RjtKLlTsU+39QKcT1QUfk041kIWbz0X
7jgHvFaclhkof55nf+eA/H9ZNIdgbEI5HxlrHUA5S5VEgFf8flK0TE5lZJ5Sxt9N25eCHlR/QBXl
Csk2SIHDq6fRRDfN1MlnGvb8fdcuw7tDK+R7oPviOK6G/azMerSE2dw6dGH/4WTv7gLT1n9IuEHH
WfqKmZF2vdpbC14LNnlvqyH8dlJOwaldIPlnYl/yB+4UKKN7znfY+51OwLJykIWYEjL4VdLZqwpB
Jovol6ZsmCu5iuUPvEtgMJ20eRHlStZF5bcD51wB1ohhS6q4cJ4B0uj9FGHPU2VTvri9/Yo7rLbL
yrEuUpBZufnpW0ibmVVKry/5KqLXJritNlv3tsjvDN2y5IY8ZqlcHvxyyn+oLrwTFK08MKfkF2mc
8OdoTL4bi17/xeA1A+zhqHRe5mgB+CUcnMS9IOWoUECf8hrPE0YB51KWaYlQ7nf5Seu+eWxGzCwb
mawVZgNQFrQrIodxYu68n0EfZn+ylM4+X0fqt7PMyHU9Y1RW6vQQx5iMAm619i7wkDSReif1w7c4
omQdVw9xE7dnnVqXWy7yM0pWlN+dEgc1fmbc20xVxYQUZuGVVuVyF6dlcat5dgOKbGMXS5vm7UeM
5J0KWvPloOO9REnW3ocdZuCqkAtuVo/mSJhKhmvQxm/CIDM5WrAu4O8SFEiS8pqnZcfqvGWJEiNc
v5XscWYWNCIa74apqj30s97fddNc7fMlwLBnlaqPvu7RNTEssGTJJ1G+D0r9jFYG5sOaSNL5hUTW
oawyelglC9ht7VXxrmgWAXMUpP62CTN54WKnrxU02dNcGcGHZ9bcOE3FHBIDbcJSkgM0cNMh3vde
G9yNY9i9p3x02PbsEAML1Q8xmT4VM2A09vFo7moLnKsjr/Lqa2hUcYxJdx6gLkQ20kc7Va8gWa+e
dNL7YdL+fo7T9Z5KierTrDLdZoDztlmEUNjlXrSbSAfjIugLbGy1+TXkdgAetcS3Hb6Xn1pXdnsx
6/zQ1LizCnSft1IGGVArosRpmJnd7KTyKnoHKBam4ftF80cv2eIdhhU3dtZBJlqjjNlwxcRaISs5
85viIH1vhONsqs733oPE0B2N3PakYpvSQJw0r1SvVt/NSBoJnuuoHwIpWPV2OIhAXdXhbQUV4Hla
lfvlY1G6Vm1K1FnwxghdKZ9zAZgSJd/9yrtpvATggEAuD+41VvT2co1XVz/pwdS1c/7p56o/dJhr
LpBE9XXibHHH+h7V2WsBnPtMbLw72KqDy9Z7BIJ4XxcyuiZTNO/yxVNvloPVpzEo2IsfphfYfcsh
t2H8XWoJpQ/P8d+pjseNwoGzDVe/ZoAKqkNSkjnalKoKH/3lf8yd2W7kRrqtX6UfwGyQwfk259RI
SaWhdENIJRXneebTn4/l7raKVipP58YGNmC00S6bySmCEf+/1rcq89koY5zUWgTKtxgCG2orEHT8
t6Z/H3jJKFGppS4sdSh0B51oKLoO6p6KsPtdtsP4xlOtnqzYMHgajSgBNWWOr16hZogatPo8lDpz
V6WT2EobSSbOrVZeNBKFRDngxCVdCn8kyFW/6VbcXLS5Ak03U/OzIB1ZBah8DaVewmNjKtoKH0eP
VB7gAtu/+r3z+/C805rwR9fG3rqPSkRAmq7boL+bgDm9skFUjmrIhrtBk/ealCClF5pQ8AXYVAxz
vmkvSmyTlx1EtywAAWt2eg30Mc5+IEqvzqMGVpUbmEaFtI9xylfWkotFbbf+C7m17da3mcjsyso2
lOjqM4ty0pLplA61i6GgwvayTEkL3URGDw8Ul8ozS3n/3UbVeC9Qv/pbKbH1M9ny+EDZBZ2GyZNk
I+hLvG9e2NG/rxXJ3pFCrK0GaHdb1dQsGoNdDzq5zC57gdmmL0f4TCbYzq07YS71RN9LQ1QKvlZj
vWYjYt4pRUgPD6uZB9X2pRK29pArRr3rG0WFyBz435QgY/vfVzplyojiTJH5KM5yr+WGNlrvTFJv
Bnw7RMgdWkCSgT4Wi5S3dwvOoWP/4BITEgv66MK9DhA//pSsgipJrUBNEVKH0agoAt5tpR9BJRPF
7RN3BtdYzVprI5BC04+x050SejmpylXHYpskrrOCAcoqqEmifTntsSisDGd6WbQ/CBF27z1fhzBL
fnVx0ZtW8VZqo7nRIfpuRF9yM2QojGCmqZWIqR5c9uX1H1lLf3UgxHpbq0l43ZmtCq2xB5VWUE39
ZjZhvPApfe+onb8JXyG+3WQio74CtER1XR83uhzY/nqU2mQnQplwM4EsBf1f4QIGKmRxo1o+f6bD
p7g3iiZ+Yv1iLQvZKld/0LO2y4wUuF3j2uUuydX6ZziivkHXzESZZBpCulxCaqJ0zVrIpLBKjTuu
mwKcLVUVaZsSG7knaojadSVIIm7G95L2/pVhgzHmE9LRzmlSg9Wgpai0VbUk/tbQByUClm4ELsGU
DnFSa2TeF7R9BLSsUFzIehPvADprF2U37aOjiOQXb0h3Ya0GbLU9mi+W2QePo5nTu+QtpGPFsuiG
lcSlhfX4NbCjfpPEAWA8SQIbUyNKXucmnfZeRc4YqkVzkRSI7S1EZCRgM0Cq2gvukl56MmJWknUZ
izPyJPyzLCir+370exwbiXbjYRU6S0stI1u3hoYaDv7NH2rdsifXzGBXjYQpqYVkb3LdtDaqQcUq
yNH4hso93ye68fVkc6jdABFXqY/sNqSi/uF5kK9jJcItoeYJ8CaPFCy+XKJ8ZnZI12xdxg3+e3XV
DInIF39oemBhVFRtbDHQXvh2KTcqHcsLocMC8iW3fUT1n997CGVWfwSIb/pM7oxtyOpnG/o+YpCK
jfEfdeUblq/G/q5HkueELvpjyRhIDNfCjtzkutiCjs7/BA/8V2bm/z8qwJeW5/+D9mXxpXt5X8Uv
1T8WCF2bt5fqI1Ng+u/+DQbQ/mloJq571dJIJTImBM6/wQDaPy2LmRXGHTZmVZn+6F9gAFX8U8W9
bJigASwLZzy2Yz7bExiAPxL4+E1Ls3RFNjUYMv+Fg3lCHXzwL+u6KpuyYhqGwvZLMfQ5kabgu2Lk
PdqbXon2vh5tc6tBh+YuoUctBKB5/VaYBqvz4YpNARvimrYlksaxXdq+cokMcZtJBOAODy0+EaWC
iILHwI9sQoGrnVtZK0uSznJAW7b6ptXPNuOFZtrO8r3HPCrvUS9ukMduPB9zTykvU6rMYbbpse3W
ME8lV1p4Yb31a//R4/Pawyuks4VEHN4fDhLADNuwJ6l6H6r2rjS6ZIGPGCkiu3M98QJst+E3VdbB
67bYPfxtF0igMetzQ9+qEYVeeMsNx1G68gjb4Hccx99v7IwhZMkGTCm3Kjd1kZ3lA9sEw2FdsW4L
ffPBM/8v2sNHugMW+C8f4fTnH4g/FFIjv895hLZwJPG9Vc6PHP/vlwLvEt2TopiawQs5+4GCTkAl
wq7cWN5lAM49se7GaBMpWN8mQh+L4GyJT2bBF/Uq989VKOIRbfowvK6talnWyVrFGVbG/tkEPjfa
x0YF/q089Lw4PvTrigKPx38Pp2w5HasuhgsbFadRg8NSbyQQuE0WLkOWze6QoXjBVIK0s9G8NZ3O
xShFu5Q2q4o7ItPPikw6gjVS/n6HuQGKwHvEODbFHJaFbth0864tN5MLBCjMtv8BNI8VzGOTtbtI
wY+ZYOrA+YSmNOWmgBlDT+mtv34Qnz6HD6cxw98ksETg/vAcQrIHAY6wRLfR9LW0DMSRd2oODFEh
J3y84hnEJ8u1FqxMz7SgjisB897FBosP4sgVTRPj7N2dfoeGh20w2Rny9Ocf3l22wXg8Iu5sJb75
uT7ZmXHL/bJgbSX/sURsOalqNRZJze0oXWXYRqvxkQUqMFDuNSWPzF277qvbVn9+1n5j3XwcVhNC
6S/I0DSAfz+1GRYRaQq4/JCEPXoWSx9bQ4T6aULs4d9fe1WxpWq3lghOPOUh/3VHmPl/uyNSD0mg
5SEXRkxXMVtkIlxWOS4mtqNf/9Tnr/VfPzWbolI9YCXe8FMDKvoKo7CXPP/PfmE2c/hNKUd2yS90
yFFQezZHpqbPR4Rt6YiwFNXWpz//8PoYNBpzLKUlpoHreviBSHldIccCZvH1dXw6HKDF2rauGnxz
Z8MhMGu7Typ+p4iJ8mq3efMgj3df/4amffrGIak3dUVhBf0rbPzD1aArlGU54Y1LSvCSYbfJsSX7
gbUXI8nxkbxKJ6UzouIG82lgnFeUaMcJW2WqD72XMIeaP4UeXAcd0qcSgn4j9fe078FQsOzFdcy/
agVkOrrtTor1i6S/DyN5p8Xpxmehm/r+tURgfNIQwpDrmFDe6LptZBy56DyvavOHXLxJGv+9mZ8R
1HOm+Fct3UWLeDO9BhA0sdHXkvpWafdKBrR3X+vVItSmEF173yLuS01Gd8GokSgbBunGG91NlwDY
GvM9wtalj55+ysgpxwfsCmdqG+5iudnV3TbP5XVWxVcifZfPAiWD7mH+1LX2ATDJHYZScI/bWlx1
dAia2PyJu2flS7QjIES4oXxH34wKhH9ec+MqwhCQ9JA24GOeQDpDOImVmyhenJLavdQ9lygHJW1i
XxLiRKAAoQzLyLsShb3mFXGSOrqKKnERFW84rhbjzrypix8IIVy+jdMldKm+cQEBkO7SZC+p8cMb
nxvtscS1VWQvepA4LlZZrKgrDYNL1EEoyctV1hEPAXhs6OkCVeHl2FvnTS+2nX/fFWgkCPkx7C3F
uYWM91cew8tw6DYg0i+m10UK3ugDbno53Jqaf8vjATEfLhu+FAnJM16mXww+Uqem32iWe9f13hQo
atLBVKILVYjLTKNJJ3ndldp2d3nR7Rqz2vbFncs+2x7OE0Fto4A+LrqlkI3zBFC9BjbKMnZyoiMS
4/NA7k7Yk06LpFkVOqEQ5arHk6XXr1ISrgaaNJq0DIq3nn8poK1O639lvda2BEe9w9qg7Ita209A
AUYZIpl9GL6oKHwUVIvcc4Soq7a+1OQ/VwSxsQwlQvw8xD1Rjr0d2HaurhP6IWzgviUtzbxuxTrE
HoD4seyrm1fho6QHti+usmbTyY5MktlYSMuw8m+zpN2oqob5K6EL0D6BweLrpy2ynlFGEQrpxqL0
0o0IsWI1CLpccWn7pFjEYgMdg5K49hLJ4XOgEfZuUJAeu9uqsy4SlrKy9kNxvTNT1xcmi9C6ochv
LxAYPKioyl3zvqUYkeGB9rLXenjvqEvKwCxQ5e1Kc0rRGJZSWd0hfV0jlFzGdrnynSbAqhFiJNVo
4fA9VJQ1DvXerJcsnHBDGNyHnIAtVtJ2cNUjeFUi+gKY40eivhRpHfvjRR5Hu1LU56h0l77IL3sv
fc45GvSitZVdZ4K4BrbYqF8sr74GHMB96NZU8xaGMaVu+KshfMD5tfeLZNdICS+kvonyZ3egQ9Ko
ax8zc4ZGvqT8ggH/0rLu8NGtXRnBARgIxDmLQUc0KpUAWzBz0vnw6LJSbOo6LKKDuo+8Hmk5dkDU
wLrsPqhauTNw6lm8/SMmPtSJyRCstaK/AGZ/HUsuSzQ64PgXEH3zWibV3jZpbAwJoji43fgXpyuM
rPrOqPptK57bzluH6R2pMxEPJ++uqiwFUhvs/TR5tkrpJqjLs75yLwSlBVCj2166kAwB0QQN9/gc
imil8hTIllvUQ7lu9W7JGMPrh+Y7IGYJ9+iEwHFjshaoTLnNvsc9K2MEwk6ybhFnRJm9tmSHheYK
LgF7Bci9klgOCA08aTV63YVqFWvwWFs3Ms/90ntEnreVIki24idyJuQHjm8350PrQ2yjeOtd6IF3
Y4r2SsVGLbzbsun3bXuZW5geBntNf5rEyHRTxshD0n1KGQJR8lZluuvC/koKw4dygmYoPtShdgrR
uRyjaNfoAi1gsBZSvA+qO8xJu6+/gjMoNssuNrUmf1HctkDfWbNPujSMlR80tErxfp+hq+fbxWRA
zBUihYUsyE1J2RKip0EGsJCQZBuyTSHdP49amcolk4HVOpL/gKP/yKn97fM8O7PZ8tuMQCawICs3
Bg0StXSvye/ArTcu9Ooh5lnaVbKpodR8fUP+tvSY/eps6aE2IVjDKqd13JPBpT3UTbjV8B1+/Sv2
tNb7bbU7/YxCf1nowjLsiab2cSWFKkQBbkZahGHm6LGMnS6x2m5qp5HLSZa4QuO4VrrueloAhH61
HlBUUxM/bwvryeNRxOo6R+1CJXdpNkhRqLbq/q89ut9RSeW90hrtXqORamigtvVhpXLUQn7Do8So
Mfad8VDf1sE3tIaLHn96VCkLkmbancqWsLUotqEa8qOFTIyJoj3l7lrVWJ141Rov5hTygaFS31bA
Wkq1djQT/7T6HkSe40uVM405Q2kfJn21VEWwhfA/VvYa3+Kl26Yb2+sefBDUlt3dVLl4xkGNfuLO
8GiO9iXVx2G8q8h789sGua/7MHTGU1x7tyNbE1kgmRFiGbMby83wJ+6FRdOQK5IUyzpDVEzBPeBD
ooYMaF9dfv3klCNP7tcW68OqkSnQLQcZzISRXMnMiX55p0mbqYxDuMlFyz0eH5ozaNW4Oe9c+8fX
P/+3+pEiqG9NxShDVzT+5/f3piqsHgcfv46HqAqaTb73r4JER0Da/PmK/i+UGb9lCX/N8Yi/IRUP
1iv/D1Yh2Ql8eCYTAfU3PukyK99f/vH2Hv/jCqro+8c65K//8s9CJEzFfxqQTm0E3fTSKOf8uw6p
CG1iIrLZNWUIoZAT/1OGBKQoy/SNLFvQOLIV7S8+qWr+04DKSOWScsh/XYb8fScqCYWKpqUy8/z+
9nQtO9DJk3trm3zp6FcrW98a5RNyM6ajzydsw0VL7hbSTRrq3ylH+osBqsKHe+38OUN+rBIcOvPZ
Z6pSGqZLREm39DiusVxaq4p93YkHnw0qFc1SkYjWvUnj8Dk3hED/SOHjtDOf7cnVtkL65XLmLE7F
5KQ+lzC0HPmeTGf41+fkrwc6TVYfJiNbHzX0VrF3i+LKXTedlL3EqYwnD+H2/rTznxVIOn5BGol+
uVWGhijzLtqYMYFOpx18VvSxclpNWNzdmzEG8uRq2kNfyy9fH/vQvZnVuiocAuMQBPaN2bI+jUp6
4zTy/KXly0fem2nYfHL35x/xOuv7kfIjQYxmPl7GXZ7vSr1S0MEGNY23ibygNK+su6Pt15d0YBTM
wemxhS+iRt12EzbN1YhJGtWXdgqFn+E7L4fotpqmqW6YN7JnQOJsY2ZC/fHrE/91Sz67VbPxG1Ef
YYPbtDdVoawFG1v8NAvL3Yv6wRrvsxImIZKA6DoqwjVsPBzgu7j54bp7soD438z+gfHxyKD5VUf+
7GRm4x3ZUKWNSKhvGrfAE86+xjuXgDKG5ESyVlFfUbcuelSUrdi31pOJ6ChlyMYFXWH5IrGBJf35
t6LVp38nYbvmtyYK8GEtkbwBqfPIbZtuz2dnOps8aDS7Se+37Q1Wh72qvg4IcA3uiNqfs0VTumGR
QI6TSguL30Zq2Jaz2DPjfimnNt6A4sji51d76rPzmM0zLNtCqSQ250ZOJkgLcaTcOcJQ2e5yh8BP
CZQRaElvMKciuqWxfpGxolPgvOKldSkd9zVmWWMfRcTFqwvKul/fIfPAKP8FDP4wA+IsiyAV5MFN
kZARLEpz3wFBtAqY2mpIxlhMBmWZCbh3+Z0ixc0ihnp9Q3n9AfLuRSWTepXbF0GePNlqcCsG6bKx
g6e+8u6lCl46LNBB6c86utqlP5xbinRpNpjUer/ak9l2j/r7NUoI9EPSBDqvfy5aInvjYmX7PuF9
+C5cd1daIZbO8cqo+zvWBWdYQbdNY55Lvoc7kMIedywALoz66apqm+2oKTehVD0HaXGZ5nQDVFHs
bDymfhDfBESPYYCF3RMDrozjh07qNjHhZaUeUvLB3iPi/kwP8jOTfOqqLc7RUV6pSnobx/nGa6MU
o6jrIF89cRaczeEKjHPAZ1HhiJYPnN9D2p2wb9smFsmlXKUa2na1ooZzLNXj0Cw4n9h7hHP6gKwI
O85GBPRnilMyTpgD5dm2LOygvdloBByt44UYawJ/8vz716/qgdOWZ4svLUsiy8jVwikgFy18g2Qc
K7j9+tgHRoE8W3q1UgVyy9QLB0R3hWkcy9ZNCKjlGi2ZnRwZa4cuYDaHY+wdSOAbKoLA7ZtGi89C
OXK+Pv9Dh57NyGZZKTaUyQLOgdQsCLq/bfDarr4++KGbM/3ohylC0ntLClWvgh3HtlbSI9RLVSRv
o1oW669/4tD5z+bHXrfsvDCU0gFC6IyShHvRSMsT77v4/fwbGyZXi4HBQeJEs0X3yl1XUjk77dRn
wxdzTFhZWlw5cR9PQlUKjd77aYeeDdTE9odApinlKPBD0MONjiZjyznl4Jo9G6qmJcV12zHtxC6B
ilQcgcol5kljVbNnYzVUpTSb1GhO1NskoKGTygL5yFro83dFs2djNRblEGoZIbNJZW3TErpEhUXl
yGR86OB/G6NDVUQWBxe2u0FWNkLeqY7lSBw6+GyUunpf0oGxmGWK0t8B7JpSiKHNf/1Apwf39zUG
UQO/v+ZJiza7w3LtoFRsFjDYN20c3ZGcRdLK+LPTgrO0xrCuowU9Esp16Hpmo7YyDGItoulm5dFP
3qelmuIq//pqDh17NmjtzPSiDg+eI8qc2d6Gb0rLZ/f1wQ+sxzR7NmhBAFpekAOjaWszfUkTXfo+
mmO1iFvXInu7l1GElJge0kJcWaYN1rQAy7aMdOWWJUNxnba6uxlNbBL9aKhXsYwFPM3BXkuGQicJ
88YFHoq3CM08pg3FWH193oduymxCwMhn9r0k105uWe9eDwSmISj462N/vhnTrNl84DbEOtsYJh1h
RtIu0WmjNKr5IANMNbq4vGiA9dBnlav917934Fqs2RQx1l1ip8gPnZ7YE6RUeH9qWpynHXw2R5gC
EFTZUEgdBsOlF2XWi8pibv766J9/ELV5zV9RwTvBKyTmmsgD7MF6cq51dbKqGkU56YNOufL3wdyE
Om4LIyqpBmfsGHpDAzqND/TrCzh076d//uGL7hYqHaXeqhyzHgTa+OoNoc6xzY4yDaJPJiJrNi2Q
RjEkAYYNh7K9tpfrDLZVF/wgppmVeJGP67BvoSpZfnQ5IMLGD0HUYOwj+T7t6mZTR2bGzLJGWTpj
Ut1meXnepPbP0w49mzcyKdTKMqlrJzO1H7msveG8ePv60MZ0ep/dttngxhdN+M+UrxBmfbNXyMhC
Kpza7FeJsCX812vJOkICH4Xmo+H72qorlGIRMVmdSYS1wHUHFmOPcKfgZDZ3Jo2nSwAZSBbAm7C7
GSTkiW6yJBmEz7EbldtRGPEaTZK9jX39W9G6yUoZu2JFoINYtxLKdt+i28Gsjj1WqZNdjW53BcBC
3VikCkC0LgooADpFdBhKixrk+JVko9vGioEuQ4zWU4TviJ0f4AYVHtodmWP1kxt1w5lS6PkKTfJA
zLb8oxmqcCl3Jm33iOCysSNw3KLntu0M+8lsE1xwUI6IGWkJe+nb1z6AiFYkdPC/vvkHBoQ5GxBV
J8XD0GeFg6ErWgEmpf9aJ0dmugMfZnM2HvDqWFobtbkD+D1ZYi8xJyfmOxg9ag406SAS5q4P3Jed
x5gR/Pz1NR2YpczZhN6WvlZ5spE7TOX+HpQL7CU7Kfa9aI/8wqG7NpvCBZk6kWHJdM5L90JK8IRl
olSOPJJpxfXJcDBnU3gkyDRtZS13KMU3uL9L5DE2oYC9Lw17ZZCiI0/n0EXMVnw9WolcNpXKqfKC
EGz3WU6zb6c9gdkk3gcRRtqiKxwYMOp3q1ST21QeUYMaiKO+/olDZz+b64axIGIsQLxAlMoFFKW3
MLIevz70ofdnNteV+YCI1mONVMaBOK8bWA8DtttLnc3xkWd86CdmU16jisgke8VwRCCD5gekj8un
zJf5AHLg66s4cIOM2ShopMYcykEYjoHVB4sX8cJ2d0IStaVqxuz9H02jCNqcY0sxMVBNWF7m1WmV
fc2Yv/64rj2D7pcTxstS3/qnbYa1qXv28dOPKkAadNisTtzW+8TuXjzVPm3NMu+tir43irKSDccM
bKyurhctwg6M8GkPcnrAH9YspS2N7mCBhCp8BQYUuLjloPhnpx18NkWrXY/OPU4MR5eycFXG9ZU7
SMcCYadH9slM9uuD//HM+6IWDd5iB0tuftW5NFI8G8xKYytgt20NRJoJhOfrKzkwpIzZqEVhWppV
q+qO1Rf4nEMIExaSoCus4+nm6584NKRmo1ay7QjOh6I7XR6AzCoeJGG/n3RofTZavQDDZl4OPOQC
sZ4nV6SK6PhBTzv6bLxaBiAc4qk48cFtF4qV3rW+ctpnRJ+PVx8qGRbx0knRmuFMmJJitKevz3sm
P/93mxLZwu/vvoGbyw9JzXT68CJFOipbRK/3G5F+c32Y68jgAh2HwrZP3oX6GquPsjaeqwbEKsAZ
/L/iLMABMbpH5r2Z+Omv85levg9vtEZY8hCFielYEBcNlLAWLGYFTeBgw3xwL2hUaM21WYT7qL1K
U5gaLvNjoSHQpNg8NTEKIz1tXtBn80IXhtloGHHmsDjYZLGuQpkK/yXmOCiuP/Cq67N5IdXqIGcr
mTmupV8SS3HWCZR/R57q9PQ+mRd08ftd9AnyAFZnJY7V1N0PYKbNxJN9oTgfbHDXUQMtwLTDVXz1
3fabpuQPEPyt234YyZ3XQdgD0UbiH4FdbSeRUtYqwUrNRXfdKpp3k1X8e1Vtmbssy78HFTyApBfP
NBsu1QLNz9dXcegOzeabnua/jnI2dYAV/RQChpxt4Wz++uCH7tBsphmTzCiALiVO0ceXoPJRRLCx
Q9+bvAivO23k/pK5f3iZOzpIIOm62DG9/qUBXGV0D1+f/oF7o83mG3z3BDZgjkU/ba8TO8ThmB+7
75Pr7rO3R5tNOEHtjwWc09hp6FnufSI273I1Cy+FBNw6hxEPWbvKc+Jii3JFZG5/BYsivh0bWE1V
l8ebDoLFijQO49UPsvbCUlN54wWUDmt2gmghlG+66MXGrbv3HokawC5QLqsE8MsmCU7ryKPZ/n0M
eDHZT03acvNJzS2Fv2VHsTrt7s8mKUAOqRqXXuQwiraGmT7odXxkQj70YKd//uGVMS2dnStGIAeN
5bud20+KcWRqPXTk2YQjd71iyrjHHK/UvbVWGSW0pmp72h2ZTTi6WWL6HLvAgV6TrBWvUFbE2Rwb
rJPK6tM3cjYVqKmk5yPMCicxNy2oYlY1FMduUqSMNRhfNCQhzNTsRZ0+7QEAALIANEBZkBUpzUXK
SEyBvgLXR/3gwdL8jQ571bNRZXZgPZQ7ximIkm8RsEUrf0TYwBp5Eanizm2LdUV1kl+qrSeE2Gj4
N3/+rOKZy9Nu3mwu6mRJwLaIY6cf5VeSWJbVZHg/6djqbNlDN1oJ1SiLnLLN6JX3mywQpz1zdTYH
4UX3DClKI8ctvItMVNd5c9q8qc4mIJBSIeF5yTRvUvKxCJHz+vj+tBsymxZiJhgfqlni6Mbe1Zzi
xO+5OpsTsiROlc7oI0cFfgBNK/H2oATMzWlnPZsWIpfQWzacHD0rSDJsnqjLPZ526Nm8kGZFEiUl
uYryGAEsbiJib2CYrE47+mxi8PXMMvpWRBAJoUVUWXSlucI+8eCzaSHPhIHEvwmdIfYeFcMHgDOR
kE8789modMfOUuEUpc6Qp9HGA/Wgmtlpj1PMRmWkyejfWNU6SmhX67azWHHZZB+cdOZzLelI1ckz
FMxVWqE9Yip7JdLrWCsQa/7nc/FcS+p6eRQ1Rho4spC2TMQXDHvdeGCu1Qtrj/waR9O+Iu6aORoS
ydqvH4mGWIsBzbc3EpLDFjuRbjxyK9RG3ZZk7XTVmxp94wgxhWEVP57gKAZQONXA8zbBbZJhryoX
AHPIweYlzR4zdp8Gc7sakeZUk34wOkzgearvsmbfyptpqq7MbpFjA+OfjLwWUifv+X4Uqk9y1nOf
ZSaO7Ev+UEQaCwQs8NbwarlvsnWvuMpC067Z7F7wMVBH663s96bhr5j9JR6WhXsGy8v0WciaKTBV
2/LrhVmDLS8WPRcS5Ldhso+4Hsl/xwLE8/1RNXDZ+R0OqVALBrK0aPGuwUKWNaKV9jqBWlZCCTf5
8zZWGFJKdVtrrF9IIYG3lLREsG1C971p8w03hK9ZK+dnbqzh3ZeJt8EIXBZntbyxXY//u5m+cQOw
kqSNrzOFhIC+eHRtlJb5o9D3UeddNGxrlGRCIBmPnINHfcWDFSqUp7KCBZjq3yG4nbspFNgiJUIT
KIsH4KS+FMaFSQPJhwZvUEFtqnjpkbzRj2KK+txNt1AhvphNWSNvmhLHGt61+jsxHAu5G84hS61i
H/lgvopyCCrkgjdPVmSQ6om7BZtncWJRYe5Z9zvavTbJLk4VgkFQXP0Z8tqRT/f0Rfpko/VrCf1h
ueYR8wOskm2EWXffyH/r6ECRaqmS/rUISr/GtwWT87RhPfsGWBlY1BZNiBP53gWg7HvNM464iKdD
fHYZs29AEUFOSJsqcozG1/ZQ4AhZ6s3uxBOffQPyprcNgh3YR0vZU9KB862TIzXYmffjP/UCMfsE
FDStdb1TA2dy1Pq9vyTr9IwB5jc67Ezso/2mim4m22Tr7/xRuVLqh68fx6FHP/s+xH2dxn3oho6l
xj/peUmOa1f5t8Swop9qoNtXFkybI9+iQ5c51zOXg6sZ+WgEjqXZxXlng0NLKxdqOsAdLDZSf5la
YbD0wqIBhIdJmTGp2Puc8FoYtEqzh/anHPm8HLjwudTZNNQ4LuMkdWRAi5e4IuIrMlPip0DGyalp
g7eG7/TfOfT/83zn0mfoiwDfhzB19L57gY/5lAzey9cP8MCHTJmvBGt1TEpELI7iYXNObNODmAuO
a6Ix7eWotHeSHQ8rwmSy07ZgymyNCH9ucK0+ih1YLO0SgQvdxvjERuMvdMeHqcgydQEqf4idqMu+
p4D/Eln8VxCDvx7CbHpQ/bKSLK2JnSmgVTHaZ+qdR16mAzPPXCQ8NDg3Q02ETm3KD24VQlHXj5XB
Dh17NjdkYVXWMiBKAgrkR5JCN3FRH1nAienSP5kxldnoV1wra2JbC5zSFMlZP8gwH/WEBAMAuGs/
nDzYEsjMHsdgIaaEshtIRtD/bB0DuN8EyjbLfEEGq4THeijaNXGdhNp5drGiqKDsSqIAF1rrGZuI
i1h1QkkjEvYK98gFHNpSz/W0ZTW0nZLbmKdBXkQ61DlmEuCkpJJaiz69YT0zIKjgb3KVAN6nn8BS
qzMedTCuoe5MKyoMqqBQCCtzRETw3lnYT6myYF3lDZvq2kjWkZmQGU5kqraelg6t5S6n1VagPifR
bVO1K1WjJ48VuG7f5OapbY58Fw48+rmi10hMOddDro6FbzBslWODTJi/VEufPPm5oLe0s7KjOho6
sZL7d0OQY/Wj93qvGZ21a+HlYp20y3WkQFNQiG/bphLs3Qkyrm5xluLeJLGKFU6ZLm3y2PBO93Ly
EAmfeoVUaYQrV0qyCqquvOrKgKJ3ZhiL1gyBEzb+yDzVtVd9psMqAJ2BN0Mn4bwVGRhOo1Y2eLaj
865OoQ15iTiTy5yVCITlduOjOeQJadK9ldm3ciyv9F659mvyY9WefCEwvNhPxyEG3JzDLvCxjC/d
1MwWadqSFRUE6oXk2yor+QH8ZJOo91qnjRu800SRxVLwU2q68AXfqPHeZm3+7udhdT0C3iStxo7W
NmGDGyTcZEQ1SvPoloG3ZoSYi6I3U4rLBFkGYS9fuIj4N5C44r0aStYqU4mDUPTX0FeHtQtfdAmS
vASZ5/dn6OxMMFsiJIfb9rZRUbwEVtkCpm61S0tL3jVVeA/+6H+3ic5+JBlbP9dE5W47Tas2upwn
Szkhe3mRql17ncpxve3qvtkN2H5XMQIVUAKBeaaBlFuhrWCl2pEalGTBAwi+/CqUoPVKsVs8sCcC
TmBbufGiEcN2jVP5hs/1spZ8bTcU8I84drpQ5HrYRAOIlrCmK01yFQ7iHBdvbJretRtVEEtIsmUT
XksAIMPnricJYoiYRoaEMJ82GcSqlJR2GcGFvpNCk3Gaaz8RDmlbS3jpNYdF6VFK902MoBpgACrB
FiryWdAGw34YAxeCVGhIr0DNxUpNG5Kcq6DeqUqBl3xUm02QmGJVeX6786JU2YeawtOB9EisRj14
ezmNza2hJv13mdCblV1oBCanvbwF2CEv4kElGYJA7LVMnKEjWU36OgVvgiFEELQB6ReeuUboLdB3
syozh+FbnMbkv8mST30fKjPU0tiwqkXJ3Ip8DIx4U9sokKDWQ6hVoHAuyC3p4iVJVeOFzTf0pqw1
77023AwUZ6y+ap5WJuwL3ew1aptwY0ukRiqNLG8zV1irwZZInbR6sk9GWX1M9EoFhCm59UsYq+Y+
7XJvXQ3xgLVbJr1UNG31U9Z03tBMjs5gzsQvxPtBpBjYXTYTRnZQpGjbFOBxWwMERwDIYk0FFwij
ntvxom36ejdCgN6XBGO+uDopYnlngk3N4hwGiY1xujPBypctG96GLZVaKItaPOk4xG3h78uSbKqk
N7pd8f84Oq/lRpEogH4RVeTwKlCW5RxfKI9nTJMamtCEr9+jfdytnVlbgu4bz8mDlVWZKALtLuRJ
Rqvz2Zu5c2etY1hvrCXKTyMvJqFnBVkewPKj6Ntom3Gb7M0p7NW2GIL6zdLSuXiGixoNk82Nr4RG
ER6d888rwxqaiGOOOwZM+nM3Uq6hcJpbVyGiMj1o6yaDbs25PK+OB76WXR7rGKItuQ8ViKOtHdnM
jnpe/Qb8pdjXbNS8Dv1NIeU5qoFqKcIZBWpdglpWORs0a8MC1SpscjNMiuszQHw/ntW0/u29lY0V
eJALAA9vNpcdcGaWEMKwthh+DQ2uH9ttgOP70JuYA5+Hn8KA1M5f5I1vY1RS1Cq76beFf40UZ7wp
mbXtjI/h2vtbbdv1yt47oJ/RVRNeNYXKb07rIp7EyupgOrZXZdd6vw6Ns/Xake0qN+hrKBS2PBW5
vdKz4LeRwqrwKjhIjie0jB2r7Zd67Yez6mGL1E1HEbMJsVSvyPZw18/ZNpLT+GhSIEzmwje3cN/6
pNRTFOfSSalho82Ghtv8K4Zh/e6ZjQOpsQKwmeCRKBWnDfzNVV5aCCINrCGGyiQP/LyZSiM4FP1o
JwEEm2TxI+iluTe5m1T7Nohieml/Qq3YZJpM78HJgKJsOCrchN0Cdunawd45HpB6VCOoC22n247e
iJAAnOO2ssQaYw8nfu0RvLRiAHkEphWCUNEP/tXqG/tGlh2+hmkY36dxnS4Zo7gHFYxzux3SsHyG
k54+iiHXVE068wYnqcJktCMBNzplK2vjSnPGUk/PBuUr9KGoQkOQ+9a3s4DPWeqA4oW01HUAK02o
ntUnd57l0REzFQRLYgJueI96T7WQgx3/3l/yft6UfkN4s9CXlymGStFpuS9t7W7NqJavKDzlQcAe
vbbYXX4L4bOmN8/3YZ8St+S9c89v5UCOnad/abosj5oh53hoI/2nLtxwty7aeHdBCR+nsXU+xxpx
qraxoCD24WyLsMRkhfkFdurHrIN7kI0uoB3LeawaFxrEovEBWyMkqwoekc0FULsojcJeIqKNvCLx
Q5DiUPXGZBy979UFMmFD2Y5De64QJNPDCIWx4mSFJM2Y3HDf11MPj4WwUmsH+4qzEnNZeCgrxwZ+
zerEphUC8bJDbKdKAyB3xYgmikQvHoMA4YABOaXm32fOdysL+Lh1bLGaHk9cGY/EMz+mxB9feDed
Vx0Zd2zOd0d4WU4CMCskaJ2ZdbF3kaqOi+jyfd3dfqNsyHadsKx9mOn20zRDuQ/dIbh2gF13Udma
T5NfWVsad+W2dFOHqV6zdPZgvCT//w7nh0QQ+CLbyHF2TW9VxFmjgVYIVqFI1KjNY7qakkHOBRLa
CP8Sh7i/W5zws9PjTzMaGZIuO91WGJD2PrH71qlzI6nwdfHwz/UJySZvBO9ourXtedgF5QjsLm3c
YdvYXrTTMvunI6wFKFIruB+d1Hmc17iw2JzMuxd/CVEukgkkwopS2EXYI/uoWfYcRtTw3N7cd7Ln
67/tZub4QE6OpZEjthNbo22XgQerlHNhdu3JzZHKu7mnNqsLysdhgZlJB/XvFtmC4OJ5xhaKAkkE
Q+ZtQpdMorEzPDSiAxtolkCDPOBlBkCeYysFOFG4zNt6hDJWc5Oc6sbGTYha9FwZ0YdYC/8oc9cA
0zS9ZqZGRMq071Ery/n0IzSw8Mt+u0UHh3Jo3oLWAXtFIEfptGQ+pFs949XF/vJNBdSMu9aTO0k4
9w6RqNh5XYTsa9kJLxw/e37AuHctec0NzzqEjUpffeB7l5XrM7ntd0ZyeeYwmZLBmPWrWk3xEyJY
Oy7evB5tlakd0pw+4Y1tNkCpZ16OPsr3DhyTvcQ2ErNkb2BonB37Iifd7JQMQJg7mk3hqBviyLGe
gfETKEbsxrZ94F/QumfntvBL6o/SORXEJnKDkisEot7N/6IaonU89Yu4fWRAA8CiAWyyOCA2rVtN
ARFNRA5lhEs8Tl51VajDL76aiX4zS48PaziHL03XjSPIntz5EbZp7XzdZWccGPfEjPZLofUbnMU0
nhj7xy2Rmcli2PVTUTZEGsyL4J50ovsu7cZ/pgs7OovyXz+CB+e0uf26+shPNqy2N4cps62DwEvF
ZH8R3FUNIiq0yFTeAeIvl1SRUsSyEup2Z6tNM+plw1mZ8sGgOjMnZRp46wL5Wcob3tbHQQm4Ky85
CxFpiSIKd2PeXxeVAZBbmvwLX0mxZ8nZ36x1XSVBLpbDHNa/1PDJb8YeJhHnLhA3w9zNA6LFNJX/
Kg9AF2MYc8IHJq6Lg3s2tYj4Wlt3TJ1ay64rvDVWvhOxAFF2G9fCRmQ5gDi1K1y6ttONyDeuGC3W
BZ5/WMzxYuRRvi0RrXNgRzYs2M50h1i4SLJpeMOfF+1HbabhBUMV0SFBDKu55U+jNKq1pcEeXCII
3dCiYZJLuyub5dIkuugi+zwJ4IJFWLfb7Lbb2wTLDG+u/OfCoH50nG7ZjhRodzOG6GEz9kb9ErVu
zQpETWWdn/vv2NYag0ZmbAq7CHZz1/p7SBH1UVVBRLwLAxhnEmPuw9R+Kh/1YJt7YewEqxlzffrY
AnKw6aXqE0NP4x4ZdH+ZwGAfsIfKu3G2mkM3aPjD6dJvNDPxceGP0XXUjvvaNUN78YYO1wSjAJto
4JHKWKjYhILjDatJRTIgxLZpuG4KY0EJr5vsWqJU5J5Pw5iuQ3D0nVa+hRMYoyr0zYvJjwB0O/cZ
Pyci9hdEGbOsuqslsoEMlt6ZcvH6uXMjEgDjgpHEsXwuFn4CKufBkRUakfPdGRF2NEQam1nLz7of
XAfsWha+qSEYis28IBoMPXO469Jpva8IPuKqDdzflbrCCh0eGRp5bNq/6AW3amjO/t8sLS3UUEEX
lz4OknAO0HBlYt7lnv8BvC2MtQl/wo2MX9cxzR1AGAeqfYqJgK0wdBlsTb9EGbcersf6nLmjf14a
00raJsKNUOEW5ddbd4i6bk2iwT+Z0mKspZX2nwYHRSdZ+erIGEhvCut+WlF+bzxX4nHJ+5v86Nsr
Pd0grqvEFjLk3ykV+ba2RAs21xoPfc+NPQB8hHPYm1cy4ZUxeFYqyw508lJyQoVjv9zrkdNtaTFs
TUW2PJFKRU+LbaC8LsS8HY0pT6TJF8TWA/IrNEV0oVaUvmnABoYbNnfylpN4NgS2bpbm0TBDf+vg
pjs1Ibi4CDXycxWS0nMKkeQthpZxyNP31PaN2KYsODDxowPeBN95lo7CQUHKCcm/a9hYs2sjDhnK
2w0Wai6d8ljZkaPeihmcIDuLZEgi/82yZYj1AB1ZTKGVsKVU7azIlvtCjnrfaIhUE4hOHEBzscn0
3F613eXYKfv2F3Jy/lGVeXbmogxeGzWURwNQGum6cvE+9UTw2Q3kbXRkj+vYHHEVLNcmqtLYqVZ3
D091uab8rfvZ1OuB2EAlVsgYZHozKbTj0mxYNZoe6dHy4TfCOPTaXv8uyvET/C80b9tofcgX2j9a
1j8A+o1Hv9LGtu0a/zVc6/TQEn6fFdVfWFQkE3MNMS2cV6IOJ8x3bsGOFMuy3kvdoiVbKzd91J3s
Eu2x/1ATnhDlVyK/GxvLecJuji6U+aZjptaOdUBPv7LTTFZBpnHUru62vpo+JtdnrQ69Cl3EIKRR
GfSHgQtqY8BlOKe0FDb5EgRXf6LDOioZ3vXmKC/DjBd38KNlJMiEardYjBzI2u15LqTcWx0lKz/T
+Ydd8zHJwEN9XQYubIPxK80RuHAN1J8tQrKdxE3eaffe1ku0nxeBEmjIi2vPOh5szMl+8IV6aEJw
zmj6ZvhhjRh7LDUmBu45MATE8PDNbwIL0Uz+EaKxsc1iQD2+/iMD+6hE+ln2Vf2LMzCPuzFI8mA2
k3EebUyaCDbQOs9fZtp4x5A18G2JgCV2bNSiA/fcC91o3PYUcnZ93pbbRsyapSCdXxbPYA3J4FXO
/EFtedm/F/vGW7MZkOD2+5diMKBUVmHlGMhjgXjnJwpdjyVTeDddiNyiWe54Vwd/3lRERdtRgLKo
xsp76ezOPjWS08qV02GBAP9krbOxq/I/rUk+GjJSuS/d5YH0KDiQeOs4uOGJxqp5L0R279aaJ7nr
J7Izf34fejP4W/bUwHjn2vCppPN8tgvDfhJuzn6lM9ZvqJvdh3TozE2Ay2mj0clsRdYx5V5a/onC
iXXNPRLkxkTs05vRRz+uV0e459Slj4/FqUnK2UbI3vjLORVlnkxgWl5ryg13JqHp32JEJo8Ktzjo
YYk2g+jvyqZ45TPD/uC2f6vBUpSTonE71T4N6WZ4W4bwmYDsAZYAabNlf+dR9TLUsjgyzBvESJ8l
cFEPte+actXME1WIxbmSqwwbXpa7mvMlnQq5Xae1OiI1bDAlm0FxN+ZGfzHY6aHeINGqVOHyFczO
LcjorHhA6R6nc5eoxkMiHV2isQC2KY0A/XY68mdw2KzjgjHVx4GJE5BidzSKNysSOC3Dy1DZznYY
/A/f815d15vfHB7XAyDe7uLXwn+h1J8jtxPD3h8QjXV1GvJ1ekk6jvumD+u/YzZa+aYLJvDujtmc
hF+BuZUD+OHG8WOSAbXJFh9T2SQZPwHez0j21EJ/R/1uyjDcOjKHswcg5WQ4PcQB8vmkqfNsRwGr
TUwRuYcaaSm69tqDcYvRJ1C12FbEQYlvwBqUg7vElprrdyUi/zTa9HtHgQ+3kMV1tftlE6D9ODJG
cjJbOKddL7hHrWmHMGq5YO0xHvF5Fq9OwafONx2dQ1uq7RgNRAGGfR+EFpmi5/F6hRAie0kGSTTw
4w0gafPG7WMi/HvOLT9RXJ53anXPY9pcAiu3EPcqhiuk7tDLY0lJneUblKKI65YgxQtMHTdzXe0N
t9REAOsP3GNqB270HHRjFGPhDjZBiC+PvlIObqP7sTr1YYjbWKKZX/XMqB/tjpUqqfU4V/XZdlL4
BJnzttYB2JY22ig7uKiJZSG7Hy9d10HS5DHZYOK79A0y0TLSuOi19eNwtakZnCtNHQJGbZAbjDBU
3cQhBrXm9NH1IpL2tV5gA3f5OyphELtKivuWhOI4LY19BirnxUMQ+jEgezbRWnEKVvsEkPVO2tZe
Od7eouoZWOpVKDt8QCN9Q6Gb4QllOOYamzxvNsj4bENzLYdmUvr+uDP96JiLZt4KdMuboLwZXT1E
kgyYFj/WiHi9NV95IrgCjTwHZToEG8s2D9MAJQtmDbHewdfVZTWz795JT6pqrgoR7KY2ZlRmj/3q
o4qZ97nIFe2JiWkPz8gS6IjdznXtg7KxNwdGBFVY3uK+D8aD0ZvJKNELJ/1SP+k1PYUhyoJAoBdV
hJmPVblulROdBy64YQh3C7PBmVw1nimJxr7u7ovWuXSGRGJTj680Tx9g65ytdH7se759CVk2sUrP
jetqnQ5aTw8Zo1BI3fIxWbxcPpRl1OymedXPYeZTEc/Xj0zaLfzebzjh36tDXd+FdhD7aL34oTA/
0dHLd2HQYZSt11OzaH0QKPQ2ecGjIgjTVLOJqvZtHIuXip5XNwSvlSsT1SMXnQ35GZTqX9ZXTFJz
WaSysm5bmZeci94IcuvOkNkTLZZ4rddHuzPro23jQB1smmmrwt4R1gJBxPhbaOeA9gDJUjSTAHVP
lAvKfeFPmEVWHCXZrC/kdJdqModErtZhZg42LstUxEEflXcCBPU1EPz4FnRytzDPiklmjh6g3p4U
0fM6mII5Ij4z3G8UQuF2QPWsYqW8LWijZ29cZDzm0EfTqE6ijkrSJNoDZFGmY+3apwYpq42sxuFd
YaneuiKFbtAL+ODmAU/lB1tV5nayCJOI8UbUPH0Ua+jRgLnnu7ZleNea/3TucCCQNPA21qiyix+/
i/RpHcRIHaw7hLPcyzb/LFR+IT8/ewt3fzqI9iW1nLMK/qKAeG/M7uSYWdLN94QGSZlTDPGjMj8X
xcBUMKV58prJnLAfyz5/l7786SeOi8gqd52Tf0zpEJzdOdSncKDmZ2fKuavt5olargcF1XkpqbBv
umk99UM3MKHKGrRhTUZsB9NnbnO6KGe4K1vaoR4E1qU59U32Se2z2eTRdyQhkEKBFozNqw1+qIup
SKm73LKOAgR1PDl3Zdplic5ZbtGjfW8bjNtnndXdzqbiqEZ2NaL1vY5MVKVTu18YbJFwreKRXloc
uK3iObPd07pmuyx7BmqCXPoB2WS7mcMvjvu71Pk39dWNC20R7Y3rcDcHiOrcav6XudG4FxBvN4tr
/JaOcYB8qo7sqBxJeeSRSS/kLelY/ZnSpjJO2lpCb896TEEhe82CLmEurKKjDQybQN7BojNWr60R
LdwroZNxZAaYcWoddF+9Pf3tDVpTdDmdR2Hr1/T2qvo44mgiBKRvVusSrBjQnOlWU6DViFhLFtgN
NV6XjhS9VkQQpPvlC/X9f0ZltAeDrVKFbDOpyvYRJvR1tG9E65w1TWGa3tbR/ielcT+xW+u3r6In
n/FBSwKHy0Q1xBQ11dZJm3qv0j85LrbFGJvEmDEHSFm+L1YegvivEVZfmB83Y1Prbdnzzho3gHWw
eE8GLS5dtf9G4j/ThnEWpJYikpXMyC0mnR/T3RmMrOO9bjfa88/VaMZNRnK1TqJiRac+az4ivYxx
YOaI8kxU8PynbPfqQ1GB8ec6s9V8hkks72d/fmJVZiucAeT9+B5EebCRwRD9hfS5N5EHlSmJED3x
n6y2oPJPy7+i7Dfg6ilIh1iXu56FtQUUmlE9hF32ZCpS7taRAU3J+Vz46U7D0N8uaXFAnJaC85Hi
zsvtYh/Zw9vUd0G8+PKOHmfFMUSbxNGATVICaqozf5qKYbiRu3W9ee6zLqQWXXxS6qI25osSMh6N
tnFUSW8gom203Pq+WDh76mdQzy+m5/D59FcH2naetl8Dz2fcq+ElRKW6FXJc2TZdv5QV/UEq/mVH
/R96jPgXQljZlpxlwgXjx5jrn8fVvhTmX8vtAsqkXnFwmaq+jBMI8DUbALHLyH2dCda3Ti9O8ORT
TBM0NQrDUU/oK72kHZpDnQ+kTiLXtJ6pi6eoWDeGpaq/+dx5cVuZ7602hsQoKDqopa5jb2U4TTlc
UIEt26dRkDhlmAjJJZfunSzwKYUitcdzxohnAN3ax/J7CFOji/NAt7HpWuXBH/Wb1xj91UzzdLuG
FqOonhx2+VzOz5WryjehCwrDruifw4BSnBDZdEfnz98ac+g/B6MOHttm/FTCXYg/QmSlBAjrw9wM
6R2pjftcG7n5wk3gPAVZQ5CGWD2lWQDxp0P3Z4+EKL4IPsC1q31Q95LPmrM8NSfnSbVy2v4fquJZ
zJyETZ/x0nIFXqxcMk3YL82LszTu1vOKpyYcQacApN2QlchktcboEdB7eLaV5CSBRLXJ3fybVVa5
rwmS4fRPoAws2lhMINh7OgsLrWcvO6yqfllUPnByO/qx6jxFdIj9KBrh9YmG4neGGmsw+jtNaHD2
2wCTFnsLh8ZIy6S0RuxEQzsf1qnZrRZP7yIKJAydk31wYmf0Y/uvaYW9uWmwcLMeZqA89Bp7a/qZ
Oltl6x6NGUEA0vYlBsRwrtBDxMj+omuVRTaVwHRk6YTVuRdhufJi22sOnwQqZVAuj3jGmQIoTRbu
HKuA0ugVXJQpzLyqcO4ZTJgfhTJu0zfmrzPwfZXSc15cR+LDMQYaj924JnNtvKuZ3sA0VB3ZBE36
KUqfA9+lbKc5ONuY18NRvILFklBfMF6hZlBYmtlx5gGC3B/0XnUY7VEdLE3NgOqi7yV5GK7nWfAh
6sXrjlmK3TdmTCazE5crHt29m7/Isl9OjWe0STV508MU3EoO7hTEfVpJAikjf5tGyJjr0keP9jS9
UF1AEEgb3eU8T8cD5vjoOq9hdrEHPM/oQJgnmKZur3O1Pob2ZKNs9eBktU6e3s3DXBz9OXe+FXKJ
ZMVQeclB43ebwaWT1bq3S8G7eSVyUpGSHtuerq/Dd9bW7jl305wybBpu1OTXf9PeBQ2ka4sAkTkS
mwnx1Uz/TCotj37k2cdB9etxskf3Ak4aj7fwi/pn4rW65z9u3Vgoc33zNa6ushqau8XvzaegGaov
t7Sd0zxJslORtu9uODl/aJL5zMCk9a6gkxcz3sVdQcXUTfJ1EXdUPrN4zjL7KsMu2uBkqqkg+xRT
czZgL7ac5z1dMLFt84D1ubLvj91YUc5bdLinC+28d7VpPWi+lKM9yOHcEd28lETyT5Equr+ZtpeA
zfncSczaHG7NNubxLUZc8oHRGWtSyBWMUTzMFM1+XUPUe2ul3BrPaTPpWKclhe8qjWTSFGUFLkYZ
VPKHMSWf45hhvLrYFSNjCRtrbILTqsviOrfB+tdZ5cA70kHz1O343ZmK/KKR0aFcTE5G9MN7LJHu
P556DLUZBl3mF8OnVQ99HDo88HSZarFQj/a8z8wW4q7rQrkr9UqKbzXgdvEi9C5rWs0wi/0SCH6G
Sfh9svR5d5mcWTwMMrMuQY8/os6DZlu4w64wC1p2FEPDveL3ZDbHCZh/U3P4Pbp+fbB6Ctf5ON5w
A/VqGRSobfvL99HLbULZLP/SitlQuoU0SzOZfWsjmI6m6QQvgapQsqE7RLli9zP9Gg5eGtLU+KgG
+KbmAYgoAzah+i14cq1C9tci4Mu8sfHDb49e6yNNUflt5/7020Q63BRFSoHNDr2HoQs46NWc/c6+
Wz7lQx0kwejQ9kvT6RQJXj3EtXRyLKfY1S5hbsZ1f6ncng2cZTpXvtMdK99ldGIuffW+Nlw+UfVH
ZEHW3yo31cGw1RRPCgXhFLnpoQzK7cSU+zadl4aqksHeQDOFbLqH4kpf7K1suTmj0uUpMdPnKira
17VbMtY0qGo027qv/R83mygtGfzt2TRXp8jmHC5KTH22VVoX6Q1mbE+0g3C/o0Sh2v1tGlF2bQNN
m6nMu5i2b3A/Oi6IE9V9GkOnuk1BhsKZKFbvHwJWzXobdZai0Iipwjx4RPFd32VTNpSblq7JQ8NY
3g4Junju+5YRgdxgWADXMBU6yVF/G9ze9Yjfd47mxzHGrDm27KsmIkTLYpSKVD1onDPqKfFdlDQh
TVG9Zw0SDslJYMRAwbw8UZZUX0HmN+8Tn8k28GZuB/aLAasxArRoxmoQmshyr0T/PZUd5mq3+8rD
YN6zO90/lGrqY0Jw+2BDrrxWru+8BSUGSTdfarpwDqWpuSXS7xFHdHNn7cwmHbaBrpj08KoprteW
abVM0A+3CGZVs3zZ3uLvF3NKd3RxQlLnMNgGBdZVWVgl0/j0i1dss7soNOgXT9Fw16+lT8OE3lCW
gmC2JmfYKBo3f9uU+bqpwnY/MvizySt2Wlaky3snnSl0mVl5lwWerjeD42R7GzHFKcolrsMea3oe
8iZwP1efwum6+2YOf/zB7C72lHEo9Hix3MquXjnzNbocap7DiwkE6tldWkoFXeMc0xFrpiuC8rxQ
I7tIm675ILWBXbj7rWu/BkQ11JdpKhThbQGTc5qG54n5TPrq3vTmzWlBg9OkvwEinIXkkkKNI5v+
brXLJbFSm0ww5dX3KzB8NmSqe8/tPnn8g+PaLnNCxlYfMKCZn2WY6tMiJtrJAbNLeHbN16IzmOQs
2yfCsTZeJhsVWSqM+8nr58QOQqReFcNwQlYlbUaGYfN0yDcALcmrs55fv2CkE8Py15jhwiq17/Ba
dHIbiKbZDmFHvta20ZWh/2I3BETTBt3tOPWrvyJsw72OKFoJYdYHx9RMRfhjf/a5hho6bZN91oi1
Lu3s2k+5vbjHuZnTvWOkH2k62PtZlMZlFqP9naqOf1TDcikD7R0Fa9p718zFseyabt82iP7KmbrA
Rk+ecc2VRnimHf0z1MWCOkm6z9FsK3jDemW+RuTtPkhX2vid/gmdkSFisv0HXMdLS2c5tC5eFhTx
4tGRUo7lnlyGfdqk7sfuu2zSma8Q/eC+iqKfcrTkuepd/wFOJ4P5pfExZkt1GRRtSdu1661KKTgZ
gR5OJst7e6p+y3UtjBEDiURNuQ7rh5OJIBF14MSOu/TPdRd1L2qqEfN1jnsEyWknE3fDZz7hgouI
D7pGUzoRsZszZWEgX6SQThm8d1yscp26T/HFbnPbR9BDQ5u/GzEOFkzBcWjZ9zSA/mb067auzvWu
FYpJ4PpIIzyZwkVgbe/lqV0BIInJ1C+6WhQmxSV/yVeGxoLMHn9CalQU3dbupJbW2wZLyj9mOR0I
Yohm483uG3+0P3ncuQfIzj+CKUo+z0HvfcSw3ytcvNfJLYcdB0N66UYtzpLxT4ATTrT1V9YeFqsc
vi3mKr4Mtw993pw+TWptvo38Vns+XfcpzZruOfJDJTZtN+Zb1awqSec+yWZDbRfE2mdLgxqzB3t5
ZlFygSHnOkmwVPKxs1pGocqWmXhbhcV9FoXeARwasXdnjScGF+an1VNNUszLkGjscnc9Tal3UmUy
TIGf+seYBSt3aUsehOaQ0vZoD5fC0ss9GfRr4NTLHpiqBz44G9Uls6bXdiWvtdWKiMcJv3Xu2ecO
HjZTMBSWaTyWtCKZimTb8AmGzpdXND9hmhWUAnLqq8AaKFv47fRr2iutn7IeFw5VOSTkqpIDnxwD
Wp/5xw5SZ183XnF026hltY2WYbqxs8xRcd7b+N3qmn9dVY1xWLysPISOH1wNIb+MaWEGdIVRd/Cj
HHddvjAXFbLpGLQ9tjPZSvqvHvprP3+w0oYOV5B3j0u/zi95AKSupVvHyh0dc1GX074sjK9qDouY
SSzv4LW0TsobO3IPNTE7V6EnEpqiTuJkHA5AR7W6Mr/8uhhes+/ctjpKuJmxliuL3Kv36TG6cs5r
7Xx4IeMohdBiF83pm1/Nf3LgfUlZ1+6WgQiWARseqS510qemDA+md51WBi78vP0y/Dq/qrCTT17n
c1FiZ2d4xVpzg71BscKoZ+o9o3ex8Svjfq3anEq+86flQI653X+L0N8N3j5Tj6bTD1cUf/3VZztx
Hf1smwZMJ4aZiO7MavnTW5ZMrFZT7O2LkLtrlNy21O2qOiDFkbUT/kQKEttmCG5itNX1t4tj9rs5
V3D5qFNsB48h0D5iGo9Nqw/dN1VM9A90x0wDI2Ho13/2OQLv7b4UD4oJiM8ib9Zfe2nki20yiBEM
o/XEYEfJQTRK6u1GgEhQF++e0bP2ydzfSnhsLAlD90xpGvYhHQ0MkhEZ4FZ6dvU4VDOzRNRsFW2/
NFB/Ipv9WMZ12m3LENbBogXLnDbqSgMpPOPBlRUzB8v1MTXufmE3lRaX0T4ISnPHObLzw9KkPM7C
6i9wwQkpERKk/VSfq2qyZ1pdKW33LJueRwbv9gx7cWNNVbqNmEp8UWZTJUT1y6FNiyy2qLVfRG5m
MWMTVHw0CY5PP2XzP6Q2NShLZFEZUaJ1/oQDYrttYBmUEcvViO6nmUB8yopoHzFs91fRYyUdXxl0
sjWOT53LN+W7CBPHjlpIPJpRkXi+svdsEZjhWYQl7buK3OKu/I+582qSG0fX9F/ZmHvOEgRAkBHn
7EWayswqqWRLpm8Yahl67/nr96F6T6yKpa0MnasdE9MTmmkkQJjPvGZuMYCAcIkHo+fqN7HpeCvR
eOjIJn60lPHve5XEySF0B++HKTwgaj24nYCO6CnIF/feholDPBUX78bccVYPQ6qSXTL/7YNMvS0t
6IQ4STt036HjBMmQPAwApyhIDeNd11QAIQK/dG+cBoEtgTkQEwEBbM1+87IFuUopPgFuEGbmrbFz
ICXW4OAHCZqPSMU+VU79ieJjhMV9xt80BEK+RMM3NEXyv3176u7JwYOHnLrWya+X8rZc0on3LCYp
qdigTezOZzIiZy9k3tz6fREfehKjD0u8YN/QDh3vkEBMM3LDWxefwtuhGSEDmAQsx+To4eSleXhf
BIX/ZRio6jVuGxxNPjXnKCWaKYdywryCDsftMg7OGcrGQPDqEs/4pGjRDIZySkP8BGfl1Z8brZbj
xF24c5N4emFiiIpERG501oQPGCbQ3ZQiBmkU6e5751hTvFdtWX6iXJ2/nVpgH2VsBXc18kdHs7ru
LSKM3+GaNb6YesCUiIrCmcnJSSRulvTAMvetEdG7yK6Dk10k9ONy8RkgTZ/sUx5DD0O6M4jZ8lSM
gbh0lQHBpULcM8vQVe9k6NUvZhBz7P0m3decI2o72ueo09GKApdKvjW5uxEJ4Y8c8uQ+UIBPSZLz
D52P4gBe8O5M/cZro6Pfy/GVUwfhXyF/vk+8gaw44fEsqwAZjznub0XuJccWieBj5YfVAe3JcJ9p
qhohymwoWnHnUq9/p4G2H9DPpI8YxvXfLZYZ5APJeA4Bbu+FNfd3g1hgr8djeil8r72JF3/6YXTA
WfB5QU88P1gD8pTTXB1x07DaAU5KmyzhEToO93IbZ5Rqwvlj60F9pz78dbH7/jhIkJW2DHElRbfd
Oiu3/ityatqWAIyOAHewRACUMsIRwX+DOikUD1NP30a9VLswpf3ZmyE6JGMcnWpO4L2dYAEY9Xb3
iZZxdixTGKELyerFnj33Nqu8BCRBUPyVptnnQdgUOiPuEGUgdQTl/NmyygVqjNJgw1trX4HnfZvC
YIBCn3GUZ210CnoEsxo37DkOqvb+4Sn/kb/a++vOaafv5f2X/Hu7tVf7/9E4bRV5/J//6z/+USV7
Ypz28kv2pY2hzX4vKIzNl2//+S+uLf7rl7bjL4X/b4cDY7RwHNvYEh7l+H39E9//t6tg9VKNsin1
+qsEZoH1WvSf/zL/lq4jfJ+GjnS04H/yr//R0jPij+x/Y+xssAUgzHN9hc2z/Nd//bTX/zDs2s1/
/9V3bCXN/l8eHjmT60rbtxHe5j/RR9rQeFO1DC4Etfak+qU6e5h9cqfS88gCuhW/rMr/GfraUKyA
Vvx84UhvM1RRq8JtoQKcOtmrsyniTygc2BhATvM/W/D/qQq3CoBsJ+VIbUuNDShg9g29NEozXCbT
sD0htwf41ermkzfE4Hkt08KtHJy31kKgmw1N9SnrVXpFHGcjsP3PojpY4UnhKPQWt+zQJW/Bz412
ezK1Nb1b/L69GWbgsiaVwQMRcHJagjr5OqROcmsQDrir7VnuqG6Xh+eXfCME+F+/BEc+1gFCo79Z
c9oIVW85fF5XwEsBdVV1b7y1PVRFbn7BXQW3qtmtorsoEM29Tzf7ZRFE0dtg5HKjg4YvcdUF3fvU
LYpDlHQAZLqx/DDzOp2HsfSvEE7Xn7P5cMaAF/SNww/m9/Lnv7CwNYTuNEH25OTTnNxLh8ABXZEO
J+JkMrclVf/3zy/Qb7a/MVpKBUjKYE+9WZ84dfypCxmwX/CVKBwvPFJOde8CqxNXvoXzmE3781tw
wBzfo8oEtne7/2e/QGi9b9gVNqnfLu+Aa5W2jVFAJ8v8kzGGgDDxgMhIXxDrAoXz3mVYMvO/BcHx
KnVWAb/czzsguaEbflwKynj44wn/qKMBPoWQsOFcKoM3NmhXebRn4ng0NWJADFGSoi0Cn4VO65+u
oXG0cjVXCJPz3XXev3y0IouHcI6D9gQDE6KFJaH3JeBng6W95mz2WDRhXUKGcqWxFdYlntIbTjo6
xH7UpyX7Ix4s4tS1HSKKGKxb68EMchFARrTummTI003CFlEu303arss9/niC0dzFOvKS7uQsS7pP
Mrc/GIOejBJ9fPP8Wj7ZI8R23FvcxGDIoWJuJlg08cJ2xxFrnuzxtp20fxAA2658sd+N4vK82Gx6
W4AxfTyhCgoNvHWvhu5Ba80HKHimFT931/Q2fjMOE/Ft7UIr8ClLPx6nEWOeJHAkTl7rBclFNlb6
bfbbedxRwRz+0vNQfQvSuUMyn5VfOfKJO0BpxNYIU2nlpS+TPgTzrjLdh8e6naClPb/eP0UjHt04
6zNqjHA89q6ntyqlPkkud6AoTr1VV0ftmeJSUQn/OwlLfV4WKq5LNLkH6YLOAnMxw58FsJjSWju4
fS9ucwHydkEG7K4Dbn9FUGZ7HXq2jdOqZ2v8VCWR2boxfzlZIsfhjSpcAVwPBkPS4JowVC+8kaPe
LY515dV88mytwyGWxK5TjuPQ9Xo8nN93Im9sXZxGxBSMqDTFn/5BDWBg0/nG8zGuTxX5WQ4vpFnE
Hf36N89/ju1J+/kLjOQIeBD6nZ9X6C8TdnUc2zVB84m2YH5s0RM90aCAvxrTi3x+qN+sLY8MZ8wR
Bmigv4kR2qyOK4xk81PsaqykKX5FTlbt46Ghj15fEyd8rJJiPM9GAoyQjWXVkg+5eWdKGJMmcebs
JEySgzqyJmr8vXBaqK057gbevKYYrgQv61TDlQ/7u8F9m0CS18fon5a9v24jz5uGvvOq7CRpKR+Y
Nzz4xAzOrZNL9BYEuInS6cUXQAT+Nf377Y3NxA3PqqPWvYUn+OYKCMHJDzbojtNSo9RLxYrKoWcN
r6oQ+7aljOcPdKCbK9voyaBQIDQmJg4PrXRtud5Lv2yjQgwemLPFOSWjGM4Dm/pmYVtxcorv6ATk
QIQnPR+f31BPVplBjU1nkiOL3ddWZT3IOvBvkU3xvwPpTJs1PsOjdqhbmuQ8Axg5JVmRfh0LK/8j
QRw2FyOv25hrzBDmmc1WHuvEX6rWc07pFNGJ4wSvPCXnj8ykfo6iJHGksR2XOOanuNIvi+rkA04c
XiQB37UDJCVPHC051VdW8eff5tcLmclgoMM/yH4IW/3NnUeqn0wuqptAtIP6ZvQSHD8KWhpgarJm
r3Rr32LjNJ3nuaguprfEXQt3AjmCzoYu32X3xgCuu/JMPLmXNIgFl3RCQfIhG9vsYmu2RF7YLtiZ
vG65HsvwUAGDn1K7vjy/i7ZPprfGvlz2vP224Lisu+yXVW5W8YwOPv8pol16lzk29qjJPFwJM55c
fqCiCXrlum8cV2yllOKcrK+OGUXWRU7RNka6PI7DU9M7q5iMaa6M92RWroBEbBT3H0mwVpuPSryz
gmVVdqrMisUStQEqvhR/es8ximLVJMfPKLLjx2uXwC7ute9mp24pp2/lgvhv3eZw1CiEx0DCw+ZW
hY4dHwIBtvL577ZNOT3G5rIh58Pk3CaeeDw2YTVS1e6UnXQ7gMzqO+Mkh0SEhKalHC/UDKm7RLIt
97GThXjZBlX++vmf8PSjri/ZevFxZWtva9wFhgegWSyyU0ok8sbrGtTIaefuGw9OxNiPzhVPhie3
LFM2hAo2IavLhtrcsnGFhkTuldkpR6Yb91tR7moRue+8VMCrTyhlT2j4nZ+f5JOT+HPQFX611iuU
2tx1yjTLLK0uO81ei7S+rAbNiwY1aC9h3V9Z0Z86VI8uo81om3BccohcWbYZUFa/rPfT0opvPUx6
pGmq6kPpmlzcttE0fyYAxpZudJFouaQySq/M+umndcg+FDLcNn/hb9P4Icodyqr5eKpwxcZu1d+D
SZC7QVBFtdLy+PwaPz2t6zHivvO4izQP2uO9PEh7nkekkE50ys1NYSD7I8rgXTkxPyXVHi8udaC1
FOQbRaXE3hwZSFcptl3WcOq0dIc9wgb+japmTKQ8gnFQ/qgH7AedVDhmF15My3eMvqRLEdypFh0m
R8SGqrRcDIoXdkr68KerQDLLs+p6vOfa3W5v8GFNFEVtfnJA/SAnsXg3Q0IH4flRnhwicllJKmMT
INoESJuYm/Jrn8ESyk+d54a7vqyiXbKAz0Qgp953jfuBHtA156Yn39dw49u+guwKI8tspfsAJxQj
JID+5BHJf4oDXdy3xr6W/f12FGWISwQ+GBzVx7sobW2SF2fuT0HV+xdtguDGLdQ1Pfan64dnBymm
ILg1rthK+XMTRPZU2/3JtUDvWDKryeRm577RXPlEF90rnJjyP90a3O+2vd57/IVytuFAwPtSUWfv
Tp2geoN2NXjakhba81vjNwtI1uxIqQUgSrKGxwuYubFl8a/uVNnuUu+0baqbQCTm7fPDPLlRiRoV
1Wf2IefQczY36jiEXQRKoyAW8KwDFq49uC7dH/ISkNbzQz2dkWOTWkrm4rkOCffjGdFVnjLoE/Vp
buG34m3nHpFd+PrfGMQ3FNRtYfNObOYzNEvmhYVbn0agC0dgIsELnzbQldT8d1PheiDk96ng+1u7
phHKT7RYY33CPsI/Rx7F3ol880oi8/TbSBoHa+YGsUJzih4vGN4yA4A2CgBZ0Ht3FNXTfU/mhiBB
U1/ZBk8nJLFoJ7olvqUCsC2tCTSeohBs5ikWzXyXNen0fgbReyW8ffKQrZ0L0jLye0R+/O3TEgUa
CEtHZzMLJzqyjmeBS8qD20CE49vYK+YrqdG6ox69MYZjwd0qyX9dQVLxeAFNGBiQ2REPpz3kJ8Q/
zFtdBgp97FK0tyD7/dsclQ8kq/L+Snj09Ns9GvpJVubMupiTbDxFbRUd5yzA7WNW4hi1ePI8v+Wf
rqrG/5zA1xGUzZ9sRlcD9M3D9aYwbvkC5pf4K8z66bsoFnUe/RBJgecHfHrraoFYgRIkKdy72wTb
GktnrrOuo3iywIFugN/vDAndUYZxd5fEdv4i08hiPz/qz6vo0dekTKPgmjOir4S3vexr7AznOcub
swQ3R3d2zDOUC4rhrkkB7+2TMI0+LXGK7Iztcq+dpw7+xQ2dmOl9L4saaQ0/XN5qS+NbUNAZdY9B
DJftDBM1z1/PtTV7KANA2N0n5aC/FNEMvvX5OTyNetYCIcBmfOk8RWFksyNLOViJnpIaMQHdrNjM
MDrKjAY8Fy6Sk9pz4D2mfkQDADmyNrmJumH6oOFXI342WCvEoOfve9stSQ/FMkez+Mpu+vn+/7LM
vrAp12hCP4I/gk6ziXona6xcFfjy4g7AR05Oks3vIdSV312g0t8kYlzdLoKlIXbS8av0gJipmBGi
rOZk34lkrHekBZY42o4DhzcKUfGCCw9evU01trbPL6j8abn7y89dW6uupBXq86iQgm0DtRiEge0U
iF04vKOISqWNlx+Vk3bfauW73c6qyioFK0pT/JjAN/lUx+H0XUGJ+DsvOjkAhmlmdSzsEdBgUCRw
sVWdhBRcub+SfVsM8z1FlQF01dwapF6ylRMcuMryAWnrDP4nkJO7ShLQ7u1OxWLfoLFW7nsvLS/p
pFHj6jF+2lW5ZT7A9gfnF+qPQJ7MvPfbbLjBMN26iZsQmA2O9RQ7dAwocY80FGKI/qBWxmSFEIou
F4xKwwBC4y4Goid2c+LCYEacAp0KqNyjQn7BRhaqLgmf93PlxK9Z+f5tryTAaMteAOgW9XjxB6pS
e1wl2uRuGjSY+TpEOu5YuOM47QqCYpx0wfQfSjAPr5XI4/xo9XYv77q5WU7ISaXhUQxV/mmcqe3v
GjQqxG4ZhgaPlKSM7jMBlmnHtCW0lCwOTkObyhoWsoBxsy/GOLOQVVHoUEEOQYJ0LZA2h0SKOTpn
CEVVLxs4R3rPrYIMwpzUMAsq6L3w8DKYOshyVjo6qrZepRuazlP7UYXZ5x59mLvaGynDqQYOzDlc
TPNqER6QD5SlZHjjO4t6byKnRb3Fm9IPMumtL1aNeqOkvAVvg5z9MgddF56WTE79saFTOgImLaqH
bMgTd6dqXWRHJ+685ICWRZbdSDdyP1kg/PMfBnFIhUxvvPT2yQB63UPbH+svNhonNhqdvQVqOxH0
nadKyBsA2Xl96iYvs19ATvbMhYvc7/YzFYxunzcDBHjEa1PBeY99D0WLvmy+BdiLzntIspY6hRNm
aJBp3UyCJu26V03eiuEmzVPn5ZJKxO7SRIJSbUXdhGd7ifLgxdCN2XAo48pOD6LrEwiGdMW9XSfw
+wWPZsfwdN1ZvrMTvQr/lVK8WU0xup2T5DEaGHU8f3Lm1C5XG6DpXvWB/W4WWbQA5YUZwP7Ph3ch
r0e0c/MUqa+g77rxxkVfA/2aKl4XNyaE2g+eX6gdcp5wbALf+quyS+sbfsngc4PggcxxV0AkRkKA
euTRXd16ufWj5U3vFWyvWidIuyjYry8KdENuXGVSeCN52ctzkOn6QUAyRg6q19Cb4jl23/aCWI6C
lwhOSptpuUEFC8eEJPJIrIlEUPKUNFDfNamAaNmKuXqxyAT93bGMkvlIIBkUO2hpXnYY475F0NHO
pktKVOuiYRYCyp77OYR97ZTLsgvrKLvDRTt5z07DeSC0QGbyvMG6qYaSQlRJavklbZIAgdSWXbWf
PCEw1xiRs2pKMb/uuKPFfm7tBBiTGWOuplBHd2XgDTOmYFkUHlTa2NluEh7iahptzXHXenVS3fhR
qh8ix+ngLFXC+tQGTvW1XZxyZcU26qLCvK/RmShVfoCtq7mveD+pTDUqOBkvwCkxs9cHsHYdgMKT
k8QQAlm0g7BNeq5r+OrvMriFyIE4qz3ZPHThqmAa++5pcBscstBMnN1jgttI8c6FAOehyilxMTFF
X1u7EQ2Jh9LEPMbWKCu5g77kHzOQnKgZDmkx7hbgMe2hNVQPWV38nUjD+4W6K2T9l2xfx2BoYo/V
jhJwoG85r3B0JhrkH53S6r5KXje4Q5E2fxtElMedP7nLu8zO63znJ0PzUS0KtZ6sbtMe7jxmCDs4
A/l3O+A3cCTCBP0zvqYF5GzpMNqQSU6nXTdfY2ZhUKFeWVB9i87PDpinzo6pjz3mvo6TFgkeOSzv
5zjGWc5h6xWHAcwdMpPADsG6gfCqDg3npN8BUrE/ZaAj5X2Ms0mIovkYooBoBtccefcdcZj6lh8a
oG2FiCHuaa+raMid/YDq+X23WJV7mLwqwS+jqUuLrp1070avIDQrAosnzPGS2n05xZDLwL8mqJSi
6uwyAS+u5bkJURqATpLmxdEZC4MaX8BFvJfVSPEdpmq9KqpJ59avbPHWFbP5umS+7MB8OrCDbIKX
9GZso25Gc0WY9gEiiZzfy9wd5qMHYwAqnmi9H7n0ww/c7DBSbWhdAI1wDH/bUn8hdOvaABUvTBmG
A/RPX+4pbYkX4OnRWxvzKIRlPXG17MPQ48FFmpk7Diax80OFSM8By/bTC+GFSY6VXWXixhdLi5eO
P0AADcMWsHWK1qHYgxwtv7UZpaVjW6HZf6e6gJdymgIkD+slUn+jD4l4jsBGE5OezrY/0hApzI2f
ZRY0m7TM5V0JUCY5G6EL1Mt55YcDOsfSfgk0F0q9F1qQHpEnyJczope2cyWHcpzHSc3P+IzCpBSU
QOlZb7uk/Wy6AqS8ukAc6F9yu+WGVl6DP1tVKxHs05qK7I42F37yEISwlKy4Ei9OAYO07ShnHNRU
EWsUVOOhU4G6EEfTed7LGZKBf4hlqVC+kJn5u7E8pMfyxJ9eFXOF4DeCoLxiz0dwm8zzn+ms3R4I
ELbvbH0e/QkceFGX6tLpoD9pt5lurQ4r++dH2aRjP0ehAUvoDebOUNx8nAnqwteRqisXcyBCBDUi
IGSGNLqguH6tkf6bocjHNO1rMmkXdMHjoQYLFPoUhzikjbQ98LOVFCpb2ni3WhHQ//G8qA85CKtq
0rEnqLqhHgT2M7l7IXuGat+P4oT2IJeFTq71OH47L2YF+saFLbntGs02vVzUp9wLyrkN8RZqYRnM
jx3XS3SlwrbJaNevpR1BU4VtTsl7i6CraonIXm3UpQ9M+rAErTiL2EHgOLTC6MaKZHIl6dkUCv4Z
UAIa1GgxM7vNN+MZTJFMS/RlyuZPBE/HLm0fLBq5bZf8GCdyMh8p1is7//eDauMTdZBLbGsuY+N7
GbA8fQlsL7qrlxbiXgetKIlG99iHGBvuYtsez32grmGafnPoNJuUioimSCa2NjT+Itq5QOD2Mqbs
E7drGzRIgLj/6eZcq5fuilJVlGG89Sb7pZs5wOs1wEuXSxGs0Y6p7c9rNQZFSP/a+X46IclNqFbE
LOA6PuLjoUKFz9wYWxOgRpImlajmxuuGj388H1fTXTMGhSjKcZv54ACQVU6rukuXVsU9qnQOVczK
f9V2sr4Chdw2wtmREj0AoH70INYa82ZHIjibVnPl9ZcBt4ZbGGTitshq9VdTdtbt1FrTazOHBs2c
ocQzI/TPGcoe7/08RU5owmGG1p/+40PC2npAeIF0OFRwN6XVEPwbcjUBUtVuipODtMQnBJD7l5XO
MGNZzHJL8zq7y1JP//FGoiNFnd/11x8gtw3kUCAx1s3VcCGwhHcz1/0tQVKJdJNdnZ7/xk83Ephd
BvnZXQSGul5Nv+xZ2FM6FV6vLvbkEPcDUcBpLbx2l26sbzjy3KKSpim46xU3sq1ltX4XpFXN2fch
l70MQyzbXRd5PsqjKGcis32hYO9B2jMOGk4Y//qofcB47Mtb2+/RtBNNeCJxRw5riqxDpMf4YRol
mkzzjEOrxKdjqRC9KNy43luuRpPYRivrz7+LwhoJaDtlXXAbm4o+xeg4smWsLm3j2g+VgK/UdAma
noWfXbtM1g2/qfOsACbuZpq/muLR4w8jZO0IPSGeAtWk3GsvFO/qtiN+p8t9UmpB9CjKxvH+j7YD
NXEQKfTTaagroIJbnNiUlyRm1sp4GvAm6umG7zVCplfWcbPp1lF+MgS4vui5ek/q1DpCa8JBYtQu
RgHmmazqDDjEuWbGvi0//tx2oAl9ICYYdNNUfryIY5210Le0vEQA9eOTRti63S+NdLrbwBkiqJ69
9dfsmSDbBbLMXklyHLFXGNvgZGNWltBMcZICK8/zDzpEEML/aL3XH0ihfu0XUswmud185Sn0Ekg3
Ql5Un9TolmRyj5xPcf7zUTx6kxR+QBKDaHq8DFVOldJbn780asMDxXl50Hl/DWO4+arMRSub+5I7
HAgnPcrHoyRT5TWAhOUF58G/VtIb9kSFBAjy/GSexmWEfrZQoIap3IJBeTzM0vgIz8AsuuDZZb8n
f5E7uM7xue6R2nl+qN/NiOYx/3QJ2GkWPR5KWdlE8ZOUBnzAcNEJKuOAlZwre+B3E9LAhbVjuzQ2
ft6dv1zBTTV48ZAPziUXub5PECh8recWyrxb91cgHk9DMDBdxM2A9mhnMNzjCSEymo+zD9MtzcfI
g6Zamhs1yemsVNTdp9VqPir7qob42sJffn41fzNPCCrsdfDzRGFbRgA4nc6B8K4uqMjUL3Bbr1GA
tOdbt9fX4r3fDWVIcEkZKXo8CajttFUQXRTzXCinSXSId0OkKHempfjzPUJI6zHa+m8al4+X1NSI
LixV6FyAoMO5RaV/X1noHv3x2rl03w13GQkUncvHo+AbpRDNUPISFn12w+SC/TTYw8GJ0ft/fqjf
bHqG8vm5NBiE2vZ6Hav3TE+4dsGsi/KlgRvuoq1w8/wov/lCvC6gZalS0t3aWmCrPKwav0DXNIfj
cE81atl1Y9W/5S6/1i/cvKTrvcRQnGEyVO7YbXaFRtkUt2nnXPD4SN7EFIxTWP0YgV4mNw/Pvmqm
h7iEbXslq/vtuGJNBYAaGEZ//M3sbEnpDDXOpaiiz/DxcfmDqOlP/t9Kzc3OHrz3/401lc4aLQB2
VFtqyqRV75sgcXhMfBpZfkybCiz7EZu3Px+J3bjmUuu+V1vs/IBIY5tksbw4US/e1FCfIfab/hVV
wT+EZ/kk+y4vCkeLd9LXYl3lX25HMwYeqBReSIRfJkDFS/uy9RfrysX45FutowD05WwxDgisx6N4
jYWGCWJylwjR+BpdxrrCZdKyjkjwS3eX0ezQZONR9vn5T7ZlIRBrcQgovq/JPymxvYlQhJOZvBii
8tINg8GSA8z4e08Xw4Ol0M44prr1KLcOIjl3tg7dQ26XsrvzoiGkcFk08Aae/0FPTj8FCFiSMGVI
O6gcba4zRPypKS3oIQx1tuzLuojfj5O0r6AF1uX8JbhdZ003A9AvVExyZrX5qNYUaDecxxKRUD84
WpQ2UTcvgxsRJg8ZTjBXLpvfTIpnAE6q+5N4usXeefM0LFDP80vXRTAkK6zrsjoQf3regWgSyIFI
UJQBpHz8KZ//DOIfLNdmjWATsSX8FXvFu7nZkm4ukqAPonPdafmhDXK6JJFt998xkqu/U0xfSqBL
LpRGOiUtXiUKqel9TkPgdRuO1qeRyOZhhA36Q08uGtt2MqVoY8UjdkU8VaY9RdJCpLIoFKogBbKR
B18P9IGqSPQp/QpbvkSJcS6QxC3at4hfZcW+xlmg2C+BPVMKr4vqVpYuLLEK55Ieda0ZYZssjhr+
7xPya7jFpNTg/TDK7RMyV2VwbJbaCRBJneYvk2kpq8ct2pfHsuiDet+MqDLu6N8VX6qumoM7xIAC
iQOcGlZf9wjUg28F4ptGAg0dCLQ3P4QZ1JZ9ktDi362Wfp/QXkQPMEa2pWgkstAYI6Hqia6ZflsB
wEShuJ06jENSe9WKElZ2qHOsM8ZELvPbCZQHWEzPixDsmTNcznDmooExGDW8g1TrRTd2bGq9A3GY
SzTxlL4siorFaY6a6C32E9Z4INCL7ic3LrH2G1tiKYcmxtc8XWVlB48/7qHDhGkbgZbOAoiNHYXp
/ZLO9btFwBbeIYOUFijIIH17pHckX9bGQn5XgO2rd3bSVIiSFVB4LJFMH5eo7N7oyFJ4aiSJAwA6
nDWWXUgrfCtDtbyJ8HrDmSiPe4HL9UTfpNFFGR+ouACvoPlIbXyZlyzYoYs7n61IjMMu6hSmZTrE
ETXCMFomS4ypU8+PPniE+A3pkjaf8TtBen2A5TPdpkg/NPRwwRIcCC2yF1Y659FNVQXmHf4MzgOu
nZRo0rbrP/qjnpOj143O51Ql2fegA+lwaGONNoKaELdzdYKCZpgGaEtWg7FWxkPJrx0gGzM2NybW
QmOHIUxNs49ljdIP4bCIbw6C1oiR4jqkjkA9hldkKh170mVLr3rvRJ+QgstvJZ4r6BDYccJHINM7
W3PifdVy6e8iByDIYZL9gnwD6ZS/x25V4dZhj2mAnJno85Pb4PixS6sJZ47Qt9C1oVOwsKtUjSeq
lzTO36TRU3xs6Dqjtpnhl4O3rBgELbyqvu2CBeewGaXJuwnnE2ePVYf3BafB+k3n04nBfCseKWZM
qabgAU/52M7Azw+FLKKPdugvL4RT0PuIrLB7M+OM8RE8ASjGMYsBa4R9P/GLigmx43AR83eTLH50
N1dli7wJFvcXmmLDuCPPcmmrDRL5YDsfw8/oteivpR8ivTM59vhDlFGeH9qO5hxd5AiPydy1MPyD
dRp9wlpy+dtJgvobstjNGwR+hweMsb3xJrES7KDKFJ3oGtrzzo/rqd6H8WQ++nDCUc5AZELvM6vJ
m73XRcl3k4ahOpXKzp27KliWj2EWWXgNhQqQCSJwICHCzve+5sto5ehQVd7FLWkTn5fJXr7GWUMz
2f5poCUpz7yeFxfNiULS6gdVVH/tka275BHCVjslYiw9C72kRyUb+9XsrF7DNEWXdzqubVwTHNpJ
RzE2qLTU4VJ8a+E2oIqurbQ66TGk71x0gIT2lUvZEWAYBqI2rpvofbXgky4m8+AqIh+CrYBCcZFf
HszdsHMHv0pW6dGKVmIfF85uTltDuw+6J6rR6ey9ctjRDfenbvE887wOo0aB/O5cYNQkF7/LVop6
pg8THNk3NHcFgp+AE/TNYjGfO1zmvK9OafMW0J6jnDArL0ck2c7YKY6usVfG3hXB2GVYyouPoQBS
OGgVIpztrjaoy1JH35A8FThXBrBy90ITc+yp1tfVHmF5CNWOLJwPTlXzNw867b3RfolfVowLb7Pz
7IDzHUXFcgP2hata11P0pW5j+ytOl6iWLX4cvvRDG6fP2bLWb4Os1YpjU1jm1kvoT/uybeuAJmxS
BMcKBKfzAbfclttLLS4CKwAUzrRlavyo7MH9aHkcjR0KJoL+8+IVP5o2CybMNwuwFmXf6PgGsXOQ
CXSyi88e9K27OhdDduhLTTCg5iVtD8g0LP3BElWGQ1PZlF8xb4vZeihJfC7HIgv3KOMBKUyEj7qU
yTOB83E3LveJO5svM5Jv8WmYhDpmmY9u9aAXOpMRbW8k7hOr/dIAOcGDodX6oUq19VcCdTDeTaF2
z24IWAzlvyT53tkWh5BuQVgcUJqtzRlkTvh96uP609QiKoxCHqLUe4OIgsSioKQViiZKg5ihXQyf
QRQwiQ7AWnigcCnEPkYjZ7gbzKR5OKKhrd5nNTKJZ+qt0jqoysqHQzvzA/eONWbZXhVNY05Y6EH1
BROCKFfpqfoVdTMsCHIfSUa0nmY8E5tmAuGE8g/CtReyn87fu6b25Con09vv3VHEw7lNF2zgUhV6
3yYBmncXI3uJt1AoBzLxzrI+JnnSypOdDcgdJDMP297yWlrOIH6Ct7EGvoAfmfmuhmL6HugQzc22
1tPqGGBaLLtoCge7BdBOvV/1QT2MhMLoI0UN541TmekTP2L+BHFifpsir/gDQIH/fRgzNlpHo/5u
sBDr3FmlVx57dxq5MbPoswVg4geurAsi9+3aUx5jZD/Rck+C72j9pQ9pKfUb0Ivem6WfQqKbpLQ7
RGrUeDZ9A8yCMiSVBr9B2+JQWikW7nEk0fkEcQnYrrMa29tRHZF/1UU/xy/jtG3wwEpsc8S0qgeX
VNGoPdbx1KWHduiXbx31tPYEXhrnL1E0hb9DSRs0TqBSBI16N1GAK/BV6G9E7RfuSc2pc88RDpC7
NSJJjjR952/+UKAgNQroJ/sFXs2D3f1v5s5jOXJky7a/0j+Aa9Bi0oOQDMEIqkiSOYGRTBY04A7l
AL6+F1jXnlUy8yXt9qjNapBWKiIg3I+fs/faETz11p96YwlhWNxIJ0++p2HEt8wNK0SoZ0oy9ASD
F8IQbJWQ3Mnm/00LkAGu/IHGm9tlQQmF2CrUsq2R8GxYXPK7lDjRY2lb3VvdIgbkZ5D8s4CZyPWE
llcMSyuA7rVICj/U2eeFv1TKnCwCesompQ6c3xYGeZSKJW1isSCStQSRmzfRLdkSPfKSNndvfJ79
eJHVgANId84oNfUejdmKkhB0otlZQb8avS7lMWpmVc+svrlvlcqwEblO5S9QESV/dRwZ9B2lqzoA
K5TDld83b/oQvSUpZKUFRQpnv05Px21DwfnQEEgEO9dBtEM0glOdMitBm8hj5l1Lx464SKmZeCt6
b3q3sv3WlUuMpFa4nIwhOcGKsGggQo8jrmfyRLe0wUGpb3gf4+96nevXk55Wr72m9SeNsvWHEQAA
veoJ12hWhJCWalnlBpTAgHjfauny2qbL1NC4qwlJivXKSjXpXjX5HI/sESb4ww0n8yFCK16Tqyf6
fZqO7qlnnxvX3iT90xB2BjrGLCU5BLVrS32PUicksDHuCjQgafA0AcZN9jUQJvJVyf7NVn2nkSFE
H8pQh2CadFLGzYZFVmmx9mOEoQvRi6avUxFFtpccfPuVTEuhLpobTfdWF5EELGzTJnLOmGx/obgh
bxQLHn7JqBEgAi2Tezi4UXNOdFihoR6TReGLoGG+M7Xi2iY/04IjKj1S06WDWLNTSOOWg6yp9do0
JZenS+1UrgXB3z4SjyC+GowwPSJdNBH+JaiWgefr6VvmmNqzjaCKkpe6jqfypSqN+66E1ZyP5gHK
1bO01JVMZwAnac2LSAyraNR43OOQpGWvvhHOtHFsf+0itx9bbTPicLqE0sJ3PnUw4heWrNmTZa5e
MKVc14HqnrOurtcx2lqKQP5EGOm9QyVwBjVtPiNRLUrgWcx9NyAF/VsNgRIJ2JF/ghRAEu8cKeRV
qylrby3FFogQdc577VNjTbcCxVoq98SG3ycA1VbOUGxUYMtlEfLOLVGCc4jSnCPCn/1QJ2u9bBEC
h8XJ8nA612FGXjqiXBtp+NJQSbAIPVLZGokINHP772Bvp7U3lNEDsakeRzZP7cmY0m/SKAhujM4j
jdk3k/0YVPvUaxuS/mzvptO6bmVlFpkmdRE8+vAIJxE+EMIIPF6GpLMHYXY3xmW10uWLlqwSslRu
lemeUkRgckquetbH2W/ODBQKiv4CzHbhRB1JidlLaCIKVT04gY6QJRcMt6zXCBEJq3R3WmxedYU6
e960ciFY69E1GlLYz9Er0FD4iTvd6Ijlkeoh171VD1kSQRRZpJP3UFMmauZEDADkMjAJiv54RLBN
bIFozC60lFcp+MdpOng97KDeyxaVlkcbDV3DguPHKh5IDY+PnQ6ZqSXRaM14dFqFAR5VwS2gN9pT
CwztDUxnupJG5G3GwlwAQs8OmlU069YQP7yRo4XG8Ojowb95ZMfnTUCQbcqNQTqQXLpGPG6dfFhN
rgv8KWyvynha2expfQC0D8r4TZqJ19rK1n7YJcugb+2bRDpH0IA/kryYCI/1CIDD2rUNWnlX+FHy
oBMUe+i7Rn/t5NjuEMn5K3ciSjNTwaokPHSdeD4BKMq5dbE6rQoNd0ma38WupR3qVJRLq7CeDQrW
ZYwyeyFg3S44BFxjLm/OuqyDN8+rXiyaeSuyWp31xJl86dT5tSRG3WefXebGNC66OvnOPKE+RISQ
LQtifVy9ujet9G5kZUCsqBaDdHeghF5HM3mw5LfCkD/8btq0lrEXvo6ks10FAFPtxL+T2NpzPbro
/hQi48MH0bucYlgVAgAfK6EFV0XDPxLoAsSiHf3vWWw9B7b9Pc6tR4uuJyxd8C4LN47gAnScHxFl
XsYBOx6DYacQF9OO3rxGRO9RuslZek03Y//KQmIPxudhAnLLYBHpe/UUaQLmsOEP93YZe0REOOXC
bYwl7+82cz1a0xnFutPsoOJSxhWErYW9kHcW8fUL0yvavfDKKxZoFAh5pk9LJ7JJix38d450rC+O
ufKtIgLD324cCp+FLchJbMWmitvvaRKI5Syaczg5hkcq5eoHPOXgRx/66T1vvlwAs2E6a/RPME27
zRAASLWi+8wEfKTp0XACgEiIhj1lOlk1WrxOoJlmlPmHQfNOg2kvSYXZDF71vbSbZNPGhUyX0p9u
2NY2VuGf7ERd1ZT0HaK9pIkIDylLc+fFg1wF/mD8RW4ROUsqwPEiN7FSZ56V17G61CV9EKk9iCin
8q/tS+tb50gLPbRTYtD5cuJgD7shtUN2S50BQ2d07p5wB2sf2N95zqcVsnmrhIvL9oR1xdnhnriF
xl/A6qXRsnKC1tibsnGDlSC8i0BdC3GUBIUACXjsV0FhdVuSh4gvMZNUDhuzKa/Soi49dhojoALW
W/otOj0H8n86umMRCT3Zhq0233mA8citk5quE5nIGgzqKk7vAHpCodeb1NTu7bzGJbZACuvqzyxr
jbc0as/SdnVe5c05zmX7WCHF5YIOonFPvluk2kYVpdk8jGVc0R+ZhNx1dDDyNYYhHMVViPp/y3gO
tCQjWsIUXM2L1VvN8ARbQaPzYOYBQXx2KQQQORHmfnlR3In61fLFaLHB5unK7lTyapti1Db85yzk
tMvCDeevQlunpKEl6xiqJXGzZa/QaHaDirdNTBDwJgMK/o49VhsW6KTMK7Q8Bl0UNPbvJSEbVMiA
4O1tX4r2m0ns+Cvp2smjVaadR9pCr+i+0J1+miLl3bEN4JdQvV290FcxrSUtlcFdZLT3H1pQ0HP6
vIz6IxdKsF/kVm4vbdspb1QM1HiFrMoedwDki3qld1UanWmGhjlrW1bfx7HfwjUh3ZiTv8p3ZhN0
nG9lBYBsoF3aL4HIZYoUU0e9hV4j+V8Ty4m5wxgcg5esEfemgmbcua6zjnTBIlakw0nSziCyWchn
EyOTuLIVZodN3GjIw1H109cn44nWK2F389TSGadDTU7P3NqdenUDVjZ5Q4mNo2RM9IxTpm/EDTt+
0lDsdl35rDXgw0mAn9+BcfLFE/fRzVZt2wXYDqykRyFLusurV4c6yNHM9wicjwtq2EDmOu3kRkMX
y7CBthPPP7skqTfiG1tC/u6NCZrhmkT1YG3kZnY9eUD+VnGbW827PdQujTPH0paxiYUFp1w3vOUE
npL5OOa0UiK3gDQ8hXEF2akUBHHYJQlnTlCHD3mdq2djLMNwZfau+aOwaVPAdLZGuRyrXBWrvHR1
4yrRW1/h0cmzu2byriNari9pV6ruTDKv3AeOGw7sk/7IytV4GX1qgpcEq1+S0JAOLe29DVT+bGWj
dTRia9DW+qBTn/l1Jox1LUK3wQ/hTndJMWr3fZ0ExbJTtqDDbswxWQQCGY9uN3n3QVjKEuR/3t/m
IdrnRZEazbMZu+Ii6qm4d0KXnCH69BRnVhuJkoC6aVZVhjkWCx0H17aCzpp/MVb5dc7h2wilZ6Od
yVzl8+gWnpHTyCxsd/aghWQRlt0ZdHXzxaf8OrPiVIROD1bCjAwAYfjzZCJPxrGP9FrfjZow+i2l
u3sbpNVTjXRhjUXOWI+DG16ZIrDu0frle0UnbmOVpCT8eUryyxAZLTDqIYsZGso15mg/f5GUvC0q
4xyJbh1n7qJPB5qGpSbUcXJi74uf/evMiphWZsmoO7Fb+5/HyEOcG1kGfW8naOdtW45xF8UWsh5d
hzdfOO7Dn3/cZxwHQzLuJjcTzdwM9vyslzU6ni+Os93Oz4KweTMa230BmIf8rRRkCC04gQUVKTU2
WR80xB21DXhzFlEFLnH75+/yy4PFPAtG36xHg67JwPXnC91J1XsyDZ2d2duCjxmabWWW7n+qPEBp
o+t0hHXE0AzS5jvwj1GvUSdONTrGxBUmhjsos/wYlIyl/vxbfhn1zp9iAlxCoeu5oDh+/hTl59JK
k3DahdI1yLjsiivpWv3FRU7EcSvqNlboJF/MBn/zpOJERLAL1RFuzmfwBcIuB+OmN+2aJGBQxo7G
8AjgB9KR6YuX4jf3atZhWfBYsYf+Ym3PEq2urc6fdoNZTO9GK6xT5NvNF0/E764isFcAb7x6s67s
56vohzTL6omoFGDN1hlPpUsQfQ/3v2vralNYHCX1CHfOn+/dhxz1p6EoP2gmiKDnmwOSPmulnFiO
Ncns046JVQxIMRypMN02M3/QjVWcoIBgdPM4a7g4lhofR7qm7nwsIp2jaBprYCSh5jJaz+yjWUca
zVzI9birjdl29edv+5trhIAGMQZESI4Ln1USg+/VejAo9OCKjpdNti2zunxVTwT+6cmAgFMggf3z
Z/6ySjHknqloaEe5/fpn40eS4wSsmArvYiZsjZlkq8JKmcvF6VPJ+PfPH/a7H8giNaObWaFc/5Oc
TPpSJVRc+q604L3DTO8hskktITfVi/W7EufdwzQmxsufP/Y3LxMifvCVuKDBAHxWdcZEYuEm9ujc
tXl2CB3UE2XB6aByvjSw/+ajELpAnAPcM0sb5yvwjyXJHXNEm9IcdnZQ1msSoPBFW5HX7ciIyb7Q
gvzus3hnPZ8FHynKZyWZH4+Wj9F32gWtLZ5NwmpXhkUziUCQMfhC5/ubxwQAMJwfBP6AloJPiyA1
fGw3DmmYIXkRQOYpkNe6X2T7iNvpU8TRxvvzTfvNsoSFGi4jG9qMlv30iQ3b9KDPK2AWVnJT2rlO
q6Ww7v78Kb9bIMBlIaU0WfnQl3xSh/Zahczc4IdlgBbfJp7eMy4pRu1tXJmPmtvr14Sn2AsUseUt
WVTageGu+zIUqBAXpkUqQUj+15rkYsQUtAyjLXPn8Ys7/btrAfeO6p8QFeQvn75kk5SVqG1t2tkI
01bN1FSrtmu7L5aC333KDNblIswy2c9oGBWNwdDXwbgLJ9/cFglTEmlEX2mLf/fUkg3NosPPAQoX
/PyGxIXRhn1YT7vRm7Qrs7DVZmQiw7EfccnHzf2PWPvXyVtdNdVf7WeSPrj0t0qMNWll7X+fxXt5
39bv7+31i/j8b/5fZO7PTJH/P3N/WdXvL//14z3/r/uu/om8P/93/ybvW/q/gplOZ6AhttA38E/+
Ju8jj/uXS/HhQyVldfkgov6bvG/5/3I5HH9AHiky2Tv+H3nfsv4F9QlkLEu7beBWDP4T8P4vaHaL
rwYKBMGgFWBX0j8JWDGZ0P3XtOiGkeN4EzPKW9LlrhdOp7RT2E0VCd+kkdR+ay2SiCgNQBZtflVo
Y3t0mzxm5JUzLAizWl2LmEgMQqpyetOBF281U6cc/scFvvm7pPgnvv9z9U2RhpZ9tljpyBzhRps/
P9c1yHgvaOvoJjEn7daK5nhLM0M4VpvzSLh4kshxHzjEBmRhoG3aysjVvsAufdpf+Q4IH02uGH/N
/JRPF412EzockAs3FDH2OZw886XAAMmyQTL9okHmvLJlGz9+8dM/vdJ8LDcIGwi/fP7DZ5ZZnAyN
jMymuombMnHPrfLKZ6dwzdNoMuy2vck7TkJEDwmtm3nwVhnmIhCT7y9iL8ySTQEu9dZsFa4KlUXY
rL3a+GL/+iRkn78i6mEfmaILCeWX/asIrWbsRJnftMFYHhWzoEUcNGiDXLMf5ZUuPQPR/uCcrD5m
avzFBZrv/T+q0I9PRwhpUoXMCNzA+vnZgPUGZCJoyps4qU+pLuIHOyPDtMODcq0RNr93aTGSdSgH
JDq2Ue8aia8qyJN0n43xV6j9X24XW8hcnaDVxqQAePjTt0G5FvRuap05a7eXWtUQx2zgHYuiHjxr
/cVvn9fzn347n8b6AkeVv3xq258/TXNgI5R+b6P17TXatqLpv5GJFB/8ohneCvqmS7fxabhYGglm
XT/2CLGa/kgb7uITBtYxtXHkJvIbymG3IabBiOp8R9J5s50YY17pxDB8aQT6VO9gk7RYGJEJB5Sp
7FIsjv+s4yaIt8oxG+MsO6GIhyaNb1kTy3wk2ZGvVAbuQIh5TQvOI1P+AZnnj0DwWHedYf3VKlft
IUnodH2zuUOv5Q/AKNvLF5d2fmw+XVqWRprNSEACRI2fyunJnwzeH75kI3Uau3RNjBM8ynJjG3m3
jXIR7EbmZA95nxuMDTpFpHICSClvlvB63h3d7puvHvXfXTiEwFRS/9Yo/3zh+MzJ1iThhM3kOIem
MdrLYHhiFSaVd59C6DmM6AvppKbTEpVi9b1vexYFjaRhX0+tew1RyjGt2vbiKF+92XH8v7psH/ub
ZWOQABLw81d0BopOWeYGC5UyTiQY5jdOGiIyFGTeNw35yanIrzzYuAe0tneiFuqtn1x/Z4ipPeOw
/srLOj9MP99H3JQ61RCvI9D1z6/IlDJ8h4MDjEjQX170wlJvk90ZJ06DTbFBtOe8TL7WXKpAmuS6
B5ZamI4YjxBTyug6K80ihrEwthf965Xz142NBuHswqQHgmXll1fBAciVDF3rn3kjq507VNPJV2bz
bBh9sv0IlPY7EmWtyW4PeZpq+8qovurB/OapwtFIh8LBZMJh4NPGVpgFVYATNmfkAuJ5DHJWEjF/
naTrxLNdNs4XO+nnnuW8AMy/l/KD5otNFfTzQ4LEtuhyzVFniguezwwt8T4vZ1KWgZ6o0koG5Uky
LRMdrWNHWNlqwO2lpfHwxTnosydx/ibsXrYNUgBfNRv8z98klAPIDOEP51iPo2PrN8FGdFInNjuK
rUXt6Mk1odDhWuHLP8IuZdSXAJlZ9ZVH1LtGYsSU9k9+En1BPP9lS2W2Yricqeeyj6fj02uEMSwS
VBz62XNVsjU4OuzZUJiBZJX7bFRoKmyGqLQXGcZ/sfD9ZgeDBwDrjE+lufh5dTbIu/AREnJUa4R3
ET0qn6ot6crUacC7akrjZDe9d2OVCMajkEAIFI8MQLSGCGso9GI1Qvu4GuKxuvIjrx2+WAV/s+fx
4NArpKXOwfKzB0XqiF+VNO2zbqn20rUWkWiy674T31cfYydpz96UccYseeBXSKnd1y8u0C8FB5su
18aiHczXoI7/+ZnR3TxzRyOhBqwC7bEZCwJD/aZZGWYEgaxuk60njeQ6qrUYSh4zxm99xMAe/Wig
LkFVf5Vz8OsK9/P3+bRTdT4j+owWwpkY5acoTvYYCv764jf/5qEgGIOHcg5twSX8acv2jT6t/cg3
z17NuGvpT223CcOBXk8dJscuyqNjCsViU+qVeB4y4UA/6+UOJFm2i2MNSj47bPujKpNmbQRd8MVD
+0ttPrsoLfYdjOlzNTrfsn90hiJX+SGUJeMcCOUcbLJlnnso5+h3Y50+pGfWxAeyZX5xVeY7/fPe
MveG6LyywUAB/FybBwyyUX2W5jkqg+jV7Bh7OF2P+tk0kNqYk7pNUYse6kB4txYRW7v4o0j/X3wL
msuMXtzZ8fI5/SHIYISgizTORMNAfGosv1l2mhuvU5ehNcmbr8CfwhcLCfoynf9+2bVfdaB/s5Fx
LjUMXgfOtjQC503mH3cAyWXnWYM5nem0AAmrpuramHz7LUts+vqhqsivzk8TmviVAjf7MjW2v/3z
hfhYFH++HXwHIL9Yfvgi9i9OdmWI1itt/TywhFnrwdXFczGXZxHxnZjKcTZdujzL3E1Jw/pkx9K4
H8D/vFdo7NAj2Y54DqOslctG1e0ls7pmp/W2eetJ4RyceSOMkr5CAOJCmipxTIl8tJHuIyNINjhg
dZOlElbegi5XBd6E45Y3KSrXP/9QLuuv7yNzRc46c0ubBuXnw2he9jKLOvXvSjBH7ntCOpps48nx
bkfY+Ye6pOWDS56hrJfflfMp0Ka9cED8xRYbOfY20c3xWJfmfZS49nrQAJ9XTJPWueNMq6ix1Xvd
AAYjY/OptnrngHxK7UCOeTeJ1jTfqLd6csBJpPy7shoGyzrLiXTsVR+olNIcUuqWwYDNqzCMdyOF
4aol6QY54Gy4MOYiDE8FB1MNLe8ByE126s1+Ld1JO/QtsrkOnBxQzdZZZ7oqn2QReTfCjxnzGVW1
q4I6u3XsIeLBN3i2Mrf40dKOv/uopTRu1c5lSAw7bJQPYyC6v6ZWmmvglSSZ92Z0HXO6QDZiTptm
0KpvHmLPV0JLIQfGcx0CLpWnpjIxRqCXgpLqJaW1TWNPXiPGGLas/jwqrO/+ba/KaufTHriVQRMf
CjGSUpSFZD54j3qi3Y51DC6RGUxGJ6VL3ioXvM9UBpgAptbAZi78vQU4c197zUxGMJdDkcabzGu9
/WjGA04tE/hE2A+HSZkkPnP6vE27XsWIBcb30ouzE+6ZZFuU4UDAc64O0pLNbkhs7dEv1Xs5ZcFJ
jWYqSLsN410d+ibCueIFZkuwZ3XXmBVBOPRTIz4Tt6QdC/KwycvukvHKrpwbI097BqvTMcm0ABNN
Z1Q7Zz4/FNLq74q0pY6jqfTNM3JJZnVjDMs6htCx+PiXbMhXRxHXzn1tZPuw7Ip17aVuuUDNHB3q
Icj/PpG4YjCXWtOyZraTcdJK3uA4lc4O+GUFxDDRtzAMeOUkMMDb2AGbyBifbYhAkWpXdLZzkJ3k
MnzcNEtyIfFGGa9pltnX1HXetmzIyO16AvEW3Dl5NSpjOanm0Iqo+m6F/XWOg+rAPUVM55ThkmOM
u6E7TwpxCjE010PQJ/bYPohpGJaxdJwjFhEfUW4+LFtRV4sMoRKoO7vIDh+7USTdpFgIiSq31Err
IbdtcW2MsHIQ3Gp7gYRo7SnbPiX4x5ejPfSvqpLVTRlo1S5ytH6VDCQF96UxbcZEEUcDNn1LRMtM
ywMyt0aZGFzLMrjre386lgHS6XrWBkMk0qG2NyY2mqivlsKOjeeg9+tkoY+yWXWFmAS9bsAatq3H
FyYGM74BZQkSwA6XCm3xxwYB/F8egbeasMOdngX+AWFFuLHJfF7GqvhmNJ7JUhq+FBFSkHbwvBfV
xU9hExlrHzfjNsIlcJMT/rsUdamuPlbFmNfswja04fTFF0tK3FLIrZa8jC8Ti/NJklu6aJr+u1Vj
AUPoU/Vvtd9kTDitCseUzjupxT22nra3XpSjmgvNjfZi1zovhip4cdFH8RCCwpl2xVgR31Cz+mkp
oc38Ts54vedvDRlnGCiRj4xjHTFtkPbW7cPpInOIhAAYx81Q9OGy6fTmBm3/uBlxsJ21oo12hPQK
9NtlcdBQaJhIrLSxQklICvLCg1qyJuU53US1Lx/9VA9PoXBjyj/mH4sEDDPYu/EuNAO5V7orngWW
jHzRDhFLiuC5Xk/KpY9mOewyTZ3KZwxf/OaPmuvj6uWj695MXb2P06l4C2WCoLNw4nRb5JNYAPXK
rjXsNW/ATpwny2nUjyIaqmtEGf7ZLSrt3uzkuG+U6WzqobF2uteonWHDLPVChMLQflEmdp6LxFZj
XBumYtm3NfLWNG8vnj/iiMsnGiNYHsXzx1I2DmZ7ESIoyQROcvMqhi18a6alR59ncPZsOeY3t2BV
D6zqwUxQ2A/ssoRq1OWC2SsTnwR7S1dlR0szpn0xymqbyTE7Nj7+lQShHwSY0RDfbK3jREjeveJ3
VuaqYcx9dIfgqWBW905oKEd4T5hQBstef67c5K5U5rjVFDzgNO4PfmRFVwBh7U2dT/51y/R+x8jR
uQKnqJaongBLkrsN5bO9H02VroLad9YmgdDXRVzcuJAL0OK2zq0/V5tBNxNrPs7KTRoZYklF6GH4
PykFidbUcQiFU7CmKJ3ek8CbrnuANn8fXtK5OEoTULrw37xlwq3a5j1y5tKKNFBlXobiMpotmFqs
HymmcUtl0AR6ULVLE3Mne5sWP/m+OLqak24UefAHXUXdolCV/lDQbt36rRzfMD+5kBfzyFulUx0F
4E3bmTE3d5C7QCYrgZHX1ofm0SZeIuKop48HzGcm6nRJkd+k457wrG4Z116x7ccaw1wos+s60dYE
Og2LGnXsyRg6CwNnhtJxiNRW9rq2UoV6r9wBoTHp8fsMdc3ako5xyj07uTcz3d1XI+rg0ezDDRFO
4V2uDe3B9NrqjACaw4IdSoe3ire+YPm/uMjoz8STRvSYsXB+R6zcPHwcuj7KPelWya20suIdrzJd
+RJqRtlkGJY0111Vjh0u/IxOnqH4OiCFMXDYo/TOHm1keL/whlCljd9yPHH7ibBKfC9mfapYmrc0
r6qdp5cIaXXp20vJhdx1klJzZRKutAt4wR/xiKMvZn5z3X/skDJFZYIRdScsq6zpZUAtXzRdyls+
dQG7WTWZywTc6Tnt53fZpGiLZGXdAY/wbstA59zvVOuKcMpoleVcqc73OWynNPosXjM/uB8t5R46
IbQtZZBx0TV3B47OmXjsHJ9GReIxxOlT/7aMqrkqnqtSFbnud/DBGj8/i/3bASASjNpcN58FZQWH
iLpm75aV4p1r6dbNhAwEfAulJH3DuY4sp148B/V8yMITk/IGuH6H44i/iyOdStkbm6cIHfEWABWW
EWQQNqpAO94nqeG+BebQnuogQ2HpE7y2I8C8OSRNZULknRr5atuEhC3Q8yWggCf10DZV9xAJXzv7
VeJuiNgb+qVvTOWuCpGcLkzN68Sqt0y+j9G7o31jZ72rrUc5aN0pDfErIzwc7lSZnLPQkhNWWz5u
kTgeZnIkOT90rDRPrekkxwqtIfJ6STXhg/71dh+9fKyIJu7aUHvSqXrxRUmruZ35PO9gRZAWNnGc
71IEit9701MYx/umBawWmckOj+omweZ6rPk6z6w8NXpEohN2seVX13LyEbTWQv+eKFhzyxJz7GGY
zEvjC/sOB8TNmDoXL3eDy2gN/o51tF8EneLLw1Wj6sJRX+CiqsJYX5gUGqjgUm3Fs96US+qVSFuC
L6iXojK1VTEn1FmeuHNQ3ezoAI2gb/H553DanmMPtZ6R+fYmtsjVsrzQPUxVvLdTtPC6mSRPvhe/
MIahcotDumajV1lL05Q+/G9mclk7yq0d9yO+2bGHIIyr9w08cDksMGRN46ottfpVNKls4TC24akE
/FKucEHaP3j2wmA38P3S6yrO/HrpVmTteYUVQfoTzimKY/FXGQhXbbQxiR9lEdjpYz7q8w7gD2S1
Gti3n/weDe8xU1MfrQcs+PLoDYX2PU56byWMJkDGPYzbvMkB3GkVCj0vOhe+BdOPGA7TV8NJueRl
YyqW12mov8uk4TiUpkl+m5c+mzf7QPbCimhB7U4APCzdhMVsjWTBPI5+gWFXicB7aXpq+WXuNnGz
z9ApfyN6zcJKE3TDuW8QMd+EfRTLYEEPQWYgwU39mzHmJf8/f2gvzI6pgPDAJ1vlVSWmaA4X/ZiF
S8ySNn3HnBMAVIgSynvQG6e/64fclRh0o8YNzyKxujMUd07f8+IptRBnVt/xJ5dzrDkOVNFFCARn
dsXx6oAu59X5+NdS3UjGVSXbaqdHKaWUFRvMEz9qDzH3t8gRTbYf/2oTUm/lY8f73ivXXwV20W/s
2pzHSVZ7k2FsW4HON05smvQxXUYPRZHI5ySt1RvrOZbA+SjHNswnhvOpOSoERYFfBY961Yb6Srko
9peAp8Vzh3oZC8GQuH91iSJw+aOWJNmSn0L+XnqwsEAcXMyQq1wOTK3LIqm+tfOBNyoU07cinjXi
ic9aB22CczpCYtyKHfB91uZ5wtNmNsvOIFzixlUhgnZNjZJ5K88fbu0QrT9oh/ZioR/cuISbLII4
NP/+GpVo+B9qwBTnVRJa2ULFabmexOjMqPrM30/FZGz0TCQnOckKwoNXMv0yYDwwJ+GXx5GykZFL
uYGpM1wBbPir631r0clh3LEd3CiJ2rw36hL7fBBesTp4l0jVFAqYvk8VPxGgtx1daVmY78mrTo95
TG2l+Xl035Dwcc0766llEPQDTtPWuKsQuly47Vw/qs1sXRPiuW6zKQoXkVncFjbu/yVp3vpexPgZ
OkdeF22Tn2Sp8Ycox09NJ8SAYLsDANAvTB1jTTBxivCNLPoRaP50PfqSdD6c5vFrmehcnCZMQh8C
GBcHyxKPWNn0N0z8LIwqFul9cMtpt7NJ5crhfz4YNJ29zL0q2NE5nZAeQA/KuctEcfVxaydM3Jxg
Mj3M16XN2V41bfHqUXjfE4iAMUoVj1oec1ztSblYqtQgosNI3QeS24wd5z9zgXaS5kc2RGsC9+JT
GuvRYqJCuEc9x2bLOsjzEYWJuRkyTg04mxOO2zzBBJvzxGYMLVHkY6L/2Cj+3lGtUGEHoYe/k3PH
IoYfsmMeOu4HVV3gKbxCiHfOqZzamB3QHlc+OdF4KMzuqJrQWyAotG67sa7fAjv075pYZhZLAxfM
loH23njM0Za5miybRFnDu1UwW09k3rZrDWPYuJjSxHpzElO/wiFMEkmgJzOMWw6vBrYG+lo6ZeLY
hfmGWCQS0yF2XNlxjgdG8/K1IjXgPNVpHS10Lfn+0aCJco2XBSqdK9eT9MZvbM7cT5RVxTLsc+tC
G+vRzsciWWTSyb4Dp/BXTWvF4wpLnHPIyXj6kQ9hePPxuONdCG8ragvIhPPbneVZsKQbYt22Q/5A
0joTN5zHeOgNfGL/w9yZNMeNZFv6r7S9PcowD4vexDySwZnUBkaRImY4BndMv/59YJb1S1HZUteu
LWuRliUxghEO9+v3nvOdRajREHAjuiV1jzFiYSUsPeyFCQvcCrTzX9sRiX/YQKeKFlfVSm/RywQm
Tz7JB3fuG29xdDbLIRT6RhrYCGOKshs02xTwjtY3xkKCWm+WE9fuYmVJ6S4awmcc/kZNsaOTIYFx
SptXemgW3xA+dkvq2vj6c3ezmctAXXfukibBHArZyNp8dgk/r0h0OtC0Jl5uXEKrch6auZz8vN5x
HtEslD1PIUq/6sYXYEkWnJLhSej423tmGg8YFthSGp1fugzjYyrJcFjGw0BwH3OFA6nO3VG3ZTU7
veQKoif/CRsGNpnuu9O44ZrcIv2i6028EbmWvTjJ2OyTwV436OKuaI5pAHNaLi9zp6+ypv5NGmXq
LVhrxbl3quYlt7FJGRVIvbxRw+1nZ5v8dnkko4RLzWxsrR17L10MheV87qi5tfXZkGS8Kp5yOx4O
JKEKLmIjOR1VGK01MhjYETrR3mZtWs7RLZxyQRdt9UF1V4q509b35o218pxXy/Tyoz4ffHGEjSwO
0nqBS7v/YECv0xbpDOAfg71xCP9IABB9uvyooIdCLy56nYtdIceYSbOF23Ea6dkgESH8RX0fC13t
nVFcGdZkrDxFdCnT6ZCqyPA3UJ29Gy/Fi7CA28H780dssPiX4isnmZiQDi1LREaQY1o741uSMk/W
KNCdEQKHtIguD3L1btjANQ5qBIfDiZP2b8qZnGP22av4POe9qOOMwgvOavRqLPEb18v5HuYxvwiS
cClIp1qXMoluKrbwLd0j75P+dPu5lhABGRuBt3hhEal3sFTQbGcC716Vlb/za6fa1yFMlKDu1xVQ
7JOhd/F9l1WvY6LiEwUNRRnk9pMup11md+b3trLlA1ak6sWv4KHrIczpoCnis8HtABvXMN5nZjDc
h0AyroKAwsAtLX/rpNI+FF1nboTtX3lcqk8BcYzvrKcEDyyt9M8V/4ee+D90xEF+4QeZE2hRtX2Z
ytUkXwsI8YhKPJnf0zx/96dEHEiww8NFXMKhEbq/7UnAuE3i7qnrOsQupgYrIwnK8Mdfg/+aie82
d/vw8vt39+s4l+EQkmXkpXOc4tcRjRoaRR2fTdc663UJMv8ZZ4BFn8SOgUR1IkuPWMbicoUfLQz+
EET3qY77eS4Ct1pHGQ4kmbmu9WU6hgidbCWvtq+7KCEBagqGCiswOzJdKn1tJFl91mP9Eb4KWWoC
j8LFqkT8AyOpOEPESza//zB+1RsgPvTpO6HgRhv/VbCV4LnvVKj515VHPbYoKuYW+nxl1DHRPmQ2
m/fvX/AfPgCgoAaBZxCzCb34Sm+j3O7SipS661Hj7MrpKWaLIdGDd8McoQ5Vwr7VxDAnA/rBOU7w
QeqAS6jjatkc3MQNHn//hj4X48/fCG9oNoagg0Ly+ZVGSWYNNQHpKTjC6JF5YRy8NcBxNoST9BvZ
th+4N4JtZPnj3ptm13of3YzSrz4Cu4cxajq6mm2P9arU9HQ9tE141MuYihdd8YPNA79TvUr+MF8z
fp28+6wi3cN+hBASqvDPMz69C8xcgsy9liXEtwl40k6DUsTTX+qrug+/oTqVl6hMAXHZbtGtw7LU
Tl6KlVMJlD1lMFnTIsM6ifXcMC6NLptdH3nZ8fO88Ivcv/n9B238OhvnLaPu0EloAwb4VWki7Iyw
TMr+a5KE85OntxaoCDvbJigTNzSUnaPsqa59MG0vw9C0myzC/egb3Irniw49JX+TQTX/0yP568Ca
98WJgY0LbRLRIz9/lGhNK5e7sH3dx236KIQXblM7UQ84JfNVkkfmTTEQ4t0MA9d6Nzh4jHnqRZ5K
7Yye3j34cyEEILtbhZbbvikkmCuIe+X6D5/frB34eaFifQDHyXu0CAH9VPj/baw7y3T6SEvM6+xz
wvPZA0vGrHpJKPMJomP+sDS5wFlN/lriOF+Bj6HTOs/zfv9Oft00fD6o+VlhCWJd+LL2qLk4dHQG
np8DXTwE03vgAIqglVtchfPE6Pev909r3Z1dLcgdUPx+ddP0Zo3SuMvNa0uEqU4j8Y1xTLkVVWpf
mt53jn0eNPseXjRDGIqC37/6J5776+fOGJ3VQbwKnocvvy5QGNAXJY/aEBryqpcuHe3R9a9UkNPE
lt2BCUN28gvALcMgq2Xm1DXgwdn3Uxba2yCqe78vohs0p3/6ZP7hmzAQIPIlWOiEyO79eek2IhaO
3rfudZKjv/lUbCVDihzR7quX1grbh99/Fv/wTbDn4HX8PC+Qd/z8eiOFr10wJ4Y3AGPOsbjhdUYi
7opcMMYhCYK5koL4Bej+4AB3/dOw/VchKG1TXIqUFpBsQNL+/PpaAxTUrXznOtMcBeluiHZQn8q3
OiSwzkidlTHOYiRGvI8d3LOzOfr3bVCrZZr17i5quu4Pcut/Why8IZqs7sxQJePk53eEBVCvrMp1
r+nZuQ9NKiIk31YabSpkozQyXO/DtpknxERycV/TdqrO5NaI4xIooulWa0PGyfdej/q3AWxN/Yfj
9h++MD4lPmrkWWwaXw+3itxFLSJg5BqK6dzzbmxGWKrgtjwPaTMjG94+i+XP/WoYJkYTv18x/yBG
4XBFVzgbLj3aofM7/NuuJQdhB1CTnGu/S8fbNsJiNAdkinHMjsKR8lhExbQxAN7skmHIwXvMvvLf
v4l/OONRpRuzL24GU/6ihEU7CY2VTf0SOOqAOK1kHjfILTwBxqHaND0DzMME1ND2YRhpA61IbjI3
U0dLxFG6Iga5xjPYvioSSEhhK5P3FL3RtavRTgHS0y+SzKNF+Pt3/Q/nEhXZrC3hcUFD82VpwVDg
Jgkm49LOexwdK+9GYVA42pU730rmsZ9y/nhMf/7YL9sdQxGyjygsXF79i4QtTrn9Tq0ZXwbul1vX
UdWDUTP+7jWuXm1pcElEy+7fzCmBsJMY/EfLllC7BQWHuIxxbMDkSaHRLbIofxxt+w4aygDVJ25J
hFU08j9FBaVo6f/1dEsYyVRLm413M5I2XQ9qZgMIz17ixFC7MK2PvY4ieaWMQoeYFpXFY/k5Zxhn
qbCu01CoMbYe6UpIaJi1uo2nQLz81RH5a/5cpaMBFSoxIRkm43UQlf3b77+sf3jQAkoqFzcrbH2y
sX5e5kXnZo098GWBbnFPTqlnuxj5wHNsm8ayyLPuKhaxsZnGqoCLBhLlP395agIEXUiueNDng+Jv
T1lEzIpl931yaYGNHfQac/jnrQKddLOreiDuiwjixwYd8FuVWebl9y//Gc7286LBNc4GiAgTwwUA
yp9ff+zCoBN9lF/Ye1kVnx3FGuc+myFxtG+42quXz07TMOrGVePF5YfR+DEyjDrnDi5mDU2F7WBL
pKXTr2SOQAVESmtcEWlBw280Ry7zdhjTZLFbUe+1ZKBDXOvJNlIJ/5chaKgviQIQ04J9oLkLISk/
TbRR1MJXuW+sfCeg+5U4A29KK0qGvSLmpZER89CDT2uy5WeLXsEAGZalKlHmz918DanoWza31eM6
Kp5jvasfZDCFB5feyfEvFaE7Sx2E2aJxS2Z3xO8/3X9aWz6uZeLWkNj+cknrnNYq+8bJLhqmL4UZ
U0d6ZVjRngGZsTPCafxekuHI+TvGa22M7D8srl9vzNwRZ08RWU9I+Yz5VP774uoFFjOoZ5doCM2T
ndHaAsVcGDOjbe5k5qALRtJbbf9AcWD9ofr7tcahFUvMlgNwlhXmmD+/uivzesoxD1HqufQ889hl
IpP7+pXXMkzwpIUH7vef96dZ/qfVTMMIFavPeTVz0b8ah+LMhH/jq/TGgaC7hD1qW4s2FdbGF4x/
Psss7GXVEkqg5FYum2VeO/LSlEpbe1Xxbw2G2Xj6JiPhacG0n0/MQ4f5WZ+ycQ7HPsQrEiXT46cJ
jIuYfv/73+KXQOwZUw+JZA6UYyv/ZSP3zNCrHDWq66hNqhPwzfro2HWDgsq+G2muLmhSZSdRdPB0
h2LKoAHXDzCe8B1EdQRWi0p+z4w/BUA9N0jIuohXTJYuJKUUZ5GWz2lGdB0VYDZ9o0cotsMsz+Om
XN/7sdX/yAJjvHw+PszMGcq7yXQ7sIm/B8R2bArdrdHHDc7wrZhM8ylTXrcHp8g4O0mGne43vEOf
YFJQwtoOxEi4gbYB6B+w36bovOA6NEhvdETvruTo+GtGzEASYwbGWJOREfmoGF8ZFtlIj8dc2kt0
OAB45vq4TPX+4nuwPqepegRK5524zjXrzlHqrrDZtSbn2rSndIMAKVig2NReC4cDuEVLtnYLmoW+
lIbaZo0euyuPGURlyuwjDrTy4XPGF8kKFBABteLBLCv9mELHOpGxPL35sWm8JEXo7TE81ZsgZKcr
a8dM/rCKvz43XGmhpDDFt0gtMX7pEECKLcfUgORcl2g8tEFx0jrztmc7xToACfPXCfgfmZDvRcH/
vvqKf3Ig/7/5lLc/xNVr8aP9+qP+v7Qos1/+3y3Kp1fR/uxM5o//25mse//C5ENtbnChdlEP/x9n
sq7/iy3PQOtHxTxvRP/1v/7tTDbNf2GDm5NucMKZ3HeoNNBbyPh//5dh/SvAy8fNiIH0XG37/4kz
mZ/zt3YDmbe2N//zdbevhJZQixXB3p6uyR+G/fK3X//y1zb6k4HY/WwQ/M/++j8/+stWngFx7hul
5ftqAF1bmarwUD/Z/g6h0rRurNi8FUHuXBmtHpyh9JpHCQ/8vTSB7O+KhNhFXEmeBzLU1GkZWxUC
1xWpZePGYy6/QdNYTwuduJfDGIf5DyuQ4wW+wjgu2tGPnyR4yTVtye56krK6+EXUP6A+Yf/p3eYF
e6p4rLmZ3fm1L39MRWiu+sqrIgDMVnWTajK4Az3OHQYk/DOMYCQXNi1cf1LhCzsTOCK8N+liGCNL
XwxETX+0jH1uE1eDAd0a1p3jqPp7ACibzHUJxl8UOlznINFHrJPESu3MmmHBVKQI5NLYgcze06df
2N2QrycnDKFROA3cEtpnT1InTFZvUyAuY1YEG0azDsEsk/e9rAK1Jg1CRzIIJXufakaybt2xwA4A
BqxtnfF9mIpspcIBk2Ipx6MdiIzPaHLsHYNPd1dDbL8geTdWrdHY58JMU4i2JQS8fLDAN7YNxNZo
KghuD8Aplpk3XAHUgLGUT2l4lUrIvhklMazn0lxDSQvPsODQN6F/unZrkNFL0x2Ht54Z24tK7OEZ
ifl0KYswW8eF59y2hfJWfH3OSwJs885L40Atayyiu4BS8zoDDrQaA9kVS4afKL80fVwPiZZx1JZ1
t6wMv9jzhhz0k5TfA58to97Q2yU5dEVgD7L9IEW2AtuGcfPemwr/AZ1FTyJF3haUNXSy7pRywm0I
2nXXZaZOkWNrCDOJnidwOrDvLVUSPzhCMb5UiCDPSQXbcUFKvNj4OGvussTTFgRMJDt+hfQIYlQ/
KdXG+Wpy8sJeqirpr7j769cOTZVsScZnxsVJ68MPOqCSUsPQt3ZXkWefILrcKTAoaxZmf9P4brOK
ghh1WunCi+v9Vl8ygQ4fJgEYri+H8UxyYrmD+mY/0r6KIOSZYKyNKT47eD3g6asYRG/XZrshVyY5
k8C9F2E9hg+uO/jf+7ZVQAfjsl0xPK7O0ZjFH+CR7ZWgw0G1UE16sUEk711GNWj7UZZwCFQEWZ/i
aNmGuftetHZ8oxokXlVcJFtB8vI28ov6ewsb8QiKGPgzDwRD3bxmzMgbLzQfzjX4AnQ9AVGLC1GF
zQY7OTVuPwIwtvj93n27afeFRloLkdU6oSSN6RmrSurMAb2y1tAij7gv1g4N2XRllRAxVQGdkdDW
/tuYTNGzrqrwVHXzzAU5xEOio4DyQq24Tn2psWSL9kmapf0QtGOEInRSr51jZfCmR7fduHwyhw4E
8R3OAOdSm0ierQ704CIZk3Iv665az7lQB2HFAVwcXb+Lqg7IIGDYa4BkVn2skA7yphCD3mqyEhsn
V9pZ+RFqxE4vQBHGZRfYILMdES99kmYvOBq8I0sB/kzF8wXdfbgx9Tr2F20WgJItPCZXLcHPvEIH
GxemltrzE3mkgkB7cUmVeQg1TW0J7xjuVeXx5VVxt8xAg8PxVtOwDuscuVgy+jNCUTEx1/R1nWXW
s84t5zmyM2OboE0uFl3TODhPvAkQdQz0mmB4kKKFt3EQ4KJ0iPODl2o1o6y0fw7qIFlRURobNdYG
ILpJ648jd3C2RrSNt3KCPV0NsmeX8wz9jtQK/X7kktnCUoffy3cPv1l4g7fPY25GC+Z6wyXtjOrU
xg3vBnFA9CMetfTDQgMnVzmj+rUW0rqh6B6MbYTF+WZIpiBf6Ej7bv3ScVZ1YkbbLkrbayDh7U0W
UHhKNQIHVsRa8G0k1yjNnTNXz2Djal33pHLaQ+MUVeONZURY86dSMqCfBlIllvibJETjoA3DzRyn
BFRKhFwJomqmczsifeUePKdGZGGHtF5T10lj+96iKBFAcGlzxx9aItxtWEVjtZ2SDBbtkKfNDcPB
Zg9Nw7kb0qHbdbbmn8Czj8zPbfPJrrsxWWZDkT/0md6dJluwwLV82kSSyLbOGK1rfdCxWPRdBEea
jeCGy1KLRDRpQI5ai3ros1uKj2+kAllXo0fIDRpZKv1Jds6HSxLFZoyHDJZyEdyHpZttajslQYd/
O+ou8oVVoNhmqq5J36oq7vcysjs64mnxEo958GD2IBbRgukDUdbldB9nWX+J67jdd+04fYcZrK0U
6rKzGspkF5U6ykZfzcorjrz+aDBj3+IxHNiAk4CHNZoIHhka5t5+8gQfMFh3dVPf9WAJv5M+OfPN
0JQ/FAQwrGhZTe6SzYyqexTdSa9hvnV2S1aUHoUTjlAvWNGd1VZ6H3YvgvAHpHRc3TRfjkhu9GJg
MIb5iewge1tZKU0pBtJ4XLKEKYcflkB3SeOgjEFieAWZB/eL2+mnxiitfRcXsyKx6tZm21kbVSFn
s3Sk6loQ4xkmLh0dwhS5y4DO9cLVRwHz3gp6JG7WNGyDuvBvKj9JOMSy7C6pVLz3ewLzLK3J77Dv
W2fXFvaBUQkxtIjzYe1z8GyNIJYIFX0XEHk0x+AIK9ROJXT+ZySQ463VcwdFLR5lINbgdB2NsreI
i1BVcOtIK72xO6O8Z2+utzIUEucTisslAsSGu6oRjCbs3A4FniOEfgzhlZ8d5uyHNgwYLY6FvA01
e1xTD5UlMSgyOIfMP5cet8du4TkivDaJoz84bSrfGlOfdomfrGuGSbAp8wyJaKDcp3hIuzd0TdY5
bG37NFHlfrPaXHb4xFCEUAOFww7tVrtHUPqjGPN+SY4GFs8sI4KJv3IbZGkXLQdwWne65ge3pYH3
Q6MFvc4qr94Lja2+bgrcXFjaDL5VXMtJErnfSOWoTmqQBh2zAvdm5uKZXlZt84RKIN0I39WPPLjT
toxShJfxGB8IOTY+BPxkiK0i8FBieKG3pHOqTp3rEfrlOr3+gtszfRG28DdpTg6giMbonOdeuPNy
xGYalo/zYATtXqJTpssVeemS4XKfLSnb0NXUDRpCnIAaz5uqgKBTxhyU3RiPUC/8k9UYw22d9tY+
q1r7ycGlcz0Is7ppQsfZBcKYSMqodO0JYoWk5NDUtHV7GWxj9o7LkPXRbRHk2Qb1Dpg41nR958Qu
cGw7Tpccq1ZEckwNz7h0UhI2EKLg+HC7V4nHc4Hf+aqhxNiyg4XAB0PVU0ha9iYsNGPPFh0+DYbe
P9Iz9++xi0f3fdgnJ2Qw8luOvmbduyXB96Eq6k1WuT9Cv6MosdsnMNQINsOYtoOeg5rOoRpTaHq3
SYszA31RefATCd5IbxT+Dlw9jFeUduU7PA7ryES31LVOuLQipR6IeSr4NOMCMgjklpvECrM3JzOj
V70tantBKkt4Ipx0urEoBtd9MfhXpC4HH9lU1KgRJ4atizEv8mjhuBKzAgFxZM70nPYLoqBccqtC
GipZNJEZ5pb9uHG4+j/iaxKPulA5+5+ZJeiYKJe58aTVW6O54TmvR1oQTeOWxEiF5rgzZYyRqKyL
EyOwPCbKlEQ0IduuXIMTK5cBrrVdmYyglcJitGhFYZublGpWqkz9K1IC+2M0gDZeBF6kbWMzNIhd
CbEPhV6nrKVlxe69L/zuWJWOf6ya+Tfy6gKG9sh1J3SG6DtY8AZAB9dAxpnue5or+y5GXrcjIGVw
gLrHQlsjHStuCMxKrjJ7AjUQpiwn34kexzHiUbX60runriJCIJ+GcxmbU7fIcT6delXZ67IzTZYW
5y5TfbTni1QXhBdYlMRr0yeDjVdp9XfbCP1lTagGswW3JLOon4pT5RTaVjNKvAuBLN1lSWLYOlDW
dA+KONq3yOYvzojPIkhMcdMUvX2FGAcLbK/DS7bChulbV2O261RbHyzGnSS7yeSIN8MhHcQU2i5s
DHGfT9r4g1lIuxROGp0CgmqwI2nmh6cSIK+uVT8nldMdhSSEpMpC8x2FMs+hXTpXhGFhqmXbHKd1
N1TFycuGfqvXkXqK/XjgqG6iQ1+Z3qWhQX3XuE1ysh1Zo3KxHHpiNoNt9sXo3QTj+2hORkruGC1w
g1vIECMSRc8fYyw1lrS3mhXIZZdoqzIM1tgHUCW08P4XdDG7o5+a1lmlbbC1SfBbgnEnpKGdggig
K0a9haUb6dKlAfZsGDX2HHpDzdKzxbhsIw9PVthlLw2ck8egZWUHpAlaC8MW7kK4jlYtKeqcNaee
vwymwvsRZS4Wk0oHHiLi8or8bkDdnafzLQ8Vxhmzh71EQs395OeqWXNvdbaT3wUfFbZWSVRVg6Qc
JuuT2eNLRSfbjKtydMr7BhfzXgVh8BAK0+NWmspxWfsJtksRtiSxIZ8LF6501IfpYh5Aye4al7HV
vbcaW+GizIyc5BUq3SvTZcUgsa6KCxno+yzSMEbVfGQLh5VEwT0U8tEiOeB7pLS0OcoR18iyw+F1
DPzIfWV4mWOoMcwLsiHvvpQpmQdhPPok+OmwpbhzjZALQ3VKzCw7p62ksAAJwBcip+hsottFBeiS
caE8CmnO8lWWBsnVpHL3JSOq5NUQ+bCpM8e91cMmQvpO63ZF0pOzt1o/v6Ai1bdZqJXvvlFYm8qk
zFjAlH9W4OsL4q4IXmikhemlHMFxJGaI0zGqz3h+vLPShH5VDbqxafvJuzYdjVVBFxdqFQE0Sxiy
3gpPtvHA9LzZYnx212Cg2jtMLPqJVuXwJG2RkkmF2+Lcm015ML1iV2GCMHMos/Tp840wWafp3hF0
Yx38xD88t82+jZlFWMcE7XvTcGm6D6GSYWkosjvEETb3zEDjKDa6zaSL7NHSqumjggq0lZEXX41o
cZeuVxNm4jvFtx69J0cPtT+kE6ICXU74lR9OyZJ6ID9lfpleIwzvcexNAVq2rpiWWYQRhFA8v+Pq
PQbjQhpRdjR5K1t70NUmSALrkR4TlqUk0nYUzvdIY6c7v6ztXShVuym7sj6X7H/zoa42TUO9yOnj
VfsuwGIaUVaux8nqlpFhgrhv5qNQb8bou582L55TO+7abkz1EusGmwMZB890G7iulnJe+/6gVrjf
ymfVhneYPbu1VxvjGdcEtz7OvDm3oBS7lqmTtsTVSA/FRUFLRJehTd89QlfA3om1Zg0GURau0m5I
dtTOQrTVU2cZ7Y9UK+33OJvfdN21BFgLAo10zqr1WGmYk3S/W1TVJDdjNU5cToLDYLTxdhJsGVQF
8+9tF111LNyx5CwI8t04utrZwTmB7L0MQo5Jk46IKdxvCOjC6yEjMBhNFY7VrqEnr1G6R5j7Gdu5
+TZNlTq3KIiuOgQaw8rqSTMCPyymzVTXdksQVm8RaKbX1QXAtw3xvvDbHZWJceA+TsHl5nFxJ62M
eEYU6oehlt2Kh6q8zRkOvMODdPHTxFV8ck1SgReACxH6J5mFG77Lff5+zfXLCzvv2iqEuaXGq85O
5tVrvTKeImhrrN6qXGmAu9ABlA35p6Idos1AC8rgOBnNgzHalEyZ6AZBgSzqW6uoHHJmOkaKWA1T
Z9lKPlZj0PxiU0dWTUaKbWJd5pbDXmjaHIcrSdrBrk315rupG8MWFiwbc8oF3cZPZnI0S0PeDIXt
k9Crd224SNDyXri5Bsegics3SCxltTGaurmypOaeZI8CldLL6tejn6oVRRMZDx2pOS5hUQkx6eBH
3OIwDYXxUSVZ/mRPktFrEmVQl5skbH+43hDRXMir+owX3L9A30iM1RDLYnonena8dKnnig0bgIEs
nXjDdNElPYZ79LaspZTA0lvFcCJdmJODXRPJJwFqk7Af7bzqyf0m6GMxtGpYu9iQnkDyFFTOmnd0
jKw4VLUV45+NfchzkIWvqjoutwH4BPRdU+J0m5Lzw1wgvSmeEnLcRswuuCmWkVPKTVmHRE3AIHQf
LJst4hI63bQlMtg50XEg6lGS1rVi3NXfZJ05LJXbt+8IHvpja/kh/oe2wXHiSafcuG7XPwwO0Ulc
I+2HXnO1dz/pwq1bVc0ZHx+ZKBRg8AfwLm09uxDXErzKS0kKQMCtTmOONBbTTUVM742jddFBH7kz
Ur/72IbQng+kC9rdbR2J5EcBzImMGHIMFyYJlhu4ke6qAfAQ7BMQL69+TOWzRqPv1auiFBEwdnx5
keFNd3HVyk0zJPN0tNS0D1B+I/4Egu8OzuBlm6DgyS8yW9/JkYJ2GZEZi8E7no5CF9pVBq9m38dS
bBTW23w5Rs70zR9injuPZp/PCTZL2ZB5mLRh5/Q3PKIKj8fdANfuBR9t8oMWpffs2l20k3nZvE9K
s8868WnfpmjCSwGlYOvp/TMMe9NddqlVnyC42N8YmY+3jATQeHqqsA4QfPKndhrVNvTLbFUVIVbR
1EJRwtUmIjwshUi/LPNaXCNsb95sN+PIZaIvr2Ub5Cs9pCZdTF1ib6xcCLZQ03/0TZFDLvHsc6+Z
zrrTM9jGY7LL2ug6NBX9EXSeGDl2ZB5zBQufTZkg8CHmceP1fod8RTNxUnoVGVZk3Tr4H/AUJK0r
uR3l/hO988hm5yrI9PB9JAkLpn7+M07U6aPrjeFhLEp1cAenaumflnIbBYLl63CoHUy9B/lAv296
JSuULccuzH5NWL3LyiSU+Uyf1HmD80FRLVQfrtowK/fIBMLjTNrcpu4w1VsDBNa4LPg91nlGlu9s
sYNaYLMTLDW9YHqNcjmv1gW65aMW5ewvSdCLTd3Z0UurRPHSeETQmbRhbgNWG80JcHtJTFIZTGhr
2xNMua24+SjSPrkTcHPiMlOPLnFyMfkPBE566l6RG7cJB809oIHuaJdpdEs6cpoPY9gV987E7hdF
Lp7ECvVmYnfjOtfRLrb1IG9Gi/g1PGt4mEhuXRLpaG4ku8w6hyBw41ItrKMYjnIf2Th5GoO7T9ip
A9hJcUXOY/qU6lJRDyutnAnXCIqEGz+WEU0won+8ZiOF0WxcJYaWabCwX1Wa1Ds5jON61jO8BNh/
V0iUmjUKakI18xKV2MJWBLrygRU7YyLHLLPD4C7pk/xKz0mSxNw/LCQxFVdmhMwmaon44UCwT0PS
NYtMH/XHHIEE3aSIuXjYDOWmYXRyzIeiuMmF1Hd9nEXcha1hnRlEdqwiS/O/58SvhktwnS1ymKhJ
t9ja5Q9gFf5ZxspLV2YpI7Xy2eNe+zjHHFyWqfGcG51/XzZTnh5KMYhxTyKvqy/d3EuInEX+/jh6
Xn8qsq7bG3HfnbTWzrWl7bSj/dyCiUtWdTcE5cYwiXclsGvsHqZO03Heuu09FjUiRCpaaxRxlcWc
q8N2Fa+p7l0CLHlGX5NRU490KptVl4zhKe2y5il1Q+fcdHZMJzqsw7UeipQ+/TQRzIXSl0gvcgA9
fyN9bIHzjUkGKw3Vxc5sa0pmjh3Sg4JoHO8Q3IXuEnBZqK3cVvb3SRgA+ywmjRAtiwSeWk40Gt3a
JoVNJJbYsSsrxf4+NU/NUOBu8A2TP9F2o2HjaaL5sdacKrsXNolSS/I7gzcZkuQK+cPNYi4uWIl2
mdMRbedWc/Znx7yPnSQQmOwGF4ncIqb1BRkgFvlmFNi1duxl4ZYcniA68mer/nW0jSL85sxJx7u2
xU+5SGNt4obLygqwrCVkhLFtE4fWoCuYd2u7d4rXBDNhcxVrEHu2cTCZ+a2MJXOOqXQ9lK6egV2+
z9Phh9ZoZrriBtdWa8dvuKTZwWQFe1E4EGw0Qp7JEa3aftjLhNDjZS3YX7CCJPEG2mJ7S2Sb6tf8
aFFv8bCScwpbrjG2sBDSjdKZIy2jUjO2us5DMmnYMrEYjvEuVS23FIJgm1Mdd1a+o19Y3IqUeOOQ
iOqHJDG1ayMDiLak5BZPpeen07EvZHXbED75PjXoRQihbC6gMzBLcBPY4pIkbhKHJ+a/sfeGo6OZ
DREuIp0+CPFCRJiFnqRTrIDntCQrTIsK1Eq9wInHRSl3hffgIA/0MM9OHjn3PLhsQ9MDBrO8XNRp
5RHuVKl05/03deexYzmabtdX0VACxAvan+RQdMe78BETIkwmvfd8eq1T6r5t1LqtFjS5QKLRqKqI
k8Egf35m77VhATOiHJLhkKvz+JTcvdux3IqdXK6pEXQRyG2EReX3Qu6Ni3Os31g4dE8QUggblNPh
de2XNkjVVSaFqrPTQ4eB/LXA4rjjuS3PtRnF26q18hsL12gf2w1DmdwQ+hN5yvrvQS6K934a76Z3
YRAOoTGScu9AkYYTpVFPqmjyIM7nNHVy6tRfPackxkjbzg/NonSPiaKmPiFE0IxWY2KHZPSPBdgY
0PwDUXeFKYbHdhmShz7VF5exb/UAu0o58FiNfm3FxSkSTYFgrh+fcrMeUQRl4thp6rKbjZUFHYHH
bpateSDHteaOdW38NpK7PTEqF3Ydq3anb0asKtLVal4WLMsBtsZsPwKddcx5Yb7TZzBqEuJZX3ry
Q3uHTO50B+mJLYhSis+U1YPuEGCrBDP0rmuidY3weVKk1z4L0UeHzRCDFomiMdDkbgrGSk+Ze0z6
S9S3GMs72AqXkM3+yVJ79oPQVjQWiKI5y9BnSMcs0GOVJgJD5uxxpDm9RvDfJANLaJJ0OC4DUCmz
HAcfRDPbAytTZH+chtVFihB7M+Pp9yxrEPJ3VT4SA7xkls/6x9rDKiLYO8WSwabfUBZxGXrUSPS/
jfLTEkvuKVq8PplRDhPqD/nE/2+ZzX8mAc09wOn/LKA5fX5/Vv/lvz78D/+//Y2O5v5Vf9LRIHwR
sqah/b/DBjE5/7uOhn+Dks8UJi4VtFAaX/MXHY2KVoaloawxACR94991NEhsFGjhuqwgAhQQp9V/
RUfzh2Dmf1O7oNn5O7VLlEHbaOxmJAJV90P7TEr2M5ubKSIBbaIt8ZlyvQ5jMB368njf4/7VVfoH
Ops/zBj/6HP/TsAtx3rXA6kfD9iq1mGfK4/yVJ3L6FmJra0Mhu1i9O0ngWueiITXmYA9qj3r3kF/
aPotp40LcskV6y+8/M6Aj8learcSlwkR44RYx7QxAmcQIFwqpcOgr84yf/3Hf3c0w/9IfcRF+zuH
h2kPY5FG8XjIkt0s/0qNLwK4qfb0JXdTaPtMxurvUvmN4mT8VsQ2jrx1upJEDYvibC/XiReQmZ+l
d0ISl+t9dFGt21U9khF76qV9UzwyKckIl22LQNX2hJ0T6FJ2LJ/21UfzO2N4dx/V7Zi0bMtT+dGx
EXH0AE9d0G6WbegThep1/uCTKetJjnFklONEfuSTpuxKbuplfnmRnC/Wu07nAyCKj+lRXdxe96vw
FYOCa6rkIz6p03nmLdrsQuVd1Oc8fy7nfSH7pvacIWKaZH/KX8FrOFnHwVTmSG092BvdeJFr3tzB
qHlLvv/omMTus8Yx7jILB0GB5prdVjDdqvgTGKi3wvDcLzZCSzgPTqPdsuXS5GReuqbY5u0THwhV
vm8VT+nAwoVBCuaoOU7FWe9fmhIu/1Yztkq9FTRI+nYer81wsSKOwI087rTxBzSMp0rOMG6LKsj4
Q71kLA8xqZR26kJZLLay7tdfkLufSbY3MuT5J+OUG4HOMMTPbQ+9z+RGlVP7c+32L7SOoqPVXzy9
vdj3dW+g7KuYlS4IX0ZKyfskBPZ8Z/zUv+XvgXOdFsoEcmkhb0olRxEe340bRnmYTTcMe8YIrvhm
/2h9gVV4LzcdF7YTO2neTo/J26z2QWMrr5PgHRKdu3CzdGSag4VSSiebGiI2Yjfj1y6dksFTqkNB
fY62FBKCErntJjc8rlPszya1q5MKShgvzreaeWAPqr2s/I9NYmZQeIuxS5YXIu4dLQPDsu/tl24M
mkANRr/baT5rvmd7q+6NwA6MQPZtT4Rg8zYZvI5/5lz6W33on0V4bJz+Vk89MyyNe8seDtJjfg33
zV7ZxhftbJy0fXmez+W+PCnX4p+IuP8u5uQvn3bXlv+VdpxuAExtxqeVx+GlObfX+bH6iB8BN/rp
uT0X78tj6bcn61z9v37i3VbzV5+oLma+TsQpHJSLvEel/7Lumk18yU7iaF2MPb3bUWzVV+us/RPB
NWylv1Xq/+WnvF/rv/rMMZ8G4CgGfqFL07g9v17uL+r0V/uc7Oed2OdP91Qzdtgvy17ZNVvhr0G2
5RHYt8Gw558FpNTvun15tL+xxR7ba3+pg+RQXpPENSCxdNs4RD3OrMMhBByqYOSxuyZTSM3cSPWj
jJkwjHZCRZHEu03hx6rHSoTJh3pCWDR8KaU73ZLZY/JA0F6zeMwdUl/xhcP+bpTd47kKbma3Qe8x
LDsD5OZbfVQBpfLMHfvxJrd0/EHdbwyxVZB1nO3pEHbHnJ2ZRonqLL8XZqX82C9ICZffJFKvTAuY
sv5GJsdkqtgUN5mZEFHGjvXZPDRn+/DUbbSCPYVjKIyj3ezUb+lrQJ4Nb8BOlusiOWFwl1YZ7sBH
7viAC6Mrxns+OwjLY9aKOl2ieeMoyT2z3w4R5LpNU+yH5hfB6UjIfttvWfcN06Rnk1b+jpiMmlsr
3c7f6mk6SO+Z5Bqpp+getEaxr6PtIDvtL/krPWk7ZEqGoxNM9x19re+TSZCmN1Ncf81X+YayjkPr
MGcfGE+iwms1V8JjWHhAvVqW0flWBlkSOnXvc0N07A2d9Ts5Lz4NzLZ50Zqbrd/fI4hDaSq33WE5
kKExvbL2eZBv+S5+0t4GP3OSIOaRzE/VllREHqLe+2F474kg86KLfeXqKxPHY0C+SITzhntFBSHI
+tPpd5qXB9mm3NKD+6uju2ug3iYGXq7lI//xs3PVuLJbH8dgDuyL/Du+HiIvdVo38fhFORMfn7po
r94a374MLwI8MBIHD6iQ7k8nXno70w+DxLH2/Ij1DumaixETtBZv7tipX5cLwOePLtv09i2CAbi8
QFpxoqeSjqfK2d0Ldym/5F/2oXmo39t3boKGP5mvp5t29dpua9muzsjONfy2cOhFf8tMO/zkOT8I
SQqscWeVm/7JgIQSX5RmcapnXKd8Kd9AlC4bGOVBXh4tZt43+WoxAygfDCvQHuSddGs/07Nxa96U
23KxjoQ0B4WvHVW/cZFjer2TeqvzJNxoWz1IbwjcjveLSZCvG+4/+p3Nf50GjVt6ZRAH2QmliPOu
uCIYnkTQb2IfNVXwPrvfs28FyzH7YfCRvPefyTU/h4/DG4owlvsGEpFrtm8i5/7ddEfZr3veWV7s
MqTTPzNt0ydeWkK39RhWd5OvfCm9A5zCB3Cui8NIfmO9gHXWeDxJW6a8cMTywH038w5OoDBRzTm2
YwdlwBqD8cBP2jrVm2wjSTxYYnKpFF2lXF0ELyLoHuuTCL1x2TCJKzxpUx15EpmfH5n11DEd+NHw
pXN0S6SX6sMM+iO5f/PgFoU3/Z7ApZLEwo2vnqRxg78fI1WiBbMdqJZvdG72ofvRFt1SkFItiZ3y
qrxqW90nlxeuJCC4HULBM8Plc3MW++JFOqzX6TZ+q4Yzt9sudtvG44lkVxtzJ7OFHJ30O2XreVNh
o7IMJPs13twJePkOMn470HJCeTta2WFgFTV43XwztG3bHdb+qmoAaxAVdw64UzP31PUaLucZ/dJm
Vvxp3tev5WN2iA79scv2Vf2CbaM2v+zsQ0iv5lu0Zu/sl7fsJMNEjl0ZwuVTtPyWQJ2lfvoMom7u
n7oy/2LX4feRCxXwLiPm77FNT4TqUKBCNxOWz/6CsceUO/GP9DY+jVf7dczrwq2a5j4gP5qIEGvV
kxi98cPwi8+c5lfxy3o3H9SrfF0uxTqDaoWX5ITf/Wf03j+Mt+itma6YwjeM53x1btAkecyn+0r1
h6bZ5r0bJh9RvsER4qC+HGrkvlBWn/UWMP4uL2G8Vk77UEqR2z9av/ofXThUzYwSQcgM5/6iv4tH
ipxhedOhXJqIdrtZ3d21XAtnxGw6y2eSXMZxE407UlPyKNAfqp80PIwIk1nsPFov8viVdT+LspPe
ipf+Tb/J3HGjAeqyo3rbC9r2L3XwNJb8XB8e8apw69itx5eVxAN00XiU0EzMVJ91CHNoPtaUwpGI
Tnb3o9mukXl67dWTX3Ruo+3i5zof/Qq5T/+qe+YJn+G6OAnHNoes4YKqFvZDoQRleND6a6MEtXYZ
0JrIfnugemaPKY76Nrs0j2GALil+MWIX5U2Ochko3uLWi8cyoq8p9Xy8uXXKkNCLIl+HBpUFJbIi
3Z+ZqRbcYYzP33m78aOFR92zb+F39HOXZLd827q8LsW7YAsVk6q2uNKyGwEpLdS4HlXmBJBJYxDq
aBwQBGz/YgsVo/BSHlb7BgIK0iHnHL/T9Dfwx+yqHpmuc+/V27j91LRDHh4L/QuBMQY0YeyYZtDb
Ke1z0pZuXfSOPW0zlCIzMBgvnd2w8gzloKWHOf9SyAQXd2i8gOcr3Dh7IfDYEfNPEj7x2jQpYMBI
X5YXzsYbNo2Op146aMPZGM7ZTfeTh+zTuNRvWvWRv92lU6/JY3XRnsMV9l7/whKw2nXe/KB8XDmT
/N6tnxPYh37d0GnFOYwtHrNtmfmsYgzC5kpnIejN3loQRUGwosn0FuV1SMtDpCiOPBK1u1t4621W
P7u298H/dvmKqpv6aNh+MWZuTHsylU/DY8x36x3rVTnJT80V9Uy9uuz06TrmGKy8M9+mbw2P4z3X
y2kSf8x3qA3wBgbckNl35d+3i67+aj5ZQXfNDTfFyeph2Vh6J3vsPyy2tnLAHsmuD6b+1NaHRHfR
grGPZEHbbdNt4QFaLZz8GSqgdRgey1v+S6rc+cQdzi4W0gL/p/pKfqfHmYU3gFxHPMfH7DU8kwcj
acyhXCXasnJdf5pXm5oMOUd9L2xUdduYqK/chtc3lodAfuDXbN3XLe5/R/HdpFWYjYckBOEgcRjJ
g7YVVnqT3pi3PyMy5w2Q/RKgl0kOkc9pdyK4wgn3xIRR5L6os2dQ5QSTNLoElPlS48nytKlbydGl
d6X5HHIYdkNxytGG0k7bytvEsHuufv/rg7H/O3PZ+XNMyt/VfwZvmYEr6z8YjZF6VeXJ59/OxfiS
P8/F7H+zQendqTF/nn79r+RLy/w3k2AOk3+rqEzABLOpP83FDIZfJAeCgxLY2f9wnv3JXqYr/2YQ
cqtCrSIly8Bd+q+MxdhJYmL7K4cZLBcNQ+8f4BIE8JYq/12nFvYSUiFAU6cY9JYbmXrPTTm3apG7
DRGO06nLCnYCHnAl9pkvM1gSpi5JFrMJ6CxVqp/Typ7kX+KORL2IWowL655l+mKVXpifhMNX8hbB
CzG2rI8nxakabVyDNOrWdd+VSz1c89QgRi6z9dbr1JZNptTnIUq9VCbOYUHvEKGJaRW0ZHAAUUpp
q+hQZUrJU94ZmpsazVQ8dV2P6FBgGimOkq3nDyhGhLwz45U9cVRm3a0vcv0lg+kl7RfbSCsUF6lW
RJgchm4rSaHBYDuTCkq+oYCAozjl1BXJiQBAYysEC0r2qvZC24ZfY6Y/mYljfyS2hSUDWMXG+hE1
3gA1VaCJTrnGSITl6MhRTyqAH45Kjs+mLPvy1OXFQM8yGpXWOqyHl2y7TsxPDyyvZSx4aVX0byyS
VRPGL9yOndoaVbeNlFrtfphR1tEultKCA2eY8o9ordlLg0+bLkql3bOIKnImnlezqbwC5l7tqla9
fAt96jaD0c0bpein0l1TVX+a5N6ERwAJzJP1PN8xUWfTYkVGnfDim8l6cyFFk39AKkkk/UpQuVEn
lXo5eyUpJJAeig5AfrJOKtoSkQCj46ZoGztYu3Q9R/2AzK9gZqwdkXGQx+HOsZLIfo3/7T5WW4hV
CN2EFUII5bod26AqV85sVClGd8OVURMZ0o8gTrNGlbbmnNIzTRU1F3cezXt+F36o5pzpjb+UioRv
GGnjshksM6EmFxMLwathEWVx7o0Cv7mb9mONhY6kj4G3tw32hBKrs7qpP+dWoWSvjYZ41LWgzvXe
HQYAKTAWsS1vkdFb1g/JVZm+m+x0Xgw6n6xenHFawLQqKUsfjCqFYXo4qfqJ893qj6syTvq7wp2g
vU6IMlnWlm2B3WucUVszpVISo0SLm6naM0IkmSIXWqvw7Dv7F3dYGRY79FpTfCUjTlu5+7NWmvxq
LAwMB2WkzB+6hp6VffA8DY/9UPByXojA7HxbRMBCQxwriTvJ62xu7TBhZ4wQfsn9GbMzVbeMz3uL
dL+e3BHRP8INbW0l5a21Btyh4VDZ9LMKP/nizXmHuhYQbq6nJ5gWSJd8dpHWUnj43ut4LxCvS4Li
C81E7OGMn1sTe1ydrpWbZ0Ona54uZo4CJ646w361R9nGQYYBJll+mfFcGV+9qd+po1VlZLLipG2W
RoYjN6PR+0la1cZLbbFYtSjHbCujmc5EaJ5iHBiS5eZ2qFZBXdxFtvtkIBmu2g+SKQr2vGz7jUex
JqTUzMvUah+1ttDNaDbSMPdOQRNPYaGQc4ctUaxuX9hj/jyikDIcu9S6xM9Rwff3mK/wIZQNagFd
DfUC84SMWDHUkB0dbDUz6BEXI6GV1CTTvkbV0nHtU6v+iWbqMLlfdAnJSywV6B9xHLodOTQNc2Bd
fyqk0uLpARpGUZ3IBlp3sm+0NwHGkYPRSEhOHRa8V2+TLaTKy0YZtCUEg+VNJBJwuwaCX/PUAPWh
REUpSCjMUOlvRTXmXjMrpMTfcwUPYVYMx27u0tOiddl6nADJoB1o6H3KKImMjahGpc8cwHcwgG0l
GR9WQp7emihaz1oFXlbBUXYwcn28dHaF3uy+Pr/oyDbp/xktuEmZzMIdFArruMZbx6ZdeidfuX/P
OlqAJCEIlclDa2rbCUb2j1xkC+0wX+vIiOUoJrtyLyaFuUKNKN9S6pAcJfiBDlLF6MVaTND/Xc7i
AeJU4ycwm26TMhW/MuSnb6GSoLstyKSpA5S2M/retWVlHnITa+hc1BpdCggTzH0La0j6htY44SGu
vjIpk9+yGSUdk64GmXAyZ8ujioLmRHBY52B0XOrdUiIaQGmrywvumAG0tJslo9VjDupiRtB1KIlT
KMlDdRF9MjxWCpTAXTV1Mt/K0Ih9auIgVJF8DnHWMpco66LcLOCoU1+WcnGVV2i/GaRjmjgE/FGv
WOzcC3DyFt7t2UkN1QBx3Urdc6RKJE8IFqn969JM2UtkjC3zqjmU3ZBEX9ONIr0+NbWyvBfl0uwm
M2sukWxxLkSIqIpIiR/mPpf2eTJER3QJnD/6WB1Q0Lfho66PEtE/K0+kkLggkdEmk4vbJN9NZGF0
GwyENHsZJP+DvGjSO7IdpmODbl9DZUCCBB3xNJESc08DgpDf5UiCFe5JC4keKvSlaQ/4Zld+gq4j
rwYlj2gX6WStUuyqROIehN4/dgh2ucnUbPSKBYbMkncIRxteYj6Yb5l7mTXwpBbJD+yJbZJKNQrn
KLu1Zpc+ZphStkDqmG5oEuO4oWUChOjWekM3lL+DtRA+bE7una5K9rCco3d5RdbgDOt0Vud8OYTT
WGOLnfKdnvMCmcwo2VsmaryEKFPWbirOGNkkVQ7fbctsKxnNB7GuA4EYomHLbq7C6dqBHZCJhsjJ
9Dn91FNYPI5eNWguilayaWgG7lAYLo9ob1Msg6gxmlmzDlO6NtsBiMSm6NfsOZHILQqLkMGjmdpn
MWEllAdV+QxRUjmTrdIX20KenGzM7Dc1SlGGxpFyNlHM75qM6knvV82zK80+h3hXPyOMj1meM1cK
e/OGd1DfDAqKjLpQWUmYsn1rZTt7CBP67JVs4NwZVUm7jFpVnPOkib17zHWT6BjoKDXp/MLEw+VK
L6Jgox9K08Y4GJcHDmPJ0xDXbRAQyKQLwTbpUOwfUsXQkDYXjXWwqzjZzuZoPnUKYPIMXdpx1gvz
JgHueFWRI+xtbkuOS8bg1Zpd9VKp/RomSCAqXX+NCOi6X9AIFhbzFVdWlSeC986g/emkMVWycSsB
0gmbkrTHgJUqde5pjf5u9ON3HC7yJhJaGJgEy247hRlFgyoSDVn03eONf7JalPGEnUbbtEhzzttF
9YFa85DFzT7vE/lY92wSbK24LuuUYIOh08J3fja1osfPz0ZqtcJ605mk/2HKuwvQAZ8zP2mi5Mo9
obEsTDQ735ihIrRrBdrlrA9h9Es37fRDq4bqwSzQRndVX21HES/HNJxr2nLeFjOHHTAVbK9x8VOu
SvvS6LiJwdLZXHz5Wg48yJt07h4tNZHckpOG9Amo/dYab+WQjpqUtBJNLqGl6M6LD20lRwUnNtIk
N+n19BpZYaw6c6/3t5qa8KiFwjhU64DPikvEynJtfaPJW8PFXjFaTIla+4B+Z92V6Bxp8cUzdW96
7btE5u015PEW4Nx9Cdjoy6GoB9VX+7E66aiFUGjdAXWahNgACcqonft+Dp1xTiDxV2bpRlP8W5JE
v1k1hfdONC3GY592ce0aoyR9DugKDsQTDOcWihnT7LUeAt6vjGbJKvmOFxbn8IkLmEFt88xtbbnt
bAkqUnQBJVEIXoEIlXaoYw08E+jViZQMqJmBej9H1akyqN0MyqFNlerRLxX+Nvg5O0XhrrIthAHF
8BmFj0M/RFVo3I2sMTavNh5QVceJdejqLHkdu2miwrbDAC9TeZp55lp45R4Yp24HRCwMkN11+Cs0
xjLyii0J0V1IB0Jj4UiqMD6isQmRgEPJW3TOmHkc1Xd02eNO7kreHaIsPOTr5e+4l88ZKiTUl0t7
Ksq892KzXQ6qPhSB1XTzQVmbS68rygO8onSr55m5K+zVehMxhPW4sQJEaoi94pwB9GrJoddI5bGi
9NpFWolCSbahgdrMr4QUYlZbrXhjs0J+VPTmbcgKbOkqlf1AdlcgFQMHzlymPI9t6XXxrBFSULQP
UZTmW6OJ/8goolkgavjc4MPlIk3h4rU2hr8JeSTQLSH7amSP+65mN9WHxfw2TP1HY8f5wcgSsY+j
QvCQl+89mmyqwlUm2bBieWJp0zp52mzKXq+tdUCSkHXskeEfoPc/9KPCvrmGMbtTMm5iNVUfyXir
n8oEWV6E9vKN4/ejxEqyiZIC8bigtoGK7jUNwROit3Aai+6TG2wBn0Q7Jxa9eliq2vSqnGvdagxN
ZxFmV8WG3TGMZXHSh1j3KAZaF9bgo47bFhGqvuyNvmB61t7730LXf+cai8BVwXy2rAwY5YXxUzF2
RIRJvMbNmcE19bADrDhPnagx0kMJvX/bp9q6XVaG6t2CftjR1GJik16EBHKVhLPi2yFqagXKqOQj
ENt2xcuUY94yncFsc9focWiac32y6inblZ2YfC23m0e6fIW8Y/uP23oqaI1YLpFyfNPSOrqRrSQ9
9pWmb1ZEnYde7nL+Y+3uKOMsxS7cPoPJsz/tYapvCYlgDh0qLTIetsq1FkN6R/Ge4dU1GXDJffxY
kz7PsiYfHvVu+e50G3uHWkMCScmHGhxCkArPiAgMcupWzi55WzHttKP5gfg3c8vhmu7WuCifaXbH
98Va5CvpdvDm9VrzmbAXly4W6R4T+ExErMZYAHXgpivn4WyCfmD4Or/q9AWvdpXEH5aKlY1ts+nz
aLK65RXjR6LL9wCd9VtVDU8VfhGlzXSM/+l8sOW5+czEuO55zQxbRa7192RgiZYndn0hjHB+qXlY
XutRs2k5Wqq6OB6GA8XBS1Mpip8YXX5CfxkfW/roT3HPtbMWxMqo3U6jqY+bahHRQawzs1mZRrsE
tLXXTBNnUWHc4ck6K6A+C+ZCXQJSqtFXapV4o0OZT/OoCGwjndZues7hfS1bCzLn9mm12ZmshsrZ
GcE3AdtVuXYfH2Yh6cceY9xuyGqmHdVgeSEOcK+ONAJPAFyNCiHh0Naea61s/L6MVE4pxglJ2184
sKdfayuI01SiGhV6pFk7fKcDiYwwInTdUHbm3F/1fFA2pqqPLwmkO1+p7y8VYc9eGhLIl1hDswlx
YTxVtrgB61fcuFTh8S3UyHApLFeztIL9BIgCrKHKycad41QTfb0ky8O1Nc2GzSp587RowNTcWGkF
ws+oaXfACvPNYmtnszLuj2zNY6zInw3hUduIZB6yLxniqukotmmbtFscI2x5G3RZSPHLHe/z4YDI
fbmt2NFvoZW1B1AI9J4K+U9xGBt7fvhyX3Q1EQpa3VB4qk9YEzTflod9omQmakd5eMJcm7NISKQn
zM/FgyzjT7MyJAVG1OgfU7asblmDX0rKEEiCrnYmI2WRbBsrii5dHo4bnHE/GMFiwJwlCYxGbbIA
67Rfmalpd7dUhmOTAeE+L9oJcShFm1eZhN4wtIRnxLMIEx/VZ2YO+ptqrfVnvjbswiwmjR5zm26z
pKK5tm3NFpc2iJRxM7tv3xJid8wIL0TE4PNLNleDbYZkEB9XCsobXGKCcC9ccEs77nFxyW4fo72X
sTO4tK7lHlfC8FqkbY1fGtwdcS/KJlfwQ8qmEb7wSg5Zt4rsMwWw7EN/ZW2B/pBavkoPiEshxcgh
4rAEyWtjaTid5AEBBBUwDaNR5kegP+NBnwR8H6gw6CRWaT8p6Yk97uiXPYFRdgtTtlSTkvTIKF9/
gYEgYiQJub7dOuOWHKI7VCAKOig3fq4wsUNnYBfXZE4Utnl32EHa4Z6FFfrZxrVytCY7CQhiooeu
Vg0Zq81zm6RN+QYkbjnJ9ZBt1VYm04hAsKuBE+S0LCVP6lyi4C6XEtcGhrQON9XHoseLDXHTZKvU
W8tlNlf1lUAtjAhqXD3pCW2iA6ikhY3IziDME+PSLNqy4QWCZAqF34/INZXUpaLQvKZjk1pa0vzQ
pdZPaKrrsZjXaafGjGUgAKrDxiwiK0jyhdWalRjOvb0/iZY9L/yDMZDKYvJFJIFbnifAf2BCS8tP
NUm6MTNlDoYl+GakS/IYj8x8mDobG7nXV1AIZHK4aSGvHrwJsEZdJN+mdu0PkipbDzFcnKOdidrN
idN2JsyZDmEfeF2lKGP1XfI2tNMJYyp9ezDXo+0WhOSgektxQPbQaLoU44kKXMAdwkbjzadq7FJE
Se5ul4+hx3QehKDVT88EP/D2iDQNz1hoDaHXDnF4uxNGfamPV4Qs9n3MmcFI552ES+Snkjj/7rNd
ZhMMdFCuI/yOvSlk6roM1dC6GjZAbzTuDm0oT4/wqedmSzobIiAe39wnCTXfqBFt7aoW/S5K44jm
KG59tRgSYiDNsfsShbjXz/OgfELtjZ/Egjnd4U0zPccd7ayuVtYGlBeqdCJMdrJRV8glkd8j1RMM
f8LZkKkUCpahUbN8QohVzwM5c5C5dSpKyZofrUHO/UJf818VLqcfOVF0/hqm8oFOVro/NeNNF7V9
hFUkKTTumBMsERsvUUWnnsa6dpEbc2SjPkc7IcjZdQadgbEidxJcgpWU6CHGeNoJMItVd7PyyiQV
jW4yG43ZIaYMP2+ofhQiTNw6oegYI7l87cYZgTveKJeYJsvtm/WIgY7+BPgGY0btJ0vTaUtp+8tK
hqOUQgNiavRttcM54ReOJcpsleuq1TqCQAWwGCl4QZxmMnKnNfOYOqskcK5YkrgfHeoCxFLLIFxg
F4wWrBd95kCfeblSs9Q3nfSUGrAlSX3SjTgM5mVt+TQKtCdob0kVfO8qjcppXY33Im1+IlA7DCss
hQokrQPEz8VlUWrWwjpXnDKicXSGmezqtf4RIynrbLuycncKM1RREvhyqeppeUVGXyWK+nefK/kr
MVZkKnFoCnwaXgzSaTcWMbLXKklo+0utZetvKJ9Lw3FBY25sOLYfZ515hCZaRFZ1eFr7hjpQ7mRp
N3fZLYGbTOfTW9zJ8ltbRvNLE2u918pC3AfmsStaJh2ttCbwX+P6GBlGeBKWJvxG0R+YoT837HqD
WpKejQV7Qmg1LPbBw/E8JZ6dzNZVSq0DTqj5zNjG4k6jFyXQ6JSZXf7d6xyIg1nPvpkyUcA9QhuE
L2RXR3SkQIdlOFLT6BODVTxYaWZ9KMpMYaXaVG54q3dzNncf2qiijf6f3J3XdtzKdq6fCGsABRTC
bTc6MjaDSOkGg6JE5Jzx9P4gLZ+tbvKwj3znM+yx7GVvqRpAhVn//IMnBFdt6Vvo9LN7Pa4IbBzj
eqdWZb82uOxtvYmsWIw7SKBUeufW9DVoTFbqLbQgtm4yLDtdKqz6TkVzSns+6u9yg0XZTza+pobf
fPEIz15wFUqe+njeZI0Yk5hU60HXZKrpcDqw5FiQGl2tSiHqrTqmGBIWXr+JCiyXFq2PEDoMjG+2
NifMj1Ag+iYBbNAy5XsNJHDAEanCcoAJ3OLGs8/Vor71jXTa4NweXdme7B98zVE2szQIpqwegqKN
pr7G6fDXfh5s/dKJbns7aFeIfaptxPX4gUZUvikA7PZYrYbbxiFDgQaa3KUaYLBHzHBv1v5msEGk
jRyJqqam3mVFpNq+7SgmMx7r52Rb8PHQSEaJZ9X46YaYL2q+sxoUJbob8oB9LWrNNd5w3iPMb5Da
qITqMxJvudSmqn+wIIdCklKkc1EnesNdomMloAeDWVVo7MeeIa+6RI6ETHg9lKF0ikaY0xoyuroz
Yb1FhUlth8mcoFlzRRMM0CXN7OsklsJfFYhC4QTWX61Gx3sEVbWOdJjMYJtTZWUMoEhqNwBz1611
q+o2mwMyhGzh+U7kZllxlVUw0T381wwR33s4Jt3K2tMuACQ8C+SsSbdxnIfX4LrB0irb8KEpsAqs
MNJhE1PCeKXbJcYBLej6Qs/Ch7Br7omVS2+IUW0Q+mrUR7XmUWsnRLbGvgTdxDIh59Qf800XtsbC
aUgamuU+W/hG3ODpU13ZXZrdOo1tvIhAAfEE8iB0zAinRdfYJUSyvtsqrWdd0nVJqQBbHWTWCb4r
Y/tCBDG2jEIPqi8AU5G/dHQzuGlMmFkSc6x9UXAULkiioieX4yyAQBm/3qlw3IlIA7cSEt4G4O8i
0foISyMCmjDm8kxStMQBi4n+tUyz/nrsHAX0rHp2BJeRhSrLEti9/j4FVk9QOaTHMqBIspzkUJr0
fQuZXwlJtT/FFoyr1oRcz2V1HFZiCnpIZwwEeFPhaByupqifoGJnqYAqNOleUZDHaKZ3Ebl55sGJ
Df2Bi71pYLWVm09jhIItXJZ+l+XLmmNTg1s0yHApBL6jr2nTgqgooqcHY8vIwvEC53z5nJUtCQ2o
yoxyS8JpwQULi6d6JdtQvCI1d2jSNsLrbg28j7CT9sQdNnIC65/U6nElyLW+WA8Sx6ClE8pGnTXw
PeGpCfHxfi/0u7ohdm1dK03+mFec8CCVOU5Ow5jd0onL1vlg+nuFNpi/C8ssJIFswH/KxdHf/oam
LEXSPvb8e0bc7ZKzx9zMH/qpbXzopZNi70HH2gNbJvgCbuLmQkHTDmOnTO6VsQ5eLekcMDG0vo80
h1YiwL6myuzbiom00LLQTtyaXsddmJo4F3iqN15q+VTQC9dq/UERIqvXk0ezo0gqo72UiZf/zDOj
P6i4Npvrjhtbv1M8Sx6q2Deew6DX1V0bFdEh4gILZ4iwRyiOiR3YK/IBumsDu6tpT1ZT6TzEhl2B
6gTsDS+6gZHosm+9ul4ZTja15KzTVmD/5fqKASovsQVBCzi6DXIe66BRQKQQg91b5STNdWQZavcY
OHWl7JLG8IPXRjFaLmkKs0dip8EVpc7fcKgyoq1p8F4nXXQ33eiH+LpQmm21rs6+jhxea+zfIJOl
jYSpl5PZBjGgDXNa7mEHcqqgXCRsfM0LwypXUSv4YTiTmIn4YfRs6POWKIn4WnPvK7e2UspryVVh
NzR9+52SN16iMp27zHXiGn3cuJgCQJeScYU9DGhxPvXqFv+T6SoPI2NZCYMsvk4f3xwOgvtUYEyz
hFZgPtrSMg4xRfWris3Mw9T39pNaejk+tCGx9USIlksvM4LLVmA8gRue95rLAquRKEOUYrZ6vxlL
WrW03iVa/zopL01M5UG9SpDfhQ3UfGV1vf6jq8t025U0p+KegPSuZTPVy73MS2xb67QuH5qhKBaI
3Yc3UE/Vreu5vOqF+Jrnw4tf1PlFaGoaNE3ZwHS0u9vRC8B5Qp9qlx1aXcYBxaaIGiDhqjf3qtfZ
mzJjyfYdVW/KLFraVZcfxnEQ20AxCY32B6YweQMazgxN5poatAVBZXAVsip3qaU9JUMgvpWm0L5H
JvMnVvLgYcBQ9Nqp4K8VDr2UMvNMtyP/cmtNUfxgxd20ozdzT9ktIMMnVo/vhMcnDif7CrUyXay2
G+0LlKP2ltlv3bdZoz6aEFMPdo6TXp6NHLMhuatuqxTIq32Sx1dhiaEMW5R6DWtGRwaVd092UccP
fhUMVypqWBfaQ36FCecjO5J4aEq8tloC3+GTNdxZRVxa9Ax1svycyBE0ZZoewgbw9GTKHG1Vu1d7
y7pXklYuiU6680r1B6bIvb9oQkAHDbR1n6lTyxVNOrQXQ20l89FzJyCKJWsX5/YUIK6k67ZQNfWi
BhZ1Y0KYt7VqBrsYTT03br001xOb13Jg0/0S9960bqz8dfIFWwabo7+wO1PchY2WL00DqAZPMAv/
mQ5ZAqXNvOhi0nNzyACmGRRYEeksL1+n2Pd73aT/EgRXlVaKFcDS90onM5tWda4tE7saln7T0dwd
0QYgtK63LC+xpVUtMSCiiE+YiDetmOy70caUC3+Og2+YSK/0tv0SJEn41uSDhreZ3lU/nG4QV01R
5t+HctLve7aAOUVVe+iypnuDpzC8lU5ubVMlEnOL787QW0xkVW+4VATLzPHFnS+028hq5WPoeCtO
BbxbhZ7sYs+B7gi30RYljEN+Q7gh6ay4oRWFr4GEf6Irerzw+kncRdGIOicZXjH7feksDNiWiXCy
7ZTED6aB20uHPvcW3BLDAZy2wwev1i59GyH3yiCR5sIZBljEpUFMwozCLhSLFmvI+bmtRIaGurNq
usEDvYBh6CE+GDglxeTrXMR+9GwH5MagFY6aLzFaWzRPsXxgakBHLI0Y31fT3MY+O0bZlfykbrIu
W/hjgH5S4Lc8QYBP4XQSBpNXiy7F72hROlhKCm7lV47h6LdlGm3spq7cUVf7F2a94k5UaPdRTthy
48A4CXr+rB14/VbmlB9a2xgvAz2DranX1FfdoCFspmV+7ytxcE+rqH+QYPS7sPYg3DcdFUIZo3iR
OGQhTsO5/Cmv43AbJc6zWnvm3vIc46LKcQNWYj/4CfoBHhukSqwtOYQymis5Sdo/coM4LUjl6ZRd
2p3hbdBR73KNNXs58TJuBsWf6ktYOObaD/MxXteY4GBxFkZLhT6ryyyjXVVP5T2zxfuKR6LCwzWB
flO1ZgOcZwga9wpWgNx8knaLvYC102Z31VgxzC2RxdESw9Pm0jTDNvyS4jK1VycffY1dyU1c+PWq
dgR6saaprjKtwya7ot1CtkqpZto+tuKAKDRoPT6OSYSXokKa6P+4nVCVYT+VMDfWdEiggZvWdJmI
CKazhjlUt24mUw+/RipoNmpBZQj7TZOFWvNGGAeSP0+D3bTox6SMDmbniwadYCkfyL3HKscIplbj
K3GpUb8Yve3ZB83CyPtSwcyBmzrN3S5cOamKSSOwlTMi+PQHqTz0eijtq5bg6OzCSHU8enUlQa9Q
xUHafG9GYSg3cMkS/0Art8croTSM5nU0nC6GBhbiJvo8KaWHqkKz8WeE2Q0ur2aLjrhvK3hxClUj
GELpFW9F05c+bBJPW0kFu29lOWFQUABrGF2Z4uJQT9eZGKalasO8DgGX78FjJrjQUAsvkiobrzEV
sreBXVfBbvRSp3QbDfbM4BT+SitxYfZaWO9dqDpuqxrefQP5l8BRMEV4OJgrXUa0yt/AkqpvFjbS
L1KRiQV4JszYzaJx+AlCMf6Yil7bN8itXzpNb6x9n+YFxnMjl611Rky9sR/ykjk31hLbwzAg9i1H
mGDBjKJl42EcC1VNUTep7Mc3M+C6NBiGx3Y9ppWOcUjnyBUOy0g5Bltq68bmTpT6bbGVnCXDKs0r
yVHY0m64a1RPvNnYje4qrKG28UD4wSIKq9EDooCImS8mA5jtIItpaC58k4SkdklTQo43Mixy321S
cgTEZTD0oXhuS3wAsXMi9yz8AekzAE0TZlS13YMSm3lCoqGmEnee6aPVlrcFHpAKMrnESGByJXbZ
WtdNiEnH3nac2Fn7RR9SYtt2094ZolD1CHqhKuHswxPxgfyD1oMVtyIfJN+M/pA8WZWobbcp2qF2
LbyiroG0+1rhCpUW6HX0qlmanv+NRkL3NcsnzF5634NZoDugSKOLuyyN5lU+Gqn/xOaYxE91zeVL
VY062TrDiF1Gw7Ux3/adg/Un13qrgaaR5D5npqLrfrPq7LzqbqKeULMHOER6g1Kg8DrldyTUX/kU
/L/RsW+Kn9l9U/382Vy9FP8LSNnYAXzCyd60P6us/jn+ycme/8RvSrYCu1o6UiO7Q8VuhiYYEtLf
nGz+X6apQ7CGq03wh/EriPRfUrbh/APr1zQsMhcMiakyMtr/ZmU7/xg0cwV/ysHfQMi/IWVrszfA
fzwDoHTPkUGGpWFahCMQtOljIStW+g3WKf6w0KrAQWLnxV+UsoVGAth60erA9U0o0adxFF85al3v
KzKyFrkMrfUfL+0D9wLtOP3u9y+xySDBBYg3Yeu8wj8ltbTVcbQVM+fMAfJgS/vmcThc6qPavY1J
QVfFFjRDRxncQC70m0WrW3JTSRIlmppdbUGIgjzQQTK2TdexfEtTC+8UvA1vPv+lH/xQGPGORVYe
kXmaNeeo/Kn9NcnZ7HVeWdm18AsiRd9UJWe9v+zTAG0QtJtz0uZj4vyvd0PBAxUfawsdKtGJhFsp
Uxv3JXzV8nDZppBoIOwG9wqsSRSVI6crW7sLe+Y5jGcfZ4H1id5AdKjtEHIlkemLFuLrpo9l5f56
GX+16v+3rWfN5P1+IrJ4SX6E3ctxiM/8R36vaAvvEWmhk1Bpw+p0U9B+/17QFgvagfE2fyCiFOUf
IgvrH3jnOiHIGIwAvpsWf+jf9ayo/+BVIrGCJjCFP0jkmfM3S3pesf9Z0fN6dgxGcVhFFjmSxjyX
/pie4TiMoVk3qsvNwTHvcu5XOPMgBdISJEFWVYUXmnMmUnme8kdj2ho7EWuWimd+wBMTD88Zggz2
NiyXEhc/LaEJOGaiWf3xGT7YIn6trHfDzNuhZnFzNk+TijSvSHVsXlUXx/uFsPSV7m1rag3sOQi9
Dr/m8VOcbAuozsm+nFalswyLpRrTgyfhZVc+IhxXrL2ZXBeK6+VLnHAbFJIaLdelbdB+XeISDYBV
ty53fm6kCZc/bQXnx77UrnGWsPJV313MNPxqYaLHC5CBL6OX+If+gkWKnJaKslIFZsDrCOuH1/G1
7NFcuHRXDKwATOGG04XlXGZIOXCyHXruUThJr6wOENT1lp+/rXfzgG9C8YOvDW44hhTMuD/nQV9R
nWsd84Aw5X6hkrcU9LiURVF3F8skWsrJH5bjZB4+H/ajqcB54sA0toi40k+GTbJCjrnPsLi7Dmtu
/eB5Tl2cMbPQj40XmOU8HRl3PBiOPbOY6PjpulqMQ2nQdQ+sXVe5peUa2Saor3onRzyKT+SiwEHX
rF7S7EudXGvyJs2xzqJ2Y/qPKFKWw6IydhocdhygbyvnKUaHl6k3FiavFtfYm7CjBTx5u6H/OuqP
Zgrs3X312+sh/t5lZ9bPh49jcwD/OornVXT8ONUYWESqRKrr20vNvIG9halNtA78y35UkenilRDN
TgzJEtWrO+TOQva3keRfmcmQju1NW9yk6jooL5LpRYZvSrDrSsNNLMxvazCiy6SqV0W/I9c2aF0r
unYMV+oYP1Zzc/hgtpBNqUrb3eez4fis/P2ZbNNS2QuZhKSeHT8XwisPyYU5uQkKpAXZW2sadBie
27OHdtuxWkrjzLw/KWl+j+nQBSd13pLUNSfvUpfkVGVCTsDpWGGEL0kYe9eBNFAfFNTEJZzJMG63
ucN22BZ6sLEn6/epSK6d/zP/YKeaJ/nJRkVlZZqmlKbDc+vHj00KR2FVmTm4uBODr4pLHZ/JdMhe
iTVSN5+/4o/Gsi26b4j6WO6n9i6GYrVqhrjCtUNoi0O7UG3LgkCZQ3vs1W79+WgfrDtOMY4+9IIC
MG5e/n+cLmOhYxSIu6ErGv0SY3C0FDA9F6mQOIIk1ZfYssjeruEa2GeW/AcbCyPPBbEpOWTlybk2
DEMZl43kEcmWoa/dRJuxM/0zZ8wHo3CwO1TemqZqyB+Pnw9eK0lQPKMbNPS92qykPWfo45n5cRqS
PW9fFPWOw1mGKlM9rSFj7CozvYWHgvZnZdM0hgcYrPRWw6WBFht26jeZEsNuHuCPKE1/ZpP+4GyQ
CC0NKlgOa/ab46ecnJ4+BQxBF8xppoW8lA1UN3XskIjU47j3Zegyg8+M+sFmIDWqA4JtVUY9rUzA
vKGbJv4EE3eIyarQ6Eg5CFEwVoLWQtPFKxafz9YPR2RXtVQBgYcb0/FzxloZ+z3hZW6U0+k06JuD
0Hho8KdUWxYKrfMpcvwzH/eDBfnLgk7Oalf+a/5RfyyRwkuR1XXD6Kbajaywr6E6l+j08rfR1s9M
1w/HgpE/r3sW42yE9+dYntEH5OAwFi3KdT+GyiofcAIzIwyDRkU7swQ/Go2RVEdS47LbnLxOrwkT
P2GCuHH72I2ih1PChUTgfg1V2DjzGj9aiSZRPJwc/Dcb6fGj6ao/0L0HAxEhxHWBLhFfJBhpn8+Q
948kVJ3My/mOhVGlc7JTt/7U+yqxtS6KeGMlk29dF38fJaQBoYdnTqZ3eyd2hdIg2NyWhkla68nE
CEtHb/saLrhjcPwh1eu3betj/BKrX8aanCqyeHf1nK5uBvvPH1Ob66GjE4mxTfoAwsIHn437ZPcM
RsTPNA3nAiN8narssY5QXQ/QoN06h6imYjKOxKRFP7zuyHt0q6l+hNJzbnG8W5H8DkcluJyMLm7P
7ybsgEyg7ivV7afmh2B1rArV2IxevIkFFNlQofv6P3h0ylEKAZPbkDROPnFU2lM6dK3q6jE4+cy1
60vnYCLqomVg4D8dikPY5j3J5aVNq8h4w54b1HeMz/2SeaSTj4AWRHL7cwgjMJyTw4VwKk2zLBQp
MMbaVZg2s8KV9PaohHlty5sZMQR11O21o2IgNvTKqlPtvXSCa8XogjNF57tDgAvnDLVINirQJ3Fy
CGChCCdAi+ZgTTJP4yCYd+Nlidtr2VcmYrNgnxbB2+dfw3i3rB06PY4gNovLAbfdk4kofHMQSWiP
rqrliN/fOi4Ivv+cFz9ZM3iRyAWqKA9XiWBVm2tn+pKa10Z8rdbfku5L2+6E8i3AZG1OQCsWh3A2
eOu3PhbQ5D1Z2WYOQ5E/kbXggGPgVpXcewFKsVUhdrn/JRq/dgHNhUMfXw31GVxI+7X/HX9fKt25
8MODgeJZnsy0STG1CDUdx021NdS9wu3Tkj9G+zaFr1HVX8sM+r6Jg+1Dnlx4NrfWB5yKYHGkAVcY
eV31XzSUBn55MOAihc2z2W4a69kuthnX2nyDDH901mW5gUeFS0fnFskSeW+hLP1Vad76/apqdnm9
xh/Yi3aJTiLNIWsPCrlCyVUnLvTiJc+u8JD7OsRbHZjadFuTgEM8T1z9efiaiHXbPHXBfZJcQ22T
7SXuIqbEhUQGz0P43E0Ibmiz30/GTse8KlziLIfapvdW490s0JgWao8koIEVeNtUF4IkjPIxd+iv
Ma8e+tcIzVh4l3mr0N/EydLD2vyRDLVMvQ2ma8pxtIF0eetp5RQuzG+u2VK/QOBhk6uR4QNG36h/
tLz7sl3a1iVpUpQvir2bS1EIQ6V1ASXYVrfdV6S6AworWI4N1pAuzqGXRIOZ7Y0q1mmMR8yiQJGq
7NE1RvgVaLeBF6/DZjd139Pg+5CtRmsBPYvIOoNE0hTnGvx1NOzvbf1FNa/KXQwVGjV3t/KGC0xU
NYln5G6YpRBnTvj3GyZzymLNAy2pKlfe42PQ5nRKM8z63SDX6aVr+PJUfrTylfSpixLyUtjXz5yJ
Hy1Rk/pX2kA6hn2KNqJfyKtqmGt8/pdl2tG/tBP0a5/vBHjvvtsOqXwBsnEC4WTS1JOtYOZIlciO
R7fvbqBToo82xYF4QqRG0ytGp7b6ragexvZuMH7oxk+crOlybm3kqkLdBbWLeCqDTIIEt3Nbe4Ug
tyEG1tn0s5IjWGq1a9rPEf4HWbvquufgMHe+75SLlAxHepSr4MClxRALIi4mTL/8vUXy8SIw18FF
c9VIF2E6gZ4TqaQbCE/X5b3AaS5ZmhgzhS7ZKvkBSCF30PFv/OsuuSzaLflMuEfvsF3LyD957ZoH
O7zPMOcZ34jpVFd04TG4QlHPoqeFthhLaCakXKvyqZheUVpK76LG16dz7fE6RJdXo8p7rqrrItgK
DaWEO3T3IAK2tWjoYg+bdnK7/krHuY6YL2TP5dqw93X9FSZGc/Cmpzx5TI1hYbDKOu2bjR9Ck/b7
hkCiDndVU3lBR2IUN3oNHAa7uCpvu3Sft1sL8sL44/Mv/q7W4s5IYwqMgy1y/p/HU7nJm8Qq0V+6
vUnKggy7V1lhh6dI42Ly4IP8/Wj0VXBocFSbO8fJ7CL2y+hqeIAukZfLyADF60usrCz4lW6G8v/z
0d7f6IB8waJsB1sbVqxzUhtXcT1328YR2a0NcSZF3OLrqAHghqO5Y+aZsTWgfoyX0CjuYQHJM8fP
/PZODh/KZGpZqWGjDqXp+O1GVpEHbczzDqS9LeMkhGEqnPrMqv1oFHqd4MsUy5TMJ6NUaj3ZsV1C
M8vtHyG00AX2Fecu4R9MFP5yXZjoa+Yvd3KOisTpdAP+sUs0+DqZKmuWLiKX0ojrsexJnPl27wuh
eSzAIjTldOqsk7IsKnMnbTscUqvchIqp7B0VGI3bDkaBhAZkCCwsOyjObOynD0k3kFhoAewP6g/z
6nRjL7yplGhoiazuvxZ5j87cvhLT95IIjDMPeHrxYCiGEdTdOmU3qr6TqdENmY+sA1hbc8jgmtCo
wQQzS+dx5oQIb9+FlWvp4bj+fFGcnl1zV8Dm0egN0LXiVxyPS06ZLiCj14jo2Glx548W2N6YNL8x
lbB6V52Us23E00MFYAWLd8lthzKbq//JBNUDFQeZzgJYlwWMC6W6QqHoWv2ISEaJVxO8H+JixKZt
S/zGJ+3M+nj/VXHSYmBwHapbLnrHjxwmCjKV2MldB6mcFY1odXLKpmoEa2gm5+7zF3w6c3lY1iKH
NGAVtfRpcQC8ZHpE8BWuOtzUPZJnFXK5XUKLKRorWONC8q3J3j4f891HFVxiAa90vqegbXXyhIjM
m4lCFkdSe6gg7eFkasFcd0t0S8uqaN/ilPbt52P+gob+3NxsOudAOALeGcicKU9mEopURctbL3Vz
+3YK13AxSJa5tKtHq8SzsaINWlAxwjisIBM6WDPC70sv+RdoDlP/LY7XRAkFRLGq34LuEVoOZJJ1
CA9JEgCcX/HPMY9WvcOVl+RifET5zzrFbas98ncgA+MvkHMoVr0mN5c/qqTkl3mXU/74+YO+mz4z
Q8AGiKDgm6Hrk+ckOAUiix1n7lhU915fKcuyMNCqDhhiSpNcjs+He7cxgOEwc+Y2iuOATMzf+g+o
auiL0RyCNIRUxDUQzicFhAONuxCrJEneJqJfl7Ua3naZcfs/GFljeIpbfYbLjkeeNEi5TV6GLoG4
P8kpIaOml3hydoGyIcBhTeDIElajmJwzA79/wzwygCCIOcWBIU72h1aEca0TNUSXUt2M6pyrFFpc
tsbGWRbpuZPsXTPC5t3yXuF3gL2AuZ6slkQSoiCbaUCQX9Ooql3Cf81tWg872ZsjMeLDOnO67JpG
me+aSZ27yGnPrJ5f0Pjx6qErQj8UtJnfQjPm+GXrhSWHtBrIXIT+lGK9Bm/A7x61jmpU4ORvhCsV
pvNW1fyHTqF7Soc13BmYjGbJjgk/5divqjGM89UYQ6XE9I44Mx+pGlRTFkh2H9CZspu1at465Y6L
PfdQBPUkOEEUg7JGTFj5QvMF710WE/9kEWq4y1QAHDjMTcmXPlw3SDupeEgFZrBLj78aOz4sgs7M
+Y8+iZy/PvsITUp6Ccdvo4s020+RtQJDX4faAG9Yps1FwkUEnZ+27DN1gfuJdCtfHvKmRspHKNOZ
T/Ju456b5dAIAFLxQ3xHu1E9GaIw5CqgdYmymLCpG2xMbbsv1mD5CNcxJfaV9edL7v3M5ySWthS/
+sLso8fPndjQKJuqbN2pmdy2xUAYfR92JgawiKEuPh+MJgZ/3dGk04G6AIuhSDAsp9TxcH3WomlW
+sZVD/prfsfeon7B08gkf80/oG7yxhX/qrxmiL9oZ1ZuToQ6oE+9GOKliBe1sVAfpwt/N2Sulrop
vlzyB/9sh6fWuYFyF5UbW8NitWHDRuWrv8z2CUwhZSkkEOuOfAy0w0m1ysRdPn4dsPINxgXysZye
qLJM1SUXI/4JfRztIXL8qF2QOkq6cBS4EC1LCfqwkmJJAKOduVa7nRW+BGvoW4WIS6CMYI3lRSk3
XrREADVX3R4aq0V2q99Mtw0yarKcHqwn/LthIAR4jCtbLdviVO4YG8P/kdmIiDdgz9O1w5WuW9L/
ANQS9zOHx9wiR0+c60Kuq2pdRcuG/CF1V9TrRttkKiYb11jWNtClHaR6G/6PGK5gizKJzdjs8Lic
/XL7dfStjm50f4+VdbjAtTq4FNfDc/9Ghu43sVEus58YKHaxXPnyBseofrzMdahV3TrGpXd8xbCm
iF/D9JAiFMes/Bbaqa/tYZsSSkDYnPMjuJrO7NDvDqV54sw+oI5K2UoX7njiKAkhq6k3MXHqkWng
FLgrWIA6eg2HZdCD/YS55jK0hO/iGmfuzkzcD+ct3Q0m74yWn4K0ocwHJOha45KyusqraIF/h9uP
3UZBrs7XkvRyOmS90PYhCHRp+rf3Ah5/5uKB+VgGlLyTEkDjgSOz8plqSr1PSSKDZd7eY4UAKpIN
ZwZ7tw/NbDKNc4FKbt6OTvYEOwysxqrR30YklG/r0bvyCLwtRgm7ZUxe/IbJEI1ld2Z3EPMN7mRz
YFzIQjbnok0r4Pgbp3FYVohtGjeNYJNrHRnfRgZLHcdUY8OunV6EUp85ENoS/sBw0yQmNvRdqC3p
kU5uSpm2ypPgguCP2s1a8RPuvL2nbhPEUMiOQORQAV8MG2/ZzC7Rn8+R92+NEoLJOVf4cDFP2Rro
FAmGd8iJ6ZTyopItIk3Y2z01IyF5sylB/tRHZ67385c4fmOMKbDbm6kU0rFPTi002XaNg2RJmVbi
by2HjWm2+64UFzRyFLbV9Bzd6t15ocOhAMt2hGYJbqnzOv2jOOw8RBJGByUK4KPZJ8r3BLc7u2+V
634sH/72jc69oF9dcZMruHoyD8M872piK3NX4SzalCpoHB5D7DOENFitm/mOs6cszs4cie9fKnNP
1TiBhW0CdZ5cjJ1wFiZnOcJv0ZUIZesVdBt1k3iCqFINg8aIRNPPn/R9+aEzYWbMk1Y4rUd7Xhp/
vNZM1hquUzGJcUOHm3sDyth3YJrm1Hq7TKAnaMykx9sxJRKpFSVWYn2w7LT4r7dZPJ1nlhZ3VccQ
p/c4FI1YmpR66qokEA8N4nIivrE5DdOlV/Z4+TGFBxM/dDkdPn8F7yfW8cgnbx1tbWvhXcXIlmsN
trfqyGJHcC2tlR+ded3vD5PjsU6WTQH+bLGdpW5dKt/IMca4p9WhQRLA2FxPzaUhonKtSdqAnz+j
8W65Mi7bKlsBKBmMz+OvnIaI+4s2AAT0tWLZjjVqYyXzz9SyH71JynquGBwUsCJPlqg/ychXApG5
mAHMaUAmYqceB0g/RGkcnCMbfDB1HQOWERMXajXrVBw/VIT8w5lyfBKiIXkNzfgNoRGKP8276jk5
cq9c5dTUQWJZOzqPPl2Rc6ezeH86zz9BsgHqmJbDbDz+CX5Fs5LDEeeg7lsRzHB6ZgX07aPsEv8E
nHeqLrzIcdBcNIb2YowKvgo0AnAGJK4e6cwlTrD2kiGqVdtKXLIjak7SMYtloCC7wFX1r09YfjDG
UUw0rl68tuMf3Ooy0jVosW4QKTdFh8GxbxRrs4qJLx3XwFU9WW6EsX0+/d5NDIP+MpAQZFwgd2me
1FC24qGorKPYnXX3azxJvyn9sHQM60lPY/t/MhjmMrjOc5MHozl+xNyzEZDWQYz7RuVzesf0NGLt
a1tgP0nf9m+fTECvBl83AbrFO6oxvCW1rwIaHjixfq/KOtsWtrNBEu9mGv6qfz/YzDijFtVnZP/k
yby6ReuNgNwFv9zC0N9Iz+gWWNmQQR6ab58P9u4wQoZn0UWgHuO8NU5X16gMkNrQxbuY3gI6RWRu
lI79MgumtdTqdmnQm2d2qRPRBfXlyZgnh5GC1Z/VhaAhtgf3AW+WTV6QixFnrfrc1iRyTANtbKJR
Yo2Aci0g9DoQzj6mdCeV/WmauJyZg2JcWJ6NR41uneGtvKu0+H2QBcBpaBiZ6ilRbRgxmQCOxNil
sBWCtvTkRjTfy9zDObolljYObu2kL87cAebPelRrQe4xZlyeYec77Gl1OpjIf0WCZSQLaZco03f8
N87h/7/aqP8ZxQYN0k2cz2YxwTyRT9lUNtwjXwg8bOMkKNZqmEPsDYCn1bQ/oIcsviO0P6Bp1baj
gvte62g/6rh9Ho3pIghwY1P6qZhNs17YeItdr87mWZp+X1eo0j6fmceH6O9fin8DRQJwHdP8ZDfB
2bvqPSWIQCXNK91Jr5vSw0Wn9qNdwR3X0b8GoX8ZmqNx5vNrx1+CkQUQOoj6HEGB4PsUTg8y32hp
B7EmwmYb4VdB9Oi4rcrkV/622KiwomsJo9jTfLLYh2AVYu+a7zJZVd/8fvry+Ys46fL9+j2mA34y
H+twJ+XJgTtESm+pOMW7mB2Zrl6Sy2OTF29VK6cm78fP883UOM8wb9RFilPtmfV6vEX8OzygkYG6
gyr5lEEZei0ZNxHDdzWsBgwJHhRMdidFvUVkix9CpwxnRjxegP89Irc0SdNWf3dRKwacN2kqzO6p
EQw1OVnENi+n3MYAMxj1bdnhfoQHx+8Z91eyov8/xYTaLOX7v4uPrn9ia/inlPDXf/638si2/2Hi
0SDQNXREvyG1f+Nd1H9UU6fjhECMhrcxg23/Kgl19R/2cEgWVKE0U7l1/B/lkTD/4c6jqzbdMqEj
S/qr2GN+yvH0/DcNUwVXPS4AIiUd/aaH9GRh3HMgSLW9CQLCJCpHmwipx5dPFcTaQMbpUg2OH82I
jahqZRP5VotCSYFDoeb491Tpf1F2ps2NI1fa/SuO+Q4HlsQWMeMPBHdSFLUvXxCSSsK+JZYE8Ovn
sPp97a6actdMhO2wu9sqigASmfc+95xwm8QTY9uW2X8VReIsM3vK3pWFbdbLXIMpPwZYPvM4sVc6
kpWgUr25dKNKrQvXZz1wRHzHbHZ7ihnzXwh2iMCXDasKzF6NV14RMnuTl/Mqmg39M1OVT+VjknIB
xtXdYhzIbny9SPbVoPT7mQ0lYogk9G6zwjN2jt95zwPynR1H7vydM3j6woo8ojzQmgYuuOVA1yq8
g0ZMR19EekZDtwkxa7ZMRXlSK/dqZG9MGCPZwS9xb8Mimk4gKJunBmDxzLAQ630ghIH5y+gEJr2m
qT6xNIw3DawaeCl9rL0wQMzDPsiwPjXJ1Fw5+gD9MSnIXHkuShY9OrRJZpy6wh63Taim2yGt82cy
+tFDkjUEuswU6Vfj60jbRWzNr0PVdYeiAO27yJl8fg5B948r3sgeMS3RHSES1a+jrdirwuH8svpG
OxGp6L9lc6cf09Yf2wCdgwcTJQa012cDzlM88U+jkxlYHWdrP411lCzMPo5QG7sIYZZNLORTKCKv
pWDrGR91MxUflVmUu7lr62+ZXVv6ItU4JM/4XAjU6NOyhVUOTFbIlRzaO6P0io3V3dcRCZuqQrPQ
ZNXTmBsIkdnIOyKCdp+FeH3rPr2F8ndTC39n2Pd4QpxlaisXF58qNm5GmkeL4DnQ52uiWGxjoztZ
F7DmPGvLiO3abZVMxjZMFXOW1RfcRmOTQAYMoPc2zFn3qzKd352p3UJa3mhGRj/dpnY4cM43OYwM
vbhtS6AxTZHPW2blV7EfrVTiv6k01YPUO0Oxsr/SkhE1lyIn87hsfb8pk7Rq6RlfdT2oR0a92lXj
CZ6WnOaL4N/AR98sJt23fh4/Kb9Q160ls4P0PLw2745JF1PIIeg0f+Mql7F99G26+WojrDczRsLC
WNsB4di4ml8yhD7imSluDTHUjP2jzR78Ra7f9+y2qyK+qnvPoR3EQQrZQ1t+B4ENN8w9xwtRqLOy
8K/Krt9EjKabcfkBU4rEmlesCiN8cspxx1mICnQyO0EJ+XTRebhZ9eZaNFqyh+5GUs9+8ZLom2uk
NHWlw1bb/kxcfJkJjJRC0eM13A5px0ToS4yYylwAUUuVA6TtoiODsbwDM4NfWp3dGA4LI13U8WyG
m+myYA25hQ52U4SufGh8jYJ4l2Qb2aeb1rDCk31RBkGeKRxQXB2qodGFz5djdwUsZS86F4ks+DEq
NUKUjEUXTzqhuNYqmnXVA72g0Sd2GGHuzKb86vMH5aGb5ODAIdMCn2rxfJo5m3oINWKl0/3cjxl5
M22ydr7RIXniqbt3B9M7q1nnBhk/nXlK9p4bPiCpKs/9qPGreyOYf5eEsMbkP2ssNLN1XDD/mPTW
XdloQSXJS7odMmHQmDeTjNyvsuP0G0/hChLrBRCVWSdXzG9uWOspTYfC46Bcd4h5Kx+OWRqztQmR
Idw4UvZvI76SwBhLea2EHW00lDsn3axhSUY15NSaSulyAKa3h/yPOE+bZ+OhGnTskyyxBz/m+tqq
/pjUbL1plSJ9Hvvlp1Xo1jmSrQA9Bi0x9Gm45YgqlpVSj3antZvKCe2trRmPecXwqm/UzG6kGtpQ
u1cLx1dyP2e1AZMCNEWAMsuBGmEdZETDEKgeU1eeXq3avnuF37PsprJeCrDIBwMN176sdXeVjwJM
YNeePCtCQ14M4r6mZnNjihGPt1vD1h3e+pTCW2l5FVlPHcWCi1Q8xPPzEVah+5EXwB0XVl+Kk5/y
qGYhkjLEmtIrA4NJ3JWnpdUNwLX08uLC5xW295rCWjZGxg1ClI9ZzN06thNjbceOSfO1RjxSgaQA
4YDks6GwDDDFA6kcz+5zNzZ3TaErA/5wF75RbagD1D5IgFO1GaP0mFYXCzuvD5bUqADmO3u8c3wj
3xYMiSzGQm3gE1lLDDNCLZOxtVGcxBQtgjB2JISw0t3aeaUO3SBQKeSeuoAAqIvwcke8LGaFBINl
DHoYRHFYTqoHNpVxn0l5ZSRdxw8adsLM9XU/MFjjpzTR4McFQyaOiCmcU98957Us3itJmAFYjLHS
mzFcjXppry4BRMNFVRh3NJ25FAUvY2jEqebma5FqWy4ilz67aBpN7VqO/KIL3ernheGiMIG8/Boa
GfZ1po9A8I7Kf0rjjNQsA368GnyYpWCHPRlIny6jVcoKQwkUn7mWtL/ic2SDb/T86KoUtA3ggTJQ
qvXLoQOAMKLkbRyAdJ58loDT1Ci+PH10EUYhj42dNuTbGR5UxeRwD+PjKtEsSso8St46dyhCwcCq
re/iUcdCw+sNi6nITKqe8xRImxfHfPmpWvGSVVgWKvMbII9hVUT+2+jyOZ3S3lXC4Rr26r3ImqNX
MWlXQK7BlaU+B6IcLdRU4vNJp1amYvUbhE6wNR/MraUxfAkBJXDciTK6CojsBb1raEvROEHrmNka
+hswbIuZN83W93PuL+Mk35V0pPVJex2dpjzNhmtTY5zSwzTQ+opn68s16XRGfb4sLbW3NLH1s/Qq
xWrdjS3TtvPYoA3VP9yMeZdkmunU+nTubP6LoaxmBXPqa9Kd0zheO7Z8AeN0HkU0bSpLa/aDjo3D
wzDtNsVnh262ibwla1ESVBGeXFxFh76j50ohO9lgTYBqbKmrfrCzG4jo+hTi7W7AT6cxBs7pPszg
LTkGdVinuWoda3hOhn5rjbcGwBZwzR9xE5rHyHBI1QJsybtsSUUwEG13KrV4PYACjvJh3XblU1z2
HeKp4tGw6Ta5+m4yz14vrvJuQoXh6Pu0oaPNZeGIFL8leuGdhHACaJ4QSq35xmYcd0qqU5u756Eb
SO0WYkuqKgSHQ02F+NjaG7udnbVXHjGZYZt0kbsXwwAaq2euF7bFyA5g75Yxs82auCtn78ussOXJ
O/RsGKq77Lm+IJmjOPzw3XleEYbK1MjQcz68oya7sRRRyqbgZtUyRQCkeIX8nh6bxmYUSCf0bMw3
cWif3DwzIFtZy1Ifn6fCS67rHnXi5WsChZWvHdRwV0Jo4pQ5d02ePnog6W2kcU2T5LdWP36hn4B2
VFU62W1t3ilPyG9aYh8oHliLPiwfYBfdK2ro1D2AXAmE8f1cPHt+krIEKNB1ucdYQZOtRVYpXnnA
Yh17PntQtYErkh/uKP4ufC3zAlnkL25OARzVduSIdm3YCv74xJO2KEot3NgFuMMpbepVVqYnOj/H
omZT24/lbR8525oE26h594xpsdMwnPiuNzKAtlAVFVXvNql4oiuck8m31LPPvaVvVOQsYxsvsYIK
nzaTfzTqeSNEs3SMHuBvfsh8+yqekW2HQ4QFMCmHbZ11XrWMuN+mGYxehJiAQSAm0TVHw+GKnn4A
FrqyR6jj/vABECVd224NxmpEd207/U56aGiFMX2y8GtFdJjYi4Knm/ZmZLCnmrcFe1PkZ+vW9MeA
XFJ9Z0+RFriZ7jxombUnlmUf9RqTHAxLxk1vTX7a0hD5Ft1GvFDeIdX0e8mWB/DtezMQQBCdfT20
LKKIIwJzNq5DG8PfkFZH3klHPawetZGwPEHQfXTxzXrVptIRO2F8Cry0u9aN68Qzd60z3ZQphLKi
dEL8lyYPq0kVyZ3rQ+hqd0LvfFIg8avWFlfpbOM8JGGIN87WEtZpWd87rWIaX5d+eRpU6LwAi1zY
sM2XzaDeuWF5D08y3iRoM7S4J7Jnel+2jTKY1+MRLPxl6io6aaO4GAye2UxdiJOevUyTno2Pr5NF
k+Wdm7iIdk3Actg9HgfH5sYkh8malHI7zECUncrclcOER1Jrdr78Jp3w4iPmUifxfOfybgnC8FEz
hr3r5GJb5PfWhVUpcjS/hs6bxanbIMyg4ULhjgE/QZAomcn4AO02vvYOY07aPtE6clvMOc8Fqnqd
j9N1A8OdJvVQN2rYAHVACePUU2u3kxvYOQ/a6GyVY37LCLyyFoCVtDIBKk5syjp6KNvLNsRviNh1
iOQqm2gJnphlK7u7QlkxjxilYPsyN5E6zk2ZWcxbJN111SYfbqfduMa8HVy72NAlQpnq7w1pRpum
1wPl4LJYaMqI13EyBIPFF1EMJyylz7Jhk2aZFSPj3Sf6gORU+y3geLN8Jyp/6kIzJ1UREpdHmaz5
xjPsOLqykdHeUtgbSerCtRa0iJdJjkycJfI1IfFMlCcazoVXzDdezC1loCR1pC3YKc64lhFrV013
C2Ae9zLpY0zi5dGqHbkbakTeGgxs7EDf5iZ+c0XWUlHFMKhXAI4sRz67VS2fS+VeFyD0l5wj6mXU
+fwadbZxjPyouyplKUo7cPfCu7V97b7RME4zxozS3Man5tefMr4AQHQ5HshA0lm1Wnj/FCs3EWJ4
ux73ltJvufLFiqYX0ysEsvKWVE/Vdx4BGN0meh4WV11H6SMzFQMkFAjwGLhLJzGhzcK4JwOwpLCB
u25cK1kbG03rsgtL/dCEBer16N6QRb0ZKaFuWrPQl57v3szsBNJBfLRJTyTqOoU7EfXeR5SyxPld
+gmLiQknKVaGSVEARNoW4du58BW9TLbULjsvXEP8KIzVUfUwAGYmms8gTJwcmvS7pqfkyEbWDnsu
oTpFD9uMoLepSXSLLtV5UE13VafkuOCmTbHPMLprE07TpbGdNVJbDTA0tv7LEMLRArC1XE0a/nOo
fsax1pyv3tUP+NgGciHRtdBxP7ZqDhpFHZirupDNk2SV3imDqF/soLOO6vCFpfYk/PAO0iXsypTa
UcYLA/AryGoZX1eh+QyQ79wjOFw5SrXHOPRAVuvvifI++yopFvNkpEGva8WazfmNURoExFLCe8hY
xYL36hrnUH9TAko2BuvBA5QaOGO3acIe8gYiCug48OCyoMuLtT+Ke/DQK7PGVqPajoc03mlJchZm
+94V2QME9UCk1ZlqWR9EmdeSAUJFPOU30my+wjC63CnhFIDBhGOSguaPNG2t2eWRiMFX5jpVEFna
raWlZ72eudML2NT2xYDQX/itvPuQ3YJSDHluZ+2dvB6j3FM6sxrnILUYV/5oDRUuC1usIzNmP2r7
QF3EVTUxqhfJdSjir9RI1qrDnUqi4SGSwybT2IzWlFcIv3M6qafm0UrMdxKIBBlqKIAImtJVqpvX
MC3dTd3o+i4fQxN2hdBA0udzz1Aq+wcOTstomJ/5xIE1FLdFgd8ng/3ZFPI6jOtyb3VJ8zRYNpOG
LTMNVZe89N58nqaqXUnLuasivsQZjfSUsAkwY/uxHkcOHnhLc9ppODWauzTOV3GYPJdOOm4K6dxL
w70qZ3WVwiyfa0Tm9sN3UVZWlE+JNHeZNn3SCj+2mryOmcPqeYmuocTPnC/6bqVpAgOmWGqYEFcJ
3wc+t6BmoV/l3IpME66qodqZtoa8nSnMsrFWhX2BCeWICsH/7fFfZ4C9PNq3rp4+ycvi4ohFaNtP
CaRQA8vh2tXqHUbXY+vMa+kltwP+0gC08WOG9a0w9HTdi+zQNMPJ6I21MpqbPuqvOMJWJ5gI15U3
c+JQ5HNFlB2pC/C9lgcpcgbOMnfZzGqt5/55QAOx4N0ZuNg/EQuk48LWqxP6v2u/MVP2z9l1KESy
SadoG5LPyQXFWt5PmR6joiifxDjqa2cw6qXtgtvtGLqeMiMLvFK/iTgjWCkERFchLKg1lp4BF8fd
2D710EITa01qx4cRHTGFSO1n8nF9qOKDgtiqTfWOaXXDPSs7mxYzihcjCjepGXprqKXXA7f6brCu
/Tk9aMI7un7FjKHcQ9b+Ftbk+zMDHnPervRce4wrSlht5bKpn5766CK9MNkD1HeOi9zerZ7oMz6S
gycfIOl5qPFOZzB2kJz9+zDZzIkxrVO9Z0TZMF41vT0gJVxZWij3VE/boNKdxSgvQHDRnjufYOYc
T/e5mq4H7ME8UkcL3eYw+ICzXfVYJqSBJuZZs6k62LgGqhnlioPBKpxr4wZrmMn5agrsoTvwUMD5
IkFrWI8hZ4KF0LQtNN5zquRzWrNrM5hm2JiOH5N4AUxnyuaQxZT5bHFNxO5Oxxfr9d51Q+dImhlw
lfzT7SlyUY7MAoMaWd5wtDMvZ2X5WtcOoBKHsqypAHhudHM62bg/QoFF10yLeQmGGFq2ydY+suXK
bZiC0dnoC3Q9AToA9JSc/XC6LIq2DWLEmakCrlkKNFfwi8lmf+ix9mh1JXrkuquWuuV/JjFZZelz
f+sDa92Q5dNt3/bJCmdJ/URt0UoZfYH2z+g0u/MYoVoz2S+AVF5yDkvLXFfZMRzTjmVSRifPl1s7
U3unmdN1YkLqkhXbLKZ0RNFa20reCfJuRpJ/MTIVPzi6I9fCdjFvzVwUXKfDTTmbbH0S4qmybeTK
6Ty18QsOq17aH0jiE/jNM6SVxrZ0nzOOH6upbclbk5pJ+9UsKJ4VEMHGkVSpw05J1hDVw5e88I0l
9ZdFor+hurvXhxEgcLgu5tvcZOPY2Et98L4iduqCzoTnWq9mLj9KvV7Hc7Ia7XaV2dqTLd0dIcLV
rPKtNw6Pcxbv5jL9NnFtJ5vtSgc70LzROOd1wj3oTn5j6lhLO8c69l50DFNMp267hcuLghKFxMo3
cbZBXcXO6QzTQYcsfZUg1QpkzFXwKUxNj6nZmAEFa8Wb1z9jlr2fZX6mP8L21qMpEFI6khzv1kPK
HNioontHUob20JuzD8xZ7wDZNoLJrDJ+6/SMbSx6VCBN0O7FgxNiPLRb45yNGlo/RHowyJGFJYrM
WoXYAH2RAPk2YVL2Psb6ViJHcimKqoU7lR+8vTkSdlE6cOBQGxyaSD6RDdnuW6cMOHDKXrt6tkLt
HPgupCxuFlMrYEMBIAviSj+13Fmtg0snKQHNlhN/23GOtlftEOGu/IS9qy3M6GgPubuUo/bay+xq
SCh1a8k3tpSP3oU7ndXcMxn7t502GUwTj6jFMlPfx8WlBgp1IcF0isecKqJBgyDxP02PtcmN0+0Y
JzfO2PeBOTBtXmn61qT6TZlYfnXUOjTenNDkk/JQ0nLB/7RMigphxoxznRN/ffATtmgUotnh8r5c
aJVfrwbTDyRH7aA1dGdDzw4kA5651ovXla6d6x4JWdWG1FdHfQtjHddB0wUyMV+tngdntrRlXKcH
u2F0Z9RRVC6MjqcvNyv2LZOj6VeDbbfbQqTUc9LZuS8bv0PaPXv1ebQqG6Sx578SiZmuZFhWb3ZL
EY3FLWKIGgp8j96y6NiQtjgr22z0FhbGNUpEN2pSvr7sCYiNFPtH5z6v9QHZXljUV6pPcxqDcPy7
dWmIZse6Q/EAsaCZJO/FpDPQbbcoQKp4aTjphz7lx8pw19jiifVk85WhiRZoMWQUz6lPM+WC96YO
S1jpacTjmXrA3QcK9/1EKQ1IMGmgIcrTTd0RFeJsKd9SfSh5xCUcskCXRbtGFG4uK6Oc94XmIkrW
spENSO00G6QQ8XU59fpdHCOwdJpJX5dzZRQUjC3/W22kGq0bCteyu2iNLGIOOQevFYbnZj2aRHfY
ZhirueuTY8ac6SkmsLysVd9RCLabCQ1DLT8ngFPBZMsOVwyf8ZLvwZ85KyAPnCP2Ko+y04VMcuum
g5sFyrPnXTiXHP3Y2ePJyvoWv0eU9N1umJ3+PXKafOe4GYdmvwFfDSIcDxmHf40tZd3M3DbFpI58
ox20ZGmbcFJJrwcj13bbsc8xg9CUA+pQ4OcjQhQHkXKZy3Gj2wnqKqj8x1BzvS6IakN+jVETF5zn
eGR85aYP89AWSSD6gWqRbmjuU49TftVmdbWVOJyqYM58a1c0/nBoJXurdRpqvInsuMT+NLfCODaE
Q9ZyKDr2TFG+NnsvecVEo33TjIlCSyx7Z21JI9qFRlGvbf44PHq93/AS9fy3CBjZkurHfLLrGA8B
yQlYBF1mvuB2HYHQ1uYS6LVcdzwiiB/DEHmh09WHiEIQTOvixWvUfG8YWrWxfE4ZvK+YJpya8eSx
nzlTw5h2aTUWa8uQgL5zZjvwZ4idY/XxLZhZcR33Y7bSM0pQQ84hHhJCJdQ1Zx3acl5XSjbvbSLn
HVT7iIo6T/+7jFP31E79eLYrzb/1LA7sgV462pVFbQdfSjIx0pX6yUvnx/JKxF5+rVCoHwzlyxff
D+W0z1pbT7doWoojNfY2XOhuorUvbuZ2wTyM7CoxSBVfkVZbmzrSwnEdlfQBt0y1IV0iojlQFIkm
2o/lIS9JV8f5wChJkXWQ0WfVYw23zdE+s4A41GiyxjuZOOfjbY5cKlq6Nd1sNVSOuWa2vdvMQgtv
9Vq7ZTyNS6B5LIuhURZ7Ujjj46wN7ZNHLXfV5EaP1W+AAlqj6ZBeZW1M77XwmN5xWiP2F0Nn+HfJ
TCp5NK16NTPmX6/sLolv2mxoWIOqjtmcShYZjJmc1r2KrfPUJU614WkPo6MYFEdBBdQCUrFSDlIS
OEJQWML50DBnTZmxlw2YM4+KzNpru7Pp5GFQYqu78jhGyoWuadNqKBo3sMLUz7/x12rrI9Up5UH/
qeRGFiWGZl4MHZRklRNw0FV3H4EBtejJKvux53D11DiuorjhTmrfi348UmXrdl1l68dqGsPXXmtt
SiLUz4OqnKelF5PflQQgV1VGFZ9KNbsIPY3eCtFnEGSnerjsvr1D5OfiuRmjaDFcaAp6CVqmcRux
tRD6rrNyHB/bJr4DwxbfpNEQrQ3ioAZDZo37QmAgUmvFdC8dwdJdC3RC+lmTc6/dTVK5eG/dF5E3
+mdPrRgPn6LTZws6KEQBOK8hTbED5Rb+LhuRopyNvHTuGU+dHwpeSk4LN4ncyAP9Sv9uSIROtVmj
KlxPlzYfdi8tGVkVsECredmOhCF82xK3E6aEp0RMYqXyql3YHhOpgZX6/bKwnOmJr7s4KuFT0MMy
nx2QTYggnyjjlE4jg6HL4uME4ZJBayGsFz32/KeZNsPGFgXqP8pT0eBGy5JqGSNruOWJaOjuzo/5
TgGyDph2x07dF6my9wOJlxVEes4yvT3jVPZFeo+Fncp2Q882sUCCuDFfaprSHmqLLiV24KJoRSxb
LEm88A4nM32Njrs9TFke3rSmau+nOKIamnfFVRhPOn08E3HqEiJeRe2IaAyTJgZnqowWQWoM3qnO
TLwxY1kBrKjLWR+COe/9cRFxv1xJITu5negxQrPQi+E8Tw6l09CtxdWEJYtdbzmpZYGB1ViVdc1p
gzH9lsPCKI6c87pV1JQ3lLYR7+ZkkRd+z5wfsEwqgYweWax9dFBc2aj3kHFvft9xuAZ9b+NrdOpr
uxrKQCttO1+yMk/eMsGucD9UOV16huMTnexKVL85aobTawn2RhXS25pgRw7KoTUaqJE67yNrSJIE
TRa04MmTPjPP5FWuJjkMb3ZmmDdpbtC3yqAYrh1umOf0e6uNyUpG37DrXrNLCotrU/ROu8WIBFeM
W2wz12QETA1UlwsJZEmRuNxPnZJfDg2qharc+WzaensUoxVhCOzFirFofJTfw2L/p9zcfVXwr5+5
+rBLP6qaY2MUd//YfFant+Kz/fkfuvw5//yn2n98/9sQT5dv3dsP/wMpbdJNN5Dvp9vPts+7f/zn
H2zUyz/5v/2bf/v8/lPup/rzv/7jg1u5u/w0DCblD/m3C5L+3+fldm3+1v7t/CbfPj6Zjv4f/88/
knOGYf4daKkPAoPcOPlNfuYfyTnDMP4OGw4Y3yWcfyHq/zM5Z7h/N1jlCX57FhMgxPf/mZwzbEjf
IB4goPzB5/f+L8Tun1LY/y83J5hL/zE3p4V8GVk4tHuiQqc0KwIzLPZZhzGnEst5hGxsac+8104j
kwqmpNzuM/SYWExWhE6/UFb9UY5hwLt2+6fv8PxHCPlvvF3PVVJ27X/9h8338acE9L8+0WX84k/D
SaPdmZVyp3af1voef1gEdqqmxQaD6oDhcd1X0lsQ08OHPHVHbHYePcmWrOvcf6Oa+th4uEBGMe+N
gekLFzaEoXlM+bQmrePCLdZGyUSs37lrmqUsyIivAqei+0SEj9wRhY+w0Pd5n7wIa97Pc3U/F+mJ
X+hxmlvUHaOEL5a30RZZub2avapbsT2P6MzgTPbCXVRUy3SOznpV3ZNEu4c5cnILFNdxGzOtaafP
lsLB3WjGBxDCR6MfHWbc9bvJriK40fxH3znX89wu//oLtS4RyH+Fvf/5heo/BYaNrna0rhmHvZ8S
QRoaL+gNfuco9gg5EuSoSWM4F/lNQjAyBENRpy9V6QKrQ+cuxoikL1EY2pgMpVXbInI+JeLEYnil
fb8otfHcpbaGpzuPsCKpYqeimqqhSbDPT81hJSfmrtU89MtMjHkwNxNLr3Duqd/T13WHm6ZxfxOe
R0Dx61/1ck/96d6hyK0PRDmH/RSqM02/gyxTIkTWFV8ySgbG6gcx5EFsh+5TaHH/Tq56IUuSroaZ
LardNXStqMjU0R2bm43tmx+914WbucXt5Ub5s1UBlONmL2/iKTr3EY3Lv75K5mXc4VdX6RJs/dNH
zzifT/Q7m71Euo7nCZHNPoHk7pMshx20waxz69GcQplMKzJ/GRz90cEZ6BfxMpMKVm6bB3nG7Ws0
dCwUNy3TdMbRt1rKCdVtNKq7v/6o3zO1v/qoP2Vt47KO7cyN5Z4JfjJGCIGZaM9wS08D3UuOVx/S
5vbxqvvcSu9m2bLfjiN9y44rkFV9LHhUFmg7f5PU/3cX/fLX//TNOewaGC8m3OJZaNawTdg9T9bv
UujfQTa/+m1/GsApY5/+lS7lnoDakWLikd4Y2E6H6XD7UrwY3BJtpe5QiBOMxX8nmMQJWTyzuIsK
6supHl+Hl6hI26IxzbONZcf0mvPkRc+zOwNlbpW6n399bX4ZgxYgJn78LtwMmPpUVXI/lgSkok8f
sWnGLtSm4stM3G+WlJ9mEf61pJg//jEI5dukSPpmb1RqdynMOU3B9xNtiA4uxGXfJOtTT5fNt6fg
r3+z73SUX12Hn95UYRm15ZiXDWGyGRMa6YCMBBP01HzRKucrS0oM5tOoPWRRHyRTuk0dm+qENi81
9n3cGEiHxoHaYx7pzymCGSrpw7tPHHBReJMMmJH5HV/w12l0LsNP7zDHnjQnnLx636kB6sFk0r6+
NPsEQTFPzOYiafKNE/kPptmSvZtH5A/FkzRjKqoRiTpeL6tJ756LHrZ+RKHQYE/rQ40VhGNi56DG
5KNJzFt1KRSw59CXtaGt2kK/+s2X/evVCO7jjxd49tpGxQLL5ZywM84Im7YlmC7Luddn84kgA1X2
flOIDHM5ervaWYOZ59jAfKHfXk15QpDLuWEyZDGb/a2qaJO27gcL7TYsEtoAUfM72of17z7qT2t+
WdLwLkK/2actdlutN73j3BHSmzlmnHw1O6uIM2cQjwRUCY3VHCSy28qp9WvbiBxYNGR7CFZSYIqA
vxYUue2QqFcZFhYNqbbd5ibpV5U+Ukt/wEH56hv0AlSWb6huvOmc3NmJMJCSjDoD1e508ArGxR1b
3Ftl/5u3w3dq//+8+QH6/3g9QnzGXiWMmg4HevIyOThOuC8c/3OwjW1V9qdMPnO5DvZsrTkiHSip
rMu8/B3F7fuY1a/+/J+W/NLrZG9yZ5KwzXE0zlMRDAWbHtJs8blmS+GjBV9S9UBvoqv3zBIftUad
NunditeVJTcOZyjdm6jMTnRK/f7bWHDEwQ/Xc75G0SwKo4+CWkLYjEfEdAR7b+o6E9sxCtyCQada
Hop8OAhGmBeijNWyjD175XvAQ6AvHL1aZRtfi7ZMzr/NpoZwF5RV0BSExaHAtUuOzg+zl++slmg7
LyXaAY1+W0lTrYdYvtohPaLGxn49xTTRK+00lN1DlrtPsZW9DCzipGYIa0XWto6j1ahoyTA+8PKb
B+7H4eL/v6Kys//xArt6qzxnMPGYjmxo26i5bwcSXPVAxYeQF5Wc2OTcKK2Kom9nLXJVmiuHRXHJ
mzhbM8nXBLSl3xgSZHteX07/YUSJlu6eVGNHmZ+N8F9/VvHrHTpE6x8/K5MaUTNY/bCn836Sw5U7
nCxyLsLKKXUyYSF6e0/n3VyOrsGQRLj0DHQJPkMAPhuGNsr/m7kvWZIj1dp8Iq6BD4BvI8JzHpSD
UiVtMI0+4Pg8v00/S79Yf55Vv3UmUlTYxXrRVquqMiEC58DhnG84nw365OkKskF7r+fPMHq8FQSW
t6jz1LK5qGF0M2V814ngol398yJI8FvVFdoTSHH4AQpCsa6+oAwKtVOP7RfRPmouUJpGoxutyEWx
GN2lgt/g7EXh5MaMP2YPTqwcGAd02v99HSxC+P/9ZtZlq1acc+k0tlchgZoOqt/Fsy7Rue5Zm10y
Cc1IJUE/qCjcFSvUObEz6YGsoAqzcP2aEcidBPkK4S9TFnFHYSDjN6AqMG9EUzoABaRb5vXUZLer
+U8RbF3ZZJGonwAUd5UbDUGhKoIdUcbz5VaVqUKuLO8BB5oO1RaAADSLPRxFUfqOqptgc8juygya
tWmYZh8kGohPk5Hopq5BewvpMEgAl1W/R7EG9I4a7tG8O5HP8GOnu3XrL0D2bGSt6gpF3/6wBhDK
1b2GMWsHZOEY1Wvsp3UPnEUO3FsAdOZoSgloCaByJmlu8jV7FI0CZHS5CBkAi3WInLku8jQGrTDY
j5DB2mWQT9v7Ju+hOAeYNweVbed5Ofx7hKEAwMPApmMAdUTJh74yCUBEXnABcgoErNFw3DVk9CAb
jf/RMJApAE9eoH0ILkO75I+hQtK3ZY2qK6pDqruLcSk+yzb9kEEjuIbJ4y2i6LJRaAqTMs4VgGk7
MYDqm/i03ENQv7tUi9aIoy2rp+V83o38U683ZJ+okngErnHvFcWmXif9sxNb+9husRIYmFbwAY/X
+koRWFTVNR4TMH2sce8ZNW9lR4h2JSjeiWr4OQfg+PQEUlBs7uo4KocprvwujJuKfWJdeKVX/2HM
fUAM0gavEz+8n73xJigBFimh/P3vUz7yKoEK7vtTqZrqMhB5XVxpLT+lY/+ln/ENQjptbnTpBxhY
fAKj9pPx0vsZ+LbzAiyVQ8YJujEl8GWNl33oDPu65Nmj44yszMTHkQsL2BKVjIZl92wB2mifjV7/
pPxyc/EGy8SDyJcHcZA4ZQE7gGU3XRQNuWqDKhXnOGAA611RM7pN1JqBJqSSE3F1pO4D5dn3q+WN
C0w6e1pfJekKay4fmouhDxEv/1XlaPBm6Hf5O0H4fZ/g2bxGPYVEWQjBdsNGYLjnrf1T0TMyDR7q
CbTCwQ0Y4omVO3Ib2kpDDAgzWQ9ArZaBvgTO93yCqyq8C24Fmt0coS6H9SwM5d6w9OHE3/nnMgnk
U9+viAEskXkFOhYwB4f9sTqnJoR8Wyavgb+DtDo976Lo0IQCZBPgCXL1sevUuQf2IyoogGCvPhDh
aX/Kd/HIJSutSxYfPZwaxuYrMY4f/bzge78fAbXT8weVz3jVdaijhLr8iW7udYlTAkKZTwFe/RCa
XsPY74GZgHnu9yoLAFZo869ckhNeLN42hz/cJbZ+EPYlrWGVPFwNKeAZqOEkXxRy5l9sYdEVfOpR
lAYseAdr8bMsG681qmFF132hYXXTZqgGwOEXYmoSFD9UDLIrZJfTQ5/wDOKQxWM4+vHK889C4EEH
wiXAaf0JIatjN7Zt2QahWogT93K4Ys34MewjCRDXDOUhInd1az4z3X+ZElwQ6MegC9UDklugCV6j
wxAO6Z1Bm7LLYGAeDMI/S1bsdyyCBwxR9jMpkdWe2InbifWn5bXuPF6TFd7N4XDlMSD6I5rfsgaC
hBktf/jNgNdTldwjKwO+dAUJJ6huWIXrTlCJmRlMDyfs8ypxYTUK5r9IzobpQGqvP3+d3//rQv9R
Dv3/j5X+TWrveKX/w1eddf3//l/vuwPbn/nHl1P8B4p50F5GY2aT1/Lx5f6u8XP6HykDb9PUgw8M
5Mzwrf+HHQ9jTvwRwCfRHdg49Yiyf3w5Pf8/KOEAGQcfOYiBbELH/9Pl+PD3RkGD5O+uxz///rai
/sdohT6OddTDXiWF/V3J4wq8COg5pgrl2OJEpnBscOthyHkBEIDC4IyYF0jKfPSC9u999l/P2zqQ
+8oPdB6ZMA5CPKRn4Cd2EQA8jqNvP+hN1RAOExmwdRWPJZ/vwcm+9jM8Cd/sjv9ixa2HwbKAXIdG
KQfZlXwxc7iHg8Z/p+71z6MDX9N7P+90yjutBnQeKi94Kmb9tZsGx29pnTtJAH7GOhseIweleyBz
w8MU4gB0WxQrpfTBvZpAtuCxAkhpn4jqEjgofnAa3BYK9OtQLGOlQkBmkYdPQ/ir8Yd67za4lcdF
0TQNGldHDMoqHj2GwFSxPCWNeySAbElc4bUDOlYqiAEGIw9jT+UlVA1Av3CbuxWfXZLyUc5DGIdm
+KxGcFdr/6Pb0FZ8VhOKKKbG0MIs+dY7uTFAurmNbUVn0RZlsXp4Q9Q1AOmrh1da2/Y/3Qa3wlPl
w6xaVeF7svJHjrdZZpoPbkNb0YldEkE5BWdWskBLpJCHqVMnMsJtWX/LCqADZkXnGtS882gOmQ3k
drsewJP7JEvaaxy/J6q+x7aiFaGpn5KcLZA1gaDbpaDkOpl+OC3Lq/fsm8MWZYJonWgaxmziV204
fq2Tf7KR//aWsDWexzFtQrAWUAkEK/0Szuf6emDeiYTxyIrYEvEcPE1VUDXHMAO54au5MM0pidNj
Q1uBCd4LWAxb3AfA5Kaed6XhW+W22lZgMjWgcUhQHG0IBxFSkO5X5AOy6Db69oPefEvYPENZAaym
2FPLp2Bo71Dqjt2GtgLT4xCRUDRbYkK9HyusokG4ZJ/dxrYiM9VLGc5DssSTnJezcKyjAxTYGrdj
dkv83i5KKYGjTcZuBr2Gf1BRCEJG8+w2cSsqCZQzGn+ZgzirvY9TGPyAGNAp66Ajm9DbXiBvvmUR
aD8ZsmGOsya8DorwbtTjia7ssaGtS9MAoksKuPPEKIv6O9Xnd8UU/XBakte225tpLz4Mfyo6BXEJ
qNFOjuM5lJq/uo1txaUHwkHDs3nGeQLeTCOiX8SsjmtiBWbXTlVd4RUft3T6WZPuJfG/uM16+wpv
VgT+WmyNcqx2y8zdUA13NIG9u9vYVlSy3A/qCH3lGE0oc11mfHgevCpxy8Nt/xjeLsTTdT3Hky+/
F2HwZIroxI15bAtaQdlWwJ5DHmSJPb4ALJqyq1Kl0i0pfC0xvFnxcWUbILKaYzVM56zzUCGfD04L
/rv5HYwYhqhewN+CGR2w8oA4uu1uW8yyUOHatAmEtUax6fWE2U0KOSzHeVsPzTxpFQ9rGEfUmQaT
sbhmJnO7GV6Lvm9WO4EkSiG3XaLR7oVjNR6yEgKLbjvcdqZVEgZRCjsxlglIFUMKPg8k3txC81Vf
8s3U/dIzUjfYKOMAoavS/ytBo8Fto1iRmRA9BoRhg+uAAmhVzqCoFqdEuo9Ej60Fm+sQUk5+jyut
7v+iFSTbBkpP+L8eG9uKzKJZ0zaAZQbMDdDeLYV/WDNISrqtinVhNpWgrKlxqQHj/Ngn6V+DPiXK
e2TeNpQuZ+hmpljn2Ecy+0i6bPyUF63bcUWtG7PxIZEge7OACFw+hzOHUljhdljZ2vZzXolOJGa7
56GMvIzyZxC6fUpq3ZdBOfO+64oZ7Sf/ykQw6Cj8Z6cPSa3rMvW5pIBnz3EXliGYv+Y51avj2NsX
fhOVCaT9CANbLK5ktsZFz/ZFUZkzt4lbcYlMEGKmEUSihlb8yuee7QqADx0HtxLZqQc7KvEz7EFv
BAAjKb/CL/nBbeJWXKZeAyFIihWH+OCtr1kcdplb/m1DoqKB+kUKSHqcreQndLG+QyDLJXBQXbWy
2LQKO5EG3QKfhpEelPAA5CCnunh/DHkMbkXlCC5WH+L1EMtyeQTxFmROrU80Uo6NbV2YbQG0UcZw
NQQBTBbmkANMZybiEvSYuRWZgvYQn1DY4n1KoziZoJG1kDJzqXRgdCs4hc6JX+fNGoMYSD8XrI++
KjVNlw4bEaNb4ZnzmRnZhXMMVv1HyvNH0buED0a2YrP32ZDPSYiqMulB3c18SCMSp2obBrdis2tB
H0JTZoWaRvBQLiCVteWJt8P21X4r/2BoKzSJl4/glzRLTME6r0ca0376NhlzYNlJq8Mjf4V1cQIH
jabiUK3x3KRnLEzOqDzlTXlkp9vNeR6qaEgIZp94EJoi9fBxQkXFaa9sZI13R/nsJRCmqpZYDDWJ
A73OuzEkP90Gt0JU03bhumpXIBr6l7ydvjS1y8OH/eamo0SReqPn4xyfih9FL37iLXvKeuTYclvB
Cf4t6BzzCv1cU32uPPWBpt/c1sMKTIiFzTSCVXI85P2HLocS3XrKUeTYpK3ILGibNeWK86pL0COe
oy6ELIJTTQyrbUWmv/rFkk+IzDVbnpKyfqL9KZv0Y/O2IlOkjYTZK3iTZW0ugpJDBal2O6ykHZGm
5hInihc3PUGGpTh0FV3nbTu3jD0YhSE8hyGU511RRZ8jSPw77ZJNb/xtSKYrmKxtiN59uI6fkDRf
8f6Uh+KR1RZWQAJ+KsG7B+5rNeIpT/jXtRKOp5Swbkyeoc4mMj7HLfr6EAwRLSidwUe3NbFiEnCB
QGsKW1NIbl3Pkj6sMEJ2G3pbqzfJ7JK1dQbZoiU2fv1Mmk7HCUQo3dIIYYVlDqnLoJ7hRrVUGVjC
3gVJ+ke3eVtBCc2SrKIGQ7PS+ysL5ieg4E/hwo/tEysqsxSIZC9E6Mwe7KQ46o9CDp/c5m2FJVR4
gcuD9UEMRe7vRb1+lhu132lsbiWzSOOybtaoU0eLvq8SOHAtePi4jW2FZUEZHO5UBWGhoTgrFVQg
/fTESbWF3x/SE26FJYSiyrWGWHRM88L/lo1glUNEDZS6nUDoh3CBcQsjbsWo1y4F6SpUOoVffIbW
y6Ho1Q+35bEiVPWepuuK7Ujx8OZz8HHl8i+3obdd+iZCAe+eN3EY5D9p/6hnkIiryHFoKz4TPoyg
j6JamNDhPuHRARwZx6Gt+MyDDJpBGWZdZ/W0h0wj6kuVS1mMRa9Mgzcr0sLzEX5N+RpneT0f8mKZ
L8uKLCey5W1d/7QdrQgFf2aUhWhxIpKl/wy8XHdrVNad2OxHRv/NgmWRIRMJHpwlZ9+TPgchYeRf
nXbKKy32zboEBkrl/ZYp18Y8DDOAt1MbuZ1bNhJohjPzzCO0M1HnhM2ChqkmDcud28StwOwAOATl
Fc07MYpbD0j+xPfd7rdXc+k3a+KDgcNho4HeXaFulhG6Fm2nn92mbUXmVHBIfkQpEtriCX4CX00f
uVQ8/qZ1v4153PcdnKOSNe6nUp6bocyvFe/XE2uyHUp/2OE2DsgLYBLtg94QQx8Elt1JWsz3Rbj2
j10anfSKPrLR7b59vvGwxxA/IZTNdb3IT6yW507rbvft09qHIUKXYnUW9pW0MPNYPLeySmhd/UsN
9nIv0YxVDTRCR1p9H5bM7UgMrYOlp9yAJoGquEf7c0iLnnn+qcLekS9qY5jKNKRsrXDzyy6vLiHF
uh9BGBecKLdD8ZXP8yaMQJznBYiRKDBX+in1yMd1kT+cvuZvKCahZwanG7SsyiG8DHyIu5Msmd32
SmAdLQOFRUtdoDJepN3PKAvBAlpLp9b9psPw/moOpqIjKsLziqbwd4Di1McEiFu3ZbEOly6XsDBe
tp2YRQ9T0Z6rmTs1rTBv696fSVJWC7S64ogQs2Mp/z5xKFK5Tdy6+b3cK2CFhombdIEq6Jyfmc3w
x21wKz57+L6zZEHZHZQ7kAIBBWo6EzgObgVoSuDwlGrslRLc231nDE4An7htRBsP1HWwTBk5on+i
y0VSwlamHT84LcqresOb4JwolNuNwOf0aL1vIvgq6/zFbWhrh3P4LwCGj1RrJVCXhxNXfoB4pFvx
3be2eA/BptnXyClape/BKblrQ8fz6pXx+2ZJkiINi7LEajc8/8aQqMAa8MFtSaz9DSSdzKIGs65T
dT7jYxaSuJWubSgQ0yUI+GKaY3jIf/SW4RoIB7cD3Lf2NufjLPKSYW8H65nq9N2QR24prY0EqhRU
uOUCVzJB/HKHSsj1KAq3aW/KN28TIdJWAEVm4YK6MnS8ZsiEg6ri9B1tJJAyHQsoQxahAJy9EGpN
ISU7uR2CtoFytcD/pI4iHIIhOa+X6AIKYrHbvK2QbOpqjiBciu5JMNewENiE1JvZ7Sh5pe28iRu4
ouQsAMg1HhYCUWGzgM1eVm7x/qpf8mZwPCAgEC4k0vyG3dK2vFZV67goVlDCt23wmtZHAuSDsQz8
/C9ROr5OXlUl3kxb5j7P+wZ7sJ7Cuz7rruGPeeLG+TOrCHbmVljC3TCFsCLKhiHXyQpue9FXu5Jl
0RUNgu5pDAp6K9ZZPkDYcc+XYrpl4K99SgNvugafp4MKf8EhJzjOfjCcz2MJAVEop937lEOEte0p
DGBpmz4sEyWVC7KVRa+8wDfrAbO9boZKFdZa+J8CT12HdXnhtLdtrI6nRph2TdUIObfixWv7S6V7
J2YFpm3FzQK99brwzRiv0be64Q/96vgOtGE6E0N/tydVDeV+iOJBQ86D8YjbgliZWgHFqEGzuY5F
qW9qSK2HNXe72m2QDhkzOJjMqPxOhJuD12SgR4tTQj9HXn+2Nlgqeuy3bq0h9NrBA2CzVwZpxomA
g09pRQ2Y8wlYzFiVhhpztioQPKX2TiRq28vgD69jG6jjFYoyZfA1ZyC4H6NqhAbnsofdw5kp2sit
8WgDdjqhmgrQRSh1Tn1G40n10R0KiO0/TrT/HbQdK2SXgsWk6zVFP5ZP6ga6/VdJxE4ctVu8/GF9
bBwgUB5101Mch5J0+UtLkLLsukZCad8rsWpO+95GHakFQtWdB6ejuu4X+AnB4RJ6QE5oQwZpvfdZ
RRXlXaDDto47pSERL/pz+Ls+u83cPmZAvGaexszpQM419c7KvPniNrSVL8NHlGVzA578CgnKauiu
SFO71T1s8SdDkgzE/QgHb9HBOUO0G0d0BqzWbebW9azaEPYIXR0AaCgCWAWl/d4Q75TkwJHDhlqP
wiZLeG84MN3+Mn3ywMpNW5ifus3cOmpWGPIVHSqrMZxdbuAgL3crDZy+p7TBR0tSh7KUGkwlPUBG
Ls26fTGHjoNbmTOk6pulb+FLCBO/zSp0vW3DyumdAsOd9/GTiGAeIXkVxlO7fu/G8lJk0ikrlzby
qIESEUQYwEKHE0wHqZpu2k3d4kQkZPI35JHxC7DIMXrm6Ri29FeZP524Nv68CaUNO6oytYp8gBwD
CJyfYNhzI2cnoixmbSUBrBNiDhT4pmk0QEgliX4qSCk4nbTSxh3lYLNBbwbzpkNyKXpxO/pucSlt
3FGrWKd9Ddqm33okbnKzT4WRB5fAlBuT+u3LEGrL/WDGmsfdusoLmnlPU7Cc0uc58jFtzJGG5Q5g
GTkGr+uXYWSfVvjeOc3bhhzB7iqvpxogMuj6PzecQSfHrdchbWGODO4W1M+wT3gJ35BlDM6CEEZv
bvO27swAIvee6cDdAod43fud/uhVvHX7mLaARrgmOuFKYBMm9A7mOmcroW772xbDmHA5hGEDKbcZ
ZazLvu3hTNilntspa8tZ4GPSMUgw8VmNL6iRf6pb/tFtwa07Mx3DxQu5h6EnMcK5t91nrXC6j6W0
bkwpi3pegoLHWVXDbLS5LhrhuN5WXE6LzPMun0BgFwwSQ61+6AuPuW1CG3eUaDiDjBXWRK/kOhMj
fLoC6vSslb8Bj2gIKPqAiVO56gNF7XqpiBMPnEGu+f1pJbLEBCvE9eNlhoUrNJFDU31w2ic28qgf
Qm6SbAxjMlU3aiWxFm4AZinC97NOiVZ8BYYZXmlcnW8HSgLlcreNIraz900ZAQ7FBYxRsCTh1L6o
gZ57rXEq0aIM8X5oDsmuJfCnMAY9B26+BCZ+0J9yW24rLMVAPT3BVDmWC4C6JqcvY2rqv9wGt+JS
TfCugc9DGLeQSYJETwFf9fqUhM2RS01YkSkZKcdZg3RPGnlrluh5clMiYLA1e7/gFAS8ypiRx2aA
oUSefcikPHNaEm7lsSQTlABlvUkF1NAJDRmPQDet0iu34a3ATJJ06PNti8PY8SycaRGTBP6WboNb
d+ZMmIDxEuYekBevLyGATga3Hp7kVmwyAOizvkDBYFHB11mjvDzC39ItwedWbMJKgk7RtlUGAqOX
LAv5OaVJ7Xbbvwr2vYl83GkzDeHjEUOj6s4PitvVrYEiuRWcbAYeA0HEY9IOV+syXai+dsvbbNBR
19Cq8/OBx0Hh3Y5eEgOX5rgeVmDCwWzM5Fb7EQGvLjy/y86guem2B23AUTV7vdetKYfvUnKthvxZ
L4Xbkth4I5OUGRPwkIEXBLn3Ncw/cp10e6fYsQFHbCM+qhIpisigXxd1yeXStqdUqI8chaEVmGMl
ZuLVWPGSQ1feVHP2bclI5JZd2ZgjeN3gGA8g+lLXqdhDG898QO9NOX5QKzbris1pQrHqLF/CM4Vy
5f2gq/Cb27JbV6caxmAagAiAZIDv7TupYdy3dG7Hig08Usuczh2E36DAqr5D4XXYGXjeuk3cujpr
D32qLMGTDRYQ8EqgugStMDz1attO1d+LntLG7swBEWij4EA0gZ/erlmegOxrfB8uiHys3TI5G8XT
1EGD3wDGqVbpXdpAGRNmnE6rY+N3OOw5cFlsp0Absr1pk3E/8eWUQuyRcLIhPJ5XoXZdY0sWKdJD
DSvP/TCvgVsGYEN46hKD94wj6W/ha9Dz57kUn92WxbpEtUnE0oZYFn/kwV3KTf3S6yl9chvdilR4
vE5RobElfRl+Hsv1vC47p3qttBE8OSmQtJSQCYO4drUvMg/ZYl25FT0hPvc+nRNzLRLscx6DPAvb
s17DrYWvjmtuBWpbFWM/gxMeD2oID7U3AwIr19TtdAysu5S0pQdLN5RX0jyEv2V/AYtzJ0SWtBGN
xZSR6VXjFB5O4CpDkBedfdiCOm0WG9Q4zUnbRTVqqpwHkBWG0D+4hmrnNrh4/0GDYlW6TJCIRkmQ
HJTHvhaVWx9R2uijfObpyme8ydUyXjNos6nlFHHxyLniW+GZknD4Z6tE5mwe/V90HB/dVsSKzWKO
YO/nYdaaK3Mm0ux7KSHb7Da4dYk2iV+PYeHjaduvl1EGKCYLql//PvaRm8i3YjMkizGANENDaU7T
l3ot1Q1up+ysGkcnfRIG+6j3u2X28NyXJdamC0Ce92COeBVt3mn//gOOfVQrQmU086wsKVZ+UHca
sm8zl275hY1EShvt+WTF0JIK8N7kt9yMbsFvA5GYAAwuE1iTsIMtLAp9QtXaLXWxkUg0qOFoKtCV
IN2ir6Z5lWdQ53XSP2HShiKlUOKADw0WpSDyZS5RCImocBL4weBWhJZJaEJQd9BQKZbisvKAIsVb
pnPbKjYaKcpVYLztaIky/2uipxYURq9xHNwK0gkGoVXWY/BU9oes96+lPgUtOxKjtjBRnQ1JAmnW
IE6074tdGXjd97kkENn1+545Huo2LgnOJI3yOvwtU5LnN21Jxj1cspwEYvBlrTCtqhxy/h425ewv
yx6+ytMh8cITme6RBbLhCZUQmpoWB+RExvJxSb+LnB+Kjgcnxj9yxtgYhULATzlQ2+ST4YnXzSVl
btQMaaOfgkARk4xbbbGGdn3VeJe5jDq3i8PGP8FwVC09S8K4r8vbqFovUl8+OB27NvwJcGlTzxzz
zkq4lXQNjKlRB3SrndsIqKYC1HEpUctVAKzFpqRXJVndQGHy1djmTbkoZ03fTxU+5lBVtz0r73kR
uVE9QUF9f9VRLxhJFRDIwUXZHQ+SC+EkNMekjYBai26lPd0OdRk8DqG5laXQjtvEik2PJbILApSJ
57QWu3xoPs0LTKmcNoqNf5pJ24KqjyUZp+Up7dPLqKodi5Y27CkMSN0sBBPv5nUzYnwilXbb3zZi
iDHYDYYTTkNRehs2dj0jkBF0u6FtwJAfwC1nFDyIpYToFKckHupudVxw6w5laTNLVWKntCp9GM1w
X6fso9u3tLJcvJyDKmwRlwAjPC6UdnEOss3h3wc/cojbmCGtDeAIAKygSOx9Ul66Axfu3LSr2/1M
rdAEOjsd2xYCoTztF2gulP1j7U/aLVW0MUN904y16vFFe/hRHMYkAmAr9YxbucVWLCKclppuS2N0
8xj6/iWnbg0LYYOGSNlNDVxXkT7rWu3yNPyQjJF02orCViyKEiTQcOIOYzjGXOVl8QLbFadOubAx
Q2QGZllH+JyDgZ1dtk71foaD579vxT/f9/BjeX+Ml3DmbFmLXK6eyKHpq2u4wzh9SmFDhjip8JoT
SFX8ai13fgf70zxcfrrN24rPAp49FNbZeMxF+jZp/ioD/8ltZCu71ZyOa7694WTWH0QVroA5Tm6I
eGFjhqj0iWCoU8Q1I7emfJmD+tlt2tbTE2cs5UL4GDni3/JW/IQd9je3oa1Lc2RFMLUQJI1B84p2
PlyQ4tFNoowJGzBUwD/UT6pgy8XFI7pQZ13WunHehI0YGsaRp1Xn4SCECy2wPdrbAdzrFpY2ZiiN
xnHmA1YlCek+KPv7cuBOB7iwnXh6L2sTb2EBLFlgTKX79qGbe6e2LfiE7wOepmnrSx/rDWtOWGbV
/m7xq1MenEdOExsyFMhBw/t7u3l00z7k2i+e5dIr1+Gt0CSjZr2qsS65gfWj9m5N5FaIF7ZUUTsm
g2HAPuA8WSq2I7A0uJYTYINu94ONG+oieDYVAQ1iuAzfBV16iFLpds7aekWsDVYt/RYtuYFUu2pN
v6f+8uIU+jZsaA0j9FN9rDgcvO5Gyum1ZBV324o2bmhsGI3ojIkPXNzBDugJ4uOx27ytsm24uf61
A4DNcE0b6Q7eicNlLub8FP3oyEa3oUMhX5KQK0C/RDe+wHQ4RQfaOO4VGzy0ckCnTQo04qxk3PjJ
nZrcZNuEDR2C8Cspgwa94boZvSs+KLpngTllF/znvBa3zfuzpSfwxp7qFjhBLw1gRF77PxMvq7Jd
1Kep45e1ktt0aCHoBE8Q8OknmNCLaTcSUe3dto11idJ0WfHWBAqCFk1wWxFoEoMw40b3FDaMqJIL
dEYGLA/KZ9eL9r9FjSndZm7jiDrG8yzr0AFtwlbuqZaXbV6NB6dlsZFEFP1PExVIbpeOH8ZU5ftA
81POW0dCyRYxCmGnIVO6MRw0y+pd3mXgUw3J5HY62tJFputG03gNLB+G7Iwm5mld3ahIcJN6v93r
kZEJajpoJSqpd0lmqp1a3PRV8UJ+P7g2RQJjS3QSSbT0e1nATLeTmesXtSKVz3QeJwEjDC6SfdRG
95S7NcyBbX4/cdagPKw1Q7mMF8kOG/PHdMqi8NhWscLTNJPWyQR4iMmjZrcWuY6LhLg1QJEvv5/4
kvAmmqXAyRJM6c6n2TXpBzfBC2GDicpCiyVhlMcwfi3vgjIZ4pYnrVv023gi2NkPfjgzjO717Y7C
g7tq2ken4LfhRGs5w9+zB0JxNAuMEdde7rI5a91yABtP1ISpn/tmS9Hb714e/VVIJ+8RJmwsUTOX
PGmaDZW8qK8FTzuUzlI3MSoRWtGJt6dp1qpAzSxZAZQV2dLeED5HH93W3ArPqCZGt+gPgd4IMAvt
wwuoAtVuqaiNJao5/N1K1WwtBP8cgqXxcJIBeiRAbREgVcsSTqrbI3QI1e1q+m/SV9rtVWQjiXok
F5oNyEX9oSExrYZfXdWvTugH8RuCaOySXrUaRZYhyuKcNznQG5GbsouwQUQaTpJtJDF6abqDzoNl
N1WO9GzxG4aoT6sF/6D0tLJ+lzP/s5+OTmgZoCjfn4lVNegIvs74oD291o33VSbaccWt25PBEigK
tzoiU+rDNjQPpzOn8Ams6IySqKR9g5O8n6ODrPPbJKidqp/Chg8VfslJOEk8zdXY72ekQlFBG7dj
3EYPVZ0ZmrUBz6bU+QdVNrfTqXfctqi/o/CE7WOWJF3E13xFZp75NIY9Xfht6AiqOWs6Rc9uq27f
n5WihOCJFQPycKk6X+8y1EGdxrYRRIROptYmxRdNdf9QaLgTAw5VHv59dPnn1bERRKVpQl+VeJwX
as5vyrpVz2E7AmAJogUpdlHhiZsCi/prrrnvWJyyZY16o8a8GRM8rTtzs241GAWVsxNnfHTkF1lx
23IfHm0ZrlWQh+mzaUPjxXkkW3BCZ+iyxc00h2RXtmtX7ZUSAQQPfdK5bQQbfFQtJuoySeAoDJTg
HiarL00f+ie+VXDkl23//U1Pk2agFI8G36r2+Keq7fWeMeUm/Sxs8SN/aIsgSpQfz92kYQIeeIci
GoRbeNsAJDTWSbYs2MRhTu+DevUu+NIEbgeTDT2COvOsoh5Tb5b2cqyB91TM7eK1FZDmuQxKwvKt
44MCE7br9AC8cHFC0OFI8NnQIw4b3qjOOxnPIDaUcSaZ/Eh1hZbv2Gew5MSVSZszURYL+h6Dka3b
1WbjkmhXzfCKRAknGoIQZiEBiW4UKzvqtlF/wyahHwkjD0QBz8d6V9Zs2hGm3c5DG5q0RrCRF6oQ
sV8b73kMhvw+G9s8d9upNjjJz2iiSYbNJHi67xK57rqaObbKbGySV/felCRYmGKa8sOS+ld1kjpW
E2ylJM5JVMgFg7Mob84oMV/7dXHDDQkbnYQ3FmlHsh1sqVTnRfnS+VXplg7ZmKQRsJI6XXAdqKh7
qLQx90xT5oTBEzYkqdsO9ywpYGNKYWc/cfll4+H8++V5JLWwEUlzxZZC0wj4vrQZvsGIKKc7JOaN
f+jrYnn697/kyKlvw5I6XaeaEqyOJvMLEuh+x0rm9sC1cUm0A41oGXEsU97qvckATC6L0HG328Ak
Tk1UzR0OTx76ya6CguRZ65n8xOIfW5fto7y5DWffZLyHhRUyl+mbp/QNVNLdzi9bKgiKUj6RkE+I
x5nt50XeVUng9ui3gTKCoedc+ViTdaUoDmeJBymizo2iJGyoTB90lagK1LaK1Z92Ei9ztji59TJh
Y2WqlVJDc2BlSN89Q8/wvhIkO5GzHfmWNlTGwC2+bQazlYc1ARdUxpkaThUsXgFlf3gB2L5ea9b3
eTYGQD+YVpqLIaGT2JEoJcG5KbriQ0mVWXZVhBN0L9NMfCRAkI4HFkIJYdcYnQ6HASC47c/DQels
qpV3SsOAsdfD4g+zs2FwSSRXmoxoeYCDJNVN0vGu32Uy98hu6IdE7LLW8McsGXS6Z7wKq4uy8ueq
PvfGfhjXXb2sUMMFMCpfGP7b/+Hsy5rbRtJs/0pHvaMnF2QiM2K6HwCQIkVqtS1bfkG4XBL2NZFI
AL9+Dj1977QojzVWhKMqHJYIItdvOcsMVkfh02yf22B5XvIm0CHQ02Wcptrup3ZkyzYTXjnG3dIA
jbzA4t5CZt1CLk44r4HGjs2DMJFd/dCuhVQb7fK5jot1SsqI2Sb5U0xL18R5WbpPM+nK9Arww8CG
ieqzPlqWyd67ZVqDZ1bWSQYBrKIcLpu2djcLbP386yIrlTxCjGtNj6uAKcOh9JoshY3tOjQP6D4G
7rC4om3r0FExJmuohqGbYYROYAgYzGMN2UgYQKl5C2vttQQ+tqUAEPIqGXewaS3zi9ahAPbZLGzR
F8uiKhYNZkjST/Bx7G/rFonfzapEVYUll01+qYlfkOumGCiPdIdq9tFrs9rdiqFvZh5mkMUROMBo
q1EUreDWWkdVWfHpaAc9518dZbTbp0spLQWJTA75ncfhsnPM2GqhukQtCdo769u0Q9uWAqYdMusm
ejdY0pg9IvpUhfXcKgPHn2pZt3CXhel2LIakMhs/S1vxdWw81wfhUFhWLbEhgVEKiuelcXA8sHWp
v7uuT+gznBaG/iMPgHw6dpVwzY3nB54+DM7T9Y1V64QJUFOZ2BCuzVMjItD1l/X0JdHGq6MArIbs
41RY0d6khVCFH/k9LLe6sB5pOx7hJSDVQ8kGNJ6sKdck2xUEowyOSJ5uVbYmbRdKoLzuUyuouxnr
GkWIoMmmInK1a8xfunXJYDdj30Dbnw+9OQDprEaO6FooSUB3nqcPTVKgrwCRpop+rJKMs7hrUxUP
piNF7K01xawLn8Clr/HbLCKrK1a0Z+rxug9Yf51OuQ9JxLTWj4mvuvRSqmBApmeSdFjxQl5RIffr
/TaSqj4NTnfRYhRozKkbTDyWIv9M1rY1F1zX3iUqkoOHMm1Wk80ydP4t7Wu6H9XE+6ip24KFdKlt
sG15WqpQ+7CTDlVfwSMT8s9JG05Thdp0BXuHxzpv3BKqVKU0rD30q0pDhgsFk4wtJOSCR1C/0bPt
hrWNmmzMq9hP3LCEVNXdxdA5/sUNchGhEV1XAqicKxfD6zi1F53w+V/5OHlwQi3kh2DQbQtX6GJN
YhH4abtr+w5dmmlY05BMQn/kizBxo6WbtwZyJ9n1nGpv68HZodkDXmge+56ml7nNsm+spPhWZQm5
wqhy0vH9qJO8ve88WHhFGYWmTrxWda9D2tV6uOsXVd5VLXjy4eASejsnpcpiUxCiYlmpAs5tdbtv
9drdJZ2HZG0RXjLFY2PuK9PL3RLAYSueeeCGrVc3S7cdB7q4DaJnUYaQ2rBPQ9pwckWyss1CIFD6
4pDWFj20FgQxt2+Kso2GxKuaHV+Txmxw5y7mCqjgfaPc8ETXFKNTp0VsvClNcc70fF+2dHxoMh8/
jo5FP0YF+kR3Gdj4KmRkEbfz1AflJfyXBLAAaWHElvuz+lD2tLQH33SgAmVt58qttWvuHduqsGYH
v5n50FSwSw5VB1WmaEo5c7eMF9A45P1abethmWc4P5Nl/dQ1ar4I0CM55n5WNDHlIBgLH0WNo15l
RaJZLi3Ykm1pjpV0snkeXNUE21TYYA51qQYWem2Tz3e9ztALSfla478+GMvoAJaKbqgTSRkvdTMB
ETTrfL1vReZ4DBlhMOuIHdZ7X+DIgMWE7spHq0dIZcMRb+Jx3mTuKgG6Fw1uNc7Vxi2ML5HKIQUV
llaW9iKvKnjbhoJPVcjB9D5QnvHtVBfDg17gZeiWQQ27vgSi93JYlmW4dXXTJeg5AeQr77p2KewV
7qJEXJlRL58W3dF8660gXl8UyoPmQlT2HLZoMKmRz2kgDfjjmvAEdMC81JeVhTjfvoE6b1mGRdrz
LrYjVLCuxinXOWyhKCkOWFH9VabyHLR2V6fovsKqZ7P0GXV3zckl7YaLouWRLTv61Q+gPIdyXp1C
Yv6km/JJdUGfVQeeQvskhgwmSXKobow0zn1FNmObPhedNz6gYL/GIKNgoWda95EXQMsO6YEf3FXo
WX2Wpp2+67Wa+5AWNtBRohOx73LeQYPfzVe+IfY+L3wlo3aAJGBXFvxgpmlqQt+19QEVmzQaQaOL
aFeRvW8afZjbdSSxg/ADPDfwQ8VjZ7Luqw/+7m3ZdtlchH7SyTb2W6z7ewDEjL8b+EqacA4MybZF
VeoiKlw1ibhnVj7SREtU1r1xXiPsat8LW2Z7+oBNZZN41qXXH9NqzSChV6zttjRJ7l8AZlV0IZae
OVS+gSI6WWmxzzgMhCNPWb8PIb0X7NqsWMcIUhRDtlOlDq7gItfbsM29ar4QWZH7lzyfaGejYR6W
0YUDWQy/6cos8CPXwLAo1mWV3lV9J/u4MyT/mLLBVCFJHB8jU1Rj2FjYgYWDlKW79god2Cg3uty3
TVXXhzkI1upiDErP3DNGVxsBjoN2H08RgqRqyflWqc5rd3lRBKj8WL8OofPzV02nptkOQhQm1iKl
l+XcFvmFgn9Nv2kdyeNKKhNxf0I4ZUrRfp7gbjyFo8EdEC60eqzUoA85GOEhtHBvi7KHkW3OC4aT
HhSaMs5mqsyWIeIIZ2zGJOQLxSU9EVVcz1VWhzkpHYEX+LQbS+QQgaNByFvKQzypjQed3Mw2/7J0
sA3ms+C7OZ8UqjCdRM+bj7jHrF9A3dObgUu/G4mtxWViM5FG09wZezWuQzJF0qQwVOr6zJNb3vWg
l6ag+DEbIohJ3Z6SJuijaqyLMpzZOpfbTsmxv+ZTZm00jjVPd+1aQlN4znUWXI4B4pGw77vJPi+s
Ejr01wrWfhOCcBebxKkq7vuUkSiniB2gvz6T4bPKEs/EPVWJjdsURp34QrP5iDpZl0crxKePCOrB
2ecimf5yVkGfpvUTkkeuxGo6yKDX16jIrsmFJxBcXVStEctHPQyVwFpmjkRNOi71bZ9N/EsnOoY9
sngtIhSdeH2kIEFboy/O2jw2BhJvF9yDCsGWJ9qne3hBVjrmiqTpfQruE7mutViDEOFAuqsb6jGM
QM3Ga3ClkjrOnEt01FWafraBN5eoveWybHaehctm2OSIWyMt8ppfV0AoZFGZG/BuptmUNxMb0QbN
fIg4hHIFVG8ndFZWhz5T9CNq81MQ4dxsLgJG1U0xL2SMC9nl5n6lg7vH9yZ/cpVAFLGF6EG+Jyu8
UEKI1Krp+zotim3g5o063VyPbomLIDfBA8jFcthJzH4ZRENAdfqnrUc4o645urRhOjf6o1DtXEDU
OZNk48EUN48WbyTNNm2grhvbYbTLARpTdoj8tGF9XFko2UUI+skxT5t5QvRrquZQQ+fqM5RSFAnb
zkJ7su/GGcKiQTd/06yZaQaQiXPNzkw4oHemGpt2Y4YS7Dh810nDX74QGcCRuHo3lvdedYNzvJw/
tBYco8O6ZMhV2byU9X6ehWbxEMCzKU5muqqYjsz3o5XK3t/ljimcNxPLINk9jsu4o6tEGugKuB8/
YM65OMBJvB6eugZX6IWQ/tp/KxnoRRGXNJ1vF5Et9I5Pns02kAlKVNwUpN5KP6BfWkbH64zj7o8Z
7a1AtlCP4D9wkIrjyu+TNdZNa+2uM3PBY+UXjbfXGdB2dwhEuY1gtJkPn1S9dt1VCbU3RFxTM6P0
kY3DluCTr5tkRYBZ1xmvPhVM1PZYNCLQX7xK+O2XidVE3tB5dGq3gMX7ceKCd1hnVXfTToPIdwP8
fUSMsJqWUQ+9/2YzW92wCOQHop84B7awDXO6OsD+FusdvUAm46Xfoe0RrVVfddgxXbuGfSE0ELwB
IHfBJVa9xvhDwMe7yUmSeLfwhUI4UCQedhAmu8hkBToV5mnLF7I4tE4gfhZSOVoCvoI/fPTHSmLR
gTc+t49dawv3XUOEMvk+lgld/9ITVq55ZgwblZy8GqsBKSpcUJPIVozYcAnamW9Mf7KIy3PtDrY0
QxFXM26vsBxSJLdpPubf/FrKLzMMvE5V+S4lEnbxAXYAukQu3doad+YScw//T2ACUFo3HxLf9e1y
S+FwmS2Rnng5dTHOgqzBpFoFSZQCSVMbs8IgexmzhUGWDz1IvYHMryljnpeLieCDwEgIJE7a4VSY
oRIyIdl+mEqQzlGEBjWxDmKEjQRi7zJIAAYO1VQt/hfKCh4g0mipF/lZlac3E3U8fcIx2zex01hL
28z2gdorMXVwWxB6HvSjzgZm7m2GCsF90wZdFRkhmxRZRmphJFxxHH4BztFkIyhNcw2A18jXK0yr
zA8rfE8+sEbmxQWd+NTfeIZTFk84YYrLtu3dBxigwrG1a2zm33V5OSE6Ra2APFnBfboJCKiFO4Ca
pjUaEHJPH8xiyBSKta6ry8W4ZLrIDOVoc63sGcgeR0LXpvM3AhLBB2VTCzqI15kByqaWN3HVWr87
BM7lT02zJKYLDYO2GEL4tsQqpLA4LLeuIkGBt1TQ+jfddd2pdodNaL9kpEpUyCerdkyu6rkgAdJV
SapARAuaJWbDyzyorkbMSleEZW9RpQ6XsW6rcC0cx0zYVdzC/Rqkt2X155BgemNnRn+KmejZrdQj
aw4c7TqO2AfXW5hWjRgA4Kwsg/SwwaUH50vNt6yHpupGd4yX32eaNnYDXVHjw94woxp7CwF21HUD
+iqjR0AumUUlbpiGvd2tgGNWG3GUoZtoRZJcxfk6muywzrkwON+qjIcAS4MkniP/HPccAvRXi7Vp
EcJVyqmj8ZcBOZTX8tyEcJWVn0Vl1F989sj4SKgx800WgIm3RVEXorKsFQleYW4EnMCATssiCSP6
O3xEL46T8tSIc4hSiyGHihz0hOu+KHdEuhqG6Va1kkfQrqAPlKDyFM6QmvhQ0gBVGVi6JMg0Z9mq
Pe4b0Al9gKX2qKy3EsZmJdeo50CCISJeP+SACuCYg9DLNCMNkB3x4z5pgWOzddonh4E2K5zIaZCw
CCmeundZr4OQaKeaqFMm/yIhirYf22RgUcpq9SmxCmjpvtPZxz7t5efSBqWIKCnzb6B/rR8UbCLw
JR0udGQ+vg6njOtbOSX514DYisaeK5s9HrLc8oV7Gxys5V2ZFiNDsDS7OrKJMhcinUeyr4sFCGof
egpJ1JUChiXFpITZrggD0i3EtLsU95yF+5RLcGReeoNrsw/pCfj7tSs7hDkMnRj/GbTcNPtQA16P
Fg3FLYV6jULqkCcotF2XeqyOZhFkU1gPMj45hqPfDENRqnuI4hIXBR7DqZvg1mpsjPa5SOLBIrjv
scA8ilKaVw2hmFFFitY5qyE6jepIKPJ5U+r2molg+eRYaXdppchyGNO2Gb6bmSS4LOpxTC+9xdRg
QRKVcz2FBSg1tzPhvIp02dd96Afc8255v2RXI88UidKxC/armr1kb5oZ+t9tmaT5pzqFe95tonKf
IUal0xzZPE3vSMDgwKSNra+FmTgMSKqkXa5mJNV73rv+sCTMtxFyJ6gMiQQX6YiUrLxtfF/9Seuq
yuMyQGQStiLXHzjcRS/RCu8gY2WnAVHmlM8PqNE0iKA9EF2R2hTtePCGQKIxO7jlM2md2yfesPKw
0klx3U1t/VzRIOgb1CEoTotkqdb6UE9I+A7ToHQR2pXaOVrKGXm+aCoP4lACc3ahimoyWQgZnTz5
EIi0Uwev8PLLqisrFw1+OXuXLLG2w2gG4xNMBMs0FHbMgpCu/tJf+BCZerRqnqcIcVxykzPHjn6i
76zNAB6F4J2aYxyb65XheceOFZrcTyDSB3cQgtCPi0JycdlktEp2A62IuCC+XOwFbF6GMRx7l98L
0BPv/DHJ+nBIguURtMXgC2tcc1mOvNmQZtouGWotovnuOLZE6BvjvqB/4IdAxyBaQ7ceJ2dLrlPk
lzcc9W94ZxlABDYTwqeHjK7zvsfdeQcOjfH2tZxRIq1k4u58zdbLyQQiD5dEV5dpd/G9W104LnA6
m33i4uBi1JCWiOSpEpzRIv3AqjT7QhUWV67yBtglX9gLeEeCljcAvthFY11iKgrYEF0vacWuZbou
3xIU+T7VIjE3S6dHutMNfdBkCRc3PIt0+rhWFUVheUzTy0Ks0DxTgHQeRJ9le0yMF3YGJivA0bh6
iUczuDrE8ItPibfOUywRPA+R9aocWCHU2J75CoE57AaOGjScHPW9RtJ8k2urbjxe1Aa3zpKakGLZ
Yp+apboriJun7dpxv9xk+YK660T8/hEuLoTh5uYc1fnau6PaG/eUkxHWLolrvvtiXZ7UMnUEBchF
9LgSavXcQAntL19MBX5V9lMZJTh3E9Q9UJpHJTJjH1iKAjUods4+9qypWegaDjGDahjGJG51UAwh
S0UyIzhc5qOd57yIBOrzH4GC4TOUeLwmRVJq3FeUCLtmO8lePWFjsZ2U63Xj8fpaF7S84uswlaHs
uL3ppU6vcFwHf5Y1zMjfQF38L82mc2kA6DqPphM5YPHBxPbgri4R5/p9OjjBuThARVDaYGUDxAiW
uDch3KqY9/i+VvAZCDzNu7yfilPzkBa7YsJxRJl7n9VNQE7D9W/91H7y89bANHgzz6f108E5PF+t
9z4uwjnvm/J2yRJcoxtobVK1yyVZL5lBJ/R9uMdz4jfQ6gUK3oBUOifvSXJkuvjyrkE/J30vS4FS
S7YCdeWbcE3lrSfZ+1biOeMbzSUQPhqslTRN/uxc/UgH9Raw7+erXJ5Tvm0TVAnP8NkiTT4btUZF
8D4LPnlO+M5NXoliRrc285qvokYfK52+vmew5Tnhm+N85VAGgKBZAycH4SRHE/TpfZ99BgzkY59p
ZIUgZdfsaUWDRfd0flcDG8Ctl5sHrSMQYvoTPTPw/oRJ3BjTtPLfBUKDBNDLD0dmM9dcgKAJ9Zsi
LpBAP6CF1r8LkSA1f/np3F9QQDSnRWhpcqQoVXR8fe+Hs5cfnuEUd3XZAoxpzbVcioh15l3yMfLc
KAJakSi8S5Cn/HF+QGkRDurZ5/etlDM4rxrRK/PA5tkkw8Jv8zLzQ7em9l0HijynfaMtKvWaZWDZ
e2jluN7bB0X2PgUmec77Fo4QLUkH4S6O2ix6F4AuIK9+17ic876ndE6CFfJdgN7ph6lHTwoFund+
9tnurGco86PSDXjJwHZVYDdVQ99198hz3vck1z4JFL42arlb1xRfddl+e9+InG3NAfKZUpyE9QJu
18jxctnlxqzx+z79bGuqBcCCNIG8Y2G1gWH4EFOYUrxxYwbYgq9xJ/Kc9i1Qx4FkL7gwlbOIHVOe
wEh1IDNgF7xDXxhlraLsdrWk878stP7jhcOY+ed/4u/f2w41A3gznf31nx/bGn/+8/Q7//9nXv7G
Py+e2utv9ZM5/6EXv4PP/ddz42/jtxd/geUuULJ3aAYv908GLog/Pj99ak8/+X/9x789/fiUj0v3
9I8/vre2GU+fluZt88e//mn/1z/+YKew4D/+/fP/9Y+nF/jHH9u8QmzWfDOvfufpmxn/8Qdl8u9C
Ix+HbgcPODkRWdzTj3+h8u9oJGghBLQxCGTO//hbA2x3hmfSv2P+KVXAIQlUiE8wW9Miz/vHH/7f
JZWUaXQgT1KMBAyw//fdbv977v97OjAW//r73xpb37ZIfgx++8UKgS4FxEQ4oT70V9DJoOfIr1Iw
swyQkTgOWeltWTBZCD/o4bfQ26en+D6DIi8VoJAJfa4PQou6O11061FPgm+WvO8jAxDOxb+N+//p
XXzfB3idcrCFuDgn3i/TqCo96eXYIJ+P1tFbI2WgV/vrp/wQ6vqfTfXjZfDZEtS74DR050BfpaHb
J9G8OHLXAlad6cCkqIVn8pNH9XAD2JN7Jkb0H6ueAu4tk1SJWMiKFnHulewtLsTrGfSF4oppwSHa
KM/putY3qZhZhrcmk4kJ7Pgul4S3m99/a+kzzRQDUEeS85hT9vXsZWnnjvnolVW8ljnwUnRFWSbi
2drBtshxlpwqhtUUEaPqh3W1Vsaw72qzuPWAi/j1NzqFXS+nQUAKh/hoi2AyyDlvDqWRIYH56nTM
1/bPoPHLLR3avyZv7d84RE+309mDKKGSkwCbRbJzBWHEOWOXs346LmnWfk+BPwIEU9bwQOHzdava
t3j0P1lgqLorHy8lxelUOLsa0soaBIJ4symYuqjNQAgqSjc/CpTlPntNUhWhV0/BM8Bd5i9Ku+wZ
ncYgAqMahdFfD/KrxeXjrKHQ78EJhPc/Vz5BfRwInbkLDmiv87hGMzUasQXf2FKvn4I9S5iAQxWH
4dg5Lp8WnUYgpsXB8wm7SDv5TFvye6oz2LY+Jg9voH2ppUakhGn+txxY8YZiWXbdsRewThoD2n/K
g5Z+/vWA4Vx+uVh8BgC9ZCSQnCn//AwaULpr4VNQHTn6Kus2q9EGgvPRMKnN2hfuEUVpk4drItRb
Plw/qg8v1ikejeUZKCJ0oP3zjJMkWUfXybTHAKFLF3lpUTbx0Ct+GKc5c+i/BOgYVx1iMAHX5SKU
0gkbDlxytCbLJbtDVd8b7397QJT0BZO+YiBannNEq6ke2NQEw7EAtAsdjL5beNgNpHmuiqJXW1av
/nNfjOjJ/frBr7atzxlFrRI3LPUhy3k231nAWe+qvDrqJPMv8kA0cQ3wEfCVZDz2pZ9uf/2814v4
9DypOJBuSqL893J91dIMKYpn1bFOHYvczNxGB+1bsPWXdKLTKuYYxgDvg92CRXKWvvga5jToGFTH
FugBdl2SYM3CYEWetK0SVPEOk+7nj9L3iycDoOjvyfr+eDziEdzhkuvTnxMx7982EaA1czXUbXts
B43btfSgUwLN8zfOgx/aoy+XMsdNRgXj2PAUa/nlYyD5Vadtr5ojW70aUGGvKiUAJY33NSuqrtuz
ys7fJ0lyL0xN23+adFB/1rIvbZQugXmoZQeIqTReO4cQxxtcVBaABr/1NX8y5QpXAzmtbWz3c2Jr
ydsOlkysOXo0Y5/cuGQXbFjrOHBZfhHoZnroUrd+YiiXXkjTBREv1nKvBQECdWwS4Be7EygA4tG/
Xoo/SAwvxi9gKAVzIXwNeVR5Tl5Z3FQ43RTLofLG7NqWwAMSzpouPEHuLmsl10MKFMnOAU6681eo
CWRLXv7162/xanR+fAlUp7BcBCKHs7XSD6mjDNoThzQL7MdAJPUlKao318ppX52/q8BLngIyrjF4
L9fKjI5SSc2pVX+y9gsr8DvgV8t5k0bOBwu4yKrqEWBs/qErFz+JuzUPhoiRQm3RPy6AlZ5nKHr8
+t1fBScBDn8/gP63hgA+OZdnGYeyXdg8zwcPAK0oM9rsF8HcFugV8sYq/MmjNNIAismGxB468S/f
n9W8c3YEGqoQPItnCKwd8mVFI0rl8vnXb/WTGdUcenNg+mvOX4njQk216VKvtgdtV37JxeDHoMS+
ZYn36uBGkiQgtAu9NqQkiDlfvhBZAakB+HYEimO0u2o6xdCdt2yt87u7fuDJG8Wxnz6Pcy4ZJQzP
5GfPa6aKrRzPI8wb43kG+Brd8yLyEl/Elq5vKQO8ChECgboBZKQQt+IIPY+pRodWV58G/SGdyQp8
WXeHbuHDyNWH2XPgxzP52ytEUoIlIgVMDCk7VzujQ9lA5qgdDkAGLx2CD5OgETi2O8jakbtfL5Ef
s/NyO2rse42XA4+I4up/OZrpsKRJIpoVHVSEHaGf0zYI/botaeyGnixR606UhEnTIt8H8wyIhOyp
Qj1LQTElbN06fmQAhHpRBoQS8AUtDvsIx2WTbbPGeGlUioTCJ6QCTiwiopH0OJC0GaIO8HLwJkaI
XYXFNAOPWnhqXeJlOtU9hFh6QCstA0zOa6hLIwV1psdfv/3rDYKXl7i0NNJzws61dpxeZwPsDzkU
zKC8kgKBalrz25HGKVlHXxb7Hf9H5eDlEEOIyDVN6tODbvv5qV6tH2WCi0+/fpfX5wqeQgHGxMYg
AT+Pn/ylbbzOX+nBDLW7qhJ96ivX0yYBzuGNBfqzYePIYnEqC02RCrx8ITReqhY0LXKQMISKeJ4P
wNvlb9Fbf3Ir4o2Qx50KKsiXz0/KGvkaeBgeOeQcWHNYKxl4QUoU34HrOZX53FI94qtYiPaBGjN2
SRsHxja/RcxGCIXZ86kPIKLCJkFd5OXL0kGWiAJaeghKB1D12rqwbJV7Y0hfZwOnx/iMKGSQ4GCe
6wSxDCTEqkWdlaux2wMVYAE/UWa5SeSAdm4/MhBZXOI3n5SGQX3kw2GXhn7RVyDOAG4n7wDysm/d
iz+baVS0FENGQNUrk2bW4R53Y0IPXbY2kXZaho1Oljdu3589BUee73PUnYR/XstexMCh7cQomByD
CUcdJDdu5b8nAPxjInGaovaCzBIXx3nzMLE6teCIjIcAMN/PHuoEl65r3tobr24nhXNEUkSXiPcJ
SlsvlwtwkcqgDrsc/LbMvhEo+H5FeVdHJRba/Yjy7sWvt/2r20nhqvAZgkag4gNsyZfPA5nSTai2
uAPgCx6i0yQYPuZr1XzJLR+OoNok0Tjk/Rub4vVyhSB+gDIWmF2oBYjzThUJFhVM6UgPNZSgD03X
9CTWgyF3IM3ZLTEUSHPAt/M7ptP5cqDcPlCQJAF6S+tuR1Ze7389Dq9PC0TOCD6QyWGdnsL7lwMx
sQoEr6riB+0APAubyTdxXff+XWCG4LInsr6SRZ9ejYik92s/1BqIXy/Y/vprvMr3Tt/CR5CA8BaD
cx4MmboosJFafvDqDPhpIMcB0uqmbpukSbbpKVtDL+PiT+L9piAV1vfp0UD7U9+H3Qem5eUAcN2U
OkknfggaWX5N5jn7s/Z+z0n4x0NQtEVOq2mAHXsu8TZrlS+NHNlhrRug0NKEkKjlv+le+OMxKKXB
/xO3peaoYL58lxb5wYpCGTtMSQGGBmgoe1xG3ubXk/Xq3Dml5QHWCy5OxD7nmnKg2Zhsyht2kOCn
gO/Z11uC7Kr93ePtVM0gCOVQrkex7XxlMq/soEfWsUORlH7sUp5HyoJO+PsvIymWHipzTJBz0bNc
NQCFNgU79OpEFyEs33hV+3vujD8m5lS0OiWJPhAA5+FiGfQtyA89ngI21CUyxTEeVkXe2MyvDzUc
LrgLT/cuorJzLQTZgFhc15YfbJF094A5L19rINZjUqCAwaY6vaoyP38jFH59cuP8QMMXIwgFZBwk
L9fcEMxrzryqPtAs7w/WlvIBh5W3AxVyuUgBynwL3fOTQ5SjshnIADVbidj77OzmpchScCiaQwDD
dUDe+vaq8lMXVnRiO606EFjHJReX4+r7B616c1MP3rQDMqvf16mu3xK0/DGuL5IBJL8alVAUADRD
2nM2BHPVwP+x6etDL6e6CpXr2ns5NPLYWjL9F2dn1uO4kWXhX0SA+/JKUVKKmVmZtdv1QthlF/d9
56+fL3IGgxJFiEgD7W53l9GhCEbc9Zxz/7XV0Xyx+zwrjkj2hpmnhZBHXJSN278a8PmhJ8VTHR9b
W4uqc+r0VX4QodvnEQYFYtZ6UewNUNmw+vggh5afifWzCSJWHy1A6rQNzPwR7l57joFpPqmoaH+m
c2M8hlU8pMe2ncZftjLD6ssHSfH6sYv24iSR464Ojgz7rUytwFBfS6WnVHpNcOjVozEGceTKuW2d
OqcqLoE5JLabmFpWHEpHbp7LYIlrN+qXqN+xZjcJAGbSoNOjQr2HVbiGAvXoevY1/Tq/Nq3+EsSj
4zmEBm4/y8HO+7w1nMKe8VowNkywWFu0aXYynE2l+lIWtBc1yBQY+Zr6H1ahfeVQlDGJNW56nW0u
RW2FMA/33TrDCasvQRLuqbhvHZvwAJpF+ZIDXMUNYyTHZTLLmh831gfGTP2UBh26W1BPO6HBxkJw
l0SVxLQURV0fmqoRECpNHvhCdtUfi85wO1vK/XgIf73XFVBX4vmCLqGBQi3h+lE4GegqXc8c35bi
5gyyuTjEkR3upCwbl4BVHL4rkG4FL329ykxwoRohXiAaoKYZrRPCKqB7cn8vG6dGVGOooliGVVrH
06VR1wxi1Gw/bhUVwmJcPcSFIx2gG9k7G9peiuaksIB40tWx0dlAWmB2bL8Eb/4zrtu/LY6YIoQ+
7YnCbC1FxI7/tPhORG3XZ9eVNFCkKLH9ng7+T73WrZNm6smTgpTFTvRxG5G+YRXAt2ui7L2GOOWK
XFl6Ngd+zlwoEPFp8Tmh0ErUJlW5R5Ote+xKK4YhA0d7LyYRDuPaLrK4RS6EG3fEVq/3CXsltY2o
DPyxjtPwgBEu08MEZfKvtBvG+KLksf6X05U5JHJdR20BnsO/ZelUlzixZWp6XIrPsulUEvDaOIPH
C29gOCVtWv9tNmo8HfR2ApggQwlHjGkumqfOUgfEatFsSagWaAv/c6iO/zQIsQwuwV2Queh1QEFE
bcL52i35YnjzYtOXhrNpH3AR0TmFZhLBtiAY9KraaT/VqqxXhyGwwg/881F/0G2sBCMqK/lTN1Xq
fEQDwvirblvtexK1dfpYwhSDgFRXgbPzQW+DIypJGpfUpl5Nare6O3XVhHAOA9vXSudrVpVfHHDz
bl9Ir3kSvEpRt5NhbrxzQC8gkCjFiFu0+obaRK9XzhbbNysCS/ipo58HTbxT1d1ahUyS4rviIJa0
Fks1ZHm2MvHOYQqkXhHYxiFBfmYH3bvx7siVqecQMdB8WA8eUCcDgvHAXgLHsC6Sro2vesG909Xd
d7f1mbD3VI3ejm6tJVShk2OOw2j7ebd0nqlPxQeKHLAfFbONHyiKGqeyrf7TMRI6M0JJAISs1eWw
k1BIbWDDkPkoz2kctW4TT8POx7oNdwS2RDhm0n+OURzzb21FJFwjbell27eRX0A2xelP81z1l2ps
htdwKRVejTb6amirD12f7A122Ij66IiS4zsyeilcTXGZflsf4PBYNrA2/G4oWm+gtnxGUkg9KINI
fZa58ktHB4UBW7zq2/jF0QL7fbOTRCbEbzAoWlE9ZzygJb7/b7+h60uYVjI6F8R9jGpRW5QwUmOM
Tu/2fxCfRL+MZjUdiNXry+DC9QPENr9c0HSRhiqHImvF2hP4TGcHlLn1WQ3FectFbIPDvd6SkalB
ES+a46ulFPyJrNP4caBv/G8/pdODpnXBc9X3f0dVpr5I4WL+vL/TDQtAC5RqL7mH6IGuPmqVFMC0
R0nyp6HNVLjnnXoMEfLda69srmMThmHQyP7XFTMtVGtDSy3Jb6pm/iAjCAW5WzE+vX83NMNl0eUU
gAZx1r9djxiebNU4TuCrSVU9ml3We1NvvE+E/O0S8hLxrQJDp9ARu15liorcGWH6+r2S216vLo1X
DIytu78XccdWXvwNUQQYR0YGdZ1ZgEqXcwM5Dr+IicYXq1D+jaHNvdZFG31ptWq3pbhhpulYUgJg
b2xOX13EQs6tPkw7QstJtGQobfljXyVeaEp7/eiN2wBIgwemvtXN1pKOgxJEUaLWtj9onf5AW8W+
kM/uVWk3NuTIoqcnWsy3LysK1RlWpGH7hbHYF2Q3zA91FyE7Upbp1/sfa8PvILIDpsiglkG8t3pG
SL6FfW9xdvZilIestmUvSZr5Na0k62EYYuWLFvR7M5jfxJRXV8QB2WdQFCTOU9e9mmygTU/J0/Kd
WS/8qVClZwFi+gVFX3lK0bcdLwPiLp+tXrGkg5G2g0PsGUyPMm0dzW0m1fyD9j5oSwkBDMuFo7j8
OXUl0kE0ZwPl0PWZ/E3TLRluX9V3oZelQYdfpS7QuWgRTQ3KMqFhnkkO7CdnVrrUhXWPQoeSFuaf
GoOzX+2omL5Jmpn+oWJGkVIawvyMFEM9g4MM5dm7/yU2Im9cJL1VWu8kY+uJvREzXYNGm22/k/r8
bNt2eel1Nb8UUSOd1dRBqybpgEDkZWy8S2H1zS6wNLGaw98bEPiv7UKZT1ldQ7D252KRGU+U2v6U
jd37fRMwEa6ZQaeDEufqqqUWbhUqJJEos4kPag8FP5lilJD0cS+L2XpAwsTRhXMcSo9rQ1eXCCQW
FSYIsslDiMrXUUGf6WA0lrETI25YBJJZwKMmwyJVZz2DAVkJ2S6C3vLtLLBehlpF2a62qvdH1WyD
MxOICWLeVbKpowyWpCQ5fthPzQP0bwfmefvj/g3cOjVQ51wAgRUnp72+BgRmsTUmoeWXFsKygZIY
FxQQ8nM6qcrH+0vdomBBzIN+d7jn9AZuMOOYZ0LCacICoKpxYMopYjlO/RSbYXWIpha9orkM3UYv
HnK195Zlfpyq8tt/+BGmoNVYCnhB0onrDVd52ErVSNANSp4sok6So44MnSebQeZROXO83jF/1FOf
P/NhpYsRMEgisId2bx711skDBaarQKmc97eqKtk6Kba0xCT4UDLOBqqDD700QozSzD1GyoZ3JgKm
AkPDETDuzZ6RBQPPTTCO6KZ1IGYNP0dj7jzIRAOPOhKZ7y/LOcLMw2YgVGPR6zMuuiE3mUFuEwgY
3QmyceU5CqjG+59y6xVaQhxBB75IyCF2/Vv8ZMiNhZaiYfkkn9ZDNRiKr+Zqs2PBtlYRJpJAg7dO
4/Z6ldhAH4upn7qP9qB8oD0Tk0MYe32mLZfs2AS1tIZFyrKqlEloiYWxLOm+ZdfowqqBfmh1OzmE
C6lRY4wLA1mKPS7e7Q0Ez0MuzUukH4QLut4aWGElhuhr+laL7MdgNZFn5WmLXo2yZ5zfgqRr789a
WDKFph3sGGt126VutCRbTQ0/QmwhcFU7dISWcmMNrppRP3Cr0km/NOmAdg/ytICbcy1onwwG/1kw
1TNq86oc5edQH2UNBkZd1Ucb4jYamW3RLe4io3SC36/3aGi3bwd1G6wvYS3gDnttICXNliKg+7pv
qCE903yunkc9Xx7G1DRQIjKkvUbB7YUTcjpU6N9g7fJ6+F4W9xWYrlr3ZwEB7Bg6e2Hsub1zrTcS
ZEjj5IuqTs4I0HBlB5NxQVGForff2SHw8ZBxfK5j9qpnzmgxJWoaXSY06o+GnVt+FqbjLydusp1f
sbVXqqjUP0BUwo4Sf/7bE0Z7owgc1EV8Lbfl81QbPxET2guythYRxCqhpWZhjlbWaJDl2unJEv0h
s+xDadiL1+lL5N23Rlv3hFgKX03wSed7tUoA7AeRRsX0Q2YGHEDbGCcsZHXICcFPpJN7LeOtx2vL
kJWoK/J8162PSOmUlqH1hr8wTMNFMan2x1yyX4A+ZA/3t7ZxgDSmKdFS2gMFtzaBem32U1gRI9Bd
6tFFFBItHfQv5d0Gna4HaQnlN6oZxD7XtwGd7jqah8D0c/owz60OLCSR0k/3N3Nrafk/h0RAL5C6
lLGeplHMGdpJRWf6WtVax7LoaUwEsvnUQcD3OuaB+vPS6Duh3G3ZhAtBzkW7hfcGleN6Z1YlOShN
144P5GKBADTI/belqamUTAPaMip//CKN7Rx5qGs6P7JZVZvX+/ve+oiCJkNfia3TNLv+CaYdxI3T
Lo6P2rf+GfVU58Xod/3Yxq0URoWQmNiYrqs4/d8eNGlk6Si9Qy1q1D/bkqq9yPUUHuVuLnfe28Z+
dNyIzW7wKVA0rleiFWO0uV4EPnJ02gGipuKFhSXtfLjtVTg2wRPDg62uZKWWQgYrCvyEdPQ1hynm
0mXKdyLjrVWA9oHKlKnHKut8Iov1hUyC62E6ZfBBm53cbbOk3MlabpNNUN4ATC1icDAma1i9oif8
azBtP7Pq+kFPw/aMtU0fTSehdjfU09PYoFyrDtX7Rv2IXJOVIViqsLUgwK0Hv42LvVAzTKl0Vbby
odeqJkaQi9nhOwZk421jgE3oWoJPQ9Z/fSdiOs6oQy3VI2rB5aMWBbqKynKtokINQNhLo7Q91kFv
/h9D+oogfZdyK/osoOyAI9FNhSt0va6RmkWgh0H5CAteRWdDBpgJbXXHDL/JaaxiKItMEDDI200x
1/Ga3s0SqmnJY7bMi3RuCob2HESJHwEtW6nOXT5qMjrqmvqrkWz9kzxpyeD247g8Vih/mod5KNDO
iiREqV36W6p2MOW6il1isi5FDGyJ0JpO5uWHpKddeIjrSkYOus/G6ZCmpv0FnARD2RSYJcFhsntG
YnRa0CmnDr1zRu3iQ6Lj2EfqtyVYJtkNIrNEEQRz+AuhciimKlPeJTePrVjmi0Tp+FrT8da8JAvL
9DIlTEVwCbCDHolL0/6clUIGqW6yPvweL5E1HhAtR8bNiRT5RzobiuzRHZf7B1mq0vLSzWMZowks
G2DwzWjojiC7c+tYIW2rH7Sp7uejNbUBev5LHP8IjV7JvNLuagY4BOH0Y0bEbGCj+qAcrGksPweD
UXaeHVjyi1EZ6IVnU6s9xOkCHD02W0x2Jw+OGxZK8r2NkfY+JNSnKYvnajYc8c3m+KJbhfFHYuWD
/hwGYZS5UGDl+EnP2lQ7SEVe/YoU+6MFwswuNNh0qSMpM+4cae6H0swY4tYplWMeOlI152TLg3Ku
wsahURqC6nSNIMt+aXkuPS7I8E0e2JE8gD0WB9/vu4+3UGx1+QSiC/SDLWAd6/KdPaLYHiVm/zgM
TfEJfFDwbBe69jnpWxl12ajvLgzuGx8sSRpOJiOyTkjDmB+0rrEl18hCRJGrxPmsyNne9PHNn4Yo
KlEzzHs8z8pIK33ZcfrF9NjmRvo6L736KNfDIh1QwC9Rq0v6oP3VgBOYL3LKf3HbPO3KlyDrU26z
lRV/l7qp/BPkStm4CN610uH+4d3ad0GdEJ6f9A54h/jz37yiNuLFSoikj4zYkNERo8r/wTAqxPDv
r3PrfVkHZVoNjB/M2HWlWu6r0BkTrX9EStRCiU9SPiqVqp4oI5nf7i/1huC/vg8Cs0iZDfC3Qclg
Fe9WdtSWciK3j1akpJqnmPHwxRnCDNWlMquyozM7TXwcog6JAFWlHz62g/GkcXe/qnYZzW6MBDUK
w3ZTfJiKvjTdtugDBAzJgwtvtmfY9ijmTozytiN/CRP0swBvxy+aUik6rfncgQmo5IV+mPhm6SEt
0unH2COmfqDbFja+3S6Dg6Lb0Bg753zrZ2yBxaMBLJqo8G+uv6e5TH2CRn//OGIQPDVPi18VarTn
cZmL0whp5WAV43S8f+JbHxdPKmA7+O4boqamNjEjGayegeyF6ltGHiP/g1RbEofvk/0S/po6ETQ/
UkNaYCS91/vTixhrqaCpzJVuDu2iBpdqUId3V4lYBVSVLbCoBOKrV7FA0oPgrjSQXpTSGyul8hAx
2aPXbhwbZGUci4h9oL6s4t5eV1AOVOLmMTUG9P1m9KL7rhyPZRztJZqbS0GkZTuqbXFDro8ts8IM
QfWieZRKk7EdqSy7kwwzsS6kvfnZG7VUclkhGUJARY1t3VtGw6JmbDmhDvRBzZ0yhjAZU4hEqzRE
n6bK6D7S1GifYGzGiQsqRYweAnl+DKtibwblbXJDq1QVxRHAleSjqxPG3UodY84bAJZS7RuMofkg
wUyNqOBkMMXCuW5OVT6HDxn24ij3nbTjm7Z+AER0UczF5t2UN1WkGIfQUWomwyjjqWgtc/LaVJ0L
L8iL/i9Jsti80jqngnd1ioD974Adbu27KA+JPgohIB2mlQNCp39aSrhhj3alZ8yBRNWckdX56b4B
2FhFdDpRdkG3G4LK6nolUyK1jQp8W3V6BeCG0TwUpty9+1UKXC8tSLpNGPY1cMKxnUGdSUAfS7ln
ig5174Ps7FrQjb2AVqMNAISbnue6Xwz/Io2S2dQemZBXCiRqf8SPSDsR8+YqWDL6qWBRb8TSCNop
fEep/hgJzeAlVsZPCZHdntvdWkaI1NCi4elb6+Jt1jmdwQwHVBmKtH1phih8XqbEepdymjDKDtdb
3HA+vkYkcW1drLKy0p5plI9zJtFvMrLipZcm5fP9S/bmu679OssIMDK72YDUZrVTkwvG+mMlF0l/
RKJV+qgakePFVieDtmud13nKe88e8+nYIkz6jy6NDrrBdVwewzTLT32fK0ctqQYyin5m8lhiHRsU
S4+El2ieD2N5zHQ9Oo1NUB2pxI3P6liPbiVAQYpcI7Df5aGXg4LeCcNu7TMdb3J4ja6dDiRpVTIY
LI0o3UrVR7oJMwxWprigg9+iFb879HdjKdRVEEeiuA68a01P6MsY0VtTgfc0OvYPJ0HYvsKMf1XD
WPLuf7HbYIStUJumfk858IYWuEyU7CdyH25fVBwJeZWXCtbal7SeIqHxGv4qnHzcsRJb+wMRQVqP
uYOBIUzybxFtkI3WXDLOijrgnD0sQ208GxDZkFkfFHmnbrF6XlSsUAQS/QlKJHC511hlhobYS1KF
yWNQ2P0pGerlyVSsPemH1Y7EKjTIcKQChQrndxXzxEbUFkpZq75TOYh4w6k8dYwKOBiVZe6Ej8JQ
//bE3pbi1ExCEqGmu1b9c5IwLNqm1fw2CvWfuTXLHzqjGtzCCvLHWTLHb/dvyDpBeltQxFgEC7BW
bkwHUvWwQgxJ9TWmhz/URU2YTZpykauicw3mfp7UVqnPCOVrH6TYnD85RhF45PTzixLobeqCX/uS
9GRHOz9MvLjrkyBkwNwgs0JKibdZXSODMfWTxjgw5mcoVA0CUzky5Akp70zTkRvvR22QEbZNigiG
RK8fLWtgiMikSP1OeXQ10BGQOnV4C9tNn4+QiuLl9U/JDQaVof8dPmpiyIubRsH8TZTDfxndlP/M
c139XiZW8RzMjT4w92cc04MljyBTUJHX/m41yreuA6b4IRis5WeWKGVOn0Gde48By8hRFLICFcYK
lsH6ef8Ybx8IlEYZ94DIFGHQurwGfXIBnLIEflpQ7ykoNHuylGk71nNjFY5HBygAzp68Z/WtrGrJ
59yi4GoHeXDM8uCnDNhqZ5HbpwEaB5YKSSxEC2f9ChniJMV5B2PAjuidVFrw0rfM2lli53tWlDtg
xjW7im9OzxW/SmNIGJm14wZfw4Cxtg0uM7MhRPGkSZjexURjRvQlv2YdtApcyuBYmrZ06YAQeW1v
yMxvEDiFbIzL9PTOLwlFTRSCLarAxC03Fb6kCSaHyW6XKJvKY6MvFjFtsUebv/mSohEG9lcAD4Ad
riHOvRQxnKAPMj+PjerYDDn6Ioy22PmUW6vAo1bB9VP3hX51/aDGugqXjtP0gQDNT0EShIdgVPod
57DyfgSQbEbIckGUQKBi7WhRcgvlXsyMzONOPY+ZjS6OpIduZOS1F4dzdowLvd3BTr1dwyu7JVYF
6og9JUymrX29tylSUT1WGwYu1tVJ7aav0eQc9LF6DSLF7xz9rCKrVybjOZuqfwaZemKYeovWfoDV
9aExGF+kpZeuN051ZFyaNiQdTSXmfVnH+/dJpF6r34mBJZXnJ/JT1yAvJ7eMxmiGxGfAEaQzrRiM
H9VkZn+TezMUS66zH52uULOpNCZz3F/7xqGKM7JM7jNUYBLiVbQVNCEmFxrFRQGzdQL8lx516sqH
plSDnf7JjdVgKdFZUClECYbWqh7TMnUhXeAb+kPk5CcrsYyTikLl86Do8beYEQzjzrlu3TpA5cBb
UJ8AS69df/+AVmXlBGnk9xl6BwFXxZVn+WRmY8rg0NzP6TLsmIat4/x9ydWVM8vE6caIJeM4/6PJ
6TPMqRogGgA88P6Hu324tJPfdBiF9pC+lgmZnZ6LUUyc5qIslywIfgxt1e9kM2+ds9XVpELJ56Ix
T2627tX0NUOCbKNO/QQYiu7WeiSXhzGya8yr0v8bKE42Hqe2jkxX7eKEkRFxrmsuk00AisWM5mEO
qDmZzzK5ROXdP4GNswbyAXAf4pUIBVZn3VGkVsOEZwNblOYl3vA5VNDbVToz+/f+UhuHLWDmHDOF
PZHaX9+kWZeZysqAEr8ocsVb9Mw6Mh51D2u2uQpUP1qLlqhBr2yxkpYaL95KfKNNZ08fp+IlNDtl
R/JhaxVQUqjl6AYw6DUNaKxMBfnjIvHTKtSPmtUOjJED0Xb/xDYe+xvki5iRkj8QiOsTw873oGPN
1I90s2bAKb17eQqlB2YazjLTn/Vxx8VsLSgyApjPAmq27nwwCccuZDnN/VLSu4s6MMdYqmQxMJJ0
RJuSYeelbxwj7Qb6iIQkqAKv2Vut1upOXAJEoK2RHGLG6tCUS/cUOjd2hZQc1UosNP+2LlZWZVvn
cywc5yhmtrbqJdVp3wVl/XFIgs67/9HeejCr5w7zmNIF0R1mRVsljNEgDaaWZDn4LzWLHsJmrF8q
5u19C6Nl8Je+rYFByKHy02gYsuXOTTv+w8DNqDo4RYjOnwSfWD2ZQarlj8UihJ+qJGyVB1ZqP0om
KmboBiIfeEjrpX4ETYkgcZAynNAdDXlkHHhgJairz9107uVJzh57PZaNQ8Q8PqFoO9WeZoSdSUVD
DEePkiD/MRiq9clQs2ze8R63Rw/NknhFBwQLGXv9Gqs6i7vEChSIbD0ir1bruFYxRC45YeQi6bkH
YXwLta4PHzwZa+m0Dshx1w2yJY66qtCdxY9LBKAO3WDmP+I6qMtDFWrj5KrWWDGlWioHxuJqeqV7
cpGq2qnvUMQ5qFrE+HB7UutXFaxFcEplO/xoqUn/BX9U5e92P/xYkcwAU4DXuxakjNO+IjnlxzbZ
ZD8x3Ou5LYLpfRVbwkYWwZ2CPaMOdINIUNWu00L4l366GIlnajkpXW/tKf3c+hEKyqJgC/AG/bs3
DN7vVRK1BFhZGyoo/l730jyqHpwpHF5yOzH3OJ+3VgOMm9gJ1UERda9iIETZZkuae90fLab/xYaZ
e6qxq1204baRNgeSjv43dLMb/QfbhJdRzmXrE24fcqlPzwmw0SEtfKbJugz7PSHO6fatQXc4fFrC
9hKLx7U4eb/jBzY2bCCFBXFCgMnJMK79ACMfNMq6Tu0HIwG2k9M7bHMt/S+rYB2FUxPCl6tjJWZn
mnqvNj6DRe3vDZHQYQqT5Ot987i1F0yB0OUSBa418T+3p9lsUrPx2zh3TiFCe0dA6uH7Lz2cH1GR
pLwrBNWvT0yx1KjRpKD2TTuyToWtFJeypiZxfy9rZKl4W+gF4sEo7eiQ9cRmf7v1jhp1Ri4Vjd8x
YOpS5mP5rHaReY7QXvog5W18VqbeTFyDQttpIR1+lsYp2Cn9bzw9eFSCLEyQQJC5uh3W0Mw1Q+pq
nyEYYOrVKL/AFGdiijokO7XQdS/ubcPiOUAnICcgjLvecK2ppcqJ1n5ozJ48FbkHkBzECZPlwnCS
3KRIsmMjKYLzqmee4kyVa0hj9+5LRK5HMxDlfyGd6ogj+e3ciZXrvJy1xm9sLTxnTV97krLbebx1
XkgIUbqGWI6ICW/iehWrjnP0anDkRhNKhwk23EmLVPnYBGr0HC5t/O5oCDsDqoFonDMG/XS9nhaP
khwOY05uF8ceczVTbxr0PbWF2wdI+5BWlEPXgy+5BmimPZN9dQmpDbRrgoO9VBKj4mB9338at5eS
GqNpi4cODBPSzfVeFOZA5grqwr7Rt8VLjJjQMTFn4xhNsbaTX90uhRIhTo7c+41atvpMcWb3mbnI
WJRp0iRXD2PjYHdjcKQOYO/JFN2WGaAdkzHSf9UF7WO12KLZg6GPWeczf3Z4LapeORj2GDyZZc09
GTrtSxXUzK5zGtt8vX+ktx9O9J0pbQg9N3G010caFNasFlHdcz0G7ZjHZf4xL0zjfH+VrdPkmQNq
JVoDxbt6WiMRVFxmZg9zyemeq0lfPN2e58K19Hovv1lLZQtzYkPXIVgDfu9QCb3eEkWnjNF++eAz
i11lJDHyln0KgMIFD2c9UwjRLlSRbXdJh54me54UuWs5k/QVIFr0LyiY9DACSUTbglJmcdLnpNxx
ihvHIWqn/8tQIBpYWfgZwI2ipsPgN900M3kmzc8DQp+HUJKzT/dPfuP70lWnwkdrlWBwXWmBmlVO
6iT3fqKoxbFa7Mq17GavnnNr1Ki2QvLl42JAKUhdH3kfLeWihphO6PwfA7N6SYo2cJdGO2V5/e5C
OqIIlLfpaeEuxPzk68X0yu5tMyobf5l1/aWTAvtcRfkeQmTr4CgjExjhB8XurlfJ6tiagYIDg1rm
+dNiloOn6f07+Z3irgr+EJkMHM9bxBnA5aUrjJZVkAU/pNb0vZ2XxGus+fP9e3B75YDOW4BMBBOH
eHq1HYZwyZ3e1I2vpnl2AaM6nIExyKcprK0dK317GbjShLbgH1A6oK1/fXISfcjejqbGD6ewOBmh
NLmmljYeY9SBtfXRnkzE1tZ+X0+9Xs+osmZadM4Qzdjmmy7XYGbrJPgymIiW3T/FNWqP7SDLBVqe
TiA3nVbg9VoJJRJUzJPWBxYlNz/S2J4+oDxWO5cGkmDxYLPd1HW6lhAljbLln4LhGLobl0uQnlOS
6ugwpYlNhK8zz5o6SBB1h5qRucmTVTrAe7j4mn3QoOfrp6jT528hNRXawmPvfFRGiVR3yY35D7Uu
Ij9jcAMjuU1z/DOICxnvDvXpO9I26oTAnRq9k8gvNi8QxvzFRA0Bk7zefB212UJfL/f57Pa5yKLR
izBb3v0zvq0NA5Gl1EGdje6KLa9uaj3CViuiqvBzZdY+z5TdXs0+nkM3YLzBubfl7GdVhOm3+6tu
XFoxpoK4jERf/Mf13poEjjz8+sKntSy7ztC33mJq54HY1G3LPRmQjZAXqR96SJTEBN1jXcJg6m7l
MN6bCcJAnp/IFvuDM03Oq+FI2bnPhtKNG9l0UV3WjkwE7/1UUWdq4yUid/9h4yQ0YlAUGccaRYh3
KDqS+YK2ZC2HAj6ufSJHLRjAFoE+i0pJ3gmtREhxXU0h1MCq0kDDhEOduz5qCfwz2jxaSjWFw43T
4k/0sz+iOHOogv7PtnWAXTj6adSW99fsqFcItJToVIsCxvXKgdzFqrFEmW8aQ3QuFof6v6QUXm+Y
yREBpj0+xW1cR9orJj1gKUSQtbJMpGZ0NuYkEwTRIjk0dDvOozSbPwLqyOVBKdIIrXdoOJ8mZc52
bvStA2NxHCRZHGkGxvh6sxN0gJHOS+ZrSh1+D820fGL29x6Ud2sVKKl0cni0gr93vUoBNjDSmyT3
pUGNvaYpq+dGH+edEvLmKiRMyLgxNuMGXFLZZWYz/jnz4Q71zBpWtKc40vckNrZsAOw5aO1cUJB1
qxMLzcFGGCehMh7q1lnWp/yiNJFySqgzPzhd6uxYug3HxcXAScKnB4+4lsvutBZwXWonvmRmtdub
Q1a5udXa3hyE5pf3P3NLgcSO7wdJr66+E6JsODNHSvy6lph6UoESOYV5UExYN2O+MDvJXHbigI2P
BiZA6LlQhCSYWB2nQ/UCXS6VGSdN4Hi21jpeVEXvm6AJ7gQtdzD0VLAoZhHkrgx37KDalFhx46dM
JHMLA1LMoEXGTulnwym9BWgwXtgIqkPX1zy0FnmEm9f4stbmL5GmSJceUt7z0hT5B7WGkSLX5p7g
9sb94HJQq8U4w6Bew8jjbMQNDmXtA7MYHojdDc+eKvSHAv396S6RNFA0nDr9OrAN1/trrdhQO9ko
0eiRA6jzxc+lREpcL6M93uHWpt6IJuCqcX5rs5SoSOCOTVj5eRLnx6FIpnNm69k5T7rheP/Ob300
rh/iEJR1hJT69aYmBrnPzqRXvhZ1oxd31vBi1RLA6ikt09BF/no4QcrZK6xuLauDxkIAVOCh1qgY
xQnVXA+60hdv3pOaDCaY1bx2Y0KTzZHnk6yU4fn+VjfeGuV+weNkZehtq7dWTuE0y+lc+qWafswA
8jMrZLZ37NWGfcSZAcyncQibeT1lw5i7bJxTzlMam/zSxDNdIFuSn6wxzv5NY+Yq3d/URiWUvjYY
UDworS/S+esPyBwA0uiyqXxzLLKZEUaq8lGLB/klnGzEkaVqltD5a8b2UGDQ1AsDfqbSTXvE8u7/
kq3jFWgqjA04kBsszjBZxhSPZuX3taY86U5vPS0R8dh/WQXzAvmIA17n6ioiudKQKRXvvXUeaq0v
Hsym25tbuXU90ZH5/1XEXn8rc85lpcUIC1e+NYfmjHRn3h5NOaEGUmT6JZr75DB2KryV+5vbevfE
XOglCClpDNr1sgOt/0AFR+mHIrVw886emCBAi7vSp2ivB7Z1U9GdF7qQAERvNCBkSYrlWKbrAHUl
Aau5IDURjZUb1fLoMVT4/SUJVMBEPwykDhZ0nRk1eljbSVqOfjE5Onuba5iV8V4TeGNX1OrIUjhF
yFNrhSZVa5AYGarBJ1BqHpIIUKdZI72TyFJ+KJddMOHGJ6OjQp1ViC8CQ1s9P6PTC2brNQMtbgL1
IUVhp9Xj/GR3iDPcvx03D0w4OobQ4IWQWyWlvb4dtj0knZZL+iUzi/ZtWJlxiphhtKf6sLfO6vIj
24nUfGNzz2sUZM0cWECQdMGO47mJ+9kNMtQiSwY5Rv34ejeFVpRDTRB5ka0iN56q1JQ/dubUIqym
QCoa9E4DNxw2zdfZaJOdh7a1+JsSDtgEDWDfKr3SFiUfliHVL3YoF38YCEYNj3XDsF2vTwbHeRgY
n/EwDZPTP+RN3lef3/8luTFo1NFJEZnB9d7lpisGOdW0S9RHgdfIM+xVLfwv3xFKGjELeQdV5dXV
rO1ZB+Vqahfyveigx6lxVMHb7xjkG1Mpxi2+KV0AM+Bmro5ShhJsOZUVXIxKjs5zCCdFs5nHVOSN
dbL7PjoMTAT6dP8Ab16dWFQU5WERwg5dYw7VUNUCCsEBUxGj6bNU8rZp8ESXnqr2+f5St8B2zDGB
CkUWsOPEzqsNto2WNej2WZfBrLS/nDEeziB10q9KYUjPUhjmH4ImjZ4ZxVOeGZMqnZPINM+Zk1en
1JGlb8OgxP15hMy984Ju3yk/jBvE76NcdTPQI+jn2BqI2C6VjYpvFiXV6zKbyfuPGjyNaPgLMC8F
0uu7Oqp629tDbF3+h7Mz220b6bbwExHgPNySlGRZdhzHjp3kppCpOc9DkXz689HnJqYFC/5vGuhG
wyUWi1W71l5DDCL0PV60/mYA/v+7ZIN+oZZ52ZxfoR4vJ996X6Hbzl1rs2KN0XGXvtYZK560OztP
2eZ6iCN9IOtITCR6lnrv45Sv/Kgitb2zJmlOwYIJu4XVm8CwUSopqRzz0owhJv3xE8MUd3Sx6jhI
Zy/5TWxm1yB0d8ohWJQ2qXyvJGjT1xoQww7Fk5GliOtaUwQlp4Xlc1SLZ1CeyPBjskBaP9YEOFCK
qADV/OBcAobf1nPMwcrWw6+cuvyNqkdaHislM+zjogw9uzzYyNehn+vUHyyj37teVlxxqpm3Wiyn
XwtZmUsodf2DdhPY5xG2tdp7Q7+A1bONK0fgnZZJkXmwxOMWC4A+DetEXjI0ekv1YJi174r+l/Eg
pb9eXRNOVDJCw3dc8KPegUYZg18VTYulUVLu47ybHoXmltCJau9uIgFtDiK8pW/KRdd9nYveNSyf
+M/7n/y5D4u6GV+59cKH5/HrH5XnqarJvHaPegJjXa9afdfKj0PyPLrL1sVdEnNOiFOvRxnzPE48
a3aPJUTYwFia0peN2wfp4F0qms8uKo46JGl0/Fax2OuxZmtBY1NG7rElGLPD6tPsgMtnMl1wrjpG
ZMEH2jiXqHNczx8y1+QiMTjd1fvzembXRj2CYA1oc4X6Nr9CgVFZN6KkD+A05jeHe/sXZ/bSyocN
ljy/P9abOnAV+zC5/JNSiWb45olzMRLeZrkUS22/1xZX2+GgYmZ+3BsWsXU5KZPvj3ju6WjorAoo
7Bah2Lwe0dBlRGArhJrazWM/sprhqs/Etx462/8wjzgCuFjvczvG2PH1SCrKb7fpK+UosabV/JjI
tRg43lBCfLO1/2Ww9S5C+xsStbVdpsjZSN7EpHJ15r/rRSl3pTGa99mkXzIoPDeD6wnDwQ7lHees
189lFnasNKYXXU/qaJ5wFsftgEvsToi+Cz/8smDtsL+CPnC0b6E+fLAVtSjy6Do1xtmflHgK9czt
wrYamo+vixUqxbkHxiEI1frU/9wlDaxx5hGJ8LU6a/XV7C7mjRsv3q0LgfRCWbtO0Ob8BN5bSyL3
xQhxszAS1yLszo6S62GcEIq3sXOIYbvrfq0q8qFXq+ondNB4DAS5jl/j2LsEsayF65sfgNoHuw46
Nmxrr5+VFHsrWYSdXM9LL/YOJrZBbC6kQnhmOCsMR4URUNDYu/df55mvHSEsLWI0yzbww6ZGI05B
LQelwkIi79KfpA+YN0qq5Z8wanI/Y4xuXKhUzqxUXJL42LmMrcHG2+fUxkER/aAckcD90JMmOQHN
xdSg6SVzsPUA3M4oN4RVVkn/Sd0+GbegCJXakFxrnbt4oWn0XnO1eF6BW3Vu6I+V1y6o/zgZv78/
pS/dvDcjQ65b53Nt+G2O5rjtHSGpXa8nO9NDwtSH3aINuW9UowjzVP+dD+Ke/fvGaWYMU5ad4yq7
HDQqoBIv94uVlL5dRuM+0kft2iu95MJLOLfaAUe1VZvFUns59P75sLg+VqYhDTZcr9Wwj4zNn6U0
8md7GNVDhOuv75YtEYi4Zt3XSXHJEujMmlvtS7hBgaDQCNkUxgWfgaE2rLmuU2sssrz8i4vx701m
6NlzZRXx0/sv5Mx4zov42gXoY9FtdsfCHaqOkk0cCzXHgSuNq51OCOxdSq7v4f2hzhRA/w61JTZ2
MSGO2MiLo8wxWnLrGYuzXLc/vgczCtdwblZg6lsnIa+a2IBTRnG0PrqfCtUNF0WpkP6P2oX94S07
HUyWtFVEQLwzCpDNYsavIyl7vRTHdFHqoz6J6i8SOpesqKbp4T+leSjmdDkA8VdcMNrmqirc5RBF
Vd/7EzE8xyTT9ZOoM9NPYR8/OVHr3b8/62c2T2gTa8gwJSFHxmZBqbGNN54yiSM/Z29WMBpkVd3j
JXFN6nxHv1fcVX18oWlzbidDt4deh9oFNthmVQ3MVdQYXN/nWEMLbZT2lwRaxI2Ttub/MhR4Cyxn
LhS8jteHQwdM5iFlUY70XL/aVobQCirfvtfFpWPoXL3LlrWyrDA8APPfFC2LVMe+WgPnFELad4ks
lluthJJY4j0cgET2d6pb9VciJl7Nlel81Un0fO+/znMfEV41Kpx8DCHoOLx+3MmL6rpxM3HE956q
3o5EiPj+Ei3y3K6Awo3LCho32Bmbk0itcuSXpPoec2eG+EK3u77qaHLuyNydxtCiN3bhNW5v6aui
ly13vYuB57qkMr9+MKPWlSJvbXlCa2D/KV17WY5DJvQukFBOxc5SsohQubLkpi1sie1K5irOLmkW
MwmpypcTYTocm71mp6fOK/MbzjAt88nva6Vv6F28BCRviP/6OGu0kGq7OXlZpqh+baEo2kk1xyev
LnUSdNMZ8zt/0AfdC5K+MfqwaPsoCUrZtV6gWKOh78dWzl8+9G7XKQB2WlmvlB2YMm4KrV7FVdjJ
lOnEl5N8Jj1jwQPsonPx5tt8kU7zTtkLIJ3Cdd+sIKEgHC9hTp2sxtT2iE2j24aAx31lm5faqFuy
zToWnTGqbxjmcG22d4rYUXvPo+I+mWj7fZq7XajlWnJIGlNPAnuo5We1leMxLVJjp1hD6cdtXQUV
K//C+toq5l9+Cv05bokE4/Bvm/UVJzSMwWTSU6M63T1oiK75Dilpp8KBA+bHihuVh6rsrN+tq01f
3cr0AIWWWv05zQsekUVPi99//4WfeRWwHmhcAALCRNpiqbCLiB9znezUanO0y/tR3+dTme4yrCAv
8Oc2+8bL4xOWgcHe6pGDdfrrzysZ54Euk8tQQNR+CsoXwHBKLhy+Z0aBgQj7hZkG3dlaMJEF7OBb
ZWWnCPIYuqQ8CzqnWC6du2vh/U8RuT4MADufM/gGzbqt+Qb5H/ASmjk9YV+UJjt9NIbbvutT6Icu
r9gXXr44AQyg6LsnkUkFWeQqv+dsrh/IWJzNj+3JLz+HMw7pEpX7KrV8PbcZOkTDU5TsNDckXdSy
Lw5T31xyYj43t+uLW/FwDMO25C0ulp3iUiqcBDgkmHslj42sLrkSbHb+9VlWhiU0X/iqqzHs5lk8
RZiTLpoT+YNJ6OF6uCPjsDuCA5RBaVX6hRVz5hOA1Aj5DVgSY5mtA8icGGq72E5zUuNZO4p+nHZw
SstPpqLXFzCHMxO4XsuBQanvgUM3r0kCfbpyUYk/1p3KhxlTXedy6S9s4uf2vBVrJhzr/1WAm11c
l3C++2RoTko9eMTjdmbxNcrsOQ+51kR/dK/KD2avpH8cbXYaqO7YdvoDypo2MGWmJRf2mPXD3nwr
rBiKFfwmMEDZlmJVRfu3yafi1BNUshuJL3aDOav6Q6N5RQIbVmYERBjmpa7zuXE5YSAHcdJwcd9M
g+v25MfBqTypXe0c0fVkoSIHNaiHhbBMGMnNjabg2HZhPb2AjtvnXWPrOHboY3B9f72AxZJ1jT7k
5SnSW5Xj3xkBs3KhaQ+satrdFL395xHvV+UpamIYraKqc18iyf6tFE2Z76ysLE9aaS+Eo7b10AcG
dOIfPEX2Y8mH4T4blvqAZGhygh5zfuIext5dewSJ9p0gxORn2+mV9DFChydRob6+spuCpNW+rpZi
V8Fhxm3HLOUSYkWV/e4KFxeLxjVyPRwbxfo6lqVQ+ZlkivooNdw70EiB4ZHULgE7Zz4IetlADkR3
ge5sBVG5Fs16K2V5MitLBAByw65yzEsLcHOhZkcBCeHYgQmEuTqXgtcvBEiUDAO9TE8Jqo/fCbGp
X0nUSB66qjCbfY+iOfaVJlv+ZIWJ5rmPm6f3T9nNDejlB7AiwDlWmwKYK69/gNd2rVYqbnpKycFA
q203EcBmIss/roXyp8hi7zruenjONPIvbTpvPwN2G+o5VGerAdFW3KoZFYmwS56e3KjN/SlOr0wc
q/bLsCr+x5nV07UfDi9eY4oYC3TwRfazTsg/EEauNRy6FsdjlvX2ZyOtCIQtYhE/vz+vW+OpdWKR
YzIG4UJcFV56nP+MU9n2Ug9Z3J6aPvF2btp6ZaBE4/BHmI5ownZyu7VuV0UduOP6PandbBRBXErl
V1N12CQpFYTLXd4QFebDHVx+Y54UD3sOihIp+2DnLf9ZbX+OJkkyF3aKtycPVyiMXOhccHl/wxwR
HuZ/eo0tdMK62Auv++MlxhdqIv1CeXB2ICoWcHXMHN/4uBr9hD+k12J/q+TVgMuVU8PJLMWpqF33
AsP77SetQ9NdVc4sOAqczfFt1bUZF/rYn+LRVU8yj9Wjlqj9B1k+TJgOIRjonpxZhALbTVa2ifBg
lRanOFUGFA+TZfpCmdJdXZBFlaSKcUkBcWYSV39smsXkVb5l0bZpPtTtZBWnLFWWcPSsEZ/mSd8t
lnqp5XJmDl8NtYF95TJa9VyhYFGtpsXYhHxm1OnRhVVxaZTNfWSO+xIZuFOcCi6hgbq4Q+go2EW8
/42enTY2PmQVgHuoKl9vBaaaStudmTaQ5K+Ft0xBk2kmFpViObw/0tnnQaOCJwfRTG96H4SNUeOZ
jATzvTk6StHuVARj4fujvN3LWXj/jLJ5N+Y85AOAU3FyBkfdp15l76u6icIGVOE+0700ROHdHclb
/XDSBVUURk3s4TwgReTmFElSQnGL0atOjtdZu1zL7VCf4+/vP96Z18WbWqniXJqpnjaPh5YuMzqH
peeMnhrMeZtedXNWhJWqp7v3hzrzvuhQUZ0BDq4Y5mb9FbiVTLVRtydUP92vnEL/JF2wh4+PQjuR
fjeY1VtvB8k2j50Wo8x0UhKflIu1tqqcx48Ps5J2VsY24mFzc+I5BVnJsYgInYIThm+KI8MuqfPj
+6OceTu0RfH9pUkKiWFLpCys2K0hTA8nFOrxk0b7bVd48/xQudXHL9JrI4ibOisBSGh7XTcaS+ks
hUtEJVz9MPRuuxNe8UFa47qNowbiibifIlfZ4g815VCcG1Z9klVpPQ/uUO/nRHdupixPH5xi6H+8
P4Fn1tzaFqX3gzQBSu9mzY2tW6uzZ9enMRrMG7vQ58ApqvRjkpWXp2JZr8aca9dyiwjHpZL2uT7X
J8XQ633cEWDlqnK4sBO9LexW/8V1U13TG2BKv95Zc9stlnai+HG7IrnP5IL1P8zvIM2d/q5jWg+j
MpQXmlNnLpc0sCGZruomusxbZcdsRVNlLx45Mayda1uXaeOLoo5CbbBGnLGi6KiR9nerjWpziJAm
3Tqy6R7TRnzQ7/JlloEqobNwvKzbyOvnd2ahKWon6lOHhvLBqcz40KRD8qMYzHZPHoV7qeY4g+Dx
LuFeMCbYNGDx6xGJBF6r3qk6qXlNH7+HeOjMSThPdr3LFOIYfHNylbsYtsmuyIzJN2SdHlTsf4Zg
KqIL++cbktHKMDWR7Wv8KmQ2W9TH1hpFn9rIOjVS0/3JMQXdlIpMmI7e4E2z5H3gtIX3kEaT+WBL
owizZhiDGOHq46qo8WnXKx8r/4DD6EusK/9lXYKMvZ6iVLckr3+0TprKHSdLSMXt9EG5ULps9sGX
UegkqR66AByHtxyjuoAO0NINOOXAin4Ps2ePPLUKRW9oF7bclzTsf67z61gwmdgHaeWh+92q3ApI
U/0yC/NE+z2+k0Opc02j8G2DuDGTx6TvuCzbCHt/jauoK2zM1kj91B6bKJiGJdlLt4+TQFEmV/qt
UzS/q1KFvj0WVQc/vZfu4zzqZRuUovfiEOSmu1asNv8764r6GLWalQdzHxPtl82lFQVcdmdn3zlV
oQY9p54Mmlr3jq4zxSp23DoWBvrgisWHqFTIgAIMnLkeCozFy87QcN413epHsbjtjSHFtFzLfCll
mGWLhvdX3N7r5tDZKE+NRoI/YCR2oSJ808UCkecOwtpglpjYbW+nwMLJnItaB5OfKvKlity7bVfX
QJ+7g9yNThkd7Xpugmnm64pnt6z2C2aRT++fBWd/BxRfms4vjgLb3gAAZ4Rg2tNOZauTwwNZSxe+
1Kpa2VeAJ0NA8JI3+CqputjootY3fASPEKycyvqo/986J6sFDQsa2iCehq+/m8jV4yrB0u4Uz9L8
nGHP9HmobXmhB7E5/tZeCKNwZYIajlfz1gmAEIu+TxWVgILJrfeODqt3Uqv0QiG+3SdfhuG1svhW
W5M3bjolOVujUdBXVuQ8JQcvlZp1GKXR/bbzpX123U6D/a5qrY8jdPyTROiW8KlZJs/sn+UD92Ic
7d5/2XRZmMHNd4wmi3Jj1VBoaMJez3CceQJfF/K8unHsfii8hD+YoqQPktatB9olusk3PTHtbEyh
C+TWblT4hWKV5UGUBSZnKgwkSFsxbs5gbZ0x7jMFv38whZiorjwCbgxw9lBotDeLSoNPMeH22maz
sFUYzuQctDaXaahaU3a0Zmd5WoYiEf6o9/mVg9HqvY2ZBuY5mTTrwCIS864u1CYLEl1N6iBjrQ6B
k0yYZ8vYS2LIm6n4hFQkH4PW6Lq7uI2XH3Y7Rdp+NNOEaJOuGaMH8l6VIZyWZUjDeYjgY/ZVozzM
C3/Wz3KTnpc0GvevsMBsdm0bIf3uOs39XXmyt/xCFPp9y2NjS9muGqt0tkUaGI1Xy7BdO28hbzJ9
Llrd+lZMERsVTD58VaqpljNxs2b6zXWbYQ00cnqFW7rb3RYqIUg7qdhgXrXlDY8KXVXd5+7R7wss
ObAujJXS2CVDm3dBIoriwZAOpgOF1jLBDX4WQ2CwK7Y+0syxCiu7XT/YpAfLslRB7zX3tE8djIif
WlX9lZ2uQwxLaLDKKo4/qViO7zF0aPbFRJvBx0JhfDDxKP/UZO34KIgDeG7s3jUOySi14zAULavD
FslVa3fDfxLHgGpvW0tv+p6X09jNvL69iyJc4MMyNdwmyF2Xu5OpZJ127U5pBfvB0tNDWUA89qVs
5glTL338jZqhbYMJ58VndVy8qxgPwz92tEy63471QvRXX7Y/LXfGLLAQQ/mQt2N/FLrR/YnblA68
7eXIqRprUX+Xi6bctjUOA0E1tfNtTw/xe6+lzYHeKDsc0HtlhWu8XhzEcHx+jZoKtqAkjXMCT5b9
gaA09XNuKKoVFpbXf1erJv3VRPNylw718hNqrftlRqS9+F1qEv62MMG+Ncdl60dFMu6SxC6PtZlp
j03S9ZWvEEn61eU7WPy+U+F920K3Tvo8SzeQcsxvi8iuHrzewNw4LpoxxcwWCCnop6W+k1mqpn43
mM4DskZ92CHtEgqldBWZV31uxU+eVsrHplDFz0KJ3YdCkkG6Hz0nW8LU1ZXnvh/U2S/rtpKBroxG
FbCQdXk/09v5UkBhjoJKJFkdLDxSdnA7Y5huoxjv5bCs5HBbZK35vGBVgOl/V5oUNMR7/J3siNCO
urGM7irKWq14yM1C629RSum/BEKKR4sInyTU5kZvfEeL8FbQijhuP4+9qT5A2+/XDBDF+9bRPrOQ
3BWuFujj1IorPLuWOJgxBCk/ZUWn1RzjMi99K53m5naOzf5znBb8vmEs2KWmrHfYUcpKuZ1zuIKB
WnoKxYZMCtvvrZrwTY7XNiBFVe5UK/WWQ0ZrsvEXubRfo6UCE2wz62G2Ffs3Uo9M5cg3nMdsjKo/
WYNFXZhMQ6L4Wo4zlU8p3yfXfZUkf7JRyOhL1NXaozq5ZrKzIqJn/UxbUBJr3UQGRNE3xS0ij4ZK
s03V0Z97N4sDWox9EkglWn7phnRnn61P/wn5d4nuE0srsp0Yq97DrhiJxs5Jivxm0ohe+gz1Q6gH
regIOWw7qE+rj2n2H4QMT6BisKZ4l1Wp+xdylmxYlSP8l4HLZaDa5SKCiI3sP22Uw7R34DmSs0Kq
bPV7ElZ7Q/tBfs80JU1QSlkN8gkejIuNLuqfPaIOkrxwJgiLSvX+ZtgajkFhJLBART1J6Yve6izf
a2KCH3utpdWyklZsRKplPPr1VHEOGIkixsCoyvrKdJq+9VmUrMdiUI0rw2prRGF56X6Ll24KdKh9
bSDVSLnO3XL8RsK587VT5fIEG0VxP826p3zH/yVL99OEP+DeICKmD5S08Ra/1NthIbykYaOPpkw8
L4vpEdQyFOzMvciIe5uJLv8qgBl+pE2/3ObRwpnSyZQDIk7GiCvk1Iv60Z7nIr9qYqmVt2UCDSXU
02z6NLQTqZlDpaTfiAMVTwk0y5MZWR0BoZGGXyym6tp3HTfGa2RDHENKuyRfMoU3vkvIODlpslGN
YBj6yQxNzyqSJRibsk5OQxzX8kpxG6295fvup/2oxZN1k3XD7Pkknadt0Ld8fT5uLe53yO7uFFTm
0lA2L8K9KhPMVfvSaNs7Uh2qamdn8FiCeKqjkTcKDzvolciGN0y+KV9w1JZuCJOgZGVnhe0d3CFV
+nDCpq/eKV3ZJZ9cLYYEE3nlkO56nknnRdbZFLiw6r5EFpmS1PSdmQZxqupVYCf9fJPHBnSsjISx
NDQyR0n9Ainqf4NOPeunSpkQt9ssGoU7akqPb1PUz4uTtc1hlkIp98RxcdIXbRM5gWGUy5UnaOl+
KslhyP3KTTXjwRSl0lBtYFV19OpGvSpApfcN3lgxhO9cSD/vadUfuslpVFhH3fin0pr0NuoHkSE/
JOIzGCBD9dxTI9brmMmsC7QKH18o/p4lA6U19efWnBoP7K9ebk3yyEoOI2+xD1Yiqk9FN7bVl7gD
jgplpPdILUQLYX/kNXU+UR2womgGZHexJ4nwcEZD4aIzJj9QR6Z3hKYbdqCOA4HfmLvaeTDiJfJA
KmarhjRbYo9fqS0KQPGouUSG6uNViRFvE9DSNv7Dhb03d4OTjtNhquba9SPHrK46q2KKyV6xb0pt
KJ89oPPCt0pz4XuLHPvWy8yUv1xzLw5bt4l/GYpt/mc6Ct0edjRF/TLyqibmI1HmnUElRrG1lGkT
1HMm8CFiY/L8alxnsRKVZwTknI5/kRSN/wnLbEkDWFvzyJssSafXxn86UdvufnLTJPOBv/MftalE
065IcNr3s8qb5qtCGNXTzF1xgmkmrPiHsLtS3joo3DV/8nK+NjE0NRgKl0E/cjPzcRGJEKEqHRXX
44IDbgdBbipCWljxvcy87NcM8kZkZDzeVKYqf2YRIbcKE9v6/ZKkX8RioR0rE2nQN4E2X2GxVFvf
YjODYCGsXtF9Je+1myEZotZXunmuw65PVN2X2TwcQUfaMUyJ8TD2SxyxahpKls43yzGDUaBqkRXa
S14/5Z2X9ce5LOff1EZZuhuzKr4u0whtdroyMnwPK+u7yHIGCKl1bmQ+QeZS8y21mv8uc5QkvkJb
twqTYc4p1Og09H7Z2dFDWtRxGqZppBwGG9vjHVCidbLKjiN1nKwJt9m0n465ihCVIyBTsmBo4nY3
SjstAzJZ2ypUhZCfssibsx1/TT5JErebey/F0dKv+iHi7acKy9nsi1zz3WoSFG/5uPIAFasiq88V
32PT0xOfMN+l90USmffd4I030VQnnU+cMaAMR2pnYqekZTThxyL9i2q9aMO01bXreICwFIrcEHwu
c0/BoCi1NiJNU8cf8FZ6k+u8Wn7WzZG/LzujVv2mzPjQykSXyYNR0NIMcFGSCibgTqv7+KbK4qrO
3XjwWy9xf9hGYjn+XNrzsivlnPzUbKXqIAI0nomOQc00Hxsf4ArHGIvuZBXm+DmbkLz6GUcJ+Aqc
4Ie8WZZ2n3Pta3fJNJZ/CB+yzdCQuLAcI8tun2ctreowj/XC+DX3S2UejC7mEI0aN6+DNrYp/7zJ
LaRfrqbja9YILehy4nruc+RaOttvV/4tjHK4t0z6srscz5hHi/qnPhT5qEwPvZZ5P8vei/7C78++
a1bBFzdPM2z4KHK+xqkUv+129A6pR7DqDpEIt/Vi4oXcTmM22/wXJSHgsLFRgqFTY5+D6SRUjNm6
hfTVkkkma2SU1i4iyhY2Amhfs6ttQYdnzGfcDQcdKDPgPjjegnomGcZr9vzVnKkij2IiRvpmkeN4
N0pnpfg0Bp+wzUn32XI7R/rTrGgRZIM2Fn9NN+PJU3WZPmEc1yAGpfDUfCPFbMCvyY37yg5Oz5qv
IdPCUcsRjtuTZv8ZhFYcqPqFDKN5Vp4cabjpDU4yswjyphvudCHZBhVgqy963DneoUMuFF/VZqV/
9frU/GS0ntX9deBy6WGmdKrDpSUpv5ZKx+qKSVA2djImdoYSSdR/lbIC2pRtRV5shX0lP4lcM3un
tHB0j2Pu2FXYt3VsfM6dwv7ecLnB2oFqWPhcf9znOWfa/Qgw88mpOufRSqMUn7XSnZ/jyF20IM5o
LEhvygBblIWaX2lEW/j4tTU/4dCoN7WLfVe4zJr60+nK5ncts7b0sUWzPlmtTRa3p89rkj31nAga
xy5/uVwdPsHxoUjEQGiMkGw0IrpayLa86nrd7YJKX/r/plmO3GWTQqRHpRdGtDOWvFRDS+3Mnmzt
sjcuoLab/uGKjcD8wiQAcuLKydj0xxXk32Joa+O08P9dl/VYr/j5DBwDmzubdp6ZNxbVWu8lLJwE
h9v3gZA30CkNRMBdwl6AsnHU2sAgADCFNVSQlW27rYNUGHVQRGr/Ry51fkmpf24sHDg4aVZGMQrN
15BL1BXlIu1KPamtZRCMplsBghP7im8qvoAIr9P2Ct3B4tRFzsdFFhwEH47XQ2UrKpNDbj71tfG5
1afyBuwi2UHe1H4MXnkB5T472uoCDh3AAifctB5MqNddHVkawgn9Dqv9Bu4SOGkN9nJo6/kSzeXt
cLhjrJ7goNA0/sxN36FveruZ+mQ6FZOiZ6E1FJGyn5ox2xMtr6ah0kcRbWilyykmHHtoA4U99znO
TeObRhkr/UHYuXrbunEEC69Z5DdsWhYklmUkLmUqvn3pEEDWNYZdCTrErbd84c6TKPVx4aUn1Wnm
0hZMYgKCHhX9Y302viVENsD8wHkQC+iDvX7pUGqNeG1InXon03aTMlWh5Q7G5/e/mE2f7WUUrD9t
VvHqwLKN/IpJv6hmpZ1PNuHc1zNEubvRrCpsyPX2Ed9RLew7+dFIgvXRVr8xJAnQm+AbvH40JARa
R5bffOpmHPqFNmISCexxoYX4Fg+GNcVQKBvp5tGrfD2KSyrkAtQ8n3AoqCghPfOqiJePUQpe5g8t
FB8Lu96qDH89yGDB4jKTbj5xGKinxfDi3Yho4pl8m0teTWfWHq05HSIhnQWLltjroZpZ7dKCW9bJ
nLP4yqoW+ejaBdJvg+7gBUT53Fh0QY3VsgPDiq1X6TI0hEWkxnLquXGGOqctBMul3DFUun9/BZ75
/tH7sMGRuLEGK20eS1SONkR2r50aYALiN8B7u/FGKJoAHTK1C4vi3HqHAwIBmy+LF7dZFC1Hb+mU
DW2RRsy+VKdF9eHoik+1moKOL5hXiHgaL6ySc0vx31E3Z4Xqpg5X7UI7OVFjPZZ68+h1UfPr/Yk8
987orbAIOSLopmw2UnpeoqeE106eO8sr3WqKg+gU8WOeluG/94c6+zxo3tgAkbi+cTGZu8QoQVS0
k65o2EdLywqEGJcLO+C5lQE/A5axir83G9TrBQ+fOytnzKoRVajFbumt6JiCfCcBqbcAbo0+X1Rm
vXkwOrz0XCG54AtFV3TzovRMUJtEpnnSkqI75D1wpdc22oVN9+woL9J8SiQaYxseUocxGCRqj65r
XsR7bI2agAL+owkla7d6fUV8xxQP6L9eT58WJ2WFZZx5knE3H2Ktbv2iTS+ZAp57FiKpIA5wMkL4
XD+4f1iqbuT2Dgpy89RpU7PL81oNB8qi4wcXHFAZBuwEUsHPgB+0eRaLOj7DAMo54R3phHaWFTgU
eZeSKbf8j7UdDp0Y9hHkThXawebMNclb8WgaOaextPQvRltYoDwouDFkrw6WWyfXGMJ3x1Ka+s7L
E/fQtEIcZlxXfn7wedl44fXDoKWTTN9080NkkbZ9t9TAiXZVB00/PulOJ8L/YZC1VObwfxEvvH51
mSiqBkMmdt7JKgPgUMWPnay8MMrZbYnHMdbAFZOv+fUoc1nltEE07aQ0KjdoGgshVWe0sxOrunCU
nNvcHRbiGqJFVseW36ebwKfQVdgBMeIIYUnZR1UY8zXJUfKOJ3VBdgsUlhcOy3Ufel2erzkyvC0i
o/D/2Ur+9Iqtv5Ml5g2ZZl9ZopUH0FGPK1abi8G3cJF8KvWl1INS44p0YfQzDw1ll0IHNf2qyVh3
0X8+wLJR40Qg5zxpUdr9wFmuM/f6NER7FRZFErQt0nO8CO1LFhkv9cbmsU1KRxSV9MSQZm3WaN1q
bW1r3XjS4yV/TNq4F35SiyTZTZrRqIeS7LbvhezGiZsYgWC+4g3VvWmVlR0o8xoMjr4WSR7C9eJK
VRuLzj0ZY45Pi3T+lmaJB3Tran0cdqbZPeTQUX+kiW7/Sr21lzaXc5X6bTpG4rapYj0DPKS9GJqD
mgsff4P5SVea/HpIgTnCBQ3rHBiFMH+pkbTkLdwIouGImAYsIUu6fQbCVZIwV/+Ps/PqcVNp4/gn
QgKGegu2dxdvSdnUG5TkJPTeBj79+yNXMbZs7Ssd5VxEyniY9pR/GadvwOhJUKkP68aujWbKYguC
DhDfMnCpvtrO/WNRSXwt1MWOv4W2SmnIdOJE+OUo2nvTaCglIlTvyh09reibreV9fgiXtm2p1Kfi
UzwiWYJIEdw7b5wm89csjO57NxrxvVOshJkEXe1Ar/Eo2i00wZ9yNo5ynJ1Bz56aUXF/SSUUT3Ve
57bfhcr4KcM43DokC1E0NDazDgiIU40202QmT/VQG1/dJqEWpA+Z9kXoRYFhIU260J9KrX5fZE6R
emoduj+zTtjFnVYZFLEcNUaHv6616RMvlfOhjYo+fXLmstYopxfTC6qptbZHlgVWJR1yIbyeFuF8
A1Nz9sQgugSrjIwUIidG1psIMelz2qQCT/mULXFIuql9neaOLXD9Orx0kPiWLjc/+RAo/9OD5ERK
OFjcD8dajpTnIAHctW6UvyuqsX1SoYF7oyxvZXlnIgckKOxnJKpXwBfo683xFblGdzUe5TGHn/sw
T25+qNO2+SUmvd53Q5f5kGvUvdOK+Ylup3NwaZ3du6I035ddMVleXtfjPdIy9d5wlmpnWKPy3/UP
c2Y8s/5GFyQzhQ7w3Wh3nH4ZW43q3MgaeQSdVX9TlVl/nuco+qnofesvY/IrFVLxQ5oeR7ZetEfh
bXjGeM19GMYpoc3jWPTY1BIZsEq/u/7jLgSJUEyoOBHQI/S/tYHqEptHOyGBBTyivWRTrX+IVH3y
6kXtv8bCrb++ebwVyoRwEgHPqoR5+i0mCXIN+x1C+Tp3/UUvXQFuA08jOuhjBf4sim6AvC88oBTT
COxXBzH3DKPHjWJ2JMvaEe3l/5BVL4Gv5c0Oy/X0zZUfnY24emqBoFo506dzU/WiY5k146gPmgNN
KCMFq6QMCjSzMaiP7RvjnYM8CbIp/KzVLTJawGqnA5pDRFJL++Bo6sAcakUUP+oaJdtIoerjGZ2i
HWoNzXraQKmNVXiUB2otyp9IQLRfAM1VdCaUm7T6VX5h87CBh4TQtqozkL6vF8U/L+qkAhkxR9s4
UtThY8d9trfqNvrjpp38Juxa+yxBS9KRLosXsfR9IOiQAxepRPngTKJ9bsIlzd4eRrH6QAvBnIEJ
NjefCuGc1sRlxTxmIylrW1JGt7VEerSQbxHAL2w4TjkYV3YCO28LvWXmYuCNM45NKH6pZm7dD675
xehkdyOqv3B2bU4RZS6mhoz5Zk5YXiIujEvEcUkW/Wtaz+WTrmf7BHTtfsm18MbRvTCvv3j8tXRH
mrd1BKm1pMLuPBqPjqRuFxd034q+WOhkYtp7/Za4NBS7hx20wi8xojzdQlFoFBBMy+k4zPTci06a
9KzGeN9p4a36yfnrKIh2SRUEVeIV+386VDKs3w2hzWM+gJZuaUfskmZob1yz679yeiZYJZVMkjIX
VNOtYrkczVTkVTIfgWe471TqJK8RLNvPEGmNbzEmC6+1M9Juvf4ZL44KphNhTTYjvY7TuWlLGYtI
tadjLqwF37JF7T4PdWd/N7En+J6iRni/4GKm3Rj2wifVLCj64N2ZMO/e6bDTUMVmN40DJenO2Wt9
7fpd0d7Cq57vfuC5vPmr3MDKnNc3ozgTutuo5B1tCOP7hgY4LVVaxa/cJsaHKQzzw/Wveb4phU6E
wWgGfGGyn9MBo1GbeUhQTUbXvrireolmcjR0B1cW1bfrQ134gjqHjMK1uj4n29vKNQfTUFq9P3ZL
od6ZWkj3X1rG/fVRLnxBINYrzQbBIBgL66/456KWFUhJPHeW4xJ32gfTkO4h18fkLjUULNOXGqj6
2wcUwBtWRgZlgi3bf65gpKSVMx/z2EBhldKHehcabbhT5tx6qGMQEdcHvPAdUXOjTk6Zbf1vcwAS
u9fwZVSISYspetXScQ7GBJHT66NcAItTfMXbCn4X8CXqLNsPaQ40gMVMg2mCJ09W9F4d4JK5can5
ESZkd3oS6weKgWYQ6TC/OjVs9td/xIXduYLDKXnQS8P0fnPoRplDSFaQQBy5Dh5m7Op3c2ErdzHQ
9bd/VfIF1+YsINtLhf50usKNNHsClXrEzEL5UI7jRwLT9sZro6//yubKhMGCigrVgbVBuDluiE5H
pGrWfIxwRr6b1Tr5mAOeCDrHyd6ZLaC9RaIOYDtSAe0cmjtZ1TqyKvlwL+k+j16M/m5Qg6z100i4
X/U6m+4nobbvw5pOPvZLKK/UmQOaW49uUMkuRGaoTuHXS6yLZwP01tNPVNTJMvcMCNVF0r0v83aq
fEDD6X8wyGGZwyECjVGloTq9jC0YtDtoYdofrY0QrKXkE3bHekqBjujOZI0fr2+VC+d+FW1FlpZm
L8H4Zrvif+eq6WLMkGEt1KmspLkTI6CnxG7aQxra+o0I/EICtDZcaIeum5MhNwOWYoCbKPL5WDTg
0xAcQkUJJDudd7uW9Xs97QBct5nbvJudxI6gIk3VnQizqXrs4lD7qYA0+U0HHjjlLCf3a29PlALe
/lGIpmDCcyHi5765KoBSGbxZ7nxUMb/29DFCIFvOr/OQtXs91m5ZfV5Yg7WjgToqjXbeye3d2/Ht
Y5BPR30xmqBC/uWuicLkSWD290Er9cm/Pr0L1wMcSrQQDHBB3PXr3/9z10dTOwCPSuejJmXh67ac
d2WUVD4oxeTGdXhhqJV2CIWS1gPB7mZqdqoYsotn41jVfU0gajcAptvxQSmnWwTyC/c7LX0u9lXF
A7bXZlaTGuo1BsnG0WmyH92CVAKdV1f/ef3bXRzlL++ZCjcKVZvtC4fLCmODNEur9eFeUMp46ttW
vF4f5fyz8U87ayN5xcAiv3+6QlACihQYrDgaupsBV4ngYK1YZRHmzo3O0PmEcPUDawLZZX2OtzGv
WvfYPySRfiyrBBYDTVhPX9rmBh3UPbvAaUeuB38VsljJeKcTsmYUjQfpaLD76y9OHD/BqH1WIq+j
NojAVz7bNUr3t0jqF+ZGZEFxkNd+jT83j5NZLorEK4cOZR5Wu1Z2827CIHJ3fbHW3376OGGdR80E
HA5ENV7B07kZoLGSUqNlHUojpZZQB4klJtS19JyKjrZPnZtm0NuJ0efi7gRYwpPIxb0FzEwpQYOe
oU5fJ+70RNV32BXICd64J7aLto7iUr8AVAJugoU7nVgERB1H4MV5KGS2gLe00vaHDjHxpdT1jtqy
slgvlZ6WDwbwS4qW/S1O5dnTyS9g+9tr/QCpBtw5Tn9Bk2RGWSo5EqmVlQ5gswS81GgujAfM3kC+
dpG8c+BNPfXDVL5qcskzSqia9Rms7+RP02C/tPB9biw4cfFmyf/+LqI79FS5c5xt+F9ZSjLRTQ0f
wnpQPprwvXpvJOcLvVRbBuHbKKm0gV0YCDDlSYrOqtZlxl8/kAbKWKlB8cy7qI92QH+NeNf3RoLO
lRzqjFe+N3tsnvXC2uGClvzI3Nj9qKSTdO8WvL0CLTfpcg7gw2svjekMwE1ylad4Rb/4JnDLxoPd
ocLNGKwfualZuecUiWNBUzSG8J54Asl7F9XAgxrZKeaSGcCF+1DYypPsohB4rU34BJp2rj61U+7q
3pAuISBgNYbkMqJKtVOlgqUKtthL7mehY+80kXbVTiiuCS9NnWvtoUjN/D5pRPyhbQbtfW3Uw7OO
XfqPSRqZ43dVnf2uNSpWVO2XNvWSHPGffVgrubHLXQwHqVm1JgSLZHDBFdRJ9rE2QqCNC9Lvrlfo
CbcjzJlhrfH2U2BniZndzZ02hGhj1rb6auEeNz46SyISX++M6VOcNGbmF7Whz14S1ck3pUuGxLNz
XfvhmF35JCKYLkD89VH1R6doNXLVxpIQ5+fltxnl4qmMsxrZmDyt/jQQB8CMV+b41OgL4rGVVZfH
LlfKDJht2Lh+n/bL/aRnpuO75Zx+BTpZf1rMOfyOiWkMdS9S8oMO4SI85DX5iB92oox3DgIlwssc
iG+1EWmDt7ZNtF1t5PM3exHmfwa+YlyX4SgN38on0MmJrcuDO5bhiAs9tzA8pTh/j3NF6WW9cN91
Gc6le2nqys9KDd3Rg+ciIIKMcf6p6yF7ewKPjc6XVaR1ngMkLttpkJ9eWuT7/5PAIb5iaAZXT4RT
a+4qqcad17vKEB76xUBA0Rn6ZvS1QV2+I3+DeCb47vanBjWy8giA5acCIBgaZ2sHbBdKe/k+I0uX
Iqvc5QURFqGz59QulcomHvXpQMIp8D5ZlOgdseJCn1MzlGrfVkUe+4PIqqfByapXaUgTrmM4L5Ak
QiUZfSUuux/RICH/dZhRvWvmdoG12Wrxf2Y1aOYedLgIfdFO7X858inazp4M8RuceSXvNE0pj7GS
UqpM3K79nRVF9KeLMhXFBFFjlqKlivYlNcLqu1m7xceS1zn2uzLXn2VRTl9hivWvWErUIezFNFvp
emCQuBmytCbANyXEt5YzwcmRRYvj84QqPcCDxxQABS4jcweftZ5tBTFxVmL0EdROxUHrGmXxhKwA
XiqwBD4bSZL/mTJDDkhgJ+pz4xZz6XeOUX2NwqZsPApkTvuAYYHz02ls59kw8vAjXUBIN5S9BLxP
KXEvFqLJBj+q5ZR6iNNkES0PYF6PSZl2ih+BRH5W1UkqO7V29Rcl0bnmkri1v9mhMo/7QtGylwFT
62VfjWLMAoF1J0YCowbFXsFq5imkR/RtGcWvCQR5zScrvSXDjBvxtDr9Qc1Jpv6sl1HndbLR3iVq
EX0iPR+BmKuVrngLhIPooACfLx/NJkrewTiIYBwMYdF4gJWpWjfIsH5tc1X/PY5u2u7bsIo+zsnK
9cEtbIjgNs3RF8gJ5DNzhXuNFxuKYnjD4LJdCs1JX5RYQcwwsfrok1knJq7cIjEA/uYtnrhG3L3T
MjYN5hKug7qqO+RfhzBxH3ou4H4/FlxqnmZBu6wsaUNEUZK68nIzbz5djzO2aQJngCiausKaK1B4
3STBLTSvIpYzNFFneZzd3PrcYXF/iIU+PJRabN+oCG3Dmr/D4VO3KqSu2gmbt1cOky6iEFaqBuL3
Jamq8DHHF+g1I0PfIftqQG9PxK3SxXlkw/TgArsr6x+ozSbyTbV5IiMXWmDjtBQ0ULwOA0TfGwne
pVHQxiF2Wms0tEJP4wrZVFWnKrkWrObq+ykt2Q9alt8IrbdR/PoFgT9Za4KNnO9f+vs/eVaaGw4K
DpIFA958jF198blPwU/2YF7eujc4zKjmggwhrcbm5nRCcYwg46r+8WC15ox/dDx875Oi/NVQkH9u
4yz9c328881Bi5BeIYEQbE+6aafjTYUxQG3WkJOAU/qzsPvuDgpC9YRJdomued8izjiBKL6RRpyv
G1DDFTW8lpyw+NBPh3X1aUEas3cfzJTbQSip/B5nc3IjxztfN0YBPcndTKbCKp6OUoSwq6SaImWZ
WciiAlz34hGupJqmt1L/ixP6Z6jNd6T9WxQZxesHq1rmXb7ieDSBvcH11ToDY63xKnI0q6ABRQ1a
rqcziupMKxLZhQ9WDnzFU0F+PUk+3OBx962ai7VqJj6K8bLxcqPlmXAyqEK+687GC2jxuriRWlyY
92o+w9mgIgsoa5Mz8carleNG7kMCg/vBmR3tfV6Vyq15X9imtJVpCXChrLDYzW1C0VCrFRuLOHfp
wbOEoz4nh3xOcHVIGi3ZSdOa3uNGCDHFLHBG2xNFihehAmalLpJFPyvQpqGvGmY8+x2qi+ikNKgR
AESCDfOg5YZ8+w5fjRlXe6O13Ll1uYBkLOIo75wHpSmMnTbN9m7uYQBe3xDnn5+WNGkdOiJkrGzz
0/2QUA7l8a3Nh6VKJr/MAIImtR7eWOSzWvh6AfJwICgJ1QII4OYJQYYgNJ0204Mc0vazUJXk2ABs
+5TVNqlxEkVB5JoQr4i97/VobPBxcbobjfHzw0zRFQQSeflqkrJtQGWWXNq1/BkMJQya1J3D/7qk
iPzJVIobZeoL6SpIBp5KkuW11bDVMMzUFFnWeVYDM1M5Q2kZzs/mtBjehPFBMPRjeK/USXrQNbsI
MrS/H6Wllz46J+WL22TVsy0q5/f1pV6P9r/VCb4+3UxX4xtAEzhLVUs5xUpst2qgN4N8UJsckJHd
ujs3rKlF6/BTr4934XtDs6Tmx93JtWNuTraF+uCgwORGqLZAQ98tDK+fl3TPRXerTHsG+GFu8HJo
ZlIqM3loN7enrYeDkbSuDDSlzY5u0yCiFurunS7ZaasXkz/PabEHoDE/WSMor1CpJ2Qnuuk1qpG5
bheTnHqK0tdq6AwfYqJ76wisW3zz+bl94GdQ/KRsuJX07dNYyeGD9AH5JlxVaezHOv+oDNofBb0Q
J+tezFZ+qmI4j0qvPSl9cYtIdn7WcU+g74tTExZKgKRPzzpWiWbZx+YU1Dhz72wbxp8MQVReX/YL
2+xvrRJNV4qiZ2QAsK64E4pGBosRDu8MsdTviY41v5VVcsjmRd6IrS7Naq0MWXjarM/IZukB1kXg
HIUMqjRTXnWYhzBts7eqlK1XF7cjEGbaIJSfNu/HoqV1bUqD6oK1DA+92YyHtu6Gj9e/3YW5IBhL
G5nkF+TadoUGFIR0ieJpYLqluYNbafsV3OP9/zPKim4Ax74WDk/3gSp6fUlDVqiorMG3sr4+dFr1
VmwNAt1U6la95fVMAmc9HaXqTCUd42gIGtR1dmjwqHd2YpT+QM3kxk1z/tmAFq08obWrxh+bjV3k
VbrKRuhBOERlMMM+9YrBjG9stPP7DAAXyFzaGNTJja2sG+oxU5LZgwhq4tGnUWuiO2k0w12j1Nbd
W1eIoTSuTRCCdIO2QTz+jJ2LPIkI9DG2dqNelT4S4LcQGecnlVF0nUL8Cl9AHO90hYQhQ2ecGSVv
NUsiHiSTl8TWSj9Bft8b2ip5uj6tC88iI9qIbyP3t7YZNzvP0Ju5C2cWyqYK99JMXX4s42p+iCrg
V3OF6h8aLwq+GFny0qA3/nssZiqGkP6/q9OQHc0pTz/c+E1rhHN6L/OZEcJAFRPJ97NnMZ25Eee5
04OujM13JZ29x1ht+zszWstjdu1Y+7ZpJNayrfUez57aN0o9jXe5EGhDqb02PddKW3+Nxlh/TkqR
fRRC2h6Su5goqvktNu7Fnwusz1y74HzJTcBmK5krJZKNQWZG0W7oRfuN1855B7/SutNT0/I7ZcWm
K9UtyOSl7QIWgVgUqBKFgPUU/pPEdoY5VT36pAHxse14RHtpkOZ666HIYTzlzVi9v740lwdE5peu
NMzjbQRcOwug88TRgyma1IdcURRP5aH/klE5Owgk4z5dH+/SNUKDiBIH8REOA5sJNnOhwAUd9WBG
QfFlDF3tYLjJrUNw4RrhliL+JNzmLd7mlEgDIpdkFSLAt84BK9fGB7BQlJIn982vyXpVATVY/we+
YxN0W9hZFAj16gEaRHmQKxTOi3S8hTe98NVWOhnDQKSGIbLZkGZd1H2ookthNlZxiJMqDVyUpu6v
r82FvUARAawALWQukDNChlvFYUkPLaDcZBxJYbGpM2vrvkR9DuW0pr+he3hhlU7G27xeU1MukdlT
YquKvt+nkTH7moKOwTBgkXF9apc+4ErFw9eCFBix5tNzhbZ52iTUIwMKjNKPHX30IQPcMnW4NCHC
YxUdR8iu2EmdjiIpmhJSFlogiyIBRz6OxGb9eFem9Vubrbz8eJlA5CavJ8bYBuMp0hxzAnEpmPq+
3akIl3hphdLY9c/2F5ywubg5QyuJmw0BpUuczqiF4545naoGeNAb1k5Fiv4Hhb6u87nom4PVN23u
t0ibfCuaOjOp61kKyltz0+o+xW31mYqfuSrVTNHs6Vo+Iy4JI0D6SPA5D0OUN82uT5zil7EUyq+V
G4XcSFivEOFJ8A+ZqansSGjoBhR6vtxy1bywLdaoiSgK5hx52/r3/1y3Uz3EUKRNJ8iMwdn184iV
8jzdEly4cK44Meu2WzMTCkOnoxhGLRY1E26gKDOqjvShuN7dxp9rE13FOkxvhAAXtiFMQBJwbgRa
GVuUmFUpRg342w4kl8pB7ZTxbrJi1Z86683m0KAxV6wYcTugYaLp06kl9Pcn00icIG47cZhoZ3gG
Xb5DaBZ/rm/FC5NinWDsAu8GTrPFQMMZkOPUuyJAhwvq0IAoL2+y8rhozvDw9qFQ7l7b4BQ/Sa9O
J2VH6Vy79P4CdSr772Wnul4IMep7WiX226Pqv0Ic0AhWLYMtKSNSqM4rcW4HQ5en9FN1d9+TJt+A
gV3Y5jBdSUbg2+kwTjaneOwxDmyjRg3KrrQPFtqVCE2ifvfmz7Y2Suw1yqVNv5Xf6LvJWgy1U4MM
SFdgaEq2z5PauIvqpd9fH+rCiXLIQ4hXKHrgULtuln/OrZvDh4OmrAZ9XmT3Lj3FvYtEwr7URkTd
M+vH9eHWh+j0FsQAF0EayqdIGED7OB2u1wtdqeyuoqxQjti7D9nDpKvRvlJUmr9c0hJZLioh10c9
3/EQZ4DRALMCUwNv53TUbDV9SOkvBqVhVftQNZrPZSGKLzZSZTeGOt8gq3ELaRezpAO6ze/dSe9o
C9ZF0JO0EvDWNEM7hHavT+hslLU6RnlsZbkCH/+LO/1n1Ux9MbthtpagDpcBOljeH82uvVUSOx+F
kI9OE9oZzMnZnl6ZNSXtzSYMQhuiIzT/EhW02bixA9c74GRLrGo2AMYILnEuYFKniyP0tKdb3LpB
U0EhTNy5TTwntcwdxP9836LxiXe1WhZPViKsG0ny2e5nbGB35MlgyMhSNhleuCoWmlURBnOCXlsR
ua1nae0XXTdfZa99uL5oZ7vw70AQd2zELpjoJsCdZdcMs5BOYKMi9aIiLPYOtfX0gIJie+PdurBy
KNQRZKDbQUV3qwOB0yvun3DXghDktNcmSu8bUOJurNylCREI0iCk+b5qhJyuHMLPXMWh6QZZFsqH
lpv+EUnNdjfhXnsjwP37sm92CewWAyzQumBnXd1pSa1pRIQ+0OZY3jcRQqDDrOWPvW5FfxBct+5R
ashRU9CtR6TJVplX1/1gx0PqO3pWvIS9az6UZhYHtBcX00NwCx1CBK5jAA5le3jzUtPLpMiz1pLp
Nm72FZih0jUU2w4UR5nvTa2pA8Hv+eq00/J/DEWX1mQHW2vrZfPEyq5Fra9tWARo/LuomOx7QDv4
HTrxLSYCLICzs7p6X63VB+rWwtnuK5xFYjASBjfCZI8lAmmV2oN0Xia0JNUVe1BKM9TIcECDH3hH
YRRPddvaKPdV+i+ZtdMXS4658GprLtO7NAzj0u8xLHS9RUnMD2HaFXSwoHJPngJu6EuMTNwjvHpR
ElPOYRhosZKBKA/jsN8hvW0uvtnzXCMuG9ufJJS495bElGslLVYv3GszAt+yKT7qvUPxvKzixJMA
6J+VONIAMam1BWRKL1rCVWQ//gDEq7+GdZu0O4o/JiAvGenPWjyWL8ai9I9G4Wbf+kHTMk9D8gTZ
5LIxo52SRONna6IEgK5hP32hf1S/txS7/F47rVFwq0X2nyQqmnQ/0dfRX2tXq8od3GK18vN07u/p
9Xe/S9fpXTDNroLPF8CW/EGWs9EHax/kZarMzt7laDlEXoEVRu13TT0woDGWqgdnII7uJbgYOFK4
K/yxE6FAHchTCTi2SqiQzZAevGoanfFgqXN7b1hZpyOP3AnhJ4lU3i86eH1PNxRzB641mQ6iGcwv
Qs2H15g2FTjRSHwRKKolIJzavjhYaaI1u6g1UWp2Ur2foa676lMB8IWmcOn2+M9jfNB5bl8tzi5K
TeRGrTLKPiD9GnZ7Y+BAIoYnOmTL1Q7/56HB9MXHWyZcHu1GZN+sfgEHqGRL9WqlRvIpJZ37PRlw
sUCMlfp/NjJfzS5W8AaEBm3ZB1s0/XOFI+CKV2wsJ+hF3QACHIXb7KPSqt09qF2hvlfMfFW7mGL1
l9QVNpxrhsiNZ8QI4q4pEcX27dKA1GnmAlKGiLVyfPMFSmEFgSVSixUjsy06m0iUQpvTyiO61UjV
Wmz73MtqB7M8XWD8cf1SOu+mg3kg6ocABoOegG8TBklghNTyi/a49LX+qs6LJhHjCEPbUwio/9PB
iv3WFx7BnbPwwUF0lTMszKx1gCtVBVoMt37Q+X2yEheRpoFFzZu4fRKBDABKnxFSbp3MtHYDnch5
N4SO9bNyrazyHakqR2XIof/MmaWED1R9bfXRiNBPRPZcE6OnF2Mp97QHSY7tLkfFROWRTQ/CSfQf
icTDGJmIMv7RYhfT3umxM3wGTjr8zPJJQFifqyze60mb/2zGPkWZMeqid8iJIqeFcH7mfCgrVNC7
BTFr3tFFK4IRUOmXhoQzPOZRqKZkUGbzuzDcBrwqwAvlLlErke6RD1Wz/Tg5YBOytkBjolGyyglE
mqXvbNwJR49ionVXjF2X7vIwcn+p1Lsib1js6mtjacUAn7jRhl1m2s27RCub73k8w34U8P/vUOOd
az/H8gThc1vk7n4RqMx6c553mSdKVQnvLGzsEbZM3Vbe41lgwJVu0Az1NKdwHrsqxKzB6Wdxh/As
2La4ClMkPTPyDZ+4sk8fEO8tP9eDxGSaMAyJ1yHO0bsusXi2Qfp2Q+Ujto/GNJVf5V2rFVa0q52p
krtqrpzYp1Jk/BqpIEbIy0u0KPj9SnkfSd4XrzPz1vWaMG2qJzJR7LmLVgFyaqWuzO5cRETeydXK
ypeaU8LBFo3ySUosK3durzhfelbyO+YGcexHVrJ0LHvavkazzdVNrjQEVE6H5imK2pHmdRQ12DMI
9WfmjtMcuEkY9XelU9bDSqzqy4dRUxZQsBl16fvru/ws5aF6SqWCGBMFOrTvN/Ftn6CgP5lVdez6
yAAwG3WfCdiM+xY8ry9xODgU/FHeOFvnESCj4grs4GRFx2Tbm5N9V4+Za1ZYlCTjoWR/fEBPuL5x
gZ3Hz+soax5HNGCDyjiNAGk/iLA0uwqa/CoTQi1BfZGJPRxAxoyPg9bfQgRduDCwpiS0IgEXqrn1
Jc/LQTaWGjdHxNTmI1jg4hiJxX3pskG9sW4Xh1oVp8iNV2yEfjo3oUqkI9AeP06jaVOCwyRgSVU6
0T0Wo9e3yMWh6NSu1uA0uMzNUG1RI+tiLc0RKh+2SGblL2qFg+4MEuD6SBe2BXADuFO0tGhriXWz
/pM4LgLuey6T+tiY5vhQWIuNPZKlvLXsw0OzNiXWPP+vKe/pKAj5ShuyHNsiRfK2pXrpabix7DLo
ujc+3aUJra0wRAqEBd5/E/5qutqGY+jUx3nQlEAmhvNUqdbX61/tb1nnNPuACrkiNgjDaCZttcf6
Kqf5Z3TxsQyVrvDKqljjAqEtH60YmwRg/hRzPLmY6bHJuhDpXtHGr5notZpGXTmp99J1S5RZKmNU
9xipwaPQ8cYBtzXVedBgi43oN3ZRgvDLSn/loTV9NyM1CuKC+iTNRh3LnOuTunB2TRB1a4OCNueZ
akqLvEWnT3N8xKmm/yXUWHj2khcfBLjmhzkBVHZ9vAsrhZTZagGFTC1V8M0ml4vbLdZoxig9pL3X
T4P21S1c90aB6dIo6Hy6lEdI58mITreeg2fZygtJjmWqxPt5yrHWUtGovj6XC3c6ij3A3Lj9sBPb
1qG1vlfHLO4ZBfOQYNEIC3QrM1DYnsf6oNOW/kxL4ZaM2oW5rawpMJG0lLiRNsVHLFcTRVIRPGp2
6WCbJBbYFQllvRs746/Iy+l2pw+3KgeudRH2/OaWGIzZCFunj474GTSGp419tNwbYTNMfqSZcbQz
syQ1Pk6WHn0Npy4SnoO0GerfSzt8rsx8/BJhBIXZxjAtT8jJt46fTJE0vBJRqfne1XJipbJx6tc+
n0MXkw/6ct4wWjhIIaDuDWqxwtIXKX8hODHEvjMtzjckvcXXlPxq9PXYmD7S4kufLGiAvyuNbNQb
0EJ6xSgUW26NRqz0+kzpgTy6eNh6WlZP9WMUd0u/K/so/b5Eo9XtTPK9kVBEusVzVJvJtKuaAd8T
o3SsyLdC6oa+tKM+36VVNv6shmKxdngk6M+t3jgf57jpnJ06D/OrVDO4gJKgBsl/qUWFb8DyxsIl
zPDAErBl+n0DDLrcFdTf3afBbvKE4M/V3leRknyZzEJ7p06jax1wD0jvVUzZHrM6qt17F48U2+v7
xEy8UR1ysS/dcul94VbMZjC0/JfaYWoPlcQx22MyY/HmEdKVEw54Q/RCrln9HOZKgQXhJrrmYZaA
Vfps5Bb3TZkssWdV7TCs2ML5nSXz6NmUvfHMT+owuKpdiP5lmRrcUTGfH/uUDMmU6yfq7DaipsZd
RLHRQpKVDtLpuW1oH2CkLNNAMdz0LolF7U2lbmAFMId3Y34LKn0O8VwVp9cuMCA3fUXjnY4XV02l
dijVBU662EejdtsvYCvGX2ED4agQub4XbZVhWRAqSuaxAtEPCtfFjbLW2YlG/Ih+GUxWZGL4LZvX
awjHFOmqRnlgA7c7QPdAG2NleGuV8+8o1Ono2yIytuUm4D9RzotZKA9TWGUHa3SyR9UeswdZNMlH
jByVt0ZOjAdlmgDD4n4k59x8WzRo0xq9rgeS8+lrlCXjXVUu+vuJ1+/u+rY5i5wYiod5DatNstot
9ChpqtZRLFt5aIy5erTqrPxqg4/ZAYe4NdSltULrFj4wfW9Q2ZtZdZTgKGhlUZCViRUMMTaWOBrd
qrFdHAV5NVdDs5pHbPN+AaRD3CqtomACjeZXg4h/lKHMXq9/trP36y9ghCEA1VPQ24LD1JIUE9SD
9WCU9vLYKa67t3Fcpk1cGdP7PiczqQxR5DcO+dlq0dDiNTFQlGbsM0hn2PRxZhSSK4pEdyebSNyn
Su3sS6t4o1k6OD6xBriIEqDxQXyzWS06DWlYxQrmwbm0USTgVm7qabpxss6vkbWZj3I9Fwm9M/KS
061uTZTW8RJrj2GuadDDeFVqf471JgEPWeSr0U4tnmF/pTieRKPuHITRRbvScJQ/b1xSfslqErzi
rKiSby+0nmK0CxuQX2KZWDGDPJXAMbXMfknxoJR3IrXdDOsnHJT86yOvW/IkWkCUEa1EsEjgNEDM
b7cskiUyRJbpGMuEokaCURSVC3vS9g4uo/ed8z/Ozmw5biRL069Slveoxr6MddUFgAguQXHVfgOj
KAmrY3XHdj9P1i/WH1g1M8kgjTHZVmUyU5IKhAMOdz//+Zch2Tu6cH/b5aCR7Cp8+692ZekwP+dw
6rQ8IAdsL9WfqpqWFMWkt5st+LwNntzFsR9KUmJOLGvPrNmXA2WVgfDK8RJaCsyyl5fBy8Vq026u
D1Yj+1uiOKxdr0/dF4/nEboiK4KzNF1GQopbL3lcXH+MYGVBiVyUJ/euamoI9lp/hcBZXORd5Z24
DW/MRs5ttBss1kPEW8ekbWuqjEF30uaQjTAaIw8ldDyuhEe3Gd/CMdrx2+g53vVMs/xqIRDxDIeA
+sSS/GoF8yjNqc2fKyY4QttO/6eHUfqoov2sbQ5ykOuNUyr/UvW5c+LNe/sqz5TtrZn8nGr8p6u0
NAebRcrmUGh4c/SDJj70mVXE70/t15DpNhgqWaQRzw35o2NCrihTpmxqDqVjLPd+VpBdOObaZdtM
vMprM55V45DeOGQO7jrbnj6KVE3nY9Cqv35X4RtwUGELhz3uHi00sjVMsYxOeWjTxAX0B5n4bjit
/PL+gN+4rbjxcTvhu9CmP/Y9QXuDuVAyVwevkipaXdLRdO2kwOb1PgCRF8eYzSaEPOBjSKxIfEDu
vK4OZY1kKBwMZZAyQtJF2NTVfMLH6K2LAePwIDchAQvEy/lYlbp0lrVuDvViep9Kw9Q+cBoLzqd2
HU+8gG/dPVYGWsm4dhi+e7QSJvpiTu0UNIeALpK1yC7S/P4vMzaeXVzAE7bpgG3M0So0+nWJq4Qg
Fh4225OdusZezvX8u1jXNNZtpuT7U+K52jta9qAKcchCjAPIckyQW/BUhgOVVRi7To12USyBQR4r
BUETlYtV1iHlFwiPndfeVYuMBUlytcJrE9M00CDLSGiCIkjyQYraSlAiV70VwfY006ifSufnUoyq
DTPZBV87j25y10/O+dhPJCIZRtdTf6aJV4Z2NyeXliq6LcFpKm6Ur+YswoUN77+lWa3Hohn9Fsvm
OmnPl0rvsG3Q9TJe7TKgw6GJPI17gBBSv3AytONUquaimzpJPhGGapTSEg533Ezd/OAOlpmeWRNB
ytZW8YSZ5dJf0NXkl0j/Mn26UNj0OmEFHNnSOeonFfqj3pJn12U5zs/JtCVqEV33A1l4Iu4G5bXZ
xYknw8w9ejD0jtBrbV71W9bSy5ltk8ZjEnbfHlo2LdqcSLc8ch7DzDhZnr3xEgHn2XiLb9g0OPbL
S2kUF9nkTe1BV4W3C1pqIkfqF42w8/37g3qNtZGtRY2y9YQ4bXO2eHmpTjgEgQ5cyoHFFpNe0Z1j
DOfukl7pl7So/EtcBdInX2X4/QUJzlaNbd/jH0D0oD8YEV7N5oBxRZGeA3WWN4b0RVQXwiPSU1Yc
btfsqtZzdbkC5+5sr7R+Wkieb98fxqt6llFQbHFIgLAIcLgtFX/an1wUW0G94ZKp5lgcC4wyXloJ
1p8kOAoU1df3L/fW89noYqCUHnD1MQzaVxpGX67OImcSdTpb1Rg2na/vNTIcTxzinzXSR9MOrwU0
P9guusR5HZXqFlXr6vT9QNXMOTT0U8wr40HWwX26rsaw8/HManDBDcDJWwLxzvSAxMOQ6lSPTWza
yQ+vktKLpKeS+wAjkKeBdlF7gRlJv1NO0Z3yvXnjWYB5I4HhjE7D1TvaAZpEeGOL29UB38b5N7Cn
5WLdsSCHbQx9/ZDWRAy//zheH4mJw9jeSHijEM6O0YyV+TUsXa0f0rk3donZ0+aexmX8ZeBUgln0
MomrCluii3zxpkvDTTDDef8beMyvo4cEE5KaeCuQCbQ4GnMC73MUqtIPjvTwyxj0vY8hRGGXv526
KveYxZ7i5iLLfH1NtiMIL5uzLma+x9ufPfV1TQ7XIcsqCBVEKSNtYtE316uUzNgubl1UVmckJCCu
qrOEiZr6TkKfw4J5LWBI6+FKzCRv7zBPDs7/GjZ2FXrInwDZ5YWoSRUnpTxLrjW3mIszncjHLyuc
QhJ75t6+7FxoIMAomAmFiy7qO5Z0UmxLoe5pDCoLiLAoPllOTsI9FA0EMebkabhpTP7w0XbE0sD3
2L56ZU7jnTsG48/WSgnwqzQ9fXAyVCthtzbT18qsiu8ekQbr/eTimMKuk5QPNRTzr8tkb/Hrvv+x
G0z5w03ttohwUSw+1KQzYPOocNhfy9bFFH1MU5pm9Tz+6lOPFDNR1eb9Uor5gdTW5MHSkoGmtrPa
P1K0kmyxuqEd9CJPHjNdkeg6Zku1hEaSCrrQxTSSl12RRxaSu+t8aoO8FTGm1eNHK1M0gIkrq0KV
Z9wcevEtwQm5sVghrVd9A1t72BqrQfxg2IkA5ye/q2czyvt+vZHCU7+oc70urPta3ni6liY712km
dVZOSTbsFTGXhFaT6M1ja4ZgCkfbaGTsYX14xr4KnCtmr0PIXFjOpeyGaY0KvtAU5Ss2nGEyjNNP
TYymi3M8yaUfSNsu5xv66E1/lih62pHSi4rNN8HiPqK21rFT0Ui+O8tGwNbQ7bqUWUU7SESLvlTf
/YmmWmiVhnddlZNyw14oxm/M7kC7efXzXeGUxneOJwIbQbtwZcQuLhsoKG3eRvg7ErkmRr/o4tka
HRHJqRZXAy7EDWmm2wyTptR+U9gz2IHcdheguDFJY8ZO7cmfeiFCjQzq5CpbJ80n/nfljECw6/Cj
XgPyJFpVEPlu1E5lEqta1G4IJqd98DZ/g31O4G6yx7Un/eGY0pWhVhAmGvHwgMd1K+HDR5ckhrPF
XzosK1J7xIfZ6aZIcdplwhojTIi8oQkcJu1C+mNpufKepkj1vfS98ue4Ts4YcrBS1e79leeNQzBI
AGeFwES6wRb4cufrTHtQOo5KB4hFa9QFWXFFwNepFfaNDQ+692YB4OKH/4ouD8FlCpbRXg+AP82O
uneNK+zw49YzhhNL6ZuXgo8NyEP1AzX/5YAay1qXzcP44LN3fRANzLOgHJZzvMiaEwXEGysoEA61
lwOkZCETfnmpglVx4AS/HkxTdJeVgvaW+Pq4S+pq/OGVfhMZi9OdaJm9MT7UqEC1sC7w1z6+aNuM
sLNY3A6Frrd3tZaNbQiE1XxJF0JK358crzWVOO7iakgVizSPAR7dTI89QopBJ8EO1y9yh9kxWOKg
kmDwv4p+iYg8125Ww8np+vhrupIn4ze/ISgZSziyqT5IloDfdjXU2onn/HribhFFHNlgQT3bE768
+YKQyWHlbMmm3TVfceCeL3O7dE9FBW3P8OXOvHn3M3hmFO1k9+jUvvheleKQqw4DqubItsmWwpCt
Dlueb9xmLOLv3/I3hsX1OEejbmb+HluW6GWPRTaQ3EFP2GK6zMp2BaT/3ftXAdh/a1z+5qZMVb8d
O17ePvpc+KU6Vn9oJytdIpNsmUugeEihhlZUzW5hU4fJPRGh8KE0s/RSenPhh6ubOCp2+iQnz4vm
ZhsHjpznvTMb5sHGeqzYB07mfaxtYX4aml54sV61wxo6BeGuYT9IXNvSMtAhhA2N98mz+5YeG+HU
QTiXxqzHqd4lbZSTsf3kph0BwOOECduua7TsB5F1oHSDRSvS9JbEjDQsw5Z953kaiZ5SEbLtoloZ
onLW/HknUXh+V2VKKjndRpME9NxVPSTQERKAhIJ271XGdF9T4lJmLsqy9jX2nQWjLK1rwVY7Q++a
h5Y8RVU9+mk+fK+IMMb9cYX9F46F7UNys0kgiyWNmiWSnFLq0Jl9976Do1lGUuSTPKSY3BGbSf5Y
GY58M7J0B4Q2N2Ww9uYDN33AUq505c8Z+ybtbMiy7mkRMn9M254sdLfHVyz0ZyE5gyUddOmeCLew
8ra6ne5rOsHqtZomGm2vvkPcpekRLRG1uSbWThL5qtUOmWEvnzSpNz8mw5nO7ZY8mJDdSH2bOS+Z
+0xBc1e1xCwwyB0eQdavQ7/XJl1XF9xmLAyNVQb6LmNCeWf5NEonclPNWA9zWW7FA1aBXjw1ontK
KpO0cU9fiwmktRrOdUupPs7QY/+snT4fw8qVFCMqt6t79lXV7/SxWT62uWs9Mqs6M/axFjejrNHK
GjYP7hkhvuouf5ZjkOw0beRE9P47sVWqx2/6prKCIbXBh8cYpbJnQxpBNh36jFDuDNjkgmqqIDF8
TJs4q5L1dkr6HBHH/wCExSAHkoABxYMHExzVaL1XTQbEuukwEXSJkUmbRnoni+j9Ab6xlBFGzFl/
W8pe410jbeCgxPfzUJPufoX6sb+zNgykEJiUjLknT2yPbyxlIHib9BR5DRSwo1Hpqz+RoZmrA8Ry
53qdJk2EOSHifxlbBlqATYRNA4YgDO3lSqaV6TgSHKAOK+mSBLpKrEXtuTmxYj47FB9Nj63/Rjds
2+9d/WjB7HyvH4YmU4eAKpmIb1WM16h87T40qgFbxTyzsfDUVP9db+qeU+dscgDgDRAkrHuV+22o
vOSrU6e2Cu0tcj0al8z+bAiOtNHq1OUcrlQkdWTrDTHhWbMWT2bSZ8OFjV7gOxGkRb6DSrJW8SQ1
qmHMDqhH6klN+MHS/C/iZDC9GnhM9WpXeROUCFl061OljelNagv/ZtJL+aSqNfltq65EgK53Q4gf
Q77ssxFqU5jmOWpxX+8g1JpqhdXGFqfIfwfFZk0xDQUrRBur9sS79/ok5fD4EGERXMXrd0x062CS
DlWmy0PWBQP8FKUNsK/y4mLITHOHOlb8ru3ef3j/hXh9lOKqGKFwvgERQ738cub0XY2xQG/xQhCc
9DFbvOEKcTQxdzjonDitvDnAzSKJZiodgeOuG6S90sV7RR4oM12smSjt7zDjNe8EGCoQZ9BsVc0p
dO6tASIAweGb+/qaXlWUFkG5iSYPLTDNHCZYhn5YTav6pKXOqVivt04UFGxAgCiYqG/t4/cw3ewx
C3Y738LNJpr9xA5JJjIi5Qot6tIaN1nNUgNWd2m3Z/vQb+Uylx8UJ+jILPRgn3Rjd17iGv8dOEsD
i6jEzTSV8zleucEPYhbSDx2c8zvPzcQV74Zx2bW2OPGk3rhnYEAcffg/x6JjOoTljrmvVjkebOhQ
B+rS8pySbL7smzQ7f3/+vTEpAiLUTYKNOGCDB76cf3qPzGEyFXmMRjt8BoSoqphyEHQA+9WDWxKG
LmwjPWWe88Y+ANwDkT/A84Ccku3nfwI7s8CVSyGn8aB0X9s5PVCAnwyCQHF9/EQCgn9imNbWdjta
OgO8ep6XZzyOjhE9Sfch9yt7PKT4Yf7AR2RlrdPw2iaTcLKviLgNHnNbDvdVu67kGxZn41L6Txvg
AMjRqGwN0bLU30o7GD9hijqkOzm26nPvju01emWklJ2b5p9Flqh2NydudzmtRnMjc0372MshuZZG
Jj8Lq6yectcjBsPotc9uDlJAxWuIZr/U0ENPbLevtz/WxK1xBrGWQuWYlud7M4n3K4EcjRZ4aIrq
jP6yeYpl+PphwglBs21BoCAF+bh/m7pK6pbwy0Mlxj29/fZSjtPwOZWOedHQhjgxqNdTFokpvN1n
taIJ2/Dl3EnrqnWC0SoOitBttpd5X+hJG1pNVYVFYnyCOHCKhvJGEcoxAhX3hlNCJz9unKQ4MAyN
61WHdiTbLHJVNhfbppsl8TIta7k3qYkfu3QSvzqKQpT4dq5/9VfOupFZT5OEAVdoakezRP1lQjPu
v/Dp0VTSid84ai/vh1+uE1miUkLcJ+Glmmx6betJu6vXd/3lVY762kYFc1BfWFrZxP0zJbSloAZL
S4JcA/NCq9S4nwIlzt5fnt5gULBT0UuHssVDZ614OTjklvnYu7k8KOXibs2Z/c7o3TUetUZc+DTb
r1w7qxGsFdOFJT3jvPPz5YuOF0Y0jro8G3TlHKqgDG6TNq9OfLvX6/T25ajLIURtPpZHq1jAeGfP
y+ShhKe095TphMBYipTn3j1xOnn9JnOpTTXLcQ5egX2ElHvaLNbFa+Wh4WAEeVbOwLzqlArV2Jb7
l8skl6FFDDWIhLFXre+6tswhrTmf2xSeMWhk8gXvZ+MmH+cmyr0CbQ2Oeju6IrgIWWOxw11k/tQP
bnkG1637H9xf2Os8e9AfgILt/v9plxhwdKGWNShes1UjXb0eb1EJ9Pu51P39+xPtrfsLG4o5xl2G
THq0D/Y91X+6oIrXBkuG/NYQec18ypnu9UpJIBeeZDQqt/PecZfH9IteJAYbO3h3fk6Zr0ILPCvu
YSXuumEdTsyaU9c7emkbAxN5RW1yWJxKfp4xS47tRaGda0lAQL13YmV+g/zC1MGTBLyKHeFVguGI
NG5ovUAdULKJHdT9lJCBzBTn7dBmnxPMAYA+stk7Gya3vlKzVx9K0+ojXSp1yovgjZcTtxI6aoio
QOeOcUPyHXLDaxxQM1o/IcYv65VtOvWuVdjmvD95np2zjl4broUgEWqpY8FlfTlRZR+MjfQTeUi0
zvtIvha9mgF7BSIXeunS2Cry5cEXqGwjTS3is+b54+c+XzDILy1gpWjGz0zsFmoeuOWA/acMRLdl
8tUXZJkCagMEJ+zp5ReshTdbagVCdFH8XZnVUjhhhzHupbC2NIPK6M/QpPeRMxrrw/s35403y98u
yaoFmIhlwstL233pGuyI40ETVJZpIqwzs5Onips3r0ILAS91+rV4T7y8ituIpTSGZDxkw9LHVU94
mjMn5e79sbwxp2BD06bduJHkzR09Z6jlVZ1s75NTKbm30uKbvfQeMd5teWJKvTEerkQJg4cl/tHH
7kiJlxqTTQPtgCOfd6ixisfkH1Xy++N5vanjGb1xw/hDdyEgvLxrC19c92tWPZY/VqHZNmIcm9od
udFrRCNFnuWrdkqR99ZFMX/c+LYucafHSJMEoi/agjpUg/20x5Ukg2pKGHo+L9OlNQn3vseZ4ARv
/vWTgzuGZhiOCOsSe8rLkUKy6wpEbsgAtfkBjxUkVGbzFSFwfuJC2we9eNNY/LgIcmlGhzLveMnF
FXmphOlcTmU/fktka51VvvCM0KwG7WOOerrct6Lyrguvz66yQevi95/pq5Eijt6ABCiIEBdedQs6
DQC1sFR3GDpi/vCxWePeHKyo4EB9Yvq8mqRcytxoEtj9sEcf23kkuhYozUu7g8RQhshHz4jWCfnx
Xx4QfASMlrGVQfB9bF0z0bCcAjKADp4u3X06YtKBZHgns/Tj+xd6zVOhNcgzAz3YupGIwV5OklGY
aZHYRXowS1hDaIYyr436ZjZl2MwLJqWIZSrg83Up0/1i+ctNsHTL50xOGIta41ihOW4aMqg74Ylw
0FRKFMu4QB2oG8/GpaKynfP3v/Orl2mb1nQsIdbwDmPQ8vIrY7iDYjr1tcsFRsJjXS2DhjTHzQ+Z
Lacb2crcjVq9G0/YxbyeZJv2nt0EyJO6+tjo1A0my7aaNCdj16nDeuxV1OZ1t0OEWt2+P8J/Bfb+
+ZXaGDH4ZwHrsPZuRK+XY5yTdM4mG0+w3i+qxxypxd1az1TkZuogUA4qoyrOl3VJLxO/QesFv3YV
X4dx7e6NoTe1O8uvB/tW5Wl+UeaaaEPdXNw6dmzhTBf46nUWUGmgBVGBh4OMV5BXGSalPvwiZzq5
mZwCNoAuSB8LC21ZoCiKKaczVQ6FQ//HS1GrlaLQ47UdW/dKBo2x8RZ6KjEvsdvyUjppeZf2nldH
5dgk2BS4hdXjSlwWsWY06xjP6dQ5h2AZls8Bp2kj1jo3+T2M5nKPihRNmSEpcwa54IcRJMY8Xore
Xr/X7ajpF5kw7YYXorD7yMtTpwpHQ+Uqyky3ciKUzs35lOhJHpUpln9Zav0QdiFkBLDUXyVmlZpR
WmGGF2GmjEs9huFmuh+XGUu+YSUfEybG6F9OsE9+0IoJnH3qTm1OSVsR9FENi5Ocl6sGVyMHKrqu
vZxmG+eNbog7Z3VvnKRb5XlgrxLvFRtGwc4lgPqL35QtRgmacPU9xjxtG2E4Let7m3DqYQcJLv2s
6Qp2Yi90jyGVutJj3aIXxj3vydObq8z5kQRTwgtWyGwh38rGMsAfmgb/VJiOTxVKAvxJyBkyQqGt
9hgmQk7fKiGGLB5xsM2I1nS0L5Yo/b25DsbXrrLqaU8wr3Wj95rQ9lUuqofVWIf9kjs+Bt9Cz+Kp
09Nb7rT93chx1u1U512YwRTsRmX0d8E01Z+oku19MBTirpYzpHrP+7Ssbc3XG3P5eXHNcYh6+rrw
PMSsfcIl65foBQuNvspv3jiM31sPCnKPVq/cIwUGjGzMWn2rTTdb95o/IQhuszz7IjJZPAGcz8QZ
FixwMZFg/fkaqBacYllHSEKZj+vjYvaZHQaFgKHdOYHfxGY9+OKswnZiCMvJ7H91G0Q16K383fKC
UyusZfNtJcTwCy3Yhn9cIjbaWU2S5KGGUvt2CPpxN9MD/0ZP1Xy0g6T8xg1LS1rzq/NgFblf70qz
meDDVvin4TZUFm6UdYZ9GNciDaI8Mc0zYyGUCh+cfq55WNOSkIiGxyrimFwWdy0AC0fo0tZl2Pro
tbphac9dr9WrnUjs8lEE7fbYm6acUTD0yg/dQut41g0UfKyF/Hq5SFDJwflRev+ouV31haws2cQU
fFQoiwbgeWbVfnVbybzqw26BQRN1PZlAYbsWGAwVxrzd71mq4qKGkUfkbu2nT3mZG3K3rtmaRpx3
xk8Giwlqbz0Zr1PNrr85quvrPbqo9CHP19qPUtiKwXULO/g6SDuCUIVlTGEGX8nEgiOY3bAmaUuG
vlMs885BzH2glBxnWi1p+WHiZLQSJTbRFx/tBk5PZ4/l52zGzCcijkmWl1SxQ15wuHewg3EWy961
vIQqkkalLkpzcAsUVLN53/tdkUSyMuXTEihHhZ6VmV6I+UU97weGFJwFmuzmHTVTJWOj9bIHXkRM
E1Za1deDmwvWxLRU2GEpoW7tJVmmWDAojDqGhZCBbkn8cC6yady3VEdZ6HSF3+3mwknPgPC48Q1a
9nnnSWvtkHfPhRdmCQ7xuJyo2d0trI76mZKDb6OSzYwR6lPR8hooVt/QD3qIgDNUro9TW5RmWCjo
MaQjs8BG+ir8ZpcKC9ZxVvj2hchKw44CzXV+pHbhP3TsAsmHcSzGp4kpdIdV01pdeg490Cixiv66
bBeDuMc+n6/13iP+rpaW+1C2o+xiN/UJE/NdrVrOzB7WbOwtXqI+tBWueB9ksUAq1xKDnRcSfHsd
1Eb9dTJadMBF3rbfpGZCQwcHWBWFvwjIlxvFiLpm1VoEFMmAdDgxFuKSiRCV9PN75KbYZmQ7yfoc
pxjukAxnBnDivaISX0ffgMGrzQ5YWLt10Fwy16ozUeX6vcuyerDQDeOGBVp6Db/eJvIY3znnsllM
vWS9sbuvbrI2FzlvOw12smWwT8K1HFuoqiblENIY77sy0+TG9jNTD3Xp6Wf6wrEjyqbF4EUbJuuu
qRseS1a1mYzNPq3cEK6dvMea1lJ7ztmYOvH2Ob/YvttbMNzVPjdYe3CbMdrpJ3Sjot+rBKj0xlZB
a4duUJAaGVQJ73Pveyuxpvow/Kb57vJDbfbbeLUGKAG5WquJ7RZi7JWvPLrljoOQO4aM3/hnReFV
8ACWWftNeh7/2Sz4395ZJC5QNfJzRdu0yrPbrMgndz8lhjmeLbWxEtlHW+KXgQdpse9U0DgRdoTS
OUc7xnZEiIvu7VwLKzgCQavhe+/o5X2u7Om3oUEr2a8wM5YIExAYCZ7UmtsundtH7JWbJ4QXRUZo
iqbBAenMco/HpWNx71LL3SGXX2pCRJoijwtjc6IKOluzSLo0JczXdp5vbD3N8U8zvcQ4twKVUIFW
XX/W4b7DEkmvogtHaaV2iCVYc2UYa3mjuZais2MJ74nE4ABVvFV+J4C5c2ODNlS9l8gSPhICDWlK
4DWGSWk3IYUs0mqHGdC6b4m9y8OSqN4lxH9sKqGliESLtBZPlZjWrbhFnlmYpN3AszWHbrEjlfXW
EE0wBrPIbS2SPyqnt5yQ5DPvK64R9jUcnaK46+HHlHHHKbCIJltb51g4XQIhwMW8OUadUV4jCWFr
mxOPpbBtjQ6uR0YrNyIly6Kl37GuO5OPpj8buuBWt3Lysolt/ORUg0NKoDYYxEZSX+DXZLjtb9Vr
7hd98DGWI4Fgusodg5s7D1K77oh2TMMqWLRHozT1G8MSxhRbs1oIUzShmrj9Wj6YixkQzKcs+LCB
bFczpiWZ/i7H3vi4Kr38oem5HyAJx5g4lH7f/HaBVK2woSCswt4r9QVvg7TVoqwarV85JJ2K1Sxf
8rBOVJdGfuq2Bzimi9hpie8TyudQmUSTwpeUXgcO7uFYsRTHA64gc9TTmqQyWczyaz0azYO29Ips
QdyemKqNof0QaQUZpxoT93xIvOGHKFzv28Imw/wfFH1SGwiAsNXeITgwz5a+De06dREognyBiIK1
/8pGYinPJ1povxGRkNEosVYwz/s80GFXLYGEiADF9UET2Pth2sZnYKVRtxEZJjABgqlu0LcSkIlO
p21sDjtVn98ESA5on01pCecLp4P1EvlLXodApOIKCybjK5aIWNit6+hc6EsnvQg0U/tY67DuwkFO
1RNBZiUbgx6I5qynErp35KBbUVvVbIKJ9KAJTYWoiITtBnVnK5PkWjWU2VdHNpMMsT5re2zUeu2S
TmnxVKs18+Lcn+pvReaPh97ZIi6dFVgv9BCjEqMwTlUNFt46ZZjqdIv9wRJ3M0ReLZzxlJHRYKad
Fg0ex/NiWTQRO8GcGueLKrSocMzZjm1/KMwzV5/rH43XLuZOoZP4XqqKYxHbb3IQY+OWd11iswZs
NhQ4VqET/D6DP3xcMqH875WbD7+bupZ5ZCRWgpeWB8EmWqoeOYfH7MRNQs+dz/0YeN9M6VXdeYYR
IwFAlnTWnV2Vw/VQYL20c3V2TrhU6/ADSYQoI08GGXIt2GW33uJrUL3GlpDaqS6zj2aaFxos4aK4
rwiXxM1mLDDFWAEJPgKyWz+V6wbtvjO91Nl52YIsHEA8cE8AA69g160wxIQVj398iHV62C8Lw1ID
otfZXy5zTPnOdBy6Pvv0Nz7YfV/dTqIJMJO0va4NOaqvca3a+TypZPvo2QUmu17i3PV0Teka1s5y
gnj0jEocF63QHaDmUiODcx0VrQ0G9GvujuRYIAGO0tFRgvMjO3wiS87yjpE6+z7xh2sE7t1ZJyHJ
V62R7st1CSId67O7zYoiGrLW2jmDsXKik9Mlhob9WaobUF11Ct5w7fp534EP7J6L7v94mv9X+qu5
/dcXHf75n/z9qWkxyE0zefTXf37In/pmaH7L/9z+2f/9tZf/6J837a/6Qfa/fskPj+3xb774h3z+
v68fP8rHF3/ZMUPlcqd+9cv9r0FV8vkifNPtN/9/f/i3X8+f8nFpf/3jj6cGmGv7tDRv6j/+/aOL
n//4gzY1T4Q+NfbOz1SYzfDnP/58vX//8vWj4HP+639Xj/XPkx/w63GQ//jDNP5OTiS8NgyyNyLd
pmeZfm0/MYK/oyNijtNcQqPGpP3jb3XTy+wff7j63zFd850tX5t0Nuh/f/xtaNT2Iyf4u4+9FwiL
TvYPiJT1x//5oi8e4f97pH+rlbht8loOfDBvw59mJKo/Wmjb9UGv4fk95w38qZsGEE8Q4JivsdlQ
K9Jxmc4H6V52Rc8JznZPIfJvXe6ZS0XLHNT/WPsu3Y4+UZCtcYGiHXNSH7KqrGTY61CJWflO2bkf
Aa/Pw4NXCEIBpr3hhUeLwYCHcudUeuxp/DFNhvzgLJW61dEJx8uwpS8nCMAvAo5ZexJKjRNInP3G
7QWnpMjgG+D/drwYCZUjARF67Gate9HprP41yeB/rSW6jRKCE1Jr+Aig2K+u0qfoumnSxDiv1nFh
Dg1KGiwPhc6J8E8T/d/z58/z5Y0bis37c6wrMwYLg5c3tG/ZGax2WWM2AXnOYQqbG4fqzl+a6tzI
MyNCU+7s5KStMWnZzYmRPvPRjuYrPuUWLZCte8cXeXl9229WrHKnNe7Wbh2jwq2Me5evRGK44mXD
WUhw5u0VHpx61xYfhJ2txFE3i0J0hE3zw+wCYkRQN8pP69RkBavwqOexUGRtr6a9/MwT5T3prTgZ
LXBMW3h+THS7sCjaEtteyflwZ4XL3OtMfg7T2LSKPuqUTHdB4Wu3YtYpjHXtQ1InRpxlBR7iY+Fc
bNTL86HRKtwBsvzc9Dmxa3DnLt5/rttEPL6vqBVwc6X3gwzuiC8y576s2yRZQR7JNp86rz1L1SCj
MRmjHBpp3OUegWadOZ9ojbyxIsCsJJaNbgFcrGNdQYPeO8FId42TFsNHj7DEi24kqa8e55/6OJzo
Ox5B1NhI6FuYDmcE+j048B4NcxANXYOSc9aaT86+NvvgViSuCAMTgOD9O/rq1d8uhbII1SQeGq8y
q4zEHTr0RHZMuXWGhne9USMO0u9f5Ajpfx4PrFSHcVHq0Hd5+TqsGLO7fZbY8SwpVRZDdjvw3p8o
yfOI4+sa0ShUJ5aAV0+MgWHHuKVcInGBFPLympqB/HHsCycGtJ5uJ7iqH0Y7yVAz9Wns18bw8f0x
HhMI/jVIejxbd5VmxrEIWpRqtjuXC+aipM5s6zLqRUq5YPs5ft7lt2FM54NyO/kgeKnOBW62QMV1
eWIxf/uLMHkw2yJrgEf7cuSk5Ypl9jU7dkCGzlUxYAxbedZu+m/qzqtJbiNr078ICnhzC1PV1Y5k
U013g6AoCR5IePPr90FLO8FC42sEZ/diN2I0FzMis5Dm5MlzXgOfwy0U7BqkXupOUcsraDGm+tJk
Yxn0A5fq21PyetlhpuFoSXNyJQhvT6sphIjrIjN8UdO4MBM5PPNyCij4UY9NZCzcO4QH3h5zq53P
MjAoWLJVMpC0ekvwMkutnjMQ9SvpBIFrO/Sgic5rCWL2zDyNA23UyzOYCn6DHQVygQxlBr/gpMVw
cc0wLW8GauR+bGmPWl03d44JiRlSXnewYXZmx9FsHGnWFjb9Xe16mfpaL01J12W/7/Mn08yXDxFU
R0Cc5teqS/CFqHM7Phjz1b0IdBp8C5A0JmcVhbseUzeTCIqdIvtVVtd3A/bqLlE28Sui6u9yPP2o
JDaKY9fhKaJGexBr9tYGkPrq2k0KC+Vgcy2baN3PFO6ZXLm1mGa7fjYK6mVToes+bNP+lMDtD+D5
OH6oVoXfpXp1nqEkucDLjMCYWvUEvdb0m5GLPKtEH5gOLU5HjIX/9kbanSpeXOsBAmWwxZ/OcwXo
blhkP6W15xaj1DwuVaf6yjAIn2rjpaaGWLT5X6SK2cEL7NU1ty7TaiHIfQNZYitAYSFcqIwty9R1
bf+IrDXSH9Pc3IpWitwISPMp4iL8fTKEdvDVr2+e65E3UbMVc69STmNTUq8PeBoKry9XrFw5f397
fve2P5ccr+m1O8qD5nor1hUSkDXlJn+SK8QiGzRJQFfZQaQo8dlQ1eQ2VBf9YAfuLerPg24+zxlN
pystBk1srTgrurBuyrD8scj6e1NYgBOzGQZ0NFh3Syx+NYVgUXFnlHleoR0Gm/f6g/veatMs5LxX
QtMwoaqbe7Seygsa/GhWU+o42ER7S7nKBKKIDYyMF8T1eDM4NZhgluzrRWl5VhZm5zAz/7BIWQ+g
ejs3Dp+2vg5XizyO9+b9Ikn6UjVc/35ZFJ2fQCnyyxKncFopxdmZaeHUZmWdJ4qc/iQZcDKd3gpK
OVYP5nhbVlmjP5A5nqr4rymQAzYLDLivqEoK/X5jt42rUffxoGbZXllmeWBVwn4n9YjWdUWvBwhX
rHIMNdTxuY3faVkln3S1w62Yl/Ll7d2+Rae+/DB86Fh3dfUSeQH5//SCjWdMsFNoNP5gRK0bx+oF
JOMHdV5UtwkXiL9zMV5iNTF8ywhDb27qhuI1IbBU0Lx/+8fsHT0TBUeSA5Jp++W3/vRb1LzH2WQZ
FH+0lOFEsh0FwhTJTTpL1oeYPti7sCyO8Jx7R49YjNKNDC0XjMr1djT7IbasQVFQhDV5UeiDfWMW
84ME4sA15DwJShxkXbhXUqDUXXaUFqwLf/VyYGNgdIFoISybFZJ9PbydgCDMwbb6UVWaFwp94l6R
JfOkj2gMSGEeByj5Tl65vtEia2xw0ginR/41UAKFM/pCE+KEK7h5MVvUqUtebQexae+8ghXhxyGF
CVNuM0FFZjYTnsyKn5YlrB8LOpO+MgRao3Pevb0B9iYDQBntqlWlH9mU68mAmGC2eaZxXpXM+Gtw
ctnL0UDz8IkFQNBgq/v2eK/vsxdNOeBWHEoD0cbr8UaiP44WluIjQBF6eScLD/bOdAkbmMRqrTw4
ZgkYQ4k+vT3uOmXXi864a2bAjAL02VYcdIRhoBPwUDVmNXmKHBgNg63ZB3vr9c5mFJj0+qoC+1qd
QcVk2tBDQ/F74v57W5iW52h9RndE7y5hNpv4icTgiI3wT3uy7YMw/3ot19HJ9UnsyKm2a9kjqjtW
6CT5jhQ7ZK2G6seZHT3nJclBVFPsfntOXwcPwHmovuHEtib36mabjkpuOCJuVZ8uXxzUdey4xkKf
ZMqhUCZGEQVLm+gHL4m9haTyuD4mKMgB+LzeQBqiQkW6DiqX+vgQkbX5bZYf2Za+PoGEBrCA4L+B
0gGmux6lB7Zjt2Wv+jgDloFiVBaw5rm/pLm9+G/P4v5QSFdxIxCCtzcm8s+gR2o+KBaYwCiFGM4T
rjh+X/16MZOLmRIUkLdVH0m11gX9Kdq30dDHuEup/iAvy2nMsz/igXZLYnYUwOYh+uUwtsZXahaU
aSlYbw3fAQHA/jNK1a/TFioeEhM3KlqtnprxX29P4k7eAbJyXa4X2geCYNefpi51Rk92UP0Jcw76
39UAvV4ipVTsmU5tMfkL6qbvsxKIbuREA/Les+p1sSQf6U4c/pRtSJVE7RRdpfrtKPc+2nzgZbi+
TxrMI8+WkE5GccN0uR6TL3AKEeAroKUoTWMcTMre+YQMTDGeigv1o80mHrjKLFQTFd+a1PQGrzh3
Ut8tqA7QtxkWd4gO3X73IhAXO4oxvFdWKsH1KkiRAlaTopkv6GoHgKTUoNXs1JdF/BHTuSR4e9X3
PtABSrmyL0HmO5v9bM/ZpCQhQb2fk+SiyVMY0B7tvaIvPxiZBB5RTuKDoLd3gZFDUwyFImi8Kv8l
ppIh4QXE3Jix7pEqSdyqaozSt6Y3QAAAbNEokM9mbdsHI+9OLpxPbpdVduCVQGCs9bohUtVPhep4
Vd/MQTEqpd/HVRywmEdnai8wOasOgAxqlTxtE2lH1Mz1EQQQZfE2DbSiN06JUcYn+CjqQQx8oaVv
rmceDGQE2AVRkNgKwmtYk+OemHBmWml6EF196WQpgVaUOAikxfg/K+KUz+UFmKzzMAvZuW9U+1mG
AkRWJIN+a0f7gxmNOnx/sAqxYkpoAQi0aqf0ZlTz8CznlekPWvJMh1W7kYFiPavSEt8lostORgdg
q5Tt8RxWaeS2uUOvAHk+F6DseEnS2LoU6tLcgc5YvNnqbDfSlP709nbemXAoYhAgLRgTFoyf69Mz
DKWaLSt7IR6LzDeF2n6gylEFcR0tBydnCxLnEbIS4/4z1vYazZJCFlGs8ghpNem+cGZUb5VsoWJp
1pcpnRrfWdoOvIykn8JQM07AkfNTClj2QhURXHCt9We60I03gLW7q+e453cO5sGU7Ox5fibNcY1J
QZ1iMyXInzSZELyVRvbprZ0vvzdZk33qaJ4R35cl+fUzRutT5tLnaYbs52Y8y4okhN1I4Jx+CD8U
8tiBMwEq3PSFdtLr8RepOP8sA5VJ5LXJZsj4r5dcgqXodKak+G2jRA/pnIMKpqgcoPh0pLD/Eny3
Z4y4hTwKiTDA980VKenpKKVrmWVF6H5a4jBP3RhnpKfJGEY097M4eZ/BBH3vdPITYgEDdidZcqOF
kvMI40N8EejfxrX6V9q3ykMzOYByilY3dS8WecE26eJWuxVicjywMDGVMdEFTiY3vjQ53QiCSgGm
sxTgk7wwFKPhTWY4qG4nlQseHrWwPsndBBa7jkPjFg4aQu6KVNgg5NFFfT85SXPr5CUarwAS+o+1
RbXEpWJqPUbk5PoJQY/4HQjUHEfESDW/418IvXmGjz74GJHl9RnRj9I4xZbaRy63FJA8YwbL6xpW
1n11wjz7G/fnnt5EH4lzrSfOZynW7M/22I1PBuo6jxbCi1/QPxoGNAnV5iSMvgJEK3XqZ8gyJoI/
o9H0BEwBVSWR0u7bmNb1R3k2lNNYq/yxVsn1R1Fa4quD9+5T15PrgRAOA+pBi4z9NNZzXmfiJOUV
uLb8GRk9kCrq9aGMZha0R6/l8XEWEfSPg72/c5tSBCAK4/YA+exVa4YcwgLtTqmRjsxNVprAyPsk
AAGvICKE3vGQoSjy6yEPIjrHDQgMJoybGzxaVTULgzG1YhkvJTvX1dp4Dtopaw/umL3oytTA9yIX
Ja3aZEMGhs62OnQU3ZDpuy2F3J7jsq++APFWDqLWi6Pk9qiRZVu4tdF0egXpUWO57HtI9n7rZMiQ
Op1xB/FCvRGRg/+g1aMsWZQwWuz65IAaX5lqjqdT+LsFpAS9MMlHrB215TIuRncO1f7IGXxvrdHk
WFVs1yrIliO02O2kyjMiYWhoAiDPoHRS/Ta9qgP9lobZeD+k1kE6ulORQ7UZZQUCOXkFLZnrYDf2
ujrBCVD8Ustody/EniCHeoic1SB+FHlq4r2ppdmzYUcAsnHMiJ6H1J4+zXMRfhzrHARfAg3kvYJJ
dXnw67aqK2soBuVEictA7Rsfks2vK9Suq4US4ta2JIAO22HqwBUrzTSggj3Zd/2oKF9AAWe6V6ga
uAhpytPHWAOX7FLmS76UsWj+NkzUMqPEFBjrtrr8uEyAAnmJtV8BejofxBInwg1JVP6opdZ6nkSi
/wn8sjEPPmfn4lwFq9EbAENC/2AT7A3UodqymKixYcd8spL5Wyt63ZtsOYHPcahZs7OfVJVWEnbY
Ku+oV3zBfFbCucCXC5yxjmTSVHsWNm400WLzfZYhw6SWHOtfDh5UT1f5Z2IWV9rm8mwWe6hLq+O1
USfYLqtVC/DccS5drx+ZuO0UbVf9EUQLQHFYRJFN9LCsGnEdfFB9IDG5H82RCEKbq8MaO8XFcTj0
raoNA2cE9gts/24a5fIk4cL6zWqr6WBxd8pMLy86HnWQNNHGuj5IaTs6TWjkJIqlUxNjpBg8arzc
Ql6bEQUay7tVv9Uz4xEjJyPtDoZ/jQvhqCC+BNd2lWOBKn49/mgB/exiCrhaY1p/FrC0Pi76Yty1
AFjPTmFoH7LOprSdFc2zDcvgo1gELasOiTQNnDICd6sWb2Lyimnl+SD47u18ju8L3AY4w3YrLqje
4edK7UsqauUs5BQg5XRWJTu+zaP0V82F17ABIg7wJi0PVmIb1LAVRvRhpqYytaHw6ZepQHCXGjPc
AvXEGAdfQR3JhR7iSpRCkKUDMxuq0cHttp7nzY0DUGcFjFFvAe6wWRLVEEWk00Lwo/WEJyNEHIQF
1YPi287GQ+KLhhWEbssCBnO98EjHDEqbjypIfRP/thm7axHNPahaqPBgvko/k4fmUupJdOnrMT/4
yL3hMXmhH0pfZ9Vhvx6eThEw87nV/GWgKhcuE3BYNN4gmhRosA254TvWYHlpXv8uYkt6/3a42dv2
Gh/P00yjewek7Hr4OM8s9POp1CXhYrp4+ZkIPw2OP9tKcepQrbxZuwKUIyc7wH4pPxkwW7w+5GmZ
jmYcVCLPfC0xnmwILgdTsxOAeUIgurhWt0mkNk2NxBkWHYl1dXUwH/x4UZX3DenJRWtpK2WrLv6M
T8ZBINgblC4KAEi2PyXgTVCcehUoFPqdxMOgb5rsUevL5ZRYWnKT4+Z8N3dHTb31b9xuc9JcYh7v
M4Uy9/USpLoTD5NgRJh9Dsi9EgU4GWLiWDT1fWzF2tpe7F1Vi4vzMksDyqLO9HvmNN9zBwlNyRDN
wcTvhBt8p0Bt8B+yhy04IC9KDI5qocKtSJqPGAz1ZyQ1n1vRmGe1gIb39ibcyWJ5DsOTRrKHGdg6
mOFgmIRaXmqwn4wiSAUWvUpPLmk6/ZEd5tZW6SW0gdelLOMAtwWvdT3ZBucNFH+u+bSPu7vEEPRM
oGl646Sk/oywt1uNreGljUS1uli6i4jN8iCa720xMjJwm0ww0IvNHQ8NuG1Lmd+wOGXNuUfKXF6s
51J2GrdRYCGItPrj7SneHRKk0opL4UBt616pklTTpE8EuSXuHksFUQAzbECWRLBNAbXMMTQ/5+h5
shtdiCwrUBQbPMRerme7agDFZ0rIRoIld6kx6AyyqTfv6nBeznaNlyucQDvQTD2PYYOk9mkBSOdG
Xdn45lw6gZzqZjBqFu47Fgv09qTsbXNuewIfNz/gc/361+EeYuttEWu+DqExsJ28uLFEiN0AFf5A
Tyfn6KSvf+H2pANaQ2QVbQYKFpuAxlZoIe6qL6tgX+AwIeWRKtkJcrw4h5r4KzGz6TaLiuidyKr2
giKL4wlcgh7KyRhdJ4xcssPx8vY07B0/WgzIZNEYWjtf19NgiLEveRQDxwS0uIQq8LE2n/0OX/uD
Cd/bheR3gEwtcDHgwa9Hipw2SRKwen4tRda9BcmFGu9inTt9Kvy6M/DY0JIjzM/eoCB56NWs2CzM
Tq4HTYEoQwfvdB/W7xjMU3ReugbitqKowCiq34Eo/f7rE7oqGRLKLbDg26LUpAw53ENsiURk5d5Y
ryqXbR25WZscWa3uYM7IWGjrGYpDS4Su9/XXJVocGUozatS1ZO2bGQ3JjSE7d30a9Z6DLYE3Fk4S
xDw5z3AjMamneHxfljMeIkaPmFiaL2C0JXERJLZBuSg5oF9q03N1pGizl+iQUILAd4CxcJ1f/9I0
atHqazvNhzNm0RaPvpe90tzGTVN74ZBlt72xDK5SxavJChWot9dkp8VBkwERMdQ7uWu3deiy0ss+
qiKsoux5OOW4gKP6LQ9PU9+KM9VF+UEu0t9Ne5r/i9OFqg16HLRtUQdet+dP/cl4pNhlhDkDxwZF
EdmO7qxJGn0eDt1/MxQqS3CNUQxF6eZ6KL3SohhfTrCGYdlAQ4Knn8fqHNg1fsVvT+dL73Ebyign
svOoBK3EleuxYhtKlDpRV8TWo31URN8DTm+XwJGUP2K7rB8QK09v66n+QUdNJYMxZmh6znTOFxVc
YY8eiSSf0XnIUGFEaTMl7ip5I7smz3nwQfl4F3FdnCOzkN0KapwnSbV+8BV7oQEBJ96bsAFW8ebr
j5gbpMeidNDXvvt0ipsC+Gyp17e1VTdeH6G7PuL5c5Dt7KUggFRXkBQVwhUxdz2qJs19VrYjU1f3
yV1G5HILxHc9LEcSv6Gh6mu5/gnB9ehc4XJ1N1TVkVDnGmg3q0dwQt8YsAqdga0ab0y3C9cmdoqQ
xhZAUiHeCdv6mkxFcqC/vf+1yK+Ra/HIoc13/bVUdp0pDVXdV6IB7C0mPlSYp7+zEtNFM6u6s9VP
vScXMy9vU0JvDeeDg3OxV+hYdZUdEPq8815tVkMH/Y3wg+5D5sguAHHg54eV7Q7GON6w+2DLW3Vy
MvVMukemRnWLxECto3DCW5zmtIP0b//nrHsOQSpjRfRdTwmCaLGUoHrgx9UoPK2zYHcoleSOamfA
qdaEa0BRPGlkbMFIzfWSayjxCRR7kQqR5YMV2smCwBisHvHcIfyeza9JlAUNaFw5/SxFhW5RCFAL
/uIPhjQ0QVopB+Csva0HCGVtRUENgMCw+fg4N4woKriO6Zy6KDlnlzR2eFJSAziY6N2haLOt3TaV
Q775sjay5hLxFN1v5JAggubhHdobGLvX0tEWW3/19kCtFMH/PdQ6yT9F+XLMZ/pDHKi0cmJXVm05
UNvxSEBsK3a7vl4Q0aMi8wJ6keXNYbJs+OH2SKo2l3P33aQQ5IH4ydwWSOClHTKipII4howe8tnW
MKhw8JP4lPSgLdsuj892nx0ZI+xBQ9baCaw3ut2ouG2CaDw1LW6OXHCwYk2AvyAHY01QMlCb+qSa
RfMjCWfd7ZZyeRih4Vzipo3PSIGrwdt30t5Gpp4PGYMww/Ha/BBjhu/VVOuxSsVIT65OH3hRI7pR
ghKp4sw4SufXQP1q0Xm2Y5VMbQ6R5etFF9hJGvUEuUjI73UNpQucpL5F0mic+zm16TsUS+7WRmYH
SZTWSMTEzimZWlRhmjE+OFa7Hw8zB8DISztikweKpDLypWrZgEufoENlLuc2r2u/bq3qhOdKfyS8
vHN30gai8bESCNaX9Obj0w6qf40+Fy82GaMBCPitWFA7qaqvVAdT1KyG+uDq3DvQLwBsFPw40lvi
gDQPlWirQfNlLYpucVgbfYilq7JWfXRLv9xL28WF5kSE5rRSCt0ED+zuo1FSGkCGVIEDGdYRLeF2
CohfjTuUUeubmM4gvNTh+TOTr+Z9oSC8FUqnRpJrn4J2FKhYlt0anRCXsqyLextjBRet8/mEOpzk
05RfxYLU8maMjRnNtFHzZj2vzrVRxF45afYpxhH5HQoi/SlOShWsinVUZNtJjFG9XVnXa5f01Zts
0e0y7ZFwA/BYJL5KqdlHXc881xSYfJF3lJkxA7o0qN77v35eycWhoto0IYjP1zsI2pJjN3qsAyy1
2nMvqvZ9ZKK70mP3zutElv+LI4KRGZqItAhpBm/GywbTSlS9Jj60Fp5GyYRlYBWB7xSh4laJZt68
/X17M/vzeJsjqQkZJy7g1NCPsFfo8JIIGinGQC3tLq0+Zo99oyHRpMzN49sDry+p7dZda2n8Y0FD
2r54YyOlTSYDwAAfnP1tG6V9m85ktPYyj8+0a7OHgt3kJbUVncbUOcJ07XWKIUBTtkdmGEz0Fpcs
NcizZbwc/CXFHUQOq+RrSBp+W+XOdMH1bvS6Vu1uikkPT0ipqjc1bIrvyQzszCqbe6ePFAr9OA2P
Y5M/DklWHqzM7i9cWba8lSj6M03XWy9VUvb8jJHQgu7MjTmUf2pTzUPJMtpzvQLghYWoWDinBZi0
ST3ZqHHxJM7l+1Y10UWarfRhrIX2KEdmi5qypXx8ewl3b1UEHJk+LhhggJu7RUF9VLEYleaKhOLK
tOR6UBXqn8mizaexEYsP+MP+nEeZedKk1UnJMvN3chg3B7fq3maC8IlBgyUTDLdx0Mg6pZsMmGG6
wrO9AyqInFmmX+wljG5N5ETO/aB/RYFePiXzRPfw7YnYC/k/D79JrIrYaObIAUQ3Ta3+jN5QAbGF
IqZLbvn89lAvYMPtuYEf9BIbkG7bkiiSAZsRI64AZmWR6o8qAj/9KEO41o3q0sNeeYpstb1XxVKS
56Qzch9lfBE2t95UhsYTr5k/CzX96PCcvAWrafiGMllfyAuB65aS8UgLaP4u5SaQ+dQMvULXWheP
3+4+7hflq1zmCkJqq8hYZZFMGFl1npwB1I4alfch3dETYgn2qS4L7d6gFX1r9Gp96nOsJ7FvHL23
p+OlvbadDpsqNUR/cB+vgK/MhV4qPVhJLqv+QxxD9oW4h43zGIUeogDa/SB66xYv+/ohHRaBK60Y
7xAGNL1E05d3GEUOAe2lytVqy/J70S+f6tFU30W9KM+oiiG5mKTzX4j3qIExWEeNlb2tAwlEWXMi
bvItHJBa1Kioha2gr8ZPn4u4OYO3zs60PJqDq2WNF6+mit4xpGxgjpCkr+OJoSeD3Q900eYiy070
eFBhTPviUVDJd62pL/0Zvu6vKb2+PAZWe17s+/hA65X4KigjRe/p0hhW3p80fE0/jaP1XQEudvBE
3JtJYBfrmmIF+uoNrxQWDyiJkRpcVS9g1m9DZ1DfZ5Z2lBPsjkSfm04oYDOAW9cTCdmlhqdLYB67
HBfpoqwCmFxhoFqjdLC/d4fCmJPOBJVaYtv1UEtNuQ4gHWumV8DvkJ48WSh2+Uls1wcvhZ3tAUeH
HitsCKhh5ua6KWaDKmdIG6Rpo+7SRVp0NpSq8YCowr3OaKjO0mGra+f7DHpLlHlW79ZXYhKO3kZ2
KRzVN0fkzgR+SaCx0JDVc+eotLtXDaS5QwcPzArPYHvT2GgRGXHCmU7K4DTleTYBVSZgRwI5ls0H
KdGaYIIPfpKkZvyWxmXtxvaqVWDHmQ9VpT1LeUURGIXKs4JUiM+tbZyw77TvrSGSnypkAYFGa9Vf
Qu2oTuRheaZvFJ2TVnx7O+jtZQbgYWjN0f7UnVe1GUWoyT9IC1hH1U0C52KVqIvum7yJUD8TZMd9
WqLglSM9mM3z2Zzk7B4vqspDdavw5THt/KYYtYd2wAZYcszq09s/cafUsAr2cwwBdfHyXC/sn0oN
VLKUlWgLrHwGQq1bU3ObxlgTvz3Kzu75aZRXBxEp3HSUK05HX8XSLSbgqaejL3CTrWKtbw+1k2Gw
b2g4r0oW7NhNqpOPVNs63vNAHgz431Y2nNu6F2CALCdITDX8QD6bPjmlJi7gcYuDw7n3pXC+aI7S
HqAQttm7cj+zr2dEECasRvjcJL1d9O6HNDbt+e0P3R2JtBzNKPptaEpdr5zSaWBIVhRPXEXVx0qz
xnPTY/xRa9r4z5z+kkrY/2/6X+raPv6f9b4+JmX0HQuQnxW/Xv7IPwpf1BR/g71CRk/rzQR5yzb7
V+FL1n5jL8Nv4TmPw96a9/2r8KX8BnaWCrQDeBbMB3/0PwpfCIat/xvVZlpWICEs9VcUvvRNfYac
giYJQHUNy2T+PnnzGJySRJ/pN5TnugyzHzEXZ9EMOpKcuJ2llDs+qeZcfO94DaQuRGrszqdwUDq3
yNAAAy/Qta6w4C27oT1HF4NaUtBiELt2Dfqp8fIZFvhQD4p1wgb83aQCkXObSIamlKeI2jVCigYv
U6XyHZFseS8ESiAuEoH5B4RapWcVP5qPCY/mBN/4DHqZ7CzvZOyxB6QaFTMH3L6cFRmlbzc1E/Nz
3lM38A3MTzW37h3Jy0Yry9yuMFP6OJoivDyrl8uAFOtBYHrRzf8p11qlRNBjAyMJIIxm9atwMYRQ
VUyqJNNi3JihjBJ3YyQXu0XJCeBKCGxwLk4NeF26rvJwm4/pQ5hOX/WCNxxuuN+nTopuNHA2j42u
3Zlhl2Prnv9VRYYTtI72QVtCtIiroXH1QSwPC4ZmPnTlfubqbIaWkg+emiDbD+LQugNefRciZTQJ
6dBSWLuODhDQqnaSEesqR+kPBydEfEG1B9zpS0+Jpd/TEqnVMKsPAGCv9yWzue5z2iK817dFGAON
qzzFEPUsrW0QNU21U0INy3WKQXfDRVYOYuAmFXpZPSrFyH5Y4Lqo/lx/ZVMM2iRJBrInujq/x3tU
vlcN6pTKGMVcAEvzALHvSN5qE3hfDbp5RFZOoZnNZFdnp6NWiQMg6o1ZqATzklqnn2LS+3/W62dp
tm0C8c9Yqwee/ZKZb18dpTyIyG4cwTLOy8kg9SFzuW216HZxUsXHVzki43Si0+Lkj1nXRR5I8fSH
JdrML2JJdfuiqB7KpcYGuu6P+BB7y71q1NDxQUPoVSbaRGjNRhZarL392USp/65rluUCg3W8aZpf
FN96mYqVR7260YMy3pZrRYRNl8Au/GyHS3xhB1JuyvOjovDejoIuqdJ6QNSNRtZmR81hqzd9W52H
OdQvTRp1IKbFfM6LbPCMyULpVkmn4O1l3iRh/3waggt8GTU2xr0e1DSTKus0Pm0c05TXf9L5lZwe
kuc2qRHD8DJZoUIU2sGsbfPqbqwyXcxmdYarF/VPdoOmAJI9iRPQE77LGxGMxdNY3kjS576efQRf
vE6kcOX/lqWT0jgnCcBuFz5jF+6WlXZa8mBS/qQnhhifjmdf5iVoQc/pSQa82VhgkMwbypR51N7V
8p86KiIzhldR+70I4W2gwZtbZ13/hsBZ7FzC/EEYhmugNp+XyrkKP2hRSZ1zvm/Kzu3U0SsKw8sW
gYAwIvbdGBhVcopgICDebhwkker6MrwOn9yNGhByYNxYkmztCBsHyPiSZPU5xdfzhKpxjGC1YXyg
+ZOCKaTiW2v1cqo0gj+uHYpLHbK/6eiOB4ZRNBd5zJPHBBH5cyjN8rlOLZyZo/p7zXvQRV0LMC70
+aPNu/uzUUACgwbklLRgs3tNjE/hTDXNebY9TEz02Fvv5R/Ws/Z3cb9yRwLTmz6j7N0ivh+55tl8
+mD+Uy/+v5csXonM/o/is/8PSspS/fnpXK+StVcSssTzqky+/5xRvvyJfzVj9d/YR7wMOH2g9l7k
X//NKPl/VsjgKm1A1YfW338ySkP/DRbQCmKlrgzUb+Ux/KsZqzu/oR/E25K+rY6TPKf5FzRjXwEr
1gQIGTzSV/hO2PVunk2ytSiNHA2yJy0Y4wbaksrdKVWiMnTLCIKMW1htk7s43jnvlzo2Ay3LNLo5
vdrY/k+ztnPpbe7XleNMjZBKAwUEoJ7bStSg12PdAuH3+hwCN2p84QqdfppXx4j/s5HWy+Cnx29b
RZIoI1X2SkehVA8w301pVz2lDSCKt4faxN6XjwISuUKy9dUmbxPic0uZs7bAmSvirXFehnb0JkUX
1EDHPCgxPvenoe3RM3KcO8l2wq9vD783pz8PvwkMi47Ao0nLHWhKnLyDkQVpPOqHJ2pu08GkbpKC
f74UIS34g1wxoBiuJ7WaWmrLFTsJVU77vrLQsPdMO5NoPnAEJIodcSOd3v68za39MiaqLnB9yJS4
RjefZ0hLpkNXl+mYZk3sSrU0BqokxV5btdKjlEE5CeNkuXl71FfKtetOBXQCKnOVUAQpd/2pc1TP
JR7iCnS3ofpsK31/H1F8T4N2GM2Q22EKNa+xSkjkBlmcj29OLl8aRIOGb/OCf/GNEXH9BIVsNjWN
vXLRXaMqeQsVQxzLD6KBXgzBPq4wRE1z7uO3P2BvV6zKI6TO4GdegtXP+z9H62Mgr1Y8S8/UGZuW
MLuhBj5Orqb11cEWBJl5famuqwRhnKliixO0tiqj86I7U0mxzKukBXBmSyaEWKCVJB8qu+Re1PpY
hP6g5xI410gF02vACHY7YYjITZbQxLZGQqDUE1MbZy4mRuhSSaSlaHN1uFf1Rql1NwM9TDoqTbfe
fks3IaHfKIrLnFfPw2RNxfOS6AluG1Ff4G1ldKXtWpE+DDdQruu/VVECPkDWonxfxkU20XUphxKl
MZoLPl5wKORbAiLPjTSETeXDIkPiUO6TMnnfYP423ojaHum3N7WCCWiZ4d1VTSI/FSkdzgecRtAn
tLpI+tgYg/5HXxixOIVauRiwYkKsZLR6HH18rvH2cRbJ/qHQFuImr7ERd1u7tp8UlOFA3/YGXjpK
G2NOEddd75tS3NG5UUcpg52tZF86GYOMXitCcPmNLp4NetnWwzgMFcofYALOc9VXxPUcsgDOFtHk
GUmuvrMA4Hxlmiie2aPa/0lDx5pPvR4ljV8sYR66LWr/f406MCssXYYw84Y8b3+Y+mx9Tore/EIH
clLcSqTmrTC65Uerpgsar0qlfTGycnls0jH6S5nV8cOAEB6u61glfss0u7L9plwW222jufvQZZMa
AyMQxqe5dcLKxSRh/pg2ZYUF3VLJHxdJiqLApqb60c6E/bRYAxOV46Q24kZkdzpJTr6gJFXluE3l
BQYwo2wvjjvbLeoUZWOhcY1dOv5ETIr1wyynMD0vaLD8Db1bwZRFl6jFhsBdYZdnzuAvs2wN75Ck
wwkMExmBgUqVP3FTWnlgqolq9W6F8tTyCSc7eTjjXaObtzFgYf02sQc1bIERjUN6Bt6bPpdho1q4
f+ht75bpmA1uVVnNMx1hS3OtzNHFzdo9MS462M3qZA0t/rL48kCzCJPU6DVScPSksJfR20R9HGH9
Y0ioYIdLQozEV9AU9fQhQjRR9VouGMxRCGTa6h9h4rsyVfkPLc6SKViatKK6E/PgQOBv6L6JEYgX
1XVpkb1usIz5Zm4Xg6OiWynW3LhsPGtcYDPCXXOieSgYdWjj4ipkBSQ47XesLyPlvgbJ7mI8V+r4
KKYwRAZHlR6jAuWCGzWux9JtzMgcH8joG9MvVaGOZ33ol+lkF6ID+qWFbIXOnnnSUMOynBJpEcNI
n6uaJApJhAG4cGkutXNG5MaeH0JrHqUHtenn+fMECWwIShyx6pPAl236K2zjdLpEIwYSo2tZo9mD
frSm/A/cmGwco/4XdeexJDeSdeknwm/QYguETK3VBsZMMiEcDuVwqKefDz0zbVWsmi7r5WyLxQCB
QLhfv/ec70yVukHVLfWLwpE73toDQhWi4SZmHFRkzaWbLbnC15Zp877tDOfVMwdyr1Z/afqjYWZo
TQkzqfOk4WXl4FT2ZZ4wTOyHG16B6NVsF3DxLsK+KE6Nti8T20qj9azyvBeJjtbiARzUXO2cIHcf
a8smxM2eUOQnRhuZ16O94UxzYXYcikAwlnHTRYY++VnlLfvRMllBWDRJQnv1DCe/C1oM1Jan1/Et
lW0RDLGo07T7aHxibYakmVANm9e5PXbkNdlW78lLgkW64ESmpI9DcBwHv+bAAB4cT6pZW4F7KwWh
xjgITVWRFtRnBTE559SQ5rgjctF/qrSngfvMa8AOSIxNu3lZ7enaJtxPHie35SUkO91odimGgjCZ
cKk/dfRU85MkeI3oETMch2TLb3RiRhHidfFMUO/W0oZNYgzIAw5wLRAyp7OQ165qhX1SCxSaR+0t
0PHqsvZfhPbHJ0QY0RWCq/waHtaq4xnfUADA2c0um16jzhZ+Tr6Xw6zdVDzXdTOkNU766Obz2MRZ
N3q7abV8jJuzrH+keZUe5gld2DLVywNhHeo510tzNUbLsI3ExhfOeWSFZVm6SwOfLo0a9hOgnirv
5puSOMvGTSv0e6mPL2JCcKHolcSDguWo8mg8uPYUgFZEKZAPBvP6rJfVkyrGERSVtszLJVN7cl7F
3my7eJ3K96z0sx06wdCMdU5aVUMuwcHoo+hN0EGN1yC778fBK05F60GvidJrmsPpvnDqgzfmWTzN
pn9p9JwCZ3IpDyxAAgFGmiXrsj6Cbwf7HcwqqYtlygmX8cGQSrF33HE/oq9aoqCQdDQ93o0wqzhp
jopWX5Uf4BWe0qB77da8YSlq5/CHkugMggZDFFkehNP1afUe0Zc7TY07HiVBwWTpeOExysiYTAJr
XfatO3/VUfMqRFqdeuhNC/HZ8WiTvwylemwPgTeX1+Vct4wGHXUpVAuhsbTSD3dyrSNM+CaKUYKl
n5Qz59oxSK6s7a9wIsgnMaT10RFkmQwLqIGNNHvUQPxRTzGlitu0eU3nyX9N1do+Oax6CfVleG8s
q7MnqkfFTqC/S8If9kaUXyrVfc1B2u/GriIbDbp/1pRHwy5f6fXcTVGJSUGyS4vtWYmqGvaZYNy2
9ouOktTsiVIiveiM1AbJi5dfqMJ6sivHTeqGvjeWvg5VFQDoEmrixSLsPK4L4sSJG8tiTW0gY+TR
5ltaOEO/S/tsOVq17dyUYe02BByu5a5HFKLjfrS3bM3uw62JTKjtkUQ1Ys46b9enc2jvg6y9q/zF
JyBsTM9UsU+b4v9mKjx2HLurb6HzXACbOsnWbhOyNz/zyb4pEbXb/WrEQ2mpczg060WTBbeF20wJ
Xeer3CYUJw1o6Xv1tqxMebaUO0rfq3as828qxfAzWFeDQME1TXI/mhMTQO5lufrK5xPgkJs49VkN
gixxa6aFyxbkxA/OvsqXET5+5aZ7t0c4U6zrozc5t7oMfpmavzPUi33y4OqNjfk91f6BIm24bQ2T
CIQ6PI42mWWtIb/SsOyJwAy7uHfc23zKxrfZU8bZXfN7wVlXoK/RWQxl2QDTZjT3q2mTn0eI5c5f
q4NDlMIBajDCQ3cb5XZ77c9eTLZUMk/0WQpj2FMNpufCwxbeVOG4B0Jw37h9BmhHfmAMCR+d2roQ
mJ5JPNVHmQcCe154vSk6h6AlbxMXQWqoR8I4z0O0JCrL32CuPi26WRjU9JdtY9q7Ns9+QH6c4m0+
GQ9deiOrLYO17fa16vLL1uJolFL16MH6Uh0leDc1YRJ0lnkknShPnLQKd4hMTI6lrpFEyuZ/HjM3
PWa08rdnX/hvzRIMO3NZvuHQFvAVlp3C2poU/WcrHS+2sfztSI1MmpaIwiJYPlxzI1/5er8a0XBF
mjLr7dJcuxTEU8xiH8b4ZqbnkKmWD2TR6I9174zzDpUsSKSm80fKFYZdvO4R0B8vGqBwDdSOb5mH
+CHO3Xz5tHVHa3AeFpa9LkUvHYq+OBEBst4Xfpo9LsVcv+bohdI48IqOpyYzSZKqk4fEqU22+SuA
17Ayj9JFl1j/okNUhU+uZLrKoY7ZSnn0dTV5O+oTvz6TqWFDRzLI3HyLumAtjsBpuujcrsFwU27d
44OVus0ddCcCd7s0ck7SVPmFzQ7sxhxmqiLue3s+m6KKTsYc5IJkB13y5qhaBDE+buczY1hWJRB/
VbEvsW188xirgC2iBpyTL9HPHmf9CBRZu1MsUGAycMvcKT+oaQg+Ij27dqzqxRvPAPGsG0WHh8do
mOlTacox24E/tB/CpaiaxDGs8sYcFgYHPT6jH9ZENuJjSgcKNIPyVJEQjCFwIxReme7b3iYOEy/h
MO1WfAQYyr0V4QtKAkuh22jNF469j61kfJFEtG6K2ARPA+ilzsuRPFGM/oiVx4jg1dHIvxHN2iQN
Kjebd4Db2+GYNXBEYl8bxdlyxuYjc5xlP3mp/TIQL2AfSm2o1ykK+n4HEIqnFNg9zaoJnNCKuyXz
r4rKgWW02mPPf87rnjedrSvgbKflix8sxUuRSV5Uy66DJyuc2cbCQYRkW2J8rHZrmvYgYVTJswLc
EhepobukXYL6Ll+6yN1nOs3ZGzIxc3HUlR9EUoY+am6rPVl2BQt1QCD8K7WD4kNO9XgP32n6CBu3
O1e6XRze7bpz9kEVea9Dn5LtVtXdehTKagaK7TWYk3aiUUbcb+QPSbFq63PMQW65KaJWIhYzeLUE
YBJ5tuFxMNQbPoU8L+YYVxgIHlyQLD/FCEiJAy45i4lGlnqlGw4Fibv2I8cV7XrdXhREaB5MR5P7
1oeL+2HK1HtyfNkqsohdt0mKEVlzLMhipUWljYmVa95IbIw9p5++rjEUrbUiZWbwR+vBrYLhPks9
WVworvJQTVQHsZxSYzy6RHayX+KXBy2q9BQXTrh+ptJr7hcja2XSeVn1kjZ29zVW5norALXCvAZL
4PEyZN2TLGHuc53cmzD5RlG58wxYHrtMk3dJLeNTtGALQ4ERpZ774RPTsnDjdvFlKGbqbLmpdGNu
SEEZyofiuy5m5147LYcgdwiU2lEjrG/h2nSE5oQB8iLFFIJMbrutnkGYWEFs1bL+aWjtwmzN+u5h
rGYOqOYKOjUmgrzL9lVVmz87olzWJF3MKUiICfTxXxVNs+7nBco7cKdpYbgEJPOKTHk8nK03G+/V
GOIRtFYDlEAP0wwIaYjJ4zALY26Y35N0HQ/DwqmKGGVD7PNpG9gPVegcOPqyX+RTmQWJY1feA8Sw
MiTAubOfmei7fKwKNUe1oc2teEv/G065b5Lmbth9ex71uGSHZcjIKS5R5p4l6DfrIPIScsnqD+Vw
FKMdLddeRahZHPl2+WIwDA3ioHTz+4C61QIfMfXN3lsnBemlCyE7NY6sYcn1PUcjoxfrr5Aw1/wY
NWlNkT+OxkOYm3MYmyrAtW+nRGYevLafnn2j95skiLhNKuy6u7dwXguk3DRST8DJA3nEmVTd98Mc
IX2YlZnue5GPBS+WTeN4ZBxaQh9SrOcpezjntfGwStIZk6n1w9e0oEuZ4JKkvZFVEMQOykoF7f1/
i0r+ppf9F48VUiQTVRU+dTqTW+/3zy1Cv3F9glNlvqvq2XyAt1meF2WT3biyQzAm15sM2onIK2V4
VGIDAYZ0Q35gdrD81niyleiuibnP/wnA9pcuLf8unBKbqH4jAW36lj+2/orIU0IIpuS2s7wjzyKn
qSEVuNFZsacgM/87YQBeEGwShHxZzNNAvv0L7fCHTjt59L2vZ8JTIg9wp53izxzpPpwgWmApiJzj
f37sv6kf/nW5DT0LloO5OdCtP98dJpjMLkyPKCEgjupH16R9+CIz9J9unhvLB/pPS/zoxhlBqDf4
/9Dp/Ju26qZrRXyGIDRA5f7nq9fEKtBmZKywsIjHIfsIEAjfPBo1FqP/fKN/+RrRLpI+hsgQ6BCQ
398mGATnilVvl5p79AGddMDnEJC9swZ/wghRZfv/fL2/ubXtplA2AyNAGLX9+R++x0CryvRamvt2
QOgOBoH5kt89K7FhzP/wHf7lUiG/HMsBzhxtStffwZ+o2IIepSCXykI/CUyqmpps1cRZrf+T/vFf
jSz/n4PIP40r/79TwW2EgH8vWH8ZWT79KLbYyz8PLe3t7/xfGZz3P8wd+caJO0OPvulT/vfQMgr+
Z9O+AWRFaunhnvv3zNI2kcFtTX6yWgHE/HFmyYeh3kCzhsgctzi+0/9mZvnbC7JlbyJIZiIGBoIl
4vc5oYcjsZRhqU6jNIbrEtEZHKfV9+ISttE/iZJ/+6FtFwtR/DFDY+JK0NBvU62iNgrgiE53kjm5
5wY8+pNRzNlupXtxIsua0/Qfvoi/2Tn+7oIbBhLBYABs5HcSfWnpxgn7ogcIb1ABRW5h3KBxJ9zJ
rOq7LfLwHy7425q53SE6MX5yW+bKZjz480+7gZVRlzPJwVJvgGd8FMGlCXzhjii2JWnSPDtoW7fw
VlHC/Od73T76j2oLn0nhJr+DkYUW76/i8txIa8vseKSlUxIAmdmHysj/6Sp/eV+4CjfG0ySzYwMV
/PkGpbO6iPy4SjePw0URdB5bgmEf+q6Q2T88zO2zfr+jkCkXMhswOMjY/3yttG28eh2m7jRNzV5X
M0XbqB61kwIUFikim/QfPCN/d3P4NhjiMWFDgfpbneFMPTO1THYnei2awjbPT+Y8Gccl8L7+85eF
F/l3dYy/8ZhDDNh8Y5QPv7vui2IdMj9qxqMIp/HaFpXxTtelXqH5Det9J0tgaggrnX3jzmGZ0JeA
mIumNY5K1/gJvtn4qJex/9mXK8KhqBJw12hdBsahsGAYJ5Aa9XSgUpjT2GDrA96olvExt1VBm92q
cpTqVmc9Zp2ab+zVxhSku2J5m8YUlzpCc+Jn18ax7kWnmGoMheE8mkPhcoRABaliBrd2EDe1RdIe
eexgswLydscdU5c6vRI5U5RTVTpodsaBuEfYdKt9b+WZnUsi3f2+yZiVksxCvVoYLqyRYpTAE9fa
Noogjvi31gkd7fDN7tJmOmHgDeYDWqNBvNq5LZY2ZvYQtLFy1pyTpu6rZqiTUmF+vu0CI1pwB9de
O73qye88L14dkU6XI0qtEVVsGuaSKalPhIghoqjYOV3dvYfMUYf9atkjLUGn6yJKTvp+1XtdAnUk
iHpsO3VYarrfCDNlEFxNpquMW7NczPGqcaJcHRwOtMWFtm3jqatSSCJ+KzUnkIbu/6HOG31n8ywL
OuNZRjRhOIQkAZUEF15Q1/YfXWp6UGkzZ22ammdS2aDuBgzKsR/hIb008MBNB8csV5Isi7bsDovX
WuoSJqacEguECK0MkLEQVMzab/ckdHQc2BxpRklhZr35aNZOUMYFQebk0EeZ7cTlaAr9ZpNy8NxE
KtAvWb3atIdzLJhx1i4c4ggirsdLwhW98BpIeeQeRd7Vxa6GyrZJU6fajKWfZ/0hyDJz+XRz0REi
jMfOLy74YPduNLK82ElTQnPE10yuKAeNeb2Pwib1npesByhY5yTg7YWdCXlpeevCMExXFjZ+FU1B
9GHRLTWGuKOzFV3lk+kUuzBj3M0B0O30ceyCPLowAanD0p1Bc90o6YSaZrTj6Z7/lHNEYgjRkwWc
W3MFOtSu7TLBxVCU1Q7wGio8s2PSk9jGyLgVTaGK7kXehPqqz8bJfKnpe5Bg2NnRjR4qEG02He3+
gbSASN05C69nIjKvfu5b5i+JpJZs6ZhOk7PHPKVfHbES7E5vecxpxKKyeA1zV1wziu/KuK3SoD65
2NDzhxEv4bqb+XnIxDH15J5d6TjXeZUjMHQk42X4h6Zd7cKZzLUn3vboORsM30FcZA7PTUHs+d6A
zzjFTeTNiBFS/PF+xhAQodSxisz8Z0doB5gXwYJ4o/ogqC5ThpMNXY1hWhlpd1597/stRoisa8Ep
D7OVtrG52PR0EZS31nxyRjkF3GcgDCdeNpi2PUq3Orga4vqOpudyMyhRtmQvi6lM+qGeZOwJyyhP
qTUJ/CUrpsyklJKY69qTgU4cqSZ941SLyem8nOSvZcjn4yhHQxFeEpaftUlOQeJmQY/lsZcpefCB
oe9awp6bQ6GK4at2/PTTLPFv7VAYL1Vi2hJRfBDURblTQTiwsJWzJXbCVvq+NUroglZqGb88dBHt
UZPL+drmpdQXPkMLDZc5ox2bWUvB7ACjb9ywIPWIKcpVHegdhfehnHObA/LCaKUCa3WnjKGXMWdD
tIyOuU40k/KsDaFjehBBKpU65yh0CnpqjiHqZDbQqmDRTAVmMPYm55qWST4kAxkgz6Ye5scWCJ9N
akTeVweCzWrjpi6E0SQr9q7bPNo4uH4RRUDm9Rwh7qiD4hX5SQZr2y6sL7o+/Y9x7Wk6mfSe+wMK
3e5RUzIxWQ5ym1JlEbLe1WxJ7XWmhnw/21KksQOaHq0FOFQ37kK3pQFf0V0nuTQS2J2Y3MbB6jvn
oEq5j2YcNDiFIXB/dOZmJWMhtWmJKzxYcdkWLR2bFktDgprHvWamUo8JI5X1ql79mtEiB6BnePby
11o21WfT2uWhdof5PfLn9sjeJ9+8Rq1vlooYA6qNYhQHVRFu39nEpiVV6c1np0HCmQyOZhhoGxbf
NnHD+WEsU2c8dcNkfDOuDG+pvTOVFMFcvHuNDN8rp++fBprWSywact4R2BQwalQqHOdoF8vwNUkj
zRPanVmbYEss7wsDBjCPsnG6WNpd+cu2auKGaZxqnlyj2hdG3fQewzz0Hlc1tR+Lme2dYmh2uh1C
fJRptsRW6fSfVeGIK4x3BwEFLxFpo6Z4km343NadeDLwHFzKaU4Yc72DvDjYQ1XsUljvdJls510W
nfFq9pH/OqzeFT1HfW20DLximAbqalCepANWzjttC9UnCERqprldnl8NRjuBQNDyoRPGeind9dq2
G72TBIJcWxtSgK6Tvd4VnT+cwJlUcUBOQ4JVJThEzMhfbWntJyd/aMM2uJMh/Ii9U83ed7fY5e2Q
WvLCbKzZw1dJYyoMIFboNZLM552GGHbxzEthoaF1ZPjkVDiZyTC4J/1OX7jW6LqJMurLsvEvuYXs
gpiWbcVdg3f0ld51g30ERqbE2W0wd2jjssl1G/eV7n91TOO+DEzxvxBXWukhWEamp/n8WkzBd9mM
44Ubrc6dqivzJNG87BBadL9gbprTblIlmHx/7jO5ndAZ7mKByiHJMMgOh8VimmMM1mubtuZN2Vb5
zuu94cIIV/rJxbQS8ctoyDhVUaD2q+O1TFc9c3lyhnHNj8wesl9FpRtMzyLy7wOeyw0GNP/BnPMv
WZoeC4ubDZeymrPr1g6y9a5v++gKR+xwsMkFo1DqBhuRTrU4N11PNc5+lBUXkSmyfVpYKeyScHIs
TEByDQ+LZTNCRoFAB7rUQ6kvXbOBXavdrjWPw1RuQYSIw/gFh3mCskPb+wkw0H1LjKWbVMUkrUNV
+QXsiGFZ8gRtiI+ezLKzPsFeL6wYMQyYIWYGt8RrC5lQYnlvLYSTbdDfjFduPeu3VpQqfKcI6l/D
ppnqRyGF9SmHtulPoIyn6QBaYW5vcitrmDuN/Xif+fhNE7muVXkbdEG/HldXRMXZQOIyvgOCsdyf
2DOUc15aZ37rBS4KJmuRvpg7y2LsPhtWgQzIzOnXgjljFDAy8Y9TKuwDCUfDI4yZTQ5XFvBjHFsE
R2EEVF2TKcnMslriGYXtkbHhOUY079KBm0rsuZDvaeugPJgoTlAZdugtOprt33LIxusSVv8FtU77
gBSvtx4ML2Jzx35ffc8ZbbY4dHKn3kcskgHz6VLemWqJ3mwRYUNx2rp9TVPZ7FXngxkmBkA/9x5n
8YQxCAcfZUYSa9c40zJmiIua2AfkgcyMl6tOcEMR2j6mZfFF/1Dfd6oeT5HYNpeFiOcDOiwkKki6
YuACXD0lgmHTOI0vwi2XL0WrHgkVyYxXpqHT27W1cZcprDF9YoVwWC9lmFISQmJPyx+Ev7Rkr3q9
z6B1scrbsCyNJx84xJxQ1LImzgucgtsKbPYArdjJ3vjFUu2SC6Nf58EId3ll00FMDQ4JGsXrHcmJ
rCsmM2h4eNSxhXauuggYeFwaXfTQ0MWPYhGk7fMSkhfCdHqsDzhv9eXg91FiuUOrEleAkFsaazoi
/JnPso7k/cqpnZ+0D6Jo8JiKGuQHMilNL31RvgpQpSTdl8tLV6BeZvUUVzjwhrgxUAr02XYSm3Jp
PxulUcWLT3URBGtDEaQpsOecgJrRnvyXXkb3ku2MeBZb7dug777nuvd5Dpx/TprQF15JlCca0eWr
zNscCVh1rJEnnNe+eTet9NJRLiIBaZ/LtDh4cyBZx2uBwm64ajkc7nxfXGap5X5XwjxbhU89G9bH
FMJRUTGKNsLy6GXWLRk1LDsRW2pQZ6+CFiboKxvpRDv0hzw1D4TQxnA1ghtjUId0Dlw3dtEUZD7S
FeyLR9+WL1Tq7m40LJgaTk7+86KSLEwPZmnerSC5Y2S3DUXQVP7oIgslaSAvPeE+WeDTn/NxVbHV
EjxruFZ1zCKqf4qu7lzY4d1isl7HVQPubyWHJLbcOnphcMLUNqO6Ttf2FjnXJfuEiiFYzqfO9us4
o7y/rmmi7e0aNJOenCH5V+Z9Ns7Tw8ZEScouP/Vp4J2N3puOhhaPHWVXLOv8Iuxzvhdd6mScJvvk
QoIjBKR7cUA4hSV/F1Emo6qgrw9DWwEcFs6jyvlhl5oqL+6ktb5HQXdjuR1Ht2rKvvj4ZW9VilyT
HKSZ27e/LLO8ZLil71aloiGxAnHVB9FBOoOVdHYzUxyq6EJEXJOpb8qgLf/019E+o9H14sJcigPD
8dTmSyUQZ2k8pBLq3qynx6ww+gOhSdeMqodruHHO41DBXyHGqUFk0dqbvF+YTxVdDWdXVp5bbsLK
yd0b2jmbOtP+Dq9rjoKN4wi/cdNtj3kxTK+FRJ3BBVX+KvuFrCZ0aVnMpP1GAHx4cuqAWCPKooLP
Wz9DS/wyXWnRalAqO9dMazBfqt1iDP7WpD+o0eWwiMb2Q0eeuJ45Vu/WAl2TdsS+7ACmVEMkykQY
eKOiF7FOb6xROnaLOdq7hd3uh2DhEEe+VAJs/XatpRFrwpevg8qQV0y4QTbQYdijTjd+MZxjFfan
9mYN5Dc/tStIjg+lw+yXmu7aqiljLULe/OBMc/CR0/dTZ1bBVdTIZ6GZoTOyHA9iKKI402jIa4+u
YGu8DirfV6XWL1KbTblPRQHx0Zg4RrfOa6k3ua6TfWeMo3ZNGB04Y2ASnMPoljip5tEiCO5CSGKG
5cLvJNOVE+MoFAf43iJ2RP/gb5JsVqgUui5hqj83A/VdoEcqucx4Hd08vSTroHsKhGcedJadCqFY
GLt+xPabufX9bA9u4nNgjaHOPArEe0hsnBe0VM+RX4QAgy3nIujmSw8hX+yjXo/nWoUMGN36nY5R
/VWL/JylfXtTkX1M7h1vXZNCezayB11lH80qqh1yY6QbQ8qWG2jrw0pl9Ab5IWBE6czVB9c497XI
dpguzC8F6+8wUfROjM/b5cQbq44CvRxHJIDa7MguLSgznZ5JhRvPcGzqT5BU0rn2iafq97yuKYYK
Mw0DJBWDlzj+yuSUBpYdV3Zn7QUCcUopMd1ag1D3DPAnsWv9vk3SMJQfXslHzbrzTiLrxf0WU3tN
3R8mw1A96sFZ+RIQBXxahenfWNHg81DL+qlqIu0zzOyrY5ptTeKFgv+2nRSGuZ7eeM6pwuaekKct
e3ry1iGLJnUafGf+CqYFiQ2KGlSTgX9R231/ylunORZM3cdElYO6WKoRfGylyukVjZEN/9EU3l2H
Yn5OtM7lnViXx4wmHAgrX15pQSGRkKqXbcmpBroUZcjiuGimjDn4dfQNWVbIZFkY+OzNvul3wIdy
AggL835oZpprflbKZ/ps3ru0Bo1aeDW7xGzy5dtaJjST66IfabEQjOb7NQwyiBv6wM7W1Xt2p1An
gW92+pQNtjleum03/Og4DbxLk4l5MjLOunfcebB4f1cpkkHwfqNwSEsDeL7Kr4Im06BRDTHoeFw6
82FcI5EmLt3c9cLb2q6ARTOzACSPwV3VSG1ijfwwYHObIySqWEVRhKzKtVmwQxehi2tFNNAoXtvY
qFHNIpNmdj8ARg8Yc9PVj3Ot1IrGeHMRMggor9a09qv96uawABcx1BGcUbfafhNSniel3PEAqkWh
Bm+L/nseIob8czEp/1h7I8cKlU02Z9jZImXOb6zbdq7xCizNOJEbTSbdm636/KPLLOpJq0Q7w9Rd
zjRnOXxlnGJs+VA0Y1NzAp7ERHWZAWAZQhpVcYmk0osR5hhlbLSpqxK/pt2+80wVvTey7D3e92l+
NVJ0Sid3KNZ71fJaseFGVRMrbxyCf0mA+zOeCtTkuVHm/kGEiFkOeqLqPziFFv7OH81KJmtfUaUg
F2juHFeuX1brt2OytPCiz+jvXfNgerk4Eqa0OPEcivJ6EYSd7ocu9z68nDQ/cmWDtTrTxkU1WOSo
luK6U6ZGUzyZKKvCMhj3sK0dhz8N2s9FeS3C4hn3csaTDpK1zVljnDYVTVypdvgUBdlUcSi84nlF
0Y2px9dUN7M51tvT8NxNMUYXJ65S1op4bi03JHyjIWRkIAGqS4auG+89KQHXdU1Hj4Z/RLkmwVQF
t41Fn3Rfd9DNUfU2m23foW/4TCuxv58cbRm8EXSseXWLdjkEa1kcU5roLT1gGhCxbzn6tRt7FP5r
ZM7DVn402FSHHtVDISHjHXRtqOIUMht4JhOhqDn8iJKcCiXXN1I65pp0VsuZziYL+Ncaznm1r/rB
vm3pB/ziR+caKEpafNdrY+cXAmfessM+wx2E0h3C3TD1w5OR4nlo7NG6wjYYsnMjSa9QvLTha9f3
wWWtXKQqkWqmc+vL5iOi/wfxBkHXUii0sh2CWnh9yxzEqd0u7/7ktafMBwLKr9jNLTSrTeXj5MAf
v6Pgpt9UjoW+AcA3GDcEYW5awGlrScFp9wFuGlvmi1c1hRubIxSYHcCe9RMHcH5NPyz92aqWYL0a
jzlKti5DllZZwGGSZV5o79tjtbxDgRw/ifojMcrCxsQ2rtaOLxU3kcfccS4YwmOn6uMhL1fEbaYR
Qo9gazUPI3kg1r6NquCLCtEfYnMI5L1PkQVxQ3Vtgzg/mh58s/GmWLrd6LPU+iNi92BsTgtTP17K
CfM7AvOopDrNXNO/87c165gCfKqSvBAclbtclmnizBPmoTGaJU0Iq7HYaGcfbKwyjfJV96UtLwhf
K98q2roPne9i8XY7z7716DGPcZohyEsyM0Ia3VZrT6WaRhtqNtdwyIQOCFuc0dx/Rc5snhvwRly3
4vnGQaj5GSIdX8rYbo2iwUsAlW0fOePaJCr1iyu2dKpIrTvhcsBmf4kNIddfygtwMPW2VXE+LPym
PWGTsc6rpezvoB2Q1drWpPWvQKe+d+7z2ZthhhXBiSjSaN3x1qOthsqhv/sK2M9hrNs5T+ZlZfmq
HLO76/vOfKMTrD/5ZSPHIBfZ+zmUKPpYv3tNBqa/FNktx6oCUXnYZUnEBsSyJaz6KayN5i1nHQEw
V6BEZaxgyp+0s1Mg9KKli8BdiUsh0agmmSZ9Nab3go89qwNekFHL5hbZr1PtbIOg1jjVwaKI0m3n
Tx+fFWa/oiVsemDS3iaZa60PNbVFubOrGQfG/2LvPJYjR7Zs+y89xzUIhxr0JBQigmSSTIoUExhT
QSuHcuBv3re8H3sL1f2sM4I0hvGO2yytalBW6eGAw/34OWev3cwWfiW47oFwQEPa/MmstHuOw0g+
ZZ4oEnbjGI1KYcbOY5WEHIoJn/kXmQIBR+bhJMkqMjWBk/dAKg/tWh19y5EqSTo+U1IIjaqFGXRm
ZN/aacTKQ5rSspMVea/T5Dx73wSF259aY5WgABCqjeuqJB214hRP3ZWcJ5hDuY9JbuBOmVPsbBGO
XNJE9JKnky0xHdWNawBGMgzctPYOTMhiFNsafltj3jxE2ciCG6lv/yamW1pLphxtQTV5KAe4g1w7
pGLKVY2Ixt3Yg5r0FY0werknEIlI6tdRQeNm4ze73BuNwB09wp/R0CyTALVqqLlUuvZlVhx4Gwof
Nnnmpf4T0CHHbaI0KqRA+tBPaDsqL0s2Dhl9a6N1PR9uUtZtu3KnnIoc0r8EEIFVlfnTPAr5dRCR
/ZPVVU7ryejkl5K7zOcybDhp6POb+fho6L5SeoJVcOxSU9wW9Io6R7tBN7Mr8JW8lZ3HhpPZnTGT
k/RIOKmoY4X5Y6Hndwk9qeRVhi76WXdx83UYuyUwV+Y47xxj6d+WcVXTWm+p7otIUXeR3+DSdxdR
DR5fsrqJnkkL8iCcPp6mraI142eUcy14aEXrIdLpK1LGozT1cUsrLrrTtDWkuavKemjp+XZFvINN
Zlk7NAFNgv+xS6wtxcDBWpUWLHtPtuIb10OlbcpsGpybGBueEhFQopJ2Kylv1rsic7V6XRr5RKTh
kKEk6MY+mWwn/mdX05QO1soYuB3d+o3R/hgMoMg73y2rr5QTmmonu34KtxGVs4bUE2fZgUNiclnn
uekcuRejzoxzhuWywBlCtcOai23H6vjeoD+gV7ywljsLrZrfG+ROhE9JgyzJje05wup+jIzVHJNs
JVy2zepuoqF1IB1qhGg1CpU/ovtxvxYdTau7sQi58VEPpjrB02zKfS+87gvSmLG6zsyx97alWRmE
W3VVFpvIljRck9JETjSnbKQHbqI4Ic6CdsFNOkmDRTF6qroNvbH81VnDMH4uHG32dy2Kv2SHGkv7
5pixp1AICUI1cq5ptiJxM2k7h6X1I84r8cXgIEQeWiGp+0wBgO+8hfrpP+Lt4RHlY26fYLcXz7eF
jivVyqNjO2bjsMx+VXSotdeDTUp6I7qQFmdHlwBZBZXgtJIGJGlW9zGM/flHZJqL4wrw8yfpNWm9
K+tikqs+laSGuBzq2KB0OI7RbDnmYkX1Vec4iuz4StZxm97yeG0DiwISw2NFVZT+WsP4jnu5R+97
qchHVEpaLwSfOuXRolseNYrfdq2rIb1rRpsMYRj5XJxVP0XUtD0x1ZjZmSEbCnXWAzFAO6+xl/dy
LGwwLllZkYNPDRGReZXmuqY2zKi+LnOt8ViMafYQcYa4q7QYScxQLTa8VUOi3NhJ3wgDrga+g1oh
cT5bPq3s2yLM5dOgIcbZNHNr/sQiJQe9KudLrl6v2n9oq+AaBEoJcwMTiOxpA4ltaLazQKz3XT/a
3xy4cl+yplNfpMd9okj09JJT3Zk4m2YVKOg8fi7UuN5SBT8dEFUP1ANN6/YiNPqXWO86hCSUXbV6
o0m6oq4Hb1Cw4A2uPkFSWmRpyj4vLin5X/Wx8DMEfdgmlGJ6us6x2laFRIxie7/Xa2N4ZJVrm7r3
mi15vPIC8fRV15GPwYKgT5l730LeWX7KX72M2FI6E9FFt3dF6bTYhIXpPbm/fP9+v8zrN4k1C8h3
8uNcy6BVnQ7jNFWhjYaOMN3kjGrwh19Fi62DSsI6GJIkvsDrfv0EGY92SZr1CHRpWjsdj222o5Ca
dHu9K8sNpVfzqU1KuXKaUDy/P7VzrjSLho5egiv+TaeTeT63zG5cKOhTt8/8zA4SBNLBqNp219DQ
xYhgPLdk0Mord8Kwx/DseWMaQ3uUZu0+vP9T3nrKJmQNw+L3EP2evcy8plWAKnC/L4r0oNvV77ga
v4U5rre1/m+sGxqmDTwhaO6CmnL6gKmbzpEbed3ejMJ0r8La3muFbVwg0721OumdBEFIIzPI5LPX
KAURGSLijmQU7VN8af2VWxrywlzeemw019LHZQNsc62zxxZDLp8M9KP7CVRFGMjM19q7ySdBexWR
nqs2NPRT7X3/XZ2vULo2oVDRmO07lo1NzNJe9teH59Q6d9Ba6QF3mu6PazvQlcgpxdm2Rh59oRn7
vAOfhMTSg0efKnBj24afcjqa10eZ9HDzDqj6FS9li6gWWZqebmm41w++PhIYgeZ6MtvW/olqmmiu
cKx9WGbptrRUfW0SP35+/wm8+nD++VGEqWy2eIxAyjv7UQiqdfIxKogmmpvbXMoHa8hI85vztOYm
UW/rWAy3oqIRxM2prXdlE+76Kbn0Cb/xLiw2QbZadlyqjufnzAy0zsZqK7BVGwVYZ1Z/ijQd7/XO
cS5oAM5XNHOG62PR+Qs202Dqp3NWKKdQss5YNVLiWFdtbx5QL5sXwIdvTYgXjXKUDVB3vbPFNXaU
aMRiDZY4OunIYUg8Yi/YyBFQrBEF5Ptv8q3hlsHY3l20bf9wlf5ay5gu0o9oDFMwoyehEyWikc2a
b7zIbYL3R3rj8dFwDw4KeBQL+rzdWflaqbmz3gWmN9DQYunkAYxC7d4f5Y35OI7HR8lZtaAczza3
wiD25zraBaLLxz/SSb29H+nqF/Yklzxf3pqQ77Lt4JnJwXgOi7TGkSqZoL6qC31ekyH7ahVVtX1/
Pm8MgoWNi7cMWyjY7LPTF0Ey+Krah+4017/TBBPQSXT9x1+NC9wLqKZOxAYR6HRlI0ec6AdEFj+D
nl6VQsTHMvflhUDiramYBhYOfDt0SZvLXv7XUvNIESG0RDFPcxwaai8rjwbJkY8vAGBii2DJcrAQ
Piff5ZzftSbjKWixoblPjEImiNcc7TqleWC48PWcHz9sCd5CRNNNjJbg6Z49OKvs9N5KMB8nmkfM
3dCEqG9MdNvqGPXT8JA1shwvHHlvPEYuL5w6fEQCTN7ZimB1Z5LeExWkqTN9MuJiDNJJeJc41G8N
A0fScDi8iY7Ms6nNSQVP36OWO9D13tzXVKCgV7R6ecmI5o0vdjnjTCioHG+INE6XRVX4ZC/8cAxc
Rw3fEYx2v5CATj+TwZ2v3v+YXg9l2DawXFYG6rFXojEy3GQCyYgGhWdbgWVNOkr6rg6qmhTV+0O9
fnzcRBZipbkg4HT77LBo/FANVMT8wB+dFEdjWmghzVe/3x/l9YRMWP3ks5EDCKLls08q8ekyadzJ
CMJeT6FGlOrKbBxnnYmi/fLvDMUmwZbnccU521g71c9ZHdpGILS6R19fUCQGurFxrcy+8OyW4OFv
8QHXGR1dDPsdxTaHtM/piiB70ce6SIFoAv9a9YPRK2zfc/NFxjSib4eqeyxnmhfQx2YXdo/Xr41L
AF+zywlPIH5uYkYDvYM9Y2gE0krzB5gO2E8OuvnhnZAeSw5Cf7m3kSw7+7Yoe+q2MiI3KMgE7cvZ
Da9NE67W+2/sjbksG/qii/nnfng2ilAOrRMo5IPCDoeNmWXdVkdJ8OGoiOOP6FsQCBKhnntU0F/K
61K6yxNLkGjro2MAJ4jT6aPyl4VVR5xHKdtmTXjnZFuaevOWsiyohxbRtJxEthHKctGjXHREev3k
ODhIXIA5RPaJh8PpAqzHanBLMdlL7TfC8CYpd3qvTxcOj7dGcdk8lw3CNc3zL4rye426VdqBWEqT
EcrlNR2/l6x+3xoFAQ9CLHNZae7Z9mroBe12focLn5GOW+4tv8I41TfvL7XX+xAZFx2hnQAiiMDs
7DqgZVTGI7+0A7pWu9vIKr1rywd0NhU5DpPvj/XGhICNLsI9tj0+0bOXU6qkpiLjikBf2kDXMB0U
RrGWNXx4YQvI4ywD7l7sBd753jqE0IzzUQRY+kzwiGwauWg0vfCRvo4gCOzoMSGT41Kuc87OCSsq
etIhNbOZPPuqFQinmyHW1xT0yn2lK/3CeG88PXTMGGY6SzjJze10aVtSCoQqOtJtTklUOh6EOV+E
F97R61nZ5OIQqZGeIuY5v8SwrXH++SlNnfDuksMIOr9c04ETwmcthmnY0nraZRduTstPPz02SLct
hjJL7E8P5bJI/4ovC7MfPCrwdoATsyE/Z+280Lz63i32IqXfBGKwBIydhxaaNo+kurgr5mpoL8x9
eWPnP4MADSLu4sqHpOP0Z/S549GyU9tB4cj2SL+WcWtDfdxBeVP3whjUbWM1Hz+3SESgOuEj94nh
z4NCyFrUVbPcDlJkiABXlo7Mcuy37396/5iGns7Ncyy2RLJzZOgA1p/ODUaGljaJ3gaJHGnclK5d
qx0txIvEp/TCT2CVMm+tJSIUG8ztqzmgySH7CTBUMw6OO9BD45QLf8mO7UECCa/gdNedq8RhKlT3
3HWJUmtgqE60ta1FNONHIwBAieMAxWh7doaDQQK2//A7QxHI4cUf8qnchE/nlXVtY+N8DSHCa+UG
bcFVVBBRK3fSD1y9Peyvp+RCMPr6G2FM2yJPri+CVWGejgnQp3FqlJyBX6TzZ2J5bV3qk/9iFN7w
y5O9deHe8MZ4BIm8NvIkZORejVfNaWxOGt6S3Pk3PfKw3VCF2nbSbfvo0UP58P5ieX0mcBAwQyZH
Zo4C6en8EiWgfeSiDVqZFgc6xmFo0p9MX2V4KSH3emrIjDl/Fh8M/JbMsyOBkB6ZqJazLMGm/snL
CH/jrow+hcRHoP0c8eH4jbwxURUHneEI8hmnU+vdgSIw7LMgqXTniOYFEDk2zpdyM6/3at/Ci4ew
3vV1ihpn08rJ5c9JMsrA7lT+RSGqAR4XpRe2zVejOCbXB8MgFOHoZvmfTiavY5WZNG4HOjzpK0F+
YO9Lwzl8cDUwCiEvaQbMZwC6ne2KKHKW4m87BFRR8z0iuXjvewmdNPngBO8P9daEKFewD3B5ddA/
nE1ojqRjxOYQqNA2nzLs2g5aU1Sbj4/iCOJe4QMd5xGejtK3tMmi8hyCUKfHC7878ayaQnYXdqa3
JsN9iOSmwU2Bvel0GDpaerfWvD6gDUhsVYRDAbCe8oPJei4JmDCRx6DyACTAOFsDQ5X1qhxymK8Q
OHdd2Awbr6PL4eOPzOWSIBjHFOJ8R0BjaaeO8Hua5qvogXb9aNWNU/rj46OwjIH7sY8vpbjTJzaJ
iW5J+sdJBscNTVuyxWMxUfnuw8MsJ7y9RDhg3s8RLeGsEdWpZAimJlLVsSwLR11HiVvUHx8ISgR7
ADdSMkznldSqC2eDzsQ+mC0vutFo4NmlylUXot1Xd26y+JTdyM7RYspOcP596giFvKLqA42IO91F
Vmyk27go6/JGRZV5l0f6AH25HXRnbWYArT/+0S63ffJMyEFsDJBP31o5oEYakZEHvayrT6aNOhED
oEvZ1H/S2ScBzFKswJkSl/KFbnCOGUBDrRTE2z6ocis9mpFInrNSM/rdHMv4PjYVxU3bi79W0CO2
uBT6WztL/AvPenmWZz+C3D0QAvJn8GHOc+7DkJGfcZIxsMO5+hS3bbWjcS48mAohEs0NzXjnInq5
ZGH66kCmUkxKipiU/A2H5NmHwbxDvkx/CMpyiK4zRFYb3R60mw7p0oVbxltD8ZyRk/JS6QU5u2XY
he8hKoIhHdvUr+h0GdufEzrW67aI8kux71uPkyylz/tk5XjibIssp6ymxGQMQeN76X7mIL4u5QSk
wOyMelcnDS+61fNfH/7+WUakwpY0kcH5ebpgPfo6KS8PA2nLwrhPw37cln6rPr4xL5dqnKOJ7slM
nT1IN4uUZctoDLpspO+o1turGJH0hde1vPnzBcnnwBFDhLhsm6dz4Vvok0xKtn8Ae3siBQ+nNLom
qpWo6RLflFqZ/Pn446N7ZzEfgGrCV386pLLwm8a5eAh06OlPVCzNDUoD5+u/MwpRNgNwtz6H0HSU
G+AdcEhPaI0P/iyaTZRfhEq9cUYTof3PKGfZj6SQpYUwbAjqMLQQ/dPw04+mv/noXCyoVWQL2Loo
OpwvBUVLEj2YSR9QbQX7VVt0sxq9eWGU118uRVSWAsEGJjwkyk/fS87pYMrGgtCPKRd9u95mKiEZ
ZFH24TwOZUBB3RbvLZN653nHA97VXaNninfTgajNgfIdMPm1L4Tqr881DOT4ekzOUHxCrbPNAQcW
u3VDTDQzNTuCFk9J9hpBbINaOenLr16o34XFECLQyKv/9p2EqBX9ru7+6wv62/7s9cLAK8AgsvLY
5Ymrlof9V0bCKwph4NvBHtGino40SA39NNbb9xfG62I8T/LvYc429nQyKQ7iPhh4SKkpRKYTojKy
Oz2U/E0Upfa2yHx82mVXQAqfYxQ0NBbDyZbf3v8lb8136X9iw6I1iejodL6JjFi8SdgHGe6vK3Tn
4t7XKufp/VFe7/dcvpCdcS8imHxl0OLVypd6NvUB+Zwx+2RWGoSDCdeKb5wu6iqdtMHbSpvm5Qvn
9hvTo/rvCHO5bC5r6nR6rSyLzrP6LhjGqLl1ulDbWFbmXlixy0M63YzpH6a+x+zoSWI/Ph1ljNOw
0Kt2iYQwIkxjdDkLwz2gv/WSm/1bQ1HRoEePzBkFpLOhunwW45Cx7/uxhl5B6woSxPT+y8HwPprt
IG9EvZJuIx4h/Xln32Hoy6En5zYEXRzdJBmN9poyfleEmqDHzO37K+SNF0Xynl4DQh1Bl9Py3//6
7oCzmqRuzD5QWVXv8rBGD9X0cfv8/jBv7C3UK4mklnsGaeKz7w4xVxrlgrvZNJuQANK43dJB62zE
oIkv8RRxLazd4aj1ZXKBlvXGBG0HH1YyxiRXKNOeTpBMu4Pl08idIK3q7VCU0zcrTcE6vT/BN9YH
d0KaN3mMlNrOr1J5PtMHB8ktQOM/JQdTo6N6a6K8xuwHXc/390dbHtfZwqfWR18aW8c/3/bppLCd
84cciUzQRlaxbuUsG7jEzZStxn865dWQ4IHw0TFJgi91OPYs6sHnvXCl2aaaT0EzGCTtoiR7JIZ3
3i9MoMajwHThQqD1+r0RD9MAAcfNoIHs3CgxzmtPNg15xtiuyVbNbnWsyF1t3p/UG7cc/NWXUpkg
0qfUvbzXv9Z/kmpK6i63HN/LAmhnL7rCrwPIwe8ocrZiTH5AZEeOyJVvkaJ/+Cq3jE4mdVk59OCc
jW7jazMSo7A/o4H8I32zvYbCNH15f5JvPUqK0SasRp6mdd59A8wJycXAJ5BSsF2D91XbVtDx/vFR
nKWGQTxE0vu8FF22XdXihcFcNCu6Airh7/PRuLA3vv7M+JiJg8DskcGkbHL6ukbpJ2lXFjKgYyBe
N2ll/2rTXO3CVKT378/n9Te2DMWthfiR13OeTko6PbfdtAdRP8sE+4BMFY+uV+vW3jYH93PRyPrl
/RHfnJzPPknICuTVPlsNSavDtDYmGUS1mz74CbQOxAX9VG8QQbTdhaX/xmhsH9S1PLL4ZGfPRjOQ
8M5g6ttACltulT7JjZNW0ypsrfTD5zRVW6I6yrf8IeA5fWs1wAqIx0ws7XpBt56RPtETqg5dGDUX
ZvU64qGZjRMax43luzqv4faNDEtNkbofKKHUa1mUnbwzMhPHFBRHTXpbKlP/NephPl9oxn5jKyEt
SBFUJ+5n3Zw7FDeNkTaRINgy3Fre6XrTX48Lsvw5GbJojQjK2cBqqtdNO+CKo0Ufvv8yvMcDZugl
sFyO4L92MjM2TJnPUK/AiWKi0oZ6kMTphYPn9aJZBllMI5d0PtH66SAdtfm4dXrQGzFVwg5BzbZP
fTTVzaW66OtNi5HIi0B+5Z+wZE9HMvBvAZE1A/ECl7WLWnLtTY0C5aOfHJkJkiFc32ihsc9zecgq
rSKrCX8m01iElItMMW39tZ8O6YWt640J0QFMLYS0MeZY55kDaWl4bLicnzRWZd+TpLcPw5gX238m
9L984//gKvHXu32DbzwlWdJ2//f/lH/bsv7zf/0X4di1/wX+nJODFBT3BdKb/59w7EA4Jj4kWbOE
AEDIeXclZfX4P/9DGP+i60SnS5IsIEe0x4/4b1tWy/kXlw8ywXwOXK74Gz+COF7W8/+EdMRTS8mH
TkyK8tSYiH1O17uwEy+vZ8sPhIfbTITx0VPXtuOXkNThjdtr5nWXNsY9rSKXsua0tpx+1gxOipfY
36EoTkT56nYD4hhXWGCDAdZU2d5I2vppId33V/AkQmMX4newDekkmDZO6MDWz+vwanJKUAzzlP9s
JXLCqtet+96bx8BTvvvsx3P0AJa+RXZWjhZFbzv2ELYl0X1c+eZ+NK3hHrYYhhW9bUsDoxMRQx6d
1XCHQYfzIwzZPNOcBuV1pMLr2puLVQ8uYWXgYgZTTv5w4DvsFczEHQGk96JIis0rrRtRdA0N9kES
+2RAbqoY06MPlEpTsB+R86N7HxbWXNyK5GHoQutKCQ8nwKrNu0MXFQaeymOE4WNr9sW96Cr0iwDQ
rusxjG4MTdL22w2gfkB+1LdWqhB5Y/LR/PTHuX7IKhJTm95o4p8VSu+vTRqV+H5gHea1ho+xURfZ
NYlz0UdbRbLF2NTs6E/aOLRfRT6CEszyecFDsQ0VqyjUzQV1lGbrEfzk8wQlei1RiaMCdsds606F
d+NVqjy4bZhuB3bUfQS4aWN5cIdqOWn7rMrSu8nLKhofo2RX6Hr6B7Gqti37mC6EMJV4M0Rmj2Db
NW/MztI25CHVjeGH9WPuJtpunHW5xy80Q8kHzy9roVk11WClq3FU3zqsJHWomkPxS2GP8nXGEfBq
0ntxMwzRsJtSq3nG19DYWfYQPSG8QuWVzBGRDb3cK2WkSG9Ji2erDGXhL0JV+zYUstuwfgb4HFGN
z01c4V+jkaBcpbo8arTRfKoX4/YpD9XG681ul9RJ+9J5/gYI3idfl1v8GeZ1CbVmj7CjPRDkNfdd
bVq3pdHgiRhxIOd19Iv9QjvmbpWtm9nA6qTUuyusp8QOkoV2SMvceOZu2WLVanVBlRgDEkS9+J6J
zr1vXZyRisSC0SCyKXmoYZvN6zbBHC5LRLepjWm4nsFU98ey0qdvbtbNOIegF1gl0IVAgGCZubWs
sMBTKqoPIE8OUA1+Ig0NAbnW1YYP40fDJrJyiildWxbEETGgxza06c52NO+35XU3MRDIzvCx4hjU
rrFpU7Bbci7RgMZm5pGFDTJh1JfZxoEOctUoY2tEjgziODx2kfG5bgWUsWKm718cenzj6qrur1O/
LXZ4n6xnxJd+ZoKnnJrhy2gayPHNnzJPzY2lR78146GpNcBGCCbhXK3QnN6rPHmuuulROvKIWdkj
mLkHaDqf8YLcpz2sRqvATHUM8F+6scCyhaECcpvSFFB0fExZCY00ko9lKV+0dHyWLjA3eAB0sUJ8
zyKDvqSnybeRfQ4/Yks8xpn5fYqn7sYBgnILXTpcJ3Zn3eFG+muKo4TaqVKf6k67zibnOGDrarTG
Hu8kKp6/6W1KV7nQjjWZQ9Dd0aL2lGsnbx91HwAej8AKSxZhD4BK1N51l2CMqqXyUUz5deWLlaUr
vFlQFc72Xm/gCiU4HbUiTtYy7qwtiJCfueOkaw0cxA0VifiQV0W2hyvxKDKc3qSCeAFJosGlU0OX
jXR8pwx7k2UTDKHqK9wU77fmW9rekfYxHcfH0U7Elu5vIE72AGgsj76YCnxfO/hrGC1AGuLjgI+R
SL+MVdcFjtFvKygY64z9EyYbqJPv9oApy2RF6yhLf5dm8xkwUb3ufHb7zvk0jblEzxfBwS2e6CB7
jL1PcRI/phYYmyIrf4XAHIBzAlmB6nVD9WAlOgNGbj9+dgsQaU6BCrlfG43An8tOjjjWbGhV/o6d
661S+g0hMkyP4Rp6l3YzOOOwxaDvnpe7UdLbxwNEYh2jLLRR7WeYiBucV8HdVKSNnHhbwYNbjeEM
YzG5aaS9tTGe5gAlCeKrGED4/MlkpxrT6t6cQStrFeg+kxyk6yRfo8T5atZQNnzeVSIhZaF6S/zy
HszRbSaNe6OnaVb30qN0OtrRNf861dp4jRwcREMNdzVS+GGkyW1qabd81A90iiIz42+LHAdWq38w
MmDQoBOAzKpy3c4mGvXBvh08GHxJXd+Ow3Bda/23eiw/hZ695h700lnJGgqKWiO/doNJT65mr9VW
DXoWrts3BlZsLFfnc9T3V6TpPpUzrVap9mxb5bUxaqs0FvMqLob7jMPCMap8o7sThpOdjgbVOowR
BIRu9oEoQERxc5g1eNUpte/sJ0Aq4II0F56E6injykYhxvbDfWfIa1XYN6p20kDUv/m+4g2NFTjB
Wsq9Cru+xBQrxZqIDf7aiPJmnU66gaxDPcb1KDaZjmcn2CUdh+UKf+bZc7Rj6YjPOXp8eNxCB47I
aHNqTRu/yCMW/cjq0Qqf9a1zDLos1qjz9umsA5mqnHCtCDSOiV5O5AAwN2r7adtZLzXagc0kUJbY
PoAZ34ca0CRhdpV42o0bTRoLB4eiNknLHdaI0YOWsMdwrVfzy+D2n8OqeMZJ5Xa2CutZubnyrqfQ
e/IoUIEsAuuCmZjj0vzFk8rtLX3VOwpxeFqn6sazrrvm2asx8B4Er6nVkrsCb0zMiVa49n0SUb4Z
S+PZ1dwnARZoHuj880X6zSzIpIVhjA0SrccrV5XFbZeDbByt9rvryDtsPDGBRPiO6dcxmjmRZmPv
Gt2zh8scCzF96eXMrmV6u4525caI8f9yMRhOcFFaSXtg46zFr6F0n6C/IdO3YeO0df7DLfI1JB7A
mEXarNtOHWZNRiyohnArgkQWmYdac/Zlk9y1Wf0Qp/ETznRXoSbWkxtjbQCCzrXzT6V86PV2n6t0
ozDZi0Do5HH5ODUQlg3qe6wUP4DXeszsGI+3ojmm5FqAuNmEt/U3H1jaEFYHE0tMSH4xz0b/CgF9
kyUVGOvuTxrWN37XHKUoAl/631SafK41rOVrb2uktg0OrftsVRiUxWMj1nGdfIcIgJmZQDnnaO4x
cqcrA+BuWywsxY6VP2lFGFS6vm/i0FnL2VjXeryZldpEBa5FVWGvlVtetwqnT1cLsZhjoa7EeEhU
3GybtLlOvR5YFjuY0+CM7cCIWDWavIPa8EPqHW9LlAlJHBzU6AGFVzApyOrqIZL0Z5ojKYBad3Ze
X19lmr5Oesd8RoELJLlPPqdDh8Uul9+9Dp6HFQ/RAODpyhyH/aDjHaUnjdgJ9CurHoXgGnMATHJJ
qCgbhqGTy13fwzq2+61BIT+AWg/p1jSgS3mRhfOWYe6TArdRk9h7W0x4SxogFvP8qOXlvYgJyUZ2
lFW/eArKAo85hXnuBDkyqulI1QgvNoOTNDvqyDzkJPpB/QqvhZydkl6prd80+prS+XPb5/fhPN+g
pRs3ldtwpcYHkdpT+FvV9kYrsMWkXw8EjasFuQZBezJ5wIo9kZwJexMYua9FmyTH0SIAZ22B2p/a
54LQbR9F3iFMoDANUu702hOruKrW/Rz/MXysmKNSPuNffFe75jN5kn0U0lENHFYBll53y6J0IPc3
MZR33KZvVe6tqyrODuAhG8wN9RuADN7OKurvNLnoKx1r57UuSa5jLw6bPgdNURWiX0cV1GUYQ/dz
lzynHTYcbNRRUq1tp1knHQS3yP2CU0LD1jZYAS0z2Sav9H2rsifkncnaqtUW7K0gtuqenXy6EdSP
G2fe5+7wxYEfXxT2ndn7+6RRTyO2ACLVgqqzf03OVRS1KSKzCTL6OF/Ng7pKLP1303rDZnEwIDa7
MsPum9US5vhzcQVbaFzTiZdtgJLtLWweX+o+3LqS3zA0JiVQOX0vGxiCYzq/8FtfvBEUbqt/apIY
PBDQkJWJue4KC9sfXpHfW1N8LVswtRpb5iZ17BpYiR0BFJUWz8Y1k6M2G5vQiw6dMK4TXce0uQna
Ql2XKGHWookeS2eKg9pO1Cobs1UsZbMaxXQDnAgilW9sI4uDPUt6GEVsrpHYtNZnSplH6eJP4CTz
DiRMLLZOxrajS4eNPn20QPqtaWLfzLb1hzYR0EADisZ465jTo6Y707Zxu8Cqkmdp4YmQNcT1bLl9
l236thlWQuuwSKbY3kPqfswtjHc3bW5bmD9jhLIffb7rVRb3XBgL76vvFi0GoT1oOq8bdxXkhwNs
Pue+IezeSuVKWJiwxQ/6FJYHHRfYnZkkUYDZiPW77mwTznSMjb0xuvO+rKK9G+Pu0HGXWKVK4eOn
9PA2RTvbEMWQcobSq2vHWPjhTzt3rK+0JYEqIswAGFPXYXLHjQruaakabrG09kU4TYK+WC8yvkcH
+6TdOOTcLH1lWL8zbhrsGYmRr4ga5J/R6Zf7RDwCobRj41AJrdmOdW2ond1I7VZB9vxVjWF1NVSJ
ttcMT2yzIR0PYzf3+2YGyOb2DgwvVWbtSmFx/plkh7UL6VrHcK4pna+QdQdQWg6g3cIYq40T696O
biB3N7le88tmr7+u9LS0oQmb4ZMjm+GnibbsiF9n/ZW2LQeuLajGlZ5P6ginYsjWseviHjga5d5M
yvAh7Spvl/iate/1KP5lqrmbIOjLTFtZ2lh4+wRwNhua33hrml3Vny6LtVtwLyYwr/Co1DRuK78s
IHbYMweoD7PfGyaC8rbTic96oe6ILPB0xq1afIq0OeEOo1r7qDJ8WWKHOLnLHGvdGODoO9MXz2Oj
GS+VxXtAWft7Ln33AXh5t8XzjzbYRkWfOss65HH27CV6DZYm0QPgGgCfGq8yt1YVVzeaP6pANr3H
ZQs/HshdS55B8/cj/dys38rRHjpATlhNN7g3GNwzJ7hkvn0M696EHuda8inxvfj3OA/D99RRcFHt
YtjJYiJ6Fo12g7+cdqOHkEZlOHbH2DcqOKJzsvK57wdqiOOXnM294SI2EbrNQ+7uB8/N7uC+pgej
stsr7ErVDh9x2G2UIleDUeP9DXIXYK9dfWmiYnxx2u5Lq/gEqvEq4lq1eAAvqOTISX7oVsoWWyM+
zbg49YvxOE4p6ymTWDiogX4kJfr0p4ir9EpUYhwXPDLfPs3UuHe40H2sNLxzdByZyUHUx6EdmptG
ONmGavstP1s9pk7pBPL/sXdmu5EjaZZ+lUbds5v7AnTNhdPpu0uu0BYRN0QoFMGdZlyMRvLp5/Oq
wXRn1gCJvh+gKoFCVoQkl7vR/vOfcz5r7HY0e/Tx4HsPncNYJwYTloE9P4yt8vmEGzo4DNk0noWv
xW6lufPDcI16i9sB0+NkzXseNvVTN2XptxKH0NHPuOzzX/sL5NDm2tEVzehc0jMdcZIcepI+oB/9
roQW6OcLVdZDwBgWeA9zpZtl46Rus2OFR5MLDfWxgO6yEXSu/Grg8H5jmgg/VUYV5JLq9CKk2226
LKcraLGzl1QHlPxWXvDojjpM8pDmUumMQ+JO1RKvbAYMDgkLTxfT5Sltm+KR1kcOcPDXu76fy3c3
GttbZZvNY5CR3yrc0qSTItBP1aCnSw4o8ntl8dDzc+U95Va47O3KWs7uFKnHSCzrdx4VLpfksPW3
lXBVonMKTXmc1sVVTiyhNv4q2k81SG6TXF8vkkqtmxdJMBuDY792Fre63B7lmQ3Y8mIGAw8chj4K
6iJy/fEEJzVmjWvv1iIdYmEO05nBBataIP3HyM8lLXrGum086Nbhatovss3rQ56KcteZ3pBQ21oe
FI3s26nslIhH05I/DD7XW56qZjIQx99mAX81vWNpXE9pGoMebd6XMAU5YQknsTwjPQc2YHHdPPtd
UOyjlPL9IOR+YRcIOr1q3Oc1GKbY9nK0UtJXDMki40tk6/gVQ5HaRCR7zr1ox/sKzD1ZKT1ihleG
jJAhdzFUy8V6SQ0z6rhIz9bB0qG6GYSi37K59y6UyZJ+ZU9nHVYxhNsJH4kft1SAYRXxkFDI6c3f
WmqUu92UZd+cpmi4+1uNcVmtCspM2wJ/2xd8fp8BCTWJqen5GnXT2geceXgwKpWB8DD7dnxpelG9
ElWFqrJEUf3YeUsLo6e4j4U0Km303KEMWLJ7oi8DtnfFv6eTfAkTP8r7c6A9j17dWX6vUQDfbDqu
bQps19LwNiRghwPPSXhMdXX1IuAWNP4AoytaXQMVz/1H1xsUJfV0soYGjPnR7t3h0HS+kdSBtfNV
ykQYibA/1rQBXd1u1qgE3Fk8u2BPNOX1ZBwm3zg2uXO//pvpzYLCtKumtcXcFpa820fzZXL6X5VP
La8YZfEztw0Mz/QECCBD6KLVR98bTkL9eYtyZqBOrLzLEgUzYDzJsDBOfuGPZswpSetpaET3LiR0
Xbnr6mJ+CyIQUts04/hGK+n5OGgLMpWrmEVx+tLdufgQ0sI6Ez+GMq8/UgsZNCmpHjtMUcY2dinG
lBlRR8Uhhx7+Qg3XuhvnYChurTnTLeUGGYbQPug4G6dFMfHVIOeOLoUbXF2zQTIMFJlKmJ0dfuOz
3mtj8W55aYcUd/PXU8Wg1KXFWrTTARdOUsIRna/I4OWhn7Loze+qADCUY+1WdHb6SlU3c7pIOZ1W
r224DLt5BzpZidROSEbYZ/Ai/WGGhRfXS6v3sC/c7+lY2d9cY1L7urHak7uWnh1LIBAolP7SfGaW
Go5za6WPtJ+6bwYXm0dvIBK4Kfj7seoV4XEQJU8ES0rnlRRaQYdOtxYvsrb8vc5Zl0PhKP24vr+/
6pIyeyrN9lZruUe6bHk2LNLr6dqH3cWCyKTUjKbEx36VxrVo/fknRn4bvWsVz8UsRbgFbWI/KNnq
W7Y09rbVwVDB1alELOu6t+N7TUtEj3OVv3Q4Y7Bk1uqVhizjuBDyHjYhMuzXsFSf2bRQ5qgErpJ4
KROpt/7FMOzYKsmOTO0tzTJ5MEBpJRGF5sfFwvByr7aesdVw8TYqpPvUfKh8GZzdGSYk6kzRX7re
ss+pGijiMtj9bnhPiNjsZphqJcoRx91npiRStrCcq+PN/csgO/kKExzJKTf0elpHZLw4MAojsSpU
MDKhAbgK5a6POkjBxmExsnetJpzY25prgMu9rMUvSD13lW8nROVXhsH0PPmTODOY9jubkohnDcfy
BF8SlsNEfPwJ2U2cHOmQdq/c+dxHkOfr0b3PgTmVmtbQ8K5w0DRz2QXPmUhJpUHhVC9SOP57mYXD
Hv6UeO0jI8/3Dkrxj3TNDYNCXw/4hJc3gOB1S89tv7RJTgM9LZEssDauW0T3S0jYbaZ+qLwEI6u9
dxDI5zeqaf1HJhKrvS42zqdtis2zwi2czrsGtHX36Ba9eAxNqQIaD1sahjmH+m+D8MqfXRfCdvLb
PD8Xchjf7BK+Fo30SMmkkX+upWx/N/Ygd1xX1CuIJD4KdeR+o4OeTqqgEnSK5744zE4THKkrRbi1
ysq4tnZWPw61Ug+pCzJh8EBB1IWbPwqqRC+dogqcrADw09qUj4hSvKHGyP5RhKXd7utx4SJIyGBM
qmyaXlHRBiCCRTYkWVs5cbiIuyctanaZofJjwWF0rrgXvfK2+Bxan8sDYhQt09H4xRij8WUd4M1s
ZmosnhpOmHxrrQ7vgLrJ26cwYkthInQCiuN+PYl+StgZtJ8sHbq9bgmpsmKxFtAOBh+ZoVORuXF7
3VzqFpGfepunXiGWWZi1X8Zcmgl8DfvEUnFYNnhH6yQY+JXn1BDvOOP6PeGyblu4IMG3eNyyD0+H
dp3Yhei2FnWhykdkogO2/8nv1WGCk+OvAMTBdhwN8+ZH8/owmoG9I+5mbwOKP6+tNpm13GCAHY7X
h/tcJ7hw6f4GcMa4leb6EhXRS1+m85cmkE3iGf44b/hWvYwxTHY7EmDra3036DGDaK3o/ceZF6fa
DXuapEPjuK7sUw1o41tLhPJLH/ZoDX3Qb+swa783RTh852zRF9df1qsJ++ucMwZditZdXzOb59YY
+PJ7RZs5jzXyRBRdTx91KayXNh0+myhD1BV5upMoMBcbxnq2MTunptW/YRelANKdLTdtHqdydn5Q
0XAgGTWf7J7vta4EWeRsGrojAvZ889vQpQF6QDCMkf3oLsxJo15SBrLVn+tbSRHvpnQbeW7MQGp2
Ce3Ic96QPw2yfRQP4qksmWj3TGLcwOz1vFih2JpO1qIWOp8VccZwM9FezDKlcvom7nFKHhweQTt/
Lag6bUUt3gxS97/8AN3RFiz25rRedkzD+tqv65SUC5XOYzO0p7m3z3VQ9rxN/HfH7WmIdiZnt1RW
eit0R0tpR7Z63zkUXcaU6jQPCv/FBgv0Qw0n7Gfmmz+qMM/fIoFM1qcemw4at7wG1Y+xzL/IKgqu
fODeSfwN90T84gJbg2ay8fllI5UvyEcr17RQOkRnu/AtA/W2zao1iOexjINJHR1TgJ/S7VWDYGJd
YHyZht45TxXyHdOy3uTpfdxXNPcPcnlvS9YvMMEyCrb5sQN2rFvYRLzU2NCCXvvPs50dJbHzDfv8
lcF1jUVOfXTQvELJeO3qNTyWpPqO3C1OizN/N6jD53uvR+MpK8PHupQPumwTJN6LI8zvaduew87c
zHZ9BCLwpZzbp1L3V5iBDS+FUx/CKH3KVB+8UXVG93g7peB1qJ83ev9Yclf1N6aezfeoQQ1Vhos6
NH7RPpGByTPMXW/MLwwkqAC12PuaWzepiebnijp9WsvFoT7b7ycN2jNwP4oZIhh3riiIjbkQ+8H1
qHsWJRXfO6Sz5TQbDolzPch3zdG3X3GGxmsROu9RUY1xlq9pzMrurkxJ/eVu32viSnksTfFZo30P
lZNthqWkajSMKF8v0/Iy+5oW/Fk3x1HggsON2nxnJ87cXQ/9rnM8dkaYeDc8ix9M5s89OE15iJjt
1AYcwu9SzvwQpsBtK1aujoASOSWHvH6qeNQ9MLaiDffR0u4tP10fJs7CPbykEw+s6b1UAhoEm/vt
Wo0o/0zvBNvy9M3sfC64OmLROLoug0VlotJsbEiJFGKHegc7gIeUMQ3yKaNCVx/IRGcbuq4qXiTB
Lg4c2r4My5W+wyhSGPs4mmMr0/BvpDn2r/il1xjUW3VenGG5MFG6NDIioraM0/XGyLX6GrFu/KxE
jpxGcHP8DvROfKESYmbFZIHAXJvljHLcmlvPE96xWevC42NBeatpGBb0A2+48KjWr7Ux9Beie+qH
bygQnQyrzPSeNQ6fnRzn01z6+Xsh2uFMcaBgP7wU3jFiN71vTZfG6AEnRxZPhXS4eZlZwUGhRAMi
iYT3Zi3Iw8Qmlw1EmEVbz0h10yvFSJAOopJ6R7yuUXtZZssQSTbOdnrqMsfoIHi4fbNj7U+Jccnu
9rkOp/IUroF7DUKYLQzKxtFYgI+6wQwgzS06JId2pTuqSM+5bxs+YmXWnFKzkHU8RUZ4hc4UslJZ
7CIhuBi+wStgImKHKfjEwPV5q1e/okuAg3jquvbJmi3L2+g7KM9eI+vKPdE9onMbOW3GAqd8JEzu
ZTnmTABNtfYTxF6BLdnFc1BHNpbNMQxOpgxe6jpEz/LyrHzomV3PhddBUjMs1lZMwIAhXR6wprn3
0yr4bfdVcVtpRWcl3Evn0VF8AOPJoSR/CPz6Xj9KZCobu8dScgKyo5t2VD0YW78q7JgnNj8fe0jc
Avx4hXanpyltWTznWWckYaCXl9ZT4tVP0+wACFhswigcd6vvpQ/ww+QhvQdIxXenLd69DoKFgD25
iTxzeoZgJQ6g8KyvLtSJG+S1ccvda/o+wNAj2lcaF9kOAIYqU/ixBLRwW8e8eF4GJZ8mQA92gciX
oA5KBCrARFAgyCuRoShKlmN0P1dckdayOrdt5d86twq2AbiMIM5waP/UgEOP5SIm9uWuxVKCQ8zo
TOO3xS8xNr0yfyO8vOw4D5xj1oNrq7LGyUEPrDnrVMu/QrrIsSxE00mqhpFF9taHNNJgywbYu5js
GE6AHduHpenCI6vFbJcF7Ueeyuc6NUWzkcyJqLF8ja7yShQ+wQugHI/zC/Kh24dN0lvR76Fa15fS
hueqwuKXI7vhbAR1nTCmL9cQ7CeEgyx8YdVufslDpZ4WtkDXoq6QS9N1ZBfCJm2Tm1X07BhB525U
UEY/6rVhbKK2hClvbPyn2W4Rpta172PbLhkog3BpD7kGMeFRwvOL9z8OETm6b0PWZge1Ojl6lBHt
mEMPUVmsB+XRjbcJhR/sJgO+qRO1LONqOvJAWLA+8kaQsUAamvyhjcZ0i7DuPwFYYefJQLfug6ag
/h0QAniHziMgS44PhbC2Mu+I0mXdmjYUN1Xm6gHIhLiWOnc0H0ZMATSGWseibthIaAy4Rd0Nvxuz
yN+V4S3FhlewZDWijTARdfMK/8R6R7JDX+uEe4FHxIC4yi4RGjtRnTW0j3dTcCkgjj+Cm5l2sofp
EY6e+pl2rtz2BUiN1a7aCwyM9FhDwTktds8xGwXjF+Wt7YOzlMW2o7klNpvWmjbVwPPTMRsWGzY3
Ob121h1v8OTk7rItotr5ImS13OF6Qaxl2L0FOunwMsBPGW9+Ci9Z4W4wJd1OEi9UIhSxorj2pwjd
LeIl436SntvVDbZqMcEPjE5QnGt3qs/+NC5bChlLrA/3UTmjUiuFmHTq6cl7R4DEUpOVbO4EnxTE
nEdMzQVxk656XVdnfFw8SMkAGppvFtPdPhNr9zUd8vCdFnv/0236+4UC4juOtjkOZ8+Cmm3VEKfF
qx4aZBSnfQyXoTuZzRQ8KHNF1ck692q74wyLWnXnZRDGnhU+Xf31JG7sCPhZLWe21DbAFnBEfE7f
gtKc91VlynzLNczg8dzJR7VyPPaWg/zq6VY9Dl0Q/cizPDhYTjdmGwftCNByVT47Pb8vmOuBf2X/
oQ/RaDWKN3mvL3ZmA9IRnB2gTqPC+SRQrbYsB64R8GgUF9jOmCfu9b32feNuVIt3UhP3zHHQ7Gm0
J9WGWiPvxQLyKV2jTSajTz+qBs44D/Ri/hTYfW6KAT7cWrUJ1A60epe0UC8wVP4aG64h+bq8TJC5
5t6aTnwd51whxyVpTg/ppvJF933A9kIQJ1vRSV07p8tpjCPG5gRum7zOLfrgtm/ISXhFjgPA42r3
QMNM+TDhF0uIY3aJ0/XHrgaetMm4/7Bbd108klXmsuc3QkvHfGCMv+p+su+G1j8YXgn3uBShRS6V
y6H9545TATM+WLo12iOGD9g0MQotaVB/rZfJfQ38QTeHNDTsp75Lu1PqMSwkTmlSTesMojkYZhHl
CfMGh/rAhjYmepuerNwiDyXY+mT2OB+mMWMrxkXqBf7MujVx0Ba7/2Yyvv3z+/23VjU3UbTj8Pe/
/dn1T5qGYgKXZmfyGnjVvT8lUsbGnAvO1+Kg0jwjGEiL17EobU7MkV3gDmtOn7gYLBLB9HkJQwXq
UfX4Ef9n9vI/fx9/7gYtABTPwtT+HraPE1d5PiaFM5T/DCz9f3v530I83//xv/7zn4Hlf3GX7/of
7c+CPM+vdizG5fj593/8gX8ay6N/p9qEXnXyLbj7aUvF261/DePf/2ZgOXcCMvtsxe5RImr4/q+z
3MNZTsME3Q/k1EnUBXxA/o+zHNM5bbykK/CCW44b+P8jZ/kfg0zEVfE4kBZkN3ovfSCg+EdneYUn
tE9lazK3dnN1YEG8vrmVF53avhkuVaXMv2rO+5evSJOVbdFbbJOB/9eGFLMx5IhXD5x822OfzL0A
tLHWlhkD/ejlDoV+/Yu01j+Cqv91nPBz0SwDx/PeMnP/T/Cnz6FAD4YMWUEM99emZ6JcGpaOc1o6
PJTvIzmhqoTqLWzSdVFnX3ETM64umft7dvr6Q0sb8G3mOPN7NDo6/Itj4o+xpPt3R8tSZBIMgvER
EJ754+8A1oWfjhk2+IpV2bChXtdfEBwH/9FD4EUQqTU4TE8savvf3qb/r/Pp/nP/4XWhVYT3EHUx
vNMiItl//Mq4i4Iy7w2IkUzkYKKIEO0zrqtYbwCRm0d6udSwKXy7f2S72FvnrlBRF9NGZlhxn3Vs
KpZOFfUXD4nY+Iv4zT9CZn/67khbkDygZQWgw587yN2Z0gntC7GRqZhtEHiWf2PNM29EX3E/7Tuu
fwejN1iKejCb/b0d5OK3uJdE0p1vDN+VNxZPjWrRTvOhyIDm+Ub0V/0LFp/jP7yMdFHTj85jhHI2
yiBpl/hTKLsJCyREjxej9FLvWKC24Ny2y3OFEnsIzP5T1EzbtDj0b3mm3Y+uLTPExToYH3mY15el
zGC7jDk+CKBJw5MxBw5mybrCIkjQ1T+yR/a+OoWByiqL3Fq2w+RZ2PuiBeAdno04qmge3wOsg+U+
h8YIWGeJ6vnJjQrrY02ZVw5YcVXKE0/BO72tSMIZLgrhOE9l1KzYCHpMpsxAArV4YxfkMLrNmPUz
eQ7LWstb7usCTEHQMhGnWeUOW+6LYeZtJtC043PQexJnczqHH4GhzJobb2cMR1VjmAGLTO5+nCTm
03Q0AiZXLow69krec8ZKhuLYK0m91DK1KTZ38lEpssnItaLuvbmM/YDbUdKOev6RBTkOK0wSfBj8
3HKLC3rAqjfOWpF48E3+xlXSXLWZzMmVm1Q2XBKGhYjAWCH5lOxBri5jfH9ti0GYG5tYpUn6o7Zp
ja18avszUVWoNr3LS0ltfNrRhzNzMYTciNesmYqSmnLDND9oEktZe9gr/8fMa9Di67v7x6PU4CQJ
Ori7cWXL/DIN43AOB9Sfja4o9H3Eo+qV7G66+o1IPKJAlEXhZ72sgd54Pa00jaXw+jbRGnww3OML
DmQZcgFza5RY7sDVYU1N74x+Nzeb2sjvqflw4EhjM2X+hBNdVbsyilLwA6G78xe5YKjJJgeUsteG
20FEa7wqPU7JvGTq6K7kDRkBlRnrcW5XEHoqf1opT/kshMY+DPcIwBtLADallvVEjn7EvF/iyYQz
5kXzi3In1KceKwpKRB5arDzb7ubhd+g3nT227wYny3RIndx/xmYq5qNHuQQSaZNpgj5usWymOUPL
ssjweknbT+LYeVKy2Rmtk1OHP5qGxi48m6L6sY6uYf+UkIh3g1nh4sfpiQHKR4nlW0DLSTzVdkkB
Bea8rP5Zy3H9tO4Yu06Nw94p7OmnBwP4aval+RKMZrPGTkTb/IZ1NJ4c3TsPwLCaY+ar4d2jQXLr
YMLeYIVqAFOxb8yJM++8ceLnX2Z74RcfZkk25F2DM0RMu6gCwLiBAcp715Ujsi10LRzqYck5rgfr
54q5pGD5ktrvAJ6Rl62KHFQsprI/9J6nFCsQJ9xRMfTLR/h7ATQV/e4MVuzxyJ+P4mGomxdB3pig
SAihy+pnAyMM3GG3dWTirYN8Ll0D0lo3tuDhhVltiz6cskR3dnAnCJYoMnKpMjMxs8gDeTZwfq16
WU/Borzn+woW0XVpH/vZnmO/I8OZqZZ9VDGKixC+byAWeuIsPZtTRbBWoWkMCQa9HoNWv6uVK5mW
LeMXeOn+SuH4mii2s3PcijQ/4eTLHUZ/Vf0WwwpSLnVAai+5wXhaaaO6zX0WRsihEMSHol+/mJUs
WIOF7rnC3BjPbDHzK/tUFZ3rzqhiawK/gVFvBqNiM5RLXRDVbE2eXKa5PgK0CXiqjaP+Kh34vuyV
M+dqD3mwG1SX3UJErX3JsAhIOsUaM3mjTeJgHbe8Ms4hGEI3dpXw3rpIiiIu8OugkAj27VFvT+yh
bVvsFMi1Q5lnQUVxkYvIrrplb3a1N14EDRdHh2JSmkiELdlgTkOc163CluXUH6FfONfS6qdd08xp
+jRaqyaoFYX9BPmRAEZD40N/MNa7WOPgi4tN+LNnb6KZ4DyNQMKnZV5vRjszKJq6WDehWXOW5QMc
N1ho351soO21Fa6/WyM2Zkjpwg2fKrRS46nhnS4h6UZrdOCBbKTHiY9Cs9XDnO863rF8thGshwCL
bKR9IIG2iZ/Czw067EqMzIM3sNL1blOoj5TFvYg0tC/VXS+hDAUvkL3vAutnU69fpBn9Giz5Bfs3
zkz7Y8kytux6567FrTBG9+j1A8tVp4fQUt+HegfwO+UKSLfSv46WWezu4B5vrvVpbnBkehVDXReQ
V4E3SXqJT/Mrjoh511GsDJgOX8+0oCvTWeEcedIFWyMryl+ptPKElugOF7QKksrX48eETeQ88SUC
nj7CT/qQ19FlCH4TZZ+a29E0DvmyzsPO7EP8yp4ztsWp9xa1xH0dybMqrYnWFxPDeS9smNJupX6U
3boDFGsWV3yqio2okZu7AHszRnReUNIdhjcrFYcMtM+yyLId53OeMSf6Dlctp6m9A1Ip+HgNbThM
Ii8fXlB+23e7JEXGMrNJEIdU+qXtnHXrZg6eEN6Ekn2HlWanph1s7rqjd5m6dN0FVAMPe64aOo4w
eOWxU+j5odIlW48wUrq/sCGZk2IyVyxVjokNIeqmbkho8pkOdOfgiPNJqRMPctmeCNFAbQLQizBh
jisFvCmvOceg51ixmzfet04FeZSQZsC/35nAU8s6s6ddwD3qlc8shvnFXHTcGmEw05iDQ6xcGnkD
SOTt2Iqxs5+GrP4Ms5ElNWT1BFoisoUjFw/8jSjKl4C7fUQFJhSZeHFIXuxDbbhPWBewapVR9Vta
mfHaKVmopKqL9jjk1Kwnq1uxfwsCtJGssl9n3wm/5rbbqFMnItnG5Vi44jgWNNRuumnR+5ya5YPb
4kaasb5sW1pyH0XTtPmBp0n9iMFn/qbsRn5xS68/LY0ZPk38a+wV1vsUlsMpqFz7Kpw6e7MX/OUK
R5v13WMMPFP/QTgzra3f5eAEryzVoGaKVP3klfW+AYw2z/zieMfw47GDbHqbxWVRe/07XDmrwla0
OsliqJqasf5jhsSZACQq48pR8jDYVY8gJJs7DTrgFkCizdEHldXWd1mNxSaE93ViwR1IvKx8n5V2
2nZXuRP8eLaR8SrunFdnnk9+Q/Ws6tiAaIkOnmpZvJcBNz9wxiFyXdZZcSCp1dyoyFl2ruERsJqt
Sl8m3zkXWTmd2KH6oLF9/mHq4AMnZhmHko+bStUxxb9ByHldvISzSz8Iyznfpdsv6h/7iCVzpqOe
5yzpDBneMJFaL1XutedmtLqHJZDLbZHgpxmZ2ojMiCCZbPnMl/RJGMtUfWc0zWMIkfMTNiZjH5qh
gc29wdOSA6FBLUUX7TyHiYiZsftsbTe9NNZknXF6Da/3irQDkJju1ERjfrW1yG50r52zcngMwLVf
5KJMm6bklGSJcWzLvvrqp0L/8FIWHorLzr6uUbCrYs8lbtmwyhj2roFnNgym+tIrDzHQbMg70jy/
szpLXVejgXa72ndnUI2FvG68Xd1HY4LaxcDYNfLF0czoAlPEfrkr4zZ7awDFlbXXEC4D1PQkykb1
EFVBG2u/yc92QFHl2IXhXTEdHp2qSo+4u1krKb0grUrca5M2XrhyQdj2WuM86RzPOXAZye+968tt
l+fBduld+23JOlbkjlzP0Hn1tlXeRy5zGKKtwh5OtoHStILauNT5hQVIoP5XUFmL1E3PnYGMnoOh
uJut7EdiH+IFZE17bVrTn3lCFUEy5w636YWl8qoqvQtBfJ8XGfjxbCzLAaKstyUst5wbtx1e8rX6
HekQ74MmypBNM86q3M7CDUZZ4nxKp3uZlfW+NkfjDoloo63fikuTN59LSrU8d+/27GJF5WDGWTg6
nfO9csA7Z9CSOXeG4QFQs0HUQwy8p/wizp0ST99drqfIlrQScZ99XVSsp6uVwPtov8DOBQ7YEYuu
dcc+X7ZddFXwz8Bmov8PZcf7wOnLncm5+zPiZviLWMC6UZPFcyZN7WMzpMYVb12FZ98NX6EMMDuN
YLnOBuTuJJ/qt3DNOHM9cutp3RZsOOz+/b4bMohUnwi1sHzQeDIhaU88+usOjzvLjexi9JN3vxWb
CSGS9ZJKVst6zJ75neBlcQp8T3k67FSk38LUa+NlmZHuF/M2uBbpZIOHNKCwZVc3wR46aps4JFso
MYEdTRJILFtwRRwvzTJhFCs4jthpbSyeLS+02jsHg6vUMeR+wUDX3oOwJmlnQqLOKPF891OUv0Na
oTOXMIdhh79oWLGpAVusJOTRcowKTLaSiF/fjQ9LPeszZwGjmzaaZ+5r64EkNrYEm+wQ0KqLrTwA
FG0D4ylO6S8gj1STEzQEOc6Ix3vGx/uA9AVioLS/EaHP9xFOivcG2/y1WyZuViL3N167ql2gaRga
quhjiMJne5LExAjLs3Jk921ZtcCqvUCDpGig1a5zmauw/GzrWr8TMeAlmLN5Poa63zjL2t7qsm6a
mHKF4DldpNxNY8CiwW9MLjVenh68df1aePm6G1xHMYx5Cu9+ljVJN7FbxrTjqyOtCLO7aZQagcgT
VH7OO5LxGJiYmtyOEQGPCpcP/IEf6Sje63kOP7tlLM/8QVzdg8r9Y9op7+pmkvKWvO/dr5kS7gnz
3vRg1N7yozKs/qbx7FOxoJfuYHreD1ea/hj7YS+vk++7P2rXlDe/NMtT5xrutbdb5+YOAOhZyNI/
ZhXmEwMlqQOoZXvJtu9E84Sky8AgUdL2tToZbaivIyywJ5HXPfmiiP953xIrZTjPYzMbSBuu/t67
k/XR6LGhYXXEAeO1ugpYmlXLIWInjDEAxevo+cHAP5gEBqe778doUZTEqz7JKuKoVOHy6fAO32sP
snIfCE1mlFXUuUnbIfYMJfdzzRCURGmF/wsx1Rq3JlUgOU+1uSBFOTTOa2A7ICJS4XHpXMfoXay1
VcRBY3q/JmNQY6zSrnsiWVm+OStfaVvKST2lgYFrpQ8QQquqZ004R4eKlsavQmhxylrv0yhqvLBL
NMQGzVovXNuf68krLhCXKQvwnfVJU933ntPSjjlyhpVrmvkH1oLql5SS8832uWb1dBPU5nAi8x1d
xr7ljkRa5iWcuvDJDPo2KXnTsI81TTLRFeY1WU5xq0Z7L6CxfbF1+zQvrNBcTz0pYVs/a/IZsdMI
fa0m/Y0QFQv03DJHYAGzIT+oF57MPSdSH4tKZJQ1CMPDel7M6aFRhvyKU73balEZ5wzwMolYTOIb
0jjXxhoCEkcG6dQCKNv/5uy8luNGtjX9LnM92AFvImbmAq580YoUdYOg2CK893j6+Yp9YjdVR8Wa
2Tcd3RKbCSQyV65c6zdbpZggG015TiGHLFb1A3CVztJNdHqxWjPXHWSA4L7K5jRdD4rVCf5yMnSr
5FkH3qcvXi2NyaEKy4dcCabyLeom2pv2IGuFdBfmxjBT1WmLGxw3tQAodD1KDopv0lbq6XQiK7DI
KGASWFQvlNIpeqqpPp3k7Srxp2RV+uwH2dj/sEi8AG40tbWC9SywCo1F3ukUpO9QhaS8RAeb2tms
qtCW4EqixQaIa05SAG6NEUYn1hXZcT5jebLTsFgfHTAYM/4BRWB1m2Kh4LKv5JBSWikEADylWpOx
bpIkwYWfzi1LGrMQhzSTznU5Wv0t4bRIX+tuxO0DuBpQ8tOi1b6PEVehY5QOmf5OBS4Fl2XMNHu5
vyYQneBVAcYPfCUn5aaD2FTSjaqD6iGw4NXuJ2Qtfw100R5lLgR4/mT9PSrhE8QHdcyeOhq7T9ye
UIsPxFz9sTSp3uMRjd/vURxKOV7FWhV5mjaqx55dxvU8gQvh1lMU597MrfUAqh1Bjpxa4kzlImhv
GzkIiq0h97Avy0KOXUEtcny7K2EG7RSd0s0ym4pVYWIWbQsDCjIajUJwytSIWVqgtWE1VNm7hchk
44Ko0bVv6Ld3Gcy+hpiOMhbIiFCuqBzKKO3VXjuOI9gqQVXKoyROcOdSo9Epw1OYTNdKrdNBaGSZ
ny+Whe/a5hb9k6Wtp9thgczi6jhlDPdRLHfyDUQtfhxVvAikHqW8x6BiefoSfdvFrka6wV66dFIH
kR2jV8cIGsp40dCQTIAvWexBkHTRL8NTdSSRhemgJy145lAy+ucTfXY9pFGm3eulYMHa14AuKVqg
N5wbbKsHrVDMA1l5dMBWiixRQfAmckHL8+8tCwKCMdmn4SQhFEsHlWdwUZKZQunMxoQq+oDCRWDD
DVl6EO9djAYEGRg06Hg07hZA2Qb4wSDWN8oQg0ctKgU8vAYhp1iKurNzfUkLR086EcIfSRsVpwT2
P2oEBlkyOsKhrQ8zB8igxpO+WYox6NxAzokZU1n9FamNlMPcndqXsQmi21ZRir8gafdPujxa1MCr
9gZiEfxluTSAwGkw4u2kyKEx9AqmdmtND6R2E2X6ZG7KpqFOGzUq6sTDCPqsrTPJjkirbjEDmjWn
H4rsSSF/f55hBR6tEn6GA/jZUjhQS+2bJs4iyAFrMjib+8h4XerR8gUq5ZzSUwH34aRSmj/HXRGQ
0OetEb8P1nACRkdGn67bUSXlp/5c5D5lmNbah5y3K0trohO9J5gB7RHvXocB7y/IiAG49HLWYvgk
gCgAmcvjtpmW+Lu8lM0jhO3uKDVpuKLOwJJBl80w3Y78MVx3nQZ2b5lTEXvdKoxNVEbDPAMfnbOV
QW8q8iqfRBIroHjyrVYbubKbswIwQ6droD0FqJK9Iww1uC+Y5lPgGlTjZyeSYFrDHqJUb84Cga1L
2wwaRwe4Ie6UfCvqZIkedzUW95iQ77u61os/YtR9AEqI+fig0pNXnKjs2RVIawbsOXiFm7kdCPVj
ZpBSzAFTWcaRxWrpYh2ZCr0lXQ2mJl8vTZ4eWxNY+w1aXaJMQUIitapmHc0CwUCB327YlYOjVwLX
QPljvYtmGP2a0kRGs5Nr3lHmJRUX3pm1RXepDME7NeWPVkNYwa5H5DGQOewyMPi1+RrXXfoDYegI
n9BKyZ5kkk6ApWGqPC0itQC7LyZoSqGRp1QXp+HGZPslXAmM6VkCjj66rUVxZSMiusDFuhV4QiOX
U92LyqzTABcGyYk7HYpHtSm0n8FA4fmk6C06fdjx6SJIvhGwaa1CHmQg7WZEK0cxWQ0KKt0zWiip
WZK9JrWQ7+lhoghpqap6VK2aV+szYH1j1wj0NwNBB/ekhAqA5EqIWPFSgFi4LLfjqoDDNq1EbQFW
2mL7ChGuGNQMgFM2t04+4OXnZbzOaBO4MsPrc7m+KSyLmMch3LvUOabA54KTF/s+Gcd9qy4m90Sj
M5bvOpIEb7NhaK3LMS7PO4370XTXRkVIepqP+DPP7TKPbmOW9bexM6ryg3ybrmchMYf7jy7WnEt5
vhGXWFXsgibYT6xwrOOQmM3stxPMSG7vcngio1XhQ5oMsrw+BU9PZ7MZgFZ76ylVZyPmPmp29xYA
MmkDlqcoATmFv1pLhnJfhuR0Zaxam2igXAQM2+yeNOwlJrfpGwUeWJpr1Llrjjob3tC4D2rZwhyh
LayVJpgU+Tuq/MV6aGVOhkiHuwXNttgHklwE8CmsXP+rN9povoVHUYdHVGTYvFoODXkPhLhmB1Io
kXdtaiTLukSArDndn5VsA/k5WFyI1lXLB8qb96YU4NMLi5A+QXMV592I/1DwIi/6UgPxAhu/UVqp
6V7FWEyXJzk4ZQcAdhBjQhvJMjw4wEL9oAYJmuqRhCCU1FlQOIFbos0yKrFb6C11nyGoOTNoosTR
BneAmOvlWPVgqnODk+KnukTxApFxbPL+lqp80t7ldSx/W/qlNLy2tpTJR4Y71BwTiJ520wugdJC0
imE3ibu0kOT7HgKK31AafDaydHkLYzE4wLSSuP5q2q6Jw+VZ1cqYDLtt740QDGgFvtDWQp1uTqeb
65R06aaWY8D5lSRWbhEsxp5kjpHkSuyRjNCMB/ynujdcjEKWjxUbKzGK6lv62NkvqWqG93ZBuYdd
NQO4zob6Pk6qxNqNwDR36DTrjSuk44jIBQ4JzhgG87MBtmfdJpUHibtD+SxajB8T1PuXFj7mN2gt
oWt0LAWYtLWLoqcGVTdHjQJnGvkwzEm3MQZMgCM4UMY6Arsgb8dghm2flRVI9jLp1gQDbc21CsQY
pZLyZxVVOgG8HwVo1CJKHDq6U6/KoiZrIZuoAJijtdNPQD0N9IajS4K1nSNw8uGUGsfIqmRPn7vO
dKZ8CU62n5oq0AjBpjXPouUhAp0n0scCWG2HCCAezEWd1hkVwle5Q+RIMqz0hh1UgXuPMpJKCLj9
26hYGXVDWlE0vYdk3yFAKuOcyzKkLY3TNsCxsfEHq7ZSrzTy6Gah3gqXs2pprWohIGFVquCmyHWQ
PyxaFr3TyybYSQM3tuikSedQUgbf3eQgWqMh6kYb11KUHdDr2Y5dpbRuncYRylZ9yWeVUidB4noz
W2NmJ4CqXvRFyty+7pu9vCwhXPSM5pgUPOOkXHD2oFsCI0MqS81bIDg8z6P0bsJxRkdu+GZo+LAK
ODt5MxWtPf3T+WaqonRyBLWJ78tu1FyjMfvSpuqZwI2H6t9NgCR0ANOPEY7Sr3M2lnv03rRbiqks
/GWsMULVGtFFl4W1YYWxbDcBuBeHR7NC8isZjKghqooTDMLoQ/PRS3RCxDr6mSutsKXx5phDUzWO
kMSotS1j24GPEHpXNccE6Dm3YyedtAdxMvM9SJLSpmNtwnKkk7iWmTO61Vz0b9V+Rl+i0sbysASV
teGCnD3RccjdLu1hMYJLp08fmKg6qaNl7ZKiL39M8cApNs4RcM3KNI4xbI0XC2yyh5Blb6PlKz0X
EkDrPug4UuOyoWChgGqM/B72E73kPNtpAif5XMg6GGcRrPooVO+CIQ9rrag6iFlAhJz/GY3SzKdG
n3ER4KzavdrJHtNuzCh6NeRsYVBuk5iiFHJuqFmYY/G3ZOpF64nfsTlAOxAcQpfVAJEg44SunNBM
n4RzG+KlWADvttukJlKjJK/tlqAf3kZNpt8m5gZ4X5nM8mtkzu8gqY9hNfAkQL9EpJFx6v19WAi3
k7bMHQ3tQjBMQK6zGqByyGx7bW5yOTCKwbwypiSe4D7/AG4Y1cIO2JSxrlJwLlHP5fCbVgfYDb+Q
Q0g9VTOTUqQPJRK8bBBEXeNH09g/TkFHE1cipwYMYSZrmv7c+IZUR7MimnXx55y1FtQzIRa5vBrt
VD1rcqcJG12gYp5RmEGZ+yftZnLoSlOTd/wNUTAsBzSi1/DIyA/mROreDKukBdRruiVxMqO5sday
EgoSZY0TBWdRjoNU9d9Mbrmjk3ektXcljnXAgBB36NbIjg291yXjPHvpGBgwATuN9lzCxaj+ac2I
Mbu6UAHx1dl0lMrwqoDTB/TdrhN4umIwIwrSjdDFHEMflg3SR/r9hJ81W4u7ws9xGjnrosmkBktq
5Su4DheApVU0PhOEP0gLEZNqqcFh5ec2kShpGxQ8hsid22Le6BnqcfaEHynRs6mrrZTqqFWQlCnP
4AwRbKq0UvgFhD0m15gmA1KTmsYvelbI2ipOBrPz1ECa3zJzQu1IaLBJt9MBCRgvGSaAAXW06G5X
UYnmollOhACqY4IjJkpfb0C+Vym3mZTCsWU0zc5aIHvYSLQmGQiiBsBLaJToH8CiOAluCnGxCvMW
wBxUcSX3Er3DFbYco4yygJRahG9gM5o9Z32zVUEsW349zcumssCW/wc408cSfEP+v07Y1LcSaWeM
DrsPgOY//3WI35qyLd+7L39q9as8vua/2vMf+u03t//n469xqzmBP3/7D2BHYD7v+l/NfP8L4aq/
n+K/fvL/9S//Czn6OFe//vf/eCt7dMf5bahB/S5XfPKsuwxDfXyNx9f//j/8DUOVZPlf7GmAptLf
gsSADP+GoVLy+BdmM2BUcV+k66oyyH/pG8v6v9CCtYBgI4gMd+wkstyW/Un6WBb/xekIoFUxuWEp
4PT+f/SNz6x3BFkCiGqoAJt/j3NDKJmCOInSvtpLN9PevM3XMtILtr7rvgn/XzDLf49hnFlkqWEj
ThHikXv9rj9GT/boC1f8es5w3v/86jP0LPlQLAgLv1rZG/fBfngGGuODDHtXr+rH/w7V/GeI0wH1
6QAaIbF3i9yK+yYa0tvOmOlXhjBbMR9ovM5A59PNaeRvs1FYz3IL5G6Og/XYipOfyXSYba7hq5wa
go29D3pZ2Yn8qlFoxS8shsyqAD9D2GE9140OQ6yWyMurzO9InLxRlVuX3mPl9aPUAOpKxJUlRqML
kpT7JAa0oNXbGu1OmPcSuPVnU8o0X+7M8I2CcPlOG06nH0wppqj73BViKsewIHLXmmkHzEmBbCrK
1s1Kh6lfILALDfEeUuq6swZQTOh1I6nbR8ihpiaxTag3tIAsL5zy7FbMxLfORHsXsEOfPMhxrSGb
RzsmbBR1NaCjYXf12P0llj2cCLjJqzwhR8BGq0R42VR2bdNUKxmDW+5DZnoMWihs5KdwS1P5NZ1G
CCOdGbuQZKXDEOnoFjYzCLowHneZ1VTgW8oYsFCoOOHcWgwB/7vLc/PNAFXjamomcm+uR2eMhHCT
igbCKopW7+ToVN+lg8JNIAidPAklu1SgimSBpGxQRH7J6ZAdKPaZXiHl9d/B82JC8+Gu9M8h/89C
OsP6JkI/BM1US3tD2tOawTO2WdYnbY4JBKJg7HT9bqQbZ21CZBc/xaE/4IxP2+BPQ57Brq2gwBVF
yJR9rownMNIgO91MIRO0J5U/uZbRrpgGj95PeyVtuzTiWd4Ebtvo+5kNyQuudVcEGLqSURq98kIf
/h5/eqOTVvqn3WjMRljPpw3fwHvNbZhBvTfd5ryO0G+twU3uTx1kO7YRJAacFLoS4ubxthDQw7r/
elLPTMT/+ZDy78+A4nyNjKm17M06prXfPo5G7i2t5UZ1ckDUwity61iUCoCcJHUBuLxo6smEtFnK
bbOoDuztWEPKUXqOTkQ7lD2RWAScY5QvJOE7IsqV2fodHv3Pg57h2o2u0zPa8ssecp2bD3dozdiq
yw3Qjtud9lcvr6/MyOkX/umrnJ0iOsVQnT7/sk+GVdM8whkHkiijp/QdRG1LZob6LazEMtoZ2zGj
5u1gyVh/M4Tbrl83+UOV3n79JBeWn3521AD0BRE4C/NeXaERQ7+1UPY6LTGp9Kxx8/UYHwZmf3jb
c5sNSSIhlrJ03is27M/dzeAL+9lBGPOYHoaN5nPjcvJN75YOVFeP1N0W/ck5IjS5su5q/4Ge9Gb2
HhrHPG7RyLD73bWT9gy5/+8vrp8dVqbYF0AbeDTJXIkifFN6ZQcA+M7YuuW7AhAHOapxixAK13u7
/vn1jFzKIvSzXT/NZTEsWrLgG+z0uU3rrp0sr8wpzLfH8huyUwvtuOSKedilSHpuzNT2Qt7BKGYD
rsI1ZREbhUrHIs4o29C/NpeXQs05NwPEfxaZFqPoq2DVPxUbaPIO8kLr4MH6RoVxa/qVE3jRIfCQ
/nWuTOVpyv60uM5DNrA9kZb+sqe6bi/aK1zhRAEJ6Y/kBNFxhNhpaI8RUuLcSnpQxb0GZozr4ZXV
bf3uOvHPEjqLbrpBUoyY9rIvjMjperAton6EZOebYOYxCgLCvxksRNJ+tGDwwNDbRar6uDGt6gj9
R5zkvJjvoo0bMeles0Yx7U4zKKJSa3yx0IgwrdkXAbtU84/FjB1SXxeKlh+BvVWGzqvbjdlvhGTf
lveIsMv05+tsh0+905dboXpqxfuein2h3MXaczL3KLs/QQKmAXMn84SlNHppLHqBHN5L840ywpJE
YHCO3wz01dpgEyzfe3MFtWMHTOQWr7ntCYURCYE/Gh1sy1W3mK4Ja1yJbkO12+Cg5saF4UvxJmwP
XaGvJ22g3HpPujNOB3BbQE/EDfVRPpRKXUR/0CErU8r9MQ2c5O0IUKfTjsoYvUUAyupquVI3kC+E
3fMiBb7zWdcvhF1zFe802RYP2U5ap7s+dopbad15y6v5Ju6nb/pzdxgf5H17JeBfijPa2TEc9/PQ
5xEjh8KtDIl6tAu4M80myDz9qYTK0QLvzLenmZrrg6j8mOS7rzeIdiHEa2dplGR0qBXkzbKfMtB5
iuXQBvIsVI+Ac44rIPZwaxCoALCiDk8Fcl4WXVzAx45mrtT+MWzr7611v0y7oml/RHQEIcJ7k/GI
TIbdJ4EvSrV/gmEs4mzjl1aLXpYjetmwINFjBb+wqmrg5Q3NN3Tx6Wz5JRgHYu42qcEeo4MoIcBg
pMcl3EvgEJvGDtKXZtqL+k3Qe5XyEFEWzcs1MEYPvcZ9L5Ow0pmF9PL1FF0Kx8pZDEHzKxqGWpD2
Fnphj9MDOqDPwi+dw+BA/cG8djW6EKqUs0gRofo1VgvDhE/l63i/bMb3aW+s9QfxrXwUVq2/PPUP
2a+vX0r5vUb277iknCUzUU+/WqoYTV4JfLwDRD3tLet3XeQtiBuAtR1vheOwoXxkLaAm7WU93A+O
mjsxLKMnaZNmLwqStqmLUa5ot35R2GN4NMfbHhH87trcX1ieylkqlKMFJ9AalPbjdsb0oZT9lipQ
GH4HoQSxm5vGWz/cxlqxKfVdhm9hrdz2GxBYI13pK6zjM9rlv+dKPkuDkO6d2lhmrjChFC36DHdy
sdYeNJTCe41s7CbeT/XOQFczDp3059df6FJQOLdcBso7mUPH0dW3tA/xMZ8wDsLZZASd0eYHKX/p
0jUb1Lb0LYA129DwYaDfQtv06ye4dHSdzX0w5jEID44WZGMdwNbFuFeka6zID+r7H05m7WxSU9I+
pG9reR83tfhjSqJl3aCx7nWQ5uwEz08koQLNL+EvOE0yyVsjUqRtRm2Ot6W5nqpL6sgZsdJc0tiX
Ah0JWyrZdgUv0anCEW/XSsAwlF4HHBEdkdZOau9lNMGIXDiKvgH3wpLg67m6sHk/wuuni9SSC7rZ
hcwVefI8rE1yNRpodjq9ff37P8xj/zRdZ6noZGZ9oTbE6Xk7Hi0f3XVPcASn4ViSvHfhr9iPtsW1
rOlCcDjn+eNOIql4dc77KFz1UvAD7rYn5ndc+QOQ1uM9QsvwJF24TWqzK5ObRvkPp1H+/S4Y0yA5
wd/mfQ0ECukUNHpKAcrWtSvcRzD90zSehT1rHMospOe1B236Q/TMl7d2M7obydaf/Hxr7BIfSqk9
eea6sG/RpnBk901yuhWiIj/TnySLf339PT9ix58e5Gxz6UPVWWJgzPtUOqjj21z6UrlGgDv+kT+1
d0Ps6ytjh9KsbdrNStgiXR0/JgdBXDWUv0RXwNfnPX8ZQtgQdrTtr4Q6+cKXV892JbiWUBjUZN4j
rI6k1I/UfOpw/1iG1fIOrJNW8eRYmPcc63GlVVtwVHG0ksEhY9EBz6qdXKhTyAPNxoEmYK5du6Oc
puUP03Vu+FiHiGX3Cd9t8YkHwmvvA8R35Wedy8KVL3Lp1c92mGzpy5IPOot+33rdfrxvD2g7wnvc
JW6xtg769/o2WRde5fQ2gKMnzVXs0Jdurwx/GuZPb3h26aNuLRbIvLPBs2crWnUyvPAU4JuKzBjF
pdVSCKRCLpRTG2RUVL1l6yR4AskxwcvamMBc6js1fkG1w4WQ0v40adnO+/5KinopXzg3/NT0Jcon
U0M+LRARhzx0N53WHZd5h6/MMHxD7RDRaOCfNLT9btiGK70BzYOA5EqMjwqmFpFvoipfPBXlWlO2
Lf6gwMERVNtkw4Ee85in2EjctsURTJutYlL29bxe2vHq6XN/isyFUaCOf3rwxsc/zUscQper2Shh
2YtLDHPROHSADbjg+5xwg9DpRndX6QYOp1NtuZLaCEWuvn4Y+dJHPksl4UBocyYVZNtxtGv0aWWY
LznWTsZdLK7nEZCUcoRUAsoeggzyxDPKt4DFkk62QTQAZu78MPmx9JwuaFNpYDkR07I1nYvs4C7K
3SgYjjgI15xDpUvPexaPU8E4aYSeth25h8NNU6I6E7rLz/qIXFcJ08Olkl0cRThe9BktV5q2X0/V
pV7Eud99J4BFlnuSLqTsv1Vu/yqt55dSZrDE+3oI5UKCo57F4KAxRtmCBsCWs8Nj/KT49X3lttti
Na/RuNosfv6a3Uo7TIeehIN+W67ib5MzPFlbMK1HUj139MMDN/VN+WBeW68Xplw5i8AR6rvCpPNQ
5bTW8Quot6AKJcunVVG5Fbk1tyuoce/yrehrKVAO+Flub5vaSpW85pBA1x7eRfkWTpuuggW7Mye7
zrfwMBTUqyWSdBv3lhAfDXQHXr6eSen0cH8IXidRmM+bTIFfoCG5Ie17Bz7XTb2Cd+OlXv8t9J45
RVfTSvVFX9q2u2sXmEv1pFMv8fOQRiNMYQMibp9sVBgo+3KXrSZ/2Chue4jR5vQ7m7IOnkib+Vby
kOfOf379spfe9SxQD0KVLcVpYH2r7SnEuZOXrJeDcSXrvrTwP1brp4Ali2IJMZPfj1CCAOLUse6r
J1wEJS85xO7X73DpSvMR5j8N0iE4YS0Zg1gPkAORrOmPukPVD/bXd9EtN+FtenPt7PgooPxhdZzb
G1dZHJlJE8p70Tr2KWUBJzDdmhsmNhcC4EdC3aEqwbj7Mov2Bnq9UN6Oug2VLHiSx4fQ8ug7IPpZ
PGEIK99NEswtxAM9o4aQLbht6se5ryYvcFrCFkVw3CZvFwp51npq19PJZshGZVtMfvV4whusy/FJ
U1wAfmFH7+wmvC9rzwSQtVxJYz/e7E9vfLY4oUoIOtQeaT+4qZdvLV/2ylXmVz7K/6vF1V3dju7n
TbdT3XrfOdGhW4k77XZe/ci86tvX3/ijPvGnhzhbqPog42KSM+3wUypE2r7PwgYV0HnVv8uVA76N
ups3QZh7wKbGenmltGLeNN84ahInl+3hCZjSEZiuyHUqZoephtOaWCg+fv18ly648iksf1qDMQ15
AwFLCh4xnkeYvLpj84R512FCXNGTNwY6kjtuhToKwFdC/sUPc5YN5AtId01izAmzbX/GvjT3htZP
IKWekn/koGvB1h8W81u6YlwN1DNQf2f8FfaOvB43JcLk7V2p3whAS4/FtTLxpSzlozn2aS5OLUMj
FXkuNOc3sDxXT5JPGcYbXCCCbMzIpydm/5JoebRu5Zl2taq9zv02edVKciAF2A9ff5WPkP2nVXN2
5OcVdMr+VIYqc7dfo8+pO8tWRikE7WCEBzclfV8b3e+n9jk9qutkxS0QJYac/XUTesq8zhc/+S7t
ws6bHmZPf8jv8vfgqAu3VfIMgte7dlJKF2pDH3XcT3MWZhOKnqdAGQU/K9Nf2gOVg9hpXbnDgX6r
RG627YSHaIUUIHSK6CAsK+s/DKAfx9KnwUWlwg7ldOKV9ujlx3RbOhvtzpPdzHswNl9/izP5wH8X
nj6O20+DLFmKTsVptTYshmHfe/1qWVdeukLlxAtc69Ac41v1e+Nkh2ilr0znquLfhdToY84/jZwr
+Agg4CBRC1fcxQ3Xhh/TFVK2rIeb1C228J6uTOWlBvBH8vlpLBWQAzhMxoqP3Ubdam72WO3NbU55
Q3DyR0R3V6rNQX6bbsJHeIA7yzWujH3hLP+otnwaWh7FHqTQ6TXvJPcRaukNnm/XV+iFW+tH5Pv8
68NGHxoMK/aKn65F75exwjdgJWyuTd2l/PzjeP80wAg0MGtPC6Tz4ehwsrQr3TUfY6eyRVdyIq45
gv9XdC16XqhySWfXlzBATbxRGU52zJW+fbzHdppu4b3KPxZX8m9wY70JHRwc3dxtvafQxVfoyuAX
8uKP7uWnV00s2VyshrFTW/Vyh5zcu1Z6/0C//iHmfVT+P/3ubm4TUz99p87H8VxdLb5J4QeZDK/Z
5F5+j0mPg46JB6JojQO7DVyJk/wW5O+r7JY+dKUbjGN39KW5tLvilcX5kfL/6bHO7ieqEi9d8ncW
IXqFP+37p8EetqhT7JG3WaM35akrZFlSr33CfcSe3st9cNP7+X7yutWa+ssG+4eV7M8s6nEdbUL/
Wmi6FHzF0476NGVVHSflfDq8pZtlP3r6SnWqm9rBNMiWN62LOujGuKtvq0Ny+DoYXqqAimd3jFSY
gJ+eRqxCrMXBKQvbxb5VglXUAkdyw/ZVIr1EKt1J4dODWLryGS6+6lkyZwwhUlmTKe2XN+H78khj
i+t48xfZwiswf/WmyjFwt+eN8oBa0M/6+cr7XjjexLP0DYXFqmtO74s+yv38vrgVoT86rTokjF0o
Sm5CJSp0m2sTfCHmi6c///RJk7yj9IKQ7X6h6/QrUB76+g4BcRbYnda7pB3Ufe2ucVUYk49XXvLS
mOrvY8r4MyYZEpL7+c66IU/NWz/6a0Cy2+4xY4E3+KMh1U+N+1k/xPGVauKlQc/C2Ii1wsnCEFTV
9EPSnuBOkfLOV3L/S+1C8SyB6oQEfu3ANGoSjFFbPoT3cNoO6oP4vWGDPH09c5dWx1khe4KgVOqZ
Tv4xZ6ikTUIKQFr8XsFNdSwTm9wq4Io0JVeGu9SuEc9iUWDgfiUmjIcwN94vR0x7nupDcpNy7rj9
Y7Nu98s23kCLfG/X8rrayj69A7f7FnGz+fqVL0SAv3UrPy1QBLyXRehZLOO75gYHrv3K9+QWeYdl
NaFE8q5sq/vmGN3p9//hgGchBxHMTMdFkhvK0XqzgkeckBkIztJo2dov+Vl+iHs3QtDxrzCoXOnl
62EvJESadRZwosLIsPpgBd0MD+V9d5rj9lt2M7r5Znm3tuFDsRpYWLsSrrWtU66qb7C6Wn89+p83
B5Do33dkF2B8GGQquEoxckZ43/VT32pXNseFqo32AZP59AmhGNfdVLKMoDVsu03s4ZZknyqwC9XX
6PX1VVwv3uKdjqvqSvz+KOf992P0BO3+La5hwRTOw8QbMZf7KNmjpIIMf07BD9vg2/xHrdpkls54
Iz4Hz8YWPllRPcUb7X6Ejl4gSAjY0eYGrDvxYXpXnpCtqrbmTxy9xmfcneRddJdfWeKXJv8sMpUJ
rL3Z4FEBoHjpY3zlLPlzmou8wu8zIPQ9xiho3Ox17XtQ+RnMvu4+fBED10RpcF59vXIu9LRQAf59
GMRUc2H8iHxv8b18lDaKL0MJ3iBuG3jFoyLb+qN2MG+g433TXZgzp3pmdKxPdYjuUPoCja7kWv34
tFn+9NXPAtaCfZpat6y02QM6y/qKHNHJfEzUbd39pTjtTeTFfn1l11wAD2nmWT4kzHFrTugN7Q07
9mKuZ4sf+TDXfN29rWzFwc7JRp5pi0OiVxzCK2v7QltGO9e7hsysCsbMl+23pwqabMviGkpreowG
O95Z98OuX0k7+UV+xPjvVnDVu+at3UU/MDnbyNyJdV/TfPF7t80Pzc3kBTs1vLLVL8y/efrzTztd
bQcdOcGOY7D7nkGS64D9yMDtEGahRRFdGUW/NMxZuOoxvwgTUZL2mQ5EDikQZzGFQytg2mK8Bfpi
GwmSEQi0glzvcHhGz882O6oF5UszPHSygElcDj8fJAuCMzGLFQBxl/408grdCmwuMyw1umPcuV3y
raIcgo3ZnQCYSUlNZ4EvLPo5hj0Fdc1gKnq3njUfm7d1YvonC7zUGwv820X5FREBGzdGTVkn4ZNl
2DogXqCH0/yjSR4baRvo4lMxSqso1dEGGyqUeLf4e62S7Dmtb1L09jHY8tHCQDJkoOyvxc7X2/bj
9vaHnWKegtGnL1Uhvyn1Y0sq/6ZiHVW5ws8wt5uHbiv3q/xNDJwFk+jnK6Nd+mBn0TjvM4h8mKXv
G+HnhDecMHngDWByIuTVelNxq0/r9pDptkDDp970kJ4pTMIVtBPZ//oZTmvjTy98FmXFrjG0MuAR
+pOzZcqZ4BsyBhfQWL8e4EI/BMPf36d0Gss8a9GmoXAzuPD11gkZYLcefgqeunlL7k8Fu2wl74RH
8CtXxrxwdphn0VfNx6gpwp6sdjV77XHaSbvkIdyi17HV/W4FV2TeFauvB7sY7s6iaxZl41IZsC9G
eX7U5mCjhNPjvMT+OGuulZwq68mxjtSVZCIvMSvehLa0pPw1m4utdMq6GnsnBjzWNWgYAqDX6aFB
X7nydBem4pwilRdqDRNYoVZAcnFQXoy18jDcJNR2XSX/oZd7g6KvE0R7xFMCzesfgOT+X87ObDlS
nenaV0QE83DKWEVRo8vl4YSw3W5AjAIxXv2/yvEduHmN+WOfduxdGCGlpMyV6xHAGLPgtQq5OSRV
QKatTPj7vP5hsmmzMyQtGElhBYkU0/hW69fWWFu3C5u6dl9g35ZtopclGeD7GtDRCgW/RkZaKG6d
sm2MR/ABnLx2fh/O+1/60xvMQmxOkIaESRUKUtBIxzDTgfW3Q7QdCJxeFu+b4e/vz1kKRNosEE2M
U0lYYlKhKHUs36jfP0Znzcne9Ofp1r2mK19kIa2qaLMQBAV2Q++eTFgpzaEOsm1sZbZuT5aBbVqF
IABXis4E7W9XPWYbKByf1vbrhZrH/5AbOpR2c5CZERhOEiBkEBkjsRO9apdiM/jih/SmAxcqr+vf
l77dLBAJdTLAThzP6y3uiCuiM9nDJnbRE2sCNekl9gtgYBb8cVcOJEvPmwUho01GuD7geXCl2Brm
FcTlYK1baaEyqmizoCPrXKuABYs0HVLS4wEW5ia8KNHysZbVvy+dH2b6vN8lBukerVyYgFn2KvV/
lDPd9rwddyt5h6WoOW91gf8u66N7iO7c0h829TH3qU9s4kJpu+t2zCnt/gjLbSf2AYTvd4SubA5f
etmf3mwWLJSu6RmREBHxVZ4zt+NNCNyn0EOLM1wiJyCZBeteNd8ATK8g0ZM5DUCQL1EPl3Rn3AEs
SG3KoIsYM5vXLM1OjtJpZdkvbMfzdhcNzkpV2GPU0ZkOFKSF89KfBL7lF7R97YyzaHf7zstttG2v
PHDpM8/iDIXRhE4FHhfC2xSkr0DCJ9ALaPvJCx9Q7zS2qBapB+YlL/nageA+RX8a/1nIGXFQhxki
Hkmd8Ax3P3xt+PP4aHj4j0FNnR1qaApsaCjiCRkoFWZ/Ztvcl55QSrXTAJ21m2oz2rWl+Nlbgcs1
72nX1Vzw0svNgoyWaH0PL24c9SVQva+ld8dWAuK3G4gf7+KVG919qH4awllo4dMx5AyKrEg6iNYI
/5Ss3/w+IZYyBOossJCJExlJcIsqM5u8RABFXmD3XR9D6SUfPUAwSGm3sIeeLIUhA/oQyRdDOOOI
rz12/VXcgDuXHdoj2hNbgE7OAoO1gRP9bT7jBIchOwld1JB9glzHRhlQT3/4/e9eCohzDbUchdE4
3qMtdZAiMiOPuOIWikVPv/zHJ9zj/LdDRk6kqqJGcc8GfYRwQZZgXdlTGO/bMJtE1xg0Nrf1nt6F
hanMolRG+wzmXz2+AxpAne5ZO+IOdIHrhptup3N8Cx/YAXK46q1cWZcL29W85WeEgQYcPsg9SUB9
oTAVR4GW6HM1gXifmz/M2Xljj8x1kwDA5r1XH1PqKUapqNrzNoKa+WflCy2N2SyykDCRC/ifY08R
7ApLnThNB4qK6hW4cFZIsRmB+ADvPdjtYXd25VM9gixDN/XKslx6/izu8ED/8lSIUBME3PVv9tD5
IQCxazWJhb1BmYUWIeLHuKIcH0zH4Ri+ddseWOWT+thfIr+Hdak3AKtcwgTQUt9/H9CFY7UyCzPg
aAy8nuKJXQu2oMlwFPRL2OZbIG/+tyyfMg83cBWIuQpDhvvue7aLZfP3P31hsObibX2ETVZY43dD
gJhZB/QWd4ipCe/w339/KQE/V2EDdgHjqkGHeUOC/Glx1c8R0h6Bce6sMBB8ziuc/Mhdw7WWqIWQ
L8/iQdNGYjKmBh9kSmk3w5lKcNpVHaYekhieA7D/B+ENzZKH8hor16I9//6eC1Navo/vt6AniFOX
KPdxRNn+EQtmT1cvzgvVIXDc/v1tTldEEFEwhNFhvJFTeYNzI7jw1vSWHtfuvwuyAGDY/n0IDPXB
MSoyKGO2soPG8J32PGxTX6xMlSLvKsMmdkeP2D/1yESm6fdRW4il8iwQwMVjApoGo8a2KFiUj4KX
bdp3MBh+//mljyL++05j2JGB73G+0QzkpngFnuem/N5qKz+/dPmc640brmsGNR3vlcixNuF73vUA
rptQm8Ap9wIvyMxtBbtlKzFgQYGpfJ1Fvk2yUpkohZMm3ofbC+/KvkfnOjGjbXwOc7TTIX0YQIK5
8rT77PphH5qLikdWaB3fYB+6X//QS7hycFr4JnPZr84PTQ28DqKz2phsvHEVTOVvimIZxooa9qsf
8ae/fBYCyryrDTihY3vxK2jgFHTpJD67FidtB5Wxr5zhK3UE7x2WcCDEQK+vuokdQyQCTe5N3zUO
ELfbNQ3KQhUUBmr/TkKUZ2BJCK89SLHQ+e/yvuilyOiFV8ByAtQyrNGJXebHB3UDIMmGs3H+s2UI
s5SX31fBQoifi4OTUNGZ0OMGWY8nFe0CCUp0o8NhTfz++wuLeK4LrnrSJJQrkYIxpYA7wEDF5E7h
5fcfX3AaAEv23+FrYQCKDQS/PmWvSQD0xRB62mtHb6Fox0iPQ9cBbMdaPWop2TLvqB05lasN4FqC
DJ0Kk6OfCanMWthOsYXiXYLjZarbPLpArOwGs/CVl7y/zE8zdnaA4JjKp8293Ej79zepdnvR7VSX
bklli3AW2LT1U/iK6/3vj/vSu//0uNlhQoUVXVYVeBzRtxMIAeJfsbCArpDhTqmAUzChyQYnMyDC
UgoTF9kXpw2fbqsYbmdmnfnc3b/QTusggfgb9Cnk3X34oFnSnZunWaloU3ThtRQzmwvQYETYiyy9
5Ugxox+XVs+/v8ZC4xnowv9ODcZpoVRq+FYkmCDDgvtnedFc2BDZ9a53B7O6oiiKBJ16Gv5GL8Nb
cgQ1DXLh0+/PX8rYzzXqIFhoBEQJCINd/tbe2kPkSweUKm3FKQPiI3H8oUJrW1x4O/uPh1txFtvg
mW2o2j0ddNf6KrvS19z0XO0SlCjhhPvC79iZeaHz+xsuqQq+Ytq3DUfUqKFXHfYAwb11Lq4ke3al
Hrkke+V9CMJtGQD8tIWOHrUfL7LI4f9DqnufjD9M0rnU2wAtcpITHEggK90IHeYT3NG38LWfSise
nRzGQnT8bxeSrxn27T2FsBANmPHzQSxZQ+J0D2H2Mhg38en3cVzY876G99vPVyCTaU2DiRL2Nspk
owFXjwuan8Ck/P0BS5vMV9r62xPgvgSHtFrBh7Llx2krPgLil3vhSXq6H7KRCIOCdIS6E+JrrAuf
3D+W9wpj+vd25U9YOHfPldWcotKOsFIORJl0JtCq+7LpVnb0pWTLXDmdhwqBOzBeTy9jk1Tb4sqL
Lq524AkacHx3O/0xpCeV3vrCniABrhx60UeroE8lBRkIXiX5s062g+aDQ4LSpGKhYFNMfoe0DS6F
4MIpZiJvB6+HVS+3EVFD1PJdBbdPKNhptzLLFjbKrzjy7SOVapHgGofj4nRk0aPELnCjbhJXgj8K
WfkKS3eFuQgbnu+9JAB2HvC3+CptGHJ5A273ZrbH8cb6fbYt3RW+/v37izRqC1wOw12h1c6tJH8I
8aOIcr2yyQ1rGP/KRmqlfeygLvPSJPmlVWA+xZ0amJyrSnmsjLXTwVeW54cg8XXr/PaXtABrxOye
wQSCTBnR2sa7XXml7YWORzUEMDkeLO1JPoqwd0gITMi8epzc8qBWsM328zu9cYIje3Y3qmFYmeif
4DfkmMufFclcWPURgt9EJ9DgGrqTl7wZQ7TGPbWGSWQvAfypZYADWmpmRXBjFj95NDUI8IWWsz3R
7nQ4YAtkv0j2NR3sNrLh1uGI6HrQYXYuv/7+PRbSD3PJeNZMhlJVqBzzVv2g+p+dX/id939o+0XX
vIWFPdeLwyQWZlthjTisfPDsJYxWFvXCsfTrUvXt08FJMKJ5hE835UfUE8p4Y5SAOq1aVC3sH3Px
96QCrFLIuDUDPaCEdv7Y+ZIvOLh4DDif/j7ySzfAr2X47SXaISMcPMzv1RmYT5gAIGyFTb4lbghG
p2mcspUlt3AZ+8rmfnsODPxboZZTDJYEvXz2otWx2bXb399iqbg5F2YbZdTwmEWYQLjFHgW4RsKl
DseofFNvoUraoQrgYMbXm+IG3bLPbrWXXldVVwthcS7SFuG0G8tljAyumeUWTnHyrdjpQYKG6nt9
xbASb3JiB7Ji40VbuRMtpaX42TmqTEmM2IFZnW07N/QarwvINdnljm4rHrDDUPF8jIH2H+fJXJg9
jvA6jwosUSBbj7qf7iEpkk/cBSg4i38yTuPl90+5sFjneuy4Bj8ZeDU+kLPIlCCZIsr1919eCvpf
ztnfpuDAGiaBQIojRtvuU6lBQjiG/iU8aqBc8srgSA1YqOHjwKsOnVAJDyVb4dAyebfhL1lQyZIj
d39X/pqFGxN///dvf00Iz1UFPIB7Xbd3mku7z/efQHGjBUPfdPt45bi9NDXFf58CbEFVNiI+Wy2k
AS92VjOUTkenXT6kdi3n26IZVhbh0kWXn90Be5kX7yqDe/uU7KN/z4fuxww4r0S3iLLykK/D8w/7
JX8Plt+GTQS8zNDuCrtiKzqNd39I5KR78UW2oTj00AZb79BF6QGz5pFH7cRtY8MccaUwVv6ChfqT
bBj//gVQAEGvcX9NSE/QIkMtmKybaB621mLy/Yf+9xVl4/4tv73iqJOOrwUkydLaBY084jdNajeu
gA5I5rextzIBf15p8lxwXU9wzNUGjCS3AQzw65Ohj8RHZw1MIEY7Pa7pppbeZ5Y/mrgpMyQRwRlI
bshPKjTYJtvkVJ/X1EY/307kub5aCcM8Aq4Ntzsf8B9rOg/7NWH40k/fB+/bt2Bd2iqkxE9L2qMk
3zpw1VLYMRyreCXt/vMClY1ZGKCS1mrcgAeMgtdeQphbGMhSULRmW2q4svcu3PP/hwkwTAXs/xke
IucOjPXa8i3OLB2pXuD5zHQ8CLhgAOQBl4QITvoO/SuCzGXARwH+PO7v020h1yHPddIAM4CbKOBv
SFFQli0GYGUWQPaowe8OVEn+BsIVdwOUzCaD17JnfdyocHjI97rbQTWAu0+15wK4AP35/Q9aCFcg
A/z7accwifKqxx80PXQ2tysPopOcPcFTFBP9FCsJiKWhn0uk61gFQqHHlYmNT0q5rccdX8JiGn6C
k/pK9dGU2w3wY7jf2QRl2Fj0Sx3EpJ02XPm3AsDbdE0rudCGIM9l01yhaRHIN3yg9OKpjWo3eUmK
0TI0ddMpbiL1eyLtE+k8An2FQwW5wWYtF7Y8w1ViDxCmqe/CIl6ZkwsLa66UbisQJ0KKPwZwcKtl
aHcSYXOuoaEaVpzxivbo5xM6qCT/fmLcVvMOsGF0z2mbaULVTrnQGLmela3g5zOtPNcQt1MKu+8K
71C06EYSKOgt6GJX1gqB9xDwwz6gz2JPQTuOGfeNBj2YXhWAI7gDLsNCw6UDtQ7SH78vhIXwrM8i
EGcgm5qDoYYbQPsGZ2nz3p7AB2t1uYWzuTyXBSOfCuLZ/XInwhnpFD2MVnZMfdXWnvO37kl81uDA
AJ+daC9YoEnC8wLUZ3gMrtW4lubA7FSSCFVWtN399aBuSYctbNkNoK0rslJlWgjgc/pBBrx9Hyf3
10NzMD3gOGDpqKCvLJOFQ6s8V/WCaMWpjMMxX08RHMz+Vrj6A0zRHb03W3vymaVdR6QwlXO2+X0+
LLR+ynPxbjvFU1ne78tib+sIDBthU3JmBgdMYg4oNYkbkKHVCAnT9MTdg+W48uQFqSDaLv9dr2LB
+KQU8eThA/12GVCf0KSh6O2AJ3/MXM4iN/iG4E2NfXpN0ZuPo5ezdkxZ6OQB0eXfpxtJZIwpOstR
dYteS3zNyZUtgMONh2gT2uML2N37dg+NrI3mneLCnafahAv2nuxUt9y0FoSL8efKN7jPzh/W/lwV
HMWGHIsSIldvFXbhdrvp3LiSVXmNv2bps/idZ/GlFuRUjxVIEPOD8QwKYgoqXICleAttasEuOQhd
xQGwF7JJiLhWlstCzNRm0UYspoYnwyQFeiL+Bdr8oQLSDr1nxcfvI7ew3LXZhWdExj8uVQyccYzR
jNkEa4rNpQOMNgskaQ9DTiLjwlYE4huS4FgZT+xDcpEvq4LuRPfJI6aok3jlqQzEepMlVuYrL2Iw
rgzd0ollLgXWKFyCv3TNNcx73uAWDGwFug8azgRVxho+dTOO1hLyC/kFeS4LBssRIEgFlZMOWmAT
OOkKzQN/+JMG0Ls/Ic/1Aafs5qn3e19dzcvep94P036uFR40DsSm+5Rkz/mNoo0Dx9EP1QbCfssc
kAbd1bba+ynvpyfNQk1XScJEBwg32gsHvwZT8wbsrMWeIsyt3L2XXmYWT8Al74QJSNWA0/N2o4v9
BNo8rVe27aV76NzBXqcqLEQEzMfoDQ5gnNNZsDWKrEdhTXyyFI7VWYAA7WWM25bygfYQXVBFJtf+
r3yDIgmYgiRB6zV6CYXT6Bf73s4yc7SL/Soz575ef/o+sziRyuT/ZF0TLgF+7U7aMfcMp4ARQepq
xKlturKsFiKGOosYjTCQbJJb6K2QDJ/4xhzVg94KJlesGTovnLDmpsYa0epoFO8KgNCFaXfN2WMM
o9EciiSuAG3woJKV2+TipJhfagATmpiG8Kf1D0BhhvVbC/6vBgP8NnrhnrnhOVkzmVw4+PyPDjc0
lEyOoMMtgNxEp2m1Zfmf1nAHzR2azP5P4XxuMSzngq7wIZUAX42FN5VUuZUNBLYkdR+3ZpUbnfn7
g5bi3VyG28ViGAFFNwWxRXrIikEeT5rnLLRbSCJzGx7MtgRnp5ICYb6VJ7vrXoo6tqW11ba0Hc9l
uZquN5lGuinoQr8vd+3ImwUsrwqHR6Mg3FfDGi2SHvWTYZsDjPmBsN9Gn3kWVDm/Mn2+dF8/rLq5
dDdkWm7Alx++ofUVfYKmUBG7n154zYmlgAzOFMIwT58ObXVI2etIQxwaZAAvn/PEDWlpdRnQv0Nh
yTw6N2lhVaN2IdlGgkWuMURO3VInl6iVhxtkOuCiCci84qlwfRXynVhVTk7eelSiChGWjbwjJtdG
+zO27n/8xLN4lvBSQocUI8ztQl/8W1yhrvA1a3SzQ70RzuW1SM0H8rjytIVVP/eTToy+EIoO7I/W
ijZg++16B3VfN7r7+MBsMH5Drhdey7AXNlcWy4KhmjwXDpdCqAsAUMGvFt3f4rVpkEkqiqMYweAp
e2xUtJpEJ1mBx890LYgCtjG604vUyZIC1OnpSOkVtiQAFWAJ3MnvqgPQ7oSKdU4GC/5v7WhXcml2
QgEiwgB0rCO3h5GpK2vwK3T8NP1mRyxdS9mkST0YQCGD3QTKKZPsTsomJRoyEVfAhs2mwbpEiqYV
R0+M/6TcoSrrP3BpNqPsY0rf2lLwxuhTz0AvRUJr24OOW8sbRp44cmxh0wzzXuMhTL0UWf0EThYK
6Xc5VrkKk+UGArAws6nwpKKQwyvFUS69quJMjj9L8SdcTixgRG0x5kA/fh7qbN9xXmY4DUAZIGwn
cMQxpGKvGbql1Y6KFt6+XCmRLhTq8JGwUX7LRHKJRlOmwJWWRy5AsLmLsClsJGxvdBtDd8etFDUX
ovpcTk3UETxiRR4DHYJ6GY7AZgQMRlSiNXu8Gt3L74tjQcAlz0XVCSZU1iswKO7sfg9uiuGmf2sP
GlRlI3rYewFNxWYs6FbrkUB77gQHRCtFM0Wr7CtTDFIkL90Ld0cfNZsOGPQGyUz4aHQHBscQfWVC
Lm0Kcy12KwgyTPqxoBCQ0+Idntg7+Tg5/N2KKH3WLMbQCI9eGUsg9tpFY6FtTZ4rscGeZ3w0EB4p
4Qp6/+YsTyguoGVRPSZPlW5H1XESrn310TYuf6ahNermoD/LwmA2rHwS0WKJDraPFqhxCVUrPnG7
fj+OVpzZOZJ+yp7E6sqNfelKMld2ExH90BzI5YHQ+DSaXINgTGCUBpsFwWmiFwNd+xB81y88XUuJ
LM3QWRSfKlYNKY9HwhrskrnRVt00p7Xr6dItby7oJmPRpMW9TaFDg4WH27d4UCqM8LZ7l69Ik8ON
HJ6Ku3GnXI1z8be71Jk1nQR4QHvlbq3KtZQ1lmdn0lGVjDJr7ov9rPrkBawhj+yFrWCnfrfLjvke
mQ8Otpj5Hxl/yu9rUhG/ZtgP8fd/5OC6DFkHE+EGn5OrzBtnfnyuuPS96NpzCfS6BlVILJhCClXR
BI8CoX2WhEuiRH6dNHbdFPuSRraIKFicx/CkJ25Zn7vygShABRapRVF2ADrRlEB9iobhFMJ6NMnH
P3HY+iwaD7WSb/QS1XlSgf5DgB4RAZxJGxyAalw2jdDKKTCUSQ18M0MWpneiLHJ6eF5msSOFaPXl
2YUTjNGsDRX2I6VriIJNB9mGkbupi9siD7KW7nvjgaLZU+K30LQ5rNBjtO4dhdBhgw46/Bu2PJuF
vdvq5VubbHmls+4cekV/IUSGJAfm/7wZtu95CRxHlr2MRmUV2t+oMTb60FjpJFIb203K3Gp44nOX
Y8ipl3pNAOyGLULaJaY4nmI5y01JqA5RHsPXb+yhc0r6yp1Y6rB28HFY0ustcFm+rKivYZTtwO18
6sD2NdLiUYkHr5Lll9jIrKHJ34F1PrIh3gqG11ZwAmUFv2HMMNHwIDYkqJIaRkoyVuEokgIOSnJS
tGZTKghckuoUE4z1YXElvqSpl4s+if6UDUjkcADiddmMiY7oW5hah1ZduUNHSlvx7Ex79bXRpYNR
G8SrtVbNHS1XyUeXi/S9LWkOWxYKq/7CGDCCcNMC1IkbCjsCQHLLRUAr5LTRTIziaHa1hv+yE1Vn
lDtTkRC80OjvFAb4Nlz9HKt19KyUxRPJX1nGukBJFU8YFLvsUn2TyeOr0IzZppSU5jmO4RFuyMXf
qaTe1DcwTnYIewjjY98+1uoxjhuLA9Ogckc4UdBuA1N3nOi1Ij7FtZWGhiNFXipYJPTHIodXP6Dh
VDdaVGi2dQxg6zmlI1rN/oSyKSYnCe3E8Y5E25xsWOUP9bHBUThOQ0tqKzuE3dNgwjMv7k2e2XBr
xdSNEYdVO+e8ASbvLAnkNuBHq5XPQOtk8gYXURjA6dylG4K4gaRF9ZTaQgJbc0DyBVA+vfHTHrCD
vIdKEgz6WjBDbtxlPN2HMA3JUUeBFdpJn+KLAWDjiIaUsjr06UOFeas9jzwQYxR8ywdFb4Oy/szp
54A1J9egO4hv1YBJInWXhsWenspPKNehQ0zDlYQb7EQmkPvxMfyrWwu3dCvGGheqayGfpvBa9mK5
1Qr+CLORY1YL+1qsHQrK13Zk0VMr6G6kIp84XVLhkKOxbehfp7Tc4TXGHrVJDsY9zS2kk9UZbDfy
EfTXht9LobFlhfggjfIFTFvpqod9s8mBwuVim5MGkOgJkhJYvFVegJxTwMgKU0NGAauG1xMxq5K3
5OxJorE9jOQK9+1+xDePgaalmlvSQzdN1NI1fqtJTt7lzpCCeFG7+TA9dRQN6kC9dQaHs6g5RIf2
JRtVDGp+7HowdDn4ScUdUuUJ5OVgdIC0ToCB4zBVlCxxcT1D0yiIJv11EIhba5NdKpJVag0+Ek+3
ArUL0eHvvV5wfSmDgisiGHPvOc3ukFXhYartAN9j339HBhVyCAoFJtGi4ZFEAaGbb8qNFEPRbqjV
C63kUyWOYZBHD31/bOknI7UJ8jAbvZRedXx1NUG2iNnoO8DqyNXS0lreaqSdym0SvQjtoj1M8CbX
ExpwcbbNkeyP+DS36sS4hoAL2x12Q4lTH0TWwEKbS30McO/RbI/MkxE5LTPrQENkO/JIXWunjsHe
GZ1LcXbmO5PLXqHM140HoC/47l01QsXkINd4zQyPHzdAQKDbmKgWyyzhHf8nnbaEWRXIELop9JYA
KSMKApLZgUmlJoceIJky4Cczyi+lcErgeVU4DBeYiLq6sGPhmZv+xjla9IoPIYd9B+ANGlzY0zZ6
7Op4w5Fsq8bZIyMUTutpKXpN7scodNAm9/Qu1lwJXXiKAQLwoHoN9qtWEgEfSK2mrQcrhQ0tbDkV
bGkKouDdynEXSVdE8mQE12aEZdGrglJCpOwM3K/koocFhVZZirKJ+YlZRVnhCRFje1poybvwUCfu
oDhhhl4/1RLv5VnoLXNPAjgezWAwuB00S1ATE5PHiRrZ4kooUBL0IUWnXhHtSWMmpwOlqO0bkGL0
CEF02uZ/swneLmj7uFRgt6Uw994yNbVYCUYdKfoXuWmPA4NbOgzJkfoYnSILgJJLRdiVgWTXOa3g
V5LDxQ6VUDOGqw3Dc3XDivuEocUCo/aWpIcGTt0prkU9ejD3xbSVUtwl5U+Jh9OAbI/lgfCP+cSZ
JTIBzNdUR2hQYqkfYR3lKU0QyXYUoy+QtmelPFSd08CyS0YiAGDUHHwi9jCdOwh8CLugFbMIa5Dz
Cgcu3brmtAloD/LjOCIeFYOrovW8EVuLjQOA1XbLv+rkjwaSHcM1xk0+Wx1BAp20JeIUBC8QzcIg
XtiWhmSJoisIjlFf6+hRKX3pHipMtduXxQ7VqCg/qKNTw/cXGWrZLDWrqhDnXrjhIZ+uJS4tcmt3
4VZET1vrFWxjgPyJHN/zFO1Qf5SxOKb4DRgkVxeNwFDpHqc8cHt7ZPI1gTktzRGHyHipRmUb4YtW
EX+UcQvNqoQFBNyZoq5RjkJ5zpLp5BjT4BOYjzgR32CLGdMj+OxmIcQOUdU3/TWunaSYMGmJJani
JmqyHayo/O4++Mjo6n3qtiCE0glO76XbIdBX+BbI3LBh8OHbYQm0tYvxkKFK31HtVDPLYH4WM1sc
qDe2XWHRmgYK8gAqSNqyRI+UBSL3EErZrhHfgFYuxhDd+aw7SQl3QsuJRWEQCpfJa6shp8T5Kgf8
KYXF5NALpjxYRCf7fqASwlOhgtFZ1rtW1ErLmEacrISNGD23GlJGrazhUMU3OOzhUBaLmjvmQ/4+
ddjwiSbZJHchXoZPvFF6cqS6o9zChamx20kyW2T/kbTk91qF9ZtusQloMprIy8mXR90VC1wrRdWL
aX8c+mfUi00qNxYP78A6720RDMaxlK1YCYxMgS67GHfGRIEnhqUINrZEfaj6xkVjJfiRoMkiF2Bw
OfDJfPxchJrHhW88UgbItpmT4RvaGZRTz4hEgE/vkxmNQGEhm/q5rj0lD/3K0P+OUiTZHeFOebEN
K/5NIAAJJfjUSkc9seoxYsjMPzKUnSZPf4CQXFF009B2EHxTnEKm+nUcB8+oYfPU3XLjVeRvbLrJ
I451TpWdJ+AABOaOAKnAajrcxvCsxFHAElVy6UXps0N/l8UDBQjftxaqtPxIk2pfdoZoSgW3VSvM
WK7eaJ0rlh6fkw9Zo05sMFjo3suK5QR4POCsdaE6faYSE93zA4A/0Y4WeR/0agOqW8HibTwOfgey
iolm3ktXCnuVjfFG4ruXEnv4Br2XhlfWb8JEnIIYn8MAxmpJrE69ERXHd0j2kWdPTkC7A8op5O8p
wcWky0Fv6+H40lG7ySDfGlsfp9ktDbldIZBNXIUeMKM32PftZJnzxh5HnK5I/koG0DMRYGkKoPaa
/sqPGg5pmHYq+OSIllBJlMUBm/NOgrq4qYOJvCbGC68gVBy01IjNFAu+6AD1hGl/6lRIMjVK43AU
oaQbYLODcveumQbgndGKZSZGGwcD0zd1KB0rrQ4UFN2iKt9Ng4EWNlwG6tDNImKXQoHhq/iNzEoU
yqcxGKLcTabEUsYnXlZfqwHXNKHY5QIWFDKuRPkkzUuMExLLKxDj0QngUEVxprY5igmzeMmNxfcG
tV5dKh444VLBPKXuH8FEDXI5Ow0sQqeBjl8CGPTQ4gliMwJjko04tElPTV2+jJKxKZv0VsT9TUR+
ZhBPtA2GIv4EGQTwRqC7AHnqxhD7Iuo3OYdmOjOsrhHQjgJm4AMDYAhrIXXS6oAIW5aO2OxSFKEF
dzS8PHswcB3AWeO+duXKZ4a4EQrAt7D70x6zBATxq9bSLU0QdqlijxyUocJbz1/V0W4JOodk4VPM
2mel/4NJaOM+hvhhhXnu1DGxw3SwQ/qhasCNS59l50waDUYc5Jo+CQSJNzn2qeqcKYBKXTxK+jlP
7FyDCzdS3SVsKAbkUqXiRVLIyQgFID24dDuinYSqI2IcSqh9aYvq8xRn/qiXjzSBeqDJNyJv5TwM
rdFEkym2ZvgazonSB4lsxFaWvsoaBslK0IZBMHLtpkocObmG6K4tnmPJ1mHgwXOBzm/ydxQYa8WK
gC0tXnrpWdG3OCVMg5c2yGQIftKD7dHEvma4CsVOjWvKThna09Tr+wiGGeg34pvC5lDuZQxHWhim
dqrVwc2KpfBMxZmI/RkmMGCBu5Cew9Ej8I2v0S6e5JEjkoNM31S0L+kdAdkPV7vO5dV9iswtTDAB
zGKpSzVfLQ+InjV2mI4EEno1+bMIY8kB66dits4DRALYnqzbhv4awVKnBhlb3CqoQYZv42MMYQK9
+w/noqtNtwEtfU1mMSSdQAEQthUWFD2EkquEe90AMMrCTafCiY9xdqsdmJQjFu0yBrfbyTjoOAXL
KXUE+EEhIdzWqS2kLUhSCNk4ZTd5tI1w45KM1IlwWxBTLGseNbXLWCDpy+xqjPYwuvMahhvFwHyO
xa4hwDMzuScSEmBSqROxzxBYzOT/kXRWS44jWRh+IkUIUnRrkaEMZRf2jcJFYmY9/X6evZqN2e7p
LlvKPOfHfPGbseKMqzZJG4xR0Oo5SZCvrSBjJygUz8xDfoj2kOaRW6Uas3HiGvJ8nipzp0fw7UL7
kSPCqIp2y9V+kSbhS7kfkrA4f4T4N9oy3y2ypxn7qvgzOXrmkrXDU4BLw3SnoqzcWNi2YXJ2Q/PP
FLsRcX213Lv6InB9lBv4pZ76L06AfMP0nY1evmzKXyqMNk1lvBXdTo1PvfRBu3cgTZRUWIQEECbH
p2/1LkWkln1Uciaj8GBz1Y4VJrW0rsDJKj35eURDsi2b5vAcV9P0qTfy/CnCpgOqtAaxl6TK16Y5
SMveA59onDjOfIN26LBn81WxfKfVn8W7FpUtgeyT2OftvJ+iJFBtOpGM9bIqKo6pzO+XcVcq7c9q
GMmREfjFlqNyi9TEIbHppdfqa1NMf1HE4iaIUwjD2Az6uLzWFv6p0LKv8mIbm9mI2V6WkBpW6blS
F6ejjpqfy5WX4cvKxziIQuVPshSvGsKfZbpmzWntnPqf1nzDEQ5YP9h5BlfLnfzbIGAsHVtvGR4D
nNkfqndJpaeCNDoi6qzgQbZYbGTiWCcY/DxTor3MVabNUnrK7PfVvUr422+E8iK6TV47sXjYE3a8
saLyknxvKb7eRU7Y+nQKATEsxQf5lAyCJZJft5cPCohd3VAGv6Pz2LYvRYVd+s/4Us7iTfuUFp9y
byVQBlcx3Lrz8+Q2pMdB7xyYY/3Sc1nrkQtYgZOVXOw4DrLq1PJvc368GbRt0+XHId2VRG+OTpkG
DYmX9llLA4PybETFpek11AyxBUd7iUGnejUIlQqvY6N6Q7EZs+/E8ENU58pOHDWUiNVK2uKXmWab
PITyfGtwrXXbVDsURb1LjYASeKyuU/8VD66a7ML0V4rv4foS9d9jtu5qxW9Jo6pdVr8SmDBqCQne
UKnaNZ5dnytz5ThFzhaBgWV7Brm1rvzUuttjesp1MoUNfhmvh07RQU3hqyidOeXRyHbZTasjNtBr
k3rcJUvqqiURWGl8RE0cNF38JKwn46zXT7jILYJ0kM3Urv0tjQ1btheZbwXIRHnuxp2y0gifQdUT
G9YY7OGHNt0zJkjY9mV6DjBV2q+Fvav1j1jBgJhPV0N8mwT0pgBMlNRPHGblh2gpJ5QMTzRPRenG
8k+nEvdbftno54q/erzosP8a3vLKI+hT0QE4jmrxCc7Ux+ew3jX6rcyOrf5U4Z5HAl7gnkfcJEse
l97S7hR1x0CwVj9l6OX0lueFawLa9R5xqBsVrCqd+4cNkUT4eDTc+I8rKaQjbhavZSc4Zv1BAmih
RHc4Mo7UuMy+mfHcpt4qRLK9F9XG+uJS6d6qX73xo+YlN3YCTz499zR89Dg7iDTuNXs8h0X1TAXn
Rqv5MCmql692GNDAGFuv/Cxm9VzeRPwWzWeyhqX1tdWYbOLESZPyVPfs8SzVRlwgZRoCQ+aHW4/h
eymtWKYpb9F3gqy4rAa5OeR2HphlyhtPRKDtKvFF2gsypEuSw5+KpnozuCVzhjA1ZpnN3/TqEi2b
qngOex75o8E6Uwq+ASSBsiD+meLIxYmsy5Ld7HVl7DvCrI/tGbnaxjSflupSaq9NeNIZaCtYsNzX
QndUt0V+SPBZDxrgYeaDW6XlrrtWnIOEM3cqjyx7za0ufdP4N6z7QgLjDZp/XbadMP6ad43uN5lL
E9vg/I+fy4yDSabmTPkuxRZwc5NXez3xCWGhBt02/eGXt0yyvV5sYUAnJpD1kpivdfk75Hej6Z7B
21EhaN1T3Tsi47v74O9app+z1m6aFsrQvCIWtfn6OlvexmARdfU8F59LclpJCIk+ujLaFNpzGgYl
+3i0Me1XMbvAbvYpbcHBtEArd6izHJOTamQRAwTK6WA335XmYCA7yuLDyCjLOWI4bcfz/pRy7w8G
67zCmbJKLtAQI0Vb7piAWJYT3kda9XgWwhlH9YZkdlAvGyOb7YfcddFdVN9T/tG1jsBTRAiNfS6r
0iGi1wArUQ5dBY5inBExjCVtfYGZXtidSpVr08g3pvZmMVaETrU6MorY7rkhS7Lg8vjL9ItWXYrc
MaIg0n50O3d14yWLnDzdxW0wiC0kB9fwaDoTdQ71K7nBaU5smXRcyltHGXR9GtJL3L3rJQDuoZMm
b8QzkOb/ZnunyX9MdI0UOQZTisocEx+yFQtb5kozGhynaWjF2JQ880wvMvPIJm6t3RSKW19F8Cf8
fAS10G+mb7qfqdryptSxm7aBlW7bluHlpaMYrot+Q+NghPsVEWzsmnkw/jQpoxoJTtj0dS9+mymS
nV21O+MbZhbsWPDUFxvE/Umjx9diRQFcknmXE67AwAAlkdJdE+Vu3r5lBnXeBYTHIR0YGs2d1N1X
y3SMZF+Qd0gNvGxuSyTONG2oXKeBecpmT6hv66+WvKt0gkssv+8hNnnOZaN05IJvn2JENypdkxOr
OCIlkfSfDrj1ZREW2PamIDS+5RzNaXbtfQnDJHWdMALzzyy8/kAa+aIgAQJefOEGMkMS7NStanxn
80d7qbhY4m1CbgtjWvhr5O8TSmCgrJyjVjhaH7podEaD8RzYEfxjM3W7BbWkbn5G2rETJOZk/hTz
Ic2v6nTgScgbMEJHw47XuHZ3knuknYC9rireE8AH8zLOLulPGnuk8ibBdwuQZKkx3HEGEkOMYW7M
5rcKTxOx0vZOfBrgOTFj83axzhWFkcPGsMgdeJukykX3uFmXnwce+Ins15Sf5Pl5RlLE6l9XwdJ5
derLk1NJbth5Xb8jtlpO/lnjLktLd55gwuThWRvDzWpaQRSRM989lzNvGOunTrMBKr1zWl+j0Wvr
bTPt29eGUlYS5v/YPUOkkOI9Qq1oeeFtQFD+af4NmRsrTiWTUL9V7Q0uH2vajvse/mDwVO7oXy3d
K7+FILmfMMEoFN4Q/bP6j1l5Fi8aMQTq+Nx9aEtQ8TfSvHVZgSqvZaRsmUGo4nTY4sPk36rJjoZk
i/AEvTR3XMngMmwLfA5B9oDsOHrPkX5XEk5Kry8OgPW2+htHbt59JXkA0krFszW/KtKha91s3oZy
wMJn/InMdNrPVPzUwx2Ql87jTfpPZaS+ZaXFQ1Y/NA1aFRQg7/kpnJtdaxzhsTcUzgtuXWkAhfVr
DXxwvunafSABwHqW/6rqyiqRG1sRVZtmPugV1/TM3rozs+9G+dH06wP/JwiKk00tLv8BS49HTmzS
pyTeEh1jO3q1hR9AxSUDDMXrl5HuZCoN5decr3ziN68YpLMbePMGrtUMb/IN3qSj5NCYg2Z+1fNb
yjMV14SJE1U7XcWur0+1FpiLG84+aAmCMMoACOEuUDeyy/B2kW8UtPKuUXyeN3P+N3AtRE+97pmh
M0RBWJcuFb3VdFtjIg8OdnMDKp6+h6hxqg8hbnztcufmJJUbwdj6QNUTloev1TikIbUGBljC4DQM
NVLDt7a86dAzyVsn/a4U2PPgmAu8x+FRRCAeOjbHjgpHqz1bqdyh+CHtwYy89LK275oAX1G4CYne
/yArTsq2TNH14o3opSSuf+rnkQBQ1Nd+USds64dcD9JsmyuOzexKRY5FulgfWBZntJ+z+nIK0fst
FdtsCHg1jcIH4ZZoMQROyn3ZfovvS8+mXsBNqc4Yb3XzpCDzU499s7XV74l/ue5Gc1dnm1J6D+vX
+l6q4T5MX2FOHkuPPSDSb4n56j66owDSb2fN0fLn1jgoI5e5gm351Q7f5xhRSOXwJTCrKQzaq+6m
UGKcxB2TswFDPm7k8RGAlLhZhbabf9orE1X9IubiMNMHqgp/4tnKsKFupBcDs0PxKzTls1Lw3uZg
eTNEBu6qVtW4OQ5L6fZGfTT/f73T2FDRALVMkxPT0lRVd0H/Ac4V49ls1A8JAGIj6cODw64Kp2th
7bmGLJBnvchAiWiribqXVmv23RLv1LJyjKHetnX4J6f1P3u0viQ1CRqo5U1mJI7otkaW+cUkPNPy
VGPkYtmUkS/YZi8ImRCQbizFreIfNf5SUSOoh9AKWMFp0W21nVIfHjBc7MrGH5R98UON+jbRCN3G
s1edm9vQRN6w/A2j5qJA6bi4wJy3gv+yrHnKqg3B3DexQ3ybP+peq/ir5ZdQLfqQ/M3GXoU6ma3h
sxQey3jTOcKajllDBnM/Hpael7gAE1Ox1wBSq8mputrdZ6TLfjoR69ZkfmRmz0AAfjY86rvU6zg+
FnuA2plG47p9zMky8f5cQXM7e1HD8VqvRzC1cB0/FeuWaOlzFe5SfrWuS1ch3cgWbTOuCYLuL3F8
5N6cFn+1mbGe9L9o+p1QWkcgABsGfCIoTFcRhwnpokZaVkSilsNR+xh6YYb7B/qwAHz3lynaluN+
AYmFrIJK0KJnu4S/gOfZ6cphNYDcVa/OOAXXfbUAE+3WFTbuyC2cDI5l+GK+leRtt5vQ8CoMmiEt
JsEod7tqOVU/JpqrzBwvgMugFON4kYa9dF37J+os8FCO5qduRXy6bq4Ghbm16whtw69BVEp1Vm+z
tisysvt2lNxtMvq5OfXGwWfhFu2LsK+oXYiTRk4gqTeVR585me9oEu4cHVKmDJkBgbwWiyg1CKOI
IKlyM438QsDr7is3P4dpa6q7haQi6rrmnxFNYAGBdx45y8XAtFZ4GTRxOJM3rsXbbjwX6ZttHJfp
lMGyAvTqe9GjtwPcbdwW1rnx8yEB7f8gGgf25MaQx4iikM/4Oi7nRrn1f/ZPnhibIfGM8LueAbCS
5DYbw6fCzbDwm4f4varvOUowezqM//X+TokPKar1roS9qx8d66kZFUaJz4zpkTEy98HvtHljb22a
qsJzngV5ebPHp3b0pPwswy0P2YHiYkuz3pePBtTzV2bXBvcM6p8q/NUtJ7NZ+tEqZ7LD5y7rp3V2
dT7v2SE513AWweDqlG/JRFuSUnhx8lk3R/nL4tcMmTcXP2H1NpDoKrILKyAkJOyREMe1St1ecH/i
GOyUfVR1B9HCAZJIBMVYyLt1ZJMAOQbq83mXe2ano5G/ZSt0OnKWAXFA3vmCjzd/J/pmFsuhYY5T
Ddfun1blnDfOPBH6HBC04YtDaD66u4W3NJ+zDM/vCO13ecgpUNTYHtuHhmylYdh47DeZymCBiiR3
KhA/RgaUPjZG3/Sze1FYTWqn17bz6mlX+zK2b817ajs8D4CggBVKBLkl/eXlP1LJ6sK3P0sGTeWj
BWaJ0q1c2u5SbiIUsoWrmZs6ll31kpTQ4e5jdvtcFj8MtziBZOuroUj8DHqOxRqm6GxzHVQKH/oU
iH5fD2w0Nt0f6qEZvrDkPplkfovVl6Ax169wRC1Rvkyf0iMJpn+SUGm0NYWavZ9waMi7mVWpWgn6
O0YaqtjHPQOroNZeOBzX6JQtn03yEcWeLf+ToegS8W5kdqA/zbI3G3CPhxwE3ob+obhDToxXW5G/
hkI6RA03TUjQ45sFti/VH0bKMevGw10hBH28E5kfZy67RonK0HpadCKuDL4chPridw73RSoFMvx1
HO7kiQ8ovQ1j49tFFjQmHA7E3Xqu0dJFEKAIscenOuSciFyDV7uuvtP4lIBMR5HTIiKJ2q3VFs5C
OxsLQ9x+6dKLVkyIgyY0+dg9eUMik+Ed6WMZ++laMkOAaxvcUo3hmdnkLTp6nDwCeNCyc59Pm1ox
jwOMPvnOkqOpz0N0o2ISrjuyEUhtmLdHs2W9z65xTSLAmOstGigQE7XeZgblNhZbeJH7MbsizDOI
Sf9u1XdLCXguWcaBFKXp2Fb33OaZSABcmE6tuDopluqU1rPUuY+PenwW/bngD4zyO/81M0XGaD3n
4iesSct+T2Xk+QoLuPoi0R8f6/689sQcsewyJ4eowjkqiq3ypwLa27EPMtIsK3LIUBVuabxL9K3b
h5qjcL1X9lcXRY/fcuD5T1HFGBFrwlGYzN2Jo4rrNMcov4pPrmxLAU40jc2IRLsws3+dAYSaz2Ta
vIODYNNBQAYx8CF3T2X818HDL2y7498qOvc/ocp51U8D1HrEjtZwJsqW9VExEiXtx5hne81CkxWn
e5W/eGSZB2oxD8Ws3AYyCaZ9KV7C7CLQMkbhm9xNnbvaynnox9Br1ce0WX3GeRoUB2n+tBXwa4Ru
zsCPMrwl9lVVR3/O990KTxU+lxGIkvbcR/tKhTm8KtJWt7zVDl1j/G0rL4ZdMcydKBymXb3cJdJr
oo5M2t9G9SWAmJJ+pwvolk3a0jhZgrxnJMIW137qT2mhXnMBVk19WVzsdWIUi2/RIpfoFxnWmTr7
cr1PHRdpbN+Iseadm9svY05eJRuuvV51v1RG+CeUj1pb7ZqBN7wfdM4183voQUq4gZVJsrZDZt3D
eNnT0/cSDftZfTWRFVdYCJLmXZei5w5Qu2XBSExpPCaw+8BpluyUCcRuxtDi65oc+7WqX00jSm6a
QCDURMz05VrthB3dKpPyHoFwtPpWo8xTdW0nNagZi/V9lR8QEEdOJNO6rp7yGCYXIZQIH8pA9kZh
t++FTZWeZI17MY14AchV24hS3Q52HDpNambOIDdjEPfiK2rNyIcJRbWwxEcrREAitJHuUIXpvjyH
kt/nW6HY+NtcfAeTNr1J3O+hflnGF9bPNj3YFt6JJnFLFEnll24I16QIYd3oLetURpi+hRPGaaO/
RLpqlBSxhGKVsbXpmYomSDgFYUOm4DGbe42awKa65pZ0aBRpcixJ83RyOVReVNu1+tugJ65Sbhft
rlvwX2qQ9zwN6r2dWfEL1BR1CVcCZ2k9CDpSiCvNMQkyWuvm1Mb1u2Eot4h7M+pVDzG72KeKfh4J
3gQmWJhiLSAsOt0Zg7eJAVegfYqYjMo4HndtVzyN0yBgtULYLgKGYytoGpkvE8OcY1pF6IRSJzZt
IxQvjvi8TRuaZFDTxYXgOXZleylU27E4RaS5PmndPzul5JygkWYcKhqcdHe20aHqWv2jS09mVeyS
aMAbNyTg+0Ugh2d99FNaUGxsWRqV1It01iwCbUkKKE+pxuDsMEWaypYSCo3bYo6O+JQSps6leF2M
vdT6qr2v9CCab6N1ELSZYg/gbevr/pnHOvJ7Cjugs8QKVp9K4JEaGjAFaZbipbMG7q+Yr1jVueZL
QpqS9V83t3vwFbbRqneK9qWmNSNiuzlDb0vmQcRXQ/c6oiY6107AmSB6E26Wgc0iX7dsADYGKSyt
luUNOBo0D/mDXxFgOyymq0X8uPUuaqzdsMT+gAJhUFksm7d48pph2Da5tmtEL+DeGJlSNIeInjl/
35prBZw6WN8m5zbDbz/e894msEb7rNsfgLOwLU99lJyUapur09Nq/woLsLtgQ2nV/aJ3/mLwOdTS
zoq/NEFpi+RiPyMtap8rXe3YpXyX7YDKR7etkb/YbXhvy4YCnTRERIIab1aEK1XGPTGVlcmHYsBu
eO8Veaum8W0JMydsLNruhKOHCUqISkKHO3ZL0LUmcZ9zNdg/Y1vL3iAvlispUeIpevirVOhReam1
oaNQsu6RDacyfQuFrlX8H9AHcc1NvhYyks6ORjAzsg9IsDUXBpC3oxsKP0vT7dDYh3ieYfIov0HF
NEHIV3MENlbrsxN3lQ/UVlUCydkIfGONZXpI5wZcKr40mNoa4JEhK48SZJw2KtsVJeI8VJ+TYvuJ
lZ2R556yJH0OHwZFDdxpYLxf8a0UqG4Mw5A9eSgH36gfCrHTrB9kkVrXFWlnNRm2Xz5Eu+jcnSkm
Jj+Md8a4Wa1iayP11xmoBNtJijepQqWg3Xpe+QZ6KSxaRrZe9ozxPq7/RLNV2Ts15GQtSpuY8QSP
nuRGxrVTT7NpM+vULs3Woapv1J6/4l9XE/0XGk8ZCoSWQbk0mdKNeyY1bDCS4c7Fe1lnr4q1GOcF
mhssIWc1f6i3lUxz8/Fs1hcjfpNaUOq9XFaPF65MyJ0sjK/a4EHTPtC0+EOGHU1GQRxrzV+NlD9z
RusjiaJASyArGlC4TBa2s/TWjtogmpf+OjJhupkZx74h4WjH81j+ZOFXPAJ38gpbyy8ig4kJu0jx
4/egFIuseK3hr4Pf4Y6QL6MIzPA5VE5a2MeXDOemhgrxps/rT1KP0z7t3qw86HPjVy8SalbGQEcu
Rpefj1K+0s7GRG/AmEOsuH3tZP1LYqiOQT6sOTk5atxM67f9Q3lH3jXakNlG82t5SZ8DMVyq5rjE
CJ5Qr1pqActfuEbcbo0YJbZHvJ250OTA07WZCJd6DLUl/IQMsydt7VzCPPnB5YvsBAlXiwpEZuuu
/yUk+xUKx6vw2nI6rdMuCQ+qde701Ik4YrLxbWyvkE5Qy1MBkerbJcgbolMbW64jKbo/ylxrMDTx
mP0bpficMY2L9jBL/4bJ9jm0nxPR+NL0KjRB9OqEN0Fzy0zSn3VmvSJHzjB2nLT5c2RY+rZvVzJA
GP+9KhzgTZVn/vujGjuImBiQeWmrrH9K2MSKYj1GCknd4BQaIFA/ptCqy9nKjYeKSQkKeZtX93Uh
8WMWTruqjqJ89mG1t+ecnwMXbHY3TbRT/MbuAQfCQyp/xYAAVu02Jph8j1ej0vLEBQxfFwPLKUhH
vu5t+qvV1S3qGIKEIO/CiiZ0Bay9qfRbWAYKUtSNCO2TNIgjvyYfpgLAzpLtWC8W+92uscbLLC+4
W8YuqQlVhdAuc4hr0bN+NgSiGN0C5qD54/gXN6Z1RRnQbMa4HC5DDKLPsT/Da0WxsriyjM/DBqhK
n+QhbZyxFm8mMhQMHpWhX+pSCxJ8LvsWVzLGFancWgV1jhKD97BYvLArIspZDWP3kej0Udfk/i7r
e7aOEuKNrdLLJRcg6Eib9IEaHWeanGpTWJtGTc+l5OUIRIaKgDlNY100JZgF2cL1mLdbdZSQtM5g
gAxiz4MU3aIxd5dZs576ebnPErihpsuta6mohyvTvjYK1Wn2fAVxzdr39rEpd2r0V9mkzCfKRWMQ
FfWUOZVtXtQOVjk/q+ELKvXcy9J/DYUj8/vQcmnWzS20njUCrNETDjJNAtbbnH2HLF9t8x5PnwqH
W2y99Mb7rIPqKq8yoGH6UAS9pwKyWOPPcXlsTvaEdyCMm+bJXCCZQj1XtmYSq/cQt2oBcRqtcHJV
GLo2w5U8+tpjuRsgzsO1sUFSzd3UZuLer403qQ2G5vBlTsatFppukc3Ki2z9hIPkcC3oTZK8IZGi
l8FAkNFqtYkieJK+WjnCgZLeu674jdYYlOy9Xrtdk4ZvEvCCPLwkM5BsbCC46fQ828bmrPL6oOqt
ZLfg8dtwDlm6qWAEiJ6Esc3l7yWmZNDS0BVr30ViHQEvhtWSoZOZTbDlIH3jHNcrDkwzKMs/rTQg
GHsiiWZlOMhzrBAW/F1N78aATwhMXgib+y4LuqXYGqB40XCvSEkf4hecWMjdUSGOfNwcD9PrMCEN
FXLJtpK6OoiKusIOmSLZ9ozRIOhgU9Pjp0lbv2yeoWVzNnnb+uxM+RqV9r+iLhigwS+NpZDQFjzC
HRA9BkXRvvUG4x2AW2qMRwKJU8lHNx71c2BiiELBLCBELLdt2Xba9CFTpyJjE0vQGxDahYbqRTeQ
f9epHn4A/HKANb+GWn+NfLPoOJQY6Shhe9mFIGNgEukqDSeLWhqnY79wl+adXEfULFrkFBMoJ2nJ
A7YuZeCcZJkrKv254J9Ktnr92O8GGRHIah1oOd1gK54VRC2t5eR9EiThQo8x8Iz0vkR8Y41yrM0n
IMhjOwJ8W8ZFiaot8ukimtqPmR7ZcqjwD6FWI+HZ7PnfJewHy/KyBsQz7bqWF0sn2rD+m0KAvGq2
P4ashXqO2bolHM6FIcBlRO1jTpjJOD0ha292XW5b29VugF9j8VSmoH3MQrIbVXZz1AaUZpbSIjaW
96HKMJx2bprqbHURT2Enj8ylOFE6HW16bMMWivDZmAwAJFM/SaZ1M7PGUcJTtbRPBhO9ZsV+ZwEW
Ww7H2CGzmVcgwKLuvckQp0zzthLamVJAqLtXeMgFj0UwTb9qYx6K1PaExTcM/8Wf9wK62xbTNhqb
XcJfS+nQ8I+vlTL5evqPg3+7VMUhsc1t2AUsx/Fw1F9DNDt1Tbc3qpWuUpwQbHc1RwcZ9j4OP8OW
05EHBXFNnKxPdaT7Pey2mGegWOu1JiKummilMS4GUm/s1lDPstOsvwKlVh8Ou6b8Z9PFRPzDY3Ka
0MaVP/bwLonbYP6gA4uTeyRDpKBjG9xEuk/kdAvD5kcF0WipjsgWd6pHTGQp6nE4NyD+TFy09DOc
LoynVQ+GVfMWI7qQTF/upZtatVs71vyW+HhneXAx2hzt2NIDzUIBv1TbUXqfmiwwSLK1k4M6v9WY
kdSRXjchO1bSPWgOQ8lbJx8lwMjHSz9xsKcEtgzftj7FW6GGu0w3/8X0245NHsymoFYcw1uJ8aZA
kKdmBiozhAmGckiYgwTmzbCLjt14m6YkqBesf0a917AQYAr0CFR8+OAHwScljZCdyK5MsWFHHrHP
V6BlrEmRPu8z1B46KF0R31rjS0pusuHiL0K+9rmoX2r9bcLLKw2prsNnVa54QNPpe5krvPV1+alU
6aVOCLHttP6izOZrvMrkFxSrU9vLQcoPtU3EXEe7nbVTQMVStsrH5xDF/DVNLIgt3xOGFjmKfxAl
cR8fwI55tzg9KzMLogr5eQaVeRzqSxzeWGbiClL4UEQP26TfDKnX6+m3DnA63RbplXk/acLLqENd
zQQAyNGE2Drs2TeA5Nn/932GDlyfpmcZSeqK0tZexm3PcmJZSb5RrfKkNou76sV+iXX1Sl8Wmlit
xzOZ9LNnDShwFSXi7M6VoNaXb9Uyv0r1buaX1RqcvJUQuKgdkqzCjk6WPt9RsFeZ7Y0hIvJwlkGV
q8d0VIXFq9KC5rMCu1HaDzwX5YMJf6Q7MNnM9cKuS+yGVkJlLezEdWRuZctXWkoWE9Sl5Ym+HL9X
W8fkbSYbX1jaISsgl3sr3M+ZdhNp7Ge65kb2jBEjqNNAkVCWIm0fhKu2QZmeJCu8Yobok+9pMp+j
5UOPfrD6QuWzhRq65KrxVdGfU0m7dODsrVmfpFl2DGH5lSEbV3POUELFpuazxBHgVEw+VsR/yYTr
aiKhrbBScTfDjLTZsaEMNJ/+P65LOaJSJWM9sRoJ4qzBCjwMfE/67K8xmiMMk3P5bll3lH+r9l1D
FmhIHkZ3lphhOFDqN8tYX9iZdga3TqnAjdiRfBoxQUn917xmJzM/LA1MR1S5SZljrTARDS3bbF6C
2IpOElqDZk6Pelrv1UjHIzPr/lCrqov/x8v1BtRJ3jchqEFSx29tJnvk9/IR4DtJUAxXnd8X0ynq
QieCXqnWBV3+mrqaZbp5NaGh6xrlXq+2EQOtEPEqvXdm6ww2J+qWBgeA652KuG2iDcDArebmESDt
WZs+OXgH5d1adiLkS3OwWTLsX9eY+BZU61cG7Dq68XwI+xk9t9XtbFbm0HqpSwM25rYa/lw99UwS
SgNoIPpgssIb71cpE6cn/VaI5LU5c9r/cXZmyXEjW5reSlm+4zbgjrGs7n2ImREMBmeJeoGRFIl5
nrGbXktvrD7oZnVTkQxGW5qlpZlEEYPD/fjxc/5Bb1glcQ4w0cmBSoW5stCkXc8Dr2KAtTTZxlWH
Fh1F3jBclJzcvWBR0K8pum5r5eYt5lv5ojKym6q6G/y1lAs9kLucCrEmH+oiI4X2OAgss9iVs6KA
kpatVLqu0u7n8aS+xGlFpoewbyCOf4PSduGo6drTIrEetfG1N287crN8vHaUn0n/jXY4R/SJEYop
DsK8hj3O3Sxc0a6NBwPcpr0tQD7Y1Ub1tZe2ygEZJ9ueQoxIt3b705Mj8PPg1RIxtXCFvc9BF+yx
zoJ9jwg4hnT2iz9yWHPluNPp4I/kEk1/gO9CFWVYDmzkw0FhYbeqARVBmwVN/x3KUO38DOS7Zm7G
qrpOjAOdTNrEA3xjpbjyy3QhYeSHRrmPx+tSj9d4vi5LekcyuSnTJyt8HEr2Qbjm9i7uwLKXwMXl
VYk2VVTaFCmnfsUqs6BOBYt4QiHSnzVIWkGhVaO1L5V3iWRuDG/YLKHBTCClJsjh5ttLGEQ+unRV
vcFnaJ4E/pIW74BjooBxuwL8LEx77rXtIhuvdDPlH9ORc2mIBOytSkFpESAqlMQ03gz5ZSIuBfmN
uq7HLZqxFPZnIzpIVg+hdXycGl/eMssvYOgGVCWNCwpGur6u20PRzBPKXN6d7i2LlCQbdLb+Vkze
WBRG7OhBAd0BTgKkkn8JmHwWyReb8zPdBPBVSkvjtYShq1w1PlAU7G8jwHgOh3Ih+UZ0B4IDHU3F
YHsFWVG4yTyo0lU3dJd5RXNjHzS7anga9EVoGnMR7erwpur3JoBRERxyVWFq+tFTnugXlm0zeq9O
fl0q6da06PKWDqhMqJHKC2nHBcdyyn0QtakjLavYX4y1vc0cB1tAiFsccbOavnZvPKr6u5Gk4LrM
beCND2Hx7GhNAm8FqkPRaQvYqYtB1MAforUSApC1d970Rs0Lx3S+PHgpqtNQ/xrdXaZ1/qC2zWVA
O6axEI4ud0rrQRNTln7p3XvhNCuCG8MJtgUjLVxtRddlLsvmopZ7Wx0MFFFJYUOvwu0v2qh1dQXZ
mOTu3vay7xA1AADQEFhhw7YMxYUbIZTcGoBKhjFdDO2LYUjKRQ3lAS9fo4tFPbXk5N81KJVbc+EM
F5o6DIui05HkTC+zMEaZxScLS9ua6orZev3KtWu81gqOvUXfrEccwmRUwu6k8tT01UNQZqz2ylNx
uDPQWNFrIa49RTMfJt0+dWFyvl94rdFcOBqFA8+hlqA74DbtHpgoFCgoKcrwrRgPQDsj7XtUZvOx
QqkAPHxB7/nJYmvvvbuCJpABccIpV25YPuv1dWlClhjgg3V98pZWkJ2HyiVHbUD2a8WjheVwmTSk
X1396ktxWRba1p60IPLkOke7yMzsYJO1NyWFY3pqoxbNPIpgNo1jS2NbhDLTG8aqMH9iboTOUdhf
uN2bB0XZ8TnA+e6N05ImpfaQH9ISkBr8+paTJ/6zBty+Tju40+kxpxUi1adYM74jfaRkzUUSh0/S
g4+bJsOthZfAHVXTDalnrVPzaq+7GOCTBqthWbHWyubWRq4H2H7gvw71hQiUpSqWttVc0F1Z5wg9
5XFy56OXRd40AlVDW5AUHWcG0H2D/sOLDkmy8IBngwoNBtANw3WAqvmMPBv9AKC/vmJdJ+M4l507
D6ulX1Wvos7XrKVFW/m7hpOTjJS5QffRimldF+5aUBny+zt9IDEz72yqrovKHca5lcSk2KhjKUn7
nkwTLlhhW7aW5iWAncK963RMGe1inU/pBVW3Iv8B5bfpVnYAmw1/KpMaOe8K9aAQK0BEdkaXGj2j
zDqoYPhCzhdahJizCf/YLfueVALKG/xFP4gXY5qyj4/VldUpEyfyhupOFt4XxQriLVz864Bm6MDp
7QG8KPoBKm/dewLeGEWGlZfc283SHW41NFmUC5YllNbcWZXKj64GWBOuGmPelz/AfXv4+6q3lbv1
u/tBu2jdTeQpiz64dsPLGOyps+jFXVyshu5nmiyd9DmgK2/+CAyaU481XdTgySdWdI9qvLQwoer2
ggKnkiJPk3KeHSvO98l1n1Axt7UJ5BlcehaJzSEiaDjtjWks0v5KtI+pfme35kHxjB85e2dsX5ED
L9T2itZkpTYPhb9tnG+SZDmnDh63brasHNM92E03FxUfLYDj0QhIYBxWsPzTu8Y6OAVihxUo+yy2
9J2cSLVFYSP5SVt8XqJxnmgVmWh15RhAe8aQEDUm1BgTeahL0FgyGzaNYtOJyqqta2WEhWYQ6xYA
1ryAdqUl3wr1NQ6HdQGXZMhx6S3HEQGcNuAfGbtBuhdaWF6UebGJFdhSsbLWIAHYKMIkl/7kB9Mv
/fGnb89tNzyoWe1QYja3uaZy8tBAT1PVvHBo+leU9fLuyY8wsk8FCYxJb0NbS8e6azOyeODAu9Ig
IRqg4xXJD3TnLn2VQ3QGJzj0b1orJfwOaxuNnD5Z1+ZBioOQFzYlITqQqnUZc1Svhr1taDOjKMqt
bvnuIvSN7/QmEByhzV36SEjRWPT54q2mv3rC3oRwvKKRjnYEAp8uh99KlricmQJOFgJZaviS2KBe
fVozg9DXlG9znaTWHreljPaJrO4CHcivEj8oXrBzwWYYindlVIGc2TkktDrcOLa/ESOECBTW+mxY
ILXR0gBMb9D+mcnyMQ/hM3TLTLl0GySjh8SY5xP9KKJLfNMwVVuCq5yYymZEoCsKE3S3KSXvWd9S
3aY1n81cTou+6CELBFUyawr1u1K4T0pIW5jOlGmiduAbP0026zJeagDzneqiD1ZmQLriD+9eGO5S
BwQ7RAUyKCOjSDdMyM503TjN0gLG5mvp0jVvfC/Y12BzDJUqxZSfxzBwU9PZaiWiTvfCQkbOAgsU
Udils1YXixBOPB7mBuzCSnn0RLlw6AzUsQ9g48bjiYB1h0axGEd6u+nws3CAgSi0ZBB9aQcIUXZy
aVE1LAGYNgGQIlCBM0k/MInTZaUXt26WHszYv8b++aJP7Ou82YcdokpN8waQJlQ2tnLwImOB5MZ3
zfV3bmKq88iHnECWTxvSmVHD2kcuGKewB1D8tRyVNim9fiZGdSR4F3npmFhOB91mps5fxm8QnmeT
ZOJNN4MzeEYy8YQc9bFHcB6FraEKAwSfvvKV+7y+rd3HMy8wqRZ+8gLHRsGF7qtDLIW2U9UunwCi
otwPwg+BIhp0h7QhL56aqIMaa5QGGb1Pz/Wt8WzaSvrogz448xwnBG7lkdRxVIu0bB3QOWN/Ncnn
xvDZaQGuxgX4LnhKYlnEc/zS6Xm6yj6k3qCeubV1agimR/ogWljW0hxNi52h1xHWRbvL9FwVQl6/
pJYHWvouwp6T3g302qSJd6286LQLs3nua4QOKiaYUqxrB64ibJCg/l7EYhkqzk92scrfsH4pzKWM
pjkrqD3o1Y0whrkYyNQcXqq49YdvKWG4epaFtgnAf6gOJPPQM5/97oE9FPITlMy5DcPMzXusJ5pN
aCjbWK+A16P8PjZktBDnmdgSLn4yM717HEmsEoWzgpX9rLbQKtNN0ZQbLaq3qa+ARdIxaSUr/Blz
PhDFVvB3fQzzTtLF/fqT/vp0n02taTp/GNc2j+IsSdURI0b/8rBItu51tg5mL4vHahPVM3UNtESd
fVPmUOvAys623eyuWdgzitNzb/3uzV/hIO1VsNDLr59I+/xLU378/YlSs3ONRteS/XBDPIZCaL4l
+UoQnaZ24ZySDhnx1/f6fM0iSPr7rSzXz5tU4VZZ6GsXdlpC9UQdo59K5F/f4XPpVmkehZ5aKVPP
CgJG6F1fKlcmSOh8D+ryjHT3pFT4168njem2H76eDrzE06gL7QfgIfH4ElfnQs7nMVMeyyW7TpWZ
cZXFe0PMsit2dhIsqL4N++X7cK+zoxsL95t3xl7lxDAZR4FFyZDvCgbeIyJ3eCzvlVtKsJMwYXbm
BsI8FbumIfwwVL6tiEqxPHnpiXaD8pkKckgpvmNc8L20xCx3JEVvb0lBeGqtgpUGixyEHbw3yWkP
UVB6YnFNzr9taIK2HGg2BTYKL2H1LeDEl6CTa1wX/rWjxRsL/kDjoeU/0LvskMVVDXEFePq6e1Xz
h9jY9e/GMN3AQgZu3CTpbSgfFbQ38yUYKe+g+mihTaCTK9HZ0Oa+taA+U3MLi1pvloBob/AxX1p3
9DpG/2EwViqiKxEitHuFNLlZWBwswDUQqLbeU63BMwBkBuV1Oeow+VdpRyNljezl7UTSpfr/3lkg
qCC0zvELUvfyFWHD/LprniW7PRkRISeJdjFtxDE/0Mnvc9QjlC0w39LuZx3SeO3MRWEspapGrbJ7
tL4BCjDkpSQ54hTStBsaYtAoq+7CRI2qia4m7bdE3vdINANOFD+rnNBKZcUFpIKb3QgKp3sxdFDu
frMKkvEK4it5i++LmaqahE/vOi49mGb6Yyz06yDcexlIK+eQAGpF5iKk8Fgt6+GiEjro4DtbXDXu
GxZJdX+QfbE0ipcx3UFUA//wWMLsM7GLyQn7yHPBtdKoj4q7iECtFXelHjToudt3Im+vyyZ9EZG1
cDhJaySSSUrlAPVDFEeGXWQ4c86nQbns0Z+ghMG5YGaHL8JNkfXIVz6dexzUc2+TuM+VepVyPKMY
lOs2isgIqgk0cgDLbaKYvUxekRmN9HwkgO6Up4q6NZhlwJ5jiDpOztFDYr0nvw1QTOABhtVDOWyb
dCfArZQg6EFmFiFiAkHIrmw07zZSgK4KiVbv5hidmyM1JuwXYcZY/XWj75PkBm0hzbtwTISXgiUH
kM7aFRXsxgi+pfdUieC77fuPUbpJ1bmTP0T1TZ6KhdZ6twqniaRtIdJjMJfac7+Br1RJf91n0QxI
fQ6wtkmyu6/j6i/7kr9GPkhCvy9npkhrO0MOUBiNH8hP6IEq7XNQcXoCA9sCjzbpI/scA8ZYu1H0
Q6KhJYAeKeiKzi9nQKd6CZ81opIWu/uusN4VHdR8Uk8Un+ecwqlKsYLTYYuIv38DnB3ZjZ0PTB7G
TtQAizXLOejgwiJHZnlEF1pV0QTcd8q2jveKvW2TrWNqgHbuY/q4MZCruLrJh80QVtctZcbYoQGU
N/U6ph0wM3z/xgic18w15pn9s3J3LiAyFdJIUt/RaVjmdX8T9d2LdNuN3g9ziSpDHyNCLbwrffzR
pxey3lvj+Pd2LuMo4ertskt1pED2gKJGIIRX5pO4B6o/PhtnpJtP5OXSOMo9okLRbBlyC++5f01f
o3f9vbpRbjlo1drafq332rk7TbnDX2eLNI6CP9/eEhIA/L57xzSO6E+HE1j1rdBRLJ+XW/+tOaNj
fGpHnvbTD9tMqKimartqtFdSgrW1dKRy5oNopy49vdyHS/udK4bYGqO9rwDFyzwk4yqjgUdYxagi
VipN5ACRjDQZjWVHEX+h1BZOj2bVXNVVpq+zuM62Wjq6ZzK1z7MnXR69aoOubownl7h0I1ZLoLCL
ErjBZmXINX69zO3P31n/pU//4Z1T1QG/Hyv9JY06+GJIMZZI9AFORjDY8MKZXenwxOMVeKN9Coom
jy6V4NVFn15xRwB9/SJpr0aw4spbVNCJCKILr6L9VyorO936EWFWoz+Qw0KoqPsm7cJInIUEPh1M
fI8iXbs0gTmJo7QYVfatH79q2p0ftgsqp3M21VLbVwjGyYpyeRQ8NelVBogfRRUnZs/QfpQ4pTb9
ylEec/9Vi9SbcqT5GyaL1gelqaHH7YQ0bZQGN8PHQr9p8VyvkysgN32OFUb/Iw8Qr8cVo6GBNjhb
xQHtxZnnsktf+/FBlDTu/OSq7KExUQugVx7Stgzi3Jp//QlO5OO6PEph1ZqSjGFWNJnqta8gcQgr
+7uiew+6B5Vp6yYoDiOH0J45kXyeCupi+vuPXzxNuwFwjbqrvdy8s8qoOtCphFCSZJmDDn+aIiIT
WwvgdxECerZlXJ950RMZophkwj/cWVVGlRgxyJ1SlXR5RzddRYN5pzTkLSmowdTqPaiUB0OtqZG+
JYW6bJUKvG9HWaWhCp5RXHXUwD4z+cWpBzrKijs/qVrPL+TO7yoFlm5cuxK3gVR5CjIVta+ArvDP
ToDk11uLFqApVHAwBsFAr2PEXyy9fy2jeAJWxfmFiSI/+qlple7qDspkEYnyprfIXETmVvedY4ag
ozsNfMW06JCJCABrxiPaP41duWei2K9p89dQrP962Q+j3GgiDFWUafdmY6LWaFGRy1YZopvQ6OaN
a9GepYmn5j8UsM+GnXG0QeNpOHgymLp1oHqq4C1tkrs8HtY6gPUEaKSPF6mNo6QH6rgsm01X0syD
p9yVOa0bpD2tYJl45vbrmWJPU/+zdzjauHrdcVURORnSYB1NTBBXc/XZfUaPPKRJhEiOLeGG2htD
UlZcAJrNQfK/GXf5TdA+dw8KZwi6vS/dFcsKOaf1uFMAs/H6MA94IUxpkFF6MUtEWTZW+Ew1G/lh
MXO+1e9RfAn9gHn4FmdXJmU3TknfSkxeOF6+knMq4HEGjswAzpRqGW0rJCbgvuNWuIZjUKdI6M2K
H1DeS3WWXKNiauvLqLpBxmb0PRCkO5ot6RmniV8OX5+N0xTVP3xrMWhFNiL7dYmc/0puoi0NrEsw
tzMfn3Fldm9jEqfPzS1uu3N/5QCXnSm41OUrE8MukypDtHBnZKQbKrDTby2SOfTYBUI6c50a3rNc
Qn9cx3N4qAcIL1fxmiT5El1sYNRr2sYX8brZNDt/aa8g3f3dGXy075m255Zmxlvhtz1HnGEt1uoN
pGWUwfGF7xYIbC3NC4Z51s/0Baq287enB28RrTjb7tADKM6kGtoUBz4b3qOEIBibqCfqC6z96E8v
4BnNpyEyZxRK5khAzIKV//D1lNema352r6N8uyQ8RNF0L3ev3KUXGFhcD69Isc/T5d+soIqjjcap
gQyVYrAuXQc6QRFd2QLcZtpH4syXOxFPf3kkfJiOtdoWdh911qWmTCTZBk+kIsxQ0ldWTlycNQc6
ER1+2TJ9uE0qnRJh/pGSGn3xvGsW+vDA+QCAirXqTPwtqp1NqcY5lySd2DF/TY8P92uyri3cGHpE
22A2gIapUmwTSvTIDyKz0y1ygTdNemYinEj6fvmbfLiZpAevxzG9VTaO9ag+SxQBzHNDdyLb047i
qqeb+RDpElslz7ppC8ibyGh+PYFPFTp/ZdUfHtyyEjsz/YbadZmhbRWVYC8i3zHrOUwbBNF7k7RZ
tSBW5+CwDloPJiAwkCPD5sFfJoZPzonzL3LoEnWJpqipeGSON+tHtQFJLpCPGYDN4mqEiL6qBDuz
EupFbPvqrkFbZNHXEJ1aOP/IkqX2ky5Q88ST2QWOGIyOdWknGkqwrotYWqw6PxvkiOdx3kPyiPUM
hQtEC78eiVOr4Ch80ScvR5CoOIJUiCWhwk4MmaM3MRPGmbh/4mCn/woiH8Y6KA0TCha38GUUrEuw
lOi2+8aytYAmGpqlLrveqvaizd1D4JfNNk7gICLBG0J+y8dFSGA7s1efmq9HccsfEoAJltnz3QpO
3sHWBvI2BMWZ7PjUYB7FLMWUZqj23nCpFHv8LkS/sh20fc4ZqXwedNWjXLhqXT3rJdYNQVzSU0Ct
t9q3Ql3+rYmgHue7dZDEBajlS9NG40dXnR8VArai6l7iNjwz2U7ZCKpHOSxkYH8Uo8pNBkoZTQim
P8nabZjoZHT+znbGwygHa4Ym/ULowIW+frcTkUSdvteHGVig/VMUrujhJj40yVMWnqkjT2PzyTao
HkUo26I3XhZc19O2UTqJHIKZ1+DA+ktzPJP3n3r26e8/PLsZ1E2RZtOzKyAH7FUQpWc2wFNXPlr6
JUohVplw5UnFro7uOvWM19eJZaAeZSIN7q6Jq2hcOF4gAD1oC3DfaBp+/TFPrGH1aA2XVed5iuDq
huXPMCNxBbL966+vfeqDHi1gIFO9F05P7sDAVeFxTZoB6a2tz4G0fn2LzwdHOker2E9cb2xjgEa6
gIYvaeqbCGG8Ujv8+vqf7//SOVrHQdqNHoLE2d4EuO+pozvTLEtc6C1ihzgV2kxUYq8Tg3XIBKqs
X9/18+QTfMjvs9SPgcGNeprtm6B5ySJpUBGXyTqKEbvIogYGCgrHX9/qRBCRztFqNpsmgwc1hntY
UdGV+jAmEMXnyk3/IGfnWmmnvtLRys6DwM7xhA33tcxI0tMiQNG3sF9CC2RujpbBOT/kz2ecdI6W
d9wHjibdClFcKAawnuLg0ep3ygBFsPre+vmZOsrna106R2u9SJRY10Hf7lvVDh4KPvzOdTJ38/Un
+XxJSudowfte6DleXoZ73Vu1wX3YHtT8zIo8demj1U5fv1ZcPQ73CoqpidWjXrwsyjM76qm1crTc
O4uMTmsZleQRzfoUfhu6cxoCj/MR2dxzcfbEXeyjFW/IsAUsO4097a12Xf6k9xHineHOeiRP3r7+
BKdWhX207gdbq9sh5i4himPlImwxqEDLYgYvsVG2LkSO4kwEO/U+R2s9CuoIk2juBMwangIFS7jM
drVEgb/EMOPMC5348PbRKnfwAHajDJXNwfnWxk9xXCFG8vr1YJ269vT3H/bUOjEctw+SBCGJ6xbu
MSrlfh2cGZ4TK/pX8frDxaHDVVIA8t/reyTzG+h+VJqv1WKpZ2ci4InFbB8tZr1u2rZNuUNTP6IK
B1vyzKOfGpej9TCkuZ37nQKBZOzROX6t4M/WZyLQiVljHa2CVCm7EPRRtA/FAj0QFYUOpPUm2sai
QG/wnN3xibGxjpaBHudDak9tkQz9OkUcZHzx9Zw5sSNYR7MemJ1emkETwblMmC6U6iyd6jtgWiMV
j1/f48RRSVpHk15q1DzsMIj2nRciq26m7XDQlLQBB0040nzqeaM3SVo7WbgEldgtnTGVGzKWl6i2
lY3mtd2Z2HhqII/WiGO4fpOaebyv+oOiX+L3dGaSnWghSGu644cFUvlDbBdxEu9zJDUcWqGwJBAS
mDWv7vcKPjEmbefgQ6de4mil5KPW+HZSxPsQAH5hPdbVmQhyajaI39+hoXE2+qYT7e1RWevI5ZSU
/QMMD6xze+o0r/56tpC/oG8fRqmJ9VLJU+7QKLgn1OjQXLvKe12iPCvDxdfz7dRbHK93L6DCb4BH
CqGiN/pd5AIVAOWQjecs6k98gF+14A9vEZnZYGq9TwdcJI9xVYOmVp6+fvgTA2QerXQ/lIpTjlG8
H1/be+0lf3e/Qw3++tqnHvtosdeybmP47vG+HkwDPTzxrdSVMzWIU899tMZr5HL+DQJrAIFhj/lo
rvybrx/71KWP1myvAsksQo+Vhb0H/UHAn0JHtWcMTezvUIJ2Y+dvjtA0ch8+rJUnZuPVjBBMJMzL
GsQzvn6HE9unebRk0wJfOhQBmTE1QJpdulKvnXSXP5/bh05d/2jlOk1lpLbHnMffVLun7z8Zjpew
r2cgOL5+hVO9efMoaW3zLPDVCefXGLPkqnrOr5VbNgz5Q869J3szd5fApb++14nXMY5upZtVVstc
i/YFPrLAo757D8aEXZrBM/j6DqcyS+MoSlRqB3MdM8N9+grXG7BbbM/ib+LVunG/kyd/fZcTK+7Y
H9wpMkvFUiHeWz61R4qhWVmeeYFTlz4OFLnagXnn+VVqtYmFpWnonnnqEwmTfhQn1EQOJfwfJtMI
uiNVYPbLNu9RiuyKxdcDc+oWR+EiUy3kIcY22reoecGTR9LDpDB87nBy6vJHISNp0gE/XTbjJKHL
shuCdeefqUSciEb6UYhIVFljKcmluxskuzHUKRf9c3L39bCcyiJ0+XsA6ovAUOwOoAeejf19ew3i
YnKDPtQ/qkP7o3o5c5tpkn+yDevi99vERYD8RcRL4O+Gd8wweUfMkDHT1gE9FUyb5ZlZemIh60cL
uQ9cxw2ATe7BFqDBZdSIDa47dxa85ud2tVMrWT9ayZN5tY7aHVumj70thiswfoh/S6tc0dJH498+
14U6seaO+Q9Fk1TYLjNsRY3ClLJpiIRff5ETE/aY/RCqWj+6BVXwVkHKDVtl5SlDKOvri5967KP1
LDulGR0Y0Jc1ym8q24Kr3f668v967f/Te8uu/z1lqn/9F39+zZBVCzy/Pvrjv+6zhP/+a/qd//tv
fv+Nf+2D1zKrsvf6+F/99ktc+M8bL57r59/+AHs2qIeb5q0cbt+qJq5/3YBHnP7l/+8P/+Pt11Xu
h/ztn3+8Zk0KPe32zQuy9I8/f3Tx859/wEf+MLrT9f/84dVzwu/dY3AGwzSo6v/zv//6e2/PVf3P
P0zzH6btmMI2VU21dDE1Y7u36SeG+IduqJZmOcKEMCMd1kWalbX/zz908Q/LcUzTAo9OnVOfHqPK
mulH0viHJhzVdoAR6iaonz/+5/V/+0L/74v9BxiR6yxI64qH+W3pc3Vp2VJ3pKajS0Y17mj/aF1P
prGB4IXIy2rV6UhU+pqjTdrzxror/OZM2fz3yffv+9mGypuZGgIXx4mtMCsndZA5XSZRQWUFh7Fx
YSuee67xfRQG/ryRrdmOKlGftI7bFyIs7EyxhU2LsUelKSyaKl4XeoCjnYfUIpUkBVSxiexhhj6R
6WrbOHJkDvidTtSZFff7cuZZdM2kLcrw6rbBUB+VB3Q9sIVu4LWJf3G0sQvNuzdDG6PJYSSyf5h/
f37gjx/09xD76142H9KCWWvBjjquEfToXRSonTnLpu8V4nmhXtcGirh16yTftLr0d6k/BteKaM8d
F48O9v++NTNW5Q0lsl360XYbqn5kaGbrIJqmdZfQR/0bNslyb3YZmwmiubRJbM1E791tq4PPOK9j
OJz3VW+AElRz00UoPksevh6QIxzHn49lqzCmpNRUcdwO1/I0bBXdcJZGVuQrO/KtTSoH6KODQIME
jReIR7gayRK1DAV5b8QSlHSHW5a5GHQXM6Wvn+cvK07XbKQQdMbJdpgLR3t7ihlsZ9QTgX8cyGPD
qDCBYIYlcNIu6bqLzPPG+Mw9/7Lqpnuy1nHeYsGr9tGXqZNkMMWIRVXW4zQcxzB/zBQpq6/f7C9T
z7Slak2hTrWExRz8PZ1ATbiylQArbsvPS3nVaG3to2cWNSk8WCV57ZUkci5akVr5JosSnDS/vj9J
81E0I6g4SDYw/RxdWvIYVREqEMdLfERXea+aEoO9CPHumbSEKjBsqJrnVtjqj36k/19g5/GgR6pW
XjqDU+AgUeXZM5jI+C32JoZH7CcG7kZq0IwrLLk0BJyCCs0h16SeAQlG8cUhFWZ86EJEMJD21If7
2EvU4mGwa/NGoHuPjafuiXc9dfr6oFRJo8KKhXf1EEJez3HS6wtKp3baDAZiEUPJGceqY2gyih9V
JWocwobTXLQUjvRSE/kcPW7nMqBIVy+VJkKIzjRGFLtEjXtEGAUBQzwgy1+YBn5JqVBlt85E5SO3
pmQFsuNVYZjmoaCQ+CgzK0Dnr5+oun2VFM5LgogiYriY3ODeOS9zxQJ/6qc44mVqBMGiqlBIXOSa
QEgSAp+mvwP+1oe7tkR3YjOqVVxd+4U2vidDLjLEPRL/tVC9XllJ39BVTMJiGo52FwDvxcqu1mas
Shof3VCLH51ukX6mrj/+CERdKTBjGgy5CCSAm8sur58i3XFqokbCGarv1fCpG5VeX2S6Osn5CksC
AdImxrJA+tHG9QyY+KzLC6/G04tgOEsKGTg7NZBljT+KEwIeUxyUXMJRoPMzKmqlLyp0VpO16ba6
sskNoSAbLpphX1udjv1fhbd77ufwqUBvGjDF3TzexJY0SQORoIJqUdVIvEtZ4ByJEwBa+kNWUTxz
M7N9LzPHRzeAsGhu1cTIegu8SIxSkRWV8klI/I14a7Pzr31DzXAljcsEoyLNDcE6+a2vvoxO6XBK
7cosvRvywNV2hlVpzj6zhBNYaz5PH6IBCD/2W8Po9WvPqGMInGpX2QimZsQGjOSDgprD2GE/oKH1
RhCiuyF1I19Swmp1omRSd/Oid5l1tV5zIrBDC6ZLZnR0WZpId3FTVIJoG8U9MjmIZ06iA+z2mGEo
Dly5vmqBPli2yHnxcXBQPXRAwi6zKq/99WjEJuDBKsbytOolXr9oayOSUuphcK9ZEzdnGLJu0Ti6
ES0KQ3pojwaOiX6ubYZrt+ixokF/u4ZqBlK+xGqoj+KFVsfFFUpdtLeC1G8uCKUK76I7BWooRazX
6DyN8XMgK3NYYytdhquxR2cNVLsPjEloIZ7SJqKQM1Oth7eQ/z1HroRwS4qgie9MV7O+HPw01XY1
7ocZxBgH14qxs8YYW9O4an8EMhVM8NbqvJc+9bBUN8LexUJbQyts3eIb/+RYWhQvyYJ6Ze30ox9S
LMlNTBX1vIKg7WXYPIyyU3sgrMiNTHEMqwcI1y6eYVKOCzXpaEX1lteLDYBnlPuMGJfIyErxNQ6b
OjeRv5/0pdPCwqWoAr8PcLSBKr2MXUZ2nkaoNSHVgeK52dqBNSviDm8s9DXwyooD1f4+ekFwFYsG
cH+eBzjjxAgXtQv0Z12YQSgz/oxdXVx0AR0Pti9du8xGv/zhh5GU63i0cX0xZK28K1nrwf4tBwxa
Ci906lmllB4KXJ4Gj68LZXsZR+QHsBusQt2MBa6yiyDxDDOkWewZcLyHAEGyOR8NOUphFNFdanrK
c5WY9gGlV9xQlFFD1zjKMoG2eOCE9aLM9ODR1kYcw11hT4HMjfLsLkYfClCq77qojI12jTyhpoUD
5h1xDXkJWev7EccI41KMcvKUqJXWXSDkAmcmD3I4atLN83hVgYHr/5u9M2uSG7nS7F9pm+dBDdwB
x/Iae0buWyWTL7BkMgnHDjgc66/vE5TaukujbjM9jtk8SDIVyWJGBMKXe797zjGqx3i4GX0VzUcH
te+wiQtgCfu+Lsu3eizlsqsWM3L1SKfwWC6e88WyHMNJT1KH4JyW3s+44Hi85ahM5UNkFlVp6noj
ztK4gxBX+169ZxkW9jqrwXSezLyCxCeF0HtXa1jp5sxUgFF0gSTLzSZctV8cJ0eZkNnIGleKHKQj
0Tu19Yrho/H0jdci4wZzU7dPq0cu/gJMCB9NEDN9UcPZGm6Cvgtu22iKgCj4CRFlw389w5QYEALB
prcgOuv8l6NaxkPBGeJGCVsVXXO9N9Gtm/nh6gCo6oyAmjCWtr2eUV3jisvmEdxMC8qvsi0Tx/24
QGJ1V7LgQzmAxcpY/YgPlwmozDwCKzlObeYhiWEOb5MHNS+xSPL4ql5dMCmWzNBNw3kDikLfZC5q
XN0v92HYtu71knQqe7NOaZqbzicbcNeshQZOWMaO2U2EQ1bgARjqa3nPuM108aKzTjLllomqQA7v
TTEqL2PzEY+KpwHM2co3MCaSmQkE3s00DyNmKe0gvrFT2BEVQhwG1xT1WuIapVva+WymTA/fPCUV
M/bF6FlKKrOMjkUhqivIowY7y9TZ5XMJ+7C+F0FKlt22Dml5P+yaiXD/ULvQ0ESbDfdtXrrJbuKx
fTMt+962m7wa7H+YlUhz5nx6NmZNl1erVT3fjkWXOA+1zPqHEIwT05GdYKSgqRx165ikxBhM/RZd
sq6y9Dl2nBQa9Fp1N6YJUHTL2TAZuI5tmZ+Z/kv7z0ROHYLlctb9N9MyIQKs0a+nh6Dz+4ckxHf/
Pogsect8p8xPJajYfpfQ2VOMDQUMbnqar/xbAw8DUk3hptkhghfH0TALnqyYeZ/nAQLywS1ECiYM
+d/9YmK0K/3apixfbZxS8e8sGGZhlvKbbhPkMUr0rClJkoBfVHgxYIFzJmJoNogS1NGryyB9M8ag
zJawjT/9LB9f52Ksg33vxNED33z5A9iKxmDk9Bolc7D8ZOx1fYzbHFeVk3jmOe80aYY1W7u7PAnC
9jqd87n88scmfbJxsKaoP0rGn6fhYk9wRzYkOtba+QGzgjPfUIQlpxBeuXifahsQIM4qa557pd3b
PIiYbbSOTydAGGkshC4LKk/LEsVo6RUJBwpXV4+ZO15oCirkbq7T8M0FCO/AZoxQ2IVeoXCN+7Fi
zCJyTXelFvb2/biEYCvyKoZgaTLWAqLShmAv4QDkH2HqotJFUONEu5GlbsJryjKDahxzMLKbJCtP
RQ60eJdSiUB2J0kVsNZ7+s+yqPl0ifZML87g4UtjILX4JaJUYDJaKqZ0xmj9lg8BOGLFlgdMwWqi
WHxC/ECpm7uvQRaaj6ZZPGbRrRTf4D3jCA71qn9wVWvtbbpyOhvROE2heYxVA5BqrJMCw1s3B/aN
56GPfhY+AcV31+3kcMXZEVbH3iRjykE1B+uU76rez9VVMCfxhEkgjNVyykqlmw+ORs1dndMCY2LO
A15Z+aUXPwOUC/S1h95CMPu+xC7DvlWdJMc1IpzKglZKZchIc86O2SPr1P1Sso1K0FFhwlttS1di
KyU3rYdx+u6sRcY49zQMr07WTdVdzHEVYqs0YPIrD9+eXma4wsZZildkqbPHLJKHBMVb/DLaKs6v
zT6ghKH3oSgDZmMXiy/FFQC2ggR6+0EBFu747VXL+J7jz4CdW5N8uYomGZbNPr5ZeANjoH+zO2yM
CmEMuXVSnRZV5MURqg1gu6GqPPw+mQp3q/G976npnXc2G9/C10xKQFGaa8i2aLPxe+jnI+M/6sKQ
jvosXi5T4aC4qnRmN/H8WjO4XobGHsJg6fWubvJwQLiAzC3tHCKHaXNhJcfwCR5rS+7puJQ5U42N
t4wof5KSXbnAxSkYSI9tumvdLvx0eU5AC7d8y2HFWjpNMi5nNqh0xXYk2c1+qqyJb/wkjJNtbZSH
VaxZB86VbSahO7V9+AjkvmhPS2wjkHGhsG/ekobhoZkuTGFVZGGw9SqepmbKxnWfDo34sk1Nx7up
XZQrDRrz/CRh9i8kGu3qnq3j+O9U+zz/lPA9vtNWh7+UzHkF0HcX4IB5LB4G1V5wbUXG87H6bXAz
RG1xAaamub5ayD/8Ev1Fi9dj/OWvTbs4O3r+LN9sHM4TIhtnwFayXCwAa5WFN2sjUGQi5qngpsfe
wC1+ElNwm1kNe72y0cwHUPi9BBXj9sx8RywP4370u5Y7k11HHCqTvijbXEL9cyyBUq7kJn34raGD
mIO//ChC4WQHCTPU2WdcjN1NiiT5jVKIjvbOrLjElk3KE9WZbPR3CQXqDy8XF6T3Ci3gaOthfB/z
AtFvPY3rj3rOx3jHowp0dVlyMAddL9fowl/T3nGxLhVAz9RDf5K17MqflQrS+tMto7m8CpRx1UlD
BXJOOg8kZuKU0/WhVsC571mfgnGr+AdwVG0x/p2V8i+Vs//bWvVf6tv37Vf9bM3Xl739aP9fqGpf
mnn/5z/Kxv9XVft1/fFV/JOa9uVP/a2mHXp/UEgLg5CypXupQlML+ntNW/0Ro3JSLqUm14vdQP5n
TVv9ofgHVIaoWrtChPzSf9S0wz9EJFQcBUDEPJcq0r9S1L4Umv6znxXEUciJy+WvupS3qez9Q4nN
9ugBtIfyqkoyriiO7Y6z003HNFyKfd1L+cLtd3j4L2/RPym8Xoq4f/1LA140xXyO/cIHmP7X6hep
ijjM/RA4ylARkO+gR8EXswFrRiMKfLolvJTbwpMpZ4tS96jadDmLf6kGd3npgZJeQJlP+BLD0j/+
FNM8dU3p5icOd1cZSLVEMh+VrvJi/62+V3J9iZHl/s8vXQS/U7B/ffVgBUJJ9TdyhRL/WG7PzOIs
juqbo4NS5nVQ/c2CAGV5GpnTBvuSePNjYAcuX0lg1M+saSm2dKy+21CgbNoU+bx8GjtP/ndkRvKN
IzYOvCxfveB11nVOqBsSVLsTgarNSatcls+qCAZ5w/ERF00H9NRrq/pujM2QHdnPuc06Q/BAefiu
6wtstIlwZ7lrpGqm6yQr7NZZBu+tZv52q7CV0AUoKXXx2XX5VV3FXrnN5ylCl5KydF/2sst24NoU
eEwpi1fkffVXQfcUFIDjo8oOrlbELmgJpvQrDtwEkKeHDHUCAscoVHyUa/HQxsNDPOm3YrHoz0rr
PKIISS72aPtMSbC7Wqjy3dMkgAYY1O6v0qkYhR/rZxAVwXPql84paS8IWldcfEj8JXmYS4J6dXEM
u+X3/fQ+6FZYZRo5tujMD27V35zSg5NQBfIYt57LuS/llLpc9IZc07n+2xKlnwPnb5QVJJMAXoDy
yuCHXaJzWgG07GB0bYNV1F9tFKjPaGxbaK/z6D6Nqf9WhbnZI/29nlU75IfJCeJgn3UzC37Nsfg0
lFxWboehbu79EFP1Uo3dUXTO8rV2re2vGLj0Z+A3o8DPGrdp+TDMTl9gjLXyHjyg+tWUChpmUHYF
HrnAn+4nzypsBXqxfChL4H+b9QK9SEdDHp7jcJjCe01BLt7aokCW3DY1+7WZBbOJaAmq7klm62Se
FR/UfCqLMf0xxE4/3nZd2LPH17E8B9Q2Gb6N4eHuLV+0CG/JQhhunSeYQOQiw1tnxvuwVfRUh+sU
69gLsfPhSRd5BTffoQQBmmHAx9cApN9r6cYG/UxWaX7OXNbHUGeMpENeCJ9koQPvFAKzrK/mEa3F
oYBZ+xnP4fBarjVqwrRyGHSGCRwJJi1H5eKjHkpO+k2OSobxchHc+1O04Az1/IyLUVTpVe18vwAG
zHM8kUIVhq18U3OdOCSysAaAAkW9/aKb9qmwfqt2Msjr7yFL68Ux1JYOOrM2F0c/07hlAuLqV2VT
i/ZltGD6AN0sbMBVWWBaoneJWbQbIVxuQ0MzYjv2DkyaPNJBfZht3qR7MZDowSBZaGbwnTrm8uRw
uKwqFpVd6Qcpoxx5doHcUfpAUEP0fjl49BLwawRds9W2vIBMqzIazvAg8dW6TIPwuphrvQ9xv8Aq
5aoEu6nyomQfubm0e0r+qFBMFPjLez7ooL+ZxiZ+nYPCK58x9sQlVlQZvXR1MsEWD7znWLkz9716
mEu45V3Be6wzJXdTbbLinS80OPC0kApYlddhWc8WR+eb3ugoPlWFV98CeoGYnuZywUOq8z54Hlqn
Cz4L6S4IzaplDs/sjp7Z+9TZquvY9Xv6IiHH2jSsMdQOyypLksSxGBEby+WTmnmrr/G4UP4l8lmv
G5qeEuHEYs1EdjZeD3k5TddeX+snNVeTAtoT4fXxKXHrA5Nc9edKtW3Z1S73Wt7JDLIvHfHhdcmV
oR2by+G5r4sI6gBVbfeKihDWX97JvL7mS+slGGcppe0paa5P/mwnKESd4nJr6zlu7uRcXahOsZzO
ncD9svPlYr5i6tyosPFNIrVSajw6fqnW3cIC9OmO/lAcxyxoXxbji+pnK1Vwp4qxwyBSWoOeKvCm
cB/64fghZ0QxZ5PXlrscAOwOBTT2iSKsLoaACTLVTpR00rbINqvP0Cvjx0aEfU81F33vtqUNCrU/
nD+QNbV2s8AB3zuE/VFN0cvahGHkvCixygendmfceL5GxhJVlQaHTyUBDOECAh1pUYD9bgJYP/Zx
y8WHFv557AtljiYFi/+IUGJubkVbTOutSZIGnnqb6ozGS4ZaTAZ9dh8uU10enS7EeV8vFNK3feDl
BZm23PfvCgMmaaNgkj4UqmzvHdswlNO0LVlvmijgytE4FFh0Zx6cHbQM3mqnkeBiGU6i02DV3CHP
9fBm69w1OKcbkz7YJQOPjaWPEVV+kO+sm+m9LHEPbZysLM+qcjVGStt/85sVy0JFILpJ2b/Amtv6
G36UmVmu2HbXwWjAmqkxa17y1GsB2jMVemiGXr7XYdx9dAP1L26BohP7NexXcwSKHj3ZAU74xX72
UHrujZTC3EGIbse3OJfooCTdJn0AmT28FjCQHyh7D8BXUxs8DFNS4OzWOnKPk1/petcFvevj6l0I
20tnWUruwAMNu0wtwx376eXgMwYyvC7oViaHrlvoBEwpCuijX8ymh4SbrJfpuvKnKtkp0K2sVX1U
rDAgGXzyk1eGJIe5dqO61+cZbQi/iOh7igq5K9zSie46scxPlJYycx1FptCHaSRXe/ALHzh249vm
2Cxw57c5pm1z28ClXoHCmSi5jjkF9lc9GjLOBb7f/Bxmd7yJcmeZTwPsgXG3ik7dsmNPMbL7Ifxo
C6tbLNVrj++hFCvSDJslX0BE3Op6yBpciJgrMFEGBl8r1sY4nVgexPSVozSASe0C/T2NqPaGnRw4
wG4WTTCajSctL41FxtiKYPqqx67ajP0wftpQ3etWONfNEJk9NKnoO3VYGKHizfrePlaOPbstAaJM
DuinYi781Jlh3Av8kPTnTsL2Arx3R18hoGrobrmLsiW6Tg0wpNRtfrOWffQRDZdgFvfYX1LHybmY
dH1FuNc/UUGCC2opUTXd1G4cx+IirAv7FYQVsGIYAK9OXBbvKWkDdGpUN69bRmDDbeiOxQ1pSPHT
6qo7Ox5hgzbu2KkzHKEyzrPvFKzd11y1T5OJJA3agv5klXBGmMT4tMbgw8VQH7q2vEk873tzKdSW
1eUb57R0ZAvbg/iN5SlfgPDlfk9zMbPpkZL/uetH9zSkabhbApfj/miXk3Ztdh1ake+dwKm2Yezk
+wym+10ZVfccg5qdvXi/fDd6MrbgBNBP4ojsdxvJ+LajCoDxtDgrUR8LnbaHBUHKLirr01BRIvfV
tT9g8xn86Vvk+VilsskiX4cJyBhNtvGrPt97s4lvaRoNBzol44nl4dcQN8WRctD3HiuRTfPk5Ibx
n25XxZtgyfezGJv7ImFknnD7md+TnBcUF7Cri29NyupM1Egei4WRZkUTSveHPq4eOSBDJXTcxwS6
C70OdUqrHqhFgCsJjnN+phNI+NXSiU9bavhqYSSfH2KLtjY4Jw1I2axCTyQYfNW2cW75BLEQByJ/
0qvHXHAnlWa5mqByMPhJhGPCpVkCJXLINmFjFRTb2vaBg/uMuH6cqq2QduDs56gPK/R0Lbs6eGF6
KfjAN67vqJJ/V+uoHjxdWiozbrJvm7A8owZ7kB6W914lL0KhdU9GiInc7rbuEn4Lqdwag2KUW5D9
aIVfX6kqOOqKufVGNersOSFtrAnuxVisx06XaEv0uxwCsZtyHNZGHh3rXBwr7TdbEwRGyRUjTFrb
Y2sKD72EvV3n/EroOaOZpFEAoFcieIvjgclDUlzFbez+jGiM9IK4bOXoUyuGl9YEbHT8u8491LRt
6Fd3QQBNs4/EGyeXxdmUTD/t62oOvlkT/plP+LdmTFMKju8Ra9m8H4C9sw2lcIV5zBd7zXwofE6J
qcQrK+/Jr6rmWkb+47KGTzT1cdCtMrgLpjr6oSYaJRMCPcxM3TXP6PASmOKGFMxNWyf1jYb6vUz5
be35QPGLlp4lCeMNPQHAlbYIrhT4p70HXrFEHzIw74eTcDq4sbi4aguIhNBLprMfm6Pv+0+OXI5F
NtanHisOPHYqhctS6W/RNGLX8MBCem1cflvqUN6hCCzbPawt/07rIUEPZLA4VIF4LC+OdidBKDrg
kCGFkwE2Fn19dNbF+5l4SAqrjLMULYvoZqhpCTqxWxwSuJ/lWAEqjNv2TATj3Lg5T6iXDI8tlo3z
pNcXN8YB7hK7eJ8FpfXAUAJow4Yk9RjaA73Ysw+XCrSGk53rQnqnlrrgPiRGsW2mBNp5s+jqY23d
56Wb/JfBY7ubIooHCas/lPngxYQifRpzcrRVUXLolWG5S1yLOMjLmt1SJH/m0lx3hPUPS5Vjymzq
CVdYQDeQSpwN3lMZJLcrC/i1B5OjQFxcoqyJs9tqMNmB8v5x4qPZulODwE577j4Mhl0j8KAU2jFs
ynTOV68W98ScWOobmwPYcpJjFhe0zgY/o2cmwG0InCRnsdBO34D0Gj/COLWPedqiis0YIGS/TDY+
6M9rf8m7A27pay6c2U4ts/OSrHldoDOr1Y8wnB/jzMYfhBVWzeUS7nd+N+k26i76GBj3QzdcicA9
N3x5OJDDA5tj193SFlFvIR/zLfAwfGqhrSELtgOMpTBCyuql1UEsznBE7I2NRqX2pc5LuHPgEwkX
XECmhU/SgdPAuibFkxkCVDMVPoGmi+jIUbbYjFQO7j1vDE6VS712UVwJKiwd11rTjexmxLwDxwdJ
Rw19QYJyQNvpxmtoghRd1qOwCz4HKpw4l+BoWx/sqHdc2/wwI6QGmD2aeJ/Ea3uGgy7PZc3j2kP2
JxFQd9VMMcGj9jyNJKyetRrnvgWxS+X9Acpd5PX4QhJNA3x2CUA8ZXZMY3yhBBB8eLkBq8MFhmoC
9CKml3TtAf3BrNxkneqxfid0l9LtRIgMxdGaZByf91Mp9SXNA5D9RxQnw4ggwCmVn+7m2SLw9Z01
aKOD61FAZDPv0XR4h9ym1PM/xSTS+MHvu1c71ahuM5kp6sL5yu+KbifXHchtumo0A704ItGbsoyZ
rOOelDVj+I0enKzMRzHktapPcxv2gb1ACE3EASkzdYbwggSUNx/XVQmiE2PgVRESn4FGw0ppu2dE
5ky7r/dyFDTr6EKm4ZY4e85B/25l5zQ8g0MjyuZ72rdQtjpfkmKiF7CJShMd6FjhWobeve39tN+2
iTnGlfxk07XbmDzGs+mYi0ba54m9nznIYv15ouBeYVyOm19NO7YHiCRQ48PulRbGfo1ojk1Bc2+Y
Z847yDg5VEesHPRhxjWHU9dg3+lYAzYEFr13QjBm3808mh0tYNIb3XAyhN9pE4pRXPBq0+U25n6r
VF+d+SqaQ6rp9mde5dxCzOTOONCqbSZGB6HFRRvbuMSaJuV0u9gG13BzMjJdncv3iZAq2jF2EhvY
x2zoPV5OP7dv0Zo3CL2sST2E0/hrkrbj7jQLJ7+P66V4F06SY/MLikPnh023Nx0QGVBhBBR2rhQ8
ryn5lHLnULEEepb6VCSWTnP/XWlHzBsKjpwlRNwSNtGxPqpMpuOuXULvTWfEonZkRPRZ8tHu6L7B
J0GLygV6Kl9dOk+bTJv5puunALLfcjf3fnFlB/PVIQHOMS9vlRkPfkUyiF7DXs9Ld+XVPd5m8lbk
lpr10V+n5NT0Jr2vE2NfHe1uHVNy1ihXfVcIbh0bjqu/BJm7YtNPsr8xdhQ3jgPYNSML44hY7XqW
oQNS8dspqpyDEd7OCLc+l7osj/HI0ZZhIBiP2XBRw0IHD59cNSmadswwpJCRnjtvDj7o0ePpDtDY
9yNGS39KxbEOnOHcZ/Kt9eL2SmC4pIG8vAb4ovHSB3A0V6SBbt49elPPNj+s3o27jr9o0GDLtGlz
ZUOE9bA++yvfX055LebHZkJFmvFVv9dZF1xlRSyPLawqAodNE8yn0POc26HH4LqbKGQ8JFNoiRry
VLxRokn2JHC7k1PV1Vb7brhziErQGQyTF86K+RVueR566TQP3SifAh9faimK6rGJZciBJ5nPuMwE
gcEmw7YQVO3OSYPqkHlZug2xhRFFu8R1HFRaKRVOHd4GaOwzztprcpawpY+lj/1i71+8Qxft601a
9A48xBwiId6iYev2Oa9vNAZ7UzNZch7ju6vC9s+14I+oPIZzE/5OD6mJOWsH5mY1cB428dg9EwI1
m2kBqRZnGsidFsJsWA8gdtJPP/qaIZ18EuJQoXJpg+5gYmt/DK6/bCaKtad8aLgcONW6U3My0T31
u585VwwcKCl0bFfpowUDe+cLRCeDTcqDE68s/sUyvHFjvySi9N/yUcvvsJQAcemeiJQQospmAOaE
CNt9ErY9avFLsJWf/4XaxrxX3PC/24Ci5Fal85+qLuB5FQMSO6cr4XTNM3uh1t3esUjdBJXocRLm
nBAnSbYxoas/F7deeXdDHEIlnjnoy/4RzTzS1ARYvmVw4NX2XH7BYImfcjW/0p5DMtXiWqEVr8Zn
QjZPi5uaLZTVZbdAPr1NmhV5hXUuER+OEvWE7zNd0kPme+U+z/1vNBxwb6xdsDELh3xBWYBzHDtw
lGHB7JpR3lS9XU/JjOVY1paozlo3V4bM/6EioXk/p16w8SLknxTq4j+XS7QtNOprmJP6wctw+4WB
4BjCWfuzJcpzKD3H3I3ljIHT7aHW1yguCAelJ0k35HFK7DcqUSiwHAKKnOpUlJ79i9fPpee/S2pD
6cHUTwpO8RVjQaTuBPxu8s8TQVOuPQkXn5avdx3Z7smi5oTuEtb7OcNF2xcVEajVvlfSzDgiI31D
jTTala32rujZtw/ukGBv62LkobjSi4NTkTxbQizhCmTyZirCls78YLwfgVTOsTIi1Zum8cCSM+bQ
/6QUtX4WhQrOBOPYvCu2BbGQK+51j/wqCJx7xiLGK6d0YM9QvsJ1MVn9QhmgPkg6DdtVt3D8zXBT
iaq6ps5IRrTyT0QOo7tMT7eGgPY2wpAbame5sl0/P+RJpk/1kqRv0e/Ao2miUm+ZXkdkOTNO8Ehg
q+ZAWrKcNgsWqLnrryrW0W6Wz5St6y3St1coV+FB17w7k5zvlsEdTsXQHU1d04Pw1SM5SZ5orVZM
BZSg+lsNGv9HJxl2IAQnSL4QzuyLQxDG+YE/7n6ngkBmc/md3+QQ0p6o8YdXnZs4ZuvEVbtdOK3j
oaEifA6avE6v1O8kKI7m3Uq4hvJnm/7kYLF8DCpmz3IvXaZYyQqfWLBHRPk25hU3cVBRYdljd5cB
cPu8vWk8Ve4j5ZM86RUH4cVrKEn+TqPiQnDSQxhrkq8i5IojO7GFiMuYs3R/yDSrDyAjw6/Fq3r2
4mbeUdSs74hZy5eEyOw5HBJuT7mX5aS+HPWY9Eg3ixrHeEelbTOPY8MRjrMAA3KjuSoivpiq1ZfQ
cr48161seWxW8dio2e770GEDzhpYvCRlSn5I3+ZPvjNH5S7NJm6tNrcnAJCEbuKJltYsqJKWrt88
zE7ZvAn2t42kmnwJX4Mxygbt7S+k370VDBpRYtYv1F+GAwznfjs5XnKdLVzBevKNb/iww1saSvF5
KaV8WmpXPV0qRo/Ud9RZ5n13Xn5nidFFDHjqvZhpkth/HNnVXsD8kniuoFOeOK622J9of+DqnJ9k
LL/3QV28M7FDQHn6HVYW0eVtqcwivq+/k8w6q9lW+Im4rFi1fLejWd9EEQWMsbQo4qrVVJ9LkNF7
G6OI54PraURinepb7524Y0dUqJvMPw9e6tyItuzOufDHmyJHnJrM5QCGsHZ3xLwvLk4Ymi92CJtj
nKPBIQrE94eSzDatJkKYBQx0ysN/S2pXAdGVDxIvMECireMsJLDq34lu4kvUmPAAEG7jW+/5raXe
2QzrMfudCHd/p8MrqoHJ1nBV/jXMlsvNltM0tbfIjez17Eb+eKi8tlg23SodcQ3qDK0hai/8Eb+z
5/TTArQLaVbV+0GY9nkZ+vVUxgMRVVL+h9R4YX4IKKTcLRP2b69lRGLD/svKNHudvO8KcuyTCcdd
EDXeIZ6NvAvlwPGfNA0l9t9hePTC+s/JMTQG6L1IgsO5MLvSDcczLq+jTRrH3dt2tl9RfQnVk5Ol
rAt88cUUkmNsfqmtS1J0k+8e46Z7Ht3MbsqAIYRF3+UXAdEYP7UDbUtSpTu91i+ZCb/H5mNlBuzW
Tt0pYmoCtxNP+M7O/jVr45bKdnG2oI/VPNJSWKkA0+c9RtRDqezl5ylMgk1aJjdLTvc5SBV33uGa
F7xRZMd2AfNQRnbLIXeX5hCsk90ODY40JIabsPE3cV4/KKemh4HuYLH6Lm2bwzAjHJmH2TuNg3ya
8VmQu8GAxiwnYjmDHqTP36sYwmoRsFVkChkJqURBreIUUfNPK414tB0OBF/5df4Tt5S5aSVfSfJg
vsOsr2YEbnK6y1BLMu09BqSeQ26B+1zP964DWCHC5YGHEYdcQdh1au8yd7gbkxB1ydD/iuGUr9wk
cArq/JFg1NaMw5VU+W05qmh3IVBOkd527VyczOKGD0i+r0U5jLtEtoSoyh9eFN2rRVKhDO4wonUQ
58NfXk5wYbgI7gtC4Y/V4t621fxZpmbatqykFEkCVN/hsWrRy3QRod2I6D+ATXGxv+BUS2puvOT2
s+vsMmfCzZ3kUKlDwnGDvk1jjdOt82hh1FO785KuPFSU/dKVIHTF8ra1qQe6jtJ74dwWdf5YeVRf
jOEEm9CP3mQc6Ldp6lZb2eCvq6r+jffntIyaOKf35sW61Vvf78JrwxJy5MSXsKfQfcrnObuNJjO9
8UWAoy5qxor6kSd09Wf6GzaYZlxZ6sKOETNfxTJK+Sov3j33V6aCc3+h60OZlmGX9vfgS1gI987n
YEPNVyBAr5qcNEXNfIIYkg+nreT+Up/Y0OL+PviD9+uyfm0Htyo+Ezow5ly0jG7w0jmHPeic8PNt
QmNsprA4BWha/ImL3dTJwL8PywWfILPB+pnpqXjhcDcEFYNLMYvXua+bLL2hR5RV21SN7q+B9XTz
v23lzlkETOCkGQ0q36Wsx0OiOtt++5+TKPKv03XkX6JYUVNUVD7pvbn/yOpjmi42javTk2dj/Vj6
pX2aRMflyeU6Me/mqHZDjPAj73g2DNSgOxIA8BBtnLzXQ0Mk3Kt9B41yWeIl8JWanogqtsynTNQx
NsyOYu00gErz/Ui6EvFjXGcDSYS5u/Ewm7/Xi09dafBG0iHQs8W+5dP/+wzh/0+m/S8VhgEz0S4h
qstH6XsXqs5/n1S76suP/t9eaQd/VB8mq/k/t1+MUH/1//bz69/2vf342fDrdcb//Nex7n/61/wt
2saV7g+X8oOKheB6Ir0L2+Fv2TZxGeV2hUdvnekjT0jmKP8+ry0jAnGRH0UBfXdGDy8BqL9n2xz3
Dy9yXV4Uz6WMVIx2/l9Jt4m/TnMy3ItLh2ecQmbEYBcT5X9Nmsmhr/6dujNbjpNLs/YV0cE8nCaQ
o5SaZcsnhDwxzxvYcDd9Lf+N/Q+qqi4r7bCi+qwPyvHZZYtM2Ozhfdd6VkzfPH5pR+BuI+vuvdZn
56YHrt+2P6aG0OpleYhmyQYSvGdGxV24LZ2GDMBgVxnff7nlf1C+vZfb/fPz4G92aZhpunpJ55s6
YdKGHeOXEovHlhN7sXn7JdcSHLW549JPUD/9/ZoX/m5uoWei7PPQIOIjRzp4gQ4BQ1ehOEuNx9lW
ThbVsLKcuud4xpOEyZl3tJUo2duy9NsqebZ7zf/7B3gv98NraKOpRwmDKMFajewXD4FG9MAtle79
Ys0bLwXZz1JCA5iOl3JQTXKgq9TgGK4uh//0whYkCwaZyuNHjLs+jV/gRF0fJ+ABDBJ9bEULDCcf
NxNQAwxK44PXT9vetB8srdm3tfny9ytrb7Pnv1V+jGAesAEkgEUFRwu+xvfXzjhpVWWHJYEEmI3B
/66vvxwO9DUJSCQX7co647I+i70b2AeKRzv70J3sg3Mm9Dxg5+F7oeKvf77+vWbf7au92Nx2e8F/
QiA46LfMsBubvwhv/9utHVR79aU7eSFiOf7v7Ov0Mt8Wp2Un7+S9dR0fmlA7L+f4CjnP3XTLFn6+
1Q8jyQpi4/jjxgm78NstP/TbN8F/kl0ScJ/8NLizgsFHzbwl9d4nTiE0NsqeIOJA3am7OlR347bb
lj+zQxuuyQfe3ttTY9zVe0QMsOqW7+pZO8z38kbeKKfyZIfOlX6t7NXdfMQ6GQ5+zU/TDuSV8/Pd
0DpQ0tp4++XWPBuH9ScNm8j/uT/VG0LsfCdY/xoqu3176veF/0AV16dsdkh2kY+F4ZzsvMd+P22q
D8aws/q+f3ueuspSicGTRsDF80w9ikytpRR32+DmMd1op9avd/Hd+DWVvkE4uLvxCHYjivO07IlJ
36QhUoxNsV32xFjv+Kth62fbH7vzcd4km85/oNC1j4PKnzf8QZiFCPr41AW3HF9mUF3P2H03d2xf
OZ7Sqn7ybmk54t9VgmmvBGzP/PXf7vd/H7hvfJmL70mfwcGFqqETZUp/P24bs5xEhOf4TpJE5iOt
cI9yROfp1dUOo1Yf1HM2Y790vwpVtFf/+KVMjslQJoe33/Xz9FLFY79rS/ZpVAaGMK1mqtOyMX1O
j6iBCPZVD5E2+Z0u6+PbL1pG/rzeULwceEM54LB/BFWx4TUyT0KbbtiiqlTZVPXoxf0/f6lqmzC8
CB3Bv//s7e+1cnA/GAFvsZkXd8aymEd11jUWr0teYbQgz+fInd2Zpra2vq9wcdxjYwDS/0MR4kFD
puKk+dlQtGvdWh76lO4H1cGYPMa+9fXlmKnf48S4qszp0ckqfD3eXeukRy33TkMpPlGjWJOwiVr5
mprTSy/KfS0Tenvo5rrh7NX2LtVWw6YbYm6/NV1KdTSmMFQnO9tIgwhgjRS4Hsw0nMyI4+CNlQ+h
EBQ6sbrXWDeEPe6LyAtp9QWmKU6ZlYLGXJ0Yxb1RVQ8TYWATWqa/D6qLFehtMnQ1bpyJlh0Yi3EB
NSozFyGIXiZ3as5SIzKHcEfd3EzqT1U4/SkVO826pc26lbE3fnDx96iF9YnxwFgBHR2lO4vBxerj
RhPNUUHOu0WF1m+9CcfJglTG7IwltHoh7hszCY0++ygb6/2y97ZtYu3TbCrQpgbn4+JNslDN9HKy
lpus13/kJfXwhHP3don1mygmDDkThrVZPIonHAe03Qe3/P3VXYgZBlgJ3eU1NmFoWBfq9sYcohhb
ofrYarm+n834Pivd/KQN9Dco3JF3bnCrhUV1pKkP6ZIO17lVb0G2n8i/MK5ts3o1TbTisYCxEcvm
W5M1/WPpdNkHAMQ/f1IbCb4H+AXOzPsZp3JpVRbsHx4xRr6AzbD8UkUsmRrOqeoJT8N6hRG/ojVV
fASPeuOs/PudhrvicGvQAjKrG7pteRe0D20qkTaJob5DhBGgCkXYMi6HbZA6TblLOo6ugx6bhzKH
71qmJG+WTvVEJC0iZljgnPMGj8wTZvwuEafR1D67czXdiYnKSwdFA3AKv7VrugWWSQJbNTspfYuZ
Gm1ZnA1LvXFB+9w5oomeTHFeEB9dZTGq7GR8oDGP+LQhiZVDrBokkF/8fqrG40IhN1iqXtw7cXRW
7dEK4tl4ehs//9Gx6fFjPtX/NTcPk9Av79Fvbp7b1+q1/H///evx5+1f/Ou4g/XGMaBTQUzh+MzL
9a/jjuIa/6Wy01Zx82Ck0Zhw/ue84/0X8x6DjA0w7h+dA8n/nHf4eR7vKHtzDm/414FE/8tp9M/D
xD+YYX8GVOnrNPrv0Wxxjofhv772DuphgwPZxZtkOV6PvASqiUhIzqKS86Cjod0vi90Guiv1s1KO
4jAus2744Hq8e6+x7WtLLbIrQ1FzNI89ZyBBrxE6l7Wj89lSeZdCAeOfqjs74efEtsU+jFL64Zc7
/Yej0Rs/6+LTu5rumCZbZiZt4+KYohUKi2/kGWGBHvu2TKIUBWipZ3Td5zQQlUVgB5MXxji6YA7x
Bcc5W9oN1EuLGcJMrR0C+mpL/XK7ZNwEiWh604qSuLMKdt5kD1/6pL63cN1/ZlqgSZ9W3peocMiQ
zIyM2EC8i9A8ZrlrjWRkGlTBwC9CBKXX26GokvqsjkQ617VCsrKD9iofXH1LJz87dWUpP9iKXS5c
6zNkICGApCCkc256/zTx85X1UORG6HalfCyaFH3JMrTkK3pE1c6pkX9u1YVOxdCNX//+LC5oiutI
sjkz0/oCckOf5zIFpiqqMqZgSUj0xC9L5nlPAmlAULvE2jdNtMW7WgTOAMglGcdnReb5cdaab3//
GOue+v2IYDhj00KRyR3QDOP9HaiTBquiJNR6GtFDKet0rE7FT8Vxn029XA7ch49wsxfbfL64QzvJ
U01WA+x6l0fGsaGWLVqH9MoJvYduu59px9z3LoaNv3+3358uF0JaTd3EYrd2mQZQNfBXQNiI0MwK
vA+LtdS7qLbEtmp1ukNEXKLKcvVjNmbWB/Cny+3Y25fkRM74sviexmWCUMSTjRvE82EeIb8um3YN
hK3ywO1jBwhc94gMEXJK0Qe9tjxXUfbRhvBPX3690QRQcBN+u8s9NY88GjsR1lb0WY3qV9nanyFS
qpuWUv8ktG2FAPXvN3zdbl0MJg8nOtQ0RBSOdTmkU2Wa1ArVUdhMvXVIU8RIdu42/1g332Edf2XK
/T5+2OgymWtr9UpjDn4/ZAdp9j3q/i508jTBomVWq34QXFNuph8cSP7wGLmWbbKyUGBxmSveX8ux
pylve6vjMZqnoXWekLb/ULAAEvBCQ2DBatbiPdovWhHoov/09/v59iq8v6Eum3TPYjmEUORa60P+
pbrSmws1N4PLC0P/3uX1lSq7L44qvhjxsEfqsK2bGG6ptFFgOg+q4n2ZMozw1qITbiatXYuwzh+w
fPu58/L3z/aHp/Duo61bzl8+mqArCq6Rj+ZY3lGvvFvPFF95NPu/X+YP0yS3wCFVVTeYnpgv318H
nTo+chQcYWbKB0f0O/p0z4WBUpkKPuyMbJuoCf0Lg3CGPObEj/jig3nk92HNR2CCxhPMtoSi0/uP
kGYCv9ggGQRuW+MAaujkNcZHaZLvewXrerBehW2FqlG2ZMC9vwoisaKc1JGrZM5TPDuPohDPFatt
J/vw7zf190nfZe2H48lVdQuR1PtLZWbhqa01dKGxNN1+iZ3PaQ3vTB8SczdawqKZpM8f3MQ/fT0q
0UwOlmEjGbp4jl6nwVrMekxmzfCIUynf2En3VZjOcUw+KgH/6bWl7G1TjrS4Ekfi918QZd+iRzNh
wsWMoq9UWgn9o6YJNHP+x/Ex7RpBkXQSLh6CyVfbRv/fjFsK7XxbmoKIWi/eD4xCitqKtgs727z2
WOJPaTtm25UwKufhx8xjuYL5lAYyrXfsW++R6nyYWP77bhWU59v8r7IO4Md6fx+QVdWtnlRdaMn6
M073exy9VL3EY6M1z2ztblm7EHJaP00EzIasX/8+zt4SNy/nL5OCOI0B2gOM6vfXJ++nHOI+7sKx
H+cQ8OWVl6v1DnhSEgqrojrchyPZ4Fu7hUclPQEqJzEskMk6SBkBCqKiRpebToboVcnRIXgwSsBg
BH//oL8PTo+eCLU4NvQqLZWLwYm1Ct6LpdIem8yndCC6K/PcnePO0wai3PTBqvL71MlSAhCVqrXJ
GL1kQ6PNtGnkFxrepX78nufpg4Xy+ueofLS9fTvXv7//vORcDMyBpVvaW3/yl0k6yyItlzm0Q63V
0VE1n/GumP5c9bcyZl9Jg526QzfjMCqrI5waLwCZMO2bskD/lxPG5RiwZBI8XVXuoNhzx72YzBje
YqnvhcVmAivcXTfyfEyIeBsLWlPQiDkYjcHE/yS/xaL6oJZx+awc6v4cwHhUbzv3y9l4GqrEbpJ2
CQcOUKuU0L2TMc5ldzEjnC7VR/Py5ez/j+u59NlQXurUed6P4aQEvaU23RJ27M5PdaZad30c/Wdp
bhZFEuYpWnyuiiZr3bO+v0phplqZqpg49GgpgqVJvi4y/UKv96ov1dATS/nBkF9/4K9DgwvSSwSR
wKbG4ACyrhG/DA3ZTIlrafkc6rETfwaGpofJ0L7qnfYN72q3KccUIWRtfoQp1/7w/NY9MQ1Drk+l
/+KbWpmLTMtFBVq0FUgpViG9Nh4j4dDFIc/pqI9NmFnZk7v8BJzxUKnpDQgA/G/696UuP+vkmGN/
Sv4zKvLbA+CgwBzl0A0zQbde3I8qFn3FuxB6be8GkaQk1UQxTaJmbj44hl+0TN+uBUrv7QAEcxdQ
xftr5Zg7BEYbyRwYF363VLGPezWgvgp3j1MCXlVdDSAcvFpTtJ37ufc5+Sm+WZu4fdZMiCn9+vcZ
8A/DAc0zPkyWC/ZZl9nJA1AbrpXLMOttse3Zi/hG2zchCKlX3ZhBaGEDxKiQbP9+3d+WasrVLJKc
BMGtrFTkiyWCmg3zOcw4eP/5z8JeclSLTpmXgSerNNTdbMH5MtQn1OYUHrLV3N+Wrfj+949h//6W
s1GgZa5REWTCvHwkQ9Fi9hqUEQ/8ZHzHhPaSj+nNpOrDLnLEj3wa7MeRvU2Mzc2L77usmfc4dYNS
R9ihuGgXCwdT1pjXe9k5qP+dGHgcMRVYnkyJpxJI5x0CxuSmgTN4yM1FO3jVMoFGKqoXq2ytfW0s
qKKbRd/BovZ2Q4JdcOiqdts6EEl71LmgbMsAnWh5rqdq1yJU9fW5JXh8qvSDNLOvleLg5acU9toL
Td6LsuZDDvg1Mr3eVrr+3E6GvJ9hOCClRR2k2z1AktrKNulY1DerenmXeKUTQs7NAjajRRTE0ySv
cbObZ+GixcHx3bknOWn5U+7UmbVrHGF8GFi1PvX3sxNPgu0TZx5Kfr9NEsrcAgIYvCmMK+PRis0n
burX2mm+DD3QjHSCc7H0+9YxwnhWvn0wFn6/Np0nDyqQwfyIPuL927m0mWvmRTfCKBms726Bv1fX
ompfLuqz1Xnyg834KtO4/K62467dQBBdyG4vZoMyXSqoFMUYNhSbnwet0ZG+OVZQOmr0LR11OwVw
1yo+Mm95b0/R9KnAg/mYFJ1zip3a/jnChgzKTConUfZoMJQiNcABt3VK42qdzXIVfzg+MN33KKn7
AjsLvo5e3TVGrZ3NHkbN32/h77OJyYtL4BHCCMBH9sVLXVgzAs1p4m3qQOA6TZfedl7q3riNZOzY
kIjdUaK7xSP4EdCcjcD6gC4GD0UPVi8+AQ3Wy3cZrbWI4TCKEJNZlSKCxbKnWW550Gvof5umsWGr
pfnKPIqlc+iaFPKYXSrlTWSV1XfppumnuIILPGEOOlS9JW+XCCDcZskHc4XCz59dGxW83ow/EVZr
5yxx+5Oea8XZnTROTm1UWXjwVgKHGEo5AvOcESG31kulaWfVKbS9rtfmqQGgAjWhfFq88pXeIFiW
VtQHo+9JwXJK58tMJ9dv6rq4rqDCH4qoc/aNpbe3osBfzo7Fux9nszlPpt67fkQWSBk2pWkckJMD
JoLr8oimlxD0UTHChfV2X8EtekmEqu0gSNILl4OzMaqmJSCXZeZzUtbTE3UbL8zNXO/CaIZ00xB0
lfleTX0hhNjDjShLcKYpiO0bEN/8PkJxfIqyCXWo04/Lq5IPyiv7bO2xnwzrFZv3QGysl7Nqaz2S
9ExozQvd7yxY2kne5dlQbF0jWiCoKOlNEbnzHU652h8bJUImqMNxExkmt0R3nNdEH4CyIIZW0di7
FunxTSVqI+jbqj13MdXkbQ4+xU/AuyHZVuoAvmXcbrMmgZ8bKYpu72aMYvvKnui2CdHR/gdB+UJY
cLPt2xIOhWYo3llLtea6x5wBdyKtvriAtE9WkogtxLm1HQ77EBhjuhltBwYL4bs5JHLKui/sZRDZ
UTmdNoljwSBdEoy2bjyEiOsRiucZ/L60zb+r8TjczrNr+3PugTfRSAQikj07zqae7pwM2WdULcgv
1Mzwe7VkqM1GFoJDuE4IrF9B6jk47tHDmGKAuz9qRWL9kGJuejYSKn6LhRNvHLqCMtcutWb0V7be
tTsxRi02jo5D8RYaOL0KAGs5e3ejiDOUFm67Vz3phRnWWtAx+CAIpTAObtmmO4xtw1lFbn5Mstjd
F12/3KuKTistHT18hvFUzMfFmeM7x2bTgmbVu8qNPqLGnT5oWY6XwmqqnWg69bnDtnICumKF0A+j
bQ/qogzVtBqOssvbAI+89wxCYtzKznW+pIPd7pfKlK1vQtHFDTuXn9KhWlheq/kadbj0dV0R7kYt
YSZNVoTKf3FCbXaHYJG2wkumpfdYD5qjWUMZmEc4yV1kyfsOKhVSmtptr7u5iLY1CbLNODvcEXAP
ogIUtVAPu47sOcQSMh3rXHPONQAkX8ZYrkDVprs+LcGldE2NMp9UAOUoUJ2fIUh3D7wmL4PTwUgE
YBwonCl2osNm5oncOxIUDE3ZEilWQzxS4MCcUMaR91lqeARkoi/fmoKHCU/U3aKxLe5z6svXg9qI
oCpy9zyXhX3tONF43Q2L81VnFfjmVQqPLiqzz40FZPvtmU59jhcE8+E5SiXeMo5q0F4boDR7By19
0JcdR785HVHcmhPdqtQwtUeNDgGOB1fswX16EJ1VLPVNPN8oOeZ5A1fNQLb5fS2N9BTJjA43hX0c
OtEcKrqrhAVILV+qoJlbTsPHvMxeJ1vCXxBRpviqIox9YVt3dtmzGDU4i/XUzm5Tjqi3VQz6YUOt
UUXOsCjLjcCkdT0JByxApdVsFrMcDytqF2TZmAppqqfWCGinmJ4qpQVZivQwnTLt7GSMXy7RUTcd
kcesSMig6zrD8N9WQYFAOTmOwxhxIEn1esKBNEUvhcO/rXq3gZnQZafeSOzvk6ywLLZTfTKcJt2V
LmwUPIZaiuMRnrA/cSM+16rJZ4QHV52tGjssip9jC2ulSdz4ZvTcbls1Vns0KSee07xw7xQQT0E1
D+394LrLl6Xr00/2bM53eAoeqqlWftiLYzL3pJZPDQ0GyYzYu8A+4GfzMtw6UZ9oByXWhvm6qXDc
DE2faRuJx8cB2ZwRZ7mMlXtPMaU5kvSib+3Z5R/Tp3OegHHINJSqN+kBRvZR7quqi+/SwiSLxBHe
EHCHJ4sjolZp8PX1TAYuCG/a80C3doMd44fKJc7Tlvau9CEkLIfVVbWNmqq6a3J7bH23tWu/wz4F
hGXyk66zb5DN1z8yTZGfisRTuHQ/TggkZPTJUEzEk4lSQ7Ppx/pzRnXcARKv2DX2WGsG8wHphiQt
4Z2Eo35fcDOGwyi2IseQZozwXvw8sq77TGafPBXIESa9NWVBd10wx+l0S3F8/AJ0OH+F/ZA+1o2M
t2VlgMj25KSLLVCjHl98pywvikl0TWDmwm18fny5t+KF+UYtoMUZxR390fon6bC5r1lOpW24X9OT
LY35tlFGqiKw80H5EGWw0bPGOGoJXIG4robTaNOTyZvdUjpTKDmevE6eLs6jZcinKAKFvsW/nJyj
2jR+qGr6tXFG5yYWVvddgQKvQwEerSc5MafQnZ0lvBLJriZvXOdpWZldTm2p5waA9MHLBp3Co5CP
nIOg6jV5cWJJLV6GRfX8Edku6Kwea3VcEiMfP6j5eOK80/uGVDTf6+NTgSzLtjCr4D31rhTJyzrG
qnGg6ugaoR1xwNlpQqHN3UzsQS1ZYbAs9J2qrcZWOpBfZAY39hkM08ucmom6ZZHGEzDAqoIJDzcR
xjBvZ5LgsZL6MWbbvy9lh1LY5syz6xbrFmYIMdiOha9yk+gtq5zRG0zBptGxtDsVfQTuiStvkZmg
JHnbBXlDnOzG1SlYw8YC7p2WLZ7S9OjyGa/ZrvS3TKRERAjnubTWfUxXeCfkpsVGzcY74AAAwuMh
O4GsPalDGQfCbt3HjN00NtZ+5wxsqZVi1LYQNPfDJEomUAXErgJaftCdT0COwymhNzUoKPQRBvyM
GFN7tFLLpgFJFrqNE5bgIUHxY11wowqhYz19trNB2YOU4SNPDRfEXv7MHcq/lmugR451YJu7Tnxu
vZbdtesdcmuUoVvq/Y0wXfswrEWjrk3kJxtLxLEvYmagLpqfVbUQpxrsh6jLGnQC8XrapNbB0MsK
GVINuUi6+UHFNN4OpJsb/VRDo9nDjJ8DM84eeZkLP4+Xc95Uru+pTY6TybgVNrabvNXMOzfSJLVE
qdYHOQOeFmlS3eRTgyB2afpy23VNcp41ZlCYbcNdlyX1DmuGel7m7Ia1bZDrnWEHO7PfKDu2o5Pt
9SFkZDKSmOjuLDnQSy1K6yrr0/Z+MmLvytXKb9FYzaeioIAV2IPtXgHT8K5U6PmxTzJLsdHqWAvB
RxKenvZu2Mu823MGIhV7bOUxmYgL0uN4eOLnnAAajseRbttatYeuE5evaIvAr4h8CuCYZcchn9mR
GVFClBfZylCfsit9sGxmrIZnGEdtmEblWVqVdlZMxmbGHkMZ9Gof9ZHcJqSPQUT1TP759M2wFay3
VjKfE+gvgcVm8KBOufGkRHV7VVQx+NJUSw+GyNXbeIja3ajjIwvrIVfsQFMnWQY0TCXTp0aSxKKX
u7YzceATV7PBSY5VMrORdbSl2fvOqKNPJlzHujbiCsBnUjpmsakVRv3CwQ0DjdOe6JGkHZ7e2XDA
tpu8PMNCTIWvVWBnPEJgQmJb4tyfPNACmWIsP+zMBvNXEtfMz4mjkX06BqLbOUoMho7b1V8yp4gf
RiVvDgLnUb2NIzAyASWL8a5vOOf6mbqQ0CGi6TzWuty2uoJZL54jpqm6W8pHSBHKVYGCeGUI4LzK
ak2hZkQNE31NMJjQMyLywK7U0pT3fZNZr3IsfypZix+QSpbBQ1e7QE9VR8HBP5F0EuhzU4Bzs9wr
SlHKMV6MbKvhsbpPCxteTKt5L0lpV5/KEUACPeF0V69rvpZUbF+KlJu6wCyxN8KpIdjr7ARNVsGD
0jfxjWpXgi32AnWv1isquUTbSDzrZ0nYTDUCsp+xQm4oxLi7THFTf6QXNItlDkEYNlsNbk/kw72J
wgm53n5MYhHac9F8mxlegRo71jZyFYdUi1zQ2xdzBgs7mpVbq4z7HWcEHL6rmEaYuH9gKM7jRotq
9bWWNcSYztWOUSYaOmOJ6zfUuTcccNxtv1TNJktRKrXgIPpplS0aCGXVLJpe1Tzutrhg5bae7GPr
zWdae9rz0ijfnSqLn8fJSL/C5FS3CyK8b4NSIu9Q85rsCVHdT8UQH3urTq5mZWRuR1cZJM2MU9Cc
Vrdk5WkPnhmj+W4WC4rL+pFgEobxWFy5otNA/wHo9gdvxDmqjO3V6Oq7yWBPhwpX2bdN3obgUIej
SvV6Jy2AYdpikIqjCIi9VaQGsYtKmn0mbuC4mk4DkxV4mo7zi9J71xToF91PFjhysEWVvSU8gnjZ
MTj0Q2rM1BByQPLo84Lx0a61adrkJerDfCp2HSURcFhUaDsDv6U9id1idGxvY2PgLhq1eZjk0IGL
nG0Ul8b4ydTz6dDA49TRJReMX5jxYG+I41NKj/Wu04MxeVxI0DoqqlarG5mwYYwAtlE7Zz3djG7H
7q4yOAhkj/GURoi+VUTvlCSoQMwPcQ/QDDtMF6SuF89rDXk4wD4at5VRpn6p4H3LVaYkr6jB+6rQ
Z3xuWr2jMlCDj2GcZ9mUYwJ1nQjCIpwi+gK95lx1uTgPkuMiy44/esb4LaZT77ODfvH0Xp7nwqYY
hWDvNia4zqcyAlzfLmx/jKIrz0FwZgscIgue19BQ6sOy4FtE9P1ZdtmBFOQflVYSL2Wuh7ipBqaQ
LXYoF7snDHb0dp1oDuYwJP4UtcvjSMrMxljjMYTU1EOspWGm0rzirOL3q1EUlEhLGWReeGO9LCSv
RtnW6rKlvo9Tn1bFJsmA+sMJnuAfUmDUzdrCbArYpYhmoKAGmBgnJ+eJjJ1rjaALULvNFSDANMxT
hoKVkPngziqtk1ReV8CFmAGL++gNYppCs5ONYL8rd2ipn3gIr7DunrlRz8AU9pPZ7WZpnyZowORL
p40Zjl3ctEEauT3gOQlUhRl19shIcObKd7G93xrkFRw1nU3QsmQbh5kSO65JVi/C3mK+dZdO3plp
CyyzGSvlngQrHM1wYM8uJ/ofpFhZPvk7nxZ6lJAX837y+5jiideTUzubAmNpGg27jHSVb7xP3iZb
p/2ZwXKyLUPHd0CxyAc9u6sqT6Dbs2+jgmiIThuNT6NmPLqLbvpTWTZnC1Hfarr/lJZ6GjjenKP3
0pZTReRY2PA092mta4RnGZzMPIDAQCYmv9BizvNY6b/o/fJU9DFHSU7trKIZhZY5+05xAkCWlz7p
q23fs5LRB2P9fYiyLbMdQ87kcE15U7+19FEP08xTrxPHdO8Md1gJEVodaDCi92jjynOsaIecU/J5
rXonm2paKZ5ukT5HJICxfOdYiRKhXxcgoc9q26GXbOOtOhmfSRvBxlGxd4gw6V3bsit5uSZ7b1sr
NUSTMEyG3h9plJ9Htgao+4T86k1Kc19nkq4BBvUwIoMGeklF/8A2qJZZ0mm29tD2exNZ/1lpswgI
YeF9hdSq6Qgra0/dcAOophUICjo/biuFlSJR7fRJUOSxKePISP9mLQ4LVKHZTbwekI3zqJpsiGOY
NY06JK8ONZFTyztx5/AMTvHUVidoX7MbuCBTgYfPWN5FktGWmIXYV7Ambxynmc4Wa/J3mWXKA0zk
/GfUlPOVJH7mpSdQ5F4IddQ2jkpFy2lp2M+TpWGVdwYa/j3gUoo1oREnDJ46tohcaF1eRb37HOv9
/IgHudtJLx+f+sWs73i6QvXhWSV7AnbaXZyp2ZXTxUVIq745AXuMipDzjsRLO9unyAHQI1qyYwZL
wmU0knoJdC59DR04pYPWDYcMXBV1xwzpVm+627mzM2SBozh7uQ0HcJyT2yFSyoeyG7t9l1rsatw8
pl0KuCKmBcH5SN6nGkCabetpFNpzrbNeY/IrWCtyqkpjKXlMA1uG7KQDpAHp5RRfvY51anGmNW4R
W8Vja8MCaaFG+0tRms8EPsafyCHEgT97RHW0tb6hOKcEbtvWBM1LlomS5Ey/EY7xnPYGZTRHxvhg
7Hsqer5qciSm5c/W5CGn+shGzdq2NoEDBuRQcg4OccoCBiQWrBAAKYhB9mbwii+ipPjQEwJIE0L5
aeAV3qhJQ4UbKOKyDGZIWXuf0GzwZVpVgeLGFH1d3rk2F8+p2x54dYdv3UCxpismHEyJDd0IKXBT
o+GPI4XCANTqY85X3zizZV11mlLvEserQ5LvRFAAMz0kVLEDi0X2hxqxRAur1LfmYlk/ZgnIxYI7
EAxs9OwxYWMyeSNpZHVztQpAD9TrCRWKARt0y1j3G3PEa5l4VeEDhpRHo0Viwa2j0kcJtn8YVGLu
KF+N103MRKGrkfaYD4MXQvq1w3m0qoRdbszBqHcL4Pm9qoBAam0Gk3TvWspaV28H7jmppqc4qbQr
w4AGZvaZ2MBTSPagoSyWXdgCaW8fdRPKzMbQt4RxUrNq0bbvdFLiHjRTK3ejOY9bitWEYCGAznbG
WHh7cxpkqBuiecm62nmtsjT/3AGWeKauZueYLOc4CzI9qU8lfL3vEV2CU0VT7UCuqXae2fFctTDv
br04z3bVHN/ObpUFRjUnz3/v9ei/9+pWCRlfwXZsRAWXIiOwJFSJVRhTmpmZvtIT5mJp3lNF2JIB
M7qKtObB4lM90XP5wfLEpkUvVQepnlFYr/a6nQbzZRMZwFEfqsWTBjHj2NeAI3IQCtTXLO+Dz/yH
DrzFPI+QxCCVg8bvhTDKpMIUTUaOepMkhac5lZ6fADrhENDAoiGdb9uvMw6xg98Tgxepp2lwysre
JJCu6lf8DaBneiwfKAN+75tZDkpsjSxejoP4it63Hg3oifEC3zzUKXn3KE3oR91FHDAJUEzMwIxy
IOs91PW/P8I318L7jhkpIQYeibULaSODeH9dx1oY0SJtQzJ9iqNXRyveDfJ/ECXOY5MZr8jTn0B4
jr7bZZiLEzbq/5+6M1lyXMnO9BPhGuAAHI4twJmMeY4NLCIzEvM8Op6+P1a1WiWVSaYy6402ucl7
Ixkk4X7OP7oQBsHQquq+WJsC1aL7BfSQ30BEqts5deqj12p7sxqwbQSz1shnzStJ1VmQCYu1bCA7
/nSIbwMQbY9JreEYIDnoV9S1txEl4oHVWNsqmX1yXZHtudDzF3+tyl+GxjXgFTmtCH6Zcy+sNWu3
lM/AMcnRnNbpo8utddNRTLU3iMDZoCcqmGbKDzrOljiYMkv+Wnl2Ah69+uxQVvfz37+j/yRb9VxU
17hRfLQN8p+Vuz5lIuO1/GRL4K/ezB01n1ikCJQX+b6oJWhQK71rlpWRctzkv1NLmqGdEfMW/Pev
5J+EDQgrBDFCiHygcLz/bIef+Bs6+8x6O2hbPsgoxg3t2/P93/6V/99epv9Zf9H+p7722ff/G6qL
XHRC/3UgxGv6M2B3+kezk7j+H383O6Ff+wt7HJIvNJLCwZn3b14nMNi/rkqcawXRVTIr0Az8W7SD
/ZfN9woXn4Uq9Kqz/39WJ/WXKwVHBzJbD+eBDzH+r1id0B3/ByL96pvAOXGtBcfeQwq+e/1u/YNG
DO9J0kcUYB6aIsGeGFqoxNaXurEzeNFJu/PdCLbVvQKiLPZt2eLaY84ZuA2IFyU6uLMCOcSetbcJ
n/HP3MTd70Y5a/kwrQlhmVEHAfXpUaZm3Ppqbr1NEnWZC8Qs0A1ewBFIxQggmOtvk+F93Lac1IyS
7XDdcF2zoXSl6RYYwwyH8kmpqrlX0VRSBNob85500M6irLhYvltqyp5cqSFU1xRF5x+8ViZtDv5U
kjLrETJ7Nwwog3BdSycK7JFf9d2qwdtfGjs1U0pW07LvtzkNGeoEA+eT6FmQLoTq3NJl/2yODGjH
zneoDCXbpX1tHVJf0fSkqySBa4oa+ky9Pj8miaxL+Nc5eSLhv4qOEyWEcL2zUIQ3q2ulJ/MQ0fxZ
NJHfD/tNRs0+SuZ++R6tGFuvWbYr7YELSfL0RBc5gQRu7hg7gFsCdicxK0I/bTXtvaHjuTepKnPR
fC4mR2Cc1xaZkebqPCIs4Xztk9l7cyqRrGcICrAjVTia4GbLNPAR1MAqmzLpkjgck+EaZ5w5XULd
jPJT6rF7JNX0lPi8yROyhKCZuyS5DFnpEcJpxGMc1vSpcaHW2ljjMOsmoz6VEkVSyMozj9taeTMB
QfTNLbitUF+ElApZOlSlvzqBIsPumhU41MObUa/Nj+mSVHxERT7D/o042YO1IZx9n9na6psQiaBF
8oplgt5h+I42wqN+kiyj2sl2BEvOy3Hlv8GmvKS6BG9RzRxOVeyIACN+O4cl7ZFf8TTpa4CcWL+W
pHR0uDa5m7zWS5dSzbEuyWuqW1JEuohy9J0poxU7r3a7SzuxI3702ay/LQJ88iMJTT2QR1JmyacD
vcq3NfOGkir6PgPnX6OxRtwv66ekT8biZvCbpfrdOrHV/2QV0DxcYRKvOwbloj5VmBudk2oNzLuI
CggRS9Z4CETnmBlVhI4xbDEjqV9usdZEorXW4rnEBKGYuzU605lfHZAUdabcGhKSq2j9iuxpxWkm
2sTak7UW2Wd22IHiCz3RaAL1l1qXdY1nfTd1nUmGAlRMe18iz7bMnaTrWxsbqjem+oFyXZG/IBwj
Slek2HM2sKvWerAF9Zwm+QKdB5Qn6bXwVVB7ceYQos6KcC3DJe35AsEg2FHldA2iLqbEaGl0LMr6
GWdlTR5Dz0sqqINWg1WyXTlLeaq60T+xH/XqOXJctpqAJYyTAA6yHym0cAVpJIWRNKSuaCbza10M
fK2TqifUJqNAcNECG5drU2NJWFipn8hjdr6qFT0DNQgrAZr2YI7uU9sMZvWqEwzbAvh/PbKANfNx
StfmABfREjG4kkC7H02jgFyP4gUcBR0EpFhhjVB1pEnj7pKLNtsATplaL/KwSwiJbhyszZoPZXQB
MojXberIvIQlVrQfcuS2DlCHW3phMdQU19iFHZu7qBb1teVoyrK95Vka6yAdMQnpvEXn77MVCP95
bKXuMDJOQ0nI9WIXG1Wa9vM6RQpq1KlL5yTsspivSKimtNucHVQsbdYl752CcuGTEGZx8JiQ8gMR
7PZPS34sqX9rPZwj04T3zVDDpZs0jXDk4DygDcKj4xxA1CgJj6Owcybw0EJPuJsK7SfIN1EDBbE7
wjgZ4LFf+Fz5iJzO18WWBnPetFr4zadNVScrVLVWX36Hl5sIPlDFB02l2rTNdTb34PHe8FJAtlSb
xgEr8KIb19f0eUthJrgXh8OoyGcIc+G/lDNERO2QDzGmQMxw6rfFMD2O7LYxdVWnnLh7ObckTndr
j8yn3iqiJ3ddW23XtH21TGZOZURkMZeab6b8bcXAH8KtDCiTIrpR9K+8t4uXky2cGhzEBMUnOe2e
rtt1m7pOXzNw3A3IZbVuo6rKeIeITf2TIanaEOD2qav13UZZ4bmUB6HCHIsnxFBIcOxZk4BRM1hb
EsZTPrB3f5DSTWdQVtwY7jrlG9ewf1OMK//EpnejSR6M4Ssuzjj49FFrki5adF1GV95ECx+wsaTv
BJIRqj8u1CUlbryvPPfJa2dFOpC3dyZ7v+QKtZPfv7Vyuo0Ba8belhuv8SB0o+VA9jsy8ToG5YW0
4SLPCdxI9j3DATailOj/ymavvnZvAGETOjjfi9SDSDXHC10XZAeuQ/WH9BH+AxBPK/PkNqmE+QlF
kf6U0GDwRQCBKyxvqsWveLbONKWL+wkgzNr0cMxBVxIWa0f6aJQN4Q6mu10H+kqtMY42vuoJTY24
NdqkDwu3PFs1/I6Ly5ooRBvWgEi44+qTwBAr02jIyF3wLVs9/RxCO+ceRqwgz7onF7x1qbOt+LDR
AIdT62w6EZ+Il6XTWK7Tnv76E9Etm47ZZ8MBtbeX3rhZvDU7TBolzcS/BjZ6rqGVjuVorI9thihj
6qKeqOV6u2SU5o7kSQd975y1vS6vTWlQ2mOba+BqzqYqjoajisiJQzQAXmRN2NvcDqTN7dKt4sBX
wGsfzuzVF6g29yXy++jYWHRPTPm1/zn3qh85AcbRkLQ079SjVb8lMCV0O06OrbGKJ99ah/1kkpLo
UF/xxhucfvcNvDE1EqTlV+LRnal7wJnGqOB1Z6xUALmzwYUM8hiKkZzyhfCUJR7yExL6s25JkIin
GPq4ScbNQnTuVzTXq8dryPll29a0f8h7BnqurYoorpYEJYfaNbdGXmNpB8mO6sPUVQmsmUVQruGl
OzJgaYpb+x+UGkg4LOLwOYZ8DOe6p98sosBmpPGC/H/Sat0FujC9MTv7Ix1p5m4WWl6WyPKODmao
mtpEsTy0NgGoaAEWcn+S9ainhrqzgkb7bQaBzWdCPGIfrV+D73ufhbbeDJQIwaoEF5G3NFASlIQM
pv+qJudYx9k35hG1MSOPxMRuuQOGrU9j5x+XZLACgKt6M+fOfeomd8jdm03cdtTFt53/YvJYHpAf
9qhv2i4kodXn8kPUW6CpgdFocbfImBDp9s6nt2GrCsKRbUdfeJRJxyRTU3UflYLCNsknDUt++tZl
NghiZ1nCxVj+NArcTfgnbmegp7QG6HMozfLc09pCxa52dIhrC6kw0FMUdafYmW7dVHafVLs7v0lw
/ZpNTcqVT0xkYR98ma4b3N0Qz5oC9SuHjRCVdVbqr1wsjoUViKI8w4vcQExWywvMxRU32HJeRMcV
rBqNDp8xozGq0zyng074PoyZfVPlkR3C//tBUaFaL82voTWejTo2jmDiX4gv1Ltwiuns4F1Do21f
3Bg7jpYMYkynnl/Jw+xxyIrMg/y0hRs2vq+3Vtyo/sYB/7uMo3e3RAh7clFSLWHK0X2oJbm3eoLu
rEXTbzyvLXmkocrR7z/HtWm3YWX2sNTSRL6/xHtJVuWBWyCHA4gOVtPsQExdZEWrfittSiMaYwzL
fOqeY2I7fyOZHTdoJdZz3/oTZYj8mh/R4JJU3X/MRQ/XZzS89+lyMp3I3kYRQo61oNO7FJNCj0Sg
9sFAiEoTkyPitz6PXrhPH1P4/YDsGPramKYWRryWCvdrPZHhooDwm76oyZeq3Q2X5LHuy3fOJ3XC
RTCG1rr8QR0EMzFSy9rK/knHhv1MAL51lAgAGVBTzIG70VSbbOnbl7ptvSCTmbqzoYRulJ34X2la
+HcxKukHw5EG2O+gfHM7TYZxvzimcTuRFb1BIX6PkqjjVHPMB5qq3h1ycgJ+ta1EmLFDItgGgljp
g44E7SbYCxjxvgn6sMOiN7Q4xJl9P87rXWtEz7nvvPpd8RSnfvRGmu887/25WxDKV5S4Ge1OZnRz
6MjJOoRMq3fDFFOQNA1nj5LpNU9j5htG52fly+gPZ8F8N8+F+aOb6Qkx727WqI3duM94DEfHx3NC
Ym6bWb+ryT5Ie/hEl21/KJNTNXcQTwt3nC5NYvKNqpK2vSsd02LiUBpWEKV7QNn1ZwtAhn7a8HHV
qeQYLyr+NWjDDCnWiw/jOv8iPKo8txE6HW5nt/scKYDZmM7wlFwrCyFzR2KzEVTJ5iGjYYlNCvXk
DELq9mTWk1oLQIhqwuufq3a4AEXfZcnwt5rv/iVFJ3+HWtXY1LENoYEICZldKFquaX45c5/76TNh
FUwdjaXogjCzbY9wvgnr3JNyn3drujcL8jhGwn1X6EUrFe1ethQQxe31UV+G7yFPkQXB0E0DOdmC
eVh5KvnpJrBq2nCoDL9mtGqZY6n00mj5teCA3Sa5Fuz3kcMXYE6L77y3mnfK4tnKStOiinP+Rnnl
njPhotOMW7PYQx57+0Jqbp9oog42MJfsbkS9iWMtmoNUDvXNAFAaDP3wsTAK7VPPfp/Xaod6GBq4
JYuEKp0Ev5FExGB9AiE2m1YRsNpSicFqHzD7fkQw1iXf0inKHmhkvyfHBO24n727xURtshki39pk
Xfksh2U8d7P2AxQVJ7KLqJqrJkTeAwd/ofNqX5PIdUqtBeyWTfppbid7YFyHgzHGuIl3Epeue65n
9rV8bueg8dGZCQN8PAeWrovqLnbNYyGto1u0LorfpT9qgeIgkup7QrT3ROI2Lzt3ygcOlLNldETC
52/EjW8p+3ql6vVPz34b0DJAMUdsnqSLyq/MMSiVGezH0lOQ4SEQXxxeWTYTVL71Um+KgprnmRbT
utc3+AiOi2n3H2W/UDxFRrEbDfdmzdmOMujgUAv1aPQusez1ysxNV2G6NxI1BYpG2ZC0nPVPZPfW
jo/v5HeZRChW6CAVWsJ/kbctQf4vvTuX70457Mth5kgV9h15mgcKrIlL7/O94E3caR9pCpsTs4Q1
JUkoU3O5IXg8uW07oAa0VocYfUjtTB99unYnWHIy7ooG8Vva1ZvGl423sRYZ0eWQlb/guk5jkvxK
Taa3KeZe8hYyJWk8Vt45akgYjLlPUs+KwtWqGSSWFpjaQwKW99q9y4e2+eUbOY02Qzp/1VQkn2FK
KJ3js0aqGNN3gCrUhRGGtoITk+54LvVV92jHtzrpW6h3VaDf7/x8D7yVHculn4+Vk/T0P1BT65DG
Q+Umaz9lNPm5HUX9C23CJZOa1Z4cxU2TinMWxwPpdFZ7S5QP2NRCSDCqEP1N7moB5jXK95RRlew/
bz5hOZ8uraVvEOMWn5Jjh6ab6jamXGdHFa75a+R7e+AMep3iov8Rjo62RmmOoQ8NzRIll/fC1vu6
wD0DO9O/upJGU0fPZpB11GwNvsHbk5j7VtMRJxPTexAYzAKpr81OKi8vYIclkez8UQhqg9BiTYE9
uJ886O8Q7H+arP6IuPpS5nCSeSp01fvcdBA8mo9e2ugTqy0nYvztEcd/v1RWvh3M8phgIs3wwHCb
IG3poj9pOR9hzRpyweJivZvLuqaE1Isv1Hpp5MWIGIOhpO6MSl/nGSTP30x9dIHISnZkS4yh4VIq
0jodrU+yeelUTLVpPvoby47ip65byW9u7XxJgtERLlxtZGxsKqdZYZO69zYVdQVGULoiPs+DWMMC
mu7N7iZxX4NybGmKuVgARBeVrP3JJVl/SzkZsQWIcXbZEnVoBwdxq50uovzDTwJC5jjj8h6NjPZO
sef9jCRL7caWDU1MUAvK45sY6YdCzfIp8iMF90DlUEcZxjrEfMQZrpVs8B0KxQGmUZ9lBkmanmYE
RwrboBWJsb4udAE+JmouHkXiRURujjZx3rluKD+2ydzAFEsF6VrIZTigzl/48NOD02SDy70O+sjd
KepjpagSW/Kk6sO4q42dA/mAwEdnuyyO1GeOsPGAgI05HJaEQqfcDD2VvWk5/xpWw3wmxTHvA3Ad
//dI+7C7lWWe3bpi/Uxy47HKtfNe5jXduXX8IkVrbAmbT+9jbAXBItQ+kpTSDuvkhHnzOcRdE44d
6iGRI1Kx/XQ/eePRmdF9UZyK8mhw561g+IxoVqTviJp6Gfhj+8dmgMDqkI+3zLTOvVEl3bNqyp+U
ViqgMW9xgw6N77FNqxVjpuVWyIEdNppVHlUvxsd6mJtwjiU6ZeAOJlL3z1AXh6yn969aqm85OY/o
M4vbYchv6y5ZjixpmHZyl0Nuqd2f2JnXQx8X0L6+eU4Nsk5cae+Klbx8lrSj4tNsa+xjaTVkzyPB
lx3BCQaM4YQfdKhy4sRWf0nvPUkOe2DT6HWwe10hoWyd8bcn+0iELD+yCmpgAyn4Sh69McsfJrWY
P2CG+DSK1PKXsM6MjFAEXZf3RuTQVo/9RvxJKa//4LIo7I0jWpLiVTkdXZxzZJFPRHR6dUHPq5V+
lqJ1t6490OAnUAKNroF/SdMjyGOF9ag+dLXFUdJGPAtB3rOKhMJlhbDxbm0qyr+XsMTBprg65+Zh
cbr6nFQgqHlNvWlqOqC9Q9EY225JuZjypmQyjVBshHTmicCpu4m6WpqNgtzTKK+tFlsv+WepHSZS
039apyma1SlHN0Id2JAvu2LM4vsJ3r1RRXtObeOXKhfcfdrJjZDIDr7STFTGvT0tjkO2yGI/xWVs
vrZ2Ov5A8RIzIqK+4wlJJmoR697t3kVjVrT1FCMCM0es1+nd4lvKoZc957Urz0iljWsR+fogLYW4
xIf9pcKj5cvkRSJ6l6a+NYSD10imzW5QdOnCq1xlyX6maCjwqyRQnLHbCsStDvq5L6ZNLxLz2MJL
0nXp9bcVLTGoIZv3SSi0eBHZ0DxrRZxXG7B7JIx6yR7zaATLmlrUgkl2dqgC+mTd8A91a5a3bpTc
Km6PrT814tzVfBPN3HwuW3UzFOnZoJqIb2IZREaL6yTqtzzhVKVWjvOy6krzRzkcDG85I7UlU9mt
0X2BJsdyNH5nZv2WuQi/6aB41czPv66jEvUTMAuNeW6XDgkL/gygmTy2gnwatnQWItyM9ULWaMLq
c8htieKtMpuDwPtFIcSgAw9z1qW1RXbMbWIng8SVvEu+fzSwFjSBipX/lvr+R7fEp7bp2sMgUaJJ
Fo1NUohh040ggqPS9KmNFQiEZM2mBYkM/11J8O7Os3IyJnuMcympSPZEoAalpUSgToEzMH8Sz3Qj
I/iPqHnqKYa/opbVDgNHd9BZ+5Qs5rvTg5FOFsN9CZfFE+WkD3SvPLeY3x8dS6QfiZcCY8i12HL8
eYHf5BHvchXF9wbiRov6p6ojUQH5FgC3T204lmYsA+hFUQFO7nyZizk52t08PDgdXDyeCST9Qdxo
NDRuTlspViivXPOjh+1n27nmgOe61yrwutE7tKrpo722CtBkXc/z79yUlOGa2NN1QHcXui+HIqgK
oKYSWG+byfa2nD/9RG+Mqz6Fjvo3Ixv6ci9TrW6cCSMCF7TsL0YHtUlorZvugPz4R7zO38F0ZWYo
iVRAdwUmtPWaQmDqXGdWelGdI6eowP6k4HdwgXgrugg5lkOJbW/aubh2omBNqz22mIGubGV9jpSe
i2CBHntF+ineMZCmN2LiKkXhPBaHfhiBNYaKpmSL9NiXPqZZKcxQjn+5/YyiGQHi6HdccMBqBqtg
2ZfDd1GY3Dxytp11z9WnhtBmqLtTmfKoBBHputUNAm/Bwc/QbWd9HkxzZ90XeR8lRzFg9OxTJvNU
1Ufeuf6hQ9T/luHnj5lr+/RrwBu+y7qGmbGl+PQshQ9Qahtu9U2Jz3jPq0yJoow56oluMW0si3n+
XEAaVoHlrHYIDLgZhZzPugfkJEYisUOn9X2aNTKRbJIU2VCAVGw9SH5WHozZiiusTb7Z406jzNPD
WPSUTeVsCuO2BP0mPbr2EGKwnRLaY+LvHRJxoIayvptdh97gAiQJbc28msGkJ+M9sqL8Rg+T+2fJ
PO/Gz5d2x0gofkau4zNfjzC3E+vSoNBUyG6y2wFLY5Cb8/js4aEISOlqgtjKQQdTxLwg2/0LgDJK
4Qapw5kDOFzNEgnSIKO3cVyhNNfBG54Mo41+xyYxDZuhK4zr4zx3Na4fk583rr42zsZooSdljlTf
Jq1d0QkTEBrAbcaw02yNqpj6cIFrXU/TMk/35HJBV/kdM6eZFcs2zef6wQHN+E7y7hirkncZ7Ath
8OQ+xljCbxKZHq0m9R56z0feOlPb4UMVWaAfVkF3d+3yWhbDdDZGjdfOkH7YaVf/RhKv3d1AEdwl
g33fY+xJMNBVqXzBbpyTogX3s3Eo7tq20n0pgIp4n+onk5r6EzYgIiy8a0tUw11ADZsBeTXZ/aNy
iVw0IaRvQcyzoBf9V2Nkb/Rkmzvt0Oce4AcobjKe8W2iYT8J5vBDj+FgywL9XjWLT5uxPSGbnaE9
MNFtraIUFExN5BkbbVf0lPyql7yZH/NKCwKEuvQW49Ily8yNm63Yxnr3qCw0ANNynxtYedBMq/to
6d+Ul5k3Obx02FfObxOKLih77f3MtUDFg6eCMezL1zOin/bdcjNcgSO0gtXXIL5I4AjkJn6GC611
9pSUmgjXeVZMrqptwfq7bQo3DZ05Q9fXE25qCB8nLyf/EzX1Bl75HEk1Cvf8AhX+YTnsVMuQvdYl
sP86rOKWSpUEd1XvYJBhtWcgsAYshx7QN5Vm2jGabYedeNkTYJcC9GXt3eR3H1lfuUcEHhM9aKSM
gAE3o0eyR8sdFIL9gv7VC8rofsjMnqFE4v9Zq3Nt9+c6Xs1bWiaQXYH39o8shtCehKPYL2M3LyEQ
1J+KS9S+oegJsNowTYOfjFj6kxQw+NuJTrtMxdheVySmQxZF8jS0Gv6fR+yAiwZbq4dajzYj9H6s
ti6NcrO1Yv7B3L6EZGSB4v0tPL7STBhdNz9llqmgvQYkA0kSPYmuZEMkuaTmPgKVgr0cXi1lZDSq
9pXN70AStmGMOBjy4kbM3cjFwmjDZWK/D4SGbhoN6KFcTzMaGSgeLf81iQ3OLhPMS9L2jknBzsjk
0hoAs5PuNo8pN+Yoi2GR+hKfdk3uJBWxRHc12T2gR868JLZxb2wmzvhQZpO7Y3ingw0r1g6S/g4l
f7RxmI7R209i09nLGHpp+qnybNmJMcZjUyrOAb/jTHKd6I1bxr0ryxUjOpKqD3tBuWxLsHPPkAE9
8m7IWmXeCJGLxzku/ZsY4h480qsee0ECKe+DdVw7ojnHxVxO9WR5cAbRUxmJP2LxHiLDOYzeBKgU
ifIPZF6vgnns50tKJeiDZN+FnHJqvu/FeosE49I1EelXviqOHs8e34L4cTDzUfNGjONuHeR6t6iJ
uLl2ypFZliSCvhDSlIazkcu7aRxfC+HkT2ajwaVqHFP8DQslvQmJEzkP7dh0l2gZ2dWIuIBVxOej
7J3rDhP2oFoiVkgJuPe2muUK32nTjksIrJGwVxCeQAsBuQxPI+CJFeBIyHEErG2EyB41edDX9QS9
NvVcAFQQuu09fqxYXKLKGZxnVr0mBpBaPAGRlY3VAt+AKSwgGqZ8xuqE+H4shoEDUE4a2Tilmft6
kN7VSqVUdvV44dEZ1gVMIMqsSWGnsNZv2x1or5KrCV9dEfpL0FmJ0Sm0DAtvLLznSj5rRftwk1o0
J66FoI0MNXJLSxyP3zbtJJ6/dfEMHLbdUmwc2vDMkCcVR1wb5+WLXpq02Ni1QnPv0t6FbhEwcVY+
het20r1mqgIgnp0y3yzRSM9X3CERIAjB/miwzpQXHITmsfeWyNnUXQpc56OreIPW7529ikb9E9uz
fddGsY0ds0yZLRpnXNv7idJD3NeuRZUFHlzytKRamotpDV16sLOry8IYjfa7QoC24KamZQE3koG2
SDWoQhC/0Ogd5DU92VsSGbjgOob579RDthSUQ4lax6Zj9tgAPtiMwCN2nAwiDLEOVJgfsLji3e6n
BZUU5lb/3ZpdiuSzGe4bN01Zv/ddPl4Glc8rF1C5ohXggoh2hqhHikUmr/3IW8GzpvP5N6+CjCNM
v8WVSSPBhlQDg1peNTaAIctQO+3GciKGbgsXXrodPGKlA6nYIa+YqPXbQrDRnjq11hMvkI86aFx8
+TsRz7Lc61wt8ZlvNcs21mi2rcRq1W2Dpys7dJYnOEiUMuTJNFEQbdvSYlKKkZ/H5I4I7T5kRcdw
jSMm+YM0f3mOR9snaA/tDdEtc9veaKTexaFp5/QR/0WlDqsye7bRTnQa785CKwfmtEssMrQAhP4k
FIDFXgM9XpKt4ljQvMHktvGf1jaF82VSnorZOVnkvGtnlrOwEHXbHNHAUQZajImyAiRzRThmi0wx
s7PALuzm774XCxJBpnKWwezRvYjVc1ga3qTRpp+b+k/Kw82O7hHPGl3/dkZod0FTV/sH3nvEQ2ub
pv0efoWiQGyyawIHOIriC6wryWFBK2t41LMzYBmzFux56MOS5Al7HUWh69SV7i8yer3msZ9TEFGU
PEnTfbU+cQsAkJGRwBJQh/CA25sTmkJ3Ze0Gqxr11u1G3YWRO8O4uYaTMiiLgWC4f9Bm3v9d7/yP
wcL/MRbV4220iUMlbdaW5PBZzn9KLXISp6wpotZH95yeOPyjzd9+/r8kkv2fKWD/12X+O7yX/7UM
9jIuP+U3Rv76H5WwqJH/TQkr/6KKzME9IGDJPdu10bv+veTM/YsULpdsctLJ+e7La5PZ/1XCuuZf
JCL4RLdf0y3Ru/67EtZBWOsgQVM+xVw+uW7qX1HC2n+r7/p3fTwRdbR7OeTWosX1yAH+zzmmunET
HJzABWAIw1U/o7dDeT2P66L71TaNHyIjKQ9JVloP2o+a0AVAxICYlZvEKjMwirXc9hFR6imB43tq
iRXWv+Lb7ZFfYPRGa9bQW+/Hw1dayq/Gi17rzvlA0BZS5OXtlJsCQ8pnk64LcnML1jmC2xH/2U2I
UHZIXP/k6fjRM9Rv4IIx6J0GYcYKY4uG0CN0ZiFpnQCxc+WjDGuT6Ltd/PmDG5AJYU3SpwVDScg9
y7Z0FRNR5sLBLjVYEJWSwVSKcUvIUs7v2eNDqvqVTAQL4y5asjsTb/YBZdtyIfQLqDfpM+jzau/Z
+kVV0WdMIwIKhPwBY3sRUzxkEBrAubXPXJ2fRoMYJyg2GZaj9Ymu+UEk2bKfqvYXZxxuhAFisuQm
WqzorBL2AO47tUMg+e2ms71PB79HbnQNeBI+tdM9pLW5QmTx4eB3bFjamAgpwSpdbgWpvmbccSze
6bDJZDKcACxixm2FlKGLw8XrxHdtZpjpCdtyMd+V3RlbKcuyiRkrnr0X5lrmH6PUN4UejLARZhZm
SB2ZHAClCNeDEzEucwrZVaCYvJ1rjUBWEUGQaj1vfFE9Jg6gcb/6/aapIF84AG9Y8DNeKJJpiFIZ
tAthHG7Tvdrw0fDzYC9ROzAt++2LnZFm78Rah+gTX+VYP5so+xial3VTJNMr9kIisKB33JmiublZ
xlsRsVp1g2a7Tpl7iwSJa2oAmUYxWYVRiQXWmt6GGf86AO5TbzGc6X6CSSXQqK4qZMQdXCvMy66p
mPuuryBTxVfURKT4WBcXt12QEWEatm1yi9Cw2IApf5s6ltuxzXj3aI9tHPNjlIQF5sIIrDIpN5wE
52IgVyCOEfCx5gI0pDHij/WObeRlVXKX18xI+DvR97lvBQoAwhjkstOuog1tEn1IbgtMv0CYVtpj
9zw35gFtAjtL5PyOZ7cI62p+kz3gbFabxjHplyUoVNZv/W786Oz4uUmW6Mk12umQIjTY2kmyJ85Z
brQjThjSDrh1EFREjTxCHtMFwW9p7dJ6wMxfsP31DXysWVnoBdLuo/eQwM+KK1h3XnTIRg32PEwn
cxqXwzTYRzNT6uCDHzZulWH9EuWbORCELUlbsirEOfX1Q6DDat5Jg3redFKf5hj/UlP7MtklqJWM
9UYVZoU+6f+wd2bNbWPZlv4rFfcdDgwH08PtBwKcRYmUaFrWC8KyLMzzjF/fH+TMSlttWTez40bc
juiKqCHtkkiCwDn77L3WtwpjgVLaXistzrzA5H0mXXJd2EPATsqFZgS1j1vF3nZqMV0NgV8Q1KFO
boZ3wI10JEiY+mlK05lnTQgcsuOTRTAAH1UMBshWlaxCESuuWfd3mh59DsN+2UzF5KKDogMKdYVj
H3iGThlJ8K0bdS1q8CH0MSbHBlNCrDJ2oxVatWsdgu6IC8JpJgtsW1ZoGz1sw1VZJOnCZ2vmqsXi
djRr/WxmGdBCOGJuOyUK9Rerv6vQ8Eq1ZltHasWjZmDwTpA5qXFN9nMXnmRV26tZz6oihYpDslJP
JHLpJ5jdC5WJjFm5XkpT1Z5ndvB9rnHDP1ZeH6+lZmI2o3veU+CHGksG/w7Nj0TItmgOELKqKPEI
aJ0+tpn52HnpFW5FHtHcx8QflRoz7fITRvnYzciaR9zmL9OSXGkig9aJaWBATyJv5UU8ndU8+ZDa
cU+2ie4C2rB5fHg/SjP4ZIOb3+KqJTwK3ObC0rrDoA5PaOfJJwrpy/U1bEA/xLYAM+O7Tehv1Sbn
98OI/mvly/9DBh60L/Jva5c50/Vf26at2uKn4uX7z/1h5BHWB8tWTRwyulBmnO2f5YsijA8couAJ
46ChkpkTef4oX4T+QQcFTEQHIGaFIgb3zx8ZrUJ8EKpBYUNAGIE8Bukhf8PIY8yZST8AMfk1OjD8
F+wwB17s4q9shcWYZoxfE+Njpc86JnymhlwRIhwF8SGfbHWpGtFzAI5pC1DoelLSaeUxlG7kXFuE
Sndog1E80aah4gknO3GGRj31nlqe6jpBcDBawxbRRHPLpC1bC1ydN1Q++k1CLt8C0d9V3WFLNuHO
uRPr4RL6/7hvJ+9rImsns4gCN83K+zSgqauaDZMg2X9iWMhmLHlgdKziLh19nnvrs9Jpp6IQ4Qyu
LZYkdSFjQdFGm0k7+Un02ObJg5d6iPkszghyb51puaAYV6R53Nagv08mGQEoLRJ7jB7seLqopf9R
DdKHnK450yFrq6bSl2AWi7bJc8uEehHJ4jqc0Kmx3m3psVYYeetPIwgjCrBCIb0mfgwV61yPYlNI
UEVklRcHxHVNB2snt6a0hLCpgU8I9kFb54zAVQjTZcUqC9XMCZUpW8s4aFZtwLuLFMSIwyBfPJ+3
maTeuQWasVCk0FhkGherzJJnssplt7HlC5SkcT129SwqVpql6fMfvYieTHy4lCx8brkMixtP9Q3H
M3uGlXp2rCdgwmNDf478o+DJJ9wVKWzWbgTih4e+oC3lR2aA9q9rj+woAR2FQrh+LrmFUqT0h/AO
2PDlHEomQYU2VVu7RHJflzEhqKBhnSjk9c1JLh4NPVfu24I7IDT9CXAjkM1ywmRhyOETg/KTbcKt
7PnQZkBON8C350wKnkPNfw6LXnUQUl8xlWZDKLhEvimYUmI038rDKG1CoPlLbhOgtrYvb/y+uCW2
KmNTVvTNOFXaAmofXeBJoMga+Pg8Cwx/OyqbJKS5xTDSzee5ka8idrECse5yBG6d0lXbqKE6JaE7
XpGRp31KRhWoZsAN5nv1epL7CxF/o2PWHfmRCj19geAVFai29mXjWqo7/RqMR/k1kzIaDuhfma+J
E03qAsOZcorz6KmPhktU8r7jIp8ORS8NHxFER4BsuIv8+cirTdnZwI2xbOGFb2hQotEL82NWaajS
qBFBg/EtItuq3RmhNmvGz14ZPUpTcZe1fPt5xDWIUek6L9c8KxjCsYCdJCXrEEw30SKCatrHxVHu
u0NnJFdQT3N3gv9Ds4wnycxnXVrGzY6ZQ17og74W6APALnHr6himXEnq/Ss7teBZAxGT8uzIkSU8
kd5+rfJtLqqxuJcGlYlAhzlOy3HFNcwmEChshil/KOvp4iPjWYyyevHoCSxGetoL2uaNG3K4SapM
rEIfRnERZtx2UKwWBRxLVIhWfYYrZM46eO8MUwPfUclIVVg6AWcVdho+eyW3B99KriZk0I45El2r
Fse8434CXnxdTnwmuZ+rngAIQ93LNML9pndNFX0LYOxnqWgBsuS1y7iY9OZB7SBUoelpqlliZJTe
w8v6R+cZ5mc2d0D90HAqmbso8aaLhFLRkRsvn1UPxCGVOJIUhe+4TOhzC5lHxUjCx1oVJ1lCuU4y
Xn6TpRkxrpM5uHKIGxIrESZFSabxXSYFyB6+EQ4KA3dUF6sMrT0uSa7w937eJNupoQ6kLESoXlb3
mVLdI0qT6duz5I92aYEBzO5MpogUf6K+jecvMgVapsuDupTC1II8PV1icGSo+LBXdewCMm+GrOHq
vg3YKQrvizCC51Tvq22e1LBnCubvL7874yDkypO+7Vrz7MWTv6Sgid14ih/xcMn0ilMir3w6cX0C
3iroaT02nOKyYLx4YfTMSB9XoycrO7vrDyXeN5QzPLJJxrgmD4AajPEViN6ZUKZd23V/0DwPsXTF
tmSJ6AFbyX0FjnTXWAGDcGm6FDVNMHQFrNa6NTpa35ZoCAzDhsBpgwWbY+ay0amjqTrYbcy9Jo/y
ou/U0Bk661ortBNTWmBpfnFnp9lDKUUfo9JrWQu4F1Dh+4S08dXCKdIWSs9SpE+xcOPEuFZ8PwH+
mzV3WgzjT22iwkEdhd6d7WBo6/uk7ONdr0RPBfOPRdk2qtO3GC97fL67BHPdxlfFsCQoUTnTidQd
LLHIzCdxAl5gr/VEsrc0QWBjIbGaoXM0ko1znnBkH1A8LnoyPxAf0JjssjtIKsdBjx8G3pYz+vyf
iaZ99DnMO76aXUXleJEaA+paSQ2tduYmtDjoMh5H5e5X9+mUwH6NuBLoTb7ZPn/MZHmbQQ/hPrjP
Bm5qU5hnO7W/0st7ki0TgIU6sXqHCAO1cfJuvQFaQDxefKJIvJrA4mKIqoMGeGUWMrMpG9I3dhqc
WHn4LMnYYQgm0dgE0wdF8hCuGwChAv8J0AeXPsfXqhc4OsKMA2U/oIqbwSqhz3tUuMzd6KHrMMfL
AGZ0FyPPYLaWRicppnDPFH9vyIF07scRiYOoeAt6/JQM/jOIgBWOoae4ZZUp8qDdQNvMN2OBxF8L
eHcWfjmHpGZ7kQkmfEKe1GWpmxLPJ18sGxY2NL8XLnwkLpIUPdshT1sl8d0pPXtgaPDMKC2QNE3a
pTgxOCxJ55aQyAUMEmvBkIF3gzieATz3PiPj2EEBQveB1SAbGYzLBgM+qAJcwaAD79348ylZhkfs
CN1D2Nkp4kKPiCWimR3JfRHA38vDR12b7Y1ScuQYL1wZkXWFHJHBwmzjkAb08bTHAUV1C5rbLEex
dw5Q7TchMEsbQNfS0nkwaCxpa/JQimu/UWbkSxDcJHY24F2kNdzWwyXMLO8LqgE+TFLfz/UdcGR8
PTHBBRFuHkAr8L1xVXOFVZYcFQ3zClmL7DK6Qtote5y5KQSXaoIsOFW+5GMMY7DLH8Bztyvq5nWD
onKJffdp1kNmA8tVHLP6y5JJEDj6Qkxi0JR0zCEHOTe11VhWmNeEXXNwZYWMOv5DLbg1TTHQzRCs
3QDpuusexyf9dvkkRybTQVW5Ck2emoaLaWTe6KA8O3Y974/RSrDAzh2jLunYDJjUkB7O5Zbh31Up
y06SsvEOjS6hq+MnrYblzFfQICZmAARRbQEPcaNid0DnNu8vhuY/5UX84PcIBbu5xA6S1Dg0Gmp8
lqzYDV506EPaY5W3zlagUU4bWY6xTtmicKywWa2nR69SO7yjo/Toy2xmokgZx0g86Iknhu3LYgiB
1Vr6nrpLA+SIWdcvweWNDkXPpSu8ZtMPKs5OhAHLsENYZuuJvaJ/oTuq4CDuZ+xv88KCQ6+mWYUz
DcXPeWJUw1th+FOGhnBDosfdsmIniqKByxgb2g69QbP+7+qrv3l8nc/JX/NiZIoWNATC/nFuntNr
f/oHmpxhM57ab9V4+61mrPjnuWz+f/5X//Jf315+y3ksvv3nf3zN26yZf5sf5tlPJ0xTGGBp3u6q
v5xM9232BSl99Yuf/PNsSnPdlnGzGDJBhrrG4fB7a13hBArzRdZUCCGkUQnwDn+eTcUHSlYNrRV/
P2dScKD982yqfYDupjB70Yjxobmu/p2zKSfgV2dT1aaXBiNYsB+YKodn/v4HxkQJK12VlKj6qHfI
DRtJsOkb0hJ02mPetAUPLCGPVMXFY4NseRVnJqDaWBgHQy0KyM01rfgSAjyblX6NbXKCPEDBnWmD
cRCcRRdGOV0EA/plFWftqq0alvOgoshBKL/uBi3cTBr1lS6T8DjafX6ljEO4TmjjrKHWcOqpxWms
J6CuSvxFM7Nxm+IrcHAot6u0Y0dPiaNy84YppClFySY1OTFMSC5RXrMFxxydHBCm5DgULAFTHuwp
fy1XsY2VOc4HUZ+aoqagsacwvEb0W7GlJ4/KqJ0sZsBhFT2luDJD4PG0zRgKe/IFNDbGXkC6Vj59
rmkdL+q4vGvt5EqS4T5qyLbWxkBpC3Dhgaaev+xyFIig+AsE/hxI0frGTOmpNzwrflYtbydAme1M
HGybUI8fg7G1Ycnld2jHDvT8OcuFHJ8B/A8LegnzGh89mvOmGeC1XFsB77+o5OhcUslsQ3K8b6wG
r+8CXvu493T8scbYUQlTg7wcYhl2UiMNprVOIWgvKkETeSiM6zYuOc8aoKzLBxny5qJOsoek4zQi
6KpSqnMV5j8CJPnQj9UdBqo9AcLFkghK9jk9S0GSR+zTnfT15STDNKdzGEweAmbJbpWSxJD6cDWI
XDm3GSdQg123xgZRUjyszGQcICVXId89xHoOyUrsQvJplkh9KRJnu/8QyuwofD2qTVk0yHTri6pD
qhVHz/OJP4YVuWDteCDkMCAmQiEvQ86PL0eNMAraVZLVxUMR2RyEEP8vykkDH5aR1dNburge51tn
0OoDUF2JCVPXXr2oA0ykpoh6JgqXRW2m6m1CFfVIpkx5Cqf2vuj1tRq2ljvZuBlKWOF0XjmuQZfA
onRdDNkDA6g7fHEkO0XZXc27jUo2Tjk94tMHpdEPeB4qKV5GavpotvETKNkc9WkSuKHQpIUJ6X+X
5YlYibmdYQfsV2kg7YKKwnjkVlBhuriozZ/UXKdcVU5UItlaT3PEeiEVTxyzqTHSD69zmVNArtKc
R9GvX9owov4E0DcsvJgtkunCUa30TTNIs0s+u6tGnjMwAs/6qECbsAbEMAm3XZg964UhMc+AiUUr
nZvQkLN1KIkRxQ4HNOjvMT7S/hCFwQM4NNllrkAoUsSlHQp0kU4gFDytTD5cTxr9K2NCndMBEF42
/nTode6ZQef7lHGRkcjs+VyLBnkizuGbUK2z9VSDu7BjD/2hXvvL3MZIEfnsk73CuUqO+QW6VvZu
aUXTapo4aWITvG8GFoR2NGYGI90EWsnBU5PbX7WQRoUnhc+eJdYvta1itm4qKJP8rtSPpIk8aqqs
bY0sFURB0TkihwQNG7ZgV/V5xdKmpTGfe7iSxhJF1QH/k9jkViy70K7oeeCfWADKeurC/jCk8bOF
VuqSRJQ3qqBEEyWlUxjy1mo7SJ0+YpLX+iotvgQjlIbQKbb8x0qVv1hyR5SFBqI7w1a+40wUrxQ6
VDNLlIVP4JayRmxzlt6x0mZ0MfLQAh1hUeUVI+EHLWJbVNpZcWNZ2rQBV1netxzylpZVZFcpTNfH
IjfaRRdytPK6FhMa943ecIbmYQOKZrHE2RWqbwxY40aGq7KgFAk3EhzWhQhDjkiiPfz/auM//4ON
VyaF/Let8Lsvmf9TnfHvn/leaphM3WVdFzLtbk2e295/lhqm9YEkVrZ5kHuq4L//KjU05QN+OJl/
wXfXyGz6q9TgrygKDBt2vUzOMw7Ev1NqkEXyU6khzfgzYdFSf9X+7mdzrdGE3lpRh/subBW38xsy
cCpPWSMepMMrxnSpG2G2C+fhVCEPNM4yuXEIvavWfJqW0TjnEHK3eJDR6btQTqBBa9lDmAJU6jgB
7ko8QV8qQAzbUCKZWdGnBku/YBCJnX8zCGhIk6IP2gL1FlqzWP9o5OFXNHOwtH21uE7ilgZebCMB
sPvxoMlo4kcs36uijFX238roH8e+QdCboYbHfSLvstImUKNlX+1p+u8KjERLqyyqFd80wnsrxVm4
IFg4cw3CTTkhW8bJjjnADpA8L2UI2CLN9QInPgL/sZ9yAjj6AIqtVzmFDUATasmAsA+0U9cVSPbt
5i5HDzhnL4yX0B5GTj7B+M3UbFCgxN45QCZ7vPJAntVagxQRR+rShjJPk6vgQK80NAHLAgkALgXU
YFiRc7NjCsojP8qx0+pKvgr0KDz7yew2ADFqOIqJy0Ot/NtE6Dg7tOzQT63NhyiVdNMyJdxI+FIc
utD+U9IU6UMS+eYtwgNqjryfcCOPHYk71XCVhfCmYxMnmmV19Y61aZMZ6r2FRW2p1AHAKwGnF95P
sbAxFSCCFoCX2DZU0DCxuWqHyVor/XBGGrYGJYiOMsfga4vqYMQc4fTKDzhidcQ2+MNVyvVea+gW
mW7L54nES6OPvO1o+hWHf11jSNEw+ixospQdzYMMHdqmTNUTOsIWiHRfXbXspiejanSwmnXGR0zs
h1prNIberbbzB6bvYsrFpsPHc+nMvrjrurRzA78192VsGbROtMZbKBN5DcjNe5z8YXVp27pdm1Nf
L4VkpBs7VZNP/11r5K9njv8Dj2Pklc58vN8fx+p/wTr+0iTjj8vkHz/5x3FMMT4Ik2RD2SC8/vvU
74/jmKJ8wMMI/Rv0iC2A7v37OMbfCOBF/JCszCH0OiKoP45jxgdNJejahgTIOqQStfK31sifWa7f
l0hTQEX9+RRWBb3WjaI1MQXtaj376qmGm6reR/Lq1lKVEziU72xwf779XRPHcdr/lv9Cczf/4r+U
VX+9IJ/ox2MfmJIuUWuqiokYphL9qNrKzLynELpa8fjD9/CL11B+PmP+9SLsOj++iOwrfZDI/riN
29t+gp+aNW6vGy7s62U3PHpWQGmBcw2lxBRWzgwREO8m+yq/2nbmazq/qx9OtomRKuTcxBKSj36d
I/JNPGmOsAA3lHL2Osq4NvnAswzSkYb0Kks373zu+ez8q4s7v6MfXlmzJRyApVRvJapIK2enC7d6
B37LZ+4qd0dIi3szNtxKKjHQRIt3Xvatm+jVUT5mQFwiy8m3Iy3rm/Y6uWk+YdDPLtwowTsv8jMp
96+v9JVGU1ICFThb7m3BcYD/woht9+uxumF667a5DXxLvHOHvnX3vJ6ah9jZ7bIfhm1vWGvQ+8xh
aId7KnlO4TFh/ba8aU2VSovmrGv4a9Jq+c6VfOMLfMn1/uELNCZpCJAFNluRKOCZjk0Pk6TyNyFz
HBCyzL+4omJfWoYbGMo7l3Yuh35x16jUgj/eNZY9SEAepmYbq7hletvVZNwrnVjbPDJi8NbepM5u
jfU//JCv1hw6rKNVkgS9Le6Lu/AbxCtMLEy6cVcc8DPiv/mHL/RqrYlhilparJVbWzKxtpxTwFPa
aL/cPpjlXF9zSvIDlEj7KL+7wFGovnE9X60+xClLY+9V+bahHnPCi3KfHfLgEIDrsFbBMduqux6A
TDw5ndt9xYvDlOs6O3T1ZtiDUvvqwcOiGFN33RV+idapL9FRl750V9JCWrBW+tqh/JJf57cJQCgX
1sda1w/Skr7NquKPT1G0bQ5WoaCaQ7LxiXnI4qu1KFWKANeqN422q4WDGnERfm5uu9vaOihLxckJ
WXHMdb2NluNG30p7SGvDanCFoxFFva52kITllXDHbbapspVXfw0O1XW9CdNds6mu7Vv8rKj9ssVw
Tm+lVXtTHlGhZuFJeI/RJ+3KX0Mmxfa/zzeUsdALAW49JScoj6TydI9CsGBcSzsMZcO6WiMijfbt
pv6HK6P6ak1W+tT2E5BCWw7GeP9sl0nOxmzgXRtddDTnvpynuWlHsif/m0nge/fgfK/96uFSf364
ODgQSAeIbNvOj68MSVSx0WKo5D89BGSI5rNcvnoIFbT7LCtdUxzTUCWndOYivPeEm2+tK69XaHAN
9aR2xO+K/ZyOQkwmXQgYEXa0qydvgv6K7T1BzCbvvbTEi6b7uyl4KT9dfE+YBAtFXqIhhKiE9wJy
akDfAZbuYhh7iT5BZ8NBKG8xGlW+jYGUQd2ut5RwRQ9jCYDFZU9s3VKFqCBh5+0lRpUqDZUUdxNj
KjIc6w7jHWbbxP9kjrg55PFj5CvbIYQIR2MaE2s7foYLf1OjcowaBMWJL46Doh8AGrhw98uVluI7
KSd3ZMpjmul10GFORYtNW5LzS73xlZocFU4PcFxKyPsCeFqoX2e5emNzfmmKR996UJp37AVvbiSv
9qxIaAhFy4JknnATlfe27T9aRFUNYXs0OVoEE8b44hYjtDWNyFYxI9Ig+f3a98aazgn6pzW9DXy5
02OEXYpXPgaa4maW5oYaJYBnuqFv7gFgIWXQ3lvT36i4XsfIi8oaQkMG81Zit2an9OiNcpPPu+Yi
z2+DblzU4W1QcnCM/I1pmu98zldx8v+uC5RXm9dEgz8dfEidxtxhjttFBiQigUcRMOe2owLI+77T
T1l++/sL+9aXqrzavYSWdrWmV9Eu24KY2yV19VFqgs38pUZQe2LpQI7MUVfYqQ11P/k7e/v7V36j
AlJe7WajlLVxXRjRrrPsfSlUNCLdviY8E4LFvuCf5zLo9y/15lV9tYXlcp9YCKXUbT7KRxKHd5Z+
nvU3rV9/tIyMyihcFA0iXHp277zkvCD+YqF8ud4/lD4DFtOMHo6y7bxmL+HG8vpbyx6hUIP4URTC
glkhR/PmpUHKW4lHkiR+/9qq9daLz3/+w4sLSIJaElLyDR0MDkwNaNUsNoco56SuDNgLtJzpC/Bd
mtnNVRbE+xQCXsqBvqyuaZbsp6Tfkhj/mUxZiKeMUOI1qBkYQZEjNcgWV1a9irVdWa/I6xgnliL4
aiuJb09ZSQ2h1S2QBHUDD5TZ++RYRDphEGWV3QR8s94cBdWiXgnmjZuQMkQAt9q074tHwUifIpFk
H6IybcgEG3Rlg7mZqo05rORhmTOZWkjMhSjoAPWO3n6M7zX1uk8BKNzr4rZVz/bwqRDPjbik2Z3S
rWMNRs5zB5223naI3Mk+VNaQD+V0rQzzm66DVTWslW4jdZvA3/r6Vg8QS+DESHFTLgqP2YdUqES0
jRxEuggPcSZtIk27Qed8Rsh9peURH2tCKhPvbTwrLdMLSCxLGs60pYgmaxGv+27QEZg3xtsp0u7o
h6zbcUtS2bWwPmnGxy6n5T+ONF3YQ3ncm4KU9kRfBTB+yECC2YsyxRrvbJDKi1qznqVMuR1r66No
rpUcTWdinMmhPuAn/drAKjbD4VYBRUuTfAslbhkkleunsEICPB62tFTG+msvzXlF6KxqQrOj7Asp
qnAdw+AUWsyvppE1R3xMk2hN6jqqGS6GVIOWjSz5Sg7ic1SaW7BeevItwJiBaH5Rl8xnnkN/UzEg
ssnDGdNFpfWHoMV4rNOFzPVpmWD/IXNvU4KhatCPDVPm6rG16zV16+M4T9XpOJayY9F/74oejdK4
1onoC5O9VVgnJSD0vMHD2GquXYaEoDmTz3YDsaGr87tkyG6iDkYJAFSTEDWPFNKFiXu+nC/NDWfK
cxN/0mIsu3QywQIzbWICehun/dcC772fySt7KrYmCXNJUR+MRF6OEahzYZIGF1rfhDrctcUBzC9g
eB6aPK56x0Tf0I0bVQ53vS9uQUscGIzc9b75aGE0hY/tEjm2CRL6ceQGNYvYGI9lLFE36qdO7q9U
GAs06ba93K51+hVaqmzIzNzqMJg809oYwTEd5SVi7L3VlPuojZeB+lkqPJ7f4RT4wl9QbnsR3VcR
h18QiKx8jAVT3S40+Z6VdRGbppOFR8UI39sn31poXhViCk5yxiNtuy3H7VQPG6vsEAohWQwIQJqP
m89p5DmNR0llTDuiv3+/wom36oFXpYiJ/lmYNcgGS0Nk43sHv+EBT7tVHsnXWgu9C5+uqBvCo68B
fSzy9M7rwTxS8MnGHTg3xzIth4Qat6DHKxeyIzeta2bMR3He57PhhQqSPMWUCFNcNk6MeVhk5zr7
LMtUO09hT0PY0xmmC/bImOdSWnt0ujtKNBRxyxZQQW+f/A6B0m1stsi/S8c8p/3k/P4SqG8cy9DW
/7TGT0E3of8FUKwF6H+gxyS7RD1n8md2mIXOqdMaWlROEmnr8HPHY41E06ZmlRmzyUhDBsw+ztBH
i8wAlkZmO8bFKyo38i+M5Qmi3Dubr/3WG50LgB83I0UEcBpAiaSjtg3YhE1pDsjp18gwG3Er29cV
2QrQ8CCdnypkSqgDtnHWXKles0p706nCjO/xiLmsQ+LLTabuExmaXcFlDiqM+U7bCsRb91rD7faI
xsIpE29dy/jxyOIYgDTWNm5riFCGl60CHvFZ7Dzho8tLH53FstYBN+poiFkxyvycQiCzJyfVaiRQ
X5P0eT4C6ATbhE2wJGuXzGCsLiNsTpEurEomgoGJbfNF6h8Uv2eIcVXoCIyk8dQQF6sCXlWrE7lg
CXSc6EYgITaAZSk1d6E0kM8VXuWfhgKagorHCB1mGJVO2dvOGNWrjF9fgeQbiIbzU4Pe+eesAYdh
nkl3Wojh0WTRbafqndtKnwvNX9Qts6nkx29LMjNfA1/KuZn4SGWdZ5O8TlTjODb52odiR/SH3ty1
0cXvofcMn8vgpKedM8sER6NdTq3lJE19Zky0shJwjm4dhzg0Xg5Zu94c7/RycEHxQNJDMQkokNhf
RvItY3FvDRnqxo6ZoYcIsAFbpoa6TXUPNTHDAGt0tZH2Ad3OvomdLEYe100bAa2EZBD0eekuts0N
QyY3StlXddj3BBdFob8kAs3Fp7JQKUd+//iZb5wQ5Nd1s1cpsJi9CpjpZ6+G0VYaBzbvvdxNeBqb
DcP96zK0T2orngopPLcyKXGQNPjiYoIXtarcdkZ5Uqqt4DaPRulmMnIEJPHHOhCf1LTeGiTkoqTF
ZpE7SOYcPZsP0Z3PmeSzUVdXvT/sLSknnULgtPoC6QmPPNZzHwzDKK2tSF4G3I1jJt1IULeLnnQ5
4v8C6Nxl226g1Qjk4OlULbohXyKuOBSABMewgPLirdMUfS//XcoGmhFjLUNBjy5lHy2N+cSc33lR
AQV+lvIuYFSQ3hCv4fO5A2gRD3nB7y/zyzHkV7fjq1MCiH6GBszid2FpuJaN87ioTy0NTPJx9mNz
M5AZbSXWuiB8sawJSsDvS80Fsqs5lqO9fr+tqL3R+pBfHSKmsfPQ7kAdsiK0l1gX9vJ4U4+5QjsT
OUQ8tY/aPFw1+zPl91ab7pqtH1t7fCOsv0hgyuYEdkZWwVkJGe7LpzH5OCGOBafEOpc+pu20pa2/
U+2F4yXUoFZzO+V5tNOQJKv2pte3gBXfubBv3b/zn/+wKpsFiU5NnxjEDAh6Y8G9RkerMNxGcQS8
xcjYZ41/QaKxz4e9QXTj1KCo/YcvPpcTP7x4PJWYHuCXbjUawqOi4gWy9nlhf0lFuw9KFXFwt9eQ
e81fox0l+4qvVQL2887rv9Hhl1+VLUmGNI9JrLkl4ucG5MyeXEWos/HRi+jxQ+J86V31+nHKo8vv
X/ONikV+VbFUsYQ4AFj0VuFYSy6pa1nH+Vw/d04SSpM+kBco/37/Ym+c6sHO/3yBIV81iBVsbRsZ
5UeDtVn3klWhP6nEV+nWOQ0LN9dNF7jvkVy3PUSkvc456Pev/uuTvWq/2vC7EhOxlqj61sCo1KfG
emqvRwPVMx8T5PtaBWX1+1d6lYP4Z7vkBZ3w440EfmoMpoZzYjneKL3mRlb6UeYzzlcWNMy6eq5L
eFhKxFZJfh4ybfYBStNIe+9W+nUrkrCyn690hii20bTJ2sbslqkq3GjUHCWmV871REzvNo2yVhOL
eOdsFfO23vnkb73uq4UxSTql6sVobWsb8ol5Pz+7pXepVZMCZ9orXHojk9yhiI8l+eHvvOpbX+2r
NdAOXwgTMnkQoLFIItzU2WXWRmEuVIH1mwtDQZRGyYktm3j0zBLEPtz3XvPQatHRpx+tVUhRAQH9
/g39+qlCg/vz1U9mOqmO12ALSfELHPVlLYCeyPo69kaKfnmP2nGvePp7n//XCwd27Z9fj4Rbpshd
YW97NXq0GD2mwLJgnc/rFW79pRrqpOV8CjkM//4DzjP6X9Rjqv1qqap13ycJmzsckuw6FLKr6oWr
9fdzAGKg1sd+pFlc3JfmWpb8f7RWqfartSoNWrixOECp2Lu9P8GtZ1rW8gTPy6KVmXuZYSXYzH94
Va1Xq1WrY46oiH7b+rT+5gUj5zkdJo3de9yrlbzwBG44gnN03fv+mn/o3o/fSwiE8K908T/+4/86
/1/4xf8HKjwQmqGC5xr+XuPxr7sgBCf85Sex/r9/9i/RPbRJRPKqKZByzFXun6J75PjWLJIzTUVY
PxnCtQ/WnPtqKYqi/x+ie+ob5HNAcoTGT5t/R+Xxur85G8KFEPw+FT8A5y/N/PlxNFT4UH4WTh+l
UvkkRnUHweoUVQpntiTFFqbtFctf8Xv2GIDMJTEi35CO3nlWfmk1/aDM0tqopq8nHcIpuPWmDvw9
jOusx5MWXuJ8guqPt2tleNEGYf+A/nwWlOc+Db7xbqzik91nF+bXc0jsg0X+AX6h84gOmLML0Qf2
BPfWnj1Hef4Nwi+DnKiAa9fYZy1S7oghWoYkA8y8fs6ilYLO3Hhm7SYJQrsaVBOopHnOTemMMeKG
GFjEVeGmhOxK4OqGxMjPKQfeLKf0J5pn1rNh24Ol+63CsQopEs1p0zMVEhlWMj00y4XMHLYn587p
8vEhz2gYBUP8WaJwXVRRSqDPiJVOGe7I68TppeiIwdg3+46zpq/lF6snmqxorZt5N61nMFusNrdS
TTNUqVd9al5qZfCdABf1knbcSghvYxf8qrqqIWOI/s6P6YUT2bSzR+9Z7Zn6KlwVqSOd2ra5tgMN
Q/p/JMcjr+U0rPOeK4rkOK45FDcSKrsoPeGv18lgSimsyws/S1fbMjejQSbDmCNwtlDQ6g1/bAnz
GlF/uiSUBh5jVJZOapXfooS3TgpA4vxv8s5ruXFz3bav4heACznckgSjSFEkFW9Qisg54+nPgFq2
JbrdKq9V59Susy/WKtutFgjwxx++b84xGy/GYKpisuxGqliEypGSWX4TuMNtqzh2LwqXFAA3oC9S
ynP5QWjFZy1FZWx2aj6RZEnDXlocpFo/iRZsdToLbf9K/Xbvu/49hENpiubt1c1zPBLmHLl8T+R4
/DrEhTsTTTSUHJ8qejwB3qmIgJWsBEwN1v/WCpSLPugetNrdp76xiwzBmmiK8FZ7JeG7w9El6hK2
XJmhoCZ/V+utpUoU5yQjeo8dH2aQID/gPV1KjXjbRPlNKHGqMNKbSKyunKGG6JYcpBTeXpvGN87Q
H2UrcjFCD0d/jHIg9GE2+BWauz4APQwFeKp7FFYbWbtrgKpABHeWIiVMzVMvLBinE6ckFCoPitdQ
4hsu5I3ghVeN5SCLVKeGQu4933ydF69kIixDU7LNIN5K/vgVOCYcdAC/ZlPYRklQg9loxDBUlO7H
kBbpwqsg0dW1c6lw/pryjt3DXgabRCqO1r/JUrloZGEJwnYpAkpBqH/vZOJDi/fGpCJTt9EVjhh8
ly0WVaG2TnmrPluZRKlcW2VV/P7RWjbHiSi8hZ66NiJjlQk8HLWVLlTLe+pF7SQp0qZvYnc2tOo6
EsMlEMJDGXZHMReWWhAve5NRQZ7qkydkBxK6HtLWfGs4g7c5pjGZhIt+eAhSfRVq/UObxK8dzPFW
44T3aUL/WNc+Q+DO5FofcyO0DkAZrAbGeScRnZ2vAfobrpNRMu/k2V0gYeEZ09PjzH1uO8oshj4f
nOTCrcq7AL0lJfn5N5/i6/Hyx6cA/aFZ+LAoWhtnG6YY5RFx6IXIp4gzW4F4OCGGdJnDpnXl6IJ8
iGOA1DXGxZr1zjotsKO4Pka++Ecj7l8t9P9om/uyHfjHn/ofuNYbIuJXlVX5n9f67WP02D/+tqkL
n2yZR//xt0XhP748fpZ2/vlr/lr2Wb81mSXa0mAWsen8Y9nXfjd1FVMXPW1McAbHjj+8dqOhToQO
Y32wY/iq//LaKbrIbzRM2SKI2VT/zbL/da//HgjNjoNNDrR6mHjnJ+neCotITsTiWneQCuXiJlb1
Ge74WSrWMw5o8zDOFkHafyd7ODtM/7iwZaHHN/ELKubf1GyWJOdVpVTXmJDtwsDwTwKAb4W2MLID
RCm2hRaHWT80WxSEZMI1OMLSskVejY+GbcBi5D6WarlWOx0uZPwQDL3tUXBL5OYQFKIdBfXMBUiK
dXffpk9SrC1g3kx1V7uKo/CUZk8efVc9jy/UdLDLWD9Bed5aOrOHRVst7FIMNdRwhm6hBPo9Ib3e
BCjhSaxgMxGXAXOuDZ48NVuIZbSzBtqnqv+oEK6wagrz5MbUmIvsnqrPtapSnSEiKPL9F481JfTg
9RbdodFr2lQcgYhBNndtZJx8XKHjryyrYtVgWsOh267CwrxsLaKXEtnx5lCCqOeqs67iYYXkRXKW
6GphHXBeriAI2dTDLxLRee4zgCVJmywTIXjxvDqYYzxSFyjC7yzHsTNleOh6lv7SEzyaweRcDY0t
A5ceDXnwX/EXKIUwrVQceDmVSQJ3UEJhEaQTD7CXXl9UrjOOyokaX8BzJqWRrGa/twkc/e5I+rVO
+D5cYDKhj9bYZOh/O5vmZR7XHSy9a6yMM7HTyA0v51beIx/SrnqnDiaK3l4S2nFqdHfjWZGtkvcE
2H3ns8ZiDjpmlTHP8U6g6i3v3Ki7iaAKVWm28ARtSXeEPFbHBng303x1iZXuaqiyhQ8soOegiqYf
GZ6e71Onu4lLNnoeX3ugX6D2uJOcmkOkgwCi2+TgsoUWG9L47QBNsik5QjEe+UhSfRC1cYATAuy7
JqHGXjONIo7XHlJKGDJko03CSLvIS9bmRogf2hFlVANFHf1edZ/dR1qxJuN1B/VhSVTUlaXH+1g2
LiDNX7pKd5nl+RE+8CwC6piH6rXnU9G25OumcOcSW4/eifcGr0nnqbtQLuaY3LeN+4xFZqbH8d7N
+KzEEER4ynOJESJVcyWKV2ZSrxmgF97grD/Nnj9bWMXzNY05RJYU4ulh4aoKLuKvp44mLIo4afXy
uhCtU6Zbp0DE9xGZ874G2iHi8WwlXHWdZmdVsK1a2mtFenCaRaomwF+7SyKbFkUeXPggL8TUnROY
goNf3mZaBAc920PrP6l9PfMj4yIbEBOQXStGtIwEqdsUeb7SRnoNjta4S1Y9e/TKaO0yq24dZsLS
AbapqIuE9y0w+o0fAlcgl8aJijUi6RmxCE8OAJK20ekbeAG11/amMIMZVgw+EQILP4ZnT9Aj9EV2
0wvifecym3q4NoRZNGzCoRt146OHH9Aky16rt5nVgNTUeYdD22AWgiqI/KzcukpzCc5wFtAgi42O
w/zAuYAIPqndxpa8gMczTCsJIE2BhLAOKJ7A4s9vQGBfOm22TMMXyzQw/HJEwIAims+FzC3IuFOL
Yl2X2ZLu7j4YbbucnFaZwszvCPtff+Nnytcfb7KEJk9iuWEnJZ/V2tgmxTpo9fKaZ72tK6YUV1u4
vTYt1WSZU3q0Wm1pOu4VxkrUK5YtBNmiIsxG6HiMDA5UBfcYVm1L9TPyltNlhg+b/fS8UFWIoyrA
nnBnxuTMpvVtaSKpVZTr3PGfx7dE5r3lfDgvSGNzemtFsOyuIPHq1zfJnuFTfenHPSoc5rF0YL/Q
WaK/lOTVSM4NPRyqay8wYLJzzVauZ33RhrQeg2/mxndx11/tnI+rqZqGNR/WHA79r1dryEchfJyl
VE2rNc7auTExZgpHb8PdVDkRwAbZHo12AbB/2hEyJ9Z4YqXG8TgnJD92hv9s3Th/n6kijDdsSthW
RCoZZ+UnRaOdq7RNe91y5hmCfCVY1OTHRTVPdDQ/OpZ3dhmRuigMPEpZtmxxMtHince8T2JYz/RU
3wWVsqsAaTBfr73auEixx3ZJsg8Sd5Mzo8pNskqtmniWdA8GeO9rxa06uBvssIgy5OtYaA56xW0m
fX0b18FOAWNSRMpFQUqwG7gvcZwvGtpcZl9vxUibKaH/WrJqy3p3WQZchC1QbCZHfNs4sVxcXb2R
l1PT6W8kfoYwquzeBTCn8gMTIWKel4VTKeoXneJtoFe233zJ44j5/B1TkZHxKcJlEMdC0LmyMJMc
kAcej1UXlCW16oUSOT++uv/tm3r6NTy2T+/vSOX4oG3sHmNoGyf8mMVvl4UPguMx+rKV/+Mvf2zl
ZeN3sIycvEzNNE19PIB9bOVl9XdRRd/0btIS9XFW+9jKCyZuLGY6a4SIi5pojCTGj728gDmWn1VG
J6skApD9d5t5ft+XYaKDSh1fP3jlgDj4kPpZgTto9UxTAextRFGFX+XKvTXvXaCCnQDlIcioCfkZ
qJksMEPbgdWwgi7s3YrOoLAw1KUFQtkUQSY5HmxHpAdWKDtvjdCHqL90j+SjLAE0TfAaWSVsiL19
FRTO2tc5mFJakkF/WcmwTeq0Bt9vld4+NQxkBYmhP+uBE+9qoZansaqGNiftiBiNYtpWXj2JVLW4
0pSIxJLOfy7aGtu/VkNiSiwlfdRaPoWTQoaftpkFDCBXUqi3+NH5L7SSncJGD0OUYz/oLz7H+Nf3
z1I6BolxhaJBtUG1mk2JsR2ueo1/6gj/vUqNXDjlBDit2KCF/FazVlTbcWuUikXspsjo/GFrVGSp
D4bRAckrGhhWtcTNpQ1Odoyy7p2Sgc0QWUjoxwmEHQlsVoexurUNmqAUpmoQ9uQ25lNhMGR3kiCd
PQxhoV+QJRefqljO7n0tde6lTuqgH4H6Iq1IHxJtLzvZsDVVOFVWINHpVl0V6rWW1DZmNezyBAlR
C/IJHMvSbh34NfK5JknyW0lOHdyhsnOqOiPG30YPc9nTo6XG1nAOcMQ8PGhNGyoT+AjqDZFi3r4N
Zai74BHrjBpeV95mxHg+BJloLEuA4Xuva8qTJDnCbeOE6LSH0lqFjZvYjmWCMLZiUCFlJ5P/rsPd
04cHjV7pi98HmkyBSSkvOx2tqKxa9yImol3XegObPLW9NBIgHlo9CEhizXiviuAnzXDs7oqtfE90
crjvutq5b+tQqckLBVDicvSYQV0FOuS8C/yaOY4Eb9f5gbkdkia9I3xevMs9r78mPUvfi6TC4iDg
R9RQDW+agZpj7YgCmMCxEEZV1CalUWA/FcuImExzoUZ9scqDoZn2gh7aVlc01yxBl35AGnjPXs32
00559EZiVOQ5FbZB4kGWZcn7AEoZAlke4haXnDi7hyvHmRaPyVbLJHcfh7X7MCDjXbzTuuSKdxM1
DVrmoQi3bOzDrQJu5CqS2HD3Pqg9aaj8heohZ6o0hc25XmsbFxDiooyx6ESWhwwtSAgxjqB/Na2R
HImyzea9XCPRro1i78maQBgesL0RhmeNBAaorTjK5T5+GyldO73qvS3YYePFIURr8e5dLslkWvqh
H0I1J1h10ivqTdT7hj8ZBD2at1HlBlM3Kho2Ym5R57NYLFJEvyVynZHSJzkNfoywRVFGTparkFwT
IvQyZWdbuqUB2EVlzZdQtPrUQtdCR9R0ZdbhkfTndCNrWj8W3rvwJHpyekeGrXf0ak++quK23BQ6
8uBeSdw1PsrsOi2cAC2t01bruhjqFZFawhjKXG4136/H0FrpIu8q+otloQ7QHuV8D0m6vsiMITnk
YUOzFbbb0mWeWcXABuddhlhbE3P9USOJZa17rnOt9Jk0dTUVrHMWt8tPy85PTkPy11X+ffpmtbIk
kRxh1TLP98aw5EopAXm7USU3ukmJRkVmSGQoZJoaAB8A/g3BKvq00RU4MYnU3GUoBhZGX9V3GORb
ICdVs3Do395ivNxlLVmchaDLxzgwgjuxDMKNwhZ6HiTZsOq0HKGjkXHEseLU+qb/qOpjv+ivLYup
U1NiU0qdkqqXyl5wvNlPuhRVVtlnKlm2qWlD3JqJyqzpwwR564ahfvDGZ1iUeUeq8vvTHZ8zUbK8
feOz98ZvISuAJPgIFuAlCslBjsDeqB0yi7ALxH3HsrRtFOg5BBVLIswTzQc7Nn7tco/4SoDaslb7
huDpbBwgwzhUynHQ1OPw8ceB5I1DCvtoepePw4wSHiOO4kq6qcdh6PYMSCawel1KVbtFfB+APWTg
Zr4nbHvRYe9X0bf3K2NPeTjIAMGE6ouVy0zMcsaEiOaKbG5CETSdjM087rf6UIm2A/p2hnSyLZ0V
6V9489wVzAWs/Qs38Fe1aFxalF+STcK8T3NnlujRxhMfQn8TDI/k4mou60pGBv0hUO4KFFNV9gYM
U+geXFZTHRoAuKdpvI29Q1I8Jt11riR2F6/k9DLonsAnTxR0c/RLMoKO+jsJl3NtSTO32vi3VsMB
kJMKiyqpANlFEvg22spH6myFS/oTkMzKOOltYVf+JbpPvD2snXVDxJ3tO1MAkqswno/ZrPKGjLmD
+5TBjeTEjbWgnZnxvBnuheiW4DFV3IcEzpK97cdzx3o25WX/ZDBkWv+ytuZmvyUDDKV8PInG8LDc
nys840ixbLohpncLjBp1lQtLvZ1qSEXMBOYcxMSVr2bs0UX5OkmaXdzASm+1dZMrG+Yue1Ruu0kI
yIKQPdZBIrkJAFijbsMKUBAegl9IqMjiIZJgVrWtuMxMr8JU4GR2UvNMFFO6EMY0rIDktQWbE4nt
QMLhTpPbiQy1oR/UXVwM8yq00Aj3Pe6UpLuztOaijoZZyV6rcl34fwx001e3Fj6PgDRwzR+rbfe6
wpnCl5W3oW3vxER+jnpxxq7nRR4sH7bOKe4yuy6SayDOyy4vNy1d/bhK121WayYGizupXnZJuiOJ
gNnOFy8VET07080xV+ulISfLLj4CryZDTlWfhhrDZd+uIVnjtA2mEo7beoz68AaLGieh0hfa0Ca4
L2UPi6LcF/YQ+xpzOTUsLcdKYsY+sgJiEioCynei6ewLEiIcs9+JabcghfwiGKwnotGhc9MlrIH8
tlJUT/HhEcGWGMeoxtWCFTRed8ZjCTyFSIDefFKME/5PmQq0qVyk7bwJnlOFwg0dWgP2cB+Q0hqQ
pzaBpspZ1rN7DQxW7F4mZJzSIwvB+8cxqikJVcciEm5JKZgkeT+r6gSG0RXxE4wyMfNXcnFPX9uB
Wpqot1qlzQVHnJAzWYr3LsnDuclmNt4YREIomFipNobyLC7XPmKdCtArK3LTAEIgRQUxYoaE3UUt
5pIMfO/1+wKQwa0nm1MXkV7kFnPRX7ki+49R9FzzlvCmBNQ+qtvBsjtdQexcTSrp0iQKss71qVG8
GC6u761y3Ut7QEuT4rGA/qkFL1j5h1cKYlMpn1ZdNk2ai1KeyfI+kmFH5zveQK2slqkF1nwj+5cN
VEilPRY1YTGdtJSDgxmHF4pIqELXEliC5RXB4MiwJRycJCZ70GZsRFQE+BpR74pfzJUWi55NgvxK
qdJJY4Cvk+e9Jc0Ldp9DXtqGcptFO1WLF2L9Vg0pf4g1OX1wKeAPtGnTFlM3Hg+wFXze0jarK4OS
dsMwcfFi+8TNmPnadHds1NEARU+ee9KKPckMm0C6KwpQUooLCvoti4apF7HvDVbkxRP8UYOoDm+U
YgB4aftZN5Mi76rGOOQjcH9x9Qo874bqllBKy8TaqThso1OCkSLOluQUsV2RJp6Z3YpUUZEHVD5V
W7bk+JhafZgoxoXR3cNpmAAKW/UiiR3EzkrusvXbidq+kYmBe3ieiasqyW3Ze8wDaHV2RWrnr7cJ
5+7x96WVc55qyCYoJJ3t9delFakAyUBSGm261GEgBQWpGKppMpCIgqGHDlWyz+gWVMllAcYI574h
Ng84bS32Mx0nDyXeVqLQr7EqsLlInQjcLKGO4Q05bNZCeN8UAONKSGFmpwD3OpqLpR5sxLjnvRsE
kza+lF5WhKQvq6RU114rkldEyji7qwBHeEOGZmpFzSYDwkVsR3DFHH2TxT5jZNwVe+jY22ruG9gV
a7o/Xr/uxUMWbfzSX5m+wxEkJlQpfDXSpzSzU8UOm/w6DYcZcYnGrGaRWCOtGN12Iu+Vs3SggE1I
E14qcT9vZG8ZZR6t76FaxDqJvxO5HtqdGBbxfMhOhtVPXErm4laI662OYBu9iXIXFFdCa65ir5io
BF7Snp5JxFbHB7ePNxxuX2WqjspNJLs06ikza1lth5wSLRTF3qmmX5RvwtbYoYaF7k+4c9nMaqIB
9EERlgIZQLpF/6ZJriu+HQOWnF31a9Oh01C+DD7LsbDv1cfYq1ap5lwlxjUnHm+qS7Y8YK9sdHTk
xTIWrVmdV5vBNI4SOpBogC7slRM9OKU5qSuD8+Cl2UbBrpa/6cON0ZfT0IKySPYhWZDiN6XOs9Y4
YxHVDFUNBW4Nmqa/dRAHUSuiQssb0ktatg6DCH45otZYP7AXGrYhqZSLIel8uy3djBWfXoOcFuLc
zdgAvr8Y/xcqWP+fqdR+bLV/qVI7pM+P5W8vr79d+I/JcwrS9HOh689f8FHogrJm8pVahJTIgNb0
vwpd45/Qs5bFd2oazds/C12K8TsdHAOCEUKJsZ+NzvWjzjX+kcJxgAA9kXIXv/Df9KzPhpxhjuFv
Y6nLFA266iCQvk5/aNiGVNAiUuHjt0C97mjFFmE5o8tOsmlip0R2USuaGlHBsRQiINv072bgL2eb
v3+Cszobx/1QsQo+AQ5+3kCIpJhiUvo+7bZfafRJTQCc9QOEuelIarCEl38/0v+bMfxFo3HLCT57
ffEf3wnHfxKPfzCO//zX/yEAZEYQJhVG3T+LNDaPLDt++Hl8f5AM+Ws/BvjIHjQN5i35hxJzPGn/
qOTyJyrqR5VSLRRYTR0TeD4quYrMANcVw0LMIY8RgrwVfwzw8X0hwgQtpiEyMJHp/wGB/jj3/5DN
/px/db7Af0jwRWNken0+MzsGk2ha9s7CjdotoXXVRCQ0ZOo10RPM4AUGnjEdDDRcPfV9AwofxzY9
XqfhkWxBF5PlVevijgkavbDBpT+6Mo4aI5J9GA8hGdSaBJyUBG65jeVNF1HC5B9spUzuQl2eW9ZV
1UBu98wLQyoWIdXRQa2vpXDAyRfthyon6MwMvKkRXrbkI9he601NAOGKeZA176XDEUjQcc1/K6/D
IHkmeGPlWlIw67wAhowm73SpvKBkTBnTLEZrWcBm1svnrmLgwSXTiuAhcRa4OmUh3irJIpwOk69t
VaMUwi1fhSI7WFG7cCqTFFkCj9PM37Rtddu4w6XT44L2XgyKW0JCurMoGscRYFIFd473VpcxC5F5
1wI7nRqdf+tLl7miZbZaN1R48OqI6XWhyi9awAmIdvWVJBJPxsnYSsvgFMamvC20UFyjkLukqI7T
0Y3SqZVwhDb76kHyG3HlV6lk93J7E2fabqATtiYFKrszCKaeEjPQLKq4KB7IXJ42csfGqCoKorv8
tMzwTOp0tF2dGm9nynbgFN5CNnJVovpXmvuhlfJdrQNK5Bme4rBF+RIQTIEmjNwkFLG942c0vmQf
huQQLKVUvIiQlMzSpm9wnTk/1Gj/zxbb/4ECsI9Z4pcKsP2jEPnCs+c/QlesfzLH8Lc/5hjrd0RV
o7aKVveocPpT+AUTlWnMlIEH/mj6fFpEld9HhDrQVUVX+CvjxPTHHCMTiGqwzTIk1lFDM/7dHKNz
kU/1uR9zDEvpueTLkvssyJAELdNU9ReOjtogEUjj7uWheLDYS0862ULqJBBeKqY+hhssgxz4fHHT
y5GcrdIaWHBomv6j0RTpuhA790ZTU21NNtVd0JYPXZ2XFB8NYQN6+6QXDa+TWRA/EtLS1by4R+ua
ZVMq4OTeeEG0iEJr7XmRcfCUTpBmqYUkIy3NS8Gp24vIqsIbLQzVO5QiKgWfnizThg+/JfSK4CVM
suaAu5jkQwdxlIA/S9GOkvZIO6OYNhKJSZ5fOqg21Wkiw9GWyjLY0mtNt4nj9cs0c/ANF32OxyXh
U/b89FJDd/Ws+Ylz9JDA4/smH+Wi7XX9wWW3tHbDwbCz3MjRybE378ueZLQoZROQwAqhm+ykr0qg
grMivGGZCkaBIjNJngdEvvNi0N2TQ5fxxqgkUpdz0acOFRZrwZI4mBI3eJWnvWKXujzMIxCwa0/i
zCMZPVO8JfKPoeMCRmJ8TXUjsYBfmEM7cSraTjKHsQldSnfXjiWuRFKblaM5CQKlrH4uaYOb4I80
g2wjE7aiLBbtOudhUkPHm6pZpbJQISJS5uyiYNtkSbal/ZHs4aUlZBGOaSRRCOvL08N6oRRpslUr
XV5mxNrudFyIt7XfZNNUcIyDHnjWJSJh4SJx0+a6T6NoXaQwyzxcs9Rl4uhyyNJwZ3W5MkW3kV6o
joyrPJMaEiwrhxBRl6T2NvW8bZ0xp1dBo4xOgGqGQIx0C5wuE9UcJOb5fCAwwwsAPIuFWAJwrKZm
pzAb0hksLbO/aRsleHKhktMNaK6QzwqTuGD5o4JjXhoFWogywKDrVHxdioyjz+nLVy12wl2toogy
PPmj2P+/ev4c+9H/vC/b1a/N42/Tx+j1BTPE45e5c/ybH2cPQ4bwbKkcKEdNKkqhP7ZmkmZyjMCZ
Yr5jT98b6X802SW67JBQEbNZEuVXc5Qdfcybgiz/bpBNMc6pH6Tpf7M5G7dgn9oaJrHTbPGAWY+O
HdN47+F8amukJgd31c2cQ5w9tQGBdbdeevHpsXzsBz/Lzc86Jz8uMTpwLGTeaAe4l8+7QKGoo540
YOcAg9kOsrvK8m3VepTcU9Wo3x1lxqPK+f3IZGaPhyrsR+c9JwewNAUmSTi0YOCn/c7K7S5fmNSy
6B+oy4Q9yDeX/NntyaPqgXlIU7DOfr09MaikTE1V4VC/pQ/ptXr0XKrm31xkfEbnt8Xp1URXgWLm
b7ntWha0ppJozgGpA1VKdxK7YwxSMB9c/5tL/eR+TBlhDldDka2fO/wc1G6uSHfgUAEBEdTrLLrT
swyTOUUZ/ztM39dVm/MFoefiWPPjpIHGSjzzAxtFl2ZpXvlHz2xsvbhkDp7+evSdD3ANDLGuYCmD
r8//nUuNwEF4Sef17jFzxAtT3onIpIS6tX99la+mV5OA069XGR/qp9dIzWWz6d3BPTqNjY9BV26d
S32OEYau1zc3dP7Ixkv9aKfy5mKfOHudpNKtHUgg3rFEED0Nw3muEcz969t5fyqfx9v7RXR61Uje
ZO29YvL5frpWURLMF96xQLswY7ffZ/MiWXVP6Up+oq/kpVOP6KzbFqYlzA1r/uvrnw/398tTD1GZ
5Mbyy/gMPj1OsuMwTxPBeGyi617Nj16bEiQSPrd59s0Xd8Z9+/HNGZ8uNY6fT5cqKz8wpDb3jhbh
MWgID+I8vszn8kW3jTe/vquffnOfLnX2zZVFoxmxz6UkvVkVqFtd2nK/vsT5y8uD46iPuo7ylMwr
JX+9G1FHzWNFBXcD4cbstY3mezbOd4S00tJLvpuW/v5yjd/PmF3ABEiR7EweWZaakvWkRh47T7ZJ
E8J7N7O+87H/7CK8t1iFWA2ZY8cp/9M3RGKsYaFo8eFahm+CvBy04Npv22+G/N+/HIT+COQoB3JQ
Ec/N1IHJEZvWuXfMKy04qRIgNM8g5O+bL+inl1FFCi48Lf1viyGJroWSIdw50mWk9QCBQDLS7pt7
+dkTw2ozbi2wo5Aq8fWJlRaGQYwDzKp0teto50X+vvGCxa/H2k9uBfUg5Un6rRKJF2cLX5wj69K0
1j/S1JYavIyFSn7Qr69xhrAaX0/jy0XObqXK46yzTC4y216elCU8G+u2ucQ5O3WXT4f9MO1n5OnN
srW6KcgdP8qbfnL168/w0/sk00MUEfdzXD37CGjb2LMLpX9UXADOVZjuXGBg/901zt5br4x8Qq9y
vjE1WprAxTnI/HdXUL6OiR6MUOVVmX9sK7OwPa2eUaz5Trz980elsV+1kE2LxtkM15YNlsa49o9J
WCypCg1e8o2o6LsrnC20VRekcdc3XIEJDozX1Eu+eVDvW8Svax9DjqDUP27ifE9i1FbQ+p1/LOby
opvDKJn5k1M8BZb8OnbyDv71/tlYtLNdP+mfCFd0DuZU/QbP8tP7JPeANHO6EuY5wk3z2qYqxME/
1mG9codw5uLa/g9GxF+XeF8ZP82rrp+nguf3/tEim8hflInwzSr+7nr725NU0QMzFpi+36X+n64A
ENhAwabw8j7Rkl/Ey2xeLtJtuNV2zsmwn+/XSwPc20Q/RFuC0ZfpvFgge5i8/Ac3+uljnI1KLw5K
1w8l/2jqJEaP21ht9usryOMc8Ks7PRuWkSShKQkN/9hPOXavMXkDK9enVLxd25hSUpklNl6PRYTp
A/+/OUkv3XnwzWT50zGj6YbOHmDcuZ3dJ7wowe9azT+6er4gAzh+FOTcef31rY6/5G93ihfE0AEs
KO8BSJ9X4yqrvVHx5x/9dOeAfMWb1dektXTufzI8P11oXOQ+DR4pEUgqbHikaIIpyWcT4MffXOKn
A1SWOeuo/I+e3tmk2HkJ/WZWxuP2KV5Hc2kj3brdpFkadj4bpso0nmEfm5p2vXFnKH0m9eSqXXpr
cbP8D9YYMirRzGMi5dOc3SwpfewJhjg4wl3bKUG866T0myXmvdvy9Zszke6jyuehahK7nK8PFMWe
PwRGWB7dpDFey0FojlLQ0dBPFaVEcaa23T2Ok+Et69rorkdv+FiGSnSdQRPc6tCnDz6EhnUBfIs2
Ry+gHUqDxnk2u5G2YA4p/Ng4qPJt7QTiW+dK/XOjx1QD9Szytq2I7JQdj6QM08JkXph4RSMghZNL
9RTlMhGz+PySKz3RQOGh90V/VgwKRI24I3E1jDIYqLnYq8QgWWUHNoN20c4pOlTelTKohyGPva1Z
CjQoh45ymU0obZiCey+Mig5RA/HBL2Sg+2rojbyFuoMeWKnOAJ2dTKa73hQ7vHa8X+IkiAXQtWZX
mm+/fnv+ftzglQGAwpRORUShdPv1S2hKeMtdF1gnEK/VvMxRGOW1OGIHckvY1riILnlnhU3sBcO2
VPhEWRlbt7/+FONs9GUkEENGQYrMeF5i0njOJgrqzlni+0FzlDVn12eHVNXerAgqqbdjRfq3KxkO
H44k2HzkcUdgnk2NJH6GXtu5IhcTJ8YYj1W8/vp21HF39OV+ZGmUDTG6OR+oPN2vD1XMVIKFKf+f
zEhhlPRVhEjdbJUXIomJLTfVRDygBxRInO4USCp6pBnrIiDnPfZDd19bORs7ucJDOkmEPiqugfyX
wdTvVOPGqRzOu6Jspi+OKcd7oeuyt6rWxRe5RPjbx3JrQTVEuTuptK7ssLiaWW6LQ52gWQq08KDn
FqQSKVUkyPAgUDauJsdXZmh116YHGWpqBDkYU43Yr8gWnIRwiSLMkq1bJAAsolgKtUXncxif1GwT
/63iZez+Qgrg/Ia/5r2u+PXhGRg8vCpv/JNgZv1WNOn/iRJGlpp2ILnjqOIfdKMUUPakIrheVzm4
ifvstnlrexbm0V9/l++RM1+/S04UIzWIk54hicbZkdLIMMLleRqeQjHMyEaXXALfHXMp9CLCqQoY
BGoNINVk+x6LLDMmda+k14oY5GBayDazobo1u0JzurVTAu8d0kg4WpnrzS0zRDSctwZ6/GgutH0K
ZJR8apGUtXnUa/2aeTGdlW09bJvIIGinVVE9BZXy3Uw8noy+3qNBO4wtpkXS1ShW+frI20p0C6uS
xJNlEFxCQ1at3hoTYC9R7JK88VNBvY+zZlgpUgEdPcXbfdUqfdAsCxERnMuR+5SYffEIObnfD2Hi
3bC6SacSxTkdH1fS+2mfttm+imPW5p6NiYLTt0mlEyrT/ErziSBFklaHW10sJPwPueOI09pyzVdJ
Mbo7rygLqABJ4r82qecSzG16tTj1BEg1l/hHmnzqiwKR4rwD7mvmpNb/oe48kuNW1j2/lx43bsAm
gEH3AEAVvUhRLLkJQhbeJvxuetjreBvrH6hz3mWBvKzgjXgR/aZHR8rKRJrP/M0nJUvdu1j2IoO7
MejYixd29lkfkubHPCnhiMV7rX5sqKN+GBFnAX2+KvMOAlX/MM9s0Iuvb6SNKhqZIzetTelIc1hp
gD+bRZ5tkTThMLoP8MDQnOtEWskb6YZ1grtuPzyAV52ToIkl3JkFZFrp0+dbEahjm/WwacP+4+u/
6Fl4BjkcozTYbBTwDO7D46++ZGYd9uaQPcgeFR+eKwsnWdu+e32Ujd4h84YjARBEp39AKeNZDoYj
WKJYSVE+hGGtec3Yi+swVQb4Vep5xlPjFy70skichfraV1q66XYsQhTcAWokXoyypeQM7l//VS/M
HSUuG5UwUCpr0eB47lUXxVZhjOVDicXxvl1RpMtSnFLcfR7P0TUxTaAFONmRbmzFOwvUicG919UD
vVJ5FQs1fOcokTh31qS9nrMPXYVAhhbZ5m7MFb67khh4JVuF35tTtpv7Dpy9sZQAr/CjHEFhnmuq
gtJRkd07UgfkPE7FuRAhggWyjM8HZaivOgvlKCfNpA8jTtsRaWDKGxr5ieh+jQyOLo11brzYGmVs
ii2rj+nTeDhyIquxJRLUYxMhnSxsxZcmWDE7wxHh9a+13rHboVg8SnrsInoamzu4W9imZrNUD47o
0is3TMXOrlXXm1KDonZe2n4xoDniaqHr1zjOX7w+/LPNwkxXP3d0H3QqZdYmKhcir8C+dPUDgani
T2IK36lx0p9oS634pmezpL2xRiYCrutj6elJglHXiSproDgP9dLHK28T+Dssd7RSGgFWpUi6vUl9
6j4qsHgJQ+2mRZeNDrypnCNKOF8WPf4F9ZRpl3k3gdrPEvt3orgIwi8gi0qiaDTDCngVjhrp0K/K
KXh9ndYvvvlMGht9BX1BLdC2bmaKUuADnwwNnhYwDjSrBbmjupFvSetDV1uxB/L+xKI963OQzJPN
/xkWzZ7Np4mNMObdXpqHTMEdTk+08BwTdGOHqgVrpOD1xf1Kupvl2ont/9Jk8baFeIzoEGW4Tcza
6e6gR83SwuEtNCSeOyf05LI8KqPUKCmY/YcKktKJUV/YiqztinmBEUaEuQnX1bYwVakZ7UMqqw6v
WghB5hyfEht+frRJp0k/geIZRLFbnrPWR2ZXs7keoilNA3uKv3fd+h6NWfjmLWOAhEW1kUdoRQyu
832y5zG1GWoRW8ZDVHK0XDdFJKaVy9msoB8voIgHFsi7E5tmo460PsVsUY1qAToZGon25urCtLtX
xVgpD2mCnLipWBdyKNAlCmUguvGyc50rLe4fWr3Zd6GD/fxg3XehWWOVHp+IvZ5/ULJriuKr8ADC
DsZ6KTxZgNaQZmKISXmIOxpbWmr/xs6oOrHK6148PpjQE8Abm5aG3CXduuNBcgP0fhen0aG1G3cn
9Kr3KqTLAqNyit2QhtGJ+3oDIf4T6zxCAsjrsKU2NgOioIfblgWNTSbia9UYZ1HYZng+x+8nSD5Q
uSRVpxKzlKSE1hFbOtpJzYmj8nzSCIJxQE0bKAHHZfMbKEuRchrCfjBK7CRKfV4uZ8ITugLVjOaW
rZ54JV4M8IS7ahTQfHD1bbmrKHm+eC2dhzhRZy2IF11HU9Ex7qS+pAOalU55b86LCx3fmKzFV/Rq
jPdhkps/O979N5dTeZWB2K7SPyyB9kggfbKziiafBtuq3QcxwWFXI0Xxl1z7/fqVbz1/tGhmI7JF
+Q2GG2/z8daaW7XNk9AsDpBKcBpDU4l95aTded0uGkyhfOgu1DnWzLPO7DGhweUCXlYhy4peapIK
lACc4btag83yzTieogBGPnpOdaLT6yJ1vVXzCsKY0Wafl8K2oYX0EG+9WLOg+EUidNCMzspPddyO
E5bRosVgUJ/gkFtTdpeSlNzqC8YUAQ7CPQmwkgwXep/C6MizUPlICo2pU5pI90ti4hjoYSBcl35l
iboIFCC69yZe94fKXQpqTC56i+h5hSW/LKx74GhqilCWTBNjRivQBZClNzgucQYV4cc1iqFqo/58
fclf2GcrOpHNZLDZWPTNksfGIOTQdPUhcq1+37iwkNFuVbAd5yTCW3ULHwn16txO00sLdCqKLHWG
RE93qq23nqDja8Wh/MIRp08JoG8FGT29u6qmLuxaq9ODaufR1YxchAeKoz11mTzLTmkbknljegFY
h++xeWlVS6pam4XpAX+i9LxJVOcqQuaI2k0KS88Ms3OoknKX9Ep8r/Wj7bHRZPD6oj+/TFY9EkrY
QJOgXG8lh6BwCVy/RXJQ3da9oZk9HcapVd/B53ow5qk9RYF4YTxq5ogGOzxU5GibuKZGXxhF3yk5
FJmmBEocDeeLvr5EEMz2VhSf6sY9B1jwDiODrBPo0g0mNTr+lqT4yiQTvuVUFd35LDtkG6QZ7SxD
YElToj8yL7ioWG4lvEm4+R5+Krr14QCR16lif7KT8sOI1+VFHEVxkJI0nOiDPQ/11l/IPU4mRd62
XZLStGPU05v04Gh8Aqt1gVMx/CpgZp532QICfOibQ5mcLMu/sM/psrognUiWQc5tN2CD5Cmy+emB
klUMH1EL91QWTzX8X3g0HbDH1MHJAIi7tt0pEauIyjoCMIFNGUuonYZP5jzvLUoFZ1GfGPt6sA3U
hUV7jZBZdmlFqR2UMQYNI8iNEzt+/eCbw021AvAG5X8wN8Chjw53o01Nq5RldkgK93bK5t/CqR5E
GH2BRfFOVsP31w/Y85CTOBB5LQhOlLSfNe/Rp5/B6VfZYVys+kookXWvOMtnSpjaiYk9TyZXxW8I
VmDGycq3wgldFFpFIfXyYC3u1yxSuzt3tPN36MbPfqvJcQc5e7woOk0GiZOIE/HeC/MkY6AW4Lgo
Nzhis5ec3qngCzXVwV5s9bJoKQHWqmh2dmGdwh4+6jBtvqGrQuEygZGseIGtoq2o9QpqeNgeao5o
fa4OiYGMc2N6WADKYlebSgaauDTGrwv8fvUsVChJek2fVt/KCoFPKNl5XpyNyaAXQb2g8+DpdQX6
22miu1lTlmgnDPjJBnZAtCqSsX0YUfPeDWofGzvFLPN3IuFLBHor1G/aMJq/05xaxaDVrXmJ1kb8
bcrCrvYS1SantQt6EF5p92XIWSYiCKLWSb64VT/36GqC/YOKEn939B4Sh9MnWND2s/m9jDLgyzMH
dFcIo8VUHl+ba6Mu3XENNOb7MOb/8wZS/Hu3TI2HnDQDl7M8bA4ywm+45DgG8Ypju1SB7nfweJQF
rQvTGvCjs1DbQfQltz/IympubAsVgH2cyniAqq6Hxo1oykLxcJbKz+eaz4AEJp8YmncTXth9D5yd
SifsUQURcaXLRur4vYoJdaMMnxetp+e0WFm+Q9RJXcDP2VPhJ2XFf1GBzIw4F6/QArVfYvUs0+qx
9qMKTSdfndGL9hZ0ZQgwK8xpXLTNBV+B9kCqZfNyi5yE8qVxOhjBpalBaortxnA9Gk2r/3CV6nRa
LAM7GfptaA8QMeLZQAkq24kyrD8tWMnqu3kgwfQnvpu4U5qKfgmi34gClK6Kb6bj1liVSSMWYYDQ
Zj554dCWn7ipuyro9SnHFXjQFOR/qEU5Xjc281VYRu73hILu93Awi5t5jmKVf6itQMgrEbqo6lhA
icqQY02C3kTvInF7BZgpfsYH3gi98IbcqcjX7MF45xJclp6dV+SmbIzyS74gwdRVVKvVaZI7rgCo
Ey22VourdYjLJFOgY/IW+VOMjHigj9M7Dp9a3wqZtQbaTIZZBkllZ62P7nly79LS+6CjPtkhE4Kp
bLyUxQ1Qp/lbSglV+PoyFc55isKSipysbaA+38/aHqmZ4pcDxh2+EfX1h9YNXT6jE8XvOw7elx6V
/y/I0zd3Sjfnv/oeP6bWRBsIUiUCKZPa6G6gCBl9bzoZwfmPV/uoulTvFkDNaKnL5GCOZoa5RVPl
QWsA5fPJu4qPdoUzUSPm+MxpauRKTH2MHWoTaoJ2paznj9VMNs8SZVgGtLEp0VPQS3E5uzM9nYm4
5lMq6+a+wpT+ayNbZCrmJWnv0ca2oa9JgnRvCQfrxu2StvNTZ4n3tSmUcpd25q6du+ww6+bwrtaS
Ed/0EpuC20RbNPhxQMsYQYzJV0SgxG20lNF3jG56zr6CDexlniXrh3ZRUnDE55BueEvIo0Bxs5Vl
+koXlZx9cabaG0VkIKea58KllKVVTRAqGcyGaKrmn43jdlfDlOrnjhxZhhkPt0xiEzgOiXqdjar4
GbdOWQIb7Y1PqrGMt3wOdl5E0c3aTcogkSBDUv5jwp/JwFUr1/HRme8flokw/yEbF230ZecuPydU
8297x81/RtAmFMQY6xqVWMSG1VAu321rMum4Ib3vdyUcwzmyo11kGiUl2qZefg+WQFNDeTek7oUL
//88M0P5U9C3CMwiowsIGuBTZGai8dnYOvoSnWPcKBGZDfjxsLksMhOPPTWCs+l1jobAzhQNRufr
zqz+1ocmvCNaGz+gZj5/LLRmvnRLonVPGUNBOEl9jjJS3My/UseFahM1vQlDyeLWryt9UnxbM7Aa
wNEvMdHYbxr8AR0LqzwTUfmMOy5Bc417Mn0PAzK5Vse0Wg2vRel4idOZn1rNCucT5ZvngaCL3hGP
KGW3R0bCcWTSpZ2iNdncHEIhi8tIwjesHCcP+HShl+YKBP4Rd9M+sk5F5Y/VmOOgCHg4HRxqGuQB
KKAdD91OwsiiOe8PGcl16oc8u+exWeI93evWGKgVYi2UZrscfZ955kmrx3QefcUoUMcrpbyVoZrd
6GYKt2a0KDWpmb18462TF7Mt7WFfjlpketRW2+osL6zu1uWatgMWpAdWMLbJIY86pAcRQ2T/aXaS
exS983g13RUK+1tiMalPVJG9LtSi973IkWJ9PVR7Dkhj1VfuHcLqGonItnGEvGCqu73WHnREmLw+
ncX7sUNZwTXad5bbqFDEq9I3mjI5S42xC9qimGDC2uiNVCnnQNgdvS1cQ8xx4PnM5/y8lrbrwSPQ
32loaZzVAOfPkNLTd6O5OBfdFNX31G2iS5P68ol48HlEttZqDBjH7koJ3vqPpbxy0+xa7WFYWM1s
rhBxjJXe7xHSPbFyzxOJp0M9C3JdvVLBbNrtYcYlfmckoxW4y3JKHveFCRlrJZGmm0UB6LEh96Tw
M6lmPJdYSh5Cpf42Dm5/Gzk4uhqKYv1+fSe8MB8AQrAY6PEBVN62gGpg8X2UCHi9CCF6E+Vdz8rM
/EQB4IVRiGDXhIhglprvJhNJwtRpxBDVh3jiievykNhJaG+lMQhVFzDT4aajyQDYcnO08U4J6VYP
GI/wUvhVbyZ+3QHAeH3FHpO4pzcII7BYJvqhtHogtGzy7KXqrG7Ww+Fj5X0N8JrxFq/ybb/2fse7
0j8Jptjuhe1wm7UTok5CeOPDR3RDPMTfAuknO2XHXc5Y6e5S9ZL96zNcE5jtBCnoA5oQ7Asuy+Mr
kkAAXI0ZjR9F7d52GLH7Rp1+h2b5S5HViZLrdmess3s61qZ4HqZuLnVTGT4OuAxYP5L04fW5PPbk
X5vMpgyjayNVxInlu3K9xnO9Luh3Q3Dx3fTRDPQ0/z72z7jaAn2PtnygeicIGtuSANmbSqsHHty6
nqts4fFiQgWpRKkb0yFrSlXzw6xCi06dHUfz60yXl1pWAymryxTRu6xK9BowGZp7wIrU3NyRM1i3
uSqXUzLU2uYJfvxd3C/EwjQq7WfITrVN4lCpmvkQFsn0ude63sssUllbiZeLvjFDv6yM8N6uEoMu
jttddJUeepEix9u5rAW6YG172zTD+1GT+XU3t12AhzpuwmaW3b/+DTd75PGnQsNeO0yoowDDOV7C
hfySqE5MB3exFWT+G9AlE6nl66Nsdj1HWaMwuaIl0V3nJtzsRGkOhlIMvX2YibXfJ4Wi+lktez+j
7IZq+lj/uUf+C+itt/Wv8kPX/vrV3Xyr//tIkLDj/jXV9fpb3cXHWtJ/iQvw1/7wXB31H3TrudJh
gzyy+bmH/pIgcf/hGsAdEXB+VJnWKBD9LUGiYgeHexzhjQm/m+bQf9JcDfUfFKfWZHElfuuGar2F
5UpX/Oia/E8JksfW5JPHWSJQClqpUc7YqrzJsiZSdLLLMksuynok25/iL6Xsz8xZ+zLxwHuoaSKs
Wl9Yg1z7j1i+90b1RQN3BhD1i6iiz3O1s6kGOvrXeJbmWdq/1+nzwakvfofF8qDo8+d4GR86LS39
wV2CRZWlR4NX+JFMpE/y/q4Ko4uJDkIFCHHvdu67Hjkp8uvsLK9R2optzGDqGdc0Zf5mxtgAlxU0
eUSWlxqIotajNpD/dlOLFCG5Dof5a95p5zVm6t6iPehSuL6BtQmoLfVcoEcP1RzdzOE+0trPsRQ/
ps78MqvJr96NEUHoG+QZ9U8phtk9jZu+c77nDeIlAM5CBBNxj+zt25SAXzYDAiXxh6nhV0iHRGpo
0GFMx6BCYKLK6V9Ho0YnqP0ljfEeFId2w2KVcSdROXyvT2UfOAsKZ1VR3czuACA35iZDMtEb9Vjs
52Z4pyIG5zmFtnhJEv2sHVX1THUJYlM7a+oEmKyCWMOyABprFE/PEVXj3/Ba7d6a6pD2F5iLQXTv
QSO7RC3vXCXTLkRmnCmqHR8ynNvdxP3Shta4C3XNy+32XUmDY4cXqkspZgYDNM8oDIruPJozStxq
92Av3bgnRB86vyZHPWvQij5L+mS6ji3kUhuZnakDBg2z2w+3S9RaPyfqdV5q/IinxjmX8YyhFZn0
OTY1RpAMo5/X6p0rMaOp9S4BAg2Xl5yZfN7Os8sq1JtzM3MQl+gy8TvOqO+ls/sHlftfcKG9LMy0
DvT/m5gSt8e/vsO8b+1//N/kyNFyfZv+3F4WF5Gug/RABh+SF7Xiv28v/gTpeZj7601EoXyNr/66
vXSBuAkgahcBkzW2XGX5/yLp6xa3F2B+4jLNJMXhOnqLgNL6mv0zLIJrseInjFWmaaWf0RQ7flMt
sDZsjbkJROz0+xnILhKbuYG5jGNfL42SB0aKK2KWTuZZGLvLVz3GIkelXeMZxmieigKPH98/P4cU
DpLUWtLHyGHzc+pypHuVNIECcgrpprR3L90W7Nwur6hRRqBkvilmM6BC0eH5s9R543F40fNUw/SG
yl38lfK3eUdB5rtI3DnAPN34EM7LwgNej+ZHrZhVX4mo2hktCope22Ih52MDm6vehGfkRz0ye5/8
XTmb7S7BMD1RWtdLhUBxk4aDS2Bj2B/mxap2MkzJ3EVGPaVdoQSYBVQ3Flw4029te/iVO3VneqBW
UHHSxTj/BgAb4duYFRNKhO4svhItuR4RRnoqW9jAFf8sJAQsOj4kjisj4HghQU7lqRLXbdDY/U5D
ukofEZefXIoV6DR1SngzFD+1mtQ8H5C1+loWqGPH982AzZYa7SuQzLge2fukRsY4nS6aHIpKjwIx
/zmRkvgVbIC2Vtadc7NSbp6cn7s/+++prsNxpPfXrwe0RI9ufcK3UISlyboqSiW/PhsStJalibl1
Up69Pspx6PtnFPpT5KOrfAT9yOM10uwliQs0GQN7LjEOtfikZfi+L65zu/i62OPi5U1ySjRAPw4X
GJWtgN2NStUL8oLYmtBERivTWnRtQOFwbdwU6vVYUMZFi0Wdvll6avzi0GId7mpR9d4ssIICcKLG
P+qqKK6tZK6uc8PU73pTRa8UZwnlWk319BMo9ewQz3h9N9jnnE1itnScyalBvb5qGxj9nwlwm+FF
RyC+khmPl42LhBZTlLUB3hYT1eqx861siP1lof2jpwKqHdZR/jKE9l6ofb5PaEj5ilrbfqU504Ul
YyhBSpwj4Qv9ptNreQ7oIQuK0XLO4EhcWkLiPEffulgtbArKVjdapYy3I4XEM1Gr990yl7dZGpVB
b/FGvz5BrurjKxGmO6SPNRlCXoqL8Xh+1qAAx+lHRNcGsz3XW8wNEmfAIsT8jaNN4NjLKXDxs1uP
EfUVTb6iL1AM2Nx6OZB5jCUYsW7bh7lBxXvuRz3IFMSG5CmKwAZ0wvdjtNWdkw41wiy8Isfzq7JM
baWJqBziDH5OEWNfq4lNXylR0JkzHMzfisqr7gjwnMwMkun36+v7eIkfvTkAgLmWmK3KNoIkdPwD
+lBpsbOImiASboSlbIGnaV+EF7m9hH4orTCIAd/s+hKiAIQN16+MhpvGsmu/QzsKeM4ir9XBdZG4
xSzM6B6wept3JjJKvoLmUqBTyA0E3AXPQAgW9+J45F8TRuBKrImiXLVQBn9vOkC5Orws7ooyQ3cC
Sz0Q1m50L1PFeRjivjzLkZ/f2SlaV4vLHWpNMbjcrnOqA3sSVkOL/POE7lySG+nVxG/7SMuuv9Sq
Gh9Gm083AWb4U0l4U3j13y0TtDhD/zp+QlWsXolZuAol3Xzx83/9j/X//xM+GSaG36A8cblcKW3U
KP4On1aRyUcnTkdb2+LC4dT8nfxZ/xAUgdlmoNmgaqyt+b+14fj3iCvAT60kNSgybzIF3V7mq34J
JGpahEQs1HW20g6Vaw6aDJMF1PoCcih3R7hCapphYTA4ef+htYbhvZK12rVbm+H3kfeGdpSptd+n
FL89z26ljoeiWR9SbRqRJlec7tsKWfuMJQ/K2k2v2d2uSTvse+whoddX4q1g7p8s9wvP7eYhZBa0
WrnPV5AhAC2xudHbGi1NtVU039Lmwm+TVqD8TXk/XUx02+hyyQL3krT/8vZhweNz0YI8Q49lfSmf
JNDuVFuIwLmaP2NGMJo0fTN02dTidpmWy3oYbsYWB6bXxzyuogL7Z6pPx1zj4SdjTtOoGHW3jqlO
F1pYW3iT0tdtGv3r6wNtOAB/RmI1TX2tQbNvN7cchTU7UeoU5TTib56yCgMhUjQYol5aDspDN7sm
XMzZnr2qb9ByV9TOm5Ye14ApicSVolTY+1nqOHhDplsJXlIGYm5j0mcXWqVr31SrwN9iMgiUvTB3
q7vakDSjagQz8hM1sT8Moid39rpuGrHK2i5bMU1b5J7Wl6ZeAkHxMbpZcgCRSCL7sFh6RFk0bdqZ
VoxJRFj29gQAhtg6UFDx+OwutZ2cjaOVXy3joN2EYbmM+1brcTPpcKv9FZtYknhm3jgfnBL4nKfY
SohzRW+CbMY5Go6a9jhPfZ0yRhPZRZfBCvOWPmdNHPycBtgBLNW4Lpobjcsq6NphPm+gfpg/rq9c
lzpZF51mY9R4yLnyLUZlbHbYB4daADgzUj2jNvI4wJrd/DWnFSn6wv1RXYKUrahOTP3UBE5fKYG2
LNNvc6qjEcvLBFMI2HwEi0vnGr+zOlkUDyMFZFc7XYH8Oeih2fj0I8IpmKzRTK9l3E7849hodn4h
wSQERpMKjANMg1INaudQfWzNhAswzUYHGkPXovQDNYDLJkqnXaph3Hs5lmnoa2LB7xN5GR0Oe1NM
n0r68omf6XrBwxj19zGP68OcGcOXxqpV9TrWMOe7UyOXYkoX5sU9YVZ1gWEV2FJrkePy01qKYtlh
0ZJgkGG7E/5TVKoizxqVpNk5g5zvK6daUMcQM2LpiYS3eSbyzLCwJkvbzJ87swAq0lmwiPq+xSfW
iWR+0VtFCYkbtQTpZSp6jTKZZn0vEWPCyJ3syEuQ+FgVcm0r80fFGh/0cG4vdbAOxRl/i20i7D7S
fUq3ywCOwZIfyMqiCUZUpP+OwwmQEPex8atK4AzjB68bRJfZ0H9DhxhJfa0aTb9P+NB51KCTINMK
BjkwTCv1FcjtwTQMTXtV8NUmn8Ahn3dhXI8h8r5qsupy0riv+qr5LNdLGvYhTmVivbrFeomPj/c5
4Jz2eyV1bnnYruH3cL365foIQJzvPvzPYrbIbZoWjzJXcXd1VIsdBGbEz4SLuTAFqUlxAiFVdEUN
kbkPWLoAoHn9atp0rriaIJojCghjmvyQY71GwE8uwREo8hjTocWQwr4tjeKng6EzLo4kozD5r6e+
5WXS9d91jxio28lgoT5ogtNEdXe4n5f5vEE9/PUftUbVRxcMvwlyIS8p2SqP6ua6/OfCJNJmxvrj
5J0MvUlwsqyJ9bg+eafEMA/XZcMsw/3zG94UWv1LH/anVan//d8tAOPmfPI5nhk7XrT/8X+O61fr
//8nAhOr0C5g4jUb57NAwPg7AjOxcjTAlT627iior6DEvyMwF9lwatogQF1Q5ZsCFshk5I5g04M0
56+9pYC1TdYsm5d1lf8ljQBkvVWALJGdmNNG13dYxWEjNUg9uQLRB3lscgbD/WpVVW2f6yCXwPs/
WaIXoqZNKGGsQxNkmjSzKfmgTHJ8ispmBQeaoYosdpIGSpnOD7C6pd8PalyeGGs7zZWMAm4ebJEA
AErf+XisoZCaBShvhjhejHspjZ8gNKf9kkfikwaB4F0cpeMJcM6LY644aVghdEm25RFLyfB0KewZ
GscMmM6Yml/UtqJPSp0p77KmvhetY54Yk1329BZAFwliMYXIlUhFZ2dt6Dy9may+s1VpUrfDViTO
UOpNjdsMTroO+AzsXoH5zPvXv+JLI5I+4DtKBr42Z49HHGe5tHlczYE1Npi+qU16JWyAsGpjjB9V
hf7Nm8db6z+UFig8ke1vxpN5Kp0F8BaFE+zXh8x3MFx8h0VfcoEo6ykk+gvfEFU7lD3hqeMxt60s
tNKVSTLpKJllDV4P03yrKflNUvQISZbWueHEH16f3rZyxwdclT1RbSMbYpKbmB719sjBAnEOEl0c
JFC4S2uZixNr+NIgKBGRcEEXXWU+j7+ZrkyQxCR2OUuooSQtxwqLtAXk2MXrk3m+enD8V+D8WrAA
ab6ZTJPVjQr1bA6iscUfR7TFkNyCkNajfa9gZLuj4BsT2YLAnk7pPm3H5lpdO5vw2ow/AoibORZp
UTZxuwTDMCs+mJnuoMWDug+lBrgxKZfLpWShT9wz25VdR3VXGRlTUB0ytwCdJVtCGycQZMmmMiwC
U4QCUXBHi5b960v7bCBuMi7QlUbHXgG9fzy9ThFtFdvWEnQ2zgZjHJfv9UJtbt8+CiRvgToRMsQg
/Y5HsXEOzRUrVolttPkrMhKSQCKKNeG/Ps6zj0XCRI+abjIneh3oeJyhEXWUVuESWIhU/ERFAEsF
SytuVVH0VyUvCdDaqDulMbVR/KGCZ6ytm8eMlkQQf4TjYZ0+zCOsKodA6Gd463q43NpyOoMPfC4V
MqLUxT+xP1OxgnvjfFHw5ftBelg1IDkjxwOb/SwVJZMz3QUovbjjYrfqVBDnnHIwwcRWQPu6Wevu
Xh92++JSOoc3hkoBUQU4v23cioL7MK7YkCB02lnszNZYQP+n4dxMYDIrJXlrG4LxLOADlIFVTv/2
NcIMe1RRTFIhLzRakIuqOg/dLD1xFLYvEFg6APNUY4mGoCZt+Vr2oHGmndwJ6gRV1Smx57t2Lhf6
ysq0i6dkOfHiPVtFxoNuTn8NyQfQNJvNqoC+HKcldgIjduVuaV1A4HY8YjiWdDwXJ7bKs4POaMR4
Km0KAjVtWwZB/KLoEhowgbTV7KJdufVLPLUn4FUvzQnuKgsJ3Yqm6KaCVeNtaikYfQV2WNs/SrWq
fpjYhUINJZsL3rgL1xnB2CQUxuSXJtvx5gcfSeEqF3YwqGG+a0aZ3FByTC6XYZpPbPgXF49SPV0w
Skg0wo6Himx8VMXC4ukQP6+oxq9CIIV86y25TohDhTwcUTnt5uNRdGm5Y59mTlDYsFuGsk4viygt
T3yil7b501E2cxEFRfzVYDwohK5cUciY72ajj4MljgxaHXF+eP0zPeJvnmSUVH7XacFmptwLyGeL
uGsVMxy4v+ygRQngUNcpAqWALK6yZM72Wioe7R/0vZNJFeU5BfnEoUePRe/HIM0w4I6G7ATv8dkz
sf4i4jCYh+vWeezMPMm746y27blg59iIFOwVTWuvi0qz93IsY79V+5/q2OofX1+GTW33zypYlC/I
uKhUPyLAn4zZF+VSTYVmB5OhG/BxrOXMzZXiLLd75WNkVPf4go83XT7Z568P/OKRhLVPcE6tgAfj
eFfFbQiaoLBsiluDca7hQQmvd1h8dMbsE1nDpnbw1xz/OdQma3DKJU+gceB2iBzcdRxr93qfQGko
rRpvwgLqiLp8aPBH3lcGDh6vz/PFM0qhdzWlFqAiNoNXOIFQVOajtki7no3wt89m6Zb/zqXzz1G2
5ZEmmgW6rbYdICo5XeEQnULbcmrfqs32RDDz4oTWK5sbwaXNu5lQvoxKQ+TEh0MY5QwZqeqrXfWn
EoUX96UA0r6m7Wsz8nh7KBTiIL2ybBNuTpeusdiXQzhGnybXNr9VmlVeks9b8J7MU3TYl0d2Vmke
JKPYNccjx8hx4+XFyPmYoZsXw4Q7F2qi7K2+ii+nxmwDIZJlP7ZD9uPte4WQlyCRIwEYeJO4LIlK
QVsZGNpIcNzCpOcy0afoxM330sl7OspmaaGfjKohFxsQjZbuKY6bfqNJcBuT279JgZHPxo32dKjN
09Fh9ms7FJWD0h7kRdqk4V52/amC5UtPB00ihOZILylarn/+5A6zS1VWtc6EQLK5AapFgy+xbw00
WmIobTnVKY2AF1fwyYCbJ141WiRPEtg6jcjzHyX+OTgJ5clHBPyMf+O0Ub4CrLqCwtGZPJ5bA0Cj
n1yexaFtjR92O8wXyF90J574lyZENYVmKNAGExGRzSjSjJvI4kxnpovHlKqFV3rtFuB8nFMyOC8O
hSTgIwsHUdjNlmhjNUIuI3WCpnSgAxfYcdsU/8/7MO5ORLIv3VQr+VojXaV6vN0X9BuWlqTADjrD
xJSuxsKBlthfZqnUc182GXx5FJrP6L9pQD82E3LcDMXFNqIsT7twjypMfY0CYn/x9qvBIVf9e5TN
rTRnkjxG4QvNLVIASzQoO4Rkin9rFDAmlBNxaHwU8n1ykprQUZNp4O6rmsX25Iy4mJbhWv/2uaB+
ho4MpUODpPh4t2VDuJhLwVzIlFHVR0GVu904VZ15YaOtti46SRpjwT04HkXqVt+nY60Fbpq6tddO
dBVxX7PavRWGkXvinD4fbS0CqSS7xgraesb2scwMYil9JVgxarIXgIQaoshRVS7UypLliZDm+aaz
TGjxoNMQy0NjcrMdND2B9KnGeqC0hbYnlGq9PnIM7/UP9cKkkBNaw1E6/2sBfbOETr+ytVQ9qLoG
kd7Gro0WbeRooCOODWb25n0BJwveF1MzEezaFuuHoiGkoJsZVIlq/aTAhfX8XE7jqXLM4+8+Dv0h
cKw1eZrvqENsYaQ12Nm5RksqWIY5G7/DBxaNvdNsRZ0vMnfusLBzpGlkn8z5/7F3Jj12I2eX/iuN
3rPAediSvEPOs1LSJiCVUhyCwZkMkr/+e3jLhsty+3NX77rRgOFFCUpl3iRjOO85zwE6dTJnR1OA
p2yMPqUtuEtwF+BPnhG97eLYcDnvjpEl4RTCSgHDx5+RCT8KnN/2QQwzE/F5tnrn9Fd/PbsJjShj
aLLx/cvdOesxkozEwdOATusAO6Y3Z2QG3K44LrJunv/7f+3XXTa0uJ0gqjJaxnTJwOefHwZ+Yxv3
HtxXQBQsxQzbkF+mLieRDqMHZm0TLuI/ceV/fQD5N8lRwrVwrD2s8auCNUHPb6rajXBmbaDaWk12
ECnJMcpUTrX6T2OUX98qZp4ORbWOT5KE+/SvN10vKpYuklog6NDAQsG6737p/dn+D6vsv36Su5Vm
d37wOZIu/mXHMMK6LwE7iNSogo7ms6oNPlZV2nHmifarJydLp//97+5ffzCadPf/scejSfzqWUQJ
1mjFtuBF1j0R3Lq8avUQ/oflYn99eAj+/GZxnePLQzJir0JT3dvj/nwUG3pNmcOYNwdtV7X8Vpm+
0Z2DkMPLc2FjIDhmnblgz4Bx+5nCSp3mky0fKtBgD9nsLLhc8g2edbBGtZFmTT6+dKUU3zAdGBTd
G6OKWQ2bz5vM8HJYrxQiumfwlCKEliwch6cyEveW4mTu+0o/ctCFSzGivHzKt2484L4oX4CFD8+G
HXU1mRXs6jdYVtr2Rnt4VmEijPl5nRYGddKy1vs66D28KH6hXr1x0idHFO6ViR9FHoqg9KjLjXp8
gN16T+PBR2sbBSGSHRBBFaL1Q5Ud1iVrKL9aazTckH2uHrVhsa0aTZ+/OlOhjgHR2lTwncR9iLXF
9dbvcqG8Mp7cdXzBkt3kcTSvtZ0uZW2JeO6MgL4ZnCJFusJmbU+ZhJEA91uFQ9xusweaIGw1cp27
nX2twptuNBRhDyfAmWPstcfeuN2roSkPME76BAhCa8dr35lOzO1nvXPmqTmupL8tDBIki2IHG3J5
cIeKsL8hhrs1UxQwRLI2vwRiXj6VLooIthIvkTC8Yt2W0XQ08tz5cO3ZnpPFMHIV5xOQk57atXTO
7PFc5px3P41tYGQYLLz9k6qzLLjPS00dMoaSTSUqQ4k8Cl9heA6L3AveHafSXtwQPv+kGzeghVh7
1AEYVgS4JrSab1VZ4+KUFIn/JJtU32CnyaZXw6oa/As9bsKGSVfDiJH2j3CA2Y+Vs9Ufagty63HI
+Iup09v+Q7Bakbjmyw6Ik/A/EAwW326PzK8Yj5V6rKy7zpns+YAnuT2LrHL7Q1eNLdaMBsearYTl
32QmZcU4PvO5fehYdLwTCJLC/DFPqmiPddQF79LJjeveHrfiMIWZereX8tnK1yZdm2n4bK92oMCN
6GCKVVO2ziEbN7cCm9NEv2/WKB/XdtqO81TlVoITSN5pwxZLjC3VTVyzGtenfsBkx2rW+jpF9MSt
Q2A/wxlTa0UD1FgAZjnjzNYe/qLS77xmPhaBlTdxJ921vXLbLVfHuoiq+6whRRXLZqG2QYMYuR8H
/rFE+5hq4q4JiyotfXj2ScO+u96VbSEd9dxwjUFrWTIhlzdnWizeI902Q1JWxGISpbo1f2aDBOdi
22ChDkFUtuWzj9mIN1tjoAM1mLnV3DyABTPUfTYORjElfBz2mCxeNkzpNoa49SIZSDfGGjx86nRI
x1UwREb2tTZl7ZwDmlzxnJeZgXM6HAd44rhE8GsNeohiN1vNnJFnqwSI8YKZyRwM25xGTdCE+M72
ykgoQKs4BuFQBgc/pCE8xbCCr6iQHSVuBQaWo8u7OqXarMvmWK9h+0g9n+se86XaHrNoC+tU+DBP
Ug8UAT6iLvN/KNEPTmIEeHxI1wjHOqp8XBj9dpocTZutRX1wsJy3aWgadnjIB7l9MjLDa2LDiSi4
DYoys2JdLfkDYLd6i8O+bnHDmfaDtwiKJyazM9a0sQYXDGPAWD63NghRodbyKrCzAMZ+YWU/sp7d
L8WutIXptpZLwXkmq4i31KWOUtpdN5o6pekkbR3OX+bNlsHJLS2GLEYzZN98nPtuqprMZNya43OI
u7Io+X4tmb/7vdHhoeu0Ng6M+I3iSBBnOWl8YHliFjhA43FpgP31m9lRXuPAD1rHba6TPmNKRUSR
OOWhNQeyA23mKHs51GO4lGnhL2VwFWhL+3fs7Wi0PAPKujZJE8ijqYrgFtz6GiXRuLcvTlGw6NR1
F/s9z7qoOI1OsWxkDWBNx1s9rz9NzBL51Uwr+nKc88y/jWTBljV7LVXoTrhYj3bX0gxj9RvwmGLM
g5+TJaN7jk6OewYX7X3x/XEzr52x3xh6LWVUnt0W+1oyNTXrSFO61kcLa2s7uMprv1SqBr3XUgvQ
xC7YmOC4BNb4vkVjiIWx2GR7Htk6njAP7rnvZpuipN8qGJaeCCKRjNzbbgVzmx+GbAI6fy2t3biE
JuSAeaHN/GRRgzwk1RT4v/OQjaA32YetA6gefoLWWalzJBA0uHEzulV5yufeecqbsvSOeWcoM+l0
s/xompI1KPTXIU8n8otAqt06L9M6WzRcAxW4FAoMpKoS0x4gv4ZuyXkU7tb01eErwm4BLqMTKP/O
uLN/jS9m7zpfdVWgAs9KOZ9LQDgen+gggR0xYD4PXgCoyeqW/YlS5Dtis7WjWwsuTZXiGhcfnQE+
PQ483QRx1Ltel4DQHoejROgAdOUX00NoVQBwgsZAy0C5G+AAr24VEiVwljCpcxKS6UAA820stsqE
YeJQbRk4upuOHs003yEgTeret/PpTYDano4RtSJf3WCTt3KsTLCIxe44HetMfRgTayM4CehCT42v
tzIJC7hIsbUOqiLhO+qGKPACpakxad1JZspXRBKpSDvpOsvAOFEcoohc1WVXn9ZmK5ojwKjAgwKw
8iMCjWnBOSyVuRE99fzfPUhJzk0XNEEJHaCmQqN2wo0WcFCsbiI1+KyEV6wokmoxphBWOOtsUs0O
XNQ+2MlKtrSa+3wW0gaJYhgRR4gii7hNRN567tfGPAJ5UVYSRLqfPtuClf5qbiWkpnXQnv1NTGtp
HTbXHuR9U28M7GNa69r1gKNW12meVU73tNHuIyeSZE1efg/somh+jIvhC+THoJiqk6v9eRveuFNW
W3Ovg3Ey5LEGk5YRuu0yt6yfcJ9qWxxnb+yFdRBLr+mGxZXeo7xIu/L62OXza6aD2W6dT9QXMutQ
peO2zMWPospt+TnAGkuQbxw8zVLEgc3lTYNgc2zh0a3Hqi56kXqjHMAVZwqYlbCr8trhG/D3Jb7c
YjG41Qfr9Ui5Vte3U9Lm+YYRVyFDkdnrGjvuC51/DGUmCFnbS/diKrxMR9fbvFPNpKE65gw4IThN
/JeUF9i+U4x12FRnfqGxw8KXJXXLQeiud+0yOq4U7n5x+drGIcxb4+R046xPhhrhroU9h9JYTZ4M
D0It+qkCzOXfLFoan2la5z1ws8Bq0mrDV33QCrtpdOxKb+mZJ2XjS+OocsKfrEoYU0Y4zcdqK7Nr
M+us+mpq2mV76/s5H1L2jDZ8rxqjx0HeBMW3GS8g5Hc5svtt0bxFRzmp3kn0hDqa6G0NX5ZqhH3F
J+i1ST6B/ztmSw7v3rFFCG2vqK3yENpz9Jx1a3dvt37p3RiFMd/gmvGXmJlj/gVvsvOlLOsmfy1b
YjgnkublQ74MrFh9V4zX/ar1FMM3d4jo0T7JkZFh15egWmyV2OgVGXZyC4TcOFHGczTdPnys16H6
aUm10iYwDJMJjgi3MOsgIcjULYPluQIN/J0V0X5VtbUSYLNFn502pyyDGNeFz8B183VCVWz+c3dZ
uCcl7enHCvjE5AoTIm+Kdm3PK8kMccAHR2a+Yd+PEWrMkpKdcX5c9qR17DWW+Chtf+Tu0voc3bt1
kx9LyHZ2aOh3J8hEmC2ZDJuduRmrgTucsPrrus45Fs6DE7THih3haEj0otSxSrB0MnJalx73rdPx
UMj5c7N57yDw2sSssm+edihzV/sP7vrjEKXuOv0cO/gEWmi+sqjmBytYioc+nH4QhiigY67l3ZLV
/ADQ/ELaYjzRDI857/prq5fipyg8e7rK/akm/zZ1R1/lxF04JQDvYSscCMvOw5GhinEsZQZmzOk2
9X2q5u69NNyXhYsQXb4jp6O4xcoZxGst3RN+6zotoZqkpCW6kAiWve46lw+7kERuks+Fn1p5SYW4
DqE7NmQcb0NhXG1lmKd6XaxXF37v7Sb7NunHNbwL4SIe7TWKPkUMIG+gvVmEeetljSdTG69tURtf
lCvh27aTcSzs3n3tbT0/zaGigkNE0OyI6HAJ3QgHUErB7XX/tfUgM8PtOud8fyoEaD0WrOA9Cwf9
ougsSIS9zfeup6qk7oC3NcZeTeap122pz9YEf1oQyL21ZwBeuufNjvNt3ZLZJCbE0WfPCpXue9FV
xdlqVPl5Ywc5wJeMEld3NQjoJbzD6V5QrMO75cWG4Mdq5PoyBOyHJM7ca70W41WOgr0jCm9J/94E
NaDuYF1jPKqgOIXbsBUi9UU+UV6pLZLAQ2G/m1yxz8D85KlpFvvLBjUZBbAqPwGMJVrhZ2bwsOXb
fOyX8GZZRf22Gj70CZMAsFz9/ka40bXBNObnOg/dFVi+z5Fy83vHNFTSUnEA/7vS8VJ5xjt82+52
7b36NfTc8Zna0JXSD1dU3Fi1bZ7dah0PJo+is83O0ZHBl5nrZryt5hVjpua9n5B1t6ouDzZBqXid
u+GGS2ixMnY1wX53ZZAfqYMvknyI/NhVfXjeMhB3q26KKwx7/k01qO1nGBrOWXYVR2ppF2nENXrT
5le/9Y3nKpLibGejcVMWeXEuWuSIODeKMqFf6xHm0/DoVlbxWhT+0CUzPUf5shhX6BLLeQ1a1rJ5
/ZhwahyVWKzYK/3pM3oUSd9JjrEIB/m7kNl23TB2vK088KycvbhZOEFctq6bDvNa3GhVF98Misde
sf3a17XR0+UmUBzi1ff5jEOzwiHbzceSI2WVCNeg5s1DdTqWXOrhmpfiCivW0wbi+sadsb0mrl/3
8bbVPMC11PYh92c/bZnwXZt1bVy3vnU9V1pcuX4jbybpfXKFYzxuoUXfyOC2N56ZmzyP29K8+3kb
3GORoa3LDz5U6bI3+JnzGEjxc3SH94mf4RvXj6ZPlFc1X5cqyivY0nS9eLIcXuxNjdcVHMqzY+rH
qp4otKlZVOO1EyVuY995xI7Bscsd9ZdiLghpbNyAl0kU5EMcbiLsS46VJ6rFCR1z0W8ET7kSny1n
lTmXqJ2qtE60mCe2PfpRTCxjO1dtx5ZdLHLkhF70S3/qzWFeEs5vBGXqxk+5jFrPc9aYy4Fv3+uT
qEZVSCcxyTV2u8owWLe64XnRHqfWsK/sG79BuI0hCzifW081W0wnkA3ns1XH3I0GcZRuQxBmm/zy
fsmieoqRhyoRg/HQWdrtAL6kZYkAsld1o+KFb8PfLZZYyavneydSP3Z1ImgtMGlJyXlLDJJ4E+lU
34kLt0aS1TlqTx4ZKooLniEaDQ1tukdX5QjFXg9BNlZVX7ZJ0TqTdSXrUE8JbOYBdgoFWuzE+Rxm
pHLyuUlpVAweDVH4YdJtRuDFMnTWL0Zpg44tybjYcWVkzntjZJBLmU34BZdAexzph/H0XeNSCpCU
lop+9I0xfPfHcXysyDYPhLRcyoVmVu3fQffTkMHeppzj2EcdDyZeu4ymo8CG/u437lvdGixteCoL
SVAr7NmYOFu2dxMyyprIUdPgNnMlitJhrbryUA7+8FLPDQ0xEX4MEHauHHkUmNt9q+y1dJlE9oFD
3ndcwFcVo4cgRq8qOpSVhd7TuLribhysMgeCQyYsXopS30deaxms6dmE4OR37VswrujG9TaId9eT
C/ttvxYgNDmK/Zx6SZKoUXP7rQEMpK4WmkLweWthB3dUn3DFASkRbgC1RIOb2JVsNHa9cqScOPpD
eRFd96WdIVXHakU1jWaUo5iVlk/PzmDwxCHBNYiRS9t2KXH/8G6uq/B56+aoP6pSSB91p18Xel64
i6c0nxnmVTdzxsZw0OtjSRy5SoBOlOXRmmaWyKLG1p9i9oDFEwH7JG9V9aY6NeZgnFfhfXE8ZecH
r8pKedDIsCN+ZHAhybr2O9RHZeN4qFi3P/mdIz6ykp0nWcEoP4dFMeS3Noe6MuUSa9loPlX4o2U0
OR+yYDR5BLNcPJN8DwMKNGxS9Q3eT3WgQENsict1662aBUo2D2DJtS/M/PyA06tpYwOhmBKtTM4L
+CO35+20V0ceQxHNd1vTcyGL5gEBqQ0V/KTCrLFS2ghIYUJxX8jtUQWT/dqExpT9LEspR7rMlT1c
WYhud/WatdOLuTVuezIaXimuId2eDq9dPoxjWJiQm9u6mVVKBpkNxHRmz0uLrfWbZKmjIkwcoY2b
gNvKj5IBjk6CbaV70erL2gTmEwb3nazLb9YSAXLqinx9sJeVBXACPJDHYqvr7iBcb7yf4DUVae5U
Bk9krqxXwGRZcBonWM4plj7o2VWLQzdxM5EDxu65kl13NT1tJv1zuh19oKLuxO4ztov7NjIBkk99
N9TdXYmxx3eTnMIpSnqCiilw6Gjxs1srLj/k3ZsiFqo1Icmqdqp2QXta38KxMqpDzVqHXusHwLG5
TZWPzVSBUzIoKnHiLrJBGYzZ5OpD5OtK3HWrF1gxsqiH3Ub40XCqWzlgXsdKb+PMagcNKarT20hx
PciX5jEYWUdjd/a2MFFUpLWPq7R6685ca6AX0Tw23EpUP5lo446cTj7ma66iGjJ3LJxMBVeQWOsW
UwUnhXcYmpikJ83p8Og1uNDqWBAaMj8tMFI877gsDARuojUol2uEzHl8HAbMuAeWfHt+8YaQe9Vh
sh1aRdAyqTo5NYXou9ey8lzFk2No/SRWx8x+9o2pjOscU1h7HS4e3j4Wlq5/0VRM4UxrQRR8b3Kn
9fOkJtsyqcSirMQ7eUyG6quBUy6Eltry2xpauSq6+wLNr1Fx1Oaz1SSmYopkxUs76b0xc2va1UoU
A+ufIFKW7xIO/pxwHVuQ6cx18Cv3em6rpbpCnhmjN9qDfCykUhmbATInghs8wxvuDKTyarAG/y1a
pLM8bMCvo+eishF/rILMsjhPkEgzZsOuwz0AxqqErcxFWn1GP6/0wcjdAfp5Z5UhZ+3SAIN+7ytc
Ve2JcaWznSyP4o9zY6MWJZnRGVwhPT1Ti7ZF6+JzzquZNsWI13v/blB7ZXdq8yZYD2bQG8G1FsIw
WrhhTguChyNgpj6pbtHTKeiWmdO2wVZuPGuQ6QZtv3ljLG8Yj8u8S81SjcpI+jVq9GkQXhM9UiW8
Ai9voiK78bnkF3C+Z1em9DVP9Da2c19W7G2Rlmej6sf2memUsI9eLb35vqJ0iUE8VaJteC0FhtqN
9tQ6rB/asQm6b7XFsOtlpS6GFsZZL0bb/jEW/v8xxf95YTr+e1DE1dB/+6j+DIq4/IW/kSK832jd
AteC1ZT/I1by95wiDAmulC7dlWRdvYC57D9yis5vNpZ7DCTYVMnV+fzR30Fb0W9uRAaNti2SskRV
wr+SU4Tp9c+TU1x//DfSErvnkDa2X43wbq6GIgjGHpV0r2LbvGr73AvVP4WLvX0WzSS48oh5+FgD
p/1U27QFHzNt6+ApyPMewGDjWzTY7/AoSiP94tjlBnhbXyjv3tov8aaM1Otc4jGMs8Hb2sPCpOyT
KftTwPiwTseZjpqUlh2zisGKDzgXGmoAjuhCHWttAHMGI1WzmLdZ6egtzbhXlukCx906FlC5b1yr
GYC0lPYdNUxTffaYGQKqdlWZJzMhDIQQSKIf7uAMFC8oaglvRtcl1Yyxwo1OBoKWzbFFuc2LTT1u
dqWpsqgOuGXHO/Y90VwJjLMW895x6o+OM41rkhXRtMHxs8IR6jqTxP1GyiLfwA2ezg5yoLxapjLE
Vq7L7vviTxQXEF6iotADG4hUmzHxTGcM+9fSn0eugetAQVnhmoKqgha1OBEqZIe0lCcdGADV/NT1
ncgTYGP6VNIYSc6sFtGULNM0FDsAoaLHWNfWXSeG+tPQ1gGIdZD7X7lJ7SxvxtzJXGysC3aovFtn
XHR9jEztNHfCmb4xFh31GV5Zzp6uvJ7ZkxsGeeqXRdQmg1ljMCl7R5axDpyqeBrRNH9ERrA9Kwf1
LmYCJM5Z1tkeIMAivG3wVjO7bThJJdMytoDlVxHesOLXfjyqDGGjFUUETItgLBeUwl/tuGn2zvRF
zmqjN4HnLrGDnp/L4kDLAb7nR0XegXaQbH0RfRCua1pOjpkN6qTMmh/z3HjhYVyl8ZXbJSaHKqCL
LejppgN9GMo7EOIwoZzaMn6PxnzoGWpNZn+OEAfc07B54ed2dttrXc5QePJVZ05cBmVdP05ZSytN
aWqezKkYBbRrBr6xKSzj57q6zS00OGs9uV2+Loh+Y88YanWiuT+7QVbNZxV6Tf5QUVXn3VmwGvUN
yDfOIUggxGo+S7ObwpRscCeu8YJsA0INBRindqO35MTVeFqYcOZIYLa1of8yoF6uZya65XNJZ/oE
l2utDV6aMV+vJ7Ou8rNts1ENMSf0ujxbhmRy3uswA/cg0djZj4voGetTrc56765jSrTZbX3rSMAI
P7CmFylgHO9cdHaNdtc1WWqiZdlcxTp612Rpda8NDwE4yaW47WDo5HEe6P5E4jk6bniqkmiO1F9z
jLJcEX0Cksq6aVoka36xKtOG5VgGjo2Es8xwoHCUbuNo3WJePuv/gGj0/2bs/gLX+vf72cu3+n/c
feupgPnznnb5S3/saZb9G2A6vDYuJjyHclTsNn+gb/kTl+YEmpiJ0GPS27ebv2XvXec39j/QkaHt
2Hj494DX3/Y0/ghDP3l5AnR2wLTyL9GPfgV58Y2y03oY01xs4NjtfnGMjaXHqU1DtiXWssU17YSn
KOSt9Gpylg3r+smmPEhY5fxgzN7J6oorF8H8aNryFe0dJpd+8ZgiAbnOu9u+8T45CpuBo9bpYIRD
RQt8l6X97PRXfiU0gBFxQcU2x1yWjP4N8VHZTELtmVcOBQsHghn8DKjhLnghzmFUv7MkcAtYwiX2
J+tl9s2zEWRtzJG3jxlJAtgZvrTZdFV3X6cmAzYz+rQFuuJVzfYfb9RfOrb9r4mn/4SW+N97E04f
zf039TH834CB3j3t//4luOq/yT8//ngz/46ecMPffLBfewolIFsDoervj78T/gbrzyc8AtmZetJ/
PP1O8BuWyT0l8Lc/xNP6jxMd1k2P4yFheD/g+f8rJzrf/MXmB/qQbBmxTd4Am2jjr13WzDC9Ssxm
zcZqgADr+8E/Z7XXOMlWI8ZTB3oWDUca/JMdvoyWiWZ+9hCk8zdmrUgX5pJ7+VNgdUq+YihEXGmw
DjLN51OxQTo3GF7MYQDvoEYzKo8BykR2MvWwZMcI2cC/JuKkgmt/g/zsx3LoHR7jTrnrs2haNi/P
gKt/XdbScD+5azUMXC4JIuPE8JUVnnIsRV/MRcFzbiSzWMQ4g/s+kHMu7dPlAt9fLvNZv1/sUQG4
5E/7fT/shwp4atHV7IcXSSBrd3kgv0gFYtkooDEvEkJ/kROiXVkAoup0B1jdU3OazXVEfZhnMvZ3
3hS48gnRFIkCWhKHsbXrRrQLXEfMUlLQDVrTkbdLHOoid5Q2V0SApLsMoi+SSLSu1mtxEUrmi2hi
SzndG39IKZNEVnEuEgu8+/VhqNa3SnoUINLaVn4L24WJ2K7cp/UknTqWF9Em3PUbd1dyqsFlvSkv
Ao91EXvERfjpLiIQOsjM/MkrrPw4XISijEAqqhHHDySkLHc344Bg2b25nVVxKtxFpvmiN8mL9tRe
dKjqokmNF33KuWhV61SJ5dBdNCxuBuhZcxegbQW7zMWJyZVH76J+LRclLMsmVDFuAfzTbp05+aEa
erNLlmxoyytvF9T6bDG2hIpWdLbM2TW39g/9zRjEM+dSVDmyXyh0tCCFP4SEG3dwLhre0Dhjftsh
Yz3Tn4XKRwGZYI650kW0Mi8/dJMxbucyilAHe7VY0APgWg6QwXYFkUPXl8w0jbNz0RfFRWvkUIvu
iM6NXmRf9Mh1XshX1zLkH4Aipo+Yf6AR1MGSWVfhRdV0RLst6WRtFY/YRfnUuwi6aj+4cy7KaHRR
SZ2LYop3AZBYrQd8MLbKqweIYLsPaJdaJy7qU2pdFFjs/bv521PdeFouKm3m7ortcFFv14uSi/e7
V1ftLvBiBULrdXbZNywmJkzeRQ1WuzDsXzRibBvt25Z7KMfioiJTn6vvy5LyMBBtlYRgvEvOKMeo
z9gSUKKNfFelW2BMglHI7vZXF+VaIs9/iyw69lJx0babi84td8nbRKAoD/qihFd/qOIXhby8qOUa
+PuMm29X0dUfivourkcXnd0JmXknlIKhv08XLR7LDrr8tEv0gpq0LM17D+25W9zxsS6m8bvchX0m
DGj8pjnrO24UKP+1lkwB2stEwMM09i4vc4JM7jODIWjXL37RMUnIuHqEVFT5/mN1mTVoXwQYEuk1
ZC28zCNkVTKbwATJnKK+zCz8y/zCu8wyENqYa5SXGUfktsw7ln30UUyaK1NxmYhwJWY64kTZUqee
nXNfXOmxVWdMawvuJ+77vwObY9DSXYYuhZgrfK6XYUzTDooP/jKkmVk97qvL6KZy7F4cCwMnb8aA
+nt3GfN0+8QnuAx/Qsq8btbLSGjbp0OuCBgUzZehkVfCUk0dYnJNgrsMTlG9z5gqm8F2UYXj83AZ
QWUUCPUn5HlGUx5uZ5wl+8RqEiWOqBU38pwQR2eo5YG9y9Nqn3V5l7FXfRmB2ZdxmHsZjVW0Mw+J
g0Pkyg43B3l5mw92mT/U7FSFrWLfEhzmgdu/YXJzroKqZRxtl/dEEudbfl3ZYR3NJ+ll+iEPyjST
LZaQKpPPi+/eVGXXPUrqryt3KB5WRfIvNG6aPn8ReKjZEeybcW0fhe7A7A+Gm/jh/OisO6Suu/Yl
2RJk+9ZUCet/c1ZIocxQfCvVbdc9Ic5du71J7yx3omhQRRY7wyf2OMk3QAdJTXGrXPWnlqv5weSb
8E3a4Lir/sjM5QTl+hMolytR5ESboAfpTPgPlgDgFnnfMRe9oipTkzfjvEV+aM+zv7W4SeTdtucW
5WCccI9/b3z5NsDeTIxpvO7swf1oreW4Mn65G4nFXi+oG1s6Yfv97GYF58p8XpNxHrIrX+evHV/B
IidEr94a5lkiShzqTA153mMxTd0575175q9W3ONzVKaLd7tllUMZoW/bfrDXOTw6hfIFljKZHZDA
s1TYS/gU1b593jbps6/kBqZY81uARY0sSoNUMDTdMSuqG6Gb65GDbeLMRewO60NVqKdqlLfGvI6A
CXtP/ph6704aqrzZMjC4Qc2O4neLTPlCmNeX+3IqJs6/DEShpRtnd6WvmUvMHb92aiKZGtwKOdiw
Dxd9CnF0o/ujfkrTfcoZfpxmz1+9U4TuZNdGcDZc+dapqmIKxM6LTwvfAH2kNmfs3lbRuXPlnYiE
+zJgB8EDoqwna7JD9GHnaek7+Oihrr96NiPAUHXhozDYTjbfXFHQ2arRlu5HKierhOpQZ0g9PDsv
s27rn14AKptGY+sEnXo9rpPp343G0jyAP/5hl5lz1Rk11xQ053g1JPY9zx6ihGaFj6GxHgYbqjYj
H1edzTVrXvxW0ylGG8/eRFrHDGaLxzJbZqpu7Gq+b7o8SNtcSXbXsc2wdepH2UaIynn+2i/5u9mO
xpPFUTUhqt8fiqJ9F9M8x5XOfq+q8SveCI40e3jqxchMCnpB8x9FJ50fgSXeSlNtbxWRHKrBXc4v
G3PYFTSodosZ6Qq/NQaypMsrec5a5yvpfptOU/cHNrvEDzDq2qZ/KKLMeAnwZE/pXPkp3aEwNktx
29qgOZZx/S/uzmw3ciRL068y6HsmuBmXixlgnO4ud+0KLaHQDaGUQlyNu3F7p36KfrH5qMhsSK7M
UEZhbqoLhUJUZEp00o1m55x/4/O71KxJeZrVgziHVAbFyhrPWpiwBGoIPz1y4WvtO9vfaxnerMw5
r8qimPeTBuk/b6EGogvZeoabXyonMp+FlX8Jh/l+MuOXRGl44WrDdGNCA3iIuhpi8T4WKeyEROCm
xs0XlXlUl3Zb7DFnRI+9YUM1MTxq4wIzRX2q9Es8yXuC98AvPRDjLhvFSw1rHUNREyd+ApTDuuM7
Unbbfmk6bOOOTdkMPXHqce/nL4R7mEhGsrAZOiDJ0pyr9VjqTJ7O68aL0cTmg9tDss0yyF5Pvcf8
P9mUuNmMEop6ZBXZOewgZUE5qLGmPAaDUTio5KZE4rDyPEh4V2lsdfU1vGNt/CakjNyFm0cdZR07
04xm+SiWMQqFm0ZqhgmD3JH6mJ2SuMIE8ZJkhNxrL/vMN7P0MaybqJbrNuzDF1whXUI94KvzkVrY
/g82PhqrmvHaDCrsGEC5ve2MR8qqnC+pj6mm1Jss3zoVTHAmXT1Ks/NGSzXrNkWde29ZZqVvCjM2
9K9VEtsEf762cr/U8/7beSWaNHp/368el83zI/Sb9z0rP/IHDOGDKLDuQeowncJRjv7zx8gGGMKn
iUR8jdPP4r/5DoZYkjhQlZJjtHSU75pW/gJFl8mLjfJK/FLT+iNB442Ay6Rixw6L69OgMOE7dK/p
x8Rn9K+6wAdR3AlTqtN0LtnpgCl9d0cHmHfBEOnpnjTZeN5qrlzD3ZoaKkW7O4nIRdi3hnWHhQJs
r8Qbr8y6+6bKZG3hbXBe9Ml0q0nXujHJzSiCUnFIVFY6biHMz6cjDocMEqvuEjOk+qwV0mmPrcHw
o00+suNuTM2RzdavoIYcu0nWLf4sRG4ycMdiJw8c9u4zNnLVqYBo0iRE4kMc0fdcLFQq2FU2kycL
B8Fk5UexpwH9g1tupjE0yVzqUoln4bq0o3GEi4HcCSFIAaw42O7JUPdOfVK5sbeZq4lEDsngdWWF
AuBeb6SElxlFbIrNMOy9sjBhlKAbYGA0FxjqUWNycliJ2pD/ZHQLRXyYnXPghdgMdM4x86hQFFBf
ML+vYGKRr1JeReGU7NtutKPjYU4MvUZVQRGPdN5Non1jVf6N1apQH4BsndaGIwSgeSIy2a80Q5Pf
cPwd3dO8rti76hHRaoSe5WKEmx+kUzfcero00jPbT0d1nvsVvxf2iwuyXPji0VJRwz2giMxvdAdc
nTHC67ZGvG8koy2bCql8C9FIVtt27MM+xmTTS/11Y47hrdFEsdhXqRe2KdgBTrzHfoaKs2KqQR73
tgdRe4ocJCqIsVLhnuhwLDlOWEQEDTfkSyOGUoTLMv/EBXHkonStHjZqW9GmalsVXaMHhALP8nFW
vcFM3Qg5LgVCZes7Y/eZyquSUTAPE4T3IcElOhiyZX5YJYLoVBrdp85McQkcx5nMXhiQ+jeYW0m0
kfAW9GuzySesi107vOu8PnrMbUiZkAohdK5Ekvm0C2mcXatoEMBZ3gQ6gksOuDspZaoMYj31uLeq
VCeeM3IUa4owK2FXuVwv5mUXbeSi1AHdB9I3oCoSahPLZB8Onv1CHJ8k4HvBadB2IwvBlwYMxi6r
jJpDs91T4G4AHvomf5e/wj4xScVfELFpBD1yDlWrabT9s0z3YK3nIOL7rLESyK9zamNEX87TTSOa
GKRryNTvXlJ1lPKN7T7Hbqt8MJpRv8fUcLq1SAcO8aeeCHqNsYGy16FOxFdg16XMTs0CluqZmvAe
P8JLFTAPXWtRnERNBshXL3ifeoX++lcYsMMqGc0UtCDgQVsYZ3Yf4QuyoIcGnAJjq1ULqFiadj8D
j0w9YKOnd8M6bNBo80CcqtzOcIvNjf0KVLavoGXhwG5btx6jscyUd1qzwJuz27Pa5gX11Bf804EA
fu7oBaAolX2yTYoC0UWa0CRsnFcIlXm6cq+wJB9zdAGgrG4Ttd+VX/gW7tfaeJ80MvuCu3UCBXa0
jB1zeUjYcdmPKGr4Re62dt3xAk5dsethRGJBMhmMaEyFuqg5EqHt2ds5HNtsa5mnnMi0c2qhyXWO
t4WULld679rRv3DI/rOp8b/dUbzoi//+KD5Rw2PSvTuIlx/4cRAzPAY1AdJGYfjHiPjHOWw7REAs
oD6EAJ+YDot585+2xfpvBj9CnusPZ+Ll8P5zeOz99urb5QGIWR42tb9GB3iN+XlzDlt4pApiCLEt
ATfhFy6K7jdOHFPmKvjJyL0MxrnFKmImyHhPp/xvAp1OpmxQ0pKCxfQIh4SgUc4wrrRKr+uVChsS
RFmTpMAXEUGilMFliJ0ZUZ7HJl6oSVD0YS0Dxx+bcCWTuMLzRcWg4QxTIka7mZMxcYNtU+y40vjU
ROmEQDHUFxE28nRrTfrOeLxImOi6es+4wpo4gtOH7Bj2DUqggPlLjw5RKY9OBAFWtaoqA9mzTr4M
ErC+Qtbl1sWeqcCorYyq0c+00HO8XdHm8WmTSBsSlm0yZLJHO7mUpjsX+wGTn5ieuW2w5y9KD+/h
Iuw2WT4lF/rcnc9d5p1TrWtnpg87lhts7PQK45TkG4NNQbuMXKQH4rFMUCh+bTz64R2W8josesZM
d0UHrY4p6jIi5z11oJXVGgFhThipZ1+lmtjkUZG7DNaxoD9GbjxE29whh2JD4R6u66lMYNS7oU2H
F09NdR5pUylWovdMOmKdkIJz1cew1hzY2+xDhr9DmWPMgLWxFV8Vsa+YdUVWR6Yi4PZl19SW2gwW
jGgrcr1il1pldTLWdWH/7iAMhQVtdOZLwZSQPdtPLxlHOUwteMoIIxPnOjSM/LRt0p5Z9jhP/G3f
EEZQeVaBEGmsnuKsA7UtTNe+F5E57HKYa8tOW50LiwhIp8BtRvIYV1YnkJLZx2He5F/dDGgjoKgi
8SFigsEsVBcbYryHFQJ5SkTQl2RjTONFl/t0gopqp+fkqIso8IkT6eEWIBU8Ssux+cRI8NVd9P2r
A9kSvIV3iKKYfu/9q2OXsc8SmdW6ipJku0wVj0wdj48V5bccICw7PYpdqrxVbZHPshqx018VReHs
xGBVJwh33avKLW2co6r4LCwMNA3Lk2NcOX7mywAQ9c4vAd8OXnOsSoGK4B8d2kvb3URMPJHJ6wiF
brJKUyvMLsOk9Ty+6TQbVynUBNRozBXwbTDbB6ATfTyxKjPzN1bd9uuswSAD3aU9Nytg+OHF6Zzo
xR8FKl3NL3aan9nXZpxxuKSyoRRy07Q8ic3CWRdx8eKk3pk1uOV5yYu4Rd0CP2RoVbaOyCr87k8i
vaqquXuQ0IFroImChCMESJYbtLER3kmhad+nKCyvatvLz6WDWnoV1lalQKb4FUHexPACRxx3jpTM
4GLENBDyE/Odg5Ril28abpYOYkdYPTmwh2aChOO4/RCbCmfGRHwpZdPfq9q5zeLE3E1R3u2FHmVB
0cTTpmZijFiqczGnUO2lqw3EdPZJdxsyNltneT+deEQtbN26y7aTZn4WQn/okMFHhYdmkJji8b0L
a1kRbzZ2vy9idCRYPsyNqb4yQWU8n1bztlS6Ccca1yC8STB44FX6LFvur94MgE8DJyx3sfnyl8/2
9tp+E3tyQiwfjcLZFxn6FwPEAY3kVN14Wm+cW9Lstn3Syu00t7Cey7InigKqTTnPGxhk30MZaaf2
ZEoGrJ55POKL8Imr7qul2fv31+OE5eEgxCAcQD+glnhpMcrSidU69wh4xX69XauoDa9RQnF2zBMN
RQuNNGaEqkxsd0O1CXtrBpnK7v2oHXZ94tj3JhbgjGBM7bwJtXZjeL3cOQjZdqObq6OoMJkjxmH8
h+ny/7+Jxj8D85frPTEaapIItfL/eYXxsSNbkhne/R807gkODup7M3353qq8+zPsc/k3/+k//CNZ
62aqvv/v/3gqFa0Tvw292PvMh8Xp8e+LrdP/+s/fH98zVRBa/lltWQ5QPUv9j1GHeK2jMPhmKS6J
BW9GHTbZXMDlxMnzA++zuazfcB2Cvgl5EyYyFmW/gs8bTEbe7b3MOZbaCsKLQx24uJq/fxuarscK
RGZGMDpJ12zSPoue81daGmqy7Ax7ZaDUtMu+yYW7prk4r63VK6ONrBdvky88N5UmxhBAos5vk24I
f2co59prLBaMyzDEigKJqIbvt8Sr6CFaoCf0E2O50jMtO4W1kxXbqJEzY+rWgMc4afNI79/0Hgo6
aHx5EDkGtg+6Hw4vee2L2yL305u0L7KbsOjBDAo0ONelOyyuAvDlTqVUww1xkcm51qupI6MwiU5V
A21ly7EdxmvQ9XBtaKMOv0VMzX1HL4eDAEIwIvGEis5jnCGrwHVge6uehL51oxXFeATXDY8cA6HR
xrfHqaDxz0s0/kJVVBbTkH2Lkuo5H5osXaqgDd8hU+waRA42qdSZxdq1zx5sRijp6KStM9dBK2bF
xnkuoGNuNIwkiiALs2nrWcplsqu6aGvGZbcmT6c2ybAyOQ91E/epFSY5vRO0o64fQ8gsYMYC3j6I
XIeiU7CF+1SeBngGZieWtrJiL7cCIyrSbs3fwsG2IbYGEQ2nE8RGPlz3qQepsBX6haUz/uTmJqb+
eemnGUoTXlMiBw09PMI6U3xJ2mJ68LxQ+keGbtrjKkSTTLPrF8NG5iWanLF1xotUMcUIcPAnP8xC
/W7Drc3VVztcyLbmMFjfwnHwpwD3e2iUpSvrnQLZeMrLnlhnqtF6O2Eq9iJx6n5OYpC14xlahRFk
heZ853Ex9tUJjkYUVmXMvrAO3lPXakhofSV/b6a20raODithY4/A7sTPRoyvm4RYbyiMmBiQ2ZY1
V0mLC8SqC1G0UYV44Y1uzfULTrgMlNAGdlqQiay9wQRGXufoQPI1ai9JIpFV1cfNwtQcQTftI0xY
IHD++nz4f2jrurDh/n43Ddi+m3ed6/Lv/+hcBdw+g23To0P0MOZbHOF/7KtERi/pnYQNsH8K/L7o
Gv9oXYmMZlLG6NmkqfUxQueH/mxd7d9IG3Eh6/1Bl/ql1nVpTN+e3vS/y5XZ2inDuM5B9e3akoqq
Ctt121T2meHK9DjRzas3D+Pyx6/7aQCwAKnl7bR1KPkGFpLvt25Vsg2TCtmsl/yGY4Fxwq6up3D/
86swG3h/K1zFWcoYJusUbIcO4anXaiVveLPGYEU/4ZS4iQGot0mv5VuaTOPHYv9bI1G+gY+XY+bA
o8OJm6DF9zcVjpGGPmBs1mGXPSq3pQZv/Go9e5OBp4AY0E1OySfu1MsZ9+7bWm6RTC3DIOuVwK+D
irDsFtDM0rlm3uenaR355Oc1E2I4q8cdscdhSFiM6uxpn4p2+qRuP+x+WKwou2DGMS/BXP71hH5T
j/YTULjMubpfo28eBhRzPQ4/JIp00Sc3+vFSSIi4BvQx11hWz/uHm2BjnvctyCZmE2VQ6lG1rf22
CQRSn0+aOuO13Xj/VCFuw/pjCcL0wbj3/cVkWYRtm2D1lENZG4K6VBIjZze6hgLmFBstLJoHj7Oq
ZYBrGUkwobjd50LJh7wOLRDyeEhXKcYZSOP68I5KJi7XzZQlL0B/1mpER3A/1lmJyHsk8oU2KzWh
sCaNhblEVeJAQPR5295PBEB9tRnNP2hGnNyEDkU3YcyzMoIw7JYkXJhrIQF5sSk2sT3CqfcisEKJ
0+lp7IkkDJw57E7lEDrFylY1o2MD9dadME3jKZwbZW8QaeUtf2uCmfSx6b+MZeJrgVO3E5VA3UaI
kQsnPHFTgtSr3vfO/NSKcI1p/DuQpvDFLaM+D1ReFc+DgtK+H9IWH1WifOUtx96cEyReLNwRNd8m
HDc3k5js27gpGTsUoTPaQeea8Akjw9a+pQS5PEGSMJK1FENq7BaHk/PEGTSwztRF6kyUNuF0EX4J
ai0IVyJwPRQjnKARVAblbtutRQdjD2+MGR8YHfXYI5FzilQRJwaCEYOjnSjfk826qLrpqXKK6Lvu
avVZn6W1OtKbOr4nMzC50Qey6lZWI5ybubMGtVapmz8D/FMh2HRAZ0Oq4XuSTvOmc/VIIjsGEZvn
OL5Ajacfy8q0FQCBpqE2azymgBj2goUMADEEYVrdsMVqjCJxwg8duwigDCUsbQebwjk3rLYdV9JP
/WcUeO1Voi9iOx3JHuShvKnPMFqE5hMB4iviOuf0LqSSA1youtCnI6VXJgERnLOqMsipiOnESWZh
vbM1cIsi976oxguzxSJt0xuoHPUE7ccuduxyHYU13uLMGbNdR5LIM9aWEEPGae4IPzNyGjfIeOML
0Hl5lw/p9NjSr3/V9GYuGcPMcNzYkzFPGI3KufdEbS7C1bKH9+X25le3SvPAgiInt0nZOVgRNR4c
yqT/XXmd9aXRq3adlHP/0nUtkMaA5xkE3EK/MpXxqQ2vedBDYHAOkZ4N2xCUnfSrBz0EznvwHu2p
XU81kzBc5OrJw23itohMJICEccLYarG30pSDK911VT8N1gmD/qD2z4V/OsoLZElrqmHqrm7aEEey
Hdv86NerqH+30T6SuzeH9YdEwv/bPP6ePP6v60f1/F//+bZOev25P+okFH/8ByL4H0oHvpz/htqp
UogwYFb0Jwj/54jf/M0g0s7luySYQhAs/d91kuH8hohBUEMJhhKIKn6l/fzhC/7mkADJph6zHeJh
Mbf1SJd7f0hEE9qDlj1rldek1x+FEfZhCWaC3ppgc3GMOjhZmw3jvsDUTB3pgdVNd/M8SWPfs3H4
8OJk/oLFwnQdUdhbW9Pu0h3z9hRZxdxmzNpRkCXugDUEzJ6aiXLE5CSd6nIF7hk9iyKq99Q4t8Xs
iaDx9OIEQlen46ERNl+TlLfYLBLtOaRa+YIhkrEdxJgGSEq+QddOSajtYHd7ash3cV1Y7b5qsuhx
NHPn2xRlzSpO3PwL+zEccCqabJ9FNrxQVj2f24ccZHhgGQ0w5gtwICBo3vTDulaFfSkw/ETX1dpB
FVrDFUM0JISZitwE5XzZH7V2ryzstmKbLI2uoxkdO+yRwNolxrY1kagnYQuCd4ydGOJfL27SawYt
Zo/t5DhVa7cNs+4szhCklFZrnqVkFsJgKlxxr3duMt6a2KIW+zlM8clJ2vZ7GDt4lMU5FMnYI54I
Ok+d3yK9TnjzDT+2rlG9wRLdocwPs6esLjNOEGxosQ24owmdfIbfQyid+sjzZqhtPVVdhP1XxYEX
w+LrVd2/DPHIODtd0XVXLdxbIRWqtu+GX2oKz0EBG8LnC4tMfwO1QZWNtpYcDJV+hk7Qy2QQzWkS
nScarXkcsLy1EoQzMh3mZjbeoIVvnIG1Mgmfe0UEs67sMArMgmSZgQOSD8wKOqPsaJv9UCvfCXqR
lt6pN7cmHntO34cbzGudryGGnNqqdby6X9cz/HFqN89/VFiaGatSZP6J2/SiO60gm87eamzQg27x
95f6th8V1rY5xMlAKcvMzzActPsvji17lpZE0/FNCMa0Yg4ljk6q6f2vvp95Nx71zrmDQl5t9bjL
rhgfeP0XqpFC7Iewato7fECcu3D20+dYLyz7oi776mGcsiI5AhbHp2ZM8iio6YWHgORKcelx4GWB
qjQJOozIIr5tBzebjnpOEhkMbjE8ORAioyAD+MI+E+HiU1vHeLu6ldnFJ/Au5yEAu+L07YTW+sdE
hsyMVASFW2y00clsDrBjGcGX+QpHLTPZNIUGMoEl4HBBMEY/7vqqmkAayErdWoyYriqpzFshJlNb
h0k9fSsUlJk1jqFxGbR4zG97vIQwyvE645ih5sQIaPTwiRK9dVMnU9gG4HH+bbpwdjd1OcX7ppwG
HZeUKgoDWLs17jURZgqPujc0w4aQtChFMIipxXGcZnW7g1gb4wqLGwAhMhEueFBo9Ho9zlo23zC9
jpGHTqxFzAhrw77ACEJ1K32y3OdmLHIn0BjAREw4mupGMSTr9hXYOPoXRZr5Ooa7IiGKOFjMGrgl
4yGB5nPTEfc3QHx34scqk/auNIb4goik3t7KAqPxUFkpGsrCt7U2GAyTLyUEGT2BxM/rn7qJ/X12
KuuyMkfz2AfHiVZlVKcvrjfqajvkJbqKzjcnhdVGrGOZoeVJeYxDWIWHst446xFO707qCp7iVEbF
nadN5j0yFcoybMnKr6Zrim+joTrsJRoHTxd0AViAVSJsFUvFzTBqxdKkW/HTUbyxRsfCwyFBgjHV
toqonaqQ2IaovpiV43/V2Fir1eDzDm1jErH3pVv5ydarDRStEnQWiuLg+/jsp/Wcl9jV9BjK12Sl
gc0lRV4EU4jPzraz8eQp+m6OkhMo/ZG7N2u/RMygvaJwrWZ6RbfqYZXH5ZGl8EmAWE7sUrjt+iae
wXSl3kODWkgyuFF5ztwMgQZ53zmtSieFthXBIcPuHe7Q8EDQt79JzNpykkCZOnIAYqHTkhR7zH9x
ww2rS3cwrczuV9Dg6x5i9lDzTFtekgHrsHM4NnmBZZRe6KyOujHbxa0FDbgGddZQHpkWFMlyPb6S
r4pXIlZtibrJaD+1GiYRx6JxClV9NHXyogx+7yaO+kUNPEELXbHtIIMwUT1NCI0zCMxHmO9hIwxH
S4Vuv47wPVZqg3GKhfJXxPAnV4mVOWN2qdlzCIxa2b6sMQxCmSxiS6pVM0RjfWqnfKGMQo0HvEan
7HpytQI6sacmBFz47V4nte+WAbgFU95BiskJ9FB2zVXKlFmdhpbtDrtU+KRji7FtX5h6tjcklXbj
pgMejPiAlfwO8TOPthhHt12AhKWegpKMgYcqx2byBh8RWTASdrNh1WMIKI4k7Zt7Ab0/qU4iBq4Q
u0Yd0lBUxT7o++JFx1eQQ78KPK01u6N6CUNNV7yDrbNupdeL+x4LWng7U+PM3UVHb7j4lEaMbasU
X6atS6Wd4OtYFzNusinbsWXG1N3WPDnyNNZVtJ9QJwyng1RAwDTFuLIc6UWS2+d4SY/m5awX0gpG
kMBsW49Y3V6lyHWstZn05kO0OBjCEJgrP7AaL23PB0aTO2+YvIuOO/LvIk+VHpsKVPfzHNTZPs71
nhMqazKtR7ZFMHJx0WUGbFZv0MWFXrgI+GfV4aOXLsOQJ+KeozLwGI1/y2stwnYMRu656LXpWlQh
fs6xzbaJU1OMh5JtYghirAxTmQ9G0sTVsunY5QMOTMl9bnRJFGBE6TGsT8fZ2UstqpMr/FeKa2Ni
OH2npaM76XiqZ7l5zM7h25u8dnALDyLDb17skpu6Kz1Z+JsylX0MbamrBXR+5bXhSZO7tn6UwiWf
t3jBQaTowpa5SJDwRiTEWNbYpRxHtp4+Mfh2qg3MNFRaMWtxuuzlGEcPCvXVQ+osADDpgHzQlBA5
vtOcuLNNScmb7Cerb8VNVGiikvjuiE5uqQ0R/MtRjduqA9k9Vdi/zF8Mb8ZmP5lgs23muvRdiJN+
bT7ACQY8JZW9uESW5z6kua3XG4hNpnWk8NG1cKkxq2YjBnggq4W/APEdpgPYh2XIpH9QKZ4b7A5t
LraT56se5QMudcHigYt1kx5N3ipPrfw+ZG3rZzKWjTiy/HCO92jfJoG7UMVR4MxuKt0V4ilu0aqX
Nku0foOBbiRw1E+0yd5Sd8VnxjiYX4t8TC9MqJE3HuSRCedEwxKbrh6sKWidniq8MziC9ZJ6uI0n
JlHIU5Ck1Llt0aVlfvNVh71fwRVXCkOuQbjaJkdzkV1kouqyC8MQOKCprPB3c4Ib6PGEJWmAV/VI
JAd483HY6t5jSABDH2Bg5j3US7zeWrJonGts+GW21kPEjisikhWUWAp8B7XALlQac5QU0voLvPfx
toLxeNQv+SI7iOXVl5lXddpaU8sSTVx4qw63sI/MPt/0YaJfhc2sLvDKbZ/dOMH71tATZQZL7Rjg
9aMLVr1ldwHu1KwXjbhdQgyw2WSLYJjjo+wfEPqBWs+Ru+rnMHK2zDHtk5mZkY45PW7CzzKTtdjC
rAxxI7MRtgWulK2Pv5jl3Jdalp6UOIxggwBftQsyHCMwu8z08VE09WSvLLdmHNFRL8Yro81RWcOc
a9xTwJH4TDNC3I3KtgH6gROs4wdYKveSKt1/lDIrcS7rWBId4QxoNZAK0j2kjLPWVLn9TTzjnb+b
MWS4dPqFvDRhz7mD3qBY/Ivf1MbtGtyR9NQv9xLeXr4ivtYi0oXwRbA6MShEM6My5GaA/4sr/sjG
vnrTvl7+6PveTrQPBrHmwgUgLx7al6HrtJ8H3WCJn3dZF/j8jWPO9p7NIrpOi5ARYo45YiyJ4wYS
1OSllSCMmjnYh08+wcHgfvkEeDpDQSF0zyH0Z/nnb4axHJY17tZslJXUw3PsmmzCpKf25ef3aSw3
8rbtXW7Ugtf0ykDQP8xG53xpRgZNBmJkRrl261ZWgXISHz7kUGorH88WtFDzyFOgluK1NmoHdD8m
OvMGrCyuPhlCf7xvYshpwD0BMcN1Dik4XaqVYW4nJcwCy94aDk10EU7R1c/v+6+uYoHNeAQc6QwD
DkgNGWkKPUY9MKjwTd7TntgUGuFnIaoHU26+Q2GTd4YWHIMOdDsHg2cxejRvKeix7tA9s42aJslx
RT3dpkjDyx9zpb8FLD7ekwsRGfyJhBVwmNcwmDcrxvLo07twKCiLfF6aSdjjRg+rvv1kZR7gMNyV
hwcT3nOeQM9vHYIUQAKKQ4d3IwT0TrclwQfVKpwaprNWVWwYSyafQT/Lg3q/SpfAPVgGQBOQsZ2D
l8GHHcoBByEdFUH70iR4joo47k/0WDk3+jzIJzb9MdAB7LNP1uMBDAQ/gL2WaB0yL5GJsFzev4eZ
TTyMMPCGJ4uPUzOjqXgZMSxnFxgB8NZI/d0RdI1shE++zw+rh4cMQOjymAVkqsVN5O0OUDp65TuT
zRwhy8EmIAlpjIpabHZWMEDNh5+/Ecay5N89YxAfB2gNtIswLiDL95czq6SSieFR2/RY1tOejRwM
aT5Nt6JH24nBknDRfMbijiCPsDgSjRueJ2Dd9z//IB+WF5+DbdeArmL6rrmApm9ve2r11LQ0IYO0
A9AhhGamhTDQ5EWBXmfYzmEO9ema/otv2WGft0xiwwGkDtd0ElpyzhCDAUAJcSdL14iMIEl9gZym
0PvoyI+8GbfRrPEj+Ukq54fvWcBfBu9DhkR982HHg/K19MCxJAbADU90MYMuJRiqvGBFQAvzS0/X
WvgYCwZmmGgTecQHiwqXQaWPNm68Of3piVK9mxEe53zLW5giJB6xxH9+wYNdabkghxdbLfG03OHh
BSs/7WAClklQYk++U6no1/nn+/nBomFsjEEO7+gyDoYi/mGnJekmrnwtDjA5rDaNnxrr2W5jNygH
M905+vjZwXmwYH5ccLncworynMPN1pFQwPuwgoAdWeZDTsP6FQe1DRMTAT2OORA6Y17Unz/Lg5XC
RS28xeDq4uBDbXK4I4BcNAA0VcQwdngOGcEEfqmec9MZP/nS/uJCCNfhvPNfzhT7YC+Ip8SozCaN
gonXYpXn0YS2B+wkNbNfBZ0XCHgJywObdRcjJPP96z7ow6QnNAGQUiu8Z5ebyilP1/7yp58/vlce
wpstbnl+cCEoKwBEEfAd8hTy0BEpgTUx+hnuyCCbx2PgOXT9WUogRnoczm50hSw/PJ8xXJlX4Hgd
qtVRzuFRb+dOfoa4HP/Mn3+sjw/bBghHKmjg2wVCcvCwC4hvVdomjIhn2roQCSgiapVu/OVPv34p
i5VDi0yR8OFhE6gSjySsxIFR97euGm57qW6x5bj99ctQvHJ2GcbCbz24I1KG7Kog5yvojBRA18jz
DY4s0KK7Jv8XHh68wUUYwkplEb1fPolCutljzRYMLV7LcTKH5x6FT5Asf/r5XX185W04kAs10fNN
ogkPLsWAJc8ahBVEKITpjmkz7/fYq3lP2EQKj9WKzoRW9E8/v+pBJ8KapfzncIAMwgJBcfr+BuEW
aiH2IFHADufjKUuveT4IpS78tmOdxvHwFW92+AoecE7n1fKTSvkvVqfL+sSkyUPwSq38/vo0ywR3
4YfN+d9X5qWr5+ZDmS+1gXQkH+jnd/vxatwqHBh0PT4uUoddj5R5pXy3JnejWYSpGoNvp7v9B3vB
xwsB9blUVniQcgqKgy+TKFgvwmeAQec8vr4JAGf/0psAMRYS/FKOEzd2+PSwdxyThccZ1A7ZZQnf
0V09qh7Yij/96qNzqMuXKFBu52MJM3SdF1lGxaNr0+Pl3ZZ6cvyvvNsshIWwBueNHds9eHC5EFTA
NTipZ8flCfPWZ2nZxUkad88/v58PhYMDkE8dSNVPn0Yf9n7hCVy6mrRj3JHaBoFd+A+vP7+bv7gI
wjJI+NTa3seLdK6cEtKvQ9IYi+LaFnH7whtlb3/5VohOXbjV8ABpOw/eYTmUsOHaEQ+C3oquOF8K
fETUZz3txyVN7I9hmNarHg6I6v0Do75NIJN24coscSRb29xbf4R+k/LZR90T/fKryuXgPEIupBQR
C538bZ0eTm0RuhOjUrMc8OeCWrKvJ0YVOaS5zc+f31/dmYMPHOUWI7sPLyvpNBPiAHYFBJ/huM79
pDzRMxr3sk48d/Xzi31YEowfkHSg/bRwcfzQa2Yy9SHE+GRKhtgXafR/Gz1m8f3iVagabcgQbAys
B3GYeawRgtOTskUGxLLcWiau62ryfvnBcRUe2sJi5DjmzHr/Hakq7TWnyYhQoGkfdkpHvU2XLt0v
1JJ2/YnU60MRztUgcbAJva6Lw6pxVFbrOSTcgWdkyR3RH3AX8En5Mhk9eHvqRJ9IUz58U1xvySOG
m7moZw43Vz1NvRpI3ScoiZGy5iAOGn0v3f3yN8V18HJgNejWh5oJ6zidJCMyS2Js/acTXY60g144
1tMfYpV/OsCxli+KUZFHfcbcSOgH7CXiFeHoJgNvlKwV3PzR7MpV6km/+WSJv4ZDvyuEudJSmaFl
hV3D/75fF200DES48O7my97d+9l4loSh+buEjXBatRbRNQOJoBcVcbcAgraVr42IWI6jibwsUusw
9HTI5KZWJd9O1070CWMK+A2EzRqdRGmIPfW56nrxgGufBWU9zttz15DzXewTSnTE4HO6dewO8WQd
KoAogpfpPAcyMBBdUuKsukjQ/MfEeET7rAVp2IFffq3DwUqPJYZN31rx/8g7ky23kWzL/sr7AeRC
30xJkE7S6Z28UTPBcikk9K0BMACz+rb6sdrwiKznpDPJJw2rYpCDjJCMAAwGs3vP2acdorU+n7Ke
B9kEt9TUiZeheYNHysJX/iynyg1vRZtjtqUNaNzXOOAmXyBo2HuEns6RiGEws5gNm7qyqwNO7gc7
X7CWkzwWNvZAHtFYurdtLLRviaOw3XGdjqLP784wl7IDR3Jqd3xYj98bYnzFkHSww7qQPaxIlYLG
08V5/PHtdN++pXQXTUTpx4dHuD4VVA4+D0CWKCcZ2RDcFl7HHlIqhDSP1bT9vcsitZuDFqKq2TTt
6ceVs7KRGSUiS0E2kopfg5ebV1nRX1ISHy8CjMJCSn2VChnV8mNxb+IC87SQeyxAALAVj9lmTZaS
P56/luMvEKN4aMyoPbIQUJI7+oIHWax3IlKJe4ayfZ2ICqKDyAJOADmS3AsHjROXxAmNF5StPxvh
4+1CmpBxUJadsuikAtYi57MQ0rj8exH4LWvc/4+AW7B97579BynjY9wc0oLe/vt/IAU6ksO58gIN
BTMkp7H/K2G0/kUnBXX5DOyZNe2s3f+WMIK4pZrpUpzHZcUrxtz6x+ph8Pex1cDrRlnHUPmLf0fD
yNTgSg5quGyYIeXO1T1OUQx39AURndUMSatA6DKUGbZioKODAKLOCJaZP1ZgKIW9HAs9f9XyQqhL
c6a3GG8gl4xspWpB4xQgTWCnpCzDNc2HFaHUAIjSHN3Asgz5AdcyVQDFOBHhV+6QFsF6aMCdVIuu
a0HueZ0St8kysnqiSQ01CJ5pJqSePyBUBsqGfqcijTC2IydiaVBtSF0edLE6Xo1aWxc/7LzgG7lA
SDzzvQhLaKF9aeTZdo+x0w54392xHVpMEbYNGyxssQ3+Mv6mhnlA4qGXGu2wyaGqiU/D33yxJLIM
vwZUAniMMj4UMuNvJJneEoV504FeUO9dGpvfE3Y4GrrykbbAsOgGXGovdZZ3xdYuBrhAY+sAHIHD
Bgctg2Pv1qAHXaQqi1wZ4aSFwwgt2xZ3dWei0Q9IAZdDuHEKLfohFPulDIzbNuwXPfX0vZ61VyOU
3mQwfpK5+FBDM4uXosjCRdEhDC1qDVx+69H4SMobRc8lkFLRULEVzZ4Nn7GCnk+5yFP2/KzPQWpy
T2MYvSIlSyYJr8O2fR3kLTXDNRGV14CJ/LR2uiXGsnFLNAEp92bkfLJba++FhEPq7p54qNXUmhv4
guta2MgW0uplnOqbqpG9fqPkZb2Tjbibxsjs/RHe5cKR0YPEz7dGv54YpBZ3u2EQt1OgW2vhzOgI
ChYrfIrpl8ksh1uKpCbgBW2vtuBcmBgcJDZRaj1KfiTSi/AFAoyxaUiHecjBhS/6sdcXIZuAUDbN
VT4AiRpmwCaV5+cWRNOyJ40AuGBEna6Cule3wS6D3sofRE+aDpntbajxq3syxx+pVPt6k79UKcnL
dLIACDedFS/tbqjqpTtV0TNBROXOthsPrGPtRqipomvV+2k7bugXtuXkhAzDvE1ls5dKjdDTYaer
6JBddygZbsPCTqxVaRjmUxkSeL6q8Ls3sEN6FLpMBNCI1Sa2mk/xjAlwnKBY981wGztEgnk8fSCr
5W1vqGQ4tJ4fJd4SZGe5gdT4qa/Jf6zi1pdTW1zRv37GMLnGBd4u8iCX97OIgE+GZi7xtjAX4jmV
HGvW1korqtI1sPabjK00/+e4i7Juug6IpluLjv9xhMOWsLTt+46ak7JVaxzoNL3JUABcR/ZR9V0r
WlTIdfy9wWpeQSVL/nKISqyWKAVecWwa+1ZWgz9vOXczcOvasbGd2bPIwUyHDfrhmlTqrhZLN530
CNmcCRSoks1aFGTRTrlxk7B1WdiJEtyIzvSWRKhZPlfl3euAlPoVpX27XJtieE217C9paMQFt7l2
a7p6VmzMUhn3CE21qyRDYAq+lj9NI9/xpVTBOitKqO+cUG+Jj7WjeElb3aLF1G4JxZOroqO8t9YN
isQATeqrEfkBL1vRQQFByV0Tw06+e79A79h3e7aiSX6X18ovTenuRFT9sgMbIa0RK/Qnx7J9gsPl
+lE0PKUOKpXZUhy1LVUmQiBd1tq9agW7sDG/jE6RKd9zoyaK1XYXjVtuEw2NeQwSjB11UBg/SF1h
jyoLgCqQ2m50V7uFmUG2bOxl9OdL5d60o10TV7cxAZDXgLkWXZWZd1mf8B9BrGZFQ9St9uDEFZWn
GdodXwJD+wVgw/PtzE0XRl//bGQe/Goi51vmKSsolf3CM9J8MakVSKQh+Bz0442GABcAJYhLvUCJ
rAZevU164xbfi5Euo5IN9VJUefpaBkpxFxZEJ2rEY/mNWWwAeN8bSn87pmGDcBXd7Lp3iKxRMAhD
lUZahuHNnaFg4UL3QGxWFnGuqbzWkukGobmx4n3iX9mD+lmr63hpeiKC1BnW1jWH+oylJuTKk/LR
aQPfnSCgV2KTAnxeegqeHzeSlIrVK8OsrNuUj+W2Clrh23bkyk1Vs2RgTqLBS1jo2Fv+JPhghKWg
Kzo6j4ERfbUC+cWxSmc/Ypgq6k3p1uuhr+ftoNhPmLfHZNoi1u6+EPGnLhyPtIJmb03bwSO0Pqvv
0poEY0ICyQiymPtl/RI2Kqg+YmOXeNu8VaSDlBG0s7v4Bytdt0ii0LoZPN38ZACf+8vof2YE8aDr
4A4qQqT3MYvDmGYPXksGvTZctUG656QR+WpV38U0whYZ6V7fLMFZ3Cv2WWR8st3XqrX6PehAxLbN
ppmCO+xhN2rZiQ0uZqxmZZ2t6RSW372wu6vwQMhIu0GMtxuT7CHVtzjyUVERKBnsIGsvBxA2Q1P6
kSpvlLjbh6PWLQmUeR5HC6W4cle39DjDotnmeviTxVeGW0JciqVuRXdUrrI1bbu9q/yqtIduFmiL
bM3m4HPvTdRi7ATwH1Yor0q9ub5wZeZxFvuyTn9UrJNl9aQb3118en1kLprkL5TDdMzLO/YGaxUi
k9rcYKleDpinqiJ8olDGa6axFKHjUuBqCw2gd7yxW4Cbj7nSfK67bUxZn14eS3Lgh9NP1yaXrELM
5Sh+N9Rr4NebvOhu7YnF59tE2FDHioIuf9HbztJxbznq3fDK3rOfXGY5Wx4AH/WEnK6TfAZYjOPE
TwXI+bjfCX3YtFoN4O5H1lh3bmzcR3m5SmsS9XQy1ryK/cVXS9nnhknQdw1Syk2glvTeTd7Nq+Ln
NHN8cgKojq10869G1Vmn9PgevhH3K9wN6IKXzWSvmgDTIQgOV6n3Ho7IRRDKvuej7ZUPE/lKZmTu
ONWtI539x+DdVS6WxDTfdPZ9TVQtYPAS315ErhSqL4TG0mOuqHr1kOBhJ4eHXfNSWuiWYdk0PmZT
g/SkfDsZVxacgqE3CDIQvlYxWxCDVtgNd7LL4BkHQKFd605CCYdwrEGS8qqKz3A4CQLrFX1rmbLY
ITeJN+HIvtRFSV4LcVMmLe9+0X4B0W5s0ZiiirThUxFYGMTNgy7jT3lz50RJuelzoKtdPd3prrjW
mv5ab1eNAbhKhxQIej13WCLL9JMFxPJlIKZoQz3LXeIeQQ87O/xLYIBjeu95wzbkjwD09XyZ54/I
ss3laFndBiQPgcajtiaF8LrxVHT51bh31eixNjIV6ADy2sjYZtlVSaQgZCYJEICESistvpiFjHZS
CmY3VhBkHjbbnoR+/dLVo9dIt7eOk3wuQzApwPIegzFaRVCbjJogRkdsTSt70hm5aOJmodgIV3X3
xYw738NluZj0W7N9qIGJEkSV+VVnwNxzlnyLETzGS4TIey1W0e2F3Bgo9Mk2cpSEL8Yyr9xNHJfj
egrbVcDmeIytpSeZrPGwyYj/xonTwi+GjJXjyAnydaWoXwyg6ajI/WCsHgkRu03gEiwUx3gWavN5
/lN2k70A0n2ME+WbZ6U3Tt9+UjT1V6v0z9KryWVnS7DwAFu1dUoIBjupu0ni2huDdZ0l63yob9RM
2ylGDnyUCOFIRbY96I+aKZ4HvEFG+V1kvF4OPlklya/VzGYG2N80MXz1UB+7jXMTdurKngrCeQdv
TbLiVRFXz0MZ3JqdtSFjxl4nnZdzGCmsVdiqxrN0sJfAzwxWlmuN/FlC3S0V2BvO1KUF2Gmrx+bK
QcyvKl1UU3m1Rz8PsVEmeG/IE1lzKIjxvQxXqH++tX3cgH8a6k3QaH7Fjr6WGA/HeNW1NVL0DOzo
ziuMr1Qcr1PmSjtAxMQABU9T5ceiA80ab40vaBcW+ULJq5o01WFjdRynkujr5NojCT+j2BSV+qqr
hj/oRJ5j/XBZHZMAYy0ehLnt0Zo7UMU+VrZXRyhPXuA8EdBFVqe2KPIMuaM9fLfSa4De3sKs8KPq
WgSzyruzk37wYebTvJ+uE09dhJNl7RSJxtQe2F2bVrXB+McqZLBT3uAW0mu8s19UqV55FeZ2PV87
SDkJ4pRrxxk/xU68xSdKc7PYQ5qExE5qshesalF+y1J7hSfWl7TKdQfBYt8vXSvbV4G1i6a7kjg9
0Gk02ldG+ysslVU3FQ/x2C9jGFhl2bD5a/2Be2QWdypugrxoS99iZxxIdlWh+jDpgMesfmPydUtD
0t7S1oceT8+zocSsvIj2joT6x9qKbkTIYSV8lewn/WH01qFt35D+4CetfCl7g6z3jK/HBFzmido+
3wejmQi4D28TgZgpiJVftgGNkpgK3MIT8s5wvLa1wcp8Yi9GlcNLnf1IQ8/Er+BYbPPUtOSEEzSC
SLjQcJPPTpfSbHHNgb043tfgB7x27Mlo9IfpE7mmGR7qovLMKweEPpIYstV+OiLRf2iyDT81UWFy
4Vpsv0ZVk3/zVJGbJFu3+a8mIG90WScJn5fc8MZH8mjIY0YHPtY3EQEOW+ONw6KEYwHA07NqZMZv
rBYXhM9dzxmO9G1LE/YysY0GFWvQNq/qG/NFf+O/OEFIEzENAkGB8I0Ro6GJlHyzQMdkbomDUpiN
ujPe2DJq1xHc7b0xZ3AlKOqSEjlAGmdm06hlMKwduwEbmL7BayBk39pvPJuZbNPpkfrNeMPddG/o
m0yf0LEOCqnIKxwQq6hhkwz53STQ1s3nnJn4jaYzKAou7ypvAiCvwM6vcQll7K56HIG+gpTrGYIv
dB6WffwLMZggv3vj98gZ5WPm3Yz+e8P86EYn7HU6038mVw6tH9RJfMsPk0+h0lV7qSsG6pp6ch5z
x2HSxDNTKBmq9CmdOUPgZ+QvxdKAD01q42Uc7gAXg7adCXrYVjlZyEHl8wpYOSnWtZmxgdNLc2Ln
To17wvmPoHsZ9ngYfYcFw1maPcdNDsqN/SnIKusJMG3PyjL2ONK1ypLKPhFY1ZcgiC17LexCgvdQ
CfddGVMBvdiyY0sunBmda75RdMlLcO5cMoUpM1Vld83OEuLupM303fSNxGu+UXnbUELoDWMtedRa
BEhsCWaGb4VLfFoIDBSvMZG3L9ob7zd7Y//KvznAMxKYNiN0YNjT2OslzODyjR7cv5GEZ+uJshxn
89Tfvc7fqpX+vwm+0XWqz/8ZfLPK4+a1LcV//e//hcX7p/iv5yL+qxQHFu/5b/jH4o0lG0YcXUDd
0OgBzqzWf1A42r9ofFPnQwQxo9PfRYCBwkHXayH4Rk1AH0Tjr/s3Ckf/F+hX+lR8CR3oOoDW/w1U
u/+7nQWL7X/cXqNoO+s7kZohxUZRe1TDt708JyE60Umacfs1ct5iG1P8uNBbm0us71tr8ygo5mAN
z6BYCr+HrTVCuWOjaiDhoexvlrPl9xuo6ZLPnhrvNcdBn9HbjY//wZhxC+X9u8fzz0W/Ny4cNyoY
HjoO/zh0E5HUHQ2fTXFeBqiGfYlpfqXkKkuvFhm+0VTuhSud79fRlTIUCgCGoTWqHw1lYIXQdWUw
fVBoazOfnqTNNgEDIoZmR8R44opu0erx1/NXeNwdebtCBJDUucmvNt9Qve9k7k3fKBbRGlxhlIDL
DTxljWvskvj6uFs2jwI4aSYNqch3Zu7Ae3UDxil7cgNy4lWOhftxyIpvCuMutDg39yphZT/OX9Wx
EYM3Aq+XpiKRteE0IUY5HNCr6lLrpGNQC++ptWEC2yqUwijiB3oJ84jmc7e0OaGsO123f8kp/xar
JcWvQqueL/wW4+OT5beg+tJsOgowgQ5/i6DW4WhRaPp531fUWhx/HOI7/PLARHoiXsEeLInKu7H4
zVtkawv6Vfa3MKHQo6hd/ffi+x/f2xNT+uDXzE2Pdw/czYUaYzQ2fIsCOM098aoGobpT6TZHF6b0
iblloQv1cEvR6Of1PRyqNeeqxNDMbw9eKZg+j1kl9AsyiZPXw12ZtU0WMuxZZ/juejKHwkhRoNDx
eFN3aA4oSzhJtEmn4J/s8d+7de+GOppUZtC6g50Qs4I1jc+/E1E76aqbNhTp6vycOXnnPHwys3oP
ftRR58lQQ8pMrEh+RTUJX6NaX0ujc397KoD/4u1gXUPAgBLo8NalCeXLynHZsVPM3xb5NG4xduZb
9h7iD4ZCA4QKg5YfnZT5gt89pYjHFBSmU5FUnbcv8CSUzeSSWQX6tPlNHctMGGOjY84iaLTJx2tN
26EvoVKA91061VVUcvzmUHdJC3QsX+Uv5u8H7vn2aeDbcHhBI3hx1Shx2PP11n7awkj2YrK9pWpT
DpVwWb4neh9szk+Lj3P9cNB5pXl3F7vBqXMnYNtqB5qLi59oNDtRnXahwaG+Oj/Wxyk4PyoUnUxD
BN7ztuT9WCWhGqYF+5snBoWpHbx6V5ttsD8/yscPA3pR6232eXwW3mw0767I0Fz21r0lfEqb2sYQ
lbOBQ4RjUubcRk2xLogBTjw2C1CgjchpthscTw6LEIvIaDRKfaKeK3JTKZeBM1AipoS4qxO7W3n4
qS8shCeeG0Ti+SbifTQ+eMmcMgoNLwf6m3oG4PaiyXdZ2bS+m2jNhQs8cUNn6CwTExCGitD48LFF
UQ0bHx01J5uuvyutpnskZJvcl4oaqxl57nDh2k58avnKklOLBB6bE1LZwxFFmIpBr+PGx2Nq4Khq
C3xVdk0eVCYB38H5IITdLhvrtcL8my+btmsfPE3WD7FX45M9P6Hm0Q63UWxuuccsaQCzTedo5Yzb
InXyrG18KzPoIg9tpuEjadsUDwlIoE8iIbeP+BCbdPEk0ZJ/dCD/8RtxYoKxLs8cbIowYDOO1oW+
EDp0D8bvvDZYG4VS+djNWvLBtNcu8aJt3SH2Pn/NH6YXBWG2EGiiWZSQRx9ds3Rh7Lct5GsoOMlK
9DE92NLl7FYWP8+P9PFhMxSWNsTEXBsL+dFQVWuEro1pjoYeR0o/d/TgyqVltW3s1oDDUktUbSUy
MEjWprPUg8jZutLsdk4m69g//2tOXDdyHsfwiI3i6uejzvsliujTqe10Rfgt/vmFozj1JyvTyCG0
yuTCR+XDa4XedzYpcHCap/kbKu3dOjUVLkgSK2/9Si2jVRMn4P6UcHgOIool4di5X85f2ofVl/HQ
YiKjRuVMC/zoNbYVWvBNwIrRRJ73I+WYvsbuoWzPj/J2hw7eFoYx3oicGkcPPGWHdzDpgwC9l+Sy
qjS41gQ9ZrqIZea3Ci6i3Wg2zSodOjFLKiJgL2GycgBL7WTltvcE8oU1herQpAzTxqvzv+3UHbBM
to42Ir5ZMnr402w9Q2xbQEGd/X673jCG9VRm0YXd43yBRzeAhXneAjEE8rB5ir17rnEHaCazJkBX
aVxFy6if0n08pWHgV3WnXxk0d28ES6qv033dWPAClAuTWJsv5MNPwJ3Oc5iX7WPLVlhrqUb+kfDD
KNXRetokbQRFSQtBt6478loXeRaJkDLk4DwzR717IUmJduFn+PrUaJsKIOOFz/LJ24JVnrsy792P
V5RQL3UnLTrerKCM6ahUKmeFUaotnTgkMhtcXcOGYmOz1ovWW42VpgQXFrUPCynuWZRXmGQsm53j
8f4DyaalDM48NYkiu6u4Gws7HdNthzz716S4A3N00i685h9CBKiwWQBUqTQYBv31Y0yt3amDEpYZ
mUyO8dlsbouyhV6o+MRSLWbpLb6ErWGHyyEar5NpTV1xCxqqJ+dcyGhh0bjNw+nu/Jvw8U4YNKqp
sbiUgjhHH70JkacNkdrQ97Aao9vT69ZvRaXV95PJFkJJJrpxo1N9Pz/oxwWPKYlxmL0EOleMw4cv
xlgXsgNPofoFwZbX46+UMOuhyld82vILO4gT18cnE/ss3000mm/y6nfvYC7NAslXOvlwRZsHkKbd
CvtI8ZjSut2gFXX3k2HqF5C5H2c4nw1M/NR35u/HsZxWM0nywqk74iLiLpIYkuzojIpNNlYWxPrC
jTcYFlRjkXndeNvqF/W8Hz9ejGuyYeLDQnH7uEJBI8tCpB1Pvgq7aRlxUr4OnFJ8lU2mb88/y49L
KfYvdiT4PeY7fFxEq5Jq3o9NhMFlVvBXXgTxS9EZX88P8vF60EHPimEQ3KRbePNTfvcUK9lBn3IZ
RKpd81hr8HiUMjJ+pA3NrfNDfZybDMUpQMVfD0/kmF8gx6gZtCgZfa1rsq0tzAqGtBazZgsgO1E8
eu5vf4wQEMMuIbaBbwWm4cOLk1wX2kpCYgmwVjdGUxPCJHvrwpL38TnNo7wdt2CWs6k+GkUNG8JL
M150JR18zJ6QnpI8XZ+/eydHYX+MRJ6SFFFCh6NMIPfkEIvRz0hvW+cisa8JcR8uzLkTzwiMBOR1
BN4UZZz537+bDmmn0kVwQFJLjBfbsqxnmlRQfzLNCP4AqIcL9+7E9NNc6tFUGKF2oJI/HG9Iu4T4
Q8bL3VjZGYmieIgxs8IB+zRc+jyeujjMYc78lNhuH7PTRdZSdRYIoJSgjfyE1nGihr9UNbln9hQX
ZvuJ58W5ipPEvFLN36bDK9Pgr9n16LYIbmuPM1MLEzqqu835WXHi/s3vkoaievYbHefSgKWhRKlY
hAyZ4c+cmCs2O8bXliXp6k8G4pDG+ZQC7fEkV7qmwVdpkMLc1cWnWpKZBRBr2gdT9/srErMBz9n8
HcdmeVR+VNy8j91A7XzV06p7o7SMleIo1eNQDcaFZ/SG8zjcxM217f8eSz98SJMZ6aHrcOyuKyfc
9wibmqWBtBnrdKEFD0YrentN4LEGwdJrpoJtVDVArCscNn6grUpv6UDNIKoCw81E100nKbTQehe2
dAF58kkqRfWzsXpdB5+Vj46fT2BY/fPP5phaAorPnC3SvD6AJlRHPb5lTZREvVL2vgU4coVqmMDZ
oW2/jKTqrCwPNqcTBMhYcnNS9rqIgw1JstUfTMX5Zs7wFKpnx3aqbuRAO+qk4JUmEq6QwD1OXXZ3
NbsZLwx14kWe93nsdIBOsLU6WjVGHMWYjbEj1lmd3hRIjFEchkq1bxCHL6rIqO0L69TJEWkpANQm
XQGTw+FEsQoeQZ+2vW9SNtnGht1tgKCgtAwRt98YaRXdn3+mJ5YPk40K/R02SfTrjpePCRehqY/S
x+9eIiAbUfLpdnJh5py4LIxJdJDwcbAJOOaStJkZjL00QRwnleonMut2dZo0m0mNmztFQIU9f1Wn
ZqqpUfCg/MqRCC7m4X3Myae39bId/HB2YoRj3aGn0lF+EwD3hNJDec0NEPQ+HAD5EDee993t2AT9
wXvPHo4aPV8Cyk7WfPfffebATtkZ9IvBV+1WWzVpWmwVauowRaDo7Qczi+6Mwu2vyYAnL9dGDNEC
sVzSazcp2nbVPYQ7lQrkOAfylfk6kgIZdx8SKB/wKmJZoE81uXp34fN8Yrmf+1E419hJYTc+nvic
X5C/KNKv3DFWF4WtDBsvl9o9ubHyx/lndWoGMuN5pT2MXzj/Du+RJ0OYq3nOPYrQfkRlVQOZs8L1
H4zCy+zS7FPhfxzNc6l47qRXxUAluQo2mUjKXeVBoDw/yokDIvUCrEVsAumhO97xjSsiSdIhE13L
Q/svmdUQcvMpQiWaAtvbqnlIlKlOYfd5DPICOS72wdteqNnWM+xfqgTEa7EjWY9OGt5bAG77xUiV
YzNoav9y/rd+PFfxU9nus0eBugWX7vC+D7FlDlnJfafIMW3HKs73WdgkqMaC4EoSZLrotMr8fn7Q
kxPLofEKOAHn1KxMeP9C1BB+SHMtkbC16ecGmf9SVdH0hd6Ur86PdHJavRvp6PIEFc5ELRmp6Avi
KpBR30RTJi9UQk5fD+Yv2tYGTo6jdaYjbzKgFDf4peuGkMI6kJAxdLJFoZOfdWE5OXlJOG0ofdAp
Js3o8OYladARKsailspUW4+z/K4RanXhkk6NMtdNqXXM5frj3WvtDHwwLDH4ppTdShujbpFWwyU8
0Kkb936Uo/cx1VRRawbulZxz3GNXQqpqh3J8MasAmO35qXCiLI1rei7RMumALB13PaRmjiowbsk0
gDgami7WIKixcteHuftZNp62Gwy3+TJUavYMW1jZB20XX5v56NqXVoh5RhxtBVHkEN7EO0AX0j6a
lz0aLk8xhfRHXctY6Yd4lavR50FzmisCcn71RuwXHRryuBXkuA9xCCM2vrDNOPmMKRaB8mGjTdTy
0UzqgkgdJiChDWzBjdVr7aIERnnhK/IBAcVmZe5raZC04AYgWzkcxqlwPzsltxyiv3M95WH6kLJ3
veVbK1xfh6C4i0XorBJA9d9JussBmzvuF52S3iuGEO3SPvzUpHv/e47eVrLiHAkaVfpuAHCqa7gB
9DMgA+ukkZ+fc6fusOnxEaBEryNyOLrDacq2hFYIH4LRgIkdmOiSq/SfePP/2E6a35LjyYTUa65J
ctok0ePwBjedhDhN8K2fsGcnKhfFIOTLuff0YKop+vAe08FeBfNnYOhIyt/lzc0PmD6PThWYDeQH
Ehw929CZQkv65A7nu7pPmiUI++bT+Xt5og/Bm4LMir0U/2DsPbxMvY5SzK4UPRpjjF4z3Qpj35k6
5WlEzXitlQOWoSHpBS6tIvpBBsMQkRqOOGY7tZryWerCpBMRKDR2Y2jK2YW36dSXlHs6KwociuLG
0VpWpzXK+l6VFDNUYwM/fMQ81jr3k+uSu1piCjTN3Ho6f1PmdeL40c/7SnOuCGHV0A/vSRh2sZ7m
rGljmcWrOBL4CMsEmqz1lZzHl/ODnZrNDneeNgS7anzVh4PpZYcFbOR1oWGs74zaJfQgsbo/+PKg
53MNivozYHB+fd/tlnstxewZcx9JEED/X+T3U9s3j+cv5dQrA+l27p3RbscLfjhIjLaaLTb9ASTW
4iVoPe02J+RjVyhN+y1QTG+VBAYJLarULlzeqSfmoGIATkvaNluvw5Fp0PVJiUbIN0JMUBF89V1d
EU62ym0QuYtczdPn89d68rE5NlXXmSuoWUfrXV2Cg+YXDb6UnufjFzR9pY+T9flRTq2qXBFKOjIS
AF4erfJx1OiujLXBDwKsoYYYvB2tmHarYv2+8KadengAsUyErZSIEJge3sKsMW2E2Sl+itCQtwTO
ms+B0xaboQmVVc5j3xJ5Lr8UemD8wa2k5KrOZVE+m+bRG1CpjqBDqrBfMYb4JS4rY5nnhXmhl3Pq
gVHToB7FSQjwxdF6PuFlj/vMYKETcElzT+YwWfXS+5N1G07I3MGbNYfe0VSs+AgXdsW5dILNsvKI
Yr2yx6r2z0+MU+siTUs2kih4uGlH96wOmZGNOQz4sAJ508VBFq1kp1F5VckRIdQvJ+dFzeQFjcvJ
w/8MJmXoOZ7seJZURYt5SGNvKTtTxTBU1M590I7imcXR3gT90G8FEtCrqUz6O+lFxX021ZcIv6f2
eeRsoSjkiDWzKg6nqkmwbKkNvBWZDPR1pnn9VW+r1WsigvhqnArzL1WfjK+cEwT5EAI3RJi01n2Y
JdMfbEXe/5KjFS8hdaJKo4kNvV11ePcifZ14zSUe1Ympi2acbwM1A0r7xxwVSBZmiP+d7fXUpxHE
BWPC9pFV2oWne2Ic9qzsnqnnsys4bvxWuaZXuWg1H3xcvh8SIrGA+1+Cv56YujR5oTXN8jZaY0ef
IkJW6sYioNk3XaVh0bTHH8D2i6sGfQ5NwNDCkYXe4er8C+MxJ46+6UxXk3IciF0yV4+flE6WWBhl
mi/rSH/AbhStgWMOyxTr97KD+r2bkqEmWyUaZ1BEpV6YKSdWcmQyVB0Rtc+SoaOrbiJiSqIw1HxP
69T7nIPQyima8dHBpX3+Sk+ORFGMLSMdICbM4dvhetoUZhjGfSnc8ZqUoHo1pbXyqBokUZ4f6sSE
QSkDdnBu5rqoFg+HimVSySB2NX9EXrYYHFti1omCC2vdiS+Ty8kNgQUSAYSfR4/ObaygaQCNkbHq
oGTybBF9DhO3q/yADKc51KKNbiPdEuY6LIq0uHCRp7bIB+PPU+vd3slORWS3Xqz7QVM3vzDbdXe9
ieF2imdPZ5mbxRURSPnKVByBZcAdtCtCTswXPVauAVGvyhi2SmiG4scf3H1PnTV3bH4/QHJk0U9J
SZHWj8ocL+swZr4z2vqFy/9bBnP46rDvfkt3nlvmHIUOr191OukpglxTMsYIG3JgqHyZ8EGa2vTV
GPGqZW6TXlm9S38MtEz0ROhUmfpCizxUwF1Q3IYKDZVlCzJGwaCvtdZTFzdKSBKXW9wM3YRdrgMj
aC/6OnTVXZ17WKehCLr2NjT0pFrHTeOEvh0SBr8ucZJ9C4YKbzCOtpJ8DmUkRDSIhnEzTd3Iob4V
erjPI8yHC37DOEDGGMkEyxtlTK/yAEUVdyrE1hI3AwISNeE47Wt6KNC4CKgdQ+MKb6XJLIadXJiZ
u4L2Fu5Hq5qeZTklVNUKYLWLwa3J0nJ7U4YrUs+CdpfKsWqXMRYLDHcRyFv+lrLNFrp0qJepXSrD
BeGque4D+Cm/NsDe9E1BeE6xFhplNTJTE8tZNT1im4XQReVeZdqYRnRkytmFEknDvupl4lzNGLds
5zadGDcpgssa5SHtqmthiCz00e+E4bI3K/sxGLC3+ObQSgyKrhdLCOYJ8QKliK302QjjwXpOXTE9
6JYcCeLNBmJ2OHcp9TrqSPCCsKI5pAATM/dZp9iAGQjAxk1ZK9UXyxJEoulOs6tGZP9Et8VVucwk
yYUFpYsUfftYKzulZ78EfqCbSIsMLG2RhCPJ8bTBXYfsOCPprzOdHEbsgkKAdIzN1tfclHJ12NJQ
vso6OyXvJgicfWI70GzMYNKHK5KL1M96mCfjorVS4zYOxwgwTcRav6XwkxhLp9WFvrSHKKv3NZYi
HbO1aGaHb1dfe0aAvg6k3wRYtMMFv9SC3qk3vQuc+E53CuWF1In+CwnJUAwdSdcATmxhfx+Zsa+2
W8i7RsNN6eZTTvtZlfqCk446+yMT+aSaUIVhvjZy55TY5hdobDTSt8KybT3e1nzA7O6G7q3aCk/Z
SLI0h6+d67bWIoHZhBGybYlQI+EpT/ysV43/w96Z7caNbln6VRLnqhsoGpwHoKuBIiMYoyJCs6wb
QiPneebb1LP0i/VHOzNLkn2sdt01cHAOnJm2FQxGkD/3v/da33odMhLNgJ4o0aoTKuE1J4RThZOB
XwWAQMYVK0LHumCxBJ0wZVN6q6XwWAjbo1ni0BAM7qOoMDfgVdMXUm/CUy8NXXT0fEO9jUPIhUhu
4G3bBPUE4gKuqFdxxaQodVOrwQbc+7BBNmSg1SRVamN4m3WgvVFK9F5+GmSC/BZwdMvEmaywetbI
tMntOMG4a3tG0d03IEKLdQmLK14aka/dkpbXdysI/57sMEZSjnEwWBqDToCIAXoaYdkk1lTbgTpy
U5JUlwJfiq1CXBqVQeaiLEzWMfYTAXezxxsJsSb5dsKXNocjjtJzxVYHNqDSPYImEQQIVloYEkcX
q7chan7fNo1iIhUniMJ4MaBBqZZopSRzY+GWFhehZVLQZRYYHKeup/Akcy+DQIal2Dqdh9XAwc2e
CVC0kmxjqSHpK2GRKYyjqragZw2mMLCToYQ+I/sRccmtIDNAHoKwJT1YjLNi0ZtaF53pstBrTjhV
FjhKISCCRADJRUJUrQTVgq1Ldif3IjnAbZfm0Wq0Ku5OWQzMFNl358XrqtdbCD8yhl+CWVgUmH57
DcIuS8nOh8HULoWgL2V4AxMubbiwvTTTL0NCotoab7uHBndkwaFDYaPSB0Sj5XG/GvQKOiijMH3a
pl2dSdEiBZSB5rfVSDYkDHYQPKl+RCaXDcK5KPSTDqkNgq+QXOdDbBKwDZ9RZrT2b1mJz85EJbXo
6jA70PuyLjWWoitNrgTaaeSmL/VQT7YRUATgDX3IwgKUqioN+XoMpIg/Jlr9GspUwRWV5EL2SY34
gyDUROvBZAm3AA16BDTK+yedj7ixAxWiLiLdv+TjgkMgeSNYLTFZkJJAYZpV5ULx4meeSkR8RgLB
DAhybYsYP6do6+tvT/h/2XX/gcjhTbHzA7zQCZkSVs8PBIG/s+jOP/XdoqtoXzCoIstEoIlNHUHf
XxZdRf3CHBK1zqzKR/UzS6v/QhjKX2Avzyk081AU5SN/9BfCUPoyT+lpQrChRmOPZe6DJfdXFl00
Llwqb4omYMjsbpD+IUulkYjc8f2lpEPILoIQk4VkxdvOU28aRW9PRYjNtKVZvdZLFp6uN0jHJER0
Z07DSU6q3M1S0XAG7BUVdQXMJCau+1as1JUoMAWzYmU65bo6rAeClEkVHGR1xbBxoTTiuKMtK7ph
qjcwnKAX1w0DEJlZENypOF+2GW4iSxcMGzHBrhqTZqHIZa65StAIh34yboQW+R5dLMFtOj169QiA
P8qNlN3Gwiid8lYRzuVJr05tH4pbiv10r3XklNh5NnaKw4IV3EppUN9jNgsgY03LqFrVZnvmDfnS
YCARWd1LOVO4gta48FmQF6E0cStBCNXTLsV6NAKkq+7l8E5uw0vAivtAqzZykq60ESxMsIkfwBWS
TjCctDx78PTyPpvKx6oCpyO3y8SwdmT27nNjcMO+OBm+fpL87ETUa2NryrTuPekKEtVC0IuV7i17
45SZ0WVQFZeZgbhWzowD5cQSTz+B69KS0couToZTb95FobFQQo9su2RlDmRN18O+60vMGG2BxUa4
Lxu9Zf1Mz5vav7RGwJCGFt03A8aIJr0lL3EfxMZu7LyvcT7d9nWy8SSYiXlNKpG89FvDJXPqfPQr
ABAeEa8+1ZCRf60JhxswpmqCd+y6fASeFNm9+FVJ9n75MozTIi+jPcHQF3IOKq1I/Z2RW+5Aoqtj
+vIOwD7vJDTPAil9LdlgkX5o64J1AF25LmvzKJccESPiRLLp2jejzRRpjtbFiyY6WqHNNvPY+tqy
rLwHNunPmTEthOZckKNjFMTLcYLlEhNBudbkU0twqVC50/S1yzbEWd8E0jSn51WLboRFJcoPRS5T
qx5VCbQQGuqVZSUrGBgZOJ3mTkgEtxImt/bza827yhXgQclFJXkYHYZVK0crnuBREJ5Cwd8IsEAq
kogtRl5Kox3IHjnImemW+c1U33pZu8FAcT8ZKFNTbc10agkC52zspq2Rqvdh5Z8CL14NYnIcBSoe
NedIJXb2sqkdX0k2Qnxfd9KWUmKtFRR/4ugMI1cnuTh2Z65KWT6j/+0f2Oxt0yK41+QHrqDdVNWu
1IlfY/lrZF5IAd9TSeybVxLa3b/yUDwX4/4y68DymcHKj0s4P8rGyO4yoaR61LUdTZGlWTR7pbe2
bEuuw1Zb1E2Bs/asxsFmxq1bSRdg1m+lyHDV/swEDKLt4AqT+2uMK2sc9oCod5WOSzHain7iKrOC
nMe4kSkrOWyWde3fWwnJxVrmnY9Jf2nMN19gWldSty7bC7V8STHeK5FLCvwi0yJ3aEBRY4fvzY1e
la4p1nslj1y9sM5yeuA29UeeOX002DnxL6BI7Co3KN4gVynpUROqu8TQ1qPsXVNUL+ui2AtxCv1L
sM67QtsJ+nlHZryRyavc8jcyu6l+WmVptRyzbl1r9VIL7kdVO9VNjVmjTlb9IN54ZXcgQuCWWfCT
ZJLxU4Q9ZW8Fna5ZglTS9DzknP1VUxcAPoq16m8hdKvdzL5R7VaWcXZEA5hC1boWLfGkWBWRPS21
I/WJUzEktnUpcQfpcTRHSqFp4VuGO1WrksuXOh9DTncji+yzqsp7DbzJscTJY5sb7xAobIiWNmzC
sXdFlj0XWGlY0D0AqPCYRFndVlPn6kF/CbGwXySm1C1p9IZOXCTWrZkVNSt/cW95QbVXg6g4q5qk
dGpD3LFRPyrCtAfbzj6oF7AICJ15bD3uVmZMwUoNSSrHgehJyV63ANWadRvtIMufz6gTO5ckLg5j
nfKjdqFjYW0k+WucTZeNljy0eXeoASLsyqCi/G4yca3FUrdvChn7JCFuB5Unz4WW1vKpHxXpIIt3
eM602ksWhLEt+kh0/PA68PUQTbifcO2W0soMDbe2znorfEiAtiB6SCfYbJDL/XqNBOu8ScHHRWN+
LaTTMoZ1lTB/22UrIQakFmH1aIaYeGH2/3ZdeRrz7X5nJaK1xgtMnmaZL0s/vGXNT5x0vJSJxCb6
cZWI+U6OzLsy6K5z1RPsoDKuq7CEusSXFZPJDkOt3afZKUxBIsihBzVIo1NRp8O2k/NneHJPU6tc
AdbZZVFfOp5PhnAmHokLB5kkiXeFXngPRQWJlpgPuwm5O4ZtRsIHMZNglTInB9LjBOwG4NkhjWgy
bpC+rRDosKES04rehKQvETDfwghsNoIS+RtTGs6i6QHw4V0/8rdkGhLRKk1NqD6YNbJIeBYxLKUd
qQvCtLKysl/EvjLS+Jh8wp6SQ1YQC2VBh5pJFl033Ymt8iqMZWVPkoXUNcJtpim+hwiCvUY7qHs6
P/s48a6kybuPe2+OHj50mXWHsvCht+QTiixXUZvnYNiU8oWfE/0ezLReHkpXfUkLLBJFYaFonQhe
kQ2ZnIvhqs/1zA4KAp2FSGDXH7dwuYZeYflOLpXEH3jkg77sgOpX3VSu1ForXW/+xBKqc0e2Es/N
E6k9awKTe3psbrISCAARVt4+jQLFZnLv78MgPgt1nt+d6dOS8Gh/CGrZvahCY7gmA6vF0DITAQ5k
2rEVNlujCZ4znXwCK572GC7h/k0h2CIp7TaZp8X7oNbjQ6qP4ipUpcalyQIdtG5MwpkL5KLVWk4r
KNESn7JpUC1NbPB0c4DhqdarXs9WiSIojtjeFcPXMlT3PlHYTmp5J8Ugmk8B+kB5obFOmVdCYx3r
pNoMLCOK2K+rGr3I0FQ2YWYHP360craEYLbapayNB7MvL1GkE74tQJYUY+EcarW/VIr0it3kdmR/
ZgZe5XRlF7iFkl2WQ7CfskhiYWsSeLxVsdW11txlDWl9TiMoxqGA2n/G7DQ5ETfO6jlnE5JZaKlu
Lo3ZOSR6PjVlW4jauemP5qYPirsG/qyrhGsyDoWLidCJawJ2xslWrCISeab1LVIg31sOCd94Xzbp
qkyTehWUyi0MW2PZ1cLrv6W5pUhCp6DUVgxiipvNSCgF+19aIKXQbkoB8N4s0B2K8Uyu5MewThdy
Jz+3FJqImRwS67/vAP+14foHzYhfbbi+vqQv2but1vz3/6QhqTCPUODhlJpn+982VN9pSKr0BQkr
XWEE62y55k3TX1utedf159ZKkr8wi+CGxXVA5ADC69/YWX2Pmnqzs8JRMPv4ZxE3uz6UrfNQ4k07
vgAro9G51O2cnERhpUTU76cpVgOeOH5j+R05f8NcJvtlLYR7FC2ptkL9MB2Nia7RRgd8OUdmyEK5
kpWsRNsTTQ1mcTmll26kWfp1hNVtOGXgj7e0/oyvZh5PMJa9OL81FWg2dkvuiFQAOssFo3daenom
BERlJn95lal2EEorZqNgueNx5EUCr+uuJd0HRe4nZaAUbICrSHiNk1ZNK0ftAgnDvkhjKKZlJkSz
AxgfMPAh0ZcEOKQKHfW96UXALss6C/aN2Ar9WdKHWbCYElEGOJiMUTrvcsz6pImhrm7ohgZKZo9T
BSK7GMs4fzAbEcGbGeiKT+IJ+4JgKRlCnNiVEWs04TAgB/Iq6iFP7IO2aWBme+jI8UX1rfZAs90U
ryg0NITUcaVMIKRDLRQAskdVlKc3mWKW3f041EN1DUl/kJyiGlJwbn3mpXNnloA5SOWY01KHUYUy
HqYEVvS5NXnW/YBQudiwV+yCswEOj57YPcrQqOKpIoyehtkbYbvsRLwYOCEcbwVJHJiOAH96Pjsf
t2I/K+OQz3t6aOADo6LyUzZjsAZYmzzDyAkmtOUJPk33KhLirgVLaxpbmeZ/VgTBtUAAj87wmhAw
q1v4SopJxO60ZlCafVLi+gAvSzMsfiIBvYNNSfAiEMqUePF0HelmFb6WrSrIl6x92WoKjSpwNMGK
rz2xaB7wH0SANROAnlbWUI2IXpTsSqTo0YYRQZWeGSiceQxlhnaHObtS1mh39WKb9ankr+tAHj0n
n1Qarq2VnPcEVy0a1SrPi7aFdacH1N523evSOQ+fZtPIXb8sTXIR5aK37hoxLR6hDx/lqjBuRT8S
Rly9inqeK1X6JNOILh1VaVUIErgI70CxYh8YIjW5K8RBvCx9nNhZV1hf0fr7Z75Pe3yhFewunVKz
cvrEbeb2oXCpFN3EGCdPdmOY0IlQR62577WhOE+CXr2X1QpmtxzAMyEZIASonUyKa/YgjBuBZ2Pa
y+EuzkTBndmICsnlGwY7yORr2LDmQBHN3fzK3jFfgi9kazSJV13SQAFuZX1PyDYvocrVhW9mF923
2USiDq8gg6vdOObyMs+o8bg5YoIcmcZc1mmd5441aBFUSrmcKcJxlOrLJItFna10ogROTExivC21
kPZCGEqWsjCrvjHdzvLq+JCI0hAtFb0I0juug6h/njkRlpPWvYf+vEuTcpFqvqB/9aN65OsdB6IR
AENrVGbBRBR7NoEBO0yDV0+OMFahcbSoXHRyIZhV2/kUB68x3fCOJrdeXHR6Z52GIaweTSlujDla
yAjI9mzkhlcK82tLwLYGMpehC9RGsovuLAs9/LISO0lELN9MxSIf1UjGzd4EjZNHEpte0Rflu17q
KpgdkkKhKPcFQYxxFcWGG6h5mD2kdRBXW1LW82gtFJMvLYlIA5KLCN9Xcnuw+qC7VfTSHNjZdrns
KK0fBfuyMBmteENVT41deaWevBh9JkcntSiLwm2UvKrE9URQ4nRJQdAIjlWWcrKrMhKPskVNG8+3
la5jmvLmCXf6/sh4i5j7OL1Gg804g3BP4qlRPHyUBACrRY9stB6Y7YbE3cxA1L4oiqr5zTntt+Ng
OUZzhAIPqs/7B5bGlGUylM6zJ6jNj0XQj49SFXyGX5ln7W8fi/NR6JlTa6GNJUfowyx+Aj2T6Mwg
ZwylssbLHbIxSrILStnBLou4Phs9bopff4Q/6IHmo+Jx0JFUgaH5AWOR9Jll8g3NUV/oKBphUOB7
i+CVVWOKloT2hStm1yRZ5KVVAjgtlMQuEEPe/Pp9zN3UjyfPpBs1FFlgKL8/fMSkexlkixL64Gc+
DYHI3/OopV1qjtXm10f68aJBUjG7O+AjEDstU+a8rT5M1s0wlyC5N35mXWmTJ7lTPX6mZ/zxfJCq
yHS28eLhE/goeciMNOpgmLM/s7gfakuuF4GfeXvyYorfvgvoxYPrUvnkSKT4CMGYRo1RnJ55tsYw
fWcyNQt6+TOL0E/OB6LEjMZEzTy7eN5/aomuiWzhIou63qP48VXyBRrPbE5ynDSfeRJ+8hXps72a
O1sHRvRR0gyUWO983AqzN+1OEDu6AX4cfnId/OyMqEOR9HAN0Ob/cEaFVipCqPaWPSlRHthwfZt4
F3fZRF2Vwy1Z/PZlp8PAmV0js3tEodB+e9npUM/mjC1aJ3rdunIF+gNr0WchxPObfnsbgdrEx6Ez
HlHniLCPVm4DtSJICNWyA43eWd3RR9Rbbu5K6NptnonPvz6pnxyObQGTmG+xm6r54V4yGlMJi1o3
6EkL4e3A1n4nJJa8q1orPyjjqH6CnPlxicT1TKMNZBarMUqs9x+iP9GdKuuRxroV6HbS+A8Ia2jf
d9Jh1OFzy136yRF/vEo4IkATHvgsc4ivPxwx9BUIyBwR5FnuTkZJx4PPge5h/Bld8qcnNy8aIEsw
Rnz0Q2pqVnfIrw2b6hvid9z3LgGk7ZVhMlXypSi8NuoeWcGvv8KfnSAXP3fBbMFEMP/+BCs98VlB
WsNG8tetBBK5lnIRl25dsN3/9aF+vK3BqrG68yuzNb7I94ei+Zd5FL2eLTEX24WCMdeZdbf+9VE+
XpPzAw27AX4z/sGd8EFsljUmiSVGyjWfdMFjXMUC7uc0WzZj0h1TxjDuf+N4BshEFZv8vAC/P6vI
85PRjJjWWQZYjUBFSdUipL/rWFZam/ZW+snH+ON1Qm3A4BSpPA9u6aP8MmwnYRaum7aEgIyRl07p
LQdGfKWSkL3Frss8Z9RLgo5+faI/PS6rijifJzatDyfaDJ1UjS2hJ2WfqldJMUpOlhDVkVVa8zTi
wbwUciRVvz7oj9eMrOONBrnBAw5D2IfLUw2t0RBqspfpzDLjqBNReZTRynyyOv94FzBfQY6MtNNC
kCd/ODcamR04R9liskYkBg7+Z9agfBVZRCX/+oR+eiS+EhouHAyr5/vLpYvEii4uOu9clGrGTDT0
bHWqYUaAqv/MaDW/7bePA1jI4Ie4SLgRqHh+sLHqftVKOqqT3EtWcjLpjlAbT72v0MlTik+wQD9+
VSiO58Q/tP5gRD6yByIjr7xJyJC49J3oiINHq1jLrU8+vx8kHnM6ocyizBnhckAQ9P4DDIJiSILM
oJXrTb23aPWewVk7yu240IU8s4hLMvlMo84I7pirVCDnRSK9bEUIjMIduT20ma2npoScZuJnGIif
fghzSQGgYOb8fXh3GjtNr1Y4a6PQS0f3mOePuvcZOPLHW5G0a5gLPO1xrrD2vP8MTES7gdkyTgjI
aN3nEHZOvohYTzLr4nI0mvIuRCDzCeDrx1OD5wDEDzsLfkXO7/1Be8HwWhhvpl3zsa4CbUwXtZUE
n6xuH7XCEJ3IiOYhj22P++Ojj9dISM0Thlq3qzGrnrRwjAU7TGI6USFhxOWiIspPOARlBP2aBHjl
M2r6D7cMGByUJdRquIJmj8T7szSmOkwbveD4xC3sW3+ibaFWEnqNbGTaOzXhZ2bs+RXf3aQcj1sU
4jxFNHakD2tPa3lFGLDM26URqNm16uXeZPPs8NXNJEW99cnz8YevEbWxzsYHry+GPHiM709QLsjS
VMFC2FJDtrDlYa7ACf7bD6n5KKyoFPEQLfDFvT9KUvWdCQNEs5M4rmF55tJKi9XakXJZclCQFM+l
p3WfrQ3zdf/+o2Q9YJCFCg2eNTXi+6NmU+OhQiYrJbZ8VG/ScBfq0k1mGQczqK+0tHtUkWaoRncV
5Kg9fr2yS3P1+f7oOC7wemGknnlAH2+QppmaXhoTjUAPrVoKKrHwgR+1Tjxpw0kvaaMZZROdgz3o
VwLS4HXraEzenn/9Nj58v9SPmB7nt0FFBxv+o9ckkvIMweSUOpGREV/XgEylF/6bxoFvR9EJQpj3
t7gx1A+LQRL741SExIFqxI87YRlAc55i6ZOP9MNiAKIMUirfJCh6Sceh8GGdCzMZ16jcV45FvBjB
oZ5uPTR1aCaOICvViH5I6yO3Dkr4RH07JtPDrz/LD7fmfHygC3PJQzk+86rfX0+a7BdmMKEHZ6gr
XPDk6EgKVPRBdgXGv83v7Ug5Gs82jKSYzwBk/QBE0WmR+dmgN07jM4aI+egJYYyjNrV1ozc/w858
qxPfXK4cbmZwcbcgwMODrn5Y6QYGxVUoFZ0jKqaACl/qrKy39ao2+lVHMGOzbSOkltgAKn28Ki3e
0JLwFVNY6VYilAe1shAOQ8joOv2hEnGnL9QOtcDCkH3pqtPzNJiVS0aBsT3riQ5DAtoaC3An4v2Y
yJW4jGKpsFyA3GRQ2A2Vc44UQVSj79/iv2aC/9BEVu9/nplyFb5U1cMfzy9/ZA/P4csf/8Nv59/4
n2/HhN9e4m9FJhRXmlYUFnOrZ97KfB8TosiENsZignicwgMn4N9jQkX6wkYEIJmMsHru1nAP/5ci
k26EibSSjgcXmmr8ztzQ+Pbof3PBylQEvCd2kDwnuXI/kv2Trkd9reGbJbZgE4X7slIOfpE/5oVM
nqmcsD6gLVP069Yzt/Qpt9jgz4rITtR4B05DJztU/GoUkuEIOpp0ZXjxGV2Mqb9X0YehDspNz5XC
h7qR7xFFj44a5r7dqWruRF3z0IWyU+LpiInFnep6n2mEgkIuc2S1fEDFKcvr6NKKjoTmVcjCVXss
XM9c6rmTb60C1+pKM7eleTo2TFUMg4wvJwj2uPHbVakuUwV1/tJrHFmye9TjjTtGtl0bZKcxyyDi
kiH6UlQXRXuy4nOi9ML8wot22GnK3NG8xTwRjWlTrOT4QAybpW6Sy+QyWmA9wB/wWl4r4gWSKtEm
jZtflZhH87RP3MTVbgVvMSJwu0ckVVzSRkEWfiVIDoktJYGU4UsgXWSXZKFelckhF26YQCDBn2wE
D74tKLkz2YlcnJXRSqxMZm9OLQwrUgNnPZcdpNNikwx7YBprvT3PBQxFbtkS3S3ZSZY4yIhtaQXE
vpEhwzrt3fgk3Av345P47Z/it3/OvwYPzev3X4MH+al5lZ/++l/3Gj0wIF6pT92r+qSxPKGukFnK
RuhBrje61qqM9zK5zKpFLCQBeEoL8mGbFOl9QgSaK9IFlPOvCPgm4HDsqe+SB1VxOpRk8RX0r4tB
3MQNcagrW3LyTTAtSQrv/ZVVAa84wmWXNLcPFpgW9PxYlc4wHVFgwJngtQxpxa8tQ8b8aFZrgznL
xOCOiGh+yTQ3EJagA74OjokYqEpsBffituSnZxfj5eAMld1atnXfOerRrpb8PfMhV5eEdhr3q7Ra
RwWzvyMSRzsYl4q48lvHMBx9cElWHE+cZ0B6GhavZkEEdG+rV+MpePTQXNWnlFDkbDtgX9p5xGWs
g5Z4x3qOfLjwhSe/Pqb6Xt4kreuv+PE8uBmGi0G517LtSRfdSLjjUvVV1nto5eSuLoDBOXOgrznm
LihgoMwQJOeI0m4Tx4sxd0J1V6FmVYZT0K6VbiVOqG8WpbDMOGF0zIbdlGc4ERwBgYxT+CvNO1O8
s2JP4tzgkgrY7M3ze40OrYX5NHCsY9Vsg2Dp59zfzihf1cKp7maoFN39ahGJJ4aC/WtwFR7OFu7C
xG316pbwiFBLP5wJthba9GMtJ1OdaXJJPS9qpElOfYDfVzOZXFrKvkKNcCUcu2DJK8rjUvOX9bgc
yEeek73lfZy+euEtNhM7HjEQ7ntHJegc21jNiFwVEWxqbPAFzdbAQBOARNbqLE0UYXQIayvYJQTU
S+EjQXmk324rpMDNPkM2XsR7i22sxxCV92Y1y+IkPlDUhri1blAKlhdp+Rpj9vBHJ02GpUFlcjFR
PAQF1EZSzEwWmCMyxagW19lziJCOytdBB0p23Jyx6iCT47/N5yOKBt4a32hkDxtiWxUGQI5k3Mfe
6ATGi9ULt03kJto6KTajsptJhklhm/5VIN2qpsaZrjLRjbObTLwRk2UBsu1gPsgRDeiAwFhcO9O2
T3bKnNBsLtmw25nbJidxvEIMoBZu5+/bM+O2Zz2U7Pw8PbdEEBM2XDfh279kx/asPvv22/ze9z8R
WV6J183saV7QCHb7/n+tduqX/Ax2ZN1vWBin3XQ7kmnq2zEzaMZ3C2CgKJROpXpANSaNj1z2QIWE
4bFOUobUB21MuJJuBXFJ6lDYck+VgOeIlkdpZSciueOoSIULoxIc39/4hcDuMEOluqlxX1maYfcM
wc1xi689KDaVdp0uvX7Zm4uYJnI0tURzevpdLbKuUt0VF3yqGY008kVBfWn4KLNH0/Y48oKwz8mS
kZvCOausVU52cmsz3raKu6TX3WSR4VMzCnKGbetB30ePbe+Uce2o5CLmB92/yXk8eszQsjXFo2Fg
F3KnQ4ECXXVIDh3ku4x8oYadgt8JjHeHZWhy7yBgMOVpOcbyqSFAN0VwIZQPdKyW2Vbjpg2bW1Ub
lgUwEKvRXNnAJZB7btIXr76WOAVkL5nmStTmNinQi1i+9qT4kQf71yhhMDEIg60iYUEAtKhajNTQ
Mb1Wd0R1tKfpXMwZzvud41uKbbaS06rSps70pZAUuzmqVRvNhSKQnpBXy75/7f29WeNu6Fe6ThZw
KAbY90+CAuQ9QIxrM+NeqGN4HmqZuhSItB7CieY9kClbqgndtY7pcCkhYyQSYxnLKga8Emq+wSih
8FO77yZXoJ8rDPeoSg9xJO0JxTwayXCTJvqznKEMVI9B9t8oWI/FS3bZVC8vzdlD8b/mWvcpL9AO
+EHzv9//J7aWP0vh2YXz7j+WWRM24zlV33jxUrcJP8oL+S/5/Df/X//wj5dvr3I1Fi///o8nZCDN
/Go+uKC3deSMcmT888+L0f9I5vS+55fkj1We/J///NkP/12GMsich+FgD9mU/FmCal/oWtB5Vmgo
0KB9W4IqXxjQ6FSstAUZ6M1Oor9KUHL7QBtT0wLn1X6n/GRf+X57T/nJYoYeHZID3Gx1lsq9neCF
RSlotIxEp/SsyS5TXXUSC6gTkQKbzkzcSIa2bki32EVOlcqHiuRzzI0z2rLqMm/qnZbq6xTMFIlp
R0HQt3mnHgCs7sw+viFB4SAG03U36ANPQWOb0CToqnotxcR+Z/LjKPrbShUvchWAhBBbmQM26Tll
DJZ2GHIU6VU3Z9tLnfarJEGAnUfRoxHH+gsO2HoWTcnS9ZBZ7UrTSsx77Pi2nWk0iP4lZTMEDExI
JW5vmrjUbEVOhntx9EiTJX/aEVCwnQf4ZuP6wY+L/AgKkcKi0J8KMRwWRHEDEKjqdOtbfedm+EaP
uBGDtRrViAUKGsbzrA7rgRIlZNhU+sUwxpe+qOVPWExnSy3ICkEW1UMTtRqCYSUjvQNWAKkSJcHA
cWYiuc+M2zJlFRwxOTmRypMsNROIn1qFUEUsTjibN0o0pLYXlfHKaKvLQmbV66ANPGmJt6xy/g6b
222c1v65lRabpsQSkbKqMltwvDxeWV26TPJx03c58JVgO5LwbcS7uo93ZoQlRqmcKsV80GxyU0FY
l9EHyG1Tmw5hWNrFSK0VecHN6Hf8hfwQqDxtrKphC1LUj5pvuJncnvjqvw7FtOwL35HMO3SB7mSV
dqhmmwk3DaWQYODosBx66QQeZYQoY6pC4RNZ+l4KBJCtQ3vKyjH7WkQ6n7DSGTgdJCR0T7UyaYtI
o0KV1KLeSHIW3yizsCjJvAOMtU01JZU7ZOL9AJT5ek7EJutXXA9eFB3B+CpCvtW86EXtdiSsu9xs
rhEh/hDkKUYwoV12qIm4gJ+quE5OlDbaum7DbQTPPfZ4i2nZCZBlmEAp3ejGEsQ1RcqeuQ4EZzLI
4OZtxa4sesUuTZJj4hmI5mR2PXWp7QfIwRtFHdF3iUTLG2XNVLLxj+o0ZbYfBwQ4W/0dnW/D+bYQ
/atB8A+Y5ARwzlFd/3xhvmrTxz/OHsa8+mP84+wFp+Xbdf2/XuFPLbH2hc4uNI9ZrTOPAtjvf1+h
Ne0LbeVvDSw6ZThVWIb/tG2SrDq38lFpAb+BnTKDxf5coec/UmCnkd7F+0Qeof/OKv2hYQjbQp+x
Qjw7mEShD/jQMJTklFtJw5ttiI0Tt2pt93lwFynxY9oG2NWgDrmQBN58XKfvHYi3MjTpQ5vw21FR
bKnftCR4WT8cld8IdSLOtYVUNLndkKxHdwEb9Bim204ND2OVU1vqyipKkxN4HAN/CpuvuAquI1bk
Bc8cQtqzSHV//7r+/62O+PN6+2Vf6z8e2z/O2pqq6ntpsnn+97+udH7u7+sUtjSlAggvFFhv7MVc
pyLYepIVsAnT37Xo6v51nWpfSN8ggkz5NgKZS4a/r1P+iJchZYLHFfcU8vi/iqk/L5Ff2Yu/dY7f
9LLmkFVGXMzwILPQPjfmLv4bDbzwf9k7r+XMsTPLvopeABnw5nJgfkvvyRsEmUwCB+bA24l591lQ
lqTKGrW6K6Iv1BEToSslM4v8CZzzmb3XJiMdBwhxuE2fnIyF6nrJ4jAluJ7mTdfwy2V5NFnpvUdA
uLLa02FElIeQGv+bhQnOWrXlMCf2Ua486Z3lVv//TKQU3p6Uf/1oUesmwzsnof/efgyfvzxjf3+4
FFv7tmkwyEcASEct+o86dfsj3ldOs233suXU/OMY1JxvrKZQLuH+ZmnLU/b3x0uzv7GuQiBGTMpv
E9Y/8Xj9YVTKXgYKAwoNCNabbeP/AWAO0LxdJNMElYylcy+IITv1eCArshNW9cOoPX3w8QjHO4jc
w6UkTxQCC1Y1089HYud0IitvrbmNj4tYzWd0sZ0XIF3sJQBndf3IdfQELPsHOt9Zuv8JxeyvsoR/
vBx895TsYLBRR7D8IZrgD5W2gglTXSrIqelgLe/Yp/X73LYW1Z+9tQII5LVP2sjEpSpiXF8LLB5b
DLtFnUhLZDlnHvEsMCJRGFuTBcaxjd9DyY3HJNWiHHv+FWNsZmO9Mb2AyljYvK6GcjPSG+4clq+R
TTD94GelIl/WJMQtmBSSJB6VJLtbO0MRHVNXHfGIFyJACwMHpmc3DM1GZT/0r++WX6+Wnx8FM2+I
Y3wenGR/WA5rg4n+3IY8hA4gDuqekdowqyisiXX4+cb/bPj+yTX2q6jg539qEy0g7uHu5IT89UgS
cLC0vgQki7+mZeZcq6dOiZneeKPrO13sMFuUt3/+hvovxtmPP0i3bH9QqdTdX3aD/HzvaUF/bYX/
LTtjVCA8xwbCGJedNOfBtrj4j8ux/30X3Ud3T1H4f/7y/KPrf7TyL/f0/b8cRP/0n/x794zGXjUo
tLYQRCRNf6vPAG5w32lbgca0hWfqd0sc4xv9uwePkr/FLnBTPfyjg0byS9+NxPOvlZv5Z+69nxLN
f7zb//Qb//3Fx+/YaIuy1YKkjC2/taxDgiU/Ahq6HkQv4O9MY7oHeX5pFcptZo5PTIfCIWEMZJnY
4Y0099sBg2ZrXQ1j7jvIXgavu8qbrnhz3TkORsUkZQXVjY9BXN/TUT8bLW5fUZBrsGj0yG67mNcq
TtIoE+tXYSWvcJnkblnd6UIpYmZwIN3VorybauZrJeav24E3PHDGyjzWWlEHXs+0aZlkCDs2RWro
CQZ4Y9U2d61OS57OGsaqQcz7BSeWXzhwCskX3VUzZDDJNLN0zZ03wuXI0vrGFAz7LWIgfZBkD5Vp
vKetuJKlfaemGJYslTycxsXGkqVXFX7PtRJP4OxuceReIES4TIW+by1oHWXeDRA9XOyjlgHIO6vX
wNIzemnH25vqoEeyUy/xmn7hXAKFkWArBUByUQ7rxbKqQEhMlvnl6A4QKtQfXVq8d7F9laRzx6IL
2odhKjlOldbaASOjIe3cI6ZcQPjA2C5kzVhQG5kZd/nZqJM8iKV3n8fFsfKwt+vJui/7av7Rds0X
d2QXpFay6UOWY69hM88JM5Luex3PxzjHtaaHGFAydD4+Q5doip1rKYqvYWkRx9RDT2dcYnVy2vra
XtHHDgUj4SwroHykKiPYLum7o76oQMpaxbySLWsattrt3uQj9IfOZOyozoeq05z7SftwCEEIhrQT
p0Wk92mic9G4sqx9CzIxvKfYH8DGPQuxPpapw1FPtBQ86Thq5FzdLPhrLvp2mm7Wzdc4KpNyWmX3
2nWpty+JWHOd4vsojWaHIwYGnB5HpjU6JyYHGYOODfqmLRcOII29Ms6PXb+5v3N0OoFes07isq5w
5dZ6cfCc8jrPugd25hGzP3YcXFTtF06sHbiDIDMIRgLz6HeDEQwyjcZa+GlSHyvWce3yhmvZz4eG
DYgddHiDe6ntW/RzY1mfm0QPpPo6MmLxsjmy2jJSYuIacSCS90c6jcXLgXPJLfZOe6Om837aiDC4
VK7ywfULGyG28WQK61KCrYldleWgol07pqtTWySRCnhOjhBJH/8b75BfBqf/HpNSjt3/+PT/X8XH
H5lJfP3Po13XvsH+5nDX4BFt8lFu8J+tt+Z929JKUFptXgYDOfffWxqTCSilJlBoTBtbhPzvjnbv
G3NMTn0i47bNPX/0J2rOXysVpgGb4nqTDuAOwVzzR11ZMzSiwRWZBFv4DooPcBe+M2ZKVBU1PJHf
fSj/pFb5yTv//T2CiBw+s8lMFjwTYrM/NFCNBdUugasY9G1lvqxeLz5UBoYkZ3dDdekq5tDvJlci
SK5KffpgGwd9qUh0sEYZxtUDYD1kdsBZsus5XpIiStJu8MAI1tmtOWDVCNPeFtjeSB8/d2ZfVkEp
6+k4DqqUgfCAavgzHcBLTuZ57Jv4W2dmjXq7BEmsVbAu9Kx8stKWM0RjXHqb2211A7R65Htp2I3h
aHHYwBH/NEI7cMVLG9cslMSgSN+yBgyInZlNuF5FXVu+2krdC/o81t88g7TmYFmc9KlDJsuengh7
PPayBIViWcq2MVR6owyZ34A3g8I4XiVtUT13c1yeq6nO7hJoSdkhMxZzDAj5ruFSTg1RmipYVMVX
hqa5GUdkPJHWL9r4I3Pyxo56ZDpvSeVZ12mcbsIJ7oEXtxuUxR/bQrd9r9AnFMarbJ4AxM/ioHTl
OPpEAi+3Tg6ynogRHbqkWyvNq2568bPwSNkJmbgXMK2k2oHlVFeuIDgK05upim5Ttmvus76MswFy
sS8/ynIR064yF67LoYGEE3SqC6VrTjztdlKS0jiYvdVZ7Fe14TabDFthszaUPWZG4bIXdsxR3U+z
PQyBnFr3zFNbQ3ZpF++BviSteV44lvGh1ajrgW3Zb+mMDh+TsG6+K2Wn6EGxZkYSwXFP2x0I4OZm
mfrxI2tBarOsX3uOazHMFkbWbmx8wr/0RzJPwDXk64zrtGnWdN8n06IG1TQtj309MeVlQwWbwjbt
8RpQHXCfbizREsRpZRFqCbdG2kyv9gY6qR+CKG0ZmfhL2a9NTnHhtukEbqN17U+MwZnmL8WiPsgE
A/oWHdWyz6tHFsGa2nZsxopxeDGn7arSl5SmyeAq0aOCBJA3Lvu58ePZhvPfVi3DhaRxWDqbSKwt
PzYnrzyWBJQTHmoWSxrwmCgfLlDPNNQVhbR2njoKO5jdQNrVNM76MHeXzvBn6qbKH1KluTdai8PB
aGeKLs0g6QtTK+YFsrwkC9CumeYPd/LwSTdN3ud+DV8wj8bVaGBbKKLTfRVYae4PWt6VPkC46csb
spp1nVvwNvNtPFjGPKE3IfnBiVgPmYZfKQsh1ZO6eEqwpdxrO92bhoeubw0cDaLBjwxCIb90LCyO
OPhn96qEDJlG6Wo1nxjlB3BHsTaAd2y8aolaR/TvNeECtIBqAiwpdafibVp6JoD6UMdtGAvhJJG5
JsaPySD//DKrF6fbzXXbVfs11YR18pSVLTqr0ynSySqUO0s0/fci3fb4gCJV4xIyO0ajah5dysg2
HTDSduva+qZd2G+rTS4DmKdWR1PkLE+O6NSHuhjlXYJTH0swFpgbyyssLVobV2ezmRtOGf43Xr+/
rC3/p40imc78i4tafmJr/qUr4+t/XtTaN8dFNEkzhYKcoeE2wPjtoqbPotHinkQ5yfxn0wj/Nnvc
Lmq8gdztZL/Ccdsso7/1YPyRiR5++4e46UBm/KmL2mNsVf/+6qS7d7Zn3tmU2ZCq/nB16h40PcSW
mR/Hlfohxsy5Medq9hcK6WBV0Zt2XBfHmPX/4+gU/WGL1nqMm/qiMVRUT4XC5h+cGl+TlctIhTe5
vsn45GluuVCEZboRunkXERprymwev5dq+wbTfAxHZbmNeUL3jlEW0Tx4abDqVX4s7HUIsGmA/krg
B7aaeGtm97WeqI9lZZyXOX5U7dTYyX5J93HTnjW3VDZQ2WNta8MVxsAfMZdgU63QDFFukJxQPjfL
OEZdszgnnbzDvaH3S6SVGplKSuf6vTb3301FveNbKS9HsONTNbUA6eh25DbUaetFv05WV+xKDTGe
5MULaBq5eyd7DGOlgm4z9ece2upuYTYSra697vqpTaK6Mj4rc0XHgXDXz61yP7jp+JAV9Z2R1J9x
rjyb8Gf5pIX1pYCgc2eRPsR5ax44hA9eRanPkrcJ6rJeT+voyp++xj+18nqoSv73xwnKL6/sf202
s/9RXb2XP7o//lP/hsX35iX+Fy/1wHn/66hl+wu/vdXONyZx1MlssVy8aLyfP19qD7oOY0VkqTqZ
erhvme/87aX2vjFn2XJfMLX8Nif+20ttf8PEh+AbvwlaV9YBf6b6xgK4vba/e60Z3Px1q6FhgNiW
KNYfXussETi01zkLVG+MT91QBl6BUm1yXmKUeDvDaU4eIlQkaUatHuCY4vGf3xyBQ2HUC3srBNMH
z1qGBb1amj9OWRUpDU878pgpfSCGE41hau1jFJ9eabC8FpYdeDkdZqHD6xQP3WIAYjH74wgMr+XS
tasUnBmVGpKeI2t7X89f+s6qLgwP5udwWnTXl3AcfXNu89CkWKmSPBTOKU+v9cE7zjaaSlqNS7mx
CfL5rqNKkOazooFA8xaYWM6xKVGcFup6bdp5gVAfxnmsg7qe0XE5SqS0l+Rb+u2qhGXO/KhYXmdt
6mma832joZ4F2d5KFuxd/ALl8oC4NfXnbIgEoto2easkUuHppNVvG/W7Fu6LDXoEuSUp8Awpa5p7
OT+PyqCHSKaMg+OV4dghdets5HyD+tgAPyVO73HIze8rZgIEh/ljBT0PJZPwcm/novgrOiS5mawg
s89nL1cOzojAQ/N2g5knp0mndvQyBBXTnTHH8Nnk/OQgFOjcB8e7dhpIf4rlBkOpBRzk1y1ktUBq
5bDPZeqvmZPeNpm9a1P1gIoN9mV5oc5v6Zh5t2SvqE8QkJsHTRHDpRpXT32v+9QVbwk/aKeqL1pf
I3zbKvb61EM3qtr7LGXVzwwEfRV4wjLtN7Q/nK+4rQ4FkBbH+1hd5TLv1nNfzGNYo13u1ulEUPcm
hDOOG4p5dBvxtIGu8ZOWDHXUNlLd6qZd4qfJzJqPlTiRH279HHMhWfPyzo0VJrF7AyvnptWnoGhu
uSk3cLjP0C70jDkJy5L+oqzpbnx4URc6MStdaz4Q9tc9zYN8XIq882cIUQdRLdmuyeAj9SrqvgGD
EpjWwDOM0JHAMuUjiOFo0i7FWtzqdn22YwXFCTfkNpZJM+8q1lQ/LpMQAcShzKzb2oufqoqPFC11
np/MQkcrXqBgtMHolceNn2Qnl7V9jMEIGSWUtdQ8zEqFnHDwkT48ujzclvOZJWVQVeecSU9XppVv
YK2xzpbOhmNEsmajq/O6Bz317kXxfU3OyZI96ugp0gqpUQ5mbjRDe3xbyw+vu7WZmRop2tJqPyBC
T7WZxvOMmB8ma8X3ry3nSek/tHiDVzUA8NLbWOf/N1DwgYwN2g7iYAKDSukC2YjHZlFvWgZhy8a9
X83dqhe+ZqNW9jSmng163lPhyuLCAzrXePVDYye3NbqcuTg68agD0tEOEHvsICF6wdezpsa0v8ld
jZl2UfmahSPOlpvdaHl7aTTD1yTEW9kOabQu2UuVrM4+TdWoGY0rT0dxOSiigadoLd+1tUle1rp2
b6eiYj4cyz6kVWfmaWgPqTmOJ5qv7hqBAADWRpo+Q29eLZqQIIMa7kuvvdE76741qrvcnS5zr91n
RSa/cvzxT4UzIVjHk+c3ekx7kfP1is8vDMP8XZ6IndWlp0TtDmOqXA65GrYI5Fune+PuZkZRMhyz
9A+taA9F3MNuVu7j3s0CJ3s1yynIEgkdEVz0TjK+QP4MuzgZwIqaCjLnJomS5j2eBz+pJLzyUb+W
xtfUoEHP7PllMM9gy4KiHkbgZn0SjXaSfk7xBKrA0hRE7fS2LIvRJ6sxY1fDaQH6l6v6NoFGu4Bk
EwepdKtIIGwCiap6+07ymDauQ7ppZylh12wzxyXMEpOhXtwD8TSal1J3UQC3Ki5ppeOmWNXvY+OC
ka4KNNS08RHb06hpnnWneckcfHFx/NKWJ6X13LtGfNZdwftcOEHeZPSrt3p2GHk5IDhJO1ScaxDV
Zp/QUO9743vV4ori1UCMZjTnhdKzTMY3OyvTMHbJLE6MU94hQuYxrCseWeOd3o/Jp4wMwSwfnXQ+
FWG8tdyzuWHXiDwEtelo6V5dXtApB6DqX1XKTacpE1R0JoEoK21d4VSOv7jTHVEXUTa1Fzok6LrM
7lLLvmdWx1xVLYBl1aV75dTiDXYDpodhRpcKyB9BPyF9Qr9gIMG0GEH0SVfXcHVvXTN5LYUIk0kG
JPCEQ3dhmvcg3njA1CBVkzfUc6GO+k/p831SzQGrhmvPJq2kOnbtRZe8xH3zpnS81M0Jh5+/9dRD
2fojBa5XFmHqtGGuJFfN2O+dSrm05uJVOPPRbh7Lon1xa8JVOAXPeHsAtSXGEmGHBloeM7yq7WKX
er1zZdcJsnEUzunYbu5Xjf58Gi+UKb/V+W8fzc0dVyYJuSDzGpTOFR383km9ACHrVWG6fjXyW168
T3Npd0mjEyqOkSSzSGFIi2I/jOI8Z81xQE+f1BQa7CcBFY/j0ZMdYvcCpEJt5q+VUj3Ek/wwkQHP
oO78qYxDgsyDkicYecSu6qvxfpDaLs3dT33O7VBPzM/e9p57bQMrJ/3J5M0HV4tXaC1be7fomnIm
0xCMGWlZaCzdQIVIoRSvs80IbplXIyoRTppT8aIRU36cG0IQGt3dAJcrGyZ+GHV8aGbgb56HaU8R
O+RPUea0L5ZRYqCJb7Vm1XZNX++QMXr+KBht1Wsh9iZHVdqvO40bPq+Y663GucazEYPJNrKgGuog
27SY9nh0SCdCagnkcBXr7KtQ0sVaRbmrnasKZXx2xLOV+ey+1X3j8Ok0uEtkfgJ8d2Cgs01szlA2
qQ7Av4sjl5ge5F28Y1OyX0svtGdxXbW6P6jKj9Fo/dpzQg/FtFY297VR3i7KcK3b852SVtFsxOWr
YeYI0e37vOlfVfWrLI39UH2R5HqaurOWvCcWKF1DHid1CGZlOjhNgX0EmSyvjdoyV7tM68vRfYv1
E7HdGm90jP8CV/VUn6zlWXoyalQScbKDh+ZQahLfIBNS78lgA+dO7+zO2E3MO3xOgr84zgmQNPTj
jhnOqkWLZQWymg+TlnJdlG/ZVuD1qtSf22LDDltBZYDhpWO1XPKG9ImxMMX2WVsL9nvgGpXhPptc
OyKCEmxC9qW6vEpDfk7M6UKg6vSddrzK0iP5gee5WEJpl+oVMzMk++b3dmhg0alm5GbVARLaTmVQ
iNrxABSaQPNahI0lWQdVt3auU77NH7JuDtOKkKJFhK+5+kkX9rFICvgQ67wDgf3okpvRu82d1sFQ
5THY0s/El6Pm4arlnLas6VP9ZKzyBkOwCNfSTf22R4HpDE/EDFJ/9FEsYo2BWxxJa9rh230yx/Yo
KJ2ulELUbMtiLeiIH/JNC88F3XYeJWM523ioGlAOsOH4XWRu5e56Fk5ldzKsy6HEUmEVxpcdr4/V
xI+AMTlItmgALzPig02bHBRQ6ipaeTZMt1bdftiuiiR25ndiz9VZAJ8tJOTIhTAuTQFtqF2zaD1O
1Se08jC2aB1KdmungqhCndu2s7L7YX2UJraGlg+06o5G7oXpqoMSrtxLtehOWts+9SbbZG95ttLp
KXf0y0JoZ+6JYKLlzir1zCAjFHp6CdTnoCs6+v91OM9dowe1ORLrANVZsZ0Sva65S9NM5yDW66jO
0nNjq3gf8HOt9uID8gjKanjIuvVA4kxIq/Ow8JEDQgy7ctujrfJilLoLRRt4rz32j245U+sOKmmP
2brPTPwYamKFdda/d4zv8P6p3yld21dbcv7DPQAijNScw2OUe9EZXTAOmilDJdHtEM+DRpoT5F5W
bc3ZgSRwSPRl39SacWBEZR2LLAlFH98zYEluilmRwdi19WO7sqf206qcnGtlmfPrmfA839ZwAZkj
g3oP09K6qia19D5ml21rthva0ts5Q7GpfPkwUqk8z24V3yg6zd5o6PgJ+3m3xMZxbY364AzWw6wo
Vy7zUh54lyeyrhh/t8qk4UCEhqjL9VCRPEYyyxC5Tqo8A7Vghymd+E2xvZtMVaAYWlTsmp5fL5mz
7vQp744Fm1H8USjpEdYxaqlOuRffOa2hQjKor1K0BIGU8qYlVycY8T5lVlS0PSohszaiRuSkEJTy
XUPKcyOypPvUrLU7uAW2ctBxwSQo3RrDWIMJ7fPerZTugq2BDNBaUxkIETRiIECi5yIjWhWopaqc
rNF80JUiDYE7kZ9Fp2VJGTqz/j7qnbEj+qs5CJYr4UT6DvZRu2Q51hpH6p99reFlqessWNRa+p23
uvySdrVsNd9er/smPwIive1UzCqUf6kAoJSPn84Kzt9cBxzbCcsO/Ych8wu52tfO0FBr8rLoA97U
kuqRnGe6v0rYwTrJ9Jo6nuAOmt193/Nri1dpBzVA+N0CfxUvIykJvdq91S08yVa7M2r9sHTORdU0
UW/IawKlu3MOKdV0X1t1OEye8yVFFuYy/9GOli+6+B2LO4jt7673lEzak6F1921hPlhzmZ7iJf3O
VuXdaru3quxeHWW4EwY/vWLq11jGi6hd7fc64VVQRbR4KSUzXPVOr0MDub4QnyVN/DklHICocg2D
7ggEhI2PjTMATCFzzbWjkMiG9blVrWRXgXkjDaQIM7e+UhSFzcp6qxOmdTCKt1pjpJ6oYwUHt7+u
HPZcFvaJ0B66S8VSrCsdX1hQutWO3OxgrdS7juvDLPKTPtenUgwf6Yxr3pFrzSFjz2FTeBx6TC3w
z1dJ8lzI9L6SxVVsdVe1Tp5aQTFVr5+jAEnDxRukW0BGQ0Bc03Ndk9dEgzxFi6syw8z2dOV3RT3u
+px1yOKghlPGw7B2yoXjJl+CMof0sHPRjDdSHT+93ma3b2Y0/Q7bzlW+uKuzY3CKYsXB8trISLbu
S5tB6QZ60PuyJv5Od5IA8j9qkDeR9TcijQ/WavvGdpHodhMVblZEiIRoVoHgY+bDx7VvO4snXztJ
zTir04B5ZHjE4giiv3T28ezsRlIlc20KBRI9RxiBRSnpe5xUub0c2n4mDIAJ0WDoz2vG1keYjDe0
jja79oGzHtPBppRy3vFgH0q3Ow2AUd2+JpSBkQZx5YXvDTmhiR45KpSoyxhrN22bXlnE4/WGQgox
XXylkNvbWJmrQsqZxkPS1cOFUy0ppeh8HIuFBWOa9f0zFdFw4TX6dwbhfq+soTZR+gENYZo2JtbV
uEwzq5d61o6psYirydmKE8VIMTOutTvfktYHtX6y7Ok2A7u3TTPujQbzeaYaywvhC6eJFJJpRmXl
9yOxAkPWfTS2FXnzZ0akEGkJD6mYr0Zh/Kik2XNiTs1VYtRKHVhmuzwmsT3hmEtKBk0NN68ZDYhb
UHEWbYJHo6kODLWxeMfyzLfdB5na3cuF3+DKSxL1E7a72Zivx6qPRtkF8K6ZlsfyuuA3r8DxmCps
g6rY5aVd7dXelSGSAjs0++0zX4vQnYjABA6XFulTbFWRazKWGSbLQnAUkzTAqxFotMhGtrzUhXtk
eG7upNmxdKon82R31R0QfnExEHMZOaQlQgzWEQTNJ5IoS+yZzswKNMsfmrZuQ9YKKnyzNA+VOicV
nFGQL8r5O/6fyEJlf5MNy87ZphTSMelEDlPvhIAodhrs0p1KykMTiZnHvh8T+4pDPn92tyi3jF6A
8/p1WPrSTybql94uEU/hxcQ9t1wNVjc/LqVY3pVCTb5yybhzuGpK5SCa5DsLBLFPaniKQ26xx4Zv
MXKYYiRv2Rjap7F4ghqGli0OkhptGkkh9wNsX7WfGevb5D4ax242vwzyRLELk8ptidu5kjsjW3dj
nNCQec16SdjEs2Kox1Jp7yZeYn9s0rsODKafxNZXj49hq1EMe0LBdJFmZ0VTQyKlAtPq9lpbPLjG
dwN3VCEKElyMO0+OC6FvxiUxoJ/61HCLNtVxbPOzYBF60Nf4LsMz2ujaXp0ZTS0oTg9jz6NfbJ9L
Woi7tlQvS8ebd2oy4sptDPFcxK9dNl/o/Z1X3jW2PCSTtWNZoV0zmLKthDlnsa+z2QJ10Ghva7dg
zc0sGSHCCmtAAiahBSL+qI17sTqkOK7M5FrjZakjZAU6czlmejPmVHfMrsSMfYhrSelTJVQk6im4
gdQi6wtDj5PjsNjWGIGgnSGqkeuv0GgGtOZ+jKHIo0h6VQh99WVuk2dDhc6gHliCeycQVmS9De/c
Yo1qe5Hd6iJABOswWWnOmfXQJU5ocZj13LHgwiKZiHNRsa6xmfYIJkCdSuiSugQIA3y9RBOHDIec
9emwYN3FEI+senGfsVe1vhW7cAmwxqbcNrWCMkD2r51y3TGVJtzHrcGrcPMsFqpBsHN2l4Wms3Ie
wVZPQjWZp5c0uS2Vt4pd/bRFNTnJ1/aC2WONe6TZE1350hecxfjVGNcvV1NyPzvuqXOso52qvmIJ
QBb70XvOeX7mWL0dyuotR5pAwkgc6XVxJCWSl7q/rzguYvzZdhxWqxVssV4AYS7H0dw36nZAe3s5
f2el/9Z58OvjF5vBxDDupsX9kdHlkOp7yocyhCwdbCkctjOc8rnfpWUkB4y29+n8Qy/fC/cFKqMf
p59kSp69doy0gbTP/LUjgaY5qaXY10yhcYOFzBXItbF2XUfboGlXpqdgf8aHbsnuXCZfNdFauVZe
tsDWqkTdu1AT4oU41LRhG2gWOAmxvKt4q+vM3Snps2PnOxpdPjlihfT0LdWNoyzKozLeFBpT5Nwe
Dm1pHgT2t8aybyx57xrvBUQFNBMRdOy7sqCpb02FaKsRTnqbX3ciP8f0bSDgjUizC+yTLUxvptTE
Ydza6/RRmslnpXETzl19U7g6wxvzxirVi5VTr5HiSPAzy4kyladW1Z83YIDdPBOUJNmExNOTZohd
nXzN7BOaPGj1ZzJMp97yvfKpWmY+XPzfNmmmaPPJccFSqMx3+cg6AqTa3p57RB7uyRTjhdpWDIWT
cDRexNofRT09FPpbMS0bOQ/yukmaj/TtOQ21+JxYr6ZwD7LeAnA853Egyxz5a3Ehu2wvmuJc9dex
N1QPmkiZOSmHhuQkjZVySTivE9+LLD7DqiJcmLgHfdllUBTWfCK7W+fid4Ne3jS4olZAJDmqW/NB
DisudL28tEWU9G+DfloY+JKug8zWabF2TRlqzhN7Hq29oJcytXNZX2KFIZiWx+mUu8dOrEclOUkq
5DSLcopFEUn5VKzXhV3uLPVN4RrPLurqNCfOIaOGSOcHgh8uJxEV6sIlEvPsQG4xfJEnoQt7ruCR
2VpDU6kOYv2MjTlEKXlb4O5q5mcX2jqCG58wnEtmzNW0jZ5XHL60kZOxU2Vyo3uobDR8YMYhxRfW
AmTJ2WJVMG0yk1KJ6RqJgyGuiKPTWNfE/yCS4gog+kBGanO25NkqLm31qVMOVc+4iAgXza/qH7N8
MjoWX5HQuQNr564p+VKtuowFIxGWycVo7xRA9H6pPLVahnaUZcdYwpEw9chd90ttHJCGBS5u2Kq9
anWe2wQp6fRqZLdrFy6EpDJi8dEoXUhJHtQQMCLuDQ4WwTGl70xvJaJY+9BW9z5Fx+O35c2mSmRZ
wQrEBS/lOWeFyI4w2XKQQARcQrsFVOw5z8syGVG1DoecFowSKiJh74j90GdbAH4q81N+iWp6Vc8x
mRAYOECxiPxhTFGWMmbC48tcxEqPcVyQ+6e65dFcOhq04qLWGNoWwwXk+uoglfq6T+P3ya7eDIUG
tx+e0So0z9lYyBN6DcpCLa8vCWd9zeeXVV07X+2671UhLlrSzowhZ9ozBGKoIzcNe9Xdlco1vld/
G5J7y7JvHYVT2Pbr5TpW+ZGXN0U2dMJmMDSVeDRNlRHHwTQH5TB3+1lfSBBma7uNfB9y+otm7awI
8HtUgp4p64uloeCXUek9LdpTk10ZekzWSe+vSvN/2TuvJMuRLD2vCGXQDn+9WofKiMjIF7cUkdCA
w6GxI66DG+N3q7uNXW3k9AzfaDavlRXqQvg5v9zW3J+zV+wU+m1veHTan6NnHdPaHN3oO3LI5wwU
1k0fFRKuSJitWGZmmWZnQJJzQmyK49xvE/XVHc9V8ALKfTOlx/zdLWuX4DNk54BQbdO9LEWWrBEU
fkgcOYX8iAZ90aG3kRqWrVGUljURr5LymBXL1Z69X1X8wwc83uBx20oXNVmiRLprRHUDL/DAovS0
zv3hMtj8kq2dosMLDmXQ5g8VJcAf4aJoYJ7dR56tbpvBk2zRy0UgEtL6YM/mcRKwQG3/kS/VOskX
om68p7hEumeH6aeiwr0taPcb4uWUTgT/UtZJDS8hchNTSmTpTZZxJzcO6DRw6MaaxWGgixtimXBb
bawfNfWKtC+jVsGSXuQyOkdpN3wZFv97aPOEV3J6dkCHJml+911zxLpnUWIfd9BeIP4SeBKbO5zI
ND1Jmdnfu8AKD+3SR6eQFUUsHZ0b32eodnpnnQmoCIglHsLyKOR8RbrdoKiPww3NUPgGoqR5sgL1
vPRsH32QvEo3Ji4nAuVIlLZ5ntr4kJWO91Q6OyW9hPH6YUzIrZytcVyVqfddJrTfzLThsHJO/kPD
+whn9TweamSYvLXsVL2zGEpuIbmcM/z4ewR41qlseifYhnOc7wTQ+8YncEiL6T2euBrN6E9b37yP
Y3SwkuA7Dt9dHvoQ2b77ho6TFczdtQXtzC55SENzhCHe0VKyw4xx1K596aR9Ewn5OplFF5A7Tads
QeWOKOgy5cbeFItl7yV30qMI57NTx/iQCno1j1UeFDtbixnhelYU7+jt/GzrgpLs29Z3k43tZqJn
TfJci/dJ/CXNe+3iYUoAL3OqYexNNmf0fBXbljjMk+UFNLgV6Ix6n7+phXUAo0Vsq9YqSoOdUrre
t3b1HHhu9Vw7EKTUyYsHHbvN3quybpuHqfsqWn3Nx9LbsmoipBIjXeya3WaggIXAEqCKJbG7lwbU
ZQui7zyOhZ0gsJ/D7uAtBVx1P5ULqgk3nZ+aoYEj9xGD7whQSA5IwqNV6TkYKvTPPkL7eKuU6wE2
xLX3MZai+T3cQd6YVr61HkGairwxv5eUPBcZL/0nzyDFLvSmPyy1EVsvN6ArZQYZjBz3WvJ1KBlm
XPsEE/EtYGP8YQVBMW2hMn8NeiZ/JincRxOKt0ECkVHgdcgQb1AyX3kfUO4Q0zW96727WFt8tLw9
qtHZ2NomY2xJ5Vcs/My5RTfi03E/E5rgugMtbsGlIdf8u4khvWP0Dp+apr5yNTdM9jY2m2QkKEl1
JUEISwPSFib9xefRP4y2X11CC9CpVgeuRce7cQpOVWM+u8HRD4FM2ByhIzlvJ7HWHE1gPdbgM9eN
9jEhTI73+9jfnGIOvg6VJDDIaVtJs9BETJdvWwOhycQlWOw22zSrifdmo9nrxAL3Vck9nyCGz2IP
Lubi0/gif+k7RcNLNbUQKEuN/Gv5RgdTubPLpfiUGQHZmxawCCp20MQ7lmmVPbV9LPD4Mrrdvfxc
ZMl2N0Q5g0Hp0qUyuh9O1bsPja3cj4695qhRlF3dkcI91wTurWR/YMLRTFT1THsDklDHQS+DnRMA
nBQnu6C1hefaqS9ZRtZEMCbRXjfYNPzo3hgnDYSKynVIkNMVua4Fkzj50S8dEIgBo22bTYi65QHV
sfyBn8bZZ4tFCZw2wVUR5ruzmQ9OINQMUZylD+1gTe9iwEXlGjd8xNzS7kJ0qYCVOgjPBs3tLco9
sRl0hxLGY6XwpAWmMzVU8vL+H34UYxyYfWpZ7CyqsNfGM5V9Mm3kX2byJZ+djnwehjNRb5WEzmUB
mzd1atXkE+cosGOva69IQnwMAPUcP/YAwNSZOMNjHk78fV1kwUo7YtzJvkuugQMbHHu0KvIos8rl
brfPvTiI15amoVSpxeyaMp0OfllE34a8I6PIpgK12XCKWc9ujuxHCGodVUmiXzarX6W5i8YrSCdy
bpxtipyqAqJQ8iZjUBNTYPzvMhFxWdLg6LTB46SaklOzcnDP0DANtBE6bIo1mTL0JXqPADwkzrWh
LpxbmOeULmdKEQ4K2r/OEZFsLSvKHJ5Zt76AbYB/Z8GwIUZ6E7k15q05i56EjmlCVWN2tk02bGua
qdaxoE00qk33rIopfdLsF40rylvGIInoY1S/U23mcaWaOLrqOn2cpJ73CYJJpzL2rhceRK5aQIm1
667TQcdfx1yQPDYG7yN1Ww9+V02PrtuR95+53pY/y+WzVuoAiNSdm1w5X++vwl0g2aGwLs+voz1w
EbgnnuPcDfaz0XztlHIX+cY+ksg4fwn7ENRlKp0tjW48aeATT7Zx+yeQKm1BveMToIJ1kOEmGTND
+JblB5TEdeVrApOgIhIaEX6OZ5XP3Ska24YnIrY2U+REn1SwwtLgydvVGtaXZwhSpfG5PRzG/F/Z
mMxXALkfdQ9j3kZ6L5cBJrnLgWOKaaluopasT1nLeE/Btn9MTG4fCI7lFh69/Uw349LK6EijGYh/
hJ+jtptTw579pCu/v0Ja+junmearN7fzlupHnrHMUDxGOubzpKrw6kZj/zAPwUSmUJO/RXUG4oSx
2++RKUz9zYMlQcif2op5Z8gfp25Kd8kdje3c5Hkujfcwc22xfgSWt4VOEoeCyuc0i4qnIJT9ZfCF
ekc2b4O45V8d0IV1abXOZpmmmrrgEgOjP+4onNIbxdT4KoP+K7no0VaPd3C0nov+LRo9HMt1E5Nq
1IR4AgCmO30wDe6IYMrda5b5MP9xbe8Yf+CRCliJyIeoXCBIH0TgIMsqQYFgks9TPnq3tgkJ4cmX
bwA94DM1XgGlPHvtk1jUTmNIRFpIfsKkzTKsOph0NgaCjLZ6KgE8LVvBFpdUbw6U523FWFQbBoaO
Q4NBpMpbEuKJKyxB8woEwqwvtKm6ce6QDDaEiIYkO8gGE0z+3am4dMpFWOCVxFmt8vSuv2imERNH
jOaka0r1WcVOdJmB/Rq0NRtc5ih5smJjy1qsbXu0T9yg+UHi4fhR5hJxJqTkAyIOjx9kxL5YkhCW
x3Gtm+0m/N11flC4pEFg4ik82uSTNcC6Mavz3CmSR2f28rRtCrROKn3uEDYyYkZDvc20mx465o8V
PzZ6p8S3PTQo6+ZVlA5cljhyxLBp27t7FVhwenDzvgMyQsV2E3YBtj5W0zFzVYbks8cL4Ys2e9fs
CGi+mtTdaFLUfo9lkz74956BOhxYyfIELbUa5XRC/wqjk/D9yFwMlsG5RJFuHnN8Uz/aSfDREcht
P8wEC/+au3qhWLEgNnWx53wrYgumwBvuDOwUf0OBETxYvMl3LgDUyR2GFJe/DJIna6Yljci37jz2
wORj0jmHZRraDwKViaOUAdO0hwRb4lW7gmHVW9rqmKKT6aNgf+BJrC0Aww6Rx5deTViDqZK7SqUG
MqkWSb+8S0dwS7THurdR/i31RMP1DGRBijTq2CKhzt0sDTrWcozMA56kw5RhPNUcSccwqpwTiVRE
To5TdW1aXW3SbJ4fpho5j0nFs4Kf3E3Cyz6SCMfVOmBtPfcWDazWFG6NlSzfGjVpTCsSeVZWQ7mK
qXuzW26q1ZTaBoCuE2cS0RAojk9eGH8FgUeMYM/mVjSZt+8IoHqYbAU/neZCvpqw14c6LMgao9ps
a9V9+0Q/JgcDZWScQqLkTdotxFGbiIapdpmj21IhuuKZsS6J5/g/TMyHmXgu2ZRx3ECzV8B4GLGd
laKv52nJspZrFxJJGeswq9YT0b7bPMicd14mP3pYxSO0ME3YQAtE+lnzrkqn7KrmjGdExRnPwhgs
4/dQzpL+2muhoD4SWrQfacQuT2Ecm19lRRpXoy5NvuzBs1ci7BgBqKPYCed+mi8W7lZwSh+RvpzO
wYDq0HQr2/GR1JZnv8JJ2xkZsE6qZeKhj+71mp2lxIEBJfgJJ+F/cHKoPVrFe+hDLYKfkiqst76s
kkMBkAF7DkU/YdKxLQb7LNwITQ3ZpigwNdh+Y9YuhfGlYw4Y/95s4L9+HS1O/Bh5J+Gbg1HA69qM
kMe1WY6FALxPY0Mup3/OKSVY95ToWdQdq6h/s2r+xUv4aS5IfjB//il6/29zwL/JMHTx6fzfzQGr
//k/ijj9+RfLz/0r/uYOCP9AyR/hqPlH1uDfzQHuH/dWJboIbOJMHMKp/nfaUOD8QTJESFgVyS+E
wgiMOv8wB8g/qBm8G4Hsv/l2/0upC39N9hB/eg/wykqyvYMQs8G/OANIVJ8K8goDjCic5ujo2Eb7
977wz2ow3c5d/l3T0/1j+IsX4e52uNc+oOfG4UBuyb9midAvnpHMxIGI99HJUWMCLFvZF3jWF1cy
pOmecNvRe5d98NP2zHOW6h9z2WA6tLyd6YPPhCEZ0+g6bNqvtTezqqNr3fpt9G/SZrA7/8sve68g
piUH23SAoRiF4V9/2X6GWwXtdTlUR1A+0nQZspscIQniA9rYnYqxM8kOXdS5Xwyr51OekvGdmJE1
aHmd64ousriCDPRUShWw4YU3wQ1hkm5v9I9+BCmCWyRR8xrrr/cNauIJdwSMEyEDXo94a4ke4pSC
9Cb3di1R+ei3hLcd+nh4rcBqNoEoWW5UesBbxssZpvDH5Ha3iRGNxeeuY7UcXghORVoLoFxMAPez
yztr3RuPNlwJl23cKb7g/RUbm8F5bUT9rVwIHR6WAvCpTYhgqMI22iS8mZ+abrCeyI4Nd9KtMPhX
oMP9fXtuFkHqZW9vKTglRSeMdqpkckKBPXufuJryzxb5wa6PrWnTuRAhQW+h6rfuwvD0pY0MstKy
ek86Xx5FJL4uvn4JkJjXHNrrdkJWkTN679FHkeDYLMsFU5w8ZqN6c6aYgteJ92wz8QHZkjcgyQKQ
L4YMdLtuWhRr1kkOzWs8l/bzMmCqLJeBNlRrwIowFu4P6ffZXs3enusnD01d9w+xTcgkm2lwTZnS
yyT7RQdu+VhIlV5wJPfOhjKNZJ+y/a/yMsn3sFt71ACkjnSNHRwDCUK0sqTyz9GMizllZHtpXGTn
tWqp1oV66Fg8VimVQ5DRqA5n239N8xJ6JZdHubjfEZ7j1aaScj0DLOKHq8qtU3iPYCZm23cL/bIt
+HaamJrYTqijIa+Bf/V9JcohLhMKiK8FDul1FanfWZjEv8DnvrdzV8DrFWVGXW7SHXRY1k8LLoRN
GRNHgsCK/ZGApE2DcmodOz5JFEMS7/Ao/qzEkn53I+ttTArvwYPWumBYbfeutrxzgshTLHXxtQlb
+yWfATsTWwDUxIFqN9qL/SvlGNbW/VMjEWTJuK6Ehs9S+ibRQuLs41xl9U5WVRTfhXIiP1op05A1
O3hrDAoOo8OHhGDSL10qMj6cANOxQfykmzq7KYWiNi9k8ENgzkB5Pgdru5/Mzp+SxzooELEH5KNn
pZTAZln82tjTM3LKjAc0LnammzGpqEOaoMTSoRk3xulooDaaEIA4ORhTTtuI1ei58BGZBr0O9m7l
1zfLlgvN4mL86BflPxXzXbdlEkiUeUjU3kVIuWIJbau2P5sQ6rEM5vEKwOr3cFIR0hmh9l2PkYsy
qv5HwRgbOqgYdYHzpUtqton5mo7i1QdE973Wv1DIQdZIHfXbIL+zETgeuqehVMTDW3rnUVS+t0Ok
rOMommZFnG67bVM/3eT91PwaJjDt2Pjhh1LtW4lh/jAnFYrzVEuGWI0cLB7x+/hV/31xS31ziBM/
CBO+Z56bvbKztU+t16tb3TrxlVdQivWgJUGLauZt6wS4EDpZs5MA1eM7i77NVgUbyL36pBsNR5BW
RIRm+UDoWIKRPQxmMNocSV5K4rWr9Hdgvpac2rr7DZjmrNJZxA+BjxvfT0WPVrOrvzY6+TaXhOCX
fffczbazT8gBOpfBQIiLZT9go/9iuf77FNhvAYxzyK6u42tOR/sh9wGf1m42OIi27OkUFK5zxFvS
bgpekJ/OVCH75QE+aEehL2FeAyWodClRXGSxcwRT5U4cemLyoY3mjUBccfCE5rluS3IdYUe8g+1V
QANE8bhwIXkasPc2+kE3gZ1wCjQ0NTe6/xCYRNNdoXofaWGCnHhdqc7+Us/1xCdrqt++7svD0oGO
2HhxsouInX0nFAq3tPiFb9XdpE1Un3091ocJazzYl1DiR+DE9Y4eU7UZpEzc1VQAHpWdZ06gZ/d+
vrDbqDoOrpGX6Sdlipz1rJgP8eRbx5i92VvFvftzIb6WxJeoV19a0VO11SeDQ8e0Hm+qmZJTt7TV
E1VGDlyAOTqRzHJE5NpbkWow7yy7XjZ9QitOHHrsmmUggk0pQYG7JJCP1MIx/bZlQZ/MuEFxFqDp
RYHhSeTExLhl1xzr1O+m9odHA6gid07FCM5Ts7N7iy3ezaAxXB+CBXVfD82DrUteepX8HkHE3mrT
yq3FGf+9GwQx973PCt6Ap5J4n+T6pvtQ75nIAehqB1/EUg7lg86U/8OaEdwqb1wOkz+8uE2lTsks
euhuz99qIKCtlv1nUsbFrZ3Kmly40bkzGieMPfmWVNHusYVA2bVB+W7YzYEeyPDmNKiTw5xW9jom
iHlTTVF2LWw7hkQdQl4T5EYh25I2ZRgu1AGJ6MTTR0QFe7q5X0Nr+ggoHikC+hH6gi6PsnlI2iW9
UQmKtzJXl4gTCE/kiFFjCgDGi4FDss+yfFOYYnxhbdM7q0sRjEXD0t6UzJ87cuowcrjqYnXSe/eY
O/AiVNVDEDX+Ye5h4IacuvusG5E3dJadwAeL6NIUnnPMfUf97gXOlogT42y1iDIdXxv4o+x3Sn30
EStofW4IInlLW25SXtnWRCVG28+NOdmZHqZn9lO0+VFsg7bRoXogT7AnLcZLinVRtQBiS5JtUMZO
V78BoHXD34DvPgK9epG7opwe56Ct7tqeVsC9xleTOIi5Cldu2hDll1VmGFf/REV1gEPPDoPbaAJY
+97SX5d0UodmQe7d+qM6J5Myl3iYsvfYIvWvxQC5zjn+zmaYSJxoZD/tosZkJxQLGtdJqs4jxb2f
1nRHXMcyrrduWY/XMZ7DvUfKy7OP8q8b+2RTVfHL2DrVcQChWy++7e6ld9ci4hUEeA/sjQe4fIh4
/Wz7+F6XlNXZuXYs7wFXQriOOs+/+CGSx0rO3X4JxCO8DjzPRA2NH+Wfgd+oXWCBJ4qkgjJHEdJj
g1vFHdJT4kh4AJ253vTeOK/HoakOQ5Y6N2cqkP0E6SXxoRIrI76MUK5Yj6C+/cH9VdVjfSLnZhUG
pfemARKe4mG5Q4L019jmlyF9tF6QJKthzFe5nTO+J9mTgE7Zpnron+CkSPnwlii6cZJmb0PP4dl6
cc3bsWnOHfUrmU1efyWz8FN5cGXtZNy3NI3le9RBZgfZLNcYSpH76awKHxO3Gh9HXB8poQDoUJZQ
SCwZYw9Ql2b6HEiQhTrNvgpzD5B28Xd5QFHAxoW5OXPMQGgVGe/u+lE55Re/xcLoOhUpkkRZ7b0+
OLlUgb/AelybokV44JptJ6zi4qHYvHdQr7APFcfMQddUG2p8pD3sAi3QLqESK0Uqt4HgJBuS7Lc2
/QI26/3K+/B7qbovc62fFnaxK3qbn7Dl3zFDJF/qe1icE7twLOUXzZCNgjj5WvhTF4KlY0mQTr4B
n0vX0iqYJktuvpGMm13eDCOVR6pZo37U66II+kOqqF8oZ2oY68wlnK6Z9MNSLi+mrqIdNQKkjrcT
xpgYXi/1H7mSdyjUXHVh62eQekSzJSeo32sKSmr1ywrTdKVbbFx3OQUlmvzYOUFvacfZuuEAQyuH
ihrgHpFv1eovIVH0lxxf7D5AGEOMH/0VzXBEMlFeiwApFeVM7Wrpm2rlYahjGI3cRzstyGnzE39H
Zg6C+6UjABAWJtNjtAOFC57HSf9CjIcwfSbWPPME9p2MApgAk9UYeqgsO/tGiCUxfbCloIPim9BW
e5hMOj34JWnkY9Ht4ixazhVODSSilkku9PJtqtFn4WoNYeWFhStNOGh3eEfWIYHRWC0v2njlY5LS
BOJ0SCCIk+tOoJM9grGcAKWuJVupSpdLPk0RYuv6fSmqH3azjBsC+gSuSJDTFU6s4UecA4ET5lW8
uPQA1CukXtyoU2AQUZmoR3tR++saNG4zF91dJeh7CBSDuD/0jTxIBCJzRYjEStg9rFmZjZpbjxVz
Ud3vOLeDLYVcvI7TOkzXSwcb7xKtsTGt/dG0tGJMqJvLCImvTqePcRzkw5S48if40QLQVcMTMiGt
JHW60EXxtJvyutyngf/clkTPAEM+mVz+gN15KbokPvn1HRZeWCO7mThZJNMHF1br61SF6b5hJZ/K
8LWTUQ1Uh123aOabfX/TCYnrJcmwtUkp+m1Z+hGlOJJtdsWoX19k6RyjWRfrzBVwG279q+2X8iWP
7/75KrD3fpw/gIeFG06WBWFSgDeo7AlcTPnNml6e+J0+wvmtmGNwQ6d+YFl3n40gmy4sKrphpvk5
qJFqRJloP2o3Z0uO4hC6Ksf4SbgVgqb7qjlR5dVJGHqzsC/x+w07mzQQVBY8sBqhy8ZNO5oQcDSW
W3ITT7rMyx030DYkqHkvJ0Zge7qMbkEdIXv4WqhnSUbRdawUR5ZEeRG64WstioMfd1x0FS6XdGFz
XWyJ2Jv34kJu5YtXJ9YbMzfsixfOR4zq6qfAE7AOEWadKEbfLDpv303en0SOEk3XybwWktKUmv2c
vt1Rn7IQsH/te9p+bSHj9rCn1nUB3zjCirc7Yep76mKZfC7erH8unsl2JsM1+N8Y4n+mB+WeBP0f
YIh1W6X3dOnDp1k+45pV5694Il/997QRwvkcOtlJBCI45B7Q94+4EYccVzcSJPB7xJAQDMTX/CNu
JPjDFQHZ957rCyiVe/jrPxBFgMjQcwVuXlA5997T918I+0Oy81fQzL0XVN5bcgE2A/L+AtJQ/jnH
lTAFLEODn/2JdxGkN/kcCwpy/OrYC694MCN4Fya8fLXQfIFZxCx9iHUsvjsspo7ezsyWCHt96lC/
x93ovLYJeYF4tJcKk2ZpTLadlpEIrW5gzcEe3xEjGLhFEx2xJ4/9xh2AgzbYkdC1TCFwyy2wp4ok
iHa2f6M/GYHQB8qXt/1QFOhoc6t4s5ghGTVC0kjXVXDXgSmA2JNwO96pKRrAN7qB0ncTJzmVdb2E
Ti+i4GUcE3LkVMCEvKqXiTQH7Pbo7wMx8h/QzhycdHAzFLwSTg+7uLl2skRXWbqtOUcD0jzyLopw
G4venFO/kC92KQmXmBVeI1AAlsUqGm5jr1C7I+trMIgM4AkEj5VQ/D1Sjy633S2/fU6eS2zORQlZ
BalKQNg6zceA/pZlTonnaAj0w5qSNc9Y7brfbcJL5Fz4fO6bJrfQPskylenGGwsTEaTQSu+w+K2t
LrnJ04E+FVttncZmmFShScAWtUy/jb4t6FLriBshgTdAqtiNAerNoYivVtaG3yxTRuOqJzvjZ53b
4qfl62XGfZcz+gXE/IGvpOIQqwyqx4tKAIGhUMmrQHtFi56oJsQgdp7fyqjsbq3b2qQrRAMhLiJR
3GVJ1I3DCgWLewlzDSdreoV9vUrdN9dY1PNlWt8FlwQslKEIDJathZDYJa/6cOWUfvqK2pQjj+dC
v2aijH9UeHdQXKlaRJT5lMt7GRkOgDLWpbUVs//nj7Zt3t4Y21BC2XbwuAwpFWK1FqELWgr5tkNf
4qpzGPbkYLBdIKyKVOicofWQOmmTAghoEsMBN8DgXlAQ8qs1oqeCcJbZsWBaz456bkCDsnK8iXDJ
f6STDbQbhpDU5RA7lwXoEn92EKqXTpqYeNmqxbdUqIytwjRF6m2cNC2/jhBB1dYqrbtPOqz2saqX
x1lwEdk4RvGtje8S7GVqCZPxq3J21kvUJi+WdL2FgsI5+plmg/UekTlE1iKg6Xd+pfmpop9lOASz
YZqwwiGw1j2L5VkjF3KuHjXPE2CUwtRR40SSGzoJnLeggYFb5UPbfXHHpBwIbVhMtA4swmVPgDI9
JUo0BJVo1LAu3YjcmujvY6b7hecNX6ckGO8xp+ToPZ0K96dUpfkEB28ceOySj23OQdnG8Sv64PFr
Ybv5szfiy9oTcVhhEsb4M+7rIcf25RLb8KwGikvQUDsttV/BhHBocmZE4F4RGYnf1O4AGaJifJKp
zdyJN8hbi44KcO/uxGm75WfSCsx5vZ0aXHgO0kMMokT3ySlg4ehs3z91rS5INyBY5BdOL//D6Qgs
3LToQRe+9ygCkCSCwVJQZ5o+kzgptmQdgRa2COI3So+eXhsyS4B3YYCbvXQwVBcpy5rNK4yrgtRg
NQ2KZCILxYxYFTPj8dZMXTNfeFqZtqTQ0+dijcXTgmClQMFrdSRpUNyE5w18lMn0vlhnKO9/ckpY
1SYAnCJ62iY+xiJa36x5BAg0dMOsSKhLc6b3tmYLg7FPqYHrGFopFhynFBkZg0eAotZDyGFNGTmj
aDe78lbGpsL2GWV8jOPYPykJ5Lg2QR08u6IhU3rK72KNZXGyTRh5d3dLt7gIJ+RCc1GKwCk/iQjd
wFpolVm4XSnJWFX2Ar4WaSR4JN/LgDd6HFqHVkxmJG+OqniiPmL3jRRz/LSJICz3UHlx9GIVuUFR
h2Qq2FmRbd+4sUpalUwHHNakJPFsRMtFooIqdn6Dz7gFcSslLvOFoIbiZObFsl6ByvnfE44ruRZW
0zlb4YouOqMoiGl61Y60tj1H9jc5CmIznRH4cpUL0YmdRWXtzQ7z5bmuW8vZSAt/PFkj4fSjr6ri
Pez9uj/UtRJn5TsFjsy07X92STo+DFy9u+RfEL/DAI92tUIgY/E4IfHIyclSfZJ8+6dp5P+Qq3s/
tf8pQ4xTnfa0yAs9mtTot3BJMvvnU91Hic17HD2F7LL2sbTi5MipLbAakSvjZlWwAWqqzjMekf+H
efE/lzb3/1uM5P1D/A8mwvSTBYaYq7/Gzt2/6G+DoOf+wXES2JHHi5jepXu73d9y51zvD5LoGMH8
8M+6pXudyN8HwSDkn1wnuA+K/yhs/vsgCOvssmtEVDITT0OjxH+pyMaF4v7rPQO7S4okP4Wpk6zL
6F8nwQH9UZ4ql/YjRYwruRlAls7UoF7qF058sDWyEgQJJJBppreiY1DED8PYpPdu2qU4c4KJfeVX
3xob17EjsYwtdYCDdbbgxziGXY0bxeUPWfWt/UQ56owjuC5eID3J58EDfw+nOTV5yZCZWdjfbI5h
IiYQLJNOvAmAgk7IXPdhuUyvKqJALUFn7qmw3fB/oWca8VF3iuZaWWDEhCjRPfJv+LVSOLiHRFA+
TQBTB1LSP7TfwoxmtP32LY8gLblVsUA9jP7GqMS+OC6a0IYzeAWOkxB63gEkar0PPc2LbCYjpRyY
7rSkz54SOQTbTTyecZz+ItUt2tai+hIXk1yXxXh17aqlwtZq2IPv5XGOqU9VXHlHEr2Iwmy9/BDK
sj5zj8QbYzcI9JrCOuSqhSlGC7uu7IRYi7z3KDIWSbKL4Hr29ajIfjDeQotIAkFCsE/25kTsqfYy
Ll+Kpg7PqaUVSnmUR66MwBK8P42Yy8UP0v5310cH+geW5yoeTn7YNeukJJDPRM4la3ALTrV7oQ5j
PmWlIryB709F7ygwHufRZ4MivkDaimexr8l64nyYXpvc/yXz1IAStjjtjQlPiyY1RS3ye2AtD2QB
DWuCZ9zdgIkHrXQOIg46gcMiuGMOxGTDpXsEHZjHyRvyqwW97duor8jx5DbwCnmcmxqutM3EGvpR
4t/qjx6EDBYQAMWhTseNzvOAiC3qHZouPafG+SYTyom1RSwhAYVkhNyHA6RTi5VY5HzglWeaNd8c
u1jIO2qKQzI2mOWa4F46rhIschElx134PcOPes8MmR3rEhdUkhYNhd1g/BPXMdDthYFg3TjhhbDn
U1yV7yGUMTcb1wJVAVkmmXFep7bCzBrgFioT7CYNnFjsHwYS3smFQHDoGGc5YIlutnaABpsQfryK
dW8CHguC43k8/fatm4oggjsiNaZIx+aMs9a8DkzKxQJFx6NFVg9RF3z6qLSBPcTi4EpCXpb1VGnA
lSYtamMog+jAphs9APB6PzOLYiAL0pDWhb7d+navd75NsSQGurlb167VXRx78k5t0PjATlQ7bmsc
LtvybozoRiaQnEwnv8qckw98smq9Ib1mygufiv/F0Zktt61rQfSLWAUSHF8larbkOY79wooTH4Ij
SILz19+l+3pOVeJYIoHdu3t1b/DpRsr/NxXLLar6HcH5g86kjuuS87QJnTEWXi5A+zBegTmp3l2N
bbrCIkXuPs2fqqZpCRN6y3mCVblNRoyUkxzmQ7EOiNLDQNR89fr5iS/3Q2Cc4XXlLgG70iJsjnWC
MLK5Z5f7I+2U0O0i7tt6SQ5sKQh6tyHBTJrCvfMA9h3CN979cpoOCsl6Q4acQuYxxyMa/An8NriM
Y4tunxVcslicXzkYoC0uQQhZxWUDPtgdcQ1/tZ4zx2DNHXPeRAjhWzXNNFhm/ruvls/VKOZFJzxE
RZWc0pHq2prODj+MXmCEjxjmKV3GlFrHbIeCPSwJXrA5/o/MWEQhwyQ6t2RamCtT27vpJsHArnhd
UOSZPGmaSAMcc3woRNwz3wJ2FP3XoFFWDbCzMSu+vM6X1xWzG/Bw/yoC4luGIA9/70hHBCtLKiwp
6N0wjXsbdxyGxxGqwAPp7/6oZvqvxxZ3OfJ3DMmwvanQK9+xn4Zby6b4ewY8zBKsYc3GjXbXdrI5
SGkYhBwvOAjOG6J74DB2Y9WT/RtcUBeqdHduLlGIRxjb2abW+p7IHem3TwzIKKybU7UrlP1YRdXn
sgyUuK9vBedE2gXnuRE7Ng5bOxp37hBwhC33sk12YbShzAoci282g2++ffQCgj/82NlDgkNwcJ1b
OYdPaZSdPdrE23HgqdTP3Fxb/C/gazwbAA/eWEbjkV7VfvisMuuxHz8mV72yBIQVsjy7hBP+skYv
kYlpCk/4B85R+ZQGmrskWzuoPcwUTB4DA1LesJL4HvPwuiCeE/DosdmQ9lLPgZLiMWK+eODuCv2b
JlO9lc7Qx8sMZDCaNZk/9qtvTRr+0xUd9oge7wD3poPXRiM/LO0Em3pyCKB77XgZ7RENfKS6oxfq
P75h4THy8sKJvbbJIKmIaocGDUa6dxecPv0M1DhvsJsXXfIIY55ucsNPbmYWvsxul6Xur45KfLmx
zZQey77Irg5gFgqjQwjJamFhGExt+NLoMP1j+YX9yw8xRG9IE/cHt6sytrXsXa6ztItzhLJ6XaWw
f/fEaed+kd+KGpptanL/uysI1xh2xQfCNNwZ5ExcxfSOd7RwvEJkFlN0Iuq3HNu6bN/g70e3JRDN
ozE5bwuFHM5jyBBdNFXLd+7+39CMfnRHMinDfdsNEeu8PlT+U5HDK7AMaq3vsToMx7OCFPyp6ZgB
Z0sNwsLCf+OX+CI6cgw7IzBowBj5u64Yn3kzddjb1VA94LBBaOHVvwdR9qoB5RA/67+TOiXxWcOo
qyjLQehf7VOKeZqusqjbWb5ffY+jiq58sb404s2GjyhF6Yg8cWqzEsN154UvqhqCWwn4c7uY1T+S
WrklofqsEqc/0Ub7WXvVnbPT8UAMYtN1THfTUoi3KZ/FqS+i8jjgrqbcd9YfVaW9LfUZER+6aq/W
NEoYwNmaMCxM4cPMpLSzGo40QKzWnn13z4ysoGLX/fqQIu0dphW3NXv5xzyCvUtCU4C1GiZ/4yKV
b3NUkxxa2JHWDUYkDAMFWlNFEU0KAScbE/1Zk7Tcu004n5Oe6S4ODaoHbTtpnEvikEPkUSogw+ei
D9S+MxUl3hA62edHJIvLOjsM9lT9qmwH1GvP6TVOYOWysUuAXTbVIerKGP4kV7zualKGZhweQzy5
3tXqQYGvPcqVgBTreK+trr6wwL2WhaB/HFRED0DAoFcqP3lK7QTmXkhAHy8wUXrwJDsllrd1LbyP
/1dELNlyiEqd/w0x3MSVN9RnU6vxSZvw0V80Hq3CIwpWZf13vibTbTW2NW0n5M2d14Q1qKn0qe/G
4iMg3vIuiRk++g2WpNCWEKAaEvF0iuu3kt/iQ5TSBJx5aFp6DKjNGhfMgs7E8tCL6G22gWv0YzL/
KyjvubShtZcr+/eeggKSRtXfVFJN7QC38aJmHxTTrYscWG6gKvyJpLEPzIsvqdc0L8G8ntxiAcCX
nvxBKm4D7s744RZi39nJw9/ZPH9MXgN5RcDS8bjczSlWppHmBQHfJ1zuqRDIn4vS47GiUjkHlbNA
eIWFMjxPA3nwBAqdl0VnexG4ZKYknvBfH9Z1eAkbH4N5iZPSop7prxiC2ChxKWo0EX6Y7quywq9B
J2Sg4W2NoX4fw+q/cHH2pBswpfG01lN4g0nF/t5Y13qkdiPsz+wkd0pDLqj1a04uDfkecNZqgwl0
XtIprX7GqfRjSr7mczsM3kNT4JQkwpFfDPjEm5kIrJahG7PI/X9ylUtTGnBJCpS5WqlPU5MA35WK
T8tw/s4VaSrXRRzRvOv4kbLyCNr+g04bEs42b7GVjBEHMvwzWx/Iogk2iAuUNyhZM7zdBuCBqIkb
KJPGRb6UV0QLeRybzH5qWKEfseWRC1oVfs3pZhHElJSofNqkV796z72xRcw2ZImcA057Wteymmpx
W6YvFfHJP9OCmXMtcoiXYviRikg6Iu4dcZoOsd0NQCmTYHrE5bjsorytt9HqyUdWgDcZDs8zbnrA
Bbn9J8jKZs8FSv3kWUZKaxb5d41pZa5H3l8Bj844flCOW79H4LohQ8OhUwdY5XduwoZDAVcFnKlt
UDTzDcvWP7+2G7o8up4MNyepFESeUHDZ23n+j7JJTSwjzE3RePupZUO/6DJkA45lC8hyIs9ZrX+S
AZPJuizONZLpu3HQ7BNX44sy33lOXIx8PoCPZiGhaBdXp8/TPxF4MUWPjsnXrSbBtE3sEO4cOuMf
hCdD6KDL9mO47gqZTTuuns52LEoFTi3YT0HFeoFjrzounXuEkH71g3V6hV/y7IdEmIK6fdbevZhM
/aaR4YqABaAlzb6JnbTkLrIdkPOjRcEdxxv98IJSbso/3Cv0nObE6yi7KImOFBoUQVEJH8R5+ZAY
bm5RW68HdwSUQPRLfiTdLOLK1f6fupX9JwacWPagJqUV5yNsUC6sOw3HVDXer4pOnC1jECEKeSxZ
CtRDFx07zp9D6fFQ0+Eyboa7bW1K38eW8O4cLs9OmX37bgLQogqLA/CaP6PGVoLlO/SKP/0ERKeZ
ZUBo2xF7z+MabRpeRSTbN+4AAc4GBPWApOZDTSufaHJ4TBIRbJxeHm3rz1hZ2CYwakyuf8yc5jxX
1pOHWP+nn0ckXScvT6E7cZu1Ss6T1MO1sJLByiZPvtGAiD/D68K9L6E0U2LD+qMlrd/YYssy7O+Q
dScJIfjiCJHf3LWcd1FQDGjIQ3gB0/4aFYw1+GCjjQ6ar3BKomM4hv4RLbtk1LlXVOQ279ZofZJW
9c66mhit27AIIn7Fv+css/YXmiCaqTVCvsOxwHqHoe6y4sfcudzxazzbLuATHs9NxPYWmqmouCxX
7nvo2SUxdNtw/XKsU29KQ3Q0qB+sACNUZ1Dt+qDqn3tsWaT51xWS0qhgzGR3YlJpYwiqK0c9ZQ1p
ntbONBkqrhy9V48PmmP+JyIxjnELMdgX2fJQef47XIfmKJ2y+k603b2RnHN27ZrVP10lQWK5S70P
ZreIFycBpCfJDkXkzmLpyIR3jiz2Glzt75YIzWcjq+EPK0wEzsz7yZ2BvU5YssWBy7dHgkVTCZFN
VEWP06jE3csF4z6YOXX0pJqzoOF2n5Sy2OGDoaVWNdahtXyo6jgZk01SWs0LHw05tzJqqOnKQHMt
/jxuh6EFb1KPwSsOcRRy7P7P5HXlSy8DEtudNVfHHl2ecOBc88ksHVA2b3iSY9s8MY2HD7oWE6Z0
0lezxUqeDUW5LUI6ppacJFQ7Gy4gGpukpZp0V6+4JsvAz05hZok3SHnZNSkdiMZWUFxzIK5LhR8+
THJzzpMUgHhnVePvduRj6OdoOblCi9MiPAjw7SEb+LakYz/ucTY0PDsTr9Z6hvs71M6j0+Gz9kZC
BZibcAhuxNIzNuNZ+XaDtjlwhamh7GL3C+DCvAxq/S1FdU2nob2Jsgl3Uhd8M9O7pUL39r826SjI
tHOOf9+DB7EparYWWz2b8nUu5++msOgqYM37Whp5Rz8HEap3mnxCIgcsDXJ2ih1m6/tMT+JWWdWu
qvWCRmiQYEgmB7eFikaAq+mnk4W47bIAbjwDzjVChcZkbsl7pDt3PhNYpMfU70feUA2/NzcDpt5A
AUjEd+It9DDx67lw31SbxcXQ3jflKz7eTwuKN6E+G+ForOJ2hOiR+svZgtYTCxNIrqKj7TJTARBZ
qvBOB8nJgBcWSyQQN+zBaJScT+1UphGdU/ivE8o3YhubdDwvKBf9KMKjr4fyQw62OtYsDfmN2eul
48t9SVD3H4vUxRFJT8NHWIrHrm0g2pom4cXcrqy5QyOQJNM621lek5hNA+VlEuvIt3Bdbl5QeMx0
tXrWuq3OYoVI56bkZhQWGmxHUe7yQPQ/qDQJkOB5PVPo4VDjY3VxTpDWz6V1EADfHheI3cQpty2W
MSkL0FnznLw1tf4PZ2fIhoF7wjafCvJ/EdUf3erkcAeBniIqAvYQxjp1NoNvIO94Cp94y9axUkJ+
Jmlgd9oMkiRAsdJkVFHc0YxZH060f0T7pPNpFyB8kUPvbEXAfbuAG095JeFJq5lfSztJH6isc/YD
NZSn1SkhFzOHfPrwkMterseuVt2FFSXXKNd78oV9K1RQvjWeYV5qMuSTZgpPvldy8WSnRmC7lRfH
TTg+ZyPOfb9AoCuz5VEvXCQZQh0CDn0V506K+EkmD/dxv2wI++096BmxXY1/hBP8SxaUOZVxw8VM
WNGMQVrDOjYRNuNgptehVTa6hEkgbuUjuLmyKHE7u+prdjx875DBszhZz+mkY5wNLoUU+Wo/u7O+
I8bXPTSocFO3UXSQNo4qY7fsJXtk6f4Rzt5VrM3jFHETXgRxqJaWQxephTCiw3urGXZ+NfziK83s
qLzniiXSJonEbwazczRxCceazetmPGi2PP+hYcQmsl7rKki5t7bpvwRoWYZRYV8rF07t2kFY4hX+
QV/3uR/dF+Hh+gaU8x9U5Ii8UlX/ArwTAMugItRfiRK1cv6m6zbZJ1PxAsGGnRWVuh+g9Ypb77Cp
3OYl4IyR/Kxvq88GOWVq3BcrxCVYnbUFmcDiFxmVERQCvUcb2WJbc0h4+LjClbkEvuwY65vx5ve2
H3siqM6y69hmew8gGaFZ5APVUMPyuqx2v1vS5bfbeXDJRP2f3RmivCI5ZA2teeXiEEmewsOEHH3M
8rq9zE1t7cZGnWGtDtfFVNMRpzTvFOh/lyIKPgN/Sv45qJwT1GvC7+1b6pcEqDN80hfyDN+M5izn
7wQTUwScJUsGAt5btpr7L50uI1ZMsp78b8wBCqat5dXLgxlE0SHe5rBdhsnCpRj02aPIVl453WJL
QxGc0HsD1WDYlOyiEeKKgcTu0oyq+iZaTN2brtjK0mQyQPFd2H76/OVrcBek8c/CZchWuns8i6lg
SigTX9uy+ef3kXvTeWoV5yTMWS4TZwo/7RF/LnUNtv4L4ygK49bpsu8+r+ezY9KJimWbPN9Mp++u
oenzFygjfH3r/NWnsGf5rnwINs5332muzqEl8eCtG+5J2EWFQWtjYf4gGE1e66BNt+4sxYHsmOBZ
7aNbmprqdaoLdVkxqvTY6T2W0SoR8ZiMA2YDl+1NXeT2foB2AvScMY+yWXURTZ/DC8z9ExWpsady
Amuwf58H4r9e4H41yitRVOjTEhHJH5pwluBfD4sfO4BGC1t+hiyvPgYk5cfAgHOwLC7jcqiDfUOU
fuMvQBajBYhvshKtWe9BpUg14XahJOEgzPRFCv25t8f8tDbEBdJlSl/AmsD8ZbDxLF5DVr0W7wnl
y2AI2Q4nbMkcbmC8Xaccq7fZFQFBqcItz2PBpGfj3R3afIwxii07OwEIPDvsOcoKhTvvkzD2sPnY
rY/mpp7tWUR/x9HMf8xiYSNaOf/Y9nvjZlnpcqIwOY2dqV+BsdfJ8FwNyxObbl4b8n5ZKfzbQoXx
ztUTT/Gky4m7nHOQ2apOJs3fmW/e+ZI62w6yj5bi895iDIT4bQjXU1dHz7Wa5H+IXi0fmQeSVLQ8
Qaouyt2AN1/hnurewmWmDEaIf+kE+6ykqpoqB5kfNR3YuzKBtzAHzQ2Kz4+7chpDTZSPmAc2rk9a
aQI3gH6/wljZUEq1Hejp/EJ1J+I3E8JJKL+JNbeRjXHwNviDYmVT2N5xAHWofUNMzYVMAEj4pbP6
U2ISdkURQzOvexh/I/iJZlYuocEgP1jTmkH106H/1FfTsK2Satj7Y0ppx73ZOpy7grhZ4P+OLO3z
jhHkIzAVc4hX1m9BhxHnCcf5ssFPUb8U7VD+Zu1WxysXWkbkGvN79t/aYAYqrb/gJr2dDOvsE/sL
Ef9kODS6/hfy7eZYJ/9ibdaWVgAnY3tS1Lo9Jpo5ul/b6MDo/xbZqP9ux9VHZ+E/jr8SSz6gCzqi
yzCpr7n0FmimNSgnYbpXF7TG9f4J9gHUQ6+TLsiD8kUIca9UXV0opciSU5lAabFKOqlgKVMLsj5W
eVMfGmNMHIyAGVdKvYxPla2uir9EUd/9uT5Pat2UVnFMpYecrQgq9YDVYed0v0K2Q6THINmQs2z3
MkrYzbbWU+DCOeKBcKtHZ65GRu3sCI582QCIXmivCacvM4ng1Za9+DXluU/UoQ1ihwHhpa5gts1F
4d6l83wHy0M9sGpUL+2S4+pgRfUsHAkAsNcBnPnonvqM9vWc2vBxhYXaszblm+GiGFd0dMRzFVmn
sI/yV+p5zJ7v3dDfmcbzFlflsq9I1sS89yQufZ9OCL+l8NRy/nJaOuQcJs73jmXmHeaaQ8Mi7tdm
rzK0/IuscKD4XfHQqBGkR6O4z5bmV7re1TfY5iSOfxy7P9lQ9PdLlTXvnQqvcNgl/nTuLwQ9HbA2
OunoSHH+DL4vMf+ElKCk9s1Jhf5bewN5ayznWxgFpHkDZsG+EfrEl7G+hX7mXSg6vhMFqHmo0peE
H/ycmmi7FPcdlgGaFwt2x4yXtXuJaBvlkKaMpMk/esikLLMCzi/ZX/VsuefWb6djAxLLmvv6jbEQ
8OjkvFnUoGwaTz/VtgESDfVok0bGo+gIM/uwsK1ScM7cDuOPlAnabjXsGJFq8OdOwoxkzX/x0mX4
YOiSfvY1NNfGqsWhQ/MtfOufNZAYrfnT2GwCQszzNro6ddf+HxfqsiNu7/Eh9ri0T/zqh+Gnn8jz
6JoZ3ZSMBFr/DtN54dhHiXVKaZ7UOm/nTp2jZNr1JtkRcVRxhWS81a3z1qpqW/f5pW39CPgPhczP
6Zr7Nw59vVsdkrO5oIGnmICY2dkms3mfJt3dKF+lgBiHJA58vmVFzz4CnyInpzT4sEtms+E5Gv3i
nBn9kI2wvls/u2bAtNiKVgWMeChG+2mqWAQH7vvIsgTEspU/Jm1txdDWkG6tokMVrWV47mc05Yjx
aM6Wz4qVRcoTeuI3RKbItbcBOG+GErnNnCqCKcrqz2VJc5xM4h5slQ//lhxAppnT/qWI1oY7K2bC
Xa5nFFMn6XderenGmex8JgYQfHkIghebQD6Shr83cHFmvjII2xLDFrePUHfua6hVzvZ6bo5ur30q
eOo7mnzIb21m99yQ8K0C+Mu31VLbG9Gi/dIwnR6byn7CRttdhoXzStFaFEekqvkQjQjpZnN7Uo+F
eyRG9DndX3VFQi2DHwwsLHz2jVXtwP/EjLgLbCe9JEF3ttfaOtQKgbIIPw1ED34qLJk4bIFDJsOu
zXjLwuOW14k8McziY6q6fwYikgFh1s/tIe/Ll8DH1DVeENi2ylneZMsjnrHutX0ASM1vmw8IRz+3
z/JKoTVNIvbvskFPDttXC8wr8Va+n5ZhPkP97X1sgXigJwd1tXUOPW5Pf7Rv/RzSbj3CD6SemJa1
7jwJEJzhAOq+cU6F8RHUxp1Yxrgi257zHNVtsWvAlc2TuD/+LIMx79V9scBylygJnGOm4S29EkNp
K+fU0ESTWfZ3kJPC5UnJQ5aDKXFVeonJEHu7liw3RRKgv3vgARPUqGgkWy5PjAPIC9ZZ2UHA/rlC
22dBmJQHm4vmadWu/eiQ0+U7U0E71cFMSyIxxB0oH7FFKH2ixTg8FEU531QPcHpqhmPusR1CVuJ3
KMT7OlkHpef6iVhev7WHkNeVGyrKIFsdNxEBM7w3S+z0AzStBC2qQFa82pPzFQQZxhBtFyeeDbd4
yNKqfSKh6W576MOnvh24+WtOM+JJ37PvWQdejY8rBuLYYinKue2+9yGLkyZT5W9OC0wCtcYknifR
QXVUUBl2ggQ0S+jAzYptUPyEtbs8ZgFpi2w2A8NjtsQuhRJI1oH/sVYDD3DJXg8tnd68A+HQTQeA
Ibfkp2REob/pEDlUnDBf1CEChJyaeGgB4SM8bwteiztP28ckaGPXJ5Zjh9k/5pZd12r6c5fomGbm
DKOt3YXFvJLrHjDCm4RWLF/SqSnRxX5Hi32SGdnkcYpzje94DZsIEx+jY1c86ez+Xsx/ljbaKwom
ptFXvGqzlRpgeQ2oJguh7VQGmzAuFGLwkA2oyMrGq++7e0+g7MPBDmzLfjZMdUw34UsB1NtyQRGW
M6osHkUia6xrcmjEjDzRE5+E9dgwKHxK2zBo90kXHgYQPNjiTebcME/yUyBgNWKIAxxfzX+SsY4V
Iv32x3EUZmsti4vjGwqTp1D+54iOCBbA72zCLyZlie/YHGu5vANuyzB9IEz3Gk1JdRkSjwSdTwke
4gyzWZJZ3GJASsvykjLh6zzZitx/8inFCrL2ZbWyX5DaD7NJD2HnP2Vu8OJkldysiH40QwB6Su3o
NXVa1lVkDXZ2Dgcw8xTRM7fF5yT4vEiuKfFfYIeE2Gwr6D5sDQZd2Ap4pyfD/J3cElyKUak037OI
HiJM8KjeaytJUQkcYmnwrCm6T6AoVs2AIGNz6pFGTOkQoqQObJNPjYfyBCJ00GqFy9mJQOaOPJEx
7trVf4vwyMZaQV7txlS8zyCW8pg534tIDuU8zp7GKO2VpPVr4RM261f9TEoxPXOTxHoWybuGJXgv
jQTGfhQVPeAow83SrbHuS+fEUErfXetWu+AubII4p3Fs4UJkuePNM0G5NcJ+DDTRQlw4DaE8Sgui
5B6/vL9iJQlO10lPgUq7qwqgn5CvpGMayBjeOAV6u//APsZIIIf1pLsqfV4oZqlDtg45cGzMXT8C
Fv46ORl87nDZSYqfaTmU8FSjsdmFfg4cxTQCBpNHPFM9CV5D5FCec75wcJ+6c1Pqm5ihzhX6/a5/
7k1g65NLomYrJyCmQrIdiCB8wgnLovdlnjsafqxbVzi8FHwkBsoeSJ123Qs2M9aZ625Gbt/oMt27
6foYFul29e+r4bs1XNvyxbYWkutwrjxRvtHV2hyEp4HvJytbYrrkAri/5FlbJC5G9o4zHMEMSI51
a0yvDpaKBgt0G+FYpZfvCiN2DBU3gi5MsloqlLW8bx/GgPtq3a50ehk8iFOw6Bfuk/4lGMTA6VNb
D8BKvUPp/P+RooWycVuHzqI83Q7R/FovTG+9QGkO53kXJIJwioLPSMB55HaWsgMfcUbrgSxMaePt
D2QGaJFej/2S0e8RBe2labR16ArdU6VUgUmRZfWZgr7ZBtSnPNQZN762mX6TlJ2OuSuoeUyMjkUK
knxYu/XAti68Zab9GVkmAGlIpx08yOzJGo2z8Xg/A7YXOxMlf6t64E6nUujJxhytMZr21Xi/ubrc
yhBokodITF8sXs0RTyfHJxGU2JJjRHJbpHSx+Wjz65Q+DeixcU5hS1wM7FsS7YobZjqyeE4zvxlu
LWf+rvdMZqTy1AIJfAmJ1qEiJeD33W7n5bwfIKmLvR+MxRs3/Xm7IB3DL5DRU6ey7rnVBCQX8HB8
qgAJ0k5MF+z46xXOIAklH9jYLgoT7+T6DVejaIBlaw/gQIhBPMvScy4EFqZrg0tTbmb8LRRbLEEf
hz7IBZSv5bkyRf9vqryG+TlPwjdvdJ64RhIWrHtAMlwYe5akcPwIyS+KOMGuwNhWxhBtRWyxFGZd
wQ40tvjpgWqSk1wgsf6nG0e1X00CK3ZbYgr+zxlbj5caVq6NihY8fI3n4uRVarYvRhrN/agx165X
Y7bvl7vrgwxzGpJglelT4ej1uXFqZBkib1zGNOg8tU1b1dxp27BnuW6QceG+VQl6GnMf72rX7hrZ
BHue5y4mP/C38cjLe6saN12FTR+KCLc2wE3mCAMaGnn45NTwhwLmlWxYo+fBt02M8VVc3I792M7N
akiNhTvZEdMkfhALfS+OivmSSOet0VH5qCauQ8tYPExu1DzbI6W8eTn80a37SCmAJNjMlrgKnfZM
PhTIe8KautJUTjopsply+ZN9REQAh/aVsjiaQjTYl9B+kjllhKPWO1kHj3WI9B6MvxV3WmoVdhI0
nOnHi+DTyfL2j47Sj5zkilDKxCgBD4kfneah3AkHXY+74Q5MMQEce7SK/cDpCITRl+m5TQdgLLOX
MeQs1mWFGxjnvXIP3IJCykcmeUlzj78TB+99ZzR+OWbZN1okdGZOwd5WkCr8e3QFMoE4U73ovbQA
/Lmbq8T+Y4IcqNfYJOOvlUTIPfua/+lJZsVqgVgYdzKh3EvSC9lzuVVYRrrkwS6b/jcXsGey+yRe
8IFAE0/NeCiYXGD46JyTbch//CoDueE3L1q6lFd5y6NyxI/2QB021omA+IPINaWQ861txq2ZOlx8
7oOlu9ek9r4piuOIrl3mxi6SdPqFibWfc6t59x12wxs83LcizwAEtESECY3DoKq8HdgKDm1M9uS9
hnAuwz9lF7AYkBBWtt1aQ60m9/Y599zsVJpBqexoX2bIK09yqr2d4wC+1bX9OEzdMEHMV96DPyE9
bxju008Fx58uMe3/Ir+3boq5Lk8oJjB/M0qfE87EYOofKyWc96ooudirDLNPC/2QhlUKOkY72UvL
cj6RWV8Eu6BzUPJ4MCBY/6rBs3A+Zzp6rxq+JoVeqrPThPlx9mqifZVcf6vMQfZgZ/yDg0Jf3WrJ
3zLssqwlLOtUOy2/j8b+M3rO3ybi9htCq36kmudzKAf3yriyfAjHSY5YqLvnBfPPweBi+faZEU5D
07aPQjTuE+5650KkKH8w/HIfeSuzu+hK4FQFn2TR1dMpyIviGwAjjmCcGdFMOMgdUPnk0g0PtbOq
G6m2apdWXbz4ab7rOjuiACMSH/kcfOdq7C/jhN7sl7i6KVSyb7m3RDT3uM9VnxbTsQBj8pXWZo4D
AkWvPK9btqREzjNfnHBHPxTV9B/dmKe1T/vLQtcSrpIxBxQ1NOAsPXf+mWocYFlJxM6lwUQnQxd7
w/LPCsZ+Z7JGP0dDg6W/6EE1rnb5HIwL2qIIYfJrYC+MaYv/mmv+YMjWFGMKTb1vUIAQMN5X7xYF
TbdU/pg+HP4FvOBo28WAzCjN44XIj0hlVrs5ZIHj3BogZTtb5t86tVgkTC7FAsr8GDgl/REBqtpr
awhemcAcamhS+BWwe1iqN1/5yIpxsjIem5CKuaZa3jXhPMyOGXEuzzs5Vqhv6EHuRTL5YC3g2V/y
9ZN6RtqTxBIZHIv1K7wvjgJT+svRTP6XGqLoobqvOcK5rt+r0nepDSc0sI58qHWB9SQIUt7f2fij
fUkw1KlI2mpE4LUWzh5lDyvWAGP8IJM+i2tprfvJCFz3lSqDY6895JdZmhq211gd5Th6LNQJhU3B
Gnwye7Ax7v2TLYdL3zr4rJrEHY6+8JKLDQf9EPQWNYoMsqgfdnJaKjKlw53s0UY5RSlBeHM0ia5Q
UYZKWPJg6hDamEDW8YqC1qhchU/J2tvYTOj44IlYWUGtyZsDKe5vHUYwbRS2Sq4L5XFdafaeyGcf
BBeuP3gAcUI6aL0Bqjr3PpvAHn6pnQc7DHCg/TEmfkovToSbd0Jl5L1N/TOaCRcjvxOvFcv7bWql
0db4vnkpTXSOpNSQKOarDtTfbIUlyjIyf2AZSskRmORdjlsCEHHNvCNBeh2h/EIzwhaxHefir1dO
vygu/77Hs7HJtcPJkNE99hbw6Hn17L02ALbtcPk1K+sRBzaCNLTYIXNgWmvxORIWhN4IHT0Td/Nw
G538ur7VpfsaRTAGpsDAmCwqykoJAaGte2ToZHqo60Tsxla/OBzTz5MpzKGigXlnK2q0pOXTSB9i
haIEqJzenbp5xm3g0Y4ewTUT9w3sghor4MTcUe03Vgi7qaVXsv3/l6OuvReJa4N03LLutOKm5jgo
UJTRsh/vw/DeIWamWACytv7H3Jl0x41kV/iv+Hht1EEMAAI+di9yIpOjZlHa4JAUhXme8ev9geXu
Fkk16dp50326qiVkIoGIF+/d+12b42sMV8LvFUlFwu6OaDjjU2ptlh13MV9wYhG6WtW080qrPq1J
Bd36bkosXgAsNrIs59RpEuci6ngmTYi9AMVt9xhPpIp79DPeaYwNNCTsfjuU6aVtxfZV31uCICod
cF+Iac3Zew4+3sZt6VDRIAvhWN71rDdIcCdVp7sQUyRPKWdcWHuQNET1bpS1um4NSnsVzqv7EpP9
F2Tj42kzVNMFpVfDRM26X4Zo7Q0JRU4dQLK2ptaZk5y+0lprhTlMjkWNF8SMzX8SNf8SPvZVk979
9J/3gLAQnkbd3/6l6W+93j/+b+3f/ut/r7+77W6f/A96WXE3v+8fmvnDQ0tM39+5Buv/8//6L//t
4f8Cd1Cvwx36LLxtnvr41j/xp49Pmj9cGxkEr+aj7Q4Aw999fPIPoKNC+0JqoR2sfv/w8Wn9hxQu
tkxbC+ix+AD/CXTAx6cclz9lmxUeK/6Sjw8U7FMbnwQkwTOtQL6BqrX5+/j397cf4iJs//vfxX/o
MQ6gD/CojWGYXA9AqnaORQ2PJ7i0gXFG6KQqjMeMHDztPtDmwf2Sqh5DfGxzTHdN7QpG50561eg4
aLczWioI10suAvgu3XIjtLXmgDYlBg0SbCWbG//Y26aTI0tqwqlBk09SxYdFcRJgbw419LrHUUoU
CfO+txzP2ohJumR8gR1Episz5OLKD9ElCX4carbpSxLNwUUXLFyWuXcKLKaqPPvoOZlHRFzAlAWi
VJ8ScMJIukYdPhZfh5yIDs+5liq/jpzuxgIiPY2GCFhG1jS9/bxFX5we1gG0gydMhtM+kPk+qqbT
oMDA0AoSyyeE/Yka9pAdka4aDnDo7lT3bvJtdefIL41fMoy1I7D3NDaRsG+roNnj1Dyly3Vbd95V
YEHIM8l5VfsMWyeKKrfcWMmajs2f7L0RxXAFBCLjNnAOmgi+aFFjrv+xR6PVEHdnbEAJag3UBq4R
0KaqcEB7vbrBTnKYi/zY1LqYDjljWoUDpzPQ72I2nSxyvst68r9lbNKHuEuYNZbtNDm7suT461om
/EqHMrwRdYkuOFKZ9TDKmTG5oLN9OTScNFl4mFVOthRMqVSDPUVEMWeGqsrpg/kAHj7H2MquEmOV
DEtCRZgH2ztY8so7z1JsijLFYzWmQ4Mj341A2LtI7WO8BPMai4tBgIWMboQLHOPQCOibCBapvHGO
q/hDSC4Fgl8GMedITmhtsF0yUe/y97ZLXijjCfswzpTFdjN9BI2WMU+AhU7eiw9zwB2C01QUpF5l
gL/3jtTFzzkCD86Tz94YElSVOowIDWrIY+eV7WndZhw1ija6n7sCpbzlIE+lskmvQwZF+5CknlCD
CUmmoP8JmY0wtFp7hzbIkXT5Ip/NmTeVANbMVGJfwI8XUyd14JroNgTlj45D3E00dtVXVHw9gTcN
SHUsQcrn7J+MSPPLlh/YdwV8NqSgX6bFz74igyAWESuW826iIQeBC8jMd3qOcIPm3LmbCy69YXme
qbOStrhwVEL3v05X5BVyJgc9bTI7zC8K/15RUvCMRZJ+l58PxJ3n3ppHl0XtXRsuvdmS6UNiXhI0
stwjmfPjQ0a1NGzjyh/J6emScT9NNmBg7a3xmNUE7H7Ugb3FnMtXH+x5pgqq8BVclJnOH5jajPee
ash7EzlxZndpkgpGLmNbnNSYChFQe1bVn0QGF+VKMwrMKSoS9KvFTLsfa40OGrLcZ3XDw8N3ZHWi
7V3T+iXYXkOiidnGOQiMQ15eZHmfxEekQW57LDsvBV9T5A5omCUFDtY3mKegerKHS14ANIEeeGYA
EQyLqFdgBlwsCR65k3Hqcoz/QYP2M+JcEuDToIBjjmhbej+hignwClOdr1NrKl3agfiaejHQWyyy
EWVIREKZ3BTYitpdHvm07oppDKOrUPBa77hVtbcZgUWcJorH7kyLijJMl/Z66Jfxmknvr8dn1/Ro
0lPPEBKrrGk89CP1P7LLXrkHgsKQxke016o9XhawEjQQxusYKoBAqZ7P044V1iW1jZQVdWoWpKUk
ITMAO5+oce/FgtOEz1KhqCS4gUEfs9+2242ZYIiauDbND8Rifn1R+63pjlUfdGLrZ0USHcrJ9278
Ev/NaTTMiPya0QTtoa6zQRwxOqPpAZFcE6rsF+DMHONYyLpmOmVnhHYU40Ue9gWRBBhkTsK+Nf27
iaL/ai5heCLAaeATZMzxylN3HJHiToKpxKGpO4YoRgRkq0ro3OKEvCDYKXFsZxJnRkg+laNcp7qY
ui5+QGTRtExVW/L7PLfM4WYMUkR7ZibJEePhRMTxkKOg88LK6D09Q9c5IKugUkyaFDbnyNn6Fu/Q
cBHUZHNspA+1C3yoS56HrVBl8gcHQQOpRXu+TLR06ItyEiGdiVeytbt42nYN56gjnJ4+W4VvOA5z
dwImwwFGf2+KRIf7JBxsQkTsuWGUU+DjU8ngnvdThXBstFL3YmydLNnZQYS/mU0dFb4l+hQV/4Ah
moiwhhk8EyiU7Q5ra7v12Xf4Jzisql09eR25kmaUHpySxqw6caiuGzhB7fe59/AE+lUwkvwSY8vb
miRIvR2dFSJSAo3iboM0JEJIoSI6Bm7gMkL2ShjT+zBbyh95Ww93vaIHhUKvd1cyYOBcxJydH9o6
xOE1gNKf8QkNQb/T9KdaIT/WPn+5yCO6eHYSwZx2VM8IP8vyU/iojqKzlM0XdHPHrxplA+mS3bRb
RJuUuzYZ5Z1DC4u452BcTd6jiBFXhe15NiB5QBUVFNlJXuZxTPCMY72fZb5g1AjL8JvjfQnJMMHe
rvsfQIjnjJOxnj6zPSnOmyEi0I1xQ/9eIw/VHBu6+XqerS7fRv0o8SyJJmDQDT9gY2U9sy5usPvR
qzQBzWWHaluODjA4pOPVvSlM2+wh5ZbqJA8YxGxGO4AaxdzIPkYIyBesqDmtMtSR3hZPHTgEH/0j
FbRRP51gBBnthbR+rXpS3+WoHMjj2oPwXs4uVkxYjSNLH5EXUHdcI37SWqfBpqqBbgYH/xRnwlIS
01MhYodI59S0aJe09D6ULaJnstfS9h4Leu9uvLHn5+tql9RbToP8SMqV7Eaw6bs9NBtk9VBicRpk
2QfV1HW+pduDbqUkiw1WgLcEPE2ej4ABkQ4DSJmv5+K2mGogAovQZ0OlEISjOQhd/NXpeJgrDyYm
GzRY+VGV9fuIyR1a8D6JvvPO+j+WdhkRwy3uyhEFXTlyaAQKwXo4DgkBetH0ISMt7v0ae3rr+Q6t
Wn/BUbVnpM2hfrJNMO+JiqnPEA5QeyBIEQxo8wqPRVAmhDp6OW45jOntoveLTQMJeuIi71BL0rni
Pzv8BB4YnCxvUIP6EHP09t9XLshfOlb9y8PSr2elv716+Pp/eKxyOWv8a0LKDkZefts8Dd5Y/8if
5yrh/CEcB4CBS4KsQ/DEP0B55g/bM4SEaUgPwvPd9cT1dz6K94fnSP6dlEBuNP/1j3OVo//gr4Nr
t3ppiN/U4q+A8jif/QLUYa0yiitzJYB8ruZlfXqqQnjEUA6VCJExa6hTDXgNej263bguT3+5K79h
9zzlsDxeygh4LtqzhVDKrMS+Xw5waewFBNwgc5QKxRGXk1hv2/Ri8obiIrJDINhNnn1OKubtVTxE
x9cvr9ZMj3+yg/68vschcoUBEkOmn2V+MP2bQRyTbRrrNIzeCRkZ/OG8GgfORICbrRheILdgjhLi
BoAhMBwKxUdPDd59mHjBO6n9BoNZNrNY43qt0Z+LBucPuRIkm8olyYsTDwnWz3qsSQUo3IhpKFYq
agkry5kDE8o9bqKmLn5OsM/Ap8nEY3w+1tEnnh8TbhvQyXd4iIev9A/lZ+wLBTmxrNj7sciiz6/f
EMIZf3dHNNhFTU6Zoo54+ovMlY3LAWXVdox9Kuze1qQ9DA6g2LlyYBIAn9FfqUTEbda6zGiBN5JZ
V5XoXNlMVP1jIZ8KfW4UoB2MMvzBbRxW962YHk9TVR5snSIxsMDwsSUn1LLqnuOxI07YtrpPQQd8
bReRkHrn9FGdHSz0ttOp6aryZuoNHcTYDeCjos3ESGmiac1Os4gn8w08gqSfmXKmXpvviTSeR5DK
fXQ1TG0t4UQzybimukhSki29vD1ybCioMhLC2ja5X7n9bnIlbvJ0ZHqHnVxHzS4iP9Hb+gjGb+0M
jdumcGcG7G0vPfdyodFt7ShwzfdAsOif0tkcKVYHqCaHuJk8D4CJH1NqwPX7iPUoDN8RvTpJiicT
3XqNJ12gN9LBp4QLY4Dx5VH3t22x1Pu0W5kKVYs0dmcvqGi3UUMw6i5xYop6DsrMTetl0H0PhtHv
9ZY0DRuCwzKm6mKwAqKrW0IUGAJrN/sQIwW090z+C7GTWGcpVAxzodNYTL685wu7zjmaS5dBOFty
/B47tTdeBiEpIYclNlV8iBndgKbgqaDbbNPFOAZKodkMhrSV+45xbnGdCEBtSGtpnaBlHzO1yxLR
XEu3IFdUZd7ob0dgltgXg6EN7vpFR/FBd8oLafHSAd3AoHBXQYSP8dxLfaS0dgGjkYFm0lRwLvDT
WGlAKKANIGTYvf7w/24xYm5CapzCeGM7z7pJLfOXdLDhyoSl55+4Ecez1m3r6xTHPbRBzhT7ZbDK
wwDPYgPbNvj5+vXdl6+erz1tu7bvPuKxnr56nbDCGN0xLaskJAK6KfU5QJX4TOpcnJTCTy5ev574
zULvO8I8zgLZORz19IIupp+SwC9iKwpEBZ1Gr9VMBb7hpjS3fT3h7pCL3nUOGg2ibe1jVlfqriSK
ez5M85p1jpDusOBuOyeALfxfvBrbPtCJ32wO4imvdV2dIc0bMqDQjdg0+9YQpF92B5nb/sRhCy+r
FfAX+jPzE04k+9FOEf+CqRCUTBNmNQ44mFcnKbaq07iRcqs7AaNlv7Fbvdwt2KttB5ukz76t1p7n
r5+nsNrCZlpjEwyB2GQ7JCNmOm9tUL/xw7xchB3qA81+5AO3c5xni7AgK3fEGGpvo3Ic3kXoThNS
LDAdbHLdeg8WrRcmS4njMqwj00lsoKiyVWs3QpIp+hG5YdrM403tLArLidvUcK3JMWRyQSNn15c5
rtnXP/PLh9cRLs1YdDncGYqQp/fGOJ7jDcH6kYeluhOqbE+CKcgPsVdEH2O0JSevX088T8CytWOk
K5EHSNvwzjx7W3GdlkQ2yVWenOkvKFF8cN+Ni++BJqbaufWI5T6nwwqvI02/jGNDf2JEh3R4/YM8
fSioW6hcbNJwSZFwbIQQ62/5y0MaLU4lKpHUW22s8X1mjNyQjzl/ev0q4neXAQW5dtpd4/FqPL2M
GDGcJUNM6CoLf0GPEidSTkDah7jP5vueYOtD1zYLg/P1JB8WcBgmCATk0iTk7h6gFCHLxC53G/YI
SP8EIf7LN/XpyrneA+3blI1aSgNMz3+2kDChl3iP4OOCmgmOtWOsPaku0QkIg89hnyZ7g1l/F9T4
o1B6tB9fvze/uzonSmM7rssQQD8rIuMGf5cGzIIuqwO63GUEipZpbDEEjsJ2t0wlWVqDBIJGA6rf
N1AK3kBQPn1f//z+UkrEdIqF23nEDf7yDBjPjijyeAYGmA/LtqsCMW66pEZIAfYZq23GmG5uh/3r
X/zZArle17FhCErfYZWkDfjs2VNg72RToTeDI1WSwIzD/3MW1pRGpEZBlEtcb2+14FWc3E3oEE4g
uQ6xg2t1R+bUUh0YNkfT7vVP9XQlePxQHnBHNlJCArX0n63aPCO2wlzab5cgQ4gCO/7Y28z7dKaX
c0Bm5uvr11uf/H/W8I/Xg4SGfPuxhlfPa3g1LZC/UnYxUSh/lzLl3KeC1oDVmO4jPXyzR7w6o2jw
3Tfu/8t3kiWIXJ0/ryyfj59QTBQZkeD9lvZ+syNKLN0HHvDH17/fs236zy/IEYlFzue+YkN7+upj
0HMzp26GbVZF+WmIYOJSNSqlGSWKT33mNeted9e3wjvovCXoIvbCzz7N/0sNn/iszcv0mDS6uHUG
x7zx7mn7aRHx+OkEUz4WAJfISNs8ewaxbiK48t1621bju7CGXxRbJIXCv81I5MDQtvOQS6Ef7FZQ
GdFk+R4EHCZAQpOjdEq3qGzScyjUTsOEXME/ZgrD9qaIVAeckXXufY7OIYaUhFxtBx2PDPYoFdGN
S1JTskeKMp0AXsxOePAXzGf+1yS0wwuPLSPYp5ZBPgoE2WMbJWZtQ9nb/3QiP7rR1kQ7p8DZvkAf
rBAr51A4wUVN1XyPdxMCZDcaeaRzlNOay4Ep0FeHeNAULo0qQwjEN12P9rVVCZOj+XAHItoRoILt
gZmyhkaIwdvZXRBfS2tkAtRWQh7tEk8ApghZYfb3JTJ+k1bQ2kvU3tt+BLWxaTTg5G0xzwOEB8/F
M8HpAANxgQmlPZvnqTswZSD9kPLZ/FxCYwOTHzv/syt6f9zUHNymXdim2Nidrm4eaFJ7+VY5ubPs
qsyKzxihUE2HODuR1ffdp8lR5U0WxO2DCVW94NzKweYScpg80FPygyPPpjb0PWeAcDAAxzvKtphk
DyqiT7ZmMH9wGeMgMssUaIHEDtLwkBgZMPosxXxd9Jl4QIw23RkRRVccjgf1iS/jfxnaIuUIQADT
JToDkt6aEqwfze6SJItmYra5za0eHU3Q5dDkJJzxdO+SQI5YM2QN24zVwidjZ6jNVVap+AYdj4/b
Qsz8oBC8UJR06J7q3SQj/wSoK3AAcghp9opiXgDeOOpYNBlOIWzKCFthuaU/5j5dvmjiJ2wgW05w
pMsnsC6NYCi2aTUPWCAdErM2MmuTL4ap7m0yYEreMpSyv0nq0h8cI+YaNGK+/HTBq9xEadQV2Lkn
MR3nbHbgyMJu+NRYaQ11DdxbKYX/3srQbO+Y+SVniAjDCuMk93y11RAaULjLdAVLAYGVRbPRO/K9
vPtVvUpXNfdS3rFSqzMnNW6AxVKu7phS9c1eVk44nId64HhokZcpT9qJORBgH+GtgxvicAhMTgHG
wxQoOXgSFXNMUGCQuYHBiK/RGzs+Uy6w/V2Mh5tnM6g1jJMg4lgq3LK+dfO0a7eOBxScRmqMenSi
gU3QUDXVP8k5j25NqZATOdM6f5tj7Ht4xqCpbkJcmEiUmFul+xS3pTmbG1eDtE5T6zjMkmFhGmUA
zDr2+bsAJ/W08Zh6VGd8c/BJ/eyQO5dGM4VXT9oI3Zhqgq3ZoZmisb8ozu6M7qmhT3TVrhMvx6ns
bdq5ut312F2Lk7jlOdmkVhuqA+nEPg92V8obDuxjAk4yUFcpD+u0aeCi5qfSHexu13QIO/ersVfu
NEajT36PbI9hSepflfxGZsc52kZaystd8QvG3UVtlWm7C10UuxB1tOEvzEN5Q4oqw330QODxFidx
v4y4Goed2/VrzCd61ButwCKSl2p66whVzvteleQ8o/MuxT3j1uq9NdSM+3pr9twTK7ZA7Mk5KM4b
fCL5nvYLDXG3iZnNGAb4G0AU/jdpKfOz8/0AIH2xfCrzrF/v67S+dspvP83zQsy4ROm+WpXxs2+c
OGSHaT1jfRPOSm3pFGgLErUcBTMOzcSBbdAhZUcJedmFgO727sKtQfidMZaphpomQgWPAc4dE3qv
MS0+DA54ERP0fvxYzWwvUN5EO+/1nCAnktIhNj5chvwijoUDcst0Eam0fmmfK7te3iGnzz7a9khy
ZpWh1MWz2Di0cQDMlZjt0OBse6y0jNOciuFnVwzRtp1ccVWViUJPQKbCqVjWJ79ok/AHYIsw207p
ZJ/FPBH+Ls8aoS8FcJeMwUXu92TkDJZ1MJ1LodVmmlNo2i7vrVEWDyBNkq/8Dfpny+gS69JUF99M
3owos5c0ZqgbxDb4JsX4ajcbjVWA6RDTpMgGRRi3SMEYcEbqfBpspLvAhoprI6su2JY1CKKt3fju
hymo5y8wDQZvy7F++jpk5VSdzS0PyympJCTPw+wCYwW+T5gdQ8EsO53EQqQikc9lzyB+XH6ycoor
Pwk4wdctOT5wPlc9wpKoDj5oZePCHEmQgs5bY9re2ATJ9ygbyxT5CfT4VKINRiNwEUVuS0YX0BAm
V6WLrgBRI5OTZgK+W5FK+b1YFg+9R8bEy9vO02Ilu0E0ej6JIdarS4FpcsXMlImDFUx71l5J5n3b
OXKIaDDIsoNDaffDGu8kItYNEUEX0mS8kNXoDu/T0ukPSGPcL+gnrQ8LgbTdccly8GZTy04Yyche
aS19358AYN5nY2ldMFys4lMdpDXs3+YDQH1GeOAmEH7W7SVJmu1DTgbiV1GP75qBsxY1zRniM2Zf
bxR2Lw8uUMiNsgWDVKE4oD4t7LKS1zNuMljCMgVQUCDJDrcw6qpyi2cjvY+dpF/DQJPlOpET01ZY
dRQGVTTLDhYYRI/tPBeztemjsU+2ixf138mxw3/Q1ZYmKsG3Ade29oyTkk5N1r9R6f/m/MEBfP3o
dHlXndizM3g9iYrkaWBVIAkIkCaw86SaibDd9ZXofthe/VHHDhbOSKTNkaaSjd9BT59iNdEtHmwQ
p2/dUlu9OA3QhdA0Bwgakmt1+vSedhFHhSJlQuf7rMpnAwGOvAFjqW5d49J59avYx+gjccl5toHN
UDVpbbbkHyRfclvhVBuNGN77BeG7qJ5t+qW8yK7Z0JN5ZEeL6MFB5pPvfELQUGpGppk54cmBmAe/
mCl3LSv6MXbIffbwtAFTy17yPoSqyu7qBinv2YLcYM2A8KzT3ub32gzCYjQ4DHPwEW0ahrWxnMNP
AY/7LSE3kwKr1KufdGntb9kSkuKa+nWfP2KsMIcC05l20aK7aKsD46eoXHniTnE/ICpyQ2LOsnjC
0xgFqvmGn4PILgF4fpsXQ42kC+7ZCY5DSX3XdRgzNc1161yVCVoswt0Q+bsuMabZNKfkZiY1eqaY
WmAzUk84O600nsEWChR0FLYmMzTLLSr0BNsElrdy47W+be2k7kLavtR2OQ4Yj9hLROqUb9Q+JXIE
EIvIeMpgn4V9/bX3SbXZ9Y5XqW3e0ZPdFq2ffQ8x0lMIOiX5ydIZxInx2vQnWL5Ao3kf9KGjaGQp
gqAIapprV9s4IXhni+K7u/aX1W1LWyi7YAvDTlkjKYGmn2Jh3HCMrS6pTx2BislKrc3oR6X/Rpfk
5cEYh6l2wbZw+x0Ox08fzSYEeWG3wYB135QH8egfThR7AaFOLJeN+8b1Xp7M6EXQPUWKybDQfRz1
/NKVwD9lO2NjWJZl4Zz7UA6+QtjKDwJcSvjGtV4uZQ5DNK5Bt1J6L1q1fWlheA/KbpsKBAp8U7Cr
yUIFXnnWOT3tYi87zFlpkthXbtHJN5pwL28tkhcmqTQcmI9qta4Kv3xVAYcawgphmQ1GrqslCqoT
gHcaoEqPk82FG/r60v2y4eMomhys3d4qjfWerTLVtJgxbSkvEACEN6bCJl+INX+VguUzKgFituh+
vH/9or+7x+Sc0AKURJ1o8Wy7YCzUDIhm4Lr7cXWR+bCrk9YezpYYYu6EoeVIUEuA0gPlEC5v8de/
8+obhUDMWMpniX16jy24JLQeUN60JbbUForC3h/H4XTQWCi8CL2bPcNDev07q998aZ5h+dhMMgSD
PNtiUj14wCCHdquydvhBviI5uVjc2GPGGDbzobNwa4F7QVN3UrgT6FXie+bbqAOLSl+mi+HXVLIp
sLUu4aEG/IZXLOv7S19iotpKr+FUoiHidQfCoaxvtmqpiyWAlWWuELNHicYbk877tPTVpe/A/cSF
iB8PxEVTulunHUq0q4WZqg0OjQzSrizCnWFkTapTTWjiLmRy2J7gHGkZw9kWaZs2yb57pHuBeuM1
/E1HylMooZk+Gpv38FmXOMlBTHKcGLd9UwRf2fdToNdZAer89Z/lNz03j2YrjH8GIjZ9z2fPAlcm
jSjoYeMJnDhUs5wjBFpqgJHvAz2y9FLGNwTbNuNb3/Hlu+5SSaAet20qvRei7yX0sYxOqDVdGYkT
35nGfagTs638lUeQ+OMbVc5vrqfRXWha21ra+vnUxx6actFN3hE14S9XbOM1Fo5iCq473nhCdZnF
WG/c3pc/IwNAnzusGH257hqs8+ty5vUw0b2qe8yObRBnGqQIPM+g2V7/GV++XLRtYM8pNn1P8HI/
vY7oy7ZtNKu2N7fxO975BKwyB75QNNZNn9PhcCjEj/Qlh73KreTd65f/zQblaPq29K8pvjgXPr28
jdhvsQfUF8PUmUPf4zAWfTVtc9sub16/1G9+REC4PgMUdil6ts/WThuOU8ayzDf1lvlj1IcyIAPR
A/fjc+aBSNx++esXBK+0/nhMqVDnPP1uGWnkVlOuRFRMZwfUXfkp1Pf8U+25WKncMXnjenLdcp62
wQEfuJJxFOMh3r9nr2RZzG7r2jwzTc6hapvWheKQkGMYrAlcOhGt8JeTdOznTxUkEWyWta+/WCC2
18zfGqaNmyZRdQicoSc53kfY4CWhJl7NmfoPSWc5iDMrELGbufQrezeGrXhrnvGbx9Hx19k3K4VH
5Oeze5b3UStmRWMppAN81vRTCns7pg9QO/CfPCcMz6bRUngJEgVZDNfXG+/Dy22dRU2jfnHWgQLT
lac/WkgrrS+AbW69NgBga3J1Mtlz9bMLUpf2QTiBEEaO8fqT8puXnZVU2o5CS4NC/9maXflQG9uG
GJAJXyqBjCmttihZLv/6VVBaMaTlXV9nCc++Wul1AuNft3WhIr1vqJCwaXvV+etXEb85fnm+8jyG
lIplWj57pXmvPJoqwHloX3ynldycY36gCc5Z4xhXHc4+cCLv6P/SMO9qcE1xJK8Gkh0PKZmBId3A
rLHf+FVfjIqFjaiDpHWfEx26Jkc+/e7D0vh1nE54uEMruCZQqjo1c1J+6UQ191vXHt29qYLcJvYy
Tr7xEKyZrXCQ37g362WevaGQABjXsTejp/Ge/dDkJKoIZB9H0x5LBTBHLT+3aY5WmLQvj3lVa33z
UvjBdFym6cE0gw8ZP47EPbUz0vsyNSbcv/6hfvPEG0bKYh0gSm7Rs1vTDq3Jyf9DAmIFt4UO56Nq
yStHOL7s/ZiTIRYG+40b8bJ4WLUmjIro3zE608+KdZNZJpvCCP9nsSTHMAizndAg8egN11uPvWC/
YPm9iMBC3v/lb4thjW1VUbrzCZ4tMOHEmpz4kKFG8l7fRUxXry2JlSPEcHA6O013h+6/vH39ovLl
PSb52BN8U7Puc89fvTLOw7VHxqvnliSKWk4vuyvqGoAjLfsraJa06xc8lj4Dm4DasIc2inH6AnJR
9xU/dDIwstBRsZ3xYREhEmoCGbTpM6ACaTEmtDMrcYXsDMdhavRD1DksX0oENGVCZ3IOS61z4reo
eN2TaIwlzOSwnS/zJWjf2GdfbukIHNjUbYQwvOrP2y9WRi5BaegdWj1u50ZD0qSwwjkUxOXx9fv6
4lKPx02P2sz3ULyuStlfi6Q0SCB0lgaNuew+LbU1ncDpxgIURc5ffWDZxWklrZNrxibm+UsSmxy2
+Uibi45+vBtFHRwx+xVb2xKQFVsRQPip2g9KFu3h9e/4UvbBw2rEqgZzlKP5DE+/ZJAo5QQ4qDBM
ZfZH4k6wPMz0wxtMdqfLvLjvsgIFoLUwymOQoq7apC3fC/y6m74LPYhTdXvVluvy8fone7FruXwy
eue8w6vw2H22n9h+ruCni2ULtSO4jEzvnjthqs5evwrG0eeLJhU+cuhVj+zR/9fPyhon7WVelxLe
YYnm7xCTWxptO4/g2j2uM3ODYr+8sSfcx9vWmYjACYpkZFSqSvKrsCLCTRwZU2ZQb2nNbIC5NN/9
KTV3JaRAsY+KsTCXktN6sR9T2/5oWfVwnZu2qzFb20m4oUKqMSVKMAi0DVe7kIDPHx31WEu4xmXY
AXtGxszEic5TtCfbu24OYujNJREiAbl0Hl3ujZ1GNBRnHduEPWKKU8SutTQLoZl9a4VA9inzBjWT
9vK+2TBTXB76uocgW0YZQTBNRMDCWVivIU9j07fDSsi22+OYuiREuIRAzsfKtwJGdqz1FpYR1ben
PWNR70NuZjKClpAH4qeqR+ezX0/DD8eUS3Ea5XkCMcFTFTrDppkj8F9TpQ4cXBmYNWiSMcUPA4lO
oFW/M0lq/c1ghTmlZT/RlwdsUEObBYgGdDEPEDt7VvjgeCEpL62NuYnRbK3v41rLEg9a3X9Ly0D/
ZOAsz5dJoha1mrTy9y55MQVYxay4ZAAkkrMlSTFzuGivUPCosPvI4A9alc0pj5b4/Ej6RN/Sb2x3
zhQy0ZbTkRe7rrWbRgU7qdVV87FwwBMBpoWmtXOGDhnr2BXLl6Iq7M9lpw3AUywyAB14GMyGqQ7U
KlSmdbDr27G6DvU03oOOmOw9dMf5e7cEK5eurvLPVl8T7xOlnSGDzk0VkFuOdDkge2kHiOBGoHMj
Cl8yChaRQgmVYXFqI0BqTmkeQJdN6wrgsE5sTK2eRcFNXkC0+kvSGYsh2hX5ExhQ024DjvI9RySW
OKixlgGSZIsG2Cg2n40/yvISUR6ITBhEDDzzPB1D3D/FOi4gbr061l1FfgMCtnFGJ9T3GodtYcNb
C0JPnRCUNN1VTHvVBXBk/2CTGaf3/dzUCfEZLukbSaybm4ZV7l3pRqYkvanuLxEcFV+TCNpoz3S+
3LcZftFdD28DVohs/A8+mRyfEn8iko4Iw+DOZpx41y7DCMUDnfFNTq3mkggpFoTziEvR68SQIMgi
q50V904kxQYiv7VrBG1flKaW/Iy1vIKjstT3HAD6Y54qhQMth220i6B53NNRheTaDgDmC72QKN85
mhsztOAGII54pj5ETIP5iWerzIDGMUvd+AY5NGxuXslNlNf+D6d065tsod1NjJTSKFmkqM4FOKCH
eRxC1gI3GnihWzdKAdGBANoMcQFIht4vtFuFIgpyqXEG+wCD2sHXS/F5RfkfkGtllQjz6A2H8o09
6uV6vA47JAJVFzEOARVPN4q4gz8RjzR7MaANq6EUw4RVLW/tRy9qN9ouWFB8Oi+IPNGcPb1MFyCj
YmrJkLjH8cxEvHe/46QkECqwzBnPUvtOZgaPoK7mkywq629oDXhmyCsCH7OKwhZZn04zghm888kJ
k+RvYNaszyU/Q/PGHvW73dMjUhg7i2Ei9OIQ3tJ3G5ju2luAUV5xCGXhfS5cw8AiYcx2zuAvgfHu
TtMHFp7gQ814+QiaNH4/FmHan6+6J5cRhWi+MgYh1vL1ze03BQyHXCz6fDrhs88/vZfUoFmBKYQc
sjxRd93qrS910X4ry+iNEvTlCYifjYIX3TJxOuvQ8emlUFGUGMRbcF6Me4kdRbRP1WmSB7oi7nU/
+fVJ2c9my7QovMT+Xp4PTHjfOBy+3MpBQtCzeyxlBGPPpx8CR6Ni02TcmefSOhlnWN3/w96ZNMeN
pNn2rzyrdSMN7hgcWPQmEANnkZSoaQOTUhLmyTHj1/cB9dpKEWQzLHvdiyorK6USAcDhw/fde67X
TF8sp7PvBjqGZ442r16O9gfNCMGIPb3naaAK6SlqoUM8WHeRWRTfJ3vJoL6s1iY/Cc98Gy+qFzxj
ei2Yctiu4fs56QlkrDIG7Ey8TAaWei8rar0xinK+JdE42oV+qC7IX/AeWzpROw2bPDsznl6cM9Yf
QH0LJar0eb4ne0UCKOdxmTBTmZWqtklfKDImFvXNSdOfQ1qMnyHFO5/+6RjmmmzLqNfYEnXNyU2b
Rh4Xsq2mIEyylA5aUl9OyEKQokbqzAznvPJChYAKiM6TA5xU6/f0R5Mn9Gcjtmm6BjS1kiRIEK9M
m17bMJVHX/UAxob2C3WHPDrYqUOVlryn5GYJQ5Z2vmz7ESRD/ykxUvm+I/Cl2+A4WXrASLV4cg0R
NoAFnbs15OXBpNMOBNMp8C9ZlaYgYCy1+R16mo2nE43hIafU9lTWfvyNBIAIdRbn5OtxKP3bJRm8
eC/tAfrF3KXFPZlI87BxMaKqbS2a5TA5fp5s05y8i12j0/LbrGBO7ArDqr87ZJuApJxGmwObjUKm
M+AibRLY3zIYob87B2VFwy9qzwSCyRb+TtCNvo5uwRZNzcNQxF4RUKVSPo2vIWFFxUx4rmzw2qtg
lLkcayUv4/RYQuuhcx2r4UQ05bC7XXkzFdydMYxIsVB4lGeG9ivX4/hDYZODHk2o5y7RH6+enPmE
5NGKDYwvOqxodmggzFKArwgpzLcMbPPclPlydsYGRCvR4wZ9aHknsxW+LccQfE+obpflbmJB20S1
Vd2hlGm/VV2c7WNs+VvlinlPSUyjMkZsrjL3c+2b8wW6NW83pARupiRJ6DNz26s/joUe9A6nbc87
KWQYzUimms2pqBFT8smKafqn3aCoYLnucuac/cq0guqWbxuZB73VU+dB1xdjbFiKa/mABZOmaW7q
fjGvUZkS2gi69xCirz5zg/K1N85J26Lnxz5DeScTS1+lcWI43OEQ+1iimtl1w+syc2N7X9sSinvf
AqfYqzGXn0g8xz4JIt7cCHgYoK7AwRBQU2LEAARHQWujI/Ieai+0chqBafMJiVb3nlwgWEGa+I9p
vxSN945/p6121OX63UBqMFlfdVr9QhpMj7A3hs47M6W9FNBwsJdSeNi+bNfiVR5PaQMf7kSkG+nk
bq8/JlSk9hRwSTReQSbAWIjZpdluEJWGci3OMcgjU+xsrDVue6MbX1+8PZ2/sovk93iAmThzm+ap
mUWLOvQRT6PbLOssYRdLf2ZD6yg6c67HkHxSC+UsL232PnR98DqfSucJ4wZG2o5jYEZzctELsyL1
CKHsw6xKbPluiYgzGIGyfIMmQY6EcKcRFkpfAEyaEDCQVW/Fl8A44W7YlVs8muwt1FVjs/3mUN4K
eL9qnh6oHE2fktwwyVpKRrA+NvSZBMFVDOAupMl4nUXZYhNy41Y/OPmKn5mcFIdx0ykfsfCmN2r2
4/ssR0q8cQ3CFvYeMYqCDWTYfBJLjW4rU+jYAmRE7i9IUPmyn2HK8GnI1DnXGHyunx/VkFH10Ypk
jaeTZeMUPx4wUaeAVyQ1mR2xTwCQa+CLBfxkjUhilgHloRKfKM7JR+hqPqI/sA/FFXri4gMB6+5j
Nthl9MDWo7X3sOur/sYIp+JbOeOE3tYE+SAl5tf3O9UCPnivVErsPStqon97D/8PDPAvl731/wwG
uNT5t/IHa9Fvdtvlj/98/gu/sQCG89d6pOJgRYHcRfJgM++PP9vuP/9lCPMv4IXMg8J6Fg2u0/B/
gwGcv1ilEKR46zYMdxh/q636Lv7PfzniL3rWq51/bZjz951/AgY4npMdtrVrW1oK5H50pTlUHQ8+
qD5tS1e/Dhopv7jCWfZ+XclduhTGwSlVsf3jydz/HtX/r+wLkP1ltwLbjlee39fjl6/WfKRjbKqP
r5dJj1zBmOthEiDcE8R4AZQykvsB8ca+g+VxQE6HxMyCpowY1fnMtg+uTWdXl3VbzlfdOEENrwks
yXuxNXoJjjene3hmd3K8Gj//Toe2K21Dy+dM+Lxx/WN34kMnXMo0R26m9NeGWM+r2Gp8gCdNc2be
fPkGOC1ywjd50ThQn1fNP64k+laYS8tqNPhxcxinyT2QeUgca+pVX9WESvvtV/DyDSgaVas0gNFF
+/DkjScyT6hKVlApMwo3MFXtgApKAqc9m2/7sdRQ0Q3vzHt/5SYp7XM1IWiaUG04fu15mhdIqxMd
lJYyAjAJqw0eEpAmAfbCqoxfb9/jys34oy+3vj7GlsWF6DpzbDs9N2GbjJjhMhycJNZTP0pwLaJY
RRVcUVb8nHLmY0feC+O9pWrhk6Sm3feA2JwfygSTuxlJ3R420axJ9XKBDKhdbPR1GnAPC5ah1HY/
5GKw/o7H0vzaJE4JL0Eu3ntA0aK5ePtmXnt2DBCLYhCKit9urT8GiE5gCjpx3QSIyEGxap0dinZa
IFFl1a7s5TkL3CsDhLGB9o6VnEXpFBfhNroNl3FF5GRYfMehJ7fXsHoYRiq7Q0caviefvD0zKsXx
7uH5jaEAsh2TV0YXQq1P4Y+7hNYU4RTBDJsPoHWg5wjgtWmuaTg16Y5DaXgpJHaDnFgHUC0TsN6c
VAIMQ/aZsfry01cYf9kqsb9wIJydrMeG47XA4HF4LCRsXSVY8g4zkQPvUWIsvxGl/6PJ9nhv9vum
2elTw1EUc9iIH9+07LVLtp+F2RM43jVsJKJx4r4+s9t/9SqrBoOjHXPMqbKrddBgNAoxnxWtUWxd
RdJmlekz89jLq+Dd9i2WEo+3hzf8+F5sZ0jTgmJoQHZbtS+tEK8Je5dW/uPX4z279em/2q70Tjv/
Zcw2cYy7CkebL8hR40aIo6dluEL23v7yXo4ESqLsLtepkvfzvNX/Y0w6aVVjA6Yr6JhJc21UobqU
eWrudAOD4+1LvfL0qLpgNcbgz3+eqTZ/XApe8+Th6qzxCqTWhtpXeoEyoDxzlZdfGZsN+p0cd1YS
AZrT45dEa9qQueYyGFOnXVqT1yKIY/g+DZZADon/z4HFsS1jZ9k5edUd+prITISX7pmR/2KSQcvI
JEuPl/Gy0nqOf0ikXG1gwiRgY6BI7w1M1TXtj+t80rTQE/TxVuSLMx/CurT9e6fN58ZF6W5Cl12L
TTAoji+qRo1haR2iZW6lgcU6uAkbQwYI2amdwnM9DGbnbfOkPusLeTG9cWnO9Sh9KRxgbD+5X5Th
a+Qp9xvbltpgYyUYKI2hOhuFvNEGx7MRwfdd6mp53Q+I/71URaQdynNW7tcePGPMZE/Dt0rt5fgZ
iD5EXVuldZAV5AyQqXhTINjZxIQrBVHkG6SSeueOoP5z4/7oySs+IJQ6q6lkXVdONh2L43YWOa/Z
84xwFUbpGuVIs/UeBCLWKRTmCdVqE3QkiMno0sV0+nmggXhdERYBMcYuLHLuZ3DTJImmwA5sryRf
QRpugj40cuddouC0bhrsGj8tyIWfm942isvIjuLbuC0i0o0zabckfevsCk9iSmzhLMqPvZYdpiIH
7BAoT88jtZCuwy29o6rdKVTtV7WlowcY9LTNWtYeEly8mPBMzJ1om0h6Tx+nflnJ1oP5rfFmm52A
yDWVPl8nxNTNrf/YEbkrd3jVAILje6ZPNRDw420mu2s++uyk9a6qM1pWooJ5S3HP4WCqIeDRxAwb
58Lua+PvMJmcj+yS8RizfaGdVS/tfda3ThU0KlHAR037YUlBk+4GTC4XLTMaSMOpyOk+wPIhNsFs
6Plq78nWvlpwiUYori1rMtA9hyBLpx5d4HYcQ/Pv0WokKeYkcN43Ml7d2XM70aauII6ClpnobRfh
QmhIBLCQ0eNq0wkGqugYVIUjxl2F6bnZiTpuoH/XY3yrSiWfNN79eQ3uos5Jjong1F5aCLHnecRk
NucOqGOZ0t9fBjK018Qij0rCUBuKNKss0Ts7pfAK8k71T6Os2ZDHkOFrdBGJ/aWFr4IFqTZnPFRt
PZBJ2A76a0HEVRuA5Gw5Mky4y+NBVRCQoPYQlywF436Jm/quhnzIk5CgLQPVQO/cROVi2/sWC824
TzuwPTQWVZRjvrVoWxvCTYqgYYf4EaDjsOrDWQC3Luk4EBZxJ/G/iaP+5Nf1Mm61r40vOVAn+FtT
hKHaKnt6FoSWWDddgZmNiIN0+gT5YY0w8vACIQoxxy/gOxlF2k+nb6rGPbMZy665j512dmv8i7UH
xcjDE7q37Wa5m2N6iTuzo1C5TfspP8Q90aBBE/bVEAxgevutO0fhhTsvs7vvU0iuQe008DOxawva
fH6U7LKhQz8QhhB1d32cjLfJmGe/BuIYCXMSQ/6JjKnx3l3MvmBLysYlQHAa3UlUKxmGQElyYITH
kL45ca7v6kJaTyblxn6Hnbe+jAsL5FbUopkoqJUNe58yULodO+V+p1a2fMhqthKbCEFEi3m5TH6o
oRfLJhJt9yUjybLdxvlUdXtLWwmCcdAXLqqdxgeyRevpso8WiG0E/DolITUe0nyotyaYSYBXQdfV
+OWXeRS/ZlJMzEDDnu52HbwVf7uoRVc7J7Nc5HyOMK4RaYtyCySYrM+pNBf2GHHikKg7lHzlMWjF
G5dqDPmkpGi2W8N2AUV0RY6Buo9Mo9sWxNNgrHaMkfAJI3eI9+vq+XtqOSjotdEk953hYULuUCaQ
7d0WEGNdr3I/S2PINPC5XJfbEprcTuUNWSHkc/o/etHzY0NKqR/WdMWHYmSTchhqAnGCsS4uajTY
j+v3bB/WpGg3YGYavhh27X9qFz6ijYgADWz6Ge4k3ld/KMHAFf5Pn37KwoGM6CdMgE4EwnuWoIbj
Bo/VOEoO6m0UVe8TkgGoGeMKMBiisr2hkOaQv9qbxMvPrnYf2nJkNiCFlzBw3cbVE3h1AnhT03R+
EOjWfe04f1acLFqH/GM+6a0g99HBfDywH+mo8RFnCgro0S2Tsg6irpzwqg5pKTe5B/g1GMfJHC7j
tgnfZXYCWnqoSbzAqh6bzYYANKZnEZNkTTyc1WEdjqxPkgbTh3oOTaKZZtl/pWHXkI7TjaRWitGw
CZ2qpLsh9sbRu0IS1blBztjcdrOGk1cubUbYXOzf8iXWXyEHV3+7AHJGgAoVkqFaULRGSkRqMD1K
Y77mgBq/M70mz3YmhU8JcyByfoDV0imhl7X82mc6RtPR+vW7tGss9Ablqq8RFI1uRY+7Cq4sJPP9
4DqthZbfnrxfvM6xfCRI1gG8A12kI6DCnqGud5H8kaK5BHjAuNmCelBPrWHkX5dYmQspEQImx5SP
vXlVUXHqgrxb2wtdkY6f2WVmISvI4pBCqQFrwEAvqotwSMB2JKB9cgxYFqkPVKanm5o4pCKgpOz8
PXhEjO7CmY9hQ50Uz3xSy8HDazlxGi6GAqmaV1TaYREzkJCgujYum6HCuDI204JPWVSw/4hNQsgW
pkt5k7ojqeyUpLC1Nyq2mczVQo5zSzSccZB2lb1rsimctw3Gd4OqZhg+zZxE2mAqmyoFFmvln1i0
Ombe0al3NWUHrMJ1uHwHtd3GO0bo/L7ozYanUQAx38xiICxncStrImQb6sWW2FBf86duhXmzyBo0
XV0Bv24uVXIJL91FXFBk6runwoy8NjHWeDPtkWldxHohlLKW8gZRjdQE/a63QB1Cf2xseiqk9igy
XJKYXKvAN2Y+yoj+w6Zrq+Wz5S4135MNkBApi7J+FUNIbomMa5yL+FaZTnsjL7/gEzLSIMsr72/h
R6RMYwmtvw6ibwrkYLP9aMMlzDcAZlMM9iaGJRkO4m/VKPOnC55iq0w2UChdhvBXNAA7JJEEXTRR
7lX4SbNnB6ltWbWzHYssvEm83vphLWO3y8H9fSWqHSp7jLQAJK+l7/PMkLdGNaWapS7/QsTwdO8l
BqpWB8Y45XLQHjsmmGxPu4yFxbTiPQ2B6jKpyCf2VYVQorFK+L0RQUE/qzpZvjhObH8wKnu8lgqt
GXXJVpMjSwLnl7GFGx8QhdxvixDh0K1tlXZ7QbT8+GlcBHtaHpxJLrSScyBSr8dKXy/fpt5vBezi
JfuA9E0yr0qazTRe8xlUdE4yYeMoiAxOyLnIbxB8kr6FeKkjMz5Bvc4+d4NLlQ/LzOBo61ph6a56
6j1bb/1nAhbd+VfYI4HYFMKqIdgNDfzJLh3E+6UCUL5tinn5BNkJ2E07OfNdCoPY3WhoLkQbMoR8
CpyTrx8nm7DXzRBW6kMz1szMeN5dJ9mo2KnAHIio9fdpGYKVpg4VfuulRT4w+TUfXOI56jX1UBKi
l1btE+x2jpBhq53PDFr1IQYpdcU6B9EPsMhkbAluwEfCdrDxt7aZuGrT5FXSbNXoQSI2ZdPF+zCt
63CXAlxzMEUjW78yidu4bAhESg5GasA4kLmUn4FUsCC6BQyToMGUr1hRZHyDU99aPR6Z/M5RpIZU
YJK8ukv8Iv3eeFOLJkzP0GBQ3VGcSIomubZnc8JlDFzg0USN5wNAkFW0tm7a913IX8SQHY9PAqgG
PusBhEhrp8WXmQC2x7Wn+qMuzPmDUN2MdjZNzAlmUZKx/arxCHH4MMMvEKzgv7IQkLxKeISMLhJ/
LB/apEIInKsCmgY5BNa7Jm6JrA7p9EPkGyPmd2+IxqekdHG/T/HMPq1L+4Yfx0YAhpvjG/caYuJq
SJbl5VBFTEmWYWQ/7MxkwweVu36YRSjhpEKfvKp1PZsb1Q8ejV7LSfzDRJ4427SCNtQus2yPKEi/
Xu5TIwT8nLSq/gGvCbUweVNhgjqjXWBkRHDrvch1L9wqbw+oYCUUoLnMgkHMLuFkPdgyLLPD/TTH
7M6BdML9R+ZrZ1tTtvM7wx2HIZglR78HrCY4/8IlHknzGhbxk+gUehmxobE2UP0BtRQ1VKqnIizK
TWLjl906YxWPF1U2TrvWBhy/c/Oc8r7q0YVqrYjiNgdzhf0wmf4kjEShae5Fgy8jW0gxUgURYlUh
EnfvDn2stlEZ0hdwMmz3QSezkrFE6Dr28ywnQiXM8Fr7FjNzUGox6gDRqLpFEJ1ZezVME/MAO8KN
ViaJ2YbQU0Zpdz3sG7NpPpAHMzsoSpvKChavp2mQz91sb8em6W4VlP8+iHzNMpohxs0s1nt25fzT
xLw4Y8hZ3Rp+upENszEirq5kN1zwCie96AsgKwiVY7IFk40zIKLfDO4wfVhDrW9IrsmIxWSvf5lh
T4HkxkH5sikHBlyY1/ZjP0zjFYlV4tMgTNgpPZ8mlOaumb6GUiKrKz0TkEzDfpCCfS33rdN0mgMc
S/WuNuzpIYT5TbgUXKIPdNUNyOEV7HNS2/qFWCvaF4B8EEK6gcG+AL5AOkyPRCQws4GhFfcRBMKf
nejY1jdhnG60VRS/fKtr/8ZK7013abvUX2D89mv0BEhz0tHQsQIxqerioW8L63OP5FYFnh2jcfEQ
dJDtrX1gJLHZ8uVEED+yXcyaG5OplgItCtt6+dR22p6upZ7o/7TpZN1BX3PygIgCZuKc7MyLRc+c
5iaGvUvKmyKjq2XPS+JIQlLO6GlJYMq0kIxjTLP+aMzSH7a8fPEOygtRJoBThm3etymQLLN1rmix
uTb0jSHmxks/vvFbuCmk1roIbPnXZexNRFV+yJzYJWCoI6OsyYV/O6VldwOveBw2TaPdJaCAkn8Z
lZ4exig0fqZeA49jJiY3u7IGgtuCsRhQR1fsXG+XaJ1TxjAdxY590npQwdFBPmlTewfZqPaLr8q8
vUConFx2Vjv9IHrAmg9IvHtQy56RRFua0pQUfMuJvtu9ZfLCKrTVLrsjK5gaD57qkIsxIxV34YE2
GLI4Kq8OQDvrShxaJA1Y0Lt639xSHTTSfQd/8CKGQ12xYbazbwtfsbOdjb64yY2Ipx2TQ3aH4sn+
lerZ/kkktr5GnqOGCzZvnOAm5HYf5aIcAtIi5gti0MMQpwbRjAgvFx+MSUsUd9mU8aXukgpFO5jp
X03WpoCKVTdFX4Ak2BS6JHlU26HV5hW1CceDcBUtSM9FwdZxQqp/WTVTZnNkhGy4H9IGFUEFtCI/
sLICK+4QrYIjWSB8E8mijesJjTV3hc2buScZOCcTmZIsbOHqvzsZp83WwUhwl1nZ8nXquu6mTWbj
azMVxlfg/MojPaiSrOqzX1rI8/GBBCSq8YiNsdbNFclAc7TnxFh/02UXkqutF3LS664CNEQmSeTd
2aLE2EEuxbwbvBFyBZVGkxgdzy42nb8ekysrDknQa6soyEWuCKPWIn1yutH+3PIRT5c46eyfczIu
jw2SgYj0EhJkOU2tkKYqFU6Hki30qL80nEA2OWWZ64xJmP87q7wnlD+Ff0hsGz2BVQGd4jTRt+QH
Ci4WjDby6svRGrwbH1QbT5zQ70tLS1cQTxw3bEnL3vquXOr5K4CsLUmtUs6wVbVOr9qs7Gtm34rw
oLLKFa3jkIh1HPQQdvdqpOS2adOU0nHuu0XQI+gvtppAnzvK7JC/CNcB+tt0S/sxVK1+1yQWAZ9m
VschFSC3tMmEokJDoJLUP5KZjeZmYbMHJ3cy+4diiYx460ZZ9pnaMifTBEiedan5mFljKnz0O7Ov
s+aKvF22khtbc77cOK0ggXBmsRm3/KnXvSOgz/meCArCm7qbDRbDsk8/SYhuPs1vGwC8W4T5SOg5
unKGJJyvg6DQ94v6vHezsLVvAYwnxXeWuOmmFYUbb9eSJOmu5kgYeNmkIZl5/NcuAnJabu2uQrfO
tBQSmwHg5L7RGE0oTkivuaJ+kl5zoJiJfek5UAZNa7vLjQGx3wICTk1hkw1124G6gTqWb6bBF9n7
iXsr92NvrPgERWhFZ7kcjiwPcnhkDfG4c2c5fGf97bs9hoL4lhiyyLmEQ6fKy7SCQLmxCJjB8xCt
gzJ1IevmVTp9/g9ggcIsO4OXSxXxHtDX8jh6UXf3H2WYYVEqRlqrOcTwrcmifaFzaiT7tzsiL4v1
KwqAD47WuGlBoj0uVLuseVbZsEEmMa0+zINsgqUzHUCHJFCG5OewullY7IaoPNMmeKVL4qDHQQzh
ULXHfX3SJelCgwJg7FZB5Sp2nIWur9lHseqVUfJx6kDmYZou1yiceJe4mkyZnjgTSsnR4e1n8KIB
RasLszlqD4QiaEdOfsiUelmhCwwaqxp0Q0TtxJLG15KOiO3fvtSLBhSXsoSLFY4EPoV/9Phx52Mz
yM7hu8tKqPcNSSk7xzLPaQBfXoXWAz0YcDn4iWlGHl8F+lFso3ItGVamPsikSB4n+PD/tG9H204I
GlxoG1HWnIpaOjFOAKPbMiBxz0NtWGSH2M5oIwyU4d9+bC/bKa606RKj9pOA5k9Fb2HaDHFvcSlD
x4CIx9o29l3iubsiBZ7mL0QZBjnczjPW7xeXXfspwoIbs7LLOT2dPMcspBDSrE0z042ulgUbgBHl
6bVQBSXWpfN3PUalM93DF18kF7WoWaMkXN+dfdLDIoMtrgXrA0VvznX9wJ59hB110E75vQnFvG35
VANymPIzD/nlB7lemf+gp2Q7QJP0+HZNI1wrjcCYrUEiJYzyMadD4tXONe4r68aYJFUzF021rnV/
XbWAYoOGuKztQk7hmafwnJVy2suChy146w7BLqe9LAdMTsWxowlMldWPWTvlWzlQZhsn/H3DONwg
+oaog9sNmGo3XA62zi98GxF/Fq9nuiGp93VUy62qVHOPFEZehpGgIUIq0z+eQ+n5Iy+wBfADzr8n
ooqk0dBcJfCxVhHBPq9U/ykPy5tBjGhpO2luCkRnG7c712l95Tvnwis1ADMpmqaT2UQAPQ29rq8g
Gk7TB7hGILEsM7t4++N77SqrzpZ+6rNh4WRAkhzX1m5dkPZWSO+2rNTniSz1h//FRZRY7wKhllQn
69DQIzMgBI3DlJXZFziF83uArd65Ib4O4aNRBeHQQ6uEm3xNCDj9uHpr0kNBCBivqrfvrDXlc5Cu
f8N239i0dCU2wteAr1o7fgCACRqw7TMQMk4qyVZJy4vCkcm1hzXrqXIG79vbD+HEdrW2zl1EBw6O
XXjopjwFHUiwnNBq0iqoC+eXmUTNF5LVH91xqa4t4FhXeTtXweL0VGTUqPpbwDtARlU/3rkRDtSK
KOCDJDTn09u/68WU9Pyz2CegjkLaYJ509LXfzzZl/yooalHsoyqhwDYAmvMLN7tamgEzVAkdbfZ/
vH3dV96WvQ6JVaNJydU7mZA4DOExEAwKQLu0H0KPfWxI+Xc0iY1++1InRq/nR8+1VqmnA8iEBt7x
5EeheTCWJqHNmxX0dmuYa0U+W7sip4ndweciXzaBUIsX5c7x8V7m/nIuEeFZhHwyPFeSCRwmpIOw
QE4WnNyf2fV3dCgGW8K0lpnc5YgaNsrE8Zzz2i/FPPlXlJemb7XRya+WP/3SnSsQN1C9aqQRv8s8
MqrjplH3aE5B/uICd9/HM+U0xPiGoPdUQ3MkjM2hnJKYHoU085wA9ZUBA8sfgzux8ux0Tl8cdd3Z
rEXPBkTY/U8HUO8jtpBi53SIwxcVGgjAWa0ni3PW2+9xfU0nT9BREBTW5YtRc7qpxM7S1SaFnaDg
yt9JnTQPuIzkI7tN87GZ/XOfxiuTI5AiLJ3YA/lKniWSfyiKShq/8KJlEeQICB9R8PTv5tK2ztzV
Kx8CHn4JssBBxA4r8HhwssIkqYCTHJS82PfgPxtmrCh5BwBdvHv7AZ6AaJ4/BNYTLBVst6DVnXLj
Jqy/zDD4J3Qn4kBYBQQAaC/XAvc6RC2Yj91oCpoLJt9KIusDhKaPIglv2B6F13Jozkw+L5+wEkw5
7EiedWin0JM6b3CUEtkc2IZID3bLaQQadXRmDX85bthaIpyhkcU0wK72+An7MsIMzzcURDm+oBJ7
xBZW3nhRItO9q0oKOG8/5pdvlOvhKGWiIaYViNHx9Wwjg8cnuZ4ty2Tf4l6FjSzC1Rp1jhrz6qXI
AWK9w/rHWe/4Ugml2byZ6jxQfa8vnXUbvWTAyaCypmfG6Svvaj1JIadfBWCc6Y4v5Wd01lTOiBny
BDpp4dqHGETrmau8+q7gWjBMOQvQgj2+CiR80rJHbiik0clrcvR1SV0q6CabNqGbDWc2QK8+wD+u
t/75H9+4mhrQgLrhrnS/vG9cb9igJk/38VScEyi+dimLtY6F1gKk5Z7stbTfhiNsFIZhrb2NjYEo
aLtcX+Pkt8+cv1+7FAudgwrXxx54yiGJ5FhPYqCxltadfQnGPtxYUyHuKrMztm8P9hMWyTqnoIHn
KEOYEeUtXEvHTxBQOh3sDm1DKaT43rgVGkDIg/c1bLt0X1XaDXpiV58yudBub/WMmSut78n8I03e
qZtiUzaht+0QmNOj6WqSYhGNn/kkXw7e9UcyqAQiOoJkreMfaXbsG+ueSdadMug0AoR2RKn7zETz
8rHjXMfxAPqFTTVRXcdXoXmALBU0JyiOujjEYZFfNo27bG0yEM9c6sXx1VsNmOx3WYdXFe/JYKqS
3s2xH+T0iZcy29LaUR8njzboDJO/3Jg59rRg8OZzu9iX3+fKe+QWYWNR2Dml/mA3XmabzXQwEFwb
bsooaukziO5iEOE1D7565OW3Vwz15U4O9nCNf606kE4d7WqgNF2QqiF5mkR2b9Lk+SCacTnzql++
hJXr6/IrV/OgOH0ykd9NNfnLiC6k1783zKi67U06NjHJHv94slqxZYwpFM68BHXyvpsiI9NjSrIg
N3z/q5SZtxlooE9b3c3VPfmY85mP7eUwxoKImNoRTJBgA05WlhSkVdHUVNSIrW2fvNGaHz29uPrM
fa2/+3ijxcbOerYgMsheGItrB5y0l00IfCn7Xi1TgZSup/qKxg2EMZo5upkDdNhLksbcjZ/Tqn97
UnnlPikJsVO2qaNxAF7//I9ZmfQA4Ut8hgHbaH/nV326y+Ipev/2VV4ZKewkgTOvZ5AVo3t8FeZI
jTaiSym/W8NjNw8PqL6Lz07OUvP2lV67Hx/zicC3wyLtnsyRcxPBcTEGZCcm0ZFhXQzflenXH96+
injthnzE2WiTKS/JUwDzUtUYcnKg95OhwaXJji4OLJ5pqwAXbZPMj3Zum89bW3Y0vfK5303u+Hfn
tGBRUFrtadUjW0znLhBo6P8Xg4phtR7AwOpxeDh+2ohqQjZd7Yoljtt3LeqtoMzoriztRJuPr5mj
uBuWe7LBUP8hAz9z/RfvgOfCqGFWxtfEmziZMZkcddjDm9mk6ZA9xYaf3QK0PJtS+MplQKKtZsVV
pc6G8/g2M/LXWxZkkilQVMwUhuL4gC0WvWCZ02Egds4jhMNDsCOQyu2KePlmi3g4ZKgCd0bSdzsy
cNVTTC9o+zw8/s9d+q91oP/P7lIa2lWZsND92126/oXf7lLp/cUyBjscz8jqmVrtlr/NpVL8pdZq
EltddgyrKeff3lL/r9WLyiimpMCmZ/Vg/re3VP0FbQifNmVNZmqaL//EW3pSNGKvwmnNW6+PkWwl
DZx+NLKW3Xo+3JZUrK7V0n6uI7c9GMh3brpl9q8SUZTX66JxoJiiDiBi6SwrxK41DV3l06gN+6uy
jNKnPx7h/e/F4E8b6vE+4PmHeZTY+GFsLzkVnPwwFaZGOua2ueX00VyX8BCQ8bQjP5TPLHCAWf6j
KXS9INOa4lAF7RwLyGoC/nNJsM1RJxSKqfmuhG1Te/pKW0b38e3bOi5usDEHVsO1HNYE5s8XBXq7
J/jaY3u+TazevJnCxepgAidmsjEs+UR+ZPREFoO8r+cxPjM/nRzO12tz7HHxRtDcWe/05A5Dz+LI
o6ZoZy1u9pVolfyqLeuFk4KDXFjnVnkALz8i905JnG49WC1L3MtDYZvuHXOL+66DuP7l7Qdysqb8
/lXs2yi3UB1kV2UdP3dVw3Wxwijckrhh7MFJqQtkp223KY01YMhf4sd0Gt9h8muv61llm5gW1YXr
DuanrCQtiPP4A5oIZCvaUnTDz/y8ddb+91bl//886r7PGascMNY//2On4C0K7T4suO0U+d6+Ix15
a6a2/jZV/XSh5kwgZzWqZONS0zgIQYS3rx3gHJNbAeGNun9Ic+IdrrUiiCw0DdgZnjwtdwGtGK9y
SwfdEqo0lJa7WpOfrmrT+Bw7/vzPSjrPD4CiGJMQSBBJksbJqEHimeM+guvjNxWxw1MPpyGrtPle
k3UbxGWCKakciVrnFWxo6Xd3RJZnO8w39ZURxgbOgunc9u34cPL8mxjK69bYYWag3HT8UqYWdZXM
XbI3lasedBdOO4Sxw9aOwomqC7kFShf+mUd/vPByUWGuIQwkNrFfXJFPxxeVfW31AFXTXaXC6OBZ
7XBYMOCded6vXMVe5z14kZQ/KbkcX6XEbeon9A53UwYNm+U9dYO8t4rHt8f1iydIuwmoxdqzA/TC
JvXkMgnTBLEg7jYD5HhL+p99WbokNGwytlGHpU/cAwQd9/7tqz5Hsh59TVyW9Y5bo8oDAP/k7jq7
9B0KIva2KhYjvICrZPyyxRSX+2pu4n0xCtQEM7ZhUOeGnvUuLCs01noZJQl3Hmz3rcHaOKydlu59
ZjRsfioLMdfq8nJgkZJjv9H2XD9q3EygKcmte0xTJ7pZt+jv0jEVDw1VLGdXd7QrNgA32xuCi8UU
pL0z5xvEqStXNfwv9s5kOW6ky9Kv0lZ7pGFyDGZVtQAQIxnBKTiIG5hIUZjnyYGn7w+ZWV1JKStV
/76XkihGBAJwv37vOd+p5G7Abbrr1FSvzlxGITxoMHLTl0a9xZE4YvmROvrRyO0IBSK3vH+Ka2md
VaWYyu0Y69WR+wSUqbSpSv3MhE7gZ0lGTK4+2PlD5yS56jlaE+lBOQ31CFud3Ks7ic1gXyMVdXaG
RjQgxNIxf+2FQCboGnP+RHR8EgK4V5QR9UqsoVBUezS6hjLZb3iz2jYAW5UiKW0OXe2GD1MSNk+5
maJqKdqy+6Pq+x8N0n93J7EcIUzg6eDg+EN7mSzGhc61TrScXihBRR7NDumCtbEaREXGko/nOCfc
4J9vpPUB/+k+QjkAKYrfBQvr8+07AecdjAgNPAGd1mYBxLlpyroOdIgy3j+/1N98PmoCZAokbq2z
gR9u2a6LMkonl5fiqQBIyYQvjOPMr43aPHKfzwC/lF+lz/7di2owR1QQWFT6P0k9omgM5ZJZgVa5
/Qk2KZp+m+RRLUTiblOfWH2r/uvXlPYaaCtGdYg/jB8WVVIsYwV7Ah80Scwt03V8SYlTbo0msn/R
FF2v2Q9fH3UnJYi1NgEohD5/fV1qAmEgbiPoLFkE7FrtQS2TBAC3u5y0opC/eL21yP7xBYnV/D3t
wqSuFj/cL7ktmmrArxgUFk5Bt3Dc784y5W9JvCSXARr8C27VYdqpVathu2zRUqmECtc7NROG7S+1
U+2sVcUY8Hypt02EbZIAym4+dCX+sF88Un9zd0PMB2komAqx9657xF9qjhDL0aT0FYI9GMbXw7Ca
GOtQ9a26+5XX+O9einoUva9GnxWyw+eXGqG946dA8q3F6MUnlKyHVFGghrIq/+JL+LvvAF8xT+yq
EmFE/fml5ljvnHRM7QCPW3iN6rnzFmrW2nO6hIz4Hm0MYXf/Wv993bVXF/kalE5bZJUgfH7VynUT
/KeLHQx2VtLkgSTYIqrHLiL13T+vFD/f1ZwgQB7QfQAEiRjs80vFcrFz/KwW+mlI8SmJFptmGVqw
iMyDtazPf6EwWt/656eIhgPaCnAcUFuM30P5/nqbxEZGHiPTbNC5Ytspc3/tssP+4mb8u08FagQC
4Lq6M0b7/KmaBIkh0hgRJNbsIthPhh25mMPZsNyK9JLmVxwafuXPn4uVwWL54/sC0/bDPZlnrss5
rATtbY0KJL9ElkR+aebobuk9Q4UsV20uXfy4PnayWUjSnHpcX2GnQXx0nDrFXOkQx9ohQgNTaFnF
Bdd2WiKeNsLMn1BV+hVpK6OnAuPfo+wcn6jam9IL5zp/T8Jq3sWJMX3vCHy+iXBr6duGeKDJyw0y
H7fk3Q0NXlaiUTZ21iRn5NbtK/G3lC2KbYJeqls38krR5V+aFFyQZ6oROOVUbYePuFoZDpjacC5N
hj69hRXll+/iKOo5UqfNFYc09d0ExSZ9vvrisRuG5jHj2/6exV14BjiAWH0clzDznLZXVxygUhZk
z9hFzMOkmaknVFm9icrsw6Nr52K9iOF8K5QERLeJ/SPcdlmCzWEu4vZsKq2EzasMNqr9jCBPT+kT
+8oYkCtD6o7kh943mGbiyCq+WnXfFBuJt+rCYWF8Rtc8R7jdJi26HnID1ptLVPZbOLYWAYU1gase
EwrE4bC5+2eM3WW97ReDcxwS7gIgd9J0i6/FqIh3ibQFpZM0esPjTbEggZYv3pe5U+5xYKVpUDXh
arBejeYefgYLnhp+KWB07ijeV+/Cd0sfJz5XlkTDtk2m6D6f85BIXcxaN6Bc6idKt76HapUQsZiM
S+nAsm5ITgab00HRzhQj8pIKizuYAazUwAy6XvHGXkImAl2s2tdQqsPhMFhO/5hXqIp9LNwlaWTN
XB57HfOEly0OLG60se6uoQN6peKaILoMZd7s166LzNtNuo74WZxiV3yDUvOpPidY7ej2MftGik1A
edvzg7CPEnD/oTGcBwevELbE1r6kaqnUQbJmk5wQmlYHRZTxN73S3WyXVkZ4WPoJ4gI5BOUhMUr8
BaOhRnejtegXXkglb7drq6dJlss993WCfyaux48G6OqwyyrJu9ULNjmPoIzmhhTjXwoGP48A1nWZ
AmJtWTt0DxycUp+XFUgJWg6JSg8aLOW7BhBgwBasnwZLmTaUHYVnqNMU2OHU0pr41fzy514IL4++
FdYFhBWOtj90UYGLN41eVHpQl5ghPRLDm6DNV7/gjNGt6Ik9Hsw6okBRyqDuWvfGNSv7RucLDxxB
Ci+pdfMvKs2f9+IVrMSxFjrjyhj9YavqlcKZgB9aQeNwusAZkN0qDk75Bhbn3T9vVT/1/bj8a/+e
D7+CjewfSww3I6Mci4eBt8OaDrIa54BsnvJ6nZhfzVBzv0LUKjHoYcTTWgxgHEAqf8ZTy+NMzIkN
FewKmkS5/ec39nORwFwGERPHXxA4P40dkxyDsZYCtVXbqr9Wh4k8YYQ+yrZy6t4jEKp8QrA5bf75
VX8iglKGst/woqxZiIR/3OSWtFYTERNjWoRjdK4TFnzagPWhBFuBb8YatgsBIKAoM/vWTnr7QDZz
V6yxMd0rvPfi5Z/fD+P6H/dAGsZgB5lOGdoqK1uv01/2dmxxEiubEVFBjMPRjPNFbDOLY6HXGAQp
+5jnEn3Xoso4R9ATMl+vuX0wBqoYYriHv40zPVPUzaV9kBnOU7/IGQd4xkLeCfhj6ks/FFlbHzgy
s9aVUJ2PUe24A+h/MDB+HRniKRtUda9bK4Wu1Brw+0WntXs9jSNcHWGVV96AtIhUDJ1F0p9mYT3H
IiqhPcyzhvEw042Qh2lIznhQY1R4Orher3AytUMQqljvdSlZZPqimeTBsKCi40Vtp0cHP54Bb3hV
s9XmFB00vocXozaw+BgTnJCgbcjX4IchMrw3UUUCZDEPKiz8mbETDm7F0VDz2hIBoLk1Elu/EUbd
PVrLtPRbbTGam4F11/BJh9OirZnOqIMTabWXzqaVsBl01Az7ydEVUNBCPWGSt8pbCEwAX6S0DY2A
EDV/aobIgG+CS2LHUJyGV1x3HdFvuJkMr0p6cBxyXh3RxtD0tyAxxLe0ckplx76YFx/FOKv9JVlY
LR8XNxb6vpmrmGCkuQVhZWDzH45s3N1hwW96XpW04zXoetf0MwOaaDBD2TAP6dQ37W6O+wwwrxhb
7Y458bCF2m00OB4cNYSw7bSAXNCDYk3Ku/hmxVSQKNyn00WNJI4uK2bgwLcZrUb6oSUXuUpqrQmI
1VD1bWuo3XschhMZN3P0DomANGTS1cUbRS+c3zWCWUdBqtQvCFPYKEtMhV84TxKknadtmPoxxuXw
4MxTgpa5m0Z6dbjXd9BSk9RLsk4xN1MT95eus9alX875jhG305H5WNiXqplsmFNtLrd1gjPdr2zS
xbHIh1m26RVJ3OxScptiwc1qAiXQSNykEOF0nxjAYsaU2sekTeh9B01o7lSPwMrI8ao2KeZg4enT
ti3MxccezmGxCadJUN4pY/1BNkYV76FQD/Dz0Z8QvWlleQ6XsIV71+SxuE7JOcvJb4kcHa/W+jr2
rHT7Uprx4IlqZkZnmp21q8MeDE+/QOsLuAllfU3QhgrysOQG5AyjvBFPaNte6RadHbQLGoh9BW/u
hSypaa8ULilkSehKNbA10EsLyYNfhn6YFdgk4WqZzBgmBHOHAdfrJWCB9dSqYKma1bnhlirl66TQ
SAwMmcuXRVlw60Qudxrpema1a1q5VjaR86JUikw8vGhuGSDQXIM26k59HGBYAOnhpjrKxUw/hN0p
d1GHw9ur82R8A9fYqv5k5+qXrHGVC3JksBxUlcpd0RvQVBLaNA886mEfTNaYf8lSx3oZdXe4CC3N
vk+4cU9tVIMdULoaBEUBh/2RhOjoLe/Jt/FgT6GvSbPexGLTxnrk8ZwNxQbkBtnUeaMx86QD15AI
7gjiJR1LQnEIw9kW3gQx3fXWQdNGN3GmEcawoo2MIdducopqaBaYiIsdJErjFZh7Zvt51sxHZ5zA
Mg0CD9hhzSgqNwM8ASZRSMbe4QREE/lFfSaviMs1x+3CyfI2lM30IovSMpk3l85jNkTYWptGMwI9
HyVZM/ESnbSRlClPg2I8+6QzOHlQT52OTSwr7Ia5zGyIPRsLQ+ypmjCrIy1Uk0M92I2yycYiORdl
S5x5268OPsPJHW3TWtFSBKUGSb+uq+oJJw/qicTFWbnR9bH7htWd9cyJUuUGkW0W0dIvh9HvubD4
2doUg6wiM/Vp6hUX/BFPZbtzSX7la9fN+EkNYRKzpeDk8ytJ0ggK4KoJJjVjfBU5VZbd2GZfWgHp
nnLeLa5L8tHcEOI4VYPyzDfdNswFDMiiTTxRZosox4GDyC9ZDdea+wLbtPeAGKUQY52U1kCORyfe
uNlgPY5hyZ4VDVX+LdEWFWu3YmfPvRo1dw3ukzhAMlxeN3OC3xaeiCnglJky9KHsxEmgmr3Sbiaj
hPLdOpV8iyydBGGduvklJB3grY2VcNzHVcku2o9GRoCx3g3XEiwIMyZcM6oHlXG2yVgYA2zFgBWc
fq3OBpJKXooWzco+Lg0rwrMPGCSAFz0BuCb/gw5wwfDA/71E+P/D9n9bh93/MGzP/8/D13z8+q1q
Pw3c+U9/4pwd+zfmY9RPSKsZaYNq/K+Ju+KqvzGAQAkNBdNAo7wqcv7EOWvmbyZic5JLLP6Fvhst
wj9H7prxmwanVlvTTDRkX+6/MnH/Yzj1320bBpi/T3fA+gl0bvDqfijz15HEzARWbNMxvAywJh8y
wnq+6pjW9z1sx3yrhqLfDG5dEFLI5mn4I0/HdYvd+raPQNNZZILrXm+qa+4SICrCkkwxf6m0br6y
cNvg4LcieRNRrSMT6UR3oG4BGZlo5aMm8uQ15CB7D6B/4bmNK+1OtJEKwUzLruqqIDsriqZDInQa
F4WMIUW0TRUUlW2/sdykATSNZQjKebTSDdyLdjMkPbaTJFKN5zghtID84mx+KVOW8SCLLfVEECN7
UwOx+g6ren9XaIX4VidlYwbMdwGiDICi1O3QJjiTM3ykvTeYEAA32pJXeyPXReGHfA47yEViu/tU
arLnxK7jHNdk2nxpiVe9lrqW0afRzdekRz/h90pODk1umhQM2Szc5xrn81fwUfMxzAs1YCwxverD
jCap7gDaNgVdOwKivblz6m9KmS+xJ4y55i3VpsgpjIti08dRf5PrJE+ErTROmlTjdFNmmXqEBrMr
p/7IUNoKFsv5rkaiv0Q6XEQAQsyNx2WZ2bRIlkx9iv/ipOVKei7r4taEWfoNJBGbQ9pa6eKpbkXM
m110UYHWIVcRBcRWiDRhqL5CBiHfQodFvQe7Vb+oc/8is6b2UrNU9nmRUVCToMBrTi0cZP1LYfZG
FPSRUDzY+OcQxNVI/2iMvoe4L3aZgiMIFuBjprXnTu3VEzomI+hb13wd2/g1i6fF79feEQicqLsC
+hDDfQJ0gQVXDwbQhjsjqY82oaXbqSj7Ey3D02xxMukAddgQsCy/ACbDRbGzPZoWTs6Fks93YaNa
p6xUbHaPpLssYJveRR+B55inItmJGhIZN5DjPC8Lu2eskQDAvnNZ4oqSKY/rfW/04eIVJRQ4z1i5
i13fyU2EzTpmNi4EZV36MBL3t5OO8KOCvwaixmHBKL9bIKF8fInjJoK48SE06kLZDSADUuhLQ/8y
6fNdXhkC57sGYIxwweu4xyiFMsXT4+GV2UXthXxq9lwDYTK2BzO2qEt0V9nanb0Z2NhtL4Touk8x
4Bwig9JB44ywLV08ORPZRLJ376hi+flUA2rRuB+dxs3u0Bsj1b29rUVP3BmVuFd13KeKpkTLprWr
5X7B74xThX4jbcxcUTb12rKfsih5rVxVfWlNfSF7Cyyczzy03GWWnnlmrt9VaoZHzEkr2EhastGl
Ot1QUxXbvLCe5oXQxr6SxhsRWiQ3EgtovLTzKLiBwha+4oxtxG/K1FU9KlDXB8R22w40PiFNmdyr
MzWoIK0MooMIeiMHmNaI0W+teQTooujHqHXiTQbVyUtrXPBGqbu0awcoRE1FDbNCexJm4Jz+om5b
AZoH+5FZSujFZec+EROhXSsOnpIA3N+4kWHuAKIlO/BiuoUiAmxYTnSG5tNtzVksOwhIRhcMs31v
1ivNpoa7dytF3Bzdpume58gIHzijTeZt5Y407DUGBGRVvGXmQuSROmdHF5bdbZ6n1kPFZ0oDYzLl
bZbEVhrgCdX2C4yIh4hB66UHhrYH54FWit5dkJl2xoSw7oKUVWOLvJfc+lkq9xOC+czLZAHKn24t
TL5FG/1yLt3dCCnlZpykdl3JvF5LQwmnY9HKnSDljVIb2Jy3CBkeOWjJ25kRfsmaUY0fYlifMA6J
X5OSnECgK2X4fXCdOrsNI6d5bgtZ8wTTQ3gg/6zTrnO7J7juL3vx7R+72F9VWz+oedbNjYELklp6
OMS22usu+te+hV6WCTPrEQpI7J6x0Bq0iwZwl9mxSPSjBcTAQ7Wzt/mS4MHqnVdnQ7nN2ktZNeh5
miSwnKX7hezg927W5y137aIw/1mHXOy8P7wrI0XpHM+J2A5KjDBVCZ9FPj0t9PG9OmmMw6gtFw1U
E3Tbd4ObcQVtdUEUK5cssc4MKmg9VengV7R5a5eC0BTQ3gARX4yc1G18nt+LCgpz16XH9eb5xUX9
PIL546IyflnFaYwQOKR8vqhWa3d1FJq8fZCQO7eJj9PcnaKp+urIEUJSHUIXq27zppNerSc75k3m
QYDcMWSzGaxsxzS52KPw+cUA6nOz7s/3tQIYEHEjIfnRxG8qaGHpjoitndcEqdflE7lkhtcLbfAi
2wKn++c071+qei8V45ri39f/817Vc5tEcf+f//7pT6fkHfhv9b3/x5/afVTnr8VH9+MPffrN3X/+
/s/RRxV87b9++sOm7JN+vhs+2vn+owMv8/u7+PMn/7f/+Kdo9DLXH//xb+/VAEmY3wbfs/xU3lKo
/s81sR9/EEr7WYDKf/ijHtac3xyk7kR0acwl+a6oN/8QoGr6b0xFUZlywLdduAE8Fv8VbqL9hsIJ
jaKNDvV3C87/q4ZN5zeBygPlMS6jVQ9m/CvlMKot3tmnMSYJELhZAMbT76XV8tNcOMochfz2FUdV
OQ8VdCKiE9w9JfxjWirdAeMlGUQpipaWnqPfDvZXjpDObVKo9gZjRBq0zptqZncJIrVIMgirze56
JPeQOZZ5WipRnoXpXtlFWvp4v2h4YMO1h1gFOlMdkIf75miQM9bJq7zt9nWsAcSEMSPS3HMrehLV
SQFERuz1yRXFq1Wo79UU7s2+/d4pLiJv46jW9n2sj9vB3MT5U+x+VPJqdJ/6Rd2L8BhNIFGSa41e
QGOQFa3OXmMC0ULfGM47F9pbY4h3t37j3eEUPqmwML2QIIAiKW57V3KkzDYOp/MEHc9YHuZMbujw
oZq8oij2bXP20+VhyU86YzG8WJMnlPc0Ux8XYskmdzk7bu3Jptgr7mViRoha5yZtvywlud2ca2v6
Qwvn4ig+RrI6zSa7dbKzrTcTJMDwFBU1GiuPaompFbbbs94fG5WS0AGE2IkPJQJz2w26X7isRebt
rECLVbpLG30FaELgLbbIB8LK/FxP9xqhXzNTH8Rmt1MMwT7WQQxyQjDr/aJGJsQeU5xshoGKaN9D
GR07MDneKCFfyenaplaJ59ZDBLkfE3bpdiuzr5C5DS9TVzx1jmw0CXR9l0Sg/Ept744KnYIbs4c9
CQSrP6DtS+8iXjamd5sZwMBuW/0pZaTKCM6vp9u8P67Zf+U4bmkpl14eu/EhHqrrMdNoKGJkFWF7
z/jWt7XbsATNYxtB3ra3kTU+tE7G7iHmXWeUYiXokRI+F18kqEEiT+e7qHKujFHNQdw5XuksWxIr
XF+q5KtN6n0nuMgL4CQaoL2vM3ExF+27pn6YWm8HNCxOc/qkdgULeg6FAJvt+FwzVDr0cNtTASIp
pQnazPpjR0jjGCKrADBWzBxploPbj57oyytQiKk/dtWNNZ8AKX9PbXnu3DwoW2iPfbULqfJE9oUg
zWAcpqBziqtk6DyzvJrjB3pOQaP3wSC+zkP+2EbuPoLelKP1Eup426V17VUO4IoBGIOGGyTBdvwt
1patqeXPvT48hElJRAMHkMUJ5rk/u/OlYus1E3EHP9HHv3jITWU/GdNprtR3NxdfUPy+p+2Lu+w7
pp5hvwDIbA9m9WS39nGkqCvKm1bYDwO7sSepPQuV29Aa904W3oVj8T2OBN8K6RO+OWkad/lAd0ec
h2Xsv9p6++621TH+/csgwzhWydeBVyYVWGC4CI/OnH6hO/TsOjwkijC+d676QQMCxLIzupjsWSbC
ZMPs/kpX8s3QRkEaFbecbDeqdO7koDTbQiyklWRquYV88wCg74srsiUgWty+oWam57k4h7giJGOO
ZmZxjhJtZZzfIB6sAm1sH8FS+lD4Tqqa71UmxWX5Zak3iRAvWVjumxA1TWNAfn7XwhmwabEEJK5y
WorfNKc5xzDddTrPjKo582c5EKEE+rCvhuZykw9C3rOOToFmz9dayWONDO4brPaNU60nOP1Kz+3m
oYqV68SktGBBN3fN/DjAsFxMfUQPZdNFKxpvrMyHDIGwvaDmMvsOOQb4Uk8Nu4cZLGYB7equ6Mqb
ps520Mn90pLO0cnRVFhRvezDFlpipSnWdol5NGFTpPRXk9dM764grnMiCm+cEaq1kl07lTlfRKE+
t/l8i5T1KrXFWStJ7javBk5JQT0mH2DW7xmemHRBrY+WOHkfXJ2DdCSN9+6sM3TInfTYmoUMCiFv
x0EoX4zeZexP6DaodAE5upvhr4xt2mwtMEj2zNNkKuE1BsT2nDQNjeqR7ILazK9tETb7sJ9BidaM
384A4pJTUoQIpt1h4ySG5amGMh50Byy/WhuPYGqLQxqq1sGhj/ugtGII7FbSdlDUUwg8+aUfMHdb
lkye6DBOW4Hm5Y4bJMWTEiXXdpHIq4ieVhB1ZrW38g4om1M3mzxSGgj30MKJcAzZFdMMnMJyslt3
2yxMLmbw88oQ7yJiDlnW3oU6AX+lOeMNiZo9RIz9Ny3Do00U19VBW+oczNy3uo8eNEXZG41SbWf9
HiKrcR2SzRHobT1sWlasW2DcPDaja5Xn1jCBwMf9+IYbCjNBbs7aAf8ieYAcIFhv9fIMzBYuzzI2
N5jzAdBbF0VI4mxTm/WRSZQvaSKv21+kv5qlqgaxowfuZBTHrO7lLncCLnLNsKAJvVlm2aG3S3Nj
DXTC4zn70stY3YqJ2bHtxs95lHszNKJI1sMBhvNDks3lybTT7L1HUeHVypQeQ9QbXlUIx0e7Uwcz
BFHPbGiID0mu7SYYwVuuO2WBpb8VadpAXNW4YS38bUrV3QpTGTeizEPfhLKxEXXRg8tbfxuOD+Cu
bXFTlvpXgzgZOhx0C7o43hODeUEMdCNUZ/KNSjTXg0qhYD/hIXF3UKMNv03l4ivV/KZzbmaVkKBk
QJ7S33PmfUHdtSNwIPSV5jTLnQpnPFm+R32iBQhGVD+32uelLL+NVnSHWVjdkFfLaqDnJ5x4j0bS
HbpoPsWFdrco9tYwSlqRw0Vvi0CDGww45V3a2WtF4iJs9F3LZU+SfIfrcWc5AxTpbWheI3RCr7rW
TOKYdGLnZq0f09pPtQm9d+hPXXxcCidh7jbs8nBVXzenSnDClsVN5A5+Pt00ndiXJdSEut6FhrWB
sg80kMIN0u9GyXg0TK0+c+2pIB4UM3WPdV7aXyAdjlfLuERgGGPu/1gdGewoJJ93xUQ/jdx7JNhF
6zIVU83wALnL2WWRLrdtOcqgjyuFc8tklsmmbxaQJsvk5htz6Wr4e90o9pGNcoooliRl9qS5x6Y2
7CuKZOstUyggYzUkvLu1MlzAvbqr6iW+w9bFzogOPN92I9JoAiPVnRXl7lYvTHbnsRcbo9Mx6S9s
TKXbLFcjbNZ7LXbT3TAtYj/EmXY9tlX6ylSjua848hBytlAldbClHyCDgnE3ZiYWJFMYJkRDOd4I
HYhtUwuVnpPk2G/ivjAnw8o8dSSNYVbKkgACumjpMmun1hXDESqw+F5oMHqqfurvXFX5KqBcU801
aX92eoT0MqqoZwomLeeU8dh2cMrkgjxDPRh8dG+MVfsOTpUdpCP4wlyz6z0McsY9ykgGaKj3rHyx
EViTFP6kTcWxTXR2D7sx5i3rh2Hsme7vZQ4qbXSTF73rpInaTxXPWq4n/jJqcdDZQ3pLFgVNNGak
APkteP90kZzw0RoH92Aq5cKXusJq2pAyhcGgrxWdQoAtYSZL6hrPRlqEL4XR5UfDmGDcFcVCqYit
6OvC1M9TGg2ysWl3w26yi+EkSyV9YbzrHKQmkLbpU8Gst8zr8dsCFXgvR3peSty/Ep6jsiAaSmAr
g3nSK+c+ccVOMPKHT5kEreVsm5Zmqaocm2hc6euy2HElAcpHygmXw9lp5ZOZyWCap7POXJ9baZTy
ivK9Cxg8ogGbFZJEsvDVMKdtTq+ACV15najatRuzA85OflCH6uJMxaNBHGraE+BnSpan6sK+ejQ6
Z6MCcg8kar8NE80vyqCR+apoWya19aZRq2Uzpd2tDoLcb+Dv2AKuuct6iaM1POV6daq1+OAiDVKW
ivnoVG9cK3qqMroORXjT4YqgAFS7Q1XF8REwoutl+ghPlfgfv4jM52VS9c0w6lx8u/UJmnxzpTWy
D6DAsuYkOaazWV90vSFRmBnzZcmTwQe75HoWBlffTDV9C1m1Deq0fVzyxb3PsgyjWLTQ7M+tY4Ef
cUjsaBuG+HKalliiOuPGX/MTPGTz9UbWyjGyza1eu/ez9lolSDNoXaCa2IWMFNlRNjTdfbMsuTKp
VD13HU4ocidBFaP/7oNRH7aiQnPaYFGLkHKYNOnPrjZ+Gzpygpk8l6SfqO02R+Lma0JVJp6qhGxu
iw/MGWDKrtRlGAMJfhwtfzYEA3Uo+4RSYHOMjjiLz5HSYapUh9s6njQvsYWzy12cgkkX72qlJdLC
RP/KaBTRa0nDOx8LxJI5npctu4N9ykZBfaVHyV4khvGstiwJXWyhyNSyztqahSrOOZPaDZGPzU1M
SssG7GyC+ilyrjjK8RBAQS+2OsDCbaXm5p7ghvioJHn5KBXF3ZAWHt/mTC38nuihZ4Pu9s5S23bX
I05SPLlI97kB8HhrMdV/TPEYPdhi0PcwGXrGPEghfCd3xbMuUEXHY5Oe8lJxH8pciX1sZuaaFIMQ
Tk2n5qCpSfE80Qi6rKSwr9LO+7eR+uLYL4NyVHHedNuh0fpH8p+GmyEr06NCvsgrBFrCXsZsHHdm
2SJTEG7hnt3J6l96oYcPGSj4e21I2IhGFACLB7K9uAzGbLwulhlnARZ4xgpSb8LAcGu5H1JiOHS9
tC8CX//WKTN5zkStXi1awhHM5sa07EJ7CPVmNcK0yqmE834oWrs5h4hlaMRbNUs9EfQ94ualsa5Z
9JcrIow4tTmiLZ/7jH1SE/Psj2prPoB7i1+gkmPpMYh3eh5c0etbBoj6Ew0EeWij1NzgA6w2ikjR
fKLel1HS9iAUWv1eaoD+OccOItDLOePSjGzMTuf6yBfipzw1zU1jldGtq4/x9wF9teZ1kUlrOqyW
gVvLjrGCiYYQr1DXtstgczK0lXq+wujPnuBmDvrrEXlRVW7gwBqbdCqvY+7axJUH5nK+0S3IOFGC
gcKcPLO3LoXCDHOCzAs9r0WBhlt+MB9Uho4N4PggD6dkr0kFSUOjxCQwLdo3txgtz2jDoMmMxEdA
UXzMTBzPY54ekrAYNyUH9M0ggE6GpL9nbvZShXq+0+14O7nmJjVYs+0suUtF53qxM1F2ZV/KSgqO
5vpLWxTnetV+D6A8Lg4kSE8VOO/GsiX/yMZ3VpfLeJVjLCvi7wu9EpgS3jioz0McHtwh30wm/U69
Wz20+kLDPwyDPjeOJJ4gRJsYIhb5dF3p+XYEfu25HMCMugg4ja7nxzuH8Hr+chr3Vji4AZAIa3lM
ESfPOd0G+kkOOQDVEF/UhOHTYlRVQIV6UO1qL9qWlCCU1xz4tPqk1x+9frNUVFpIhrw8Lc50PWwk
JZZApQZyS5noZNiMCkGnu+5V0mwNvcl5hlBldWr0wQxqmxb2Ry2T/LEslFMnp3Zjr4hftwjNvaZ3
VNk656ksrW84SR24lN8UcpLhd4QKg7T+/zJ3ZstxY1mW/SKkYR5e3QH4SDonUZReYJREXszz/PW1
oMqyCjq96Z391A+RFmGKSDiAizucs/fafiLGV1M175jkmOPh9nC3f4ig8eTyJZCIeDApl8RBP6yR
8YtVWy2HsphUGjtNjA2ZVfx8pBwsTNIz7UYPdTZnUqc8dPXcHeTEVPzF9dcEpuPVthhdgot6YnYo
EhoB765GzmcftdQXcfyjMpWTSMrfUugMLkgbEsOkZAKnAhAoywud2FDqMHWaJ15dZJ0fhhRRqqkE
3VdkFRx1+FOZWjT3gvASpnybqSUjS6h5QiR9DDqbXWVSPNeicp3SfgV3i5yGHshGkZObnmZnR1UC
gdpKTTA21fIqhEUWxs6NCGQNbFELxzdGJVjS3fYaraTc4kwkwMlHrKbmLXP24Im8Oego1dHhFo6X
OyqBkDTJCJw9ytSBPOIO4lcxxwxCsyq+z8X4rgyt4c/LwVOu09hDmnaLbGrvkCZHMeM1RR121IV5
7Bopp3CmKKcuN2HoD9p4gqBkbYYCL104HQrCRbqIjFVbgSlpIgtPLefGZBzAAHh06rJ41oYZkn1K
/RZN6cBjAMlNV6JeyWGJlCYdjaNExelR03g2AmjzusUjXCfzhjzZ+yxnS6/16vPEWRuxq3OrqYLn
lWezTEmmIY4QjXHWEyZRiG+oltMNdHbzYIK6hIEe7hqSTG1E4l4djndKmhlPGeXFyMZLLjLywPQ0
tDZFUVm+WkzxBmlxSrpdYd9LIckBg7hTZ33PL3lmTbyRGtSplv3qEAO3hd/EVBizNgYiAniGxG5p
DtLmkD1DAr8TEG4K2ZWIwSTaICjDlUfymzfp9sFhx1Pl4/STxUphbx95PaWgY5coFFFVmTA1earv
+kgpT2wNbpS2QbjBd9EPOpLsIb5PHMkCciTelD5MPHT7vwmZUVeIVe3HMZ357JPiXtJqJsma6C1B
Yug9ZpyEvUfRLfkjvY3FY1b3pVEax4nUuFMhqdG2UZzIj4aOmsyUw+CDNsjCdZeaeCSi0nzG9LEZ
JhxtqlWWdyw8m7ySna2CSPLUGggYc+Zgy4hPipk92gZi0V7705fz31WJNxJMFZEoZD7AckvcPK6+
GdaYbIXOjDq1vowsKwOH2nbVs2b+jHQq0WKUtVPY7Uikcy31vg8R88mvEnW4R7swSFw07WqvkOCx
4uSlPyKoTDZ2O/dPeQBXf7bH7hTnmkSGRrKrEUDfGGFH2GRs/+jsio1hVD9XlMQoszPxohHjyDSk
AgQnImcQStwpWsxYJofECfjDTg2TQ1gG9JdPvWqM+1gqKoKArJVt9Z7aSxRKKyLDCh03GR9EbGoO
W9wpZaNCURbTbeIEO1mRbgaUDD26ktIm4in6xqZXhQKHyLeWYs9A4hPPHIgpu37H49qQgRkaKz2z
sDFXnbIEnGxq5twkVlAZ6Ha1Vjnta9m2JtZjLE36FS9J1eYrrI3GIV+CA4Oo07e57oRUDNh2FW3T
kIuRGYS3TqyDcfkeSpU7FkmFw0IOaZTMsW+qhG9Q5JaMPUI+OhKGJftNm/1WhXVIqvw4mkLbJV2C
DEDIh74z632SDLssE+U2ljNr1QVkQa6yMnXpWQBY7RrlzZbTdjOo3TFdHjvqVcE5utr3Udp6ykTo
gqrxLOtfjhLEBW4chHq5MRwHm0EeBdaeNk3tZ7beuxrM9n2mNL87EBRPcWC+hTl8RaHvOyrIQ5hL
Pqk0rEjCGYgy6Fgk81ZW3DHJml+VbbwmJSGUidNrT6U9PDEM7rqMgOpSE2/sftQjIZ57bTCNw2hI
B9HH2VoWlIAdtMoeZm8oZ2NALlmChy8mXKWThh197Xytzhwgi0y7SeLxTrWUkynEd6kjwyjTs40x
i3hTxeo+E1G+qiv2AmlG4FI87PXMhAWuYmQjuiYj0I6j7EjHXk8NL8tisk8HZ6XFN2G3t7KtlTzl
yQ3ywhPHVOwalo+i1WTtN1PfIjkyB5uVW2hoqho7S8bpl5qhD2PkhvTMU68r951EPZNQVa+tZ4nN
jXPSLHNczQTZ+076JtkrsgQGIswKCV0nuT1kd2w1GZlEGz8abSZ2RjecFII16qGYgE5Ot11C26iS
/wRmxEwfRTh4olasY/6Fk9URk5qYbQZsGDlXqk1kNv2Ua/mdrfbWkuzFh4c+fbIfnSo+5lN0aoPu
T65H2tFudAf3VVZ6qjCG0ySJAy6vZEU21HcETPjlS5Ro+S3yoXtHtCtKhetodvaSNm3zVo/d2Wk2
JpTbwWkcl8cfrZWBxNpquu9t+QTb5jjI31Assb0jdy4bNlnS2K6RCi+rm0de64qNEmKznk0Sgpu7
KVk+4EW8pfDFZXVy0ov50E1gYnibQlAQI3lQrFDa/VFDZL2ov1aqrFIAToudQHRmsWzSEqfSWcto
b+/MpT6vSN87IyIIY4pPfUH2ja3x8XdxMZ8A7lirQSsCN+ksY0dN5QXyxn3Rcy/j6GBJoRklNtVM
qGoIsjkznB/kIq06xvSgJfQ8uz89XgvCZt3a8FPz1nHgLpvhki9xUwXV2oS0kHJqLDu+e+VHqkI/
yMxfQxj8FKxtZjl4c45iWHma6hszl270sdvTD16j3CLq1TpFUXAoArtiKY5jtoDIWiCGeTW1tkfA
Be1GL1TbDauK8pvJUTmV50eHxu4TAgXjkXxZGF0EnT9pxRCHtBBFgKzCkIsDh+W9TrgBRzXAWaLj
fIchfXDxq9/HnD+oUOuNizxQWimztCOSTgCLsd+cnKmRSF/iTtSZlMciZOEGILiKqxqPaqasVX1C
xh7bIME4BJVdDjkxi12n7054CdlRyZPDPjBtOPtI90lX76VU3NcxDDFbP4UoCfd1mG0gr5Kw5bQH
VbXDvaNLg0+OwXeSUU5TnewUQcJUmY6WR/kOVRuFpHXcpD3PZzyQtmh9I1buXZYpqU5YVJegZCRo
g/NoMQNi52spcuWpjmhJLw+S2m5jPXWLfn7IVMKBOanc94Sp3aNCo4HmSNxTGbGZQm92LMPGz5L2
NFcqhJyYPc6Mg+J3i31PNh7yIth2WU/CFAgXNtK3dlr4aqNu9Cl/sOtypbYO57k/DZFybOu3rZ0w
szB17aI49hGJb4AY+xHltkpUdLlN30G9Xig1WZSgOnBBIGCyikObl26oP5lJcyJB9SjC6jZSJXck
EMXSBsSas6T/wBjZeF2T6Ou2S1T8XCaptabgLEOwMdkrc8fdQYb0I/MpFNM6qZ/1dPKxK90S1+iL
ehcTGTUeoYpvdPHb4RjeTaQOshuQiGdhiV0Z6TtkK1ZbaIKJQ2Js9GK2o6+1v0Pdl7XyBVfKazBJ
d/KwaAs0V/RLxjAVIJBpdXtME5VgoleS7Nclx82Yabhq/dhsvJbMADAlq9T8kWUkjJDBBNzdgccR
7VGJu6WF5bgiXPGprIqOLj6Vu0RXrLXZpfJutjlqr4LSlB/i1BKPtWiqOzTpXBgU+q6pJWeDlENd
IzCNfsHy0zeEEKe0apiH1nVDPhWdemy5FaUF+o8guA+JHeiLloBbBQh5U5Zdsw+0fNi0PQmbRZbr
z3mkcngbG6b6GKuW69Q6gJmwPJFOo/wwLL5go5xaCrepeG90S+zkhCka2VTxvVNazIGDDPukju3y
gXQCcz2n8SkVir1KonjBEOn2tCcbjwRZlcRrtgNPI5t6wECpqykNjTzjpXKCLbGlj3EtfbNaVPGU
Un/gt/ZKksdcK2USJVbnvpF1m8XqmYZ5sSkm7MPBkJPWzDEhj6Q1EHxMugznverYlYta+rcam3c0
656hge7UMHzHHcwRg0inFkJySwoFW5aH1rb3TkBdtxyNkwMEi56kdiI5jkoTPgUYSnxLwQuzfOQm
RUdNWHMRmax6gzYgJlTCR2W+lgEzEF0MXS0GgF3t/TSgkbaL7K4e2u3saLci1U9kVf6UVONBG6R9
rLVEEdWb2MDHCr8s4VXO0lYk8V1KdA37QvE4yvE+09oXndWVKL2ZFVwPcX+kkk99dFg5evhYjdpd
JhNgJFGVLjRtPYz0GzvaNEpyEwQFQbBW98tI3mulk9Yym/s1p1SUJJR4NUIsV5xE31vMRjxOljYi
T1EvlDg1+JtpZHOaktseSuGtrnX3dovrMZiDjTYmPzsnickwLN+6IPylyQXbaxLdYd/khO1IW9KK
2tUQgl2SlI2mV741i71j0vaB8UlHWxwIZn9mY3irKcSiEjJ6N8qkLIXTLRzH1RQYJLBn2THWWE4L
zebrqwU1gmVOVkiJxdgRDNO0yjGNbUmzk1fAkV7K2drYYb9X9HFpKAarMndcGTzlpjQ4sgTtz6nM
TnHQsPbb4aMcmtK6IjXL7IOHDgi4nKo/c33a6W13avPYF9QqcEC/q7okI5p1npY0tKGp/JaYNtBS
sqt31cbObW1rTfnkt9moeXOskm4O32QFqO52ZKfYZtpdnzU7M85qcvzEK1QNeyWb0k8SobHAN8p7
rEBRyOO/XW+KyHZ3F47KCV/XrSqLkzQErtm0pEs3p7yvfcmaHiznl9P5wIJuaRcixm8TDw9DxAHG
cdNhyWTGEST3WzBdbwbtUAUlu8I3KRPDrEJKkpQb4m1WekOJJVN3YJ3W2CIfpu7Rtna4SLeYre/H
7FFNJLdtzUUKYAjaZEaNjbPm2BYkO+GMhwr4mhcOKpFvIbFdcR4tvMAUyWxwitGz0eejajUTOb8u
ONlSUWZzK6PH9svK2sQWob14gQ6mQ+KvHGMxFZn5R5qzI9KPR6OLPGlWslXR9dpKplrXNoi1pXjy
Q/LKaTCxaVBE+4Iodo/X6g8a773pKA+01lwrtm+ocew5rk70w+hrcr5cFWZdrEWfAS2sJtfKiw1g
sg1JswR9xrWCKBe23cKUxi3alww5OpBsw0hCKPpjZ8t/9JjId137VpXZr8DKDpPTv3Vp9UeSgo3c
BcI1kRGs1a7+3drxvWSQlMfa+mAb7LZ7cxeVxHqq4ujEDW0oHPcdgajhu4x/2dOtNxIGvxF+eQu0
Yql4ZeptnVZHwu5O6O3ldUYsYtk72dopmEc7QjyI/0N8PiJxKeP0hU3uTq7q17QLX4Ym0OhDWIdx
UJ6nvnrPaeQSSZlJlL+lJ5lPW6EAtZmnt9loUOAWzJJCtdedbb5SPoaTFemdB+XtjrV4r9rTnW2D
pJD0zaLKsFLFp6k/YNkEODx3ybyyeaOEdB/jPDtRsrPWYRIWK2cojxKJ6vzTwkNWpveoo29Vs1Nt
B7tzU5nObNqUrpDEsW5KADdUzLCwtBOtDSg3VkcFryCE2q56mdRDrlQp4z6CVUiqBZVbtCmKX5rO
CRi3fAySMFzzjEBkmOm6UKVfc9siiAqfOsnaKFHP/2Mfh56W2OEhCiceX0lXTKhawXhUDjmNh3WN
fXjd1nAQA75VlgfcuWh7NrXZ6+tAjd6N2HmcADe6aaxSt8s2juh/tmbn2voxL2nBTDUPOowj1+rr
nzkR3DrnhNAv9SlY6SWSDNN4xufq0iQ1qHI0vTf1OHemPHwlbPybgVP0kEP1chM1NX5pkvxOHjlz
qvI6DJyzsrL8oUZkRWNtphshlobUr7ZRfxRytTbonMatsUaKq6AmIlu9f5mR/7tDyiZKU7MjdkSE
DNGOjMI7XtdBcpCi0VK6i1PdLcmyLlV6EimaBzgZqyk8dc2NE96O7XNkxbrbmuYuVsu9IEG1qvoH
O03LnVzyaRlK8GS0JuKIDhHMRDxS5Qx7UxtfjLiCgzaqUIVa+XEuJyBp2UEZ+1u4Ik9wFzaOhsE+
rH2dithqyExpg1nHlYT2IyjuawmtW+nMPrQWQqI6+llZ+FBRm6Ykt9JD515B19iK8bsw05/VHGqb
dogfGyn53SM4DKw3jW1DQ5N3MAhLZ7+vthtp2JTJbjLIOI7ouibpzfJZxIWfhvMaemlHX8/pHiLq
AYOX6O5Uc66VaXLgpMGg7WsTUsOJmlG7CNlzg6B2e0iOoYUkzJa9b6GzVk7G0mFHjCaS+4oo36eo
IkOylrlRJKnyXp3a6A0M0bzNOk16I4Ur8dKwzx9n5I/vWmizwqjY0xNWomyIwtsoM4YJv5Wi02qd
2u8wUIZbVLQYVW15QlHQxYdJau3dNFeab+OQOE5sgY6ZkYS/gjysWdI5t2oBxnqFdqafBXK9lSBW
rwZ6oi+DKV7JVrmpjfjVquglqW3R0GvBsb+SLNVDDlge+3Cub1IYA7eWlsk7pemfwYbivsZIVHia
lD9bZWLQHFc7ba+ktqChmfypBf6gHL2CkPxZ0d2RoNQwV05FE36f7B4Rm/ncRChMFWxgyyHqzoJ+
6uK6WiAFaflUxaZ03zkUPrXXgo0FMDILOqF8E+NoqBJjJToAghQgttSRpA0d5cyr9FnbRn17V0XW
Qx3a0cNgli5qZPRSaj7ua4TS7ogBfmWl3W1hKi9R1B4K9Xfcyeuo5wRCZwaD+tDSj4+TTYJfa6RH
BefhxZZvBhw4/XBUTOFb9FyEeVdY/Zam+KpiY2cpb9JAbzHE7dNJhGlVP7X4Fy5YasjPfLdr6sEO
YqH5pxT1E1YEqn2ikVCINEho7Gl+xXoADQbJqWEWJiltQ8lu0dqTx45TN74V8UJroImLaUVdqdH3
2gna5fRSMasQQBs3no6DDHwGcizpriCUEK/NQY1cXd0VWXZXLR5lO+o8LZWDF/w6ma8VbKyJzxyJ
a3PHufge5pu+jA5FNN3HSzGJXN3AGyS72U2NwwkXv9uq7h/TzjkGve2sBGmpWOijcafOsfAEiEW3
hjSxztHN3gWyZD9TGQx9bXbY95eQKpxB9vt86QOgW0vKBCmorlkutBZPSZY9Sx2Z68pmaU1H01ql
KS5nI7wRyez3o/J9butD06LNzY1NNAnEyrHzx1GZIimvSD8sBZjOBIXiJjZJ/ral+SAVwwa/M0Y3
IFFSBEQ/iseefZYKEwCWD9Kw4E+o0gFs0blKTn9TdeHRat+iRkaYo7NFwl45r7sxfWXJ5dMZUL8V
40s+F16RI3G1WdJplSerwSnKFWwFN82U31b8u8ZYuKLUdzNY7P87/sFAMoqrsLtPy7pdlzKengBz
ERPJYHuRVoa3KOlWzM3ANiyLymhXeMIRTxPOT4/MBuuNrEuM+dTbsB+Ve9r/N3UkP9PhDtedng4o
ro0M9E/aZPwK2rR/nQX/kQPjVL7lj2399tbevJbn7on/OyPG/48eC+wt/2ePhR/l6Wv+58xlwX/y
3y4LTfkX8BgLnA6Ib+JeFp7RvzHf8r9gxZLLgh0Kzp6t47/4t8vCkjFgqDAUdFXRFjUB/9H/YL6d
f2GvA/ANHknTVCgw/4nL4txiIROMR0134YnLuuacY1c1DYKvkxuhh5AUp52R2sOenV74zSm0dveP
x3LBArbw4P7XawVLEMa0bUDw0fGNkLB25rWCtZomnB8jD4ur/gtkQ2NS+TaJcM8UC6mNRNtpnhEI
rxBJXgvdvHhx0zQNHrNiAhnkx/0DmyProo1zwPesBFJ0yKUEraJTaa7e01wCKMZOzw6yPaSN8b+/
C0Yzhp4Lt/0JIfT3vm2gSgCEdH7BGbEHlaCEKlYLvVKL8GMAyvOmepLAcZXDLYlDbBTMERF9I6pw
M2UI/QVK6Z1aJEt+zYCu4Ov3cJbI+e8X4QD6xggPYMs6c41JtJsT2oWhxwzeH1O9oNkUG+2WITn7
wVwV75mjEhRky12DXCVJfNVInHubmsHxyk9ZHvvZmLCAqqtYxRh+iMc/vpY5UOqMcyHiykmKb+Kc
ZvOa04azM+WQbiWuvOxOGjip+7SKix9OSopzq0XCXCGmR89vcRA9IvSRHTdGdZJfe1QLevL899kO
salQoJYv7gxNOQI7RTyLqrqyh+hBl/uRMtsiVahtw6vzsNkQnlgftLTOfWRukcuZobm98pDOkU8M
IKKU/obiQuJksvj4kGxgyCB27NgL9Xo8VVGpg8+t01vMF9LOSisLY62A2jOJOjkmYcIebYQ792qZ
qHG//i2f5wt+imaoBNxQbiOk4ONPwUbWOTngWy9vYvUP+LXER5DdblqElZuvL/XR2/h3lP7zUsbZ
XZdBGAjKpYmnyhV2gQn95L6SguAni9h0B5/F8r++4IWxuDxdpmqTBCXrnFccKU4spWUTe1qIGrjR
qvyg67l2ZRZcvvazEcWHooM61TRqkuehe7mRqRJWekbUQCu5TUion2eDsxK1CyzoxquFO/jKW1Mu
vDYu6iwFYqYgiKAfX1ssTVIErjH2zCzN/C5Lpru4YTLMUqn9Ccgn9I1ypDdIgiVH/5mq7yD4mDhk
WncJMLyNAm2cjTwys29zP1JP//rRf/59TADWsgwaZP6A/fv4+5iniDoA4OI1RUvppSptNuPRQH1G
D65c6vOwWhDjTHwaCwEhQWczDjDwdqgLfXnLuM8lqFGU4i35SVRp786WJa5g2y/dGihW4LaOxT0a
y5//Y+HJxgJgk+kQI6TTQskr08BHJY87s5Qd7z9/ioah6dwbCy0bh4+X6pKaWbQQqcdOEuVNTd9d
i8PUH4fxWpz0J26yzJTN4oGAC1w7QouzRS3RGyuSw4qvM3GQs2a6NO2LHhH3ykHAT8g5RvyVDQXt
VinqCX2LXt4IiTZWQPP0vcqU7juaBIfz2DS8pI1KP0JqR9PTOQDvv34sn784xr6skBzGFkRl8vr4
WKxBVRykd4kXlErhDy1HB6UTqc/0RmTDos9uc8R8/y8X5QEBAJd59WcTJdIzAAVoK72oKWhgaFli
3xt8VNtamvN3GvbhbaJp0q+vr3ppsBED/z9XPc9GqWx1JlOmoxrrtPphERGmYWpupXm0r3xGnydL
HiocHUYZRHDt3OFtmwRcBPyPpxWxziLo6DexPttXkhUuTFwfL3P2GAdayLVio1BIAuSIYYV5SWio
lxVBW9nWEHWsK6vA9WLDkVrSw0C3jiOpYRaAtL0cJtW9BO7ALeDoHymZWHdfP/BLswnRJCxU8AMM
FKsfx1aPWXPqwwIhFpvbrdaRoVK2tvnYhU7xHcJGsP36ep/wnMt3B7jI0JB2Q5LWzgZzIZcAjXMl
8ZDfWr9abNxvU28tHc2xNUycNM7w0vZhfpcPhk2/Ru/GHUkANIRTJ5kRBqiB/Dr0M4JHM9KNa8z/
S8+D9CnyI5apQV+Si/452w3CYaiFPZm8XTs8TvMgSSujqKRnJtvkkJtT8R8vpzbbWMsk3BreAGTQ
jxeE76xZgzVmXiwUBDqZwvoRYXT53lr8XRs7Y72O+9y5//o9LOPu4ypuEx8L9F8nhom/zsZlEiqk
sGdt5iUMOmoJU+BVhD74pAMVJ0NBOjqrSrpWNDGuCmEpV4bBhe+cy3OW+Dut6eebCBV/VNYgRPVU
Ow9daLo1PUmcvkhqxisT2aVL4XxmxCkaUCrtbL00CvbFaTuwNFuF5DZF3xzitrEoPg+tuDKpXJip
FcBcLCeaqsMmOHuZFPnNAipF6jkglFZ2rth+kpI7MHNyoBwYEL3R0df6+lVeuEGDky+5TgYiQwyq
H0dQjxQ9oLAlvLDuwocmsAIXbfZ0QMlU+19fahn9Z6MGIjvPksxGm6DIs9kigQuuDHgovKCLNZxD
qD2CVO1cIwwJe+KUA2m0zXZYXN//8wsbywXZ9yw54J+H6xAwlUuuCv7rJVXC5iUP1XCjLeIiKOIq
VD07+bbsfq8doS7MCOwU4NUSuC7rmIA/Pl4gW7UOMVR4EvLDE7HL7zNUf7+bBH1BElq8r+/00uW4
GkUNZgO28mePmGM2Z5RAkVzsdJQGlcn6nsxz+VyFefpA+Kp65clevB7wDFkhiw1v6tnOujKlSlOl
QXLLsW2OOYvVqtHZXYp+MXln7ZWz4OcRBIaOz0PmYsv7XH7OP3aTOJnRo3R96M1AdpfTb7tvE1qt
cyp3Gyms7xLEsXloVFce61/O8cehy4UJQCPvRAVTdx4pEEEfHztHDj0gzHAOzTRDH4XYdNxY8ejc
FxpkcG8UfNVw9pFRr2FETlDj0BPurJgt4LoxZErO8ii6VY2T/k9aBIT2DFrsPFs4MU6dWPpBlqEP
dMBES2c/rHKZnnJiyHcTsj1oHNDSJTcSmvxTKQM0W1U4URsuHYyPXw+jCxsPBNomsRfGkstGdubH
B13rHR7kGaFn1SLeTcux9BRLL1EXjbGb2Hju+5naLr7j1O0XnRCsEvD48IZ9FeLoWkqy6bD0WDxJ
la6lpF6o4PDbGOOEAyLEAGX48dep0RBHgxNGHnZSFQTbrD4UCp2KRFWMrayENHVUE9BbChFYHYZu
M3WjhMINKf/Xz+nz5OmY1PMoJiFmJhX4bPhnmjIB0TRI91TIWoKxksMIm8Uu6zFBfn2pS6/EVJdq
KLesGdRkPt5047RI5ntFeA1d0malTFq9B89iES8aGQrq+ZaWabNoSCqclL8liE4IUMbBdk1ztvdm
1VZ0MzN6DJZh+YAYCGf7+id+Xr+WPG+TtcTUQQNbZxXOHjN8WLYi9GiKqSTlqgmt3ag+IrW3PVUS
4Qqn8bW9wMWLLk+F3bhFFe3soqKxe2SDgfDAfGFF6aQy3BL2is6mJp/5BeE0ZVUMkFfe/DJvn00I
FHH/97Jn87opycOIU4JJjsbODtbakruAAOY/f6JoONnbKayYHNQ+vnOBngoqHtNOVGjmzpixhnXJ
0Ht2EBr0d2CsjCM02K8vqiyj9vzeNDrNxHZzwrHPP351DudUKfTQU/IUP2sukrUmutQ1DWl+cJCq
+/aytU/AqaEJI0SWioZ1bbgv7+3zj6A8r1m0CIj3+3jrThlwcFl+RBFl2knXRwF+M61vzbRt73m1
/XerHsK9wUyzaxFC7IrUKI4D1ERa7ap6YxhT3lx5Mp+3vQ6LDlAoNtwkM56vrorJCbO2KByxES+9
ZqxzVAPW4EejbSE+KdtjG2fZpo1oWXWUZd0rL0a98EzgyC0xpyyC1K4/PpNOGUUvBVy/MavG7zlg
+xlWyKNTh8DWJHU8FAjv5LVQ0vhXA8v1Bg22VbtzEOoUGErtynJ8afrTWRT5QUC0qKh//D3AU6u+
qgldhLkxbeFAovoV9rMt8Ed/fesXn7xj0quhMkmiz9lo4ISXaZM88iEkibGdal3/0VNJ25TOBNut
lTCgYrrXtkDDw9ugH9UfX1//wsaDLhEB4CqYJSKMz+8UjqeJtpipTaf6N1XBG+Eh3dNYD92W5m28
UxH8r4cattPXF740zxhkMHOkhNDHkefjI87mcLQAqnBhuVxkPk56wK+tXxlZy+M7/9joxZHysHTp
SND9eBWzoF1lKw1u0cXEFckAAsLGqF2nsMSTVqOO+fquLk3aRDOxISboDEf+8uf/2MdJc7OIkLje
HKnT3phrvPQ51FMElSDSv7G3Afabxem11NJL1zV5ipopGwbl57OnCeNmlmNAhHiipmjTqxYAlkk+
mUP0rkmRsq1M7f3rO700cFgldJvTIzf7N/jxH3caSsjZBVt+r9blCKgvcQdJOFkdfnnF/I6qtqfJ
lTp3TVZf/WgufZ7msmGmJgqw9nw9jiyc2JaTRCDS8sztskJzi6IOt0Rf6ldmgksD6J+XOlsO8zwd
s77L0CouLCjbrI31EgqBKChv/UaxzCsD9uKL5CjjOFSfaC+fv0ibl+gocO2ClH1wPRP3U0JhR4qA
8ydKiHbIpnTYfP0uLz1PLrXMQJznKDR+HLV60zQD7v/Im7GvL/K9aC0IyPU5ow9X5rtLnz3TKnMq
qZ0KOLiPl0qw1Dtsm2gMUmIDN0BnEt5y7H19Q397OuffvYVFlW0bkxt1gLPLtBjldB4hcIeo3k9q
Hfh0rheRU1SVWyRLx14GiKdY6NstHYmhU5XtOySYbqNC7t+yCcSE0mMLTiSF/hSkAFfXssGzVKO8
MgVfeuX0AenUW6pCHftso2eRAEVUXBV7M+4wcD6Y3cra0FAhR/YaquGM0tPUHq88oQt7IaQB6hI2
Se6kfn7AnUarIFi7jrwMX9oRKdd3rY3m5wnH9lqaGOEKMONtTaT82p7bXW+qw5Um8YX7plWNaEDX
kDzQCP34jqSmTQXhqqGnRnnn6fI4u/pYR1tHk3QgRECmZazNVx72pSMWRRqItbR+VXzLy6/6x7wF
9tsQYc1po+ztehNi/yjc3gqxa8w5qJS0Txb1Gqjutu1vJSVfQDJVFPsRrVrtysdw4bvjtyxYeh0W
56eTT6er2QgmRXjQ22VfZ+4+Wb2Abkz00JV21TLgzz4IelQAcZGFajJWiY+3LUSqOn8TIJQ2UfR9
Rj7KDy0zMwUghKxschEmb7FmNZtQ4B5bD3ld774ecZdeNyVAXhxbPBKPz2c2wrXasStCj9aTfsi7
QtuRqhftcJW8V0D2UHz3nf/1NS/M3lTFuG0O+qr6SaKhjByP0THSrSFxYqPFot9JUWfvsOil265M
wuevr3dhUXRY/WVMmayMBFp9fMrWqAdlbsAWiNAveKKIct9sIQrg8vrdweY5JrN8La7xwiBireAD
oixmIrY4G9DkyIzxmNNKYTEGH60PxibV5MjXRiO5//r2Pj1ODiwyCz4dbsNSOUZ9vL2KPtvMKZ6s
Dgn1OCe0hvxUZstcl6BdBXJ1ZTH8/LEyVFmYFDaIDpLA8+0b/mo1q+CMYzHrMFkog+EFEl79VSkn
FSw3Zdq1oKk9zM+KD1e6eMKZhSoUo9aV7+fCrdPIVmWWRx3Q9acixQAVRW6pUhUyXEddbnIP/Bvu
LLuoM//rx/xpjVzumrRuh8WYUpB99qXEFbOWgE7nEk2NKh7j/WSupxKZ+5X55+JNoV/6eyHCnJc/
/8dcKIDPcChrJTdOMIpNAquolBukeylIFkNsuOuvb+zzsswJh6HKICUI0KLc+PGChay03bTgUvSu
LjdGbZduPdTRDco4iMcNHdxYjfXDKI/jD3Rj7Ukna+tHJpeGL5oeBXnugJ4SESbQys5/VLlVH5NC
Kt76vu6uDPZP3/LyW9kQ0Q6nE6Sez1eOIEBoYRthsh/zvSpp4a+5l7sfSiLEvC5Bsfwo/ouzM9uR
2+a28BMJ0EhJt1Wq6up2e0hiJ7FvBDtxNM+znv589A8ctNRECXaQ5MaAd5EiN/ew9lpLWV+Y0tQO
9unVlZamLUTTpbcmSdplLU7RoJ2Jlkeg9/3yOKaN+RHeYbQN/PToPVScNdCGRGQITnn093ZHAN7l
TEywW9JJXaKnIUcZjip78uf9D6+yQjfrRy/PlRnD9ruv4VSBuEm1wAvN6pFkYXgz1PVRb15hhSYT
DRgIprlAvnwDXxzn1AitigJzGMyFbb1pkFI+maNzVMBRWflRtSJr13m5d2tJ0BHj2zC2xTi6dysb
Lb16UAcd5B2KI0BqRX7sk52znJ0VRLSYBRe97FklxSOE6NaVyUQkSerBOPACr0xRDge/KLscDogG
b2dK1CiTUBOCUnSZ28tsW8lfWbyWlOGK6J/750D+VZsoRBKPc590qqgWLbOdqckG/pxHE6ba1HiC
3CO8tJkTE5CjPd7Bh/Ge8cCPxdSbwX3DijVCbk6CQ7rPpbZ3L1fL3HGfAosMpsxL3ucl6Hm7HjwI
OUzvIM5RmELF3Ud5QOJ4ieu3p7CO9MiLOgMNKQhgzmk/wqzjkBm/Gfw0Wy7316XYUPp7NP6A7nkO
XmNrbBRA3pGxhOUHyWTG7VJvftOGYHiQVOvcr3DJ1n85zJ5KoHh0pFmvWillI7hKdJA2r7AiGTPH
dWFA4tX23pckpGhZRMjreSH4lJ9fpnCoFOOqDElBv13mip4DomgLYNDZFBD0ojYWUKSLf7cHBOzO
zArbkGz45V9RWKef79tWrRJZA0AgFANJVna2E2dEO3AUEuFPAgC3m3uxxt5hzBl1+fumXrkWtJ8A
k/mCzj59eX8XPoYATy14ZP0APhDjcUbu5GnQRHewoFevvmwxATu1qDDYFpOj2830ZiOC1dKShGBF
+SRy1JzRpyrfgdYyb9HciZ99zbBH0A+KGI5VxlV2T4wDoqCtWvghioQZbTcGiUm3XLsxOeEcvDOq
pYG4ByVHl/g1Ui6bEjPWtQGmY2rNT33FGD+ENXARVCYxe2BP/Zjc7n+zH/D2nU8je5fNU+pEHtHm
djvh0SK3w68Gbk856DQuVbGe0KA2LtUSjb8XhpgYO8uXNVgay2sZOtQgFfNXAy562N58UVkXwdzJ
p/u/S3Fs+Vk+0CWSApqdOzc0aq3VsX6Phz0uv+g88WMQRePysHjz+uGnbYEBkPtOLdnE5nYLnMoO
l7mEayzJKnAHFcM9RYmWWWwV5vW+KYXD+4H6IyIEVYpG29ZUG7thVPSQubXMAV9jyYGGDzcqqEpg
l42tdvzTG9bfOr+ovt+3rNhQLPNqmTgB6Wu3lgcUwmtvYZFr2hunZoT5uwb0C3P+2BydqVfFGWpw
OvE4n46EGd78rS0IOWzHjCRnXwHIsrE74xHK8ukhg3nwEXas4rpYY/jQ2IAxTZeR6ci3y59/xzzS
ZomBwCshCrL9DemKmmTdG5KzH9jTuE72U14aRuCUo/33/a1VfVTgM9TpyPMEYO2tqQjNZ8gRGy8w
bRelymRhUJnuMxTTKYypaeqQ2zKtZadQ7/188AOkFvQd4ytck/2gTGv2AM381gvCov5erO4EQTqW
abSsB+Uu1fkhlqfKClAI6Kh0/i+i08b2myUaeo/AA3rKFT6725hV38Q0+Qdf7rUXBAWA2DmxDr0P
4e2CgglgHvP+sN6nBQDCKkHW25laG2b+Sjz3y5gf2Hu9MuzZLlgZcmPUxeXnfbGyQVTZUssZ3n7q
vrehl9/GIXk/N/b8cP+cqAxRWAFlD4aDsZKdq4WM3HX62oF0HCTMTY/wqaVkiG/co4dEaYnc68dl
1+k0bJdULr7FgCSEtCI3oNdJHAjBm2KWdTHtFxbFm0XK7xIuos6+NQXZW7rAZMSwLCOLj/QaMuCN
DLInPfQEP79/BKTyQeA9poizNcVQlqyL1iKwwjQOss6OkcbSOsAMprj8tCmGCsjGTIJh2mG7M1Fr
DWXnNReB09BPOA1DaNxqs6zeQ9wzfbtvS3HeZdGNjr5cFpC07bIG5pLhVkCGth7dv4HOoqcWGQh+
aJKDFMjJ7b6511Ea6FCwfqxLti6l2ujL4567JSRgBtLxvtuFF1g3UA5y8+RnC044fj7V/5BZ3Kzd
onxS2IUStKD8QNOyQDKQz9R2j2HaVzfggPQy7i9LpkDbOGZrcLcsRmJg4rE5h0YGb4Jhw6xLkaOB
Xmy13yWTlVw6v6wP9lLe2L1RIBAu0zm8rYxGbveSWdxwbmFoDoayEG99f9Yuvb3kN2+Okyv0BOW5
WWf3kSkk+7Eol+nP+2tWnRwGNal7EEr8Tynr5ackDRxgSrBFoM2r5OTIIJWw++Ja8FVvYH6NA3CN
/Givlusxr0PhgCxY7D1zNXLzrIULqLfO5zTsNQEF/eQ8eYVXHVX3lMbQaQPCJRvt+zJiQ4KaWR2L
mxE2hXQsmh+RgVluwCjTn217c1i5Ey49NMHyEMzdXInSHVCZWhFLmeAsZvrIMmXA0AV67rW/84DD
fYSq8sGzo/p4jN/Ih4d3h3Lp1mgfaWPnpdyQZumyG72iPvDnCK6ruTXOY5/qP+89yf6oktBQpCyz
j3JtD99sJiyy7ov6Ogq3Aftoa4++XsW/3T+XrwvfckPl4BQFYKozex9TWgiJtgkHRdiaP59HY8iZ
ex/X8MkG0vzORRT809wSGOnANm6z0fYXhuhhNybDOFi2yt1xePg5gN88gortNpOvZuE4Wiy7XlI6
trDzVW5sHURHKu/jcCck7pG0Za94qDVdDFpidGCOjLyAjAq5zNgaEaFaxqsInTHoktI9eHrlI7S/
jpROqFwQbVPZ350gu4EIzwkFuXyNOIOdmiDU4fe6Qq2snfsFcuYIMvlHP0aS5P4HVp1dmUm4IO1A
Je57vkvB29g2lhM4XlzAq40wMpljQt2GLvMIIQVVxuzApupDkqLS9CVXExyw7YdEPUlDRGNxAhBH
0XUxIf+ErFg/mMpSeZ2XVnbvVggyO0GJhhIfcgaXRetG1NX9FbHo8QjcozJFeR4gAYGGSX9vu6DJ
anRvTQyHMrkFFkwPV8RYAPyXtZNc7n+v19BB9ouJZrJO/BujKfL8vohx1xmiPA91kqAV8aAH8yy1
HSIn9P6Go75MH9MsNh+KwfBz5KioBodiArkxSbry+79E9RVphDFvL4kCCBG2PyQpraEyDEqojsXI
xNj3LiI+3vrXfSvy5O9vhgwRaZ4CkyY03VppizCMfD0SQdXXpn3KRxG+YcwOPqqpn5BssJt4+Abf
PWq/6Rp2TzMsu9VBBCRtvPoNJEsM9TNiD4XR9jfwLuZ1tmYiyH0NxeV+Xq/CHZG4BnhVP6CjA1OT
KK3i4JqoriY4of9RGoBH3m2wlTpVH3mUw+cZVq6WxtIZgZ6GytVowWxmhpCV399slUWgaeCKkZvH
K+w8bFmZcyLgqg/KShcfOl3TT1OFH4/goLr0CaOfBwZVZ0jCipkic3A+Pw77i8OsaSPyy0kvAtLc
9IzucvVu8ufwy/1lqa6nJz0NlQxGxtydv2nyyHbhxBEBoEYLVfbIu4w5bPhelfkf75tS7SAVSx/Q
OiNDxLHbo2KZsDKPE45cxCETuY5mMoeLaLdXg+Bv52I5eBNfcz/gDl4aNLcGKxOuM6bPELxusvEN
gnt+YA12cRaDl8M7CP+07U/ZVTc67y3Sd1+8qRUX4YcQHUK19HB/9apfw/tMIR4kDcVWsbutotXa
0hckW2tTNl8SULKQEbY1QjSJ5hTfqwl+pUuMPAojV5lRaJzipHiGtkKjEFFqKJ0sK+x7B6dM8f3R
eJX0DzIGNez9HiHYZHgzsf3CaONl7qmF9q14XubKPfDOivO8sbS7QPBYmaFosQT14V91m5UP86qJ
g1RFvRxCFNkOZkG71wbSvlW3ICgKwtbJb3a7EG6iXhJ06K8cHC+lKfCNyCwzD0G6sD1dq1NW4zDo
fM8y7ZHProunOms+rha89fePjuLi4OBpraA1jUfY519T6ldMzlMRcFuU+/IJsnEd2NvN89DUs5w0
PbCn8OnAcWhx4Odordu7LzWkKLlbBZ5nchm6STrXOi9Gqd/i1Gugf6qy7JML8exRlU+5TCbHPEos
jBzsa7fG5PfujHp9gJATUiGWgO/QMEguszV8Z7eoxt/fVsXzSbuR1r2s6DCZt/uAabO00PWupF5G
OlFjQWjLaQeIeLgR5dkrh+KhjRbv7ZTY3TmG/eTAvnKbX9iXB+yFg0/Hoa9XHGIw2fZ6g+czu3S5
6T31LaB+Cyz52VnSoyECRTRNW5epCqIT2g77mMHTo7m05xxFuKqrb7GL+EFW6eAJGj++dWGXP1pG
Vp9RxDYP7r9qucRExPG4Gh4A+ecvlrukdZu7uJWA4XAYol3IJawhsc7JUrXv1mxooMJufhp3Rf+a
sgUFM/qffOydewPAkfFIc0lTj8IgyQIKP3mZPuNIjxhMVP6AEgkDIxxhk3R+u75iaXNrXKh7riJi
Anl0+vMCf891pItwsJWqm/LS1M7LLaMwRid3CfxWttJrUuOWG6FxWmobKjMCoev9m/J6+kvCANis
H88pVdBdlOdGsdZRuyO9DEPtezMJVGuy1keDKKQaE65xUZ/1FiXAc7qM45vKQsdUZEsSBWOKCIyW
2O1fWeQg6zak6x8wMLt/3/+FiseFY4X0uWQVAcGyu8uetTQ59AtuEBXh8Exk/M8UNc3jfSOKL8yz
whP+owpFzX77hW29GWp3Glyoj5nvg2cxfZizGpL8xD0aVn5NNUCh9KWtXdabLP3sDyHsQmJpkQX2
29U1Ak2Uyz9m7Hffk2bujfcMDaDMC8Y++yymzkawCOVilGPhVfZOLu0F91LMA3I/tSban35pJQ8R
zSDq1DyAe0fi+hpku6BiApFq/dOktfM5b+EXjqfGO8hWX39csgteJEaeqOoQ82/3HWruTPfSHHkR
zTHfTSk0o/CQ9geR0GvPSJWZqEFm+zJQ2YWnmuiteNVSElWCtKs3I7BLNEZdJ8vnhbHHuvzYTZMV
mHQcfhZHRPpEBkf4RWuWVuLuerU9cyp08hxEtHkJOsOs4SaSkux9ngU/e4YxRbMM90/WRnKx3cuw
CXMrzRsncP0yf5vFqX5bw6FAj0f78xcskVHIkSVPGt1aknjsGf4VvpqP4G4poOplWpqwdjasg1Ds
9dPC3098RMxAxPJqkECvKmDkeWgHblimt6hLPuPP+qs7pykRfzahmJodTS+89sEbm/bumyHVDKdH
h83J0cZA9yJE8ITZnBPEva9JNhUHa1Rdghdr3B9PpBv7iV4O9uCzu6yu2Vyj2PIPbrVyVbzSstJO
3rlnp1tbd7XK0AHaP05Ia/ooNSGrKk5Vts43TXjRw/1DorRHrYbZNuJaJuy2h2SacjFCy2QHMdzj
vxtL5109Ex6jBordIHK6o7qB8pLTlqQmQ4wJGntrb+iLPKFOyknJvOKqOx0EVPEyv2fGHM5wc/DO
miYQKWyt9ODxUK1Ujm8Sc9EBe5WZiLZLpy717cDJ+ujWpjN5qNaXt3bW20dj0T7f31hFLYzZVVrm
PNl4FJKh7UqbdkRD0KIWZsZa+AjcpnoKnX5FNHaCmcrJh0sI5yF6ArH2zbPKv41MPyr9qZYMaFUO
zAjJfrbz27ykS2u4M/l3DUd946RuhLai5jx2EFA8Llp2BPN5/UCzZgMAmEtHnQRht+ah9pE8aOAs
QTsL0SGPme9e1MulDauv97dXuTSMUQ2S9EP7FKnJEzE0NbUMiMXqCxLO5Wl0IfoaxJy/qQwzOjg9
il4D1sjTPSqbMEvvo2fLbOepgkYFvy2hWdEIa3QhUmqpg3ky/aR+zLVInI1lst9DeNY9FH6sn9GX
9g8eEJWv5aWiY8wsFAAt6adehPEm4NCebqNDRO2GpKAR/+sR9hobCfBpmOq+Mb2j9Qdm1edZFnc9
EFMEo7vDlGdDjjI4oqlD2/sUktvO/H1yrPyxp0zyjzVo2r/OAs9CDmn+B9MNh4d50sajopzyhIFu
kKNxMC7sJ3FF0lnzGtXUHf1suBVVFn9GYfCPCO2/6/0TprQkywvQp3lMM+w8FROqVANCwpGi96zf
wwVm58HWuseVAsfB3qpMEdTLG0q5kW759pM2uogWTceUudjLLYFOAMp/hN6WJD96qZWmpPcFJEqg
vp+rj2rN7qYEr5SShZ1jJqv/XrMsDUIxJv/c30B5ELeVaUYYaFcTewB8gep3u6o87712haM9YFaq
/WoOCe+LHR+NgiocAbQ6oF2Bg0qM0m7v2tXojYGefJBOcXsRQ+t+9uZ2fNaE+Xs/RMvBohT7Bx2U
RPIykEbFdmfOzKd5NDTbDvKlZiAsE2jPMeP7VasGmFvub6DSFkMgAHox+YoQioHTyS7KhGPBHAgz
y6b71Dv2N8tfs0/3LSleZd5j0jcSdIlM3H0qpFmhUXOJpfKhtuzr4FjRb2hqojMB5WxrwVHsJcAW
fe2J2d7p4PSrPIsNPFtWZfmMNHO3B6VzMrPuFmKCSXfT65Ta7dsu6e1A87T+Y57lUCq4KWKMEX7p
qUxHSP8rOM7ub4Fqs+Wl4BTBm0R/dfsj5ipcvHYmWu41u0dewUxqtNoZMgGFUHcHvkV1aCXX6v+q
e9RJt8ZoTJuTHhakOhkCvKhVoz0xOVN/bYdxzAJnbbTlFw7TS5PyCLx4NuZ4Gb1+6ZzAt8f+sTOK
+dIbsfc+NJIjekzlaWLCD6pcl9x0j8u05kqP84Z0EQFsyFRJt5qHmTkl9MY8V0PvVGSfwtlt/9TE
ZByEXSrbMBl4skEkH+zdMulwTFWDwwiqIjGefR+2lMg0kIsRrXWhtjldhqj4mkR1fvBJVeeHw8PT
RJ+V6pq/29+1X0fqszYyqK7+4CYI5oy5ZT9U87Jefv6oMljOaNiPkWSx80GlDevJKihHi6r/t3Qz
50Mh8u6BwRfnYFGqc2obFNcJ1X2IY3c5lkZtGwa8SgQFzjUYu9H+MM4tU4yLLhl33G/3F6YKskDI
0OhnzpvW7b7AMwMdTnOJkPGaMEbDp60f4yZFgjQ0y28+xdqPC1N6gVYxcJZok/NbsdA6zhDmPOiq
Kso/TN/iDmXJXy5+5w4SfzQH0RJfovgXnbRWW57rCvj62hqf63qtKc2L5E1jt9FjGQLq9PVC55CJ
mhpnBkNYhOyxgZ7B+f4OScewe1NxkUwjMIQEuG4/iBZWjjOEE883OnTTFZCIG+h6ZKFPT8wwzgyn
QUF5RMGteMg3Rnfeqs6hPQyp8cpZnfFcuWb3EII8P3gGVGdNongspKUIMfcVxCL0w2SaEhEktfnn
4KKduvbgBBw9fTZCvfzt/kbK67jfSOoVshKOQco72+u6aObEiJwhAj2sjJOeROapRX/2XWKMxS3S
61lKdugnK6b2N4VF8uG+eZW3cBwOAJghZj32YGDHT0cX/AyorAQKy7BLutOAoO8ZKeny4VdMAYMA
Mk7css8XVpi+OluCdOsKOTrI1MsLGX/zPjVQob1vSvkJmSqh4uT/mMvcbqoTZnUB5yi97CmhoVNG
5vtmmIwAoj7oo2r0Ge/bU+7iC3u7gwl9Y91NMNSjrq4h4Mn0yZkUbr346LIcmFIujc65pF2i47jP
fjxvSeaOgl4QQQLyhjpFPqOiWkvB7LIZ3zp28tPUo3AdUExjEg83xMiMXPyLB1sUFOzinpI/s93u
uRgS89SEKLX4afjTo9Q7U3LxL0w1nY+WPaJnAXBEcUqMYQi6phwPqsiqK0eBie47VWSqItLNvLDS
daPRImfoBpbmd5JmHnmfLDT8p9yM9AcnJgDMax8J3WStv5r+3K0H31D5A/DqYKDZWaYLdj8gDJcO
cnsRQCTiIYKbAbiwxtH/XlS2hhwE911Yo3bVtCgPDC85IgZQHVckOGiG8ZTCybN7UyobXmQCPOnh
hnJBQqsuppMXe9Yf85qk4cFToVytnDRit2Gz2IMjGR3NSyfEmtkZM0LM0/B+hVoziHtIq0SSFFA1
ojfn1oZ4uzrzUa9GFYjRKaDUTd+KgtDuTNEONEqp5cwEYlykJ30qPw96qv1hOGF/NSc+bjbW/bkt
uu7A4SnzCUn3T+WL5An8+fY7z2436K0U1vKNYf1ntOf+SiG+unnV6KOLPLNorWrRAxIe2FRGPqim
1EfdDNWjKUUO+NJ8c7EfDLK0jsH4heYyNaz3TR7Cjxmh2HkkZ6LyS7Q84XyVpBaMl27XmqdwhaQ6
eHRH7/6z8864xjXSbHNu9xcqFUcz98pV/XhIgEfSq9kf4TL3krAHHdnZbXpeZzpPYl2OSi+qoysj
AGptDHYTDG4XpUVIas0DiW9jRrN11vp2edvm8FxeF8jQEjTskPu7cNHhWyVFNpBWc/P5F9CMPM/g
3WnSQAEEpcf2Z0AKjOyJQaUNmdbob52XBpmzqXzSKhf56Wh2ERoZ6qvuVdbJLvLqZtVDeICFV33f
l79h7zT1tEmyDvRmstBp1ta4fTa6wrxlA1qmOoD42/0nVfWB8VAuI23MKb2aVhbDbAs3omRsV9V0
q5zevPmIFPxx34rKE1JqgMuXMRvs7G7oFFO1pOHoBBNqG/+EfWMXJ6/Ix+Tkj+F4hGtRuSLPlrV4
pmxgNdrtoTG4/VIi3BpoVtoyZYra3VOdoOx29mILGabeSBgrKEWfRqceAumjiq1ytcQN0JPiDOAw
3J4ju53GXOtaSgvO5F3roltuK5glxhnm6SBvkRu3D2s5lnKcCF4MEGVbU9m0iHKldxOsjl5EJyPr
/bOrLWXQg+W8JDCzBtlSHM1QKK3+6Ayb9FdeHZqmhLSokJ3bTOTVYyWyjxVTZw86pAxvtAn6wDLi
pv78EaIIRyH4B8Bk3/6ubJLRH8WxuJqHt22kr5+MMelvTJweOlnVpZABLWV3CwXVve4Ptc15ilwY
x/IWZcwKWp23k1FFB1dPdUxlxgYWCnSQt1/RmLf2AKGwE8SVaf3nlF05BS3k8w9LUtoBc4XJUw/3
GnChfDqYTFGdUFwtIHv+4+LtHmt7iMzYYfAtmIcYufU4N08hu/EUtdER/YjaFCMMREBwbO31wHyj
AbcXUQaGS664LG7/tZvD8QIxQn8QACkskU+iIgd3Py/x3sm002z4dgbe0x0S+wxXTPg0Th4qxLYY
rIefPo3wrtP9ZhKY4uHexXSRMc5ogYigX6Ik6G1Dg6TVW97GGdnlfVOKFwFTYJw4IvTZ9rO4wmYg
ykqpkUTVoH1PUXtAz9aMvwxt4wKqLY4AqorHmHaX9J9w3hJWyWP7Imx3jSlLdIFLMSqv1N5PhaZ/
rENo0k751NXTU5rUuYdSaWsztbi6+Umbp+Xv+2tWXMAf0khUwkGHkIFtf4OXRxbBMpWfwRbpp9Ef
1kvHmOb3+1ZUB4bCPuOdFFZoKeze+3Yle4UDkeDGCFHJ66fkn2ZABDQkDDnIhVSmmBOi7kCujA/b
bWpe+R3ig7ON0nzc3iyvER/KiMhG6IfsbkpTvAhoYII5pFm63btFp7o8MyCGDHO9opkZxo/ZwCj3
4EbJQbCi+EyyT+FDGc9FAD21NSVEOzBOiq7QaCXzNU5y9yFxqWrc/0yKC0AwhuungyVZf3ZpnD14
QErka0OK3F8Mc6j/8sap+MfXum+emfTf7ptT7J/k5JDK2YyTED9sF9V6bh5WlFZhNunq92glwcPr
D9PFNKajQEW1f1COyFYWmlnGHobE49M7xkpzKWlN44bY93Bposw+2D+1FZvJXJ+YhHx0u6Cwyfqa
Fq5NJFCVN0IS89ljcu72C9vGywjEg5ED0sCtlczvUVtr6KdEqKxdkfZdye5H/e3opl9/3hKDLzh5
nmfI8XfrKfW26mGdofLe2fY7vVzM27zEyTkTdDjvm1L4QgGhH7wEMKOTdO1MFWVJL6cjkiyNHFHk
qLZORqjFNy12/7a0PLZP6Knot3aYoRd2OuLZ+/ZVZxF2QQYs8cWyNb3dVGIsBq9KonPmgPUHRjg/
VXZF6TK21uXP+6ZUpwQbSLAyKET1cFcg1cMyKwooAwK7aTtJNr9ALdH4Zn6wJNWWvrRjbpeU1ebU
MAjHbV664bOLvOXjungNE45pfm3ctX8Yi9q5xFoVosbcHUl7KHdU5joglKk7751Jn9Zi6jt8/jqV
+bOJjsUfrr4uJyc0Pt7fUJUlJDRlGMnsySu6unld6ZokJg24IctuSOH6v8cdWTqkueJgTxXxOOuB
JoRYUkL/5Ld98WTP/uxVeUevD8aJ/F9/sPUnp9ezrxGAhifYzYp3zmyNv3DhaUrQv/VpUDj7BlgH
TCJPodMMljSzTnFPU2Qsw/7mgzQI7m+ldLm7LEe+L7KyAvEjR3S3Psuo29ViUrLpZ5KZLBz6h6Sq
8jcxUuHXtnfqDzDGa//5enZU1lE9PrxuNIYAVTF6vDPdmmY9anFMbzMzGWWsaPiU7pqdeCOsS6eX
7UFgqVoqYR61DDmExnTxdqlaIvpFEJwD2jedxxFmn5M5h21QWlEne4vmqerL9pLE/XC5v8kqB8Bw
I10QydMG/+7W8sg8QrNy9QLsNWd/nuPipPtlc+C9VWaIZWWtjoLbKzavprDTpKhl3z0r7K8V+goP
dW4sB5GJ6kYQMkhOVroTrGi7mDZmkCQK4SNb7eZDVWTOQ90V2oNbayVobac+p6FWHVwI5cp4jjin
kPW8ktbqa6sz7YSV0RXMg8lk+nxc/X/vfyXVwniM4HuD45163P4rVVrs00mCVcbUablUU3+CpLM7
E593pyQv6tNQJcOBf1GsTD5+Eu3L4P0rAl+Ir/VKXzTGH5xhGE9uqtdv2jmZD1DZajMSTkzID6Jw
t7YkjpCOzqnXo02gfa8XJ/9k1O5RN11pha4xuG/cCZiF7dGIC4umRMbkvlsL7SYibUlPzTDYBydQ
8c7B4y3V+qiqASfbLcYuxkpPB9pwjpva70pD+xbC5QttvfWUg8h637fjF31G38EcvaP6jOLpgdOR
XpKkrYeKcLdEowYUUYSRJF+L/Ddl18Aoa2diPrXGbLsHh0NpDDpeOdfFG7TvrDawVbd2Its8xeJ/
0MPevZhOQbtYH+pqvtw//kpj7CZfj0ldIsDtxxu7KFrAWLpB1dTfcY7NH2iPInawJkfTRapjwjQr
6yGgBSi0s2R3Wgk1Qkg/o2jaK5wk03pa0Ow66mkqmPKA0FJkkoO6OI79sEU+6dTuGj6W3sJYWS9m
/DzWZXdJFne85RXze0E+rVbQiASNxXmMzA8jBP3XhNp8dG6nvGEYUsDiHdzfauUBBktMIQWpF0oK
2602YPzX1oEJH5On9UvWxsMTKXI9nJp5CK/sh+dDTQMX3amx9Cw5i6yom4P4W/W5KTGCspGVXMbd
t7+hShvG3bMWuAWJwFtG+4fntBXztZ3Mw1hb4VnB4cObAi6Tutg+1jYSJxwsChpUbWPvseor7WFx
hvYsOHJ/wRY4n80o6X7hPJOjSxAakfwrrg09FZ2rFYAKs04sf5oTyrW+kQ9fChKaX7in1KOpwHlo
twGV2u5lC8g5hz0ap2DCzn0KzdD9LzPzonwYmla3r/dPj+r6QNDLQKsU0AGMsLU2IpmRRhGnJwac
nX3IvRq2artxl18Y0yDhhIsBABEHZO8RBuhfNDIoZsTW+r3bGt4/DfQ+/91fjfy1uwAUlTPmlOAe
lPXn3WqiXvhtGOLjdGrBb6CyNz6EjAOe48QcEA6fk6MsSXXwbeqKsv5ArWbPc4V+c+QDGoT8wG/F
1SqA0aVZP1yHMjyiH1eaooRDYE0DlPrA9kvRmh4NlDSY4NYQHet6K7u1YzNeKi8+QjOpXAoN6v83
tbvOVmu7Vdv4kLpZzCf0gj6FmPvPPWqaMDrP/mlajfUS221/KlK3PuiVqI4kYD240MAD4nB3yXTV
p47p0O4K7M52fsuYOLkWU9EfRIGq7SQXI1SidMknlG7mZS6Wk0NPKdiKbIna2xIuyK4DUXyGTny6
3j+VyqeDoWI5RPcjpd19ujSqwMw3EaiixgidxzYniz2b+tj6Jw1STmhXmwj/PEeUj9+JNUI5BWmN
qjmJRRifQfTPD2bZTP9Ova1VBz9OtdvMtAMGYK6JDGr3rTuGmHLDknV/u6g/LRUYD0C+vwCaQcCD
EhpQJ5kfWtvdjuI69DKDyfmhNcKLa3dfK73RbpGx/or7lCORBI4gkCiPby0Rkc/OZAKNhH8YKQtR
tBAc5LqBMGlGDemAEUB5iijVGQbEWmRl8s9fnCJzLOfayCTtnNPEX3zKhLc0182PWZiLg9K06t2T
dCdUDiAggFp1a0pnriLuC4mSYZL0YpLxBqU3UZ82l+g0udP8pIlY+3T/6Mq/dO9QJc0TiiBS7G9f
kzSWMrYZpOEutn38PDu1e8K11uWp8Ts9qLvxCBWnNEg0QuL0AyKy29AQgQWvqGY47RBThwDE8L81
LoM9Y2fFf8WVddQgUu7qD+ZjToa0u91VCHI0f9HpsEUIGL7Lrd75ZGjFcB1XK4fzpEn0cw/p3VE0
qbx1L8zuPILDZGuPZhMedtLNc5vkNY2w+mioT72ZvE3AXWhq7Ov+hSU0M5ZEDiWJBhmnY6Bf68Ax
fWa0BYkzckP4z++fGNWNkGzZxo+cDY+y3dCszboRlA8ty9gW77qlsC7RZLtvM89LDqJO1SaCBWUs
gECJ3uzOVKQjMDLTfgqcIcniU6GD4zrBlXCYp6kOCXUtRJeIXxkG2hla6DaVRsF8ezdWqHxUol+v
oTE19WU2S4TWc9+7+EPT/31/K1XPsAsGlpAGwBQZ6nYrBzA9UUZuFcSMsjykXt9/XdsULEacWG8c
SxNXAW7iDKd8y9yr7R84HBXqm64zvo25TOolrzLwKjemFQQOHcYGWjsGbKoPToxU3wmVdaMN2nWc
nnu7RhXdHiaAlxPQ+OlUD54NTYjXVEc9atV3AISOO5JBHjJz2w2BKZuPm8toq8qtZ/Dc0ZWUOQv8
Xi/T0+o2RgArUHWwD0qrYDf4Bw8IyHRrlSn7cRp6gsrU0mVFsbK+p9mcvoHAcX1XJZTfGK88ohZV
bj7viqS60+Vg4+7j04lCVQpOvSAG8XWFpa07d2Ubf4D9xT3HYIc/+2D0nkseO3QgdEGsECZ/eR30
W/dPoeqWyfEjTgKQK3sfIJhuLEZUdtj0MQ4fyBWgqNOtowxSbYXReziEKafuJ520OQe6O5DGi2lN
Hy1zyp9F6mgHzkm61f1zJgltOEM0zMF0bD/lnGqW1cr8wJ/yjqqLEA/pnM0PU2quj/3gVqcqhPpe
pLX+cH8XFSxXskXOEBW5CRC9fdrqDgZMtHXmYTUbPpiepp/DvFj+hA9+Gi4a097DQ5ZZZn0aHW96
Rtk0g8NNfvBidj7YjZEewW6Vm0HHA5IzHWrMPQFhFTbQOnSuS+wSLt+sWTcTwF4eCi1mDbXtk21E
cOC0lv0MJekRx5DqaSIPpDRKFZve/u4qoxRsWNEqtQ7CYkjfaXWXB3Fpau8jO2vGz3oc2UfrVd1j
mVWYOhUcKRe5/fjEVonTTax3CkPfeWv2rvubiV6h/ps5N+aHbOnbS+c01kE6o1gpAH8cFqBbOaAr
T/6LEBH3uKTMlMGc7hrp+9zk+hprUfzbtdpfqzOWB+YUjwZqBqSj6GMYkhl4a27JqqyhAMU5Gyzx
IV9aBIUYLP0iwtJazsvo229grDE++qXUiF+1I35p1XIpzfwYNOCY73k6l7yNNDO3PdmKDeuTNkJb
cMoooH5Z28GXIZW3/ntwt2RGuLvWZN9QXEh6M+fV3WqLBcKVtneDuavjP7tmNB/cKYs+MH0j/k2y
oTgtoq+rU+Jo36zF6gOo+c0DN6m4TfwGwDiQ+YLu3ne7O5GirjAvVDzdcn1oRQ23APNot3B1i5MQ
jN4xje4W16wt0gOvpgi5SN/o6TM3Q5K1Z8AYCkcAlMb0UiTL701fe38yueo9Gqvv/Xew1fK0vtpq
sNN0NGS/Zg+QKSxKHjHkJsHo1+k7wgD/u4v26nz2YxOJ2TA1zIpoIGvfuVOk1adFL3XzmkT8vlOp
p111SWgqQajYFTGurjXrow+h/oWcBEoHPJz7zrHQhrgYsgQa3tBdciRv+uKZ6rF1u78TKjOUyyQi
hH/RKtjes8apCr1KOHNGGMdVsCQVaLkmX/M/7ttR3Sd2G4QX6ALSzF304QxV2vsWvGTAvbLobAxp
81HvzPDUk6zA6xL9ft+ecl2MtsDggKw1/nK7LsPKysXzCKoTbyn/Bm2g/+uK/+PsPHYkN5ot/EQE
6M2WLFa1GdfjZDaERiPRm6Qnn/5+OT8u0MUiimhJwGghQVGZzIwMc86J4QjrsrsqCXwCbMyaturX
XVOZ6uKg4lSu6/TBrDN6Hkhwn4Ti9C/IVRxdkR3fjzaByb2kzAFsYuP7a5eeX5bNzqmZBqUIVDQ3
qrNhJX0cJOtQxpdaA7weMgw6+e3+fu5apk5NPuvIPzYPnd241uJ15A6ukmdfFzOKv/JWcDD1xubd
LzUqhrWynO5b3XsF6PNI6Rj6gDfFwlEQhCsZQXszesYAMGrt3je5Hn+EwAfrVssMRZzT1Ej+SdrU
SwJar8t/qMQgSw3sQMrwgm/b7Lm9ahVC39TMzU4TNJvUKv7Dq3Jv8c1ZHLFq9g4UZSwgQCBlGaKw
uSadZw0EcYRXfZHkZ+Zt5n5kL+JdFUc/VhL6g/3d+6qoe1FoJnSi+7R5ZV1jmnSaui4cV+PdGhnt
QzWoH62lEhdvAbTeDuII77lvklwXOQDygS1xJSoUu6RAyOwg5MXAN00CNnzvLqg0rt6ftZ2Vz0xI
sg4QyHtWpSoQkAq2lbt67Q70wmXsW6LSXTIoT5RKooSKFfeP8Zp5P2ymmQTMhToUddn7mq+sboNl
G0lhxMzoSihLp37yUAA7z6W6/LlUZqMGhD6T7g+DTh3DTu0Pij6YZ4Fu40nrp9VGmAmUo52oxje2
sfsSZ/XygSEC/af7d2zPU6KtJScdMQ6QN/96awxlibuaJsQpmeP1UntV9KEb5uZy38re445ut7zM
Lk/NNjFql0jNLXpAJyYggGAuKzNQc1s9EcP157ebgo1BhZH2GnVx+VVeRaqaypQmrydS1byRYdJK
ZvoZFbAL4lPpwf3Z2zsgChLpiKDpzeSM0iZIq3IXSG9W5GfGUSnnQnfGg8O7t3eSgPULuAmCQP6K
Vwuas5yB2IasspXLPwDy4ge9Xf+kFnwEKdkzRDpJVKXLEcPbKXuNqg1NIUCrKS2Nsyg3psCs0HPK
Y6L9N38khhTBRqBlR9q0bXFVa54Vo4Q61pBCn1HEz0Md3HkAVbE9CGl3VkWMR3jDFpK5bPUMTD03
4bADnl/TNEKXfsjPNaX1Hyv68f/BFBk5mDiaELQJNl8qHlENmCDyEuU4zYXCfhI6KaoGXaYdVXz3
ujHkf5KHI7ErCOFcnwryoETLs8Y5FZlaXzRdKEHKeMlwGePBr6gxB3PuiLBzx8WPlhg6XamJS7LO
lZ+ow/LYVVZxgKjZ8Xc0vJhiKiXAaf5unpPFrYpWr1i+OqTi1NsjDKxaIz7W7TSwpuFIcnbXHhog
9EhtyNHb4JUnmwFpAnhGMikK+FHNWsOlnY3vixEZD1HS6gdR7N5R8qgxmEwzh6W9HZAxdAayhyNR
kDI10z9ZVsePE5FAOJWeOAD0/OrwbFIUikimLAprMhPebGY+FRGgPZ4sRatHO6h7tvaDorUdKlz0
1l8YF23/m+pdO5wU3Gnkr0TWqL2gWSXgC2bz6C8WCeOJeSlQj6fOaT4TC2tOmKxtqfqd5a2fmgmM
Y9Cs+vgtgwVR+WtcwHCHr5O0fkEsnwSlqVQfskIqjqjq0Ot+HDMm5GetzarlM9F+sM8JQX0M4VaM
1PSEaF+KtRn+0ee2UPy+sZExW5ZKFYHa9vUSGInIX6a1HpoLUnqGGmZNpysnuy3bL1mmW3+vorY/
J2XsfW6TqF1PHXJjRz2F28hS9vA0clXwEPwpA4ZXPtUcEB+xtBF4gqs3v3diYWJOavUXYVnVxXPQ
5Ww8ots+izSeQ/Xrfe93e3CldV4nQiAptLJ5ogZGHkVNLu9uF8XvmdvQdz7pqPXetsbODKZEd3/+
B4sgixgChnoxL/D1evOFc6M5kJZdHPIHGxRIsNhG/Ulzkibsmt498IS3ARd1VhIV1GNZKUWNa3u1
ZyX6MtLm65nvhoZJ0p8N3e2DmtkAZNDacs7gTR1s6+31xCgdIhTGofcC07g26uVZXBp4vZPd2cX3
fk11apGj9SECOXzwJktPfn07MYX+D4VHiskgP69NxdmgTEtEfplwGYMyVaKPcaZaBzX7vXPy2or8
Fa9OaboYc1rZVM+bVXGeClEN75zcKIJkVK3MN9A/+i+fjR4UcD6INjyb1wYjVyuUCQ9PBtv3Ya2v
RQCwfL4UWQveE5brY8YkyjfHAuylBGFK8JvsEV0bhb1pWFB66Ev1SffZNtPIH6Kx/DSJQ3LK3glB
CgyOBZKkVCM2yVwthr5TLK79YFaolZijCNCStH3UYY5UjfduAJOSpTAKSko81derIrOQwhcAvOKe
mcnVaHkBTbnoGxLtzXt7nSzfdssjavvegfnFKqdqSndgG1alqzDaVWcrU8CD02XW0vZlLFw9RCtA
9IEwKvQI7nuW3XVKFRFeRRS53I0nVdHz6DsXQKEQqf7IBNjxBFdRvCsXSD8GAzgu6BLUl/9ilJRc
EnSplW6un9m7KRpIwF66Qq0h7/d/Dh5xd6IofaAs+RTklXa00O3ewnqWxBhCO5jeuO3N2UFkBoZi
nq8hldjq1OUx48ujKgmasplPeumtB6W57RP1yx5BK1QA/Cex6/UBivLOU5cxXcMp79sX2XO6ZPk0
/JlHi3gCO+hemixWXzxRR4GuCTR+7u/x3npZMq+jVNy58aZOM9DJsGfW6yR/Olk7v6TQyn3bnB5L
I5n+uW9tb7UUeZiHif8GTLzZ3YbUdE1oLoVxpDPraBHJU9ZUanVuukV8UZUGLp62tH9Ew1y862dX
//O+/d3V0iOGXws1jgj+ercZ/aeMbTeuIQUKF+kJKz+ZSV+8twdN85VlOKJo3siIyM+LICB6ZBTy
aMvLH/TKt0+MWRwjE85k3lfawzqtzk+ZlF26oddCcymnk9IoejgsQn02tTz5koBZO4gKtu6Q38Dd
cQAEIHMLDHXzYM50NTo+8hqahbecJmAUQWZlRZDBUQrv7++uKU4S+QEILer218tdp7jUa5omIdoo
wwczKdRzX6nNt3GujniOO6a4LlxS8ks6zls049qnltt1jPsA1mh/to2S1GDKs+cyVw72b+v72D8q
JihS8ZaAK9qOjR3jTAG+EauhXtjJSVFX9P/mRfkRE9Z/yJCaNPzKLLuDqGBvfTZJOqEpf/FsXm+l
QQVUrxg3Fjqd6gQRKjR+RBf0UWSHcwf3TimIIu4F6Ak4idsVRj1LtDRlDUdPsj1mZ14oDGT2Q0nj
44/FyIu/V3dxEOO19LO2Nq6KGA6KjAe+aGejpR6qpOWCkbnhajD5Y3DbXlHDPp++K7GpPFnU0BBl
rZZzso40aHo4WwdGd/aZ+FUWkRBChI8i//2rG7qWVqGrRayFpCfaRYtj5ZxYc/p5JvM9eM92vB/J
FH0EIAPUfreUurKi8q7ZuRZGmnBDlz8urobodFrqSyiMZnjnuUgkMoijOtXDnB8k7rcrlcIasAaZ
aC79wOZyGko9q4pVaWHLbJPTXMbJ77FXtKclXtfH+37g1s9KtjNJl5wqQd1i4/bSss1aZohoYQkc
KXDKYngaVH19ahqv8Y2267/dt3e7s5rKgAIw4fgDyVG5/oiu28ImRCg9nOGB+a06jQ+d0/9tDE3+
ydLq5lnpPO1J5Uv7a1MVp/vWdzZWylsSbcLFp9y9edX0qIji2hynEGX46llJk39LS8SfnC5Xz/ct
7ayT6AQ1KqocmmwhXK9zsYfFXVxc0dzqc1h7ev4Z8f3lMbYqCt5L3z3XMZMtFT2rT2Y2eQflil/8
jNcJEQ0wfC3iLJxUMKtbTMog6Mx31biEdq4nxsWwo1z1yfh0RMvtOHnfUYzwAsZ06X+7jdZNZ9kS
zIJU7bOXgtSp/NgyjTPzEz32mqC3Uub5SLbJ8twTqzfPg1321LAQq0ofiy6LWl8Il0pX7gzRpSin
qjn4dLcuh+YEHWLaWKyNbsX1htIdF1rc19z+yK0vZuvOodaocvOomxRxk+INo9r+5/5n3LfKDdSl
nOLNQKOyLdC0VrGaloN+gWU3XfplmD94S9X/286k7eVYJX/dN7pzSsEau1LzEyVtChPXS7UnpfIW
pimEVhH1PgM1jEfHquZw7lz74JjumnJopbnIDqpULq9Nge8zWrt31DDtGvPSgIAO8MFKgI5kefAB
pdPankiiZ3IS7IDN2ZhCaLms6iRXw9J288BIs+ViR27qq4prf/QiTwnttH2mft+Gb99O4jmiO3B2
oAs2UdXEFLWlAfcXqjN0Qlvna2qJw1A3zYoPrt3O+8xt44GWTxT9m+0MhgaPDngmIwKBVPMIvO6P
ZfXac1nR68jVWTz0bd8+zQaoeL9qMxGAt+wP1rvj0rnxZO9g4smLti42dWIbGmXL8VGZcZ0N5fCU
jlnydwsk7F0tEHc5eJh3DEoVFSnkC0AIkPz1ITLcONYNIZZwMOf6a1xnVLjjuHpMmQQXKqSgB/Zu
L6VkNtJQInKhV7qdtZHb1OPovKuha6fxs1K5A3A2I0KOIbG7c13M49elc/Sv94/R7fkl2JHD8hzi
HjqX0uO/Cj/MoTfcpGZbBwBHgSxsMYFeqb4nVVs9Qyr5UdUSeGYpBw3B2yuKL6DLxObyOUk/r+0a
OUHd0vJi6lbnveR9ToM2T4unNC+Sgyu6s7FXpjZXNJ4HM8trvIHnZiWANlQqi9hyP6qtMZ3XqGkC
zVj7gwhkd33AjFTY2lJQbAMNUWvmoSYNX1Orzex3kNflT8fiPZmS0ju4GbemyCdxclIXDi7zNnqe
Gju2+m5pw4G4L1goFL1f9eSz2TjKm/0q+AiOC8huriHKhtcfDQGN1O7aFehf1BZBiTLnue5c03dS
Rfl8/1zeRhoSioGv4c5LWYvNa9GkSCLCW8OUow+PzTT2vuK05VmbM4ohnEd/qRiOh2YO5Pfl7YNW
0RpSTTRrqfwAg4GNd73UaSjXmpHWXaiuqXjsq9n+noyO4VMs0j7Uel8FBEndQ1U0wwuP6HruIVKe
RuAGRRDPdDwOvMPeRwbbrsm4VsK6N97IRdi5jVBID8tmnRBsKdVvNEfoemnu0VC22/viarybpLQ4
BUqmm6NrMwG6NNaoCmPLqAKELH9OduM9ZWPfhfVorJ+TpT9Cq9+6IWmTyFLGrzK+vN5utXAiURDc
hbkSxXIMtO7byri8X/JiOKVyEqBYFv3sdcnRRNlbN48OBjL7fG2obTRwry2vYBzjstLrsC4Si8hV
0x6bzJ0vysAsxJVA6eX+wd7bXdJLfD0hg8S5Xtsrsiqqe82sQ6uc3DBVnTxACiwN3bUzH7I2/41q
5lHLfW+NFBUhl0tJTBzvtc2coJ2QT63DqJ71IHNEAs4o4TKpcxbEtWu/2flxc17Z2/iJyXI6r061
OpzNJvV10Tjv66WvLqrb2Aexye7SKHIxo4GHk9zgemm1kndN1E11aApz9BH9pIhQNcrHHLEM1Im9
t1fwWBrpD6K8BCLQha7tLXVXJOQobOWcxw9uXv8z5jVTiFukKdvB8g52cu9e/EIVMAqCuHnrcTvd
bo3cHaoQoTPre0zHP/CcND3VzP46dUJz3ltdmwd5ZpQHr4pcyHVgS5MOjX4Wg8AbrYXrhZrwnIsC
yk6YREn3EW768s4ux/ygynQDMMDPvjIDIuTaTNw0xqItVhXS1k9Rc+7jk2G23Ts3il8iRhM/JU6Z
hAkg6aCN4WUlGbttTsP0jjlyPWH9bB7QFPdOFP0hQj96b0jrb75w6zbk2r2Dwvy6TKHIehGuHcPM
VbFOZzfpj2qWu/Y8QgSI0bJUujnB3WAzyhRSTtjqbv6zVEfn90bXJzUYl67M/SStx7/vu6B9iyQt
vOCysLhxQXbW9aTpfNpZdKbfUtsLhzQSZ81cYqDo7hGdfeftQmTIkmU1ZENIc6+/cb+Y4H9tswq1
0tVPDEF2A3f1qsemEf3BedrzrrJMymNCswi+1bUpd6hnhEhcPp6beO/NaZlOoqqdL1FXTu+Q/8Ln
LQPgt/sbumMV3S3aUiirSjGnzYaOFCOdeTTqEJXc7rGeR+WhHIHL1gT8wVDbWpDRrTowKi/g5oJK
HQt0Cn91qLZKjxno3Gz1ChH2mjNS0TCj93ll/rRGYzgxRmV6Siw9/jWo5rmbtOLgluwsGSEnCk68
JmT0WzXLDjWidTKQMtOmaAgqAW9g8mIE0fUx/+rYrRakpn406PGG6MUrjQoRRSBDatjebHRVUVmz
jcY9ARRu7JBOyoossBitH8TG5mPcG9ESloyO+1jO4Iafl6yPfvfqOG1Os60oB2/Pdg/kr5HeEXkp
IIAMcrs+bItJu7PMdVfOmFwes24YwrUVWWj1bUc/DRXTqC6PaFlbv4xRYm8molK5ARKwlQ9BDVax
kryITk6SVN/Z7eq3pT1khm8P1y8rAJBA7FJCvQHpaZFHDWwsIwRwSuOdrijmH6XndafIiIfHuR2L
c2c0lt+naf1cje6Bg9o6DGmdiqasEZtSd0Bu/Kuk1BgGi9HwpneKh2Z9l1TGkxGr41MzUay+f3P3
LBERUbcBiCAJMdeW5rY2JkQpwH6T9Uy+VVGS8qFjij/Uaq0O4By7xsDiSPL0L5LTxpjwrGlddeDt
1pp3gRnZbTDRGc0CQ1+Xr/dXtndOJP32/41t3u/OW4dFGUCUt33TAHl224sDTObyH6zIbJDmCGHR
tqVQ2YuhRaNE3MKsOetpZz0kbu98vm9ld+MAhNCh5p3g/F9vnDM1zFcFN39C5rB8iab4G3i44bww
kfdgPTelLnn0pDgm2B4S0JtWFEoXjp41BgRWUKoURI3iT2FWXsAjMjw3baIFIkI1Gxna7mK0o/uJ
QOmt6PVfv+EXngNsEzXTTUQwNaJM3Q58PnqR6dOs55qvasJ+RNh6OWmxsj4pvTkdvJzboACjRF8Q
PgCw49K3BOrezsxETTOcmd0Mp1JtuynIKjxpFOntRSGlPfioewYJoWVzkcIpKg3XHxVaS5TmqD7R
gY7gOwmopWy3fnJXW3nSssOZozuHCGvAqBACJdTayjOMcdFkg+khGtxr9YPTlONTYi722SFqP9jL
XVO8UFR/cC1M3rxeWhWNhVdNrnuK9Kk6aUaj+oJy9FmYsPzefDWoh0rBbskzA6p5baqbbbKAYmRV
mZgekyb+0UAGeNE6EqH7lnaeBIjNKN2gJoVa0DbI6TNl1Jj9goJAW9gvy6i3v9EPTiGzWdVX0lj7
uYrWOFDjKaLmPcUH5vf2lBHPvEdAGkFzb3xA1C4C2DZI1ZLK2lnrWnGZ3Lw7tcv84/5CdzwnxTRK
sNSd0LDfgkQSZhM584xP80r4zcJUvD/03GsOHoO94w8UjTsHpVeii64/XGNXttUiyXLq26n80rdl
8pjG2RiY3eA+aLTugvur2vt8oEBllwJeNeod1/YGBow6q0XjtejG4bI0sfKzXOziRdUqM2OCT9Jd
7NGt3kf2IH6rnC4+Grtyk+pJDyP1MSXflQt4U2pOJ8+m0OudoOCr8Xmy2iiIxFD8AFqufmuTpjpn
Wjx1p76xzZmBNl0fMuzQ+0I7t2T6j5c631MvHv/DwXJIrRkcIPOhG6GEiAZfX60emq+rcYY/s/iu
gfKQoCN4cFl3AkYp6gWzTup+34CdzFh1M1QpvNMq0B7A0zXey5IMruZbsTV8aLLOCAdhHR3o3Z0H
7gTOWbb+QXRcf3v8rOF2kK5PRZ2k3zKhJw+IVjUfRRLbFzKjevKNWZez0hs19mPVqr6lPdPaQf2P
K+Vddah/qFYZHWFodvaDi0ZRE3wQr8+2ulHEZjEMkfBObqvVfs++PawdBpOFQmej9XXqt0x1Pd+/
CTueBN/MhBFZ4JRVnOvdsBqRxznd/BOsypVswejDybJGBgnP6+m+qZ1LR/EEdIfNnBjOv/wprwLZ
yQKtrpW8cVOqtCFjtsE92F0DuTrvg5404dEuqm+mKIuwXNGyvG99x5FxzKBR4sdITLcdrDru+sz2
Eu8EYNF4aJnhTq44JQeOZW87GeKJ2IdUlyEvuF6jOdqrEeW8q1Dn/6qsKv4WcwafGZN6RITacZkA
riRMUGrgEqhdWxKpiOeqZA9HkGtBLVCwqVFXDZy1k7O8RfZwf//27EGU5wEn1YSOunlb1VSUrWp0
HliVvoSrnn/tmHZ/UURdBU1RHLWSf3X4Xmf0HBDGvcoOIDL9FJ426+vGOOcjtd5pqJLqnCbpiCSz
0wVC15unpVPWh0S4o98yTtKXY379FNHc94XBsfWmzn4YLPsnAnt6MNsU0Zm9Nx1syN6nxn043B2+
AH2Z6w+gD2BTPa/woFWmBsc5tl/a0ix8gItReH/vj0xt9qLg1ezKClNToZaPmeaUNO2M9JOFFMXB
Jd25JsT6hLzQBun3br1QEidDNqH8cRJmHl/MtaLluyr1wTXZOUzkSChHIj+AWtdWUSMG8ts3DAhF
5VXhu1arG/tO3GlhY07wlnrX/vf+Dm5Lx9LdgH/4VXBTgUJsEkA6r2tk22hWRUza/aa51KOcqHiv
NOny+0L57wNiC71frWlxsNKdT0eURpnvF0IHWtHmlNR2qXuTxUrlBAMXrQPfo5n+wYxFeVCF2l2j
1FvCoBwQKDf9lX9NloXSqR5HpxHRnX8gYKC2lihqJVCRFtnvixXrH5xWiR5b0bfn+/u7u0wGCktq
HCiTLdlFDrcxHDRCCPIz/btYwBktrhUVvlePR0SiPVv4PQm+QPsYLO/1OuvMMRZ7tvEMbqn7TEJ1
n7I8f3JX6E1vXxWFF5kJ0lMmVLu2xGCGmVyziZBBS4USUu4BmjiMZT0EST6my8ETtZdvA3qQc0JQ
/JEKTtf2VCtlELGbRKdprClXeqXV/2Hr2cDEL1f1lTWH0hPZ39deFAxjKc2gqrrm4MDuOAB+g4Rc
QFGXhfjr35BEsQkRrGLNzMz5DeVn8U2QXxwsdSfYobpPe5ji3S9u37UVHk6ltmuHwt1YqlnolkkN
sw6GjRi0k4m4kHVWtE5761xU3ABFE84oJQ0izq3qoqrXeZ6aanRatdb6w1In+2s2xV/ffGqujGy+
opcl1dpoGJmNLoJywmXT6yQ+l2Ka/r1vai+YxZbk2KLcjvDhxr3kXRnljjFEiJAv5VMez17rD05f
fNP1fP1LU+z0aVHm/CImI/se69kcALFrkqfObevS71XA8OO41EeHSC5x83gTKFA9oRAMJnzb5FCm
xBjMVYtOQ6JlF0q485kheXLwUiT8QhxJquydJqkwRo4qO/XbrMVdtNFixADm9DiJcr+FcjT4lMnW
8ZGOmftpHqlWfQBC0R3FKTvOCAAfgTv3hcrNTTe5MmcPpoZyciMTYBLS919SUQiGZuWL+faI41ef
HAlxiTvZVv4UxSmmyeiZ1l5oddDlQqUcnIpw0sr08f7B2vuAsiX//6Y2XkCDXO/W3aQgrVUap2L2
hjPypOPZU4Y+qEjSDuztbaOFwhk4E8QxwB9e+wPNE9EkrEVBDkfQKY8086eezr+V2mB/v7+y3Ssj
S+mI6vLs32DMRyeJe03niy1evfy1GuiD+oba/jUIpIln3da/yLQdTd8i8RHOcB7RPDF9oYKO7agk
UYc0xen+b9rbbQl4pRZnQFPdDg83ol4pHEVVTp3jQeGCeTh+FExn8yv0HR6h7Q5vnc0uHaEjMT1k
m+T7W6DHUjRCUZdaoSCe90TSTvfDHMYmZBrWh9Wzyv/gEql2oEJEEZdq0ubzpkNEQ0HL2HO3Kh+y
cmCejAv/JZXzr+/v5d5JcmD5cCdBEd80PQnJ83zK8IiQxqNvRVb/DoDFO2tO/F/OLBhMyBF04Yi3
Nr5X87K1TO1ZOa2z7vy+jMlLa7bTKU31I/Ky/D9t3SnoCsD0oILAnso1v4rsFifJm8XjfOSz3p2a
3Oz8SJmPdm7vFFIKhprExrk3+vGkmCtVHu6gaS/txe2m6TfggZGvFH1+jnMI0/e/1O6qqAlDwQA0
7GwzckV1hmWSUo1DXqun2cnEy7BkANLvm7k9ECQyoAmANEHmuqmrqCtqhRWSRqGV2PVvRQuAOGiq
pX7Jk7XpDqKnHWNETRCheIz4x/ZMzL0+M3azjsNVK9fA6D3volqRE4yOPh2E+zL4vD4USJQxfQFw
htRb34JFGuQGYGCY3KnJcH7AXosvVTOpnc/cyOExAcf7oAlrsPzVMr3Zj4xlOrjVtx+QXyDJM3BY
frHaro8lI0/0ZBKectLmqXie+1J7yipE8+9/v9tjKa1Iiq3ktt/w2o2xX7qsLWKwNzECVEpa/oGs
aJGFiWiUr4pWpfrpvsXdj0hcivyxxIRsC1XR0jCWKe9jylCt95itaYQWhDDDhB7Hm590FvfKlFz8
q5s9LPFUe2Ybh22dF6feqvp3TUTapMd29Pn+qna/lo1kPYdGJ47YFBEYMaC7WTLEYTe7DJ7Wuu6L
Gnvlf1gQnSXp62VRZMtrGoTpVXaC1Gudtt4lsZq/4zIez6nDQOj769n7ShSQabPK2PcGdNFGxmoY
cxTD10zjR1uL1M9Vk5a1r6aUcN9uC6S/pOTyavKGXX8mzU0zde4V5SRsdTglgOoeuqWbQxtk35vb
ZSiryKSTb4QcwFYO0iyNJlmUPpGlkPJhjY34odUE46as+Qg0s3cieJAB9f4qUGwHwKj2FGv1oCch
lNQ+7LtZk2p24vz2vZPyBrLOD2B6S0M148oxo1Qk4dTmDrR/u/dtZho8GiI+8r47rkLCSCkxU2OW
TNHrzzTOXjLR4U9D2v3xu56pOmdDmZxQlGVxAZVkf7q/tJ0NhAhCJYsmIFyMLVAXAHqu2cJKALmY
00fG6MQfmOVsHDjA2+xGcpMYaQGVTgK5NoVGU1FiYbReGtZaZARDa4yBDWgYwn2mfNKzOA1TwueD
12VnK6+MbrxFnJciHhMnDe22rgEXVOOnfM7bZ6dcpx9uM/cHfMidrURfGd4Fzxnt6O3sjmHSO12P
8epl1xkBX9J7RNzxaOTRToVFqu7J0R2o0nHsNyckq6XsBBrc4aquShh5bhfMThuFNd4ksDNFfxyr
Kr70sEOf+OBMzdbzKbx/anYcF+Rvcg8H3VU53/T6lHr/G48X5+FiNcmpWOvx4vZKRMex8n5/uymy
a3wx7zNwhs1XLDrab/ADsjBSy/axmZXUX7VmDbrWdQ9Oqcuv3oQjcmQXtU5YpnQO5b9/9ZJB6tPL
OikYnDG6yxPHpH1hEEl+6XlNPwpVlh7GukiJ80rUE+4vc+ewYhtwEH8z+Gj7VRHPdbTYKvNQiRU7
NNa59pGV1wJD8IjrzXQkCrr3BV/bkzf21VpFHJWLZWIPwnAXuNlUB25sts/6YBQHifHO5ae6I2Eo
QBsJ5/RrU+5U9mpheFmor4n611zS5J/NInsRqelUfkEl8E+yu/Jyf0N3F0iCSFsQp3NDoh2481aG
9EYoLLCT/HfFA4AR7ckTQ3KwwD1TuE+pWUTHmTTqeoFqJ5MR4fHtpnQ6RXGWftcV8Awt8ssHpvb2
ktgH1jXFcXBa0ge9+mx1WxZtR7cxZNBDBVNW1OdYZSRKsozmx3XK64sNWeEg7No7m6+NyvW/Mur0
lqEwEYR74ajNk93HWtCkRf1UD0P65I79W0VwuOkSzyPzKQj0UPev7ZkJkj55lBQhRL33ZTnxpg/J
hfDLvkRwlIPac4/iiL195XminS6fDLK5a5Ojvqi28KY0XEAbM06DbIxBrlZ0godtJX6NC7qkrfv2
XitCzXCAAFLImT3bW2/naqx4+pKGfdUN4dgy1EHxnP5dP1g/334dAGFKbqDUbN5OiVayGlxipKYh
tHnrIUPIOkhnYwiaWun+w81D3R4gGNCQWwymPkTt6IguDYs2jT9acVU8giVfHpbROGr93z655I/A
SonJJIbJ3ny2IXPpia9OFgJIqz4Bfa3fmb04Gu17e/7ZNYOqHmA6U+Itrg8H+hJjNEgClcHMW8QA
hrPtDtDSa/WHWFLjdP9LyUD8+hWiYYySOikIpWd0vK+tddpaeWkDEtupkvIi1sI9A+75aA258J1k
nB46ry/Q0Ouji2HORw2c24sAIowiPCqBkmS5rcYnw1QO2gwzLI8iCzG/cXliFkX9xfSGHlVh0YGc
9NqX+0u+daBoUuqUvMAno3y1bZS7eeaYlet1ISnQGOR5110Yk6wETJN76wh4+m2QQUiCsAe+fyuw
NUdeMireWIaQIhkTmw0xcuJxV3m1r9tOdoAov40osPaLCyIVAfDXm2/p4cjsNkdfMzLE0wTs7LSi
7RDoDqCh0q0+l5FhPAJUebi/oXt2AT/LqQCQ4JjPdW23auFy9jooFCMrnfejWmQfJ5tZSPGkfElK
vb9UGVL1+sJRvm9450uCvJLcF0S2aOZsDKcqc3HY2CKM23Z61MZ8fdSdYQCQ5hbq0XSW3VW6FFYg
UqLXvpWA641Z2EM3F2EHb4JuxaB1vtOV6jkflo+5mMTXyiuXIB/tI+zb3jLplPxvkgoP1ea7mvOo
U35X8rCxVOLBcjQuIlrnx6pVy4MjtGsKYgbEEPwXV+T6UzIQEC+adnJHXYNOGNwxS2njj6ZoqoNr
uLefgIsgAgOTBGew9Twi84pMqYswd+FKQiPsLo0y1rCDde37aDT6ZdGt4QQl5GhOu8w2Wce12+PR
l4RYKmXEUlu94m6cujiPZkYXMFtoNHxyD43Zbg3T5Pwu0UrE2iI1SoLImBecEKdBnIZY1OZJmTP9
FDMLa/aNfp1tX2SK+KLRj4jQcDZE7U/TZD6WoOdFUMFLbXwHJs+/rcL7G1aLGf9YHDhGgePNXul3
tScElFVmlPiN6fSMIWWi5RQs6cLLopdJip00macHyAxVQ3zZG3+ORS7Kx3mM3Omk94PRB0PDf4mh
HI3ZpASp7E9tkz+oVl52QdnE+u8pst3tqe+T5QOaEnF2GeJB+dNaLO+hsuO887U5Td1LzKpDfUhh
zPX1POgB1aikC03pW04eEzdPjZJ1kCO7VgMyxBY+ql0dlz5KJ4giTh6aKX6Hatj7Lk3MfzNUV9ug
zxjdAPlubASHVtcS3xWKkvlFqq7PY5ooBio7WaY+KmBpwHuMZHz+UlO6vESLW3wZYw0VxDSOnUtu
9sz77NzG+2nqSvc3IKtcFgP74mnIesd8boSbJv6k2+MURKYyPuaNIbQP7mKr73JbnYznZF7j72QD
+su4ptNfVZkWfyBZ3f4FlKYZfaVzVY9ui5G/82p6WmHUWUC2Ikux/9IckoqgddwpPqst+UWnqctH
npm2ufA4py9qBwM5yKNRPJjoUCFO3ad2EYz6WIrTKFCq9lUkERJ/LVvlb6FU/8fZeS3HjaRp+1Y6
+hyz8OaP7TkACsWid/InCBkKCSBhM2Gv/n9KM7srlhji9h60OhhFFoBEms+8phxjobvMBuM3b+d9
58ghjpA26BJjNO077YAtOmxbJudEy9EJ0sUJGjoAGGpiZ+AuwP4U2kFhjJKOfmcJld1Ya6WL3dC5
+kMpjOWIfa2CPAmXSV735ClPdkkUGBcdLIHDBLzziznOokr6dnGca3vMS6y3colwpxdWzbizirZ+
j4Nm1iZrtE0Xg8p1t0OToD2fnMZ3Y8PMIOp229i8lVOOsJbqs0Unme55E7nscSoDOOE+UdmSYIbg
Eg+xP+bLez/rq+yi5mJf4dE4dYI/BEAjcmWiAZA365cZeafLqun9b8hrcYpVUbZ1aV2jMphWqCZV
qROM7Z2KHCOIlRkNZpz7WuwVZe4gLjNv/G5T9fwmzGi+mL2skmemsdlvdFBjuWS0ja8Yk8wkMsVK
bc8kRl2mdPNiTYJORjna90ah9rmYlmE317VV7Fdzalokh+2qTpA4a9f7rSg3P5Vz7tfIfbX+1SDn
MYypQ5mf89ls6K8Drz2fHbviGOyq6uvU49EZr3VtXApnyr+g9LI+etqmpuKWy2olktL+lVJAABIY
vIX71QyKKLhbK9T/Omrw084Neg2V3+2WPtmyzSmb3VK1ndivJcrIvA1S7qTJJyAw4+jjFQ1QJvro
dobl3mf24mADojQowVgH8yzPJ9vq0O8zVC90DFvF+1yP2Dbtu8CX7XcgQ0B7B4QuzLQjtr8drXI0
m8SVInMTbiJrL3KEn6u4CLSYb/LK2qYYVMx8FQyV4SKx3AIxnI1hKD94hgvAYrGaZmYpGcE5ujrD
FI+WqVQSyCxTb6bFddazdsjHKp6NzXvC7zO/RpHPFw7iztZ6l1eEQEk/KyOPw25ecsJVWVefI0hl
Q4ye9FjeaowwwiFu+0BYD1VIKSDZ/LJ4242WEcWBW0wVDn/WBPIBZSH0jDpjBiCpFt3uRC4dJw5X
sRZnkTON7z0vz/w4qPLQPiybQQTHmR+Ifb0Wi7XfNtQ19it69/bVio5P/TRtVp49OoNo1EObte7j
BjwdY4fI1e2NV9p2ca1DtDK/SSOzmksEDiJxE5iLtD8gaGeH1+HUVdaOCpvx0HWik2wIuesD7FSo
6zr+YjuJu1ZlcaZMv3qKZDBeeXM160Nvsd3sgw4N2UMUtD1hfTGKHqmqvt2Sxi99XmJhKJwt/Fmf
OSKby71XdShQ1FkwPgmrMJ3r2a/r70vRehsUG1/3bGrNaF+X9Sbfdsaisws/h+u86/wifAhG06pT
emn1sF/dsf3uj0HjA8AS61tDj5NMRoLB4kroYvH3Effj7LYxwn/OXa0uvzD9bArjRfZGcZCGi9z+
GKLYg+SSUpeOW3j551VPbbkbGm/bdq6UXRebWlX2g+qLRtwxAfsq8bUjjT6pTabbTUAkhuh8EUA1
kau0ozO/q/w+LgfX0fCW8yB4ANdgmH3iq7HO9q0ujGU3oQSLCJmqhlXtJQ/TX3cqBxFrFmOl6wQd
i9mJi2H0LymXTvUhmrYg2hdmvbJtGstIFS3DYc9Nw7wv9LfC2fKP2vFKleRNHwZpO3rOWxmY83BV
5nZYAPnDwOkRiLdf7hrXxyoGGePRgb8Q2mLcFuSKIrURnYSC0/R6CrragGqA53aUI8Ynlui75Uhh
3kppmdN7KzNykZZyg5O90G70nL3f1Fu4H5Q/yyM41R9SpFkRyVA6B1yxn2tr7T+YOQKfRiyAIlV7
QxkTkl6Ni938mS7Lqotd8PblE0Ej2qecz1S1ewz1+jOa0bN+4xvmsCaq6wW7IpKh1m4OmhaUvNgq
zjxnHSOWvNU6+zIcgx6o3jB0cQsea46DLejMT1ERlm181KtyUBdfuog6ITTzhN2rmeM8dJYuWfBD
oACN31SQmHbFDqBNPLmOJRS9XkGDQaJnnTJxO05+vaZizFZxbS9dezkYUpa7YujllRVVRn2o0fY2
E2uW+Zep5B0i8xZWEmw9gKikLHqbMonUYxQDAPXWnRjraLnQLptcvNn5vCWLXNSHFUmT26lZIxDT
Q7BkydgUoxln8JjOlzyfXUR4C83mNtn6/TiJaMROxM+duFz0ettM2jNIPk07T1a21HfRPODPhK+O
vEX1nC23Bh8ldhZbQRV7o2sXd4WpSW0st6rruMp1Ee2gSIxezx6mbTcZXHur91qZbbXTxtzY+zWT
JNMVGmJy5zjrequWZnASi3JaEbfCX1zEzrWcEmrOvs1k3Kb8JocqI76putSLTNopq8CsU5VrEk+G
BMRWibZmzIIIy71sF2+96kJPuefKFY59kM1SLAdPWbo7y41Mc+9AS+oV64yhjvw3fbf6fUUINKos
AqTeB3nsll4TXfduK/V1Vwp35N466K2xHWyrG8arGxj9B8LVvnsf9F2b3WZ1lLMHmsTxcx4bXjV2
l9Nsb5Sy7UXrg5X59U0OdCPfBX0l9LmbhSofdvxjFE+DyGuPynejpt2EpGST+gYOjHFZhkRnbA61
G+eDRQMdURBVxGtUo+S3TGPYHijMdMYO7X1nfsBC2X1r8W3b2QY2I48Xwx6GtGYddHvbXMPPrb91
WYwjdxscepXjUUAqWajUibJsupzdSL0JNsqcqRvMASyaJsf5oPSUHm47LQ0zXvzgB1pf40UTsEGI
uJSeYicyUO2+XgifkSTkaJl21pAVX70lCFfWS+l9sufM65M5iPJ7RUxi70BhuAfDN1EjW2VE4430
RmhcR6zMxubMVVfMv8w4c0pYrHFEg+JWOVG7nDWKz5pQuNWuAjP9HW8UPCw7eqUPhTsvH/Vclze9
dCgTFxXc+auqky7xR5/lHvXMeewPwlQ5ZJIWZqqdiWza+VbliBRVMlemUTdZb71KBEOs3RVEGyTx
5harDnikhnSHKIHAYN/1CwyHGKZVpM9Iwfpv26bry2gMw+6w1HL+gEpgdF2uEYY64wSGnejB4i/8
KVrVoaiCvaoc47Zxm5EtWDjh+Ygf6bcKR9fmPpxH+5aJ6QwkDrnxCN4hEIR4sroA8pC9dWujVnFF
NvGQVVlu7txiaN/wWK64DESTc5kiNG8XY42spDEsfR35i2kT8Kotu/TbxX2vTKJYHiVb9aFc/dbZ
KcdDrIPsbXuPYwYr3onG1T1TA3aS533YyyBeat7PLmyz4bZc+yGIq7HMUU1oJ0bb5Ky7NGfb/Nq4
ecU5ix7jFzy57G9GmyMKueqovF50z8kWjpNZxHJi+0lZCu6HUva6SXvI8WFSa8+TSUHG48VrUcLx
c0O9xVZeWOfhYB+rSHOYI3jmSJVEiznZiePqMUgrZ7Ku2oI5iuy2l9VxqeRWJxRls+YQza7boDWA
cnbq2aVxQT5h5Hu/HfyvYjTA+WzTUBfk05usOGE6zpDNaSJ1QyQ2NnHeKM/aK04AOPY0IZ702i44
DU4IIZ1VXpV90dtYkiuMpeOl4PV9P25toEoOeW4O00fYx3TK8NdHR4UW8SZiG5edrfhuUG+mRPu4
afyk2lZ5to3ZvMRNUTvlwzhZ5ldMGf0xyfugava1t7D+B1LpkvWLkBnngm99rYJI5rvWswjyq8xv
LBJ6DzRFS91ySbQvbbkrcdSuYgvy3ByLpZncRLbgjCkeTRRZ/XkGoG40LjScXvmfJzEOS8qxnSsO
ZtlbsRWZvXvWlp5dpc3Sl1M6egH6J0Wro8RopmzlBVNmOYjSb8vYGoYxTHw3F8PNksnupkYfS8do
5UThdUaye5hk7bwHlJWNcTurVuGoEjmPpQDdTLWn2HZCHs8GZ7TxMTXNgbDeLqmLJcsYjA++q2wR
j75wy4ump8EYQ/523+DKqNaD6sroPURb56occuuTqWQjr7YC9THO1K3vkrmRzr3d4Jd+VzZ+97l0
DdnsN6Lap2XjME4kt/i9hVDDTrJuwfVc03GKiRJ1cVjtdmQ8HaNoY0DNtka9oy2iWIVHqQK7cIlY
ms3/1DXLlF9I1WDj6M+hOyXw7DyaZa5XB+g6LYppiuk3R5ivZHQzNvMaUM6h3HKLfGs1xlAN1L2d
19m2n82lfaqrZZ2S0Fsioqkl86gJWa74csxIONzYsec96e70jYPAKhA8bAok5uTIgPjhUuy9fsFR
nHrAtqvz1oguXS3sW8DP1mPTRaZIzGkdz+loCrKmICjvG9dbp7izkTGLfXSj3Tj0pHprZW7xxXYG
90kvOqI3nXXt2aLRIEtI2UjFXbJfjyUY9RdVuE0q1k2IombRdjJjP7fWJ/b+sMVseJw/Oa1pSMZ+
zGn66iq8rY/akkCpRP21dWc9n7l1pPodY4ojip/79kO2tbYVL8vm1LHRovt+5khigZgxHj53ZtmM
cTn54xIDy2jfBGGrrzwIA23cMBNuh7aU7wuk2J4K4WUHIlljRqG2Lok9lH9ezVv/YZ4gisRdH1Ek
aJy+pl6OEyqd20AbNQFjZV3oQhbFmVPbObW1gRJ3jLnjgoxWlLPNlfMwF+c+7uVdQl8IHE2rTTIB
s27tG10HK4Y/YpwGHty1DgxGk2Pf47hdyndMj7jZ0YIra6evdvk6t8z6SAwLYYDuvlBwCUxikXx5
KAneG2yFUCeKy9k3v3m0tvNYdKUMYSxJ9aWGEebH3TCQsy7DEt4Mw9CiJVuX1qNjmNanSIrZShY9
2F+1jNr7kgm/JV5vTxfhmndBYmgikHN/RJGY2qTXXuBRF4WJUWp3L1byWkxfzWCOKytc/DTostkg
QJvrlc2pKz6g4CPf95FVfVClSelBmWvu7XXWzV/UJNqHqGypX6rIV/bO6zz/YyYWyaBRbNpoLDvm
l8KtnKsZGNycmMLAJmsLpvxbOLfEgyO5E/uA7ZkffUd0lLTyKSd0mnt15SPfZpCoV9sVLsybSKZo
A5dlR63/xlKle25XU/Wh8RDlSoXy/CfCrZXVaPT+owpQJtwJc63eU8Itv1jSW0fYYO302YLlalNW
2IiBfPzoBYSMEZQXTubtl9UCoR1rHS3vAHDWOkGbxWeW4iNkp3nXWkRPWU3u1qllOqszvHRR7fPc
Qx8UuRnLql2piYSjIXZVNhx3bLx0b3tpLTm1Mi/8uohePU0ww1TchCG+L46mWJ4EKBU9QGINZLKq
vv9qKnbdlGnlPa1sy++AibfvCk/ZVB8KjwgiM1o2UCn7bkiCojLmdHMs3KPaoOSuq0GZIUUIunXo
CUaTsVsivz8ehWF33k0zW8E8OsVtZORoWfqBnnfVhHJkMrkFh9BMQvRkaYIoWJ2Nd16PNb6/pDnu
O10C3LnxKhLDhANbBywPXaOgroVcEG9FofLcLIrFvmvcgDm0TRhOJmKevVvanmhROaMowsNAtZfs
rvVdceFQZJSpFqW86Jxlmva1aegotmrTW5LRnzorCfHFoHOxuP4U28oPPgO+GHgtazbalGwaZPAs
SsxnUWnNTpLT10BIpxLVpcQgzbh2SrL83eRERheH2qFuE+WeC9qhciyi8ilsqYmrsn+cJ7MqdmPr
LjrWdTSKW2r3+Sdto9YNg6bSd7r2LKB0W+Pf1k0n83PJKf/QtmKCrSAI/lOo7e0YK1hsCjb7Qrja
WK07JNgHWGdajaVM+3WqHwcdkKqOS0AwnxF1DCB1/Oi6RQEbPVGt5xsIfdSJIvjGW2yPPueaJ72g
J3h2tiqu1dx3sUW18dFuZkMcIlWWH4mHyAONrAsQFI8oysDwrBUbEj3p+7xx2o9F6GZvx3WZ/WMV
GWF4TV8iTOaSjCbZlPIugqbqpqTOe5piEYrZbbwQoNVnS+2Fy3lLpe4jPknufW4EVZH0nPZRnLP2
5c6cLWvETzobr3NnCVC/ovhixWiOUGFrQs/4uJBe3IrN02/6aa3u2qojuGrCNnzDsuIldWFWXbZz
RnYPQyq0H8zIMIpzvHAd8Lm6a455hT/xO8Z0qXL6LaslkWpQ2iUndEkiyokobvXIKndZOIHYwyW4
KxP6RN6Zm082Jk9N5bYckX57z+7R3LWNXEpOBQhUuyHzrNTx+sahjjVZ14RvE0sJQpUXXg0dNdKr
gZwNTUAkvQ7evEz33mytn8Zm1MVFpBXbYD4q+6BqXwTJfLQ+SdrMC5+M3rNuc7YalnCX6yqVwRK9
RWjHog5bNMHHNesBGc6RDplg2Rg8VmpoSlwofBh6TT10QVxE6NXEYdUF4qyY7dHamyH1AE63Pgdw
2cg6o57n5VXsDMGojmFseCZbyne7peytN6PryrdePro32NGuOGsNJpXfNl/WM3AJLn0opyk71ECN
CGWtSIgPgx4zdQAPm+OKE8mvawEpIu63gIQILoFZ78Mhk2bqN5F32+iRxSGWkiaOn7sLhU1iTXM3
+aK7D2iLfXftfipRICYQYmenzhqHeQ0wQW6590W6uvyCkV2fY1FQjoccD8fqqm1GMk2bI4DUxQ+W
C0pvKG0PeaCK+8Y5Ety8ZmhfAZn+CqCIgCoeaVEEvbTBTwBSmdkPPZLetKNHl9ArEua+M5WFuaTw
3pS5Wt7+vgv9AkaSC7oYOIRHmU20x543TZXUiA5gw4GRZrPeOJlakkqxdeYKV63MqiinkVSc11LN
O2FM0X6sy9fElV8Qt+MmwEYeAetH4bUTcAqTXcPvFzXo7my43Jgjj2Okq2/F1gU6RVedSFLkqGTH
0yY4f+B79fnOQ4DvAkUVKrS/H5RfsTI0WAFU4WNGRRB+7vMx0bbV1qLH6xN+dXNFCt++6Z26eAV0
+2sbl7YQsPnwyCFBV/p05FdX0RfZ6tTMkZKjazmzAfjeZd5s4uzvPhDIH1j+LuAcouDTWSVojvYy
j5o0klMUj6KbL+lymK/0318AxBxZqegTAMbBevE4t38Cv7W13pxwqXkgNbAH1IF8ard+eONlPkzU
DV+7weiXx98/2kujSIPDswD5Hr0Ijp//dFHq0TO4qbBON9HPSRsuzsGN2myvRNu8gih8ca0AtzsS
0UFu/EJCMDBE20DQN6kr8nfdCJTXmSaV0MlrrjDiyA42gol7RC/Vu9bZhkRKu31NUfTXucmk/Oke
TuZmbhu5M+uI510QDyKcks2VMKT99wEORy921JoBGiCicrIPmQGWyCu1kJRrUZZQZvmFOjGms9vk
fqEZQzhQVpP4CKbmNQnll7ZABvio4IfxM0K0z98opMiN/ahs0ka641UR9GAoVzGAKkDNTxs0kH8/
g168HjI8Prhp5FXsI9bjpxlUdHDzDTmgQmvKNaVSPyeeUfn7yaMZNx5leX9/vRc4qbxCNGmO3qgB
W+/xFf90QRiaubl6skmzWnbivFq5UtLaXna1zn55MyyOflCK9lyDtw2+zTNdY6cyNj+23SlM87b2
Luqxst///r5enFmomyHriRi5fyqDNzaeU2ToTKYYLFefjBFKuYHUc/z7q7w42phsg94GOENO/vzh
xbhoMkAbVNlGDaCIjPa2smY602R51wNRxSt7+QubEk4vbLSIPFEgPgXFC7/vvYmUIMUUNTq3x1Hv
aWt6VM3AfJmZ9u63YGinv/uUR98D1P3Q60FH2T6VKt36ynKJWptUNV32FHhl9Q5S1HrTWct2vroQ
cl95zF/3ph9XhFONGxLAwFPWqKgRAyhW0aaBp0uEeD33jSsjSmfhFiQFGO+kkUzvddWU7awACEUN
Hub37/YXVNTxHlBM9UHPgos8hVzrYXLLcjWY2GbgI2W1hReVe2S6TdTbG5nb+9DswqTs5fh3JeW4
MgwNhhydB27gZFbRRnN0Viq0yXHdPoy6z1OAKCru1hlvqMl9TSL8l1l8vB6ELWzp2ad+iZo4Qdd8
3eoW7xu7/BwKv5O7gDTqy4beap/Y2/Caq8Yv85grHqnHR4sU8FynIgtLHdEEBOUNjWXCjy7w1e0k
AKcU2PBcAm0IbsBPBK9sCb8crseLAoMP0GUCZ3vqx12MUxMiBtemYxc2cRRtcCPpXIITlK+FKC89
3/H45ipHvMKvouuG7dIladIiMGUfe0bd1wdkw6wwdjZTn5E4VJ8aBvfs93P2x8J4hqbjGZEUBkLP
QkU26GTqtBNAEuBAXWpAGXvQpLHUxCIcwWU5O4ikoVf7jlpfmfZdHr4Hj9zQbZqy/EqAxaIlAbAr
FeA5HoWwsjCWNg3P/8NuAlXqGCPShviF/Evs6UzCz9o07NrmYFBMS8Edd2dhRO1HbOt0+/sxeWl2
U08Fa084dzyGn+/RedTr2iXLT7u5XxNvlWK/GMK9RLOuQvuqfI0X+2Pynr4DTsMj4Q1CA/97fsHO
r+mE1rpLs9ml7Gxm2x3BRb5cZhhY3Qarv+l0WIXzURt2cFOaTX3n29OQxfWwufedAvT+94ccpU22
b06qCOGa43T96YyedNdPqsm6FBfcOo1U2x2ou4gUYS5rH4B2eGX/fmGlWchvYFKBIRCsppN4i2qF
0+TmzJCXTnEYB/3FW/08DVHM2f/+5f5yzBPOwYsnzULYDSrAyZU2NxNubtMtKQmWVeybhfOEUt5r
Aoe/ngXH+YMKF6/0CG8+yW7yGd8WvL/6tGo6cw/CB3FpxzEuwk0iueiBz+izwDknY3hNnerXbPJI
EwGcy04CPQzZz+fvDgf0qA1mp08dOpGkzxWYjCAQO42e1ZR2o+uf63YeU1sQ57g66m5FP6oPZEiv
me7++lYxR3QAtFuexUo61diuZtJIEzwGAgFhdjCWefkewdi5m7XXj6/M2BevRVxJEk/BH4XH509N
zzEE/8y1wt7UsVwcRHetcouXda3S30+hly4FqTLCTNwCgnyqr9aMXtduoden5qrcHVNMnttZ/bay
+vKV3fnXyXpchVAv0RJGsPJ0J6JV4oBzjXiVS7WpmKowkFCh8i5/ZfR+oZIwZ9CUtxg+3MA4D56P
HmyxfnbHEiepYX2ntP/GgP2w26ZSpZ6P//TmUH4KjtiD3uirV5bkS+PJI1L6OGrwcOA+v7hqTWcV
G085GzLaD3RozgEjFYdq2LpXLvXrMfvDFRDnctY/scTJc8I6sDrQMUMalJ7ey87071Yip9QMsg5c
DTmSR6stGl6pdby4JgP6Zv913RMagO33wqywWAVBxp4w91N+XtehtbebTu0b3Ch3CB0O53UZRZww
enjc3CH83OBZ/drO/sJgk+hRISImpBhyyqDZ3BzB4aoZsAAZ/QREunkR1FBz+yF6jSr3wuxlyjJ9
0W32ebUng11jjiDIz4d0pam6o9qkL1vK25/+9mo8qi8ciaNciLrL89mDBqnF+dgPKZ5dzVk3rSLF
uc6Ol8ZaXjmlfg0MIBeT0ZC9wSBji31+qRblvDzsbVZJL4c0lHh05sppnhYWVRwuKOS8sixfvCAW
0CbPYEM4PjmGRbhY4EGCgS4Tco4zbOqdrLxvoAlgH3iVfGV1vDQ32DxRFUM+BljzydmIG7PAA6ZV
aCTkTlI0nhkja2gmK4P6yop4aW542LjCNOR0QAP4+VAClw4WGeGWMTDa99aMA9gu8ktIXb+fHS9d
h6iavAHVFh8tsefXwR+uE1WVI8GrwzCNMn0DEeQ137SXxu2HSybLKoBgeHKRkYTWyLN5SGcRIRdL
s2CfB+O28xrW+e+f54UNDCuvo2cFoQUPdrKRKMvT07B0uMG5ztH2F6m9rFBgXKZiuUZ73k/GYvrb
0pBMe3hF1BePFdjg1LkMqy3RTeWsUqsmc4+GeThAU7nrVmW9cuC9MJLsA2Z4tFImfjqVC7BgFTZz
1Kg0LLH9mCss7kpow8kc0nT7/Ui+MDMYRpSBgqM2AYTC5zNDHSnfxE8qlZi53NGFCmJXe9Mr8/yF
FcyxZhGYUDWNvFNvT79B9GvZXOa5rNa0FK04NPTe8Fqg7Ucp+f8QBkEIpRyMqiyb4SkD1c6UY8l1
1GkrYHyPWMTGfUMYWNZi+VfR4T++Lv8vf2rv/pWgqH/+Jz9/bbuVfrjQJz/+87r4OrSq/a7/8/hn
//1rz//on7fdU/Ooh6cnff25O/3NZ3/I9//7+rvP+vOzH9JGF3q9H5+G9eFJUXj8cRHu9Pib/9sP
/3j68S1v1u7prz+/tmOjj99Gg6H5898fnX/768+QVfUfP3/9vz+7+VzzZ+dKflZ/7J+G9un0j54+
K/3Xn4b/D5u9Bu1oGzHVEH35P/+Yn358EvyD3fy4fKFWw3k81j6bdtDirz99+x90DaD/oyrBVkW4
9+cfqh1/fGTxkYvyJfEmWuKkSX/+1809e0v/89b+aMb6ri0arf7684fa/v9km2SMSBFT6aWKfmS3
cqo8n/jYqKGXNTZuUgSFuldlZJ0jyvQGDHKRoo+ZnVNJ4wgYN7rd6GmcASEpbspM2hdFCZrOQvYN
Nz/xmJsV9KZC3IQzRHTAA9X9YgV3Pw3tv+/+57t1nkem/7pbxoVFCjMbMfXj5z9lonPYZWVrNE6C
TqJ6l5F/BhB+hvBN57Q+YD0XE1QKFuc20hf0A8D8PwhwibgIBKV1DqMEJ0+EGOp9CWT04MC3AqMt
dUs5ZyxF7BVwGWKqdk8IpegbE1z8TdnDB+xWtxJUnMvtXvg2rK128x5pk0OJcyOQABCU8FpPDDv7
pvLQP57/0ZPOsuVBIERWwhE2qjtwemZSyKCzk4Z+7aeoqlG2//0IWc9TzeMI8Z9NgIVnxJFLe3Ik
6FluYON66H4tADn4BleiaqerCfynOogZhJroisCBponxdpHbQJTVIGaYKQHtmbwpAEnwC6k0V2Gl
APvs+6KHDwsu2wOS7zqv6eH+kBJ+PgNhbSJjRWvVDCgunNwx/ViFK4FnJYMDVlc3mTw3W++IpAqb
IR4KT1yYdpe9BdDvafLmLD/IMf/u4p/pJLhfW0NSyuE6gJMNASTvAyOeHXN9Z/aOfpfVXVckY1bN
IOgyJR4mQEP3oL9HHN+3FQQc4UyX0J+AqDY7S/lpK6Feg2WXqOSj3xfGnp6hCjBhxLdx86spoYSK
O5Q5N2EyrnqVO7Us3f02a51mRjf2aBav1QJtQrwJmjn7MDpWmdB+rx90EXSfR5PHKL0N9ukWdeOh
WXIBKq0OjY/CHofDaoXqmyKIiIHso5w9tvWw7qYNXAo1Q+MOgl1329arLOJIW8X97yfQcXf7iVD7
YwIRijk+SSZtDx7w+RIz4GEOmWlYCUWD4mwIMsy2gpIhcWSYFcmSDyh6zAC/Y6Pxw7Sx8gjvnNF9
oEIovcQw/NhXuBa6w3RXBGUAfcYxLZAmObKNMnT6W4hXEY1CkL1eDP+yvI7WjuJtv2UDUllWt16P
WXvoRDPM8YBMuRWbLqHgosY8ma3pas0UMhSeHF3+yNCgX1ZEPwRci89NY4zv5NRuel9VqIi2wPSv
G0xPoS/6VfmosWeAnpStQ+KYqFlAcM3bioda4UK4s7FewTCIrc7toJ5na4t0A97Ujqnw1lR2fWmA
47mGp+j5eFTa3c1mLCYV/VlctPMMfqVYtKx2m3T7K1EfcYsjLKC7wvZvIaMuuwaEijj01b099iYM
sk3sTYrne/oiwXt/rT0FotoTj0O4wPEICuPSbPMR6T+vuy2Rifzo93K5QihNPthbFL6W0bywdxx7
/RERP8m3f9qokfYGr9bSNthzJlexDhBtCQVveowKIEU4Po5lwCFb8tBXuuU/uiGnmwC1bqoa9Dmx
RTvJbUAChmCPSjtRdocnrtEtH0sKWpeDZ1+qcJLnQNT7M+w5ahaeSHAG7oAJj+LaiJAnjDqmyqzM
15zafniAnNwWauRH03tyVrK9k1jeWtx2CSU0TjRecDpwg+ms7BTU7iIY4608qqx1jp9YYEPjhqpX
HBi5fJu3mU5aAS/PdybzbESwbwd2yrwwCjQi0ajJr0CsLzXy/85XwoM+6ZX3muvHj8re6b1z51Qb
j9YfJMXPF/I6ujCqBQyGzHDLK78p1wWSmb02h6wCrZwR3yVlOUQfTFkbOimr4bbquu+QzqGQVJ6g
ch/MYwC5G4A2/9a1eesey1rgpruciqld3Kxm31/QMLDFbv7/7J3HcuRYtmX/pedIgxZTKNfUKjiB
UURAa42v7wVmvddBZ76gZY960GVlaWVFJuGAX1xxzt5rj6wwdlBAFcIk23tzvLQXuIprxNozcnSe
4yPKudmR4OF6I0Q3XpdKrA5lM8/vsogvGdUShsG2ES6TYLxc9EZAraob8Z3c6TQixNRqLnPe6x+j
JC2JEyfVdOqXjIU+76eDkqjBjUZY7UVexIxccUZE3dCvR79+wDiAJU4YLfNA0VlNHHYIsd+Sw7Nt
UmYqFQ3Tk9yZ0W0WJNJTHgPutmM5GgZHoKhwo6Zt6RiNNu2yZdaPYhff13revRi4b1xpbnU3+Fg3
OBtHyzen1n9a09GSMB0DkVl3P2eHkz5Ri1TiPwhh4+AOxZmKMws/d1Nkg9d2RIPgbMKTxTJ6qJOF
WCyRSlEaLvUm7vvSz3IR16WU+FEdEfSaq5jKM7TRVTV/1/VU1s9yNuoAzLFcry0MET7r51HXhsOM
ulRk+Rjy9LGuFfMgIPdWQlXyi0TXfUaTskHGTZxApIdOU9c/6iEd95Y5JhuZ+ibjTVWcTkAUW4CO
3uE6rQ/UjFGeh4kvYV26r+dFW4nRYKPB2d9UUSJ44N+1HynWUqTherTBFZhvkdh8h/D4OlOtHVWE
GJT/2DMjlfh8g0IcByb1UW5QSuWrspJMpyyX8RGrmnVs8tTwpLKeWLJcxJKDNcER1LHEUifG0d7r
7yLL2nfv+llFkUWbD2VR4WeOgsMB1Ojzh6rMPChEPZecNcXrCj7a4Alz0zuSATbBlLJt3BSW3ZlP
OuI2Nvz7qR+tf1Uv+vgMiOdWBhDkmlVi8PkzxDEWQxioeKCq8U2LVX07WIPkI+5fvmlwf0SvfRpk
KgPLQJHDSmGtB5fPl5raOREyEcxdG07Z1ZAb1gM3xv4bx8UGkJTwHJMemDrADKurVi7a59JQwgc6
ytgGg0lu7UHThANI8rizMf5Ir2nZb62lC2O7ztRBt5eZvgGqiGWTwPwobNyhabLJmTNPss6OqFFa
tbKb2SJpJC2blwJXQ2ZLZAXtjdCaTE9Vkm8akdrn6sHHA6YjS1+WhgY+q/OCHIc4bF9FLTojux63
mAg/omlZHMfIXBATq6o3hsZ405SZuVuSMOnsdlQvy1Xw4RJYxK9rSXPK6WxrbmEW822dCXFo67Mk
vIZj3MI+wYGGOuIub4q2tbNqwK4452bzUquL+cC+QfMHISw7W8pSNtsahvuRPq/k4ZtQ7dUN7qqU
1J0Eh9Slki/V+wju5l208vhHSPboU0YR56DQt3wdO5VddYU06JjWsl5iQsGIjfelhDoRpTtp6eh8
54UBAUU2f+TykD1VoAZQQ5f3nNIGaVNFbblRpYQriQGM61aO/x7S/7+o8b/Wns7/XNTYxK/NS9a9
NL+XNNZ/5T8lDe0vikkfBVvRoKX38QL+p6bBj9hDoxKjo0AbB93ofxc1FP0v4seYpBSam+gM1qPH
f4oa649W5CLFMZSE1OGkf1XU+DvK4LcZAs7+mnCwlpRXJhq0t88zBAmUUUJj7pck2dFu2VV3+Y30
tJ7zO/ApduXq3nu6z/eRsxyh39R2uRk36dY4WIf5p3Yc3rsdE8dFcZfthMvsPXmXXG2b3S2RZ7yN
D11g1y+tJzrFbnZqz9rKTrULt+xDD8tueI8wwst27WBcc+vreq+/RFfqr3hbnrSj/IILHDqZhIfi
obnrju1e8KlJXHZu5hcuO9td+iBfV8fRC66TneKXN7Ije9nV7NXXDURBbOd3uRdv1dCx/OKyvB7v
R46ykd1eL0dzMx37h25X3wiXypu8V53Ix/V/1DfphebXm8DttqlHj8fHcPIruSr3fMoL5WBsg4f8
ZrVkvJm/hBKdFKRnJ9z2OiFDdq3bWeua+3oPEQcVVXNp+dpWvA+ny3pfWVev/SneI3TdhxfR1by3
LucHHuGRe/gle4Uf7BY73uuO6GmH4tKwDbvys1v2MTveXidyWucO05uXe9VR3CvHyB0c0aeOdBfs
Cz/1Skd1OzvfjD+LwG96L3rStuVe8i2fA/q2PwXXDRYO4RA8G9t0A50jc6fr1Zut2YEfAwFyqs6J
dXdlNvH70YmEkvA1kw5K4YwHbdc7ulP4bB/5XBOiQyd3zB/d7UyPSnXwZ2hPyzHfxtfVod7QaEl2
9VZzdSfhvugs81iSXbQz/HxbbsKDvC/u2mfhIj+ZV1zhkfSFwBa9aMdm1OSxp5t4o7vGjbKtWzt5
D7F9PqaH4XLcmL/mU9PZw6N1g/X8UTl0t82lqdtStAHAoopbiw+q2cJWvIh9yRPdasPy7vcv5n7e
d4VDv8TLD9KlcMv4HJw4Ki7jfGv4kl2e+Pfd2JFt/LqHjH20b/CNbDK3+gEsyq6vOajXwIts5YKH
lheO7k7bCI+s6Ep3U+ATQifkvhg71XHwR9A+dv6quZNbb5ARJE54usodW3XKm8TnhO8b2+zd7+5C
VpYHuXA5348Ete+fOdaBi/IgKzgUFD2BZAA+Rf2cn5ZD4XeXJZGTkBD4E+8Jw0h0ph31alXCyR1C
PTiux3S76X1Jf+pxl1vdL9YRe7Z+ZcFBy21dAyexnZRTZ1+9tT5uv8nLDqRWOnZAliimp/vher7V
7nOO9oVd5Qf+Pw3Sx+yUmdO+ATe3p3v8XpKDMwpFsTPLjs5YzI4QnwqWOvxIhUbFADbWPsOgNm/F
t0ltnZixK3rBRm3s+aXeL48Ftn9rH3q1K3HC2gdv5V1/hXgUsTSuGWfaA8/yUuMl28eX2l1N/JO+
nY3b4MJgXur8eV8c1Q2BV+JP7b6m/ea2l/1t5RaGIyk+UrfTbAO8WU7ag+pLTuxkLvAokmILv2ST
jUU4oYDF9iQGcqamdoIjNtqFmTN23PBJX+7UynDRa981e15hW78XZSgS9lBeD4NrALnIMtsEunQq
r9R3E1uwN/kQfeR9HfvRtDOyU/YS3wo7fWPJfmEL9Wb6RRiDI9beY1k6ls3RLr0WPF7qHQQjrfU6
5YXnKz4R0Cirj7prBU7+s2oeBS9V3XRTQVzBJbVsVd0DmKNkXvE6Cnh6twa2FIwszYHTcvuDMpmN
Cvumdsinllw9OigS2zYPNzwjgkRArGmp9EghxUnL54hKDi6u0c2CtyDOfMVXbvtlm0dXk4RqbS97
6QOmX+mHejDkU3EPiS1/7B/jRbORVJhbtM9YV8eNiBRXd54NfbPiZB7SyNf1B4JBLPERn2i5HSNb
7BwYqS3mq8JdnnrL1ZZNiTRwN1svPOv5Vkn5g+PteGs8MKacgtF90d2Ig9NWNhWzZt9dp+4tiTua
Q2GhQLvvz+N7ZB5DC4uXOz62j+K1qNmDL8peL/h41ze94GyV3i3uhSvzpt2+k1xY2LnoAr6rToL6
YpxEoXf6p/oSsovd+lownqTwpvCVSyppk2YXz0Z/38NtiWtjIyPjKgfBmd4IsNsUeLNsY0eH2enc
+Gb0Zk8PQGmdEpcCWXTH33nKnOg6MqBCjD4vh+QK0Z5meHWSrZP+mtv8WTfxBhCL0Y55ww6JT9If
ldWPvqn1wZNqr5whx9km1nDVZX7LQT8NrvCQ6Xb+w1LxS9tyfoqfxOJJumy6Zyy0BoS88Nj+UrrJ
rqs3rbm3LrX00O9z66iKG7f2epuXqneHybkfPG98y8GDJnBWnMSealt9DJf34SSBL6sqXGJMlF51
ApvA5I5FwZ4MJtaUH1z3fpfI+BJx/saxeMWKVdj6W2vai1k8qLHq62n+SErUeOIknt4GiYOx0Rq8
YoMVOtn3u9HFgftq3pgX1FBitzvBNWqBL7/yj+6U7edjcKk5uVu/4pPccSm+1MoBP3Y0qUvi7NpW
O53VRX2Odv1rVduwlF6Vq3GrHjSsowM4ERvz3tGsXczW2pW01d3elX3udcQm7xvThv/BgV+kxEEk
GAOt9Itoy1ilJB73VHe2mukZRKRVuyTeBwttjW2nPY40D977XdC400It2yvyPVi7dPJLY7OP9gwy
RvNwItYCT1y/jd0XcxtNcBF83fRHfR90V2K5h3M3de672Dii+ndf+F9ty+/KnP+etw8/tR03P8u1
R9ee/9L/gz1GixPsH7bjzc+3+OXTXpzf/3svLlt/IYOltIiiDk00UvP/ai9K1l9IJ9fkCVqIBr9C
UeA/7UVV+gs89godR5BokXbGJv2/duLqX6g92NuvVWAKTshT/0178XM5iCoJzS72/Ah2kQqgFzhv
2GVDXAi6JtgBvu99MOnLJRCMCPmf1QF2b/oLYDnDdRUqwqYDZLSNOXNuf3tY/9A1XIsf/+cs8Pdn
MNCV0HDHGPWlYjORQq/kTb2SmeAElItYXxiS0Bxo6pnuny+11oPPL8Vz5W5pq2I/OCtjT7nQagNu
WSo9Ze7qaTFSF67b9Ltkpw89wqcLQcSnM6ZjGll1aOcVkLSDGGqK3FMJwwIUWDltcR/RsMm6Qb8Y
gXCqqHXqRKHhH5usTnOuC7va6Oc3TZuTUzOP2l0Ax2x2Fb1Bx2HSX7pLZ2mStuNQ0I2rx46+ZlhC
oqRzNrS0dYwh5fQg1Jig5nGdyOtUr35Msax5ZWUUsTdlktJ6Yd2N71DjDK+dxrCwh2QtnkYEQYu2
PMOY8hazDwaQNHp1aIpOXfxGoOrs9GNkRF4jLpW6p/nRfmd/+fLt0DRGTK/hGFh5tedq30mRyVEW
xNBBTf2m1xNqmUFIv0mxOdfQQ4he2/wmqgtkheQWrJ/itx51XZPoEQsAS9ZY360QquNhDiaV7aRk
3luD0niSoM10MoUy2VqhJF2OZs5C1BDpmkpd7+YErjidWUlM8gymbzrEn6tIoI7QsuO74P2nkIyl
7eyNbOS0A7rHx1taGRZPC8yWxj4Bh3XdcFKB5Hv353dCPp8DuCJ96NVLReATUsP15789kCmftFgJ
oHXI5RDfSzmucCcSl3wblln9Bv+xWqD3DPmjIUcV4Dhz6F+xReixJyUxgezGSAtYxkif+0Oas8/P
GlVIaPpW84sZLHK0qeSUHSTUSWzYYlXV5r9/ZmvEJgBwtGnUG89e634pki5dCgaOmN8vTdZtYsii
bt+pp0q23v/8vM6nKx6XpRomIj9qJXTizsaPQKk2WxS62CA7glOgLuoGoT2MOSFQvtEjfQjEfp9G
1mvR51ORoCj4VM89LVERpIIOrsAuhljEwJNVVuwPvOCelkrCvK1NTPAkF0ltYs+aGv5ctMa6ol1q
Gg4WAAkgYBaK4Al1ITF3Ej3Y+9aajCs9MSKNw0atyOyNh1RzRRWmmCvCWrsAsmP2TqfF1uBQm4wn
Z4yH4arUqka1B2WimTvIcic4NHrF2RnzoRbsMizkK/gCgXXJD/XrcZm110kz6f6onVDty4JiP0SR
lokKQhvtoTCOxAv66HO0HWh8jH9vQj7pnX7Xopz1Bj9eJFJ7yPBFhUMF7Px7Sk2rltcela1GJSAO
Sa7yxjbliRMPhF7tviiz5gk2nSXZS9vpHOMBs0KmMKzLxpqT9ylrkREA0Gxem9IKnsg516/0OtGv
DH1QCzZXYyrjz+ushwYVYWfXsGbZJfz3PuIflkZpHbnnA4ARYKybgbWxcdY46LIG+5IG1QLOVZL7
2lwM1GeD0g2tFklaERmZvdrzN4j0O7dVJaCGcMQRatYByK8ioTwUDjoKDbO/V/RKcUeBZcfNuxQ4
9J8/7Drwv3xWAsIgxTN/0Vz6PI8EZsM8s06sSaqMroQIydFaQhz+fJW1d/D5Khg+UTjS8kUyRxj1
56tUcE3DoC5DmrpQzQrRmI4S+GPFzhEasVsec7tSQhhahak3V3++9rlxkcmZi5PPinGQtxI5x+eL
Y9EYhiirQqfLo/m11pXY1bDXXahaFN4jBYDb2LM8sPxmMCMERZhiF/1Y/83n+LpG8AmQxzJj44HF
RvH5Yxg1jOweYZMtREvvR1BZjtTlIYfORYrypZD+ZdLhx30jhSPcF6Uc7eSzptq0FMOAyiJ05JVi
SESlvu30GuLv1CLR6YzvUlm/DiVMFMx69FPo73/x8nUMmwjtDnqSrB7cShoKB77Xd0vtP15l1RmT
dEgu1LlviuxgC1gjdxU1lrptR7FxcfsZ32xv//Eq+ioGpBTPyD0bsKNZgIm0uBeEBBjUhLR2BVhv
7p+H5j9dhY4uel+UIbwXZyMzD5iiAROBRK8FuL2IdTytgwrxf3EVomaYwdGxgYL4PPC0MCdFb4XH
GVWfDUivlGw7dv108+fLfH3H6ZRyHpFXiSUa/rNHJspTrOk5XwyY5dEvlUnxK351k9LD3/Fazw9w
JymvpoXyzQ1+3MHn6UXhEKJ8SGz4x4ce87fNUDUhq2oCJjFSARRP7JbyDqZj72fRXHjlYlGNTLvF
Wbq+8Hv1DajdHZugwAmCuHT+/BTW+fLsoygobpi+P3TP501jjT4oZP8+Xh929UImAtVURa22ljr/
Rx38Py+WX9cZDiucRHnWEhso/WwPqBMeMIkqDLgSgs0Db7sFeyvpB8Ph5KCqjl7Eo+HHoyjutSaN
DdvMkuCYK6TTcU7oo4eqG43gMuev3Exqj6ITgb8m+HmP7Mvtm35hUlxisM6W0iaFrQ7zQAlFSoPW
bsH9hLbUiAPFI7XkOWaJpW9asQGPYQ4wZ//tc10jcFR8lmjX8dKur9JvX/HUVNE4BzJEoIFtdREq
kiOEXb9dFLDyf77U14ma7QOJXjhQ8Gl9VcgTdDOpEv0oIa/En2M5d0ehCwEGy9avsi66zZ8v93XE
kDulohLm7IAB11x//tudkY6dK+gcA3vGzm4nqLQoZZEJQZcFp9U3j/FM1LBusLgpzuuswWgazI/F
8rer5YBHkd0kATbiZrEr0Sj2ndlW+wUEoh8sheiPmWI85BmEqr61mp2opKKbSlq6+/Ntf50udDzm
HB0/HEVfMryVwYwHdQUYGmhFH2FGt5t4aszShk+k9HavBMsuy0SNULxc+2aL/vWRr/P6aoLl0Pr1
zJrOqpQD8A/sjvBrJ1k417fArx3yIL574OdTPB1TMpQ+QqRwuFtfTjkBVrBWSKjDJv0bQhLBDQw5
/GYIfSzlv886HDSQMqzGbW4MK+jZGEpSrYRGLFZOteQDIlKUtxtijigRDfMEMk5XUk2BbDqL8U4A
GM6ORymE2Z2GSdLoJplWTBZHpK/08FQkiawp6mPdpVYF8XwajGsmA+q/oA80EQGIED8OOGGgWTXL
WF6FfZ3Sfixzci7+PEjOvyjuiyMuEWn0tteYzbMtDALCSqqRKjmJsaQX4ZIM/jxFwhESWvnNM/z6
RdHbpsvO4R1Lrfwh4f3txQDSWoX5IpAs0ubddhIEyy0HKfvmhr4ccNj+qqvOXmUpXs8IZ9/UHFHD
6bOGplEx1D/QIicJbPJRSDjuaePlkGi56YjW0N92bQF8thgEpoIoi9qnvO165Pjk6lDy0YmFh/Rb
Co0jRHGXObU65porFHlBjZzYNwXltVKgxCnCLnL6JQm+219+2VhzLxQeKBogbMVhdo5jQr7ZLTVq
R7JXkjsJZv1LO67d7Tk29mqrsvROmnwzVXl8F0RDfdTlSvlGv/P1W+MFQ+BuopdYIwrlz5Nnn2fG
kAXkwYzBkPlxgJ9eipfvgDr/cBW2gR+0IBggcKA+XyUcYPyPZdE5Us2ZpcIdtBuCQfT+PNg/ilif
32IkWJhTyOxiC21pZ6M96so47gmBcXJY+Q2CgZEooc5Im1t1AABojO1wiYq5vamMGJZvkk731aQr
46aprAoKMUZqGj8CGyHUPSLhdINZVZsBD+6veliaU0BQju6nJMyEfpMM+TPhgOgcokyOiSzCi5A6
Eofze+rXQ+fOVVBdiKGIxm1o6uAUR1L3WIKkjO0xmOFcw4qbTkvaEIYUT7AEnHYcsh9Ji157p03i
lDtBUQ+veaUsb2Dw49KW+pXP3gwWUThhWrgA5AFj//kpflnh1gRvJCorcIN/km71+ctKl4GDjzQ1
Dlux8bE2cutXHxuo9erAvOtjJXUbuS0nz4qt6DUA7OkWLBFkLvRL/50D7pzEBGhh3UMYq5GQ098X
yQxZWcR4FOA+FfkmDWwHaPgAxZmd6ne3vW72Pg8eKmkUyPHokivOGPp829UMyCEUCCowrFLrjxhW
Fvr3GEz5Xho4BKRGDGHhNKT7zV4l98Rp6D0h7ldiH8p333wH60j99GGYR2VsVGxKuWn9fJcxtVEQ
zGs8BYx9cmwCjY4F42W0LPCJcf+rNbR22rBAZZUbi7F8oH0hUfEiB81kCRLjB/ofqsL6LPTfrP1f
xwefTVlLdOyDkJxaZ+fwXEJnWgtp6YSTOqF8mOPAm4jd+KVVpG3v4trKZJiZYmn5y0zX2zYHs+s9
leSQQwU097s17u8d3qenhQKZVQ4ZIqVjmeXh81fX573UhWFOoIuckGsiB4tG8dDKFsmfslEjCBUc
w7VSBEgQiGkYfyRd0UFUTw3hRx7P4n3Xl/KjSnbNbZ7O+M6tIrvPehnVjiX04yPRQdMddargDtpJ
nrpKM0snOYuUkjzq9YbIExLu1IC0oKuyhcqG9lvQS5YUJTH3oEC1E7B/5TmNJeFXrjSIQgdZWxmq
ZhA8rNB5Jp+qMHat1Flv7J7NiqVJnRD3mwvpFGFeKopjWpGh2hH7JboeYJ5fV03mPqA5QtyCjHQd
3q0m/IzleiQNqFMDTyV0BbRzrZUVKW9T9zRaY7ggxoiK51pjtqEuLSEM68WMaresN8bgS/WsvdXI
T5nATBPtJOFTjQ4AYBbpBJRWhvAJLInotBr5LMdpELN4Z5K//KzB8l3rchGdaDoYzFOhjkPWComT
swd5HGPg3eChN/IQmck2gcFd2NOQkr6Qy9QL3ADD031bFDPxtCRE3PRK2dwHGKiQldCfQz6Cryqz
y6BPL9Ip7h4UFpHKHQga+4lXp3s2ozk5AoqPRicUiUFz9Xwp3sRJLzw5n/N5h/QebanVl3rrNknd
HCzSACAflqXws+5AHzpNXCwPAkJe2SY5i/zxVpPpfqSI2gNbbjMz9kkKQrXPdsF4Jb5oup7HwLrW
jB6OlTkz81Mh7vuXTmL82CV8j9BRuiZ7ybWimgkAWZZTQWzeshl6sbugoFQ8RUDlHkkdSYkDmBus
Y1VPz87HEiBz3teFMoJVTln5gGM2cTpDCfITPAxrcqdJ1nsK2MEA7rbP8wsrr1vTWwqF3YOYlX1z
0fdKPuPJz7AFgkUmyEsz0ETbiVnXndMELbcq6osleXIJAsItFYuVJW97AzakJlANL+UxpxSbNhOh
qb2uk19B8f3SUGaDFp1S5MZmIHZGx7YmAADV6ibtnJnuAKqMRKJRBz1PAs3RqaqdZgCDsSkhoV95
aOvDKxYQ6lInuokmLoYtzvGYuipa34NQWmqNzCs1Jn/Kg+6OXKmBjk2eRE9lU4GYHpdleM6DrCGS
wJjqyO91IziNAYaeY7Ak0T3BOFHz0A/iDLtcqUbSdVO1b506T9GCKZFZ9OB2q2RERcX5Gx+MRLVj
mHSrOVDrru7jWEM9TuaVwju5yNU1wR4c39mjzT+nwTQOadXK2QZP3XCX5kXTorhgq8/HyYsf3SBF
IY45oz2GhIiwPRhyYSfFmvEjC6P+aarIHbLXPRjYdy3peLGlDtmYsVjpXS/OunpIZ72T7aozi+Mw
Vla0yVL2othMmHtBxaszTYtWRI4lTf30A5/WDAUFxMRVPKkiKVZG06v7qspkcQ+zMe8OYhhq9FyT
HhnnZCqIooa0uIllMyh3I9FbOgqmwlIO8J0NctRFEyxvQO6P5NZtZ206gZA4O4fkPvqtPmW9EwEn
blzaCOVpziY6JNOYWDOn7x6Qd0xO8wYmhYS6M6nG2TEJPXufwnoJvcIMWl/Qa2MPI1g4ygoFQ2eG
UP3K2Qp5SoCu4CoLh8py6fiwTSZkTX4LI1U1HKUSBNMtGnYmtkR35kRAoekRYDcpDtNEYnkKXr2J
TmeRBH5vGlG1E6OOKNDOHPJqK4p5fN91shqBQMhp8RiBAoWIKXwEkWyR477aJAA6zkRakBaJ4052
1Y6sQF+1GpThgVwr9Jarvn2PLXENMJFHpbGBO3fidqpTZGe1ohU3xlLPP7PCQOpldJ3ypHYzYWl9
qLB4jG1skdcyycBCU50o+axslsHN87kkl2cwiDvoFmLkXAgb6nJF2lz02huZOR41i0Vv25liOwBI
GenxxBZHV4IFkj5wCc8rkZay7NpRHy+/FmzIt5MscJCVQy20EOnQoZLmxQ0FczMkfX27iImGE0c6
UYlCXk90kNG01BJy8SLHLSIY4atQGa85gVJFSMcoCSY353VHJzZ5lSrYedrfFbFxNXXFnTkwZuhP
ohm7jGuY4Gq649TojWn6U4wTgovUnTaIjkmbGdfiRUD0UN9Z6Fal3M0Zy6YGKF2frI0R6bdJnT+2
LO5q1R5mDFq3JWbvcR4Omp69JoZka015WqQfZX+XhlArlTcA9XYuGTuVv9DOsZ91kQci2WdlNXzS
UVM3VhuJp6rjK1YaDZkptwEDP1Cew4iVq6ioXFeBeNnj6MhhfEf9TVAY7L0pUUxbeg0HzIr8roI4
DPItCPhWzK/CwJhczGeb2GjverhgIs4Oqc/LUzBmTLtEENC8u1anbNcRQ8cd5jAJmkf2G3etkFJf
7KLxWSyMZivOxqacl2c90ry6tU6hjE7ZbG4UOb/XhHKrxcNsp518Y1bhNfDrnZbemyFeXIj7PaxA
uGtxeGCUdSDifqV1uDfYvRNqteYmdvdSteYdyhVBYeOyUZZo106KSXdyvM0hZoyDIK15sbtGVO6D
NnmRmsKpOywa2VBtilH2A5o8NocZH0zGE6FUV1JE7S2iOyOW4q0cd65lBaR6mRr1awH9ZoPpDXrg
piujWwUdb4ST0hWGMLEJJ/JqIQv5GFd6rj0N0vgo1E8KbqZQSN6SLntvAxpcU1uc5GQ6EiDqWdgt
TSu/DLKpdzJB2iWhpDybMV/8NBeOIozTXorQ+QbzYUQ1Gy2JO8rie8kA8upsITfveaRHP2rz5Rhq
jxnvk40t1iWIYBv2Wn0zkkY9UNDSUQAH8uiJZvmuSul2noYLSgIbDWopBrKEYkHX/JCFtlypKldZ
3GxLjVGRhKIjLv0rL/5lSWTVrpwLKI0GUxxJqDc9hF47ULq3tE9R8cYC2bcEG5AtgtpvBf4Xp7Gr
xGMjBobPwmw+RgwddSeO2gkZxZaYtK0YoC02q+aYDjSZDfNYa2ppdwQN2pkiXOgJsuVAV2ijkpcW
sI/ZRG36zrEXg0He/Ezk/G40pR9Gg9O7bV8GoqUrVJqVIe7GcOK0pXWqGJAEVQbHlISiB71QhGcZ
dch7Lmfh7OBEn3tbZA9ClFyboA7IMF5fW2aFNVPjqMgekg2W5XbtXN8QdFJbO+BqcknszzwbDuYY
Cc81+I4YZFgWK04qd8tTsuRS4KzZmIU7BBW27CYa0gvDrHXJmwlxfMyUdW1pyY3i4+G2+GmNgU7a
clKOA/CXUiRUMFRpWFSC5KqtFF8GFuYvJ+etICkYvY3h9OYqQSIWMH2d6Gm/imJZkySqtAvm8HyY
KdSXScN2s5Kwxs0QKQRnlJV64GSR1/tZxIrtiUvTSTZl35E50kxLxeaupZdcVIvrWo6mG1Ufh8RP
SXhFClwkzejgUgqQ37cLAvS6Mc33CMjDc6cORMNOSllfGwMvl1tnBLM6DRmeTF+doDljpcymPVAX
Qlk/odQPiJdDLj8nbBsJoGvQcxpLULI/TsvaabOMEoja1DUZcywuN2v84cI6SBqQQDr9ksajZMOX
wbPco3xF+jP2UI4ldWIbok1S81a1KppkQmj1G4vcg5zsNB31a8NygltlLskzNIZKmompqUbVzmHe
/poDGPy8as2g2WGdDSoyHsvoXWUko5JlBGoBTzEl/yOi6DUcamNBDjZLg3KjkNdcXtRMsCnqzL4l
jHhUwoOVNOSTKeJIqtIg9NqvpKj5+sq6Dx/VwdQUWzOy6FWyCJDx9LRrHoQOP345kyOMOqGfaT8G
fc1tLy32OYJSkpNh5iztetIJDY7UNUGmTMKldEZtxEFWGXXO2LGq9opoDqBv8SQt91mCIMpFdxE8
GHVbvBJuIcsAKArpBe4AOVUkKleXKmXxUzorErLtYcnZlikZ4qC4Xht7UdFbic9mk/gokhesmdC0
0MKe1tboEijgikdqIZ25peSRNk6oW/FNOko4/OusfDTI3rjAeczNz0LHU17jSNdq8jiaNoQ6E328
LKwiuYXWFKHS7M77NJCfmbxlywmkhZXd7Ae2b6rWWxbxuiby4Tqowl0CnOkpnAoFpXMSG2RR5TpS
uklW+ldRDcsrsUkUXmwwUjY83fxhTLMyISlw7e6itcEongX/m7PzWHIb2br1EyEC3kwJgCyWN5JK
pQlCUknwNmHz6e8H/ZMukFGMc+NE9KT7FEAgkbn32svwNWK2WrnfMw+iDmpFF9kGQc/TcXX8WSsk
tbxJe5tgTAMgC/VSFqVPSiygpoOIMbdNbXJ1I3vyJDr2xTauLNmN951RuuSTdtX0iz4Dy2/XkH2/
b8a8vtOcNml3Rqkkvxr+D99tDJNKzmBXh4DMqB0ovqxdagiBgsjhafePWlRUP0msYNg3DopOgmJU
30FDGhDUjwp4mkLh/VuhcH5KNYJId5VTau6hFGZW0C/hguBTdjYD4mr9n1kErdi+l4Pm7DpTLYy9
UuOng4/CqImwkYg6r+IG+uKjYTZdEziTHH4Dzqh94JaG92LHU/XInx3fCq2mlc+hI70kOADSaNNI
QtEXbf9Xa6voua0z8dZ3thaTa7juTRmgAU1QYyY4j9OGjnfZ1CdXXVclxR4L87gJO6K2clJDcGvF
TyYF9sBVYmkIBDeVeUc8YZ+FONelrxrZka+RB/11R7Y4/25p8o45ll0+rOmmE19/QUGpNDGs7wqo
AGlSKbtlZ/TldJt2SpKH44JZLRm2tOy+Ec98LyNlwNGNaWpoJRoI/Azp1ffJUVPEHgSbv9aNWfdg
bkTW+rY9JNeSJGDTn5WpdwMsELkdYrcg8ud6aR9Kx7rJRAl+0o1IsfFCx42CLpX5huXeFeqQDny4
2vA7nceqwv3AsgoMDagchapADC8GYo5Z8uQM4+xCUgy/JJt/oztl73fxRaGyzefhGxWtgpcYDh9k
XUpr5lRJLHRkSxV/iVVbfK0FXs5QNsvJDEEsWBNt1nNwe6SEYaetLE6/TzBawthUm70jay6fd3Y5
N+STTPlC+IJlJdrBql31WuthhgZ4usOMz+zEFcEkvfgxcZYafQvGP0yh+nwhiG606EWEVyPdlqbS
30B7MMyQbBdWe5OMaCvMTIlDTWudt7bC2WsHExqZPfuZvh+bTn0b7E7+0Zex+RXFkSmOcm6du34i
kWZnTHH0tCSppx+KpetfFCqJ1i9EyhKLutU/OzOduD3QRK8IF1Ylf7Ri0FgMSZsuwSRAn3a4Bw+/
CjauDM1yvaSBObdeitJ3EDj19QOB0MXYoRYWcsBCzR4kGg5CpHCvUGzsW+qoyp6AA0z1euHo6viU
YykOhCTKIBdm/NCDeWOzrEYUN0k8Ggp+lVVhsa44v4KasLlHq2tYDLYAE93lXmqkfrZI7BYHRRLf
mnRa8b3sB+tdUzlkOJ8GzM4Go+EEV4CxZ+T+8mBKu/6R5V5phM48lv5SKLK9Gkhh/g3+aN/hdtrf
EzrOmsqpiW2Axm766U55ezfGHiATdMJ/fACTMODPweGTYQrmXGzzKnZb2B5Dtf6IduqZ1OooS3Pf
E1WGBGma72iOL6jZz10EqayLwR3uR3CgPl5EGz2myBXdKa1nijMcDwpjqOTCDPuElozfP1E6uEYS
OI9t2JZaoytG0gH1NH6Xxc3dopGzOEXCfK1mkCg9QRBJ4qPxYFTA2mDtVagU5RedhAJ/oTq+Rtlv
BYsQtHomRdXnz/lkdvrv3nBYgZ+N+neLKs/kS1cl5bC/rPCVXnXJ3qqjZxIP5wuDq42XxsrWhFYH
G5GMH3QT+Ad8fNowJDKdyHDyleYJxf4iOuevV5Nwa5U1AVXGWAfWWuDVmd3vbcfw/H7I4zf8J7Bv
gDGNBMvp1VssMZdwmPPq2u1V8K4M0KHu9Ojr5w9mY8/2f7dLWwuTnNyhdQj78XZnZuGFhqGRr5gJ
KtSsZUrqeGI/d0I/DmnS7RNE/EHGhnNtc/N48KfDdapGr8Qce0FO+fIMRBXT2BjqnSsIWsbWwCRK
sXHxZ5+1S9kLZ1YzrHJWjw2HkTnB+qr/M5umKiQwd4GHY+LM80dUhfcrabT+AnXpzFV0nJrwNVzd
V0/4e6rRlU2WCsRpfZTeAuz2ARKFcf/50z+dgDPGB25bhStMxTBV+/hjaDwwz8Yu0HdzHcmoq3u4
BC/du1XqOhOQxLurZlSZsiOIiwBP+66dV+y91Etkl3BlFaxyxhjplEZ+r9o7ri8jRd4A+iXXReGI
g5hd68W0lymMKV6Dz2//9Kvi7vGCg8oBd4Wh3se7T2tduJXaInNOqR14XwpwJexAYaFi+/xSWx7S
+lXR/OHIpEJ6wp/l46WaqdCmngRaSB21s6/TOPZjr+Z71u3f9YA08vPLnRmM4Q8Nx2q1poW+aW1W
2aAqNPPaXPu2FY33GYdzWJsmXsql1R2h5iB2H6T6PDlYcAGV1YHhjN2BGXX5+PmdnPnh0CNQlDh4
psHX33yfqraUswNW7Vva0P9RMhEhbpmqvQ3GBuxe2ReoH6fv1IRLyqASsIfh6ZadPEdkmnYL/ZM3
dNWDbYrqe2mPzu1k5tmFc+ncpTgt1q15fbVblomrJOAKE8A0MHZtYoaEcDCPwMFJVvYumcecftA0
tDxG0lrwAuTHfVxAdEmzYXAwIYNBLIVdvhkkJcfA52/r3HaKso0VyhGAce524F7nU+aSKQBzZu4j
yycvL3p1oZlFoT5WEiFVbmiDzyEyi0dNDimqRgtiCLGTCjRDJ58VasBmbO91CVa+65CjPBDvZ38Z
RSYUav9SDjumD/E3Oar2dGHXO/NGkH3p0AV491ApNw+JJNgU8CJpoD7gf6TPs3KfVlp1G2mD/e3z
J3W6rvnzLnw3Kga0AVsT43aMOm1xif9upny8SrpcHhX8fo+twTwyN5rswl517no09DDcUFOQybxh
QmRRHTUDPSBWjYt1mIYYRTHT0BDrGPchlYiGLuxY66D6wyDbtjg2mK5TdEEMMjc7yNhrk6MJzqkC
bjZdgB69ZLrb3jmd5hxykQOrDTE2EJorwU2rvLg02z8lwtkQdeD1YaPMYkSguFnydOA9ZNjSt/uq
fE8yzbvBjZVU4LhVLJPI4nxSoMHOnU6Qaa6+d15situyceN5Z/AZYoEYExoZlkrjvtpaVs1MVjoB
6Fk6jERctY4U+sZFA1XPTEYEUVckvx0CXjAxSCtikmvXFPaRcSfhmtbS5m8GxQSWC2m+zHd5GgFT
M603gVjThuBkJ+rxTnG8THWCIW+wLM5Jw75LegcLPiy8nBdtkBC4YMER12ssla7e8MrXBhXGElmW
ugpGCNkh/jYMnv5XThGAepaYr4Q7p+MuGjLxV1SSwGUuMlxBC5nxTMzRNfokzdp/UG5q2Q4v7LkN
TJpg73Xs+hpWpN5bju+trqHBXA0RiTn2lL71etW+gX70jzFNoRpwyvffkqEHlF3qrIEqDOSn72sB
OexWGgtVnx6b6JYouLQkID2JWHZyhorvXZpDQ607y8nAtmi5rybQZQW5XoIIP5VjT0aB672bpGc9
xwsUsLDRKvk2Z/D9d0ovK0JClwlAVHdEG6GLHFMAc7rJ3eIy+t4tSDAJcjenr7q5ivDNOmPm2I62
1mIDqdE8TzBlsL+YFbwrCkWQ84vgUrs3iwpOyFLJOQ6gjBcYjQ5J9UKgF3ysBJDyll+X/U2bERyw
X8pRCQVhmn+VoWxxVpvxLezjOSFN05DaLp/c+CYdC7HLm45xaheZDFx6LBYJf6uc4pcmHOmnvTV+
+Xy7Od3+bd3kANX4/skS3FLR21lPvTJNEPRYswgZ7euhPaEd+/wq/7b3jx89teIaPqCTjmXb7roL
/ac4jb2xhM3BTLdc2i4Qip3/XHg+3a5ksHikHU/DXhZNOJP15ldt2gUjxF8Ylg2JYXnn3GSumO96
Si2/YZCa7jQRq7dI4KBGdF4TEMLcX9OoN0Gr1G1QjsAln/+EM/skXRxbFoWPi1/ZZttqoqox+cpK
v8SQ/94gMDio9La7xl2SEYzB0vn8eid6BUQ56K24IiuVy/6zw/vPIyPxXU1ck1IOf4dneWV9L/bl
IbqSf4vrqWdke+EVnTmhuR4LAHWOy76zTT+qM5xW9KFq/ODH8fnP8/F42IX+1bQLnqbdhQLndNF9
vNTmOGV6VqrdyKVm8TrjxAwSeOnXnHldH37Negv/eXpLzC6qrr/mZv9lz085HA5/X26eLvyQM+t6
/SVwWxHzkxVpblhZ9aTGEG65TBuKr/Nt6y+P45V1U+xJA/drXwTzAbbJkUF/HMhHZe+9fb5KTgsT
ro2+nF6MWzjRzAHNdIi7cZUwASKx1x3dI99Ss+966V74racv7f8uYbBA6M62wvcmGgylazH9XVo9
fhWQsSn6vf9V6EAxSlATDD4cC1j+W6mh3pbMaDHBp05Miy9tXFnPi5kxz8xxlvr82Z1Sk7kWpmis
dwQcIAqbJlPa00xcdIu18mIP1zNsGb8bGWe0UFBIJTfU+AcGrVOQoQTZZ5WeDEGqN/YFB95zrxBp
PCmNhJnQwG/volGYGfAiAdy1PmTYOB3NrPrmdYl6oYU59wYZB7BKANXIQtksVkRjWW3jDO1nSjod
oSljzzZL49LGtXZem71eY02CQ5DrgIJE//jpQfRx9dFZjZtlOQ4HR8YYliyJ18PlMZQhrBVP+1L3
eUyyfV6qb3jRui8l4TcvSWzqt8x7JPCC5QiYSsVKTLGYq+EaE2GcGddt/79DGnhGoN9z2PYAobe2
ASJjfAYPaYUBBbjyqu906uZSwt+5pwIz1dGQ0/C2txYIg+oJbWGsxJh+LG8ju3KeEmPEy06zs68d
69OA6jCLC4vrzCtHnsjroHuhc9lKFN3WUbzCAOK0ksE6eq3TBIsTlRcW1rkvaQVrPJSkqFcIefn4
ylOtYEBnxLmf4YKKic2cZ7Mfm21GT1bawgOOaBI9jIy4RFVWSzjGblaMN16zqOLCZ33me9IREcNV
Ipxl1dh9vBclzYX2j8tMs5wFrg6IDEV1Obh6lwSf7yBnLgU4uIZvuhBSWUMfL2VAMp21RMPhTTjO
vupgHMKMwqucEvDzK517wvCRWaFgfCgotU0BhUR3tKj32asMSbMuR4hZyKSbBwXM5ykbzfioy6R7
IqzLPsIzZ86oVN7953fxr/ncfNor8EcTzF4FHrK5i8aeYdy49B9zn9tit0CpvbPqxYQ+HokmUNzk
bzcnRhjHuXpQ9Cl94tMy32d3xpsdFJp/tF4g6hLpb12Yx06i/dSgnuCQOBqcYHBC5hFpEqPlDCv0
cFRXfl/ZZt/mRasuPNQznySBVRDhmZtxtjmbXxNpLZpgbWF91AZxa4hGX5hZjjsD+DvU1Mn7igFC
cuEZnlkzqJI1FzY2B9yJAraoeyjHE4cOxhvwNgYtuxVDC5HOTdQLnS5NNQtw874YojB6IGAE3dK2
umf0nCclHs0YcMGv2VnaiEVWktDPjFkB3UwdaybqwlQht0H6zr+kufRCNTbapyoRHgQBI1i8Qbnt
hiqleE/xew0qLMC/SHtlJVp9AatzWFm9YZtNhcDMDGzDV6PasK5jrKp/6nmt/Wxw8v5Vo9IpQ6Vf
9PsRlrtCx2hhG2dFTBwRk4kSXw+txmotmefy65KWJWVNgwnwDj2x8tgn2pT52uAV9+hZ7e9KXjk3
dd7gJCgjdb7PWwlff3Rb7R56eNwH5qgrie/0bfNnsIe63s2lXkOwXhzRQe9VmmLXDJn9Zegt7ZWQ
hOa7AV28XXWxzfKsOC62lwSP6EPglK1y3U8NI0kmBtm15yXLv5ii8rlQY9vcrVEkEQyeqRt34J+K
9VATOcx3YPY6jl1WDNEE5c410zlomG28tHeEgaRtABOniYJlcQVfkztNHsJ/lbtegRcXKYyhYHAZ
lXD7vBLmlM+xC3XP9ipGNpZOBupOhfWNpx/kywc3tqx4JxaB7bcnpuV+sJfc2C/KCDm9yO2W3Ioi
zr51URkvAUPp7qddl7hmkP+RZ6FTIBLb2UXFX/WqWeoBsvTuFsKUqwSF7NRkh9l1T7SC0mP4qxQm
nS2rq0HoazbYvrlzL/uD7GKIhZDbZR1oTAuuJ6+MlqBp3PEr/iuQrRTmZG1AakNzLKzIKW/LecSi
qmQuvMtBVt/BCKTEml9NiyDv7eRuHFIbF0uUY3dF6y36QUDNggI3q5CioaS6fxKQFt4tP+3WaVS9
CUmJ9Vircy4siIvjCGlyblV85ialhspgNrMZLoQBvoMUzfl1py+dTrQFNBxraBYlgEs+W6GrTPKt
mWNCS3p1nNIgZSwEeQAPaKKlqxQKrT6vhvpAWKAYk+XFD2q/EF+YmJFRIYzsFsg2OlPMsFbt4jc7
CghbW+eVspPT+qhrWxv7A37QfRlibD43e4mcEju9RrTtVYSkzIWJLVab+dZr5b60J7MBFKhH+0qi
ygKuERqpiSO5hjMKLaNkuJbUxo0cFbMPCCxefnSdFo3Xlt70g0+ofOFgAb/Ohoh8aZqdNLwEIXNb
mYBMXeFZhLvEuTws49zhJQ5lo7l3hwrOpAevOrvKy2iC3tIoDuZ0XepUR9mM0HtjPl/CtTp3eomd
OiaVaATh3qVdOt3iMW2/jhxYPxNkNV2Yc0hCxCq9lhgPuFVaqMT2YDx4Q46XVjrrMeKJNH5Pe7X6
MtXkggWO0Kz61hQTG2WnDiyWzAbmCd3RHCBxd1H0yyRY/Bu58To5QNPk/GmpO1C7jSKfwgpu6u2k
pbX6NrqMXvEMZ7SHoiDy3iAyRjB6xuyRvFvjq2LM+nNSTnTc6pTjzBr3VeUrbiEhWli9dp0NZWeE
uWrH7wti+q/wIupvn5+1Zyo3SnXkUeh1wc23pu4WSlsLH+/Uh6Xv+gXl032pqPn751cxTi/D30ZR
BBxIN4T87GMJY7sEsMiey2D3E8qgxzqxuDOOWIEERlDt2zvvXjsoz/kVxrR7jIH23oFYg1AL670V
IjDZVXfLlRvCYbhwTp4Zm3+8s/XO/9PBd40zkB/BneUYFxfBHyzRwj9wWXYv+T4NEPRcqAbOjLY+
XnA9uf9zwZqBw5SuFyx3v553xzc/fHr6/Gmfnv0fr7ApONIlhjM4cwXFwWCzvY0xtiLV4/OLnHuj
jHIMezX+4zzY/AytJ4N+MTmtG0aQodOObCiGd0khd+an0CtRZ4NQeUw7Nz8lE9DkEjyB/FwpuqPV
W+rezubyUTT1pfzS04EBToLqOtFWLVwQtm1rblXw6vFzgThbQy2KO3DtZrTrX1Mk7etynBGTYI4g
vrRKF+OsmcXKpaWhn9RRaADRaNLeEMRNOsHHpQHPkDmZmAp/HLtMfUaNWDa+GDRtzS+zIiQ/Skye
MkSTNyUx7GtlRIJ/8My4DRu0WrSWsUwvfSBnXjTTQQc3d/wuVjXnx5uqE3foSD0q4FMJ8+sCxwSa
Fc/wxq4rjJtFaZq/p6FoSFobRso0O9YKb6enE0SuQTXKn1aiLt9NcpIWf1mS6ufn6/DMmAXvyxVQ
pANdUYcNsIE+eXG0EVK9lltZdcvMA26mEBrqsWqBJw2DNrVgb7sRFsLtIvp3a45cHIgbxeoha4v8
Z1u66eM4CrlyvwnQoWTsG3TimpSHQs+NEsmshWjNaclDPhCWnB9tN3Lx1G6INgnaoW1E8PnPOjHu
YkoKf4VJoAVOaiPB/vjYKynjAa0kstU8Z5yf97lxV0VifO+WbnqkrG4ifyTrYaDtXJrflWB3xVmw
MV+UZLZ7GF7GHBrk4ShHS8uH58QGUd65LX6AfoVAwgwv3PDKNvjYBDjcJQNFXH3WUOnNhgBy1g6z
x4SvWFkz2PnJF9coB791qvxFjAMG6Xhj/Za5TH8ktMp7FEb6pbz3Mw0sidYq8ICOaSYHzqZXHhrs
d2L8Y4AIJk+5oXiH7jQRq/2tMKi9/Nwrlh9zX6+uv42cp7AEg/kpZJX/uvA81nW3eR5wkNDQ0nBy
8G29VMYCP7+cgZ9vdT1+nE1f73T8UW9i3ZyvM6PBC9ptVRLj0+Wxz5L5KwsCZY6WKw9OFZH/CwIS
Mr5druikMKPWIvvAUNu865nUX1ht6za6vVf8COFmsdHiobD5xlXMwMDM+IZgBMT7oY1KLHcUY48F
QOwTpiYuPJwze4qH5QpAEUHOTFM2b2kcpswpo7nwbcZC9xB2m6u2X+arC6/gzJL0nBVyw4UEcuZ2
yC3buPSyOC38NC0Y+ESzwJpAiy0F3uqsyBimoyD7xbF7dGSFOlYLCZFp/xZL1b6wjZ4+YWK6WA5w
DLGIYNry8XOWTjEvJIgiOR284Xuq1S5u4v3yzZKWcQ1JM/36+W8/Q21iw4ZUpoE9IALbmnJ6Q8Uo
0WAUVnWuiPa0tkwn+1xR/2buRM5F2Xn2b9toKp3Gse8eLSQLf7G87lB02QNTYseozTsMH6aOwbCB
/YeEKcrOWq/iK4g77c+46OInUy7Or26y1TkcUPleRM9PKwB+BzYoq8EaQR/bD7qNutogrSb3ndFT
/hQCHwWOae2pzcAI2qQw7yg6W1QO5khYgZUdI9eZiGZC37pTFqV8lCTkXmHSBDQkI+cC8Hlmv+Ho
ATHjtbKQcdv6+F6XrPP0OGGwKfIaeqoRJQr2/XU895w4jvE3XRTxLIYp/tYBR0KA7xSdPMSuvhQR
deY56YCvKytPZ6fYvm+hqyKbFx1Ie/asqx61FSKs3rwBeb/E5jxzNsHMgzWLDzLkrBN2lm6kC+IT
7BmFzOy9Orv9dSXt4sVy8vRFw1Rm2PH5xwdOg2FHPJV4KAwrvhGa3Vw5VTce4eNW97nXe7s8beuj
ohDTptF35ReGBKd7MAAYmDTjF5UiYTsP7hPYCT32l/5iTOqbMYseHaFKMH2GkZYjlARR7dgcYaya
l1yCT1E/Lr2yPlxqA6Y/m7JkUCOjkwaRq43TjQsbOc44+xy+Jxq4uaiZILvp/NCrcXoTZbJn/u60
3q8xG6evnjoKNRxhU7uo2SpxW5H2Qe6AKB2SWsYF8gU5V5px4RA43ZShtznArgyCiN/ablGOGKVM
2Cl9I3eLW1CMOLC1bvn/eCUu3BwCYVdThe3kzWtp0YcRXZIb1+NLTowbTpCa/T5TtTz2op1phiNB
Egfl+AWDnlMHFMhn1FLMuVgLbBLbLhTCe6FMbu5HTImuLIyAboSdjX6PDusv1MIsnL06mvfIkZeH
woMMR+6v0X5FwmAf0lJET20uu0v48LnbYu5umGtKNF/wtvOIda9jOkdICVhJZgYl8p+XmmyynZN7
BEsmevbL7CxEP6XOJtZV2pchV/M5xJ7JOUZt2aDGi8UlbvyZDQX8HztIfP0gJm/rfmWGW5kn6HRk
NsiXEvwlBCe0iJtjzvb5YXXmUjSRTDdwysFcfTu0IqDMwJolEn7tYULRYdlA9mea39WTfYnv8C9t
+GOps1LsSDL7tyFAMf64YSfRICJSEnt/bgpzeUAmWIYeo0RSfrS4uUcNTnZGnjQIt5S6h/PR2REC
UuEZr3nWgc/UpUy+tBAItV2qDsmj4dYx9CqHfxmYjrKq/4hovCapbnmVuoHhtUetY6HLKVXn3h17
w973UFN+wGfVXnFZEa8F8sxvmqL91r1G/YbkTv3R2eKaCV+xl2Obj6H0xhTzkkpiFhLl7UTSpeji
Q505Qt1HaW88CU+oZIvUKlyivmX973ojRXqE/gibFaWAre0rzchkblTKhHCJxov+aBMCyUNeeLNG
8Asg3w6Tfbxu6qok1iOesNwAVyuIMVqc3PrjQX/9lkadTs6GE8+/Jpunt8ummbCOKh3lq7XMuCBo
JRKtXa2mCuUCrhxQ/SZj/lvobCcHE0rLgrDULr4YsW1f6uJPt12mZPgOrTam/4L0Pr5e1O7Is0zA
UB5ndKR3NgOz86Z9k1v6Fb4lMZLGWVzY0/6NxTaLisadAc/q2raOJj9eNZ/mQYqOMsRbUNNZ0L9u
LVTyjzJTbXDZ2bEDgZATEp4yXk3MtgJmmcOhMEr9qVM9uYc0Zh5jNFq0c2rr3RKMaV2oQP9RlTc3
uSY1MBheOQCUhpubbCZVT5OVa2dltRaA9Y1V4LLU/wxT09Abt6bVh8msGs8LUpgvi1unOgRNT8Ga
RJ0tonJma8bRj6/A29Vei9TY9ORaDQrCsncDKQUUYkj17gxtzBwY84QDBpqFlQV+0i41Jcr8dA7N
dki9K8Rp8bNDxvw7GtAl9d3UM95TSa+2k3mePXSLHf0WfTUM+9izlwccXNprTkICT/TIUP70PXqW
S6f2+vVvntEKUa5Of2vZsC3nDCsqlYFRg+9gVxA6qpcHwLVZWEHs+JHGzngPW9iFkslgxqB0f6ip
MW+L0Z4PstQTP9cI876wus4saaZr0M9XjyiYwZsSE0Jj7EZ2S361VIagxXTvHRhIC7oyjsgZ10am
Wsklvu7JluxA3YBcAfIDa9vc7v6RIO6zxYfE7wqlPEZOJq7R6VHNNM6lyvW0nORaro5nnwprAahj
szA5YRmrWEQ5uRU+UmE0K+07gwvtSxol2Q/FHKgnrRhjeGas0wusWXImgKutu0SX2nuna3/tbsCB
cDHkF6t1lj+YR/ZPWefK18/PqU02LGodeBUQoSyDXRDDx3+/5D/YLU1A74imbXwiLl3nIOO+JS9t
Imtjb2rtkt5pGYKSoNEagsSo/6IJw4N5YszpDglQKVaO0q9B+JfdkKVD/VCOjXGhJflndfhhDXOT
TO+Z33uECrOOP37nFR8Gb89A9LyY+c8ZuOrvYpXwc71Sj14dS2LK68z28jtusuzbKFUMj5ByU+xU
sOdNP9aQ7fmFU7RQYrWpjI/q2KCAmAaME4/4UFLJe/9ayB41yIHfh3dJbDawhnGYyccAHyS3CXVz
jShzFdiLB8+opXmhXD0F0h1SccBqV4s5NL5bUZnp9JUz5dBoxFiaxzHTmLsYrbl3E2cEbyncAEPA
MRwAivxkALv0kNGiv2PYfGFZrF/g5omj1waeJnqE2nIr4uo5RI0C3SuXKd9chqE73RKHRFeu4zTW
Dvo47+GqHJ0FP8xWlozViks717/d+/QebNhFlmkCHm7EQBHbZy2c9R50Md1PMYxBjJF1+82OTTfa
iZjwYOgjFBGOysApxiJmUjUSUmA9PK70kkAklTxOVeRciThR7zyTOWQ0qMltN1nDPq2iFlOdeT4U
rUHYSQS0x0BNRcafF6Fdm92erzsOy7ZDVC/6du9W+CHUao9dee3qN27X9d8+f/Cnm5QOJRLrIppe
KP7qBlTJMgwqhWdR2Agv+iLVeQz7enD2eMu2z//7pXiwq64QUiIMmY8fFU42edenqOkGc2LgXNjz
vunRgUNhry/AVv/YUh9fJQ0Y9Ec+YYIQeJsfr9U7yhK3bcZZWkl8cdtpoWZDwlKAQwQake9BXXsV
eDt2S7uRPidAwD0TzgOsQ2j1avw0LzvVadWMg9v+oTbFcJR1gYR8qttX3YDrn7q8TjfWzMcyKZUH
wG/tMfYcsleytLky2zHez3k5FFgxVOrRsBciDUkTuW2XurnEHzmB6Ri84Jxq8GhhIzP4+Ph7taVZ
SLkHZc+dxf6jJlVRBbgvKY95BJ9kz1k9KodiFgOKY0C09IoGGdvKmPkwFlJzHL9TmLSmzzPVruZ+
iBNyAS2rCebJVK8I8EZl0E5OUmJAUljf9L4xfn++Ok6OaH4BeUCcYXx+ICKbI5qSsJOJzDH2ycb0
Xhui+aEZnOnoST2Ha+kBksj00rZz9qJgp3wAq75ka0hMDkefmgQrwSud+kfauAo7QUzE8P6zv8t8
ll/M3m0u0HNP+eL8VOpcKG9orLAR3ZwuaY3vITgfokMjr6+IP9Cumo6afgdjxbuOcrP2Jf+gwVDw
IVxWP5tJTTC4GLQO8UJG0ujnz/4EtuCGWB0ASpD+KZI2m4BhYkA5Ffh7WinXahn1H1bS6IWP8kyR
omP4vv5sTppTn24rTpvKM3HhmDH2f8FSlJhRNcpcO8iYd10vyQRloZzFMu6TWib40I7JBHtnaOev
FBSiCvG7GZJQGRoIMjJ2l2gHnIgZKt0ojIokaQBcPn80517WqiQgU3wtq/R/8UD/qVfAGvKcySUc
8aVzb0Vaxl8XvS18xJzJsfeEFUR5ad7XGKs9LiakSXxk5lu7G8Ueq6nl7fPbObNdA/sA+wNS/os/
+vidDzKdJozcSl9Lh+zNzkqMwWM7+qHGHiXV59c6BWZBsDgNeVPMz5gCrJX+f376gpUA3wabSuxF
c5ik9jXauj1o9YRnBQmNypK+sSyxdnJxkCiLw4Xrr5vWZhPXbajyJtvamsO33RKKHHoo5jN+u2Tl
S2a1SWjiQgP1m1Oxkdn0ujDcfiABZgg10ZgHmVYdJlml/kVM1nKhKDzzkdA7wMDgH3wmW4RF6cZW
q4yEtFQNVk5sK9aVhbv6pY9kfajbH73iNxoVCCTSrQW2Y8pET0gE9TNaXgKPXPGsL3r3XfNiho+a
0pfOXu0V7F2ADkjwnVRBsLWRF/xnJodZXqlxBqBcFm34+fs48wA4twndcZkRU8NvXkcyuCo8Wl5H
bAEu9piv3th5ax0/v8qZFc41eL4YEMAO3qqF0ecsjpkS4rO4OD/JMSUKr8ggY2OKcOHbPveDIO3Q
mZnkBsAO/ri+3dpjQuyx7ZGT4N3QgUNrdRHXvXz+i85dxkWJ4QFtIKbcPjfyJ3Bt69Ej1RKerCtM
7wZnmktZW2eeG+AnQDmLZqXKrkfdfz7WOql1t0+BODMtrnCAU0VoKCZxsYojtQufwinjBz4hHT5n
BReC6LGplDsLw5+E+Tlsp4n2QMFttey06qEqsTEtag1nQGnIwK1q5043yFLM60rxo9j0HpgoKsGg
jpTDndc/zRC/LiEQZx4FDHdukCk2o7vtcaY1cBbQaVV4gXYRUcGQTv/oMrZ/rQwN926JqBmPGdLl
+yYzzDrsi2p85i8x33RYcBEGTmopiHeecU4xdE6sXQcB+RJX5cy6QKi8MtLhXqym4ps3FqdghtAO
fTCL7jjoaPGlceloP0XGGTC5tHeYUQPZ86c+XoUsFw+K6NAR09Vh7Y+XLLilJASXhEBYtWkaOFh5
3We1SO5rvHKLAI/z5A2r3FepKUZgg2Ff2uPWD2uzxxEuaazGBDaFxDbgpxrrDjariW9S7UxPjdmv
FnRt/hcPZ7k3p2W4gkQUKln5h3CEMTRnrzlMwEIXNrRTIR3aA7rfdZXAHT1p89U+UuCEqsCLE8pO
hkl/vamtD9hVFSHjreyxAx1+rmLZ48qLN2k2Lguc+Ok9d/UnfcKjx+1G82+ntniMwI0J7baWx7lP
sEppHOfCebi+qY9PDdk3DCJgfv7HJ/7xTWJ161lNxUtUFGiwvajdO/xUvZvCmMlBQlt2UIrJvTDw
OXNRjPf50pFNkLFibhapbKpRWAPOSyKSbPrYYN3hxtMf2rle/DZSqqBmQuh/vmOegsGE8rJAiLfh
80XyuqmQx8TOdXMQrT93pXhL/h9l57EdN5Om6VvpU3tUw5s53b0A0tCJFD2lDQ4pUfDeBICrnydU
NTNKczJH/6Kq/qLEAAJhPvMaFtFjBUjuza2FeYvaI7JoKMB577YdIzBLtUXXgtJC+Ap2cpi/2HEf
f3QovNyCItAl5syZvw061tpnnvPI7Eh0Cqgb8DoESfLnfxy6DTCIJrXqJjBHsM8c9Nj65Zq5vLl6
GxXcWXrxUZvp/FVToul1RohOUs/Nwl2FdW+tE6D6+kVVFUW6boler9owzT5RZCzQN0onhJ1PP6+c
tr0VxGoH0UPoSH1r/3Gdam5qUfK4SW60q1SFEJ1D59oocWE8i7Izvjt9gpp0DBLt9MiHRzJ6HLam
geQhSlCdvYnKoZBJUqTsKaiCEDKKb6OeKscAqvbMrX5sKKRcZCOMRBiy3u43Qd2buqBBFWeE5r5G
SNHzazcd/Rl92zNvdeTzc8kgsUKUKpEiez2LGKPDSFHpWTgV8qCA1yv3YzH06Erx1BklYJSwwYIb
rXrOFePIO7ItJAOOwIUa6t50IumVI3ioItyitc066kZvVZpl5nvmGJ2Jxw7BgQ4gMMAowOgAdhIq
7c6nW6YgfBDvBoKelW5Qg8j+LFuIetLzFIXbbDJIoHX4id5mckJLrB3OpuWizm0U9RUFIUyfiA7b
WRhFCvq2BV1Ku3DjKEAVr9UvI6wNkduOhmbtRXoTrhT0U7/Xdlq2/gi03sMlgej7zBlz5NvRKpa8
bem1xnrZfa268UBRFGEdZJMVvxCRDteSgHpjYUb4ALpEXRVLmt6f3gaHVz7hElhfkn5yGrCyu4O6
EZU9/FqQcGmqcF1TEfWNVKh/H54xDB0BIMWQwJAc2h1m0gYBtc6DtZ3MOhSG2b63pwV2OmQVupE0
aS8R14RlaNbNVa1aDQs2xUpYFoFRlESiiNDKn5Mu3GpCpwR9ehbkttg9hkwgVRSqgL1IPYO9Herm
JulLjet9iL/BdzuPISQgTbSabXRd/T634+3pAY/Eq9BoVakgR07EF98rcCg4cMy4HLSBHrvqiDK0
7a3wdLA8JHu0xQvSWEAwiHGXVX0zMpzNoA3NgpZek+cojIZO5Jdd7nyP1SK7S8JuQLByyM+UYo+E
aiwzCQRH5kHqCOzNC8d+NPYKtqpF1RhrVObsja6CrUhRHPlOtBynUGtbF8tns7my8kls2g4LRkTm
oweArvY1relzILhDMTj6ZXwpvhKRHunv3lFTKKWG/rCOcA/mPjX8Sdf5kdVx+i226uWzymgIbzxK
NOE6qyGhrMdqGB4pXBXVJgxdHBRyWimoR6Bb+aq0vfETyHtnrtxu0dRgWsASazQgfpz54IcRJnEl
dQPWGX5tQBV2d4BoALmpraogmDLiNjJ2OU2m2Zou9WbO1sB9TWiN8bTRWlvcNp7TW6tRrY2fSCLb
Z4prh2e1PDfBk/2OEGjQ7T5KjSQvMThilF1Uv0Py1a69wfghpqY/U1c8PFwYSEpeUDylt+bKn/8R
jCixkxTYhjJQK8JA07KUri99i9NTe2wUEE6sUpR5ZA98d5ROD9O46UmGsi5mUYylu54q9J9Pj3I4
abgM0SyAd8ja4ybfHUUfKzQhbC0LkrhqAwmY3KCEGV11uvXz9EiH70N/wDY4HKRtOVHR7kgNebOU
nscaNivLa8+0qOnjhLA+PcqREwhAtUkdUUZBhLV7J3+PHZWhNSF8XJF5X5J6Ep8RQJFV2yHbJFia
r1Hepz6cXFyTh2UMcm0YV6ivNkFUtnQ8Ude5zqMEXfhscM7c8YezDahLI5JFwwTFl/0mEH0FLQzz
HPKp2fwMs1xHALMzHlI367+fmYfDjYkGhlS/o9EHdnl/Yxqo/3CEZIqPNGHP9lu0zE81vbsC/Jmu
RTrhTq9wpwWgYfVVaMfd0wBM54XQWf9rlQU6fZDPAZ1o6OSBG9v99GlJYihoFHHdJfjcqct0aetR
di7bPezNEB16pOFA+6Wf8t5ajpRhBm+EEGOpt9mzRxDgJy79GaSXAbGYakqFAsn8rB+HnwbZ5QoZ
jPHj9LwffmGQ0ZBv6ITR10bhZ/dVoTHDd+TKgu9gJ5t4JlmkuDGg0d+cm9Uj1xjvSEbETQbtgkF3
x8LBjzO3wMPQjSvsgKwql9X6JO+167GySsR6Y8v6lVeLk/gyiPkyz1zPQaiagKdMnGnx61JH2iFL
56bOmbDv2NMxDTJq/o3U3//o5WyEQuuKgqrLQPg1osi41eH+PvWgLZ+QdW+vUnVUkyAyYC+5eRJt
0el+cEsXCslMInEZGYgWnHmsw1MIDDAYexoMhETsjN05w3gij5U+K7BfGXKwbWZxaSPH/bdXERhr
YM0g2flPuSB2R9GmtFdpb5UBfSnlo86T6ppW+kK731LPFOEOXoihJCdSHuKUzPdfCP0rsy5dACme
wJJvTI1oS9b+1xVcmhPgYG0pI4Hi477UUxkqWBUKxNxhKNQXIK7Q7m5dZ3V688jNsROvEq9LZRcW
DTv4oPCd5M4yhWjfBrlbTs9NlhjPBppkL47RqZfgoG0/stX2YkKeHY3Lpfr7r2YatkkLik8ms83d
r5aEo1eVNjkWYBVZbPXKbe0OGMRUGDmdftODpAgwCJksnw0HO+l0uzsUFYMiVjp0OHS9Qriq8Etd
w6LqKiZSNvpziqgAkw5nluQLYiL/ECLtg4FcwSHvNniCkJvjGyEGRPcCqmkqEJRSF15gZRMeElNh
RHfocmNiN4Pufs9bKmS+WxnmzyQCFLiNrUi8L70xX9NDHrYNcqh6UGi2Dna+KLliotqaIf/T/16A
6HgLhGo9B9S5RNrwAPTB7mGQNKr1iKXEYPqQDwBqURfFfSvW5vYpDvXeCsxIIDoR9gKlO6cVc3Fl
Ojo4zZIDL4CNjRqbGikYMfdi1OAx92aWrGK70m87xQtTtEDG7npALwkJ/DJ2P4t4Hi/sesoVzI7S
BTF8cKWQpUe7vZW6TimqhgLDRa8djDigk6+8p04irr0YRxyI8InBeogiLLMH4SjfK1QSXyMn1Gli
t/Pb4HTGzyitlO+1mlglkj5WXPmDnjke5+6g3OKQq+CvbooaxUAikuZmlGo3q3rsUfgknkGSL1MX
ZHzAuqTK5aLGyXYyEeDZFpEdL36j12hAulUN2R8POXWldLr3vcBvgBeELPZWY3pr+uqgYmalzLC4
7vrY5FDQ0EkEjFdM2CIN+Wzb68Fq8JrK0wUdZ5Rr+UwTTunphm5q/W0sqkJH9LxbkOnq0+mpzxvd
XDmICjzjw1CUq8HrMSwBfds6fgUWvVlBeqHlYGkz4kUdtO3aF3M9vCzYGz6hhk53Oa2bvtzkrJII
IGA9VWsPD8XqaqmRLkKltyzoBwzoy+JRQHF9NaK8PfqsMttaoatMd6ptbVyuprJGWI7kUZ9WtqSr
rTJnyX+mSzexidC11/1ocrVvhgbkxI88C5chIFTDy+AVi4q24EhUR+k3czEyE9VP4BHD9OipQ/OS
mZYJpg8YFCuErO+GAr2qBb3WgapOCFhiEFHG+FXtkVwMythpJVneRYijmONaWp5niEiwn2I/CoXz
jMJHWgVG7Lm39dKONwazya9zImkqZ4zmsl7gOOKJ2ywCKHkuTQpYiI7E2mUYmlUV1hrUZTnyTh88
h0csF5OmyShclu72byYTEMAy5AS7WgMhJqCPG288YII3TZKY98tkzc8irxEqwW3QL6isnImAD2GJ
UndJ0suoBmkyvdk9+Tqknrx6pFxXoGgBnc0rV+zb4rKxhQsOY7FXepaOW8R+jcBwcQ2DvEzxxgWa
pQFR8YnjkzVH1PhwemKO3KOUQA34j//SC98LDAAyLXTpTWTX1dq9q8p8euw61Tsz/YdREa9PDkDZ
SBJLAGbuvj6FGL1Q47QIFEHrQyyb0PQwRVafrMjaOKX1ApboJnUXVCExfZ1NYBlNpN61xXimdnUQ
qIKthjoOFBxmi0bQvPsgml67vdBhMYXGHH54mEKsymrprhsbf6O/nVq2Av0FXAUI0KkL7Q4lzEbk
xJ/SuaB2trWRh7/qzvlr6wLae7K5RA0Vggqra3cU05stp6OjhHNmn22EGZlPSdJFZ3L/I9MGtEZq
uDmUuOgm7o1iT+S4NfWZNhwzvDraZYO9mVQ9dc5kcIcLEpCW7NyB5DmCh2kNOuQOxtyB5bIpssSZ
N2ENJPf0tzmE3fBFsMWkOYi6oITb777QYHVxlyb4t3tokOCWVFK3CRY1W9z1EJZh7VfNNDQIs+BL
4CvpLF4bwxZVMFkilULzzXA5GEM+ntkoR96eXQIekIoO59R+B6WLm9xsR4HESFvaa0iJ7jrTUP45
8/aHcRG3DlER1VGKpAeLRqd5mOiVNH8SCZYGU5w9oisD1b6vmw2NXOuWYqF3r00GNtylBUVOV/oY
74na+upoefrM3OCeRr3eezJyz/YptIu/nwqbfFYDmYMeCeH+7hcKlylt04xmkhdhdaKqPVG4B1vm
9FQcmXB+++/SLXEpSdLuKJnedJhzUrl1cg1LOW8Qt2qea2eW25HtA8QIVyX+kcXXvU1qDZk9ilSr
peFNizoOWDurSJqLPDTLc9/2oAIiOfry4wKcAOh44AMQVhX3eUM24Yzq1xjnmJd08ebnIbHiCx1P
96/DoGX3URglWFjo9qs5ZtZTM5Itn57a36nubl7Dk1D1Ahcg3Vv2v2Bco/odJuDxbLTFkqs5XNS3
OBv6D3KRBNQXnPnOF40o3WtUwYwXTTRpfDXayZwHhdubjyGdmmctqzAALLNB9XO9Gi7n3pnidY5a
5w8EWcGU6hR5r3NvrrvNsgj1Z9YLbFGJW6mqp3VR/HJD0eqrKqooKCbmYj+ffs/Dj0ujBXAjnQZN
0rj3llCf2lOtATYMkJpNV1ztJrrFqf6mwRg5M9Rh/gQvHS1UkifQSyiQ7K5WixIylJaeoQwj0a9a
VV9cv04r89Y1aJxdOPwX2HBhNec8RY6MDNOExipVHuoH+wBgu21m5IEwF5p00b+UKeLXmGt0G8Np
jO96nE0bM2yyl9Mze3hMUT7D0YHvyHml/m4d/lFxRg67YwUhiOouHcDRUFjWK4pe1pcuTBZCiewc
GflQJk9KzaL/SQGDriefdXeCM3IeNTdhUmSZ1jwW7oJJsgbP09g0kTsYl3NkRC0+bYbyEOselEE3
q/NHxysHLMn6PP6aiJBsp6oVVL00cKSPGbLeKwMz0Q6wAUqyl3R+mh9VV7YPMbcLbUArTr7h2OQh
+4kb19cO+jM+jyWNJOywlME3BiXN13VUZdnNFGa24mMH2cDdGuoWSpirFNrKNgHTrEjDzF+KM3fl
RYoftOkT7aIh27QYlSZLNr+1SuvEEtoYDhdTRJjglyTrw9+edmAq2PaycCLdofaDvdbClBQDQ7zJ
lq67odA/QFfAQNmEqbA6vUIOEAeULFyJVuWjoT/gyeP9jxUSQbVy1WQcqGk7+ZdMhxgmNbraC7xJ
mgsy7ggKhaPfhlWGOuDpsQ+uDsbmNCd6oN5H33pvrcD3UiIYlcinwAi7AoEAB0/3jH9lDv/5Y/pf
0Wf19V/nZfc//8W//6gwrkmiuN/71//5kvzAFbT61f+X/Gv/94/t/qX/uas/y8e+/fzsv7zX+39y
5y/y+/89/uq9f9/5F4oGST/fD5/t/PDZDXn/exCeVP7J/98f/sfn79/yNNef//0PzGXKXv62CJee
f/z7R5c///sfRMd/TLj8/f/+4e17wd8L2ur9R/J+8Dc+37uev+z9k8If8F3UbCi0stT+8R/i8/dP
jH9ykcuoAUABX0YWmUpKAvF//8O0/2mBprFBHKCgwv/k/Oyq4feP9H9K6DilIg4AZNbBxf6fN9/5
Rv/vm/1HORRfq6TsO34xy+6Pm4+TiuIkv8imJSw1YffCZRVpQlqUSRzEdQkYoZvTVaR345nF/xv/
sT8MDT+DKUCFlcxqd/XnQsduKkRzFX+C4cHWO/WlsVVF5ZZr2odwqoZnnXrW9WBVteqXfTlO/qh6
2ICmLu71aEs66mvccW/h+Dq65PazNPu29Vy5tkq7eIqzOS+uMwsqNZ4PqnXriZEuMUV2BT/kYUqr
taGPrvAR9FS+FaGmPYo8gbGWYSu4nYUDXikueu8xqaBD0fq21BV+lOl1kyGiE5hd5t5xrKKQ9MdK
+ff3+HP+9y4OOf8kmiC6CTrIi/ZVZeiHlBYwUSpiIc6HqN86i/tols+RxXr7z70P/+dA8sLd+wI7
A+19gSXmnhAdA6Hl+DrXGLrmrm8bqG4KY02U5kNsuepRLDs97P5tzLKWkTs4XJdG/gG0M0qSYTRK
Fc7YTHg1QvhYU+HHcDl0wo2J4zvstt45c94dsPnkqPQPpKaILKruS9w3xHihJ6YQmcjBk0IAyTrL
HWgmc6F/bcA/lH7n2CShmb6saOJW22k261XOZjmTjpr7PS90iQDGIq1EegDXYx9w0RUl3rXFpPi9
XcEigrVhfaE8qk9+YkyN4aPtSN10Bgt960aRmFZmlxdfmiS1kotozD3MyvtBvYEx1APHDdv5NalE
+GA22XCvDJU3X9WthkHlmEmbVxMG8bw1kQevN01rg1ZMl9n40vH/f7HQlbx24tD+OinGKPzCwLWO
i9exPuRpo27UQtNQEm5Ne8aeNJ0f6mikRAl7vIDDDB1/Q9Wro2Q65gj0eFaXficXVZszh4VciX+s
VMhPhoQJ4CiExrE0H9w9K6iOY/k7D1jXU9yH9Gk3L3OozB/1pJ/TD/l9we+PhdYOURv5jgXBdXes
AnarHZFdI2+jIZnh9a4duN3Q3xj4J31Ne1ysIB8oQefo6q2SKfUaNkF7D+d9uWgRfs6J7ZThxjLi
CufpFsFUI01XU2bSwT69kfYOit+zQo2G2hTLSKccsPukLnZSGb6jUTCXitgWqZeNKObg5seBWT/A
jhXV+vSIxyaH+iNMSFkPpAmyFzYMMT4z/Tyi98gee7Byx/0M9aIcv891G5U+hTDEwxs1zi9gS3sq
8rH4BwUGoqtvvdToCUYlnC+bJckKX8DGttCaLcbnhH4jiPRk7PTt6Sfeu8zkHEkjEMSdMHvg2NmD
Fizz2Kehyddkczw0Bup0vmGVbPbTwxycaRKrBTyA9iQyUhRrdz/FPCL4li/gSRYT0Q98cfo1+r6P
jbL0X3OdULWup/7M8X1AQeLd2BM0kvFbkGoUe9/fot6r6EOh+CqASugg4bykW8trJM+hGupvZj0v
iy86JzIAGU75uO0wEeROsY306fT7H5lmqMmSJC1L1bRQd9/fnEdpcFkpvoHqTjDhEruJkyXZnB7l
oBAt31gCrWCL6AaCr3spZGHlYDGtGnzNMqqXuZ1V6yyDNx7ERuhkfhKZ5vdRTPllqIMsRhoKatqY
FfEPqn/JbZW7eMMNUBkgKSNEe/rhjk4BkRu4CWr1dHd3p2Cu8H6LDUydmjzuVxYWg5eEONHfjyIr
ftShobTKy2x3lDpqMQbyWsWPUq3/6lSi8OkzGa+n32U/M2GeJRKHXYOKDd3VvW3uwC7Slol51oy4
2Ch2l22BNRUXYWMst5OdRReGOeBgWTjhvzKGnYThREwi9ytxJxksRVTJ4tvbrzpm0BYqxOi4o82K
PFUVZ4nPelPuU3P2VoirVF8QSVHenFk6ZYo6OgdDPUAjyUeAikR3XtZ+eI7dKe6iRh1MV142IjEC
BLLyVZuCgEwyO31QBpFDSO2jbTcYCI05dXsNHWS4yDR7Wi25019pueBmjZAz7wHynSuyyp20dz2x
w3hG2h40hfcb3mhTI5qYuBHiu612l9n2cB8BAZMt1mW8cXOtbs/sumOLgXtQHmwEUQfXzFROiVEa
GiAwF4nahl7mtYn6+EcJxx8kndGtElzqvkA3nN9OL8Mjpyp6N0Qa1KhkdWpvMXgolBZWRQfcQAF1
lbcYkGpwqlYY2bUJGDsbmDDKNmfOsiOjsgAp2lAw4lTdb0qg2d2O+YRKU6MWia+KJvomxqLR1q0h
QBZYsEupJI3LOfuRg/oNHxVUAcUiPJxxVTD2TpAWPocY7AbV+Xkx3VVKg7G/sO2yuYrKKrSgVaq1
sqYlql2h+G+MV0YxKL/mXrqOiwLewEUzquqvBBRidIENkKsFUYaXbDDQVaUl6s3LB6pBi37hDU0X
onkCFInasdnkIFPDRWy03HWf3MgsRh9n2W640MzBmi87vQAgMBVLVwadYbfVdYcvurWZKwrwnPje
vGrwpnjW3cnA/VLR0aGK88HDE6OiBz6UqT34vTOgfzl5eQzkfcq81p+nwULVsRDn7GIOKDJyJh1J
HmcfSwLC3nVkeEo+WOrCFvb0/jqMhFjDoh4NItkqBrJUDkFaZOoKqzpxg1lide3Nk3rreal5MWco
BrrzUF+mkHdum17V70ZDkGCeXtxH7gvJOAPiQfsSbPPeST7rVtSVI0B/XS3tnzRpBLoKzXimI7WX
48nzFNgmN4Xk0gOz3QtMTK+dZr4+gVdck2rALED7TNjA7PCdTlZuWM03MPAMe+VizhgkmaOeSfeO
vifoHHC3CIXiqLR7nPYiG5J5pvBnp4r2pulzF6RoWp4B5xyLTEml4AQDVeWs2qcskMAVKnkz5YTa
sjdmLiqa/QOiNKFZbGZrQEtjLmrvsjJVfWvpbbJxmyn5qneLd1knGf4WxdyWL3DrgcCr6KB5WmxG
/pye7accnqdscszBqC3qHC/q3oTMnpolfcblitsFdwS0abSi1fS1rkR0u8yeRqE2fZ161T5ztx70
DcELEqbKwJ2RKT3uXev0xjyvivGZhbZiXeR6ZN2V4Kcu1TmyLrwF2VonGe1ftoL4B2TVDrBfKm7b
asDTvIybcwyhw5XB49Al4xaT4fnvx/2j/jlrc6hjikPQqFjtqqhAVRQzqKTT++wApC/fGp1BebhS
0+V43V2AcafXwhF4oU6x3q+NTGCN1s4IjWnNqG8LfDa/ChJ+LNpVOrdtKnC5w/Z0BUeuMjc5vO41
al74rHapVYhgSuMP3VmcLf6OJtVs0z2zZQ+TXZ73d+pJ1w0w9N6tJ7KkqPqe8oAQ1YcJ97T2c1Xp
g8Sasv7M5BzedZR3aU6wJnRw3vudkagwK9zWmZsFqYm7YWnzBEaF8dzMqv2cVJLEjJXEx5kvImd8
N4ah2S8PA1AMaMoeRFgFZbd2goCAj/mzQ+9lQ6OE01nP1DLI5wydGbBeWqCQUkn/NbP0jc4dkT+b
Elgpll2fAWQem3IyaIqdlBfYHXs3b2lUEyAxwoupQu8waiaKUEot2soXyRSeiaeOLUhM4UFWIPWD
hoS9tw2N2KYu4DHpeqkYD4OYoMcZ6dQQbXhq7GUXla4gJywFicRFlISQtYuCrhU+cm7fBnSdphxH
MDPZOvYST2+44aAoBzOoT++8BlvRDYR6XIdmy461i9Pf7sjhhf4vJRiKIzQQ9mUnCiVCUmTg2Z1R
E/dI16UXlTsj14ccxrZqzfyLHg4pKgi6eY72cHiVcVZQ5vhdMmfi9q6yVFtaqhJ0gwYXbGmgE4K9
9GnRY6mrjIlyj2N6d9OmkWV9qoZYnqZRS9vV6dc/koHyEAD0aWGSH3HX7B4ms5WFUz3C8BjMMnmi
52tRbYkcuAnWs9u13cW4uKQKqtGvMVAa32rw3bjhanP63IhuClILxfCLsEYA6/STHZkdC98hSmSo
x4DS2ltUyVyruR1FWJhF2vJtEHR2N12la1+SUemWrai9NlpPSTNeht5sJJc1yUX9fPoZjhzokidB
5Zom+CExZVZCVEKdJKJybTY+CwSngzk6l48c2ay2LnvI4I8cuQx3P0Hp4o7jokPqC8eLat+i7x4Q
ZjqFr1T2dCZ6OToYURQVB8iJGAPuDVbYXk+XkRZkNVZolabuO27bbwJq/MtfTx4FTmYN2j13tLf3
ATO0rS0tkjsLJbTLGNgszjx5cqb4fEDr5zZEbBcCHWVD2n772Y2TJ+NsIrRLJG4nflsvAkvrsTMu
k6TqvtuITOqXOA95qznXcgkBTms/UqKfuhgGKKd9/u4OGvU0+N6/iiTCOUq1kyHglxnS905P0AJC
Ae7x7yeHegcodp4YjJVc/X+EClQVLXfGndjPAYuuk96bfWga5pnDTX7MvXuJKiH1QjCSAMWsvcgs
LxrKHhGjKLTEg05yLRO9056NKnZuiGO7MzeBLq/y/QEpmvEZpBEh8Pnd12riTOkIhhWfPKD066lR
XnUdSxFj6YZt1E6Rn2BjcEM/MAuiHOnDHtmt1E+wtl7VWbJcDgLsspW5xYXdudGmcVvd90iPLyvF
uDG9HnHvtO/aM8H2kX1uAxUBCslaBR68t1T1pZq02gkVvyJZIi1tkwtlVv8WgihXKl1S7hjJRoEX
vzs5cd8qg5WT2wJxtK7axYpBZrf9+vTKOrbBLch6yKpSuz240BYclk2BJCjGA6G3aicben/tGVKq
oMAS8+8HQ7JJSi7Q4cOyfPeVpsVSizafFb/Gz/AmwTn8suqoJZlV5J0J9o99I7Y4qnccKFwMe98I
0SOwSYDi/cVyUTvX2u4y7wvz/vQLHYkfwbeARYX58bs5s/tCGQaCLRRbFnDi9AGhfruplj4Oyu5h
6lDZG5O/FVqCFQfmD91YgBO/heR3R7Tgy9ZgF5HnI6H1M3Oq76xemc6s8MNVAUwIYRigtr+T1r3z
RtPgRcwdN9k4oGapKk6Ia+CiOWvNiaPt6Tk8/FLSD4qmikR4c8PsHQJDipCXArQikFDnFZCYxo8A
ep85245EnVTwMKqjvspihx+wO3HZjApDFUq/lbFTfrQoTPqQcqIrvEzFxZCaid+lefugZlF6K4q4
ubZStGYoN0MNiTBiylIbOHc7/MhE6T1O4CW+mPqSvnRqGZ6DXB+ZfiCeNOWhn8oGx16ol4+VkRQe
y6rDaMJv0PeEU9ILj3ZsqH87Pf2HS5hqAVpuSIoRkQP2250X0wqpiWhUSDrVgQ1d0umbFbsISqOd
5NXXRo+JK3rLPz3skUhyd9y9d4STMUwVopkBjoHh2mqN97SuUU5FE33luIX1lNMT3aaIMkNj6O07
b8zei8xboE1AAdmMPdzYORPV++nn4p7jhXcvJR5MtpbIUIA+7LNxC3umpewh0WurcVPfd/OiKM9q
veT5FbotVvq4lCM+IHoUab8w/EzaoE1CG/AgPkT1vVWPJSp0raLelnadW5s0HlCpoIrrPtLms80L
PnzubJMo0l9Sq50RNXCmlm71iGwckbFnrT1QgXNQqYum+4QlseG7dZgqgYuaOCF057XZ1Yg+mbWi
nYVYPMhB2CTWsmjpqp8yg+RA2OpnZ1XWw+CRVwWLEMM9RapU98uoLX+MlZZ01/1gSV9FqzYzTDOM
yQp4yhnfSMHyvskdKp7ctbJx21c65iogQuZXw4aOuPZaDRfjKFxgYGNIWF9TO2zmADA9qj/Zkokf
k46ZF/yfYWr5i551A7ilt3GO6WdiJqgE96BUxGer5uBKuqlvZjTd1aFbR20WOv48humwVoeBsEqt
uvnVIlh4CLWh9MXkGM3WiM0+4lCqzDroO0OfAYuN3r3QoPut46aqjKAbifk1VyC76tYk077aj6gT
V6VufHPwyfzZdXWuryZrNK+icKyQJ7PGcVvWJa62mlo7PjXCltADL0oge12//GiMoX61ofckaWtg
x12HOpyXiVRQJ2L1W2Fgk60VhlNsrDJFElVP294EWNCanq9pofsAwZVaKlzuWmwTNzbxQUB03djG
bZI/FJCc3zqAGm/TXNwbzZBetondams3LNrPptO1H9nYVK+hpyxfkb6rMkhvvfXTFROwWdS90+a2
pqNQrEodompgKmPVXYUGqWNQ6HZBgzyK+idtHJzez51OeykxGeLeLx3WjpPW3hSg8F9ruGCJ7Dq0
RwukD+KWud9q0OkwDRXzva2Fyrva2jNYDc1VXvtkdn+kdWvCn3Oj+NEoZdd7njq46WooTDswM+F8
n0vXaRFwqZavjl1ukYIHti96eynXapIUb02TI+KahWk5Bo4b9ZrPSo/Ap1t2+AiTU9dxZ4m0G4Gt
Qe6nk9rfjnOSf2RpIW5z0+k/snau0ktHaOllAw/QX8rJZn1qWvdYpWms+U2bJJZPPXbmQDcm7RrW
UuusLXvQsRE2qjre2Nqk2uvYU5Glt0GCVGjbhEDXMVCOS9/sE3CQoqnDd3NaFASKsTqZg2jBFD1g
/RUIhdTxdkKFy/Y9Z7EerVGJelQEnZZqqiNQCTYnt8236ZCOP8suBTHSdBpsw1pFiK3SSsogFLrq
l7xIy2qVNx38b4VG5cfg4E+IH2TSDkGN6vQSdAXyBVvMcbGsqQWiNesJAHZxnagNvhiNB/r1Qhmt
TO7DGYONtqsSv9Bm43oO6axLsNj4K9Oc8kkbyDfh/1liCJDoEVfg4R1nteixgHMoiuSz8jSBZYqq
hG92GVU3JXxnAVQq9L6rVTm+meDEOSIWCt4+1S1IQNTWYEknpHtWoHpDcafkRWUGCmXIJxUs9Nsg
yxQDckEdQImywgWj1/N4FeM//KI2AuPdMba6u0WzZpiVi6V/c8Y4/JpwaiOO3SXDAwWB5d6boxye
JTCR2U+axZi3QBS4sWEJmeNV45pJzSdvNfwEtdK7K7sq/9F3WjyuRLqItVWnEPiiRBH3S5tYH82Y
d3eqgFni1+aofohmyB2pO5SpVMal6HPHTYVTbZL9GlpLfZ1TVcfy2Oyie9BcWHYqidXZmOAIiymu
XXXxq2qxzZVOX+ZBoMRcB9o0TmmAzoFzheJe367MxoQoOfShvbLMsRHXoTIU00pNk/wpMkTjbqly
mU+a3nPq2U2WPqhuE3+QslFED0PTfQfLlL0m89A/mvo4LReolOoQGx1Km5Iz37+i/Bz+Pn4KTnUO
itbB/dtHixxfRtdQwl8VVLpXCH9G9mgbS/7G4e25NyoSe/gi1XX1o7fDLL7Au6EBiyhmZPZ7O392
c0TXNyHbdPpqRwmujzMIN/1OG8uy2+Afj4pBoxoIaML0Rv4uneiC+KBJihtMTtsbDAXdGxFNCup1
UQMovtVMqL5LKaWxlSJF7xOIFjzDpBr0d+rBJT6SqYiuwzbriqsh1dHiD9GZXKVeot32ObRPv7eM
TrvQMbngqDDC7K4bgIqtQBKBCcMlyez9mNpkCniIo3MFwcL5MmCfYfsAjye6q8oMzRlJfxRUJzpI
j0XThA/0QUODl0bfZBO7vVatndaIn4W7tPo2BL3Tpgiz5bzmVSTYa7PS0s/kSEMycnCTGsvrAdGr
VcXqmy8id1FuO9uL4yAaSvujiZ2i52d6c6fVPP5aG+L4wupjSmouKwZDvUlren+J20VsVbRWHjIU
eJINx0BCBOGUSCQVjTHm/pg74Y+IA/ZlIXH/aSrO/2bvPJLkRtI9f5dZj5cBDr1FAKFTZzKZ3MAo
oTXgEHeaU8zF5oeqee8VyXqk1W4WY23WC3aTEQHh/vlfkkZbY2KHdrQneT/Yss52JpXLMmRbam2/
gl2izt4rENX1gyWQsazW6h7KyXTfS2f7NcJm4/DhLZz7WdfhYmctKvjjqk2IZYgcCp1xyoqg0UR9
Fy+ml+7S2Rq0A82QU3wcdeW9V9Id01PWdvONyyNA83BS1N5tUellUMqh9Ohn2gRDvVWZdzheF3qb
MV9Ofoz+jY6mRlttP8/XkZg83XJLPLNDG+1bU6SZ7ySAnkSeucV4jVLH+2J1zvQGimlSpp1FzpPn
rpmiXzwr8Ge2LeWphlVIlA5ezxOtTPKfdGsyPi5zwV6ZMOcJctBnjUJ1Z7Z0PxMuS200erIJbC+T
t3Y/enciG4bHJkqSW5sE07sk0Z3lXBE6/CwXg0yL0tDnx67qvNifVWaSHKHQMe6ypV8+MPC5jd+Q
YJIFkTaxSWh6mitctvNCBpKl+od4KeRbTgM4q9S65GaQj7ZzW9AnsPPMcYLNTrQAu4L3Lett8XGU
cJrauiQW2keqtnY6myYZmlVc7WXKkLQ3jEWnYLebqKORAnELzgm5d+Cm20e71+YssAap4kfej4Sc
sCGO6l1tsRL5eSzct2nJk+JMuUVVXAp6ARXpmOOSXcgH6NCpFFrRUXZQZPkpJ2/iZiTuSd81Tjta
O8EQ0foSdUF3Y5ELReVBW+Zl2FoFVVzt2FbDQYpldA+OrNLmPLtZLsEBsy7ei0izsoOnOhPR07gM
lKSP80vRieyJIh2PDhz4BJq9e2FavkMwzotWk8FMrYul6JLScxLF28GL83C2snwJRuXlryiisGBH
Xq29s0onfrbquZRniUvpXM+OvgZW3tAzn3uowAcelfvOyZMO1ambHSlAm7KzS9vmTQVMBk1FRE7h
o9gYq2AiLHbw1ewUY9jbvbNJ0FoPxUy6zscqdxnRDG/muV4s4VzzWdPL0CmooLsWNT28PsPUyLyS
CC/eTdRjPeqlM7n7mrn4i1JD7OzXuYgL+mMsWR3laKFjrmo3+aacLOK7MZ3c0Jmh3VqRXLcPR8gQ
JJMrP7Ndzu94mayZJrqleKiNyQIbacr7Rk+S6NTIqHvTGq+6Q5udR2GpTe2hnlSOboGKtNHvG13N
u5hpPuzGGBYdPgCriDkOamc12lJeu3UUcbhqkd6FzTDTSmjXWR+YE1OAry2WXPdFvzj9vrPLHHcX
mjSLN2zMWZLwYozUEyxM/01UzbsOFM62/HwsWPbNKVnfoZVvby2U68YxWResjCSt5+VDPiV5E7pa
ESlSP1Xb+pHeElOBjMFciONe+Pv/M167nDRB1Dy1xTTlMxUSojQoOphgXHr5G4TzHyhnIA2SozZH
AbKWH33EeYG3TcmJPWCxGlTIw5cxMTnbLQlCKVePuA6uBeA8aZ/6buzOiab6c9HM0VfbnpN/j+oQ
0qg5JqTjJgndyK2/oci0XmhVV3YxpKZMDo3I+69OXkU46k06HX5zjv6nU/Tm14YIwaT+o7zDMiLG
aWPgh3MU8wkt74Opz/pvlZCWD+0tf3Nu/wfZGq1bmyYModQm0f0BLiWQR+aNCYxk2tDEnPQqNkqx
evTFFfOXKKFxy7YqlkC9bF9y4TZ37eKZ4WhJRWL9ir09ibym9QtBB0tO/pD5myvyT0ALkWgbnIsc
hTyW768+Ek2ttnvCxBZaaxBQJRxIvTlrSP5wxT1dP9purOrlN0/gz4QlilFCaElt+Ssm5vtPdWJ2
R94oPtWox4uYdSIL8iEj4pCE833vYM1LXWNcd209/y7d6ufP5uHfdKqORqUT9MX3ny2pBsjdis/u
1mw51/nkHukS6t96WX1kDI7u5xJwoBfiX1ssLGKJ0XfAkEFqwwt+/8FzKmhEmiwGGTGNZ8475dnQ
ojZcAT0Tv1qK95Dh2W+u9Hb/vseNkL6iwIGaRZiKDfz7DxWd7hXr+qcGODPOmFg4GawMP7WVJlf+
h99WIPyMErKwUNEEHY1SApTlhw/U0nFuG6SQvajrfT1gNIxNWmPXmRmTPc2O9MCZTXZKl/O3yYGk
5UyDlDN59LS22q+IdM/6PKJNMlMv2U3SZCr+t8sAkmhQV6B44Go8699/xylTbpPIOWYIaWx/ygHI
tfqaZMZea/Uvv/6s7a7+cAN4yLYHfdMR/lRHPQmtKOfKQQKl6vpKUVgnjpkpPGq+E/K7doNnxq/j
OosY8IhIFZ8ECBIKf/0lfjbaAN/g/4DApMWI48QPHAfaOsuON0mJjJahPNdytd1dl6TmU6l306No
W/3DHKm1CCq2HYJNDclghbfC/SKE5v0uDfgfcFYXkyRUAe2ziJn/rDP726KfGq5o/rQsqKyTYVus
JhYgBoxmzd2HMqkBtcukOcR16/pZSyFSMRrtvh0jdeyyTL0p8L9wbPoo+PWF+vl12b4XlBMiKBwt
P2qsOzl7xjLwZGRFWQTziqTBofc4jGNXHIu1/Z3e8OfFCEkrPMOW6rGprX64L4NQWsuDCFdeTe7r
Aj3lp8PQ50wP25EgXpiusxx40aBM79/mIXASQemDM4AnYqMOt4vxt5tgj1lmNNGCtHVaukNH0jZp
+zSF/OtLypPHC4cpBqvkT8o6285WfZMaJuZqPudIqO87Kvz21Fb0J7ewl985cH5egTYaj8APKDBQ
nB+5gxxcQgiLLW1su/jOIjopqLLK2ZkDIrNf/7Z/+ChMwgYOz83DhmX/+yuoStnpAwnWiIDGNViH
fisTBhFc22j+DSH1DxoBPoGHhfn2z0i37bv87W7FDl4zlWhs0nNSXuyxal4x8hQNXGJFrr6K58mP
aIi9lp7QjtMqv0mV1gGiSm3XDADGo0NUlNkhqmxHsYZANNHeHk3M5UC005lKid+lGP/j5ZEGeTVs
tJgjfhjtlDej/Yx5mwCrsq8wRuqi15O+JwdqPf36Tvy8okBGc69pK2Opc5gkv788Cn9cTtpdsoOc
1sq7jiQIl1Sxdv6SJVTJY09TxRsNqxlpibNJWhrZW4n62JI0MITd2rXlzi1RgQUGlIV8aBIv9o6/
/o5/CiK+2wuQSRAwSawaAyh2rR++ozFofVRoa7JboQOX1zidifqasG94uwK4eg5ioZbiYOtVMh2G
WZKxgYCoRyKcO1Ew09A1Y0u3O6gKlvh927Q1Lj+SYybGyRrxOMyPuCWWVXZ7lbcDrUdmlEpfYkhq
/JkYmulcWkZ3M5Zpn9MiEs9hH2vJfBJjpME5iHxebvtZjvI3L8qfJPoPPx1z0MZ5cwVIV/xhrYmi
kuNqHTF1MdYdJtGKOSg0N/8A9mDUweqONAoAGDp5kC9m0ezZU7fOPeyMNxh75oVcrZqWY9qhnad+
dDLjQwG/8GSk2fKZ2mXQwswz13pnD9x6n+lr/JCVtQRioBmYhKg5TXrYxDR5+vVN3VboH38Y6+gW
s8h/iJ7+/rlraW/ImTeTndA46FFQ6uyabpl+o4X8+SCxNeURSkkEgssUufnM//72c6XcVKf7bZeN
UXPNytGbD3219Al9CGZ3SFdXrC9LF1Vg22lVHjs3Iy4hHZs6UA2M5i6hWl0E8TzgxAbpiGSo3Dlb
f6Nk+vlqYHpDIAtPSZgIrZTff00bbFufofF2MDfzIR576C0OeOG/vea86CyDLq6u7U364WECE7Ey
XlZApMSJAcERDOzUSofhb57a7aJ+f29RhWz5blvE+XZg+f7XCP5c9sTP7qamSQKq5nSfmJA5XMqh
qg9ZPBNg3unUjfWz2Z87K82t/a9/6U/zATYBrieWbMRPNEz98HRNWqWMduUbmLIW+96kl8HBaXaF
nY0VEN5AsbLQvYOEF7z/9UdvF/HHH+9tKRh8Kj7nHy0CxO13I23e8KlTu+4mnCc3WwfAI4uO/kBq
SLn79ef9w6OznULJSCFkiOP5Dxc74i1HTgvYMjS5dpoL88uCx/43d/RPJd33v2ozbXMS2ryZ20T+
/S2NOAkPxaII7LNL6zV3O9zlibch+x1TQxJmfR7nQU+/iEIwOla0sGMdXRqUYBPYEgKM2lB3ddqP
n4WpF4NvQiBenNGsxyPMQvGKmmT+FIlkZB2oe1D1Xk7rI/o1eVs4zuDs5ZQ6lKOvtdH74M7OB7J+
PBGOORXmwco7ZfPyCPLQW60vQdsspx7v6qUhY4HATg2OvxLiiYrZLPrqFkarjrhm7HhfTrPhhfCw
ES5eVMJFkAtEAcFg0lEUAjyXZuDlcWzu2ehnoifZqV5lhK866JpGPnAmmernGvhnucwyX1GZz2po
Q2TXM8eUfi50v2oGqqVyFffvV+RYepAQUzoHWZJgME1tcPvDkK8eE8Vq1HdCRM5ACCU9BEHPy/IQ
I7QyKKgdms8e9pfomEisMG8NVPPJcpqBavEkWbu/Vov/n3fyP/4EL/4zXOKnvJOwL2ommPGHyJNt
i/or8kTKP1CV8C5saAgJ01sc0v+NPLH/cHnrMQOwWevABryt/xF54v1hU1LAnyGVR1S8iZr/I/LE
+YMJh7Cj7eTP32Fh/iH54q8cmn+OPOEv/rAm8IWIpOAr4BdnxOY7fv+29v2Sd0XRKHo30MC+RQnH
Z/wJiAhCofQ13zUM4D1si52mTBZW8cXNImK4RzAGNdbHKc2Xbrd4kd7jW5DuAUY8+7CotDpFk2zf
6mkYUXPq3ns6XmYiI3tj12nrs9VYtV9ay4gGpCmfV9FZh4lxFrzKoe6IEvqLMvPk/eSo9ZFQuaCC
PLkS7iSOtILN8G+q+izNJQ2malbvGtVbvkv30gMlSuLaZGikfdfp273lTOVRakuyW1q7O1Nr+qnT
3il+Qx5/KBJnn2bm5ymr7j0yEs13DXPUA2aoNrSMUp2ImdvZ42R+aWKjfDL7dL6btDEdAyLrh1un
0a1PMUDvI5P/+uDQIfIe7D0nJ9SV5QEgbDnCWNqQI7F98hSJwpnGbMmAPZwbwyVKwpv8ahbOThsz
9xjVKHJaSnL2XYwYwRvr9jiBZ733lDRvEZfrO9UEPYmwBwXWuAct13xAovW2WrOX0WlIeBFtXKgQ
DdN8NThvXkoWx32t8iEYQXuvhChGh8guCLixPuu5NQbDpM/3lWPNN8ooq2uUS30XmTAqtZneu0aj
B4OhzXsNKdIDPQXvJPXxxGJp7mUse35CQZuxHfcU2UfdHDR6f7bpjwq0zvwiXH522lkwRXb1LCxh
3XhJ0/ljPcwHJtjqOksodcvI4tdp3VLgbavbtXZvv2Sp9UYSlHUvKILbidYxrjXSx0OUprM/Yb0g
DqPqzQPo/ucoa9g7ltI45tYqzjIpo9DojPrjWL4DeeX4Den1YItR3kzGAGHqDd8aT6JHLZpRvyuJ
ngkqux5uZr5XKNqxD+xq1S5EzCo4fHMoHt3NOzkrVR6dPK4OJEhBqG4xwmqYh3c6Rqt3s+LCqXzR
Xo1+fWEbURfNKeOLqnoKdVAJ7aUlpiAmmbxpMvQYrdR2hPDTuGd1AxqqWU7naKrl3kbj9KHhkH3o
KWYOCJ/QbtaknUNjSNeDqlsZmhDcd1nttjfwiBklbG1G4rHI5jcSh2E99IIdrXLgP9UyU2Q9LK8a
fwWMEAHaiamm9HuqjY5gVc6xoP1np1rLueu8mTzt7RzxrqLTdZd3E/X1brmEEkkIs610zqMn7J1o
1iZEVBO9lHjzodr75SKVbPe58LrPA6oOf2ig0cAH9Bfac7pTFKWa7pNzUp27otFPutYZe5CXt8kZ
/sw5Ima3YI4t4uxxJklH+RrSli88PR/Jmc79HnjznEx1HWyeKD9bCGnSJmqRe1KZD4lJQ1Gv1dRr
r/YHvCibiGwRXggip/OKZMm+hBq6wPV5p8lC0mE5bQlTsNpIcEyHFSgXpHIka39XTU33VKapOmsO
KZoJNRuhTJW6EP5ZXiKCd1t/0r1nO5vaC9FyBFEgveIyIR3w7UgK5OkIkGXdyGM1jeZHCuCBn4xq
w/3jjhaPvtlbSdFeXDIMnkQqZRgX5hV9+Q124vSNMfmxr/M3wQwUNnUubx1TNNckiZOTyOOndVmX
sLHtuwTR0A5xVeUXvNK+ZD7x50mNQQExhkPEHYJuISBCiCnm+9TcwXrKr9gP3Z0Wm84nM1+Wl7mf
U80v6dOr+j5f/U5DYhFhvM7GifMtG9G1Kz2Td2KIGXwWVt+6IYdisbV7ZqRPqTyapujDxZF7MZof
YoF7u0y2rGTbN3JaWpr2Ey2CZr0vk+m6ECF5xFVJJkUlUvEomWfuDHdBs9IYp1ygzHE8znmqG6Fz
4oE8WdWESQdppvCmnTp0Ar7XT68it7JQ00ocgnCgWOksH+Pcrouze/S1HFAdERgyVxe6AKvTaCOk
H4cKF/jaP5luekd4CK4NS8kQ1Xh5O+ZC3U9jGr9q0dCEoxQfiBkd/Dm23HvOzgasZRWmKnpfWc6p
ldNw7BbpnSfTO8IMnDVLDk/Omu118jIPYnJOztDuh1hoFwetwh4YcGlCLbbTIF7aeo/n5cw8+Y2Y
nHtL5nnIeBxhDo8/avh7QqFP+m2Wts3ZtNM2cEprJFvcXT8PioAut+c9zeyGITNBN21b+VXk2pCA
PkOalgy+Vrs034Ci3pJGxRxhSvksKuh0rUAwOFA1kwLRIFXTk6OCPTiuUlhvqZ3SZ90kTig24Q3i
pItqYjesIwXDPbJWzamyzjVb+SlznXYfr3l7dcl6n5duOTslElhDf+Al2+t2MtEZkObYF9ZbHcL9
bixoo7NJ1AhrqchlXInC8WGp+r2r3OIwK8IG93aDXi8t6uSbpyL1goehORbmNB2c1dBu66n4UPfS
OMRa7JzsfjJOpLN+g1QraKzwOjAYr3af8iYi0BPSZte3aXwRbi8O/eD05M47HD4iEVmP7WqZt7E3
NveAqo4fD9VyWNBEP1pDrh2m0rPP4zpENyUFPvu2xRi/LkV9SZjeTyKF2p2nfvDLLkMlrBK5s+pp
2i9Lxm43rOkIF0lu6QsNK1ntu27TfzXdZcXquLQy6Npp2VEVsX7KqZX3HTGYZ29TwhWVGIh+Hcd7
PAQpSPUyfalgVHM4TTO+ZFoR35Rb7LqNMzae1NWR5FyapX2E1NH2RaG1J43D1J5kocDMkierqc0v
sEBcWLbsU4Ee66qMgY6A3pzDSKt0v+PiU8lVkLivIQe7m7PFOrYMWUEipHtUhRt/6MXKqOee6Obk
6LJckMWgfBN7uyUsi8ppo7HaXa5F5zwdT21WHTsvu4yulLt2ZfGehIFwKituLBDwNF6Mc60aE2HR
3KMMNoIUmv9auyWIW18d8nE+r17UPCzKdh7GyC731HjUe/iVz4J8maiZfTIZfDCr+2W4pCjjiAc5
GM0mZY3f0EUaobUFpqQVSWIzekmxXJA2ZbuaB/kwWt2rnq836KbQKpYoELSu95ep263dsANG++jl
i9yJXIkD4AT/NmWOGtFOwjwVy1oFoMhB63mfExp+giTjIeYd2aclc5/oiH9I3JjD5vSpFR+GpkpS
3lEd2RNbGQ6nrvQ7b3mk3+bRjbq9PXMl5143aDUwr9mYv6gY+axd1M/0ERh8FlNXXF/cpWgOaXXn
LQlq0dU69DGw/lKXHcJwjnXDoiH+jdWXTpdTYExDgz20QthftJQ8uEHsMIMj8y9PQkafa+W9s+wz
rvObktHbJ+ckCwF1Hzt0iPQqXow2w/TGdY6KweClYaGBS/OnQifTyUD21Xik9C14cc1Yf86Fc9Qz
Mt3IDl3uomT4kkzzZU4GBdRY2uHkJO8G00DQM34wqvqpHoovaLS/UYEUohI8JhVS1QYnbZduiq18
IX3VSh+iCFXqShrwVWh2szcUw++oxitGSC/QNZo2YrlPRttELzOmYT8xXxfcfN/OLffJ435zIlC7
xjbyfaxeE4PwgUbX23frEu9Vkt7GFhFRM949pybtrDaKl6puS39p2nexI0GxA0VxL1KdklLqGKGW
Hp+oAqnPepvNd2KNJ473LJ2I5rzmkxiMZ7VWAi2wnl4FbzM847npuU0zjpKufW6sFNnd4KLWSy0c
9UV2S0NtdxZ6ZR2XJCbSnyfPe9+01Fz2pZDfijWzPhTE96Gv2yWUizDxc1PrIWyJv/FJYwdDaG5z
HkXOFzMQWoGjpUqo4mAHcLqvyoDup0az2NUtTzqQ395onTVcKBFkgKvE7dSB6hF89IlfdwbavykV
en3H7tWdpnL3hSA4YlEQw906nRUxGBG33gr01Tn/bNC5HSKdcuxf9ayfdo6n7kp91PfJWtQHwA1x
IeQAim/1iPLzYvvFzTVEy7bdHGTt0LPdPC7GzNfG4D64gaXT7JZhf5A4j7LhI8ZLMBk3mLiFq2Yv
V3dq/H4ZdphabusoPTcgZq4fV+m5d9MDsNPb0g31HeJ4pIm5go/fVqdF5ft8isNhcm9TvKiXHq3t
PulaHTOPafvWNAG9GPOe9+5mccYPuaZI00BL1ROk4c90l51UVgzHfp2y09i692wD0hdrdBmmoQ4L
WJBXM9rCB9vpazVmMyeemPDMITqTDM+w34nJn2I0cyUSyAPejpsk7R+Htsj2nCRtXufG5D1J3xcK
+8FaIoUs7S66U9pgv+8X0u4iltTAEWYf0gr1qUhT8vmMmN9V0E3pAU9RLfJsFuW7SsO1QMD7N6V7
T7LOH9kRg4rODMStzolSDYqSpa29FDznPkEOvMfFQtfWVLLxmh5hbhPfE+O04U/D+lBOKLudqvhI
DRqUTrKIAE8UQwTV8gj4V/kZj+Gh4iQ/pJj1p8o6YI06V3ldBIL60DB2mziMraZ8hXsLiSHWz71l
obAbG3Zil8U1c95J/BtbXc45r91dW3jXRKJAJ2B5PjU6onZnZWFdE/GoFjtB0GHdFK4TsoBFG5Ro
+0thpeEQOW9YRXT2G7u46WrSG1UqPw9yfMdwdDeWWnTvrOuDtFKyUs03mbVmUFRMQKUlA9eNIiaT
TD8kuvZq5o7rF2bFbO5SmtB2BPznXf0O+QzYYpJoN4adbtJ+WRwYO5uvblou595oJy7iuHCoKwgZ
sqzxC043fBS8pvhae69wT+QWZu9r1x1uLAfDq9NC4fmg6zzxzeJ8rMoVQbFtKvIPirw4y6yM3otV
Ga8rylHfslNxSbNswgpoTUFGMv1mM1oPS1J6p65bmxc58o5FZW+MPIZzjrbUYchclI7IPltIcfJA
Zkuawc396KXvk2wAGFhZpdH54xbhv5fl1m6NZV/jrn9uyvHzOPflieKg8tzW0trljSvBHRmPK6G6
nRtLAn0Sp76K1DRPmMmcwBlq50FqVDVpea2dWPXS58qyqe9pNXHrrQs7L2ht61sUetwOhqyoDdLE
xynKh4dx8KrdYA7WN1Fy7svXRb/xMm9+bvu4OmpxgZjMstYK+m1ecYpk7WuqZu1I501+4mVUd7xQ
kpz5pdy0+Ho5+fSnRU+6FQmMrgQ3hzZ68keyLrIPY29rnL4662glMuMp68Vj7bXrxeU4sJM95/qu
qazQKM2ZvSVy96R9awf4HwH/mRZ7IH7an5pmTR48WTA8djYNIrNeXwpB+EFP/uIn7JvORR9778xV
xCyQOKSwmr3iQ1dKbXxlGEU4tivb+FyZFMc07oLmHMEa6G8s5/3kGd0eItK9ENTrartSERzTCydd
/WR2xt1g5fqdmzRtqBwXIVAV9epSpJb9Zi+ldtPFdDYtyioCp81boq/hqrpS70+ymh32ozzaY4zL
Xmwz/tiC3z3MzvLREiCAtemIQ+sl3cmKyEVHsYs0NWG5yvFSbbfQDMlRY/qrAzseg9Yob0omFLqI
gOmi9VTXxN2SvyhLjvj2us+RWA9W8kwYGBKlnGzzedS/WKPjnhn0CbtzrPWYitY9Wk3THIgE0E7k
xhhvVUt+VYXSSavQ1YvYYLIETxP3VZ8M3s6cy+QstD49dsL0Ptda3aCR7ii1GxeyQWo5HuwuaZIQ
QZB8cZfBeqqc9WtGDde5cohZrqrYeFw1wCQFQgMh08X3IgJiYLcXyGXc7tg6s0IEP7UPBM47r6wu
xatHvfhznETOLSxqcqDL0niMxpg1oNAF4CVMwWlN9eJd1dq30ozhQIa5mtagnKLpKS9MJjpXhxxg
vJJztbPSrLzV58Z4pZxLv5ndtiRaI940xnWUaSezavW72TAnJzTjJb/mNQ1XOxRP2cFxlvo+1ub6
0QS1ARawivGNOhSxcZZW/H5i29rcBIAIiZ1Rc2O5QtOBmYxYhoYd08lAFO5fWrB/xQ78Muf8u3z0
/zY3/f/JNHT4zP+eHTiOmCr/9/9C0fpXtvpfAer8lf/kBtAkUShBJhAnob/Hodt/ECDInyNcQjxH
+Pl/cQPuH4gNKVggnZKDJ3rD/+IGLLgBh3gWSD6ksA724X/DDXh/Kgb+xuTBDRCDSffFlrVLVPmP
ieg12u2x8rx217viA3IbvS2ekmhlCqoL62hIDDpI3bS922NYktGtshLt6JQUrWVOYuypdmSjQJwe
ZHn5EuHJ2VNvivTWycgsmSbNj6ra2EORTyHKbOOmMeRwJMbs41amdc9U0JztlcayoWbEswr7bZms
L8o5lGP0setlAQzljhfCntd76JIWSX5k7GRXJReZChE2aa/jc3Jn74yCJr6f4xrpO4PhgS6FE4cb
0BLdureE9wE0EddXs5JNMF+FPgOZyUEcEpuY42jUxV4JYdzM9laNJ9oOR1m11kHkRg5H7qg8JFqf
P85MfPNu9DKX1aBuQw2VWdgijgIadqOjYWWmDniZIv7viA2RAQEi2nMjZElKYC2eGxf3N8h6y74g
Oa/kMCN+kVIt6Kcsf0d37Jh0XScu/LkdtfXUOJ54Hvl/bJezGSYMDokRjtpgaWE1rxHHDDIeLqlI
9ICuLD3Z6RpHRSeGkFyWdCqDuLfY0kRS1e+9BAesU4swgQn9sOYzzguK8nocr4B7vq2c/MmMgYqI
m1mx644uhglOEbEXCn4ohbVRKq6kjPR+pIoSeGNN0zAauHVmagO4YoRk6R71FetQ4+r0oYyOfAWe
HkkcXGhVy9vlODfFZ2MxvtbFihV1tZmszeUbanoOGYkY2x1+zvZmWteL3jzo8ZE0WPZLgECONwXO
nXyosOmMFMU6ybi8X/Skv8xoXj6KUbuQ3u2vBBLTDNobhxU0q3QX82mJ6+rERvy5bZuDEOJtdtaT
dKJPdR7f5d16qBgsSp3DsefwA4qBu4ps8H6k0Odrn3D87Oq128QJ5c6OE5M6Qo35v9CDbWLGTKou
MgPfGvXSu4cqDlxMirPVhUt09GCqr3FjlAdXF21QWd0nQt2Oa2VoH2dPmKhRki4GOJbEW6VKq07o
KTz8RrjX/GKUyztGYP45Q8vF3pNVcSXgoAu1vH3o2wK34tS4z0vblw/zQrZLpbAm6moSR2oo1a3X
kR6EVsBAQOyQXmEnyyWvOD3M8YFMC3nCiBWHmUyB5WmPecHUxo5rDel1bFAxdq0WgcEV8YlTsPte
idq4mVSNOzYbYRS1oXnJqu7NoYjRnxto8N0AJe2PoDoBPcti1+YD+1b2vplKzrKcxg5eBlYBFJ3u
SEB9UYjGbjEwxadR4hnKN+NLjfTKn4EHrk6rPi8FmdP+0vG9ogyOb1w0lopeUy5jC0dIdF7+kHam
7xVasktrXQtkUds3OBTiR+au+Wr1aPmIzayueeLZb+SLPeFUdegXz57SpDqLxtD8GOnlzvAql/VD
JY/T5l139KY6oSWAZ/E40PGr82Hxoc/QAt6sRpIGxuzYF3ec2ptyi7Txnmpw9DAz7Z5KNtycZv7N
WjnsSkFiVK6ktrfcuL6LWu06apN9QOo8n4zVcR5TOGF/W6bP4Bcmz6AZh1ZeOjft0Bd+arPOxgJL
Yx5OE4VVyj0Cvt94enpo3epApy8rhK1ObmXcRAPvWz/BnXoGySWkmeIJ9csRKzP5VSqonORqNQ+J
MEdQ9i7k3JWHdIw7u9nN7Wu0gViL/rV1kTrzc85q6cqdV01xAAjbUL0Zt77W249lU6YPXrVatGly
iGmi/8PemWzHjazd9V3+Oe4K9MDAkwSQHZnsKZKaYFHNRaAP9M3T/xssL7vEKpd8Pfa4SoIyE0BE
nG+fc7x1PzsmVZZzwvFU5dMddVrZUYyVerJFG6XVjA6IJC9x2GOC/bJYTExaPFy5bZ+rsYjWSn9b
0H1OjedeQVlZgajTdkfkmn+aCYAE4XXSJ1nORcxeTvSnxi6xkpEUVGVehB8VTQzfC33AnrWExug+
zxX6J9yXFpHsxW+QZ3NQDx2nIVFdjG5K8dYX8dGyVwcR4QelEfgvB8Vod2jmY2quL+M4GKwONp01
SzO82H4ZjmY92vhkkUNK2x/vsha/YTIk5MYyV8hGjs39agftOM1nGeNOcgs0J1+VnPuNmwWPXm8m
2p3OYe8ubijeVXp1W1KG4cXyKtdr/mEiD90uZXOq3iZz5qzQyyVyjCZ9tRM88lZa8iF5+wQunmOD
KeTOGLh5zK4fbx0N2VouTQjLF2FqM2+Ax02KP8yVI5Y+fxmTpj8WxXrypiw/2Mi23B5iCKWhhjME
faQXAl/W9cIQYpdRm9XupKf0Q7z4xk42yFKInlecco5IhsYuK9Xr2DEa03r1WHatd67AjtDIWDfJ
eopPCFDdoR7KmHd4O9H3Wt2TVB/Bu/bnxKwOZd0Vx1F14twTEPzU6zd0ck7hsI54posVM6OViagm
gvW6y95WjxSHRcSuu8vq/sHsNZspJ/dW22v0pnDc4CbUj24j/LshJ4KQbh11Yo2waHbLsGglhr8X
FcRMwEdwDs40xQ3VfqLd2RoaoGMyzTa9EpBouNATUd2y+342M/RnB1XOohGcpqdyV8tbPyl/tIYb
0vPOuiHj7wXfBX7g/g1PN/9vNk+kGtL+4axp/Npo4/SQeCx8bPLtwCFL4bD6jPF7gfqKHtV8lXU7
UnW6tnFEe8WaRhmvG8jO9FiuiRnISeHMr7mb5mTY81p/mZp+v/T6YUEyWFV2PedgGCyY2avfFzeO
XWCG6iJmpwc7y3jYpPkAGsuB9WWul8cqs++T/JtfYpr1i33i0+PbchDKL36chi7Dunp4NQYW17Fj
xFzfErB2bMqRjC7qZRhYe8xgUTVys38ga0qcmwrYXsf7k7rtyWHobxFhyDnReWhG2R/lhA3Ca827
GqC5GmsIFFNE/Th2UaoO5uTva6c4W+nr0tj7QfgtU5rqPZ+LW9EZYbHNUv3pVQl5tq3hpuut27Zu
7npumHVKsYa3fh12ZIxFhPW1EaP2iaxc+6SxbQ0qHZQkHon0IYU8uSlkclwVbl+cRIHwtirnsvrq
5fAZMvW+avnE1LDjdvGAI8h/I7O94VljKMLMf89KVu/GvIsj4iFsXM+OcZxyBhuVeFsbhX+XSvAg
nuO7xtXSo+VUejhoMeXJs/VIyBPimlgGpLK0eVAtf5fTqOR7qrVfpRwZRjPz2eJS7Ct7qKuDP9DC
7VZLwCQs3qetvJSL9lP67qW1J24uklnMpv2xSP+ykBrjoxL7vdznWyVdY1qRmbZdACtSBW7TvrJh
4+8QQaKaMN2Sz7VZLq+Fjg5O2W35yo1WYpZTL0U+3Qye853j+WPJMeYGH85PdmfqXNu28QqAcV8y
imKUYTBXlztHe7RK/d4bO24lY4xv9W56aKT+ADR9aHkZdPWyfYnmfrDn6rBwoaMQSf1O70b2SNjn
fEqzn0ONqFN6TFP76rIW7HqIdAoGC0u1sGR58cac4l2l/Fu0M8KN17J54Jm688rix8SQo7YIsay1
UpzGbZANuwXpMhqmhZLNoNuMu2k3gGRFwCdX9cc8nIiRx17zJMzANi7Hzu9+Iz3LgwzYhunkMIYb
gr9rtlG7sw3d5VjxMq+bIdS3kbztmgWTVsb0fg5FVTO5F9sIP+YYnm5D/bE21HW9Dfo5KQ1Rz+x/
iOMHIOX0LW7ltctK36vRj6RiF+5s6ADKjdqzIrc4Z5nZ6zV8dL3BBoSZGMdywg1C6bd2qj+oBH0D
FDIQyZ27QQtoP0/aB8fgbEiD4cOqpBvmoG/Ag9Haw7neIIh5wyHGmHAEuOzySVvIK3E+uImk5OvA
c+WfWC2bK3Jdk30KeEobFdCFWSTpEPm5/9VTacIM3ADO4J1+WDdgYwQCQ/kC4kg2nAPYZDirAjNU
Yxnv+gZ9LB/8B4lcD9WGhGRNlgXzholMQr5JLzfpZkj0E7a86lzWw6pTbDFABmywyaw7K6gTAEqx
oSgGk+t9Dp1SfXAqVa77zy14ZDRuGIslevdMMrwMGT4ukeety84txyUYNgQGQzkxMNMGxsySV5Ix
6e4xdzvrODhTiUhEHs7RM/SYNJvlZdpAm8RVTLCcDb/JfEXUQz6/SboIKwaGG6dDZW1zIVo4vm1z
HO5t4TJ05k3JHERbLznyYKivqjks3Wp+hRY19oPTT2d9ywwIPIs3MS3nhHS3CaRXTi7C6ExhD4S6
HzbMqPN97eyPnIoJ+H529Vy8TBuWZNNK+2Vlu/2FYFIMERu+xNu9POgeJDum+SGoJTlE4oN42gzD
V3EDBqVXFf56N+4uxQZJzUjZt80HOeVmTN03mKrxc+PSmv0h1SvAnRfkdM3Y9eUX163rd31jsXK3
0VjJY+NoaCS2rCBb/sZuTUsCxhUv8cQAFbbLFbN5zfA5Bk7TrTsUq7fG1+znemQqNG98WM9z9rIY
ioPNRo/FZDQc4o0oI0PLvuSyeco22qydLPuEJavkbi3f+pL7a2PTljYDTtt4NaNjK79sDJuxPZHE
8n/JdZXfDx+kG0VnIZbiOzPBt0wMAtMnwLh6Q+Q4nc93DYOVqB+q13GD6cYNq1MbYFdtqF1bJNOV
u+F32RQzYytzO6Z3DT5P1Mt6UzDAY51lr9+RtHxgBVkl1KO3AX6T3sav3gb9jTYme1ATe+9vSKCY
XPfocjAMXBc6YnL8nbMhhJrOZ4k3rHC0TPtEzbNzb27QYeOO5aH+IBErOIdXo/GXe7rVjAc2avY3
02v7m/mDY7RWc7ptNrgRRBhiryI3yQR8TEyE5GaDIUvnu2zIY1Z3kBvfEwTasjkZzYOs+8BzjiZA
5cKafi5XCmn8WpVHf+MufSh6tp0THeH+xmXSA2vvEhDsL9jy0xBMsfrOHUkRgodfs9zoTm1IQ1RM
JNPSTF754rOreaNBrdiCC90IUS/3iyeiuXmxZsS0NICkBknykKewpXKjTKuNN/U38nTeGFQk9Oxr
axEsAVAAomqN1E3QIVLWxwWENa/pmx2Zjv6o/YwbobctAew6beBrOywDEOwHEBt75irftpqwnbWp
pP2HYOp8iKd92xHtYc2W9jB/yKsOo+1XC503Z/+P/prMDVKs3FTZyqnqO7iJ7FB8iLbUpeTXy4eU
a2+qLoylOKVmidS7fMi+1qYAG5sW7Gyq8PwhEMMFIxYXH8JxtWnIw4ecbH5IyzUis9jUZk3p1qnc
FOiy6ziZ6m6hTq3p1X44S9pD5IRRcDc1tXtnrbn9Mx4khiG2xCxiHiExU5c78PN25l65lp2ia1Ol
FjSN9EIOosY3WrAMEIxY2+fUvh95L6nIbjQzXPQVLMKoOTJl1F1Mbt2fhRroKkbRaPIrh/Q+LeAI
739L/PWujBvjuc45W5RV010ZbYxkw9FqxzIHXxGjhTmB9Jw2TJuFU7VerN3BiL13W9ancfBr2Nma
nmGtKgMLIeAsB1pYzaJWl0Rl84kOhPOccWDKtKtKmk9tqwdWQxIRjTf7nuPIkHQxlImrjhZ7r6Cp
6i4YupaT+wqa4bdtuHjrobUuqiSPNmWsZ8TGPZ/iZNj9qwU7lC4WsJwnw8FpTl5b0UPF8X58baYx
yFz9UPpTAMYSeKm366ebhK3rwwKdHNokLNs0Pe9StPicZb1uzIwBQMESM6WVEZLdVEYtZgoxf8kL
555qq9Aopz3Ja0+WKKO0iUcGFcep+Jl3LGijNe2c1HlgplQ/cTIcD2L2/k0kFKiL4HA7ejaxdIOZ
Io2MTLgc6Thnn6rrgIni3hPJ9ymRP019Wa6tND/aiz0FmDPrYDHI4oLO+IJ6Ae+CsLijYEzufG85
2HNaHWzIILKEOCtK+8oz7e9et+3pxlSG9NX67OAFxkGOnhZrwn0uV5NZjvi5GGy+XQpVHliBI1ct
c6CTKHh0ySvAYoreYaBYSoucGrPY0ALoaSJmMLVnS+hVurVzHPZ5wvbeTZWHaWbsUfei0sfy7q35
boZu39VGE8wqDgeoSDofHmxMGxkSSjnJIE67H8bs3q4eE0aO8YPynytyIQINx/xDyxFwzw36Tsa7
udvux5pUOS633NTJwtnEY5wiFu6KCsOL+bMb7jVj2VsUNMGXC3a93hwVZh0Ry/Fo2XUEmcrqY1/N
fvLV9Y4NGdJrgw/Z9WHgN23Mu9InkqrwB9Jhs2tddbV6I8k80nuOFdSaBoHTthimeu3WBIQb6vld
yPySZHzi3pg5CjjgwfNXJwVdypb9XLgs7uVNFl+3Us67Lo3PU9E+sFO9yS1E4rpwsqiKvbcmZZ68
Lts7PXkYq4F4sJSGY7IOT8tSyx1xpGE6kfNlWCsBPtqhygANcwIQwPoQUuq2sU6s+l8yCiVilEfw
GYKYKeWbV7hn46Rz7ueMGNYC+J8Dno+jhT2jPa/b0NzkboQWGN0zUg3pq63L66eljler8iMg6Nnx
6wrhEDK1V3Vgwvf04D2LhwvBrciZLI+LeYfyyLZ/mveqZjWJgQiWqSImjq8GDWwDhDjfQoXvekIw
ggL3ABingvmhdniciYxE/LubvGLf5T3PGmbDfvRxRaKzIZSdxoR2FG16AEY8UCYcJs77NHkc9NqY
xdz/4ZL3YGYkkRT5T9XGCPbW2l8EsYz3bbeMoSu3yWIz5uA/XvKFoDErrC0jPaoYDzpFHuAt9fJe
gO9VluTurrWLU/LCK2bG4+MYEm0Zr0hsQ3WWTROSZfLWtl90D4Lb928x9QVN6u/dhnjMcQCaocWL
BDyTYvb02k+9sB7pkJqsOKRNwp90Mg1flA68oL+zOWdKrjdtpHXeHeBMfErs+aouGh74ZlivADRD
NxZ3Zd9cMhvJlZf8t0rMt5xATmAiL93cXovlxTe6h6rBaI/C5EZTx5YAwvYlS7OD5JjiKH4UhVe0
iNtzOvQsuLP2rBmXVFPMNIj+EcMVDVg7r8TxDVJiCIrlyuslrwAvvWPVrslVy/83DScStijKuCsT
UIXxoLXXFjoVmyDr7PlETRbP6A67PH5uppvR4Y3iro+6MaD09/vUB6UHReqJ+FwczoyI1MKF//Mu
jFR2crgCKuBVtGPPQUYYYw1Jomn7kLIjna0pXByY/dW8c+xnb+gC3Xizl29598y4hcMex0HWg473
br3OV3CFlav2nffaCQ37nY6vsj+KTQTuq5teQ3PDUptXvNM4T77MWqcHXl1crWJwdyqFe+gsoLiB
PvHIYFoT4LR5GnHV7avZeLDcYbk0Xcs5xCCya+1/WrN7LmkJtIzhtuCIt/fJMz1bilkD+5dQk55+
VcfTk1LdTZNppxZKlru64ieTfsmhse8AFOr12iI7bzWZ+meDe5SCYyh+NqKcvPtstRwo1AUey+k5
3y1OcmXow9fKNom5gYN0L2bZP4HoJ0evt5dr5CyruCcH9idLEOqHy6jbksM1SQMELObbm7xfvNs4
wxtC8BX5ODnCB69fJhqvcZKMtISv3f0knl2tuqGLeFcQFRkwu3ZuUzrfTxR1I+EOj5A7V73DsaZp
WDrmVQ/XOHnte2u5did7z96aeR0VFWrZMRN1qYuorw3jDjKTKLFDjqHp2E2zv8c0OkX67D6RNhV6
vnklMnGr1JepxZvQlRv1uOvGPqRD3ttVQj9PmbWfSiZs8P6baGosyRlQeDrahRfvkcKzI5l2xHcP
q7pYYnZOea8uqbARc1UohXxQCLnILBhP/cq/L0l65Sxjz/xZtmIairuAhnbjEk3Jh0CuOSJB1zDn
6IhMRUOGsE3iq8ywh2MxLgnnkLiBgajbe913X7M0SU9dBz6utymBmMQTnFM3DyTfQmC7yr0QGnwq
05oouz0YB9NS3ftW88d29oa1aGMeBwsW6nnHd6wfK7TVg+5PDlGAfnusIdsHPCZQbPVuTcifMR3t
zWZvmPuaPLJ56KOt6H7H/KCAQRrnfeOxOSKOTrCx8Ib+JmHT/LQ4lctSnbEPdcuHOfPfySI86MZI
AiyMH7U4L0sBt2jVzxTEHwk0O+rKu1+zxAp7MaBY+SPqvn1epXdvsq0bOma1xJvsZG+mUdn0z2VD
TTjO0MBcewvxN+2DMm+mi971RmRb0xgRpflvyRZ6t2ZgH2udf5NLzA7RZr0acSQccO6+04rhrs29
iy0ZyYHHSSwXQI1nj5Oihvx+SCEPWQEsfc9Znmzaxj6Vs+EHmbIkTFHzGNMoCH7qrcW56/Py4Hfy
e+ExypNbeD0rYSIecbOcqpUxfF2yExYLd1tWV7RUc3fHdSgS2H+XTJUA40q5K7VKnp0xOyOxxfup
HpfD2ED10hJTBIllHup1DSROOGdc8PJjbjuldaMFa7GK56T0dBwkzg2FeuxuHOUH2wmF9FVCeSvC
pkdmrUHqbSO35p6VNt1JBT9LsZ5zaKrpp4In3A1OVgdxbur7tUuyoM112hIWu70BVbxNs6k/8U+T
u7b3ylPfqvKcNCbvGzCgMB5wfZid6R4dvf8ay1XtESyMcGpjGWodILimP/Lw3bUpUg06lmR3ZegR
Rg1muytKWCzy+dUp2D7iXZo4qbXN1VSI7IfTWhTcNbI9r3XCxn4cLBS8xdin9HpAIwo7StchxeUh
p1Mz291Jc7yMB7EEgcrbbXuX6eQ6Z0OwxYuF5jx3RO9BO8CZoxilVRNh2/tBWdOLVrKnI0bnoI8w
B4Y54bdraSjuPfUKBDrcGRw3Qg8x6sGbrSpCNsoCoym0cKKB82KuFvOKehRhCXkENJg9LkP7tLjx
WzEIbW+1q3/N1hASuGf0nZK7F/jdFkwgnEvNATj12vZKS7T2RIhe9oyfEVvHoOxTO6BnYxFHYV7E
nbHNkldV3NaOUR1Sv69/QHMNx9loAeKaxP+2TJ32UufV/JqKaj3gwV7QPRPU/7L5qmuVw1FnvVGO
vF2k8aCRho0oyz/Aq9f6cW7MCfGTiQUBFNgcG3JYdf9HrsxQ+mMVuUaLaaAv2fykuQ+iwJahZC+O
5y6zipNVEJjtGpPzkKSWEZauenZ89jOZ4UEXWPEYdbO3HpPKX576mTIOjza8Z4ItL6Uu0q8MUdrj
TB7kTid0tHT4DqmkPmCrUCeXdqkAVykhlZAsMfVvO5O8R0QoQthLMyJ9oDzJftHD1pzSUy2hdGOC
51G9LnVctLfTNLzHdldEoA+80brV6GDi2DaQmNSFvmrPvrheEvHeY6eVmr7XyJHozWrTpnh6COqZ
CRAfTHPHCPaxE2CgdVHUR8J8zT8CI/4/fvVf+lYN/X/Gr05d8V79+GTN3v7IH/iVppv/4svFmi1g
rOggEoTr/OHNRvv+FyEGwvIpYSXqhh7J/wVgOe6/KHq26MoV/ClX31IUunro5f/4L8f8F93BBuVM
JFzRZuoY/wmA9WtuoE1jH70MhsGOnWorAqw+xbzhp7JFPNRj5DJKbGtAjCVrZgb6eGaoNC2CQqjf
dY39mkixXXPr8jZ4/nkQPaFv/6Y/JSBtHjnezKpD8+3SdwbU1R4b2n3leePdOInflUH8ml70x+Wo
xGP+AfxGHd+nqIhe9HGdm00XVYTtHDqLFxrBVQXp18r5TSzF317KFx/9WaYBdffrJ4uHQolBz6kZ
0DXoHNffYnKHhXmfQGH9Iw/h/7LN+X9+Lp+Sx62JRsd1/+vFurKt9VKvu6g22/xGmu1wSFn7vjaM
dxglTU6IiZFZreEM7cWiJeU31/+7n3Ej94SgOMrn2/31+izesTMXWktHkVdeqS0jhkkRmSbrkHHg
g4D+03N19wcS+Of26r+9HqMyEjjJOeOh+fV6Pmd9w6DrIFrjmHHb2jQXZzbxP0+ed+UX2v/T5bb0
A4OkR9P8lGPSEM0z2XQhR8rV3JBw9SZEEDAYW3v2cfK94viffzyqQYTp013Kk799/D89Fd2i0moL
cIsWb3aYZjn6nZgK/1IaSXM7Gab6zef7fK8SYipsn1TT7Q1Em++nn6+wUR6tHIyr4pB1R+Z4tod2
JIeIDoC3f/5on2ILqSH9dC2iJv782XyW16xiPBwNhLafckLPaNzqaFvM0wrEOhnYkxsQz/V87xFN
f6Om2bqOVQzq8c//kr/70Nyw1CltPX7U5v76D5myBWqw4B+y+DjZF1ejydaX6RXq/PTtny+13R//
m2v9+MyGpQsaFQ1z63n/9Jk9W1eJjaE+suVWHZBydLJXfX7sl7rwg66fvif8wTKSCQnj/3xp6NxP
l/ZtlpyN3qVJwfE/vYaUnvtMAJMyKr+kkXZjGcHwqh2GJVwf/8MLbT32NklgPCA2b5BPuR6J1QMU
MLSO8in3djXPUYA7ppFMkIBYSx/3LOi9GWnF2L2qvhgO/3z9v3zHdLVbvA62oCrXsI1Pr4QxdcxU
qxGrrGJMr0zpiCPAzHztSaikJtF/TNLqTwn9GL959/3lG9ZJCiOyyuZe8liMt/vsTw8raFylN8SQ
R2NRtUcugmjD6PW80O0K0ECVN4TieGhGWBQz4Xj8z5/7r5c32BiQ3MKSxiLqbv/9T5dnGuoTG9TJ
qCNFf28kzDHMuLEwyGKxi4zCQdgxF+RPp++9Y8324nfJn3/95i2XnEsyVy1ypbzP0dNdUVFV0jcq
mrGVgG5nP1KLUpzGkdVBb8eaSXTl7yfyF35zb//9hT0htkQtmhw/ffMqHRImBQriNdNRnPzaj3Lm
vYeVKuGbJBus53kZH+Ao0t+s7du99MvzrBM0K6hI3HZkwvvc7SiWWNcZiFDKkHldqM3Yn4VXEg9R
GiSMErqO4QfT1j//0H/zaT3d4hl2SbpzSR3+9YcGsMj6kd6ZqGrm5HqSkJSdY4wnVfqgkniGaPzo
vMfKx5f2n16Z/afH7tB3DfLZ7E+3mDlN7tyJqcSPRLZ7nGv1WyLyL2qxNkYcp+KqM69PhH3zz9f9
vMpbOrtdnd/VNoVLqu+nR5qZqlbULAlM+Ta/yUQjpVhtE2uyCYrta6d/vtynNnveHttia5B1xIJg
OYzrf/2GCSM0/GbzWHHuXt85txE5ZMieOPp0EkdvpkIk1lxACDVm8jpZ/fTigul/65koR01K2AC5
hNZJTap70qx2PKaGP/3mt/jLrbflWxuCZUQ3fSKgP73P4QdbmcWMTYgtIKBwRFy1kHqOjlVkR8ip
MeBd1B9+882Qrvf5ljeo1PKJlmfPxS7T/3QPuF7c9EmhO+Emo5aBsMd2/aqTvF782+JE3dzQd1LN
1+WcEj+R9Glmwgpmq3PAo2EWB7VOGN1m2qOKxy6FXrcR7CxhhWKIjfTrEBMmcOOb/ESPsRxIdbBa
WGkgsdom4nquZHckjaiyv47GUm9+PKq/QhCVVuvRpkQiotIt4vXsSbMsjoOpi4kJour6vZYVRXlj
Tqb3TrpG6bzEfSeTi2Iwjxu0NnEn5klKk0mm9f03NNLFOGsyGfFsd4AvSmsxg1bc6inoZEPsmzkP
KJizyX1QkqJhRbNZbNUO9FreNaZkoFvWbA73la8v4mnwJutnrmq6GOwKf0AyAzx4CMd2MIx+8swB
SaDHlViRSSiYSBOhcqu6W6XJsEGTjS9CVZQO0sOqtOuGlwA2ib7s3n1rNNVe2u3EtJdtxalJMMGg
BI8c7VcXhA5ljBlQQ8jsrl3t+OsyMQY6J602gxLNrXsze0RUE2fl0ia10IygDjkhCDRnzZKGPmmZ
Wg2mVFRM3Uf+32hOja3CY0lpPEuN7n3L+NcjzHo9Wir+GDrdywU2om9B57Ium99hoceboXadaT+R
qzTejuO8VTUNSg57qrh0GHJdDZSugDbQDZHa1/pK8Yzk76MowctcgqZk/W+SnfvqYLSeb5MCo/VD
wOdOUezJz6Hl2Uvp0o3btbp2dSFp3JBCNWeZCC0SVPlph9a2+2SvrxoRBpWRllZg9wtFSVDxzo1b
AJwil/VNGio6vLLI98Z2DOVk4JhspPSM/URsQn5OrQyYSWpLt2fRN+MoY1NHyHdJQFaoLwT3RKJD
AySMdqBavcmSHrtCSc3YoDfY5Au2tcPJ1xGu98ai4p/QUxPVLkJgS/Dzdoo8U0v8IHfX8ckkczTe
pXQVSox7Bqkrea/FZUhXWg0LyQgvstperyAfTKvaW0y8nswqSfkZ2p5U1qWL+725pn39YAyZVoR6
byTZvaA5LjLsfC6vYALT8lAaWe/d9jVTX6ZbdXcDf2wmVw3brUf4eYydsibjHLJWxN6j6qv2Wq0o
bZHPwIYroHqSypuNAzOmciFUkQAKk2SFRQddx5lek39hxXdW0XblkR0E6SSFImwkEE3XsBEuFWU4
FcseyUdz1rPAIJ4+6/jgv7CeYaxZpaCW0vRj+Ok5Rl6jFs/BalRQ3MhsD+8xpOFSfyMTjDWKHaqG
SXTysWBWImvGzTmfiXtDUjscIXIU9xvgoR3MWqg9cXnwDkXa1j1fhxj8u0U5jX/HwQf9W3WpqS6w
UPMjkKOen/1SDNdpq8s2MpgOfp8Z3pCwPQ9jHNpeHZ+qdAa0ndmyZQEdUUT8UrhjgPwUQidC0Sam
mRItWhTDyi+HJSoxtsF/wm3gn+Vl/iPrDbFGyeoZF62wQGeYNGEXX1BsoPU9cdsjDMcZLL5EaDYD
dEVJq57N4UliY+kDUZAKGxAfpLcviZYSy9CrDlyPWhVGPV7j9vJ2UDpWKepQlTxTtKd6LLMTjzno
ke/uFwblXZAYBfEy9qJwsBSlb98MPi+053zMrZEtCKj6IetpR3iwbDIvQqsQFMQTMuL9LMUYowg7
HJGj1Nl6rJx2Frs568Yy6E21PvbUYjBsqfR5v0KRVEwAXFwNwPiYaais0SvEf3/F4cz0WpyQwLPb
alFVEWLMSszbQVjDF1e0rjgmYpgonEzkU+wtzmtZlZywSEDrBKg1JrhcZ7INGkN8J67lXPm0rw4W
IX7EAjSR484T7Z4z465wLPHhUdqaqpV1Z5rwVi1p9Zwnsb1EaVwR8tRmFQ2bjVzQm0uE1kg1Xvk4
197CC3Rx9EcXR+/3zsfNG7BBRDdzGPX/zBf2kyc6OerllPOcJ/sKZi4/rBTZdCfLzz3GJtJlTadq
juXIS5OfZZI35K54Ik0OYHDus0/aMaO/Sc+xHOLUpqi1JN0f4msdhp0qlsPc9dXZAW4moLeO+0cq
skh966Q2Xa0d7uGtmaoAsSQLH+9+bMAVVbWrvbbduv67Ks0ZHDejnOY4rLEXdN2A7T6tJGBJubRM
BRCQynTPLcVrKaGR9rL67dRB3MXaT13a/T0OnEWdljGGyzK3KLhMV+QCWFkGUS41YZyB/yz4e0D1
IjTpNiKkKot5MKbOpCWI3Rkr0dZNsiFGNACH3rTRldIxq3hnlaM27JKUTQfPx2J8m2TRXQvZ+d9s
SfXgXs4VdQN4AZv9olrKpea6hG7I/XT9luijpoJaMauBoJjwUjJMdW4bo1nwutXOaEeuyBmgJ86i
ek6uE+6kUnZnWdc/EottRWS6tXtjmm6H9l/m70NSyHNny0qEK4bnDeOyq2/2WKiSbZmVXFgFO+Jo
xsX9VltNR194w9QwmAeDcXXvF5RYLnnZMxhaiSi5TvvG7qJsabuLpafrU+LOzVuxMF/cAUV77ePi
UoF4UDhnCbBI9OSHNiSec9AGT5fPZbvmt4xAiomqLmNldkuHFPtRrci/LzgaTy1OeSeKnRjnHwWk
/tPCbU0WBUMLGzJlE1/WPG/D1hnz73GcYShR+iAJkPAAz0hPmrd9rsnWx7VoBdxNbOGuFncYihMh
BRD20+rnZ9Hr89ukFuOoSLemxswCrAsKfvAyVEtVadEIOPKczC7hhBYvl2hi0vcz7gXxVDV+nSlE
XPPvZubM8ri6W4AEEVMeEJEGDEAnpbsUITsm71wTXCUIUBLJPQQ0v1bnMXYhZ3dt9YujO123LwaF
F2ttTT/BwuAxR7MKvUoOuqNJN5wt01RXmt5VKS/ZEeLKBogLynnm7VU4bWUdG0NnVubzQIudsY6L
3BtDopYziZf+l6lWOz/2vrGbtMyLqdvbEFoiU5k9TGK6Yv+zZ/VCeHZKtmG6JrukrckC65VLQs/Y
W/OzBkgYWWPqPRGnuQ2rmpiYccn++8fERhRByJHGE4EXyRNMUVezwS/Kl1XVk/oBII970epXc0+n
3FxeKrqB4UYY01PDC7ZJ6lidNP11BxtwDfRiq9vRbptzFuMu2Su3UrzFMBtOpxXflUsF4VKSLFSS
61fjjKWgaDQ3q6M9OiQoroT5BY6rUBa0iUyMgKlj0e5l3GvlTTsSSLb3GDmRKk2Oz3BUU4OXGB8S
NY5Lkk2kHjWWVZ4K5a0lTXfkOlFLN/43c+exZLmxZdl/6XGhDIBDDnpytQiZoTJyAksJLV1AfH0t
kK+tH4PdSase9YRGCzLiCgDux8/Ze+0RY5JPCO+UNUN0peRV+akY4sVALPXJHV3cCDjWXDPSY/yG
xyFHXXeFAm3LY5kONZVNlKQnpiWCDFHZzViSpkycrFG0bOsoSvWmdBz5zRLa+d6plFyHOUUYueT+
IHajZsy9NZlXQ+xk9PJMCmY+bwKCmK1tpRiabRakrSidvLSacATo+hD6SHssNOnMrYeIGzaM+xET
j7fw9jI3i/mD9iJZfcDNZFtgg5HZT3MSAUkE8vBY9Io10e0dwtQkG+MJW3hnsH/HvGYzu9EPlXvh
zO05T9+tzEPpw1Vj5Qu9UeW7rJth/cB4bak4s7zPEaq1hI/1xlolbFU4qt1YQ0HZDCtQXzR58dWU
NIOOMH1yVGI6bm7zKomJcO3CXGxaI6q3gg5Ls1PlwBOaR+S/0qka3TMIEUXZ6VHqUk46Hl4eojw9
jE01EDEv6vuYOWMEqMYtSjKIm3jqGwrhZijO0eKER5tJMhAwr/TVPZrWiNg1kNCoGjxpUYWMI1W2
n3OGZazRzft5ttCm9NhR3gx7Fzy4ARuJ9lZGqOV0FS5mVNMEw5XUmZepso23dyn1kPNTvUI0KfuH
rNbhczrZ8hIyo0UrPCYc9AJ7Gg+t51v2nrAFakh39cJTnAHC2yHoaPYiHqpTY0nXbLSl4ffQEwGU
F3baRT2BmfXYOoijty5fKzcm3AvgNdPSBfsOc9GPYqT7ePGsRtpXIIpS/AC3M588g9lkX1R58y1C
jQH+Jpnq7wV3KU+KpzV7RROKbleOjP6IUWSn2wFjh/AmvZDsSJxsyxGaIyoRVLYpCsgsxck+NVNx
aFzN/L4DB3W25qBaTiasre98pzBk/bDBJTl0nH03TWXiy9xOMOA8odnAFxwBjhfwlDmWOxVwxcgL
HNw6bjZOny7X3o+wKepeWCOpviG0hKqY2k+lIXMEg7cfg/rSXA8gLnIcmMx7y307kEvL6muPL6ag
TuDXUQfxltAeOBQerwCSQO0aRkX2pnVcBNAensltQwpuhw6CxAxocgulbzYl9Y2meYBbGMXMS1nb
ObdJ6rH80d/VG84xubtxq4rT2cRjO5ziSiDqW0ZFSZd1DfR+jOtULA4uh4nyPIgOwBjNYeBIp3dh
5VagpUnLevJrXDKITnPgVFGNHrNP22ivZ2mQHiQSdMTcW/Iicz+OzxGJxydEwzZBfiiQp4PqsuGg
yR1BJjUp1987ghzJjZ9DyQLuNowEhYox7FGdlQtI90D2PFeoDFAjNM63QE/ZeCDSNHyKpGluck+R
xW3XWZRss6yAwRa2czzBjIiUuxNhzq4naIuk98yjgmdPL/OI7g2OhSd16LGwuSreUBTUITo5GhdX
q67mFoUdSSAQLq1s3LezQkzWGdXd4dfT8xlM/Jge1qZPv88lQiiMfW6Esq7PQiQCbbaYLZ6c1jvW
RZBhAgDMvecbTZKniHTL9YBK7thWF7UnDz6Q3uFeB5bMf1Z5kfqkdmjW6p3mUzHnccEB7nU9kx7L
ZLSMATeG6bwZsFuBECadGENE4dn9voKTsfwRFVXTd4MoEAy4rp57k5BD0UZ6fo1sHJEH30nGc9I2
uP0soNYBiMx8+rK4nXWayJisN0FasCfZead/eqVcblJLLywj2AvGm3wJMgc5n4tatypb6exyyo7p
piW5D5F0E2p0Yo5k8N1GLMPw7tvEOsOhAvUrStM/JvZEIEfL7gHD12IH3/gCpTvyyjBDzcdGBv6v
cMP0RDYdI9EeVnF/qKiNDazaOMx3oBAJX02A51KaQS0+GD37/c4SU/3Lq6wQ2DIc5INI10tiDx6U
BM/0wS7giIWgPqVDvRWQA9E2pUK+h7TDon2EswiBuBwN9I9YjVAzEPB+iZaQCm3yMit4mZZa+xy9
Xecy6SWNtgUz6sdwJk8YD543zFsfTle4czyiFQAN44+9iYPJ/Q7+ESAHS3ExoNVrAYlMzmof5XcG
jMOQhJzt1LKZY4khxOPAboUX3Kik4EShuvTFpgIj6b0xAzJ9JUkq8uG6MYRbxig7kvKYAQCpI6ga
aW+thMzatlCEzgmI2BJJsuRoMbgp7tYS6KVD6XkuBb+6g08GW7KzQ8RmUzLmqJl9cgxgJgxYACK3
drFt5Aj0mfTlXydX6ruMopYHtRXBGnBrBKRJxX7JQXogMtHBEPrq1Dln9cSZpht8VrgWMPuGN4tn
qXKl4Sa/clbeb7UKopcB8pa3Jbc55xN4honLEnXDEy/pz9BF+/ZVtNkwoVHMkh/ZDMLj1MWz5Z4y
TpLsKNKHVtJ0fXhPhbjMp8Dk9fRAtD3aMWaTXYeDAHwIIc/NwNqzROTJV4WSd4VMM5z/iC6/hU6+
kiyozH5acxV+s1WPSXqRmq7FFGEdkE0Av6Sq6LpcWxo3GZF1vn9TpMyYTypwl/wMlMR+Hdhy3jyD
X2EzE7T+goHZ/tGHzuTewYqkRQbNUomd7fGL56Ua02Pb9WlwwEJToFlMXcbW9MpQZC7ed0aGx47t
xt2aFObTFs9uftRScIZtBwr7DRq75SFAzXqei7n8ITDpxuwMlvON5UP3n6ihs+AkkzmErRZSQOzo
M5Tc7xzHsj2WaqoRWkMznUUGUT9SaSXTllMzyns6ZPbel4KOjQwXLrS3BHCWORpyYI7xYB7DGZ3e
NV8wfm482+AWiEeKKLSGndyxkRNqO0qyfk+zDYqg0znUV1tUE+1EMcwHICz0Gug9Yhrvajfk6Fou
BhpCHqrPtYDxvLUEu/HBOMb+pmOPHYIWJmMxHyXKUwGUIyJgfEI/6HoKZ6FTVCN3bMxB8hoQjHVI
e41dOyQdeU3eCWGcDmJ9ZjGomQsbU10euBeY7bVdBT+1EeV9JZaJOqZVQ0tvTLrJ0Y2sRkDEjbXF
qSzgFGVoF39hqQMiy/2Q3pVlnP4MrTRDgmrLAmGa1RRcsj7U4xEFfQyyO+Vx2GpA7Ywe+tlqmd+D
1KC7ZWK9Z6IO34HLuG01esST08OCZQ5ZJ9W+NyoGfDFop+KI3SNWrKuQGIfetFDHC285BIkZPzWr
FxZxzkJ8uEwjyAAkbU9nR9UDPYc+qOtTKenj8QqSdQh0TPea4sV3YJGy6D/RsBnifb14MAUxqgnv
ADjfh36SqoxOddyW7aF0sjlHqS85ubNSOIQse22LW9nF8rENEt1zcMG8K5gIGFMduenUvb1iWh2g
oRwNc2c1Gy7kx3sJMRC7GX4fndtoWe0lVgrknQZvfZd1OqMVlfnLK70chmeRDSkjWxL6Gjau6M/S
6+k0uEH2pmNtfDIDApNtFecQANuYTRoYk6uDY6BrTA6YmQ0dSdA9PwoWLJpKoTcf8Q2hdAz9qD+O
5dC/8O04HU6VKrt2jKriDWkW6hq2lEAb0lD9IwsCJxkzLpPednUVtTuUkzjSOfEBqqs6BK5kRAIC
Zd7ihu2JysKmtFh6EKuT09F5byifOdFERTQhzFxQFDhL7RAoEdWgclWZz/dWniTxYa4cXx5Y6E17
Azeljo7REsTxaTJ2TVWTqgiDr58P6uA6Xf9OP7fkBLQEkDFT0/SnOeR2IaeprczR6t3qWQHcqU++
n+IMQP4D3J/j33tJN5fMUTh8j4EY/PZKMHh6y3ev4BgiIblPyPchxJtNIdl2ZUbOBUbPhv6zTLyb
fE5SIPo+/C5cRsBP9nS5smWjSEXBjsTQPd70bp14h4qUb4g+aVp+grORcQohrexrBurG3+RNEhLu
MArzOuXEdu2WBTv0tDAN2nUqGj5bactxe6bvkIA+csKV6ew3clfMY1ZAp8W2eVLcH1+GeXA4DhnZ
NLeqAEmwgf/pfndNl62euCb6HpS9++zhP8CERq9XbxJ3wtUMshHo8JyJn6EcIFPN2KneAuyXR3xX
tBLjxEIP3IVEeLBBBgl0pww/JkwoqlaUTONntA3m2zSO9EmSHJ23Jce+OtZEdTIdwSjq4ffl74Ny
qTj/6xiA975t2ozUOYsJ1xHIQX4pgxDBdpwu0BRrCXM65mRUsI7qQD5knJQd2kEyfaTBvXzyY1lk
e6TpwLRnD/XMLdUfJxaASSa5emBtkk858wm5MlPt8VdvYY0ZuJShDF8Yt8T+rpoZRR5bcBXias1T
kT26NUiHOz1NZr6PiqKLP7XuUIY3Hqgf9cUvY4HxxSnoLjOllA+OX9aIYj2nC/5JVvW3+TUTWjQR
ROvA9yEg74Osyqu7OeDQOO1Eko/nSeEbsRHj71nkxAEnz78ycP9bwtv/K83wL8zD39IR/3/kHq45
k78R3qqv1UfZLb/wp+zWiVDdhrGHNlFwMVaR7L9UtwGpR5wP49CzuVBcJ4bt/ysRKfxPO/ZdZLUE
Mvm+t4bzyT9Ft8L/T8RUzFsCJCcC07D3/y66DUn/FH7g0Uvg/SFa+hhe1nICXVQcMXvJ1XgtQvtr
gEmO5pMrSEiAW5H5Tnb7b1/Ow9/Vk0gFVrHI/1awhDZiihDZKCJfotMcmp9/lTq4Xl0O1PY2XkvF
SsXguWjONexX5I0JRcIO/1kR3LTJ3HV3RRG1+FXHxAGK50EDvRaN5Q8XAAu0AIUBZLJPJMXh2vnK
lzMmSEYjfLc/nBRYBTRGElu27ZDF7aEAQGG/E21pC8rfAXgL/NSaYkiQqbOHsDYBxSoTce3Q1ufw
id3uDVHg/MMiVLKnSkbMk5Z23G+SUJrPpiwycxhpr7pbN87G4aGY7e4pKDia7szYLcGFgHSsGkjn
E3Gultj77HMGTI9WBHyOtzaNGs8F/Sexl/Hq7muK3HE5q2Fp2SLDIEiACIWSqmZCfDFDyxjy8JoZ
Q2bnToXVUG7cYfDGs0rqqf4k4zxxd21q4iPeYf1YZI5z75I1nG1tFN7vdW3fW/2UIRuC5n4LMrIB
Cx6YYBPQKljnV2RG+K302ocEI3sN7rGdrCcpgBRCExfEFtgLwZ5wlosJu0fmEGjjNMHbZFvJvnEH
9kK/q7v3qIuGe7uJxm+UShxJfM5ZyY6sQz5oO+bY3Zxwdutvdivrce/1Ph+6EvQdaArTcdjS13Wd
E5Q/fj6ILN5R03XsdP0K+4ZnjxssccWTScrQP4imEjhwIRXs085TMNzGSvQAQ+JeP+TzbMyTrCNe
k2iF/h0zLr3kfp6brZA0B7FjhsulYFJ9V66V9iVq6/w59AidPFC9js2eWXbx3cYGGpEH0iNwQufl
BsdJUDAT+LB4MOrnuimHI6eMak1jjRYB8oQKbvwRCSoocYErWjAa89LF7uBI6ro9KBon9VaTwisf
aui977Yp+NfS8rj2hjASeVB5xbxmY7CYtfe89NwXhyEhkxNnWZwMiGUdUaL70KqER1ZPQI1A6mbF
USnB/eX4NXUJRhQr7TYt0hU97kbXFeODTVVfvNQdc+kbn9ueuzAo1/9702LOELB//vwhfdTcnKaY
DiuOvZi/nCxTSId2KKOAbLOKKIiF0+qYkB21y+Mm1We/TMLgC3SGdN7NKX0n2v1BZr0NNJsCcNOG
u1nkS/duchMgyezHGjPfqPnUjZD8x7TD39YwBIeIbmQv32cf1xDSA9KHeVJaH9sQ7VXaYynY7MZ4
/L6lhzWEPpwcIiWqgUfF7iaKDU+3VfHK2HkoH8bAI3tNUTOh+K9z1g0lkdftizjO810RFPI593qL
Q+hMS2jXEyQRfqcEK8JdMGlpAwztm59KWvmvChf4J3ygnf+eNdECAbJ1FA0h51KWznCwGKG/isIr
UR760ntO+zy8a7Vj3/ZzdcpSOuY2fAgWym3Wk/bmmtljXhkecxmeC+OqL5qDIaMifVhS/0XMpTn5
KZdKYakRANRxaevwIYZ+99D7eGx1HRFqBFhtuorSSV4N+bfDvnStPHzE7PRMV/IXQY4c7dp8glhf
KecMUY6BcpOv2V654MSQqGrbx9741DgshFXutj+oPTk4TXbwWLWcfqZ8OISp/2aKGNtnA/wTGtFr
F7U/a67zbdirfpd5DpOiUR7nvkvOYaO/Naq+x44Ck1CNnD4S68kq4nXsyqABznb5QEjMBuRUfxnI
/+qt6WXM1bFTdnaQGWC6KB/DW4OghNsBJyKHMWvOHSZj8G6JiLxj7s3CCtAXIJlO87u4yF5Jc90T
SLNsq9RVeErQcJTkuX52UgczWMlMbCaPSmAwJAZCL9SpdtZfFNiNISjpBKytsiG5YQTEQYsgvA0p
w7B3GTUy8i42OgFQaveQc3uhrkJVLGK6ADfDHH1oeWRTr764HctosUDvQl/9RtP+WVSchEi8tE+Z
dGHWQ2E/e7Y4p6qibYMBOUnMl26x2i2iCjzVvUfiURC0NCwRZ8XAOTapBoKQB5sljnai1Tvamj+w
1JwthwFC7sIvkPX8npSDAvZAGAvJz/S86UgfOse6cYv0WcTYu/wa/l2MIGmZhpXjGdVkA8x5kZXg
kpBH2UZEj70Nj4iJYn/rpcElLZv4Tif+o92ZcZthZN0ksQYJGT7aRWZttMxvVOyfDEl1oL/SO6Lz
WLih72PELI6MLgs6l+4MXaF68AlE3TmSwQKC9fQSk25FA1OyUVllk5+tLv5WGEkCuUedTN/EBDb9
B9ZHVPoLmotoAr7F2rP3x+rRGRar2KXK7nFZSmW2UzQ3X0lzYGmyOHQwp5gAaubo0JAF9KQddlgm
j8YhhwQXePGCuAg8sJ5S5MkO2i5yQ4P0M7YjEg9yGlgb0EP0fTJXl5chmbrnRoXOV+zD6ZfY6rqA
2eQAN9SZSVIu5vmePnmzQ1wTfQ6BdiA8KJuvWSIHh0gwkCboY8gIJ4GVvtGQQtHC15tC2icrpxBd
sdc9fnfZaYtuYDFmQKPo+e0lvEDwzH1+i6i8Ym1Ml3RnT0a+Ez3jnAZ6g186qJh70pnzR04agm2i
NOYQTHNwr534q+331T5KrZXtkbdVeYT91wbfOJUo5wY7JKjiSKcEedQUC5gRI9PROjOaYAxouuli
Zfe9k06/4j53dzEEN1ohs5W/+RGqldJNimDbD2CEd5qzN9DMpF9lYokIzE4GCW1y166YGnAZozeb
fJG7Ok/JvGmAokTIpUr7kf4FYjbLRvjxh7Rjl6KIvauXLKDk6obwqE1D4CvH+nsEM/KYuCN0OtuU
p8Ue7UtE8PwWGoHYD1KpXZViTN8GE3hmJk2MhMGu9Sy9nEnRQPiPYeeTqzTrRSB+scr+FpMBsRyZ
IaahLdfYuqHsn3pUGicMKQZuVdI6Zzuf3F3nSOJBZnz639F8zUchC+dz3zmiYkmEJrptPLBDTL90
dkrxd37mCGr24O4UxBZjxZJklNx+ZXx47GO/oOsMhTTxhvps1/aED54pBhQOfJt+Onq3QGLCS+rW
7VM0hW90WO2dlMYht93IE6Pe5i4nIXOrGqJVWBeP9EBBZQ7Ccp4HSTQ3WyxiwqRBtNgTpxlTtD+C
3cmBMZJqqnq3OOeirQ5wRH2WQ3z2HdvhNeyt4dhoEVPsVAb3MtAOAbX2kUna8qgHtJMAcAPSpvxf
kz1VZzjJLMI9aHJaVXpo90UdEikft6lzW5TavgRSL3eZC1ZoZzFNtfdpUtff+0jKmqhk05wjrLJ3
CzwCOsrJMWQojN510ZJHW6gy/KSsgQorDYrkCOwJunRbWN/oCWSf7QEjT+bHXXUOkS8npxBw2Q7E
NuMAZlGoNYL2KsPaBo4zZj/ZUyWUYaXIWiP74DKjZr1EQQD5eBxhZcMCemTp0auIKfdhKCAs2UTZ
oE+LQ2POWIuOVo3esGP8j7pO5tOF6HbrULiLelFC0HstC2s+FdIurjR91IFwUvEec9Bpf3ptEtjM
54NYX02wqPtSxuNrZzskFnV1QAey8iwm85ig1VNk+uhWDCEkJ12ZT5woQe0sVojEMTEc0qIpbWkI
aRbrGQgJAyVbTs+j7RBsEwFq+hXUNrc0+lj3S7p6YySCnBJvPUzk3hu68aCtitkWnkc0Pk0aoVmj
Yc9AEjN4L8z8rRvdrjjEZUaPcAjc6T4YrQhtdErM1ylQfjWisEvb8IoP5LFSC3bDCaYgQkwzhJfM
EfUzrHQc6FUtL7oU06WpoT3INir2VVh87+iX97tFOebGb1ctAi/VP1oTgpTCR35FOk+1d3MGM6UN
+5lB4Ijd3pNJuRWGRb21Vgapm9PBBz0FtWa/5lan9xmXPyVpMaBhXXBMh+yQlbRc+zo/ujp0V5WK
cxKh/1Wadv6EbLAqDzShJHkeEj0jPfHqdkwa68w4P73RGdA3bfLXJMCrxaruXKG2+HcGVSZ46MA7
xlEPIFn7ya3HKn7vo2/eu1FuUQOk+Ys/QrsP+yVjFOpmt4B9GewVwvuOBa578wNb3kBwMo8Wtv4j
UQIvBU3ssz2L8sb36+ZlmHp5gOme75WdyqMF9/GUuC45h6xBzPHpugHisOklMSgcb0vlslGj3mz3
sDMo9DH8b3Q4sjj106fFTMHRb2wKjRxZ4bDLqkTqq8+Bcg8w2eyE5zjdJmfLP05ub85rdrxC8wYD
be12XCLGOSVQvMA69WtgnRgaQPCCl+dFcyrELoZKtBW69V8DGdEmbTh3FylPrfaVyya+yPVUCdsE
1W15LJWTPiRTEBwArLq3Vd+Er2kyL7+K2MJXrmx7ua/t4Z4DpIxJTUrkHpQnWGxTOYYeMgS6SVk6
viLrUyv9qLWvZJJBEysij6vVMXcHHvAJEau/IxoziI/VaJUPQUhA3IbAQbLiobizgKU+Qk/G5052
0dUI02BAbLF3+0Jtx6TKf/QtPNNae+AastwbDmNtZepA4Ikw29YHD88xil7wGI40ZjuOljeWasLz
LOtk0wf0R3HoqHsPQ+S3YNb+0zzOy6WScu2qaplsTK69eW/PhetuUg4YcCcGkIF7zAZ0rV2RvjHk
79/9KoWbAarrk8Ogau8jLjojWsgvTUdG62ZgWPGsR8k4K2hQ9KyImfgXWvTi2bZDRJ4Tu+46FAMC
JY3YcuUJHgCY5b7NaQQ3yS068X2wSTcSig2OMoD8rmFCKL01quyu2eKWZznk5mANGSOKkuzEfQ9K
dstUBQRxKlULsgf4R5k79c5FGA7nihmX5Wv5xuZWn5Fw0C5dJtJFrR4irs094zJIb6qnuEjL20pU
+XMdzOUdiiRigzq18O1H15DLckmKoYTcMk8OA2xoohyABgqFwS6LH/A/aP9XOhffZy3Kr1VNtNIm
RQ9JyuR06QjbORZN057tIc7RX8YDuAtZMkBgL07HRzUkIb3gLKynszaO/7SEo2tOHQDGN2W46EyB
SnEzljYp1JymySViAQyu5dzbFRwqhXdCI9A+omXoc5JDyvyxcDkTwcF1gy8kC1Z6S8+G5Fh36QCH
IJBV1Sl0y8U5VNC6vkEUG/ub0h+XEM/GMolzJrPma9XM/VfbqpcXkJYr8q0F/MpjRF3Kt5dZw+3o
NYRAm7KsPcKT5vFQF1H2lgUdxQ97qL2cBirOXxRnUL7aEKzVhmTafAWtE2iE22Egb6d23ulO2elG
+SNknVwkb30dPrN/QwW0R9n+GBnOZIgi4V1yZ83ya+nF7mUE4Tdwnlj7W35l+PeaiKHv7AsmO4+W
FT4CGiLZkNVyeMlLDffGzUSRbXtaLiccDcuwZcZqLhbG6j3RZONzjqRhn9c+uik7dhhYdVF1KSo8
5/hV/PTr6oZmJbMS/HgocC16DdPYieqsRdS8mcCtfQL6HLprlgrpDJRzNjG9D6VkMKMEDgfGJvwT
z2BOmyLz6GKp2sm/TF7FBjPolk7EKpph/68zND0gg53uksiY2Ml2zIbv/DZFP/Jb4ibKqntXmZVc
G9mR6LixirIr95zd+COdzxa1s9LeNoeqC9EHJzNUDU/W3kuE2GPLzsT/xjMpuHljAyguFXVRrzsW
P8dHsX7QtXfi5rU4M1O/pGmDiCUuArc6I8e3a6Zp48BuTTZzre0OPxAhJKdKoslEvQJXqr2v04Iv
w2UMYc/MBIOlvlaxGQFcdvNI2wmKkLUcoIaWwKMnBCYPASItBPbx1L2jbOC76nCKgSSLECdAMKzd
+krP2m5fyDWT7oqBE9XL4Mxc/kF1kTopMJUQzotq5g1OYy/KW+nHbv+tbkJaMHVCh/VfrRz6V3xJ
ripoBel6yKubrLByf9f08H/2cS1GYhRGJCPbwCd68HFK+u7d8gV/wPULvqY/ezsCZVx9tayMMeAo
ba5B0KV8uABOJE3VduzLvfTxcB5nHwEYbNAh5ovSAP5QbUnB31dcJzqvXde095Zjc/1ptDn1tR/6
Wr5XsBBYnrtkaV9s1HDTI8tlWhwleIvyFgse1yrjuF4CKJ+8wt/OiIDLO4elh1BaXeo3Cn+pXpsA
bx+WExv6z0hI5LqhpYkCueSh3kLlyV+r5cIbHcbWr+4Ix+Fd4ZLTwZk2oNVvmxrwOFu6bO4KfC7Z
zvAepms0MaSiryVo20WBSLztaJHMji2i5SNOFdkqG9fVIwnz3ZAec41qBLor+aMBNCskNd4rug2X
U2oEyst3DiWz8foZLSwMrP+wIbPRbvP8TasSUn0bjKkLm10hu3tvbBzoQ630338/PPjrUCsEMx67
XoRgBk5IwHP4weddjMQV2LngrnVFf99MInfop5hg2gApGfKDcDRZEL9/TfdvL8rvxi6EE0ZpTGWC
D+MKimlmMxRPqD+s7p3unUE1xd3wc+B4t3P14l+8WfYMbI3VpJx7Gss6zLRaoJ+STFONddFtUXET
Me42GjKQXR9m0ftfeuA4I6zLlRffL0AlkLuIpuHgoqIXD5nGU9g72SF2eudCZJKDRjsohvq/Ze3l
O+XJjAC8RNFqPWUW9NdpzGK5ncP2gfKYzib3djuc06zsd6sr4mEYvfFWhIhsgbz2z7//Zv/+xToM
eSFa0E4Q6yjqr6/c86hBLcYDYZA/3NgQX890jbOfmd9xgGDyDAj996/orLCDfxs98WEpWskhwy+P
a9z2Pri2hyaXeiWys0hUyd1C6iRtJysGmbv4KC+SOLoBjRbeW77pLk00oB8eJgbOto6khfexHZ1N
lglX/8MbW1/3r+8rcmgnM/NjWhi54YevounJLu/Z0Im2d6eHCE/fA1FIlIsDmVPFP1zx9Yp+fDHP
DulvRgzfeJ7++r3HcxK0KA41ev2awxVBNgKi1pR6/+Bp/vihHDdkzhY6NElt0qGiD7bdmZDPgmcK
soUt6bbb9Iqq/dBmRhNqgJjvHz7W+hz++8fi5fAmB65gQsoc4KODupmdHEIui1j3x8aTTzmzh3mm
CXSMkpJFH0HL2oRiY6CzvFBj7f7h7lpBSX99C9xTDHVdz2ekGvwBUvp3HkI+uvmEapppy6J6TQBL
tVhEIHmKvGWmMPfUHBjYLNI6mRYQz/KeEBxs0ePpNQ29cLBpDhICgduOoeId0jq0N0kTRt1euWVA
8FUEVnSbKERDMLgTnCGlYv0AMTHmnDEWdzlNohhDDsQZvLuEJRq2tt269gnxjkVgssYkg1iXdv3B
N4qNlkHCWoOid2jvXXrToPKpbsmutCb5JUoJvb42FLLuHZOIoMMhE8zzaaigGT1U48RFxADitC+c
LdhQmdwwHSTqhU1XobTBRNXYfPMSYxg0Oztft94x4Z8t+VnlvmwT/9qHInzEk8ZPe58M2c0wilAT
Vm45znG0/XUnRrTO9m5q3nw7qPyohOJSsq6lX9MO2PEB7Wd0qRH0FTtPhfqmiMr4ly0IENnyHefU
AAljhotWiIffmhiq2QY+cPa6DGp5DK1ZsZm6Hm/BrxKmUqiVmLfkQ8eGXoWGIkRF1rScMn+e9U9i
p6mi2zjT1tNUiESd59aw3Uvto7rlcSqcHZbWvD60IuLviJxO0t5d+mZGW0dJBY0/o4oqQfjIA32a
/GhNBd9lwjRnOSUytdRZ1RMbNO43QLJ/1iN+j53sghzamg65ULRSoRSS1qac0a6vUzjWAbKSnva1
jmeA9uaPv6BzjxfRXPFi16KqwfCSQoE5Mdv740sI+dDwr3j11mp5sws1PtDe2mTyQSHueZdLgbDX
7aaETjOxNOjRwzdXoKF1C5s5x4wn5y5RQOT2SYcou4PE8jUpp1tZNMwWAjivd07gcYCsZDFblz+r
tGksTMuFNd7G6k298+hs/nJIBXmc09Lx1ug/z98ldQMskmMT/pbfP6x/ZRkgrQhYKiihYpZdPwgc
98MiCEe7Ew6+0xw7+bRNmSk+8hlZpyIPPdfW6bO7ItJcgt+/7sfFF9ygxzYb8vou5cTHasIdOR8m
0ci8G+c3ukJrZR1hkpsefv866+L6l9UQ0/K62cU+llUbxcVfPx99Vc+ooh02OOnD1yx26p+FLYb+
hAzTxwPUoETeQMEkFSJZnPaz4qH49fu38LevOI49SGchI5yYTe2Pzfj71095k8r/+T+c/1ji2QVT
HzC4GaPpoZ0p42k1hY+Oi6ZyI/z5ByRjvoPfv+rHqoJPjDoGMz6CiSD8GxGGGRw+ONqmG0DsxVU4
nG9YtdZxN4icdwNuwfmHdf9v+xyfE/1EDL/KR9DyNzgKzy6mTMbASwZoFrvV2O3SSfyM54Gl5Pef
7uPt49o+ewzEGdQ64AA+1kwNopVYTaj905ijCO7UrrQeW9Utzbffv9D/6eJBWwlgKqE/cT5iZjKd
Nt7gQaecVhysT6xHj5mj4gexwXwYDtH0409Bx+9flyf/w50LGs9DDkXoq6A29cTHOzdrm0CSLk/t
owi7sqW8zJ6NmLicq6bbu14b/ADkO/3C9EiSsqUM0GxYOF+BI+f/xd557FiOpFn6VRq1Z4DKKICZ
XtxLXuk6XMaG8BBOrY2kkU8/H29EVmVmIwuTmFVjGqhaVEW4hwvS7BfnfAforje3380660wAbbo4
52wQ5wCGV3Hvon17wsZZXvmK6eaqlM+eMYll72Vqgt2uI8+jzWa6x1VL9HpDjjAmO+JJRzRg3irZ
gU59Ejx8dWBO/vxuibEnLy0Dt3DF6cyKqXXqr5OMtHa/GKY6os2oPIhiLtcV+JQ4fa0RfkuJaaGF
skxOFILBvXvprwcKA23bsEgrWezgOzwimOW68U3JMdSTKdicpnqxXdZp1agdENxwapMHB4K0GzQs
oBhpOM19KLNc45fhkmbRV4AIZQ99ZxNh3pziAsDbjS7r6CHHyssaF++SXp6AGZMb2HuyQT00lCU9
r9mTVGlXSW1ycRJeESNIR1bi2YhVFjLjcK6M43U7dkRUpYvNQVaRgHLbow/AybEOgpK4WwiriBfY
AtU6YUt9/bYXpeQbQabDzHmmSCBEVu0xwNootit0PUY1koJqCRDxOXFYW3P2dNK/QZzpV70Axo5v
w0Yl3zWDfaibambCqYnohQTLCoQADqWDQr362jfp9Lz6yahDNId8BTI7xbnqYhzTc5J5aYhpu9+D
ruVkkqjxDqyrPdIh6ogrcM5saW89NY3duc9J+fCbSZx/3gn4RvnudNzn+dXPoVBmp1X/1iTT+qvy
PWqCBhwGzqvLHcImaDXRpML1MFt3hPe5jCxfFergwPUc1RxI+/MdQj977U1jP/NoI7NhemTr0fIF
WUx+rgwNgPvYaBAkJWXuXhActZtmf5K7AoExXBzM+NF1VjGA3nWl7NsQFUhZXqcTSu5toRwSeQUC
HywwluBh/il/WYBlmKg5ZNzsndJbpcQzVyfj74bUq453BDbG5ZebdQSVbNFn1/65npXaX978v6Ug
faxL/vO//qACvcQ6f6sBmqdxIv/zL0Wmf/ig/j8vnyT+UQfv8v0P/yOsCDmc74cf3fzwoyfB9rfc
6PVv/t/+4a+Q60cICv/7H9/qoZLrZ4vTuvpD/rVJA/rX0tHTj67/Mf+XD/hFbDU/6aajW2un6tA+
IdP8TTuqmZ+wGXvwuNCAg7yzKF5+0476n6AkGD4R8ZA4DWqbf2pHbf8TRQeATdd1+ThWAH9HO7p+
J78rMJAW277HP+Gv1Crdo/H6Y4GRRXQFuFdg/NLim+wj656iRqubcLYnqCpFXeVvUAGGAz0ooS8k
M8ICbg3mIvo0qe99PhFb1NHmgmfIH5mV8kY1Q1a9dHpdMG8o/DcUVO6dB6XptTcm52NqtXcbFfu3
v//g/bcTJZv8Yv/Nk/Ve/cf1+/zjT08jH/Pr4XI/QdoVQNUs32Li4K0i3F84YP/TCgEmjN0A24jw
Xae0/PV0uQaPkM4H+qiadYB7SHvX6Rc4YFf/tM4trBUSzEP32zt197Mm5XX8S57spbT4V+kqWF9D
QOPZogbQDV6APxUAqR03fathZKB2hLkNuSRGFWfYIOfc/MCaEidWPKbAgjutG27aWAzpWV/ghzM6
z+LigNmAPU4cWeDrZSvw1iVyQvGk2WRGYqv205dR4AkmUsCd2MUkqbtLZKQodjKdaD5l6KyNMzOG
7sMNj/CsXlArm411B/5BfRhnpoGsnVBtWQC6/AGH2n6h5UDxYTfVe7ZIljZ6lA2fJdA66TL5YAfW
608T9jQYGKlfnhlhL11gAXRiGNESVUnwy8QovOuT0+SI7Bv5aoT+gXDaZqaKT42yFc4KpxmeqZ7Y
pwHsbPc9Ge47ppZGsa98+ehXaVnssDcErWqTg80ls6s0oyY8FR7QbgHO/W4iXpwJuYWCQ1a2+a6a
TH6pEPsc6gmXvZAYnf4/eMFsKHR//YJd/ZB19SfZ//oRP18v0/tkws91GOYBluZh/ufbZeqffCQW
UDvRwTMgWsetv14u4X3SIQ4ajLbZPVPmc6r/ermE+ETbyIyWo9KnPeKV/NML9e9eMGZ9fzi7MU1x
wduc3/yXmbZl/AnnmCt3ZqqEsBX7QfVR+tJ/q0pGTmjHh30BBuxHXo0YpfGXe+uMKh9Cbx7U9UrN
sncG/JhnB+hLgzBO60iUybA6hzN0pX22NPjzOpp3RbJX7pKfjKUZXbFdEAsZ4UR9Y08nwBLwaBPG
pQZkLd0wolsr3Rz/KAGCEI5INq93BjR9E3Ultr5tPiX5Iz81mW/wx6pvymagti+FLalfGw+5WUzc
OZb0aZoLoKOEdG2gO7RkoLYpq4vE1qHzqwjeXYT05NUqPKKNbGdNO+rntmtCy0os1I6jZlHrq1ZR
QDs2Ptra7vSDOeXaCbPSjEhxWu5GP6o+YJtopxw5cUDqpnpwi6W7jwQ1daADyFe70jKLd3JpvOFl
NgaoChYpvkTKlPONMGeC5/Cckmg/K5GEClzH0ScwtdylnUfwdyVGsgkBBfq7loCu1y6JGwZGftW8
q5z6cAPGCrRXbukksHIqEwKejBpEPC+T7vdu0uD8LEBE6AOaVFy7g4OYsW2JUg+wKQ4fiYjT59jm
nyFSAsrOturBS8O5jJMC/dCkXRt49BHGz138NDd2Z8FomUgAT4ma21RDIhDbev1SBmlsDBLPSB8/
S0LX4m1X1n6L8sdDj+lmDqLVxqkneUox3SKpWbgAwqpI1nSy3GBDGS1oI6a5wt4Xj5nxfRh862Q1
WultJoOIO7gNOQHHRZOY+9bk2+HXazHmtUk7ErtmGYfTXJpDwzZ4QGGQ43eyCSgqwaIx4yXkDBN2
0x1GFqEEQXutv1FuZ5Eoao7BUGuzG0IBLHW0Uy37Mt3sh6sBmkcVUOzxNaAGJNRmcNz5q6WJ6pXh
aM0zgy39q93oBRwLG1FaONg2cX0SXki0lUPEo9ShHQWXBWr6qsMfkQRJ2rf3tuYSDmUserVFIZp/
X9VFdIOp6zyVK+UgzL0MQ0EL5CwPx6mSG9Cj/qskfSTHP1A43AHu+quvwfEQieEPXRsqTK8v9oxv
5IDmIf7QvXya9xUllRNMVp/mtwp5JYpC36zaoFLNvMcOB+nSQJuMRNLskudoif1+m9lZ1JFU3oCm
yKS1PDd0R4xtZhMVg5x7DJ5a15Ekl2A3TnZajiRtWwJp4ZLMJoA/GIgzoJZTp21g2ckvamitl4iE
jihgFoMWpCEorL+2vHzMNtgX3HIPTjMrT3XpVvYxjmuybVlclGDAi8z2tmRkCLnHbJ5mt/OkDTr5
Z8YCO6Ff+J0bWkIYhd1FaDq7widpfk7dGBV2a698Ko9iYdv4PulLLSGx6gSZIXqEn8KbrC8s74O0
Scd7r/Nq45RqNvkYisXn9FlB6zK+pJVlk9MHCXZdmBqqCdpu6V8RVgobYN00QsPpLBokc85gRlLU
zLAG0E7mHcZK9DfNbZonIroHaEMiJNIpqFwm0dzT1YDonjigkdyzm9zy0w/pAFDdJLmPGKlSZKav
Ukur3yMP1J8tqjSPjOEm+5b3ypW7iWwDM8ANYcVfbZBfX7D0x9/HQVrfu6TUizCpBhvMxDCukCFH
15/JhCN8reEcCTvHIMvIM+38hShlR24Ec3J/03lO/OKWZt9e4VVI3bBqhHypsFDPwcAwCGmMUuRs
gREFkicEM/atXQMZCjFjOfG9CTSKRTNWqhLa6Vd/NDS1DvMRbCpnGoag8cQCoqpKrccF4gTBk7ox
1EGhu1pLCsrYIZcp9Ihlp4HMl3+2f2ntov9qTbmM2By1vbshREFDN2HYNWlYUkMz1IkBsSL54oNB
ULxTp7sB/lXQDYWRHTVdcz8oJ9Wa+RihiqKQtOYjAj7fQjxucF6lEehBHqecdYpnt26IBhXgqtc0
JfqLRKFkE4kzIVFioviacgEYe42m6GunE7TL4ZE5etCZxMKfMFhLlgRp3vnEXDfyW9/hXd4o2S6P
mhFFj73ref2h9Lw3zWW3Q8RxtuyJX3dOS9RNX0k4j8+D46Pjz9iZQKIywXfWqn7sbE9eT8hkP1a2
jbcnKnM+SGRnnJ/8E9+aTDQfSlNYeApg8FwmUwHzgHhobrKpyBA/4RtRXzi+XWfj8oi+Cmkb06PG
4uRh8Rz54rVGT151qoY717bhgeZLNL3koIXYodir7odfkNi7cF16HINzcYSMQZYSaIK53nWtw6S3
cjOFKTifTTOgk4CUachxb3eF+FwjkYiDcmTnEyYCQzNGd2pwRD26/zY2JYwN24+S9xyJMAz3JtML
qHB+3e+8yDPs7dgws9twHC0ffD/MZFgz+P5+zkamKUgLM+IBcTsgCQZRcZt0yQy7OTcUwJwYUfBG
7yrUq7URgdDB+JaTE60lSQq0i0C8n+vcvzXK+Ms5xX9vM+xqEv03ZXEqh/f/UhfzIb/qYueTR+XJ
kpt9v+kZaxP7s+tc62KBzMJneIHGAvDfv+pi5xN1Kr50w7BNBmS/r4utTx57Duatgn32+un+Rll8
CWD5V9+JHdanKGbWYjichw5D9j9ONOxIFBy7oglcN2r8oGGbXG/0ipx2hncyD2r4EC+UIeNjp9QX
dCERIzcm0Tt8p4URzkZCyC20sfKMf7VswqUvXU7xWvO00BxjWYVD2o7+XRUTcH5WytDmoOsd9fy7
n/ivfvr3+SSW+6cJOuU93wL9vWNBLhes3//4jUCutVzoPoB+MPP4hyVukwH+AUi5U4vgMt64eZF+
T9F7ntHDtz9SbnsMHu2E0oH7MC7gt6Xry4YyCjURG/MniRLrzons0toy0inOinVPFkDzlA96DDqZ
Ksh30qMSs7dqMksTJ4/nFfEBMJJqD70pMXlhRdLoq6c4ZhgOC+I1GnBtsGpEbOph/UtQW2STibFt
Kp/JzVaAAXu9QNa/oLmiwpfFt8ZLyjGcYlddpscRCXx6DWi2S+WIxl2ZngXd28lEWE0eYrN0HvOE
bfZKVBjRhLhbO9cYhzKLb+4SSxJW5jc5a+/eHT1CK+NogjrHL/mKa9a7d7xitXO5Fil5mZH603as
e3STsnSM/uD4sYZ6HlLoFdrr2TvRTkXNHmMT95xDBPV3L3XbU7v4DI47r8QRkFXdsaC4f8uI17I3
gKosfkha23a4C4wK/4rlL4e2G+I3wWD+bkwk3LRCmXDIuDfGG1BKXCkkolK8mNqiOaFRuAg1QZ0w
wNDmeCBnE67pbZmOFuWrXy3fIwmWmaziyfpAdUOZNwLrfDSKYQQ1aCXmjxhxMzVd3iEtn7XshsDO
zLytVWVetZOz+iGKmjdg4ismrbwDTe5mkASFPi2POYmZ04OL/3ZhmQqEe6da0d/qJRFrWEPBgW9q
azStwCJy98rrGVxuk6he6R/sGSBjd7Z4rggo/JZejmIAmRzL2eWIpgLnuDYuR3dyOcady5EOiJ7j
3V9P+uVy6GuXC2C5XAba5WJQl0sCeyX3xeXqgJfJNaJfrhSeRK6X4nLV2OOUvE+XC4hhrP82g3jm
z3APrrG963UVG80EqzwDSm1ynTG15WLTLpecC7OCDL+o4PKj6uAiRAfHpcgAqjjy/HFVTuutqV0u
0OJymQIMnV7ozbli2ZwMd/7l4tVGqEfRehvDxFimR8vss9fscl2nLCG+2MDqFKNSDYE6XCnIgKKq
nOQ4Xy59ouibD22tBIZLUbCs9UHZ1J63x4xafFRiltd02PWjQ0nBHUtxMV4KjYKX+Kyv1Ue51iHi
UpLghItAb3lv8lKwLMkcPc5rFZMnGk/ftNY2ZEw1/tEHWLfwfq/lD7JTSiHElpRFrgtlbh4ot/Za
33qv/jCM8pBcyiliQSmt/EuZ1eO/DmHAUnxll0LMEBH2bvJc0IXml2Jt7hoKN0YPFHGxQT3HUJ/S
blyrPO9nwae50kDOuRaCetdRFGqXAjHRzWiNGF4Lx8Un+Tzs1nrSFHn/IqqYItNa682V+JLvMclQ
hg6WLetgLGLK01Xh+QhfhJd5vhSw1RJTzCLYo7DFekYCbmTWVRipAhexacf3tYUxLDT493JGEWuZ
nCJ0qMPxUj5nGg9NADxLvuQcrT6mObh7tAVE2m81kZBlLdNxInvVLcsQR5F/Yl1NQHbiRPlLSvcz
4+YDjbpRqoX80pDg/pD4iCi2GBQpZY3eqyqkuKg/mH4APtvYrR9hNYaJI6ACWgN+ekf1JHU7Rmrc
xdTR8S4pU2Y9umHgSndoMYAhDqPt7laxa7pj5hLf4JvAoKbBX+MnhK0BmRzDioJVYzG940BJHj0L
6ei2KnLnuzn4tgqxZYzjFdjqqfzupIDwSPI1HWLKIwnT37AYvxSd6S8nprXYGSE+lHbQmNV8plny
ymDydPWew5O7TpVsmA1EEzQvnCG0seAtN6SZcWTViLx09C7S/Oxj3zlDjZmfktkqCh7yvrqv8Rjd
ugmyEjNS/Qd9HuzmsVLdLs8tAV1rGnIJBK9HKNX7uenzhjFNoc3ADByCbIBxgwczvsXJxlVRT6Ii
upenC8NJFBtXXiP7dxr9nG5p8PsaAwyNHWmnDZrcVLryCaAqvZVCAZ9u+9EV8wEYzqLzqdKh3Xnz
KL+0iZ4B6GGwQFx6kqcqjCaRfwOOBkSuGj3s+S1mwCwA42k/ptHM3y5KOXonOYDN29q8H3eOVQI6
F7GGi6SFrjZvNRNoMgplpPf4hlUVuNPUM6oZUniAo7BFfmWyy7ubOikfVUmODlS8Kboj7XTlxRMn
QQPRwtMLLwXK/1TH/0CX8btabd0n/toT3ryX7Alv3vFE/mHdt/79n6UxFRsVMKMcPAwssi+Lu5+l
8eVPEDwjpLRR6NprAtyvkbGmfyKoTQdcxUcgpEV1zKj319B4/UNhUVIz5xWMRlGnOP8P9TE7Iv/y
RbA14nIi+O5Pek7HxOeQ4qujPfTswEwyxmD9V4an8wG/2cGCN4BdJF8Y/8ZRkP/A0vPIkmNcFyA8
WajTek25z/A9cKYrgngBeoNh5bAfv2mL+VPA8j9P2T8MwWbgr3uw67r4TkDQ+x8etPVDfj5olr6u
gV0QQjbaSTLL/tmCrUgi/k/fIgrzV5/121bZA2NkkMFDzhbyNeN3MaA2RKJ15+dTCHhsDAlo+hs9
GJuQPzcvABlXdCJfCA+za0I4+o/fa2gVPF1QIaQk6M54HidtBcT0s7zPcPiNm2k0WuIzmvgOuaYH
EsA1QmxE49adHFy0tl5mB+4Evd91Q+rV5Bkk0jyIOVIPlTOfONqzneaN34G1DRsps3an91hCMY17
Qdwr8awbCm9X15zNZtZegYUzYoBKhF2ysgMmlNfC0TAO5nEPPAinbFdqHyY5gdeGM392+uZ7ZNoQ
tlIdlzFMajlNGwPNuYG2s13sU5Ii505sc3haCLi+sUXUBxjWJ/0ONRMzZ4PFZh5kemR6O6+dNPmt
Hkk4e8QWViQ7mOHOAVpevhVQWh+XcvoChARCvTQrya6C1VF5Abm7O2P09QPTNWzv1ayhuI5FzeBj
QSuDEXrGfNo+g/zF4G2ac/TQ1H28hKMS0bBNNNdGBazSo6ENkA6dzOkZpbRcgr18MvFAvXjxYF8p
p++qDVQ1/jBGMhVblV/w3WJyhZxJHNA6BZ2QTuWzIAao1sdwwNR5iy0M5amrIifMcxXd9knZfPVI
oNmUdmluVOPYB4mf65YCLRlPXeyLJ1Ey76SZbEstRAGgHn3NEPc9Kevc1YQQftNFlQUOcEsfknXb
nyJpW+ACcxOHse6PkLwHUowFSU1XSa+JE1R1W4Nzg62s8O0sbL1m5Mbt8iMwFx/We1d9ySPhbzzk
qPVGdAB+S1RGZ6yP4pxknXaLB9IZjpMfjWe0twIYtWU/gdI9gEtwtjLuOzh9c05QNu6Sh9m/q+Ma
s1ZTjX6Abjv7YrLr3a7z8qLPzet8VLNgNNemTNH9FFRhB+c1Z/k1E5DJtEqlgY2eEmlszJyf15HZ
WSEojBEKRSirdhKvAjmvNRvlcjgTDfIS44IFUxdTXeg1c95q2mnUHZAN7CBu52snn61NiowzrF3C
UhE47X0t4vBGdb6RRMavAvLOyXb2zFrP6zEUt5pzH0XmvaNi94rHKwCJa6EEczMGhvhxamKXNhz7
pM9Uy1usFpNFCk9DsszzvmExGbT2uAPGOG3BPjm7MWKJtLAVwquvp6imsiv0cyc/v58gDB7pplDD
keW6sXqBCwyh8clr7Th0rEE74XDON2nuf0bP1O1hIECSGQozQBAlD0IVz4wfcXGbaFB9owjrxrbD
CbcqJk8NPqbsmzhQjkH3XMQjYxEX4bszn7Ho3/Zzejur6CpCFYhcXU473dbZUHVbUdsgBYonX6/S
pwlsxnGyM8I2jCd3zp2rsaU7BFvMC9GZ6GBcwX7HSj+WjPSBDibW0rjOrhi7Jzbx1OOtez+7yWvs
j8V1TdAZu/mFICzGBQ2AEHWfNEtyV0GsOsZlHnhAB3ep4zhf5cjsGH+gH280jC2bRpOHVvP0ZxSF
vIFVJZ5YJZYjFaCLQJL9Df5WVJPMSklVcQwGAsOozEMZ6/D8nRzOyoRlc9f0rDQR6d8sC6/6lpc3
ygGR4ONlCTwWT4gISfcwhx4ilzfm8rbyrADe7VUBMvHKmSday74UoCYLuBEgBOg67heACfdMK7xt
OsU/BsCapyIRIN6N1NkXuqOxfzOdBpuCi1o8pauw2BOf27o9FIRQQb5vYKOb9VAjZ1uw61U88M8C
si8R6QSNfMbaiUFYY3NicfBY8Y6Cvd1YrU0Opcizex4Us9ks0nyz9dk71jzcIUZE+77sezwVpWyo
pouueW60IuKgTHRL7ASnqBeWCCQ2nol91iRjtGd9yIg9nHDI7SdgH5uGd2MHrdw4gtQYtnJR9DPJ
zF6qLmoWlbJ33hl5Ib9oCjIDErAzUDESXLI0lgt7gIoji4kZDawx6NuiBOEgI7/c62NDDzKqiMuP
qc6YuysB2W+u8DLDfZA5iXCjZl+xMI1CX+eQA80TXyGi74K4s1mP4RWwHlLmkjWuS4wAgQQm9sWZ
F/e2VYO/00WZX8cgu7YMqzYDr+F1n3ev03wcC75y4XQHRPJhQmjYdeM4d/XQ1mGn83ejYlzO7KCL
WyIY0PB3UQeVuyb5o2BvsG0duwy8wTFRz2YO5nieVWmzo22l9lJFsXZK9L6+K2JD7Ixsju6ImfE2
qVWFFLqBOUgbVnV9BfSMZ7WsbsuRHruDaklyQ7vLR3ISxynQi4LrTtMCIUwSw5PRClmCqquIcdau
Guh29WzV5xoS8gi9cgRYA8TJZ3rlrylJjtt0REeLsLTbC8WMwMCmDIVnzvwiZN185+MORina3FCv
36FWbk7E7cnjoDT7c1a0H31ufIyGUV81MJW/zctAj2W0UN2yGxf75b6t2cgKnryHVuObxmq2fIai
MIBdkoQ4kkmzc3vTPODrK69Y5ul3lVNmJ0+o4VgAKw/NMm5vs6ps7rRC52vvS+Or4bXOpq6icafX
LFH8zL5OXR/pz1y/mdgWDk5v8zwO5nOnQUCy64b7Cw00ulQbypKVRLhc6QAH1bT37dDFn4sli59J
jPrAK5JvTQjUcNSn6CZt1mQj3yw2pFBPG+k4D6Nq1k8J1gbzV7qHbohhIuuKryR5wPZXWndq5aRv
W7vvryuRXFkl6KqVnrKF7/eekGj4WcdW+znPp+bssH7kva+Wo95QKMH2xm0ohpJQVUzbk++8FUil
9vySItKgZoMjmwHvVWQ3IC50daphGV/pOhd5Svzw0cnL8VjPS/Gtn0wbhs+ssymcnprafc7iCqSX
NZ1GA5UE5uPqzh0jFdKj16HEKPU0keVxW1EY3yZF9WR4jDdwJgE0W6BOca0/aHOUhno81oda9+tz
x7HyGQ+2Oi9N1odpHauadCxmnwQUuelba9maEUjeDrFP55S4H1Qjn6XUNFANuai2JbuIc2OsBErZ
5dOZF6kgLcSpi3cCQFAT1J3/vnR+/YrBJ71G1eVBeoREFGpWsbxPiBRY0s/98KXsY/HgKGIpmebV
zyW6mLt5YIXvYH9mKO0+zVITB4vb/Ix8D0aCSvR75o4YfZs+SR6HOYnfJicZP3IVVyFDDdR3XcnM
HChzfrMMILUXppAfDdpskOiVe87bDJK15s8hfJ7ye+kO7UkHmfHB9P1HVg7Rtpqc4dChQQANnGPw
jCfnQVoCHhsn/9Z2mxr72VQCLZxtoBE44czDbANB3yzC064loz0tILnDfcxIryHNYOIQ1K2iRqpR
CVzOvr/Dbm6JUApahk2kZdkxEp46K0lyp9snNwq83cHxOBk1iOKcT3LZNUTS3Cxda37LnUbwFaFJ
ruTSf/COILewGSvu0tZlGyHRQZ6IyXlRLIizLst/SMHZXBeW8yyRvZ95/po7XLxfM3eMjyqmXMhc
8us00yF5WKtNZDpieGp82Eq2l765DkmWpuEPO28cgzjxnuJxJhpGPyLhOwln9LbQTqM9mgbQW9MQ
VEt+VQ5my09Q7x9Jcvjcynrr1Mk1991GZtmd3g85ZIBlOyz9jQdTe8Ps3t3HputvliiBU1n1d5Wn
D4fWXd5rT7tJSTzf0C74WA0mziRspoFNTckiBXVUaxqhZvfU16Yb9qjskfHvKUHSY9WP1yugbA+o
qT/WiZ2feI7L22qypkM7InE0+PtnTfLWwVw1dtpMrs/A4u4+iQs4moSL7solS67rBNcPiBjsmUvl
H1JopwETffbsyuCQS9Qz4JxqQ6lD6E4+XiHjMAMQDt9ylWcgHvCIgQUKy3YeQqWsoHCK0FJT2Opi
3ulUG8DEhpAteH4i7e3DyJpTy/bgGNFEbLXZKj+zUIqO82SA9PTjLijzsTjJvM+xbEf+aWDcv4MX
qAV1Qi7CsgDOUmYUhSQcpQdhaCdN8XxbedQcRkHyZ0xS8MYWgsm63n2F8W5D0le4FIi77ESF5mOZ
8qt2gA8DfQbhE+9zT93A1m2W0zuj1+y6JM33lpP4pZJt97nKBNx8aVJpzXlxcmf7wD5CBfwlLvQC
0OJIeXzVEEuwIS+hBATBDm2VrcKquRt6z1/VnI9FYho80f6h892gxuY7eQxeIrZ6UZepHZaVZ8l5
4luac2UgWKIDgwaLyZHPA/k2bAjQPXaWwj+5aByg9ZBhWNfW9Ijqq9Y6hJTgIwtcVXlXjK+iW8+b
34B/lAed49mNpiDprJArn53OtSBf7oAKDPVKKVxS9qx6H9nkYYEoCAUxDLvO1tsDBqoWPYXfHYq5
ebKtBVAKcRwHv5c7z0+Sp0LLiy9+fJ16kselcSaPf2kczxWwk0A6ZMFGWcKc048euOPHHcKuK2Pi
E/cNRC0zOvgxvxJjrNF2aWELAU0Y1ZNoM664eB3etu2hJgAp1Kdhpzognjj/eW1LpJH5vOty67nA
2czrN+VHtqbDWRvkRMd5MayYXIpUGOAItrnRn5Sb7cycpAh3yapdnCyU3X7xWMVaqOmU+VEZHTro
lvD8ZRZAXpehETenFAhVoE1egSCty4GRmsVO04Zkv2QDMmWbL54z/2iyZ7Uqohez2RGbEYPJYamA
pSm8GmT3VHdz0XSHfBmg1peyPsxZHx1In5ac3IjWzLmm3nSplZewj6v5mCliRoD3SMIEsu+kmd31
9q7snewuFnp2mNoyIQRBvnaNoW2t0vrS8r0FhZGjM+NouPLL22H8MdGrbjRLTPy0SUfI9KA1Im7f
5jV3wOg55Zc8a6C9mPVhKiYmOWOz1Svney3LL5pLrLif0Qmb5fCEq9jc1vQQeQ+fUlxPg3+Tes6L
pbyvUeynwHl7gjmFc5Y5KJkxU9cTs56tnxhqAzYIkV/GnqTqlqNFZDg4SLJjuNH9IEl0dYaDIqEE
tdZGN70GwElJCzEMSEpjjA2YbObtPHZQ8wb0LPS15TnRdcRQQt6zIxy2mRxvjEW+uSZJzkSxfSYi
1g65vEa6StjCPvkUld5Om7xOiVIbvXt+O/2OnwJkSeYmQ5LHYeEtR4IHQvg59sE1JLQUNH3bniEY
5URiHIiBLPHozuxXmYm98kbcrDv6WoHtN0kfmdiiUFE2Fsozz2VcI9uQwLpxm5X9uZDPnp/nK1N7
ujOZW3HioTu3jfpcRAJiY+ITKQLjEA9zqW1anPlno1R+AEeHcqbvaFRgAeYEZPn2/cxJXRFvZrSt
F87I3AKlteyo+9uymW5hGtH1cW96xD7XXjkRN+tOJ86bmN2DuozrziPgtxJ4SYhwlALFtx5Ty7wm
y4+9ikiGAGqytlnmdt4Sm+GFxlzbB68UzWr/fkClvOE9qbf9NF7ZzZQfWBfe+n6DIqn3mq+NSfKY
NTbpDar2hL169pFCOGIe1TTHdsnxmomFGYXG96YEga/WzJFZCd3ZlKr6MiYTrUbGjy6VtnYyNN05
lSy2mLFo3wzd4Kyy64VoLJR6FcmP2FnNcl8bs7lNBVktCaKAMLOQ7A+pVLfRovsEuqDtp+nIrynj
147U+syTe+95w27OI3lNmIfG6CMeQ0yD/GgUtBC04Y9uE11PpBxEtfgWtf1eZNpDSUd+aGX6ICao
pPRhDx3ygLNZzMe5jO+9uiJcrcSSLbtdLOJnNtXfIVfnO6PAaEaOYre1SxgkpdlB2jU5DgmxyI9O
dN+5RUmVqqiiyvLerDq+Gk4J4bcmv2J9nyTexrdkRkPlwbYrwgnhC8rr6iEzy8cYo+sGzo91nuBm
kzW4bPIBGt6oXkafaJtmcNKA3DhWAzFZM24LJ9gtbv0kJfqWvBOcmIND92DfAqs5kTbz5E7jHkvR
iH08vivQaRztxdG37E8+qlgFI8EP6DpayovxjWntoYum20UfEaNobqDVP0gWfu/dYWY6Rc4gGe2g
EMfswSN3DSvkV7t39X1ZzyjgWdgdUpj7u2GM3+GN7aaEnwJxHKeus/ZEaKF7s0eT+V1OIwPBEKJV
fI+mluvT095Gr/iCGOeO4TSR3m6RBmM87EpDC2ZEQ6zzSNnL5P9h77ySJEfPLLuV2QBo0OIVwuHa
PZSHeIGFyIDWGnvqp1lCb2wOkmxOVrK72DSbhxmzMWPRskSEw90h/v9+9557R0r1hiyBBx3/qz0R
01gZs1zVeGps3OA8rpY08NO5uHTUsUzG81yW39hauRcZSmYHUX61dIpDWNhlV2xUArCbrPYjcDz2
ItMeF0MPEefWLytM5HobWht9lthjsMKLoLuEVLKJcXfqM+y8Ulr/mOTuFjbtZkrk9zlP6dINTLZL
qoxMGBvbBjXGVRDCHJ7m0GCyfHGG2bzgjX9jCPARgTGwFUzF6BDJ52BUBqfuUrljSF4GwCmyqoF+
GdR4bQq524Q6dCzcsbtxoqZo0fu7LMS2E4l16JUKJz4O3wcMs1RXF3Lp0WhM+pHJNhpn3TuThDAc
wFXA5C2Utp7VT8IovqUqi6lgwk8KAv7Gtg3XFk5tjis516XwQFj2DTDBp1HQvCtRqg2hb7KlOYYX
iCCDi0Vu7EExvgg7jcBAK3p2Ihh3Y36BgZS5U8h5i2QdO7FU3An8oAMXVMQHI+8Csdhjn0cipbWX
piI4HgWoA3tUoYuJ8yx5CsYP1uopNWkLXffLDMhvbYfa1LXwpQbU/sixxszcpA7HUAreVknnwlAg
p0QyFgFZZSmgsDGnUF2uUBt0Xk2IeaplmbkNuehsITNk2AXzXdZYMkcq+khMD5R0JS6u57VzCcs9
1AXwcjCt3bESvo1k2Al1+sPERwLDBOJiumuM/j00AUrIi3KLDRm6iBJdZlqAGiEiFNsdJFnJCQqb
ELU7PkfE7f6SlmWwpSRq4uGdiBsaeHIXmMi8gedreVSm544hqzJkcx6mxpTeo1nYYknTjyBtCRbo
tyTKDnMlfrC7Hv1YPA7T4EdWc41D9YnGA/UwDOEqHwf7iQV2m/2A8fKJ4XYfacNLD0ddqt9j2XrG
SPQ2EHa65ZROYd9bjL0k8iwq1TVDHcGBb/HbU50NZRJzBJwRVXFbo9hK5uJPnX7TZPWj66RbmrTR
lhmTy6dlUkjLcqD8YbLOqohFhEqWunIzv3W49qhBlV/YSua8M1lzhRrTKiIXFbth0Tic+u6oK/tW
rz4pRECpIs27zxSDA8DGuFNrCBBsNbStLo2XEaGP0BirwTpv7uZeQJ/PHs1RuTMr4UWj4cUm5l96
ZNQZVFQshzRt+YpEyNzBIPA99G9mWQ6OORBYo3i8pLkqSD24tfjiqOfcTIsJngom2QF5/TBlFv02
1hE7s+TExkJKUxhtuaRhsTR4OtJhk1JxL9Q/jGWcoIM30abRtYtqyDBbg/Ru6jtmMwTopT58LAP1
CgvzCgD2ykJw8qCPOZo5Ltsi1y5dqeAKJohjYwtSnWzQcZGPHc2KLDmA44E5pqqerdIo3Q1U5PHi
uADpJXJxKbhQB1pOLuJqSWVRQdAaWF90fBii2Vr3EXoFOvdYXrK6/f/TY0LPuy/AGxr+gT+ZHv/7
/yzeP8s/Do/5ib8Oj42/cGIQajNIZ0lMaBXsBn91KfBvVpIYJl7T/Dkj/t+pUVX5i6ExISb4hnPd
xPf7d4/C+q9klRCqaBCI+xko/Remx5iCGQ7/YuEFEEcwGpcwzTKWiBcIe8Wvw2MjQgGgKGpgHXuH
8AuK/HCnuaBPN5GTuMP2xBO/F+l3fDAdnKde4bLq8emXmTcL995xtg+3EN98Xjq+4nfeQDnCy9TY
+x6XlJtsxpd5y+zQ6/ZjuNX0vdi7LGvb8631QHpv8y3pgc3SHLHQ2BVhTn0r5zcRJ55DC7LNophq
Tzs/Ddp9FdsDBzY702ZwTcmbNgFpgzfN7Z27nqO4owjLs9zMj3a6F/mxm9rlIbpTRkefj/0B+EJv
36hnP4pn+S7bibwdNoAbeV8ddV/2K1d7PQhuxi8RXPFZ3TZ7CMof8Sbw+u2NnNwD3jd7fQV2nsaF
WhXlGGyU2IsNW7wfXuVT7/T2Hc3mnnTBUaTZt/3d7WbZp8P6N7PTHLNd672pDg1wdnNsjqhy+zTj
qA6skOyXzeNjaH9MbnUE9+vl9yX/ML3VgClpzkVqP4hkPeBbu/FCs4Hd36INXegGv9uw32L7kc/K
Tnad2/HPJtf4hNBr6w53wo/mVXHTe2gddnHM7fA8W4kTP0lyAb/Zif2ERGBPAsgouJHc1Z+LL+7A
KxzWER2asLKh1RkATnjU7uJr6FR+u6XW99LRSBy2XpR78oUhTg+nut3r5mU0rs3Lsslc042P4Y7z
4DZ5xABdIK57bHNKxeLaZYjPQmC81tQZXgEwCa2T3lUf6sgExu5/VBeJqMwPbVPf9T4JS7f7ZHVF
e8+hiPnaFG33NpGoEbBbuTPfNYuU5cdw0jCZ+msUxGcr+Uw9p83z80nh3fDBnQY6cLzmDd0xc9No
N9lltLsW0e61mXbRdz/ZuMR0ekU2odcdxB3+22PzOr+NDLAYBTDWJbkMDkilQjHkqeVKo1+LrnFs
RW8YnhdayYFN3iU29Qm++VydoqN8Uh6a4+j3T7pxFT6sj3IRXdGEHG7ZLHL4g7hPz5ErXPDNO4lw
GkdPdJqUiZQtapuc/zcd/tzAtWJ7Xvnj0dixNCO1JUWkPwhwILOclHbHboCSi/6bsSYrNMmyR5J+
j/07DUHasbsg1DUlmcE9oaIy2ipusI+uyS45Yurov4M7fqX7gcfNvl6Pe46/dsQHmm25BZR4JVh1
vrCIpMaBNhVmQOy1v/U3/cTu3kckNDc0RwoeePONwAmGkBKj2H+SjeMckHwXKQdDuROUG/yelPWx
R6GzgDLaF866mpaiZ4lmHkd7dRkxBw/iZ7KxoRHZdJds1ROgZXz5pqN98sZIem2iTb+5zluch06Y
HnAl8+kQ20QePiuX4IkScXe9gkXlaX6OUty1No3yx5zFa+FULxr3DcMZXhgRXsPD9KWbXv1D+EAT
ZhXAxrNVNvW01fwifK5ZRc6P+LCl7XwqNqqzmb3ZG5CRd4t7oe3g8CHYDG0Yjh+Sr/Ss76Gi6O94
Uuz0R4BBFT3MMV9pnBXsZiu/XsOT9U5QCjE5ucr3yjW2nhRsufLrMu86R7pTTvKreaxwnsOnxyX9
Ke6k5WRevMUxfPOFHpcTJFSHnMGHfN0p977hSOfoWzmb18Fhkveg7M/1Dj/PhjmEGN4b6Y65o3pT
G95Qc173/NvU5bbsvb9HW4QdayfaD9G2vO6pGnGevcqO7PPsetodw9VPRpFu6LRf8pE/2aKrvhTv
rwo3c2R6aiA2nde74yZ6R3W3WcvZlAl7k5dtwRt74/EsbyTnzIL41kaueln2vAU7Hpx8Vx57t/PM
Cyxp/pOKn63swdGx9dgW/w1mId3Oztp+dDkg/vd8pGINPMaWRZGl7NTCSU/6a0pz2b771jSbP2bf
r4b/8yjO3Y1dHDKOD1voZpAgwYtgM9Rvj/WR6IHMSc7SdPhO5H3rFthvGntx5o1us2ta31O+449H
yx8ybjM8qro9NQHBhQIGjDOS38+b3uVnEH39TNsIGfZkZ+L0FE/qZ8jIsaJgywuvmv9KJJj3YKku
4Q2ICj5npWv4kgeBRXl/Suxk/+Bsv4VdART1oB/MzdOZyitcr/gntHfNYZvBc9M4SecUS8s15iPq
N7VLLbm//gW56c4gXfrGM5bDN3x2fOFj8Z7mTmv57ZGDMl/oNjiPR6b/NOCMdnSy6rc5cIQv9t4G
OWhQ9uol8O4slwETHlkfD8cQblX6ZHkeZhwy2UGFRay5qYStMmwtV+pEQox7HXDfz2XTv+Q//G/g
bPwf5WoObX9n3qyv83fozf8lNBsdr+CfrBzfs+6PpsP1v/+bu1X9i8ZwS7Goovwr9+A/1o2S+hdc
gyqwZ7QbQkMmK8q/uQ4VHSACrDzLkFnNiSCl/75upAfRFHVZA4ujydiq8MT+C+vGnyvQP6wbZeKz
iqKrdGUCHQGR88d1oziGuRCmAtIHwfAYa4g8Um6lMcNEqCgq9MD5nU6Pq5S9Y8Yx+6e+9Dt2Q/oc
3Yl94lMg6EzJEanNa9uHEcNM2VLJc2Otii9WxG4keWFNr1OSucGyNaW7RabvV3tZqpOO/WR96bF6
lCcfI40zHITqs0SrFJA/t+GTPt2JmW80nG4EKA0qVItdF6IlAhqV8X6VgVsip1OYyjNVRy3IomZf
8o+MTHRJZcGTZaDC7BSZJW5+ZHniMry2xfZahYy8VOpIrjoSc8zgacBGl1bfy8hdwnqZV0Ukrz+k
YL504rxj8GyrKbb5cNtoyikFZRwL6Fn5i5l+GBoyaBnSPo0wwZ1JR92TAozultfgtRDTT7mqjqX2
gLvRj4Z35j/QuUKPctyNNjNlV8Zymwc3KmA2UhVu8jI6EF3zDNw80iTtkAP5EJkeScOmpOSnY/KU
GtV2ZI4sTd/TiFMAyDp2qpi0zG6IJpwKr314gMBva4CtxJTW54baIThjVugFaCNj8Ml9BkK3rcnb
TPwhLZ8mWV3rXdJx8jC7knIMkfPHGlxmOHQlofpIpYqXGlutCb0mTX2xZRFvvIiUT87QuBkeMkCF
mq117M5bJ5P8AM0DEQJQqmsVGU1KqY9IeKGqj/tVjcg+bVJFcvpI8X/2LOu911SDZ0zVWWGz0pKl
RRITaRmLsB+NArZ8Ezh+/V5QBYe6aGPtccTDOET7OGphcABLY1A3zPGhEmUCew/KOhL6YsPv1EmI
qW+EkrqbTNVumjcRX6EMcYmIECJc4wjcXMdQ8SeInbqW0Ygdopth5+RXKWG701tfKEV3sgpfHY2j
nmN/DDFdARintM9fzEvVaY5ieCEdEIWc7UP9Ngyv1VKRIjtlpCb7iGPgSlhfMdTepL53Sno68uI1
XR920zrl3yXxJ+Eqr2pmd1Am1GrKIRlxhPXiDjyXFly7c0AIShU2ba1soJdsi2gdro0cPfALaXLR
4N1C+czTGC2CUfdUzJT50p6HRlXTIKaPE42CMhOwq457SUCAkh6qdLowEf/lTvifZDIN7Nb/eIPB
bk29IvgVccVy/boxRcKhIbSLe1vOvmM2J23+lLISHwO02tFd5CvMf0yFkrs05lGtk91s5J40UFC8
TBshGP0yCzaTXm0GRdoMISZQVJcg2mDT58dgHEgfBZ0uRKZNt/sRyWyJ+BmJ7JyFu4zGdXgqY8Li
MrVseTiU0f1Sb0pDAK+Aw8lkSIyR0lDeGAHLCjUu4s1aBSeu5rUXfDC5xlGQlqOufsHnt+lgPejt
oca6krW7JHpXLKyuVBekvjA+ZhxEYbYOIgJBI/y99yuhXvsbMO6/BEX9BIj+utv/edf+5UP9DUHW
G+jWJZY7e8mexC69qmXiRhVjiSm18+JtriSnEF/QgxfTl+YGb1j+T75X5XfBYT0ElSLun5oHCNDf
BAcwjII5rgbcVDI8RUdnpe0EsbllaAF7/4OhUN46S2R4WuOx+9Hke1XfFcJLbeymAADyhVuFKN/E
+MhVL8wkaA+h6Wc4hPUYfXZbiejg/eXPT8ffGakctSXKIufieuQoMn88GyXOmBiKDyMk66NH5+5F
JlvGcU6Xf/L5rL/ot2+IFwIKpiD0qrTd/vGF+rDPenHMe5urTGYPTT1RCFLRj9Gv63/2WsY/vC1o
YRaatSWLuop5WP3jq62JMUEOot6uhSPtRPdGIO3idtyGebkdaKErVKJtzDOlRHkZK7gnmuJL2g6k
hQb/JR1PmYHruUCiSefkaYUKUeexoa/dnrP8mdESfXSUG60JKzHfZkX5kIRYZZVbxMVLaeUXPlyP
+79jUdsUUxMgDrVT9ViXwvPYfkoq4Gptvi6S25rjadKb/XRRxbva7D2F3WA43zWRZIOPci39e9Zw
IigW6j5TbCO1TSabA9q1CNDDCqq3gQaQUpyOU4ZnCcISTD3PaLKtHN6omeQeW++odVjHuNuQeOLy
nQvXMG33TeSbrYFCizAfTBhCz7QnyWVrhzlSuwQVlQeiSWl7FzyKlIqYFUiwrUGUTsHDZ1BSgXVF
MkDo8zEYAHXpP6qeBe22PobRveFSPtOhwqBzBrW0bKn4ZID2UBnk4eIJH/ppnNgsz1+SeEzN2tXX
hbzwOCd4j7Kv2cz34ur/0/Zzz5TG+jalL4OPgLZ4AQvzWLzDHXQi42JI90l+IVPai7u0ux94cujD
wlf/HKYDE+2fT4C8fO56Rp2m5ogMJnuhclr5OEqukhDQJJybl/AuTSoOo9lflNnVo4qBFygKFm2d
ScPZ5LbYbsQ1UooTX2XbpULF1EG0LyA1FmXX0YlhZh1dHybPT4pKVIypmaFuJzIsbZdAMtzOvHkl
rSiPD+2l7zmlPuWa6z6TDgsbKDpJ8ftHcHdI3CWB5BvzZ8JwE9CQp3CdrLnJkGdfj/c8PGahBTAa
vYS12dqLEume1agQ8gLimLcUaNOo7+XWLxS/jTS7QHBhMiIFoTf09dbQr0CKuJUb2/WRSpvKOnJ2
KxYyQtFsRVxyWaY7ln7W4i+ASndT6gWkDKSk8zn1NmJKj92LKS02HG+mbeFWmVQ/1ExnIBthsnic
o72WWDuiFvZo6nZKvWG0kP/A5ly094usPWTK06ANJ0WF8m5Qkl35QfhkRoVdm7Q7horTRvDBULXI
euZganknpnCNAomYK47VT5xDrL6I4osEXMU9WFt3IOU6GpvRbPetxY6QVawMK2WkcdjUPVKf9+CM
vawadxLSiVx9l+JW7+6rZrATBe8K7HUyxiMzjRRTpRW+xAPuFTEhSUAJTinvIuvK8m80fyx67uAC
x17kGAuPSOlWm5deA626bMl+HnKFh3hu8aAWHrX4uZ8eSfDtBBporTF6SDMs3wNJ3aJzGvkSiIJn
4NDp20/YtH6rvow9NXlW5M7juI+C8GFdUuIF8nprxepgSqFyPKo+i/a5Siu4ZDwz0ouqi5uufwW1
/6TiwKao3NGZq7K+U9qtEJxaywvN22DwpGwiJw5JLLHU1GYHyg/uaNpk8EIVG/gpYDpFu1xtwrmO
Q8vgVL1mKdcLpZTKfA+2ikrBZ0M+hdxm2+EZk76txpyXROs7dfFUXV4Hmu4sv5TivhVwkHHND70b
lbsCvS0Quo0iX6VtitWDMIYc3Woh2odrEWeZ3iwwC1Ss0fmrrYZap5eyi2EQ9qhner4Xv86BDmCR
Umb0tF518ygD7k3AOYPnFLT0k5qUQ07bxKK8S98pDesWPWcRwmWMVNrMGyw+O74t7PC3PnmSiu+C
tZIAlFTT8ZKL6o50LQ6oGwYBbyklN3nIpi+NbU8NyXSC6sGnIAi6D693H+XIJgHepai5E9r7Ol12
NJICwcEy06iOHm/jZYSDg5CBp4hos70ok2cWDzwaWgl8cpc9iuMhajhLs91gHuCbSiNCMIfSlZ0r
CdcUSLLBfiUMZ48stSNg4aA0AG/S5zhq+CG4bEUwkpytCBnzBB+bl6s1gayYuolY1YYSYRCeQyk7
W7PJvBCJSTaetfkhp1XbbPE3puU+Mb8k/EXc8vpAOrAh90NGDBFCee0YH+ayH6ztqCLiaCfGLoeg
e0rFLQRne2h82qkH8ZVsmo3Lt47RjIxip6mUqFAcCLnvrhHceNiGDKeDvdodlemBGXYdbNfhtSkd
jaYCipU7jJe2LRJ0K/xop5eAvRdrH0tDXafMNMUqnWp2ovtj/bYUt2p9nTw7503yJpBKH7T6TTct
J+jpqrkRl3bNFKe6IW/a6bExwiNN8NhG+IUic+8EyS8UnX66pAA6CYE7RgUTujLOAvvvbqxBZdKQ
PJRvZrxNB9kVpvrQjWTJlo3KHjb1QnF6pOSo1M9D+joYb5KcPUmN7qjSd47CNOMzTkp3johGTZyn
DKCiAEIEG5NIdpc3wl1OumyQVQM2RFG8U7D1CYEHHsrucQWSnphF5iwGN/CUO1FV2NbdwheWLAhn
kuFiAbShjjlT3+L/ICSj2wmuM4mHjMw12nSbep0DI+1H0r7hZqpVft4p20F6WjByyaXmTdQt0zvs
p82wmUxrtXo/19zqxxLPJNurqHqY2mPfY1+CkpgF1VHKHsgy2h3jYnOMPMt4YXN/Vkx0kvopmH4I
wnxulXwnMPiQceDPbfqNJ9GuO6I30a6wKCcG+5G+CgrpS8vyipgLL6PgQyxOax1CwKwtSHsGv2zn
H0elc/CyIy/0XquwX+G0rnSIwxMOGd6/ObM/ikLYM5DCxc4p69Cn2P6RPkvuJutDLt0vDZd1R7Rw
CLxkEjxdJCSEmc+iZhALPp8PUTVvbWdLcu4jfLoK71DDqVAvxUmWK0+PcCzwiMkG5jH0iSTApEor
xweHpzLZdyIsgGpmBIMbEQOcUh6Ggodv6WQpQHE08znWHFp9z8IKPEdX6YLvesrdVqYLviAmZ1wB
PVQ6ABhlDbPxXhSQemS7VME1kHxSWfPzRrLNUrOXfDkq7PiFIPkxiBpsRNNO88pvmAqpaz25aJ6j
dZWitJcknhgWiW6sbmnE2cyw56qMs0esKPQuod2T8gxKN+1vKz28bxNPDzhTmQcJNCIn0zlLWXam
+anqLnnK8iNvvGndtU7FO3myM9GRHebUwM4hB6w4v7z/arllDnq2J/G6C3WKSdWR7WrjTPV1mWOv
BeuX6MvOYiGK3cCsQs/Q8y8FlCA9rk5dSIgub+00beSpxTVZY7anBcTg6UDdHwmuzchnZOKaGfCS
U4sjHhRKcwCfYXCKN6r+mpsPhIecIeTxV7xwNquBI82ir+YtQEMQmgKU9TBys+CtlViZCPlWndkq
l4s7lrdGXjaETr2MRpviiU2BXFHQsmgbNVu4h22a6j3MkOaHU76QDm7Sfa9CA05eQvMlT1fmx+CP
80mZSnwNbXYRxuYMgHG3dLUfy6OPCKep2X5g6ZQX8f3PXd3/acX5vwcm+39Jl143gv+1Ln19//d/
a3+0/8N+T8r2D76G9ef+w9cgE4gA2Stqa18Vm8j/0KeVv5DCAS+2bpeln6Sxv+vTmgJggX/DD6ra
6l1A9Pkbe0ETsTys7AUE7Z+hePVf0qd/U49EastUrLuUqKxYMhTxP25scSm105zSRtZWNVulVkP1
7dBjYchiDXWNtCNymqpt57UUTfiJKia5R2nu6quRFSx0U48AOcoUXAfW65JMxXM9TRkJ3I5sxQaE
UrruMKzgUVXAb1qViGmPTcvml8/9P1HB1sP8RQ1Y34YGIQB5HTSZ8g/uDFGdzVqBtcledlE2lTJQ
XCGGKsJv2AWrxbC+L4mZbkfBSnfiIorOn7++sqox/3AAVFDpTA0g4K9E/V9VOIIA1I7BRsHFlCXH
JhHTUzfG7GO7GmtrEKyp9TYcgn2VmsLW6KH1RKHwkOnInkXFsHRpDKRjWrZULM/LkNYX2Zpaf2xq
y6/MttkpsNlUr2wLbi1FJZARVoBBQdN4Tfp2UU9qIyWEPgye/drPmPPPjzpfhn/yVqV1YvHbW10R
cEg8eNnQXn4THIvQIA8Ko8bu47S6T0mUn9tJpAlqWSpL30TlMp1Hk+JQO6XrGx9VNbEES9VAcTJS
Fs8W+ZJ3o1kTk+KkWC3ujXBk8xJqvSawYUo44/7825HE9Zj+eMy6iWAJqwQbDzIHF+GvX8+oqEMm
dVCZOoqsz5I0/SBiv6CmK6pnyelwyEkl7jtrepAnddka+cgmPey0jzkfkAKUqcjcsuCJKU1R7Qe4
casz4fD+oKakAGnnMT/Dtpo7r1yaGO9Nk9dP6lKgACTWuIfb028UvRCvJhivBCe/z9dYb4S8092i
alHE47T+SKeuOUmW0mDQVObvUrGE+1rKyejE5LqCoCKjK6wdG2RvPWOYUvBlaXuoyJdezLkwPYpP
igdDG6yvMlieGoqDbsRqi+eS9pKbYGSMReHi2nqY1Yc4ZOsWgJa70v2brQpKWfBczKc9z2n9XM1V
eyqXorg09AzjjR2UZ+L4wVGTFkIQVnpvDMTCgi4ewRcaebVJATY9UE6f4KYTgl090Su+Liqw5Qzz
eDIMlDOZ2UDYLnjok/YyZBYZGA2TDsAmqxdfcaJGSEcgmFzWUwgaBZwhT80s8U4CUVWwOhhInU2A
l/PJTNgohoQasSc7gYVXY9Rp+rCpmVyXFtWzOQtslfWhu9YG5KxU7Pd1WkubZspL75+cX7/ffqRV
8NSpB1QxNlrsif94elV6GE8lLdlOaw4jI++pssjyt0PtM5dqcMzI4paWCobENNBiykyb06wbz50g
C8zP0gEX9QT9QHLxs8KaUELG7VYZb4f16peNvMU1akjHf3LUvynMNCDIOpNJDQzQCkVZHXe/XhSA
+RXDKBHh80oQ3aSC6WeNaE+yOFvbiTPIAPT3Q6KV1SdNrRBQnVvXyuLg9c8P5PcbynocKq0jsOst
ODG/3zsnRSijxWBagEm3frRivt/EqGM36mdpIze1/qhWUvfPvrN/fFUeFoZBnaIEAVSW10/nlw4x
UdJDWehJhOSzTFAtGsb6RTWa8JP2bfYQeh4WI9EIFmsp7eY+hU85OttEEc7rUBP46SJLfa37tj0K
MC7x5EnmQa8nl8klG7w//4RgpHE0v97AJPg46+NNJ66Jwr6uL3492gYwWsE8FPMSM0xH640LB/8R
zRX6cEopmW9FWIiaGugGVHZGyIN+GCI5JIySsRmDRCAhXcnvYCpKgDBZc05l+OR6I9MQqGWSO6pB
81EowhaQYLwfhq5xMq14VuYaF4NUY+ct2uBBp/N6p9e56JNie6J4EsFzMYPZV8VCcoOwMh+aIEJF
HEMqmVAc8EZ3Rn82Rf7GIVwgQ3ERyG9QBzhhRac4AzFvgilmL/XQP5O5Ja2iIolpEiyJpg9EmuwC
HeujuERvsWXM+1IHPQjQrPFaKww2aZg2iwNWEI/JWOsPLcmzrVBHRB4IL+MSgbYGT4MnM7GnVzot
tchZMn75kkj6CyXnjLbqMkHvm9PxSMOuKjiGjpo9ys1V0+r2rhOK4UsNgf1zO0vPYiUDoQrUYdnn
UQ8ZM6lkwyWoiZlwqpVTpMnA4ZLRr2SletEDhvNhEGpnre3jq5Ao8j4MCraMLP52U5IFMNax0Ezl
ir5I8whnd7PsG3Dsfs4smfjTgClNF0NE2WAssXFVhlZuGYyoH22tS14X6jjEhZ65tZYoQ7nplSr2
i4pISIM1wZlVoSWhaM6eGadx4BYFew0pLCuXrkvHFJdkl4dxf57jUXfNOJiOtDLuTD3uNnmgvchi
oByUOrrRxCDYxHuw+A1kxmdWinW+8k/Goj1nglYeybN3PvxBCyOXQW2IXq/qH3zPNe9QlWhJPd+z
VpqnzmyeljlDPwSXcTF/osTTIjsZQ0GyQ6o0H5XsKrbCWwSs8H4mYLRaujGyVgOaSVQTXwJb13DK
yz7M+8ptk+AlTJXybhzxVtIlChSWtdATMRHpRqxE3pVhAv8wTHeK8nNqR5AzMtP5Ma8zwQnJgd93
85QeCJzODrjJ54JdtaMjOFwbvZqvgyXEe6EwicvmLGez0vQhVYxMYQB+uKD0QL2QU6DFdzALzjCr
pdOtGBnYTd0b3+H4kGndW8A+eW91k3wdBpilWt6Wex5zxkudAn5PSHdvdJ0hcR7SN6r05BKEmTaK
sp/gt04KcfOkyOT9UhNxziMaAfQEfZqM+o8SGE2B1GDEmylFGq0G6TEoyJXE4VKfepHV6aaRS+Gu
44K5G6Ul/SjK8CSZEBUbtSk/WYuRuaG2gjPI1M29AjLpXgVc5Cxm09+KWn5IKDrfg3EXaztT2DbL
QGm9JS4ThL+KrXreAyHM+ALOhRCp7xI3/WcBksO25N7zZGZLdalauXxhqRp5i5LMx1YJU1bGqWAk
PsIAzjFym4UHgyXCukFWPiQMKzHCSq0oeBEARRCfTuIfjdEoudtFeXGKWwG3Q6mOuyxEXeQcqz8Q
1T6NusDY1cgEs415xrli6b4ETgpPQdgd4ixeLq3caAdDg25oGsuzEuvfJVc8OkLr82i0NqEo545E
Fl7O+tzJLcKLQUZfem8ZKqA0naZW5ipiNVECkVmpcTOs1RECGddigbbE482Q+1rB0YDWyPZcqjG1
wLUZ6zL8nElXeNQkYSxpxxTGVjEsfh/WqFAaPFGr6sgTJzPhdZYC5yjSRa68dBTOYz0UDxGDcm4L
VRv7GWsH1tdiuA2WnugUiAt7kDp6Ssx5gpQaIv9WZXGi6z6tHDMzE68DevIVU/HotM2SP5sk36DJ
6upHT0fKA+2z3Phn1QtaCletQR1PiV43Wy5oLHZWZXmjYfHNDFhfdCaOVaHvh6lQsZka1NuFhYYW
FqtTE/igLQmG8vwvXwle9ooL7rTZS9zHEgebvcAVsNYIVBWeS5kE2FYMxPwSZytdq9KkwPKGQJFn
LwYYPD3FzFU3lUgtvTtp/Vrfq4jS19gjp18GEh/VX18pGRP9hO0hJNK5XgYzLI09mX5kz76XIoRM
Yx7luwbYUfnVU9nrlBzxeSgDJcdWvfJGQl1cYL+rRHK51ry27eC/LhoP4CShVJe2++k6FnOL7YVe
AD+ZFgkwS2XislgdJho3X/AUec6kQ5quhVHK3IiJu2heVYVNtWnpglA24xDXK2uGNcqhjPuM87XL
+XTFNPbHGMvLBJj5yHPcuvHiWX0vplGSfARTESpXVa//F3vntRw3smXRHxpMIIGEey1PUnQiZV8Q
kigBCY+Ex9fPAu/MHVaRwwr18/S1ER0tmEqkOWfvtUkLl2xGUnbBosoIeAlJM8T8WnVItvP2qa/M
gZ1MI26qROnD862mQSTp3xJ1PFmDeKzMHNFrkYmbvGMYE4sibkAYA9EVLMYc3rS/mVqWqpBV5oPI
CwxK5fL04GeDbS7T6aMOJhzJvlWWn0osp+g8ooktkF32413rLBHEref2H0cjR4Q7lwYS1UjIHwkM
Gyqs44ScVRKyKHYJB0razemg9k24/EFmkelDg1H+g+M0+NxsO/tG3ib3QWgJbllTV9+CTrf1Wpd+
9dGqAg9dSha1/jroEwYsLImLTnU8SFPM/BpNlaDmtECHE3EMKzjk58Reh6xvvMs0J6IuM4aF9zPo
g24s57Zkn0jfUgSESRYFbJZsNCex8Yh2/xxEJa8OcMS8qrTVPMnSCz5P8xQjCp/JY2JHMTo/slCY
X0TQN9OqFONY7apS9ne4jsI/s28k18Q2+zsgQ0RrVwEDNB43ZJRckmVCp5w0nOCuCMj6Bh/jbAZP
DuU2ddtsFygDrFM/LZ644t7Us/yRIVxYUAgXg1EAopmbAhDLSAvMmIebuIsxnzX9jER49MJHHGd6
3MrEQQ7YCkQGnKZgEGXTAfJueuuhO7yHdyav52DJL82on2atrS+HTKjtEATLSQ1MCnbvqNz5Xuj9
FE2NhdWukNrVZOpciXYiRyRU2VPjseuorX0am0HywZ6IQnYIxjkI4dElm8rxOg9b87GKY7idMdCG
eeW2WqhdUVfdt7mFXdPaFW0tPMCsIESuo4XPaxBns11Me13bB6oqkoHnVY1eF+Wc0YKNQzy6na2u
rJpl2iP64yLJJKIltxKaty1gxMN4EOHBHBfqDAjR3wT7NhuZwRbQNpgJkfRoAaS2yIrj5H8o5Rxd
y5QvG7/Z9Bkg4xf2mA9eHKGvsNTaqCt91Uym2Gdd+1HaHvV+m/5iF+ufUUnhHiSQA8DLi26rkY3U
5OTGvTEQqD76Su+n2biPBxMVRsxZklzRieYE2MQMUNe6tZzxNmr77qosEyBy+TweqCL43+24sO7y
NijX5pDat0nkF1sJYWcrHIWsgZil6yZLwxuXhs59EdfJJ6rwX6rSlAebsKEbu+h+GH1Iidqp8LkY
cQWkMFGYradWHYKw+RyVtfsNNFWwbmSkn7RCfzDPfsM4aLEjze4AMFD7cm8Z1Y50ckKS8Mrcwz4y
EXMQU7WNhe3tAUdJfn37SQGQC6zpem7jkjK83v4HHdlySKDNrpzGv+HwgnV3kIhLWv9TwbZTTeat
CcaQ/BpObLbQPxt67H6H1yEVX4jfwHlpVh/JaXpIjeQxjpH/peqHFZufnk9i/18JP5c36nF+/r8r
4Tel7n5HP45r4PwT/w2GJdzRodzAacOTlEok1dF/efvkf7oS3x7lZ4twLovw0H/XwD3+Ic9m/XbJ
4fA4zfAP/U8NnIxJnH1UxulHugtR9m9q4MeFAEqCqLIxGSPtog1sCXFytA4hKxAiRpfGGlPzFwTu
6s4tHU9D+KgoQrV5m3+oR6CSL17Q3b/O7i/DNJaK8P+e6JfLuhTeiSzB1gh/w1tKli/qD7PtTaal
Z5fpxig+sddxgTMVzcX7V/HsNy6zeCdtXiOgeLmUrl5cJig6oy7iCKtimHdf4CgZD85k6NtSZR1F
JuVYj3Y7IMStzdbnRJS38iFrK0gvfd3gBikxA6t9XlN+39iNCw+EzVsJfKizol/m8xtyNTPFJhvH
1lo3itUDiaQKc2S9OYj1KZvbTTSRIoXKBFnZDgAD1FlKFRy5sxZVlLB6Ea1LM8XzBJ8OUJxHlQkB
gB2JcCkVdk+mUjla4qHssO6qUvxI4jl5DLrYwibYJGl0NTTF8EA2T19v61iZn1tfgSVtBVVbUAhl
ExAvAS5vlbhO3l+GnA0f7CwZcBqHlJz5lc0gvyvBu+foetLYO8xSoF0M4pQmN9B9ua7h2GVbYoaI
KoYjGV1MdaVKUproxBGOEcPngGxIZlnURnL9HxDXHA6K2mV/V8u7IlUUP/J6KK/Seawha7Uxb0qZ
iYKSYiNg27z/yy/D9mR8AdZGIMn4NrFHnCgxe5MoMqHot9ZEeW270ECV7GhcMZIjtkKec2akyeMS
1fOA5gPyaYAsw02efkcxwQ4pXnQQqcA7oHuRs+uhwBiRGjt2ldw2nM7qbTtL42PQtxjgIzZx8Z5I
Ozded7akUV6DT5QbaEtkSDld/NOeIw8wiNsNw8GzHfEnnfxW7Yx6Iofa8CtMixUAjb7x0UcEMXuo
AjY/lLdx0BdRn2syXES4SNnDBB5gkxl1sAuTKr7IqKnT9/Ygaq7soEYEYYvS+Nz0TQXGIQ+CblPX
rb5M8xp6qeNNXchKFSkEIiWqzb/+qRYGNiJW/ts1n7/hl9/oJEDa0LbY5EM/b2OiFPcqG42dBWHl
QISOuH7/es+1zZOxQc6uiaOZg6ovrZNJQXBMIycrEpslyfYnSkXUzQ7bEyOohpuGcxFuqCUl0O8U
NnxpgxPp6aFRQAqqz9GSYOilDhUcpHIjHEQk7gS2mEO2zyCHfLXDGR9jkJcmqjn+KXp3xZnB/Sy4
PX4Cz/Rp5AiHBinS92Xae/HKIkJGo2IObZrdJdLAJmrQxxUZG9Bu7IMUNxrkz0zlvbt1lInuNoS1
5gP0zvlOc9nk6PdjRFcbRJGwNGq2Ithcy44jI3GYNLeKukH/4lDSuXIj6Q+rvgqRWtGdsci/Gc2F
RdSgCJpgxLpnatPL1H/ycELQp4LdQ1/BdE5K024jCYgi2WwDRcS6buGBbIH9FYc5LcwzL1IcNy6X
r9b3WHtxz3tiqSwvy9SLF4kCxNMUMQ0ORaaBmC4dZ9REqUc0m9NQMiUvZRyegLVV3+tZqSsfoEZA
hMMSc/b+qHy9DvtLAxpjFrlb/2qUv7yTsgcloUmI3Xq1qLcRpy9qwsYyZ3IeQv8viYmssuLMVZ8X
wOOXTZCuT99YWoIWxBK1+/KybRGlde61qF77SWfrNpdLj66tcMiEMEVRdA1ArhwO4uvSS/EeQAcK
9IJflB+yWldq3VmdAVmdzFKBFinzCA4MSsxUqRU5t3bLHh3+qIkAtCOIOfxAK8TSiIVDdtGIX6Iv
cIqY5WLTSq5s8Fv2yg/TnKt1or8FotTXu6xh1brUpa2+ODHT0KoqYT5vPXMiFYf8R4RUUWAY5mrE
EPfZE35RXkjDoDKYzcBU75OpUwfkqZT6BoLIyMIUyKPyBJlzXjl4aphR530TFOhm3S4YwcRU3Vyd
GdavViQ4Vku3adEaSE/Ik41WG89RGOgYWkDeB79VWyeHehbqakwgGJupPNeWe/t6juBn5eelc3L8
y44sC5bl5tlWAePeedqHC+LWgYGeuJXbeMqc+sxgevXh0spCRuEKjA+e95xv/nIsTaMVgfwuYUbK
MedzjcV+amKo3zIdHt//WsSr5Xa5lms/R6bTFjrdP+Yia8qUfchWDOPwYWyVve9kMpXwsbr2SxX0
ECSU4VDNJzjsYY5d9H9tTMAQ3uLO+nPmbpZp4ugr4m5IGGHVB+Lh0sg5ftcQVWlP6yrb8q2K9iLj
eHeDEYLStNOnH6oIKlqZpPPT6BPpqxzdfLIcHOVzCwbJnkT0odSq3hdhnZ35SZ6z9U7vDH0N9+Zh
EHWety0vJjhg/uFAcZ0oUbKK0n2TluLeJ00Vw+IEKn+JlAQdUQ+sD+uhVuGM4ynLv5Nyp/CRV8Hs
rsMpFCANHYrU65q6/R0I3co/0IYBFET3IGuvsskz9P79l/rGaOLndWVAm9Zezk/H7zQc6zmxB4Vh
B9LOoUKsCz8vND+aRl3+9TKAwcXl5UhEQLSCg5NruZDELXPEh5JZTfMJ4W9xSGSU/5hoe934so2+
x+7sXlR5N+/6xvJ/qqKUZxrSb3yvy/mQQcTPxR7yZFcye3LEf4ZSkNBvSRfDlOVj5+bJnqh6vHdz
RNDgmZ3Xc7LMyejgoS22yEwTAd/t8TtOTLtODeqAm0zFdJ3aJl+U+aaEv1H4Kv9U2DlEojDLOliQ
hF0E6KRwYrr8ajgL8xHWEhEQ7iYCX47aP5vq3dRZrFKVrbxPydzNHBwqk5oL+QrV7v0BcmJTY/Fm
2eAgzLbbcV3Xfv77L8Z2CZhnmXEAsLZhOK4UyR/52g01ha0hdJNuPesK/Bjri+zxZaoQeoZpExmS
cze/KOYY+c4zBxvBczBY/Znb85aXd/Jy2ZxxtuUPtanmLwP8xe3JKpqUrnrAOCSdhZdw7ScDCzBA
vSEcFDZeRuOdA3G5wng5GFdD50ukmrOd6v2Y+EipY+LGF+dbgEs/Ifty5fSArDYUiTB5GiI2BniK
urohDQ+e00Da4m9jFC0LpAExfkM8A4JOWuui35qoJpckLkr3nwgaHMdN18Gnds24wljHFfpvAzKO
+FqRILELlZOkN6FLmGHXtNYvmRN1h3otNlc1+3gcvJVFwbGryGLfEQOSzaumMlIWXAwrt5MI5ofQ
6sffhc2NXTsUV+UGJmzLeOmTJSUhUrDWK431YBkq+k4SRIx+zus/Nkkdu+sCYPyB6DKOr3MY5d9U
ZbhPKbzc34Kmm7k1zRjWjTd32Y+YaiuMnKZgacMv2yq4WnnGYG79CbcULWdj74UxFBGVyo+u7GB4
vD8Q3/hyF/kgSRdLicdxT37oKLIxy1oV6HzHbK5ViDLNWcy+adwUF3R8rH8wXbG6kpIH9okV17SP
R1Zb9UmhyJjBnePoB1qbeOorGtbxFFhQkmTPNn7y7B1H0OaXgwJhF4vaObO0LPPRyfAGVYV0E/W/
4Ky9vJUXw5vdjEwMFwsCZQS5y6pcr4iTBOk22mojpuBpnFT8UTR4kWtQ6GfewavtMuWHZaFlEmBx
s8XJO/fpZ5Aq54cbmIKEWgpSL8MCkzkg8T1F+enCNtRwZobmy3jjmdGdoi7gX/yfk/nS0YZBMikv
Huo1ASgkEpH8CCqtpm2h54wjE0erDvoqbdz+IBJ6YFAtpX7skxylhz+GnrufCtO4Io0evEhbskXb
QM8egSLPSj4a9ACIf51H82eZZglADsx0zcGZl2r9LDVzACRPE0langbY8I3YPfByFWhmJ1AfYcdH
ZHokQWGs69xvyFPJTATatBnrAqt3OuMZiEXzKBwKTqsiGwExRUbzqax9iSiwze/J6kjuGpQSwMZ9
whdpQJPQvq90Gd4TRFLFe4/0gyeH2TMDlzekN5JkzJ9dZk/JFkxdbCOzS9hJD20Gt38IE2vRDc3Z
tRhM1jVUGBBU2NcRsy5ndP+YIOY5uCQsdPiu6SxR4M6l+T0cfPjGykpbijZxOfw06xBIyzhp/+M0
FSNWxyZBvNK6VfdxbiBvruEeIHRNVYsVu27Ud/KOSsERtUI819muusb3DoqTFHls+x5Coduy6eoE
4b4JuTcaoWgQ6U3cIKIoFAcr5ALA1+vWFbhq+hBljNvZ2Qe/1LrDsOMZX1Wo4qfageu3RmLm3oAZ
rb46/UDmQkwu0G+zHwHrdijiAKmazh9BbFaB4k/md1Pcup8qIpHutOzqh8bwhs9TYJNNI9slqDOJ
02Jkwh5I4xosgzAjdGrRl0lYGBmSHiXvukFlTNgjpS7KlarUX0iBcJudaoXrrFvaZs3aVoX/mBQu
xu05qYxr6aAAJY6DXRf4xxLnUJ4E6aXrTqZ5SMo8gVjmDCVuuEJcSOCHZJWQi5WsomGIOirg/y6S
3/1rrnhZA349b2Ildj12IMsZHJH48QziKypb2Oi9DfRjyA9V6K4mQpZunBgPihkAuXr/eq+/3kWC
jhCWcxhFQfvkenmMp70xchbkvHKZM+z5zmG5vW+E0Gcmx9ePZi6HLoR91OcJCjyZnvI+S51SpUxP
qfY/Kz9Lb/wBQ2CkUUVSnwvOLEGvH432AuVH9N/0E9joH79KQfYJvbUG6Rki5LWfaxiqESzrvABo
+/5bfF0zeW5lsGcEuoByyDqZBC0VGWmJE3XThnScsAgGznUx+sbFkABn9SA8f5pl1KT7YlDDFbva
5n5Iuzo688hvrABo3nm5Jk0Szpwni6BdSmeWCZFfvjWi2Gw0kchbKzWI/uriFleSaLsCVGA9Rf0/
uDTAHZsKou3a3MLx28btJxCn6XATk9NAzrbb7Rpqfxcj0pTLOZ+gvxljeuY8dGz5f97t+uhr4QqY
VC1fnYcM3QxOOWYMqdGyhz2Z0ti2EzwHCbg5h8UgqLRLnk8XwKZo1Zm1740BzXjmWbkBbuJ5ZXyx
2lulK5AWkxsSISr9pXSL9IsXTKxGgpigq5rq25lh5r+xwaAzZVJJAD9p+6fbKnS4uUrJk9iUmOnU
TujZ/BGlXYO2RM9kY/bBNPobSCpRsQlGHwWFiNG+3/faRowVyJLCXTqRMIJWr/xB4qxHtpNroov2
zWUCLwzFGphOc5SvM+wcMKBJIb7zSHD4SVAv5wTE0tV1ZrNMbchEwLvMbr/cDnSBo1WJiVfvyqB2
v5qeteiG/ZGVbiAYyWZuCcDesUvHPjWX6ZcSp1y3YQYMbDrM7UIzrrB0wG3Oo6veoyKzdaVPmTVQ
YQsE3p6g8nZRxsw8JIinDQFfj1RC6nSKcg8u5SlMQMxZw/ehcH36Z2EGc4fHb3kgYOuEQFvlDw+Z
fLNzrY70QqPJiORDis/yNkYp7rIaY0UJ28tfJPxTfVsA4V7uwA/h+tpz2mH9soxHlF0VWLJiTGry
ItqQRkIXGz9YQUhGrOIJvlEzzpgSNZgLYm9M7Ro0MeL2dzn0zkdti+QPG1kFqq6OouhBJdB2N0Mc
Vn/8SQHZy5oMnjgg9eHBbVVqED1STZizGyFrLHBpN67yNsbwmVS5gjXYDDr6UA2meZ+HQdVtjLBr
DgM1QkoVlAo5Duo0zvZz7zW/AyVQpJnlaH4paJlQvpQTHMuS3cVlWAM7XdnIVAk4mEOLnl1tV/WX
MauHX8w8iSS4jijzNUrDipgD9iwcrBBjotqxS72yxlI+MetA2Uklnfk9sVF5dmsTl4WBrmrcaBO2
FX9KrkItP9D/mcWFiJKGDMMwCi38/iWMBhQwRBmaLboonlNCVCgtxTM7Ud1/H/IsL1CDIg1axWPn
fR2VsYSoKyNgzWcLXq9YWTM4j2Yh73tbI4twB2P8qSINhMI3xPjLjEfnVxTwNa0qaQR/2Jw53qWP
WrSEF9J5ijwQ06mJExAaFigB8n/seR4RcFJ9+OAQhdGvkX6x09eAprNVMcvpW28141XlkNR3HZMz
AGgI4OWX1i/kLzGHGACS2mAmUu5Imy+oaaAfLELH2h1iZ2ghnoG6HbWMM4OpmnrSQhxQVhtU2Igr
UYtGLXFZeAfRlwnDgc4QDs1GE9EEwiMtikfuJCs3lorJoxbGPNoXwmylutIJlfNdRcXm7w8cAtcZ
LQmO9L5J5u/xnE90mYYOjuBP6YLySN1i/VxX9FkjEBpTctFEZbxPy+bccvvWLGijDaCmSh1PPluv
Xky8uCKd0Z+W0hQ7KLp1sQfJtZfjvmzx8RsOzQKvXkBmeQ+VWpYU6t+fiN/YWgSY7YLnEic7jJPa
mNeaSWsgUd0Uyikunb4U11E4S6T48ff3r/R6RedQ5xEMsGxiaAYuf//Fo7ZV20TeKP0NcrPl4NEX
9VYQa/hkODNBchXqx36KnDOL+evnYxeKr0jQABKe8E6er6wbcqI6zyMYPZwvWBomSgdjeT/7Znrm
Vb5ewrkUtSAio33UG6dtu2m0M7PuKVhZs1lepy4QFIswV65noznLeaNsvN3ua5NkZ1bTNx7SZo8k
iaChw+o+l9NfvFrkj5FItMmrdQcUjiWa+jmW/ueZF3rmZC4kP9NxYQA5E5UQQq3ZJFKdO/4ZiWWK
zE62JJ20WQSfbFLmpuvJ36RHnbW/PZ1ItVeF55JawTl5w7YiHLbcdxuv/bkyiDsktaMkH1DK5iKN
C33m3PHGy6DmaREK7gjbZGwf36BHpGTvINrbDCm5eJZIIZxlRruRAQm7fz2kJYZMX6KyYb94OqTj
xGmTfpbhhtgiUPAwRTbonkkXJIL4pmgtYHRatfaZIf16zhBY9xZrreQIQk/9+AEn0pjnyYD7a9Pv
iva5b1HPznB6c5425IhdxICwQIeNWdZqzXtPm6o68+RvvWSOP/SYGA3Bqw0jzYJcjJUZbsykzv8U
FFO+Ed6A7iGnUXj/12+ZRrhteQ5R2gzuk+eFQmFLNy19YChT3eziMainVcxkneyEhOKsUMJ9dtqw
PrMpfmPCorzMXOViNOX/LF/Ci6+qihxZj5Plb3SQEHbomskfkjEiyII5ZN46Gtq9atX894c91iGT
M+zSHhfsj48vO7qh4db0T1k0wcMDNWLYstcqyq3HpuyMWuKNOYsnpNjGlhUe26l3tDA9oyEPKNkm
FNax/ps+2hPp+ds+msBKTa28IJDKI2Qo0Ibavv/DvjGIPEyrwmRq5iUv7vGXL9hL+1ggwIi3EaEv
JHw23QXVffPayBArv3+pN35LjumscxIXo81MeXyp1PdT9E+odcQ8leKDLSsDPpPPOTKnkAwjyEyh
V2HC+evvxOLxSPOgnkuj4Nm7+2IM1YjPfcemTSsa2/vjmXX5xfT95ALjoXN4/xFfT8zHlzp5RHvA
jD1Y9EwVzg7ojHkCrRsw69+fFS2aSnIpe1AVpzN6/CopU3aWmUzpNini4gN52s1tQcfrg0Hq4tpD
ZLZ7/7lOPNnL0dgSLuI+04QZ6FinipGOk1YCMCPbBn2NSrZM8gAzRM1CUxEPJ6ubUOnhoQ7iYNz5
Zdfe4+uvvtBc0/uQxg82OUMYBNtSM4oRjCWFs8oHCB7VlCUX2DBo375/x9br0YbcgvWRo7yDMNE5
mTk48iD39dGwx71WBfrSKPsUD5iIbmvqbDRnw64H8Cxk0G4HdpZ/Oi9vCWDSOQb4PsiKlCTKGDgq
Ah5Y/mUyUPatS++7zir6HTbxjA+A7OLvptXU9yNaoQREJbDOHSKh/lM+w+vd5LkkOceSDmC6XgWT
taosTOBnFqPX3zAlIsSe/EYQHRDIHY8G4eU2ZyEgLnIEO5ZauX8z+umPkESkx/ff6hs7D4Q8i5k2
CFjgg9P9VdIB9/QMot9sCsaEITYC/mvv37V+Yt9Qy57vSrMePnYcmW5kiYwldVTYcL4jRddLlzxm
IoHRvIYezZz37+2NHxzSBNBltphIBE+xAXOFQ6pSih9c6GKvY8BFQYWtTxM2fitadp4EncVnhtmz
6PB4K8ZnKEhTxU2Jt/hUJeGrfkpwYxuEMk6oywOMRdfKzOZ6UxUDvq+0ELVc29j47V2WTpb36EQR
JHezq4MFsjtmax0MlFDCCT36CjmbB6LOVvk+79wo2L//jl5vWzhcMXUsRUwTwYp1PFKQaEVRV1Lj
wDGRbGU75XBV6zEDJQSGzr907KRfiaIj/FMWAUlUrFm/37+FN6ZIboG6Ilps/v08wl7MxizxfuqL
CM3mHOc7XRj9b1x885f3r7JMtCc/i8fGExHicp60n+GnL65SY5ySLSGy2zKaST/PBmFs53QipsPr
WrICI07771/x9aexSNx8ST3NR5sDMOT43eZTZZW1hv5mdlMZcXKuskdn9uprFNLhDgu6uItRB+2d
qYJTQsENalLkYLdtUk8/DHFkfmhnle6VoI/1/r29+tlBmFLORCJJMxOOnX18a3XSmX2tCWqExkLp
qGPv/3UuMG5szcauxb4cazzcbDSiP+SDDyEAQhf9yvs38er75CaQClu+ybYq4LB7fBNT1Bp5XvZQ
JMZiQAaXzxfIqRHrtAYcpn5KL6OkT87sOew3Hh1jPIsXMgbKqqfqnNaKBvzmCdkxjWyoo0kJPZh9
K3x/rODwU4PCTexdlIX2RysN49+oLZtfBMcNP4cmJPkGakH9ZxpnAOSIB4MQxrpPwWsxF/+wSrMy
0bbNLpDqNhv+eAMSeeb7TPvgB8P+fuilvmcTq5CKJ9OAxytH2bzG5e7vfTVipMxGe/zpuElpbps2
EndZb2beeobrPl/0MoEzJ6MJiGXqkrttc5/xHTvl3rnMvNB2z+xf3viNIAKhCeIrXLakp7+RNPq6
srUmSyepNsWU69sWWsQOyMEV57eY/M8oODcwXs0IzKDUnoXNf8SyupwMjGZ0prqsmm0t4uZQUjXG
NjV66EreH4Cv2yrLjslywR7DsV7WsOMLdYOLDVTMPJ1vi+uORXVtAPvYy0TLbe0XYEuDBn9arDEU
OB3hcPEoPr9/E2+9YTbA1Pf5ApgETx4WiZhd+x5ATy1MRcFHkWRSAQQdp8bGeCfrA5LiOD/z6K+O
GHx5Jq05agZM/fQPjp9coBNCtDk2WyK17YtixoySm4a6cAmJ3sbYF/YEHP/QRWNe/u3jLroyBBt0
IYFvnC6PsVFbRUeY8Bb5d/DNopu0TvFP2yuij/J5EzYgLDFrG/LMuvxq/ueBlwHFhMxf5HcdP7Ce
8ak7AKa2OQibmzEIiBEhzeCib3NxNeRJ9/P953ytllwuyP6D1+tS/zlVS2hphG0+q2arAnL6NjrJ
gb/lCXnQiCb8P16EC8NNdO6tMUPWMFi9drqph5HuvLK02Z35wV/bcpb7camAmdT5bMc9eQGlQRY5
a0oDZHUqiafSobYhadZ5F0EQNuCpx7NGQYP30cEQHMO7WDtk1C6ZxXUIOZPK0JWpIUdcQr6y0y0e
lWZY4Q8NCfWCk2esmDnh30LloZttGXP8e87QE10i9k5uB3aK3w2J1J8ttmVQe8o08OGIau6mHk22
w+QKy/lD083JN6NDiQGF2iNZ3g+RB6bWQDg4LDBuKuuUext3WfjIsLG/2vaYknUxwIswjXQkWqaZ
e/h6UpSQFSOzvmhKJIb7iviFrzgunJt5yOFnCtpXh2A2FzxRjV6TMMLChmBYZ+X4FGpqhNsBKe/e
ojdBdBO6Ybp+SVoH6lEHeOCJR4VRUqghLg+hglpywe6YcAfVjPmFzfHgUzEI6v+YgGb7gKsAcVBv
t4spte+8Aw1dEOqhk09/pkDreitrhXzu/UH46hzAb+5yBGACpzaIZud40FcR3aRBVeWW5MT+gGjJ
wwKfzAeHav2ZdZXaAH/Y0Q6LqDpzKdRz/KQhZp4cQTH84+2NrBzwkem3X3tDFt8yv4DC3QODaeAJ
Gt5PjqjAULtRjd/YHdnWQ9EY2bRja0S2lNOMPXrHjCDvcu71H2G1obHxTWOerrowgtNKQdW70Is2
8TIzzBH8dUEy49rQZHDjAvL6R/yhYBu1O7lyk8BdY6Fs0+IhyUw7XkOcoyQ4jhxLibbV46egcclS
WBT4/p2ukLxvR8cF8xAi+CHB0rSx6XQe7p2+a6pu3ZsYsNagn7KGWLQMAZQcOgeoho51feDAGxCE
kdZPmSpgVqVWB3k7Q+54L6bJ9CAZWaQ5DK1EfugEHZmuzATm1ovi8gN9TlLvOQM09aVXz3m7BgpQ
YNNl3DnryMnL76nRojLrWrfERwQIxl07g+sdghLM2y4d6UQz5zgR29pYwLxDZSjXmn7rsJmwVbsb
lzBMexeCvpTbea7heAfFUBxUDpdojfFHPJEvXedfZdTbzmZsTcrClJPNC7d3O0Q9o5OAPnVpBq1S
UOxPbGcqawuEKrrus9b/MrRUqvgzhZI3UvLrriUqHJD/kiDD+ymqK6jUbeotFI+g/Yb+Xvb0cGz1
u7HS2n8YiZAe9zG57i5SniFsV1mnJd4q+mDOJXSZMFjjtM+inY6J7iQZD3THI0O7SW913w6k8Hoi
2xKaiPCqTYKZJuFYyV2TqIF8QjBAw3UgovTzaEdK7pEqVETfGS6o90HDkmAP2AxrM5TwbK2U6txK
ZC5188AxMNxPBBInUAJy8FVhNYVsHfmL8K6AVtQ+qNIZbx0JK6R4Kan/0HNM/B02TDz1cD+dHyod
g5HKt6DFGcbknkehN39satP8qhFxNHAVItIoCEBXXx2jTKKNMzbNYypGzEUi7bipJqTXtMbzNhEc
n0U/XdwTC8gsJIEO9lf0FHl9EtCqQn61wgStgpV0RVveN1Gms3u7c2dr5SQ9WupWp/YmyYbpK7AC
5/H9aeeNmWAxuGBvQRbDHts6nnbsWrMSWE23pcI4fBzImbmYwuLJx3B3Tw3hnMbojb3MUspbmoS0
elhsjy8XOXUxEavdbYvQgu9Al2PBZpELTP0h7baIauodfs/sokCx9lfpEy65wy4FxKXgRqWW897J
DJt0GhNNnAJ0sDLKGEmAg14Z4QQ72rtFhvjn/Tf7qrrwfD30rjRRmOTYzxw/q1mNqSZXIAR0DZVy
xXKCbbUNXQ9tQZMTi4xhqwW/rOISZAkN1GChazrmN+qpjlqhsZywlDXagSqsk264wfw/WHtfpnog
h6ysyVI6c8vL63+5Liy3LK2lBEM5GfnOyboQzpPo4DgY6zEs3QcXHfQDSz2BAx1MT26NdMDAAy+V
2JdWMlXXkaJj8f49nJ75nm8BcRjKKe/ZM3L81mKCrlFXDCTEDO5w6MsYsENcWzu2XyVQycq6IKE+
YQfuJh8yvHCb9y//vNd79Qoowy2OLyqn/sney4uZaC2vBaRIpQO6zlzUa2g68snCfXY9icwmvSFK
ym/xJPTHWM5qZyEkeTLTjiifwO72TiwCtMX9Qn4mzvnMPuH0DPL8fij6e1RfaOX4yxf2ojhiRo5o
E7oOLJCBT15EmK6DSMTrGjL+3qjZvoomP6fXO/1sl4uiYpaLS5xP6NSDmqlG102IaKB1J+dLWKF7
9Cbdb6wKYMpkQlbuOAwRvUkU1Pu/x+m26PnKyxaYI4iFkPnk2FdDjtVeTahNKkSx8hJgagC74U/R
GDj89aUwVtIDdmyaZYy+4zdrwOgoJsmb1UnreGvSP+Z1MiJkgtCszyX4vDrP8mBcjPKjhPTB/56M
s1ose9IsAS5meZOPgh/wvlz0OlSgTIDvVhbBmwqDcDfIDqMhdsEAjQvg7r9/aouWDh0znp6a+/FT
B6C+REytfb0YwqN1IEZBtFscelcNvOv9318MbQg+Hgp7geucXKxsPLgqXR6xveqgCqScEfDOhoqQ
p14taQh/f7llKuNbxkLNAe/42frSol+kh3BdoxNeh0ZWfs3NkM9Ep+2Xf3ApmiyIoXmRNG2OL6V1
20VB2BIBAhBmnUkvP4CckptwtPPdP7jUIjJEJYHA0j1ZssNmAKk12uE6GlGyr7rZBi2a9PlvI3HP
lXfe+Pw4iNKDwbrHgeH0ZEwHq8XbYoZryU6ThNJgMCHRjNbivPXztv8Hg5EVk/0IFQXMxfL4LaZ2
zQ82GCSlZFZyHbtDyoasK9jELmF877/Gt9ZnSzj8VDb9WBORy/HFlIXNqGtUuE5kD5mH9bD9HDou
EdUV+RxzmNbNypxqebPwEMydYRfOgzHBzyJbYh5/dcrDX2FV0fhfnJ3HktvIloafCBHwZgsCLBbL
SCUvbRCy8N7j6edLzSxEEENEddxFd3T3VTITaY75zeQ2BBPZYTbBqfRLNPz6D79UiLGKxiu3/pqF
bDTBHFkqYaaT5SgQWJmdT6gWVJ2f1Jb+DpxJr4CkjJA/quVo9uB9xb7UKwONsrbHUWdakNog1MEU
CPX6ug1RMUY8cw/bsvF2c6z5H6EqRds1jCZstVkuZvykzdCS/BbNu0ed9ovbwCJDcF/VPXhXmgty
rzXI/WnK3V6odTDLnQoMjMyWA89KOauTEcb56OiJLB2KNu+PTS8NiE3xLAbT9FyiprTzYGwOJ6Rh
YNoI0NDqCm+QSllsh6uTZuhZNeD1JakIkdpsvFMmeS9rF/txFZmAz2cgy6YQT/h3uV/zhWblKOdA
PDtkLhqA7n7pmNG9M1FnrvF5wjt4NvoPy5BVn0PLKe6jdjDvmwGLtdvrLI7h6pdodKCoH6A7Ibgo
l7+kblV0FMHyHbRBxaIlmIIjiVS7s7wbu0kTJC7yBIODKlxd/410iH1gEwVqBEEQAHu6RCECqaNz
phNRHfJ56Y8dPxrnoEU5xkr/f0a6/6/Nn/h660na4MEc8VbBolpdD6jd9raGPqIHtFU55kvoHKkS
wdZvIp3Sk4EspBHt9UE37lv6XobBtqEFxrQv59wpQKrlvqHNrgSWH3dm6mVVZvnBuH//bQT7yCTR
BkadmtOy5oc2XOIOJzHyqKrjP4IakflJp6p5bnQ58lUnnR71CSG9bkawF+E9km+sSM2dM7sxY12m
b8DtRmCJxMnljOMW9Ks6AQbGs0i560rhp2yF2Y+eQG3vxhc7ZvVJdVkIRv1tpF7RQOLJma0+I5iU
1ayErjxTHzSl7q6I0+w05G39JUs7bLxC9CTvtTII7/WmmhBJNoLvfa1Ib6YuhK93+zBt3CJUWHjG
TRAAcI3FAv0T0EMcA60G5s+TnPiPhv4xjaLI9vE3Te5Kp53+w3qDkpZpJFDYvwqoFxR+srFSY29C
yzaBCVxV3M9Ijh4QJ91rXWzNDRUWQGcGDV0QwpdzK9oK3byiZ7CylclcJ+fRAdpxXxZgVrAZxPrp
9mJupW9ARoBCISVBO3cdhwG0kHKjRDdg1NBXGDqU5axWlb3ACO6WRnqDbxMW6cmY3YcEICj8yeqb
thHih/FQnxNN60BuVYFfj/rX2z9ta6OTx1DZB/En0FqXa5HMWjWDKo+9UkbTMVnMz02tYj9BtXTn
E4sjs97mYP2I1kyLBsK6lCwBH1gs6pwejcI3ZtTlPzrQMBQUyu6Rkp/5YlgdqHNLyt6+eoqwb0CO
OiJUBOB0OUVwd3oQBAXujwAn4CmgrFO2cenlGs2B/zAU/RrQATQ8WdXLobqod/quqkOvHPBnM4a8
fDAjg0ARorN/e6iN1w6cLs13upy6kJW7HGoOgBHmYlY2imNPWhRqT0Dvo9enRujLgPMU/SeH8vzl
KBQbo6ymQEtbcQiF/3Dv1H4yVhg2xUhG3p7SxrnkWIo+MQ1FCpurZwYHFORdYyIXSVmMRyfHx96A
NBq7ce0M2IBJerez+7dGJGZQEapHvIg63OX0IGvmaqFxzdMtRvi3AmODY8KfiAb1QyJ6L6+fIEmf
wxvKB6PieDlcE8rLUFt4BbR1LXldjTkK91BH3yyyP6atHe8s6Mbhpitky/TfZYgG+iryXJC0DADK
hx50dt1LAyow5gycTgkRCbw9tc2hAEMIbKtNyr5ayaLWAnvQTQpkdYU5VIAzH9h44yXgcXr9IWOP
0JSCyCdMIMTJ+OdpshBgkcZCw6hXQ8o9DHrpJCNgc4xCVXt9nUcIHQIwhbOP2tlqqDpGvR/mTIYB
Zd2+0cCwnIfIHh+TBUDBqxdQ6O+Q1FL45m1a3VIoRuUNgLvUUzFtpq0qVAYp/Re1mw7DtLOE4nev
7mL4/xR4hJMEf7N6ARG1x/K0RiMqNeT6k95p9QNtlL0rSvwpV6MA4qaqDT7iqmMe13Evq3GTem1Q
5ndzYkdY6Vr4kqI07NmlSrmuUZZDmk45MojWHvdy43Db4qwh5MDehyhyuU9qPmfloISFfnc03jXy
8tIHcf6h7qfuvpySYGevXCmbkOfhcIW6CcOR8OkizvtnXyJClmWaUmP6mjcEF2ZHswUaeTB6U+Dk
Tx31xJPUFZbf63H9BvxK8b6l+/EYFjo6YfTIte+6McY/b++rjU9NNQ9is6pR1Lt6/ZRCdZCdxwt8
wYMZIKnUfDSiNH++PcrG4/6/PByACjYXzeqmCWaCqH5SULULkEpG/Qetj6NKUhK41ZLigDNa5oM5
EtHYk0VD6/boG5cPdTQuAwxZqAavQ4tkAQCHMmXmoQWd/C4sKXwMx9o8x3bx+fZIW/PUweSJIEah
L7W65tQetwc+dOo5RWOeyUuENYMi+9TsNX+s+/4xgDxyRxCgn26PvLGbeX/p24Bn4tSuubx9G8kV
+i4YoMp2/KdDXNwfgb4LRfu6PfXQTHcupK2pUnGmvMMMEMcU//6f7Yz0mVkvY4zxMFC/I4IMg0sf
FJm1KAO0ldT2SzAsqNfjnvjyH6aKVocQ4EVF11g9kyQ7cZOgzOnpA0o6IPzHj609f5vlabqzC2dP
BXRr9wiKFQkNe8i4muiMYomOXoaHEErxZWoMDIknBfxq1O1pjm19RJpuwCZ5uoCord6Tqmhmp1jk
DFnYwrzHqkr5XnRZ/nZQFMoWZuZ8u72S14efKhvlGYWiJbfSmjQVQ7luhxTDJjMGxV8hN/CMnLq+
c/ivF/BylNXhz3NEjMoME9BGzRRUowpqa1g6v53gVfu3J3S9gAROhLu8KHwocMeXm1KRGsTpsqUA
5R9Z7+Ggf5OW0jyhR2E8ZMWg7pyB6xeM4ehCEGGbwtNwNZw+wtRMZajqyOtmx5IkFb8x1aye5Wlp
Dnon0Ts1cG7wrCmkkY7hO0a8/2HGDrUB2C0qB39141TBknSyVRWe2SNfDvVQrz7Q1+/PAV5riJeS
ML36NrVki3aB6L3IMuJ4l2s8FDp9FgwyPJluGgofsYK8cOTQgNLDh9uT29o5DGYQ8FNFttekqFav
Guo7gC2ifujoM9OveFJZwx6DXcPZ6bRvHQZEGEQyQ9udxOlyXnhVdXbojIU36kv0jn4Q7mzhFO+F
AeKDXEY9YkYijuP2om23Og0pcA5s3drCi+tWpzaFRS/GSCbt6UX1Em1yjvOsZj6sjfnORvDfj2Gx
/769rtd3N68AfTwg4xQqiX4upypbKdLGtpp7QznAlh/JpApUX+8tLU4OSGrO92z62UOsYdgpwm4d
UKCuuE9QPhLamZcj1wv4dJjk+NykNqIwyfwnM9QBv8Q4MQ84pu1BN8RmXK82/EE6TkSZgrh6OV6S
QYoJ0cFmsy6/cAhCw6gEk4RTV2eh8USPEl2R6JX0OgcKHzuIip2qIHS4PpNlSBacYVbjOeClANUQ
TqUJiCk9N9KnvseGPI2d+JOCwdXr67+WgnAWuQ8sBFGOvZxvEVcdLaK58KSqjw6ahI8Vttqm182z
42WFUR5MM5m/3t5OV1BUJgztFnoRNyq8lHW/Gwupyhwco/QozuLhiGpbph/izNS+cUWEnY9jqVnc
46Ood25jBZMQ0BpwB12GSftRteh0HG//oo2LAzgI/HYYWcBU1qiZgiCwT2Sl9NBzVtw6tZYz8rzB
IQfw9+f2UJuTB19tCDl6/P7k1RYzqrA19Bb/8iw1R69KhKdehEFH5RLJ8qAa8fBYjtHyGf0XojAS
xuFlNsL+rtYTZ+du3mjQwzqgl8Tc6T4Axr38/jNqX5TRchyTrQjbsW7Jv8LDKJ8nJYhPdjCNRN12
fm9UmJyX2IQeG/S0dn7ExkUqMhzoSRS5RNx0+RsgPmmLJPEbQAuMbpgNmkuZYSfe3Zqp7YiGq3A6
43FYpW/clrkUpKT5IcGf/FRHxvik27NjuEiFsM7EyVhxGASizaNkxtEnXGwbHOyoHexJbm6EAbSa
AZ2KhRek5csJT4kEJLAMU29R2urcj6p9SpV8PBflTLFKC7Rz2Q0Z+it6/xFo4Lxz3VxvdsBwNIRp
iBACUM65HH6OMTOsBsU5LHPeHtQ8pPivYSA29FLj3d7s19cpQ5F6ctSFeo+1evsRdammGGLvoTFT
5zCCxv40VBj/Bni03yMNYHzWJ1PeFby9fjOp56iUtikeCR7P6s3sykaZLJouh0Lp1FOLn4KHgXPx
BONhBA1ZcrUtpvrecJDVGe3yQZnafGdTX31jFtYUbTVeTsAga50xyMktZkE4Ps5KDKwMQboIZldc
giKXB8lysZ023kFVjzsK9c1U+JRfs/tXrj6/Qajbg6MyAG2sqZBojYERBNtzWEDhntO5K+8svU5g
OErWy9hnjuugordz0K5e7L+D0pdF0M3WoBtc7q5WgSM0VNV40KWycg0z6k9Bpfd+O+efpTAY7m7P
8bpMIsZzqEvqqCsYtJcux5vSdtDMGXsjKcudT2VmVufGidpztSyYHxn9cuocczwTMFhvmz4JXhIY
Nae+c/pHFIG0b3XYzXuymFfxkqgnAqyjRS/iljUokuskLTXsBg9ZKdnHoqyQcQ2L7oCiPZo+Tjoe
UJc3DurQ6jvLcXW2xcjwn//WZwjWVzvfWJBD6kEIgJN2Qr9u6sYzIy3BFBuXotsrvzlJUaAlMCO2
X1cQcjrEehsEw8ECDv0cgwpwobEppyZPquPoOBJeizUG13R7d2LizZGF+IEoDhOzrCbpmNhKOxWT
tI1B50maauUJK4Pix6wu5V2p2M1LhEE7Iv65rO1E/VsLLL4tGAX6ubwll9tNbauuMUvGJn4BAV3G
mvaznxO616XupHudvqv7k6SUBwJRP1jTgBNXV3WIvHKB+dtwsPMKV5YhAoiJ7jZkzLEd70otr1/w
5Wiy117bYlhiEzIP2vSUKy4nCW0FZbspHQ4A9Je7QBvNk1pMCgTBJfYhoEUHKces69X7SeX9F71r
mCHYtlwOWvU9YbKJomqbNskhRWnCw49Wc2sjQO44HoJfmjWG992S7Kk0b3xTVRQ0BOKEJHV9T9Ii
VwZ0ptFyLWTEeuFnvLFRTfmtVIq6s3U3bkdquYK8CNyDso34Kf9UwVIYQh3RLmJaeos6wdBHltc2
VfuY9Zr+hBtp8/H2qm7tIBhmggEDJJzI53JAVQ3toGzr4RBYke6HyZzdZ5qTA0IvYBk2gX6A+1K8
Ng9n//xFO1AC44ZY38ncxzba/HzKpIymYzComOZVbfggqVp0vD2/rW9HJ1aBp23gn7Vu8sksp8lB
HA5N3ed3cdLIT/bY5AdEzfZMuv+u1UVyKKblkItTqaVVuq5Kd62R8nSHw0FKlP4Nit4JqFneFGhd
o4JuU6xRazjOutKbbg0R96uDv887DPcw7U3CpH9WoHXZwM6x8/TqYMreaojrGYdilCPr3GWthV5S
FuhfHELyJ1xuw281GeN0aDu6DOiiduh0316+jf0I/w7GKQEpuef6OlPStpKjAWcvu0/0x17r2rvW
GVK/VZz2AVj4Xtf+youA7hf5JtUvkN2c9DXW0lTmcNFqQs4GNIXttmFnRb8pmmWGixH0GJ6Xbky/
WqzkckIwPs9fEqyORo/i6aQeeswU36LHkjuuoRa5SpFT62bU+qYpOAWY98kuevPD+2xQxp2oeWul
uBEpDXB+uYnXF7/jZHBRpelAwmalvOJx+Kvpjbp7g49SFLom1jDWzhMr7tnVhhP7mho9uSIxu/hN
/9wWSm9HDRKI08Go5uoldJwfnVqqX29vga1BcDugIg9Y26LWcjkIUkyx0rUqIUOU9Wg86qbfVEXq
3x5l4x6i6gm+DSSDUCBbhWlLVdmx3EnEosqwnPikw72O4xDRcDhjJ106QoB+T0xi43LQaOBQDkTr
F8jGatAEnUcnX4jD0qYp/gzzEi3HQIL3mCYoqewcpa0ZAqKzCEgUtEfWGHN5WFotCYn4qyrOkMmc
9eqlQ5//c6MB1kzkpDnaTWi+3F7XjViIejKYdhrKmFesRX8RwsSMDjrJYSrlrsN42BReN2rvD/2Y
q2BpjfRR1tP4KetGaeebbi0vKD7gi0LUhX7j5c4BrRcriPqMB9EV9PtmlsM7eh7t4mZpJY07j8rW
PmWDMlU+5zU9o5AdHNTR8D9YRWF+5ZurKs5E5l7FcWtS6OtiCaYA78XI5XJSi+PUjUE//lAN5Xw0
w6p9GKZKO2dxaO1xoLfGwuGKrhQYNXoC4uP+c74nXmd57oE599S4PCOaCHdaRW4ek7Rpd8KrzbGE
pQgSaegWr/WKCwywwDU64uKV4ruA7XGY6fSesWpNdk7CxpciHePSpnsrsJerY9ePy1hXpNoHTV6c
u7bSgwdsKaqd/bBxIVNAtLmy0FHkBIhf8c/iaXrRafk8svvqiE7GWCmotetGl+OQEZX1ec5Mcyf4
v67dYRUHHpgIFVE7auGrR4DSSc2TZA8Hea5iyed0y7+hTOlPKFTOf7okAF+hJG0FysKZctlL4zC/
k2upVWHDlV228z5sfFOR/UI0ETcrgeXlEkR5CNCqSLi6KaO4CT7SYAP68m5UrWhn6htDgdzi5SPp
ojBurr5pMk5qQp0DGi8y0HdG25kfkc3XoMql2c5QG1eaQZVOF3YuqoA3Xc4KDYKxb3p9OADh149O
n//qFGN8lix1emMsqXyyocQfULPU3t6+S7fmyHsLEttEi42xLweOO5Yx0JijYczRc4iKFuFEjIeT
K+fa/NouJ3UZ8hmQ3zTj0L9fXZ5I7sYaWlXjobDa9GOawJOVJc14BKab3N+e18ZJEaZCBK2UZcCn
rYbSa8Os5AF93iWVxue5VdTjX/Royw73tGbcw6VtvISMh7AZFxs36FpSI3VUPGYUo+dd6IdjSIXM
RbXlo6lE2snKnOkeW9T6eHuO4uStQiWuNb4d4RJArjXw1MSvqc2w9TrMhp7mLhY0Zuvqs2M+hwvM
F7fUhvwz9uCGibthXX5Qkfrbc3fb2D9U24COcFKE2dbqOu+dQIG6xzqHRpr/jHQpfTfLzvxk4ti5
F7hvrbEA40EZFGTWdSJpNgaqwzqqzIE9q/e9Nhk+FKnhKbGK2YPsRE4CemXnYt9a5H8HXW2kTkmU
JTRJgCqzQCZlseb7bAlhGUep5QZOEj9AWf+Fopww7/kvLxiNUPqtdK5xhrxKZVPZaCMxep9iJVSO
SnXUplLCWKRod3bT1peE9UFXgqyZp2X1JRs9DKklsbpTNMwnpSDvymChQOI3lZ2hroQLyYhASpN8
CSAO/Y/VrVOqYdF0k94frMFs/aWpkodFwgixUaL0W2lp7eA6SV2/q3v1YCT9qa9yxJxyvYnhMOBx
JIJ3IujF/NWWWAGQc/fG96iX9yra4uOuTxhUPME4EnxOc/X22ei7m8C4hwM1Y+mXNUU4fxWpXL9r
MQ/DISVW3t8+0hsfAbYEVxYfgqVZhxFgxosuTThOMNPQ5bez9imnpny0mnD5/B+GgtskoEm0ZNYu
JNpIva/BLvCQJo30DmdPcFDpnHNv1YO2k0huPG88LiD3WUUCpHXKTbugzgtj7g/oOQnCHQ3HlnP+
ocfl/RhiHnOqAFO6DX6G/u1ZbsRljExURkYJfHIN31HnloI39tKHTDOlU5AWOAZDINi5JK47bYAi
qCkIuAeNXmLNy2e0rsg0Fp0NLeVqfjab9K1l1aM/2qHk4xgUvBsHFLomGb5TWOmFK1mFs/PibW4d
VPu5hunrUkG9/AnOrOktC8FrIHNq9dDWPckmxQU3OHu3F3VzKFHjx7cBAre8mm0bytCkEptd6sz2
CSOy1MM3AR8KVX81OEEsLG16WESEnzAQL2dly2EWLTQFD05lBX48UC7qIjW8CyNMODryZ6zXyj0q
zTWD9O+oAKMx4KDatE6isc2U86jQEJvpQ5zFciv1wxi5ELtU1BPNY2s+orRTH3GzEtJFJZr8+GAP
j4GcjUdNTca7QUKY2LPCPvIzcBxeAbpgT0JXzH11O4nAXHSc+AsH63Jt6sYOkzBTOFWIz7zp4znh
mSixlFqs5H2V2Y5n0mk83f72G+8hXT4SKiI4ztMaLaKjkwCUim2Gf/BwD9+k+Zomy/wkL0tyN/R5
arhq0AePSYOMALZeqraz+bZmzSkTqHWMQ66whlPSUdaJiHo0abLvstaeHpqQHA/zSNy7pUg7LKqU
7WBytq4RsQ9QKqAmxV68XOq4U1u1pDyPiWxpP4XSKKN8g/P17bXdOlf03KkWiZuE+uTlKJOuViOO
jj2odUTSlKooftZ5+ztI6m4nkfxb4VrvHeSj8ECkbiMkGC+H6lFhCyHm9YeqDWz8rUfpDfbtX0yz
K55VKSzoXeqqJ4fSfAgAWp4HtPOR4a31xwIz7a//Yd4CIygKZfRfVqFHiQfakKrieTCC7qh10o8h
04cPNEDKnV7ExubhCTIQQ6HSCgh5dWSKNlWJzYPukDolfowtKqD3hZpgGBenzvImbkrtpQvKPTDZ
xocVKHpqgMLSlZEvV3tJnH4oF/zfJspz35Sgtt3J6Mw3Uz7tst+3pqih5S0wAIAP15j9KIng1iKJ
dVh6WT9WVTR9RMyEwoQ6mr0guVqeVRdtgAxU22HosQT2MY2t+h78eXGH0c88uXaRJLo/6L1z78R0
oDycfCV/NBClff2WB15HMCiw9WTuYjb/VDSqTMFLe3QQHI0owmZOFHtZEiSP5tDscaO2PoLOfUGV
62+TfnWGJ2kue6lGQWypIc3FUxX8iLCPfDCt0trZZhvXhchxRUTApr5S9G3iWMpDhqNrwoohcJb7
StCpH24fm/WX5pWnuENoSroJv0Zb7apZ7SaZ5CP3QUFHCHxHy0H4IZ2KWsVxrZvUL1mi7bVn1yEx
g/IkkuUi2USTTV0NClI+qIZ6Kn3JpiOhlpXhpxzrIxxQ9VNUj8bOBtmYJOOJArpgyMtr6n/f6+Q6
IfJ5RREud5WpofVqzr2vJW13bwWDiah5vsd7uSp6iVmKKp5oe0HxWbN7JAqStNlQxpY6qbN8Tvb4
Z9brzPCsdJRSbAGL9DyDt8BaVxu67KNtRUV9wu/O/NKm+vhaCLP4PSQEqCchE8HGWq16K+dmMZtx
41uSE32qlxanK1xPvS5uF78ppz31sPVZYTwhna3SJKHDCK/08lgCMCmkxALColZl8q6uMYLCdMx5
xGlsj2F3lQwyFiknOYgQ6MEtROy4f66AuIqsUeuT0Ue2VzvhxpTdV/y3MHu5EQYj7/ysjqVj1yUK
Pgxh5mmZUr9H9g28TWJRPi4Lcz7WpjrSOAd17Zlzkx9ltTNs7/aBuwrzxU+lFUbFhOiH7bjKB3sa
VoZBmc6PgDp9yq0ufFNlxfxBr+LFcqUxHL/WZST7EVWt99z53Sntg27nRPwd5d+3W/wK1on+FVcL
53C1GQJ+l1lY8eCjTZ6md3pnhvmHPNTk2c/wtmy9mp77+0hpe9OD/gG3RqnS/GOvLcpncEpEZDV+
m88jRrU/E/qH5yXRRwuH4wxR7nIsh8/A2oL3eqAsr7+xaMeDAyQZEwyOVYBTxmFcmO3SoW8xWQ89
Dp5+N8TDg1wVlZ/gZXxeljT3b3+19WXMcvHsIhKEvrBgkK+WSwqhBdodJh6WnYD+N4rmU1mF2q7U
uDgTq8/CHSxYBkicw/pZbQ78ohLQgMLSruy1+ZhMdvG1adXw2W5HHX9RcL4nqJ3dMYv0GrgQ5NjH
QAmK/7DGwCTJBLkzwdCsnjknR9rXsKverx0snfRRVh6aJWo8ZCmSRxpVvxQUC3fy3+tHAVFbGF1I
ekPJAbR+eYQxp3Icase9HxcJYIs+mn/ES6DZB1RuSYCiQNuLX8WfeLnYpJ1cuxTFIHCjM3E5YkKj
owfGi7zhFGcKqJlav4uipew9ljR6q0Q2Tn9LqqqUQTsjRglcj5TnGoX9b1LaK79vb7GNiwEuMrAw
XkRA5VfiC6gn50ENIs+3wyj6PodcEdrY5SdptDGma3vVKwqZSmUqp56BSwem7Xq4E0X/hZis1wQJ
RkEGAR0IkulyTRwY3u0sGaPfK1qr+NWCsTFY18J5oCYMAA+ZBH6I3ba1hGRw07zUyzznbjnb+osV
GursquAYA1dumuZrYE515idKJU3ehF7zV2SGwsg1h7S5T+M+Q8IPqk6Kxm+ktvc7y7mxn0S2BYZU
GCJc9ZUHBJjjcKCAgtF6jrvR0p5yG1MSdCU11m5WJq7YJrlPUWv3SylW0B6SKCO5+MSj8S7DKQLk
X95b1OnOcSRXvjxo1en2rxTnebXcNE5sAHHiWrkibFbdlHVR3k++gWYp1hZZ5HYFYXKNXeg7HJKn
t0PRy/c5vo++OiTNzjnfHB5giYyIDV2jdXcqssxkwgpv9s1o6CZ3SDQwt8igWMFjboHBPLQwg2e8
PTNjdAt9wgUT281A2ulc/a2FrJcBOhlYPcIF0b263HWLgYwY/3TweYUq+6ktliR6RLanV97gwon9
eoguztsAEfuvlRRF0rOhjkNJ5JI7Z6foivQEWlNL+MpjP7upbg+LnykLFNh6rlEuGBTUfF1HKpzm
MCFzh4BLgPGSNyI3StIixdL3QkuQ8i/kmoh0KvQcm9GgRNBfGaXkVOeprbvZEPEVpn5Q0Nw0ogeS
994AokzC5yVhHZ7UxWoDhIBmuztYTpjcN1mRABeL5MBxyzRa2vPQme13u5uqT00w6O9CM0rTj2Og
p/c1bajaNWfCYlvN9OpupmXySHG7cA6oGMjfbu+86+iMxJ1apvy3EYqA2OWSD0A8zGyg1tabc/xY
6EjWZmXLJlfL4nh7qKtCAYBeImFQgsLMTJQXL8cancWRB1kY1TlqrUdgW5Hg9Sqs6lATTHS18SNU
nfNnRQqRxOQV6KG7VtNi/VTappbvKRW10Qe2IlYNt3/axiVBZgXJVeg6grZf/TJsGfu6bdXO75dY
+mpEQeHhxlz/GIf2M2XLxbs93EacSv/FFshUobFz1X4a6kDuu0Joa4eaVGPrGsZs2GCUrQSr3iHr
j1Yml9o56DrEPRzeg8ZDviRTjtPYDrnvYI0NvHQYcAAtRzOS4HVrzQcu1HZ4K7S23g5QkPWdn329
V8DmgATiZMKY5ba6/H6WE4+mky0p9gpoTrpJR3uyb8bxoWqjwHz9YAwlyGsiRiUAuRys5W0RTaTS
V5TaOjsL5EfbQsElxE5kZ6iNJ5dHjiBYXICUOdZAEqchc8OBfvFLIxoeF0WpPks08o96BoDF7Rj2
NBJmHlVTRpAyiqOPlGfsnT14nZ1iUkB3WVgNkSldicoGjoojkLP4BtH1T8yzrA+TUyKi2ESV5Uu4
kg6Y3hqltfP2/D3iF7cuaq3UF+j7ihoDnLLLlY4Q9RyCOiH5m+aoO/ehLD837ZKmT0Y+ydUxatoq
uYuQof6aRIP2tRiK5IMB9jG9o0Zt/8bYJnpbpYRyRyOFcMgbjw+lm/RVPblZE7e9O1jzjE1vwEUu
aViPuDM1w8DtIFVU7rzkRnDoSx1XXjPojZ+61NlfymYOe6/CcXA5x7k8vWugwkwHuhIVyF9+2W+z
aa3BncDiDK6FnUp637ZW9HHnqF6F4iIzghRAvkyN2Fz7LDQUKIa4tClhRSStlIdVdMHlqlEe2iSK
Ax8QTXGSbaXhidCrc4LKRvSgY0T25fYPudoefCU+EBg1IWpBoevyK+E8GQkI0uILOfTUxSe5um+6
Vin9dOzB7tA1Co/2IJnyzukQOc16ewgNDSAlrATnYDVwYQRk7rrsT+oYFecpUBueNRzDMTPujfRj
FZlJSDHbVkasdad5Z95Xlw7zFnASJKpQ1yS9vxw+DaWJTm5L4pllPLi2MX1IikQ5LjYK4LeXeGOm
FMA46xwGKrtrPJBB21rFKnXxQztkZ0UNHkBuaE6jD47UfASR2Puzg3u3EwXhTib+V9xotcz0iIBi
g0WkVrSmlcUxoI4qrBTfoCYmPFPGElMCJ6sfEX8rbG/CNgeeqR0YJ4AaKDzqY4FofWElSXTioUHo
myxGnu6HIBwfdHmGv4OxgQpfadKDwTWbTEea1Alsb45gsXuqlSDJaCml7HVyqc6+XY5qdVi6snqz
qLPxLS4iHbc5pQ7/VMEAAa1mXfC9avJ275BtfGRBIADKItafAuTlRzYAI2h9YCi+Y/djdZYlRfk1
aVbUPPdRiLCgk5dleAwMa/kxFM6iPnWhRs3Gka2p8pt6tu7yFtTBwaaFf5qIT4NDgzpA8dormqMH
hZyOEcQwoOyr3JQKbxHMmjBJaKMO9XUUHXCCbG17ekKU3hzvwqEHyG6rSxDvnMLr4ImxwVWhOEL8
RINuFRuPk1VwS3eqr4yFtIAiiO2Pw9DNf3ql515MY7T/bR3TAqzRrGeKuW11MAYz/aqnGB0ZiCPs
nJbrV5NfhIINUBJQSuzY1cVga2GZ2DI7VsNE5V1ZDPP9wkuhemDqnBOJY3nuiBi8pajSF2eAb7+0
RHk73+Rve2l1cICAcnbI4YV02CqCVdLGZjFm2U8xN5XOlSx3MdBJbag8hFuCn5UVBrBBDSyKh6Ix
0lPU4bzpyn3Vlq4URChjBGpruVqd6/KhoSOv7/zEq+hSI7dDRhPpFoE4WjdX1d6M7by0dB/tOP25
xIoc1FqivOvrpfiYod354/Y9tjEe4AFI6QJtT4C5Ok0pzpdoZg+ab9d6UNDNbIOHRJLgBYRDNEOJ
prq1M8XrqxN0IwUr8R1gp6+vzrE04iicUt1vegUOfuvEKag/cOOuNmNSnSQzJixJsBxtvJyX15aM
uDD5KgDmRH6PvO/l7VGnfQWcy9D9qh97r9O74HtLDp0RWWTQkqZYXbSdzX99YSmCfS46JhYya2v8
2LA4o6bXoeFPmH2cKeX1hVdmjfTQmDGculd/T0qcyJ6ILiutkvX3LFUMiaacweyeunQLaGvIMowG
4vwXRljVDsJmvX1QceOlF3IufEdQ1avldKxwUvq4Do+JoUnvnFEJzjhhz62njIFxjnDz29s969jm
74hwEWGoiSd+jfyDt8XtaciSz5VtPsIc7I5xV5cv8pDIHvTP8tDa/R67gUo7++Lfm0MMC/5PKEfR
yUNR4XLfDGoRWFMS2n4dT+ozUaxTHbOpnr4oPeZ/buV02i9dDqTkgBkSxZkU856zg/1N58LcFDgB
8uq3iDDH4J3MFrhr35WpaAJHLy3/B9L4QjOqw9zO4bs60or3Jr5IiSvjA/FrbPtiPAZlWKXuUETt
9y6W+8/51CEGKBuLabncnX14CKUWhvfcxRhhl1Qhnxe7rH8veYZgCpAQ9Nvw1pLPbTL1Z7WoLZm6
Whx9i2KMlDCNqYbZldvSqg7OjJpZUko4d+h2GyauLVXLQNMWtSL+vh2+hxgZN8IoKBzwHZEK/ijs
fn+zS3q0HBaC60NcYjk0l52WHiK9K3+nETL5bsItCuQqmKfET6OEiTeNFCBsX7fSWwfDm8gPZit5
nI0hXA5jXHT3jsy39pGocPKDKWnJTxIEJXUx0ZgDd3LM5mNA1Ff6Qa0idaUYmI642PpQtxt7LX2S
5BhL61Ibox7OFzBoN25zXBRbpQlVd26ldnlegjBZDj3aEGQJuiY1bkip8rHh370EeVgjb6oOUniY
ikJEe3lczyRYtfYClqEzj0NZDb/N1iYYmxK9/VLiQ/O7G0qyF5JeGx+/Liy/qHkzF2i6zPVD2ZUB
+gggOmzXTJToD0mFUnjJZFZQr3qEhbHSDezWnXN9qbyanLlHpzu1Plu9rISnpJCTU6BaYwHrHfc+
lyijwjmzkcnvuVXA5Bhl2f0PZ+e16zayresnIsAcbkmJmtk53hCedpupijk//f7ofYBjUYIIbzTW
amD1apdYLI4a4Q9FwC0/zT7z2eSByUhssBojQ1/mnmJ9nnECQvB/YDbji3QqhO/FHrNFkIBdfG/0
mo1Os6c0DvZuw+QElSXnX4saNfzP8xKbfiFT8dxjUfuxR+TodxZF1i8XcywRgL2j5Wbn6XQgMg7J
E13c/Htm5Xy5CDDYM5ihJLV9XVb2T1g1qXqc9cF5qksve2XjvBqX6JS4fDs8XkCsVl0fQF1MkmFo
cgltWgX9OsDIRk+Ges/4EoFzu8W/MxmoVtJBr0CGN0hxHKl9q98qIkMJV9Esfw71EDsHsx3lW8QR
MS6Zq9K9q6rVkjNx3cX256HQ/1Uyhh+L4i79fYop6v3tENrKW5kaCCqHDAC1oIQEEKZYYf7oRfpl
SMyvPKT68fYG/RFuOg90hHEoTvpKSKaDutmg0lWILVVThardm66PanV5N+W1Wh6rrKVIbxLNLgId
SyF5NJViwH9PkdN8KPSutYJ2XonoSeyIj3hsFbpvj50dvbHrwT6N0UR4dJns4oOI58CnFG9UBM4m
NDKoM2wmiC4WfG/TxK67Z2P2FuYYU9kcWodk/n1fJkb6Rk+MGWdzEzT/lKRYi0sF4BJnMv+coif0
H2Je1hcLS7L0kKJ4Mz/kuqh+LIyj+kMSd3ToHbejsasOCfMbN4uLl1SZule5DLES0lig0a9mWvcR
A1xTnAq2+L0t1n6Fp+WyvY/awvnCZT8ODxbGbmPQM3791o8DHTRkoNNnz8TNkc9RFr+bJFFpJKPQ
V9HsRfmnrYuSviEO5yeJYRoKJOOS0MVzRF8GosbULOArHr5WkzbBwzSwALrXGrtP8AEWRkCr0xOf
uqUp89OIeV7td1oE9WXnBFzcdDZjvBXgh/4UrP/1JvxrLm7N5lyMTGrXSaEaLppklNUyErc6PQ8a
FVM0MZnNP+ZIXK9swzorXcfLQA3OFwVC2hrI36ShapTVyW2ZLLizMmOCrE7fbj/feoDPD7jJOJTu
CKJ61EjbBKKJ41zECSKXed0oDGxMa3hSKrveIZ1cyVMYS+rkDAaiGXy850/kMixabNHFoQGKQTsq
cR69AfHg1IEtwM4Mc52+wXRqD0JyJU+BOU0NQdGJzfG27ASCpDC7SZOwG0DTqfGi3cm5N15oxLQv
epRYexH1j27VZj+RXcFDAmMy5pDWJmA4Rj0XsWlER/D2TvvaL1P3je5b1Rw9LHi8RxcnqTtpFODe
mtItv3ZD1JLwa42hBV0dReKzA1DJCiTDm5e88PTuziq9ug6GCBbUQY9bpYKWrWmfNA+RqKBlnvgz
BXBRhgWWaPQEgSC4OIZWFmpGqULDay5y41Hh0xj8uFjmN7SHzcb3It0oQne21KckrwaXuZRA9UrB
o1451KosQnL/JfOlRDII70ac+7h+Vc0OjEwYn3pFp2JORNd/sfN5ivyyVhzlwCyxYmCoDl3HGDDO
9aOYYhOPr7mqPvQWthKnKe28JYS6jBCQNlfaa1U6TeJPAu4Y/7/MwVoxMtL2oJo1VL4sKxxSgVjG
j02Ohx8a5Ild+FWpFy8RAtDDQSWMWEFZyCU7MvoY5xMXpver8ZiM+IvFFCTAXiL/OauieBaVp/Z3
t78h/fJ00+iESslNSi+GUvX8dDu1NUWaOuThYiS6FRAxso+IEyEiHVtDdRSWQI6/j4ioSandt0uv
BF6fR6tMi2tlNJhGdWED0+6/ojDmkzNX41eLC/9edun8wYhM59Fzm5lWlFqi9j8vgEVhoQVFHBcB
wljTi4gt6DeyiXApL/vw9vP9QYScH2puQWYKAGsYeVEnnj9fIxfD7cDOh0amJ5iFxbpBhaGarR/Z
NaaRw1Q7aJ4M4o54aei+NtnWpxLrz+KkJ/ZkBDVmx987IbrqaTAaXb5M65UAaos0n4psKK3naNTz
JuDgkesYMyZIvp6jyBnyvgbSaTUqyjfeEHfPXpLP48GtjGwO5OS4Md+14vzXNUJ5K73G/mXYsip3
MqXLQGI5xEhiycoAhmVwvgPTIA2nQBUktKayeJiXKUdYgQ5ygUTjib5evHMDXIZl1sPGgCiCRMIF
xmkYRTMMVZ2HukwS7VmSDrfPnhDL6far3Vbj5FSERVrULEYHaCvyaGnxuBScwXDINA8OV1OGQm3a
N3ODUsQ/L7Vi1lfEyAqI3Wo5YulJe86aRNjCcD1ZS4TTb2u7b+nDKDvIz4uWMI8FgHtt5NDzZyC+
uW4iPZ4d6aZpGJmgSx+L3k4eYqb/3ss4TMxdbGIqhUWHz7Cb9TZVnEirlStvzaqfL3Z253EHipco
cxcEdK3OeAvdtCcK90DhDpyUJnnoOsD/h0bRMDKxB+v3oHt947sanOoDfZz+c22ZOGHifc1kZ2Yg
3QWq1Taf8PYxbMztaXw+Ra2d7ukAX55VlKPtP0NZ0JoMAM/Paq2U+IxWnQwVFXuQYBi93vsQOYry
qIiGClxxh9HaebkX8ho059Z5I0qGTMSYxK0H7a88KZVCU9txLMJMyT3PbztLP7VZaz3KXlEfjLy1
7tA/w7Eitvv/TCWe56Bx0wYeUGHdeUJDf9bJy+emWPQeHrVNsedJgSOspvaFr7dGvBO0L2M2vDes
5EjvoDIa2xwrMczUXgZXhLw75zTCZ/DJQg9VbTESdhr5iD5ItxNIL782RFwQvVzlNvlrW8FElZtL
UtwmHJHFyhArsKxPhSNAhFW7cmjrnXMes6EuoHYJEswlaG/1GcxBFdZQtmW4LJV3JKM8engLSDez
yLak91KiAIDYkaHuJJQXz8gcmCeDPmch8Enn/fwgzDZRq5rGOsSd9RP9hYyuvpmb4TwY9fvbEeXi
oLMU017Lwd0HdvFWWUBxEWpnxlWFSzLn/xkSUTOaSfKV2T/dGSde9vBu24kmsC7UPJgzrWriyHts
bgGTkOw2LUxATJvAdkayXaHIk/a5auvxJC0NI+kk6fjnXBgPjBwLnLsUdye6XYwP+BkoBKK6QQsV
3MUWdCTFUPWOTJowyVLlJ4KtSPu4in2cEXIY6ZGN5qNZZooRTLMr/F4FDjW7RbXzyV/uPpM+vhug
f2ghXMDDZoY9Kiq5fagKbX7uG285sHnuvSZiiDmqqoD6u/2+L440x5miAHlF7sX1cJ8fLW3ADTxK
0zaM8nK5EzqNTUzCsxNCksuz5cnpUPTFEjCi22MeXR7qVQznD9SHHgDo4/OVBzSymqXq2jC1+xw5
MtZ+KC2KaxKgLNp5zIvIxGOu2nZ8O7xp2rrni/HNKnO92G3otobxA3iBdte2anmoTX08eE3R3k/D
vGdOfPUJAXLCqgJgQ6Z3vmgzGIzITdGFLg2cA36oyREpDf1OVHm3k9tcW4rbCaI61Aw0JDbz+CJf
SOZ1rw0NNbH9vh9+6Gk/fDFbJ357+8BcOaIczT+qGQ7J24UcWN3g6DjqJJHI8j3M49S9y3r1FXaO
24HSo/Fxe73LAwo2ab0EibiGQeZ2volWPylON3dAG5RR/HSiPAkcmD02XnaMfn19kkZzaJgnH5TZ
cj/cXvzyYRE69WBVkfQQ87etqiRrvQ7EISmqJtwTPOzyM36QEkO/pHkr2uX/sBxfPYRsbwV+bbEv
FELNNCAdGi7tYj6bSzv7U83syoqd/NuIlu/x9uNdfhW0AzifgOD+pKybU7NmdENS2TxeC8/G7u3p
QS366FD3feVrraY8FhP60bcXXV/Y2SX6R6CfY0rPEbmTbSolyT4mYIfcm/1sh7FEEHoeFVxtmroK
6MZZ1HGMSFuzFE92NcQ7z3z5pcBS4zAxHUR7wNpS8ipn9tzKbAXoID1/o1Sug5peNx88hig7T3pt
e7FXoMizqdGB1p0f3bhx9JG+nQjHSRugF1J/RULazzKR7msh8ApySCR3vpeL0TwAPsAApF/MW5mH
b5FbgHCcRVksgdzRWL6LM5x3T4tkCgIYSr+3FmM6dGMSMcAwJ/Gciqz3K+lZry5+zcHiZuqP2+/7
8gMGy0azV1/HWkDoNnEeOFdcIF8lQk+q5dtijhTMmSgJNFMWR+m2ydFpDeXglY37z6+ajUffAD3B
9Yh7m+OdKEXhzl0LZabK889DS0fX0sv+Pk3dOrj9kBe8Kry+ecmAgpjl/zlX5+/a6jSSEq1wwqxz
vDsLMZgXZkfLWzNtlTsxWEbjZ2XvhmOGXx8u2dCcck18FoW6B1+5iFn8Es4ArkY02JEs3tzoTq45
lbQGB7Q4WBycKj8y5U7fzW2ME6g0rR0C8cXrhZ+92lIhXwJeEIzL+YOLrDDG2LCnEEJA/R6ExtM8
aObXfMzlXc1M861Z9s1r7+j/6mULbHcFR0IUWhW+oAacL8xm92aWLWpY96UF/I1CyEwbFPzy+Ede
6Hso2ctthdwDgoGUBX8RPrHz5dIZaZYyq7Swa6vRLz2hn6JGMpYaGfIMfaX83DlRF4kx3Uy83bkJ
UIwFg7X+oL+rP69QZ1vBKValAfPW9MbsTR/b6alMyId9NPdqVFps6uQsl1/nBOGxVsVvZyecXHAv
2ObVWoSB/58CZBuu40qxZOs2atj2+AV/akuvs1/UKtO+QgsBguaNVjIeqLg606+rwg1bTHmqJwaB
KGT1wlg+66jYYE8ZGdqCBIc6WhCv0xrA9QzhBqZybXcIUemJDAhLIvWLGKoWQjBZU+xk+ZdnlQbx
ymRiU6k0tpoZYuI3WYjshSX48hnUkuN8moF4vckVO7ozFJEd01KtD8Ke9lAhJm/r71vPY67P7MHG
ZJowiPTD+dvsQAz02swEOB8NPYhL137IEKXbAUtsb5x1FUwISFSQBSHn3JyZKVZ0s0nUBa10ffmZ
Oen3YrLFS5d6yjPNZoa1SbNnu3Nx4fzvokw74ULBE9v6LYyuCQVhMJcgJo+vmUOAyi0jtz5MZqx/
1JokPYoKBmQAKCz9UHZglRdvLl7MomxODSamd7e/nKubQPJE5s2dCxn+fKtRT8sTFD1VcBIFcdbp
ID4k7NcMTsIt7yI5GCd8TPeEsi7Yi+wDUzqY3mSr1LJbZS5LRk1Z4LoQKOmk+pEhvZPS5N7Hwizj
X1kNZCOr3PLQDup0gulbMACs43uhU1/adJpfgHzVoReBHDadQt5p0QAyS3bi6xQXE1YKbrJzP17K
rfOLYR+vGs0AbC4kL7ISDZmsBa/XmJ3zZBsMw2O0NEXQKDEkE7tx4F8IT/WVNhnDxsztgwXI44iz
u/IR8CQJTZftNRov6AjrPq6YQhB0hB0C4Pn705SSplGMUq7VdeN3XbRD74/z4H0el9J9KNNIUQ8t
sPj4kCg9rUQz1RvFX12o7yf6noxUKNRLf1EV9Y0iivxzZafGW1qD6eAXFnCP8PZ522aU6+/l06bK
o3xexZTOf+8A1KfoUBgCRpe2b0dGwA9ovRaH3rb3kteLNsWftWBk4cSwkhG2GuKjsMnSBNCQRC7d
Rx21nY+KAvgKo43+tY5V0wealXG8q/Q4K04bLr1d7eQ66/NsQplOobnClNYUY0ucseOWwNWZU1Aa
yy9FSxn4NSoiqQ3Y328WKlJ7x3TNWDYLrlkVra/1DoITcL7BDZUzlGdip7H0jPf/SJbDILpj7pmn
XBQU13aZO/d8cvpJArj182maa78yovHd7Xd95dnR8oA5T5WN/N42Cxg8Kfma6yWQDF544m45xJlZ
PKhqO6MisuxpwvwhmW2fHSUTUgENLgQ0zPNnV5DmjlhvCdCjrO/1EUz1i1VOLfN+iKC977YRKEOh
tCT4WBpldhADXf/RY/Te+KY15sYxN7JGC8i759chU2Iu2D4ZJt/BqOU0EW6UU9+YzXetGs13sZgk
hyauunvL7qxxJzRf2z5wgxxeGpnE5k0SFc+tZ4lymkFWFIrfjnb+MrtO649g4BE0jPbc565cBSAN
VlW99cJngHG+e3VfRfailnNQO/mP3hvVUGrMNUVdy4MuBUFC1Mv97SNyEQ7ov5CO4ieAeBE94s1N
Xy8xuDDFLA5xb7qPw4IXDpzd+M4r9T2NwovHW5dam8Kr5xP13vbx4mVcIsVlKb1VnnR3Gk9pUcwQ
1yz7kHmlfVzKttuBHVx9PoopoNbcdjCEzvc0clOK+twrDgBZ6h+MppND26jFkxsP/2wmxPN5yD+S
fIJx5zWeL9VkHP9JbcqDU9rl18zE/tlOAcXt5LgXoG0+ZdQxOShrlwduzebGqaah1Qd+/kFG0fJA
M4S+i8fGHvIljT4aiKsFBbST7/YghzcJquf3Rku+XdjS6I9R51g/u3owwxxd9n+NtQhBw4cCyUz/
gKt6k8s0ej3qUZmXdA8N7wNF33SE6jJD9Zy901AW2k47/srLBUiMlRD4XuaKW17PgAuknZYAieoS
M16QWODQPBDs8eLtvdyLWMCjcWj/PN4qtraJ6ni4zICm+E6ivgOMnoHZbGOMjbuyFadqxvTyn79L
HoqgTT3jEH42kVSP1FxY8BYOPWPJD4lMBHSVqn7sHXev8bttcXGecNrghTEmxXh2C5FxGdCrJhIq
B2hIc3oYs1oes2jC7mxMjKc2maoXvcd+IKwVKzuqedftdJ7WD//s1uAH8JiEPEaHgPs2gaHs1MiJ
ColiiFNPz+A6lDdFI+u7vIrGl2XG2HDEFyRhHDjJ8PY2X6Zv69qkwGsbis9pyy+gli07zYazOmZd
WR5ts8+GE3wNvYEiakR3tUrt9UAngsFugiGic4pMOcq7Bfit+Ttfijp0NMXJnutFmJ/qmdas3y5K
8j3GoRU5JSg3d7d/8pUwevaLNx2TWBZK3FDbH0zFaz84GBDdwy3LYL2aAAbl4n4YzF2N22uLMmji
Q6Nk4FCun8df5b3tZFNGLVweBi9Kf89NE+W+lqO3I9vxDXiePoxBLBxvP+m1SLeO9hgrE1ShyWzi
CWoOtAIVWR6SGpOLb6knIiNQ2y7KHq2izPkYM8Bch6oZzHuRtPn3drGQroTkPk1vx0ZByDnv6jEL
jLkAZ+5CDvtw+ydeO7rsB6nOWk3BMjjfl1JkoNoS8pthlE5ouuV0dAe1vseKCjhADzRerU0ZupWo
dk7utYAEMIJMAQVnLu7NLaBlqWqKWVSH2DE6xA9VVGZ4EdZnl074m1mrf/zzkxIG4C+vwnu8jk0A
rBdyoQQw9KHNa/3QumZ2mIcyChbRq0c5Jb9K1ci+1sTQnVNw5UGZaKDysypQojOyiYRo7KSZRTP2
IGPPDjSzk/e9yPuDrijmKdbMaed+Xf+8TTSyuWHXdAE+Dn+dv9LRMWuU52I2loRPD3vXKpJ79FZ2
tVPWN7RdiPScApwRFcDSzUIV8jCROzKVjYwV6brMmX0a+qh9Gpt2RLdmUk61UmGNmDBQ9cei757t
qYf7X8TS9ulUYGGh6dlOzXDlSwcQsZaI/I0jvXnP2ezFHaTY8mAC/n/p9S4PFKCxd0UTte/B+RpP
OFp/un22rm052QAMrnXMwnW32fIlF/gfpVQJI26zIhb2s6Mk9U4/7eIgAeKmEkWoYA0oVMDnq2SV
qY3SHKFLx1n2ommHDK2obIUk64PW7wSGK4shP0OeBh6SV/ynA/9XwEwz2oIKkx1ea5EGwMKzA4KG
UFGnXn3ogSft3KHX1iMCQcfBOgLQ8OYwOZXe6urguEGpMp0iwfNOzEXtZ9Ut6qBOx13E48XpBVi1
MvM4wGDxwTud7+bCgMLBF4cFdQU6jyIS5ydAkyk+tpaipBCemjI5WEvV0tWPkQdLYGHogQbPwDvS
j6a/VOqNcVTSfIUAE8tCK+2TInRknvyegHR6gT7G9bE2hAOhKK3ypzFNq+FUlmXr+UqM/ml4+xxe
nH2eiUIIURAw15gEbe4bI47boqiki7ubsnpyAdlHrgem4bGYK/2kFVoaGtautt5FGsuyJD90KFY5
dT6E860URm+7Sg+GQ5uNFgTkZCenvCsM4BT6uKdPfPGtrYshqWeRf6zukJuDImd1MDOLxUw5WMmd
mzljErTFFI//GkdZCDkQGoyrdxGB+/ypKoXivVakFwwFOFezs8f3ZWnJz7df2bVzzyQHZcI1jrKN
56vgT22oAsdgDpbTvddGlwPZ49GwIKh239VoX91e78q7giwJw4/uMbFqWy832HvDPkN1XBY5/Ub0
38unLhlszS/1snm9vdiV80j8YO/+nMkLM7wRBhDmhlyyVqS1z5ox/16MMfPNKu/vvULIJ8GR3Ukv
r2wokr5EEqTtaGxupw4zAmkUN5YXlO4AYW6qbeCQOCVjoJa+LoO+By2+bMgz7wSxwPyXccfKCj1/
g5OVV0tJ0zdYUJCCFCNlEJFZBHUvSfDyUj3GQkmOXcNAYGqcGmYu1i722Ax3SCHKnVN79fFJ5taf
Q+DeomAQMIrKXk+iFbbRn+RQQppbG7sycb6Sy6fh7Td8kT/y8GsO54Icx5tvq9DgqH0tloQoqhSR
pT+QZzsvuTcOTxlyGq+Luah3dWu496ml9XvO09dOFwRL0/FWJxBapOcbbyKY0g0I4AdZpGiBlVbi
qU5h4RWyaT/0Mhvfj+k47RG6/0x1ztIeHhnGKCcMEDWT9k20a5kgSNSZoqBoYmt+RJIm779BHSr4
mkplassA7uyMToDriXduC+w8GAet+6ksbZ0CtFAcTIMzKJon10F4K9CnyH0fRfrYBCnVT3FKE8bb
vtfFXR1UnoKjOnsLxw/bu0R/xZgz+ZgNXUF7HQgJVueD7aVfTVSBjpVd2mAr+sgrHnNlaoSfLRAL
w0532/QdomfDXZGq5eg3rZSf7Miq6VQabiR2BmNXvwlS7FXFj5qC2+j81cxqlOKoMKFa1cw2mhmo
Nf62o1I+1EB5D62+yO/o26Dp1XvVvbZkrZ9V3vhBKIxmUGKfqz07uCufBZgB+NqkFyiKXGB9enfO
+hYbvDQq+i9LPdrrlZgNj1kprCCfqjje6e1cdCXobv0/EDOpKMzm8y2oC6xSRi/Tg25qcYpc7Akv
4Vo7zRKopT8oHV3mrKrhaJKENPT3sEDcifVXHpqSgyyY7Hw1O1r/+V85XN6tGPy41vFi17S7Cjts
lmyF6h0b0+hfeolH6M5TX14vQOMxGeGzYzoJNOJ8ybKYG4bLlRGUWbk8jfg1+BrC/nBG+73O7+XT
AYyn1cwiWEphynC+lJ7oPZUNg06RjdRVajGHTp+9Zm6WHnUt+1cBLAIq9HtiHYrqJjnqJszbaLUb
Kf8JgI2irjANCQbnovw8azS8bwfVa5u45qb/C47FP+P8yWZMP+OysnXsXB0v96cy7V/7vrCdkDEV
JMbbq10eVIpEhE0YAHJdMNHerObMKXUFeveuldNBLzPxavfekPl5pqmnJU289tDlChxhLa/KV12M
yt6ldZnTrfxE9FWhs3lI0W7ChdeYTh+bI3DfqlEfF7EYHzg0/c6DXjsw6LYyOacNgBnE5nMYLXyv
KgHpKJtKdKnsOTIOOQaDx4Ku06fFI+je3tkLmNJ6ZlZBBTTJgZaARjjfWrWp0ctKJeyhynPLUJsw
F+z61n2wkhaoDu1EJRB2LoNaDvWXiEEHZUcRfYtFrb+9/VuunSkY0oikMKujnNsc33buhnoaIZ12
duKGTSmTu7Sz1ZMB1XFnn68shc3z2hCABMqGbzL0aTYMxYGSEkSZJt6YmfuBSjx6auPp4+1n+uN4
en4VU+esvU/qRmimW/EPz9SzIcsaM3CmpnhPq636GJH/VGQEc4p8kafpbwEnmPMxr+N28qe0cXo/
bqEt+YndKpGfOEV/jPu6tPFbh9sXaDUs/X//nrkDESlZ8e46w8XzY+DqitqKATQ7g9Xa8DMgCiHa
E3JEOUIvDzubsn4s203hzDHFoBu+Qi/PV8ssNFG6tjcCqUqOg19WWr/4qastyXs3n004E1ncfJuE
xwwADZ/xP+kykFxM/r1ANccy3vsM1he+/UUchFVuGno17+n8FzG/alTZZGoAE0xgdjkav/BDkWGN
CeDPDu5lC8FCmmhYdZQkGkzqcF66dmdj1vtg8ysA9BO6SdeBPGxlW5JiWTUoYzUoxwEi4kQZeY88
UVb7saekCWnHIL4xlZU7E7xrp3TNhEDtARCFurrJBFKUPZXIkWoQFWJ8UM0uexSZ2nyyunh+oAva
vAOWWwZJvZACCiXWvw+qWt6JKR1OBdZsH0D6lN/HUhUPVmll/90+L1di72pkgOAwTVj2ZRN7XRMB
VFnmamBXS3M0kCFHg6Sx90wQL7EUq+onKBVqXQiYfHnnh2DGS7ue40oNqlq3UfEbQUo0HawOP56q
Gv68OX2sqNwwXoU68iZboPQhARvvpKZXLgEGUhC8Vi3StR98/jNG2xwcJ21UkjGZfNTztP5i6mn6
GbEG+3ECr7pz+K+dOu4bhJ+4drhmN7erhnqOV7k99Qlk6TeF68THfhTyQffG6r4zGnBbzDnvb7/T
q0cOBhsfHVhNlIPWX/VX5jfyNNVCxRTYXHk/1jnYQzWK+SNQ7OJUuItIkSqIot+2PTdfJXMBE1C/
B1iB+lx9MePJnv0uxgdtyd3u3SjL/t/7fQb3PQAThuMrRmE9ln/9wnJh3MTdoQW5osZhP1feWxhy
aO4hMFG/c8yl2Tnn1148h4/JFwhxYuPmnOPL0o95IbVg0Ms4D5x6Tt/lMPYMJCvttA70YUCD5vZ7
uPZtgUBcqSI2dcef4d1fD6m0jlqZ9azheWouH5Qu+WyY+fjt9iJXrltS4P+/yCa85EXiVhNzr2Bu
oFAdILQtaOl5cSFRxuym/8s2ApC1aXisY93N9xMtDbd+MWgByrOGPFIE9uOR8z+jSVgzXmuTPd39
yxbD2seBtgZ7AK7WlkyEH5qmFFVKNpzq8r7q5/xhylsr7OtKuzeq4hctj+qhAN999+8bC18D+hIN
DjAR68b/9fa8Lltyp0WoBUQwBFA8uhEtbYYXCHTtzkG5+ox8B1xLJKbQQ86XygBJKDaRP2i9eGq+
aVKLxqcpK7UnBsuFgQ4WMlJhbAyKGejaFO9ZgF07Q3wUxAo+SFAmmzOUlakYE5diVUftCic99F8a
dSne1sg6HG/v6uVQlIsAKr4KX3s1w90q1FXMysqkxoB+se1perQHDHLfoNg2xgEqMGxyHZmAmQs1
b5TnfDLRPm/agiJWzLoCwt9QXiNz1rqT0yX950RtzD29xWuhAkFgJrbM06ncN6ECEBOexChvBnoM
nazSUrxClqR9Sl3xC7rbspMgXLsiVmoX8iLqmh9tPqmuB3JiTbSwEL2G5yiNz0PB5D7qhTi5Y+0c
oIB3O2f7WmlCj5CxBy+COnPrEVY4VmoMGqEJt9G++OLmU/JgNl49HQGmVuA+M5TT52FRer9PC8V4
GNt8xHAwAaboUykn5f/hXFCIArKkoqf63bK/AB5oJadPDRIFa9KTGltaFwJvrvOvAJodL2xqpxXH
rjKW8ZTEKQQ4svqM7cHl62umSR1/TR18tK9OePwAe9fivcN7JaATB7hF8GeB7rPlrXa6IqmWW5U2
Xo1bRBrpoRDuHN7+RK58jfzpSIyiauAAKdkcCMaq/RANlk7P2tbvp3KxPsu+f6dmtXL615UIrJyA
dfqPBdT2Fva8qGm6uLLRDRjlKY1dJIholP/I6qH4cHupy1POUsykeI3ritu7MAHAYLRGawfS4cJ3
UwUDT0IOqm/QD2ZFG8PJmqednby6KMjAdc4HgG6rolAvpgNJsrcDrqWOBoZNI54egBt6KFg/pdKc
7r1a3ZMlvYwfJC70MUCScUsS4s6jOXb3qaHXjk1PGv4pdzBiUJNqnVAakyenLPawXVdya4ioTPpX
gCBW1VsaOZo4Y5/T3wmaeV4+JbJiyA7YS3yAb9weQRBHzxrKfses0Y3naHLmj205712XF9yVFTtI
P3y15FmbgNs6J8HSdESLzibDqjQnR8Fn1cOJswkHywpmN/7uemc8xL0zfe/KRH8jllUzyIrgEfl6
Zte/1dJ2v1tFVnXPlhzrLygnIKiZWNNc+u2gTL/q2q290BOm+5CaVmM8QDFRPt0+qGtGfl4n8hh0
TNlOQLMXk2gtmc3OQNEncLR6VE+21FLMbE29pCef9BgMzaBzwp4Qlh/z3kjLADdPzdxJ4S8jDe0C
Zo+0NhBGRrTl/Aw1ut2qkQFHUM8aiJNWlr5rkfvYyTsuI81aD8NpX8FztCc2qyw2YgfK4pqBOo1a
+b4eKqEczMmYXquFMnrn0rm6Gl0wqq5VFWZr31vFNfbTtmcG3ljnzQOTozF7XnR02ALHbtEjvP0i
ry1HEwqxA+RaVzmr8y1EaWwldeEcsnSp+912s+LYR0n6tdR3PSSuvC2Uu2F3uFC1iaOblleHk9xq
aOFQRDfJTw2BsM9VnO7kCVfCyioPTtLNwWDOvgkrgI9dUJUssqiVYuC+UOYhTb0Egs/ULPa9RE3i
++0tvBZZztbcJIaeDhDEHQoHRw44VKAakiPiRFPYQbZ/T2cz/rDMmpsFOHtMp2xK1MehncYvt3/F
lRd59iPWL/avRNyKmsUcZr7IGVHKY27WqS+HqkG2L96TYr+2FIL3zE+BM1CZbpYCO9hKeopuAH+l
0VGeWaIHZakJUMq07PUGrkQa8M/A78h41hpxs7kVQ8PKExW4CWUQxqlKhPHWtNrFOHmarPODl+oo
yNpdvox3uj1CqAVWG8l/HtnQmdOAIVMXg6cwN8dKjWKzYS7N2c1b+xdET/mDon0a/Ayrz72K+NoZ
5gOh/AazS19ks9jA2L6ASsFiAuHBYTGKF20k601ytQ10d+53+LLX3icOe6xFWcq1tNliM07TbNAy
B2iKo2gHVA3c0ddSNY2AAA7lj9sH9U8Ta3N38B65PFAOgSO73UvE0gDn93yilOv8tzmOfRfg796D
0RJC/5Au6Wz6xCusdmDTFKehMWi9FAAwRTck75RoHA63f9O1HcDxkTwS4gI8r/WN/PXxLKiwxQk6
v4Gimv0nGTdDUDFMh5Zt7TmjXouCyBGx1Zxm09vSpVzE+VNBDzRIs7H5ntFVf6hQUEt24vp6Rjab
TNt/Ha9SRYKr3ZyhyJnxrSxAxiSWJXVfLI76C0VfxCw7xTD8RpHq90zWe6ImV75WAHjAFijR1p7a
5joxS2OWpAFuMFamWyAakdRhQl5phrjhLbE/zzYuMrpaxR+7ZhKVL8bO0XYu7GtJFuHCg7EHF3sl
Yp+/znqZyh7ZLS+oosxBnHtQtOXQOMCG/apflPeJImUaTLYTq6gzVfwuJbKW8WClXfpRHZflv1mI
8hsYWzawt7UqDczecWI/dwBvBa7aQjBz5qy6V+pkBLZiVJnnZw0Qz3//NK3/oew8lutGkjX8RIiA
N1sAx9GKpERKvUHIouBRBVMFPP39Tq9GaoUUdzcx09PggcnK/PM3NKxXC55rFOavWxGrqrxplVfn
H+MlOet/sh5ae/8W1tL5W7jYf94YskO4EpQNVpz0Uz/ftEl7ZliLmTh7O57vogoXGqxbW44S0f/l
5fxvgeNSMZUNsXyEQPGXl9OZo2bcSgVzcF3kqQmvZs2x15+aTbVPMDX+RoL57zcHinpttkFLoYX+
SsCxmKnIR6qtrE9wayzbCW/vpf4byem/ReSatXkNsGVMxMbj+lf8TxGRe9W304xIxMLVFai44cQH
onrwxjn5f78WXAoUAB3+dYT6laCWmDUmBs2wGB1gtKhxWSCxXB1KYm84/n9L49Vk4GqLEsPlQWL1
868qVk9GW7IhcyrC4th2g8wwy7MP7oi12Z8vdT1nfqpZ/zoh8pyu5IgrgfHnS1W2FhJvvSULNWW+
GrU5sDDCHl5Ge+rsFGVt2iZnLPtbF/xf2TGX5iyiJNMyshL4pTcte4UwxCKrHHzY+by4g/heFBqA
H1t//yhnkM+bFSvmb0Wn9lc9T2VyXckkWAeqYDvgWs+2lKBv9fznW/KfMn79u6hiLEVYDDKA/HxL
orhzjDWT1o6uM7muyAvnGOm1ykuiOmAokQhNxFnx/6Z1hkwYNgf0VT3v063/ctmimclp4XaEXdG8
4VkinFRb/vg3Lelvft6/NFxQfxod1EE/X8cmsEXxMnAdVN+n1keVmDqxqbxMy6uv3DYMIrWgzX75
8239zZsGGw4yBa4ZDI6/OkY1yRZ368x191IQ2DgpDLGqwU8H4eyHZHeSvMNYO21U177++cr/KUVX
/siVLwBkBRv4X4/Z/y0SQBx+FYmFkT9a7jHF3l4whP3bMv0/BTYEpMa5DgQO7SDF6Of7uogaxlrs
TNlUl1D/ptU/T0H1ed/n9SzM3P2lnv/3MV4t2zAihJ+C38qvP6qg+i6eX0wZMS59m0XbMh0bd8ax
3wuKZxIk3Rtl/TWG4z/1lh/JdoUNC7Mk7+kv5aIbVxNCQ5+yfULCUQ4YwxG+UGUVTLW/VKbfXoqK
dLVZRPX8K2d89lea0bieaQawJRKDKb6ZunUea7Z2b39+QX57Lxk1+OyZlZ1fBbSWIzS3epizYPTs
6EPnlni0hWWVwE+3Gx2xJmurE/sR4i7/fOXf/khiAniM1yHnV/e7zfIkomtibENbFqcx9JvbuOui
kzdiv/DnS/33+7tiRyw3Ea1D6/7VlbMyI/IBd5jAn4v4NPprU50Sta8nz5Pxd9qyAaPqLYju/V6E
/+9xnfcGcOX6ogK2Ut5+/jiqoRYqsvjmSqXIqutiG2mVHy4S04ly3N8qP9TdsdxX9T6I+/0Hvqpo
GoJ2Mc7Ln2/Db4oBiOvVpgFHqGup/fkvIVup0ddspQyT/e5xsbaiyJy2j72/3O7fXYeOjjxN5g4M
c72fr1MS1xItEvkRTrXqtnQtedxcDBb//Gt+V3T+9yq/9D9RG9brWHGVyCxN5jjV1RihkCWh0ARx
L0mxfv/zBf87SfIkr1uyf4GeK4X25981RE1s9TP3LxGd+76ttE9yBQbjD/0c759WavANscxOnZpY
exc33Oa7NvGq5w4h6k0kvOlvvvC/vQV0tUgvSCCkIv7yBxkrrhqvmzMiZ6bX0BraG7j2zicZd1Ee
u70//+XJ/u6bpQe69maA9wiDfr5gsMydmvdqzorGqs66aJK8GLfmMKNYuvz5bv/2UkCtvEP4VnLL
f77UPke7DuNtogmx5uMe9e1FbPac144Ozn++1O/KwzXjGP07BYLO5+dLhZ211HMJxWyxozZCslwv
32f84QCYpL9eorlb72xV2Ud79+rTn6/9m5+JoQfKfujAV4z++oj/54De623z8KebM6Ixhvtlk/ZT
qaMWq2PzNyUSwMJvvkw8dGkFaD4B0n+1E/ChmMdSVUsWrTDyby3TxGO6yFAtDKbe8KwEySTHMhTu
flLOsrzfZ9ckuYqVNae+iJrqiLZ5frGa0PqMnXrxMqiiCFO8HDsnh2IumeJihLXp5lTbdtqcgOyi
qo0q+zQuwfhNgq2MR6WW+WvY94aokx1eE4uEanoCeXPAKcLR/xbja/LNmdm2n7dd+C0hW6N5Z8px
GQhs9q9Neu21X+npndc+VirMQzC7j3qK1um07UP98eqTPGQRQUFhykqtea6IT4Bkj+vRO7Qxk6ix
RfLt+6lek/Fckk4TXltOjUmdvatv66pwjWrDyDpuYdEOR7rWxaTJHuGRaNpKEbWywFKfvMZrj2hY
4+pMBi/hSXVMelFuE94ism3Y2I5qG8/63Bqcyhwnd2hxAQeGODSjFXsEIWyyfIISPnzcpVd+7lW/
fAzFwpzlEimKX3VNoFTur3twvxJFrLNIh+vD3jL55VaxkCVoJa5xbpEtj35Kkai/9sEsrPs4Es4z
fixwzYl4LV4cNdJoLvVYmFSK1qrSySb27nndtaxRGGNLlba4ML3hCSbAxlCq4Rdly/p1N/vqMRHZ
/jHYh6BMvVVM9/1uXTVRTs/ftAROYbIk2qvvSR+V4AdO48AdMI2ZHsd5J9O7h/0yHks9kvVN8XAf
LEE2wQ3qatJhoqjgl4qkuSlJugkwlOb1zzig/I/DWovPEO1YJ7dxUkNghaKbBWu9nToOVO9QOYHs
YebVVZ0WfonKiHRv9BTkpKp7ZEmbPpRDJD3iIR0Ds02ooLwREiH4ib31+FT2ZfG2drsT5BovRpMr
DVMd3joOd1lVEZZ4H3eNQ+5Ft4obSfAHJp1j4hxhjgr/xvJNqLK4nP0mnbxOjEjCo6U/4z9oWznM
Ync5Q1/dbixRxN+ralc6G8XOQ3D2OdEXZMf1lOvSjj77OpHBMSwm9FjtVXiasocZkufF9M12Qqlu
4ku/BU4NHc8fgpNXFPzLLIsEHu1XgXV2i3p4il05PBYtCzugGzXdEQbmPWtd2UAtS6f/CcMqCJFB
+l50AqJtSQ5jNglunLggStUYRsxDVahlAU6Ldwfb9GAK3hFvyc9so9W0FxuB3HxLr03MQjQl4zNw
phWAU5UzRv+bYhcA0FJ8XcJoa85In+evQ+H2byZwd5FrS/sw2UZTDcet3Jwfog6JIrNNRSkKhVxT
30QK8/yo9KO0lyp5mUrUn+mwyWa63uPmbHgXCYsMl/YJVbVuT4aR4Mb4vGindg+ZJHuSPH5M9TWM
aAvXmVCHNiTZzVrkdImiFg6uovHujy3w7p4uou2Ws0YUmifO1vukpsWFe2m2aWiuH8X6NcSFARMu
O2mek70M43xVnb6UQaw/qNUa7HTzm+JTaHhV8h4alrqsBFt9Z9zePgW+DCV54Z7mpNyglZwLnrSd
j3FidVmLMd7zHK66P+CP3JQXS+zaZHNnOWQCIFkpD15MtlLuBQuBHpPSLAEbD0dC9GsNVjDDANEt
05sz9gflwAshQ84mtUQUYxnneDwTHKd6Ucvjag9L/SDEUuvTRML5mm/Q79ZzVdSmuE36QSvIr6TB
wMGWVgI32qzrhbiqNjlN89RM2WbKLTlbG/TQNBIkARBsV5r2PROu/82JtSjLdBRquHckeiyBzG9Q
+9PEn6MPsbcp/xQOGCzdOdKLzGneuzK+5eY77jncpDORYCLben7cYuNVt8VurdgmxlE9fAu9New+
lqLtqYnbJgHQ0zVkazGfwkAl0ZewKqf4S+lss1ulc7FiFH8oShjZb24TKABUjau49SL9oE6+b7SL
Yw7zulewWkRhHNLdtgIGSGocd9LuEVtcQENk8Upv0JPthhShPYom8bncYP2ms7fHV++vdZUBBlz4
05+LMnDL6LaIE2pW5lTJbL+fzeKYVyceijBLnMHRD/Bfq/lbgx7QfbN8pD+3FqeKl01jWBY/lDcQ
oXcc44KEmhPz0VY/haZx9b0xLMElc0EyxxhHdZjE1bkqlDV8rwD5e+xUvXlYXvqGRITbBq/8qM2b
eDfdRcGz+Dj0e2CPvD72Uj7UWo7+Ge6vGe5KNt5hANE7mLz38OLxkY5WH7ZL2muA5merDaemPAwu
LlqcV3Iu4vGAa7iwXrhvtpdDPHCnx3jnKla6T93EfSt2v4TVzngZDOtbi0LGPdQ2ZrRjZiYm5opE
oVgX5zlsZvEwd8k6fu+qPQFl0h6v/oMv9RYcHb4NW6ZEZTSWf7BBbOrv18i+UuWrt1XzRTBBE4Fc
hN3D6pp5Pisz2EMaNf463saDVZLemHQJ0TJZCJGpeMTC9MojwCF4I3mtH3XipkxoPtugEb/lGc9p
eK/3or3i71u3TEWShuSkkU6oVZeE77up4qGA6lq6adLZJMt4Mk1Sm3PTLb57Jntn8i8NwXfbHcE6
xNuMocOX4MNJmrLBgs2d7VCH7DK3RFKKb3FELNrDCDfPTfeg69aslCsbKXtZ0EtMlpi8zCW75nHi
w2xzcFca07H1BvcYuHpscm+I7O64mMHzM0kAXCBJkcHwkqgjsm5S8gEdO129XjXvekd411NyL0QO
EYS4KDSg7WOhVW3SfXHqVzErr8yGdQ6skyf97RGdIImG7mAhElxXd36zd2deiTKkjOfwhPWlcN3F
TnsVGZw7qqUo86oJvcetNdNHz4SazEffclTKLFSYm35M0EMuRDwlKUxvtzqEXYw2NoxI8iGjyeWf
t3VbfumCAXnCSDpPf96Cvb3zmgonMc+Mw+1sOba4L5wYq699LcTjSt3jxk0y+hC4UDdFurtNGHNg
sa/J5l62U2ZF/H+zrl5oDtDEuoSY4EMEXqVQtGbjldEPw3Ga7H9GQgF1KuZEjSmtIgyspIhGj7i+
GA+EeEafmOIqMcY5alEqsxol3q3SWaYtK+xlm9+P3azlqUI8qr/QOrq4EpZ+W38Xlq7HtPMlyQ7F
ZOHm8lDCBCfjqcTJzEp1Qi7cx7hvZzsiY6O33LRri0Ad5BTihSMddBFfnFXZn1BlMZ+lWDFsF1ur
a8alIMow3aq6ig62MtjLbSKQ8MXr2J1v+ymoz3aB++PNqvQSp47TFcuTY2OoR/8dbJiTEIe0H0Im
OnW7zWYzJ2MkUWFFEi0dr3pN/l5VdiRqO10COAvpYJ/T0Fm1TLsg3i8o18WOj3VPcvhaKfqylGla
lQ8UY6d5cOEnN0/V3Dv944bFZXSovUEN2UzmxksnZNGesbGOLpVsxcgyrRr3k39NOL1LeI4nvyUY
AjUMXe9BIaVtnlDWet5BjDImb9Xav+NYYT0Zee1L+7bqH5qgU28tRJspjaRNiyINi+lM+hqzk9ir
YA9Eu9d+4auZvwSO5jtx5T6Gd+M+Y+w72F34I4yXcoJgoWVH4MwQ/VhXfxJ5SfG8G1jy8R/D5hrz
QoPbZU4wtGRpyaR70ZSJZ3+Ss5NPoeIdGjriyh8gwHgqnZam4+2Rqyvyvk3cZzNW9ZDSHg/v9o7T
7TIJl5N27Fm03HAOK512oqeLnQnXo2RFG39EDIHL3CdxVd43Y0/2gVLW2qSUVIl2xZLk06uqm/6J
x655opbHe+rNffdqmgZQjy9BvBTjVf60hDVLcUPUKJ3Zam3qoOuK0M61xL3sEM4bl5+SpDlbrqOj
FFkNUSwNFngsniaLcYxcwSSbZNA6mTCF/STw1yGXVTiawziehlsi1ezuDXhu+lwUcvAyqP2juuGb
jE7W4gTep1AQGXhu/K6u05pT5nVdaxyeYxPsU04Cm7JJjd2rf+ZQwkGVST9ePVbs+P0eohW8m/zR
qjJQ4Hm+ac0yfllZwvEHY6cSpaUnYn2efapAVw/JcpSRWtsbUpL2C677SfeMXa+4c/DwLQ6kVJEr
zKdZ9BfQjqFLfUkY2J1edjmd0GUxBzWyV87JSqoQV3l0fN5hjpKx+zhBz+g/OtomTK4Xsq9fdWfh
Q2Dtg39Vb/bYLoreSwokN3L+XFqt3Wsmn7rys04vY5SZhP4O/NqlwSVexd0J0Wp1fCOUxzq9G4Wt
PtbkAcak51bFR5faGqUhQqkPfj2LTzbElLcY4dir3KL+AWXz/pn1Vt1eYkqHSauVNxnnx2DtTsUg
+g/kERVAoBU3r3diMX+2lsjTqafC4r0OZfwqRZis53Keki8x3r7TKSiL1X9OVO0HB7m5/lek/ibM
k7oP4gtlnJJK1OzOaN+0zh3M8uFOhDRVKQcFtvOTHO3ntWNgP5Pu5HgPQqt5OmvESBSZqBiI0yPM
rjlrH4/tD91OUuq7xqHfvRvXCkZTZzAqC6vVuuFJmq/+DkXu5FuD7t91NKbenb/4yw/RtT6xGHg+
J6kfI2KjGSIEJSOKvYnSORis7V5UrYoODt4vzmPhxha+w1DPv9mw1N7DbN/nC2BG5aa6xqX+frGT
7aKrJi7ywPLj9bROXkErNgftiexFXZ6rwa7eWWunodCT1arPKBWKowCSme9I7wsu4epcFfba3e3b
jruj0zoKLOQ/xukvGLmE9aXsPe+9V8qW5gITropUiNh7c+z9GhA0ANym1gySiGExPqIHd/LchqsH
XZvGLu9pPjSJ+bjogphkGfCO1qNduAfpOuOzq6XXZ5yZ1q1UUtW5jjzl8XZzYcRfUn13O6ugayvm
ys8T0VYLre3sfwqMabqLq0YF8hdC8XTFDH8H5YPx3pkJU39F7kFB/FrnYoVLBvp8wNSNn7d2vEw5
FZTiRv9nvjo+Sdj5IFfLTuMyrr4PtdrQX6E7uKl0TDBw2jqlB3YsLNvctUTj4uK6zEBFHvQYDpSh
7oejvdlVdGLIm8kiiq1dQFh2ejnfBtUaDw9uYDXmbElWCSlivohiEpLid98iv7919zq43Wo4z6kN
Vu084QIt9yOglxsc11CpN88kLo6ptSDrzQYpKG/cusfoNg5LHFMLCHjfe1hfQ0oouuWc+Kxd57TS
o3Rn4xsZXPxy36rbGhVlkeq4Lvy0nYfdYgaEX53FPCN5lp6ITsvmOVVO1XGmFMujNTiWxSLYeXNs
7Peq3Nb50OOburzOFn3iYefPOdCzegVARgHCtY4eLobsc6OIbzSBnOpIuPbZxKVlWllR9FI6RU96
uSg7kZYDZmBpLEqpUqvpCysjD1E+kuiJHVhD/ox69MUWnRu7rVUObuW8o4i3H8MtEZCkjN9/EZbf
3cSLO0Fj6Sq7uYyaPhEheqCxXG12/7me5+Yf/toaD/DGSaZTDUbxSenRe9/x9a2n1pWyPfizH7z1
yVYRzehpdT/7HE4/9Gz7H8aWG3LoJNPqUq7xzkQSgv0AoW3/QFDwp9RfjSsyXbt2dWcpblYq1kFf
xsG7hpQL13laanKwz0KNUXEXsA0gm7gbwltcIPcmH/qKcPkkLrznuLNUkvUVpN40DK1CMfT9+2x3
nVjfQOnG8WWPnXF6jPzGpuQtfom8yp/iNl+UM70EFInv+0qnmkEa7oKLh2H3B1u5lTmMDb6huMtE
yqH6x+udGaeZN5/v5NSYBKL00DfLl52U8SGfW+HJo4P6E7v21t8fZzlO7WVFgTWjjbW9184JsPuO
u0Vg1r/5xdPuDobPybbokTUpq/mwCjGkS11c3bEmkcjMI8HepMuOcRGPteSxLcUePY7RDHbI6zND
15LNqvINwtpZr+hRU9wiQChNb9sq9xtJzRqLpfcywvS2z6sVkBZbFy1MxCoaKmDDbhbPm26KhkBZ
Guizrmlt0iaYmqd5XD3/CFqr3quAtEO+R29WmRAW+81KqPjbNZfzElnMjylYwnjqKty/smRuh+XL
nLhyOg6T7ZG3GJTK+oxxvvcjUQjMsqkV/l2h2vFbDDDcHOpN+x+Wpaguu1uU7YGWIajSQIumS2Mg
xB9eA3h2ELB010zJScuMjoxtfMrTb5ZnRVTIfpzVYq35TqW4+DTT7WGnBL5PisGwsBPW9Eq4oHk2
IUdPu4ETZbJUzvthE6t/05mxfTKbLuznkKZgISxRs9wkWjVWJzae02Pr8t6QcFv1j9bO8Hjwpeov
MUtANzM7PeR9YLr9pL2ExFpAybY7uKKe39xeDtOl1W37MLbT1dS/DOb15FhTe47N4FY33ZVAwpAT
dANgVzvQOnFGqNQUuvuGNsuguB8VGq919mjnNexgkXbhPhf5hskwciMmlLRBLv3OCivBPGhi+14G
nAAH7NrMZ3rTFo7RzOiGHXEftBkmkubjmBTBO4vg9O5UNpH/QZFKT+cYhtiVwwtMgIGHuP68rNX1
Ubt7cAgJkPx0XXuIbNz72sdsf9mfer9jhIN1v+w5WeNixfO0lO8cS1ydsXS08CGMGGLG2ofltIYy
KaFS7PNhr5dwelhii44JtUxzT1uD5+xUVe6amyjUTpoAnb8fyl0ur41sOm7T3trTi80A9qkkNGvP
Rs+XwcO4VcudP1gkWW5YQvU1JW/0vbQRav/RDqzZTtumxoc1RpDGNsCNq0evCnnhAJvHtHbrazNd
oro8lf00HWjlGv/gel0/Hd26cV5mP8EHKCir4jxxorwMe+/e4fK1mdSNl6E/BF1S7E9WItwjeS5Q
KQ14JhYItjW69+ViBV8AB4Pxwhwf3O94JJRnvUv8BqtOe/8EKLO+FFQsUGyJud3mtNWQ0nBNr61X
tRY7HEvfhxpPJL7UKF6zeZO+h29bTDRyXBCYk6I64vvkU030IbL4LQCvJrrb4jLCpBiX9ce6L4Pm
ESMz8IktWTC+5wHEdgri5FupK+L9/ahQgqQSE7X+UFiYeGLPfXVJxH0KTZ0zjmUK6sHHw6QFBkrP
uY1p5A1kECvFIuMSkO1sg6Hubn0GpF5fOKMhCzdbNGyHUOxrdRc6E+cOTj2WfACh3Oq7dUgYf7CJ
csdL55TCy4Pa3R6LGm+jWkbzEWKFcDIvxjjmwZ9qbhvOOJWVNePc7vcEqXVva0AH9kpI1fy5Xasg
eG49b3Jzew4W5y6WHTm9xq/Wg8bPky+KTGkfLLUPv7VNUjopS7NB3IvR1vfzNLFHmVSyfCQFL8L0
C4Ttqa/1HqUEt8nbMQSuzbtOmIehqNflRa2oIg7B1iqSfLxyZHNTlPVNaQgL+5BsibtcH2tY56vW
wycvkp24rEzC1sFbg+a9NAaLGLfyx+SLpwDjSgNA86p1G7+Z7fpHV7Ch2YeFhSnyZTDLkIfGK8az
JPLY3LZx0z9tvKDbjTeOxYe4dZT/vh86AtUFK2jzKRxrdaP8FgLMbnsdUdTKNeBzKy7G6ULNn+mX
+ClUlHZcs0GGVnIugImtcz9ZHhEsFRyE+yuU+DmsyUw6lSqkLVlH/KfyrbeVzvUarNvBsmrvHw/T
DCt1rKQnE9qssjpKzTYt331PvQLpJNYZqwr1xelZZzyMXqe+hbNdP87tinEThztFdXY3uzk2jtFj
FlUJOnY+HUhDpUguG9xv930TYMR9gtyM7W+FE0HyZtiiNWcQZbPexVU4vRD4V5gvk7+QvjA680Ch
D7stR/O0wiXdGMDTdTdhcOsmfE/ncq1K/67ax6tUQCaiumy+2dr3kxAKM41qI/uHXCDg1IkBL8ka
sXoVdzHaALNJBNCB9vunRM/Dj4CjYcQ1xXaopl1pqfPMnnBEiVrwgzj3J24NNLLgDP0k2rJBBdV5
swp/yJMmAuZxnaK4ZeUTMA9UfXIPZzWs4Jsl9ZrZRMD/8HwmjtzrpwXiz76EhEwky/BUeMY8yrpV
Bm46jRIn6JhUeciKCvSborrkZTy45yvza8naMVqqd6xc8SthaV58tZnYp8zp8FxlQgrVnsWhox6q
cAbiFU61f2b9y4qwMEtQpBPwItg2u+QrkhSY2yFcB+88jU39FsYJlaOr9/Lr1A1Fd2Dm5h/WfljE
Kap4d4dlDXp+rLu4+LaHnfruV5JmWzdORZ/eB0+Ixxr5gBEd0Po0etaBdtISR1nJfn4KVj2eHfq7
HfSxDYZUCCYmsl5UMJ74LRERL6bbXrwVBdWzZP6Wp9Vo6zVp581Jt1Umzqly6dUujTXTmja2MO9i
ti71YXZ3BEHM6ZvOiLBgZAFNmu2DtzvUwX2anO2jtxnJMjHpkSQucdtPOBKONc5kkbGfF2Giz4sU
To3C6Pp+9CUhkLmx554d+K6dJl+h5n201S4cNhlT+7V3ilAfBmuYvUx0Nv6/8VRXOf/K+qUkMt15
SXBAWlPtTu10TJT0ppM7RxsIz+KxRmh6E4RH1mV+DcxvN9gEQ9Pa02Aoxv6G9VM3poUKjMKBuvJt
ctuHcrsvYOE/7t4GFYfiZP/op6i9ayVY3am16wXTxdCEh5qScoUiO9nCWeEzFyRi0wUo7daZaT0g
rHGZ4ztsjEcLIwFnqA8jiMB4z+hZLinzPoO814VNzjbPjDdJE7N+dhlN2VXH7jocVg4BAOTSAphb
u/mz8ryGrW/cz+NB9K5kUlncsUv7dTSfVq0mzj3jtSdonyWsfdn51Tmpynq68dlvch+c6wvbYkKb
hyWt1yWAfVtlXqTBx6ahmMocHKVcMs8rep+IOzccjoUQiUkbgsrcGyziIU9Y3s5Hb/W6tQ+tXMYH
2eA+CwehQyvGYDJ+on+ut5RBvcWIOaIly3v4qM99RWbTba0jpiBrCgxhrdXuHcdAdSrf+0jXd0Eg
x+6QlEUMgBKY8jZJrGa7s9ayuhsmvcPcnV1WeL4RLQtUJH/DmWPK/jC4nf09cLd1ycSVoQqSM3Td
Tdg6kMl3q8CiM2KgGQ8TOuFjsTZ9/8n0LU382gT2wzSXnYJLiyFO5rvKAV+1tomw8kHwOPC8ti7V
srNZ8HXQYiXk+eKlIQ6WBLmlYJdFe7PcssrW4jQ5OL6ku4MyFS8oeDgXA4kXFjjCzzHdVd8qNpzb
+lyyjJqytisX/otiZRfv7dtys3VRXR3pmXUIht8zxDFn6UuyYSeSsWYjlHUnMf15bbA+JywEu4Uz
HjuVc6lMGbxK9pM3eieAGYtSbB1omXCEOW5jb1lpyzCBmZ10xg8duMprv297gFfLlaKwxmE75zgr
RszT7O3ljcWC+kXSNvkfmAan8Z3vGRl9B3cX0ASiiuVNByBkctwdMDchNqmi6y318KVZ1DSeymRy
ad09u7gUXV1G6bQ1fnXxHEO+DjxOajVb82L7QTIe/+DKEPQCU6OlX/eQqaWQf2xGI5kkxyoWQUQ9
7TYSd4ncfalLWf1TLuyRMzHhuJJOTrLuWaX6+js7DYcFw84urqKcm3jC8Gmc3RysACIE/Ti0RXZV
oUlFMie3uAriERUJMvAuUYfNcrYO4/iFSYFWYI+j9uvA3gxPpwoU6oB7xrrfbg1hPFvs6pVwbVfm
AaT38cKssUyHtlwWKy+Aom5c/8o+WAW1PIN+sXHCkUHNpnwMehsNAkY0j2ilZQ821jpXNy1KmyT/
SZ7XZaBexyrs38Hmkf6T7fKc/sFHqd3PC7U8Tid7FeFLHY9uRFIbUd//mJah+YG9B7WOzTIgnDvh
GpaOTdGqtATm4msN2x6YpXM0yFvrvbI54ujvZmy7XrHH8ac3xHMtI+j1zOd897ZsSebpPVT/ojmg
5A0FmrJ6fJN6iZb7qrfd+gLKwta/+/en7Hbc+jxgep0ntOqQDcy412/buAmZNp1RZZ6MZS3vauRz
HpnU+3hBpdOpK9W6iTNXFg5HrbKij1iwKd4syCFdZhpaiaPT4c6RRvyPn6UOAg2qHtvvw8FU3+xN
1GUK6cT+MkxRKG4LJaMuZ3kXzkdn+z+OzmO5cVwLw0/EKuawpbJkW47tsGG1290MYAQJgOTTz6fZ
3lvTtmQSOOePff9q5NL8pW1ArjuK9ypz16tGJZvSi4dhZ7xi0ZtVmdI7O86Y/2usMS42s1d0U1rF
jf3MDoT+fALvzvnuWbK0G6PEqoiS4P4eOdKplsl6s6uNzP8opFGvE0p6wweonHAbYy1VqfR9y93K
pM3NVx+N3Yu2TIJIaR3zej/7i4uuoCjDbUPbDxp+8KXF3tqORD+wDtS3bAt/Lcq7sY7cOa0IUII2
zUfAezLoqrsVIQDKomUO/g2RNmI/lf3wRhKUjLBZxctLE/aOk3L3eDDXIs7du7XnSNxG6xSu5wl4
OLsf5AjEPw60Ne96n2zKL6Vb29/oSir7HvqdZkC/7VeSMK2svsbkp8wgVTW3WDaqVT+FxgrDrZSL
Gc7VbDEySCH9+5Ao/2WH/wyv1DpXib3jeOvttIiDKdwO0DW7Lu7lup0KJG43fHa5aylsCPdEqjn+
piTBY9m1VhWG8HxL/cvSyAOBCBTfOSWlcf+UlVHCga368JIxJ7xkno/gy0uQrWpwGgwn2RCafZLI
6MoY0n1CeHnyIR5FdZxswneP3cA/vVtELR4cv9PtLh/6/mqRZ/0vJFXK3kK4YtCDh/evktH3E7Kg
C1L8MQhsgtp1CZTv5yhOgwIBxIm2jX5D9k5s/gqvWJe0Qh0CO2r6GQsuodi7aVyhQPpm9MvdQKSj
TSSBKr8CO69iCA+blSlFd8MMijHb7XYKErBMs2yhnTCuIWt2bdDkKMCg858HlxTxzWS88ecWE91f
qgl5xjZzakdv+9smySpbKQbrLC+vapwb+VoK9H53ltfbrzdR6Upc3rIeQ1Dl8ZN1dvyGqm28h6nO
5maLaiYLiKUPh7u1g0fdOMZa78pxnv0UPUQSpAX4vrqb51m+YKEM0Il3I0fQMgUcf7EO+oeOZIDm
pr8gkEubpfkKGxUI4p394NtkqnxYwmB+pbo+FFyVAWp35BLirSgynW18G8QVJZMdP4Lx+9N9EXLx
pDjjk1tZeqh/1tIHkjeWl6/H2i3E/WJXJSopuHyADUmNehoPNTGZMvOKbeHAgGyXMG9ejcbFtUcR
LUmIKzQnD7uk/GmXubo2MrN4JFtO+82U1WLvTH1FRYINEvu+UO04kror2IcZ5peHzqxG/gm6db4q
19PxgeE+c3ZTNukEDaOVfK0UXLAQ1nYMqoSqyPkTeWgFd0J73cH2J6M2qvEKRj+TJMWGo8iMl8rL
5wn2gPKAjaYI8dpbgfrNtWuIXeQBnHfu5HTvOdFS6I9GGmWPbWLP+ZlI9BHGc2iSB6dXhGcuGemy
G127tXvMk6l9Y/duoKTnMr9yCBALVKDx/e6XqPr0dA4YfwPH3qnOIR4667xok4MZ8ZlJfeBhFCLe
Z7GgHTRa7fyttovOOYYTkiPUQ3WWI5LrOFDzeRyeoT6SNDNdB6fbjR7g04iqlfEhLj5qVdbjTsQJ
UZtlxqGAYiB4RByLkMvh8z01I8F0HBV51aRKDv54rxor/wRgJWPRLssuS0nE45gNczGePX+99dN1
FDzszajnv6B6gpFiUmu9UYQzlzvRwOXvnCFM5G0XiexnQUC+i1xtdorNSiTPw5oI70Phr3DPOnbM
maXN5U7jVtEH11+99UkAfv2u4gVfYa8itgrWzDzcl0pHv1YsxtXDXK5uzgZbt58BXY5qN4d8JZyx
JR5aQ5y1vSNLZgL4KSjxPlYq6QqUFF5+Aouu2n3rhNUl9FAew4lTiZCS6g/KT86d+9ua/cQ65HWd
83GSwb2nBtSzeEqN7LdrgbORyct1P5bRq8MDun5zdFkCbuu+HB5jY7nFbgwCnswYEdbnJBpgUXqg
W6TjdfFcyijPyZtXwZ8mjFAcNaoN3pymdV5KYWkLlVwoEKUlGrfLEDF67K1mCj4jPdV/ytLRv25G
3XATdny9zGnWCoJVJTpVQbT+o1tkVAc3HCy2tlZ5dzWawY8SFd+wp/CQqc9xbrQzpBw5o86Alw6B
N1Nb2fr9skGclTMWt319mbLItBs5utWbTz/xsjFTREnM2two/wRm+4maqhLuJIvo6iZupkON4PBF
uWUYQBmzRzyWpGYa2jQS81vbFaeNhRzgLrNRWO7NYmKTgtXmn5lQNipaK3CatPTqZqEpBead4TFB
7ZGXfbUDI20+GoSMSLMmp14o0O16JOXjGk1HANKRU94ZXVDDKn/KeKwRl5dEv1xH2cZIWvywXTez
8txjoUifPg5OMF9DKI1qg5V/jtIB9WGVWs4o5XFuuexT8uIhXWwf4PUxEpn1jFwKUUY+TtWb1nB0
barZWs9ZB1+GvsoQLrNONvNuwagIcWT1/mGVk79sJxklJJcGOXI69A/dmnaIiCc6vrJ+D/gvIQyT
pfDZJeja+0rqcPhT+Vn0Fz1QdPFkAJDsGOZ6dDplmGzjRBXTLvdm1z1EfAevEekT/g4RnDopG3no
wwje+ccMVmGT8N8G+jx2c60o6OvjJ/jOrt30WrqPFdku/Vl3TvPVIvpGcuWTgJQ2llEPtwZuk95C
c+4QmRA/yxZp/YIhLNAdI1TfuH3ITeHSX//U9Vb0bbpySv4gNvSmfYXq3IfPJDMGwTzgY6/85KfD
LvzP81CW7SSW0oIaC9GVm1hPvnUUi65W9KvL2p6DKZvnQzM6TbOVqAv9O8iQ7FHF8P974oN7YHgv
z+z9PFaQ+9YwiD3W9RI4iK31xUb/Wu9ZLMK9XAp73hNzk+MQWftYo1hTEIsC0q3dzcQgiGdNAfFn
Pnb6qsI47/cqUwMEQSiHDCehDZsuAp8ob95OT+5Zw4JLbpD+pfaYdGovak6fX6b1hfyOrJF7bmmG
ytquyNrEvRcv7fAcNLQbpHbPsIBwXwsnVWJW23BgyU0DZO9OGhKGLPeqQnexx14bwcT0Qf2QxzVJ
x4ji7L3rahcfhJqWS95qjvq6IPMtlV2Tk6vYuyFDN/DMhefC27Wm5SyEgO1ddMcDV/ggZb2kSxQM
38aN8RxlnSGOObRNBegTa1VwawxieHMmF1iHRRV20dy8BkjJh6k50InYiWNW5+1zLspA3JHmp1pm
6spc0Lj0vxYrGC4Lqd0OgFXJsWYPWCKhpBYzk8DmmdjZWT15CfexMnZ7mBxl2mPflfaybScmYZAm
gODUIdeBCxv33HEIkHFjMPYEwqzOEd8sRT7mIumYceeUaF+Q4hcaNURSFZegtuCEiqioeBJib75v
WunVO4Ro7c4uw46g3jru+VXqWX7644Lep9dNd0rcHlaZJwI+3PDXGJ/GPkeIKWu/v096bos0t5Yi
TBGOyuwaa6dEMJQtfvJYJH4ekS1VBOV9pNmFNs4iE+801ZTn3Wq9ar0tZjIVoHmH6Q66uesObLDq
KVA++rScVNgkdbLYlSeOrXFiVeu6v3EEsIXofpo4yNckbjcBaqZsH8QdvCxgUeecFOjEntGDk0QX
an2VZS1+ogiebNfPILFpNIzqwwJm9zgNWfhSVJj5su+QmtE72FcjWi1H129uSXrEviFf3Uldi8t1
ZxV9ADE9aNL6QwL6qk1Y9fGvFeUEA3kSFqAf1Yy036AbYJ/oEOaWyHOBzDIF/1/EtiCRMGuCjQkW
fZ34PPMOd3opN+uqsPGDKrX1fQt51Kckr1UdjaIh4y2e/nzmvSZpegv5ihZjIm3zQHTGpPcjDfHF
vlj9m8ZgNtmDP+sedNrqiywdbKPfq6CVT6aTE2tjOxXlpkd6H0BZYpRJg0aU88YTqllPhqcZMLdZ
so+AH/no0aD40ow6K3ctXwSMYaQRGss6kv3ZAym5B8lSagMGMdDWxNVxlWYV1T4u+ihKxVLOWHBQ
P8pNPtt2tb35+KFNOTW/I0wD3i7sJ0PuCcQV67ianYnzkSiUtPQ7xLOJz6GAyHDIWLE1oqgBDY7a
F2FTvVi6jORJZYF917oqBlpzcDKO6B7BDoLOCy92hAkLb4OpnhVRHTBsUTteZqEjXmpQqm+Rkde2
B4Dm/8sEl+oGcGJ6mZg7stSbkvIKoBDEu5J0WnGNgl69mNaz5/fKK3L3NCmBzKvV4XyqR49OcdvP
CvtngSmTD62kC3CL+t2nopSixumQubM4uIj1q79OPJjwn93bc0fIiiisS+WODpXY8WA/ejIGqOvX
MXhZpdc0v0LWZAkcW8rbo77eHpl+aYDeLRkf+C295YgTQp1rr8nDI+mXLiLbaG12DojYvMOl29Rw
T0aLU47NaebzkIayzwDtPvK85WyxUNb/a3Pf/snMgPjItYrwmuFhAmpfchyMFVBTclD0T0JLlpY1
QdPWChm5XfnvoGeErPZR383QsDr4SaYeOwmySdTTDoLoz6nv7S+SGpPwXtZ6Ve+Gi+6Da2RNtn44
Ix9CzZH3kDpN+I0zBphWmkCWD5qNldQ/Z6iXjVcEVsyfRZij30MXoYgqaJhvhwHcgwAi+0UWcJxE
T0mUkCws/XuNJHjcgua6484tPeQMLAL13xG7YvXPonT0R7QoOA7VGHnTtiP/8ZlU0ep3RRoZPj1g
k4Bgv7hYfhE8A1nTl0HO1pOs67VC5rucebuH/lc5R4i4UqM7/QVMMkwHH4J8ZkG95cBiZ1ymt5rA
+Op56oOAPNIgRFvvr0nzO2t8586TBoiIqF5cak0cA+zlBjTZWWxnuSBBrGk9oeXxeYpajB7cnebc
+rpVpE42SCRhDHlXZeJzInuq5uyRagofi5DMRjbGPL4fvW6Kbw/MBNNjh1SnbnJPJsVHUy15lTJC
ClRNA3HbKBv5a1C2kV9KJIXyNOloQMs+hiwEWdwyh/o+cWb8N81itpaPQ4W8FkcuTCweswW/hPs4
wy5NB13a8ysvFz1RVTVV9iHn4jvClCGkmobJvScT2qFkHPog2/ElIxT1aRdC66RUf3cLuJy2TsQ+
dJqxGvoofloiMOdudlGLVc66/p78CtG9my9tdtCwdP5dPzfxvq606+zdsSp+DG71e6AmxNgzCNAu
qG5MD1+vDWkcmf+P4koXYM2d+jfZ8fomJFJWyh1V+eKLkM9o16O8WtQOdIc2rIH/CPxsGspGcjA6
b+VF36sJvcB2RZQ8b4TjB+13G40DGCRlDP8AWQTmEiokxH4YcYxsBMlBFROOyD+K2oZEY2Y1CYVm
K3hLFYE7b/IOwcrZLOBEqhlBaWensqEZenB59sKqqY8VXJb3KC2zXjFZ4C4zpPhdanZ0rmR7Kri1
R7uY0hWXNdOa32CmLEETw4dZY/LAbceBQFSN/YwwYq63DrdzdK972Q6nJZmZCn2fR3LHfjVfmUkr
kVYluDGLNW5EsN+aRYHuF09t0d/a/jaYgIy3Ysr1a1wxMp8dUbAoecbKLj335cn2QvXe00BPHHGI
0GbPio0AbYo5KfaZ5drvRjKipU01qJcAV94jTnjwk1Zn9ac16ezVBkIGh1smQT3ZIPMfsD22KTER
Q/JmMxP8sT3QVaA7Jnko13p5HNZF89ALzDGH2G7tcCu4m56AXQLgbYV99xDHWfC2eFVrvSWVlzEO
N1H83nX9+tExN6KyWEumLh3MhHbY7eBvLG0jLZROMz7UPKj1LsqxQLKXmbC8o8RwgTPidwKUKCz2
DEJc7L2vYlu91UET5Se7nvLb36cpsIwUs8cAy2QHKRJ4BMgPUfkCGJmVR1Ilik/sMfYMDtdK+MMA
yxItOlbbXtvGDh5IKivRj3bz8tqI1vrgT9MuG2RyzVt343Q3nZdHf7VW4l8n6aLcKa/3gu20xrL+
Ue1UBbcT1DUdpHFvv0lXN8EZbfPavsC/BzknzxSD3VSWPf1I3kyYuiwcGH+rwmFQEzaVVMbWCLIW
q6rgeIS4ZJH25mekt95ZSZtyShGiLDhS7WgNR3cEiGd6jZW/B0UoUYwbFENQqVUCIy3978n2aCdT
kRuWR1GY6ZFkPFyeFbb017G07T/eSPHEmDsCULOGO0ciuM6PWH/7J+RqeQesQb7Mk1/4w1tJPeYv
1dTS2yjmjivhx1Z27EfLukfjmU1vbovvbiusWh+TcQHEthpdPTMlemQJF7l2Uwze9iUeughZLomc
IVF4+ENjN5jtY9SoqDt4Zb4MB38ZNIXrlUIeGvdTUD0mcybKT69LZHIFGJj1vZQMl9t+Dg+JRZrH
pNwvf63cF2gde2TmHpfgUGSENx5HjA3djexy/00lvfKloF3iCXhMUBrZqPIqllUXj4APcZGWa2j+
1jPFKEg722a20nY2pdr7pRN14HRtuW7GLOKGblvcYZveL/3osMwATcegCaJ+Vy+eT4lFb/n7Io/z
4ZPU7aAg+6+ScM4V2jHwLaCArVpiXN4oHFgRt4vpCnGqezX85ejOX1dvsvTOodGqP/XeiE+mIr/1
n8UUfkE2v5hLF7H1bvzSRMVOOau3M24fiO3QxFW8Xx1R4qaYQexrwfdqwZNOaRAsjYbmbRyMrk7m
eCec6uU7GpJYYLKM4QoZgLLh1Vqs9hvPBvRPDzBKMMCieg+jiMTnWVJbeqnzwSGlaSIi72BGvNq/
FicyE1QYGDbcfVeGDPGBz6BcL8iDGj/hUUcP+icHPZ9Z2VuBvhzTMvC4ayFOxGOAJHdwXH4VOcfl
3sp0H6C81kkOVmbj02IcVR8Qi/WXxyXg8ICxUCNCrvJ9MMz4DFEIRK/QEMXDjCmHfuF68LtDHPSI
b3W4elDfce/fOUzm/9w2Wpz9Sp+YTAeCYv6MrPfFCXJO/HXLAFVirrX+5hDpZzT2jKF7bHLd79Ip
IxIHLQ6dFI+bK9NlxRC7rdkLcfIEbQax7CfRFzbZhlyQsokdmKSm+44iPNMSvDXaVAx8lyyf4mJb
S1/+YRRAQ9YRep+QctF27clDKfHcih64Lq7nOQCnFN0/rez401dYHghGgtR185n3PrF8bsZ+HPv4
IBcbSWsetvM3tHY1HBHPhQ/4z8vluk5IT44s8xCM02SvChflZP/gOwMcw6eQnxsbLwlCSKeuN3Ph
zc4OAyumzGgK44sD+lbv6zXBakgCARo/34ndv/3qRO9K9uoBnhaIvI1b/UajDY1vVRI2F8wwiN1a
hUuqajw4C3sR5dWMnk+7z5j7HCW5RGlfIO4+WwE3zrZvA3nVo+6/49Lx/y39IC7rgh8AusynlmjE
9PivUTfPAnspbGnsj9a+jCb7eRUalNH12rXZauXLFb1ijviGX5DdFsnE+shbLf+geMwCYEyYqKNw
+vDIAECQQkt1JxDh2KJDrNGHbIvBc4PPhDVKbas8oH7Ab5NiOXrT6tJXX4v23AZ2Sby11Ub+Ee67
azZ5ULCeDZ29jh+BtbjOCTk5vDvpBg3iJQRzI1IQHvzURO18x5ZXJmeHFWm810iQn7rZb0KSCJqS
+zxmtt3FNvnQaVXp5d4zNwjGqUwSbc3o+/wjVtSKr5L0kuwAMM5jHgvHks9kEvndxs+q5FJY1g1w
y8LqGlim/WsjIrH5z8voYhdx/sUmkKxpZLI6PBHV1taXvgbNfnbKwSpPVAOU6zZD0Y/AtW0dICJs
LlFV9eJRClM5KTBN99UkCbST37awiMYJ6ng35Y4utgK3+QMmUOyKrJU+Zu3QzHd4LOHeIwYPN+3d
RiFJVZEonkbR+POWcgsRcGku3Df9qPSdm43ljxtPfvcZFbPze4YXaqutTb5nu8N7VDzQAFzUB9Mt
Caq+aBDJZuKgviLG8Nw/vE9NdmmKzn3gnCw4nLvATHcdBwKGxprP59zVQGveWRBEVZ0COMGrKSb9
O0KN9GOzSz5PEkZ4N9NS+UGNZq53hT+15rlF8L0tsN3i2h9if9vGKkrO2l3yo901BtYzl8WudLMu
30YoqvO9R8NbcwJzbYe0zhJOX35/OTNuGfGmktGerrUoq0vEs7PAWw1gDZlO7OygAIEJjKpFvXFQ
1OPJi2Os3uYmfESJnry1MT7eNDTR8JXrgkaMwqcKNu3Cimi9BBa5TP1A5L+7FkoG9QTYZ5rY0BVb
LpX5patC3q+ywo6ZWpxr8pRVmf4ImFcfc6emRLbyXfMTONK8zlWGwRBDn7dPsGh9VbIcmy3iMeto
t6P4HcuJhVx47ZTCZrnz9iZd9rYFJLbeZ35ZdFvyju0PFE/db4LNxwtPBGmtcVFFzw21x9nFFca9
EGsye6c81gPkCqRtcyYmSD23ftSvW4x7GFJ68kSyC9sTkpuogfBPF4iHMZVuqDz2oC74hJRLiqPD
Y88VKKLmFzDSqO9y5Hn1nvajTu+JR2j/MbgHtFZmNBZxS7mt3uJ2oDZesgFhoxuHDkuIO1PRUlU3
tRoFGU5zR/qcNnuRTB4Mblt3Tw0sJNCQU8XI+meSV+/bihGaeUaF3qkd3KRjanFFtl8CgIqdiRx3
T2ZXzF4MB4E4LmuGjcDuqzGWTwsuz8W1TsYwoOzMBD2V2uAjKAqWriBoQpuObYukJHmZ9E0Q7rrc
NuSSkj4cORk2MPSZ1ZUUYLgsr5oJtiRjMfLvmsZf936OzTW1a3JfUiLn5JcxY/2aje3SnOulXa6j
yNQDczBkpee7C7LJ0R/uMnSjWKytbGQI9yx1dXH6u/iqAn0Z6T1ff+H+Xx9oH+oLVn8X5TTDrARw
W2OM5LwSz3NEENLeomllfOBbiSMiXjiFzlXMbX8IpqY2ewuqkcsWIV21I8eguWZlw0vL1ec/syv7
7THrSTUhg2toP2SdRZfV4bhPGWybX4NXNffaCoNum9fZtGcLizGyAfKcGHRRMImuqykRx9S5DxjD
QxbcLoS2jqJh/ek7H9VEvwbDdiqz7IFAkym/AyoMimojGzvhYw36lyXy4Nxj8uZbhUI7zPXi692I
iFClHXApwHwZuc2Pa/yluKgKw5tOrdKfu/eaiJU/zeChHrMmZ3bxtFOWaLQfzGnbeV20Z6Rj+KkI
ERAp2YQDdJlY0CVC0Dv5rtGZfemc8GYVwuhXIai3PGQIN9UjfbbIzvHAuT4o7UTSYCr7eQm20Q2G
AZjxM/xz+NTXdECJND1YC1qRay+i8Lufeg+NPgOC3K3+nNjv3HB9fJ5XQXYJqcT4FIq5k9jD5tBC
DxFU6zkU8DGUwxg9Wft+YCLcTvbACd6i6dzYePvzTYJ8Efswd+NmLmP9AF5Os3ExMNftpcCnukla
Z/YuyKliQyxBPiA5LCv5k4Vqyt9QjhbjPuA5yjZTN5AuFMNuYe4XSuK8xUBYPKrM7Z+REWn8sOyC
8YasjuSPb1QsTnQO6Z9mXop7FeuQUJ++Ca6WFwTub0EOEuroAqVK2sNuqO1taGcpKATGQ6mX0JAY
YG4usiUPn0J7UcjZXKsHCHXVOD41Avc8P6zFNhaHcznu4nLwn7ObFZaJ2/abHTusjzt5RJqBg6no
7CfEFUjjtJ13Dzff0WlukHoArTQgHI0ssDcNSTmMrN5tVB4Ym/A1eOHyEvbko34tOQ4wrZO4eVw6
UoxPRVbI9q+xQP1TLBSQ+x089XhEnxtR+aEnmLHBxduQAKsBA2UJb36DdPAJ9p/BRrqK3J+QQJ53
GeEeSb0lWF7Bwv0nqeT8XcKCfobZ2nsPnqBVel+zAQPO9NSMDVVU/3PyfPlrw+Fk6bSq8UXwC91Q
EdjfrShwJ7KLlfbH2EWZ66WrL2NezYpPq6HM+iaBKJ26ANE+cxL0bS642YjMgJEAydg5eYgKCdHu
tMc5ZJ/zNXTK7sCZIYszR4kdbApEzOHORUfIrWl76zeaIr1uyyGJ47MQQJAbn6T7y9Bwf+2EK/KB
cCq3817CeijkOW4z9buD+cALRaDKr5ujtSRKoZwfOBGZt6KSy3kvC8oa2b/Z1knbQGexQ21VNF+F
1XPmKruSyakajfNULMQuHh3emzzNF6EfLJUsiu4Lsqwgbkcm/3GQSm/Y67GOwgkYrJtOgpO+9rv2
r1MQOZg2iQimnde69ENVmAQAA2yTAX+5YX43Ifr6jCA0IAXKwpEbf4qKZJuTlVJuKlHNj107eu9W
Q2L66+TxhPCU8sajCu0b9cYCX6n3KESajgV2nd4sYnregXpu3v2h6B6zXPBpoEnVHckcg73BoY9C
J2mn4IVcQjIITFmt3Aos9+ghMR7Em6Sy42viTBID+IzaV8MblN14RylIjFLDyadHL4tCuXfIqHiP
4KB/83V7wdHPVpuFfcS3urelmMMjEtvq7GRF1m28MXAAzQAHCIaaUPvSTFhAIOesvfF9Us+sw7qL
+WeXMFziy9At5q7L82E8mzKLYNBiYmI2gEgx0AjIAxZY/hcgIjj6bo8PAJeQHkmS22ABUbi4hE1q
OhMs0R3F4vK2LTrP/K0YCwS6SuZIAIBSGVl7YpPRCpCX5uxm/ED0OIRDuLOw8jEUgPLZWwyWbpOu
rY+Z3Otc+2kYM5zYHJHdDu9rYW2UQqOwKQmSd/ERxZU8GhNyvlR1l1d/GnaricwdAsBTvZj+s1jW
pDui7fPD1J6G/LUMdf6mMcHDXQbJFOzyspW/gar4vuJCjJ/UftuwQ5hKohQfkbyDlocVmCQtyKnr
0SJywFs4/BGKmGrCPOIlSyn+wveR4RRd9qrT5mn1+TJTu0WxS+ZJI15IlVmdAyW0GNKykD/Duc60
a2rONfsWb0z6XH3rsA/OMe7g/lzWEREELdP8eGBrr16WkeOdGvgIkpItRRe7CCu/2dctoStpXBIG
t/WKJHtRjV05V6drwhNqAFVSSOLmexKYRX1c2mIqL4juuNBGlKz2OSHUtkthzib8GQSj/0aUFB5g
I6W8cwhYczax1N3raPzk1cFE7e8lL87N9E7zmOrLIT/weN5OeWXRFapVL/awugr10OxG72PYIDMc
ZwsBk/Z5JxPl+gczKPQaNS2F8UHTMB1uDZbS/Y2uxeeC/fSGUNJfd8TgaPf7eTLxsyU7RB+l3050
pKPV/1xI7oq2NVrhZ5TosE0ZjmOk6IuP2F31bkChelOgYZ6lxNNjwZQQzy+wZTF+lSxqc4CCEHvR
TC7bTUxYDA51NxNxbD90wcs36sTIGkCA5A5Xw896cFb8EzvCM6ycn1uPxwXLlHUBoqVQasaFbpDm
iuBEpTLeirotAEw5OUyS4l77/wwe4vKxqVyAzwF2KnXgGrOLWRQ9vqqmBfSWj+P5f0dK6h/iYZIG
Op70HDRz1dg7Ke7lyN6UWaKe+OPpGjKj7b6TpAw+egQ90Tnysso+EpW8JIzNrtveebNaQ962wP3C
3hX94oYXzk6h+GTbLZ3k25GW80I4ANvv2BlwjgZlr8S4+JMM40qZIHEy6rxmuZMfALGTv33Y98XJ
8eyc4HNAeGtjPNWvu8HDmnBH6IRXbhmomIObTsv3VWZ0bEkr7jAwW4WDgCUOmNkFGgx9csJm4vVJ
appyvA4TwbbPQfd3YUCqB3l71J7A/mdW9EJSA+aLMEd9u1+BFgH1gtk/OUDAPUSMT/BaQJbiWcU5
ezF5Y+QczPM4Z6lr00JxsBEsPlXDXPnw0Qqcu0AmfPFijO3kwfKKbisYI4L7XGv+TcJK9uaFVlse
cZO535BFBHMynhliOJXr7hawNzpj43Hs4LkCzMNCC/LmCnwy3OW29sUm0LcMaoTDDHwReu82JQK4
/edj7+rOUcBstqkarv4dAdDRLcWvwKfJe5Ww9JM/ot4YtvgrdWae162/RE71aQ/hOCNa6wlEoauk
efSSvALTYArmCQcXaJ7J6OzAKlcfLEFwLHxYNZrzI/LYkTzJJgJQjJlN0WG3bpjhNY5s/ujG4au+
1hJq4sRgUrsntqlZnBHt2CN2QC2IHg3qIsbXGxOcgCkb+m9tBm5yDot1vUS1avGKNGsdP2CdndoH
AOjwMxqg5F4tUmDi3QJuxw+kXoXqSrP2WKO8uloPIQ5VsDJV5sN3guzx3GDeWu6QudnrwTP4hg86
llJf4VOzq+pC8W230/gfZ+fRJDnOpOm/8tmcm7YgQYLk2OweQkfqElnqQutS1Frz18/D2ksHIyzC
stv60Ie2RIAAHA73V4TvAYGDW2QPjpQoYRrziiilGNei7Sz7m6TkH93BmAujTZ36ZBQxC5hD8DSA
gpV13mh3AT5Bn+Ix0NQhbofoo8gbJA66PO+hEcQ+PCHHCZN7Pkz34tZ5Hm65fvL0e1ST82xrLZzK
fWuF4yN4cqTHR71SX4IYeOHA+ebY+lUdAIG1/eE5m9GVVKCc9wJ5Kui+hox2JdX+npYLDYT3ma8A
X8AjiNuH2JWDvRNamu0nwQsIjq4okaRgNe51vejKNXportp2kdk5uw4tVfD6Fmr90C6iNjv20qm+
ov6JR+kk6V8dsgFlyG1f87A5RIhCbMfIbfJn12qyL1Y4xZ8dJAN5A+ne+HGcoih/MAbgdFvSGsfY
+gb45Y0/TL63aZwRFGaAIBNnwwerRWVZp1PEQ5D+/uAYwAjTzF8HyAdN9wMCQu0+d/3YXPP94g5u
rz+wWfMqe59oUa+9Ai+uuYIiNdk4jkSGtwV9HLj0zASPJL3vs+TAGy6uHmutrF/EIItu2zV9F4JS
iAJrqyN/+SUGmRXu7Npt2j3NleAO3ToeXENhgPKgSYLXiztpUbdt3bJ4kDIvTHRk7CnZ1x5u1hva
oxQImlpL278bdwB9VVhoAEJBd539BJwxWPGeMHhPTnoqEX+Mm/zzwJ0E3EPXmnQFQSije0ZNfoBl
ZUY48NKCKFZAWuXwQj5oFGs0ISnkOnFu3RkRAO9jV+V9eMQ4pqFMAPS1eAAJ2vfbCRTTY+x0vvXc
N7EbP/ZDONCMjuthD3w0/Nlrmi12iRexaLoxGUeqZ4g9GSqbD3itWb+zoCuHJ3q/drWrk7R27wYN
JiDNgx4SOK21xt/qyH0ihFWb4pOWWy2VkEk1XP/2SLEH3ZwI2qgKHdgKVjpz1DRHrB1c59ELnOhG
UnkzfP25Lly/R6dM2da2QOebkNCQde30gpoRikUI801S63+C1rB+x3kF/9pJI2jHMs/HR3hvwU+y
kCKdae/Nxu0H8H9zLN/w9BnoygaD/z6vIuq7gDeoCIpKyIgmW1b9Qq8s/M4jiwaSR763t6kBBA+w
xWp3k4M+a3HlaJL2Q9jnvOuaQHrv4lLPf/YN/GOUHCAWbmO9Nj3YfhNFDd3R0YS3qXa6aDlgkL11
CBpcRNAbPgVpmTt3np+3n6Zsmj4gooH+Atn4L8hS+KHzhsaeys5r9yBr0FuI9UzjRxGX1gxmGEEE
KnbXu1oG0SHUlP/Cs4kGlGogzt8lVs07aVYdy9fIgyGjYFa6hkdN0+n2scBP+Wdb9lAkjQpaPXq0
Jdwlh+rDeBCwEYpPRYII7S6Vk/e3FQ9Ni9Fz5e5hK3vN/dBk8W8qirUAXNaY9xYwjQb5UTgov90O
thSVPJC+nF+fxLtzUlluEaXL3VUlvXTvRq5frWHZl8ndEEWJTtNvMqjbWjAVQM0U8RNaZX7yhEgN
oTjvYrJcJSn5bsqEJ+P8iO28O0fQWNwKY7LzrahcNGutDB7dykROFnwm7PbmKeekfTMrt/lZ2rn3
gPCPANXcN+BB6qLUZx15Xjbk9iqetpMT6O/QgQb6VLlJ8Q50BC3ummU+4FpU0cDnjfhNgH+PN8B4
EXZGORb59ckr9HirxVL9ZrEqrH3R4A6OZjgYVGsKZBDXnpXE1j1XXevv0SMygz0sSpaA/7M7YJCY
cDNZ0q4fPCDRNW350WML1pnzOSBHqQ6+QMZazzLtlyW8eDpMWRsauyFqp3xm06TvQLxSizV7rflb
oBAkgWk0028sqcrkEfmWSu6CTjQ/ELIPfvGeGZ5CoI3vzD6H9pclevEpdnT5StBzn8I2bb648CTb
ra+5DhT51ISt1RuffRLJT9Y09f3KRweh4Zk2RTgno4N9jEE1gYgLhcl1Lsam3sS8M2C1Ow6o/6Zo
kWX2TM96ToDZa4TQqP3Be5nuZdKH+t8hGM1vXSvtr6Lo8IvQI8SOeGz71ofEaAFG5TKBTTrGqr9H
H0vJdUJhIhdfaYml3jHPfaffppS9zHUEebnaUeXSPkxeOH0zRFVVG+k11lfK5Gxz5c4vJYRnq5cR
HQMkDBBsofUNHOnZ9CmEr0hiDFKlTA+ftBI85spt/LzfuppKqJzRC9rUVei0s7dc6QBXNfpf5hgl
L3UeeaCcucJQqvLMGuCcp8Jkbdn9ED2gxSlem468ANvB2VmpGyhdCoc+W2/Zmbb2XOmqJ2dydVQ3
a0t8VfAc3oHeCYJ1DBzVAb/pAPB1YFwf6IhA489Kzfns6sLWNxo54I5iJlpEbdIhNqK7kIF3GTce
uAGweGvYUVW0hRNGHdNKkWJ7D9xewJVDTQT2WdHSuR7mVkRGkxeqRQK/qJ8MLL8DYAWzIkCd8OYK
6QGvaoveIMphgMfukC809hIn8fK5tiMEH4DnaMY+0Qf8lTwKkBJ0eKHST61COgtMM2O/q1Q9S+em
/KKxrJqffoiADo27XscFu9Hyh6hvdAQ2hr74NSpNPBjUaCjl0yB/lLFRtDtndEFWxxxY+UCZcIo2
lsTXcaVLbuwnfQQysZ3SUEt3RdI6n3kbJOlaVMgtrmgscZeG44SEXxlVDWIxZID9LnUm0m5POnk1
95b9cGP1MBo2ZmTMbV7N8l5HNSa/m4ws/belk+/tUCLV2/u0ROBmhcgfGvldSRdxZUZTrrZZxpTo
MVA6WQV45772QZHTb3AMavtRGUIhpx9U/BzVlA6oM8Z1vwkhu2IDmTV4qJLBqF8pGL/7aqzF7xlY
hJ9yx5uA6EP1YdWiLjhzjoDsIwk7uh/01O/il15z2uA+rAsFkQ8SP8exgvRa5nkELarym32aC9h1
ynQT3p/aNH3HetxB/C6v9F3uq8akpOOY4AMbhJQfvRIdnZU1oD5w6G2LihZ8NFGtvEazPoTIBf9s
FJrISLi4/XPsVp6/tmRNhPVCzu/OCoAq7JLKGq3ViMvvE2q79O819FnQjx3EZ1XL+nuDDDmIGoM0
dO+oTvyKcDNKnrht8yfITAFpkSf0dqtVngAonUBQZAJ+RP0Tle47p2+ij8if0I9CMq96LcyyQaB/
jLofKHSV+arDPu5XZeYCF8oippGB4pnz0iQqIDsg2qJlV5rRb5cjiPqv0UV0ncxePfQkwHCUgtb+
kSJh26E3hXbOKuEpaK9QYSIIZInoexj3FXw6l7brHealEMBtMZAZoM2jfqoaiHcdVZW3NhKP2yOX
lf0I+hyCC0gk9zOY8uBgVCFqPFXaQ0WOLAS5t6wHkBAEyxsAO4Njz222ALSFLss4exZpYfzIwQQU
OGpjQYVGeS1+4uyhyfXoZxLKaKaaaC9Aqz+ZzpA2e9fwpm6dVPQ2tyNOOmIP6m58Us7QQlsZfH3Y
pLFV/J34fvjVA8j4aip3QOhtqDhMP904EOke7ae2XqlU+AKwDS7pIX4R3iGq4jg8gnUgpwZk1xwd
M9cRkQI+/nnIQuezg7Q++UvXDcBecJNF7nbq/g5TSbY+NTXovcTkyQkg0vo4OaZNMRNZLmiIFlYr
9GCaOHjWNN161dwELrAWmwnCyw417hYFAwVWIq0UeGJKTnMakING/2A1E0GxKGDa0e2su3qnusz6
2vqFgl5uTPKjmgAU4piACV1EnxqkBtoaBr1nk9cpZyiw0BuFaLEBjmxDuizgB64EDdFwq482ZSaz
Q/J25aeE1k1ADWzbo8/UEm3o1K87G9D3EziQBr0ymkAoWwtIEEa4Ziy33Iq2j5OPPkojHjLXA81H
sJNut0VvF96Bp+KBdpznjOmBCzn0N5RDzOQgJWi6bWF08jvav1V4KEQAGDuwG/mAmn0Xb1oQ/ER3
Ez8INpsmv+iVrz56vG2drUz1KQGiBL1tI22wHBtQO6SpMBjzhwG7lE8peIjvbV5pGa0/x3xN67FD
JQPuNeUJv9C/oD2fvHe6amT6oLweXaQoqr7I7uNkvCuFmk10KML/zoitI4i3PHAQU+wKau5IYOOr
YTvDa9q1w5cSQ+r3mhPFQJDrqbuvwoEaszRFiBYu+O7XBByecT/gQQAvjBxrlhWAZrXHk6l60TuD
DdIDqfs4FjLX72mFhrwYYfg8IdLYg6dCWxwKhgLJqe0AGKEr1WCV+wH5Od/4ZqmamnmP9ddTQBT/
Yeq+Me5UhDj1owa7hFrx6Do4x0YovFMMTKXzYiYB9IMWAke5nYwAWmUUjHLc+EAwj9wobYIgaQ5y
utZM632bWi03WcLlVMAhbVehUWq4mLuqulNd6LqbKAtskhQUYuTWHpru24Qt6Cc9GDNjU9OVxaOr
Kx22tY+h3YYvPVI9ziDVSGBH6f1oCSkosrhe8zXooW8/kK+Md/CXjWZXSWr6PiEBij3te/TAofPm
L2A/eaLSug1eu94mnLmtL6MN7SCHwrxHzWPDkyr+oqH3Ua6RrBztXUGP90sW1GpAfEYb7v4qeZjw
GqLLZCcWt4zIEeroqhIR87/KwO177D5xonFkKh4qfES+Sz2IqAKngt5J58FNQJq7lD/8BtIpNDTg
a+gU9P77wqKjg6tLRLkvS9FooAwjGoAuLbqA3yiNt85LWQVZ+0gr2yCHzyvf+6i3g5g2RjiZR7hG
YQrTpgyy1V9uL+WYkdttwNZE9/QVXHTD2erx7i+9oGJRUCDcBLanftKra14zGYVzAgUMS8BM/vzX
NEFmFJ2E/atqwyOtFYAVNdCt1EKKVO3+gjzZuML2km2ujECuBZfnnYgx4TlEYJjHG/ZxF/yMjNlX
jb9iC4QqZs+hf3gK6cJH3AUb0DWYpBGlKQuQy27om0EehtZPHiYwdt9GLx6PDoWDzX/95//8v//5
Mfy3/yt/+f/+mf/J2vQlD6l8/d//umQxZNL7Jpk3TeHqC0venpzGJtbx9IHdAXQJSVrKee5bDbKV
bSCVZwJqBGGCf/HpFP1orLAM4vWkGTRXUWH8rbVN9cQ7Y7i7Pp/ZQ+vEJZQ4AercFJK3j8UHPR2p
jwI/R1NLrcNKC+/7qTX2XKb92tTwhbBS+XelegTOMdi4r632x/XBz9z5aMAxpG6bwiJVFAuPszLo
/BgePt4RWRUdCxHiV4lUx672GxiCZhegwRMn2+uDnllS/RmUWQsBoM5wFys4jUXfBBaot6lui09C
IoydFaX2jBx++PjWodgilikdib4P/mWLZaRZNjT4G0AwK4p6l9lutoGq2mwGD1elNw+lU1PRLdtE
mVCduY57RleggY/YpK0+VG6UPA6y/G2mXfr09oF4S5quZes0UMXClC3RlQWwCbUAdHLr1UBF4Nkg
qu7ogcPOvD7WmQEckzEdTCBdfPYcqLqnmxOGLYYrqWuubdRG0ZIejVUscxoWoIRXGGJ0bz3c83ju
vFzEFQOu3Ol4UdH4CJ0xXgUaf4/mo7Y12yl99+ZZ4etpuDQpBKUNc+HHlpb+xG3ukHBiR7b28sjd
QRhFGbcRiJ/IXn24Pt75hkda24bbi7kxHaHlEdc1eLCpAIOXiBbHe0vRzC2RJzJ7Z/p0fagLCwa7
0rDY7zbf0FwsWDeXBtIQu4kpS9RrVLQ0HOzC/N0gULgHrxq8NU7aphQGWD7KAxwwY3EVaPgBcEGC
otMQ4z1Mfk5GDoRqze19y4/xwldkW2Bhh0STCTtmsWpoHDQzcQHBGXRADxi6cAKozqzhrrVvtSFk
VoDAiFP867LzT7eh4cFMgUM0n2WzXGlGKI4eAMJKi8wbAerSehEziIVAbYn+i/UqDECGQ8BUKnAM
MHR5YPf+EO0Dq0dxbSqj3fX9cfEj0jU1lbJcPuUi9uL10Sedy1bMcEHeD730NyaeYfumjn7/i5EM
VyI14gibC/v0G0LyxzvHhhgeV7Tlp9b3tlUuu200+NW/mZSETin4hMqSi6F8UnpTDweiVG+gk4dS
wNHyoF0g/GDfcI08v63ZGch60lcDoIin7emsgJIDuvGQFEYLJwPM3KOas/PJx2nIYxf6u68q4HqN
odEFmcAl342u5MH7Lz6tg6W9ibm9dPTF9sx5vGfVgM6D4WklHkiwzSlWVgfh9NGNgPznb52mJ/CX
BSYWStD9NfRFeiL8tMlpiMl1NmXBF62ig7NqBqyNClBmzyJI4pewqsx7mmP1A2Z44pkrd9rSaneO
QHHsX2NcdL+AZWcO73uwWXT340MU6hR3NegvNy6seerXfu5ifTQNmGqsHLmO6Vf4WUAH1huwPsDo
Yotcu1inYxOiNYxQyPU1+ZN3XhvZON0ZKKNAcekZuUa8EcADynKp86wonK1LXXX37gwJoEjw26tk
9SDCNDiUrXfjV1w63gR/1kvNgctZhGPIQ2YkQffA9ENb0gvRGK+B+x8RCS9vDDUfqrP5IqDACQcG
rNTi0FFyiVqoe+baa75ZYDT3NGUy2rroyBaICF3/upcGk7OxKEgP6A/GIudxi7gxZ/1b2o6Zr69z
3SweNDuq9lY/JNTiTVhnN+anX/qWDpUCMhKD18DSzdiFY00WgQcnAi412r54EYDA9oqjTbp+HHH7
AoxiqB1ygf1LwU1BhwtPgC2lkehVM1x1P4L6LjfwZ8SupFi+v/5N5qthsQCQinXkUxxqfVwhpxsu
mz9/joQWqDiIlU4J3t6k9ba9PsqFr8C15JLQckEZQiy2tTcNdF+RPVjXo0BS10QgxbaMFdz7cXd9
pAuhlfCtc7EbfHGpFns36WUH2o7cj+5QdZyCzDsWdHfWlFHmFoTK9l2tB2hButoDziHV24MqCTWx
TlHzJqoutlg6wPwM+8Bau1quvWuUgFshxiJ/gHKdfLk+1Qvb2cLi2OSlwMbSlw9oEJJwgEvGAig8
uwBIfGqp04GmnkqIZVif3fi2F1ZRcTOyhBh0W3TzTvcKJjqIeVqU9AGt1XdlH6P9VzTOQ2U47o2h
5j+12JYM5eoGaQ0v56WFMy49NcZAHpdxYtMCSuqwRaI0DBABx1Rt25vCeMQZS7sRIS7O0DEcZYG5
sSx9Pi3/qEkA4qwi1JlQRIN0saPOCYqkQBMdVkd+ePPq0ZlAj5wz7NjIjZ4OpTS05KGXkuROnvhg
lkVE3wDc8QFWZeyCw+tK40Ywujg7V/Gq5M7XbWcxO0s2OjGQDSN8vym3GqJijyibWNEmhFr+9ucK
X5ElVI4yJBnw6fwaHk6owfEpUVZRII3Ic2z8urdVAbzz+qe8NC8il+MaJnawtlzMK0ZGOwd/bK0h
nFkYDKE+rCV41LaAD29skEsX9HwCeDxQ0oHruZgWXH2h2pZpYfJk++vCyTsLmICdHxDW19AwDpAc
Tno363mnjf2vqiq7I14+1d3U6iTnb5+54i6jeU5QtaxFuKkTXKHsHp1MTHftQwsDaje49WvbQ4r9
FyO5LnpY4Hu4LeZg9I+TwesNg1J+AdmigaEA9DCkjgxwrzji3fjGl86+Pb/PcFWj7+ssLot6qIBo
1cApCuC+R/QY6bLhXrWp6OHcIRytHaEmOv/iOPK+gH9L5KZGIU/n59voPI4IZ4MoTnyYtsAw0kDp
X0czPRST69148V6cI+0j2yTFQs9ysXA5HAfHGNFt8sK8fWeHZrTGg2c6oKgRP8ASxHICrcK3PxOJ
3XKGVumkdWoxxwkJOvB1SLcnYFX17UwaBSfY2MaTy9jfrTAIv17fNZem6dgOe5Mdqoh2p18VJTTT
G9DxWKvRql+HCaHxKgfOGuFI+qkPnOSh7bXx5/VBL4UD6sooiro850xrEQ5Eldml2aOUABVm2OSj
Nq5VokEQoFu8f/NQ1D2pyVAVnItAiy+Ky/bMNKN3AP1X3wRUKx8oK8e7pPS6GzfihVlRJofmJGze
jOQ4p5+yhb4EKatGKdYVYheDrKQXkijkr53f1yc1/6XF3QvNj01J/kQ1RiwWbRCeV8eFXq8lsJKn
CtPqAa5nhkfn9XHmPX42juQRDFWOMom1CKWOXWZxhLQteJfKPXBW8r0aaoXvuERwalL2q+zALBRc
h5gg2PH368PPEWs5vC0UwBIaZYpKzekHdaqstXxbcuKF1X+wPTG9B9WNZKnTZbtyzLQbFdcLZ8HG
65QKOTUu6SwjaAs20Q5iWorO5MM8SnP7Vy5qfx3S3kfAZLanBAL5/s2TJGYj/yKlFIKHxOkkkT5G
tB+s9rpzEafLUYl4VnSnd+hBomnCi/LGmv75aouvyqXI/nSkxRm0F8HbTfqRNmmNsFobx9+tILV/
zCH+u7ChdMKdqtBn14MhgMI0QfoAzeV/TKlAqs31iZ9/bctWLhmFJMvCWXxxXCBzIN8UUigVSjPe
YZqY/KYlgQMqBIR7pBIsezVCsDFX14c931SWzTFl/tBCEG2YT/E/rkmFvnDoYKqEfyGOY3E2S5lg
M3mEz/KLTRjemOXF4XRn7jG5usuleTockoU61CVATrMG4EdwPOaxSuDFD9oAKTvIkZl78/zmL4rP
FyR4nTmeDuioWZU472voPxptyUimzYepNdUxsrweA828uTHDC+uIoRtj2twjpK2Li1KWXZjisgT1
003rQygL1OuxdthonhcfgkDzjpOmGc/XZzlHntNNTE2feM4Th1ccz6vTWVKgzWkjcVTx9ADdVA2Y
DMZkPLZeFD9VUJY/o6bGPwCS0Y3zcx7l55EVmQHvcQX86nRkE2WhsSotLkz0S7e0nu1jJR3jAZ2f
/EbL8MLeoYKrS6pylHIJgqdDaZ4RFYFpAnEo0GyshnHawq0G7DwVH3IPJ+/r3/TizFhB6kqg60xr
cavEqR1oUwj0BIpztsvJIIH5e9oO6Zzkxke8tHw6BR5XubSdhL3YpJExwPFIZ/2YCQJgV2n+1kR3
B4Vv+YnGr7FH0Gi2SRi0G1ndHFRO9w35FUM6LmkkX3SxWeN+xJkorRooINSXNFyKdiGFjxtH4nzh
eH9QPmZfEmrOzmCno0kC8btZ13WEpA6kgA0iNMUOpU4Uh3CGufE59XknLKdlz48zOk8G2fHiOFSi
QCS5kQ1Np9J8ihJekEGUYWpmyjLEtcWr9qKoIQsokR7KMkWqNHSbbdP5ElmPvnwUiKq9Xt9O52us
0O8zKOXReeYGWWwnkNc+FDzWuE4T1CE6guwXP26GPTpB6nPTwMQ8RAPswg04bkCW10e/sAQu70yy
Pv6Bt7EI866tBni5JY39evrmI39M4wWT6RFKEyFwd32w8zyJKKTTpuXcWNJYtp9nU1wEEXGnEEC7
DxhyIbJjT/3BS7HMpbBmH3M/RUyybZpoawFFeHs92OYQMT6/QiHIvjhPCSVSgcBTu3bi6CcPovoR
h3YPIdnYfHd9qucHiJFIyKCQcncz39OY1JZY88UWeBtjyGAcl0GzD2l33tjQF0YhA+OBOacG9CQW
q1dqLjLawuODTi60X8x/7jQDqdTrczkPePZcgpxnA72F7XI6lxzNWpSkB+RZZzmvMZDdUenRF9lP
0/5fjKTI8CQvO6pmi0y2Q7QM9kqPsStgZPxMffsuRXwYvQ+ZHK8PdWEvUjvnEaKjUk1nfblAgYMt
jZq1Y/B9rGFJtNbOHIz+UTeo169SWccf0xHeXm135ee6V2+vJKM+B2TIAKCg6HQuzj0CvdR3UmBU
mBdmD7TDp23eo0sZi8HcXp/rpQX8A1pw/yzfsiGIBkzX2q3RI8dTQpOKIZPBfY9eUDu81ZmYP9tp
hMUdlxnNQBaBoPRiRzoeJlX6CNuylJP8gN5d8bnQlPHZ0MD3rrrGcTdpnuVvvq4YFeQaD0qd2tly
MZHrGYbEN7v1AJTyHmOlYqP3rvUvzgEGd9QBZzwBjdzTc9CPGEMLE4l2GIfogk4SrVY5VWu8/N5e
pGIqvCeJHzRWqQieDqUbMJYBWQN7srEssRFp3eKEZ618iRzL2zfHXEuZQQR0wK3FmTOqGlOgTnbr
0qvH/eSijB3QKN4l3fD9+kiXohWNOK6ZGV5Fc/p0UqqRqTsluG2UVdEem4oXcuaA9L8+yqXNzoUq
Lbi1qGJai2hVSI/SXwT3snSwDUGVHynoyioPU5N3Ny7Ps6GYBFk1L2FMvkCYLLKkCZ2lWrV4uwqr
s/fYo4yHsm+pMcBC2l6f1dm5mofiyymKpGS65uLm0jDyhleE3FGcpf4B+LOPBFETvODJVn91OxNK
aoRjR35jhheGVWS52AvRReCaWUZJWtnsgwIvTK4AsurmC7aJ+j5JY+MXkqtOjgiUVb71nPFg+Oeg
i81vIYWT+sEwoWWXQ04zMNhBlaPZjWHfHa5/1gsrSCfPZYYSCI04gyKFPIEMNBPWBcKbdyCWUea0
8XMDAG7eOGdned48K6CTtGv5lgAmTne/B7gklEM8G3MmA9ZsSLuaEgEe4AvavugM9Y08LP4w2PWN
Y3d20y0GXmwdNF2A1ZvBtG4avd/xDkS9KLSgaupTVNyhth5sUPKCgY/58AON5fTGgby4h7gMOPh0
UKhMn04ckb2pqVysTkSACdUqFMhabvwgyR48JAIiKBolyiAjEhc3rvjLA0sL3Sm6aGScpwNXto4E
K05bdPni7hOqH+XfBjZEe6gw9qYU9rSPMYF8+0Gde+RUA7n+AIItvnZfaK6eefk8W0D8a0pWdfrQ
NlnW/5i6THvpgjrSqODm1Y/rW/ksugIr4hVM9ZYCigRedzpblU9mOaKAs0Z+QZtgk7Sg4nEstj++
fRySTkm66QImXfbeuC6M0qngTyvKULOjzlh590EAb+XG8l2aEKGVygVHDgPGxYTCZrLNxIvFrImM
eWuO/8JUd7f6sxcigP3PURbHMojRaEf4Q6yRA2n2tvJQcQ/cWYXIfnNJhBUiWadHAjmTBs3iukBH
qky7wAB0o3Lja6CN+jujtel2gSfaXF+kC1vfJqnFtV7Nvecljg6jHMfNEk+sUXxDbQ/NSlTB+/FY
dcI5+DjrrjrE2W8s2IUIR76iFO0DHfFNtcgkhB3YGiZbOhJzafWDysvfKCJOTz0x4R4Kfraxptlb
zrURlb8+3UuLqOYKF9UE6v3LrYLZnd+kMbukTdW4h5aOEWMEy89Aa+fG5XRpV5K1z4BI0vczsKxL
r6fyLSRCKIDn+1zk5camqHAjZs5R4iSNZqtQLATCZ8NedJadQ9tE8rOccHEDXj2iHmmXx9nvdlfO
dpd9ORo3GmqXPuBcEZnBnTav40WMdgcs47D5MtaVlaXbPGjHHc5f4x5e46066MWhbAKIIF23eE6e
xilRwoSi2WSsS0iJW6IlwoQYlKE7ad+CyF78itx+1BUpDdKqOB0qDkHrp3ZirGs8MY+QGMxjgXvK
3QBz8bm3pL+/vg0vnTqWjMhokKnR3jodD+eEqGkUU5Oy+hVDVzyEDay5GIfcTYNhBObVU35jzEtz
5Mnzp2xOTWUJGSgAvPvZQNgf3UasJ72Mo81Y9mkGhx4fRkSos4frszzvjLA5Xa420DMEF/iyp9O0
coUhwOgSmCO3DVdJ+EfyenD1XYx8MsJ1qIYR55xdGFio0cE31HdeLqCZXf8hl+IN8+YJD+yLJs0i
nsa2jk9UEIJ/ixzjRcOQRYDRUP2eclr/I8sbC+oSsvRdXclbcLjzsTn/BFiM/CjnU0s6/QaF5quh
Gz3suvKo3LSmOcTo5K0Mdwc3qd6UZtBvm7TWttenfB59GNbS2cvmjMlaPnQh7FPXmi92vNXNrT1G
3mOM9t3h+ijnR3QeALQ3L2luCrGcXOxMI0ZyA1hazyLw+JhpIfeyG4ry85tHsk2iwPymJkdbJhP4
olOkG2wDdqI0tm48Bfveccu9PvXqxqTODyeN9Bm46yjAGGcgM1+FlpbVIdB8F1l1meWohwsNWarM
8XYAYjWkBupbQKXz00nfGVAo710eo7RBTrdJa0Pmbi1AfHA3w4NZ4m1bYTN3GBqYt3UIjvit33Mu
J/Gc551Ir2n5PbMujmv8p5DJCqYWru9QERlyHh4PKfiaG5vx/AycDjZvo3+0CIvWC/p+RhDZVYMQ
tVOjFeG3ciMmq8eqF96+nRPiU1y9b9R7LoQgA9gXYgpgz+dEZxFpc2E1lk/vk457ZD9iY9ittcD8
kmkWbkUFsqcIk2IfOyBhWlY4Hlup0d0Ig+dLq7gwYYrN7BICwLzf/jH7PHSdoBH6uBkrzb3T+tHf
j4ntHeK0nFAYGm+ldOeHkvHoQ0NjYUAqMKfjJUg4IgHkjjjpGO4jFecBM7RAbnyzvVVsOF9YWxBk
DN1QPIshYpwOhZrMMKGV0W+soupQNezq5jV00WzX2yZuoQwP1jeMV6p7Hzf2G5vq/LMyNosKstmk
srKkWCWjjp7qkPcbB6vwxx4GzSGjIIvulVHvA6G3NzLl88865400gkl/HDCM8nSuOOYMmgrtHkPE
kuDtRsMKOQ2MTkX15frZ/NPyPE3q7BngytVJa23ueZ0OlQSVS8XeHzdYxyLT2KfgiVaViVUqUD/Z
furQzHpRKO08g8od0fqPaI6sZoFoPAow2F31Sapu9E7PLxSInRT9SJrnq2yJAkQ8qhXAiFFR8QSm
g8j5BGvZZ+Pv63Ofr+LF1OFxWXOiQgngLA7CE8d1SzdRV/BrFISguos1oJ8y3Ov4joJNkwAcYEo5
G+Q6G7lKR3Tzrv+ECwtN0WUenWIdYhDzpv/HeTVdD+3Y2GFTWyJ+IEVoDqKyxB2AeXnjIXRxKPpp
UHCI+SB/T4eqI0kWUuv9xpi0Bi+0LNDNdVDXKD7bsm9vPH4uBEOKxTy4JEi4+b23mFnQsRICyRKU
kHotW7eGDl8aTZ07CWV13TU6vHU5hntYws5TPVX+iz/pt/iel1YY7iwdIgcYN4yg5ZzREDT0fMBf
SNcfRkPiExNSucvSCb1C3GBRujS0TZLA7yeLaT9eX92Lw3OuCB4W+3n54DWT2gtiAsdG12MLDUqd
hnLcQYt2ImtALxF8PCDrFpWHAptYzX4z3tphDWgsz6Sg+XW4WINGAe1oh2rY+F1afC9wLNxLr7VW
fVu2N47shQjJxcNehhNKVWRJavH11mmMqR+QSYmR0sBB+dAPgLyRuglRvTGa/fVPe2k3Azyic0sn
Uyd5Ol3ZCFPM2LTZXmXnDh8VA2xgODb3URHeQnJcikZzcWROl8B6LXdy0wqMI0OwjrEsjPwYZA5y
SxihYTxwfU5zqF3EI2oU3NtwXmHYLimvdjJ2hZ9zw+WldO4xR7W2Xo4MUd4204fGQvQauS13e33Q
s4VDJIB8gTSXYqgkRTv9kLDYEzNp7Wbd4OsQrbI+dR+SpjC/YivqPEVaXN2IumcrNw+INp9OtwXi
4TIOmaNV9WMO3CFOJvtgms1HXdOCQxjW+o0YdHFq9vxksLlL4GKfTs0MkqIse0bC7qE4FCVa0SGS
YqsyEcOxRVHjcP1TnqPX56nNrRf63qC4l5BLdO99wy75llmKBEQbiODzQJP8TpodPh/VYIc4oyTi
i2gt+RC3nvakOX50QJmtfXPxiZ8yA9cgd9hQmp3FstZlX3UW/ZE1/1E+J14qN0grwg1QLcnE9Xlf
WlGyeyIsPHS+9SKF6HRdxpPNdy7okKSwZFEcpi+E7KPU4uH99cHODgkTA1iFYAAlIQLrIjUaMBrU
JsVg1CenryG6vl/KtnHf5UGIZkCvJlAiEJ/cr9eHPQsC87BoB8Aym0FBy6U17Zq/bCHmlw7euEMu
xsMGIxe766OcXRjzKGS38+sTkPASGyzDFtH3ilFQ6Ow3Xo+mkoetxApfVHhIaKs8eE0SPmCU0W48
C3GkfzP8XDsg0aVaujgwmj+A+8sVsQC5pX02WMjzdSPqo1PTHCe7me4aYuzeRTpvhZ28d+P8nC8t
ZRNOzUzZgZtgLkq1VT+UUWOKDq/Jafo6dBgWeY1N6QgT4wJnG1zqtVWX2+LGNX2+f2kE8e/cAGYD
W4ssIQNUhFIwfe08ZnC+tXipVfWMYon4cv0D/6lCnYR4KkOSUwkskIsZaNVpSBqRC5JRHZAAZcis
b3vhaC96aBbxKhir+KuolIGhrq19w9Uoe26dAEngELNr1IOTL4Xe/S9n57EjOc606ysSIG+2MplZ
pqu93QjTY+S919X/D+ucRadSSKG+Xg2mgWaSIoPBiNdIzyMibJ9LOawOtt7e4kMiEI1HEKjAQa9/
GcqKpZZZoHaMNExSt8NDy21HC3tVRIBjrAVwVkYG/6hcdrvjOcwaCQrrTgQxxbn7IwHmrUry1uIA
7ji8Ud1qRcXKzTqz+0lHSTEpwEbpWRvr8RcSwGt0Qvx57g7i1+09Ibj2OAAQMBUQUpuQshZdbc0W
Ts8geptzJ+fjSxL19TcV3bcvyG68OS1jExDAHNQzyElJYq7nvFq4XsHeGrypwGw7S5rMxyhy8HSE
xA6O1M7WZkYC2gBqGkDSZmo0GjurFabyOdexJ6RkvJDKoV+iJXOwirtDgdUTIiRo727rc1JKlbPR
QZPJTvyCDdageAVdxycTqf4jgODuWKLESVoPL83erKA6WhjT19rgSYWqtOh+TbVzqbJuOslOuXy7
f2h3tofgSJLVIp9xKzMUx47oDjNY3dCqpsT5kqJ6i5PXZBW+QrN2OljJ27sG7hv8EGBY1By4DK73
B7dAovUt+8Na8ullDYmASk0kuD+tnQMvNjyvfxSUkHPZjKK3GYKgc4NC86omsx/bVorZVNxkVKgs
B+OKVg3SOsQd8f64u7OjR2WQn2gkgvb17PCLNrFOagk0oSSULynUn+FUosl4f5y9PUKI5WFHULul
Y8oDzWJqkYPX460edMjSnYtJi71Es45QFLtDiX9No79C/rcJYlkN+WRK2CEa7nkeWZLyWIzj3/pQ
2gctsdtntWAi8DiAksBJI2G/Xj0Jvo0NBZ9gYSO61upd9U9VUqHAWTN7qFbJfNZ7/VM0TsrvFM2Q
7w43ysHC7n1AkhTOBPwl4vNmtjNWQr2jcFPEWBh4iMyup84ej0Qtdi4G9Gcp9FEKAgKsbY54PcVF
Rct29LCTEn24KXwY8UsNtMpGKq8BmowUMppYSOyeG805on7sfVKaDODdHGgK2vbprNUtvux0AlDC
x1tolrLGRzcSPJo5HxUXd4eiGC+g35QWt1JbHQZ9yDhWozeVKaKHzZL6owHCYBZuOm8/E2QftAKp
3RHPNp8OWnKqNTKiuxHPrd/y2NVfhSLtA7jT8GCn7syK3QGIlXYNAg1b7gwSHnoprUBZQ14hvg6P
NZBma3KLqXMONuROgKb2CB6ROYlLfLNVJqRLlTjHrkZeuQEStR8TD+8YdPg7tYJEnOnzw/11vK2a
8qZCQQzyPAUIijti9/6RtrQAgEdZ3Ksllly5W+RrZXwYpGmC99nNzd9mrye9t1g0IlyNbsDHprCU
0o/xKn4/Z6EWBVjCKsNfBz9r52jS/aDmhhYE74ctnSfFY0ZCIozrvpybkzSZWXMaeqw2Hwga9b+m
gaWat6RSrH7r4sl8l9GBQGAxj8sXPR1z7Xk2YuukzbQLP/fgwuqDdGTnUIsOEGVdOt/kI5vYr6Dz
gjlrOniY1i6+WWKsHUFiDZwme580Y/HANaXgV9UMJ9FVfvvuh0dNfcqi/UUrUeyjPz5aZRm8yE0m
XMdJ4o6OIT0lkfJbHuCV3v8Qe5tf4yEj0HuGIFZdj5QimSw1PNLYe3jBQBzpsGFFathYIc/fH2rn
GhePRZYVRAGI8c1QSM/FMUwOksm4WZ7qNlpIY1scYtBGjc6Nupie0rRHJJmdjYaEGTQjPiMcoG2f
yUrwUUItaPSwYUNzU53znzg6lgekpp3twigW+QnIS7oT24OdqEo66pSLFWXAWnTt1ae4y7S/nDS1
TlKvxyer6k0/wXIKqfdO/3R/aV+F0TavNUFzErwMSKVQaa8/YzIi1FxMtPH60Wn1ixqGiIAhLxMu
bkh/IvTCZkjDANsNSQ/CuOqFVrfV/Zvq8/Jfbgzyr6aMm3M1aMkJe+H4YaJk+bWTssQMomzSuxN2
M6rkJnncUR+aCKMBlmxmDaq0U5KLbeRTjnePVAY50q/VwfxuX6OkENSFKdnCsaZGtimiZkhq9yaZ
EQKazrekHs9OaOK2hsu1GzuSc8rsInOnZaE3UtCFVkSog5rzo0jMj2UfPehG//H+kt/sZrGjTGgW
orZzC1ZJMTFKKDJTSooW46lvqjBz5caWnyLqTierx/KVcpPZv/UGeR1WAzYtaBd0hK4/dI21qI4/
WA+I3nF4mzvdSe9Q11zDxQrGIesO7o+b+PB6cOgKMBYtze2hLShb1fHCNJHJc851M06XPBxwJIF9
cZDm7w1FJ1i0TG1y7m0rkcdtCpI+pHDVW4nfGxhFKygOegUH72AVRfS+Oi7MCloe7VkegPzn5rgM
pWp0STH25KYtzMDM6vW/8HQLv/dj3vlppVRYz6Tzy7CsRxJ9u0NTVrZJbRB90TfVCw1EDWzjiQ+4
mnGQNqouHCQQiZ+n6BnTxchDfx+d57k+glftrS+oWkUlgRMP302MyqQuRiS7p2RXr6vb5+qKwh2e
wCgSH2GWb/Ic1lcF5YSCI5gREMTXuxTFciM1nAWiYATGlULi4s9OsrqYJOb+OprqAaBhdzwhLcpo
QmFrc1tTieQj0wbwZETZgiIts6DR9RpXj7h7NvGROUgZd8fjRcgkuaeJR9fzI+NK52lNBi6sbPrU
D43jd0pXPaDXjpkW9L+DfOB1Q243LDANXlT0v4Xo0vWAqlQ1lMMLMqC+ThT8r9KiOcXSaCieNljG
+yI1C5q/jjVw7zhS9L6S9X76IMcD0uhOCtDExcaztLFYQkrd7bFn/s5fqp9xfcGD/H5o3NtoKHgS
MqBaCI7Y9Y/l7TkrdsxBzrjuA2e205cwEU4G6K3/uD/U7SuTnYbYMQ90YA88NDcnOZoSOqS1ROdE
kqUfnNn6R6av+sUaFuV332IbhNlhmzwRBcxPumSv/ypyO9gH32dvP/CoZjdQfgEHoV3PGMQspiko
lntyHq541SbLO71Xze9ymCQ/alvOv92f9t54wJRA76GUJ3iS1+PFkZZjmwG/uB+04f2M2+Dg4oSA
9Qvv+wzD6foIPnOTRrHOBCz42hoVV0qd1yM2UVYrVgvRlXe89AWkGe60cXiQRe1NS3D6qGChi0GB
/XoQB0HHdbKEErizmI9dU3xOu1nFAEjiATCP6uX+Ku7t0z+HEz/njyxbUdoul+2q90Zswf04UR0v
dnI88brUDO4PtTszCh7UU4FYc8ddD4WK7mgVvchf7HZ5JqOQP1ak4z9q8rnKlRZC8MEVtzci1QCB
FiEggtu7HlEOcenlHU8H326mi2P3Ha7Ro+mWkQCVwks6OAKv1/M2RAn8OuQGGRHRLYJhtQjus8ad
Go+zFgdG32kfVWo65smJk/azNOEXgBhfMydBqGNJF5DhRBgjtWX/VZHGxcL/RBhsxNYUGZhR93MZ
lKo64jqd16YG8SVXPqSYNlCPy9XsIZ0GSXdHrUj/mXQ1xhKlDzv14LvtbRHqZILnCiXkBmDZ8WHM
ymAVHUtYflLOPfVaJmP8JWUHUXP3g9EVZyxkTqhGXH8wy0ZgrjRoaSHBvQTtWBi/KZBhqGQakg98
6+iFuzc1TrJCZ5s4wgvwerxYXjVMDVfGUylultKgeb1VpGddD4/24t5Q0CgA+SFpjsj+ZigFmWWK
jrR4rTxMvLiZmud0wfah68rk4D27k15RVOAtie4KAOZtJ300JHPERWDwBogp/4aqkVdurS+jZ8pS
84iqVhFMtVz5kzE0R6DmnWnyZgfzq9EtEbDK6xWF2pPhdwQ9HmNjbN4ao79k0gr/VJmy0/14sjsU
nFNbwDd1NAGuh7IQtdSakmQjSaL/xr7STmo9gNvppiOJZ/FtNscafJvA4EIGZVtuUitkAvs1lblg
o1KqgrRAX0I3ajl4+3wQBKGPQDcZMvJmhxB/HbXECMLrDfx0cBxupx8NTm0jb806//2/DMa1iWKm
kCLdfKfF6WRDSsjezGRN4EZO3WOOJPnLXHXK1/tDiX/qZvXARwpZZcBzW/LevKLtn+aUVxQnwRFH
rZwzAs7DKcsmwwNPqFCaxgb5/qA7kURwakU+QkWCp9T15kjR4VjrgUHBtoTPA9eAP2iTelpCZfZG
jJ0PHm57k+TJJuDu/+9dcz0eZlKLZSVc24OJmuSkD9MnfFf1C9sJ/pC8tNUDGqTl23Nw8mFRPRT4
d5qT16Ous94ZFOK4b5rWgqgx2Q+IWi6n2EhaNxri8X/YonROaEJxfVMW3OyaDPhjlYhqPky6MgCC
J18qCVYiRr7+/e+3s56CSQ4IEAQHxcPNzESXoe8sqeOes3UfbyL1O95QquxXsoytFNBaKXHnXtV/
3R93J3aSeAkhd1Sd6Kxv9g3BNGxakePNrTYLALHh4tdVvasK+EUzoDVsg4yYBk7RHLzfbpVleCrw
LBXXECUeJn/9MVs8kp12GHrPbPvqU6ZWakPFYZzeYxQRBV3B5WSlcnFKh74CFtr2HzFnw6BVN6W/
60Vu8XdMq/+h1iJUomn/ATnmOtmsR63N2oAhKLB8WZkCyWjUhwgamVs6/fJgRoZ8vr/+t6gssQoQ
oEQXwkJ6cpMlaq0dU3OmNqBIlOm9TqpIkDK1SOwLlnXrJ2UpO/00YDr6SH0Wg9pJysbU0+ul/W+0
R3KH+z9IrPomevF7ONXArUWKsPkqSoOEmSrze+IZh7Qcl1pPktWflCr+h/yYk0VjhEtbIAA2Sw0n
Z6HWklIwkMs2Pq8Nr0t3sTSs+2qjiF9SR8Ov8f7sdsIkXUkhDCWkr9BvuN5zllIYNWQsNNOGqTmN
w6C4C4ZN6Pxr8ic06Y6UFXbH4w4VjRiubWfzSMTz0YwWGzExa67MX30/114vYSiO4xs9hbmID7bT
3teD38EMeSFzG2xubruPGwxbkRAr4EO6+oR0vEat56z20v8yFMEc1w7iBpCsTcSSVgstqAalyLTS
aIFiBvluXpx/dAf7q7d/NNJj4YyjUHrZgkDx+8unVlk6qHpmfDG6qXzGmOWHZHaR7/S8Be4Pt7eG
BEISLAHyv0G9J9HgLB3vCm+OjMFdutnxdDidrjkdlud2Ei0+lUA4kADBJN0cgaF1jAUYDwVlGy02
EmblYvJwOoi0e5tQgC1BdIGe4oa53vTY/IVxqNDxU0tVe4+GtuqpAMpcq8YtlK7uIdtRfPptDCF/
hLwAux4Dj00xyEmwb85tTlkyWiUxhKJggqgexpdK4q/ZNJyW3pb8oS5Kb54U0x3UojtHraUfvAz2
Zi4YlyD8aSqD27ueeW+3Dd1E7m/FLjOvWcviL7W2WheSk+k3zaHU/d73ROKeo8dCQ3DafM+ERi+y
3nxPFMoA00eIM7c40394+wYVcDR4eTSASPquZ5XwtlBsfIg9tJLLgHLYP7UdNZ9qUB4H67eXHYhm
KLTqV2GYTTihrNhOGjKPninMZxOnK36GU1s9U+4oKD4l65OT4W5P7hB9vj/H3ZXk0BM6BWpr24s1
58zCp546TTwWyveySmqwHPZ8cDLE97jZqMAJ6XsRnUktr1eyH0E5mTUlGhXv6Qu9/+RnopX1uban
OdCmbkRB1FAvcjHKWI8MyUHytRdpBPL7/w+vbs5Ji8efWThMstBqk873bHxYHAV1JL1LLvfXc/dL
osOkUaxR6SRtvqSC56qqYHcOKMfADV6J5DN7NPNXOyW5CVfNo9vWnnqERw7WePcMMkfyaJNUZ/ts
ldJkWFl+VFERKgSgtuBHHMuoCJLheXhg5Acvod2ZitHAE4r4vbniUwP/ynYU+p1FnL84cRGel7HM
8E4t8jkLwk6XPqXr0H9aFbs6uDpeIQzbDUUiB2CTgj0wqE32ZPaw51U7orxIqwU34kYbFXct1uwb
yAdZfeAFainC3AcZonSITe7pPMNVNYYp2PR1Y3p92sgORAfAkG6YOV3lzhgMT27XWCpm5djjfsdE
e2pdKRxRtL2/S/Y2pEkNUuAWoYhv0wcJDhIWv0SWOI+HgIxcid1ZXnNwx4Ia8j8kK3+OtomWS5Uq
ZaqKPSlZ0WlG6502c1IkjwkyJkf1qL1tyPNffeUBISO3uQQncG/d5FBtwB0OmSQLtUp51pCVyZfq
5HR1fBCk90ILX1SBVcqLlTBxHVqitUiLRaJpC0BaetL0FpMZ3VwW2c0jmDReoy/Z5A/KEH9Lc8P+
e150zN3vf869ICp4AYRjIPPoEl//BnymYsnMWgpjeSw/rXVrfDbNYgruj3ILROAJwzNOAHhxIsCK
8noYla+Xhp0N6aFCwAfRRjX9J2onmJoSO19zQzP8UpQFTCtELAs/UfL4Xyu0m4RmUTtIVAgj2ijT
PBfvpBKne1/paqxTJklbB9dui/VXPdR94WHDWltu2kmh4aYmZt6uKilF/YKDqpJ4UY5irj/ZffNm
ZA57gx4qtQ5KR6j4bGKn1dRZW4Qs44xWyvvRDmtkc+Xs1PfywX27c/641ukRYzVJAXpbNG3Wxmqy
mqpK1hi6WzeVcSHFCl0VdeeDvfHaL9qEKlFDITuj9sxbb7M5kmIikbF5+cPyTEvPqusl9NYor39h
2i59pLmaWm6U5oXzAF9oMD6jbmKyh41ows/ZgOzsrkuqvLMpgrVuKtcD/sldO33sFpYSr13dqb37
O02c0e1PJiNAYly03W5UNWHaZkuXUujVwQycksWoA1tSS89c1e6fpYrrBJHGyjQOouLeGx35OKp5
oocv4B/XG7y2crNJYp7arZbrL1I3GT79DfzcK8oig9difIbp+TRmiKQ2UzAukuOaLUpvHHH1v/tr
sLNFeEwKnUMKb/wRZ/6PBhb4dkSesIP3YPhpv5N4VAOlscG7duOCC/L9wXYW3AbKxgtFYIeJmteD
2RIlB8UeuUvDpny2s17zxm6MTjz5aohqavFLM6h93x90Z4YMSo2beEIGuG2sthZmGHq7AqGdmtyv
hkF90AdZ9pC9+R9aPbYgTb5e1xTvN/Nr5JGdY7cICetjEeDwqvkjTulBqFEAuT+rvaUUp/pV4uwW
3Lra9mwUOa+8UU2lE7iX3OsgLZ3NGogwBmvxk6XHR7nX3lKKJeS1wPsZSuP191sn24xU4YZhD43i
6Wnan3Qhr9Mj83O5P7/doUjw+MNtwHVzPVQ+yYmB/xTGG4Uan4UT+Ll36slH8PsI3rcHAKCrCj8F
OgxEhC3MPEnkis4/pYcy4aRlaF549H/iAL+1wjdzocKAt3mQJvXsIxMdufKUdQdp7a25m0FAoBgB
IRZY0Y0Oom7Vcj2GyO+vS9E1p4rP+oVCRfR1bWurdy1484VbZxgtXexuhNs4y3Vdu0Xf5zYRy4qe
LGWm10epz3yYypa0vE3n5ev9z7KT9qBJQyL62sunynr9Wca4qXJqAq1nx3NJPydeA23Qvnatkj+G
jhEdFOh3dgEsOQS4qOyRE2yhpZW8AFoxqT+Bzsnf101YwbIMo+e6XuWjC0xs3s1tIGhx6OYi8MPL
ZpM+kuyNoTZTZaibOTQDbbEGnyY3sqzG2JSXuWyqCVJ/OJ0VbZHOkM2jwjUlQzq9eYmF/ws5AqwH
NCo2h6ymfmMlM+UVeVxiX5lqkNRqsgSGM7RPVdlE3+6Pt7vG4OUEBQcl6y38pZZ5IMwrj3LNGUwg
ZXHtUeboH0dKAm/OR3jLOBpxC50E4scmaa7mRVF7E3VsPcqdC5ZlOb4hsXwqmt44WMXbWYmhGITO
GcQGc7NRu6KeURwzW2+Qy/lkwA525TEcTnl4yAW7PROU2gGB0HXkJgWqdn0mlsbCmaiKRD1xbV0Z
j3IsAdM4WE21cWkLNA/3P9hrKfR6p7KAPAQE6F00ecTc/7iz41K3KjpkzI1iPj6oo21Up1HiKe6O
nJH3aYn7JAbqSkYCY/T6E+oBThkgiRJ1bhxNPB20KcpHN7TKIgvqwtQe0yIc/0ntQj2FYdJnfjvP
yjNrN2V+rWrxhyhCNj64P5GdwCs8gXjp8YwXrjKbiYSVtJhyJrVepuvTvxTwi4fK6rKHsoBzhuZy
3wcoaTpnFALkB8cO5e+U29vo4OTvfT8oYSBmAH8hISH+/o/lTJwWTnqcEWSQyQ6kyJJOcjcY5zFU
VW8KiyPd8538D+lJ6nqAGiH8kHRdD+i0saZJIqpl5mK8K+eJaoLWp9KlzmPXztNTbOrowBL5vD6a
LSFcd1KM8s3irBTZOSJIAArfgxs7FH3RQhtZVLyZIh3FadUaznOOw8TUdmTuVB4vmZ4elfl3Fpts
Eyg2BUDhbrH55DUPoznvjNZzWhvWj1Utz6GWdC+Tk6FrhDZgfiTOclvAUdGhNoQoq/A83yYtkyWX
VTgjEt7kEliARl68fFLbgN4gvnP48/pmMsm+NarNl/v7W+TOm3Oq0DNBFZ3eiUJaeP2dKQfO9VRT
gFti7Errskrf2XgWH2RKO8B2JohMgJA9FDXczZI2Q5et4ey0nqw3yEqE5lI92N2yuH2oZp3by4kV
B5Jwuo4Wyq5pIqVfpiJRfNnJ4o+9PebVqQ3j+LTGmn0Qq/Y+N3xcUS4HdEp753oJpC7JUjXhbK1p
pX7RdOgv7WRlJysC5eIrITW+g9N8mxhTJEHjGXIIDiPmFkHThKZMlYwRJRlJtCLWdS/ubet972Sh
10hc3wbVsYNB96b556CbJ73RVGthyjHt9iEzaU4gSOhIZA66Garvx3DWDvKi2z3NuRW8SNBQPGC3
D3tZntIpysbWMxdneQBchvde2EpB1WarO1jzFFC01M8RphQHMftmpvQhoN9QBaIWSm6+mWmdWItJ
gx8ujIQBz0XX2wgRDB1IgNfgZ5mdUfOKxvP9gyR28NVB4l1KQsQjDpYk8K9NXT1c4zRf6J55A+zq
4qwOWvdstKHyVJpKeBQWb06tGAwKjFD3oPb6mqj/cR0sXdajfFPxAo5W9X0xzOrJacojDeebKSGv
Q7eamCSiIEfj+mCU0OT4gtHkm1E9mT78mMqvtRxRmrarnKOH9+vL+moFGY4KBz07CkLIym1WcOlU
oyjlZfQTfDAnxZ3D0qEZuZaydVqbUVmDiWu/YoGL5Tc9GqM7GXmqZ67aED+CqZFhM/ZyOoQojJbd
C06h/XLGnUOJThNAmX/WOBl+DbJVQgtIB9SCiLHm+lFSIikEoBmNdmDW0dw/Eg6qd0w8yr2Ei+ng
YNxsT+ZJcZIP9/pG2bZASthguWUMk++Ec/1ZrqbHaJLq53TIrcdcN46kX3e+otD1YSzRHKBLfP0V
FWhEXZ7nOmKrg/PD7q3ouUJk6KemjuvBA3FvKCRZUAzhlUrnejNUNzXIzcSD7jdaYX/WCqV46mWj
vJizctR2uAmhXFk0q6mYAPwFar9JaIcuXmdzYKh6GOYnZB5tX+nX+DHNsYqg1q8+0wPVD+a38+VA
yCA5w0oCltnyWrVVba2wCjW/KM3yY2IlD31TIgfYTni09v0RwWBvjn8OtzkQJWg9obWg+WuBj8ql
tyN5duU1woTK6RBNG4EZzm6nvx2myOICmqOwxl0N2Hlz8JPZVkN9QG58Wmb5Z4Zu8I9GjpqveVas
Bz2Dm1uCJAtlG6o1XKP4S23m2ClWmEcC49MsqxwgZy2f5kH7b9Xj5FTMkooEjFX813RI5d+P1zuL
y8AWJoJ8TB4pmw1kpDlCPpAG/ay3mmCdVOkL/l3/VYM8vsw9Dn/mopTB/TF39g98L86F8Iclxm0m
O9m1RYWZMccQDJRXdnn/rsCODnUXFRpYudjW6f6IOyfytdpNoY9yDT3t68PfNX3sDGsNhKqP9J+K
3Hcvi546v0tMJQ4eznsLSg1TfE2COAyA66GkHKPyorPJUqtergu3b2lMfLT60kKRv+eZora2/WGq
8a1++xx5qUACoDTAe0Ws+h+XYdIgQqwNquK3YThoQa816Rfy6NZyc6doD0CgewvKZn0lfTHXradw
a6l9ltDG8MsytL9r1VJVNPCa+WLayfLl/sT2zgadSZowBFSKtpvtAsoaAutiKL7lhC1Jcq+MT2gw
GZeaF7eKMLCIBNgvULyd8uHAvlVkvZvb2CE3BTJG+5zRN0kUsXVNm1ZXEcKspfFhoWN1scIIb+Nm
iXAsg1infypIjr8UozH8V3YoJb99+kCKwaGKpg0/5Pq7Ghq35NQ1mm9mhT26vMjS+axXufFXnrUy
GeVUBTEkNL9bkAs9GHxv+mSQ+G5RbRJrcD24ps4D8LVJ840wLvMAjF7UuGmoNp8zB1NHHR7sE5Rr
00ctYwxMST96ge9tNFgSNKtoVInL9PoHZPi/tBLFMLwFtdIf7V52k9rRL1K9vrkORQwW+gRCkQgN
mG2GECtZGlsOC11MceTnsT2ci9zJHgqw9gdndS8CMgTIQAAuZJabm0WNSiUqrFTzl9DWIm9CyPdf
6jfCUId862mU+kOL0dshke7h/KB2DfQQ0sT1QkZGVYcoFK/EpWn8MFCGC8BDFI7L/53/qkPtzbhm
pBvQC6JZBV8Pv6fNgE6UtWY3dqufK2r6A+egJ+RoJMXN5MUgczB4BxnLfBB9bws2No8ODZg/qFLw
LMbmtMyqnKcj4nB+UkUQP+ZxVp4m3Qj/mvTc+JyHS/zcR11teUtdmhcghBNcM3sEKOLI/9w/uLdb
F9wiaYOgEvGltwzc0Vxye8okNKgrS/siW3P8u5Qb/V1dNuX3+0PdHlOyQNjN4krl2bVNH1QNl5K0
TVd/qDKaIYXqBLFTytQLO+OLA4M7kCdw8tyu1qVDKTC4P/zO3iIJFVongKawtt+UDqLFKk2EmVeu
1zYpPfzf1chN8dchOVPb5nlEpuDgQ99es/AuucvJ7SgVkaJdb2c71c0RcsPiK8IgeMzNlu6G5ARJ
bq2/lQRV/Ey1Pt6f5u1FxJgQMWlB83DhWX89pqTFIMEa2M1tlyRf80L90IU2+HXHki4KMhduSzXN
B4ZwRAje20kCgkCkoIpAmfx64KjIs9KJM9nPW2U+97MaPUk5LrNZn0UHF/tr6Lm+8AAQE5dsZBfY
SVuIIYS7Np+MefU17AmxdkTrkd42+gaCO//C5plceuKWn6rT/GAp0fIpoWz8pS2m6FHq8+yd2ljR
5f7C731swJzAKoE9kgFsDnU3F2mFaPHqJyu2t24W2iABmspCNK5YoXwtqlE+lI6RZAfX394XJ5UC
DUHRGdTBpjWRVlmUCe6339X19OysivotG6Ocmp1W/LPMrXyqrDE5KRlF4PtT3jtShC8KHOCWgNhs
7j2lQoAEFQ8ZiWa1f5k7pWKuivQdbmn/2MZReBBB9rYYMUTwMnCFhP91vcUKUJITrB6uh6gYTvPM
lQfffzhXs13596cmvtZmhxGrWE3RNYNDvUmpqkJLKjR9Z7/I5v4jUvm6iwjN9PX+KDufjnqNeFOh
kEw+vDkzjZxki92lix/Xxdwgs6BZD00pa64iZfVpnIRif5f06N9SdpcO9s3OhiVTQ4eMHJmn1bb0
hrB4M3boJvtrtNbuWjbNg1FP6svQxNUTwu2DOytz9fYoTDrB3c7zgzqusfmEBvpsRpKUix8Vne6X
uh4/JmpinOTR+ApXUT3fX+DbYjZOS+C/yF+g8dCJ3VzwWtEtamY2iw9zPYMpjgxDoszLaZ0M8yMi
iNUvRadetkjY68xyEzVB28rmOVHD7EuCzojq0qPTPafhUXTw03Z2Mz+NaEvfhB+5xW2RyuGo0fVI
OVWW+iFzpPXBGofmMyZs5e+oLcNARk31OZva+EcNDfLvVABYXTjK1Umd9CSgSb8898Sii5whP3jw
88SX2J4Ayl4iurI7KS9cH7ZFWmp0iccZXmrVNb5WT1PuJ2av/uxkTbJOlpS02aMpR9HfEy60kVdF
pfzcRWZ2JMd8KzXBR6SEhBwUl5qws7r+KUWKTHlcoURvjF3cuQX55wl51+5JeL6sAbgO7XGR8+Vi
lst0Liqn/HtAeCcJKh1Ef2NJ5TscGvVzYtXFcwYS6jvKx5JxsLV38huiIImU0DYT6fn1r0zGxsJ5
XJ79NKxmxOJXPXlSl6p44q50flW6jOZglZY9S1miCiT3S/jt/jfbOdFg85CrF9oTAt9w/QuMxsrl
qJY5XIlRp49RHOaPzRiPX83cxkZg7PtuDEJrtd9+D1ANZkhoSELwb3MPpH2jjnjHzH4tDXV+altg
gv/GrSZVp1LFiOeSVFahPrx5shAZYBlAg7dpHWwiNB14vSxFp22Wk7b+FUlLfEnx32jOdpZXiRt1
zbQ+ppG2vLmySDWRsE3lhCDGcbteZezw9BlcGZWhNqsbv+tgybha1uQNHTJpvcRpqFVHwWLnNArV
N95FuMWQ9mwu+SzNVZhvmeLrFYIu4Eam7NnUh/rJGZffGgSHUyoPH2YnG89zalWo48rD5/sLfhuv
KE/AUOaeh3uNUub1vHUtXRHccjofzzP1O8UiA193o5I+duU6HqzxbSsfhDdFTSFzD5GWi+J6sBiJ
llFeOSyrOnXVU0GAKn0tj62f+gCM812xLot9cvR20b3ImHTH68JO0p/mvqjWg1B4mwsA0YIABYSY
/JZG1fVvQSdgdUJsgX0rJawAdVegAwIpODi9t9nU9TCbZKCfalyObW0AngP/zi0ce3jqapAXzdx2
yLaN+un+B90bkANL5QgFH7R5N3uqT83BmIts9GUzry52pVgPUrFg560UsRti/HS5P97eOuLdKj4n
BQWoedfraJejomeEIF8b2+hdtXblF9WYj6782zBMqcIElymwd3yuzTLi3uZMZTGM/mI03cnO0sx0
HZwLPtCpaj+shhN+aDJJe1fVEWi8UdY/3J/lzjFhbLIbElTQVtsSJ6WNWIc8Mfpx0ZV+mnXQo/uu
e7esSxPcH+o2faTqhWCYQSAic9pyHCOEgFW010Y/bKi7uVmdSt/TQrUeI0XJC7db25R0Ug3/5WWQ
HVXdbhGGouZGaQi1efpVN+2ARtIkLUIvFJmaBN+uqnPCJ2vqsqdS7k240onUSt7Sq8qPuIpzL9Tr
4VvfDH8Xca996ZI1D7I6nr1KGa1nekT9p/uLs7cPRONViHvQwNuSFyswErmKyA2mKkNNRRth10+S
WcXnRao1zYWDZIEbG6fMLVINxU7i0UHyubffyQNAGxLEeCZtruPQLvWwdfgFkxENlhuHBdjW1O4O
qr97xxilA0xoAbuA9dyEp6y3l1Gto9GXJHn82lRypgYL0nHL2VlXWMS0jQ+u3t2JUTgzX92CkTu4
Pshp0umALgDOglbRvsuzGr5oJo+U+x9w7yDBcUfrn6ABImUTLupRKmFsEA/LvJeDXgotH4E82W8q
EF5vH4qmC2sngDU3KIQQsDzebwA0pdFOz9U0Ob6J3GkQRk59kCvtzUoA7UCowUW5yRIHhPzyBGik
DwsBrB0CA4EaqykA2PioIrO3MaB5sS9ABFCA2i5g37d2bRDfl2TWnlS5T/0wi0qodKmZIJwwHTTL
96bGHSnYRIjscV6utwWNjbIeJBt3DeysvbAq2nM7N5GvtNAh7n+wncj3KngB4EsAgbYlf6y4NCR3
zdHvESl60MPVEWIwKTZGY3dRI4dHgqRjHDhl4cGh3nlRImdKyAPeKupP5iYNilWctmgDDb4uxd3X
MltQhlQ1yChKgmbBpakd5ecc13Lnysa6Iig7UU7lFaqXbpxrZeqym4dfoumoXSJh+uLfX5qdr0Cv
lBqncKIQMgLXX6Fa7LqjmTb5upGYyBbkP+tSWy9rZB4E2J0ocDXQ5nN3IU/4KcbXbwU3MPtrWMXo
/cHuP6j23b5qeIKCwCJtwJGLjsT1hAa5b9DVYhur64rM1Ti2vHwVKWh1qXVtuZRfpDY2Dgbdu91g
0qBkx6OTiuqWW6LSFgAW1Iz+kJpx5a3S0n/EuqCh0DiV6m+pLuSS0XvNT3lpTm6C6sHH8v+oO6/l
upFsTb9KR92jBt6cONUXwLZ0opW7QVAiBW8y4RJ4p3mKebH5oKozp7jFIKfmbiI61K2mJOwNJDLX
Wr+z2va2FTP8KXaOoaCKipPznLZzzxujPr39pF+7MehsVtSNHcU+JQoXrVG4dgvDMjc097504KcR
f6DhjhswWslheioOxnd25dcuil59DQxe3VFOZ3D60JVa7sXjxmcxH/K0+VpCp932ftEcY4EFWRKn
750ErxzliIItRAIresA84uUKiPNuIfdZo9IIkvqL24yfC9k2e/x96gutH+NjZnhF2OHqc17ExfPb
d/kVtIbqmNeRJD5kKmSdvLw6Yuu4N9z1fMXSvttUnWyustlLgnBuZmePdUAZVbE+7VRmtNMB45hp
M3V4hhDm5L+Xtf3Knr72YOA18LRpetbH83cAXVNlMpYGz7zqyiNbrLqaEvOx9+R85irR7d/+8q/t
s/DQoef91EucSjQZT8a5JtS4WRan/yFSJJLkG7XO1pmEIrM4Vdl5Ug/O1eK0wTvHyWtfdZ37AGkD
GFGlvPyqi6XnzZgE6C3FHOyDVK+zkFShIQwCWW2lmN5BTtbn+HLgBUEHCBcMfQ19OWUFFlWbGsHA
9ShN1Rbv6uWgubLZFY43vNMjvHZbEWUw9oW8zP84OUPyepmLqmdxZJ45ZdvOd/ByZxgakq7bHWhU
+mdiuHQtIjDU/PT2I33lBQamxtcMVAr+42nqrGkmTVElXHuoNXc3aH0wEug7T5c+/6+I7Drvz5Qr
/O3bl33lHYa8A+jJ5rFOEE6eJl4spOiYst80SebWh0JHNJ7bGjOELNbUrfKsSexHU7PuZlJVC+KS
7Pc6llfuOmwQhsDuCsoh5Xi5oNzJIQZbi7uNhj3FLpjLOw+J1HZazGGnt0F79Bs73XQc3u+8Ra+s
LHgRa9giuzyijnW487eXNs48GUx92W9wG/C/Sl2z9+VstoBU9fDOoWy++iVdiEvriwNR/GRp1fri
x4u+prkpz/kmmz49A5ky93Isx+PSD+kmTdw08oys/jj0peviqgVNY9HtWY8KP0bXj5vXdByVsjY1
XskYP8+1B+0pt7rPorXSPfRV98OEv4a1Ibtu/FrZbjBxP5fpbCgzQVISEXAhQ6k6KnJXHNKZFJC3
V9Or33JVfDL8Q851ysv0/XRqgm7qN9LRmntNTWelV7lzJFliIdj6rKG0UMslM9f35DLrKjnZJmAv
0fqwNRGiebqQzTrzU+l1/aY3Y/8LO+edsFDrQH6FneCk5sPb3/SVKosJ2JoyvO73mJ6/XDuDyP2U
OrLfuJgAlBEKzsEMq1p9e/syry1RCER8r9Udm87u5WU80cVjnWr9RheDwuChqLIkdNpuPmt94z1X
ytf2Aii16ynmI7cz15//7X3otSYnAmShs9Ps+UH6tqxvlj6O9QjjQ+tyYh41hyOjBSua6a63U+E0
7xwuv4aQEPMBbIlZNlajlMkn74mGWfQ4WobA48ARKsIIIDbzMGi7+MJdavguMrHkR9Nq7OrSS2dz
25Y9AWDC7I3vRTsXzwYS9e9vP4RXtmZqXOAgCne4jqcbFH42pSgtKXHu9qaL1aEBB1mn31VJPW8z
2ZlEyY24vf3jq6KeXtlL6GKpsk8efWoWJBcUmtiMbed+WpPkLGjasX2nt6Y9h4AmwXmRDs0//7Lg
xlBWGWCtti8nQwTpyxHeasplc19Hu0Ru9UXRAOBEgZ5UaEsKqBqcVMd//m3h3IAiMUdHD7y+CH9b
e5aOC5IbL+1mrJ3gkyNMRSNhxzkBtTJpd3pfDztXJe+G3ryybcA6oWBesVbUQyddjF4bsvAxTd+0
Be/WpWV0tcAqOCi/zczQb/NAWkVYWkN5GGa7dsmLAFFYUyyFCdM9Xc7Y13NvYyyYrIYWAboyLPrR
tcOl0ZLnt+/RK5vBz95xBb95NKeVkOEU6dQGU0vnXpv6GNplkM3XCC2DBYlqPMj3NoTXLsg2DsxI
Y83WenIyw2BrGaqX7UbH9AtL5nYqz2XZZmdVL5P3OKivvGW8XMwp1iXAkj9ZAYPyOz/luN/Ece58
6qT70LRLdelnVbJRYmx3mUjeqwBeefqkzFDp/Zx+s+BfrroZoNIuSMrYzI0WQ04sOy8qAr1MwswV
0ycRTP8PY/A1/Q6lGo3COgp4ecUq0e2l7yvJICudCvQT+dIfUnwS0chmQZCGC35Llx5SvepsWoSt
EV8sTfPxH68k7MJRAYNzrzX1yb3OQB/iSgqxMSoIxrMnrRBBJPtYaqpx9/a1XrvHHoA6zfrPEu9k
EQUlAwFeZ7FJczneJkY5PxT6WGG27/vIiNr0nUneK+sIczPS9Rx2bIT25ss77NmMOuCg0BGWhrhx
21FpiOjzVIW+2+cfRBtT4fnj+J745pWKAAUghBHIG+jSTlFefPZzx+yAxjLYN9vUzcyN4dMcv303
X3kl0QQzvgZbsHBlP9meMz3IvKBouw1WwU3USHs+yzsvx46+EP/8RoJ8ASJQU63XPCkHlmbuq9Ea
+k1QO0KESQGxq2gS/5Y78IymyNuhcEi2//j7BfaqFXZXo95fCNsQpnWCRJt+g4B7ucYTRZ3FVazB
BTTyd46cVxZmgIyF2urPo/3kVvpFIRtbtJRwQ5/+mKpKbo1c1y+QAHm3dWPKz29/tdeuB9pAe7dW
EUzOXy7MoaylHAy+mlC21285WPPlwD0OzimpzDuFGPm9/e1XQRjgA+IzZx2XrX6pJ9/RKJysHOeR
IZ1Ztlo4efM07ybm4FUeZqPR5BvR6daDkXlLcTRGhrq7ZBb9Phl1Ck1b6LEVBnbjmN+kozyJ1NDJ
n/3YkfOuanUs0pNJ5tXNwvs4hZj6x9dJVydPad/2QZhrQQN/c/E/lY1fVVgG1Way90uAwHfKxl/e
ed4ETnCYRPDMAZVOdlVaNzVg5szXhPdyk3NEbZQlMc1q7eVAANN37sPD20/z10uiP2UswbuOOv8X
06V0gQFZ1I2zETlJkeeQkmjf7NJfgpAZgVx2WkGZczZA5XmvMvxlpwE9BXuhdeUEAUg72b27XPcJ
sEqcTZc3qEET6atNFrMA/um7uF6HjZR+AKCdIOWXC7bz46Y0ReHgvDdNczhLJaNJI1FvVn71TqPz
y8vBtVC8wEjkQKLmPbkWcWC1R+SYs8mtON77Vut9ltIifjCNt001cAy+/fheud5aacIBpl/ErOLk
5De9Smpmxj1koFRpQyjIwPiRpmTA7aqSJXwXWDVK9bcv+kt7vHJwgfZBn2HI/jLpwIFBGnndcVE9
8Y5Sz7vN0ubVRsps2MzQdSKnsOoPZmL5h7evvC6JF90xV0aJsurRWHCEwbx8lI0F67XLcnfTpUJ7
GBOIaoe81hxil9pE7t6+2K/WblyNZ7kGjVLRgUK/vFpnDqXelgGyk8Ao27DrU/tClLAYQ6qO/Eb3
ETmGsZmYtOfClC39ea59MIjPuM3svPphiioICPOYK2uDRoZgBDhFQ3oscknZGwx+cKkXqdGG5M+p
swG77y40ex26pBf3TR7qGo5yEc8v/+o2xfzl7a/36+QZwENf3YuZm63UspMe1U4dCrZg7RmSTL9A
KmBOYYBPU8PHlLkMJ+UPzpbWrj0fHOmIyJsdmYeayjzsVxrLq955ur9Ol9ZPhEQcvIEpAQOQlzec
mMCUcBS0xQHstmnLQy26HVmJi7YNDJiWuK4u9CR1BzMhHKUon4lnLxZ8J5o8Q7Sv44cjXZHiawIH
vg7dJqmazaJ0W99lyBCKKOvy/LoWeonZouXOX5h3O23Ym6TIrnL04H42vcyMysJO6ZcMtz9myxRk
4ZI5BuKetGjf6VN/XdEetufsFljrMTY8HVbMpUBxNdftBvUfLqiNWR5k1cN3WAhpePuB/7pXoEAC
zqEVAsr/RbMqJLoQormxk/fl8CUdbRcBl2tELjE5aajTDL6zT7y6wkC56BHWUsEyT7pSiRlotbJg
N2afT1tOeDiypSy2FEZoOsdabjTh62GaL852gcBxqAlwJA+nyf4kfP2P7+o/kufm+s8tovv3f/L7
7w3m71mS9ie//feH9rm+6+Xzc3/52P7n+lf/zx99+Rf/fZl9l03X/OhP/9SLv8S//9f1N4/944vf
bOs+6+eb4VnOt88dnuM/L8AnXf/k/+0P//X881+5n9vnP3773gx1v/5rSdbUv/31o+PTH7+Bdf9t
Faz//l8/vHqs+HvXjeyH5LH85a88P3b9H79p7u+Qg2GvMDf31mNkZZFMzz9/ZBm/U2utDt0OT45K
/bd/1fxr6R+/2ebv4IE809WRnEW7MjK7huryj98s/fd1q8RXiH4bfQg0vv/67i+e0n8/tX/VQ3Xd
IOTv/vhtfd//e7vnCixTNoSV/m8xDD3NVZuaulxsPfeipCu8K5ZJdjN2sdj5Y0LzXmdNGbZMV0JR
F9mlPrjp3d/u1V+f5+/X/znoffEBKKzhHBAptY6wfvE9wPM8q1OK/IhPqj1oHcqLfiDAsLVrdRxl
JcK2mQ1GGH2XXTmV5rWh0mSwXfzRz8JG05Zz5bjtx2p2v8RZ2+EbqKzp3kzycdlrLXyCnay9bY2R
1/7tj35CceTeMX+i/1iHyCtp+JSoJvBVoZhGLO26s6oOM5Mpd9dlLeY5M5vcZ06sodwFSjP4TjE5
88fGUkZxPisTQ523P8zLgoHPAsgGxv1Tpw+v9XSoreHkW9I7q0g5jlaFQHqGe3Cb0vWjFrenJsRH
G5KKkWTBRJic3r5LcH1Z5v68Gxzi1GOrrgeId/353+ZyYp47uBDWhIgcLcs2GAe/C+15KBCZG2n+
Lffx9AIZzX1ILNUCs7gbx/gAv6rX96qtsvSscZpx3pmaE2PJo+l5ucXvTgR7O+uyDv7LNIl3muQT
Msh63yA+81oi94ErwDzx5aceF9iFBltnJHCBqcJ0XPAbr1SgwsIqRy0JRUPU4Zke26N2Xdkzmbjh
ODQq6cOhcWNiRcqp2/Z2qeEQZ5R+EWokFfQf3366r33Mn9baFL18RnDslx/TDzI302MSt3mTCsXx
7A93umyKXTvoehLppuiNSJpDYx7yRTPTq3ZRab5XSdvi7qovQm0hExrUWbXwe7A5snveYfz+dN1/
8SYjYcFu2eHYW3HtU3oxy9wEwDebKGicRH6AVdDKKE/7JgiHeXKXjdNihVwRK5xtvbkCqnT9ctwR
oGh6h3poxyFMptw/W5p4+EZAt9jZrSqmc+GU33KRa02Ia7u8bZxeYHDI9F/b1ELT7I3UpljfzjJI
7O3g5tX4QU5O7OyZhrnxAwOe6cGLndIJ9cHrOpr4yn/PMuwEjWAdAbJDF6W6IiKJEuvkAXlLadbz
4JXRmOQt8Sm+mQxhpesk+E56leQhDqcl7mGTnW+n2dQ/ETpvXUimozHKTbfGisjMTe+d5Q3qcLK/
w09DqgNgajPkAiY5qUBF0E+DjxV0aMum9I5GM4kjTi0q3wRTI+pvuVlJnNXirB7Oy6o/1hleLdt8
AqQgQ+EaeWechcaopqPXkpYyjtoOB2/5cdCH6X62gs+MfKwjEWwT2H41GOnKLvC2nZTqIuhraDU1
4zTPrD9khk3gS2b29Zn0q35v6TKnTPH1+2asn1D4w2vzyoeSDNurmT6Hemme861Gaxk5+lQRNz1t
Z92Db2r3dy1w806W849RuCIc2vqr0uVcbMyqac8nDccyMHFbP5gyLTemJ6tz8Ao+iabru1r0FP0s
l/SpkBq5taPg87JUPX/b6WQ3hFomnEvw5W4H6TeBejoMZ7NStwstzD5htndYWuxkIJXcdRg+hExE
9UOp8uXSViUTMD+uC0AfgdO/cv1HDeg8QsiQXsarzZYpY/crW+lZZ0kbvwE3OMyNnhyc2qzPlGi6
cEwwqSWOiSYxKp1krDZlYjqfhJsogoW1O4ZfAXhuXx9LY072Rk+MUQVIjbEHbgFeP023bWM+BDHJ
8iZTa6htkiQaTQCwQurTsvpiTjQaZ1w/vgLj0GRVeg4uoef9op85E1D7WeAWwzNSVPFUYY7tqG7r
W12x70pVXgPAqy22wNVdm/ZfSblUO32ony1lio48e4VDjCo6ywln/afpj8y/6dJoiXxaejwp2inO
f3R95z0JnKKuA3twP0kV+89Ix2uMLl1C2kjY1a5siI77truk7jDtaji69BwHlESMkPT6XHe64Nga
Zj1GHs9hu47TIbNBuNrkKvXCCk7rzdT30zFZZHy0mqpq9hOjkKsRzCpEVi2BX4Jx745Tc7Q6TLAR
TdV7c3TTjySd75N6sc7zJJ62QTDZZ0mRan44YbO7H8a0PoInlodlbkd2fWdsHloxfh+LBCfv0qnl
I2xC+c2cLFwfh8ledn5m1ndOH+Qgz6XjhhOVTREtcGQfgzqZ90OqQaboszz0kQ180oDPIw7zTGcH
Nzh3QJ/0JhrdfLr2A1h1BMNbfkggDwYgbmEPOW9SUXe7QrmePKadyvZDDidlqLLPieZYd9iCxVti
McU3NtbiQMSl+AoOX16TijVFvh7L0JhzqEluhtkFvrH4hGvavcgTM1Sz5xbb1IdgoS8mvatmFuaD
k404BcqEvdxVvLIBgddHPKuLi7kQy2UiMfgfHB0X2jS7LB3GJ0FqBwcyKfVzi/CWKKNz3EMP/Nbq
y/BgmKxYhD/kgE+ZK3cj2sqoquzyrIyn62oav/SDPe6U7stjMIOrRziU0NiYxvSlWYrsBt/uOAqm
wrjxJzu9TbpRO5rjVG9md673svKCA5RHea+EozP3x6jzQFFzze+yj7le54fCG50xrEfNOya0xfel
56lvo+bmn/u5jE1sZJiHVoBcVzMmWQej6PlFpaRry3iWT0ZTkGXvYXj+pS/m8YBDfxlyk+ZDzEys
ICE7pru2alk+FIu6scq8+qA0d/4WLIQ6wDv8VtnOcyAErPbW0tJzZpPlHQBMcTWY+fhD4dlD7Wvl
zYVmJ8Eecld66PzFPZiLxeOzismfNrGa6ijmnHuouuVJEgrx2db65hZdyAQWaPlnUPtVlC7rTVDc
x+84FCBerKo0KpiFBRuvNqqtygnWSZy4W08Pe94nRppskRdZB8PUMhUuYzaJLbY39Uez8K0PhZMu
oeNV6sLCrONg6GlxZsbto9HH403dq/zM6Vq179rC2xFAWlxJ5eIeMMk5GmrZfYzrNr4gisk8zn4+
f1Tx2F+Lsis+dD1Xm/jTyXa0srBYm2k5qnmLn1G5TzoSXqnApk9ZUfdXeOmPzt5FW+Hs4rJDwD4X
mfjgK1qZTOIdQGJ4kjzrkA/HsNXZ94Fzr9yORmJy1xAhaij+O9ippXzGcGG8rPy63maM5K6HfKxI
jPH9qHPzPEzE/LGt+3pDolscNp1yPzMdCHZ2zPscFiLuwgF/YFLX9NxCUY69DI3VeJNIs7h0xjS9
NSZTHnP8TRpQrtJtIpzns6OnHP2joDG7wBHVxUGMUy+NMf0NubS5L7Nq2Eon8w5Go7Tv0hufs6Ax
j3Fm+mdU/LMK3ZFfPEITXBiskwSYyfJDN9MHSNE226Iji0VJ37xvlaEtYT3YT1pnBRd+Wg0pvdYw
fsgG0h2zltl8Ozx0VW3snVF371tG/LtetcNxKRrzqxdUu86HH4up4mI8QyJk+c9mfR3bidxThKov
amiXqzY2hqvMSWbiKbLu6LZTu4QEH+hRXbbq3MqW+QPduTiM5CtssPEzQ3YA6xzBQPIwqvbTuATB
GXoVrV2xieaijW2YhGlZeKGfFecZcbDhwjrZy3yqz+zaGg+VGrUiikuQ9sw0n1tMVO+0cSp39rq3
+GMFaV8o/x75sQtdBDr6flKmsat8u7njzS7PFyF75l2ySCKfCjy0Y2sOBfmr27lxtI+9M+tXGaZZ
X5RVeYdEkIK1ZSodRHOsbCMcCxohAVhyr8eN/CgS3fqsTYpd3rPy6Rlw3rt2ayJyQrJqkq2t+iaJ
eJsfzdG+q/wM62kOIeX1wV1cKPl1GMvkbjRN+8e0NMUzDOX0JsviYuf2mosLeFz6YdwxmytafzQj
Y8nU0XX7FjOb9Kl3F+aihYOFRayD6WQA6I1Mi8t+fWamjf4yHGvOqiJrs0MOsToscl4Ra9bFXZM1
HZ2FTXWhsDHY52ohJX5UTFatMUtuTBOiGi9WkT1hPGaem+CbdO7Mjb+3erbcxdbY29t+iueP09hq
N2lLgb/RlgrrwTaYnc/LlDtRherlbrQc8Uk0pC9wV/ynFDW6v4GAwg5gpx2admwLr/GZ6Wi1GX2d
zVbpf9Cygu/e16lKIl6schMEvPW7QeHEUo1Fcwv/HB+pQJ+fhsaBh6qqWZo7JxPeF5OEKy/UjYZf
Kf/8B9uIPQyArCCPEeJySYuhbL8LtEqps3TKc/+j09T1ziiHgBMTAJ+3HQWjDeuxlZU9gegEJCjE
YuYHUjUiuBmzdk0nXnqoIAeRjBznsTBb9xBDlbpmdRTJBRyNZNrlAgLmZsKb0dmZmcuGkwBzHoau
Dx6MdKieTKtvDyPN3o9EwA2gtqj6SzUsyXW1GAWA9TBgEpIvM46VejCs0z6XUfdQ15epNzR1BEv2
CYkXNk+5NVLyJJ74wsmbXuCYph9IiwySKFeZPe4HwkHmjd71nBuwwdx9rGUtp5gFFp8HhtAimQ92
VPTUN0SjTM2XSiSe2hpeHT+QUNHBy/SXpSUPukRnMC6Gx9rXXAF4GIzlUz9Z/kMpOu1KTZJ/eMDd
feTfbLTHmGOrjCgxmwLJlZfcF8qOHyFHIsGaLa3ay7hUTVT6wn+YsmKq9xDbvS91IbF6VZrV93sj
mAO5ySjLscLNUg8JZi8B+++pCN2vbqaN2OV7vZ5GetMVV9qQWglFslM7Ya3M1N+5ZJHdKoptahLk
DdUKF+j1ZhIQU8I2M9OLshm1q5EE0zJaj+symqdsms6KuPYfDGEpZ78UgWOcawOQVYRoPci/1taQ
XvAq19qZrmtDv6c8GBb8450GphCXwe8rlbI8n9KFeHMxTdjXDTLWP/pd4RvhoIBT2EbxWw3Nmtk2
tbtwmghQFz0Fam03DbHz8rJzS6+8j0iz0A1piidKAsXgTDtPIJUiAqpKJSKfPqAqZ5h/Y7dGdjVj
ErB1A7RFm7LU84CEAcTRjinqSw3izZdUKk1t4sG3ttgyurfNos6go7rXAMDmWUtIwaOZGqAsvb1w
w/KSOJ1oal0tbNIp3Y9wA+6cWHI0VC60REPawad2yJ3Qb1xRbXGEl+fDkFiPis37ipT28UfALNLm
NdKag5liZH6TpdLuwryq6DkHaU7tvnB7cl7ndMm1EN+LGTsK0j3dnbLHto60Tqu1TZs6VfcO7vlT
GP/3mQfhcdgK4y2MkojZ5SnzQRTp2I2x0YWeaAMtWlK6nyyRPVtn0O6DKld+WC5wFTlic/dxzCHF
R/1Uypkj2gzW9PI+6T808aLZW3BAEgQsA6b+dnLMlAMt64cvg6lKN9KKqTrX5wRTqT4dpw7QSzU2
eQNmb0ajLsqzCd9RDTzeDmY6tQFqkp4uQR+KvhfxWi8UTpQBWb6LQayzjRc3Af8DBFMQQqFH/5qa
LOrMa3R6aJhsefKdGANiF3F7bJ7nyUtu+ChTpFutcZOkAwU/B3oRFu5CdHvvFMZl6c75B6PMbFZt
Zqt3tJW/DGnB+JEcreoaH8QLs4GXkzNd+FPfCqq+rhL5QxKj0A4lNsg5K1BU48WUIBgsbTwItoSS
YwjrlbiqRJot6M3enuK9RIfW8SJkVSC3FXxj6n2qh0xa00zzcSU04W2xEaM8r4JBbRPX6ndLkb9n
Z/ES9/rzchZQ38oih0RySgK0a/jVRJkQpDjbj72m2o+925Gk2rvB49tf7NUrYdSDHhLImLb05T2u
koak5GSumJsEaZTNgX4mqnSKUCbYx5+X+kcw031T8Z9T5OgF2vT/E75ELsXfbvcv+NLtUD3W/+t/
8kj+RKtWSOrnX/kTXzKD3z2AekBHeFd4q643/094ydR/xxiA+BjcRFbx6Gpo9V/wks+PeBfQBfHY
EErzRP+Cl2zrd5KocPFDTg39aHV5+wfwEojUi80BOJTPsM6F/0weN0556X6j0SKDykZtnCzi3FsY
MG7adhVPuprmwtyCV0utxwAnqW5baBXlFVYvuWlSw0wxCoEFuznjKYVOWx3pn4P8gDengb14Y1TV
NkgyEt2mJE9jjMt0ttHG75zgUc1lBjJDTqr44C2Yql3Mulq0Q59XqqQaSmSS3hdlPGhkkQ92QOJC
VTbNhVPQuBD84xmHMW8Tl2FcsxormFPa3eqimc8bf6hvSJfulmM2FPYnED2t3ShEVcmOAq76QN8l
/M1AISToFmqjqb45NEdDTeFUT/FF7BUS2xNQL6U/6NSv8RUY7dzuETHX7nbOcOfGvj3mDfK9zrEp
W9P6i03SpLszy3FUh5rM8wBf7aCMtzMFfh8tg0VIx6KEXOjYVu+n2sAuj1BMYjF3lTsl2i5JvKbd
1F03JZclHe5lZSkGeEW2gJGJbrrQy6kxqf8xr8Ykw8++9v3S387uVJrhnHXKiFDQWbtZ5q6/rZiy
2js7JwUQXw/fmEMdg8ABpyvdGMtL22ymz23uti7buvSybZnIzAidQbO6MBkG+zmb+/ljgeQ0iQNy
lSSCIS6buDelIgKW6sHj1O/dhNF4ZiRPdWUX+V6Ltduq1J15Q9ZV9xiXcQnegOU8KnT7IqXq+DSD
d3sCLoXjJe0Zc3F4Fd0o5DkRUlisZuYSP/R1nB/b1i8vIf0ON15lqh1WEve+cPVPZZFX3xJrmTdB
ppjoV1b5HYUs5YogZpAJLIf7B69wDMXWOqHUMYzBOddzlX8tO8nq8XIVq6itlpavBcfjB5mvg4gY
GHn3QzozB6ozR/GIa53bLT1lbpjON3cVMU76VgZju8ftCrKAgOTD3WLlXi6aIuqTNB49AaUSMF1a
Rx+0nWAwzIjJLCYiCrtk3i5iNb3S7V4TEYkv/UE6g8VE0qz6WxpMRnDonJtPAzGVE8+6WB5s6pEx
Ihw6c5ijjAVu8J5bXzWZZuohDdHA6DId5X0tsuzJx+yL/EDU258mMurEpm+t+X7oXK9kEBi7RjgJ
0WuHOesdHCximTxBVk4fJF8+3ZixMpt9rNIh36hpbn+ILin9DemH+U1NmdSHSdtpN6J2cm+bU/HT
3Xcu+TQxQSBfppEch5DilEcBE984r/q8S8OaUvgpbsweM620mMwwyCz3xsiL5IHKwJbryDTeo1Tz
H52xDMjB6jr/Y0bSCX0S/pG3up9o41bXRP6hTDzGaKOU9bcq1RLGnAM/C2ktFHfcG6eLBNn/fVbm
za0cvKEPba8zjzgnxhOdp9190jj7+wtPDPNhbGxbC406Di4pvCjRMTfK1UavBqlvbVEQ6GcTE/HB
19o42OV9UYyhOU/tcGYKWxWhN2jdUztp03NjyaU81n0RJNdOK6oC9rc+x9ugZ3/7tkDpk1HnmPXX
hM/APMcdrOWC9lqLIzUTix2lVlV8hytiqx1zeHgwQ6Z5D70aKy8y6SIGRFcNqkwxGsWD4WpzvOmr
ofqkAhJmCYLO/e+ynutrf4K9HJaOSJItIkwLQG9IgW40mkEuHlOYz0HZ3ns9461Qn3y93Gmxmf4w
PQKztmg0m89ukvTdGf0nsAI9UnxRJ43yd61jLEvU4p6Wbrs51v1d7xa4hXWdBeDn59Mch0yZ/QfL
1CB9JZC+CCUwxuoqtYox2KXOaB5ilUMeSAyVXwswInydsjK+iUutImTKqsW16EXy2TX7hq7PDoLk
wEVHFc10uvGxSy1zjhweW79B2jFnW4GAKN3YIi4fK32yvEhO7HsbwctNgkuK9G7nTVPM/FtvHbXB
uLi7obbNk5DsNlduVAoTlWQ87IBDoy21s9ZuWhXxWi/fcXj2Hxpz6J+Xyl8uS6SkVdRhafu1wysI
2K1xmxjbXoPP7k7akmxklRR3HdZOw0aadis3S4D5ClPfdr6bhsLJ9xNz1RJXVA/mD2y3PI00OWZO
aAZ1XO0s2LUIZXBt/chTIy7ESZr4yR9zdqPSWZBHSYvNNvL4lA/Ag/RimT/jxaAIoQv7ySf+p+0K
/TZZal9t/cqSddTm/5u881quG8nW9BOhBi5hbje2pTeiKPIGIQuPhEsAibeaZ5gXmw9U9xyRqiN2
3Z2IiYqoVqiL3NgAMnOtf/3GVSdKfVtuPVuPdwt1JxHoq+gbJuiYPCL5Ta59TWIreJa9YrdB3wWR
Ocvl2u2nEDdTB3Ywu9W0fCuTZDrLfFBHpsa9NZOLrQeCnJdquKVesJuIM9f/1Naz82R5Q+JETFR6
vUmnoAs3kGrdR4XR8Z1BzBe7RJ/xuvpj4x8nC2LgpsmF025NWybePjW8so2m0HCzyKwd87Ppu4zJ
8EapyYWtK++m1j6H0KJat2dgVjYO0L2rb4yCy4k6mDUKNazdf0QGZd8yXw8MUkPJxwChyKwHji5Z
nIlR2Zx73bjssjRz4Nl1Rdxs6qpX5qbnRG72MunWZLfQUvyHpHZ8gtyCmy6ApXEVVqtmZ6oC3pqq
bSa9RScZ/GDyxBCM9L3F2DiLAn4WRq++8jvicgd/yH5KcPW/gR6QObAoGpv1BRP5rJqLtI2CJvXj
bRyI7D5chjTmleeJ7FyKiA6Xhro/j2PtOUxiQvrNVLNpbpRlFl8WMedX7YwGeePK1qWFc3mK2wZX
vFurdqU+w7dmPCCPYbyvUSGjiA40sa4+4jy5CXJ7nTskcfHJcuI52xpo9y5KpRUO0T7wbVQNBhu4
ZtD+KKRaRk6o3nmQZDAuB7Q5C9DMYCxq30/zOnPRferu3CWDdDw3fFJUpDlApHJ1vRxl3fhV5LFo
+i3FlPjgZYt0NkR7kbA752l4A0iQjTufaFn3YraZru4Qq9pqJzojICDYo2aGEDnaX5Qx1xY1Rhx8
7oskeR5mZbVnCMuRATVVOeDdFPTGXWkB5G3TIPVwJh50RkxXkbvBxm5HdZumRpecLS0cplPFxHO8
6JZgXUraarYNR0J+YWkXnFNlozAjGXTa2PSMme7gcDt3qHSK58kHsNrYss8PgmiWfN9UAS7xWSN5
W7FwLyg4iGOpmQYHKWUuSQSDuKRiDdy9A33Cu1iysdbXBC8BTRuY0vlfsIzOOGyQE0EqWULqI7nJ
Zsv0LxLmZ8RHV3NeHmIzrqcLG5FseOYuhpR3fdf00z5T5mSd2gkf332aW1b8FXp9ke7FrILgA7zL
sL0QDi3oHQNVx44Gi/Hh9S8N0d+QyF4DEPQYqPDXByPogaC6v2XHxLlteE1ODlzF/31Jim+2DTEs
/PrnT3kDJbx8TIAsGxGIyXYN2vG6zQ27pu6NoSUAz511TZVRzveWP7B3UnLmDmRWu7nw0L/lkXYo
Ec0OvlLsZ92Hf94D/7cN7qs2+I+EzP+BVEvsaH55Jr+1wru++fx//vfrTnj9iZ+dsPsXujFgFZpX
2Dgw0Xg+/yJaWsFfq1MT7MvVKvdn3NG/W2Hnr7U35nUmO4vtcQ1++FcrbPt/oabGIIgh8mr3DsHv
H7TC1luqpQ9IhiIIDcGaJAWn8/XrMwXILtM2q/HAGKturVoxqMDa1HMiBeH/sCRFTwrxpK2OEwud
ynb2Vo11godHtxtUXKKMnyv+xo5F2O3cko1tx3A/ILtOpL4bSd3FDHVMv2q2GAilwd0vd/tv1hkq
vLc8Q26VA2UfCOtFDvHWuLvRJglu5fhDCXKbb/lQouZ7vBFw8eQYnjY+M4h0Qw79srPIV7+IM7Ec
gsl2v8ehXSZPcU1syIE9mZZEBrhoPDJ9WKxtb9dVuuVcLSJrdBz1WTFOUUwrLZrYztHSi0Tjc3iM
pVDe3soWu7tvjBjtEANteUNGvOUcZjgL407NrugPy0hzuJmXFiGA7cFHj2owZxrF0vDFLvewdcuq
hWMK05f2Bs5cGESpbWhi8Fr0h5uUhm7YLHlM7lEbN8ZD6mk815Mqi7vDEIiaro56cdh4dt5e0Ty1
TwFOxdb5MON2EgOU91RtdVjhHljCYRrjvGFYo7JF7bLet8ttQ8qwveOXXNAlufaurCd9NxHnEm+c
udFPhg0raDv3o4Lx0+L6sUegFHowkRDZ7OhSsw8wThsARHKYDikUEofTtuM+dkZRY4QxzO38zE8b
4OTNPE4f0lB6xi38nEaR8AfpITJTad7lVWuJS+Z4ld47Q0/EJ9PWlfsIE/hpMC1b0fj3dbxJ9dh9
A9qL/fu0rh0GIkI0yzEgx2eO8mmenpitleU+DbSVRM2cpMuNQqNf7AOchSDttFaSgGpbYRa5g5XC
NBoHxWjK968YjrbOnb+0Y7aN84xvMeR28yRxsw5PxRTbtxMAOUpGiOlnzbAsDEzHMZ33JN51bsRM
bW6vhhQDp0089a7eBknIRAGeoNmesMkgO4Z5yHLm2222jkzK4JPqIVhvx9GNy60jVPqY1j4dZ4nk
wd2JeKr7k5H0eNGPeV21T1NW5T8kJg7JRtZuYn2Toptv/IGxQ6RGiWqDeYz72WphDJ8BlU/xPmZ0
FkRDAKaz63tFDGBnkp66M6FIpg94u01f8LtEaiFtc2AllYuJ/zz1yRAJAnbsa4pKflkyW/wylyGs
tih6cPXYtVA4qlWNhG6FWfbixecS+yAzat0psPZ1GGKYGbYMPVt/Go370h0C9xQYFottsAIqK9hQ
/FKlrZLak3jXm9k2C9xYfy5FvOdGCD15PvIrGlH38/MsY+EeU0MvcB8w9puZVg+0R9U3F7IsaMIA
nM0IyljDdHLwiTQMP+L77M0uvtNMjGlX5uaJKdZgXxNvhancz9d1wa1AfFKW4qFXRsHW8POl6yYQ
sX3QjCZ6vX6p6wvae5iJjlcWQ4Sa7rOPASSqs8xoeenHRHyyOwZJpxrwxAY38Z2oEXl/yz2BN5Kl
2n0yhri4EKU/XHvWZLSbMk/dL7MxucOmjuW3vCghDTp2fk6V2u1GcvJOqieF26ubodwmgT0ek6r+
kaiZ7qumZtx7RlVc+VRS0D4L5oyk13eKWXo8gHRhrTbt6pykWuAbxdaPt2O+5MhimsAnNc+sH8Ix
wNuzThL5TBJveF7qLMM3w6jB/1ShbMgxMWWdlOVHM27CUysmeSkwsp02VdLkNw4DDhoknGePiQWu
u1K10odyFvdkctPPSOw9k8g1cY++DexJqW3Ib/A2XeLnwLKi91f+jaLtg5TDjZZlmGz72M4WFO5J
tlbj6L8by9d3BSpCQBxG0zeeVckLK2h4Bo6hPuA5AsoW9+JM+zO8ii5QctMMk9gmosvudJMWM/cw
0NdLrdqLZJJoVISl2Y6Hh8If8itt6x9mPnWPgSUlnC4RGzkMYVEbp7GS8eNc5Pdq6ZLT0Krugm9f
EtSj1NMcThB7xiw+FRC/oqZU8gCmmeK80Tj91s/y+mxZc0aBNYcJbVVgRRL3ACdimMHKza0RYulS
pCW7WZn+UFJX9+zYVbIBlfHqTd5gSW3SlvMXfpVeT2EbFjtQrm4vkp5sm9L1lnYNFRV2lLdVfkET
mqQR/ubqK1U4fL6F0ANjG7Zj/FkuK3+qqu1nVXWktruG337BahUmFP4p+r6dWu+ApLY16MjtsNj6
ehiCKAQR39G0eldLWRYnE2rEgZ1EXVRT4cNKc5Mz2w3aY0kC2POoIVEmCvPUfZs2ax+HE9cXjkZo
e0VLjm8u8+EIU7bbAiha5WbA6dQ+yyhf/GNZrVTrEev8AgZqMX4z5Ox+99LxR2wu3SV9Z7IdqKYe
tBvGT4FZ+M8GrgQZNq3NFxi/NZQhncVRZ8YBQgR/tJCc9oKPIsLkPIcdHZ6b5djeuS4gEy6utIG4
KzXfNYFpP4K8b2/Y4VcSLWvvCl3r8NWyBv+eUElQj8kySrjUC46ztYsJSFfaZYTzS3Db2Nr/XEEh
us0NL4NZFVdE3CXLY2FN4nwIUovdpokvg7JYvvbmYj1CmSj2dt8Pt0hoQ7AJlMiQS+S2IpkSqiGk
aPYPP+z6q8pOlw8LdJM8avBYohyj+xmPBZZ34ROE5BWQxFYv3eWFVRcr3TZAIZeP+jKVsfeEgo7F
bi9juFlwHp92Bh0NkceJKn8EwwRHM5+a/mPQeZz9bAcBWZjZsnCexDRjaTbY+zqtRhXZg8thDFlv
nSh7tePvpyyf5z2nQfHIFHz09gOOTueuqEd/25hheYBmC3+ghddYR7KVg3mrmZAcsZYQ36s8kWdL
yua+QT03exF6vHI5pPCO02ixdcZ8hWIMXH7mGQQPIxrBHmhEwRbelL5km0tyEXyivw0KWAQiJ3RJ
zJ57jCEUlVuD/rHfUQQVW+myuEDK6ybcyrg2vkOqJul9CpjfbMHywhGuq42ZTDgP+2lmWBSlzZiF
HHcNe7dl+OEIgd+uTMoSnGYa4IFsW5DVprZ9a3vGHckiVr+VY+gnu4BzE9jKs0rrWWau9awcX883
KsQji5BSF4A9oxTiDDBHEyrE2Ka7bhkbdeNRKWUXVoxQh/Wv7eEsESqceRKDU1yEedh/yrTb3HIi
B+MZGkpJbDpVB6pNbGHZh7um+ab0IMqDKQm1O8BbUXLvzw7HR4nz9RHqV5Uc8pGQMTcN/SZC987w
e5oELIneMalasbPxrNuydUtrk2GYeSNo/GFmoWQ9KKcIz0kLC4OdTYHXYwM3mYiP6DvYTDLvXMdM
BqKsmPOjEyf5na1mzlW3ccUPiqMrr8qtlntIgs6Z5fQz7H/8khDLNmE/80pmRgViO+fnJIU554QM
Nu7BVLEqohKNGNnxJDt1O8MMYD2HxtRlm5Q648lvkjjYuMvUXhWcoSIaZ3nrxil4o6nMkOE+DN9x
M4/OjGWDQSm2Wc2jHGJ/NIu9pHXb0c9QrC+UAZ+7OhnusTzhWF76rrjsLOV9TywfRr6R6igWVFsQ
VD3jqiir5jm0EqhYeVry8wTaMIUI3WaqYFOPOWwDXSM96JE12sA5mQda2IMiHOtaqnEzjRk0alFN
K2cfqUx7sP3EdjZqEcYFnOCgZQQpDOuMxmfw4Pmo7GM45jhmJ2EdfJoqgIdMuBo5b5oFH1vHTCsu
mr0nYtTenPIxdc7sJgiaKCQBR6GfrbnM1JH2xwDk7CKsZ+6/dqBDRL7K/QtvXPu7xFTuA1M9+eSW
zXgoII4/uwCILIZSzt/wsWpvgxbVMt84jd2TMjznVNtOP53M0qyLCITIfI4ZsPSb6aUJSEtrtmFm
Fx8RIwRwQsKlXfbjMsngOAQT8KZruCkWGpBWxWay4h+OmLJzMzNnaPZ+cIJvPlyEPcHlJGeXCklt
6izOVoWgrWv118Mptp3lMcXW4KOytILU4qnl3h87vycsrHLOy5UjaDvwjhDqzWRUYuYDGlq6VmSu
m4WwOlAi6WID3NlJd0/5PW5Q0DEIglt1hEdKQ5hKFDXc+OIyhBsHbG90u8b301MK0VF4MB7NlfvI
opsQUAQJMGJnVjzklSeZroxJAwj01s3wqOjcyv2hRsFcMcy6Z4JKwvtEx8mOobWDdMSojEi8kDTN
F74my/d7/ELibFY+J9rQuolkSlb6ljSLsj20nfafrE46I5Zvpt4Ya/8VTBZmx54MWn0N8SeFEC+H
fVD4tbsJV4Zq+UJWdVbe6mi79ZleuawclmgJ6SkD+FxDFL/QXz1zvjGpPA5YTj1mvp88WIbtndsd
jNOM1M7jUs1Hqjd9vdrpfEJMD9W2aqf03JL94uwoTrqDt3J0MWvsug1ve5EcZndWJ4bmoHjaGh/m
0vIPWKSGH1vT2ctKjNf9YAOgxytNeCn9b/KFOVzEqckSBaM+D1aO8TBCcYziROFYBJQI01zO9onT
53s6Jck3z2ghxaeWswvYVGtgOvjNyE87Zxv6XiajQeShFWG1mN6xS5ZwrwHCp4aotdWiw3A561du
tbPSrCede59kBltR9Um+hWJEaYtXZ1TR+EVtPnY3FVFFO0SJ4+UEm5tJQbgf9WCcOs8pz93csI9j
TD47B5q7ay2j+h7kjbPL/L69Dl+44wxI4JHnL5zydKWXu7Lvb+s4Lg5+YxlnnZEkJQ4tMZWl8lMf
XjrOJ8yt2yYhEnVx9oyeqK/jvkyjPJD5mbmy4aHHfl6SZj6jvBiOhfY6UHBIhQEph9c2zrAfx4op
724OOqjvgoP+ccpnfUhf2PiEdQ1Rhyhw2jtlxrvE+3mKG8Irj3M9hV9cdLt3dW8OPHwnhuWOCGo4
tyaSEWFVrwqCYRUTlKuswLeoatgnw4K5TJMVh2mVI/gEGV73TcMoUnhivOl9g0WEdTbbvbHk3Tdk
UuDv2FQif6gG57Eb6AndTln1oVglE3FRQ1XMqTpYvRqCEH7eNCi8xgs1eecmJuYHmbp3g8o4UYyj
80hNEUdOk8iJE9EUu8apAff7VfDRxvaT27bku+eSGUFtDXvRTjkEP8N4NmfTR7KDmMTK8/k8jY3k
BLddYa9mNDtqFM5W+LvjJljFKa1mar2xhlofO9+xHubBh2fKviCKnTdwzTMJLo9NUMcMN9CBAkeF
xQ2pye2zSGqPBKWilx/0HH/oeph75YvWZuoMFg5qEjQ4XT1W0FleBDqoEacbiLRGfK3FGERjN4Yf
a7PsdoFnTgfdJ8Wyn5PJ9ehWiP1pQdrvqAeXvfUiGyKqtPtSrFoi9SIrkgiM5mkoui3zXYgiRnkY
VzUSlSfCpGDVKM1j2+z6CvIkB2D7RVlGcZMKBDpdPEpaMMKXL+0XIZQBWniCNDidJE3SbTWOe9/H
loZwNl1+gXrY6IijNzxZaXVeOAxErC5Oj9aqw4JunB59CYYyUayriIFz8B1Si+4jgPpAbAdfK2oA
z+iGw7xqwPxlVJ9aofVRKrsfbmBB6L1cxWMe/VYe1IwTi6q8qXR6UnzbgzIUCz1YRWjuix5tedGm
JX7QT7t2Fa4tnWg/ISW8alAx7iT4bTQ7fvYpI8fqrutyRGtLYQOgmdlTWPTN0UiYM+Xo52TMmCUH
KiNxahhDDYxhUG3TJ8uNMXnVxahwOaKdrA/OKtZDhEV29Srgy3lKg4RQsB28eJw3aGjqE1gPFKTe
1ieVusYdnr98h1UqWPjOneUjHgT0S6J1ALTvUKxexi5cBfjmRrqzlwGmfNg7GGAvsGgoAYTKrswu
tJ5iRWVHeg6qLeKu5HkoxxlsDrGjnzrUcMgfLaIS961dZh9tvAcprOJsO4QiP5vDtLssVjGljapy
gdUc1egs/VVwKfqeFdQTb3KNxdLGneb+4+DWaXZhBPXwsXeFcdbWwfAUvMg/hYPS4yanjpifaxGg
QRx9ZZbbIVa52tIPecBdU5ZYy6ap8HSH/j4xac+WCjAVOuWEZa3Z9h8YXFIBOtC6GAyvSFDsZmZ7
SJ0R4LJ1EqrUcJCmsckQfz/o1lWQJNOm3CQ4aZwbtcl/QGPv3Wg87z5w4nbj3qszaik5yUTAiIXU
dRppRqqt1SB0OR8GGadbCduE9I4AisxOzNbcMGdTqPBghbLNYLFF08UzDQCf0goKxp9B879DzMXK
MvIInUJS+FYXL914wqDtOxxafRZUyhRHTeJ6gRMJki9XqhjzjrjTV35hNJ/+/Nm/jRwcjCfs1Xgf
4p2PafPrkUPgjX1ryeVzIPv6MgsddUi0lW8XQNdtZrXqKJ1S3Rlx4VZRrgxz/+eP/33ksUZpcwUu
ScCB+5uHYeqL1Jg9kOTFtNJ0h+O+D4AYZpn+GiN0Gz80hPqa7Pwhj2BGm/slz3O338MXo6KbOmKx
I2r+NicLiBnlCbaeLs+VTGL7gFNvZWzdom/nG7kQaLpqFx3jHWu735T3jIW4bsL9MOngf9w3Uxsj
hS2pLeQathUX3iHtUnBwPKhsEzE06NxuKMjqoVQqmOmkdcAwJimtdVSDqfFHty+q6rB0kLe21svU
xmhhHdy8c59fD0Ch+uLkgzmloOrhHeM6Xz9nx2Gz9RGYb7ymy8dD7JCTcw7Rmuvi4L4d0in7HhYD
s5q8WLjJL1OkUJJ0vrMhkHm7NE8y4B6/Sxmka7GE7yyCdSr3iiMekGmLMQRpH6Qtkj6wfoNf3CEA
ttMGbWeGuUcZjnc/F11v96SMWw0Y1RX7huj3XgZeT3h0p71TMvdLeRWi6ZnLDdJIXDT6uaB8KNua
16WfHd6UuJ0tfV5lrTMlEFQGL3jHMO7FT/ZXdjsXzFMXrCJbmO4L8/bXK4cwspRhigTEdokNOToF
gcvPJdrucWdoFvbnCnV3uZ2M1C0uE5gRhE9LiN5XiSas6Jzop0Qcy7KJmWOhgi33jMD6hEihHqKW
6JBMNvk6DQIJQM+KNt/+KETsdZuwK70GFCwv3H1L3UyUaUWrQS3dBgcjkJXkF1bGDzqm/A4KOFhr
1jIzQWMdGJ8bCDHT7dSn3odwdqAIoohp5Dur441roPCgz2GHjuMDWVn86a3px8JgovIZ6qAcS+f0
ysgCWhs1ZEscZdRMcldDpnIu+26goULRY+vzJfQSWDFmzZ9dmrZr0P8+O4Q1I1ooQMJtjmyiRX5u
ehrWAvw4YZDT4dr9ti0Uoxts7vlRew5k1m782sTQBLelPPjceFWxnEBd8k8A/Kb+OXZnYP6fWOWg
4Gfizzbiri+Dybb05hVOJ2j7bhEj/yVAZK2gk6iAH3qqzKo587IOPMCUWJgP7kB+k0Fi9DuL6MXM
6b9eRa6Am4zbtiAaEkI11j+vF9GSzkLXOQKOJc16ufcSy6WIXKAhQatYRzrcZt89kXWbfsoMOUDq
Srt1Z7US+6tIBVqYshGZiwOBiU7aLsEq95Uzqec65xCElQYHDoVk3O5wNHQPQhVY+rY0u9mmFotR
jUR3xsZOuACVhz/vYS82XL9+OSbseOkEK38D2jm2LK+/nIAzY8be8I3OpL0EaanLCPscrh6EILyk
i1TxJiP76Qz6dPoZS0ngRN+HS7XDjiR2dlNYD9ZGml54rUFGt6PO83t7nslnraAZ3YdK5+eeqtlT
zFjUecT0BpIcMQbWZTaTJQYkDGweQN2A4YGLXAOWJ/odrmHdnRvTDL0jB3nj3eVjcutAVfAILuPP
AtrC629cGtKHFIoKzlnnag5TD3oI2a/YGayEGspj0I573jF5WY4Jan4hwV2pyWlrhtZJ592fH8Gb
4f56QfjwoXbFi8pCNfI2zbhy3YxzRq8bKcf5SaJZu8/zsPYhbJMTjVOmpx9GKKJMcmHiZ7tJ6CC+
CFEXZ6BNA1LJiUF1vrESEf6oYUcOu7wyvSvfKRxrr5qi+tFlglHlymG9VGPdlvdwRGf6q3XAyUbT
PNlNLz4I0mExrDBN0LuXvzVG0QDWmwjzI52M2bhNDGJC931s8IpISJ0bc+xp30QvCwfje7TsW11Z
fRNNjLHJ8F6cLCNadu5X6U0NWldSlKf8ysnVUcUuMuBlIvll5csE0q5cJzlCjG2PWB6h22bsTyMp
YoXNZEBHy5iTmNidk5et3NZ+FbqnWufrqB1nhAtdNtZDH2oQYSHpfRCEdTCkxyq8xPEQS7jatspw
5wwV5asokX6j9/cgfGlLMW56ebD/X4tmViOx//VvOs5vTKH78XP55XP37ZVoZv2Rn1Qhx/lLoMGy
19hZMkE54v9NFbLMv1zSLcH2sN5EMuBTyPyLKRSYfyEZoJSlnPYouVYjt38xhXy4R8Tm2tCFVpIR
P/hPmEKvq3Z8f7Hf9KEwYe62pia9GC39UisZUH8WqEDWTvv9hNlloBdEs8gPN3Im5u7Catsk2IN5
odiWmVkOF8ZYWf7jLzfs78g+fNNfSrafl4H8B9M6F+0yHj2vt6faExYvcMVlYMaDjn6e3fAkg3Bh
RJVN8TMDKtTiOb5An1Tr2fAWuxCaQ+6hGD2qpo2v8RPnOIoTbl3kpkl/5uG3Azar2zHnB906+WeF
8GpUDsMLU2JOap/n+GKH9Muty/MlRPYigRdx8kKQUutDFvvDlfTM5hwzU0G5Hqd3/TDgLKRyj8Mb
y668da3zZETr0+Vx62/8NGZ8987thEf26naul8a1wb0lchPL3zflgzK5dZYB8ikmqzr3tTdvQp3k
u5n+d98Pyy3ee+D31MTbxbCsY7YwMy0tRVX/5yt53ZD+vEeAdphh4lUlOG5fP9eCybW22hfebGhg
7VHF9XcNgHUjWmOioA4ytOkLtkh4H71nU/f2nXq5CT61C72oaf5mo9/FGZ1a7PN8PGcxmQbNibvJ
8GXdF2MwY3wDJYb5bgtJ4c9f+s1h+/Ktccm0BAXrapq4au5+LeP7VUA9BYC7EC2cXWXAV9gYgR3g
npL7OSde1Z3MOpg23aTcuwlazEYzOLv1izh81ytv/bD/qnXWiyEOhlQs1Jmc5Nj2vb4Ybwk6sRBt
srMbY8A41Tdy6PqWwykmqV/tbTIwYznrchsR/+LN5ecG3o4TeU2bQI/8f/vif7LM2bXoamBOwmrh
wrw3yxzssV7iog93QesClTJ4afeMw+NLMHzkyJNXxk8ZLV2UTE15lWEI8DDij/UBjvK+ZJLVbuxR
N0+dOxsXc56JrQ7xpGmJg3lnQ/r9vX3ZF0lhogD28H5/fdPwRRK46E44tOhUOTj1+yJqPdAcTNQu
bYRgV65y3Xu0tcnxnXv029qFML/GuXCfQDEs7w0IINsFsQRdyj5Y8A+D5qvTSDL1YghlNOZTVvX2
o6XK5UcRpvNxlkF6zjwl2xcBPKM/X8sLw/LVu8MVrKAK7xAGUtTLr2+DypPcnHWyzvxxbIfPMXss
Vcm2djHAwrqrERHqM5sd+nrR+NCdQqTZasM4CV8fAO7lFqdIJzvHO88aH4k33Mo6Edi6IfJpcKNS
oGqOqa0LHKOQk0m7mocDIz+qF9cvyzAq9IxT2J+/1RtuNSvChVRKeMiqjWaXfFt65iUgVmYV2AGK
YTiOalJHq6YFmIAutmMrnT0lpJab2s6/zrjQHQNrHt/bo18LtH9ehA/Dm384mfjD61vLlky0mZzV
3vaaedn0Q4tn0Gjm1mU4+A/1irT/+Wv/zcPkcMU+wIZX61E2vPlER3VzY+lQ7WdXT08mPcAe3xn3
g22WdbBtqVCjpm/mi3aRzUXIXP8McAbapD34txSr33DKYlS0eO3qOJp/bMiW3zFzOU8tDeWUAOvq
KAgpYXSD6bQbZbDfNp5j+F///D3eAH3rneN7YANAVcVG8pv9IUHSrg6KeNwPPZkN2841h50nVY/v
VNKekxAtjnHI9DAzkubYLIne9pX076e+udVu1+zDFLtE/LW8O5djbycyMa3ix+A6LhijNuyg75wH
9npnXy8jAFf2vHXv82iq3y6jkDxKYj4nmKld9sOx4QECI6troUt9u5otHUEYwpMSdnXnG9NXeoPw
YhVebPuk9bIdHD7jgqQ2pOqBN1zbEvR9MJyKCJF40Y8LpCnYEPV8DYv4wU+MAjPb+NJwcqBomCrM
zoxxvJqtpXinBvr9JV6XkcUWwTlr80Bev8T2gCNKXlvjPlamvugLQ2GaNcprKjl9ih03f+cd/v3z
QnOt48CAHA8/3DfnB+JSR+SxmPf02vUnZzC+UXRkgDXd9MVMsuGfuSisrxrFaBCuXpuC+JYXwfkv
JR60K8y7C4XyBGn0Ax5wxXdjmf1zZL7rmL0V72y4bxDglw8EkgC/9+DQYJb85oYCRdVBYiZ633RS
RBCJmF22srrHdYYwWT36V0B/7n2r0JC6k48qWKlaQI6RpnWj/CH54Awurh/D7L1zLr1tFLgVFHLg
b0TH05C/RaTgfYZGn8XzPiyd4hDr0PpIeCvKlNJTV/MQhLuK2Jvvw4DnhGPX77mf/N3Hk6FMJcfq
Z+2/2bxkWyF766XeE1c4P5hGYz0ziDgYLlFBEORI1p2N4Rtq/OYM137/nS//W8Dv+u15G/j32nJR
vbx+0YNgqB1sWaZ9L6lZNhAKxIfObdqobDUiiXzpP4QjDlsDCQpZSnvemf547WgBVQ2yLKwY1TAQ
9/ISCx5mjQ9/3hN/uzuCDhLnsFVbQqP51g7XK1U2Yczj7D1KgWMHf/NaJhLLILttP03C+RpMVXvH
6MPZ12Vv3v/503+vd/HT5h/OVNOkVX1b72Y90kCHseI+zzrbuDOkkg8TwOJ0lfesKrwSJChEMnsN
ATMMR3MAW9kdLSsFpJ/zfvjHpT8XtGaZ45LjOXyrN+VbgnuxWRW1yz6BCS7zbmyqY1NiXcW48MlH
M62M+l92If8hZsva5UNZIxT8tuA9EW8GI4h0YxTMlrsvkp54tjwcrR+DQJKiK88/uONUffVBnmE/
5fydNOzmvcJmfQtfnTOC74onMLJNl9L1bUzhnE6enY4evEy84zAFRLiQgxtPWX3CBrg966SZVyek
gjDYC/6Ti9QY5XTj4HHRkwHd1uvLG1fyHazvje/6y50JESSF9ETrY3kbGsjUHQKZrYhmwqeQ9AVc
b0QU+pAJId+PS7ojyxK+AE6MS72tpVc5+FT1kN7GbPBOmLAhCyeMKNDHkAljuCdHne7BGQ0T3umS
ivssm3LIIpla4kM/2UjWiaecp/fu7/oEX99faNpgHwFbS4DifO0afj0OJOFdDdzUvSr6PMYRMdA4
peYtkEM6pgyW4zohhiF1ery04pAAHClr34wga8D40HhQDAdm1/21BTkdgTLusc3W0bp9zybp9/2A
WEgHg2h2LcRRb/t/X3rDatzo7w3An21RanEalPnI7D68tDNdHoPW0l8Esdjas7P9n7eD3w5pChwK
NKw3cGiht14v7pe75HZpGhdZ5u/DyTHu8IIfbzyyoC8Ki+bB7OL2Hdull/Lp9WNZIe01jVTYeJH4
b1Y7AEPvWSn85NSvMXc1nPlQ0vMSoOuaF8wnXbmLXTEdOVPR9iehuStmAsjtko3IN4bqSi5+sUUk
0587/5ezM1mSE9m26BdhRt9MA4gu+1SqnWBSSYUDTuuAg3/9W3FHt1LXSmavRrKqMkUEjfvxc/Ze
uyXtqt2r0co74jUxPZj4i4gG/6B3RX0FaeJPnfnbee7dt2er9+mQUGcE/Ih/Xi6B98uylwpUNE/4
ozclyZvTeequL53yU7tx5pVQHEFS4/a+B19YANbf5wwmNNRE2I4olsKm7P5Qszq3Z/mfX8tj0+Of
G2uLrvPtLv/XXZxomZB06JkjfjGpMqTHGN9HEKsfq9Av+s+bL+z+oncmqqkPxLjPIU2E97PxousM
ER0plmWV1QEj0gTe2i2LI5FGu77TY4IM2pswHt8PkG7+P18c2+V/orlBEb1PJ+BJcLtwtXY6/BsE
wBFzYpc3S5g8d1FYfO3mcUbT60hSUmtviZ0cI7H+tqgODS1btYdxxlqRpFcKLu0Br190XooNUdlm
3ypu5SzBzYto2X/64r+v3rdkU1I/IxYXwO7v9g89zETHOo4hUtL2u0PpOfN3QqjhlXnlS+cgVSdz
2/rmT0BLSleot7iXdartrXusZ17sf3+Lb23p9w/A7WiKxxUbpkcH6Z8PwOytnDqo+Y9hRDpbWXjr
YXG36tqHgXooVAhvRonoGvc6ufbWvD1Kh2BM/nCJ3L38A/D/9wIsYH7F24HogCsUvN/Rd9mju2IM
z9S+P0k83k3KKFS/oiEubm0I984rm+kIfo7so3BaPm7NJrPFV2tuYDuQjU5wH+NhCD5qlX8o2//H
CsQJKGakBfUtYRF6twK5XVdGk42+GeEbkque9vUhCYkIeba2ScBi8UBCfrZ2az4FrqXtY2zt3vYN
OSkFkGxbqz+KLeqdB/pn9JKLIByI2i4ANcHiM6K9GrfzQFlF48xEKShEf5SmosysOLX86VL/jxuP
/ORWTdIcYQF492PiQUPcaVZ8fV0Cu1W4RAyXYXzc6tIqDlOgzAOetfai1/LN4po8o7IKz15SqBNu
3T8FsLq/b7psZDbBOEhOSG1532YPuXti4WRwFGFrLoCzu8du5m5kTmCbgz97Tj7vnko7pEF5AcCD
jpKyn+N2645iXG3cJ3qEg8dawcmkTIB2CW+yUWkHMjVVi5YDNZv1FgWrC7hP1N9GdwSTUc8/0BPX
X2UbhZ/+8G79vuZzhHX5NaT1kdT3/jgx1WSON1OYHF1esCfhNN5DCMzpmHSy+b5GTN3LBmmla1cI
q+0i+VWV+gc3YsiM2sXrbDfun2qb//WVOGAFrHC3ztj7HkVNIBDZzqY4ljSK7qdQDfcVz+uBtrLJ
3NXZT6GUy5eEXemRdWHPNoq4A7ifED/bFD4ZG3X5v1+m39omdKxJ96DzaCMz4gb9cwVaYfFsthPh
3NyD8PNetxWwZsK9qenXXFi99dFXf04t+/15o+XLs8Zc7EZsCm6vx39tfIBt4KHgUePhKcHFoyM5
ow+ITrVq0Q+Jtr1DMNF/qaa6vhuUHf6tveY7PCBTH0IUKKcmnqcHSyZNd3C97i5wVfhoIe88NIQz
ApBKEnXq29WBiGHJi4FD/tavbv3GRnMPGHyK/nAVnf80Df57K/e5rbcXGUVHTGz3+657IwknYUu0
saiNU5J6myEgZWZs8FYn7r5lsGkhuc1MJMqMRXhoMm9xk8vWzgqXxs6R84AHdjQHg35j+NQBtCkz
t6vx3WMYt93H3fYsfbAxZk/fNkdu+co44mQYfKt0hZFUZk0XvhEUvX8piF9i9NI1n/rN7pn1izUd
sfx2ZIc585AviaR6r8mtxlrNawIAmPp4oXbz9XOzOA39ZxHBHwuFv30LOtILDsD4HbqaTSGvnlKl
ztd+daAktU2bxiEI7cx3NivJuinABDmGvpSXwrf1I1Ioa0p3kCEvXDqMsHU9Nb8mhD81utINMz5a
iHK9W6lyirO7whrKWndWih9oLc2FCqF5oZEz/Q3zWyeHnR+XtXo3MmM8oON0dCQknl6Nj75Y61vy
p+q9FJA67qeFILr1MEbBSF7HZknOCt5u3S3FPH4pCh9sFnBrOODG0hic+8JOunQBqfxI0jv0oQIZ
9HRWwbheELyBWPdi9AumABmW2+vkPQEqsuyr0zNjyxsjRZiJMh5BAY6tXZw0Ci3n5DVKvnLxWA4n
4hcMaUmlnfI23kBzfRj9bJG/Ibb/9/f6twY8DyTL+Q2hwpwSbfK7LtcwhhNy+8DJW6dyrrXddEcr
mnhfnJGwcwMb8bBvcjg6bOJXv/eaC+dH5/KHb3ErrP/xWrCk3Jptt8E3x2b/Xb1l+5Mh2shANayH
+SKborx2dWDnMq4ey0V3F68MP0DaqeimlvBTtwk1bZSAva1xNZTzHtIHqtSvf/9a709P/Gy+FTUO
SmZmE/a709MwsvqPpsQwtbf6l2w28EFLND2vSym/BDhij//+eb/VLqxwnNTYYF2gqnzq7TL913o3
NKSLhNMa5XGyJfdgMJvrZAv5lfAAN62CkXej9LtHnHLlRZkWpoiNO5ZjloNbJGwc5H5rLcyncJ/a
1yBx6w9BOyiNmTV8gD7HGjHiSD0kK9Zp31aO/aenyQ9+v5McNsP/SIrYKtgz//kTEn8LBvRbRY4r
x4R570dTfBnlGErM4fMCuXgX4lqQOaROtvTMh5HnrwR5Z2ycPYGjHwiRUfrU6M30mbNyqIXmWfVf
yZfUsNQiYKCia3BxY3T5XuI5rNO1qxry3+Kp68nWHuZPU4duvICqfCoiHYjrqBTAsqrpxfYiWgSE
cBcWpDdmiLovIjSahW9WJMDQvENLVMKuJzZBl7PKe5iOMl/hPJhLGctufk5gZJEe0cbB9Xa+TjLX
npwg76ayXy+YcNsfw1BXwxHIUmPygpPED9REnTxvqvaaLEwmCkeJZ0Ydwsox/rU2hQtPPp72e9PQ
GsNxwP2iaTf9ZIGQ8xtNmOkH+Z0hd3IpBccpQaTHtYOMgGx3ZayXgWQLHmXsgd2M7QpRBjF4+rtv
76179LeaCNmevp8+LeFtwITSpSsvzObQ9IeMbf1cEruoiH1J5HIYEMNW2HRMMBxWWcX67AyV7K6R
TPz9AU/UguVNm+GkbV08uC5L+24P5nat3deiTyiIdiKOGlAI0v+LBSh+DoIEXd0M3iPzNoCPzBtr
F9dl653pi40ffG/urHPRA4ZJvTpoAnzJUj1pq71B84IG2uOS2H6dicZ2v8aVlTyrGo5BKkhesXO2
omRiGVbmrcOaiq1fBvIZJSSoO6tZ1wfsUfOUVkBO0l6HnbqFNgX1oegj9Oaoy0Ny0vAyukf+K8yz
QNAYPhCiY+SHaCImhDo/EtcNR+Epcqay+1DhWW5zs0F2fHMjtFvPUdR362kEbDeREiGsn03N2fVS
Yn0Z890oP8zDohs/WiV45GMydp2V9q07KcxMs8RRsvp0yeaqmu5gw+19Lnc/jDjPNwKBRK8S8oCq
MNHjs7dW5Ep51Q5Doqa7dI8ktrGzqGhINQnsejm1HPRJe5v8eD4Nda3XezTrDv+xaZaJrh70vyOS
tbg+9maQrx3b7Jp5XbVnAakJ3TM2kfCG318sCa7PcWHf2zy6rl6i8qEjbqnOC7NVr/jnKjzsS1xs
967yzPDBMkOoD5J3U1/Av3rOwTV6t04bBhLCHOMFrp6/NTdYwk4Ub84LTsbA7A2bPBm3keKEX3LN
NA399lcTDKTJ2toW/rUd1pBhCv//eCZC4GbQqqzFS91qhK8BKTnwc8ydzZJqGrLmiUcPb3aLyI/4
DiGnY0kKFvkzECruHQXA4gwkc2RR59TCIU8n34AVqTBtsYBngkyte26kYs7eLNsFF44VHIq4Sj7g
BXWiZxaUdc8Qnm4lzJzbKEYzBX2TmlgXCRJOZWW5RA3oV/bNh8EB0HbwS0rZo+NPhcnMDrsSQaOv
fVy8apBwWqUDp93fkw8QAn3n2rV78IHwS/0zmJae5a1HRJhCv/LU0dWyFecWO1EDgdP31AH+7/TV
d8m9TAciBkYIJoPTYaAFaHFgOwXPMtuJg0XYrZcl1/i3PzVExP3Ske198pupG/HhBwDtIN6Wwd0o
4e4ellbHQV7uHWyDZgEFlGJEBs/kRW39o+htPeeGzJ9PAAvxliLeAC7XbESrZWtp+fFJQmMTuSPL
GTMaT8ycLuQUzC+R4IceEbtQMW4uqL+8jrbtDr6G/KuGptjmc9IHNVKHwPgvNqDjq8ZOgy7KN45m
2jap8EH4tcCh1aDicZeKdeIWx9DDA3SmOR+DkLhfVUZgdOXCq04nWydZuc7kZwUynl/scZk/GjXh
91NrM9cPCTntCGzpF5Cg5in/b65u0N21HLDcXFEkfbJ2nLUpWidzr7VSvzxvUrSbzRrL3Ivm2b4Q
S0qctSGpIHxFC2sVGQYh7Z62jVf/tFERr3ktt/LjMg24BWOmdt4FXuR2sepaLpdmGXtAn4ntALuZ
2/1hq8A78lAGYYOj1NHrocRz2wD3mSnSYluRMwWx3uSkI97MoavAQUAPaSYFjdR3EM0BCfRNY43l
uZptFyNvucR25ncxD7BQpX/1cBN0V4vqNA2SFhbs3JlhPu0oYTXGEtt9a1AnVx/IAGErX6ROpivW
KjOjkm1mKrZ5eRtgv94xfi5f9oZ3FDh17Tw3og2/rHPUb6fGtvflYe/V9iHyFJYg1eIXf4JZoUPy
aiK3PjTKZ4kVvgmtlN8CTEaOlY4yXI+C2u8G10nNaKPMqAmWuoowajV7dOV+Fstyi8ACYejd8RwQ
AdgHcn7Va1SYlDwbHR9Q4cmJRX9zotzZvAFsiDNv/ZEgm+SXqGOuS+yOtCjd2B4UXkDYkgQDOvwt
wdwPl20NtjuzrnrJ4tvqdZhMyS44UxHAXN4nD4lwW9F8SxZ637tGUpc1etzLYw02pD/O/CtcsKsP
CSSZauc6ud2IS0IL+WkfiAO70/S998sURxKYpdvqFqcI/rpqltQ6sfS74FKEBvWHtUgIIlBQ5kPE
ZX1sEBfGadR6cFhBws13e0S8HHUgnI3MSAMTYgKIcQf2wjD6hGu13UPAZjZr5LQcB0CvNMg2GsxX
wobYCDsmIVQFFQ0vT5nwFdnRvKZhAKPorZVC248tYzNxt5RL+APtWjIw8nZncSC8pAPvPJZTi8x5
nL+L2cddHCwen8Yp33zFVB8N+bomcKfj3pBzDzhCzannGQk5aRv313oPzZyTnbH9XLbI/h458qXk
beF7jZAFUlYXGkwLIa0nkIvNcrB723spdoMZ4tblRtLHBMp5sGo7gEleNtaD21n0y6MEpz2fkdjt
GQJzS5yc3wOCqvDYZ+24Qhku9ji+zhHMhHPdSa6N7bTlx4ru64H+ZrOcta9E+aBKiNg8Ke3Wps7Q
k6JUz6haLvRktksPGHZ+NVs3WIfIjP6vCIeMc6Tms+wXY01Rn/K+hwX+CzG/kNkx7zl0a55USgqq
o84IymGlijrhpG7KPhXjTAKWGWATI1NtO+T4jrOeO0x165FVI1T5JFcMKFGC8z6NVlpy50LvMeL3
xfNfRjxS04HvDwQ/0OOSjizk2J21vnGpBn/IigA/3oXsHuBtGPAsBoIxKO9lis38ncan/dCTk4ZG
naElrszYqP65bMOlOCFpF4w1Ha+BaRs4GEW8oYKeQ/2THCvQaEAAZTXTgFBKBKdi8MM2txiL1hd+
IDm6/VK7FwRohXkY9a7Fkx+vwYSsz7HsU7O7zt80nTx93QZpW8CsBitfpd+6eTRvDChbBdIYN+lM
kixMvJZ3tPK+N5w6CEGy0BBk8ybN9KitncqyH/xyPOPNm8giHp2oz3jZ+yjvQQm05ZJ6ewtyRoRC
fi/xN32USdzpzA2XkChGn5xlclEVazpzNFUeQmuLvoJ5LePnYejq6YjVi3UItIdYz9W4hOUXm1EZ
+Z66E0/z0rrjHSs4fZhIuNujjtukuXraH1C3MSI0KbkBuj42pnSCQ1KaRd/XPi/qvWdoczzpwa/k
pWrh5uQuk4ZnMY5UGGKYSAWCStYz1wb+qu9FApb4bqxIrEIOjb7p1KsFxA9MZCsjyIA1tfK89pVH
HkVLhSQWzRUeNw5h1ej3R6fHa+m4HDSzNdjDKPejAQKsU3CIYA+GtFpqey3ovnjx95lQziAvdhuE
WiFxR9RxO1yKzhnLTNa00M+23QSvoze6/Vn4CMZyDiyFcxaAjboD45XS3CJtPEhlMyBBvIhho9O9
rc0Pu2qwVehKlFf0poTmbEPNJbRGtmzdLjGBoSicRtBKnWXlFSPgHK9WRb0zl+Ov0r8xCDZpae8R
MpQHmsi0PzwyqsN800OMUGru4WR3Vjv+2ibqt0tf3SBiATRADvrjtpLu1ffVkFtWUbbkgGF2O8CB
BusTR1Fw8NWo/HRtCgjAbTeb5dqYmy42aP3p7fY2kC7dYo9Ja10On5hXjh8cnugqC8xQk69eb9pj
bY43G8QOR7GDHVe1OjQOfBIod958mvutIp9GoAzUjlP+rZuJzLtxGRuShzzPu84yasPc9oehulp1
ovGE4y3yMz9GAYKpcnUzkHcdirXZWp5LjU/1iPWk++7UqiFhtSID/o61d37RHCXCnJSM4OfYaccq
ifv07A8kubR31Vx2Z/rcHUlW+IoZQHo2qVqBIQVvo/I+tHLajmVf6/gtmdH6ZbEZmFcom6NCTkdf
9X+H2646WIgOFM3KGoBnwCY2b2u5DOuFiVJx3w7hFKa16xCOK5DBqqPjjJxnp7KScR7WS7QCRTJR
faxKngcw1p34vkTDGKSxM01JBp5aIRd1+dFtFAPjKWLX/1ktVgWou13DGzZv+0DfTrxOY2//xVPR
EG1KhdQdMPgM5kIpP4vHciDaKJsCgsqUI9TZ3yPpgWOxbiFmu+j3zI+02l4Kags7c12itMCDCnyZ
gTM67gnLAxC8hgIuuhe4zeL7qBv5Ov2u1iStoMAk2RQxE0lDVxOKRO5apJ68FmhQynZQr1QeuxNk
G227Vx9N14Zz28SsE9VYwIdLlFu0z1RBzX3nx9ZyL4hWOyfUce4DjuBooXqGafMMUXt2AWNZ8Arc
ytWvo13RMPD8Uu2nnq0l+siUp5tyINsNxozSSubcK7fRexqaPTht9QIixAa2Wp15Y5KvHjrQHJhz
wiZA0WIuidtAXO3h8ofpCPq0/CgwyB5uxNeBErONrgJIJ0lyY1/6KdRuu8B37zr91RdTFQE3NAnL
E4O8M/luJqYtTBfIg+bkP6qehNy0rlAmpX3tGX30VSKIwhL2dz1HsZUuVDpXlEe2Bo3aSwiWTLLv
sVEGBIwRa7GTVOzK8DWBpZ1DONOoVQaXVT+IBjXfBTZkjJMZvBAopTdZuS8cfVdAxYKx2y8OONNO
3rq+qCjDCO/LqqPUlITKQ06A7sx22MRA2SStZ5hj9T42l2FvEonLLbFpkycdxNe+KooXYqmt+Hhj
kV8mHU1zVhfF+k0Y+gvHkYH/DtcDYu2T6GECvSXjYiWPRLlBS6VVHdFrR3/NLhnrr1PSsVlRY1E1
QJCNsk4sJeeaUq7gz4eoIKrBomC+THVXuJdo98GEWzv+2sPoKDGeN3NbMi3Max3VB+flS9ws2JEP
YavsTxtH2T2fNZVPvpIXYY4DZDt9UENTfCcAkWVwazlOMXJAeJ9ZcVFDm4Syemb07MIVMNCrcK/Q
Nbuzgsqzn7jI0Q8B7bhIw6KoCaIeh43grw3DR9Ya4/zVgidCvGfvZn0phqISmIchY51rWQWnCBhZ
fTGbvp0R1Syvtd81zsFhbkJAp3G2L5VOyBDYMPixDRIyWqaJ4GFNB0ckqYaRJrIFQoqXVZE/fTah
qMgi9fjJh02NLA19MHB2XRDWiuOERo6tKdiW+XFe8H+n6GpAfLi9VT1spIBAWopFPF6iidPwUyft
5tPWN/V3b21IPXHHWpRnl5ScNcWIHI6XVVUg84XS4gujKcgyXrjy8Um8v5lOlswVOHRvVw46CwM8
mBB5t/Wel9GoEleSOsm6rxYCg9JuHAeIbSU4hRvVsX7AqVPcAVCKhnu7nTi3F+M6+NeAfePrzMC0
OuAE938kNPzKvK3J2H3wPZoiR3eoyh30Aid8aFmNoVlHd3K7Axzrm5eBBMvlGOH6dVNFQx7MWVRP
dzyYmvXYCtfoq6em9ouzCwaSHa+o/1RZtQnSYt4XfXHKvn8gLruNP01YpRF6hGK6yq4ZoG9SycJh
XhWtwDAsV+iCaEQhFRLTcMO19PLXGoUR1ig/rv/mXN93p2FoTPEYbDsj2K7X3o+122yAC4ETPxJn
QduXr+bGJ8iLfJ+qhPEPkTGwXlAA+tOJzhHph1FcULRtUtsPjrHjnSygkjrciyzvBfpJRBapLpNf
aOHgOpS6re3zDVepTusayWcxBMAPNxrGkoOhXqh3zZJwfOrWu6k1Lu2uSAj2sz0pSAt19hEmFL8I
+lN/45EWI0P1A5Nv1eM9jdpfCG3MJZaL84PeIDIWWcRY0LAhw000QOpqqB1fIGI3LqcmkJrPMBTc
r/W0hSIL0TMSOrUoEm6Xop2JHsErYqi1LKWuwlZ+lQ2h+ptWt45eiDnYoJXG2ppePTanMJ+Qh3TH
yUTxxhpZeDKjJ5H4V3sxsAgodWNYgFbcigevI2oh03IqrcyqOOEcuNf6EhTsX5Aa4gF9+Wyo3jYO
6x/UTj/jGs/j1l4HMdoPAIKrDxqsE2VAvNccd/obb8dY7mkC1gvftIqpMPdAWvQOh3UrMr9sOEVy
qhHP5RC17mEgE3c60MaIHginrsYr4+kQUJlnd/pxSKZoerSjPQgOJEmsHGkATs/fSXyFrbDHejr1
AqW4HGzrWxv6DVxOBAYnKsRupiMyDA9oU/fkUiBLrakYLOIj4fvJPlMSRBav/rz6t55FFKc090xw
GpFbR08g9nDhzKYnu6ONtj38TA9zIELHA5cGqKYdxzO/uB6A3cSuygt8Vut1lFaAq7rwbHOdXWep
zpVswuQS1SvJ6yUh7LQgKhVb95Vap+YYaE24RcGKZu5WKNS/vCFYqbRxqo5UEu3inqy9d4mahjgg
3adhFPaFuhLU7Qwj/UlTNTln3boRAnYnoQZPaH2qb6NCOfOopafldSNO9wvpWtEP1MCuSEU3C/tE
OIrzVnhT+bJCcSfDcbIVR4apqfc7TJ5zd1KlF6TTxJ5+GO0B8dY+EmCVQrdd9vuAau+zsUP2Jl16
tZupoI+ZLoeGX8iy5jeZT9/sKwzC+HPUbTeJfEEHKms5EELNc9SeN1TDP/qmFT/sfim/FVAX93Ns
ESOcWmFb/aTFt1x8vTjREaIBETV9MprmIJJ6+YBdCBQHBV9YpZo7Q8tXuECymAZBwS1KW6X+GEwX
t3aiz2Njm59NNc3TRUEW1Wg9sNofeZ+H8FRWdMgzZ5297Tw2jY7u+uTW/aQxrMUDSMW1zwW/Kj51
62T/osnqF1+ise7Db8xu9+Ke06PfklvlLM6x6SCjvQ5okjwOetG2/iI0JwG7XJWJlznaR7ha8yR6
z2Y0BP80JJSsGcWc8o+EMssH1azM/xgPN9/7RCA3CnbRZUTmRQSD65h4X+NNHlT6wDlxMfiY0Sk4
4ruEGFNvDgkGhbrYFchpbo58FFGo+6NhJv1t3XBWPOMUgilnRWsT3VFKLlnInpNPQOVIG6PPpoOD
RzpdeA7E2v4cXBWIzPLJQf+59/OCwEe3O4iKqVztFLkU5/qdsJvmQBugSR4EjauXomvCgRkZeo80
YQzyGbhbtd8Tlb4kZ4JYqowtih2BwC/2rpYH9pMiQHzIbez256SGNHOtlpnxvlfdUJ2l9Bc3w2Jv
y7+3wNRNCo6lHY4kM4fmriaVUpiU/rhfIFaa9LnqGZZlGtn7T07T9Z7tjmsRNLtznhosgoSzCrWi
/eGWGFA9Gkx+NS9xMpyrCgrKfTd5SJa2kYY9Aa5Nn6StbO0BJNis3lQHxv/QguAjWkAMcZz3QFmS
rK6IwEkXsQEG3MBWIHiMvXY5WbD31oNTrBpXLGrpKLfb0btaLfj6tIIDQYIYw/ksgG5E8HYLXTS1
UU1GWd0z/oa1yNv1RU+G1LegLb3iI/O3/gm1yBwcxDLNzd2yDsTOtui5q5MkQ+wJ21hYHEwZuoTz
zuW05PwLInVxDf8VY2VK4Jpt/rkh1OuzJqbuBvYyDZHA1lYUHLtcFjV6y2QqAEtrXkvBzBn+QuFd
LKlh9GMc9YgYU175WM3tVB/XXc365DMSISylcLqEzQCvHS9YTHeO+PVBXYp1g3As/Z1GpwobdC56
qRakv/4ehhm9Q6tmTIQkPuuZAy+ZCSd6c6uzAXsk3bbipDG1/QtuR4ekK8us0ffNCdXbyNL3ZXJg
x+Q4CEdy0avZexAumUewQTfzaRdj7FzRA4uGkcLq1ShhPdvKvSES6hIvg2izGcyZcw4IEPqLNgPX
ahDEL2ZcXWBj0q0GfWpbGZ+UYDKXQviTyWlGx8xxqq9KABqq2D6pNur/KlSgmacytIyAWUbFWaMv
JvyKQx6JC3E0QbLUsX8Hx88wibXolx2ggZN1PETQfE687QsU3mDAZ6fWIPzFSWjcbhkDfcCJQ+r4
igELCUnR18zbQK/29KTrEinM5ix1zlQpvrVFXedJDjzyKepNFsoqFIgMbgegB1ht0MgH7ZSCEnXY
j0IWpHZt/C8vbUu4Ywr5rxEX3Utxb0dw1e+DKpl+bWDExsO6SkteqdwkbQvs+MeGlXg5Eu8R1+d2
pX9DZ40xaiaM1t2TiGx0Sj2/MzwRnBn6x1gyA2SGUE33jA/pE3Z74f5dl43H94luXHs5eUV1BBaD
fMHzWxCU1cI0/WB59K/TifA6O4Pj7MG1JJlnPAC19jhTQS3Ix2XjirdbUFzVNthlrsbQ/lZ16wDw
dtfb+geX0v+QcuBaJkYCjAJiR+gR/9RBlI3Nmc1Zkrwv6CkpeirZvAbL1baqFf9gX/4Ee7MxqXZg
G9P4cI5bD7GdOsy77mFM5oY27nUxJjw3/USIyTqLjwPvLAV8WX51bBnkvuqJGWkLqT7+uxDlveCc
zQaTHV8c/BWSlPCdiEO2uwxXpiWQ02GUS9etLiKKEsY6q3eRSjJE6Yh77xOGd3+QkETvxY8Ygm9K
y8B3mA7z53efzZDKxH7TwycOXPW0BEjUitl3XFjBCaGCITvWhjqc6Xd9UkWsi2wKwz08tZH2vCPm
BhAOlduGcISHzg5Quse09jllI5HTgKxZdiiyqzs2uvJF6Va/1ZGrzaNT1THhFWWtG4r4AQHz5gB9
YZ4RtiRMRbToiN4Z1uko1iIm24vhDwMWhjRBPhVbOzxCMxefIULfPNqjqS6btSIP38dZf6wwZ3sE
0cw/PeRMKQ3d7jMi2OWZQccEyKjeyDcQa4D2RM0R4QNIS8kFEeSz59yksHqhRDHjd1EXYZzZwNT0
ARdD/d1sxu33A8W21X2h6Ywz/IZxJLwt6JufrenQpzu7Zz8v5BIyCUdOt76KklS6k+Mju2KFLvpv
wRbjOFa9tr6hXEFdbpcC+DsIcN3TZJUWDW2vKZxju47j1zqEafEnxf1vuqHbbSdyyb0BIm62xn++
Lz69XrrvEfZOac1H1tj40GBHurhc/tybpZNpcDo/pqT5uoZj9csv2ujYleYBih/j5tZfn3TFd/73
F8H5X09j4DMDx2H0H3v4P7+WoGfi0jrcjohQhkc2M/tTIur55ANnASc6qhPhDswX42QChrYU3qcg
1BC1EO2mxH7DSnd16/1BLvdejMsrwqvBNXJhg9mgRf75pWZ3GBdCd/ejJYfyOiWwbjkpjPVFsCge
NIfOS4Di5k8uhNub9w+RHgAGTByo03DDAmh8JxUMo5nCyWeYpQaa2tWkqDwbf3pES4+cBL8zEzRO
zx+sUVbX0V8/89dAGo2J5CvDyAaB6iTPQWOr3EwNtdK/36r/9e3Ae7DWwhHjhr17gBzE0A1TUOfI
CvsEwVWpQ9W048PgymVN//2zfnNZUu0Rox3i6YIKB7vgnRxaMGQW3lKyaFuz/2NRo1/ivt1VPq82
mPOdWm2sejev/GF/6G5xTrEcIqbThcn//av8/rMjsEXYPVFN2hGYinfPQj0P2reJQyoqPb82HN1p
N1VJksajqX/++2f9vi3ELkJI4sHcm/n4/dJMc3JBXSHM0YsGDuYR8tBDt5JccOgDjliKae+XJebE
v1AM/OGzf9NiotBPblccYSTO/ejd7VVbXDB14pkns/HGCGcAELtrCxZQSZXDxrTEHx4o133/vOOl
p6PtYrnC9WC/f82cRYDYGxwgvEstuYMAjgSLkt3ns9dS03vVsl6WMrRXxH/NCMSczO8TDSyO+ByJ
7EsX+1Qknb30/5F0z8GzbTWNSh2gw//H2Zktt41s6fpVOvY9OjAnENH7XBAESVGSNdiSZd8gXLKM
GUjMw9OfD6rq0ybFQ3bVxY4ob1tKIJG5cuVa/4CIIOkAq4ZOgOEH5IrrIMu48sVmWzd7YGSZcolN
cjyHyJhq9CTwowHzzaI5wrO26cgqqiIu8ECd/+C+Mxfo+0GfJvwX11VoDd8qpwJlmU/EtFxEBYgx
l2pGvRBkOX6tVWf0VIOrUL3tOsX4PoowuaAteeohl8QDviL/A+t9tKDBh+c5be5tV5ZC22Dn3k1P
aqkITMvaUWv2kN+69sf5lf1hQzM1LFEdG0GUcBx47YejAl9SaxPFn63EeOyKyo8kMzOtR3K0wJ9p
mN8a6D7v6onmyWoolgvjgMLnjmb0JbrfOzn59zhrqwZCVsSXhTa6qM8ePkuo6HGp0n7aBpoKvK4E
HXiN+rx+a6HrLG6krefx9cydL/3Ejgi0LQy8RKBtD0xynQq6GCsXVjz+DLHq9jcAXmligCGrtete
otfqTUjcg6urG8K4kjbWJ/or2byxDaeprgadcLbCbU2NdnojkfmLAXCs7LmhbCxHPa5vc0AOYp+a
xLl9oqV6cGPNFNjWzUB9ZzWbA/oIMZU5nT6DgQowF9DFzmbgjnUD+L55sZCSmb6Fc6Imd2VdUNAd
m2m+lvi+2NeGWZvGJ70FyIRPg2rfhCy1zDO7CD4ePuZcjIHj2k8CjnewHtzcGu6BtkWjR/kSZkQN
EXZ7YXkchwKb41ZdCBtQ+kmJj6PshCwl9cZRRW+eHhYaA66MV9Q9oZmFqkDRyqjg/nmVpTo9xKfI
UAAEZs7guUHcZdeYqQ9gfiq17i+kAsfhnzisGwIZpkUKAvj8EUEMmqeK+Fo4bWesE9ZtG0qIqSm7
NVyYqhcCCAfpUUhEfAMuCgIjXG3IP8TRuVcidJg3uC9vQa6JagGAaeVdUFbpr9xQ5OQbkCKAciWg
wx46fCGf3c6JnX1HgTC8m3oIKdu0Cy31e+h03LdHC7DRA/W3CL9jYHVe6IZIfqdgkrRvpVJk45cq
iqvMr0iTR1/KBgN1C68oY20NKul+M6GFdBuU1NshsrxPeIkI2KdZDcLe65j9xBfjgCBykA6KHvJj
Vqo9d4jUTrumMbP5SWjAv1dDZRr09RA00XZu6hZbU4HStl7aoy94KztvKIpTRQk1gZBdSFWOxK5o
J8VHpy3/ruehtlU1O7D3mTaBwoWkFWDJh+dyCNEeRRNyf6O5A8JdW7TPya22dMSQqmyiqbPpR4Ud
lp6G0gdPDU37rU3dPfOsKS9fR0Ptiw0YpBofk0hWX9xah5BSVUr3S5a5WMnZHbJXTg0qPjla3/kL
bRq98too1jAsiBO8xNPCqL/K1AqvQq5P+ZXZWf2jUUqbYy0IyuDKEMH40yCyEuJLKPKekXbdF8co
3OFqoHtorOlSNy/LYeWuKhCmkWclA46lpRk56E87mfFLy3Tcfcq4nd4KUJSfjSytxc80dYCjK1Fl
o3ffYaCRwOzGE2QVN1pCE4LFcjNRkExxMxtGeyUcuKU+cJusAoAVdBtT5AX91Xqkrkjzh1sM0J9O
8XQnVlFPS3MMJicDiyuewlINjlFmHP6Kk4Rbmwvr7KlaV3xzRurAK5H3OvUsWwbfOSDncknbIiXZ
liPmoEj7atYuHJNJf4Y8C+NYn1vMnrQ6vhK9Mjs+uD4HHjXtOuJZl0hnl6F2lK+tyGnexqSn75hr
IffICjUHZQUAjr4DwLV2uK44gCJMH1DdWincf8sddQlRXEedDPFcsqZqT41dQMiKRTSuSiOK/2iT
IpFQjQc04DQtznMvrbWS7kU/i9kjZvMZosIygRLj/aavaV+G93oM+J26Dp6Da8UYksZXcmuSnmE3
+WckcKnjasUYXzt9akIfqGzrbU5wraThoeJVNJTBdIefKk3ekrDq3FEjBwgTzsr9WIr6B7d/210q
UxMrIG/+MNPZ0jekUdx1BIxzT5rmmHmTmUtBgzjqkTzqNdfTi5z0aYgCPfST2oj3tpZqqV+0PXA7
JS++uHYyXRXACH6CKamu7NSJaQvrKTLY0kAv5aow+IIImGRgLuHJOHKNx/08ewn+486KTqFxE+uW
yyndFwCBW6uRIHXgx5J8o62w73GLfKYc2+Fm18rxUdUygaZlLrUbIJ1KvZ5aURU3FC7RixSzEMHj
oM+Re530DQZnIFtYpE4969/QrKai1sQQCFcU1JjuAtginDItVMd1TRo7+nY6jjSvUKqr6XkH6b2S
ZdG0m0ZKWwDZEr0F5EWlAwoPPAVM/4KW2bDmGKCRGxKF3AXOIwIs6AsZT4OP6iVGL1gGFg+g9qsX
kyKZWJWzZT3G/WjXnuGE5fW8sOdXKimCsRYp2JFVNaYDLjK4XO4dpzfXBVSAl5yctPAm3CbndSGT
cLzqEyd7oaaljh7VFzPEBy4vcg+CFI4JtYvF3aRTEsBSHm0ZrYi/ZSmEl52bV/E3SIxQaAI3HDDR
ymb5HCbgAhFtEyORj25iwarIWNv8eudpiDHcoCEUJF8x2YGmB8x7zPwZ5M9mRqO+8kWeYrlLKVsN
MMBL4hm0pZ5MD62Z164fZLZ5X8iQFkdhRhiSB7alr/E/X+AhM1hpb+nltOh1u1pM/V43X2VK3u73
+SzklWa288tgR6Qh2KDhuIeal/01A5AP3ATIUrKmhA8rUW/xQ4z6gQZ+Ockp9BAY1jdTQCnU00bX
8hX+j9ITUgDIjVSrerUjixxpxODDWAOaFw9DOhJ+iqgNvuc5vXqvQ6KI8INa+h1wNwuOyZTMTzPK
XvlqNGv9M3kbEtV2jxrAFUphC57dha/kzVZdrseILiLlK13RV6NqKgXOPKrIruk1jc/JSLeUOD6O
0SMuUenPepjxklPLKtrZBQqcBCylw5lxDDTrq0ZfBZH5GpWgPfoLCrxKO+Q4orv2VUsLWPo9eL7S
p9Vpr9WJVg/uBqP8WstI79e1U4BKJ0zRbTbRJETfY3LN+b4q1HCjuACXvHlW43g3taRKK4DcmrpR
pJFzOaULoG+zHprfYIyOvYnMNrLxTtWwZI4avXyD8dYAiMkk8xxVYCKA22S2AyRR+FCY9lON/gLs
yg5m2KzH41LDLqtXhyasSslXNwbPnkYcLXvbCMwvsnGMEbx112v3oz479lNgs/Q8uL8cakg5Udty
+wBJeQsAxjpJgvBRTyDzwADvx21N9tAQyKFqLVZ5CTPSUvoUEhfJ+4y+3ye3AQC0Zmq778aUKkG2
SkOlF5uYKMHPDJqLBl6oZH4tRrih6qirDadphQtPj5NPfB1hX/+kDZObX1G2h/9Fub59TcFpFXAv
qkB9cFR8qkSHsM8aMFKERwBnZ7HCwPpra8V4nEYFYLaNJiLYHpODEBb41nRheLg5zbMsDB9TovIr
2O8kZhIN094ODRwO4LtFvJnisXsWkRq8WtrsjruAT+pHaS5/pFwU500V5+WbCB1AfjU7M/ckbjwK
lIUyx6oFbnFBcEqphQ1DLFTQHpxd8DCsdvZ6iJ2ogw/VeC248tAN1uZ+2Cn4AyVey+WX2zCCXp/0
DLmeJ+R6A3q3yliJTduV9uc2TXKcds2EOJbZRsPP4235JOZpwHEoceebvkzR50QMqLjCitfEUxL5
1m3dFiGo1tKyb2SAlqSnOhAeNsFswpkcYweqnzPqQJ+VpE2Q5pXtND9A5pOIDja1icVsPJqY76b5
RJ/ddhP8SBBS/DnWYeWspljq5jYZU1GzzhuK+rMqwHa2DuvADeVnLU/0EDha1zz1cspmMkbL9HJ9
qRChdx/FXjhJ2uF50o7gziidFXipVWO1YaWwg0KDKx+mBlN/Qzun+oHAFcwDbVR7606hqTx4Tjxp
n2YAdYSeWZPjuii0OLop2qKrV3h5Bt8tbJHfKsKJteqHxCqvi6nX7yHD0eCB/NymNtY6RjGuE1mN
yd6JkfpcpznB+gZdDCkXidNE+pwHsenrg2YGn9j0swNurh99tyVo3Sr04G81ORXWdSdJ5h/MMsTb
SIsQ89w7BR9pvVylgZFETp97hgqybKMntYUTjzpPazdVTXA4Sem8KOEYqQQnIBCrAmEYZxeFaQQD
eIpnhXQDMSDMFUD3FitBu8b9FAXcI9aars2ONw5pNd+llj2WWKkFneOTVWNRRoIe4BMalR28f6Qf
tHWig27wwUviy9uPGYliqEJWecE+GPhH1peVxrGlKMa60c32FklpJd/j9BH/mNVOpwzcVfFrYPOt
Pdg1XXtTasBkr6vcyOw7JI/s/ldjBX3vp8D4+6simc0HJYlNa0tG1RD1QbiN3WoC+5H7pDbuNy0y
i90Yxaqz4reYcJwaRG/u4yZyaEH0eqH62InyrxNFgd1mWkkb3sRm6CaPmT1gpWoTvfqrwcnC6IuA
jLnQIaUR+nGaqPldPIMnuc1Ri802sEPC4UXrQ8l1vJmcqAADjfSPyKKg39LEK8PHDHls6AFVb2gd
TR+7mTY27rQJEMMxc2jNRtpieN242AfbWFIPAPmV4R591pqSVpaUD2HbAGPHGLsaPGOgd4XrM/XS
r2Zklg+gH+G6zxHQANLLOH9RpzB2LzlmfKwhkemDY9EcYRsuKhqHFZQijC3gAWG3BapWfkIE4ruE
wDes6BmraxmPl8R5l8LZ7xUblENoX6Aj4iDYgeLWUWXc5fKdDdPUbZMp7Z8bHAc8ToLkcYjabkO3
Iug8txhe0Jnpbsl3L/HGTw1PAQBxMUpHVCqPXrdzbCrMWN3hHz0AX+pKBYmLxjTrp8GMmmdXa8Jf
WVuCnCrj5kYxlF/nyyPH4y8dG+ojgLmZCOqzS/XkN9o65dOpriFLbSnXlM4KBhdVGPKxK+BPrY+K
R+XPTtkvaDww9eSW1fr8AxyXJZYqCP0Zkh2NqjQ2FocPIMkmVETeJ+TCQJMDuQ73SizVry6vfuPY
Xf/N4iy+UHn/IJ2wjEopCLkwm3Ylaf7hqCHUPB1nPKTmlfSZjk287wecRHSwqvFaTSA5hInjXCca
4hoZsO9HpCXyC/WfD1OPCp71LlOwuIngA3X4DI4zQBbmy2wj0tAS00ZE3a7VoesHDwHEar6uUI4q
HqPKrH/mbqjeIanSNpvz0/9eOP59/ZNUIWqCdAF9WJsi2dFMoMtSlJoGTDyZrMnkHrXYvKq1HOaf
tVUN/SOwFV14NeUUa+HItb90MvF4kyHW1N62SaNlt5k56Mp9Wrhl82toZQYJOLZFeB2aIp13pABT
v+rdFgWYXs4ZpulSjATvCDySGdkEXKWeOj+tgMV4Sqtl6vU8OgBqxyoqh400VTvYJYhZ5U/QL8zy
BZy4o39ykg7ihRUFXbijBiwRvrCRp9plohtML8WFsNt0pWtmUMhhHGJWZhbqAGHYKr/SeJ80v+v0
/CfUUexQhxr4oCcRDvtC+V3juoNqSnad4pxsXaiSf2hM4tQCS3/R80cbxxLv9lW/7TkVEO0k0gFm
GbLO6xFkzCYoMXG0Kj1+TgCC3Fi4Be877KJWJdn1HWryGBPKpXfeTbFXqrLcnV8G2od1QCOMBpyD
8iVmjxQHjgJBO8siVNCh27iNg87TANNM2bdFoinP7ZSjC+AEPcxIcJSVFxruXPidIDP6VFMvY48U
aIU+jzhU1FfA2iZ1C3pHq1ZmT9HjJ9zq5tmBNh/upoCCkT8UCvbT2DyA9hxH60V2lmOTu4rqq9LU
GVaICQjgDKHcahPm6hzsTB1qwaqr9MW0XC8AZ6CTAeIlDyZyQ3zqCz+LAwlusEt7cQ1dYyj2VD8s
82EwklFuMhN12c9Oa4fVFWknTt5uXUYmvnXGoKxaJXFuUvQPzTWdVOurXs11BtC3GmuK5V1QfJOa
wB5jas2Omy4CHvWmxJgNthdUOK7ImP2QZ7atBeZC09vkfiJRFXuuPzS8EZ6eE38ak7q7s/W6oIJY
VPWjmUiVAxV4znRlIwRkP3caulmhkhiAp8Bn2E8hH+p56EvjR6NYnbxuRsovPq6UZgQEVg+iTTHT
XgEh3YDLjfRynjcZ8LL409DWAxfkZna+mL05WV4qw/mxYWPhKY+IiL1OyA2iTR4oVNWElQ8x97nO
hUOcwFMAzEAzjD6h23+y+sQt18g0UDFHH7L2+QpzsIZjOKWbxnK6HzIL8QJvkVzZj1oIKLaLkmbT
jbj9emRxvELURTYIpgG9TgACZrNyg1xT/AZZ+fiuT5C42ZdqzjLHLdfuPRHKcnhF7xT0/ooFgDYz
aqvtYgw+Av2+CWt3ub9qjcJYoZ1twa86071MG1WuYkU0L1zJSISBvoCEa1I9Gu/Cxq3sR60rsz1g
Jg3kuGPj8Itrc7cF9FRqm0BLw2hbKKNmXcME5KVjROJibFnz4AWqOxrobuqYNZIMqFHltRa8mVEL
HyqbBgBjA6qN+yYbRbOflBook2IXw3OeNp1YUQlWuwun2HGqhMAhea+1mN8s5inGEZYAxXOpRvEc
oq6FOF44uvXDXOPyQjozXxUstL/Zx13GI09YRL34Hpo4OrBIRruu1xnPyBXjM/rFrxM8l8gDcfJH
ZNXDH+dj0ocmLuMhle24GEeAW0CD9fCAFIorM0RiYMMJC+KMqMe7KHQ3NTzIb0mOsgyiVj3ekm5f
rtx4MLVV6+rjll678023wx+pUAsuyLa5HmaBxCza0YnjFcEQB2sXpJxHPlTepLIvbiJo0fBNY/Pr
+Xc4brsvr8Ab6LgoCv5bPYqq3M+CqEtR3QtHZF9gG2gbAS9qbYuZmmuoI4imUga86aAlbM8PfWQ9
R98bgxBA9civcbCjxXbUjS3LDlxkF9ibIoZyA3wxRSC3GQoYZIFqde6nQu/hEwE3Bura2CFYD2VI
5pexraxurbeogHskjSg7NdyxIeoZnb7jkgm3Afmt+dXObNaaPVOYgOnJJcaD3+NGG8fqADOHeHPf
yli4yOZQf7pk0fph7dMEYG5BjRCCNOM4bVGKPgiLspewk6dkbVPv+RUm6LlqGkRTkOhKciFPNZZ2
3O+J0uL+sojYg0IjYyRnPlyNIVqDyA+F1XaYVKreQYjdDE7nqNTBvOQgMOshvhaUI/KtHta2vkpI
rIw1DCCj89U2TiecY1UIJqhzuPR17Dp/LprMbEEgxJAGuI/BQxaRAclopln9rOTd+BTqVRxeASWi
WB+XkZdxK1axN7Ny7qxm0l6lYDheJbdDf1i6x0Tf5vl9If0tK7I7+VZ8buu3t/b2h/yv5UdfS4mJ
FE7R74Ze//On2/i1LiGFtsf/6uCHmv/z/te4OC4+YAd/oG1Am+mhe6unx7emy/4c4K9/+b/9y/94
e/8tXyb59u9/vZZd0S6/LYzL4tBejNve/3Pe+ehI1r29xqAR/vxdVz///S+i3n/7kenmf5LGATpA
UpPGKvnJb35kbDmNjjM3SwybTAAJf/mR2e5/qtgwgpgyubTQ8yXbbpCEjP79L8vCjwwMHXcCmtXO
gjr9b6u0+z+XIXP2/xVRP447ywMA9+Jyw7VWVd9liX9LMbvMiGj/uaanyIUUKDvxkKWiWZvRzB7m
4Pqlw3XwGxUfiNVvc/TXo/wH6kD3JWSbhgc/2ifL0EQ8LljgzMBaHV2o6adWbpNKyxM1ely0huVt
DJdu7SBqs/8nQ1HnxYOS69HxLY58NtL0uYBEPJjVOk9HlBgqWaHECD75/FB8s4Pdv7yVS3KM9SP3
VG5rh7tfC2mIGvQmQKKjaDR0FkxizJcuaHCf+mzUPMxFL5Nrhnt0GUYbLkwCiWWFnG131xpTAMhT
lXvcKSq6Gg4H3djUGGJ1CbXz82+4/O7f49v7GwJHoJKL7jjL9vANSa3tLElgZFcKEFdYOHWB1RpC
eSC1kLuiPOwFA6TZ86OeWi3og8L5o7yvfdAwdLNBDjXFKA+1lAk31mn0qi4uEKpMm6vzQy2f6OgF
dXIXW+B5wvZ8D/C/7Qmn1Si8wibzqgXkB6oGEIIN1+nBrtNxberoaNEPD3zIVuNtIBvjQrp2Ygmx
cJZ4AEZ6AXIdTnARR+gjZXxc9D2Ta710W9vjY7bWhXGOj0Y+JONYgmwDyB98nMNxyDNHN0wScABI
yFzJFnCE4tjNjSyiGtp25OzOz+uJT6gDXlTZhCYucce2BI6CZChu7Vy5Vc3Y2SGQjGnCdZQewiXJ
y5NDOdREOInRdXSOMt7MxPJLOrlF1bh6zWoptqGTtQ8YylwS8j21WAwGQu4VFgcf7HASoa25DQwV
JpGLnI8+vIZWKlCRWzjrzZd8BBbkDZaMnlWw1TfoI+fr87N6YjtSmdEoStrWAto8+opCKbRE0SML
lRBd+eIGXewJhM2v4OGOTzCYHdAfbnbhU56IP6xQgIaUJUj23aMYUI4TRQad+S1RZFlVeJ94uWNY
ZK+Dsk+hWW272rU2sovrX+df99SXxVOSEKAJztR3q+HfNmdO06ZrM8cEa6DPXKE7C1hUaq2dylUu
zOzJlyQhJpMDLEjb+vDTag18c05A02ttbngaWNur0R61P2TT27c5BZZ7UPMu5DdpoqL1t1+T6GNg
gI17GCXno2UFFy0JVUlDidZ4tmv0GG8qGJ6LAkp04Vt+wEUSBxAfXxy+Leph9nG8a0AopprKWGEN
28GtkIcEMtBtOEoxkJiyG+yAdXqJlf3ZyEtaD4n4qYBouBB2P9Ra35+DeQYQSnSgP3k439T6e9gA
PEdkACng1vrUi8L10YahoCyp6ieRBazCTb4n2OtslE59Oz/pJwIiKRrij7oDc/8D9hmCI9IG+D15
Dc0pDI6s9BqIVERvEm1z2FPR3z/T4OAguq0uCSLG34cvLIsZ6RWLGiQaMNVGhZWxRtci9kNVucS9
OBGmwAWzX4X1nvAt2+q3bTP3Sq1aQW56SDqAchC9o69MbRo+20NXXwW5Ze8q0cs3IYfsru7RrTs/
tSe2Lb5lqDIaSF0AZj9az7Ql1aZQ0O8IrS73OlOx0faNoPpiGLs9P9SJV8WRibzYXUC2pNGHrypl
2xcqeqceIGn1bjKNGNnMXq6SIWo21J908C6QwxCFBFAEes8/P/yJ0/v34e2jqIG0txKWE7iVBizo
ml2cbqpmKi/EpsOl+p6pA3jRFqiD4E/W0dJR7WmQOOAgmJCBfzHgQn0VIjTWJXAaP6CmfQkWyqT9
T07013jG0gbhRsusHo0nEcVF8deVPjCTZu3WzbCGesXnHOIfboSQ+flJPPyG78M56Atxb6caAj78
6FBTsS9REbdrfRXJd+BXabjBkfhHKs1ggwS6do2sSQkPsAvR8YzMCxHx8Ej9a3RONxodNhetd97f
b5tF6TS1iZcLN0jRlmg0GatUt5t9p+JfGGeD5tdWY9yff+VTgy6XRFYumPgPdBOtC5VJ15IafSvM
HrJiyHy1MRPfRcDjl0Bs/EHM3XDhsx4ece9vCqIf2gMnqUr57ChPCpIscZBJqH2lsuYVhQNrF8sJ
yZJqFlTNkHUEwKZ3m3CWxoVJPrGCXXanqsG8AnetL4/22yR3AZf7HJ9PP2+psLXI+t20Ek6L2gvN
p6yuXp2f31OvSp1ryQeXvrG97NvfxhMUhRNdR7gXXB/SX5Ax9gKpPODutn2TlVkFVsVAQ0OmrX4h
zp98VeiW3NfIR6lGHQ4N+DQXQcSnncSQXCMUBXm7bccFoiyA3I2Xpva9B3O0W1lJCwsE7xaC/lEI
VHvdpodi1r6UBoJIOfRFUEAzzEP6Yk+lsCvHQyUJBejZdKO3qHDc+wSXkysDlzKI2IO4lDAeJRl/
rjSqIlQZFlIRNY/DOUgV2lfgaGpwf8MT+8vZuChircPEQjEHjanVWOv2TRIaMOXVGhmDYTA20LYv
mUUfHkR/PgfFaXzzlnox2evhc4gY/AWEjsbHbiBl5Gnep0OIu4ldxhc21+FJ8OdQsOmo7NimSlJx
9NkVt1CjoU9aPw+Fe2uiMLTtA9m+nF/XpxYXPm+GsZSJlmvI4QtpnHTRZJet79ZajtSEm23QWdKe
1M7u1qNaJH8vNf3rtfDbs4lTVDiP7S3aIKpErFatP9ZZsUHTfUSgywBCbiBD+PffzSY5ojTOXZXF
fPhulREWU9LxsQCKV75URbGbQeQjs9yhhzW11eb8eKcWh03BjTYJZSL32NexWTwASjDUflX3w6YT
VruTi2IbDbRLVqenwhFZnw2kxGZ96EeR1xxVqidRhJlmuSDmrLn4UtKau8vMUF905VAKQVMZNZUx
uES/PvIa+/ML4psIkRKDXOpHR3txlkBqJhu1LSe3navGnRG8iNFWnUTfbgBGdV/iqQlepxhhvCib
XTx9QirPSluijheBvb9DQ6bx8hGI4LWd6bSfTSUKrkwNAXY7E5NzYSedSAe4hEFntVkN7Kij2B3o
TVDpLvSJAWGwW4z+bmBMaCh1Iro5hmN3p8aK8SNuJkgUxejuzq+KE+GUHhUFLwEHgvz1eFlkVjJR
yAyIXVGKlFNEr8TvKyzL17GC4j7oPDD5Kwru7g9ZK/a66bq2WTlm4mzdrKifEms2ns8/08cZ4fDk
3r1k9KQL7+H2t9PMlLLqW5FKP3AQpBJR56yiRLT7GSXq75U6GU+pnjkPed1MD5OM7W/nh/+4epez
22ZKqN2SPBwlub0pjQEQBwUPSyApXaVwUSEvbfWmU/ZVWTq7OUM+VZvq4sIWPbolLouXNg7RGwjS
wts89pvDjzYQZqcwtCvsncQea8uBpRrbSobyl1Bm+6qxh/B6dAMZ+UZv63ca1vJP5yfgY6SAqKoS
1+mgWFilHUXdSATaXBYo+EOJEmsz0+kpjlpyJ6ZyuvonQxFC3YUZaxyvPnZxWbYBQ6Gp0/5RKzUK
UU0NCY/daF/YaKe+K9bZpN00BDQhjjbakKaWkRgQIyHJNTNaQgM+7UYLBwG26Pw6A65fVRXSRmRo
bn0pMJ1a1ByXRGAaodBX9cNwP0I1QVsxQpAojfTrwI4cKIYhSkNGjiypHtBNq2mppQ6sN7PQLsBt
Ph6koOu4bFBveT9MjzIDaGGVaPVM+knnFAiE9siyzJGtQ8NUy52WpX8/LYTobNPMYabpTRxfVPsJ
1SnHRAg/wYxshwcmioLNaOG9ik7mdRxqIF3PL6WPd4x3arUjlkiKEsPR5w1QvaGnDXSjp7iEHmUS
3WLzJajTNQgNIiQE+ipN/8GOReeCY85kXO50R8dNX8rEgTlUoufcBlsjs9Lb0WjCzWgBRACtIvZY
VC7iDyG2uEnZpp/sNhp+nn/1ExuWk462LKVa2gjHvPbG0Qu3CdvSr81e+2PS+nwLjyLfIJ1VX4gN
JxYS5zMdoPdWED2aw2U8q9qyTGv8GeBBvjW6W+zR6RxXiCoh9dQkc3Xhs56KiUuOyb1mqfGAxTwc
scmwCJscHCGoAfcW1l5tkFP2Tb8ElhJMKzUz++8VsVT6MTWgbWPZQbs2wkBk/t+eZWOpMjl/4tXc
oz3E3/RKZsWVT+zGviNza3pgo6mh+VVRWzw/2InVzKsizWChjaByFB2+9eygcgp2ofLTqbVuuzxH
V80erB3ylg8E/9DvlVi9kAss3+7wZkUXFz0IgQkHTctjcqxloe4do/LsA5LQ7ofeAiGC1Nfr+Tc7
EYYp6zDGci2nxn30Zgl6vrE1gYZH+sgAeGSk6PbHjTcL0jEA1/zdKhmhz2xnJ0r+wfIl/SVC0H1a
9EcOp7Uw7Bp1VEG+bQQNis1x7/XI4YwQsUZta0clGJHzr3viQ5JFLJ1Mau2s4OPXbXtRIvskUfHM
sSZq8SlxIjF8y2TwU236hUjWK/rfX6psTRBRiwCBpZpHh03WQ+jIkdfypYjHqzx1nU/tMBePEi+j
l/PvdyIgsDo1naOFdcrcHs6oIRtNKhBJaA8VqScrBNWKIFeutdiBq2WXxYWM4cQ5agpXAzNski2h
CHY4Ht9KAEpGMkNPIgl1ko3BZXQSmCNhS9fa5XBTa3XJQdMGoz9Pk7hQyzr9AA63GkqGrKOjF7Z6
xNVGiwdAXbb4XgdZd6NDj4S+3eU3EkTeCjWicNUVonxJav3r359uByiDhYC4QaJyNHrSZQnoaFwD
yTAQ5QicKlo1IIy8vtfHPQE/354f8OMFYelrgn5agAz8h3MUf0VOhc2yMhdN9FTsMCpLQNmN2lpV
xi9Fgv1LH3X4rc/4KwAPT54n9MoxIXQxl1Wc/oI77ocQxcPQ00VZS8UcF7rA4ddX8STpXLN113E1
tLc1JljryQnMzfl3PjUK18TFiwhAMHfmw1EC/DandECoyhDISsCwmuGT1Jd6Uxa/5SDc6jpZL2gq
OsI04o/Pk5J3BEeooxyMlYCHEWN+pdWQPLCUDXfnX+jjUCDfqKBwkIC5wdb88IWguxHabBWSqRsW
3wZ2xpMzNcIbqti+UA88MRTZnkmvlkxbBSZyOJSL0yclt0lfV0E4T6hSone5MpIQYsFYmlNyIdIt
6/1wEvlEqLzRM4XbS5/6cDirhkEA6tFY15P9h5IHvW8Nk9zgQUgDJB+UCxP5YfMz0sKWIMekhEIE
OhxOS6fQmMWo03WJonVc2NWnJCnaO3Ww+lsVkZM9wB9kEYImmnd9XSvmpe24jHD0wkBTBIHatcCF
Lriqg1KvLKUVL6qhPQG28UItWJxTgtH8GvUO2s54NxhfgXlDgC5xhUkBAyUTSfGo5dHKSGs43efX
1nKAfXggrlQa2loUP4/PmkEi1qplORZ+GJZ8dyRWSADxqns9zB4nBKE/gyJp3/CQueTmfOLTk4qC
wHUhEVAkPApM6Hg0SlvRh8rKeNqjCAwRWw1bNH5RLwHnbl+IPR/LvIR8FIigKOlYatJSOJx6F2nD
buzwu6WMRsGk1kDLePlcs3uxzsFoGTVwrpdjMEAxnujxoLZZmJniwaWpf/WqTnXv/Nyf2Gw8EUgQ
g84Vco1H+3rS4G4UROi1Pk3JVVnh+yHVyfXZ5e2FoT7m4QuchmOez0z5nfPv8O2x/dXqcBEfN+jO
+QnCCP5Qpv311JvFBmpOtMKoofDneUCfvIcdi1ZvcyG4nPjkZKdYIrgLOuvDF+ixOMQeyIBdLbTq
qgw0JL8DFNIRj5b+gNb0hehyYrsv3DDTXeTzllz88J3jJoPDk0LTNIC4Q7COqltNqZR94xTKm9Yg
RuWbils9ABQZUUUktb3kW33ijQEtLOkOFWnKc0el1CSIqaZiG7amJpbudbWFOR8081MBFfxtKF2o
9eeX1IntbHPloEZBPUaDfXj4yghup+jAB9o6VdQh2qehEe2BuqcWytVWVXs0gpxqVZQ5bvOdGXSX
KvAnppyrBycICGOUDY5l8KLEAiXgRCrSG3OyUbEjhh5TZ/ZWooyKh6El6s+Z1INtpfezh2LlPzgr
STBMJhxO3scJMLOkBplYz+th6MAvYxO9KjX45PgrDOvzc30itzLBbqsLZozYgv7R4WSPYQ+DVzom
gvjYr65TORv+wNq/caI6WIVJKr41KN+snUhxdmnmZiY5lmZ9mmoBJ9lqowsSiR8/PkeaQd0RRgXZ
wnHpc6LMh1JxZa0RAUVePrZHXEDMGj28OdsXuB2iA133W2rTl6biY8pFZYpyLwc5XTTYCYczkaJk
YY3uiGkMDgA7PID6PQaM5gWs7MfdRAq0wI7/L2fn1Su3sWzhX0SAObySnJmdlOUj2S+EJNtkM+f0
6+/Xejh3D4cYYh/ANgwYVk2zu6srrFpLni5mODY+TCy0ttEMskKuFVwVcaNf0iYxQzTCTSj1cSAH
XvPWQWOOkJXpQtouyEVdL0tJOtDOaD8jspkVYRnN68kwOuGz0/X5/mHaNUWjjEKfYzPMuvmCUz64
Cvq+dshjrAXu4HJvEFhhzNs5cou7n5HoA4fkGaAmNqta41YoWhJZIQQiL/OQxmdh5MZpZDouqAUM
DfdXtncq5XyPQ7oFUdh26EDVlWm1NbI7HRWNrwCCmQQHUR30epd+rleIEwvNiC6VDfPIfcu7C3Wo
dUlqMrL3zTdd6aaWxjjxTQXqs2ON5unMyPo7MOH5A/2So27Mrj36MSrDRb9HO66Pi+bCXRRTBwsh
UZkeHHsqvnqxRV6XR+WjLeqjYaZbZ0thTV52UD2MT2y5CuGmQGQhw94E1QgTG1I9brHal2ktzHPs
ZbavDHB1ubDWPvYMYR0c2b3l0vikzIW/p0ayuY79XBdGlvN59XqBZCSyjAuQppiiPIoe6xwf9cfl
dl2HqkzJqjajQAz6gr7ZnNt6mTIzHls7zKK0fZfTw/6idLZB7NhHodH1zjm246P4eNcoqRxzDrB4
UrK43lNkPakKu5Udgrg0n7wYyp2EubpTDa3zw6KMzNLUvX7wZfc21iGtJGcn82Mw7tqoNqeG10yl
FXZQdbfBgLzMuQOTYvpaMtr/MhNajNCKiQxwjCghjmud5Ovb7w4AQInxJBO86W/3yTKtPWz1oRr1
DE3PxggjJeKDtbL24TD0R5nR3mGiDkVWxjNCMXyTCXqzm+cFpcVQ0Y3ll1qk2hm0Z/WnBrLeYPqx
yn7eX+COw6XsJef2qREwXCZ/0Ks2ZZar0NcNiB1NHfRmQ7KIM0I73Ql2vV/3Le0sjVKBAVSXsg8P
yebcpn0GP0y1OmENzBp2ix9My4mTEGkRpI191L3fsQbmGsQ1UQmgrd+T26/WVWWoJazQX4bqYFDH
MihJOIOhhU2Gnk4Hy/dB0HFrDw/EiAw4fVk38DYhLtxiSWErIj7NC5pliLcyvwxXSFAg/B3McJEc
BAG/J2Ku3YANWocOL7E9qcyWF5fRfBfOE5KFtlz0X3BAub+QBC0+FdOovkc10PyrgCf9Y5Kk8aOo
EStEGZ6RPrUQ0wutCJVGQyklGCL3GwEs+e793Za7uf15ZDewccD347IT1+fKMxR64mUShbae2w/c
zDrQl3x6vG9l76tzU0x8Pw858f61la4aZ2YxligU6QRrbFdBEVg4XwvH6x4RgDg4wbdOkJYcDwzc
Co4GZkj+mldnyqD3R+TYSRWrbgx0oOUwi1bIBcTlfE4sB4r0pDzCkd5eUEpCxA3sshQD2CIrTCPt
0sRe45Op5qj7rEUSpFlsngkz3tyuIbQjaiZEAQknC23X66tGb0WSvSMvzpP5qY8dxzdtBJJR02Za
e1Kb57Xyjl6WnfXB96DhfhiOkIDga6PpnMx03WwBzM4C26IWA5BVZ/hS9H1/0D/eM0VvkWlaviUg
kY2ppnClMpmeUFDXjH/ryG5K32ZWgKtgztnl/tHcu6AWLzR2yAT5l80NIPOzUY8qxQl5peqf2h7b
D9O0Dnkw0qO6qIVR81CbSxLMrt7+UoeyQt8cYkqYSZlH7XueGm8yhz+WGJ2jBnzN6f4P/B1xbq6o
RTEEEC23FJbCzQ+s8tyIYvhp0YJdoLhrNegghV4rH1JhqWkA9zUD+HOhf1wnvX4fMRT7rkOH6NI0
sCCjs7V88KAjBV8BJnWG8QQJmxJaBF1Jyj91i1lk2LQMepmNMh84lw3vBhATsjtcO8MQlNJpgG1u
Ym2C6imiPjkNavmlqtX8EdWxRI5JISXrAAFKiq6H5LbWIYjO+ovCo8pwwuC+z6GlQciIRuv9r3nj
ifB1zBLSC6STzj83AZLEiKEjvprIRznJY1xmHXS2cOx8zGC4+4zKZXF+u0GuCw8AjStZ2Lm+N1Ff
wsI8K2ZACd580JPOeKoHfQ6dvKwe6zE5Os83l4dZN8yAz6V4ZuNvr+05zTqYFlJkgSmkwC3jKsAT
wCOskzuH95d2kyrJhp+0wjgC9ATbcXeCXiUdLbDr44RGmN9RJfoXFVoLeoIevbssUyG8VKawrLzu
wPTOKj0ofPC2/AY5bH+9SoVkrCvqxkThHP4yxrTyEC5fZlrMYfh8f5U30S0WuH+UAWFXgbhKvjav
X5M+hZWnZeDCFtN6UqLGoUIRzWFdOMhHuLC2oQBTfU50iDGQ/DwClt8WgrHvQONPIsGRBVp+bT/B
IrihFPuM9IRdpA4CRsMxfagdG76Qmv65CLlHUXcW2qR9hUh6eZc5dfMQZ9EU3P8Y0tiVL5I/BlAP
I5UUNmhrX/+YGhSE5sRMv8S6h2oDFC1h2ZXd2y8pwQLHyoWNjNbjxuOpTTLqkVOZAVj+8QwrX41u
3wAQsB7Rea+Mo9Rwd1XkanKKkzO1HcRdGBCBCXQwA/SzdBic4/JlgLb54NvdhCXy25E0SJAbHnEb
empTAUxkQgQbnxv9bVQEXYawy58ZTRMlACxvflxU1zkYcN5xeMBvyfCpLDAXtpUxSAn+NDSZjUBo
vf2908sCBie7Vs+r2WjpqTfao9rQvkUuC7U9itlbmF2rNyMM8VJSb1wnvzCr7KTGTe4XSLNDRYMe
+VvPpMGzSC5GERmw/ra1iWgjuqwl9vRBV2BVc/tH2o3WgR+/3T2s0GMEqeIRd20HaSCQiBPK0wxD
rXH2QW/d9GS03vJ+qocc4OaiIOFdqZ11gCO8/ZgEXaiNmtwEHJC9uQpkQdzpgatgMk74MERt+mCq
k3uCh1d9tlABO1jmrU/HnkmFBooxHu7fcguvvB1d98KrOw/QdG+WJ9OZy8fBg0sWQUQipIiaaWW5
nV8V5tFg246jw7Qkb5FbCV5v41uW2FQmcNRGYOkZzKQ9AtJILeqntnOKcAGT7McaglJwdEyhVUAv
qdiK8VlFaujA/dw+LobKpSDUZfCDKHvjcfsRzJOd4uQUbcxOUdNAuKP1DhxGy1FUvbe9nCvK8kR3
EDhsTHUihmg/gjUiHnordGpjDlptUR7QFUDusEMO8P5d2bVn8W3lxLFMTK/9d5cb2gRmlOPEwTrF
SsEHRKr3ZWBXmZDtloP0d+9TAhzhZlpgkm6EaAZ7skkXIHHIXHXwNTXNwwV209Og6UfN+VsnDieN
9OEU25E12kZ2ApFf2ygx1TrxcPII7EKjdI8QVnsfEOwCBURCWqrDcsGv7kc8LXESNShKTsz4+hFq
3n5iLlHQRulPZ3S0A9+253UAIIGvokHER5Q/55U5tD6Rp3A0Blu7riHCSjVUpEqFaU9kbzomu4NO
K48EPG4jHsp4rI1bwKgIXalro1DU0vx1ehPVTBS9fCX1ho/zMg8PqgNjJu24uUU3vSn+Y2ZK/TRn
6vz9/indc0IMDhNi8F4yvS2/yqtVw+ayeBkYsGARyAbn6sBQPFSyF03xvK/kuzXJTOmF8NJOn+5b
3ttearUEODyX8A9ttteYu7Kyoe8NUKBqzp3ZN75Alf7ixT2K8ahNhPft/Z6yvw6oAOOYjB/QSeEV
czeBbJlbamarMRey86bE1+PSZloyHty/J5fEN9SRK0YqRYnsIrSN2FL9pRDle3Ueq+9aVKIJYcK6
ZvrGXGrxqZprh6RKQCrrz0M1jr6X5BMEyCDzvnXC1v5FRj3uEUjXi+4BxD/6SmpT1lRJbDv9x3D6
+Udmz2WLzDZalL6VrkOJZsZYH8Abdo6YnA0C04ZfIOzanOu+SuhfrwyINzPzQUlm277h5f1J0h/B
Yz7Atu/ZTQDdHhRefXmEG7rNqQmIKM+bFlw9XK7tNfaMzqstpGWhfVHFn4sBrbpf2K36a8rhfw0G
eAO/9BqgVEj4Mz4HAgH610Zb0DRde2F+R+oxpk2etA00kf0QfbTE0CCmTnl79hG8IPAGzYWwaUzr
hdmjpJiOApId10prGMzTb3IDUoPrSwLBIRIRcCkGjmLOoeYt+ZdpRj+IhHw53T+le6YsOsagEuj5
gbu5NmXkQ11rXEjODbBLto5WjdatvBp5f1Cf3XF4cjbov6Y2D2JpSm+HJEBgWQMKTHqdf19lauST
BSa5D6J1fkCJez3fX+GuWcthgIzcWSe+u16hacbQqQhW6DY24uim2ZlycnJAP0Wth/q75wnlFJmt
e2B358vSPaXQJdmIKUhs7CKEUs4JvydQW6NAu1Q0oHbd5iXS1V/3V7hrCdIsUhm8N77meoV5UXX9
vGRkzIlTAgienbNnNq2Ocpnd/HXf1s5TzMv4/7Y2UcYMTVwZD8TKSZerX0a4cP6CY9s+8J27K4If
ipoKQSPagtcrMmFPnnK9htlDixtQ3I33eaj08klU0dGs1J4plPzobTGNwPTF5lSKyrOzCERhYNQm
A1ot4w5AdbIHfSiSg1L5zkkkrqARQguPNHELOh0LFJj0JCKbWVpAT3BZnBUXhmpIE+NLljba52Uu
rD/fvmFg2+TBoKlFDnz9KQVCGk41smH5UnAWxcgYrw5q/r6Vva9Iek1AwagXm7bZMMqng41CgyR0
aPU/47b8p0b05LPdZP/DWWcpBCmQT1Hh2myX4YwAVMfZCKpkFO8qq+EV0eO4Dtc1Ug72a29RhNOM
0uGLyV82tmrJGJF7kxEk+tSHlgrsrh8oalbLcjTEK/+oTaygE0xD62Iw902/5nqXkkWb4IfGN2pd
OiNGD3Oq00dvRjpSy5Mzu0xa85U49NdW6tJy0XtZeFf69idRX3OCf3I9I5y7BKM9Rg/3D8XuomRt
lLhdpp2bRdmKt5g1+maBoFT6UiKnlwQRUkNqeN/O3r1igv+/duQ+voop5YujGwp2jIk5LWg8a183
mwH0j7dCieHlTzl3+6B2uBNOkviQRtNaYOt+9x5eGWWqBaZcxMwCo2PQ1I+iTnwbxdKfm8Rx3uW9
W9UHJfe9z0l+QrUHvmtC+E1ghcBglw4qR7+16vKxX+sfZazqB1ndvhEOiZxuYfh/82otyFNMut1R
4SnG/slrUqD6ejYHb98xOWCmUjajbnXT5kK0pRC9bgQAmcQLzDMQGeeiDcsFwRQlcp8nL/r3vsnb
hVFp0SnugH+0oROSYeur/Uq1Xq/RljGCnPwg9Kza/qyNhvv1vpXb9EbWc6BQZThTllg2frArRj1J
GLRlisTJL2iOrc96Ktz3yHnVAazQjV/BOxGUVXrEX3x7CbAMSSYFZZwVk2PX64Mtop6AlbNxbll8
NBRDfAPUPDxXfdM+GmZUnqwZUPP95d5eAgpJsvIoMbQMYsmP/uqjUt3s8oTLx/jVJFMZy2WOzlFC
0+q/l7yi5//FHHBOJoR+182uzWkitmHtkeYqKfPlCS9A+DwLZ2SCUDg5wovtrQ5v6TGqh9gzt+Ha
XI+KQ2uvXPFsHJi2ApYX2kmWQAsrsj+yoVAO6rl7R1R6EzkXSSCyRUYLBEVUaDYMCoJ2HNDRnB7U
xDUPWrB7BwU8BoWp34WbbQksbSHDYwQRpInXifckvtMFpuI0UNcJMWvRuCGjc0darjtLo4sEoQgE
/ZzQLRoYGKXXM5DNzinx9JzreXLyRrzM/fNx+2CD/SL1BOWMwCFLvN4ws3Hsos+xMhQLQFunTHxh
2t0HCL+yNyczxDmyhML/SzV124ubKESNdsFF11N0UBUD2mY3QXbAW+sq0MxyCGYrPhpN3jmQNm16
2a3iiNw0AMtmFWZd8tDBLf8n9OruE02t8puiQLrvRkV2EP9Il3EdlMh5WZAW9KjocW5RvNDY07Rd
F7jA3GX6aKYTYn49SFCYYeIgb+opUApUgeY4KT67yMOHb91NhiOIHVR6NIywWptoJUcxUfUWB2g+
wo9/uXakNqg7DcVprZb4SOD+9uhgTBYt2FCb8etNXlNM66wOK2I8bpO1cMAv5ku7LvaFLFW73F/X
7QQEDDQm7O+M0FM+habh+piWiqOjlrkUYTKh7iFQV0OaTM9PHoIUz3E/Zy/WDAfSnFgMBivzizm6
7cf7v+H2PmKXbpV8peCO2QIPQNEotrHChQMX7/yoCq0+xWJNDvz1rhX51hJwEv6Zm8CMbJwzmrtF
OOlD/yCIckFWUPu7v5bbWyEDFUZpZHGPVenXn9Po21nJSopoRke52xDr+Kj3Y/wk7GkpfGRCu4MN
3FsWPoyaNANDt+jv2OwgSgZOEK6N0X7utcx+N9ZudxA97y3LARMCfkWX/Jabj1ekDvy2a1KCl8vM
h2SGAiBfKxTH1Lnwey0+snf7LvAFX9mTv+fVW75U9JSZTClDZ1He5eChvkHMujwIq0I3dHX/6r3E
O4hob5bISDG9Lwmgo1x3MyOiRuVQFzFsr7Pemv6YDl4wmU77YErkuSaqI9j+zSXHHiMBVKFcWENv
6NTQcV+7Ph05KUqCQEdb0/gxgDfwK/sD57URDAAfI22hX/77kDA7vYkEZ9xjBZFvEXbtuHiBOc3x
d87S/MFZhxHqOgTcaLqh4LEU6K80tWf8UEWqQ6WcqelLvyb6HysyLS/5kkKJm+UFdaR5pK9slsUP
WD/4/UVRfSOp7x40u10+UcEeoWwzGkSGq/Yg0Nv9cvgsGjC8sHRLrw9HWUPzPHOdQlHM9sukOsPJ
Gkl23K5TDg7FzTmUHw4zADIky+gWhzDMjjFPpN6IEy9/WZNb/piiYrmUaZ+Amm+6dAzMXBwx3+1Z
lQgxQGn8fTMEiGQqMaUxI8amaMvJW+ea+QdL8SMYc85Fr6jA9PUj5ay9r0qxhAFk2BsB+20814rk
c9TYSh7mFjxkbaovYQcBJ3XC8gjIvWuKhg9YM7gEye+uN3Bau8WJQQiEPYgwdJ6sJsjEFIUJle+3
+mM2EEY9CN7BCMjC07UpiC4nc3LRjuynwr04dNXCEfXDk4IU4Nnwiug/9/3/7XsqDQJbNBlBgBJi
i75QZkptOtCVUJvjtPU1s/KkEGb+NLRK9YJic/eszMg/a2lW/S2QDT85alodvKg7BwgrQD+YW6Px
sCVw8QrQg1WJbhBcDE7YCgORn9msfQsqjPde5DW+XZjlgdGdXcV1EhNSVufh26JbuqJnWBHt5BAO
Q3GKoCL6umpOR+sFpMT9r7xrivoUpMPMdxCXXe9qU5JcLhOm4laNL12Xx+fR1Yf3ndXmb3c2IHYk
q6gcd7pp0sM+OJpGqWBqbDy/ilb3rECoFFRle1TuuAlxiX4klx2wXinVtR3kiotUwpSiDCKYwgvV
OLMuNVzlgTV63i/baubTiC7lQysRC5BKHaVFex8VYLak6iKVoDCx+ahERCi9xnmIamDuj4MCc2uN
aLBWR8NBYWfnrQVmCvBBdghwAhsPvjppgnbokIerMapMkLX1lzyCqaqK2vJBQ7bzcv+87N0HCqdE
fzbQFkov10szBookSH/nYRbr9VPhWM2pqvXyDO/PGmQaCshpkjYHrkcu4ipjkdv5yujm0RVLsY4t
LJrhHBnorA5FvnxhqNu+VGXmoO5iJGcvc5BYm009+/P+gndtU84Ce8HbD2zyesGuNi89gk6kK3Nv
PK+l2vtEhiAmOyMJ2nL4gaya9jTM9hFwb+8QUTmWdLgwtoI3uTbsLWXpKkLkodqvaMKR+/6RqhQQ
cFdHsNBdU0Rrv59JgPCbLInKVl7WapkzUqB9WgvEfqvRYWB5UKODKsWeJRRLGR1h/AgKiM2i+Giz
ybReFoKtQ/W7W5XTNJf5KZ2d9vz2jSMXY+ydYA9E4uZmlNQFU1vF3UARWj4uRdo2vpcXn5umVS5G
zcQyj6RCE6Cd/7hvee/lohZJvwXzjlQMvd46YKcQFE4Wnm5VtFD3UuPctGr36KLrFwztvCS+I9xv
I9KNrY+EHcJT1NgOQtW9m0qznAkr3AKv9mb9SyQyWTfJwt5MvcdBT+DqM8skaPLyh+bCl00r54jW
7SaF4qJKpIkkBiQP3XalaqEXqO8u2BSMf85mN3yC98c9KKjtXUmGUqAuknUMZj6vP29fxMucdIhm
tVDLfChN9tNd5ujMa/mXE1n1GjS9U79fbOgsDj7q3sMiZR+YmwMs6WxRzFM5QmPUFnlojnpbB2Yv
ptPcZfGDZWXtt7Sv3R+uh9Sz37rFEiAsqB4pM+w5fDmBDw4Deg+iks3ih6xJIB9FMYxHLiB9BhuS
DGk4qVRv0tI8Gvjfu7HyBSV6B1BNZf/anshtLe4V7FmplQfu4q2h1tjpOfHa/ODG7i2N8R+SfqpD
XNuNqbRFFVBUBmGPJ3Tfq1ybUf6oe8jtcjlN3WoenKPbpeFfJYknXTOqi9tWvm222ooOZBaO8/Q5
bhE671UCzRwUz5sDOiAYlGSkL6I3so1HcknyhaBjFhZpPVwmlcsOVH48F+1oHpzQW9IACffgL7rR
8pne+j2vK02KwQURqyLmP/UuG5EYHQTEUzDXr18Wmnp/T3M+B503CJri1vBprErb12HrOBfTVB14
w1s/xI+RPKm4RKYvt1R1uao4Zr9m+GFF5F+r0pqyILc688GeKFf5UVF3f8QDyqoHQcOuXSosMA27
YA22bd5Bj4u2H9MshAf116wo4gT0wHkZLErhZNtLWAyW8eW+5987UUxzUCWQJIA3YHvkew0pM56F
5qTlzApOGVKGk/puMdDT+B9M8arBlYcXIE+6vpfrNMT8oWxzC7rxbLli5cY0NkIm7ZH+1O29RAca
fydfbAnu37icrkt6azAxNZl65Y8Zs+59kywhWsTqA3gz/fHtS5OvFggbYKFAN6+X1gp70Mu84baU
1gdk4quAt7w8u32yHljaWxmJAqdDgjVv3qulFIarTKwst4XkJmJsYW2K2J+F6L6geV4egOhu30cJ
ESFqZiCDrHK7aaa+xIpTOYgxak1zHh2l+9C4rX4Aidw7hcBeJN2/nGXfNug1vaLGX9RpCLXp6FP5
sE9WRqtrwOec7m/V3oJem5I/5VV1sRRmXyY9ptwq0z5kfZReIPAe/4erTB5FIxI8PxPrmxh85inU
YsRvIA3L5mev7N13UQu1qDXO0U+HjmRQ94d9+Z2zIWVGJPsKfovrfL20uCsLledehHTR/o4iSjfF
ajhoYDB/tjDT8/Yv+ZtjG0gpST/0MtfmIlip3ApyE3gAmu7cJfb8kRmpt+meyfIl+YQshBHt06zY
HsDW0wsTsXQRDkU9tgCFoypo2jr9a06U+T3w0qOOxM5ZZC6BugKRKDdtWwuDgc/FoiHP4twGjIBZ
gZ0kcCqnh7Qje6Z48CgsUM/k9du4qWFQ65n2B9r0hqj9OEKZZYy1Hl9M4ej+sd97ZGUdk4kqYhWi
3U3GZCQZ09443TCfItVHukT7pUVop/uRkOwqOXpoLuIEYTJ76iWGNSmAASW/lENZBlNhDz/u/569
pUtYgsoxJbXatp5MZs0nS2kFpOyK+KCtefQOpwdHkRof4R93nlWHFindSlqVjIhurkWH+JVdrLUI
0UrJfcNp2nNWD2CtE9GOUBRp0anKvPXhrQvk9QEcANwI5gEYza5vR6LTxnPVjKGrVngnfR5aRK5x
CFYq0oMU9fbeG4wWAw9j9p1O8FbjAUi/U6uZEGExT7kvumY8AVhDq6Viqt/T4Na9v7RbFwp6T1ZW
KfaxyG2exqQwKLEeQv0Vqrhv1HqLE3ODyuW+ldsTAnWSQ67E5aDFvIV0DNmMFDE3L5z7yQiLJm3g
yuqQ2EH85aDSv7cgZllJzOCsuiVtn0rI5kpNiUMidgXQG5PKE2X+8P6C5G2+rglhgaow+h+cQk7z
9YmAc5S24JjMYQkl1Se19dKzbcE71ZIbXjL+N9+JlfJT1yzu2w8IjzjVRaIh2XLapClMnjuzh3Js
yAuMlEvvDefO6JZ/yjVFLaLMloOzv3MgiYbkdIPsoDB0cL1SRJeizuqxF7XFAoSqyoNCHeJHT2+W
i50z03uwgbdXnOSBSI/+qyZZYjY1vrzu4RcqiJDRqo8uNUO7kJyuehCJ1nqiWWU+GWJID4KWPaPM
qOLDyOwhGZMH+FUkMWYGkfk8zyGT8+VJzwbn5HRoXGn2oLzYelx9EmibHQQWO7cCcPD/G5Wf/pVR
VW/BSACAoBNqR0HVrO4zTagpaPs8/nz/vO6ujzAdkn9uxs1Qcp/l7TTWnFfEcZefmjYhm+EKpTwL
fVHCruAolZXz5ukx8kAGEbny1KKheN1spQmpUDUn+RxmFlMqdN2WcIaT/IkY1KO+Z7lvdzPYI0RD
TEAm8ptdrIfVQzSrnMPUWZqAUKc/mTBQBpOTOgdv8I4DILX7TQRI34u36Hrvokjpxmqo57Cjd/O8
wrdwaiODIaM0TTXtAS4c5RJpavmuMqbowPaOi6O9J7thlGEoimzOTabP6dB468R7N33pUFL6MDdm
+vX+idk5nOgoM3kMPxOxxrYcQtSklWi4TuGQGJJecRAXnvc6zMTSHOQlO4eTYT96ltKxQUOwCWc8
kWVL5eE93ZLufJuNKxVJtXwqLPp9eZ12CK2P+YHRnfVBekAJT/pRjQf3egMXVVkpzYgptL3Z85My
V0O41ruH1Jk6//6nlPtx/Vgwyc2YOAPqlF9gWrg2ZVtdpHkT4/6cSPGXAhAuMBmR+kwVrwhTCv8H
laVde6A2QeIAPqL6cW1vAXFRTy3xkLlY7lORz+Jdksc188ZzXPxsvKE4MHh7IFkgvVnJ00bSvO04
dW7STLO2jqHWopESN2P/LLq5P3iJdqzAPCcBRpISCIqM62UlyZoZeqMMIQeW0WZgEE/oE5UHTnnn
41G0YZQRKA6nclswWkejGzRe1XBMjMkgop7GSzTF2TelHcTzqrXRQRVgZ1lyTEoyRVCf4p29XlZl
TZWgqTuEXmWql9oZlVNyPGR/e8cIW2lEQEsu7WyRyqurZ41nr0PYW534GLd99KS0i8AzTxrl5MH5
CLVJe7Bje98SBgrCFMicZGp5vTQhlIF4xRrANBXuT3h/8yBO5/khWaDdTsf5iPrm9k6TgVF3lCSd
jAdsoZqd1zDzVRcjOlAFQjmJaJ5akwND9fYIxruza/RXQDZRb2MUczs9vAypt3Z9yZEvx+apSQ3t
kiWkJPc9x86CuMXAwSS3M2vaHPnVSpXW1VjQHOX5Rz1t+1NqVqgLJkfkqreWwIuAt2agHpiMufUZ
NKsSp08rYhFXbT+YnWp99Ypi1RlObLzkYFm/x8avPSLWfu8SRMm44M3rCd3WKBDNm8NBJNUIF3gp
IfqrcB0fXgvSq5Uuy8MQF8t4sYhpYP9ZhAWDVJmqpLC1auV+hDLxr35VrC7IvL76Y5qW5ZfiduLr
kpjjL+JWD6BeAxPaw0KJ2fDzSTfW8P4G3V4rZgApMECVITkztiiRkcGGzIhFH4qYeo2fzEX1R0bb
KGZMzjV8SNYZwvKmg3t1S31ASE51iKECCFo58pvHy8PjdkVS9+HIgNe3OVoVWI9Ha9VO9TAs/UUM
k302pcbuuZ0YPreXyPhXcdra9tcsMb0DF3Z7z6HdJneUEA441rd63XMS591EhwHu8U48d2TKpyXO
0a8as/45E0588N7s2aMnDWqE1jhnVl7OV4GzidR7pqU9wVdh6UEBN+7Ja5i9TcBO+gP6WQdvwu1l
p8yNHjlZCQ7m5kHtRtoqeUVcKRzRgHVouYFldhQt71mRrpKOLT13XPX1qhAABaYNGDMcy9S7VEjg
nmlJtQcn9vaiS1oiSWrIg008sgkOxrXVqhh52TDWXXGi7tZ+MqMm81Xu4JvRIdIUMSrD4DSCtxiC
dAHMnnsN4T/yYr61FtNfhYMYKyH5/GBHVfyf+5dxb2nQVEC/BN+lZEa//oA13GtMMhEX1+bsBi2k
5KmvlxX8ZYad/3q7LRmIcPwo3lOyubbVKfXAgYGsaunM5JnXLzpRfMrejcpSHqlM7TgZDgSxqtRu
IlDYrKud5xJPEJO8qYP6oMye48N2V/k1IKTHZrHmQCdNP91foFzAtYuGzITYGDpq3gWA5dcLjLRm
9npVuui5GQAriuRLkU2DFBNwvywwhj3W0eicu2XUvt+3LP/krWWYm8EVAfSj6bs5obMXe+uas41D
Q1EVtjWoR/D/k/vzvp2940J0DFeXHEmDLO96hW7uOAMUXaQdKxXigj6in9dujV5sPR98zD2HBdEQ
dnhbyU03pmggLJOyRFCbcfn8FFa5c51CX5C67bOdTeOf91e2s3eEkvDEyGjPAD94vbJ1zgRasTI5
LS0NnVAQmoPw6sYf11V7WHr0iJNk8PzRWI+I1nbOqgy8SDu49qx4E/KBztD0os2II+I1Y07SyJEm
EGAFDL1XvtMiLP3ZqefL/QXvbOWV1c33NfJ4WdeJQoMB+Q8yhfnyrMXxHNTecETosr9AWX6WlKEc
m+tvy6KVRl1warMai/Ns2gtQloqaxsAbjGb69Oxm2pG+hfxDN1dCNhUgK5bE29YWJ+lE1QwRhwYL
YKZCEB238ftoWt+Ox+ZJpRMpIyoyhC0laT5PKgSygmfOi7/3eep8zlcnOrfGoB+Nnf6eHNyuiPoe
xW4CKAQR5Wd+9YRDXBCtfQVCxu7c4oOV5MPjGEcm0GFRvdfmWfm7X9o+1Dune4IPuvpsTFm/BjiH
7PNqWXj2PrctBDbsv+PEjAIije5feq1UX3NrQRouHo66jXu3ikk6UjQa34h8bSqhUTytVV7zcurJ
KgmmoAbPW8CVFSCjEB7n6hQP5Xqir68cPKS3Z44SMy5RxR3T+dieucnurT5zHGis1FosfuNm9Se1
VJvJp2AvPmrr4mqPA+M+8YHh23tFOUZOMFESRQlii2IYRwPIyELxt19s+7z2jfdMdp/76xhFb3aR
mJJzfJA600XaElbbvRrZ84zPShelZIbXGetQaSf7g6VUTednnXFEW7S7OJknAg4BHLOlIVeVpoWy
ZeBZ7a0pFMKzzwUyGr7QW+3hvn+6PTosjr4qzD1Ayjk8m9MeDXpqwoMUFr1jnnt9zf7JlNL9gGBv
d6pHhv2snkFQVc2OIPq3Lw+W8VQ05yieUDu5tmzERtPYHnd6qdc58LI5eqkKXrokmiA5KLO6/XJ/
qbsGEVuidU3FC8jqtUFC12bxhIyVXad5dhjh8/MqrYKinfVzIgAH37cn37JrR+LCJUoHiyaFzGA3
nzY2NYReavxxgQz6k2iN6cnTYOBZUH4K4WfKv1SAOS7VWK++ubY/3mzddGQ93eAH0CHZJLKxnjcD
PUHyP9ukrxwLira+Ubj4MK/tg4z5jjMjZuW7VAz9SdObI9TaziG++gHb93ZqFK2YnD7sG5p4tEfA
kPTF+NJZ89Gg0+0jRFBB64rfC6CV7vP1zs5a5niFVw4hetddCB2kGaguxK33v+jegvB2XEgqiXDF
bg/sNFl2PTZD2Ni07KMFR7NEA0rwqfdmAQ2KEFTRaU0Qrkiy9esFCf5jrZnDEKoZkqmRZmZ+OcFT
WC+FGiTKIYvU3tIYJSRwYGXEfJuwbCzbubZqdQitLC4fXAVHmvTV+q4GqRnc/4razjWUNTe4OegD
Ikq1PReG7IK2+gDmj5Floi962H62KM5PWlre6qMFbJ1RXV7Ky6Iz5n9K4N754A6JVdBpG2AYAi2h
DScqzNWXbInsF6cSaQIFgbUc0T7vfhep4AgJn0GNXP73V7EAfTeqQXk/hLro24dhhJ5qbpOvIs69
A+e0UzghTkQqDIIBMIGUqq9NzaMbe43GZ1Gruju3XYVInUJJt27T+tS0yZeUeakLsjkzd1d1A9db
+ydGttqD/dnZHn4HQQT1NhKC7dvTLIzhDhDVhdWQe6isitXyIW6zA1Jbg3nF2HlzssM7Z/OByQYI
Xbdd1QQ1uLpI4ymcEzE8Ou5IvXIcKbpZkXKwth2PzOAA+HPcBXnjtt2hFhWgvGUaw9I2UCJgRuxx
TYs0RGqkDxktBCLTq+NDsyZraBTiCHm5c5qoc1ONw7bM6jYnf7AZpRWVS7dFxOqTmxs/C8R3/jO2
h5dsxyGSzgGC5JZRCd7CsRsoWkpVRNA4l7VxGvqs/rpGjTggBdhdD0BziszoJ9ERvj6yVpObCbnp
GMIitT6l6zSdklxoFE2V+mDndsIUajVQYTDvAsh7G4M1jlcWdGDG0LKT4o9h7cqnPPKMz5qe6f5Y
I01VCm32i958e1UKkDelFOpSGlA7b+MCHIUTBeJ8DIu80UJGboh1m+r/SDuvHbmRLEw/EQF6c0sy
M8upVCqV7A2hHnUHGfTePP1+1MWukkUUIS0w02hAM4oMhjvmN/I0x51xEDDs3gGrmh+9OOA83PzX
HxRxY/SWLDp/TefVZ1XLxSUvZHma0vhjV1rp02Dp3QN3UR4O9pL6veeWl57c6OBr790BhNUQzOEq
g5Xc3EVa77q1W2ZjWM6o4/nZ0tJvUrVs+hIXJoDpeEYq/e1nYSeRAA0NfxgWJb1dY3M2zFm3s0XS
1PXqLqHjPxgYU9nOvTtjszPhQBYoEXpRbw+6d0zWhaURjtwqifP1956hEva61fO9yZ/8zJ6UZ2Mu
5dPbo+wdEyLrdQMRisEkvx7FkUZimQ0ueEYnrFMUDaW/zGn9OOnlEcN89yuyb3hGKBwBbLgeyhOz
7HH2GkIcjhFQ1CIotkk/lCe0IP/tpnz4lKnmUQlgb368VyAp2DEub9f1oGauWb1dlmOIMMfEpuzb
MlR7W3/sM+voQd6bIIVuld25dhm2fbusWSJ9jGeuHG2I3Vvb6pLkuUZB2vpkTOsrJUrUci19zI46
Q3tnAvQpZQGuNF6PTYw5LrNpdggthJWKPr0giA+roe3PfaKNJzCFRwodR+Nt4vdIiyajkoyXVJ0M
1XqIT1ndlGd19tyzGIwjVbG9VbRwll875SB7t+IVq57Q0M/lECpg2L5guYdDdh+Z/QlX8OSgS3I0
1mabGhP0/1QHBgAERT+Ns+XdFTP1sHKOjzD6u0NRLKa1jEgVLcTrzSk6o0YhEgCAUeXWp67vkiAe
cvUEIvbPOXx0eEFs0HZbc+ptSSIdPGUsdfZmqTTeBXU796I3oAA8jsf57Stl7+JCDweDxBX7RmPh
elY8QG5h6cMQQqQytVPB9xxWFsLRrby3CckG2O3IMwG+3lxdcZpQajddglLTTj6YSmbTVbDkXeWY
okVFeDk633vLtRq3woUkd4XwdD0xF5N4BGsEgFkitLNq9+a5LvBji6ZeP6h87A614hswbN0hitDZ
FYW+RAS66lycUkxDX9gYPTUBSx4MtbdcoHNpkVAkJXPcfMYmcnU8gJMh9KKhvS3I7T4qyqFbwe6E
wJLbPKN0fbdgJRS6FjdGRigsYVFcpJ1jgGUPfeknZZUevGl79zAos/871madOqM0XOkAYEBtILtA
ZXLvHWVyf3QZxE5FjZ1QQi37i11Pvw6VBeDl1DvXIPG3bCyTVVf3kiuK0kb5b641MLhE50YHUcHu
d/xFw12JzcBtroexskz2xcimh+Es5a2WCfMuFm3bXNQUjOnbJ3l3MHhYK1ZjxSBvnpUGiFcp5oqc
YGjNyDcqK76bu0Yh1dO45f2/GA1AAPqUaBRhyX09NQ0BK3VI5S8YSvloRyPuIJNxJ7JD7a69efHt
sNUB87RSAq5HijTpaAocO7BDmQjVJWpusQT5FA+lcgA73ksNyD1IIcnSMfHZhB/2Ujd2kfAFK6yu
vigTygJOqaer8nVyGrpO9YtJyYJlyr68/TH3KhnYNKJCjX7L6jy6OQTC9pQ0H8my0NFe7u0Rk+/S
msuL7AcU3nvFumS5OT3V1ZB8RT8pum8QR1wC1LrTUxmX7cWWwviuRn1uP2R2XPzbG8P839s/cncd
1t4AdzhSIdvNjP54JTWP989TR+ujjEfQtZkifnqDPHIv2Xss6NGAsgAwufYirpfcKiCm1g6PUhF5
CNRyP5ztdkbhXwf7gKvXEal6b2ortIVIF2QCkNPr8bpCS3hKJp72dEZNrLDlF3PVQC8792+SQBiF
tNDW3BPJy+uhOLoxrUqmZtcSSwZsoJovSGoPdpBU2In8xZ2wPhUuckDQu7bpV7kaDMLCIPTTZHSD
CEF3U+iJEWBsGJ/e3h57awYKbs27QK2AN72e2DA4sTBHqsTD2sAXOh7WU2FSR8tFirG2N2Tf3x5w
b9GobFI1AK5FwrC57waz7lwjkT3qZaZyKzIdQehiiBcOaRcdPFJ7zy7Sc6gcUDhYU5PryZHMO+Vs
MlY5mMNzmtqdEpIODs7Beu2Ms3ZcoY5BYaQntXmXHL2dixyx2tAajfjWyuf6lEV1/u3tL7c7CpgA
YDjkWa86rTB68gHjYWqReduW56GM9VuR6KN3+f8bZ7PXqeCATOQJDIFmTf7sThXQrTg56N+9tosA
AYAM2q89TkN3m29YppcMGkawYaUb8XxnZ+Wk+WWVcS0NdZZ+Vbuk/DHOZdPfGGWmkYz0MWx7E1TJ
D3ytdOOkzlZ7q6lCicOcnnPvF0nmcL3pTve9KTRN8VUjTj52SZHpYVQVFBcaDUHTx6FJi/UanI3B
H6LCWIIeHm1KmUGat25LKnFqynR5aeasORKJ3jlwK90PlRgSEqpmmxLPaI9Ax0ysfIXrIhuQJ/NH
wy6HG7OUBTL98xG/aW/XEA6yb37BybedhDQqTK9CDyJEHFfm/jiqje90VXWUHu8EhJTmYNYSSlMQ
21Ye9LbO5VCpdHuaBiKaDuqfaE0NyyrXLktToOFHWnSwVXcuk5VVQQOaAiT53eYFWOgsLkbHx1TR
9LgZ5ZQ+t4znww8w/zyEpxzurY0fFBGIQq/vkj6jqoILdsd2TS0KYHn6xaAvfBDL7K3W2gJYdTlX
Nt+6e36LcCtFH3RFFDTtalX5CrJ0lP5IdTx8+4jvFRrXsIXW/arnzSN6PY7ldanZ6m6HAnXSq6Ht
TuJpyHA1D4oisf9XtyNcmLppxfhubIruI+bt8z/SthXtZGopPidv/569dSR8o6yD2xE8hM2hALFY
SWCjXDkGtatFaPoNiNj/Cq07AkfvjYQeHOCtlVsBR+564vWoTmq04JDuUhH7Nmh0u5CYTSc/wmj0
INjeOxLrWpJDUBqDXXw9VjqJNGsNpQ21VnG0d7pwHMCMg1TKwETaNn32pOJmPuJ/0z9vf8+9S4YS
KrcMHRUei01gOrdZ02q43IaxpWI1MncZljv487zXPGEHMNPnv1hAGqKQbB2ao9Dlr6caW4prKspA
GJHpqa84ioO0Msr+la1XB3t3d24EmCuBn2rcVnQhw/PaTEerC8vO7G6xcbKDyIqHy2BX/a21aiC/
/S13dwxAXpTgQA7Q6rieWkNVmMiWO8Zsh+g+LhUDCx1PuzNi7ajJsTc1GsyrOTpFJOA010MNaBV1
A8oBUIhb69IPswziyknOTht1nxXGP4hbfp2rDUIBRi+1grVkQES5/qDfrhuivxGVU1gQOU2eIB96
1/O7abqvpmIR/pi306diMef/GUrNw0rjNn62jbQ4Oih7n/j3n7E5lNTnWlNQhw8HPgvK+BA30Qu2
UEOJxV+8GFx3IF1+ySZsMSBxbAzY4sChQbCtDxKz0EBxyvZcN5N5envj7N3lSAGv5281/tq+9Jo6
SjTSyIDjWUmDVNfHB0qv6te3R/l1Y23XEBNgqiIUVFZE1GYNXbNpJ2XqYcGWjn2SozafjcStQ1D/
UI1td3ywDFk+xAX4vDKfzFsjFd0FommT+5S/pu7cpL0Dp4GiywXsd/lSRJZ125E/H8Tjv9Dvr36r
tcrLo/7JRt+81zoqigVyYz3Usqb7NxXOcGmXQlPp93QmhNoWz+Q8ddrhoutp8wI+3/sam0Z6xptX
/kgqQ8vxp3TbKmyqsThYr71dSBOTdFJjuUgqrz9kUaEbpFEDB5raOElQj5F7A2bT+t5Ctz24VHZq
FgwACImOAvIPWzn1kppmK6KZg+cYJMhTLk4pXiXBkgDNQTDpZwc/+6aakqPbc2eS0J2AFSNQADHu
1YlvymUhgKOgOzSiPHX1xEG3JEFdqBmTmx7cMDvzRDkaujc3DG3bLRfVRO91HFy4SDJyTd/uEVcv
zNHxx7oq3gH71c9Jqn7Tp7E9SC9257lKvFGH57XfYnWctoQ/mkFPokw5gjSx8lONtOVFHdwjCYa9
W5Qq/IqhJjlD4Hz9Lb/dogXMpdnQag56YSQ39dzrfuFUve9JrI6VznUCLWrHD0LhilHGBOsBY/5j
WydGpoUJ6xfxNxKI7U0egYCKO1pfmNFV94vb1Q86nWu/6A/bffvzJWUDsbHaUmx9eB1X1qDyKcMO
i6a8twphPcMBc++8EfcUNW5Sf1lmJ8yRkvcdY3ZOroyOnoyd2Iqo6v/+hi3i1YXAQTqCnHylt83X
SaUpbeM58hG9g+JunBLvQyvz9M9zAGJTmtOcG/Kc7altIy9W8hz4yNAOo4/ihn4fEbYejLITBazU
BlpWFBNWD5fr7SQQaQVAzCgarg4vIpalDGqzcx6XcVZPUUyl5uA22nmp4P6ubVVqW2u//3pEVU3a
PmpVPqYZz4ufe41a+nrsmf++/VbtHcrfx9nEN1AG4xrcAgVCq6rO45RHp7oCeTPmY32gArY7JR2U
D2YmJIfbgDTTxCJUq+c8oIoYSiwUAjjXRxXIvV2I/irqMmxFTEY2BSbbQL2ykixVbxLmCz1aY19z
OvVzU4cxd+1NPttHZKzdr4iSz6pxxj+3bR7XLlHr7H9VdMviTp0RtO4srMgwUYgPru/drbgWDsA9
I165za+1BdhE19G3sku00AvclDV/cbnfINxloSja9uNf7JBVosiAjwLgf7MTRxcdaTERMxm1kaMs
O5iBzKfu2cA+8/ZvhiI+I2EBgrylZGnz4irz2pPTWuzv4nkuw9qV7skpjSPi9t6KYWCF0jr/pVS9
vpK/PRBmg5K8pqyXVV3Wn/t6Ed+x9LAexkKLXt6e1d6+XyP5lSOOQMn2wSWP75x+XNtJqnRfoFBn
nxW0Cw72xe6EKIOR1SIOR95+PaFOVaCadLx4VPGUM+4etT+mTXUzFmp0cDftbUHYJaCY0XpAv3Gz
IwQuJZPm8pBXWS/OaK0rN1kj05fF6JszMl3RwcWxd6SBCTCpVcOGz3g9tQYqusCtgATBnOqw6lXv
fSymyXepepyS2Ijx6l2if95etb3vyXpRDQWFRMSyiYttqVTVhEdKKPLUfYHmP2IQ3lf30Yii+ttD
7UVkvw21zUrIndM6rSi1qG6cT+ckTpTHrHSUyrfH2AuczsrfTU4BPJLrzgvfHnxvMXk3kTIldqBk
vtk3SyUTs1LAaa/eQe/INt9nVqOGqj4v7xI9PvJh3zsMgLpgGayVHvDt12up45aIKuwILNxUIQuZ
1nRWWvXPZZ0wWSO9W7ll3JTb8K+LBkL3UenCXsTareZWmNqkh7JOe/uS/bhK01GGAEp2PZc4QsMJ
7y/25dLPYHTm+SQzSsZdY+lnIzVw9YiRpn57vXY/IMA1OiXAngDNXg+a6rkuRUuZEOheeqk6bCig
hBw11/ZG4Qpm21OSBPWx2RURAiCGnWQ0Nqa8AkaAv8zcRfnp7bnsnTHCVTRLQJ+TKq9787dLeFrg
4FoDG1+i0fklkcXkQ+qZhe+k9t8EVCtNDaYoL4v2ChiL+H7W2xQ0nMq1ztIqc5g17hHra+80EYty
MxrQmAlArme0urrLuFchCCldh9K6uQYCVn6p8jS/dZxSHJzevaoxUQCImRWswJibd4x2ngrwAgYl
tslgNJPFu2RKYj+YyhKfxggYv7FU1rlepOJ3qV3gVmdGl0Wfj7zk92ZOp3m190AijhbS9cy7cRj1
zBnHkLZS/9MwMxnkQF1wP8OGQhPS/Pbnewc9s9VJBIdj+ADX400OFht9x3iF3pU3jhmXJ9usmi+D
MY8HmOq9w0BndIVOoKDw2kU9iWbXG+G1xVPjnYXXpp9GTFQvfz4hRKiIshAOJJDcTEjLstjQJqhQ
VaQrfqFJEc6KS/SqeH/BZYOaA5eNnbOKn2zukLIZY5B36HtJu4t8aUWlX2vR8JLN43zQPdm5I2kh
0DcHtoOM57bg3qYt5TFvlRKLLftsyLbw56waz6ikNdAZHDegLXskU7jzoK7WnqRPqPavtgTXe2OI
+iRztW5EfEGR33XpGjdlM/SB0Tbpf7PRLDBFkw9e1BsHO2XnQqOtB9KQ7jap/7aTXgF/oJsHP3BQ
Ev1M5/5nOzTWjSrFQXTyaktSLFrJjytbx1ypetcztAdM05MkpugWZ20wtwAFSpquz29vyVdneh2F
142FA5pEM+h6lDitC6r3GaMM/Xhng6x5LLAKORMcPseD8sca5+twCDLAQWe/kL5dDycyY2yGivpa
GbvuRVH7JlQGU2LOqhl/ethoHBIaIELFBcKbsA1DZjqYUdlVYe1N/Z3p5UvYzjK/R23rKDBf/6qr
AitDEfvTqESYd/WSuZ6V2oncyUVVA3MYVy+JyvKdxk7Pc6F4NxEIXx/1lvq2ovjtj970x1p+6/Dk
hIigQiajwHg9fI68V5m0gH9yBI9OVMrq5ypfuaWEYmFT1DS+mvkoSHl1DtZBaZau+H2egu2cK7XB
ViwXdbj6HQUtjPRzqeDtaSSROL+9R3eHIucG0EYhnO1zPT974cltLaMKncVZLq3UuVtsgvWqceaD
x/bVXcasCB7QmqRUvpryXA+1+lfZgDuqUPXE2rI3ovabHhf95IvKVD6URmd9gJYRf3p7hjtnHdDR
ihdYs0iQsdfD1vyUZhRaFU5aiVzBPBBdiLL7i++4Totkh+cbuPT1KCPWvKS+7JNi6IqLYSl66Cau
5nej8E5/MaEVI8AVRol0a2orZkfxzIgJ6apTPRs5h5Rqmo3c0Nvj7G0N6k1gOHns0E3fTqmj1B1n
ZoXAV5Kf3Fr+N/UewJTBO+or7Y20kvMQ7WNC1PKvPx46w55CmaQMbW1xb1xAK34tPfVhkFb1p08M
m5D+FWsE7mEFjV4PJdgkyuhQGbGqZMTKeVQv7jLxlrZmdvv299u5/mmIQHhnU8CR2TIt2QLJgIh5
EYrS7mu/nTNVvtOJ8W5TWphJUDlu9e3Ph6Q5AOJrlQB+1Z/HIM5ImCAeqO2YnKCPmr5sp8XX8M6+
FK571CTfO9K/j7eJFKYsYjEH7EGtXjODsuqUQE76fOv2kYFeQxxfqjo9Ujpal2j7IlDKYPNrvHiv
bEoKnmurVesi1JWiOFETV4OMisp9ky0NQqd69SBQpAiMydYPTt7r6cIjXe1DSB9hwTub6TqJ1dhV
ww1WIDV2m4nFCMcOzscgsu6jmo71raNzVN5e09eHYyWvUmIgRYZHtxW/83SAK/WAQAP/NOhDFMrd
RB7h6yhE/PElxm7lP5QzEFliuOvD0ZdEZuxlGq3ZZH1uh2n2JyvKP+aNUx0cjl8i99eriBAo3BL6
doAsoCJfjyUtO1MWZgYic+kSrCZaV/qFUqbfsqkoYQRiFBzUbS66oJ+09h1wcx7bFOqZzlslkm92
lCKq4JpAYw8uvtcvBkk1YSEXBdQXd3tw66Gs89S0+QyKIT9KinOBitXKp7fX9fX1QKcJbATC1pQI
0JS6/gD4RXZZ7BLYSFWHLZ4olk/32Hvp0+qrPnbuQftwb1IMSJ5OpQDY9LrNfisWLLPdmDUVztC1
O/PcQAGv3+NNbh9pG+5NayXQwvVExORVdZP6drGwcWrIxzXCY12cpT44U+EXXise2145qui/1jeE
xUMSj0Y32CC27mbXIuukUnJj17oyFreTmMpHs5zLG5vtdZpNS0l9fdKVd7BHzBdnjmARIqbVvot6
r/+W2l4bRqlXfpGFa9+3nXDvu1ba/5l5aX2q6tjETVeK56zSEtpX9SEY5/Vtxq/HQHctziLzsGWA
OBEps2EmDTzcrnB8xUvVD/WiZ3cG5puPntOpD4U1G19nTfEOksu9pQK4sKLTCP6Qeb3eEjP6W5M7
GITWnflfPwnv0Vvq4pS45ucG/O9RVXFvOCBH0G/pOK4A5uvhjCLxIrVJ2nDGqehnoVjTTY8LBloQ
huv3uXlU3Nm5OH+JmjncmgQx25J+Uthm0Q1Kg1CHPjzGXaP5VE/N28odj0SHdx4GhlqzPDIAcq/N
4VLNuFNTzHLC1mqG5ezWfXUqVHKEOwE4/C4zWjdsRZIcVPZ39g7wGqqY3KLUNLddGG2k4kC3tg1l
JqJPrQlT7wJRr53uLWN2K+qnbfotaWR30SoQgue3L7B1vTY3OBEmNeK1AcS7sClyFm2UuW2pN6E6
9v1X2ZuIqbv59NBoY4ziWm98RpOgwCNCH5PnuUiPxt+bPbwFoHmUWemtrfvttxvNa5cI4nXbho2Y
068Vfhu+Eyfxbe0oInATubzMVT/eVKVz1HHY2Vmr6zrpKJ+el3mTUkAgtLRu6tuwchUnrO1RPOmq
iO+BLGQf3v7Iu0NRjaGJvVYotxCeDmY0fZMSCZgCB+N8EabfA98L8gSM99tD7ZxPaj2r3oy7lkS3
rdGy1+Doo74R9ip2NJdFacaOF9kC4ql1c35q9fgo0X17SABU10voSgM3JiQ+cU526I7abpSQDVq2
EiSLMj8MrTX9KU8Xpbz/N0nQCNcj1o49S0WJGsDqyxIKu6Er1M3Lg5UaR5fC7uTWs0nX95fy1fVQ
o9JqSWSmCLWmg/El8frsYRkqBWvqOQEhlXn209sLuHcgMBahmE0Syk20mVsV25W6JIiYxnqf+FFZ
lLfekPyb6EnzBAV6vnNay3tEBeGI3bMTW1CqAEm6+nPQndrExWgctK2RNE0Y9akNpTBvAsS1/jxL
hJVGBWZFA62t9M0lO9d5b9ik2aFQqx9lkS3vDE2LoGvO3entD7lz6HDvo1VKhQt5jm0BtG2rchED
aZQd4TCJNl8djiNeEcjeHqF+di5Roh+mRS8PSvK2Z2/Omt6CqszDxjD6Npg0Wd83PfQ/hIGU9s5F
SetzPIzFXWEW6YPsAdi9PdfX2Ke1RcX4FLjIiDn819t0cZ3BKVZsAn/5hKXv+HMYqOLVSmleGoNC
jRbb7kkQ//hFZ3sXovUjI8OdkwKdkpSVIITf8EpWTKrz1CVYt5v5mJ1taY7vx9oDnjydktzLbt6e
8c5u/VW1hGzOUQEbeT1h5NDbKUqZMOIV8X1W2vGnoW+Tg1F2DiOj/Co6qRaJ9uaNyHotdgg5mBMW
wt8GNbV9z8jrd55TVfcpxgfPxCwVUd9ydO/sbSlCOvjmXAZIX23Dusmd47FRKQIIzbqJm8oNC0kr
SSRyvGmTVqGnpunhtBjl2XGn7PPbn3dvMaEa08xa+2kUMK8/ry7TLKpMagJSMxauHOdrTVhxRsn2
P1WJ9YNcbe+o0u7hvgOsSBi7WUyQPGZcJFwKC9tm8su2aO/0Ik0eF6r+B0fl9ZLSdWcUOi46cdeW
HFu6XiOHGjk2b4zmD7FtRUGOlYYPas+6IN1ehSKJYEBF/JC3v6n2epprRkVabyIWBO50s6Z1JNo+
FlUbOpbA6C+NreSk90rDRYsPeOars27eOMtonRxlcOuT6szppR2KKD2nZWz6alc30lfs3EAhUIHz
M5hj9+PgR67f+jogBPdLgQIjdCqGhEfXK+/aQpbJiJBoM4n5Xl/Wl6hPS7/vpgIBLLd7WOxnWvqh
J8wx9tXJtm4So/ljCBsJBjgeJI5WDjqtkOufgbSEXQnRI39VGvZtpwzfRIuV1zyY2VlDBvUko+Wo
Vvp600PVXtkiqz4VRJz1z3+LRcWil4mIWlhOONLIk7JMg+Zn6GiqF9DrKEJ6XTPLy9sf/PWmIPY1
adMB66Frts3fAJU5RtaTavc4kAQ0H0UwDXb0vpWZdVA9+IVYuF5bh+TU5LrkAaYTslnbfuZIeDlS
VJHSmTgZ1VG++G1keLqvVfF41yWokl/wh6xL3xjBwgRDYU//LI0yGCfPkIi7qIvlvnP7pskDxemH
b6Pe4EyhuLP7GTXcaj5jPiw6vy3U9n05ZHj6vf25Xq8Ra2PxwRCSWDubmygFZG8ZZZJN2ctMDczR
dgJQUcp/oowz6JJD/vL2eDvLQ3ZCCEGRi7rLNjvDOZm/3kmb0JGmsNHDrLwPC5KHL4018tkOBnt9
OQFaIxekh8PFy79c78AqldKaGweX80wt63epbkTWtzEd8a9HQiN3H0G9WKOv4MfbhUqm4Dxp5b2M
zg59c3nOxlWoem6y6otO/7D1y9LWY99Vy/idyBMq5P0QR5RLlOXR6PMB+wWv8j7VFSxunzoaJgzR
6DpPcinil6VfKt1XHQToz5G04vdO5PYPo6uoIixL4iG/zmLayGlmIJcIgrAtT6CMLNyLI7B9waj0
loV7ObZ/NwPMrzmYqnFOzktcSOweIdCKuzzNesNPS8TLAy+bVDhh6MF59/i7CIlZdiKHc6fUbn8/
EOHFXxvwnjgX6J3Q0R700L41hBo9GVOqVTeolOGJUWhZ41AUs93vS4UI0h/nV4AgKLWAtqZaRf/h
eoUAmOqxblO3Fk7i+QJf9sAaRI58suedsjl2Tgdbgr/v+sjCQEJJ+BcgYqUsXI+HYYqttcC7AQxn
8dfWrKtTh/DSUzGiLP/2UK+PFrkpOSo6SiQAZMTXQ+EDIGpInnWoj3V+iVwtvndm/DjJHed7aCdH
CfivHtf13Gjksau4+NaXZlvbMbrZAPsEgneOLNxMZ71ZvuiyT/pLyv/hoTCM6J8WJV4REsFG4imb
SzMPSgozS+DYkRd9Kt1p/MRTnZR+Svc3ujebRvtZVnVT+zwu9Ze+M+VTMpXUUeJELO4jks8k+vUg
xttckcjHkW3pU9Ckdq36nZ54Map2nvXZaQ3x1cJn+6XWmiLyLTu3qlMuskn4Sy+tz02c92UAKKb6
X2GM+UdVFsq3bgAhh6bE6H6OqT/mfpOI9pbObbaESdE3H4RU1H/BmiPjXXmRXHxnLgjY19X4ovdm
/xnhN/sua1P933nAsiS0zSX5h/iuqU7ahMeLX2VY975fYjenOyJr50M8ZO1nLIoW6uhK1OZB1UIt
v89Tzf20QLATj0Ubq5afs0+rj0sfj/GTExlmh8BBK5cs1IVaWE9Rjo544BF2cfDQC7jLXG/6bHSx
1QWKUQ9flSZPWphZTTKfS44AGpzIB6HLgFVlGvaAyXKqGlH6IUtX22lTi/rHEZ0m1e8L1Ot8baBG
ei6pTbz0iiR9LfAN6QI7Mmfp99B+7pfeK8enflqUkxB0wQ729/YqX4XTiWTpknN2IWls9vfIMQMN
DOhrspvqTuu87AFmiHSCZuYPDgZb74Hf9/Y6mMNTS/AC9QVo5PVh6jr4EnNvaRigqlkwZb1zdqP+
COTzCvq2djZW3z5eprWAZxnXw9B+N2vYfGqgySJWToUrpnsqTdHJEty7fqN708dIWP29PdQt4rmZ
a45+5qqKDLRCq4+QrXi7riNeT5ywDacUvuaqEb7FZqIgqCfT7OA/URDWvTh9pgzgxSyvQafcTqwv
o8Dj1mzNlQqo1cgoiNEqlhuUVCQSp0U9dUAJdAW/96prqs8T1u8GeKkxBkQhijEOda9JHb+t+kbe
RNg2UNmqOlUPAJR00YfKkqlxKls9j/1oSiLtlOY2rhsthIuTFkf9UzO0gv91Fq9Xjpe1vju6pTgD
VFyGADvJufB7a3D+G9WkLi6eMSTZSSqe9oGbwilOWTd57xu9nb7nkTAXv04iK7nUpei+WklVPbl9
7f0YTIUjHkctH30UdjsFsV2aP+pqANSZ1G3/GGUw6n3RGlr/0gzp8hLplfItLYX96CAqpsJKa8QY
aJZAtLTOq/RB8Txk6NKswB/crPXyXsbxNDyYau9+LZvanHGkafLbNl5aEaRLXKtntXGnbzT+utu5
mSSAkDTSXnrT7Sxf6UukHlNRvqeJVMpwEgv2cLXrppHf925pBEJ35Duo4OwummnzC2R45w7rAMI7
9KXpoeRl1Ls+pkk4OnQQWvoLqRUKnGk2L/ciywsg4xiiBA6aO985D/xCHTDAXa/2loBPm2M7VGVK
OZ5rYc4Q09xJfrThx2jhkFo1OVmMbaPfOE1ahdGQx0+iIGp57t26+R5LFTVogSPhJzp8hetPkT5+
K5CaVIBDTsVPVW0X+6ZEungJUiV3v06JaBQinlakAfAH6yvF2vnjkHXuY+ziAxvMSuf9b+HHf5ya
CgMHNDjsb12pyTxQFdP7pE5LFJ9aO46qcC4WzQE2FOnI9CZGhZ/BKKIumJ1IvO+1ItaDqYNF5ONc
LCSYHGNK/NyevfZzmbvtz0HJ1PkEIr56BF9G08FINOshX2o9Db2+zg2/qSH/AkxUVCX02lKem1xB
L6pBC8I401t0fhZdNv9LEu/wV9d6b3S3mWtBzl4yrf+PpKJoTrE7LZ8sWCvzJ8cQWJhixq60QVI0
o/Iwzo1VB07sShkOiWN/QL8l+djDhrTurZSv55M/r7S5pk2QIS3sJL9wjsRzYwwufmJFs3SSN7Eb
HtBmzr07S5jlGAzJZE+nlWsX+2Mns+JU1Da/PC7mwbgt2qn4ih1uO/m14yiXWHY4CKBTE/+TTEX0
WI5unWF9VKlfLWCtjp8bhvjQj7gtQ3bQzZADQVqojFb7ZCpWpgd2PBv/Dk3mdL7Zw9TxJ9RaHvXY
bdii6ZB9FFCR9QtCU9l9OkSu9eBoEcBIMZuVeotThmkFUqaJJX1ROIUeWFjMPhhejfmSMumc1ymV
z0W0ltemdJleIhzUIkC9wq78PErHIfAmcFeToVc1cYhmYpBTwil7tEmIxE00JNV7WPn2j6oYncbv
FuxcgtWtqjmjZdMPvtGwqe5MaaRPQjEFYbnRV86XNhX6JR8TkihL5EYQJ7bo3/eRniUfdAx+66CV
TZkhTUsL1yc10txQ6Ybp2TH0xg1RoHE7JF2r6aND46EIOiOOAOUINyt9G1PzwdcmmWRnpSliCE1u
FC/3rTk22V2+mPJ/SkTaeptJUc4nDH9i9Vy76JcGAJkdL4z4ZIvvTpPALWpWxmf8T1fmrpmkj2iT
gyTR0bSp76Cc2lVykVFVxn4pFi9/Nwhb/EenwnFOAPln46yYPcICTjarP6aRrq6PoslohY2WGj/J
uImFylkal6Wn7BisQoZPKJLkUVBXUQcmxxkdIN66zKg0mlan3ilK6QmO4mKMgVyg6bzT2XYVf+p6
z1WsO+8HRzO/i8Qbk5ulqkb7CTpwn53r0ovzc5HV6oc5tZZ51a4s3jtjzJrgDhRjk5JkC9taz6pb
qVv5D3WVlwlwKO0/mEPuxhfcbIvpbh6moveVMtf+D2fntRwn07brI6KK1IRdGGZG0ZZkWbZ3KEdy
6IYmHf1/8e6sz2OVVV7bkt0CuvtJd/i4NWrkaraX/HpC4lMwr7C7T/Ts3AlxqXb+WK2Im0fz5o8j
JnAYRc/K4bh0cFDksXGr4GFSFvYtizX64gCQeAuSWgPMiepCLCw+tMEvtWihwB7I9iPH0pwifF+M
+mq2U/N76W6yv950Yz3gquHopBw677pCYa8/9XU9BLykTj2mnkf2aCrb2x5mVWY3BikqmUXKZ8kG
tLSv/KyvPxiFYQ4ExKH5WixTZ0e97M1v8GsLO0rTdbxTKdv8MC/oe10jajV0IP9dURxFHoZnb5k2
CEu41apoqE3McvJ5nMK4B/hz0C38kQO4OOXehLkakZQv+0WC8JLV3h4L1y9y2vHgoTWOL+ADxnd1
bq3ESqXQd6x0avbXndUTMXEaKz6TZboYz1th18X+BFj5ei6mvIhd/MB7sgPLuCZNFdCo2PVbfcKC
r6sg7BbaRR9w7VCYF2XvYgE9Oh+VktyFxaaLH+B2MzsypFtnV1IXqx11zlS371M5wAfstsmWd2WA
vMnzRupd3HZMVPKI6coWYnzZljv4JbfeVZvVhJHnNKlOVo71FGeTVTtUBmMAj7feVhV508rwR892
lwBF2wa6HcOwnlO3XPND7XfNR7MuyzSqZNe/G4zK/6rdhl8rvUygB7So9V1fwo6Is4yb6tgXYRlG
4AjKl8Io+wcmyu6YTJXlL0f0VGcby5pqLGOCU4rovd9DFum82S5jSnF1rPtspQmR2bkZTcHC7lCD
mO96S24TKJ7Fmm8ta6FS3Oknbix6mT5i2k3b3Mr69NEwLN3GGYiar0tWhs5hkmaKDnxv8plWU6l7
S3amf5oLVajrXkCeeCmKgkzOL7V4GUrTGGO8Lf1PwUb342CLGu0o39YpOm1Fnd2h9Z4GEU1kPd+J
3NV+tPG/AhHs6F+Eo23U0dLZDo2PrDDc9aC7YCas9GZJ8Y57J3FU8eRx1tjLO1+vJbZfqem9p7AK
rgZbz0bcstoP3EszZI8zFDoGp3bqo1vanERZYAF9qjJtF0eTznkYpb1KvwMhgOxLCmfmT37VD07S
e07/Ulp+3USlO1m3oTdtfJbGcj7mNBiQNzMq44wkkREctD25zom7XN76u0hCJFfL/EnDQOBPuWhS
gTlID3KpSZtMJ83T8xLMhRmXUuQq7sUsygPaFdYPGArG/jUyi61rOdWhSp1AH9F0aR+dTmR4iK72
2kdOWMgtsmGsf4ERS9yoBhd0tFXjfkCUaLs87rIymG8cLqjyJpjKpeMsD2BNkNDzr7cGJHa0zlKl
R46kknHjjdud2w52egh0Vq9RAUiOuOq7isYGALM5rifd5ycNTVnDw5DMystB4COc6WA6F7Zh+Uer
a+0X0dIGPiH4wyGQi2k+UB4VVeJbbRDe5hWejJGZ1vNd7YiquqotglXUOwXqsylTkydzUNaY5Hoz
v+K5psxjmtlKncp6li++uTBKoobI3ouZQiqWOUJwkQjnHmPVYWVkMJoYLWVeG1yTWTuQ0WmVNica
V4Z3kExMTcTaHc5umxNvjsxrjDzydrE2DH7wzKaY6zy8FaU9RC41B90q/BAUSR4klBhrjeFDGgre
z4DE0KchQ+GHzZmvQWzqPCChbMWXarBHGde4BHEZsa0J5bRPbtUi0U4bzAGQls2wyqBL4cs1quxx
uGuXupoi2fgbGD1vqPs4UOzb2Ntq4RzdjA5ClIoQxDjfHuIWK2dT1M+9/jaUhddy9TThx9LTgUUG
qdy0iPDN8cpT6s0A/pjs9AFpGH6cUQWs+ZnE2SVRc70piOScOd/7Fv2wyMY/ajgGhuzLD0G7hEw0
UETzIyGmZYLB19Pab0K/TrTvVEPSgS0UEUD0vo8baDxcZ2GI/YjajGY41UXhXm/OUvIY6E1Zp0ZU
jRs7XYlt0ea01RbDTFys2Gn19F5s+YzKHHiLnzLLvJqKoPBvVSdxTrHboPUJgUhSvU+5xj9rMRJB
SvblFlWbt91yM5BWO50iNcHh1/7ZVnn6oJpWfhq2xmhunWpaDdTlxJLMuYN0zc5YSeMy9Ktnc1pX
GU/pbHtMlYLwpsxW8cAXsZxYUQYc4VzYflK00/IxK1dwLhWINSt2p9Qp40Vk/o2N4IrH4TL7OzGv
BHdVBG0Bl43J6CGdPbcm2eqNQ6kMvcbhoLxfnthEeCP6Mf+YYzzC19fT8klrplOHajTUj84NaWtZ
k+tfWZ072XEwOM77xbHWlo6frG+XyhwAc1Z5/8HtMtLMKSv5zPOIeVLsSTzoI+XYzRi3S5/e2BIh
uniGYOociiVv6njKZP40oSMswbsqIC9FWOj8ps/1nOJb481dRF9zfFLdIrZkGnK3u0ZbXvzM/cKt
DsXYU4571pz55xUiWHcYCm+cI1WFxvPW2qqLBQ3D7mQ3vT56tm6CSLQeNFp+g65YY1IJDFPT6Wjz
p6Xk2IV9cWB7ut8IfenX3CgRj1JLr7EP5z5vMHtPxx9Cjtq+85utHhInHL2fC1MSnEO3vqaSJjGN
hqosysMclnTcKpyBesJ2w69sDrZkPyxjs79rmbGNzbLchQngAAxMSIr155oW+XVWjl6PPAkyMPFE
T+xFGS7wStzgGw6a2RpcjIN2nxGJDH751irwtbDGID+U0zL4t3Pjjg+t9vLPiLV59aGYzKGKaNwO
2/WG195PvADGq4CMK8R51Ky/W2ZlzsTfgp6CVoF+svu5yM6jCdnuHKTOzAE0l/ZXM9tzmVQkZhWN
0Nb5tLT19FX7ZWfEWJyYPU2YJqQJU89qOe9ctz4S/ebKSEzuJGMdaP/BUIIpCYrRLkDYFDE7Infa
3dbkVVwunbJPsFhwY21l5vgRGkTFrxpLgTyCJYAudwv6/MeIsdE3XQ55RRlVtfUB0JSuKGdKYhHb
H/+5Zd4rnnzJJ3kgK6tL+opa3s9+6vI1MMKjJ+RPNuMEXvl8NOUkPpn9xJDAC8tpjJyi87uo5J5p
E7WY4pf0POqJqdhHnmguUHeXBbBm9hd/d9MO80eIJ1kRZyRQT8bSGyOJwWKcJQOaIILzpgjOk2Y6
WyFaETnpjKftQIr/UTbSwbp9mfQPo83kfS2L7HtTdenLshbFF022TK8aFehnaSHXHKdttj2veJjz
fK4Bk7V2gzVy0A3JYrsGG+hTmxWRVWT2nVqpcSCbQttM1sXKThOey49q7cbHNShotwz9UFYU05Kw
qGhA64OREyFilL37D4GPxWrkZt3ywH1ND6FcjPlrb7jdL9nPXQ9dqfBVPG1u1UYb0n0PCHo5T6lO
qyuqAf1LbKPzmHOCfi59B3CvpnXSUfKbtG7D3PGgB0nTm6MUDd0gMqlB8bV31+BZUhlOUU674atl
DV1+ANXil4nsPdJv9I4HJitiU+/p46w1ufVYTjFDmVY9CErQ4toJN7gBpd04n1Xute+1bU9fw6qv
plu51sHMaHL2RWRKL+tvC5UHbUL5jR72Es7doRhk2F1VjA5+FLT6b0K8INtrRCX9B7TKdoE5xo59
jPRXMCTkL839tvTTQ1pN5TdY5vMN2ndpHrtj7jwXYxWuUdu2NJA1o9w7f9i6DPcmD+lgAFzVEA26
FS9Ns+iUG9TjyplXb3q3hjXdf8s1WnXmKu6Po9vkRuTZKZf5QjxjRGZ2hhk33NkPm0XYhtk80psE
GSfQdDKtjkZpmbWPlqf0ek13w33ayJaZ+k0Uzsli4awUZbTgNzqO9XI1NfRM47owB7aPMmjjNw0W
eFGp1taK88AI62QdnaWJla7RPbMB2b2rlYPiVxaGVXDvMkL8VeOI+9xJCl7O4p5J52sVXGVpM5ek
bKacHzgNNIewy9H3Q1a2Ci1qb27iOkQnN64q5TwLt2N6MeIVsc9fjNa6lbkzXuc0MtJoVtB1T6vK
NpmkRevXlNTWwtBz3vrv87oUz4ByO3lAjy8rD2kucBIYlHZJDJij/0rnebld5bT9qCvu1Duzs2ZO
KNzv8UQqPF2LrbOH8ypr4+ytZqYZDHk6PTZzGLangfzla7gs1LJOv9nHPnVkc2hcWT7gI2u8c/3e
fRqYpRaRlp7/AGO5+SyL2SiStvJFHw2GzX+5rPiSx56YWkrD2U1pBSwroUNRN4rY4SKvDvmY7ljj
YdxdJdt1/EJSW77kOiAw+qnRZ5z/gDkW0F99pjeyaTiuDgekqkqqLX81e2QYzRaBjEqSKISi+J46
kxiicQKgha7YktVMZOyhieCsd0sElN5+Jj3xHt168YdY18FynXW9FUa9L4yrelpH92b25Hw16UYX
53q18+dmo5F0m6PzKI8ZEr0Fuf5EieI6vfi8UbjkiaDRTXgoaVidRz9Iw3hl9P+MHJAoj7DPOnHQ
9SrzI0Pc7AHEVI2vikVzqu+s8AR2Xn8WcvHv1GJUDNkq27wC3F92TJgUB6FqwurWYp41RvZUFe8N
2yK2Kz0NZdKObfo1A//XR3JSXIw4OcMJC+rNbSKTdOopXSeLNLJuqzHxpnR42eoWDKzquTUiJBfV
M8RF43vJBvg+gmzIY2YW6Se3sst3w0gGEW+zdJiPI+py0puix5cXfauTycsGXA+npr6uW21kR8sc
jOuAi89LUEhx28Mw+Wl7roZ6a2IP84Qm6guPwDMMwrp13VH7CeoE5F5UwVCYbb/Ij6Gysy7OlbSu
Nhr1zBc6qU8lkzER6XwhdfWaaQ5ossuxpX/muQRqbluyjQx0X8j1szIsDss7X3Uh6ZHY7B8NmIxv
nYvwa1xZtUVOMKJoEWYFl7ZGOT5m/Db4Udil6t3cbIV14GQ0PioeK1Z/bqhX9+RZtZlRROTby+iI
2Yyr1eucw2jQ8yGbsHQZ+93ivnQ1mO6bHPslO1IATe5WYw2tWIaN9W7a9jKTy0fkN2BNuw8p1iA7
qMS2HgWJ9BAxUmOs29TV9bQnPTGiY8aTLxESQSirtN/VVDvtQ2o3248G0ENw1bmtfg6KInvvyeBY
ZL05nBfDyhXddmXTF3DXygVuEIZ3Y7jOnxhZBP0ZjlRzQ0Ekfxh1xs2gFpt/UTWG/X6btyEkt5xG
sKKUA+96QhFOVcFG7zYliaCp47s1JWfl5MlecE+HrK+CAxdrFtK8mbU8d4C96B71NeIXK57w9a2q
nZzL0p3L+9VNl8+SsP3o8HEKsFyj/asLcrLeXS3vdnTCbjnxjN07tyx70thySemUO/zMLDDPipAi
Bv611WFNOeqzzSOsLlx4sc0EJpAP++DMKb19Wvvii7f4ZBC2SovvYCOQexpR/iwjH4mO8I4BL02/
oHVpUOFvI8zDyg4VXN+1AaEJnIl6l7dZY0adh2YYzu/emCVdK8cPbohn2I1msDEkaw19jnLYg53b
e1uPYwjO2F9Bk1T9cTWosRNzLgk2tsqz7RTSdH+GHu3sbWNB5bJOjJzOK10rHY1DBZcsV1YGxijz
GzeqyiCgB2QQOwgPXtYm7tYiKkjSZ9XHYquAQiZmoENTRo6cV3GcnLEx7ht6zxjb9lU99j/7XKn8
fsmCGe+CoahIePCxdFZu0cKu7KSuFwMAypQB6VT3umA8vcbe4Ej9LLWU24kEps+MqEwdsE3hAngT
YTo7N57scXED1OjtCohUlDUe92DiS6stH53Mk1MamciL1kiIrtL54GK+297L1lhMGjEEHfc8mB60
Kmw1bbLs1jSMFzNv5uaqXGbp7/+uKbqbHL0K/eRZ00aqZQRb0P3EYNQmtWHsxxpjH8JkiHRniJky
f5tN6yyWyp7vpEsTnYlBP7W/ELKeti5mnEwhdlS9l6W/0nDz8Y92y6G+GVrscV8qnFfGH4FF7Lw3
gy714gXh+eUj4xZlfmgmj1woTkOvsT53Ri9M71jXzAjPqTVNDJUHZwu2H8bS7YAe0rn8awt0tjqx
jGKamO123CshEXOCT45rmBxuy89s+mUVksII5AfKHZB66gAo0IFhooLKQ8XbgTwxaF+cJ7Fp46kR
dkemoedeMCxJJ7UCcR5NyZES4C6Cb550PP+b9oLKH08Fc9Isj9zFK/uBDlThNp/6gCjzI6R0TZMl
WJziZimKenwnVok4dgzvDcnv3F9S/2ZRUDZOhTNNza1Jhe6eAhw25qSmdb49eD1/fxeZAaMCJPxx
8PuRFdlSf/By01i+pOtC2GBWsoZnxf7m0TyrCk+0xfV0ZY0TITM3bUYptNdmdb0aGlFnb/Cr6Tw0
M14iY1sXM6FSD+U9gKhcHrvZ19212sytTCbRONUXlD1SSZ07BCqh6+maZwXUZIvKdt2sg2Osjc8s
g2ZLvAq3DT5VnJhHNAHL5XZYBdXMZhJfk3EZkUVA73n9rLMl/6mWzVJXHpdAdVjcKv1sZKozo8yY
5mdUNjP7uJhh9Vh0jaMj2PM1JkuEPzdBxazqvmRDlfrUWk64nLOeX4qJG2t6lXFcfmghS3EwwTqv
J4CZ1jMEJHpMgp59GOmQPlwEqcZ4zyQ1qw9VUG5fVul3j/ChrQ9rkJk+BdNQJIPMi5YhAjlilEvo
thEjlPyupfZ+H6DeAZDZHRoRpV6afxmHbLDiSahxipq+Xz819rbOJLKTaR4sbcvvK6Lkn2ZdLdcG
yX4NLKbzrvSA4D1FmpcYDucCk8vqyilLCWZg3G4ZA0110mWTe9NxeuZoszXjm35NMeh1i7m6rX1M
MmfKBspIp++baMrtHo8ABuNM5mkCfWs2a/nQd71P+9Svp/Yga+Dthy1n8vtYciN+MA010JNGwxRz
COHnK3MNBxBCbXmAPnLe7odCCkDTVTepT+COgse0aqzqmLWp7z92OH+/SAwtAey4i/gRdlO10owR
w3pIV9G0sZiXKlFZuOzaDpWPUjOiYXU8L7jg3g6jNSPXUcvmajLn/DwDZu7uBFSmgpJaEL5D1dLL
QE6OeQ1ik/R+ZtvMbyGtizrudVpm9J4H/HsJ/C2DT5n6biSFr77IjNiULGsDnqOkdCcaVyHOt3pL
1zNtrcw9DMHQ5DegqYwGZ8OiqZMi3fTzBkxgSCgj12+NZ+XfEbIPgmjOxXLTIPw0HVcpiy9qnIEr
B3levh97t2B0aQcduMV1G5myjLa6oV6ifEWGP7zb6Q1ZbDVePsYgfZjDMFxl2jtOLc4HfYPvaoTh
6ECwmmrXiGS6jU95TmUc4cWFeL5PpqMO7rIu78fSmXpeySLMKOcG2qJM+TU3nhUCuMqmges8DJFW
P1m0NF8Y7IN8mCpEqWO2JY3rciv6m2whxUomqDsTl9tuSii2Qn6upON+MMMlrSOuffaNPayjfWv0
ShWRySToU5YNXk2NNwDp7gZVBkcuoyA/YqaaH7XZGzr2GV5Zx9oKhwcxZNuO/RP2XZcp7z3SOsi8
Nh2XeGRsVbAmebGu7wuguU9OIWVzo0Kvy5PUncosloAOxiQVaRYw6yHJOAaKqfjeQqCtPwmd9fQy
LSGPlt2UzVH3bkj/hwKQJuy4TLFeLf2lJfa6cW2hg/MCxaLdDtIE+0bfLfezxMzDApV03xlumKSs
3Ser3IIi2Vwj+Op3Q+DEUrbLlHC4UU8om7bB330ZQvdKmt14Ny24XMUoIdFlD5qmvbY7gxZ2blHJ
HUkQ7I9STOondyjDraow92YRnW2T8nOxgliVmEE/l6XaziVQipoerMFoFnhQ9axyJT5YC8LENxbx
7mFrLI984O8gzT9wZaDFkVUKUD0yyekuRY/aelw1SRV92L5Ux2bJxdVUvrnKJRUWkV/kjlAAR5ku
RPPoAglPkSK9ZmuDuO/pQfs1X190FtinCkzHsjpZXKBG/saj/YHP2xf9Dw4KI5OO4v7z/4Hf68wi
EqXIUru4DN+gk9w9dVgMnBpG+P++FK7JgHVRjyKqXBK2UOCx6rXq/bi3wBU4QTGeMq/Sp9yS7Rta
JZeo2l0veXdp/88UAiW6C4RePvctx24K4rTs26hKcUuo/KY4rWXpRb3e3iIxvLJBdsAwntTIm4EM
vPh01dpvKRCSEPzAal/V27RcBVykb7zA154KRDOcVhv50z82CGT2xq+WMoyB8GE4O4MAd1KrOtST
YOxbKvEGnPKVvWHh426TyMOWYFL/+96wQYgPAwz/OPTkt8I1q0M2gzEvdPeWPMhr7w9pRNSquNjZ
jRcoUShyspdGEcZ0QNQTgAD/ribtfeP9/UHY27dFCE+PHeGhr3DJ0+2FElSHfCZjpInfVb19B2rD
OqjAcN5NMpjiss7TR+kt1kcmizqxwcg8/fNdAscHzLdLzIRRs7+K/zlwlHY+NA1e6qCAzsdFCFQF
lJbj/KtXiQW5a9+SAZ073J+di4XsMofJjeEpLF1/ciMsBsCTzWZvv2xz/5Zs559bxUEEkpkW0Fvu
yfDiwBm5NTA6oYQ38mr5xvyE4eaKJsIniHbFWx7Tl4SN/cl2rq7n7LLzPOHvr7AsBytlzEHDy7eC
u95vv0qm1Eeymu90v5oYfoV7qLJpfoPK8+cFzbq7Qgfnb4c0X6zrLYEySOg5D2ISxx67rlhq1z82
Yd8fjMxbY9NqrOPf98urD4tjMXsGsDEEnN8fFjDJ4sqKudJIMwMuO1B3MH7rccFwMBrdSia2JUGS
Iu7/z8efx92NRHZ+rQ8D6PeVW1diENQsYZw6W/OxNpr2cXVqWqnzMjfv/v6Uf14AUHhRPN7jH/Ho
UjimcIayn2TIWm0WnMx5lSdrY47w91Ve26WCihZqEeffulQfoCxPaaP6XKCLUDCGO+ZWum1uVvDx
b0Sg1/aKsGF+QSb191nQ7y9vq8JB+igwxSForftlXNN7F+zPZws9BjPZWjedI5KAUiR/f8TXXiT6
d7ig4agIjXZ/Bf9zvRilSf9TU9lus918qe1MNIc6HJ358Pd1Lqmy+xmEWOlD6BRojzkXsWEwLLwP
Vi+ESgBVEAlYTlw5WgcmEtAnATBgPqPFDwUI8n52gn+1qtyX5xoXPpNLdFEvrd/1ZDOeZbgcp4hk
xy5i7VFp+xjOzSXahub4lgLfazsHzcZdi9Whb3+pr5kjwlGu0FjjQJvTEQ+YhxTToAP+aMEbQeqt
lS5eLAqiW7FKXmzmdSKpGwvDh7JKD43s3au/f8NXl9o9Wm1kK5AbuzjgtLPSTKVuGLtG4X5DqAIn
dKfoP/ZF/pZH+Z+py26t/f+WughGJBieZtAUxlMeIlZt4yea0T9L8PgWADLxlvz7o13emrYgcdkV
Hcz/FJ7FxXoUN4i56UonszFbJ9hHC9CsNTxWu3eA4yzT0c9o4ThrPbxxk12+1P9WRhgITuEedS+5
i6Wt4TTatk6CoQp+NV0XXlVMfxHGt7o3zuBrS6GYaHI3ozYo3Is7xkN4v15HU0OanYJfQOrdGFrE
h3FSxltlwuX3258KutiuD7y7MVyet7rWyi4yUKyGs9wxcbE+qmZWEcMJ77EO6rdYcZe3J8vt5FyU
YsAsInh58WTWqDE+CcIpWYwCjKQXnMR/pAk4FAxNu46/g+ndG1/u8krbF+U6IS9z90IvvEhCCzHJ
0e9AZgYMOXfHnOo8IUXyrOAKH8k4REKTp7vOtQy+5usyP/3zliWl4StSHjk888XBnzKGaGptxqRZ
1Xgaq2PXPTpNpt83eSASRq0dkJHurYd+ZQ/BzA+RNgvRPYQ19Xu8mDTJPIuMSaVK5jSebWwxGar3
K1MFWIK/P+Jrn3Vn47vBLoDLZvp9MakBhpCbjRClnCIOG2++71Q+vE+tNT+OErCZ0XfmG5/VemXv
QplCphX5Qcw9LpXK68LPzKzqR5Doyr63adsydQm88Vs9duFZTvP8wc+36rocB/uBCq9+oSnsJBLG
rsT/hlFZGjYFnSnoGknapU5kYS7+Vgb96l8JQm0XEARjernlF4p0XKVLQMkmBD05BlvELhFnVRvD
WXmi/v73b/HabvehukBIB7tgXmZ3kD3bxvFmnTigog0wiEadJg6IJsAyS3uDl2pxgL2U3lRFPZxT
NC+m49//gv9UH/6XtbYfOHIjD6d7RJGBUPy+HRRNTnt3MEqq3mtuaLs1Rx//87OfFdWhH9Yt7oZR
3A3m1iei7oBx84UTqXXFKAWA09//nNc2J1YzAXk2YhHupRQPAP4s7WxGzNucNzfNOq4Pkwm5wsjF
t6rPfGZMi3xjb762JpIP5L6IxBKtLsLUXJvmZszZmMAMKmN3tad9FDX6D+UaTFXE8I5uQpO6/huR
49V1MQvYlSqBJVw6ollMwbecNhvm5Y7H/GBsd+FYjQ8p05Qc2qxh5seyku4bn/zVdRE33G85iNyX
X7wb86XQoh0T066ds19WngeseCxvUljfh6lbLYYikMneuHf213i50ThahDAEsRFw3M/C/yTFM/Be
bTswPRDMnJ6LYhkOtvbE89830CsnCmMfaOMcYPQiL3UEwJLWYgy3IfFUVyYhqkNX0AIAUQzZL2jL
UzzYix2TGjjo+Wvn6u+rv/JqYWuaGHi6Fqi9y7yDPGFVlZWzlerSuyk9UPMBnkwnMtQhGVsb/QA5
vCWY88qlxaJ0U8gKdhb7xf4lkqE0GxKztGaGjHIK0XmlqV75aRH7Yp7+/YwidWTvQRrXZfMyRgbD
LrjsBWPi1qtxM3iDeshB9nZHE25kEZv1mB3X0F/f//u7pfInpePF2lgx/75/RhgTAjT9mBh6G09r
ZzXnUfRmAss2eG+DV4cgqNaH/49FXdobNtIoe+78+6J9MxRmLYjMXpV3N4tL31sFwvie9f1yMlv7
HmPdtXrjpLySDpAGsIVt3qONAv/vi65p6Xu1m45JlzYDTW5HP414bNbEBwUF9e9P+EqSjrEFbGp2
LYtdFv3TCIJQTzMJ1wq32IE+di3mzXkymGNGI+zt2EGj+zhWm/r095X/MB8l9DAIxUF2F87aLW9/
f06z3QjxawieiE4B84lV3kuGkL8gYKzHvHewR3V6Jb4HfdrDXQejDJjDsM3rGuPvZ6YxABLtuc0P
oJrgC/z9r3vtVBGXOVg0KSkiLj6CmGbT4OYmLgaA1QK80iEPZd4dk3EzSrPpX5X9/nsZ9K7pwJKT
4ZXx+8tY88DypaRkyTU9azGiXmDTnDwV9mj/ewDY9YHBjYpdvfjSDIdZkTPk8MGSFIz5iZT3Y8sp
P3HBULuESrwL7aZK/v11YoiL7h0S+vjvXBwkKG2dB4hbJ6Lp6BVYrX43F+2ahCnAEhevt8e/r/fa
TYzGXhA6JHMBLlC/v86gNfHdXNspmdzUPC+5tuDQD+Mz7EcL7ekmvfe6rnqrb/DapkHIFB8XJC93
1cTfV52KPJwzOAVJq4UTe6EEWVYXxgFgoLFLEjhvfMlXbgoHhLDr8D0xA7lcrw+4gRk7z4lYs+qu
F4V6Uba7nuinVZ///kJfeTQ65UjB8Xy0fL395/8TvsVGr3PbypkxJPBLP5A+NGIPAqKhAX8jFb+9
kZa9sqALy5ogzqxv1/b7fcG2c2GgQJZIKpmlx9abfzZuYZ+xSutRP+r6NzboK68SOU10fZnwoilx
WRYxSNfMfc05Gbi0EpB91Qlcgwu63HtLPPw/VbeLVGjPg3BAQ+aLbvLFxeflQMe8YlmSsczXs3BQ
LZCFoR9KXVoHbx4Hyk+zfV/owbweevg1Ygi3d+assy8FStjfYHW7KBw46jzthiy+I9KnLFX6PqDo
u2Y/lOcWEss5y6rxLXmy1woGeAoUqTQdxZ8mV5vlYKEJ/i0RauiACKUQsYS9iBss6tqXDiQHWey6
ZJ9C4vFVJwt0R4AKGT9HpysghSAIMBz+vjdfiWFMAxiTWeQ6PgOs37eKaXQIoyq2iuWNBmCjJtjV
lyZUWUB09ZZbnTcjHCBXds4bBdxrK9Obp5HNLAKlostrRmj84PNsSUrT/4HhhEvCvo33MMpFYo12
/eINUxHNQ6jfyDRf2a6MQJgrUbKxXW3790fOYH+1Y28tCaLoOfAyr4rwCHQSIae3bLhfuUpR2d7X
oReOvsnFMzpjnTmEwwXNhnQH57tzcwKpszDDXQA3rps6+9Ke3njAV47/ftNgQUFiYNqXPfTVElpV
HcT2fkXhxAQRC1YbuY7zNi8tNwDSHn389230xztlN5Ngin02QTvvskJh9N9ZS6BXTl8x3A9W3p7s
zp1PQCn/dS5osxQbFoUKspjgDz+6vqwnr/T/j7ozW64bybLsr6TFcyEK81BWWQ8XuBPJy1EDpRcY
RVGY3DE6xn/qr+gf6wVFZKZIysSKbmuz7rA0KWUccAE4HO7n7L02HIxVdHmG9y7bFIOPzoiK9hsL
mZ+dFaQpizvoA615+bYvjXrOfVebt1iBqdDL1u5DB9FKikxpFNtfX8L1Nf5sZgMiSGESSjoFVoS3
L55EH5sMSliwCRly6UsU2LT6l6UCwPLr4/zkpJh72PCYXD/+C54PfyMBepA01rwVAxwEG88X/hdy
fpOgah5+fahXw3/lIrosjZmx2Xp8Z1v+8OJziwAEwVowx7baHFTf1dsOd2Wkem3eUfqeP+qGGHe/
PujPzo/ynLXiZNkJvAzDSmHkYVY1EB0hX4ObYWa35UzNzlOIY/93DmURQbCeHGul55fSxfdmoFpc
9U2KlFqnQ7UEfw5JfOD90Y/798fpP5Kn6vqPgdD913/y78eqnkF8perFP//rlD22VVd9U/+5/tg/
v+35D/3XVf1U3qn26UmdHuqX3/nsB/n9fx4/elAPz/6BBQJf0E3/1M63Tx3One8H4ZOu3/nf/eLf
nr7/FmDrT3//7bHqS7X+tiSryt/+/NLx699/Q/L8w1Vff/+fX7x8kPzc4SFT//N/vPqBp4dO/f03
zTN+d5ldUbCtmdUeY2F8+uML9u82MC3WXWtrCDosw7ysWpX+/TdT/53iLeWUdTVGQWVd4HZVv37J
8H/XV7ocIh+DzT88n9/+ceLPbtG/btnfgAddV1mpur//tj5J/3qikRKQeEULkyY+nWH+WkfqD8N/
8VtLG33ofuVAkRbjdVbts8IPjtWc2fEmMYPq5A2D9oSzR125U4s16YdL9ecn+vETPH8W/vEJGJsw
xfA8vxygZt4UVdu03jYpq2LX4kgJgeYaW7OI31hyPp+9/jgSAUsWK2nWNq/a/E7TarHUR3crDSyQ
er04UVoK+cb5vL6iXFMH7D6tFXZhLxOhUx/CpdmjEtaGQr8C7Kh3QCQrJNC5rnR7Z0qhDkj5tEsX
tMnHAW5D9sb08nxOW0+UEjpCBrJdTVqpr1iOELO9PAdxjlK1g8nQuScxx0E0iU7u4dqiadJj7fDr
+8i65NVYImIYgYrHG4/7+TINgG1l3Ai9dbZ6WaOHrYg70I94gKm1LyiCgy3eApKJVGuMCwKShkCR
mAmWuaguqiv4qvb7etHHGZGocC7K2hVYHQe3eSgyhbJWVAlggbwNrPPGWJCB1vlSkAGEZxoblLVM
cANS4LnhPJdJsOGTGvhfcJ+8Q+kvkbg7k+kB3SIT+WuedloT+rVWjju2yTHusSxfKZz5rScs+4tP
aDP6Wt0I1EHmBtZFl6DqW2Tu2efFmxz3RjlwS9/bxSSsTYCsPj/4veZ+Spw5ti8tPIH9+8Kexd6u
MLXt/LIwTBS3i9VBO5bDR9A7GQ6HCYfkZdwL8w4HZUnYY+blwA2X3tgHtqBEs4ZE4xRtbXfZlmbc
P7hNbjxaCX4W3ZWjdV5BpZpAvkDaCBdbV27YILdiBWVg2vT7pZu3CAVbYnfzNCaeIVerM9IXsBIk
g8LalTkNoaiuC62JBnIjiIFXygQAVY1NGqmqTo7U7aE2u1KimWSBJXeZ77VGZPfzAnQv7p1LP82m
d0mdjMHGkAvIj0ks/oU3yqwNWyPzH9fMpiKkLwhf14SSES2Bke/1DG7bZnaXeQpdHpR+P4r6SaPE
fLdgU8PtQXskCHH6yW8Y8+10k8x4GDETFMN12Q5fqpxG/kbkFTJcKndpAn5iah5j4ozDhYiDQ6uN
Ax0lW2U3QnnpRdC5wX2bDOnT2Gboui1ND9TGAwN1L6yh2dedUHsPzS2cydkbzhHA2p+aWhPXZmNV
NQ520z4r+wCCgocC+DRNAdbOZTGCm8F1vTZi4+fChJxwDyRFlcmoMr1uS22rcUPi2jFCD749Xk4G
Pc7QlhMS4aDqsV06ppZ+wOmb3tSiEBqdtDqAIRj7bhaKTiRbPwcj90EOXLQV80KM8lnf46fDA9rY
5dlkQ46+CBAvyqgGa3GbeUHTh6kWyJwmT0F+4gTvODRnHxdEH5eWiDCbkDPRpZVbHexRJF9s9CY2
YUgCkq0Z11CpMN0jZA+q/LH2qkKGllp0ua2dQVWhKV1Efbk1qjicS96t22LqqsucZJspzGS83M79
XH3C7Gc+JqrKnM3UaPHNXOX+VQplHnqOUye4kDzGeD4aHcYfv7wG1WFjphFdfjNnBq6sPNbpBRJe
BpaG8qzzAWuN/NwCw/u2Yt/8TdCI4XO3+PEXI9En7GGBkRobZyxdzOp2IfVDjdozvhqg9eobMwCh
EOpe0veIEavJ2DCXC1gk+jRiZa0KnhPDy4Nrd3BSFZlDaXyMZWwVIXUtnDaJhAkadhn1YR2BDGAl
Xxk9lCaqChu30XQAiWbPjfleRtpleoVWzhxRMmHED5ZPjeaCT4HPVz44mNRxPqcKDF4p+2nF8Gsm
NFGwIjUPq9+aUeZbaUp4BYTPDe6wtdSkLSK5svDAd6FVyMGPXL9m29YPFqwUbdRL6HcmL6L9Uk8t
Wm6enWUzG02KkQGEH9OAnplMLqCOHqa+JSamIIdG3+r43WWoPEujMxrYSbJt8hZd00S5FI5bnBVO
WI+5VUZj4ZcPfmLL64XRC5GySU1rY2Ezv3IpWlET8If4MejrnDivZOg/4UbU3zVw7WKeCPa9m8nx
wHC0OnAGcG+1kUSmDXwmNMFielHQQruIxq503skqV96BLlreRiUGheps7BUjcypa932PEBTjgl76
MozxpxlvvNWe71PXCohBO4vG8NqvpI+3Vgh+WB/5FTNQXwpnqzW9cyO6mwqu1hl02frWBlL1xhb1
Z0ejX0xUCbBitiUvqtJLNZL03SFYy0SlXaMuWyKS7n1cf8I+ARR8euOVvf6+H1d/9AcRCrB7ZA8O
CPw7V/2Hs2vbcmmZQuztQADTDWJWdsL4zr0JWlqw9FiDSyxsY5pTGMw1ilbvTQUyKlIDA3+Lmr0T
UWO7NZjMprNPel92Diw8K4lDbSjJ6rYC4iVx+2jdTOs1ydRTyZvPe2O7+EJ0vN4ltomIp5Ebsip+
Vaeh/dFn4NlXfNxIvJLdka78xU4HeAsTMkH3nLXSZB6bXOpdhMGxg8q1oD7ZNczWf2aW/N/YBg1P
rerbp7+xC+r+tuvLrw+Kncf/Bxsi1pU/DLVXG6I7FHTsw//YW60bqO/f/8d+yNB/Z0ezCl5RNFKL
sXkI/tgQOb+TaUhdBm0/m3ITAf4/90O297sPBFinR7fqdxBv/HM/ZDu/09aCy0tll9rOKqH/C/sh
OgjPnom1swzzhS42n4zd1au+vZV1CV44LPSmvaT3hR0UkNly4C+GnVML1RvW8wHtMrbRKsHqRvyO
MWretWxEfEyXRt/WaaBvbAOZR9Cp+g4wweea8vNRxb1xJacqOC8wZ18E9C9OCa0nSNXYQU9lxpSf
La59GoJ265DKc6yTwMXpPXTD2ZQtPoaHhNa3BtYNYIAxEqSm9fs+dhHWtErtQI4snyaPKvM0wOY5
YpOfz5PBcs6NfLorgyo7Tfz03vJaLKnlMGLq7ZL2XoEKhNOkup1Z1zcC2commEqiASCj+aEm02QP
UiXfCkhKUWETwL5psb5v2jRz9o1pkeckMzHd5PDuNmuNMaRQY6KcxkwKka8+gwA57kVSWjuIUMPj
KMC7tZb9BH8Vf3MF1K2CKxWaRZCfuULOm1ETdIKtdjjR2R/ODNEUqDYg0BzHwfQkMCofGYdhkb/J
pia918tZ+4KuSkVGHRQb0AVUwYxsPps6sEIbz5i0T0tr4ETsc++glMXasmJJ/ykxVHHWZnN91/VW
Es32IID6F+IbC7jkUJTDborZv3RpPx8GWDDHtIpjLypLa69avTz4+Czfjy3A3x5C0CmxFu+8S53G
2ZCtNRyqtOvgpWTCOQfMY4R93S5HAenp0sp0OPuurPZBpeekgeQrH8mSJRh2LVszCFas6EyoSu84
36hNuedD2+O+jKvlZhls58Ys8QO7tQQVgAd17zdauw+CrjsfFlZavcX6EDsz2TYgOw8sxf1Nwk19
bwpthBmHdZKyg7lv4M6FmMfzyKGqHTWWZrwDYifMyAZXayLK2rjOEm/qyYNdAr4LDzRyY1nvO1V4
X7Dm8V3UHrl0Qo+8yfvIPrDZjdQJ8QPFbHdguZ+BPbVPZPI5LLIM+J4eC2MvFmTFAEA7Sn+Rx1Q2
6lCvb3N3DPZyGPQPdJb9d7Ybq90YGIYWBjqYYuEKf6t6d8AVmtv3lehTrMdaAq4pMcvzOCjTfKN3
YFxoReIIt7vcuE9FuuBMGoZHfKxzGFNgbMBjm2bU1ZNx9DuHOqNeZuket2bMH47ajqVHjA05RAKg
H2k6wQz12MLcu+2rnv87cy8HNi+mgbN4ROLjiOkz5C49BH0yfSnN1HmHW/1zoRktrj9hXeL8Oxcw
tQCoGMbe0hzjCkt+vO3o8+1H8BfbqoZGW0oukSIY4tQ0hOmVOP0O7hSksFShUk6bzkl5hdaz6D80
Y7AUmxhVKe7E/l5DQfHeHNqVKm2Pu66SO32aqkPJVigytVaHO1bcV36nb0fbiz/yqPYXObvBG5lO
H7w48A69o1lb11xHI64Z64ptxa3I8L7Oasp2WlYU13EP8sculA8UeJz6S2zJNuEVVY6cqqya4oNr
TtMBXGB/pazBe2qm1DiffcwTGAc7C76RykIcsiPI3UlXF9LWJ207Jpp5Mns2xxuZjF0TAQsqL1MQ
MBACpANroGj3FQjVTdwvX7SxnU8pSWhfcU1TXrdBUO/rukvDyXanXedroMHgSDwZMTzNgN+314pZ
nVHvGc/Ngj2NMOYdO633hWY7JF2NeQsvTOvleMZiYgiusmomxJBlX/Gx4VG/rKjj5iGoruWm0sqT
n7R2ZPmJeeRVlsYbE5wadmLculvh2eW7qXLt+qjrSblP46Kro9yctrxv0k0mtTPTS1hVz9h2lMN0
JxqS1CCemWLrZ9oHzKbu+VLI/B0SKqwvo3+RjCC+AZ+YEYoOrnuV5lRy4gitZNJFgxYkR8tO+4sE
GuyaWG/vsWADey2GR6tRvLH6XB4tgnJ2rHdXjg8jKF235FgggYIIAQi1zZdTBqx+O8DDrtDG7BBY
PbpF+4m60ZEo7XtPiEsb2KeLjwySRZIDqCtdN9uwMoO1kkz1QRX1A4C/+aTNVXLhGOsgIeP+oCNx
3PaWsvCDTIlxqBdmynzpLlGIWPdabCTbRNjyDKYViCJQq++KzJs/02jwt/D1gVYWvQiB/XXQsJfq
kyma+2CYL4sxuGKDGW/aof2qKCTulInglolxy2wx0rDzpssFuQs2lGw4EjBzrjwzDWfbv7GEgWhc
G7+UoxZ/VF2dRlZRZlFSLguv7aAMCSrP2YAFcGaLlHRW8mJgVFBhvE1iM7kSOJiifij8GyEyf9P1
xUUPYqIJHV7AFbEVozzYWaDf1YNXPEg6JfmG6CAvhMYQHwnOa/YdZSlmu158nIljP4OPtux9F7Ai
NKs4xDVa3fdAyGwCy3qQxB5+fcOsrS/06uqd4ZYZLmBleecOuNOvZAWZV4GQ+k1bpx7QNj7qFXSc
mfpVd2b6+Xw2ekn8gV2Nk59nVSOupzh+NMZRnLUxLzEXZlriGeiDEOHtx2mpdsgqoKZ4tXcMigxO
CoWvT82cOfBaawuwv5bUx9KJp5Kyn3P0Gt4uzMs+fzjOnoGpR3mFY50esntVzDrA1UQY9U0yLd5D
aYrrgTCkAZKdjhk2lV154hZDe1AEiFyPy9x/sAr9Y1fxRE0+nfQMFJyP8ZkiFsTVXdUSnmWQvfje
jLXqkDRs2cOSpacHa1tfIXosIjY1ytsIX6J7X2dY6JPaapFDNvHJNUV9mUL3v4UTNB2NrmiiVGuW
cJY+ABX2nLy9g0l75DMKqgI6DcSQDbd3mTSxcZ4AF9tB5icXylah6bTmFt5ifLGkrrVPBTiFDUTt
YtoUgUzDHjf9LujTvdbV5aEa5AnIqLEhlhVVFrzKik0T+DOo45hni96G/qqABgA8KOLtGPf2Z0UV
n7xoX5s2ZW4UkINcaPnmii0sg/myikHNLmSHnk2t0b7LQX/zCjHAOA+GP4WjoTfXQ6PV6iAwNUYT
DzsRfLlrNWEGrfAz5IAC9ppvjKFJsMCe1LAEubCv3RXpxMQFL0XbqNGtPyxt3nxqUfrqF2Dp4idh
Nb1xlwLEA2Zae8uuoqsch0vmfW6zYREUxDLb3JXQicMODsDecXP/vV113+g/fKuUa92NQexHPoyZ
TcprHzytquVDYNWKSqfIG6JzVHDZ2l7PCkT6HyiSannEV7UzHKl7wycUlvdudWfbXbv32DLsGtIn
bp2codL41D8UPPu8V+1Ohwzis9ZCbFdJkwxEB7Cp4oZfOZr70WYtuYNpADkt8dLtMk35ky8XL/J9
0zr2M29S2vHFAXJtveVONAfI38v7ckK7OMjPjU01GjpWEdJ1+coSorgoA1ZicgFlRhKfIT95JABu
vCy7sJ3lDhgBuDBy4B6ozF7mhWqvO1EkR9YpN63d7IRbX2LffzKrAA1fedvowRPporfZZD9ahbnX
4EofxmoxLxwWS6M/HoXwrmO6izAnjCPROh3SAbiRXQPb0U7dY5uAOwLZgj7FM4uwdVjTj3ok7BQy
nli+THm8CpNH8ou8QOWEZKVudztPjYHtK6tGAPF9JbWbylMOYMwie/RYwd6Y9Ibfob+iw50qF8Cq
OSc3aN0pReliDCvPpN44WfIupoy8WYIJLDoS/DMoYsl2BE51FTjzjOIoaAeWuVnsnsNk0lzeesma
E6CNNyPxCvMuELoWpW6b3yY937Ka/FpjPuljrR26IM8Ofr2wW0gFb1dJ+PVRS4R27VFZ8UNabMul
Lcid1e02YcsFQD1z2uoyRfMXWl7mXNsr08mrM+B1YPZ0JmPL3fescqZsAlrZgQzwqGcg5KMHvhng
qm0tWzALyzo9FGMMTCDOUYWU3GAnY/7h3Ws157kyQU37yXSSyiYOL7snN4UL0ZWTdixnwQpCuvs2
7qeQBDNSjUEbGdc1yTK47vxbsagyKvv7Er4gL5P+TmaLvvX6RR5cK253vg9ULnG8s1Kq8Sy1LKCA
ILFu0sa8EHYDQ6xfSPhImo+QVqzbBmLTBmZ+F5Wg8E5uA+zOHpsy9HIh9+QdJ0fq0fG+0oOFlHpi
+7zMN0+pMZm7Rrr2HrV3AxjPa25yyfBegHWvHJmRlcV0GpzsBpYjKDg1asexXsQpJiCX1I0yyLfE
Wship7JB3i5q+trnlXEYe+jMhMiDGgLCkLLi7rXywuGxg7LZdU6YoWp/75kjj2ySBLfGPBYfe1jD
5lbFQ2Jvx1Hv3rU+wWrsqWid8Aukd5FkNn8UWXKTxWY5hZNb1jTFgiVKDWYEbTHcMElXc7hd3id0
Yi8NYioSeJYa0R9l5ncQ0DT6Qj5xIFJwt2Khn4GPAkk7LGxYUdgXfl1eg+jz2EbmyTWg9gBGVilv
HWdRu7TVl7BxITLIksTBdjCWCPIbww7MYfMVWk710VGOGDdqYh7aJJQYbJqwaTg6sfVhanxjX+Vu
cTc0sx4B/3R2amnFkVyO4pTl9jsGA4ufXs36GQ2PRm7bes0Sm7TmqPo426JCqXg/59zftOn6DfsP
ez0X6sTxNF3hwfDvWnKJenapnX9P1wNExegr6h11ferxjYWwreZ3/uKgC+wn7Uu8zHNIkmn2zVCu
f4/2JD+CVJ7e/VvlyGZROCI2mWMAKcqAWqeQJg+gxo0w8/QHw8/H83+DvbvkFDpo71nBcNAbYkpn
0DyXde5e5lkfh54bJKwWshu2nfmlMRl/ys3/UpHuXSX538tq2zPZwn9PzrB/qlYhQPfyV/2/qGRY
pbn//o8C2avC3fVD3T9ol/3T8PC3PTiap2dVvO88kT+reE6wlvGQJlBwxeq95vf9UcWjOPA7AkLs
Tq9UDZr+O/oHanX8hwQ+oMxPie9PXYNmoJNYI8wwV9Df4c4bf6WQ97zZj5ofMMnqDeWvgIZ08KKU
Plqw6yeKfBcdFpl8oyylfStxlLzRH3je7f9+GN6r7JngdukAQ14I9ehxVZroav9CU7V4b+k52GLE
0JdtXZYfE80AG6k082gZUv/YpK77Bi7h9VkiuuaBQm9mIWF6KWslDoaKQEnhCUG02hsFwcZyGm9/
GAI/UWj87CAYmRCjIMBc5RPPeyCp7ilRGUl6ojhLYX9uKGeYbf5G7+O5DmS9kugP6Xqs5I717/VT
/NCL0JY5iYM5S0904aYN3lO5BbYnI82XevTXT4i6My0PlMBo/1+MjaJvGNY0Pk75nPePQcUiHtSg
Jd5oS/zsugXAZBDWO2AIXupWFZ5SNrecEVpVshlGWJPCKdQbfp3vWvd/NXG+Xzhkotz/VR67Vs6f
X7hs6CrNGHSSUIOqPkHSXSBL62yNYvNp7CYREcLkby2yz3bjnFbRwK5u20o3+OtjkZ2hbXqm5bDM
8160ygaK/rGGluiUYgRgH08iUL944vOv793zFtkfZ2shh6eZ7sB3sdav/zBMKJpLYPqsWZpC/8r7
EAm+W984tZ9tZraYf32kIK9mnDBV0a196RjtueZtFrjpieQcKu1omzeym5r9r8/pJ0MfNaBuo+Va
/cEvQ+5JnhxcU7b5CRFLvJ8Cwb5Vzk+jHo9vPGSvhiSKQ58WCllSwapHW5sfP1w9WbQGG4pcnoiF
I6mbA+M7DTrjjRnj1U2CyQFqZPXIYS9HivT8MLHyQUZ4NTPGIrPIBbD4FWK5IvpP+jfVkg9/9TZx
vJV3xQ1aHQUvjzcbVkdpNM1OMfbKKM0hiFP5kNtf36bXF4/GlL/qhlbcCESM52fV0FwEgmHL04Q3
ERS6NYRVTTn410d5/Tyv9gvGGw51XpL0Np8fpgLdhPw5lqfataHbTzYVFLOZvmZlFexSEoKv5mW4
sfym+1YPbXUVI1AIq6Wad7/+IK9PFyEZT/PqPlxnrxdjJSOvpUIknZ7sdJWP9trXGFLAX75za/PW
hPoPkoYTfjFSRGdWfZPxgAWx6rdx2WbR7LnN/+FRXpxKBZipE9acnhQtpjA1bRbao/+WvfzVY8wr
ZX24WHfgvYWM8fzGBeAHBfR6eYK2bJOGNs6fRapBqdAt//rX9+bnhyK8m/xc1kwvbX068U4+BWl5
mimp3wG2gpNrNqP6QFowAp5fH2yduJ+9YGzeYsyANqZt2HLO+mF+mDQWEgRm5CHVSbbUC9GRHpvJ
JhNNzaGhDyGhckAny3F4Y2n1evxx2FVLSWGdWcR5oVy2inkaVDJVJ8J5MM/LLN50c1G8MTReX0mO
4rEQZCHLs/1yAeevod2a4VSnBrFtTVOXFsB5s3QxOXtKZcnxL1/LAFIC2lC8CPhsX1xLL7eWbqA8
QZ4CMpAtZE7xQaTfOf2Qjy8TIkW/Asl1T0RxkHjw64O/npZXjwctbfSpaGBfHjxpPbuyJq85VUoZ
ZYR20UNWWbb5pzQV1udUkO0V/vqQry4vKx+cAkxn4CE57Ivn2wSu3DWJ7E7J5HSwTAQ75CBHRhgb
zl+S97Iy4FAsQNh/rO5H5PzPh6mmZyjKalCY6FzMb/aYGZcw07Er/eUzYn3DlEXdhyXxS4TkiKRt
MUiQOS29MZxjPpc72XcU7LQ4vv/1oV7dL1Ye7E5Y0vGM41B+cfGqoGhJAm37U+vLLhLcpLMRBV24
+Jo62AbFs18f7yc3y/OxbxJ/id4JC/jzK5hUqibLsOtPmskJdcT1RWVbjuTbT94bD/erOWU9NTzm
GHFMh3nzxaEYesTTFH1/YjVkPIxUeEGiQ6BGFTZeokqq6M8Hg7v1ZOK8gQ2DN/9yQlsPbq97UIvO
KNu25+fpEAUjbCswrwhdnOybyZs0e9v5o+PfJEHZTrt1d2oiVlyM5SIhuMA+k21ZVfomr4NJ7vKm
lgPNTNmN2yVedCq4Zkt8OaEmcd3nl0gJWIla9qhrR+QQrRU58FUrEl8xdkUOCOwPmltqrI9nSod4
HuPajNpBq7q9NJK2RE1XNzT+p8yYIlsffUAutFedz3To5BzWsVw+Crr/xXXRU2FEUFt37nlJEFxO
cvBU1NWdkfXoIIgGspxdO6B6eMgKbOA7C9JufJ3iNAiuitzpvjldaxBZEwgtvSgrHwCWWQa9uulF
UjcRsQaSqnHjCv0AeR48ZW733X1CYc6LJF7+BARyLJBZUdml9NZZhH6kApXeRWaI+gJJpfigFHoT
WGWIhN+5xD6Ry8UU9TBBhjJp8HZ1dpV2YsJVVC7+5471/EfNZOewX4JCpbvOHatkv1Ba7T8KdNna
xZRPuXecfMzF1ZYkpNi4QT3qNJTzITVeLfagkY1kBN6DZc9kx6ayBGkNdJ10lXjq/eVAP2skgUJk
VRIRAIkufECBoo4DEUQUfttxxQmb2nSnDZMholpvUIcrKryboPdkte3smmqy1Vu2jJIgzh7o2/dy
A8OgTEPFFvqoKdArkdF1eod2QpJLIGGkflnT0m7VOLEj4/kdsgtd2bSMa4DBT4MiiyH0F8rTYaaY
ovdkMFCFpwpe2yetHJxxV1ARRR0QQKkttykrRO9KWrT9w0bDzP8ldYS9ZjV5fUIFXjiNv6UbAwio
0oLqi7v43RfIGbUJnbMQPWnlY1LcFCScIp5PpW5+ntgHpU+LF4zmQcscv9oLxLfddhpo69Dxxdy6
W4ClOzvPyQVxJiYlg13nFBT4/ICkmBTVqlUsLHrSZjozHbNzj4WyUBWgj0ADQFoaARRRqRpLj1Sh
05jrlrGholgQ0HnuCnoOaGPbtv88o1jtdsE4WtkuIygj21qmVY9nSGCbDval5QDR8R2EE8SEOQz3
fOhkdt52eKaBd2vK+AqMkHCDbe7nKcVM+i80Ijp/SLaya2LzqAAEZHsCUGrtwSVSraTBGhAkUZl6
JfZDlwUq9BLh3lC+SQntyNhp06GIm8Q5ukFq0h0TddXulz5W9TErVh0zdjxy1ReEf1Tq1ZjqZyCx
bDdyB9FgyuM1RTOv1+tr4h5GuhsjVaWrrm3RDquhNv37RAg0vShN/Lb8sAYkxV8XQ5XJ/YwpHSDY
JOizR6Wuy7Q/0upwLcolMP67h1o0jroFqprPkLJ5rQAJkRQcVA2YJd7kKW31Fur6WH0d5qJRX/Qk
tQyj3BG03bc6Y3F0HFwUPXGTl5o+WGjGU8sRH9lyFwUIdR6Aods0hK3J4HyaOmsvyHsajq0rZ2Zs
imxjdVerpNEijAZ9dT3KPFgOShS2uLHdFsSm1mSk0/JoBT1Sr2TIDm0iLSd0SbOqruDnj+Ujlo5l
up5bKPcR7YqK3mWuZ+X4NBMBNnwrCKYdbgMi5bHi5vbCTpmVjLWvWy01n6SpU9Rm6nOW5R1p5vGw
bHT6UMNZA5uhfUTwrbfXeiVp9NMCNvNtV/ciOJNzDx8WQ5a41Ui09fYCTsa8N/JeyoORo5qgr4Fn
d6doWFXfZEO6LSgWpufcj+TMSrbHuD5ZF3ECJNVYvCx4iHmuk63b6U2/dcs8oZlb0l1do/wyZR1y
3P9zVJQ0yOuwTh2ThKzYgzlq+pN7PwitHy+Y8LwYvHtOahwRTMVl1U3IA1lIQvPxuiH4IFNJgJCt
dQQ+EP9rbnylLdN5QAq9SyosLhECAEf4ZiwdpH1IjQF5oiKIHHBmKj1uGyR7DKqYE76VKm6XzSid
xlgVZJXYjiLPPvMWsFpg7mTXh4DV0zPaGki4gbRnWYShQMhdA2jpeuqJeAl9iK2cKYEd9jtSAdLH
Ro6kVup0TLILuojgty2fuT3yR9Xrl8ophQCkk5VdxHWpSGohQ5pmQ5fUX9XYxUZUyZ78A1ImqGFN
Wmq71+UkMSYHGQaBMqTZUahdLLBx0kFbgvSinVIdLX/VGtZ0gXw8YQNbedKNpNka2tGf2J2hcbbI
4igHd42CVw3RYBtsKgFxqARzJRNBWDlznisd54bEejDwCSm/tzWRYWTwFHoxX6UIDyagP05n3/Yl
kqDrthHI1JfMdAmLsEbMTcwEeCKC2hp5wNsx8Og3N25zyIzRiPejV43mmdemg3YjrXoSG9no9Wde
JO51SlByQh91RMacJ1OfbQVLt8+Ix3R51ogRSlpnWrn62qd6c2ETbeqRqoUEZNkzvzh5qPqiGKaN
VWS9CuMldsr91JBlE1YDXqB9MbBqCYeh0k3CNZDXIOPxyY+2JtKeD9Dj23QHZmR0yWMmL4gU1ka5
+jllLDxagUYZY9d6fv5tHrDqHPn2jET6Tn3oWlwHA96d9fWTEqOHUAF7URzaUzWZEYH0jBrHbqV2
W1pNQ7tsnmvnDg4E4VqbzuiYJsiNr7tzkhrrr866NjkOAxH2mzxLcZcwEmpnRDVrER3SVAZqI5QZ
SbWrl5I5K6bS2u9NOeQ8FmWuJGFLLNOjFuVCcQwUPpvMwygNDqfy7spFR7rTVE1T7X2orl+zzDDp
9LUmaTOLIsBq05Im/VC4MNQPM8vAcidyYgzILlT5W/i+ny7BUadTMV51+f6LGoJVrulsMXMNLHxG
SqbdN+RjbMmiSt4o7/z0SMggMOutjLhXdnhzQRmsvP4U1BIKnEXyWEfaSsh5vlVJ+umh2GKDHQYY
j6Xi+Xq7HKtpmH23Py3jULH60/V7PdaXs6yzy8tfb2Fe8Cu+7wKpp4C+X3ENbGZebCw60x1GIkGH
k681xPmyTMuRf6GQxm2e4FCYzPLwvzg7ryW5caRtXxEj6M1puTZSUSNpZHpPGDMy9N7z6v8HPRH/
14ViFKO0J4qd2RUKYAJIZL5mwhWOAy/2IPpUWGL/cuqm+IDfpvaxIYPa0tQQQ17UT/iWPOEEz5et
yWV/Of0KRpJKLWM4z2PZ7AEsmM/mAP7r9szXRkGNHKVSWhoIvEtdmiVeFOSzGGUZABOAW5xO2EeZ
x9ujrDxJac3Q56JDRy1B1k2iDd/1s26NZ32kWhJTxXhQwQI9OUC0v/eIEt/9JCVNt4SMAh0oRNdE
aL2pPY2zB1OzU5ez0OnbgzdouBegbi6A4A73To2gQfuE+i7lXf64HGpunQI1flM9J2rDyzNvW13D
YpuW1EGpcWDdZ8mUpxv1ket3MA9Nl1oQUC0Uz2WpelzAglrXQu9s9pM3n/FmbuMHBVOk5mkx3AAx
gqErhr8yj8v4jJOJ5Wz8gEuusNgvFOqRBubm4OJAruty1n2kq7XWx8rZdhsXdGClfZhzhYdoq6Gw
krQ8kLG/DOIt5fPrcOUBThcC+QMKfNDgL8e1IgtVZL0MzgtRhsdk08K849q5/U2vR7Ho29CUwu2D
Nql8Gqg6njB26QbnIO2W04yr2dERGcbtUa7ONxeSNRx/lJogqNimFDkA7KtJ9eDb9mWmQkOznT2p
DhjGIrvPxYHPJQ0llYRUtNXdCnfcszP24MPhvX2gTLSljna1bDTO4dnQ3mdHsPukW8gNqxxKKS56
VaI4T4Bu8TXiLbRxYl0vGwV/KpGEIB1sXS7wDh4EZ4z7Qr8a8K2cweLxFjRrwI1Z7SVfb3+jlSmh
W0JdkC4RAAM5zp0BrBuvltCHeqM2Hwq69vmZQuuW/ObVOKK2xImFxLCGtrIhxcKy6CmqGRoXOAn1
qTYN7X+FES0b19z1rr0cRQoDu47rsPdIE4xcfenNYjrq4Iwfc6UM/k4S4HZLkIwPt1fwakwaUm9X
UNqxAC4R6oUM5Hf64O6GQjlC2FUcfMidwFpOrRt2GyOuBQgtKCrzaBgAMhFr/ebwT6cOs2ceEL4L
uaSHHjTmzxAZ9fhxtObox+3pXX04ypG0/dm/VHbRhpZumhkeqpKGauTHuaP5Drwghyx/qn7fHmZl
FQHMiFPC0unvWVJ3rwXH5mrxEPlFZId+UsK9z2et+ACSLzjmejfPO7OHmHV71JWVFDAdki/EPkgP
pFEp9KWIG/SR7xRB8dQAbTsm8eQc6vJOGXNxQrGOUPtIEfhoFHcvPxodDE2ruiXyPV5FUJXV9Dy7
+AHu8iXQ941exu9uz23tw5H2GAjyoZkF1OdyQCfE1MMqdSwwc8P5HrqW9pJ6Znn8g1Fom9uIrwjx
cin61Xrqq8lwIl9b9Lp9VKwKUKQ3L4j43j+QqMEj/EJtmN7U5XQG2wTvXXWxX1tG/aRjOouEftLc
v7U4enhfcL6rcC2lRau6NoKg0cY+AKLw0QMTsrOnpDg7mb2V4ogM4iL9JSAIBxTUBCaARtDlhKDc
U8Abx9i31OZTl3m8A4sUPLLZv9Br/3579dYCXbQVhPcIE5NvrqSMHHQg5tgv2sz8oIZj/WNB92Bv
zPpWt2Qt7sjbOO818bnkflORFVmJehrPC3iIVFHwWmi/Kp4TDX/fntPqQDyfaMFybNAvkRbQjOPC
6MzYD4KiE5KMjv3VwOO2+4MQF8ANLmMehDDDpXF49puFkiR+Xqb9NwfSDc56C2ZO9yZlCJXRiOTa
J72gFyoC5s2xvtRFoC89AYExRX8II00/zY4bfb531Wh1OwDOEcIWX0kaBS7ATLmkTn23mab3MKzU
97mdZhvoq+t4Iz0VGna2Jjj7mrRbad+oXkPxBEf4LHlZ4qE+4dsOGCnDMGIjVd8aS7wl3qwbND1X
ce0l9YdYXz4CRzQxPkTSknpxuHE8XIecTayhQIB1HQgDTRqqp18RhCit+F1uBPgSBdqJlpxz7+MO
9bNX7SsK14wmP35yuzLMBlUPH/Pz1jlq9uj1nxqAUINgWLtb8t2rk+JTieQWKIN8NiBvGDpWb3Dm
Iapw6Klf7zsNw8nbcSdOzsvjTogtix60K8BCqhQReJ2XqtVzLAQo81CbBHVQkz1bw2ODDtH73h2T
94kSKb5pllN7mrQcAZnbP2ElUHBGAQ8FzYk81JO+ntUmdWkiSeQ7LU0/KogLUuF9mZTfkEeBmnV7
NPG3XU0YCWfxyuI6UaVc1AzNaoyUJvHN3oBB3hoUVeyq25tmCpsbxs27sGj1x8ajwnR75JUPit6w
eEJyH4v/XG6IeIhjyG5R4idzlh08aPvHftTnjShdGwUBOGBQwo3pCrJhuWitwk1O/Bi43DdbTaL8
wD/EreL2bK7vSSEViea6gIVwK0uzCai8B9bEOirGuHy2O7P6DA8jwP1J6DPRwfI2BlwLE457oW9C
5gRK43L5cjj9SzgqsV+1YDVnVxlOWat4zx31yY3DWPx2OUZAzfGm5LmHu6KUbhTFktQJ+jE+Agb9
iT0RAjs8V4Oufi0TR1jBDlsFhtXZiQ/GHYD2oXw9j/QT0WaOEx8iinnKyXufHWVCPMdw2ofbX25t
B1A9Id2wOXUd2cSxiTseYxPnGCok2Wc7qrN3dafkz2NXqIdBsxJr1wSV99ymznC8PfTqLNE0FROl
Oi+bZk009kzLCxIEpez2fwZ8LcDm7dJVtEeDbqsatxqiLhrmFuFpccJdRgw87Hp2GcN3e1fbB5VR
HXB1SREP1Ip3trqYL7dntxo2b8aTwiavGvostGH8fJxNqn/Zr7BX0l0+Jckzrff8vZZm+cbTem1F
EcwHeIZ2M4mx9IA3iiwaPUU02oJgfhdg8Tii8tEXL0GEkO3G2Skp14jXkk1Z6v9Gkw5PuiD05xMd
jkvTohI1FXW/A74Q/IVY9PRQJEUEKoK+JDSd3tm1jlF8g3GwlVm8uvLJ+xOtVZ69qNYi4Sa9D70g
WrwR7TkfEUjKY0XmFD/rNKK9gRgUDcQB/+9sX0Bpt2nCl+PHxtKDv/q4Ch9znHSfJmhOx8gurGrj
iF+LANQuQYeShehIzF9GnOu2ox0kauLPWh8dU6Rm21OhpfQrqZv26QMiDf9y2Vcbb8rVIDDJoPj/
ik6MFHiUQgNUDoDy9FbrL2VhfF0QITvWma1snB1rtwsvZbIsgcwGlHc5wdpVmsDtODsMqJq7ISiS
g41f++n2Rlo7oXiKAzx5TU1kmG2H/lvR9nOCioGW+SqEzs8Zrfz3OmrPnxan894ZaOQ9anUQbqDy
VlcSWw++ncsDXfaDNZtUrdpCS/zUS62j1y71MdQH45kad70RK+KjyEFMAVs30EGmkC/jb7nAesR7
stRfpuYXhqH2sWvr5VdbG/oLlYr5IYrc+aVEDPIXqI12A1a2uodQ9NVhHYEBtmTjHXzaav5NkPoN
b4IHRck7WBBL4kV7faqaz2kVd9+c3MrAHY3azym3XhAAMk+V2xufGxWj7V2ENcfGCbr24SEwWJ6t
0xfCzfUyvNJ5buhkkiKppUGpp9G05RRUS/ePPs4DhYWs+B9N7vaToun2xoKsDv2fnwuOT5acnY1G
OiBtQ/vNKYPR2UeJI0RBE2AbhwYZ1uKgAKGe4NSnTnnIcs/rN7bW2tlhCLMa4Q8KelnaxIoBcdlw
28TXl1T7UAMO+wI1JTkjBhQeWjWyHrxoMOaNrGrtjgT+De2BgofY05cr7tXJRK2gSvysMKsQe3Gz
FFiKSPkwUNd7MgpN2djca1sMvVUuE1ab7EO6lcM5mlIAFonfGFod7keMkLxDNilopjgxjOU/WFaE
ZellCsw0mcflBIclUHOcgbmyosZlnLH+t01DkIcegq+ncRy93xEvra+3T7DVZYVoR2GHKqYtS9VB
tOjtGH6d3+Mk0+2WEBtihIeoOQtuXX8yeq39cnvItXXlZYphC48irDWldZ26BD1YyIN+PxnFB+ED
MB8qoR0KetlMP/7BYBakJlGgBTwjhU2MakM3Fx2Pe6vJvlo93chTOcXZv42ThlvWrtddctIOBlNt
+i4e/T/pvp+8oq0RSAaqisbDXoHtj/bEGB4BCCECooV71C60j7HaFgcHA7nDvDgUq8PWKXfKFG2B
HsTc5IObjgk3BLhPig1SRImuQ48iVAoUqE9fgrzrfARu6KKR77i+keIJhyFdYO8MYEDvLZeS5cbV
cU26EQsCXhUwMDcVZ/hlUNcwT2pL4Sc0aWvuPa1Vp/fLYM2HpI6XD5XrKTEixuNfndaZ75XY0XZq
pPXg2Mdx6x24dm6CyKBqzZOMjqLYCW/KPEOYRLURNik6qpF7og8BGdxcwvpdX7nzCclX74c55dm5
Kkv7eDsIV9NRklFOLgg/gEKkuGibfkYsIc38IqcbvuPUMr93boKyVGclDRq9uJ0ZQx+hwDJWODRk
BQpVgA0g4W4camuHN68pqhiQBwhUKSaSMc/SdOlTX+tnAMoxMhXo5cZY1+2WmfokllVh8FtRMnXZ
yP3WRoaGrOsCGHNdBu2YV6FwnvkL/xMsCatCjY690pmfcLhDv6kBP7nvrW7e6u2unTeQUUWDBva0
K8t2mxNyfSYmhX5mldl7barHPWIk9adBj+8zJ/zv2QH9jxAjMWOq0rNDsZcoBllIcRQwzSmYumJP
Uct+AmeA51sefU2KQd1Y1/Xp/d+YUqbbWi7A5qpIfZXK2LtxDj8BbUOwray2PA/W7gqqlnTYkJME
AyR+yZsdVAJSrlXAb36Ac8yEBE86Lw910fcesrgFLnpjv2lGvjomPDaPAg4AEvkACTwDRstcpf5Y
gA7bmR3ayjt2OGSb1PCO5eBsXftr5wQJpSoOLiJGrtFi29vXKXp0/hRj2RnklRkjnhvUj7qe2u9G
J46QJeKWPChes9UqWNsjwn+AsorItmUjz2hw1HDQiR8lbJ5LFbutZAJEZvcflThoDzNSdn9wMr0d
UTqgCzxj0TBKUr/QYQCYpF5I99XBEQBL8+y0eFssTvGS65P3oHfD8hBH/Zax2tpTDRM9GhZAuYBs
S7k0NVutBSuc+npeWA/IelU71w6GjXLj6mfFv5c05z/y5WXwZktkLHXepn5UOOnJora/a1PbPSBJ
Er0fgMichm52q50ywx64vcirO/TN0OKrv9k3doTyHXBbmhn0spSdZ2fRF6STgP6qjqBB3B5tdTkF
YV1sGtqd0hcN43ZozBZFuVlZAmfnDgOZVVWP01Z1Y21a4LaBq3n0VLENv5yW3lGQ12LxMHMrrdwl
ttB7Ir3NKSg0Kqye2/NaHY5sXPDDbIrT4t+/WcVKrxaEYFwi1abjsIuLrP4GjL/9rdgo/W9ck2uL
yNtONNJEp8aQ0sZsSiIUCRWOuj6rDi2Mo/1STtFGTK5OCfUvQVSgfSLzq+E2tWXoxZnf0dNQ8efA
7PTBKKLu89g6bvsHLyhSQWHwCgDeeU1S3iwgWpWUNPsm8/vSSD93ZjcjNeZF31H0MN09gqr1H1SZ
eLDRptYAGvJWlZKNoNCQ7wL851sYfpLj59XD4HVA4zPINfsyms2/6qCdH+8OFA9aJI8ZCvAuF8dl
oHRWgH5gQbJlLgYqVphJZTQPgUsjHNjqG++LtQwXTiSFcLRauPRNKVI4sQO70an+NFkB82xAEDA2
s+ypnov5wQ4bHeHEIH+fAISudlaDdp6Cjvb3TGuLjWhauSo92jZEEnLPOu+Qy3nbbaBknKCZnwzm
VD31KA96O5xZoC408WL83RVN+7/bS71yXyFVI8rzoEgJK2lPNgWUK7RYyemos/6rlSGsuyZWjzkk
lw9ATIMTFB5n2DgJVjYnZUtBcWRvqgBmLyfaRhXWDpPKBy6WWTk0kdMBsh5R2Tvent5a7YkTDvor
RR6h0CLlVoCeHaUsmtyfmhndQK3xaMDZepl9WbqS5zKkpOQxGep9MlgJtutGfojqEEIugh3nIGvr
Rxsdsr9u/6q17yy6Zha7mBxThngujRfUvKBzH6gGGrn1gG60opX1A1RA9Qnwe/Vye8C15wtas6L4
h/EOu1l8kDcnhx6M3ZAvnFNkQMG+Kzpvv1T6/ERcjIIXpu5TGsA9JD5IGvgKFn+rSlpsTHst1jgq
ST3px3AJSPca/SXADB7bmrLq8ndcL/+4SjY/KubgfMbD0z4RblsUfRFJ0gvaQ8WfOjnKWDCupStu
SjNTGek6+25uzJ/6ULWXdxXl+2bvUVM4oG3zDb6XMgNJRUJvhzCSsXy9vfhrX5t0kFI2OGZgUtIZ
Wo1Q46yJXY1YV2PvqrEwrYPF8/CX0xRD9w4/AavcuCnWltqkssc7DfTtlfxR0xiRnZp25rdKNnzR
k0V5ytXEPDvzUB06dAIfI+DHp9sTXR2Ucj2lZhrPSO9cBtk0WbPRdGHuO/pQHqGgKg/qHMNryNT6
UdOn7mVMlW4jqF5DV/7C4LQoZlIOAaIuhTZ66EHWKVbuI11efqPYixV344xfG0wjHlQjxM0ono8w
yZC1M4PwYCMGtKelUz1pSxcd3aY0sXWEfnx7MVZPHoT3KeyTclPCkU6eoFRizmz4goULo21QOu8A
iGiM9y6YgL2iwVwNDHiOQzyHB1NvaYIW8w7EebAv67mh/BslG/fqWiTyLOElTQqBhon0k+ZkrkY9
qnOfNrODIuEA9J3V6QWNOlYbbhmsg7WNhVjbgaLtIF7T/CnXK7SujAIb6XNfmSvtZDW1/uQBmXkC
l1sjJwpmwHMVez/kU4AXUzVu+ae/ZrFXAcJ1SnOedOLqSZbFY1RghpP7tok+wWHs6dPtBsOA1Qa9
annw5sg6E1z7Go468icUvm3o4zsOFTyalLR+Ttpm/h1NYGB3U+OWP4MurOKdqo/Zz9tBI2L18qey
68QLR3Qb8RGTbmM0ZRrMigC09ZU69ig7d9oXI2vMZWOnXqetMAtEP5OTkSKn3IFIkwkJDtFb62qq
djP/1eISrPoSQwEHwvXds4LrDJpdhB2DSWFXL70He84GepiZdnioo7JeHswwrrfcMVeWD2Q+0B5O
AZJHGbdhVEVuFjFdcTeFZGAEJZZd1MM3khdxTUkfSceC0yCiIc3Tmbw85nAhapkt5QUa4GUM/Mut
8BnSzLhH2tSIvuZKkWcHGP+CSK8iNP7P7eW83lDcZjbVGwEV1CFQXY7vklcADYtTH6SV85cHkVY4
oA1q+L1SmopaJOIJP1rFiblauq5tj6NSznezYxDdoAYpiBCaACyKH/kmoaixbddiZUx9J56zY5ba
3UgTPi6RzVW0GcRT7bJZ6kx/uT356yOMCw3wgYB8skfk1MkJ47AkVeFZ10w6cphVtITHqXXz+cHK
Gf4QDWa1RV24vtgYFEqGyZuLzy4jH/DugT088cUbM1t+Ug5c9s5gDQ84+NXveZjH32tv8DY+88pM
gerSoKPRIvSTpLRBUUK76nuKnrY5etR5Sd/hIGbF7MFD9WKYuZnqbqQNK+eCyEfJFHFEBfIvhVaC
G0SeLpRYFhVBiUOfo87+mNVGbezcXOn/vvtbiqaGQFNy4JmGVFOvqQaUgZvzuLRHA7GDQtV3izsp
X9y2G32q7Zha3x5xZX50IJHHMy2OV8Bdl1FbAqWwKy/IfE3vVPtp6dR6PHa0X6qv8Muau69bhwcV
pCaIgZRb5Q7/Yia9NetGgevhUh5UOF3+kDewpSllPZh0Kb7cnt1KxIBNVnlPAJWjPi3luqhspYXr
ZoUfJHb2uHSGscs9ff5V2G077fF33RRyXNkY4CYAEQt0F+5w8lGYRVoSL33hAwPXlUM1BR8CiII7
PCeyR2vovXdepmlb8LyVY57yAAcwFQlwQnIvhlpFBHgWsxUOIP2LAn/737qO5qfbq7k6CspJaEdC
+boS4sEZ0uwTeGR+OZXlMTLaYY9twVaauPLNWDuIBqyfgONJEYngZ1Gb9VQCzeA9fDJj8Ea7MbYS
/bTobqSfWn3W0o1tcD0o+FcI6ghD8TABOX+5DYwobOK+FSYiXWx9cqLF/Gwgm/JriQLrc1b2SODf
u5bwKXjxARIVrCWZVJEUQsJUNUq/t23l2FdmfwqGTtnoo6xNSwjsQlIyyDZktGERmhhR2S6j5A5E
eR3taCsvA8QgcPlsF9wD/2BWtEbBX3G923KZKpkDp3PROfFtZTTOUQdJ0yjnjWvgeovx95vi9uFd
BfRcOiQ7RaHL1qS1P2ZF8lwES3ZEkX3gnhUK/ZBip+9B6GIWentu1yelGJbSCSLBUDjlXmsVgNWc
DDxYkYAaPlhhoj3TGp9QMrK9VLk/PIAZwUs3QMMADJE2QYyFNaYhUe039vCjr/L+AUe8Ldjr9X5G
x46ePjvNgzAtR0eNUsnsDWPjJ31dGDtK3/X3uaXyd7y9citRSGrtoVIJ7vRawGsOCjPMKGj5ug75
Zaic8Flz9d/4aRT+pFRbUO/r4TiBqeHrwGwBk8kHyFyayAaly+hHZfiCKrqzV9T2o23hT9Zl8xZl
6Tr3fT3vX3Mw6sIyiTPv6gLjnnHytVKxwasFarUP1KRLj1zf3vtiyCMP5YA6r3GJ8nCUvr2215uB
wxJKMb09LlYqOpcHl1sA7S/SemaHoxlcuM23Tlu+huCp9rU1figqtd7Y41fLy6UG1FHgXCgw8DC7
HLG3DOgWtaeco8ZBhWXCvVqPkaQpXO635T5TTVLa19Ecth0oB9ZXuk81tYUsXWnKOc509ZEHGuZb
eL0vj1z4drULOB82cpSrfU7BmYTv9SGo02ySVjSeerXMal6cSEcs9mEqFcwwsPBxfjYqNkgb3+9q
DzIa97Z4NDE5cunL1aQJa4CiEOyZYUbOf+qVjybGIRv4urU5kRugkcnGYtOLIH7zNpnGBhcz24l9
bHrGQ+rOGvYprvKsZMV4b5LAhAQtjP0utNTlQyWLrKRAXjfx63LCzU81s+OsjfrGhMRHuHhxMgra
jOI9R+JzRajjtA8GTOjo+1Be+bsEMIrsZ5xQTOzyMCj+HYs4VbNdq4Ra+K43gqncOWmje1tKGmsL
Sx5Ls4vlQxZEWthIUYMwncDUU3IMymOv12V7QHXIGs6JZ/d/ECzAM8lnOUcpK4pf8+Yzeu1g9Zhl
8JovAFrrKnaIuG4XXbdx+6zNihtBAOjIxGhJXI6DX1o+g7MBUJNhv7Cj1ev+jF192WtBrJh/NBjY
EQpwPO1k/DT+2xqMDgYDBDpQNfCS8Ai3ufm05Pm8JWt6vd04RDyd0xLiJ5BLaXN7ajhhUUnBfZgr
8xijLYUI/uLd27V6XTuubuCA4k6QMpQxDr3OxpcSSlztweiymi5GEclIfkCkjT/odp7cvev4Wlx3
9MmogGhy4pVXKHhRH8t9uhWCBzQ6hYJPUYmK4e375vr0B7FCiQwSCUcrZJnL0BiSIoishtplk3VD
jXSalis7hOfK+eAMVYx/Ui3qHLcHvbrkWE/2GN+LhyrTlHaZvfBKxd0t9MPSVPxYVdSTgkogujxN
/rhU7YuO9txGlrkyUXpNujjGqFRftckSWiRJDPLXN5MpPnZYpbyUXj1+4uZIDkqA0szGJK83HREp
bChouIKAltXqK7f0JrwhMz+dqH3g9O60PxQ1nP9ulBmxstsrej07eiF0YPChIqflzXj5GesSsyMb
3JyfT4qCO7veqNVhrGYFq8vOwRUzxp9ly7bh+jNCtgYRw/tAeH7IdP8Erx3bzrvM9xYreEbuF5HD
bDa7Tzrp467DfQs5xz7WNu6K6z1vIrPBfqfRR4Ykg5/QYewRSaTt4GGZvVOwfdovk9Oc7l5REKHg
IEkB6drJalx2ARxvcehgps7yqzOi+HdWFP1X1yxqwKi00D/fHk8KF3rEPOkMmkqggJFGkXf8Ahqy
xQNpOnOmBntN9O9chP4OUedsCTNLCyiGIiJ12lfAXh0YNpfBogKeUiuMBs8Fgt6fm7i0qagu8Ube
tTYKjRjsV/jFlNukTd4tyBYWHZZQqtlSL+H+OSamkW0EvizoKyYjNjRVYrApkEGlO9QKxqkpI2s+
Cz5Puje0pNaPhdcgRhvX7JWDN7SYmju1M/8OO73CmpGn0/uQx6HhjyjLvmhh6Xwq1a6ejm2RGzgY
GVmAQmHcZiw/Ui7KLgQRNuzaHDjs06iiePlsYtrbnduBHbIvRwygT3SfzfFBn40yOqlZkNsflMmY
7YO3qNVTaEZAjvA95em3m00nDN8nttNG57Ry2+LoVXODOaLaqKyUyePtUQV2Mz8VXp1/SdPIWXZB
UxnTfTH+unZA+cn6qXCxpaRPtOhahWagq55r3NufMI7zjhpWVydkuutjk9f6fYQgMR5Fc+A9tGR4
68tVGS3HcFXJR+1sjLW514zKOgpw465fjGQrLojhNwnlf0PppDvc2jSJ5ZSHzsRgz8GindW063Z9
COphwd37cHvTigWSRwE0TreREETMSlpA04ky5Ksm44zrhYJGbDMFp9FptWOopcpen/vfXaLZ5Wke
oNDdHnple7GQIsFyhMaG3PY3lHHI4ymbzrVV5IdCKcKPqp45GxEiHfEsI2VNMFcU7miGUIq8PCrY
CKo9IdNw9szxbztG03Fy1V1dRL9CRDB2c7D1srmelqmz82gRCgAFLdzLAZWiH+2mULRzgl/bY5sU
X2az2qLErQ7yqjxFkUSkdZeDeGXbd4ld6+ewA8Lfh1p04rxYNoLj+kSnNq5TwaXChIW5rJfXZVVn
KPTOz4AggvI0VEtr7QBXUx9HT3uTTbjyqSiiQYpH7Qxgrjwpx+nqYMb7+TxFnvbSI6T7ZECLfwax
EJ5rqPmnKZ2Tjbt4ZY7gYRkW6gogK1lcCBvrdkY31jzzKFZ+mm4TfFnGGIIXlhv1fVk4sQiom91m
CqMXOlVSu8gaZw2fYtc8I2mElqJipQcTq9t9hCLtIaApt7HDpJzqv/FEA05oKVAXEVH05nWW5vYY
BhRkzkmQ4poZWPnemVokjcuh36F0PH28vaOvP6DIiF8tImg90ni8HC8uY4iDaGWcyYWdYR/MRtU9
OYpbNE+a1zp488HTAayf5am1katen2MWYs9cAySRQNhl2GWnkuKNi2ad43ou98GkBv8ChAYsBU7q
YWrC+ZMJm3E/acOW5NHKIgtUKdBcKgCwRI3LSSd0tMPZRdSOfup4qJKgQ994DnagTd1dUUz23R+V
qgkntUUjQtwOUhBByK4riLBUu5yw2EEhTx/SJY72Bj7nw64e5uH37a96fdYwHhqLPIQB0PIUuJzg
7C2RiR2pcmb1zV3XFeiCuPVW+0GGeBKsDAOFSkyMvseVoN60mKmT2srZUiy/MNPl0A7VP6Ol/rY6
I9y5cfc5jvC0dNT5w6hZj24yTRtBJOLz8jLkJ0BdYZMyW869y5mCGwfwSWbj96bdRwd7Cuzxc1ry
GEDJ2HO7ZFehK5A/4E4QBb96TUPE2FHR9t04d6/3Ea87GjG8uXjWUnK8/B2LqddRGqeh79WBt5ub
vtLo07fVP3YFAbdKYC6a0VRvFVmupy9M8nh8UankUSQr2gyON9EozWO/tGf7EXJAOx/NKq/UXRvp
9ozYsmr/Y+izZe2qxei+FFpt/ro31mhlUFg1RCOKy1qqUzhOozrxCDwtQgvu3KZacrSKetyI6Ost
Sy1JlP5x5iHgZIxVMjlBmoEX9gtFV3djMj7TO3J33qA8gyPYqhVc7x9Goz4GHALPFbLGy6/JYdXV
SdjlPu4rxUtqFObR9ZLx8fbKvb5GLoNXDMPiIemFHKVcd49wQzAXXSn9OMF6WN/VrB5GvA2FURyA
tfgXPuzqcvCKsUINW8HWYXwOUcTAFb1AW8+u1MHZ2zkmO58RpfJ+hnRJtJ3mAT/eJ61al1jceqHx
xInjJBvcjbUlotrM7UvbQLQOLpcoT3qnLHov9/GJt/c0/5W9UyI4f3uJrq96AE7CfA/CEXjjq2Ll
hOzk7AWF72BxhRWkax/GILP3FTDo0+2hriZEUQ/0ltBNJryuGJl9sNhV4QSl32levB+HSNm76JZv
NFOvzglGYa8QU7yB6P9J51UZJH2hZWPFhs3jE27NpBLNjM15EKCguQMMP5x6W79Tl1YIRAk9C/Il
6NpMUwpowxgzGyWT2u/sbtm3Sg/r1tSm491LyPuK9zCWqlQt5ZJllk9xOmPj4o+BNuy7tgt5dlbx
xlF7FRPMRZyydAK5T9Fpvow8/CmwuY5H5oIi/eMy28k5I7U5UPnZajpeD4VA0muuCU8X2pu0bNOC
9PTgLZW/jK390Pamg1WzDW1Rie6+QEiAoJ5Az6B6JxBwl7OiEpMaiM3Xfo/n9Te+TYoKCm51x6Se
p3hXj32A7M2i35vfimGxfMIC8BVJKM1Q7ZJCj6qm9hPdgFDXzclxGIPlJUij/OTlmXInW4lIZEBA
C6TSvLWuiudxV4tKRFH7qptVjy4o7YcoTbtjnzp3tv1eh2IxBfaTjjFVw8slnSytN7NGY6hYqx7V
BGHBNjb7Y0pt6F2C8OTHe8MfTRWSISp3vPCQm74cz3SqxFMCo/aBJ9vHMreKU64pd4JM/5sVFUK2
AJB/SiiXo1h1b8bZ4NU+gonqIXS1fJeN9nKy9LnayFuvj0QmRBmSNhnOp5DZLodytNQeu8Wt/cXS
gn9AWo1/td28bJzx10fi5SjSZ6LlFQYK0ks+NBGM122nw5I+0RucfcC1/lSs8UdvD8mXP/hYmKSI
s4pPJj/saqewNIjdjb+Ebvg8CgMQA0ue+1eQcAfEwjsSjQXZ+dcyu0CJGrvxe4RI2coJhlBRPN99
IpKRCGizkB6DdijdxQHeMHXjEuhtkKR7E7FL363D6dnReuOv28u2ciJiPk0DTfCOuSKkGAe4GEJc
W2o/HLzwc9Ys6tOsRe/COR42sqPVkagpAIcV2Fu5lBtTtrOKzqkRY1b7g9u68U6LEnc/x/QXbk9q
Jc6FBj/nLmgZAd++jHPSmM4Y8qTxuylU9nmlFyc9ND79wSBUIkU1ge6rnMHmqt3bbVQ0viZe9l2+
jLtu1rY201We/BoJpL6CLUIRUjrPmwHbl6ofCDh26lNdYTtTz5gwkazVT2FebBkWr30lXQBlRBaL
tarY3G/qFU5MVcvrZ2YVB1NCHjj3yqlQ4u5DP1hlvxETax8K5CBoNCEiQsHucjQDqmmQz0sD/duo
HuJQxa/Wwr3s9pdan9P/H0XGhgUe1DQ0Vhu/jePmQJm/2NcJ7lplFP66PdLafOggkMSQmBlgAC7n
AwexWyhMNn6jxMNTMi7mPmyn4PgHo/BC5CMRfleQ51AvSoQIvcavkLY7NNr8Q8sxOfqDQYRYDt0Q
MnY5U4+belTCMW39QI8wox278SGarfuTdJJnbj4+DgjBK+wvyoOu17tl6wOYcP+nGYPlPZl4O+oP
fzAbCLCC48ZdLj9qMdPr7CXIW5Rim2XZeemk2rumKOot6dTVCABW+8opoxkiYvHN/uk8q4PQFbNs
+TwfeBo4OywW737PcmYLyAIge/i43HmXo2S9NcWDibQcbn3GMaha7O8coBh3LxpvNCGqgxQVPAZd
GmUAG201NgJ22aDtkyRWDkbV33/CkYyAJxFuHuJPaZRwSGwsiyxYAzgj/aXHsfoDJpzxMVy69Gni
EPrn9qxEPnXxSKesxHzo81HuoqouXa5uMZTO5ALGXpxK7R/LqKuVz2M098s5GOeyPhdTENin2MHg
+ZFGdBfenaJTOaQSjMM9TxCg05fLOuYs+WQOlZ82LSXaKAy1X1WGi80edpjyHYGhfusEvL5FePUw
otBLJmbkhML0Etz+ZpNtRgbT74tCMfMTOIblAXc+aMuOnudb5eDrMYXulQBtU7khU5J2gtpDFE2A
yfnhrI7RwVOz2v6WLcYQflHMRjH+qdIk3ChiiL/z8ttejil+05vdF7bjMFHz7fyuV/X3KcWxgx3l
3fc5JQe9HUbXG10cJxz1dNyFm6/0FV13aU0FjUcfxpZymBpQ1FkdVhsX5NoiEqqYjlAro+YjTSge
tG5Q27r3ZyP9mpttv1uS5H2/6E99Um4lt2urJ9y16HFDP0bO83L1ylJbUkq6vY9VZvuMoNi/IJvn
B3fBy/r24l2NJE4vIhoOAm0trpjLkRSDyl/VTZ3vlpVySFALhZBktLt4mZuNoa6+E+cWNzJoaZN0
5op7kc91GdtYA/tBgepXmnj9IemqrQ22MiGyQADgwKwEelo6kNt6GrRYLwaUT+Ja34Vd/HNKgxyP
7P/H2Xn1SG4Ey/oXEaA3r2Sbmdnd5sxojbQvhFaG3psi+evPx7kXOGqy0UQfCBAWWEjVVSyTGRkZ
YeBY/fDigY6bEBY4yxQ6V3tCx2S5FrY6QEIyS7rUK3pVceRzlMqr8d7dm9rmvvxg1MOOIxtZ7o/V
riBuMpo218VFtQXPQA/VsPDQ9jebJ8wxDcrGU4utI6W64XtNytfvBCLbpSUQXdQ4eYcAuzbc0Qmv
AT6xfDGzLD4OQC1eqwT9WczGnt7CJnMFIWZj0qjH2abuugq2ITfNUS1yDZYvNskKcRbZiZ2csILT
L2rWWL8yLYgfrX5SMONu5k1apJ9Jna/Pgh2ONZXcxrr0Nr0RZypAoXFGk13BNmyQpj3lpe15AHVF
fpm9Q7WMGuj1cKPohzTsSpvm5kH2ukgxXVndvR23Hw0VOOITSqzwXwlTr0eRNPTNHC2ZL1lEa/mh
sTt2p9W1doF3LcJhO4d8OV5X9z7CsNStKMbRUrA0614PVynJ4rczaResD/VDVEJ5Mie7OanGKONi
V6te28fUkwGBn9pa3XsLNvuG/rwP/WyKgdwya3kbM4LDkffWfEHkrQlPtmgYotXaLvtEmasxsEbG
UxfjXNwxTvcvg83pZGhII3BTwJ5Jo7TrmetKhENwUCqolNtVdUoGLVJOThVF6pGTOowHnl3D9oxo
zOZjJbX6g2I7C2MKJh2rD+96sTBbJYy1SRRVKoN+SWbMUI3UsV+ViFgqEq3yG27Se0WWzaeGdqbQ
HGUT9VInXN+0XZ878TybBj1SUvOkSkFqPhulkVGm5I08pkWMj6yoLagReqdixKmTKWvH+6u+OUTL
j1hMDJduLYvQ+HrVJVgS+ZSlBgADwjtcSdnLXBjqTm1hc4hoAUA+mnwFjFWFlnk9St5Wsz3YiKOJ
SClfxGSlhwrc/9Abu7aXN4dayq1Q57lkndUBolJC0qLYwcVwOn06dZid5V6IE+7s6T16sO6j64ek
MCg1/xAGAyFfz8zSaisfh866jE4VumaI1HIdx9VO0rcJnhZxO5I9mKWgKBtp7Ep1KDaltnUZwOl8
y27UvyyILM+VwAvRyQv55/1ZbReRTUG2DO+SheTDXc8qGyRt7nrbuUSTndKGghyCR0E3ezORXXv0
xuN1AnRfqvVLL//ai6RRjQzX6Ta40EtfoLIuTc1BqprqKLe6gXs1JuVQJSU7V4+KFJkZ4vf6vLO+
N+ZL8YmK5yL7vhRvruebVIZNPYVNU6L5/lQqfX+I89I+DlY/vd1f2o/e8asbXiP6BbPmdabsDCf6
eixTy5ZuC5H6TaDUnRvh4F6dEz685qdy3TdHM+bCPeDui2dKQ6TQneSmafRzNUyT9MSNmJELGGFL
J4ZY7KoTLUqmb2i8FM1JSmIRuGrRmemnZtaaAd6mY/zbtLVRuqUxKJOgjTwfBtesK0Soo9TR+u/N
FOuMgiB6c0j6rO8OU5aUCDRNnCbdTcOGtkq6vIrga6rrgXiS09IO3YYLRXKFYrbnCYA68JAV0rVz
qnejr+SdKd4CxwyC56SHLvdZEVLdfFHCumkOrVOhpzEWsa49F6pRJphe610OgS7T8x/0t03zqdGb
YPSmZB7zr71Fc+65CeUwPCZq184H2SAvcu3MHP9E36VIPFnjQBzjPEcgsEpo3D3aeTjarrBnrX5L
W3XAqL4xDekJVeFg8DhnIjyxrrJ+nFPket76gtJd6yrTJJyTjKFr8yPC/91O3IxsTENCpK473W8k
UWM0KCvDt2Ro7PznqPZ9/irFDThwWIVp8HWs8XMaPLzio+DF1uKifw1GVZ7eHa1sJzgpsRI+z6JR
KrdCnqo6Q3AyiH+JPM03iLN2+XR/021v+f9vxEhgBjq59rMarJgLptQqP0IU/thieuVWatgeHx2F
Tnu69cAC0BQgNLve2bnR5lXWZ8InEe/fqlwfjkmk7lWZtiEK1SVyLo0WWdgsa0nTQNPbaZCWC97M
1ANWRuXXRkZ991j0Er46els4BqByMvz+6OzAxlk7JLXYG9q6cQ4NiLjB6CjxpToRo5dMQncjuzaL
nSxhe9dTWUCuFYl6KnWUeK9XsS5TXe55tXyRdhyyoVSzfzMagr+z++ERNZliVDsfbvlfXl9JDMmM
mB7QJez06yG1SMVqtNZSX0rnUj2pbR1kx4KW4OEzuhCz/fBuJM1BEpJN8sHXXb0ucQlIY8uII+TI
Vx+zYVJOQf5ozzvhHHV+WDJLSMkfnFXMUYwinOl2DC6ppnfnCm7ke9nPw5OM5t0RP2j4fI9uEAbk
gy2KIUslYBU/qnqiJ7jCBBfa5tSzk+BfgRvUg5Zxy7Rop4SlwWv1Ib11/a1yIKjCNOPEd4Su+9oc
mZ4lhdbOJ9puQopBgP80esBkIPm5HgWyeosRYp765KfaT1HX8/dIw5VFq+z8JMlVsZM62psdCNxF
RZx9QTEX0eDr8YpRmVFuGyq/FJnxSSHEHw4Bfgg/qFZFL8xU/sKlMPzTjsq4g7TdGnopQbBXFs76
GsFJszAfm0Gv/YJu3OGpKjIEdREkmTEsmjSrPE+IlnQvQqGR7jxTKdvpAtjezdRFkWTCEQrqAe2e
11PPQnUGNTCFr6vF9ILWdeDmADM7H/TWKIjbL+nVMsia0hqkgPimkY3+B72zzqX4n7Gq5j2ppO1N
AubAVULIyBFArvx6MgWUMTqChtFPmuJTFEiWl3ZhgnUOTTX3T9uHTfH1pbVQu8nISV1gB6/RnDnW
a63RksnHc3IuYOKH0XttTn3nWdmsFodBFbP9WrVhIx+JP4z6dUzNTnEFrSrizzCXwM9qMRehmxi9
ZB+NwBKfDRFKxt9OhBnMw3csynx09ZiLgQK/d3XpSVYWKkQ9k08AtCCRmfw0Kl3v2xbRzP2l2R5e
9P+ILzlL7GoKEdcfIdTkoZ9pq/OJaIfGbekbfioiMfxdUn79KpmiaU/3R7zx2Tl+MN7pv15Y26ss
SAvSRqRGMvtD2g8vtCvm3gS+eLBnS9lZxxsb2SGLXHrzkdmBQXM9uaBJpVDv0tyXJ1l56sI58mh4
TXeWcBtkEGBwxaJ8DxJK6nU9ihXL2izRTOv39dA/qYlefadj0jhK4IKug5rlIev7aaeccmtqULAX
yXTkijap66IIH45Ox6AVjfhVXOSeCka6d3BufCxuHBAthFN469eBTNgMfSIlReHHFXCCQyHjDBep
8ISspa/6NFc/e4QAcpemMXEOGvEyyrr4qSdh9pLh0/iJ6nlzDEtobqae76lbbNYAsHIRV144IzTj
fYgs/rfu4cSTOlm94g95AUhg2K0rS5b6fH+/bkdZIHSooXCIwCzXJ4SqHA1mIY7x0QRnd45T5WjD
u9/ZqmulSo4eEDpR6tKPtDBRV7soIectU7XrL5maT6br6ASu/yDx0Lefw9mo5S9FT0r7REl6oiVv
tuzqnEn2bL/UYRGqXtAnSXfEN3oe3dEUA/DJPOV7wm6b7bCoKvGMsssBHWF/Xm91U6FI2DdNf1El
tXaTWINnh6iPK6mpurP1tsu+tBkAscH9BytegyWwCEjA6OO+UElpvMGKyrOWpM7h0Y+7HFlGWAZZ
xGyuJ5QhNozLcj1cRr2FY+Ko0Rn0NH802ls6jBdeDkxj4MKP5+k/G1XW01aBSy9fZslUXsohzQ9y
P0k7W2hzlX+MQjcIOCHulGsuc01PGzz5hlHIcdw+MX712vxU1hjPmEG4Z9i63QqAWGwE6hNLkW4N
0xkiIfnMNAWs2wliV0tpBzHaOgTpzrQf97/SzbGWWvniS4WtyepslEFLCydylxepSFAXbyLdKyXe
DccE8L0/1HbbMa3FUgfVMmis69Zz/PKyHhEG5SK60PQUOQwO8VzvVYk3TwafCu4vDcQokHCJr17d
Oc1Ep84sHp5y5UH0xQQ+00u/dRqtO41WVifFjPeawG5ODeRWXhLFbTI8mnbUAh0ql3ma2pNWgAlG
ab8H0d0chZCCHhL4zbzz1ydK6buwjUpduUSamXt9W9SftD7cM7a4PQoUGsTJl6aNVeXR7MZprOFz
4mvVGV6QJPWzJLV7HVY3R6HPm1uIBooNuzI1IiQ6J5t911jo9yfcy3Un7VFBbm4G+reW1hcy6jUZ
MZ/SwhxINi64SM2emse+KQdfcUn/mpTVl6EIHrPq5KVh8/3veGsYP5ITA38cvlBSdT+LEKuT3gmr
g1H0e2zwTdViGQmeADVvEsONNU+LfHKvT5Jy0QRmnINqP8Vh8WRFCIFo9fytnsufQR+84ffwoILE
xxxZTTphgQ+oai5f9j83bps1RpfE7A+EEIKz2g8THGOneMpIGR+NZ5nkQq+CXEN6AQB+PVTasS3m
mU0S9Y7qYZRtu6WjgUaKbi+PubUfuXAhgvOMEJGs7kEZwLmlXKti6+ngSujk0otJF/X5/hV467Y1
yawXGhzZ/JqaFI96b0xNrV6awLKP2PD8E0CPONhhuldkXxuq8ZlgBAFsU9eFUkLR4nrtaOZoq6Av
50uhpRH6pSPco6lSvay0irPAzsLv52j80g/KcKqULjiBd1ZPRRcKYFBrT0lpu7yQxIkjkeMgGqNJ
6/rX5IU2Gfqsz5fRCCevyBzEtudCeziwIRGFg7Vwdqjfrk2AqP00ITKj6qVgWQ9hN/w0xnpPnmA7
Fa5F9iOiOxQQNiqYlHxTQBltuoRSJZ2UcMAHze70nZ2yiTiQLoGLQbl7aTjncb5esCCIeiVyIusS
1+bnyTa+DLRyuhHyXZSf9zbLZkoG1RZkqemQhBMEJeN6MGdETnRIWuOCpJZ+ELmO7U2u7Ulu3hqF
tsqFYkh1h290PQrE3yFxxsG4GI1Ru6Y6OCc97ff6o2+OAmhL3yp0BBge16PYdgMZhz6BC23uMU3D
kobDfRj8dv8g3xhl0aZYHklkASiYXY9SQbvQZ5pEL6FWzgeM4JXj0Enj4f4om+uCkhy9MMj0Lnzt
TQg9Tk7XjlJio5DVdr/VGVWjWEu7v9BF6XeOzq2h0HaiQZPPs1A0rydkxwg6N/yQS94PhVvO6nC2
dIqMsZM0j1ahmRWEpsUBlZiI7Pd6KGDTDCWpnEqjlEYH/FfRHpHRJ2/zeY8WduMzYXi0dIVSX2fb
rYaKy7LLpZaiZihj+NoHSv9Fsbvp0Vd/mRDdQ/QFkOhQqb2eUBOB98VazIQc/Y8YW+hnrXeQHbDH
R9HDRbgBZhIWcsSaCBxcD1R06LjEYR76GmpDR7tS/yoRpXs0oyKg4P3j+VhEqTapf1+HMbiFAuYs
ineMFKNvEqJ27/d39ubDcEDApxRyN4sK1braTGWnj4d0LvxBpojTtIgYW6okdjY1PYWsyBU6SVJD
zYE0FGhy20wmF4SFqtnbF9E0U3moVDt8rbHcG72esp8OY1stLZ8FqbNDNKUi/B5P5Wi/Wdhdqi8h
+lniRxbLaXGcihqdOJNIuPKol6qXqkmH4IciRDW7kdZRyy0VaTBcNRlM7bkyJLtx8Tyg68btzHbE
+xn55OKMh2vaHnJnmjK3tOVQOqjY/YxeahLcn4Iua01XUROhH0t5FNopd0RXnxylFfk5xOhxfOkH
26zPjhXkpxhlNGtyqRSN6vuUl7P4Hd4etWKzHu2XMI30+gk9WSd6Fk5a/ptxnfxDLK4pp1kkdvjZ
KSI9Pi1a+X3njvosxwdRQc15H0dSkLcg1aPoPAmlAW6S4qn5rArbwLkBgBnHW6XIRldrA+dnmfec
XWJtR0a9ADMLNy6L/DczgsvqjZWupm6J7nHxmahkbE61nszvctZaf6SKyEp+bVZFh3GW9J+2Dg5y
tKdiVn8zB83onmK8fVWPLjZJdRG6qNFptoLKVI8mZIzq7zbv0zdIL4qCoglR5KnoDFx/8wYzMD9R
kGx7mZpKiPPY4hx1ShM63J8CEl20LNB4G95ErAx/SADW0H541o3McyIp0P8BSQ1lz5zHbPoXzzlL
9RJcVTqvGPOq9TIzCaz3mWjROdWDXg1ekQ/zcDaUwkieOtMaURbIy0lIX3jdac3UGz18LVmi+Jdj
iSA9ygCA0am2U+33yCh0zaNPMauOjkhz601Op4zG9SGI3kMhOZlXmW0loSAl1/VhsBIhszH6QT2I
MYqwRaUNXf+UpkOqvOQimGJy3slJXjsarqcnvSnS2eVjSDAKWqu2vRytgsmDt5BE/85T2NmeEzb5
X0HYFu9miIGaaxA2tl4ViuS9n7RR/prNvfZlkscME2d2muIgrWbKiTcVhlQecIYt5+euk/MOBwaw
njdj1rPk0EW6FPuKnknJOSFNDs8QXszoOEulrR6nqOshmCyf4UddKa16AutQDU9OElGdxjKp5DN0
l171lNSKapfavTOeKQ8lkxvF2fwTPUJzWNxLOE+uXgd6doiRzPk5KBgvHVroHZWL/sCoHmytVoxD
hbu9cWy6Vjb/UZQ6l71Ia9QUqomjvtaaHJuvily2ZerSXNb+nnJuFc800lCFCJcp3alsdfmv+1fh
5uU1QZQWVXxaleGKrgELRchCZFLZ+CEQ1qlzqvjJiCX1e9Mh6Xt/qBu37sJggheKZjxO2as4D+cR
I1LbtvGNqjOfokHknjYo2uH+KJvQdQmJlhoXfd5cu+tKWtFR9sIAu/Fr8qAXGO0NHYdkOVDPTwif
/31/tO2cIC2BYbJyxONEfNdvYi05gZyJpPedUkzokZmlK4dyfbw/yhZDXtAdNDbpNlwEH9asRJrI
rD7kU/mTlBfCVaQC06C6CmmuDRJF7d3U1uzo2KZ5n/+tONOiXZlKATSiVJTt5yJLy/GU1TTLfkmt
zOhdXKyDhysX0D6oStNNStK8sFev1wLBhYBCzND5qTPYxiEXQv5kjM74oOE6vVv0oFMf4A2nPg1Y
fT2O2mrjVNFhhzwnTaRVGg25CzU0+UYFRz+O8KBOodkX4c7G2pSIUR2F2q9B1FxMlNZ9LlkcjUEn
yIlqawieLetXogi828KW1uO0gCoRdaarNr30cHcUzEya4GEVIBGNCtJqvqGMWNVcmealqJTxrC9m
dSg+/XZ/i21nRzwMJPCRHBnwM68XtdFmLV+00i6aHUgnU9K1TwlV0INR2fopS9VPWYxkjtMK7eGo
kkicpBy9T+IZIszrgbW+5iHUOuciatYvhOv2qcWKbifq39wK6NABfZArLeZ7G49Fsr+6FqbkXJo+
SN6c1EpOil5JP7oIAhTqDPO3+8u5vVY5sMDoPCcLc2Ldo6lUHLIocITP7Svz1DfJISF+dKN+3PON
vTEUCR7VJaJ/7qF12TUMWbdolHs/N6bhgC5d+g3VTO1TVUr9Tm3y5lAgzLAWqRjS6n/9raSonhwR
6b3fxOFoeRw3IB0jDHsCLLmpzdP9RVybqfFSgKNTnFuMYkg+9OX3/Afsm6qsk9XJEn7HjZb7tG5K
2GPNmYEipI21m9f2/GfPhdFYqltqg1x/s3U8e2E3VomF/LcSh084olMxEUoU72Exm/Cenwdpm9uI
K3mxm73+ebaQug5e/uBbkhJ7mkgI9iijfY5Vh5KTUdOeOUp7FYYbLw6AJF1AtJwDrKnLj/rPmkQa
Kh8ThVefa6qPXBxvjNeANdlZ++2nXt41dtTSxrjNyKcM3c00n0df7SkJe5pUzj42rE586KdZD3dC
gxuj/b+uF2uhG2/gwimPZwXsbPZpkJye4riHxBrE8Wd6gX7d31Pbb7Z0SgKzLtkyolSre84pMbbN
p2D0ebmlN7QaQ+MZzFw9FLmt5SfkYOrJy1LRRN7DA1NsB0XmGf/Qs73+bpkVQjmBqeoDP1QHIHXJ
jRRJHHrZKX2lrrMnsQTB9wfdXHtIgBMOoVLJA8K/l7//z2axZkS5yyGc/CKbnPd4mMNPhWQ4yPXF
w+c2T1GUvz/gjQ8JOElWyxWBz+taPVXR+5Z0qmBAFv9LaCVomqAJ/i0Iuvh8f6jtQeDZAKfkQ4L1
O+s6pVkEijZb+eS3sh19UpMUFcI83nNKuLWCvEv0C6NmuoXaSl0LFVKaydeDaPpuGXF7CBUjO8t9
Ehx6FLJ3iGA3FhD7SDTEVE4CO3X1HHaz2SIjUci+kjkmnqxVT9SKmV3SjHvGOTcWkKGQuVn01BdG
4fXmwIpnKOO2ln0tFMERSXP9SdeShxFR0A9OG1AlNUPuytWEtDzLogLBa98Qnf6cCmf6AgCyp/Nw
Yy5o/IG3chHDDFpXd0XRtpSnG8VvLdgSadaNdJaO+eH+lvtwQrsCdJjMgu4iAMvFT/HwesmEFYeS
bQWyP1Az1A5BpUGeK0ErEBEsR/mXNNpQ2jtIyW9TE9XOCep/G4ZALZXkPE2NrKaeGjjj98kap/lP
VRSZdSxkqzc87EGF7TdqIWeebEKZfkmDpvnLCmKzeynreLC/AZhVMtpiMZVKzYii5DRFg/SgPTyP
LtWLxaYZNh3LuWZOdKizZUNRK76ex9aF3AZd/7SKF1aiovy4v6A3TtfS7MgRXmy4N8Hf2ORcIoms
+Fkp07etGJBmXXrrtFeA4qY9Nlmimjuh4Har8CZSWAZCWjzo1lVSu0O+bBwLfGOkVD2rdgyPadbb
na2ybOvrnQKaTRs1y7i066qrbZ+qylCkiDT4jlkOvzKjHU5sXO29mAGDprExf+j4ej8rk6zvUFm3
Nwj5EURSEm10KLhHrvdoH2hQhiL2KCIa1eesmZTvfQphV0wgf/c/342lZCjqwACptD+t6Yw8OJ3U
lgwVaJn4orFVXmK1t57vj7J9sokIFt4kASfJ5Vq3yurQrMYGXvNBS5tDYQjjlI+F/WVUm/C3NDaz
vx2840/3B91ODUVuVNXgsNL5SSvD9SqitJw1ZaFqPlUYxzObNP5uO5HxcEC9MKH4SkjCU0ZfO6RN
VaJPJdZRPqaO8WeceTnqtjC/mLW1x/3dbgtgF0inXJIE1fz5ekL5aDmVRBHUd+ToVzM73bPcV9NJ
RO1ePe/GLYkaHQ0g1KeQK+TCvB4qMkFl9VozfNjrqYSnMQ1+yTFNEH56VnT8Hg+xLiq6jzBVUl7M
aJ7bQ23WpS87td0c1Xisph9xPDoolQ76UuEadTl5Cq0hfq2nNJwOUyPVf+P5HMZvFjyR8ElFYiM/
moUcR7Qo2Rg+K30eOy6clTqg/Slrp71QZ1mw6xPOAacPD4049gBg0/Us0WcvAmGXmt+08b9lV2ue
pffPVUADkBq3f05D9DylDZ5m0k4Ie2NrLqR8UllCkoUQdj2wmbWzACpWfc0pzc+zLkl/Zkaj7ByA
Dx7ean5U2nkE0GRhnDVcN6DI0sx2Y/i0RNkeoLlxyWyzP4RJ170pVtv6Miq+58noS2+cRPWK7UB8
KM1uzyduu3MX22LedIJKypEfTs//CWJJ4voYGQLbt7CdcEErJa8Z6xLIe06Pj576pfNvOYw8gIva
1vXSdmYZ5gG1NF+X7PioYW5BKYF6wv1RbkwISjE5IwAWhh1r7u00p1Ul2ZlBSARwnBtxeB7UGUfs
iL1zf6jtM2QtVXwC1wWX29SjEXdLnb5qDV8JLekwhX33zVTSwQsbGxRQsSM6AkdlSg6jllU77Rzb
fcrYVPK4uNmtwLLXiykyuYpllbGTOHYOMw4SJDtqfLg/w5uLiZ8BjbfU7dCqvh7FGjIca9rB8OO5
6s8hpr2fIxKxE2b0e7nA9sQzIWshgi9WDTDHroeqG2nEUlU2/AlKJtqhvBHvTpy3PyK27SHVtPzv
rEn63wOQttANQ9PZUzC9NdnFoJddQ210817osR4N7B3Dr+h0+G2UouELWovhDzM39hCzG+efJxex
PjYoTOyNV0nZ6EhVBKrpI+gzWE/BPEiWm9amQ3eklSSWVzqR+F62cZMTvI7ZcJadNq6/mI2C41QN
IavYyfhurT8BM68YGfwCDl2vv55OFgqgjenrYTuBs2c5tcrpa9XWR700DbcNlF+tE56UMntY6Beu
PG1Q0EYUYCiY+ddDz1ieiMWhxid0tr0hlgMY6WFzjpuu35nlrW+86K7whrL8dAFcD9VSOAGkjCx/
KEbVhdOEaUpnolGSBvr7/bOzpWkxLYRr2FBEIKA9q7E6gSd7HQqL/dQN0oHOOPFPktWoNOZSPr8J
pZ0m15r7zJ9EGo8HumyD9NSVXf/eJrk5nrVUjfaQkmXQ64dnSekJvEARgBDXPKqhCLu2LiPbF3Kj
X8ohH76MsMm+3p/7jVHIcRBwRA91sYhafVEzDit6SHrHt0Q/wjkp2vLnYJjTzgV842sufQw0QpFl
87FWtCOzjKx+lnKbFyVPoR1N07swFHFSIlPfmdEScKzWjWtwWTJiZISUlzj6P++kleiz1Q+y7Wd2
N3wbjCj4BL2OmqeVya6sB/33h1cQIRvowLSPQMnQVzdvIZW1CqZl+6YVZG7VZTTq2d2eIfqtBfwo
5gGlL+/yagH7odVCx04dP82L/hjYfe8ppZUjyCvv2Vvd2BIfHWuQghZpsbXmqmGEVmjVmeO3Yz0d
RFdVHop3ezIDt0ZZ3Bbg8bFqaGFdf6aoacaxB/3xjQ7vkw5xvUMCzPP08Meh3oHc9cKRpQ6xuitH
JSqoXKbhK6+icS5K0buyFuw1t9yYC2QqdgH7jftjHZqZ6Akjs4EkVCW0zOtjK31OuSH3MLFNFMM5
/RD5pWxMcLY2SLUToVg5lrqvem7382Hi0pq/KWlbgIt1o2RjJYX32YF+7Urx6laV6e01O5jd2Wjr
7Rsq5ur4jmkmjAWAgSbzCM5x315kJqTENbjm/ohlRFfcGg9b54Ddk8Of076QnrIAsOqLbYsSFoRs
FdRVYsPIvzUImbx23C0xhrtmJ7tOL5DhQl1hyn6VOHY2X0oLSQVXCcPsfR5jA68gaeiqxKUOFeC8
VCMw86lqAog0WijFKCzg5+m4qWokf4kUf9H3ODG68qlRS9U46igbiU8jmlaWKysgxX+IRo5nNKuU
yfwk6bFi+bGTlfVzjJFCQBuKQFmqUCeH0t3czpOLG8ZQuRISpWlzCOEL6r+UDi+efx7ceIRGNBxS
IqWISCfEKi0atAYmNvmZr6p5d+pami3yENb0g6NYEJg/YHyu1q2K10CggSbJZPs9YcbB1PLw0OWI
1d8fZXOjLqPQPkQf3hIGrQO+VpIUlcYr27fLPnk1MUVy8yHUP2XaOB4DkbW/3x9vc5wWZX+DOi/w
DYu4fiwcvXZK/lbxkz4uT7WKMG7U6MbDs1q6GgllQTcA0M3VBWTQGiIjb6H6TWg1h9JKqhN9b9In
oxqlZ0Ot97QatqtIprpoQsDBVnjal9P9n3cpT2SpN5tW83F50l9x2XMiN4IR/j0MNCl05R7b6Pvr
uMzg6iUEdIMavWgnLHTfNQQ2tU5XpdpAoNjkuXUwrKr+RxdTVJ3Ngkv+XBvSaJywdhjNHUDnQ1Rw
NTTNP/BmYU8vAP7qUYTotzjfOY6ft2M/XarRyf5KrSL9vbFEGp6sVO1/YmpEvTBLx3BER9JBw6V3
gv6fqstb6dnJMKhyNTOTnAN70obSp8H3+BaZdqueSUub+RDHukWrZj121R+alYfI1fXJZHhV2vTx
sQRTag59bJTdb05gmv8G6mD9oIVVG9x4QgfRlSEJ/jm0FIhP9xf+4zVeTR+6InU1ukJI+tZ6y4qk
TL2J9IiPbkDl1lT1/MQRhu4mk2P80obpe2EPhwn1/r+acmj/0Buz2nst1h9/gQmJHEGVoJMTP15v
tyaCa4W8g+NLSRqfRdcoDdVpNUy9qUvTHbB18zLZxFugg4sI/dJvvfrcgdC6om1ax3dCWIaC1Myl
R/anOea6W0j1uSjUt9Dmqbm/zpuLwgYOgQsEHkpyb27m2Fi5bKRx8irisv9dSGXmomasfr8/yib0
WkahZ0KBesRFvoZ3jXrG1istktd2kNKzlSvy52Kc0xMQ115+tbkjSNwZCKgAyAA4bX1HOKLNkVkD
eMkc3CTM8Y8xDS0voCW/64do537YTowu1wXc4gVREV1YjRZGxViGVRW+NmKoPBAEKs1ZpV2UvH/Y
khD4A342ADmTAlVSr3djPo6o5OFh8ZqMJUWeuslPQ4ZozP0vtd0PzAIRRcAJ0EiyxutRJMC6Ui1q
3qgmyDzijui5TELnfH+UG8u2ZEw8HtSxgatXwGMdWaWViihl2VItPFSlU/20Z9p53aQtIvlwf7TN
JU7RhDeQGVloBFPRuJ6TEcTCzAXvrmyEs2vkKKs5tfRXUw2fpGQoz9Aw93QXb0yQNwqqNrI0y9u4
GrLnrjDntEtfoblXz4HRUfqaOinjdHXB8Mf9+d34Zs5SPeEhXjoRP8jj/3kWI2sMdTmsEI0q2/CL
gzj110TPy+Pjo1B8VXl/FxWX9SqCkURSJ1n566zM0ORySTqizlHufKtbc1nKr+hWcqzApK+/VRQm
SoFwQf6q9nZwoj/F/DOMjOTno3NBG0aHJrUIkQMFr0aRnCoNEyNgxSodLjGCeG441HtGmNsrnVEM
PgrNYshZrk/sbMmzWrZF8Vpm2nzO6eo6OlM6nxCc6p51SR3dGv3wT12dm3s0mO2W1xY9Ai4kMpKl
oeN6GQOhVJCOo/y1VKxBvKtNbiYXemPU8bUhlSy+TmrV/zKrwEgeFnr/cGTQUFGhagjCtfy0/+zG
tspaJRFt+ZpFprC9snIwosNk9/EjRvWcohBBC18QAaPrcbJ4CqzZDsvXYECvBYp97hk54mdOZloP
X4qL5ALvFy8Xuq3rKFBL8hLadle+FtXcn0BHzNcy6cqdiG+Lky7KDrRIIXVDXAHP5npGcZtovSRl
5euQpOLJTPX0FFlScCYXi4+qqMxDnsNLBR+3vRHjqeNgC/1ScOftXM/bN5SufY46de2lgrHePRP6
rOCUVvlaYbVzFnVhurmIiqMmNcFBSamjPXwc0e7iE4JG06q9xvfzUDfGqkmq17oZygPkw7cC74v/
w6TIaXmvF0WQTR22UDM9s/O+eqUjJvRmzUm8wgloKVWD6pjPcvt0f1I3jiBdgvCKyR/gOK6TFXKK
uZkaq3rlpGger5N2jKlun5wMkqM9gyzAUw3/vD/o9vpEPoLwhxwJ8gUg3vUW4toOEFlcxIkC1fEC
xDANTyW0tHe+2I0dArIFgk0TFw5Na66tAm14NCa5fi27Qv43NovyPU/N4nuLwd9RreKHqal0itHi
xFMKoQndvFVYYquNMDRhV6/Q1bWXRVL7lInRPsjmHha5KQ0wEtcKcCS3FwHrKg5vmhreZ8jMQGG0
Yxtm9eCRhtCdVKspOiZxlsvfzInG7f+h7sya6zaSbf1XTvQ7fDAPN073QwF7ICmJFEVRlF4QlExh
RhWAQmH49ffbbncfS+qwrh9vh6PDMsWNDaAqK3PlyrUSU+orVq18+vN3+B8WDmAyQ15Q0Qig38N6
0+wOZt/r6Y4QJ70D4Xp0D56zzN11Ih01XCFtYN330g7kT+r538aXvym6LtQZGqScHZcM8HsF9bKs
ajhBc3DXDvhoRJxPgUJEFfEDVVyj/zlUV4mCGPWqROB8/KqidY9O9tLV07s+2hk7E40M9/CrE05y
uMGhPdlOenWH6TLTY/dXf/6gvl+EjAawFHhHF37FpXb6drHPC6MHZnfaOxP1U2b25rqw8rveLz7Q
O/6rONHlYhBwAHEuZdoPOquuI2cn2uv+rpSTg+Nra/Bgtf9q9cJVkG4mSF2oTJRK393S1CpXd70e
73AvDNMgsJITS+19kCiZwpTQPzlyvl/sl8vB2KPAprCgR3d5wn84q5UPczOOt+muUlZ00j5HTJsY
58BElUmXeG1P07bEh3EMi9TdhvInUeT7aMXlmWcjRyI74hj/XvTGmMFp9knpu9LkOXArAw9jbpvj
ny+TH6/CPv5N6YGoSEj+LnaEE/K/3l7Md6jUxK8HhsW689oNy88S5N/aIn/cPS6j7hhE4HlxaamG
36cJ4dRafTLPyx24DS46rlev8WlKdvsavdm9P7bxXn/0A2tw3pYjghN7xvgS8rEwAzRaSbE9TwPQ
gsuIb6uK6qE2nr2fmGur1zQ2CxIzm0FthhHLpK7F3ITxfiryLvzcRHb3UOWABqIbyxqn5bhInja0
YBnzsa33XjiF9V/MibhZUAPKXghbF9/B77opXsOo3zr0651MrE+u8ctTKevwJzv8h3Gly1VioiAS
AlyKbf7tAvWGwo27Sm1ApsZxDuMaaF8MkN62bLd6VJ+SdQWusladoNZbrEV/13rs/lMdFPF0xOe6
RpBlBOUTK9o2VkajyVv+YmV08V5gJbNtaewConxX7KkhXkDjdnVnkphcu3OiN1Y307j/bR3/95f1
/xQvkiIAsn0//eN/+PMXqTYmH0r93R//cate+nd6fHnRr5/V/1x+9d9/9R/f/pHf/P2Ts2f9/M0f
Dr2u9PZ2fhm3+5dpbvVv1+Q7XP7m/+sP/+vlt0952NTL3//2Rc4EJT6tYB72b7//6OrXv/+N6PyH
zXr5/N9/+Oa54/fefxmf+4oc558f9u/feHme9N//5tu/sF8veBj0UbK2i6T98nL5iev+wmoAoUCC
6TdYiTjZSyYJ//63wP2Fn/w20kVkg9jA8TrJ+fIj3/+Fbhz9OCbO6f1cXNX+deffPP3/fRv/1SO1
LKteT/w2S+9/dztUBo4Cmm4w7kiEQEousfUPsROQCZmVeVyyunETRqxr/7oppvEvbbPfr3LJimmB
kER+D+RHFQqpldqXjP4YxDO7bvR51d32+Q+P/feb++PNXGLgtzcD4nhh8zFjTh7+vW+WBhThOCo5
0yI5i6G08anvCuTBx6i6juZ+em/1034jMb3+mc7td0nH5Ra5IHEzgQAHTf17yKnLh6m1W2kyWUCO
+9wOMt6hPg8xqmSWgZt10Ful1lNNNrtmjMkXj9oZnY+928HIK7sJbMWavXZNC6T9ikM32rJ/w/hE
GfzseP7xnSP7gmzaZRb/Mrn33U7HGcQ04WybzGFS/t7dnbq4Cu2t9X5CePo2Bbw8kotsyoUwipkC
l/lubdUTljJYna4ZrXA9MZbvrsEtmcGwvI7lEo6zUBwf9VOZFBWzbn++Fn64SfiWpIGAjfzjsiC+
Xdiz1rXDpEWcMfwV4s2xRTfeoH/WIr88qm9W3IXFQMCk18uexGXz26sM3lbnhTM4WR3V00cTxoMw
gaceg2r/ST59+aTvrsS8Cik9WRs17ffHcsA52DHT4mTV4Kyl6LFVFoPJmepamYTArEL+jKrxH57g
Rb6Hg5HknBbc5fX+ITRU8+zPLnOllLJ+fC5Ds6RrKK2fdAx+WCQExN9seKFwoi/1fYEZ9IE/+jVX
oVmd39dh0RxblEazeq28K9ceHj25tXd/vjZ+ds3vFmZX9f7m71zTjREWdrt8Bw8YvqguDD9oJABE
XETRT5LUH69JSOJemR8jAfhhSjcq1lFPNR13N7bya1Pv+o55nfW6AX5sRVAjbC5Mi1HBT471H9cN
QwugWIQmFigCqt++xaJfrLgetJsN69Dem2Asn9s9DwXhF7FvEyJn/ecP94ctQQTkf7RK4Mii9cah
9sdlI5s4nzClCTJHx+oWed9BwXPs6jAb4tq6+vOLIav0XdAHPbtwfl2XnsIlfflBvEQOaouGxiAw
kEO6myfKm2tVW3r/UOuxLU8FN5kfiw7945MLOaEVzHozp8JAUXIOnHFwntcWGqMtCuq78RrsD4th
QI/NOqpxH2D2eZvqxLqqntS+rX15cMYgDzH4lr05EdacRWzRtHrnmalvJzVjtUTCjeHppt24dQpO
dLf7N5uJnP562UvP+xDvazRkjDKl0+7R5SwT5+B1KIuLoS9291yXyao/+9WwtmKLt0W+WmQ4hGdj
z4lzXYe59cUZu8Wm+WmpJ6j5EVYOtdm1SIIyikRgkA5Kc43rYlpA5nCyzTSsdjMm5lQxBrGLi0lb
IyC6zs3r2k7mSUB7LtwTc8500oZkMWInWzR3Fl0Oj/57pJ7U1ljWsWaEFEkIPfjxKz+Cto5WpR2r
1Bnt8hbugOOdw8KeHnOmZqM0dooGe+ioV1vxhejor/4BpwV3K9M8nwYerVrcZpnEuEf+e22vfi+U
3HYeoe7rXUidu+4B9a8L4kUK97itXV8AkTJVIlbZKikKN2rHm52i5oy4wWwd/CbKY7F7fv6WAmKx
T/bmJJ/yOELjQsjNDOGNvSxjNAofUozzbuG4cN76Q1BPJ1TBO/e0D75Wi7B2iTS+lTR6OSN2vrvH
cjXGerWUK9WIZXXGfYgkAxjINBXeJDgmiuUgtQ4t4I66nUXuYjxy5zpTv1+ZQfsdapst/446gl9n
81JE6yFGCOVDDXmsyXKkTm4mNGTaUqC3rKZXeV0lD8WmpSOKGul50SozPMb5iExvSX6bpKuX+82b
ALR8O8Lty69ynwNQJGXZtpnUKnw3jnm5itxrBnlDXCfZ6FTC5EA/Tm7HPEcfPI/9RMI0xDHEvEYh
av80aO2/5D0O2Ck2vsY52lbbVanb2YMl1nodHg26Xg+uO6zN0fMspBhky5SN2BrjWMIU9S5FVzQL
wiQsm6+sfFmloVTGuijV5I/NbAaFjO88auGGa6WyXblsiyovqmu5B0uZ4iOk3iIJXPQHa27zAdc0
OOtsq2T2TlEvgUnafuRDGqusRTG52FRZ8zZ89grjJG+qWhqkX9xwi9I1brZS1LOhGb3vZbSky5I7
vybWDGXXVzF6w8iqeF7KdfSXoEODPsX7icNo8hc2w2xdVIu6xatqbF6g356rEuD5OHm9pY6bF6sk
pQm/z9BHPb1kUdkq/2Bv7JuHzlqK4p4ppbo6zqEp55TzbXiz5eBvwql09/EiaPFk4WV0i9RD4J/m
aoWBVdRTU12hc7usIkksN36PtrJ9zda1P+rFbMVhVJb7DvPDPfnUuFtcHIeS6hxEOHbG5JNXlF15
5002PRJhHMatVtHZzdQZQdtkKE/I5XRa9PYyfnB8vCfuvGhGYKhqnfmd8YqgvLLl6GJ/OWsmPpvU
bjiUj/HWusWVx5gJWkn9XNY0jMnyjqO7TWi3FBjF3C+RdP0hjfVomXO3D16Fjk3VjL/WTeOsD9ZQ
MQ3L3kQrYvEnP34pcBPJEVcI5zp1ofzaAu3gtUQZZ9mtVPYKPZwoscLDNnZ+e1zDHnxsjIrutFeR
/amKLR9aMDM2fOdgat7id+OOmZOr5p4k2n4sd193hyFWQZZEHRIE9tIO19As7Y+yc9aXcEZcqCcL
8E7BOJS3akWI7a6zu+FzbfXqU0DR/dZtVDKlfjEwfzjr4NEedeCIKCrsQ5QQF1PHiuL7uk2sX1Ui
9ycUIuSQbZSI9UHpYIquZb4OJ4fgaTK6CRtryQ66SBReUZ+7ra66s0f3HQngyMv6nSmhNJ7qxRzH
bZJr5jZlEglVJROPcHVjmKZxrl41STk+4PZOxDIDkVEk8NsOhV0uobAg6D0u9kJYbSO95yfdudGU
oRgQjCJozfyyJNXkpG4yWo/F0Lh3vTVbnnDduUUIbvTcl7WpA1zWB+np63pzzTkuyrkQcwGUK3Id
t2fZVPl4hb14+Lw0MRgYU4Xz0+S08EA636o1BkTb+mb21f62nSprTOcSbSNRBGFpMaMESHTobOiT
AiErV/K6a/nStUH97DU1vEFuuGYsqlR8c8yi2iU1uzvap9aeveIo0eV76zntMD4stk6K1IHd83x5
tV9a8hQSLL2EtvAs7lQgObxUDOo08+slstcYxuLqnzrTe/og66m4s/2Ow6fut/JpC7j/LI7p6KOD
hbVU6q5IhmZlM3pLWuR9c7db+zBmetJbfKahTFDOYa5xgkeKQRK9V9bnkdEolcJLSZzMYOkXHprN
6z9pN8qTN9vaNrgu+JwhDzYDXsBfiWlf98sMVlT2sWIitvbyczT11UvZhoqWjxVNRer1gfoS9kmC
kBbq9clp4ol+reN6tDJGtJuFyNr7vFFvNIcg1EV+WltGbzl8t9s8XoL1xFzdjgb7tpWBkF3YfnDX
upqOfZ4EJmOACe2lGB7mntaalFnUuxOURydYVJdazIHXIkpkdbeOyitTr5LO81TYLRNuqEitImia
cBHubsXPbdvnT9LWsStQ4HFVmvur935fHGvjzTo+xrd6ls+W1YdtBszqN2IdXbMJXa1AUNDl1k+x
2+aYUyXVeF/U0V5m1C5qTuFCy+XUL/HELLACzM/w+2jXQwN39mhNLobI7JDhOpxw/TyMTonEmU/K
87kiKN7HHM591vn5uAsakeF0RJ6rnIQm+9IHBIIIm04p5SiqeIy844Qsm74ylo7QfI4b/2Mbw8jO
Grg6q5gKt54PU74xqcd8yMQBrmZ7p3HsTue10ePDFpe1fZX37UzzE8AAwhtzOvabpRh6K6to6KdI
SuryPiIvtTKUyVSTru6IkomaK3XwRppmRxQ/zOc6Ng0pq6wKnVphHSYixJ68RlwltPrUL/cEvwn0
I0mrxqZ4U9OYWs7ames2m+CJeWL3lXNV9colh0Q1qEpLuL0f29JHtAlHy9KclzDS93nh9/r60kLj
BFr88lEZnD8FHtcqRw+/9G4HNfc+DZSwCM+R1zFw7tUDCXDlTNWHZc/N8+gicHfonSqOMt9U0de8
q1UoJi9nWsIQpr+aoE/ehe2cXNu0iJm/mtT4CHLcPGq38BTRJGc9l3vnnHSCujfTNkjucfthqFJ/
3sZHGrwzZ3w0q8+rLOW7vjLm/TRiskg+rtSZWRlueoSuHKZNEI+NiJYiqbMNkfRs7xA/TfFC6d/2
K+Kr6eAxAiKGzhk+TI1RrsBqtL+WFn2hDDFY+wLqqOjRKhtlhAeLcDy0zp4sB7czfCOqPXLTAHgD
0brJHdTBH0Gm2GmJI7OoD+GfF4g+3rgQKgZR0g1/vTdWICFtR2Mk9tUJttRElMLIH5dlLlBzQ7g/
DoxKUFXZjDk4cBlpWK1+c1JO0L/G2GR/Gsnw6oO3dqSJ9pSQ0LkVPnqptw/LVaTL/kO+5ZC8O9l1
b3idgytMHSMt7kal+zbU0/ap3Puxz3rTdu+0qe13rrv17zmBOo2mi85fTLVi0VdU23yX5PAawemb
0WKtbfGbONeoJybjWjwm+1ANaTG0Mrnwztcvpuz6N8Dtl5qDF2tEsFfTdEATpiQBLlYG8LqijIla
miabiitNARBIPD5VaHkDFdbqfrD8ORjEHIyyIDuuefimlv1VUIdsnZyE9e1OhETjbDayhtJa5e82
f+YQadeWEbXNd4cDoqDqq8N/hp+OPe9nmiCG6VvE524XdARHwWxwF4uBuVJcetCAe+e4nTqi5+Xb
omV8JTxU6+RBRi60XaUVNhQfiyJQu0j6IXiN2J+H0860yHf1XFgEZ1X51BmFtYwCVbyiu849ly7j
Sih6b1RdfkaxW63ntsv9297sbXlDiOw+TpvXyZOmQ/yuzTnGhLXK+ZPGLoJ/LRbvtExYkmS+lPlj
zEJornxX4hRom8UTGiE0jCK1b71Sw0YM7eoluW87qtfMR3NfChJb1AMRTIA7uzW1zYZdC+/Cx6+q
iSMmiEhNMOh5CqdyusJInnBfqlFqDBiB/Q8bxeJLPVJpCdin+XxYC5sJv9rpwum8O1KR01hDe9KN
0jJDsXJYBaZ73SrC1W+pgqIVyT/4RdHJb4m5qZzitUqXOYjK01hYJhc97MgHx5cE5wCty4/kLUjT
OEGNJ1bOdJEYjdaeuOiqMGVMJnAzGGVzWk15jeolgwz521m1dpcu4bx8xMKjf2golloia92/meG3
DW+ABRMCDOMDDuHB7cioVhmqA72Pi78sE9M7q4CRe2AhOXyq3BVFpcJKloowqeftYOpFj2kwx90D
qj3+gz3b8F5jHXvvyqZoYoGeMyUU7awhpjqfklD421w9wyYKB+FjNvPc4cXK53cxIX0OWOmiyhOd
izl366/hGpS8uQqBytwUzachqMyLchnTOq5lxdHE+7ACJDUrlBhN4PNWZdCU8G+1HX4NEcqUtxAO
fJr/Zt8SIf25jbKcojXKahcpqePlTl9KaIRlWtZliyyklOV13pPUTiBIXtpSXzQorW71S2UtQI0d
DepBdI67Y4Ja+A2GaxO5vXCXrX3laV8+zdhjvComO7LSzlYUnCUNqGcX5dBXZlz1R1PYlSWikXCC
VlWt7wcNBU3EEL7qo3Gd2sZdHeaHiC8dp2OoVf6Z9GDuU5L9jVrWCvketSy2Rtgj+0GEmAi9iZiK
fmcFvfV+jtrhOc/bnZMdod6HubtUM3Uu5yWFAhS+W0miyjTpqiF/3aGC7p0ShkcXUGlcZZG196df
3ckvn1Rgq/d55Fbg+W2V63PRQNUUOG466lI/Td6R5tquryhSSS9Hd2y4j4as46QW3T1caGNdWndB
cG4K6Q/Xxk9Kmdq60PiRFnNW2mt/Q1MCD0N3s6vlTETdkcxC9NxKC1d590vYDM6hQonEF2h8DvdN
s3Sk8z70HDEEXU0ive8F0gCzL2uxMbjjnq2mGd/2+Z4k0INYBCTqxOGDFctKic4yQXGag0kxime5
HxNNyzZ1lUXySFyGyxfTBLYzBYbyau42aZ3yiNm9bGb0piF56AMwhDHyx3OOL0r83NPnchmZxIxP
rIv0P5hRSiXCZInndHHsEpcxL6hv1zkOhgMg1t4ehkSvZTZ0XXJVbRqBn7HfzJxF7WoedVQD1fja
OM8z+alFFbTtpZgVa/O6dxqnOJukkpNwYWMf55WFl6KKm4Qp5sZa3XTLNvI3AipUlPbsp2VVRZAG
VW+8q2CM+A69Z5XPw95wmb4xXXIzTom0zqNcyw5rg5CF5ZuZKyybitkZfRkGZy/febTzlvSd8MZE
V0cqwul1ZTtlh67v5O1imjvOOF1rheCCKjcrnVDbw7y10jI54P8eu0gOwxgueH0GJt5gtVk4sVYO
aOjF6skGrKqPXV8SmVe6wrFYu0CF6YW8PafR4Ewnp57CUIRDDfNxVLkbZ263rJivlntwxJpcvS3l
jPbtSAkVHvsuHxMxBspe0jEI15fGkd4TxQbjrDLQ+xefFv6164Srw7FXhE+Bv0UfxtodvxSdnzQp
nXFGwJBADl5Aj1vSEb+oxgwkJtqO0eLOvy4RZgKXRH34mPShcxtrVawkH0X8nlNLRsJvWKcnY4x8
S4/Djl7Ho6/ea6/LtZjsIblrL2Mh4Bp5k0UWWrSHaZimOZtQDR7EEF3OffSERvR1B2e0RIAXWA8F
zYq/7LkCkqlL2piTqqsQoXm5BZmr4RMfTVz4n73azt9N8YyMWYdeUfB6jyfZHuvc2T5F3obGkKNb
0CZrNN5ybsamre6mCqwwG/dylJkXTZF7rvRgsaIJs5lePBhq2Z73eBsAWfZ37u6yI+AzqK+9nGZz
hjlOFsGR2lapkWVVIlm8m+691dTy/TbQyxHVrtcHNWok/mfGAPpMo/SrzybS0cAmolmfrWutXuEw
Rjj3F3MR0jN0GMD94OuLMBhcMiDQz1czqr4tsEmp8qyw1iKm1q+qtyNkkkT4c7EboZ28eS7b3J2P
hk24HS1mYgyK0GH8we6StUgtVyVazLIwXFjWGynB1IW32w654dz6IB8sorL4kFiAO+m8SVcKMD0g
t6mK/F/pNYxO1hINLgJdykedRrb1x2ooKxLMqY7LzFkdWB/S3ZsY3efdPMVdHxZHe8OVJV3RqeVo
7YLcEe3az7kI8kF9kIOUL35uO+/qPtb5IZzLhZcJfJXOiG2/J2KaN8z0BJpKvu1dUROgv3rt1HxG
ol2SCLSrVZy2jrLngN2Y85QHxVqn8zzGU2qWan4dDIh/p8wbDuFhaS7QiSUD5KU1TcuN7+Xj2BwA
AYN2ddIqztXWqDLdLK948rx+uEtaqxtTIIH8LS43HoLIzlrfJWvt+sB2vXsuvObisOCY7o3VbN10
rC0nR8/Fz+P3CEhv7OLJQwt6Ar3C3U23bnyUYT6VB6B73HLqaN7iI1VV/qq06fdfZCb1dF13EPdy
YNbhkCMH+dVm7qY9IgheloJRK/WA1m/AS6sD61OOKlCf7jwEeVRAf8UhWlqnFp5M+rthr+MvS4IA
cVrGRffBDq0tz5RBPZNZirE7QLemXzStBq81XVnRe7M2A6c+8QEpXc9pvtBsBkSqkYJAkGRsg/2V
bJpgZ8W4/ad+w4ma6Gt7w2ej/D0/6CECaCZSJihxm8Bur+RiLS9eMOtfncFfG8FJM87XFVNKRkwW
wttHWbbocHmRaVK0yif7gNhKs2bDkMAidEEtXo/ECYu4OG/nyJ89/crnfP6A0wZy9j7pypW3zEYT
PEb/S+sV8ZAOQw5ua4Vx/6G2qzjPmAaMb+tQBfcXc5gvNlAYeNIaWZ/LSVIpwXyr4hNzwIiqBU6k
vk54W1kZrYACdzXGykQwee6Zpnarrt0hjG8K5FYnAHdFlqqBbl+SZEdL1p2t7pVlqShPu6lFeQS6
XPO5WEaYUhMUFdB9LGO0gDgdRMJLKjJtRDUJsxspItQ2rdtYULehbT/GjtRnCRnv2grb4Vesj8qK
OErvgKi5VP4B4XaU5v2tCXosX/oRAW/M1qubDfzMhXcYVR+deGCxULEtMiWJZxdH+aRvke/YPq0I
MVPqQTimeESBZheg+NOAPQ2C4QA+2/hQKtd/cfu9MlmtpvVNO3iOEXbuLSMHgfQSZogt594rZ7KL
3N+nJrNQbAPyKFgWqUfggA1OO3MTG4V2fUWXLbiF92smSlXkTEWxgCwewhHH6cwDsnEP5A4qEAa+
e8xXKZcitec9eVi6DoqZmwPci5CcMbxR4VgFDBbuhXOlpzh4s0hl3zmXtU2KxYGbDVo5QLKtB/Bc
0BReaA2p4NWytpqWUR/sFk4PnVse4JjkvViajR2NKpZrHxwLWhbpgJXHp7KkTXlEZD4nPPVrsxzU
1AKNYwRQ0suK5Vif8hpM4xU28ICF2uV4fN2Ai1qZBH3bsy40/ccuDhH2UUnjVFlOsfmWfMSSB9JN
sq9oM+172K1BeWDOMb8U1GFUHRx2ijxN+x61d4s7VBe7d5hHaQQYbOMjrwBA8hZo5wjpY/IBsBTj
yHUx1nka84IZPmWjMG1pQT5K+36faXosQF4pv5V8TZItjE86sjraoHKMrnLvUqkbatPXjqxcN8vh
GBG9oIVNaecarz31tEDGzCS5uZkbFc5XunStW7CTDkStjOsiHZnDl2kyVOWLv4/dlKHBqNpjPFJX
H6k8wzi1y3V0kDmoa2bUx3F7YN921sHxNYfyvBMVjiqy89uq9fw3WLrLz4ZmwJ6uYDYRdmaNorLL
8VIW7U4qlDptjRtdwJ7LRTvQkzomubI2YtyW3wdtnoynZCibSxSvJXMfhUfpapvEPpMNrxFGOQNV
tN1aO64AQRU5px4JlPLBBtDWXxBDIXgrbytZ310eW+A7XLW5laoPxxPJPiC9BPXsbpbSpvsZME/R
UOu2WEWojbLsqJZpvIl1aT5wZmqXhsDAedtXoT0d6ea39dmT7XzLyNY8o79t58O93ZSUQ5AXwdWK
IjJPUAJAkXfaYDO1cRs7m8BXsiqzllPaP1b0HOLDLmfvSLp/Eda3284Vqrf0Payl6tMk0Z1FORi4
VgzDtBDNK7LVOUi6d51OktdQXrbitV/46LeSzpbWcaIrgNmD04dNag2wSAXmddTuXrDPTbZSwul0
QksgJxi5fiKcFp3ys1d2eXhcvb37iNfVZGdydi2a6LsJP47KzC2dg8rWqXEZsMONoNPjFVduPybG
sm/MMNGfVY1df0022TytFbw6gYnz/AVBYDX+ShUDGetY2lXgf5REq24QiwuAPKT40XTtoYVVPH3Y
W98qsrBdHZUmtRy3a7AxOR9GOJu1yKO+xW8kgVEgolURIbyWbqIYcUEzX4euxB1gmEaAVyilRf5A
K6LU1FTL+Lz4EfHDKqOhwI0kD/3TUtKXEdSasZUOSb4HaQup4FxYDNSDJCdVjB0F5KVDzUn5ro9r
8l9Qp/lqTaCIi8Cu28e9xHEwg5Mmp5uYhj+etbszVOnAAbG/2yrHQxq9ZEBD5LlT75m/WzYeE06o
ymuJzSv6ACRBJdhtWLYZ8nF2c2za2bOuFHZkdzHJXneIrMkJO5CxOg/O4DJmgEBdkGI9J4me90cE
96vxSuJlsTcQCwBOydNdRfmex91tNdRzJ9CIMNUFpm6LSiRjDuJq9g4kbJx6z2XfzlJDDQs5VoJe
WvvRqZa5vEBM4XK9oEUDy6JrkmOuOMzoE/m64BgJKRpWXU5lyly4lC49QsT0+L+efnLcrtHYiwBQ
hAe3OR55S+nLS5hmJOGax4XqRIsXHxWNpGme0sWJ2Xq4evyqOabeWfuSUxNa3mZSp8QxJW03P7jy
sbGIDpYeLh4KfY6cqgPWOwLk2m5AQ9vRm2gagPy0kys91KAf4+XGCgzxbUm02k/47NTJtUOT+/UO
RRrbgah1jgyqhmUaNszJn9wa2fnUH+aCIY2y3TR1ZA38Po9udYJyF/LhPrNL7xUudfW5lKFXZrMz
JCOgM+tyvRqaNvwiI5l8cQa9IBAHZ2FJQN4sGb6mdpiJoXAXBpGg39G9R7JCl3dFs7bqa9z746mZ
lrp7s7S0AK4MeCnE7pWewEH7UXkLxDTpAzgKQgWOBV5XCAg1c/+4Ub5KQPJ9iq40TMv1PnfXpblq
HYMbG6e5HR6rEfrAYUVlrUz1HNDZ9avEdl85hUcqv4Nv2SePjmJ5u46VnxxKPxrUk8uh2N95FsOu
aYAbZocWkwEF9Kpw+Ccv7C9xk19XTNpP8qv+loj8LaH5/z8GcwSz/b//xRP+gcH8Wvb6pX8pRvkN
ifnyS/8kMbv2L4wewxVFlxZaVHSZGvgnidmJf6FZBHEYDTg0a9GQ+jeJ2fd+CRjdTC6EMFS6frN6
/heJ2fmFgTIEci5CeMhGovn3ry/3O8/3n5zx/0xi5u9/y45kOhUPxxApEKjaAVJ0l5//gatoBdb/
Ze88liRHsiz7L7MepIAo2BbEuDlnERuIu0cEOFNAwb6+j1VXV0+XyJRI7WYxywzJzHA3A1Tfe/fc
+0wbeLYMK8rEPBhayYVBoS/ATkm3pZkeu+WngCg3YzWtzHVTVshAwTXVSCQ+K56cuFsX1IgaPSxu
Us+5DAMTvrhgMJVHW7Xq9FJbSeKJI91fpeXNfjgwuKoutgnrQchLXUe9WfWhGIX87YrF5ATWfHdX
r6MdYWmT1INJVm2k6szTvWhEAbWyJozxhFGsr9UCgZbk/cbUt++3bO8pQQ84EVYTClxcrzXPfR80
uVrYyYO1ijHfIn+uCIJXUrm9jKVO7vBqEZqSh4JPQAvdRNBJCzYfFGHFEuNAt7H0B5phdx1HqaYf
CkuzHltLiN/ElLdaaAjZcvFpeRFq1EXE8ni592NcRrpo3yLojP0qrttFdPqiDhhQdBeIx/Lk6V3H
Rm/ONG/vElZ2sGTFoN/fiAQ5COQHNhZZ6SmnOEcmrSp8tC6LO+5K9DQZZnzcP7RqtN8HOqcxWJks
nN1tQf/tVNsu4egXXR/DU8TGbHaM0ouVUqLTa6flszGnB+AzjCXMVqfXnv7HDLJ0XckctJPFDfxk
KGAVXI9foqMB+lMqW1wXeynv00lYX4weLLWva88eA++WVUQFUvvyuqa1cTLzySz4epVx8GujupHb
y2MrJk/FzbbUR7M0YNsmNH0tgGoYHhpWy/Q+802+56y8AKXk773R+W8O8yg7JmzGgkVXjkCA8TV+
l4rYpaC2/Se31Ko3HnDALzU5CaKYVk5VrCWNnxLmZ3d+NMpSyrtyaeTDNsrtbCJv3jTklqkpR3Xv
HTW3M95qszJ4/G0jjSsQ7JQTu0cWTJMh5ZrQ0k/dIRQ50obZeBXEMH3muMa2aFjGuWAvTkpAR0n4
rhOuxMPYFKU+kiHohfyh6xRKN7F+uaYl69fClPXKG4a5cnwq0zG5zsWq83f4IqfN9LKamTJ3/5Ep
TyWZ3N90aoItUA01T5UPrCFzO+azC3UNz1ArQg8wC9XNlGIJ57QlLjfThpv+o3GU3EAu584Dfyhi
ZgS0piQfaHG3zJMEcNXhI0zmUcdN76arrw3pyeYEOrDMrqgCB5dnHbUl9NCJHPvuOJCb1u/s2iia
0G9SqwHMmwo7AAK7rgmz75F4okeEMV3Qdyfw6msuajuss0F/rHP9plJa2nJhOScdbtborAI1e2iG
F9jaW6FoutPfsfb/f0X9L3JB/tUV9fxbfv2Tx+b2H/z9erL+4mbCZXMLXuO+ua2W/sf15LFn7raI
Fjqfyfp/307OXwRnArbjzHFI9L1FQfzX7WT+hbeGrCSDH4rLDkfhv3E7wVn/E0pvkpIKte85wvUZ
k+h/88z/H9cTemrus8SwB7QsplOelVo8Va190tiC8Wm1hnrHGgznSx0YjOvyk7JeCzNzlPcemOQF
XEl8MQnd6Exy71hla/aeFdu2s9UmLhSIeR1QLLkftKvDviOjLTvbLlM9H94ZbphA5pki9VGrcvtI
soZ2x8xAPvH693eMY+egpOZ+IEZovMJidm/DprE/cM6KeLYVcypmX3E55kMsfVN7LcZeRB2z9eNo
wDYHc87QdtOX/pGZsngWkkLXYsj91boem7WyfD5a1tYclq4eH+d13s4LasOB8t28bJmxxe2w1Tsw
sPLSDvPVtPWH1DRiNuo8VUaSh5tpPHNoeiGViUX+yKL4GKzk0/eynALeiBd2awciByemsP6VsEet
mdM8zivIn8o9Earf7xne7gokJ5KkspNpVfdO+jqv7ZNmV/KQpfb8oLiKd+x3TH2iVOf5vZHTemka
D8zRUuNvb+4E3HRVH4zNBMGlTgj0dV6/jCLTnwWhXUdtFS/sUZ5/lIkPoZoKbT8baQQ7fccc2N5v
hmwek7ql+IfCep0bfY1dRwHNtNr0kjJqByvtUoWSXc2nrJ+dcCwH9TZaCyfLTEZYnHK73/sq+1Y9
I1kSHYKakUtQJbUVah7ifeOOybfKpmxf99b4aFloUE2VanvWT8MQdeLeZp1iZLbjgzuM8KYaVE1v
hfN62/S3iGNDdNwi+mi2M0YLanlLO47sddHDtFRfrpU/2aWVx0tZXplzdCdvLfRwrLdsZ4miZVq9
ncdpOfcQqBpnZdXJr8ykG0tVWsZsZXydzJslakhVdtEwy3Z4pDp+iMGQKjIb5jJu6R099J435Rbl
2YAIOScenw7TP7Q1p+7DfK2tnc4MifBtGRV5QwjBL7P36oD53hxYZroc3f6UAC2F6WANMeGG2p6G
MvLQ8W8sUXJqVRYvzVRepT8rFut6BRKct/cKi04wRVQyKHF2bS8Sk+7R9ViYZ6gHROFAOOmeabEf
ru66z3X8bPZaTWFhWwG6FBIern4mfRb9HbytoJprl0Nv5v3JnPzfUhpHZCxkvGI8QzIsAdnlgN2j
u1yzaeliaafI39zZ01ycJ5PByUa5EkHYTXCy5dnqCImfGFsFi6bvbGkM4Wg11jFnunc3tN3dMHni
caGcCkq3/x40+epOMzt1PPuxMeFVGGeWeHBrAoINscWuq30urE+9DAhbT1LHGscuDz1i4XBoCoCM
hQ7PCVw2O4U6KEbAiyA/t1E4Z5l5Yl+ukCOTrYXlmKT32K6WAKTlh0nCwH6qjPmNADSxU22vnon5
vI4eGzqKTIsIyDm5IE1VY/1BNDhKkeVXJ13EW8m60air7sfB7yNvvdHWnsgia56/mzVhmNDr1puN
+TlCwMnPNIY7K4cIgHX5YI6o7xpZbpEus5dkk5HDyp99s9YH1+BtgnrN3Uue592bANMJmfR8V1nx
iA9JPeSDCDJfXDULMG4d31rXrIM8LXgmx+45yfJfzep+uqq/sycIXTdHZXEq4pDqNjlkVV6c7A5n
b6ocedSqcnrrtbq+mp7FbiNXa0Ahe3eXgHt+W5MvL6Qq6QHj5e2PZA1t1LA0Im4rJz2X4NN7lESO
uwEtGBKVAW1nCO3EiLraDcWyoHZWvE99h6zByH0vV4iEbC5skBCf05BMkGh1MvdmZpjDckudWK+t
r20WTlDNiRl2oln2qTC9M8LMdmaWlj2thBn9zFtho8Bmo3GHcUbeD0l+Emn5mECxNXFFONguFdu1
Ktcw8b3GChrDyX45WukcjMkvPlI7X+9cOcjfflnbvxe+NpaT+o/GVFDdefPyZeNz+Fy7skcaSs78
IpsbVWgQaZ8ePa6ieOpt4yi9tHqu3fzXOBpQg21vRdpoNG/tuE1PN0znbVjrDdvAdszYzcXQ02we
tXYiSnAtfHMAVnU+yDWcgsav41v7t7rNa1IzuZ2LTbNCjoG7qS+/GcIWAWJvHfaaW0V6VkGFYCky
P7ssH7pQaebwlnsZokVj3Kh0Nv9ZO6bJsHmEjPXsMHEYywwk8WOUXzVx9LRF+2FNXXOh/Ci9qOwa
90XommcH8JbqhwtwcaA3ah5GTU1Hn23AF7NFQxpEwWDFzGuzCRjcyosFjjyHBlaPV+Tm+WHKTY6B
HKzzS+ne7AUJW2kPmNe6N3yp9otABepCtMmNjqFqMDiNbaJ99ipXT5NpymfN8pons8uGZ0oRD1yn
cdieq4ZgQDAJWCHVB6jUAvzBXu7ZF7NdGbCqU1ZW3d5OtvK1FcYbghSPmKrbs98t1inf5PLJ58FY
Z2Ntxe91w5HTr5n6k/IvrVGVD9aruy7phDJrckJiDIHCltZD2exbYtxAYZvpyVQ2cL4tCSph83Ga
+M8FIQBDod/1MnnSSpebmB3o6tajKL8ivqRK/uRydrBeaIdhWPeV/cvzmkiDKBvFFDGv/tJNhpFu
GREKIoqg9JMVlaBNLl6pmCgX8xFJ9tObtKVGisxvtKTWfd3KxbNFJ/hQp8PI8GBLhtAjuTpIgJRx
Xf5tdUB3e3xRjtXeJ1elQEaOTH+c9tqW2q/CUHNEGWFd9YrjWCfccte4WYA7Z4tJTRoep8JwXiWv
ExTruPTPBQsY8AEJ/yFLm+EzlyxByhXXTFLBLKqtpPspCu+Y2fC5uUX1l46d3I3+7Px23OFrrdwN
TUjNfDi13He6Er/sFYWI2mvgBkXnUuyJeBx642y3W/UMnu3u8gR2XS7Ofm43tXcz48st9DdafRVJ
dgfctb5kMl30nOr4Fn4g0R30td+bvJe21lxSr92bicsp6TesmDKF/pbzHcugoec/cwk1v8mlo0rZ
mPhuZpfuQfxnKyiqIv3VD+Wny2Lue7M24qJb7IvF9PzJ7lxYB0FGoEFyyg/SlCa2tE3ta+pU1v2s
xuHgVGuD3w/VoptB92mhi++JHKR4gvcONlYPvM4pMmaANu/9YecW3hPT7p29ifeDNy2NbGxYmVEF
pTPdr+lJL1XLyru9PeMKMoVzQJLI40LLqoe0ldlpa015WAZIHGwI6b3uTaqOczI9YxcVNzJS8Eeb
G/bYmPmj2oBnMG6zw5NUY/CsFttRPhntK9b1AWtDPSg9sDMsvRzjuYVbDWar0FP+zIy04ieriQ6W
NsaukTwzYMo9zDNBuji8FePW7xXodxGQFZIcC6LX/pRiGA5dnZ3dHHuGTHPrTPIGzIzM10OZrfVR
yk4dN+Wa7z2ru8OJQhhZGD2lQpJ3YA7rfvBgafI8Vq6s1pDeaMCOaieXVA1lQXlPfCKbaBLjRGM+
DjGbc6wkcCe35C0VGsWZuaZIf7fnnBUh3U+55DTm9rhP86b9mMdK8Hys+VxHPPhppOsQgVRRBlSM
lhmROTTJueZFa0BopNDpPDKLpIxmAKme55v0jPXnBYfKujHjcFkBp6+NFxS+bR3YeDDOQTUs8GJk
m73Psm/ALa0cW5cjVztwc6W/NFAh2G+HfJpZhoYYjhKmJ3xwuvdmjEMZs7sbjKKz3JfVScHG8JGU
T0th1XvNS9xd2myIfqvoQZEBkvnmazOcOs8KuzVHdmBR9fpSze4QOlZR33P+p7sipZAbRqnHGwDn
fYLpiXRrW36aBbB5QCRr+8fUhu2zbJH1x9SZWbTdv5BFK1Mm93IOt4ZCQ4xUcyabjZG0e+tOyw72
tjqX2uZOskpZ3wmp5KlouurFpA3gYKKp4wIRYW3xA8xVKn7y6agjqib8OpNPYFtt3nWda1+SQf3o
LN2OyMnXytAnKRdb7LQdVZ1w5DW609yDq5qHJVMjjobUD0dZUKpY2nQyuJxPPYu99hAwegSepZ1n
zQMlwvm/U4Onn6GmtRgAzTo2KFmHwhZanBU3mQTxp/4Y1s4+Fh07MpQ3+Nwgxhp1br0e+CMuVF3S
tOyHuTTenZl0pIiG9Qlc7AunTRuApiOksWp6JM78Js1UocNMjOarpy1iDSxHD86Ve5gWK8wATAI2
MGnnyYm64Rkf7tMsxQl7lR2PjvFAw/BT+b+sJT2a+EAnNcMl1jk1LhHEuT4/tXR8wKSzf/Izyw2W
RORHno8yHMd5/OAH/ZFMjY1Zpn3X5pzw8r4YP4nA+z0X2XlCvw3RUwOj3na+Z12XftGCIkEBHtzs
j2XfEiB0MD9s9zQM/mTHblG/s0LPvSxCvfmDZsbAiuR+1slVVqCAtPfVnbREwwlUeYdtXeBX6Ivt
q56RHwiBGjWlvbyOa9sHCWp70LJLONIXN6E6tBh/N0iTVL2Ypq2LUM0+b4zmzBg7tGS5W7bGfpZb
rbF9tN32vWH/mJLM++AgLA9zXv4UTgMb02qdxy+dG9qbTuRd3Jmtveerb6PEHOzDmJQv80SHyNGW
U174I70CDT3gZtc8tUmiLYGxYXtFCHerfeqzcD7u9cm9+ZZJ6kscttXnfR9v/vKcF9s3JscxIsZT
EINQqAiVNHnoob/4uN03K2/8NnDtpDgKv1BfxWTooW2MeCl5dWKrW3a4PrpgMhcNWHjyn0wfySCU
CalKNEaeGq95WVf3NlMbIiNyZ9eT4Qx/LGLbll4wI0pFi0V3ZA3rNVndCqabArMf7/ze/y6UR1bP
2kxBXQ3xoplnK8cvBuntR6vXv4InPUsWzDMpRPTKjOEHVuH5QFPJ82rzdRCWTdj+5EyHXkDxNQUX
0pzeJYYhTpO9bvfGUv3cBNFWrsUemnGiAaV50UNVI1/0+Z2pyfR4Y9Tdjv8HC/32BNJhMl2RCBmu
mHGBYzJ3jKizVwoe3YAdHvnbp8H4zEemnDhWfxYQcXEz52FBYBocmEpCdPsm5tvDH6sxA/ameow9
r2fXcbU9Gqp57o3+iJ6cYjhc/cjCMRj2wuh2Riou3LcQ28lzaX5p5jzthQ5/OKDzfYEqqoAx16ma
3J/uMJ1HyvXeMKr9TEZ4SFjLM3fFcK8q1Z1ql9RgHcQvVbM4w89sRzdpDqaTpFhvk90kxwfAg3hl
/FqzTeqgSGwLEkyQ0jA4cNKmOWbM+8J+tKc9PmwbQlLk+ypJ1p0/d2vkFMP7DDlwP5QAWKz6+sDM
V4VNW+zLRAHilcmVTZTmoUsYaK8bOq1VD6+kx+0sWVzaWv7qCLeNUZbpVPm92G6Yb6dm6D8so5GP
9eC+IL1DfVQYVDhhxn1DIstdxbwAOE87KNEPR1r0m0GpXaNEyDSsROrsYDswdBTjGqvafPRl7nKW
asYX7dsXEcglxXxtHrsKE7o5bBFm/+TGUsK/FFNclx3vE0nPIQIZ7oLeJn158XuQ6aaFINWPBvGH
QQsmgScpvb8hMxYG8TSQkDZlnqdRIRz92mFSiWw22C6Jdafj9jt4UrGroWfE40+Slt5ZlwjMNYOD
wRkMejjan6mFSb3MmufOXD5HC/EZ5Uyy4aHmM8JZEJCM02OTYIohoTt6Z5GQKPCRg6E9mU5/Snuf
dhPPNVkM6SGtmOhhRM7hzKhegUwOTgv9ktr6D3YIO6zq9K46hbU/rVExGn1Y6uV5bpp3HB/FQXP0
fOfYMr8YHiClUPHMiXJnJsRo3J6T5oBJieuiTm65dd4jhYcOdMpusslSIcFYKC69f1pWfGlTS4Op
bm4eSsA/rPrzfntr9o0X0gkmQM9gxhoWcESBfuneet/3FnQ/Lyf1VL7vWakRZf74ZE8ydDY1hCsp
y081ZKGfVx+WWfTHjVXfSA7oe9K46Fr36DTOXlqa88cD/BJ5si+77QcR1A41Jg0GVjYLVw3MCT2P
RHoXH6Ntpj99H9LO3RIo8urSTdm3y6UYKOJVKOMK48Oo+eAnbKUOaZubMU2PCO9ncxx2osPSKUtb
heNiMTPIQ9ZtVVHqNs2LKOtsv4jlPKSDx8WxzrtttT4hNE6A3Rcj+elOPFfWkv+uasz/2u0JFBPD
yrEjRaOjRrftZjzbynEj6Vnlecucx2Xi6/JnGQPAUjrV9T4Zty3OXNyQY1kgJBKWaya73CExzvGP
Ronk11b0fZA0aJvLuNLTm/5qvWLr+kOGj3HJVoPQtcy2dlrmyItSRNl4w0+9nz404pP99JZ0I1mj
2DfTriM8lv0tGoaMraijbO5Y0iDm5ot7FsjFLsPZsuShxDBJeGQXZePSRLL/LYUZQ9HfMYTG9Vl9
q2H5MAvbCUYHDc+pM+tQyLS45nO2XYzetF+2lMNdE4KnRbxrONVauLmDP11VvalD36XfZUt41Nrr
y2VehyVSxQK4biWULUPgu9PFyPUzcE5PF71i5ALs3Drnrq6da4Y5yc/KjU8PWtmfzW1n2o7+I0dr
8Ba2qKguGQ7WWuMy+D20Mb7KoF8ewPPj2ZB7s/yzbm9K/0GY+s0iSmPFcpHaKn9Da++8rqKAJKDj
wdkGVtmVOoDUWE+MsLL3oai0Ywr2wfN4wbBgvOgs2wxwXFS/MlKForohxcA15fbIONNi48+I6VRn
Fc3WacS3WHpymXmzcq15dovkbtSceT+BNF5ZHN6F0KWvc0KFbmfnLE05+4kcJgkJtRDJ4MMUNVhg
McTtpmVnURbVlY9/2ZEJekiU4Adts+ZFkrpH3oSjPpT2YfsspF0XNuy6TqBb9RQSGnMzhxryWdQM
02bPPKXGdix5E/eUJN+OlsdJmZ51aUKST7+apL0j0T8hFmX4BZa1N9t+CqpKP2ttuq/Yw+Z1WxHX
mJ+JnY61mzG+wAwq9Gw7OZvt4dytgPFcfa/IRT5nGCJj7PXiHb89ZYFHAoWY0VNhItngsOnbNU1a
77AkQ7ejnaootLvh0ZwI2clRDHCWVQ3TW2fk6vbE78Fmzw/TFWNZvi2XH8ftxPKjvEXrakMRbvPz
mtoHJ+chhBCqyJ8oj0aRxyM3LqRYkLs/OjKKuI52rnLUKZ2z9bqhFO2gxOEmcLzkbqivTFQYi8Nb
09/V6kFhml794lkqKDTZpPVPks7ORaIx+5qfSFDoIXlnbmU5vDZUTflK3Ux+7RTWbBM6LcTYREQk
Mu7P3e+lEk7oUEqs+qDtC7e3z9LhpmIIJs9ibeJ0VitCLwOE3uVF8Htx7hnMWtx6edsCo20OtrK+
QWiWdjPbgbOZq0Jud4ntYfzXXZdNynOpTxtzk5lDZWI6FyTpcGVA+geCU4Za0nPwGlR+8YY55X6c
dCeuMk2D5ueaBJZJDyupF+RmbS8u9Phh1Or+wPKcPA06g7pHGN4cLdk84pdp/evQTwrJHzByVzQ2
OB4pL1XYG4X7iqnGDmeFg6ulnDpO6Od1uPVOlkU1gXbXhMUegB/2lMY6/rl9sdI6G325gqMb/kPB
7P1L03vsN5M3aKHe3nysMIKAna3+KVp10WoHbLfJj1iXsnfTHmHBfY75aemxiYi+OJqLn+Co4a9Y
jel55F7+zZfbx1Pj4Y91vQlvKfbRd60a9F8sBrA7mMMq+91i+6CbZCKGk6wLsaGV3/Yg9EtWufqn
zDeH9TPj/NG6y/LGLkPyQkF3d9hFq1PmMNwHZ7QZh+bWD5PI0isjIXtfSApNxUF4n/j5a72NyWUp
/eYxG0zna9KHXgKd+GQA+FoXgbZnb2OBGTIoiUa6a/q6vFbjWO6MhZDSwrDz6zqr7kO5m3+agXV3
TKcGqtpqjAioMa/NImVUb81n2ssHkaMfQHfDF9m9dsyGwr3jgVA7w0dP4AvT2+cbUHhWeW3/MNuV
kJXMTue3BWj+pGphMGfC4rsCtZAx7M86UcjEQtmlsT0vBfWIUxkLdUczrly1ZnrvVtTDVZs6e0h/
TL+u9N5nschfk40zCra43bWJs8az1LcdUXoiAHbkWpyByIFXnkTptUfT7IaPxrTXC2a49tzmW/JL
moxOmAE1qeEwR5SCp7puMHExyBY5wSPdNryOmoFfbNDS7Rf7lyA2ciPZMyq1zu3yRi6N9ukuY0Jn
5IwHMoHU45CKNCLYCk2uyas9oSEF7ndfnodkWLjCKC6gC28vD2uLIZKwOUzURdR4vZk85Mk0H3TT
EGcjxcm/LnZDheBW3x0fwGlrkF4ZMRD54k7tiD5Zlk+SDj/+34IXWdYe09utIO65nvzmnGyDzVxz
S2MrTb2o0tKMI0bIh78xCP8WjvEv00z/R7bp/5UtvP19/4hA/X8j8xSSQsD6/Ssk4wwnOf0PYvAf
/9HfsQzjrxuSQTCmx5JtID+4iP/EMuAJb1uJ+GMCM43bdsH/5jKsv26whPWfNKFjOyAb/8Vl3KhB
17FY5IfRm50rxr/FZRjuP2XVwWVAJeq27mBhcXDs/FM4XlUkRb05ZUMX3MsnbOXbSVNDeuxxRJDg
gUGlraKsQR5J11ZHlh2qN9fufqVt9XMiwt1U42eh02/aSFEAhN1IzzZZHMjQYBSGFpUsjQ3n9xRV
5vCZ5su8W12ub2NdqVeoCbV+vmeF9LZjffbb7E5R6uhN0Az1o2ZY+SHzsI/OvRmut7mbnhr3+L7J
JFrxFE63AbdmYKTMzWc5n1rPOHGMpCepZa9LPv42oeZ4a2d1x+K7LdC4JqNEDS5OaY5EDYkBtjv5
MvyZeMf+rmECv7jlB1DMSUx1eoY2sKKxVkejY7o2+eWFLH4VKqd7MnWz3jdFhVlXLdVh3qq7bejN
Y6JVZ9dtL8i2Z1fo4prn9qMCC2k28tj0FWBvBdje9WVxX2hrFdNSJTFE7kOtWdpJeAsqxXooJgzt
xMg1e7+oY68c9uzaIaGoH8itShlcmc7bOOjBJn1cdwOSNRhZ4S+ER1jWc5oud303hb5on3R/jXvV
HUgfiOUmj/myhE1nHfH7XSbdir1cXW5xNgve/KTmhKoLesKie6lKCsymd1/9ocZznlhvq+u3xDvp
BAg6xh6R5dVczJ1NnsZhJFzwugpRxWx3iwHWqA0tfpiZ8l1ypLvbvltHliI3mXnM+s6LimE7Nlny
XEvKlxqbnCg3K4QYjJoBYN0WMi4AcNyaoJkVDwR2gyMGgQOK46EH+cwrb5eXxb4Bt8RIXKINlMO5
69Pz3CXAIAV2K03i1OHb+DAMuv+yIRIOhDQk9WBnDu5vzG4DA/Mk3qZSBQis8BO5izlJfeMyuhR+
CeQ9EFBVmm7Y1eVe9IxqWiYzuonBmQieQ9FPRahb62elrz9hZ/aMuIbdqpoL8+43bSgfakfd94YT
lcP0gviK76uK4Bfx2oyIt2TsDIWxzzsSZXIkoGgW3ldf1Xuy2sTOwcgY6kaDTD9jvi9Ue5pd/ZAY
49MymUfdci5WuxzRnpnKriTOlYqxYicsHAia/ZY07h24IgyBcp4Mr+EXmdsLORRpjP3tQBAEOUR6
E7OAHO+n2ay0EWy7xOJH6lYddyJ9ZonPLu3a2F2T95lhDx/F+NXncKlb9i1M7W1tmv5kpYJ0RfG9
ue6nHMZzatJd68CRyM8v5u0KU07+bMvkuLjGxeImthh8lGt/MP9206033CbfF9imZdPt3XJ59LUb
jLr6l7ZaXrO+eEx7M8ZD99yb6WPHjZk3PC3MUMzbVeo7zYtZWEaQlMbOq9a9o5NExu6w91v4mAJA
EkPyud0u4M3qHyWj2S4ZryOxOFuB60gvSK4DByao4iaX0yV17S93rI6F98usUjqioX0mrOk0JIhF
4+2al1JNO6/hkLgpqfatBqhm2dA2iW+PVIejK9x61y1vlp6ek7SNgKX5gIkiQjQ3X/gHPJzKjdeB
dIDN/MEjmrAD0LyrXVHHRQ/Oa3Dg9Jp2Mhy1IzGluu9Zq3R0pL1zWvXSU6Ew8bqfyNwI5TLsy5ZB
z6iPdZQYur3HzJrSCWevxMBFRJqEfem/5zT5ntleJ7DQyJvyAx6sMvKdN5+Ngt5r7S1biGV41xkZ
JfRsPU75yOG/TcBOTHQX8w3+lgSiJBq89btdZYgRnjZ87XFUDX5xGKjbYgN9ZUzhgpb8Ti+YZSUC
dzOGhbPluNcaDLlFZAktXl104y1ixfmr7TYPrs3LRuPKW4JEj2GPVGRzIK5AqR+5az+JamOFKQSa
5TyYQr2rWxWYWDR1SYq/v0Zi8Wpxl61WEXbb9GtorQ5HRW3h8S0e1TL9rG+15MxScL4/71XODemY
KLNrQpPn2PXnjBwZEAP42LJHqiZ9EtmUIxe/4fus+KdBpHRRTZvT0/hfs83GWQUBMOvNA0cBCSba
/O7cytlpyd4G0Xw5qXMhFecbI8lDWlcfHOdHtiMcWdO+kaVza4HVmy7VwVTkdyVKHt2WGMmJYhAM
ydxVHe0ZdwdjIod5bG9NBGesy8np8y/NIWaOuG8j2NwZYGi8rqb3XU2MYiY8RLEvrbfGYeFl5lRj
nBAas8yCm4m5rZH6f2bDAx0wa8Upbyi0EDJtCteZLm2f/lxm/cMrqtMm6r3ErBdwucGY+O43WPq5
Vd19boEFb7fkxw5sK/A5GXAKNu+NUfQ7J80fcmt9q3Xt92Rk/0HdeSXHjWxhekXoQALIBPBalt5T
7gVBtSh4n7A7mnXMxuZLkbdHZPeVpudpJkLRCqpZVahE4uQxv3E24YRZ1iLu9KJQCFH4x4f+7eTn
lx5IvBKhknrlUF0ZWgU0gyE5AOoCUICa0jmYmRQ5Ef+knkBAc5z3+3IG2OGrfTIAg59SNPgy1/nm
Z84Nt/ORwNVd5HlzkiNwsYWLRcOkGe78CbWkAP9Wo7++hctJc32Yn+dY3CMWVG+1ZXrvzRVHR74p
GmbdS2TvO3L4UvfMNJz6kFrLbQE9eTP1QXvw6vxGBN5Z2QS3aZ1Ltu4g6LkCiFo9ird0ir/2Myzi
MYQ66+V/Igh+BjoJ/jK6hpdkNLAeQ8E9DH3KGrTL9AoGsp2WfZ10KSKH9V3alJ8ECj0c7sXJOFbw
EsK82cMa2AdipMtF2qWHC6eAD1v3363QPanXFoM6UGWwsPZWF5yPQbKelk3Js4UQrOeN486NRU3b
dhCXafNZUWQOa7JNKTpRLj3V0r7KdXhM9NTuQr3OG1+shIf+MJXLoTCVKj3bUwmnf4v1x5dUBV8X
gTyWHw/BZpD29eJnx5CubB1xn5TIeOsaWNyUcUvyp97xknN3mc+TjDPCCcc7l5klRK/yiOoq8gVL
z3au3AsQod7Wsxp3gyFHs53rcjxWP6rqUj6BqS12Op0u0ZK1oU3TLctdxGuBGGy9kYY0lP5HGZSn
S1v9yTxJbLswvQTbD5O2nBBx0umJcius13Xi7TKZP1ipfeEwOMPtAxm7aPQYDM0U+nFN45bmHPhR
up+HDsUiOHYU0Fp6FxCwwcX3RI1MnC1jFyEjF3+cTPdgXVr3yFgT7Wm6Ugxi7fiQyIK4GJvOSkJb
3vNQqsqQPajqq8p3nkTDBIwWfHPoF31FnDsf3fGCSL4QEtNLP6iefGo5+oJIcSH5Z4EFJd/S6Oji
KbKxtLYOZZ5W1PszaKIenC/CR/tCBo/aWe7UkH6e1uXSKVPoPdmTP/h60/kgNekRjHsnYZolNXp+
S4h2mWobUoEIOAQ0YggHsf/cuIPCZsti8pAvUNNh17SZGdkwO4zsTT9O15bjwhdp3Vs9m25bhbhf
Z7CJrj4PZviDdCrvkWphLKTPS8c9i2ujzDO43xrfE+f+PN2vTfDYe8G+swIkc71wiwCUQdIewHId
EtWACJVlTdcBXcvR8vc01j2km2tQvFU+ozUCig0pX4LOMn1edLwdPD8C2DhdLJ0dbQimHbo04y5V
i0GQRHcTdHKSZBqmYZc95fNwIUTPqN+0qSAPXimfi+jBeWzdpF8PGOye5DazmLwdbtl9IFEj55tu
68coqqDmMpIt3T0ygXrr0QLDGSWi2dA+IFLbGOHL895ZPqGSSvGDtuemm5cHJ+ouQFo8ALu5Rvvo
rq+Gc/ZwyW2dHkTg/GjWfO1pi2ubgSgCJ2duVpwscjr3Evc0xsByM+qMjMuX+yUjoaK3dTMWIK6Y
Xz3TikXhiWR4bQqmOFl4HUtd0uUcmQrV+dYxrb6FLjb8JLmzCpRE8jw6kVZ4gyIKegHx98hNhqOE
Z1twqiDeUW2iHgR/W04f8yDOjgWdzcHK97ILT9GhDS7sQJdH5C2GszxRV8yiiz2rtyEWHeI8u4Sv
dELaxUA6MR0woo4NPgMOtj5BF3A8KMs27f+QcaqdSIP6mrZobQ4ny6DJxgmrZ0ui7b2OwIq7DN5W
5vxRi8i4yzy/TcOncSBx7QtNghv2O9+XZ81glaDBe+uQMsIlTQFbKvGAQu2SrdprZloI8x0CD/yd
PS2feoycKI3lTYJA57D02d4OHarQvP/o6hLIYvohaKvzNArcfVS7/r5R+ZPb8DR6YP+36Cse5g5N
RDvsSANH5NrcqkP5RDVAAWjith2uV7DPtynSk1sxtektxj9fhZOs5+j8nZXSjbdjS0icXevo1XF3
BJ5MM1JRjqK4ewV1/CZJ5JOWnUuDOmNOgJh+29UHQ/1FVWTTTfLWR0wnX4MrGv/kW5o3ATkA5Xlv
B/UnhyYghV+MIlYCfj6TYUX2vHxRIxD+Mn3kcf0TN9brBHjDBqiNQ1befQsbGn7Wmtyr6s/FLT4q
FyPbzi0PHrk1FSywr8VIP2CWWh7yfBVfEoEQe5A0yFcIZ2EjgkBFRKa4cELxJNDV20aCV5Vw/Om7
JPd6BYWKV8wKBT/YqbywdwhAUECEDMczAQs43TXqYgmsT1nCVJlcoQDYVwlg3Wn1sAJnpQyhB4+a
pMt0XyCeDvTpW1Dv1wXKM9CByEUnXN80o5Fhaehox95JMuZ3yr0OqwxlFKNy5uCJXi79adMsZ4Bw
z5QNOQwkK8hBhsxIn5yHNvB94XSfqhidSjoEBMWBpqRCF54T3bvV9qd5aqNTp/EOFUXuWrqnqgJL
5AXtx3mE2xC164eWwUvmgqggekfTclX3bneIfBd0oDRqn0cUt07nerqt8oiZhU6vUGY/R8T10pbu
pSYFSxQ6lXX3gCLIPZDaD2ISJ32SoPYieuZBHgCv5YE2AgD/sL/xGTyRmSB6VjsTKgDO56jWYoN/
QEexO3zKsqsScaGulPYuTvockMHyrVu9M2CL3sEjA4smU8ajFZY3A6gJmYhttCpnK5t5W3RgJ2y3
OgMSDdwMntsG0j8scdDUCK1trOhP1/k4ERDHtb1NxyU5jnHx6bxU4WXdlJfjSLN4Liiux+g66cbi
FHnPs4rP6coFI0aVPPd+e9HYAcINANQaqmlbthcgqraezyhCpZ/WEuDvjWyevBBhVJ1X6MGMB92Q
k9iQNoaeeQQt3dNSX/XdgGVAVN/Nw8CYLoXLCj/7fnF969wGcrnTcskP7TiS6/v21eJ7Dxg9PLo9
QOWSX9gsXSdOjGgdkgl4V32TK5KTfrVeAVOAwTNMx6FrTmwlrhpAXiIaT5AKe0iTujtUy5PM5JPf
+v5pPn/Pivk0o5NQVrZRll2vJFrMDGu/Ca7oo8dc17aDT1W71ieDzr/VEd8iGJfxaoGsCG4U/TeV
IL7eopKp08zZFyFqC00YCdzmYYwsCd06oM+WUt52qgfrKOjzuXPFtdc8KGGVOt87oyQzaxIdz9HR
0QGgeTnKwDpDwDs7V9qFdSRoA+BbkO+8CK2RfpD3/763/F87xj83jP+/Y6OHGPn+dzI69dRzVTxV
397S/cyLXtrKlhB/MEn1nBBXLYlGuvFXfukrY430B2J+NqWbkL7j0D7+q7EcQEf3XZTlYKojtO/Z
/K/XxrIMaVQLEcAgw8fbUAH/Bd/PNI3/t1MPTsk+9i62eR/PFmjmGTLgT2S/WukltAFgXrbz0A5I
IgZGecbT9NYa4KexawUXS5nWFrytfgLEOwHSbD9EAdzzq58W7pUo/7MhlnhLPDTX4nvSF1yGLRQc
+XfX4kv8LEKMuS5pGykn49G0EyDClA3WIyTVRl26ed3H6Q7/C38AfLfQ0PuIXlpAthakWEjoMq9P
rQCmMuqYqRvc9hZ64Ke/vs6/LVngeg45WoiZCx4uwTtzw3G2/WiWbnGJejoyvSIcrPlyDit3+lh7
VbrsSmanGYAwJ+5wMVBJt+t7TtqP//4yfDQJPNc2e+j9ncOQtQZBWRSXeFak1dfOHUekklC0RmAJ
qrkPXEvPCsRRFTfheWaPhT4Du18HX399HeKtnAF6P7ajwsCRboA8E9fybj2iTEMYRGHgDGPLKBFn
qtaM3pWGlm6fN2m8Og86NY4pql0sZ1NVyFCfZqDgcFSGVfgbi6Z/uhy8mSSjGuUwmAl53H7e0XMo
4whdGf+sQYC3uh1iN0FqCIwXuPZ6DvvKO8TrlMeglizfhZAuRyDh40bktAVu655j/eTXK/TW9Adj
MUVjwVUO6hKusHnQ3l5R4YIkB4Hmnw74VYKSq5nPxsdMx7KE+BIzDUCwqSiW3mECjTzqd6lxofid
kZpDCHrzqBN8cGEO8XTxXYHb0bvHC/OTtQNAiZfLEiYVWCdmEWl3Ie0+NODOyEpB6zJboj1/5QOA
gL6SeGGTIOKq/AZ933yY2uy77aH9sK0WBK6W7WRZRtBmZGIZL3tQqstyDjvQUk8IWQRwcAMJhoBq
B9OjpzJzoTxscQap8ycqdv6LaGX8W6dkhn9vv6pnxDp4RD2BiZ80Ae7tikdOB5MrLLPj0rQzBdSc
9ytI+HCyZv7KgIVAWZ5RRR7nL6k7ev54mpdqpcO5YMh0rWCz6s/Tj4vO3J4vndCkYAXEkJi7NMDK
wYnBshGRzk7sRsfzcGRyR9PxBImFcv0wVyhSfnf9xioeAAav8nPW1uYdeEzVPY1JRR8BSmQLTxGV
C1x178sVR1a9tYF9rh/chU+od2GO0FO5B/AcRuG+hP+H+KfKNW9LO6IDiIRKQbjwK1NZ2y3QmmJo
i/BoD1nOy5ely1ndDJtgPjpCwpyfgqqN+gBERphAPxUavEO4T8OCu5Exzec2NmDt+MU5o3+6AHiJ
+z49xpnV0NvhCKnUfFeOvprmXdPb4/IFLO+iPwrEjTGM8hRashjZAaTjrWZbtZF7jEbLQicwxuOv
hNJXVB7ZTOIgJbst28od8JZKrLxHVSlH1r/eDSM8yWLb5KpXV51ME/NvSgxCngSAMZlG5Z5efcA9
LPZcXIMLUfS/aaihjnfMWr0s9WmjEMLMmCl6spHm/qT5osD7OxaCFLYYVQwG6uVqsanjTDqs2FwV
/iGbBylp9EHwZqSzMg5ZP0RLJz3coeCAI5cN8qXnYIy6GgDmGdsI4bFzG5hG/iTTcKTTE0mnbxjH
DPBHhjOcjF02XsJjydLPCLyy5oDMMhY2ceZ12IU4rvGNx0RnVBdrDNuoQp0VnbA4y7hPDQZU/MUU
FSw5wISyZEkiCH3ck9efMKEaWSAfwjHfXiHuUH9wUNiUd0HvFusHAOwdsG/Qx98VZ1P/iDnu1Dyl
YwVarxGo8Fsb3bVofuxasZoqOp3ChHs54FbEh8LVdLFVR07Qf/LAg1u3YklHvtbcLuZudUNe5U+i
QFriUTk8+YcmXcZpN1TJMiAoUmRccvFy5YlHAHlCpL5iiNBlAC2a28aZrDw8astGCZ352Ypj6w4p
S2T6t7q2sfQhL4knvnCAOLm6QpcyDbHdm5A3BqQ/xS6moLZXhbq4hC0UIR+Yyq5HrqQsivp80ULV
6QaC3dTfjDIbVbVPkWqjbIzDcZ0vWowyaP70MPzbbIdKpzUe4066RIVEeG4otzCAfPkwLWVHvdYJ
RgiIJBOBDCEzh+bqO2vtfllrGDj0gHmW3BRlWrXmILGbcSqHM8ep+Y6gmgB4LTuEiOR4Z8N/gk+A
UHaOSlmgEbVjyFSwDxwozPwag23u8wGnJBB2N4FI0ePcFA6PFnB1UFyYpqdK58q6Khj6pndrE+Fx
AnuTVtgJlo+azebLvGKzSSgf/JUzdmA5e9rT2feXpwzhSvMirytynltnDZGBv19d5mjhBoGyJn8a
yiwxvIckXXhWCDHmpqeYkZiwVnfs1azL3OyTsFAPgjFK7/rLSOgz3gNTXYQnGQTt6K4anbI7wbre
7OcC+LnzbCPGRgtkjmPzXMyyIXbGnGTMbdNcqxECcDlO7DTwyVawHTKVu7dhCwjpQ+MMdn4UsMcA
CYVJIdC5QzN2ye6JgPAlxOKu/B/0e4wGER4GTn0RtWKhIfx6n1bZkA9s+G2b0F7Ooz/evXxhpC/8
EOeHVEzh5bDolgQUqbnhT1/P8fCR6SBqiuDLJzLTHpLfbG+Ctm5A+4qpGXDRiNlD32rU8axL0WHV
Uh3IW4PuVvchqoiqmVUCDxoII9giNPPOcz3EI1YxBTSdkzEmb7ticClIpqIo1xl4TwtlWSMmHcUf
mJs4XDCgkIy78vJIuODZ/jpUWT9G0tD6nXh+TFe/Rh0PfegO9razdOY5mtDFW87bsNX8ENW4GKBj
GyM2iDP2GIjlXPtpR5MMZw62IRrHrTxlcC+X8QARpgzRXvR6XsrZP3NPC1B/bAl8yqitN6UEjFkg
V5dmNN3R/9F4wSimiBfuMKbpBRu2ak+7mQb6BgKFT1XKNgmCMxDsiOYglZRRdmwT7B/4CDDODsec
y1kEeLYKvb4IoHv8ONhoNMp5PCaNC66b4r8TyQ16o9H0dV17c15XtmN2jyciE65fz/IcQA0EqQoI
vnm4kPzl/Xn2TYryevxmSW0ShddDwkGDkEezE97Mb6K3hP8Oo2RzXuHG1PIyn8EyC1AO+CZHGxuN
Q87irE3NoVpNvTk/K8ziuF0FQyyzVJ5vHv3XU6924SwOWwqMKHX+kywyNjRx04dlENIpqSbgDTar
zqBHdp3mc4pq+vHOmk7ktAkBwvOWsVwEX7kKAou1zAqbJEaXE2JJO+ag3KdtpzIeWXozSR/fLXa0
Ft1jBlzUUtvJzuv2QBMwR3uw83ownZCdrZho60UACYILCrSZL9zFU1gtOxiieeCeoToUcw5q3XYE
iNnyal7gi9TkA7aWgg+1EXViK4mXoy/3S7NvyGvMo4fRqbLm/YhpmIlAL5/g53blyZ2PJ1lg78u0
MAeojMs8t4+hi0p+dACmY46nEqBJqx9zp7Oa4gMTfxOsEPu37OxL4gCVBGa7+niBQJKfCwwlsBNb
l6kTVzBUQCUd5Yj/JPlOjVx9euwr2oDNoXYrQC9X2FEKbrqdh+ZbNGDSWciGLe2dNPboruLGAQjC
PAJNR7cT13ElgW8AXxylbdG5mxBW1BVSVDa5H/Q8Mf5YKUTzzecjc04+nlqqb4sPr2mBSPNUf236
JRgeke52eRi9KNGML0Cr25BeS2gD4pAmPgzWndt4Jid0TYmutyrxXJL41KgVfEjRrGSRmeXm3I7X
3CN1uprfb4VnvmSZhGTE9zBR1XjXBW3MzRzDskLSvCrMG0ZdOfB1GO3DqAdO0FszqRX04t6hcboh
YNSet2wcNzS7QtqAdyJoOxBLFrPdzFv4Jclufdphr8KlSRe9OnBiSV/yiFjI2vI2yPJ6aJfgrwGN
+rJ+2c8V0q5mP4e2eYpeOxJNUiKquXVLlzzATccfH0c5zlvmFKsTm7zFk+171ycdfDYy/Hj1zQ4x
XzMrOrTy0FUYcue8KOI+ReLFTnO73IPq8uMr8n6GBf5oddWnMImC9tkP+bztwHzM0xDo+6b6BM/E
prBsMzNQoctXdhDYxMzIZiexMWA03Hlknrssi8f8I7I7LdipuUxXmiwJBEDDi+/7cLip83VdPoLy
dssKjZBk7UC1dLlDGjai1Rq6l4mGF92DwZV1Cq+hXqyRiWc6BUnxOMeLw1/l2pUInNPGL4YZURqU
5NB4HcZy3rdzPPHDQseCSVNesKFueF/ZoTuHcjudLaR7sYRpUSOLULmAXAzuR49BnTV3AV0huziE
djFKfY25AmIwx2bEz4Zgl8byVog4qPRJHvbm8+1YBTN8SKs2P3kFhICTKF9yWFml4wzlddOjPQwN
oNVBj7ipv2iQQSRyCT3Kte+w5YOFxzxeHEbhRwtnJM562cnc18gGb5K2ojRGmXWG8gNnzk0qq7vs
5soEvontbSJeVnOARy9Z82vIblInpC9DbmMVRGKlTIyXowoFQ48gW7Knvm9kQnc46ttY7HEpxU8q
K5eGZqzMi1gCje5l+DFz8oA7O2FJA70N/R5RLpdaFJNC8s1nHgbirpGNceJMJx3gmyvYNwqzwd7B
nEekEsWowaSrJaK95jx7OeSymXMGQ4RsWfgK7suvVHZspJYx47U0HkBuYYoyCpCekPFSm8quMu/l
9TZld1dJnt6sQpt4vomi2esPbNqQI52NQjK5/ihPsjD7cS4Af1/Oh8Y1Z727MMhG5sA1la6DfAqr
qQhrQ7oLFydCItBxPLTZr17DBV2AihNhaBoT9Un8og4keG1jt9dd9GXPuOOOOjEC6wKdOIOFACXZ
1CudP5rQvvSWyTGzoDQHMKNVnlTilU9kTybpRPpLtChQMDtV5z9y0qg0y7LGrak2bFVTZqEhaQJe
MA0+Z0Y/2nzDsBlG1tTBbYLwk5VWAzkqH7ysy08UWsJLcAxpa877erCr9tbVLjA1nQ4sG1GDXSOx
83CMTn4zi/w/x3il8I7FMVWqH+vyUsZYfR+LdqOUQti46wO8iGLP0kQ2e8VeAWZQgqVYc8CuwPNO
nJewnJK3UiC9JM46Dsv8qbNc0xGqQjQOOcJeQp5OipB85vVwRew75YZgU4kiGhj4cg2gBEXByh5u
XjKfVEcm5mENYlIFB0sEgqp+SdfjCPRafQqV+kdBsTBCPGF4aFoNkGvMSYfz88ABEfTCJFp266xd
vS9SK0xAZ+Le5nxZLMCq61GywPO0Y4cE4b3ttRppisoP7fh5QHkE9YdxafOTNU2saEWuxAINsQnZ
PwApvaT1FijSbSO6EycI8uCZNoH90NZRO39J4KfRiEtibuPRK8e0OXXGOFo+NFEOh2hVq7se40a7
6wOp1dpax95IvqRnsOTQkd51aAznH+Y2s+zPToSk994ZE8RRdqDoJhBvsRjw1gOrg3DGXVq2q8qw
2UAN+6QWKfKhsDBwoIQ8NHtPIipm59SqdJt9zbQjYJKutX+sXPin1ZnGBUSdrhojsvvSFUN0PcZ4
Gga7voqxUT3OLQned+wUYUzukOiqGLjEfamoWYq8kSdLTcTSwAsbu8IwVXOmp5emNIuONi6rVXVu
YWOHdrTtK9kfcGOxBaKtCfZuX18rrtcsmzTAZD0vTYKXesViXsdm8oaEqjIOGxJ436V4Z5SGPEzg
bBOkfdiU/UuhHvN9a0A5Zv/PLzmU8/JUzcsqvRMsiXK2B5oCtIZe6os8Wk2q+Zrnvj4SvhxNWt3a
pcnCLVe39mfaBs3XdlxSH/yUZ+77YcUsaAJUydAPNTpniiakLSYnYIfBSBxf0xGTWqdZa6JFn69w
lDUtsuy6RocN56PSghR05o/A4NVuQXSPkOE1lamDLAoEPj70GmgeSHyWkSlmIptSsmlz0ZKCDmA0
6c7D9+Hd46XBMRTZnUHE34lLBaFrbfDd3uftnKIkRlU2FQ88UioBTwZ60kb3DSs/zRx6KacrbmAz
XcV5HWBKilXIirOEVi3wJtr/c/+M1PDQP5NLDNnXJEDRFLGZEIGITd8tOvuqgWXAbNS+x7iW80J1
HmD11Tb1VLpMeQNevFqr5Uszlab9NVd1o56z3CWfPkZYIvN7HuqlxBo7nk38xqnaBlz30jzy4RDU
KNdVtNiBEluNWY4K1VEiaEfGQG6EUQc/jH3QqSttnKKowDFO4Va9xjCeuID2RNLjoUmCJFqRAzmT
qKJvhDTy2DdtXLXcMPVyDg22W3I5xUs639muqTZgnpnwZRy01g8oH/NQgMwCK7bu/nNIm6YTy17n
Zg/kQtIGUZODLhm2t3AHJpqmQeNcVLI2my9t7Zr7XQ5k1NEGxKlpaLSq6Xs+TIm4hlvquyOKsUpC
TazO5tfuNU3gAmikBZgX0dxVFGG4cQYAemgdvPQASqBT3okQIUW01c48P1ElvEBtQ6EXfRrocbQ/
rk1K4UenH96qnzYOy4aGezw9xMgojQ+vZ6pdNT+apxOThmUf+VGzfMVNEeymAdbA3torY7TSgNKb
zKKRcptlwvfcIjID28+wWOGlSHpxBJpTswOJAZ0eyT+awVvfckoWw06R1MOSCkX0odrPoRtZPS8Y
sM4+f+2t42trMg0aEDnBoXvt5dGHJXPQ2jdB5LVYjMeop6QoB1WuaM7jUjvLXdqOMxsY5Qa1HH0g
rQFp8rJEhJOul5PpDsVom3UnqYMRhLMVMOZBg9MaDVAbyPHr5K8qqLkmmnmtRP5jyZOSW9dBHeMr
QLw1CX6ZVtx3QOPmB4jXkhIg9VN0G9rt8tJRS/PRdy9Yd3QDC02/73lFqN8m9xLzeuUlzgS+H37P
NDu/mbWJdyMcN/BtZgq0N0OPCSTB9+1AYbbHuplHCy/xCaQHiNK6e4zCHnqAFG6ssEBFXHAoVPo1
oDS8BFlR0qhXtnnoyjoLjkWrLRQfet5jW88YS268Klv2Ogc8CsaktA/D4HBffz15+qHV+tN4l+sW
tvIlxyD2GoxC3s18INL0sFNUcfAm1QD189ltwITEUCY7WfSLf6fnuZm/aTemd9thfJvcENfm7jM8
P21tnNK1yNH+9VVxxCt6pdCmXAcv37erScQGUKTK9ADwrwb/gbmw6e5aDmID105UBOpsGOjzDFtU
SkHbFPVKdrZOA6IHkEzqNdOH2fOq+v7XF+a8G2VyJUJIhpgoi4QiDN9P6ip6kiNEoGiPXJjJPN2X
bgfiRDm7cvZHjsX6tROPISg9+pfO0kszaGgk/5TZjRmlIOJwxetmedIILfUFPYPJO8OZwesk4iJz
Np8gW5XZ35QKTN6FppU5+379hSCm/TzyM9/HdVAUtgPXV8p/v9DLGqZUzHa4J2cM5gONMjiVlq6i
DsfpqUvBckYuzCEopXV1/uvPfj+IxQLOZTHdUDmSFfXfzxstmcE6SidoqjDxiJJ+WYxkoi5u94Sz
sqeTQp78ktT7xVi4qGm1iCJhWZN2pq5xXvpbv76s90+y78HKsx1XASRgaQwa4+fxcCNR3xyQLTiU
JKD5wXJ025xZYo2LrU5idTUnzNCp1RLknGAQVfHv5tNvaXzSBX4aEk2k4wjHNUPKtxcgSXxgDQAl
ElYr9OUcrMhBIHwpv3nOZBeXAPt6fUM/m3+GXKM/JLFJBvqKI+FUl0j1XXB8pg28JrvAsx1f7vUz
ogaQQX69UiamvYkdingB79FjjO4xuH7HN/RBTdfYg2s4RRiOHQAeOQkMnqTvL6tSF7g5Nxji/Poz
/7ZpIFfaTmAcEnx2jmsQMT/fHl24s+VPyYAG62oHV6O9puoxynJLXpMo4UvJAtTxPYr2XntC2hsV
ly2TOTzQMcECV/uby3mH9YDrCagBS51QEj99733cx9B2yqm8ezrXdniN3j7qAQMZWHm6ljPcsnhO
xlvVQMOnqGrxJQKMfltmXa9wpvPXz1OZR+oZQXp16fR4MO09WNNAeBlgoN5KDx4ENHESmZE41dZv
Tq1/uHiBkKbjhBL8kAxNdPgJ2yPg+UxoO3QHtICC8Taf5gz3Nkzq3aNcZ+18WBe1ztfIvaT192kk
tYXXF8jn36yheaLe7qOAp58dH3Bnmfe/uwxPI6lGUtoe0tlJz2Yy2Nthch3a9zEePUazdvLFvqB9
0FwUqc7ic2Jk3DESjeYZZWgkoL/jXIZF9e43V/b+UeTuSht8FVfH8NZ138UC1HOZvIeK7r8jx+Gs
6acJ3aECK6Cd8BMUm+G1LS5nN6xaVMASM6eWMo0POCAV/oPnoTIJB5NS4r6oi1xez8ia5tfs7LI/
+/W1/riWd6toDENCH9CXr5z3sBZ4pnA5GNYfmh4jHA0ZINlDDqINhixXk5+VQkCvCkKm5AY0D2FL
LbjOOs3Qio/+4paaysctGbKUE7TeXiZYoQoci+IIkUWPY7YyvWULOado9Z8Ylafz2Vw24x0Yypb+
fxpAgIrpmp2laaU9dJia2couQ4f8D8WdOW7vfXfCvks1Hp/gVzWvQiVp1U+/Xoq/HWo4t0jkNACB
mz/eu+whBkXUoeHWH2aBRuOt3RcoOxQUEfLG5ea1p+kq0wvftsrH/4sPDiicMG0JaCMbgM1Pz5MO
6rgEVDocsGbIp10ocRSUYN6Tg11W7XDmYaaGa1svtL7+9Sf/w5Mc+MB3bD+U5CfKbOSfPtmvwHXi
FTHQqQc5f19m0v8IYqB8Xsmhw8/+4qNIDKo4FzscmRilLRFz3N88Lv+w7oCGjGPND3p88A5UU9OA
9Kxg0geaEvBmkVsXJGgSGf9tg3nHdAv+H/lgN0fi5tdf/58+mYxMmpPIZu3fHZmixYQuCBp9ELRc
kLgbozL63vNMb9MewxAUYAKBIlAThN3vziNcGt4HL2CWLovOCWjz4W9XHlNQbBGhJBx8OSAZGat+
NihEEdL3HMojcPJMQDthrn+I6VgXRzJ8BT2gz6P+vLZtFuffrwXTAcw8QAcDLHt3FzJE0/Fannri
ADaPF3kQNs9FUIYXrYM75/OIPO4ZNivJ8Ju7/z5vClRICWSTtZBN+oSgtwuxNpXddJQMB+kVQMmX
uQoeusbpH6ampabJmSMBAYmdejWS4la2//XXfg/p4iQObbQXXJJJpFM4Sd5+frri3uasTX/IF12E
w4bOA/6buZ8it80ceCvs3AYBnTkIBSKnKq1rfIjzc0BXK5QT4tD1CJicChv1t34DAGBUh19f4t93
qVkejz+QhPjr3RUOXTA0VpRwhSkC7zvq7mD5tM7CQjM7Ev0na8KLYAdjsvvNrfmntQEwixCzT3wA
R/xuT3hl4iP4tnaHxp3ahyHW8IEzHiZGD6JUxa5CPv1jjhgiMotZoc5xDaouaJU4t5gSrQMtOlHL
5ELWefLkDHAwf3N4/UNWF5qUjisj3wUl+u6gbRKs7Lwpag86XfM/RzfJGL4uFZyTBS0WtU2lg/My
N/4Oe4HstGCmNG5dsF3tb5bq74E0NLWILxQ4bEL4uwtBCWBsmqbsDnGo8ICUaO+lyHDVjoUYMs3g
3TJJwxlpMxBJZ7ET4Vnq2bF79+utIsxR8fY0J6OkKAcNanbL+7ASNjihtiH9hEHVK1Zc+YDSNiZf
DFXBLY7g5/po/Fq3U+kjszpGn6ucPOiwAJ27zGd/RWR0zavHCX2/4Xchz6zBu2vzPWW71EloP1Ip
vX3SkrocWjQe2gPZiHL3yRgUF0ycu6vWNuz4SZaPg86qR6sOlmYnLc0kMQb6cRT1VD53aYvcx4/l
+lfCNQ91yZ9f+tz9n/EPjs/11VP53L9/q/8HZW2EYu3/O/fg8n/+jzn9842mzY9XvBIPAvWH78A6
JV2i0PQI3H8RD2AP/AFxwAsoCxD6Jvn9i3jgwkkQ8A1MekWcZ/D0F/FAeH9ISkGeGvDmYOB9/98w
D94dKDYK8aiL4YSkqDEpU94d6gBhRQoWvL1MJqZyu5a+irjOvTZ3/rS6yAEmalFLA0FypHVAvpTx
1U+LdfOyo9/wDd6d7XArSPo9n4xaBiFZzbuNjlFRkYClhUPft6AEnLFT4b0Xk2OcLjJMGiOa6cib
qEOwAe3jDNPhs6LEWA62mugMaEz15NTJ5jfX9S442D7dGsfwPnybc/5v1+XY0JCZDYgLByVyYwKi
UpyHUzT1tnmWY0zAOJeefY+uL4cN9HogY265pKSeY5rdoLGRY7ThJZZ/Jut+EL87ik22+VOAwIJK
StO+gP0A/Y/N8jZA5IDgnMalWktBxg47u0ZT5dxtrODGmu2y+T6j8YldTE6nBxUiWkCb2fMraOf/
i70zWa4bybbsr6TlHGloHIBjkJPbtxTbS4oTGClR6BtHD3x9LUhRVRIVT6x8NalBTSLTQhEBXDSO
4+fsvXYSttUKUVx1C4BAdqBHyOLZpHbnRdc9yav29QdXcv7w/XSmhj67biQPrUf/k7++u8NGwYBQ
G0zjOGFPG/YdDWd/r9C9DuSysANeh06WvxVF2N4kMGz5avYKCLSCGh990A6bD/XLqViI7zGLSLqe
OFnet+JyXKNk0xj9kQSCrkF5Q4r6ue8niwi3pI3Lzxj6aUB9cK/efe/4viD292g0uzR/IXO8qwyA
wFONxmNDKWrY3aqdKuUBp0h0nWHzZKv7ya5iHdiSiIZtwbdYX44axP4PvnfzE/Hrj+c+oPR3cGUI
MjLm0/xp/4LAgLwNVWZHZEcJWSyYfWcyvfLycNj++Z6/ezj5xewTMDkA5XIstkrvHs6MWqer814h
x45N7cDAghxvkcUD2QZlERUftPPeFX3shsT8DiBc58bOS+Ovv0z5KF4CYQ6HBEBUuyp/XEIDtu4x
c5k1PVQ5o679iBZSfPCh/u3QQiCHYhvAneU0xHwlfrqomiNSy0PIenA0Ix620smYzSel6XyCmsd1
1WJ2gWsVtFr1wVP1/hrbbD1cvgBzG4JA1Pf1JsUAW34rLw81Ay19qZqMN/3HchQ6PU/Sn2+pYb/3
rlDd0pk3PP7kRyTdfC1++q01yGUfcnvH4F8bi3Wg1eM35ABjt7MCqGkk5vg4lmk4T4AjiEclakIc
s9T1bTIS1PjJcmFsA6319mM5koupSBZiri2PPo3WdW/ip6xwSy3KqukOqcisR+UBOle65tz2ngOZ
tMqNNdFqV4Pth3eziLwkE9PzKeI2inFxIg66RlMNgkqa1suakeY3r/Gr17Ktu02gGek+tCb7isfh
NWOfsLX1pDkbQynZPOvVEp2EsUsnSdCViZX5WDF+2crJk/dgmeSnqPByGk2gE4YSa5dOc+pUDeCS
kDeCNIhz8pUCzczpJkYPlmNUt6ELAmaEdLopWjs+wMsOtrmfPfRlMt10vTmsnakg7B4NA4ig2tkF
dRG+lG3zzW1odi5I71JQeJMJf7MGoRGB+dbzBrFERNchdLDR1+ehKK+Y9ENyZBuMb7U0dg3qvQVF
dHnxjR4xjjMkclFhPXipktbc+qPtbnLMu/cBE4/1pPv5is+zwdyMucrsskcfhHPkTK7TdQ2B6MaW
DfJhpzFuJM6x267Qu2/IxYelnO3vBw8PF3QqGzoQ8wixcDkTzFwB0NWlnTsIuFrq72fbZzKM+9hT
kABG+zDgQV7aod9s7dHxtlDi0Hvl1qEIHfRBQqFLKhQGqJB/DKReo9YO7hLtiG9iOsUomu99mYSf
4y5Pof5LL/6UoLC8M6RvfcIM1V0AaEKLDDs6Z0gwjsoRzLkiIFkg5YRRLRRZeFv0TOGaQTo84QpI
hbNCQhN/SQb7aBp1Wjsk8epBjF9AU7Gd3alA4+G6gmBtt4fCH7+gVLKB5tbGIoXDgmolGI4dA8wn
BKfRsAirjNRt5mikdURusyv0CkeInn61RjKrSln329iCIgJyqLtSrgbFhrgi3U1QP+gKyftAfnlZ
2vnDKCZyhT3uUCcmd5OaERN4tOabuHVhuZt1t6xAjp0Fah8EQka3ZvvlZwtUdXdIXE+xOQN93eIr
kUv+oi8DKH1jdodi7HE0ErSNkpEehrSeregAFz2S287OLMBUbXkag1YH9Nl+8ouu39JhGNakJ6MK
DAbipTA1o7rzR546XIjoBpmAMwieZo0cEeVgBeF9lgVjzbG+cyY/u4pUFADwDMZTHFhqXWF9PWql
w7ixZsKH5b+vWgVmwuC9LM0OlqztEgmycMcUTp9PRvMbuXZEEBZt4qHlHdKzgW8nOcqwT9OnMPFT
7XPUjZnPf0T2hDmMnhuH59JDzfjV8GPjm+LO0X8njvY2HxHurfpcNc2VxBbpPHqolP0LPU5Tpzs+
RXF06BwdwLUsuo6WmznWzh1TX/1rJREdUw621XQNAScYtmYkax1iUE302o/CLNecFvKVg3pB7AlH
56zA5FnrAZU3URIamKloKeuuijazsDSkxgyp6uoWlfTGiwsz3Pd16svljIgV+w5MU7XQxig5h2Ql
uMjVy1aegpwgrmUNlyo52COXICcMYSgApRip6Miu8PmorFUhU8pmAwA8rO4wGZj7+6ZLdAHGj2lp
pURYrQXrKJEvbgH/yi5TOznjZFLTtUBATGqV1k/+2zTyfpyzMhEvZkXheCjHenrIPR6xAFRuRXns
OAFfJZw2vv00KINrQ8gHQRQ1YYOHySxKC/yxD4+AyOAJYyLMWHRP6eRvLKNh3JxlKkgObch057rJ
B+ncZ44sAJFYXu+1S55OiB2ql6XEr1/6mEwUX/r8LZ9Io18pE7fOkfyeKtzrHuk6gKk0GZH/xVir
1sO1m0deVW0i18nPTtOb1iavlXWLbZH7fVJkkwAH0Ghnx9nZSGtcOcivMws4guqHjrWLVR6d6Wgx
M1xwh1W+EaYODyTSi67m3e+kRTa4RBKIjhjAFiKFcAKBsDIS3f2KOZK84wVoT5eglaFrIBO5cd25
WztQKZPiMHAho3QiASTjWIS3aVYoi5PN+Co4eIMrxMUbmCG/ZXnPbdGkXnb1ijIv5mvZ8xcCxTm4
nIlMkA1OZp4n7XPT9zkNF1UQNDZ/nvxCvAk4ufOsfSJNALg6uyIEWYZVlTfov/RpzyIp6lt0jNJY
AjAcWMfCMogeysbEHdjV48SVCg1l0SWpxpwly28zjEYKn/lIWgxh4cJd9GyqRL5IR/iE3/D76WRA
hGneKbS4vlBAeot6nMU8+Hja+F5TXvjoBrGx1iJ/WKTSU92WhqLaB1VKwFqrfIFqyh6ebcR7D8bY
eYcyD/FOADjDwWNA6eNVBmIY7fl5+abP2QMRS45UmFHR0RF+n9JD10d/UWZg1bx2eFEd+v60IuKD
+Bt51prMxyIy8pyZZb13Bl8D2eznW7LJ+LYMghgG4RYcctDBLEKA92rP/RS50GC8iGRw7Ko2YnNl
LCrCvJAdeG67VlNXbJineofR1Np16QVQThzQ5UtZDNCaOujstzZ5hiupIVYngB1FC3Y4+HKhlKkF
M0wVZ9cO0oR4XqHvTYyruyhLjJ1ldPTLMkb+UdhfyNuNoLd6QU1gNSkaeibsYzdU40Hg9iK4o4eT
14iUrCGearvhWodl4ZAik5f2qxmU6daKfZxuA5SPOmvzfZNLdYNyC3QfFq99BY1nndfxm5iy6lYF
dr6o6Yeh7cJFYwxFeEsKieTvBe6DTSa6XBJeUp4qPScIciQh/FPcg2S1c8sGO4VdZ+lVjdEtba3t
HrBGVkgR0UjyzaNjOUJAjDoQc01vfPN8PDDgy60LahWmzmlepMu61JS+8PQ42rRR3XQL9laVguPi
25cE8Za9AWSfyc+iwtN51fVjDGCJxZddp13HlIDgX1a5LQmMKYHIUwyZLWJ32KSk+gGvLe8iPtaH
IIjMVyso/GNi9ebeHNKiW3Ze0M08NsNbMMAiSK0JRm1VFYyjyfOo2sMQNOAJmqq4xh9FQcWvl9i3
aHkuSsdN7nNMOAOSys58jFDsPMAnGg5g7ovbBprsHnR1Vq7EONR7XQ20GqqqjtYTPsJkCTRXbHSn
LJ01dk8A/q1I/K9NO3oX24gUzJe2bPRFi2oMjqhg0wfPCKHsQsmwAKsYA5GCZAADjmgjYGANQshh
cBtj01ZtcMhANi9Ky+K7RTqfB4MuqqKW3KmyPY1RVT13MkrujBRHCgj9dnq0ZkEW0wroby6Gf+tK
Yiml5a9nigDXCjgK+DSlHaQc64eGDf8NCzox9gTsxJ+qwU93TduTmjQgr9jUfddHazIFkUBqiFSA
hOkQPr1sJFMeeH69i72Q0FB8GOCqvCGxtYU/xumRhDltbYTT8IJX2l0PVWTcdS04GdxC+TJMCM6t
q8HeVuBGN7WfRfcJnBEsV8jFo8rulgzurUcurbJXZFTWJAFGRIsizXQQrYTjFswP4Vfsm7aW0wYr
hR4HAWeVht2VR314TbZs/+BEbp+zHPv9w2DlzUHGKjklbZKdyzw7a2psvvSq8c9OquQnRNPNRh9G
e8dgG7Og1btIMKPgIAkcpseUCMz7SVydCNjjEatN5r6sFtqunKNXiWnUXuCae/CEtGn6wstqZivd
cvLPaTSWLyj/+q1oYbTmFJj8nFa2a22yREu50rO5iiCSiojtWFZJTa1Q0b4pGTsHree9qPLI2MZ1
Om3HzgD/VeX1mUCxao1q4BW0Ti83A7N3JvadceewC151WRbu2JOX63y03+xBC1dGnR0Dtw02qve9
GxKh9fuGPcABTpeL2sjrr1AViuUkwdH5ztSsoy52n2yA8HAmvwNDm3BbiARhjijdva135TYTtb02
skgHeoxUUROKoB6y74oEi6kaegKPCzwFMnHSQ9H7vCMqNz5jbtQ3oC9hi+bkPjdRCiJb1jvfdyyq
sa70rI1lU1FNnNBGRuQYTXrypbJcIghTzVt3OB0odJpxlzt+uhodco1SbBXrzAsatR0Mq/8y9uKh
FFVySGonONgxHH+qrFuCKd1v7LGKu4595BXuCL1eo+5MSKaWWn9LThyaelm35Sc0K7l7HjPeLtR5
gTyG2aBHEYZgabckZzW2tdCK0bmOclu7J63FI5S686N4FwMhhH4tG/+Z2gd8beMBJB6d7Fa3dPNp
rFS9LaISF40MEjZlhpFc5JBC8CbjHPK0b9/qiQ2MKvHSfVSYn9u+K2/7cKCOUn53nZeqP6BvC1iz
XeNIrgAuNeoEwtclkc0FXqpoMCjpbEs+KqeC2mil2icQSxcylsydE440AfU0dDBfpOeWYfJGVo1L
AofgJLoy+8JShnUg1IbHogU7hiHVTffTDHhhAomIBx+Rtk5lN1wNlTueeLcJbO+EdxpU6GCGTF7Z
Gsc3CdsQUA/KvMnB6qyseWIz5CZJBnpAUcZzEtKAUMkeAmjMPCyN7mKvBKtK+V/uOvLNlgxks2eh
tPKpVEqBhiPGEcq52qWR0l5onLKIT2m+4Yl2k500tWlDy3rCcGH5xreqF80S2nO6LoUI1il9rDU5
B5ED8gQSHUuOW7PLY2Uk2pO5WxOFyESS4jFsquTaTNLqlnDnZBlaqFlDbZyJ71py9iJqMx1b664s
u6+RSCoyalXtFFgn4fKWblI+Ty54YMALbFBzvts8f/jJ1lTDL7iqyHglP8VYxLpxzfi+OOA0Cmf/
CUl2wLvPULPFFb0+66buzBjzZOaauy4keTMPBCraKXWX7GpCAOuxYW2bSOsHaFl5cxfGMv/UopR/
8dKGFzCa9G8hDQ0qe+J1SbEugxWNOv9O6I1+VTidaS5hhxqnXJjNporKTl9iaXAOYDJd6BteT5CU
tu900lsC3Jco4mqbIMTGmIiWc/XmraVXPu8miX8ZumKbFuQHTSJ2nutEN18mejGMXlvWMep9Lpis
3U1FybrmArylwnuELgvCIBPerZiMEv84cc2jn6U7OIMgUBVM+R7O/z4QlSIZbRjGRVUb44lgHuzT
VIj2o26qBoK/29ESsW1OwT2ypbUfNCLHXpy6zjd0gDOxHohgYxfllp+zoB+vpRrtbqFpmDfwc04Q
JWk3gkhrkvQ5JQCy/ow0EaH5ZBA6ZOTJHIxUFeKLlwXgeH2y5BnNBydkDzHWWbQDC7sfxV0r4Krg
7dKLU4qgjxWTwTJhQjLoV1HRJdGRlpEfnHyH2Mc6oXP0qgOYc3cWi10LBdyxH5EB9A9pYlV9CDU5
9LTcg8DsNOoE1Mdvm8fBMbpe4b4QnUn44bIxZFNm1mqIavAzlIZDfx6N0HiMO9Nb6KV4rPjSnvUq
yd7olVBylHjexXXSIDEhvdGUeBDKJbNjLT503/cwVUhn4IrpK3tJbJKpILSrhnTtTIPHp8GlTCJI
LOJPTQbL+VklkiifiWQ0yPI1pEiNupFhKm+Y7kLGg5Sge1dTiylihYJBdPeB1whyXrTcOZd9pTvP
bW6ZyXnq+9Ff+04q3ZUb6U2+xUc7G/QnJfm3RpXSRAwjHE4nDzupfTuaFsxdvO5ZzD3hxNgjRFgH
xLb8vn1m4faHL1roJZD1fd9W/kMFX8UCqTtxshK2QvYWeXUz3boTTArAgxOagyUUkrHaTljEwqOc
gikmaQGV9DWZv2a1xIMJVoXegBnyP8IABUKlH0jFYjhkOjHYhCu08W4eNV+lwDSm6ym2/QhKRkai
feZPbB5bMKDATws4//KAMcYcPplWzcY/gadmHjGNzVAyC8NTNpNPCX9ekR1gsv2F8pFd95NW6pvC
FTVdkIRaeq/adMyOONZpfetej6mjZaVhttH5wfBoB3EuxdIAhVGsmUr4YiuNxmy2lKY0C4Jk0I39
GKFSBaxaEay7EPaYHXTaC+1KuJ5Izv13vg+hFCWboI4KfV8aOa7VqdXRvizoMTfjt8mQ1US8ZzBJ
55tLDmERL4e25nkyjHAemRUFF97SKv6KURMblq2nJvtSEmqZ7Dm+qKNTinM4PmaGxbFzl9L2icUY
dja1UFxRIRvqxixS4yUJ8V0QVchurWIPb1XDOgrYGvPmlAxk/LmW0QFdqqghVYG4Orv1F5ZHMp+q
NaO7/8s+m3ZytgihQJofFhu9OnFwtlFQPGWuz26k9JFshj4l5n0NhJP28DDKknyFPj6YdeiKTeXH
LFJG1UwW9C24lxvll2a+oUwe47UYzNxeaIEzQWGH0strVZNFDO3WjMP8kEaB8eTHbjMOC9Lk7ZA6
jikZyTyu3PEJ7L3TRKmrrefBlzjnUy0Ii8UzbN6Eogax3kf4p0MfewttLunBM22zZqP0iV9Ns8M7
GlU7SOLGurlzlgTcTMR+WAb9hopgE1lOnzEci3N/1ddGEi4RNlFbsfAN6pB3gn9LuBD5qfmYuR1w
dk7yYPtAbvZUPB1RXD+mouL7ba0s+BZ3ZkrK+VLBTFJ7v7J1HC2J1k0nrU6dbkHMVdMRQ5FJc+1N
XZ9f9bUC7wuGSDvycGneVVuJYo/Z2K1uRWwk5YtXG2AwRtdJtjSy4/LAVtMcjwzGWvhFlXTyXYrf
Wr8NMf2QPj709rQiGbKLr3A/2h5tBaPOz4PIvRVe9dLfTBT71LC553hQ52sFxZ18bIIl6B/HB7sB
aA37wasef4ABfvgTadM0ZGUOU1F/EXGCHcYQnXod8WYB0OcW7UbTqEiY8yCqU5QW3O42AAq6sizb
fHTJ57SfcHWxmTKnoPxqcatf6BElxJB5QzFunMGTOFqjwgdzzcJA/AdvGEu0ZFO/w6LEo9HE6fj6
4+VsKoNnVOqVp3Y6gKgwWVSYb6dd3hkY80PHpDEInmOqD2ac2f0mpVB0Nk1FJ5GhEE7CdRLX8RE8
A2mgkWU1+SrEXjcenNGsgk8k/RXqGGt5CrdliGfTSh0WMfvKJjJkZ6zyfqL/CH2PPHYeXHfjNl7S
LnF3x8du9FSwd3Wj/ObWek+IcmEbE51nsjxjLpygs6MAcrsHhiJZ9iSqlnc+MtXs1qiy2X1MlA+j
OWIx+HHXpkmw1qZ0RZpszSkLtr0J1mlVp10jYfMGiUq3duMW44EdO+Ph2cyD0zqmt5NAtk+c5Gx3
MsYUZus8phvGv3TWNbt08k0Ze+OFYODxZI4JQ3EGERXr5w/X25Dk1N1x1SsisjzXyQ72FOuIuwTI
/R5ad2H6l8gNbbUlGURqBo1yKm3W6czvP6WCntgnbwCnupExIJeN2TSRtR3SjnlWaA9Yf5YpgV38
hjLTEoi1UZGmhzqTmrvqdRnvJuz89s4I0ybes93wHlBiQ0nmDYYYFUi94X2FlUbs3FSrV8L42HY3
dWTYG0TS4VOlpN+v5qRFc/njG/FjVDpk+CLXRRQbdzYM/ODMRbKLm0KMBL1XDFObSwnG2rn6sWK6
hCwYD12FxRQpsk5GBogp0yK6SFhduNXqlhvnuZLBrwjBZrAC63m4M6dhIqeOW7kn2FTEBOZYhDCC
5PKbFYLGeTTvpJWzHanDHqC8SbHS4WB/Lg1XR/I4ygk1uluUvdmQits6VMrcZJ2aLcABvcvdhsfC
GH1qYg2zRHndC8YXdD6bQdvqeTR4nzQ6nwA6iqCVz+Dm7fQsSHj/QptBjaeasGoY+3wWu3sqIhsv
MZXvdO2bGLrviQ1QvL5D0e0FcOzulOaBPt1i0eQPmRo7LW0QnqSIdKUqFF/i3BlnTskMCz9aoC7U
G9+TNOGDQuhtlC7oX0/aFWpeo9z2gGr0HXaOuSGstaawvRVbaH/ol2EXKOeLn1UBsCPsOaQ2VYDl
w3mZMqaVBh6b0O5iMDXAGYbHQKE/5th2iZGwZUHousoIylw74JTM5yrr7H7lox3mpWI44DEiiDx0
KAuDtjn1cOWGeXdXV2lX3rCZGCNS1Rtbnty07cUyjs0sI1M5iz8nFYJFHlGwTnMPe2DKscszJY0r
+k+ZWrPTa8DmMzSl2Q7obLr8VSPZemtRdY0BCJk6SnI+Xagy3Ia3mJyIq0BPuq9Ae1kBNMeYTZqS
orJ8rmyzEfQCQM6dZyTfcCdLGJurKGh5znKZc9MgtdvFntYFiTmapgXVMrWHpL2bdGqanZ6y69l1
k6tdGDTVu77Xx3IpUPTFJ7+zsWgtA6cbB6Q7WvDmusw+X9izavlTgI/iFeNprL7oGKXZB/ZD6BBK
0KuQ4PcFM8tQJ1kzM4NXIHh9+NR7g/JfCJ3i2fBpb3rfGLAQgDw2od/tqzGOVtakJRM97JBRxNHK
kY+f64BCnkgHp9bvRvpZ5SKYL+wOXKXWnHJgEPmVjxYDT3nWmMmjzZyfhT6BUVIsjDCEsrmxUOgK
xocUXV+JFnY6CTOhwMqbj4qRYhrX7KhqIwy4rtm1pZA8MZ+cvI6oA+WTYdJC+59u8IjzWS2ixqlf
s7ytRoRVQR+h2WEK1R4RQJfFrkJjZ8xDlmg6TVVjmlcQFGVOAiKGN9ijPdszkgy0ohmfQGKpiO5I
bvfnTDW5uO2IRhA7IEOszYodenKOvd6ZDl2X5uiBSr2R7rDUkrGO9lHtF9517LvCvZLEScIs76lY
HJoipTG/9UA+xyN7hrZdg4wdm0fX1iJvTRs4a+v1X87slgRCeoWEAPjkLTW0XsihVIUTpOsMTYVW
frK0rjG8s4YbN5xRCXP62nrisODO/6zteKcCnLfvNq4gF98jclwULb8KO2xq6spBtL7tisyx7hqB
1v4xjwUO7IE4ymHrGUzcrwnG4h31Uo/i+fsJ/H9t6f1Yvv37n1+KNm+q8fYtiIocJnXeRM24//rv
f5qzsPO/1pbu6/Sl/sfdC1aef1xHb1X19o/xH+dItW/p3/x3/lKc2s6/0HGKWaXPIBIN8f9WnPJH
eNCkg3bRoIGAogiLYxP++5/C/dcMT3RhUCPNZqVFDVkX7fc/QsCKWA7XHTpVJKmO+Z/oTRl28iz9
pEJDf85brDscRDcMpK3vtFpCI2E1yvk0h5NV79w+euSYG1VnJzdixCJAOCziaaRFRsrM0g1vgToe
p9yXG9nF2zDlT1gBwp0dE87RGIhKeppoKCXWRGi0CzPKjiKbDlDQ5tH7XUvuYl+l30Qplqhejq2j
HSA1gHWiTbqIhvgr7rN974kLcxAkK/7QrM22ADk1XTyj9Jbz/4kDmtp1HLJCD8FrBuZ6F7kTgc+E
Dy46y32djPotSzyNVgEgHNVJbZ3oDO9Qn9/wg68skT9HurkjM0Zfxb5PgUg/bhFaFXRf6iIiUYoV
4oLpPI3TtANTAlCJYopJJWcQxd8kcEZ8gXQKA1s9pWX27BXZOjf8Q8MXbMFsgSQdd8M3aliTIPKq
EyqyRRZLBqORlz9OK6pNOh+KrlSXl6QDBw+ELA2ldT1NMlmDmnruR+cqDCAo1k30FeYWNAXOBNlm
scodJkZRo18yPgXXQhHNqAmswwOROiQ+0D5w468Y8WJ67q8VUbJ0iAVokbK9EoXxmNUaQKz+uXPG
S11z56LEGRZjFr72k7ufZEyunlmVmOlIyah9dLUTkW5h1ayzPL3WvOlx6rlOps09wpi2sNv2pm3K
60RX9TIe+T0JIb7LHhkqZfjMiDWQZrXNAUDhqHq1yVz5hAdyWaSE0KUdYZtm1GIBn/TlID5T0y3c
nq8/4NRwYRXRK/GzI72LtFwHramtvVFQrhdsyj2XmIJpFDeOTr6gw8Q2MjQATPVAixw2HHtDq9kA
gIJEaFvDIfWBU9HIxUxQiRXBLsTaMild5AOnoJH3Cx0AYBpL8FLz2mZNSVLfg14aAIVYsJubKl7y
MkdLSGfFIhf+Ia50aKmD2JLjzXdBUGGmnUV0dkPKAm0lG//8MgV2twgnHnaHIYFbGuveMpZW7O3n
4aww8ucJGCqTTmcTKuNgiOSWVsa1q3P3Q9VcZ+D2gnhDS/z5pxXs+seb/rPg+50EF0uph958Brfb
yBZt450amEi2QgStG2xlStSoW9jbMXZ2YIGpNUX6gTD0N8/L96NhW5o/bOjl32uPu9Zgi0681NaV
GGudwNtWbrvVivwJtP3kJ1e9zbYR8A0PZP3051/6G/fh+8FZVB2kczZl8rulLqdfRHPJDLbIbV8t
kpRXjjYuyYxngSOa/ceNyBjM++lJ5tlJQ9T151N4p079frFxzLGkzyYCZhW/fthnSx28PSOANdud
hZmdgtDZK0U+KLmjhZ98cLndd6L5+XhEKPC9wPJMu/M9bSC39LpClhlsfaqMRVMhCRkvVfKJhjD5
OSQG0N327hE1esvQ7i+xcEiUfDUV2FKm/0nDiM6PNnaT4z5G2lJoq6w9qri7yEJuWjPZWaW6yjy1
nb6CY8uXCj6ZO9Kqn6Ni89a6yUcpKQvdPSrjl7hHjRfURx99H6sR4T3hm6MGOFFt+jykGpohyziB
8K+WnDhW8K5Zx8rAwIu4Kgz7F2V59xnwZjYFVoVsetKWXS++uqp6isFKLQSfsG3ZGnS9RI0QFX5l
GkDrBAJ9MRXLpyT9cZT34aRfRmjDi6iSV5gOaNXK8JBH7aYo58Gtbv83vDr/Z0ac/xtHz/+DZh3T
wl/yXxdU90UeYHT+qQCb//n/mRHiWiSB/Jr28VdGiOF6/5qpM7xEeHlcYj/+V+mkGfa/5mwQKhmW
F4eHnpfwr9pJM8W/DGcG1kBaET9qsf8gJuS9xZCYCZfKTfARI85A6NY7ATYT+xjw82A/DLLwTqIp
6r0XZ5B4Yye4tdOhA3yv5/dMfeqAmaZX7ERuDvux0iBL6lge22ae/4VGNX0gRn+3qiNcwplrYt73
PB2B+HtMRTaUOpIYrXnwdZI2/KZrF8pRxjUs02RTsbB/sLC98zL8OB63A2sVTUomWL8ubGEn+o4i
sXsIyH1bpz0NhixmwPnTw/E336r3n4/vhzGwr0CjmT0seK1+UbyHPmZuPw+7BwapyTrXvMJaVKHU
tj7ZeLeyneSSMWdzykyHebWLAFdTVXv957N4VzEzlDEovvl+SdvDeu3ORoCfZPdENhPFSwf2otna
uKtNU3saFfp5mcn2ESJasy5k1l6b6PluKkGP9s+H//0i4FybBdzAa7DUEkTz6/E1YdeTURjDBZd7
v0RbnC1bc5DX9D+Nq8ImgBxtu3m0VD1cxYN4apMq/uBG/Ha7STZhuwBBA9Mz1qt3G9S8oRFZg968
VAial15mQpiuXOeDo8w/5KetCReao/D+uibvmWnP+6OfL/QAs1kZIbAX5VjV3ozIiNbDFnVQTGX4
wUV996XkWPB25vwPfgzGQDnb4n66qXPxRSN+HC9oaO0V0RXopKiW7mA4e4fOtEMmcWVoPHmN9uT0
NCLTXGt2EUk6j37gm0ztrdT5wCH8rlr4fk7sG+lgzn5A7Cy/nhMNSoWmvuovjqU9t55tris/38WD
fcPHchEyx/zxmSJpKngr/ub9+v2Ce7zD7EUxF+BJfg8lMeUkOqdMxwuii2aNIdpbBWbvLkI0ix88
xb8dCuM8hkuBRUjakurz19/WKHusbUR6lxTyIa4T4aKkRyg5CKrvP9/bd92UudLipmLM43g2G+B3
FS6imLgM/b690K7LNjCAtYPfOqT1VQyI0enAJnQrHMXMXtd/PvLf/Uj2/ezRQY7xHM9n9tNDFTdt
WLJJHC4Z0KWd0bTayqkLuGOIwT841G8LPj+SbTzoD/IbZxfrr4caghDp9GQOF1/4J7dOnpjWMGx2
EZ2EtfX659/124PJwfh+OrwnfGq5qL8ezC1Nmnid316SofSiBQP/HIG8i4ZjzMrTFGnZsYVu98Ej
8zdHNWwMVkA5+YYTZfPrUatpSsbcDfXLlGT+a9LnXyxEj1srMrWd1hL56oIE//bnXzpftl+WIAoM
mxvoSphh0potwT/fQc6CrGFP6ReCBzoGxH6ynPgP7P7jowDDoCAhcgyLsffu65l3vSdtCDMXpw69
dWjXCMCswd/8+Sjft3LvfgzXDbgP1QrydPvdGuePhdWVsGoucSnP5Osg9NCX6LCv06g9dagGrc+N
ay9QHIbpZdDJ0tbH3dCM7NMoH4bLn0/nb16OuVKYrdaUctRwv15aZYVgOulvXiRdFJr9MLyHlTnl
/51fLSkW6G2DaCGx5tfjjInbT93YOBeERma0By9qHaOzvOvFmlF8vDD36ss0LoKvNFR874O15+9+
5M8Hf/emFIabwnurnUvunUV7ct2rIPzAQ/v7IWA2AAEBxEifENf4r7+vs/IchlbcPFpoc7cpzHPy
k12y1zGJ/MfPKQ8pLz51pTF3IN8tMlqfYaBOWu+ieqdfJ+b/oO48ttzWsi37L9VHDnjTqGoAJEGG
d4pQqIOhkELw3uPra0LpgiBfoHRvq8bLl42rvDo8B8fuvfZcxmBTulSsjNl85V8sOtBYQFzmmcEN
XlWOeyQZeJggILOewYLkqOuSvHn3e5Jz+HoYEUBTNDEVTkRTeUFpUUqyvwl+laSfG6DG4LycvFTV
VxGrtYQAoh7Emxw/35+plhWwotGnpbanBuRpBxM7ARdDa8yVpzJOesdUGgQDRdndVa2ejbapN5tw
RGiw6VshF/d+WDJXarXBKpp8pvXLzMN0baM73XToP5JHXVaVmSqwGGZNikvKD3rjOcMZbYsUR3Gq
ou5XToyTaywQKvZu3gmkW8kZLtYFsQEy42ZtPY8ee2cMFLYjWZwb8gWJ5P4ws6mbq7YXJ1IrcVxu
qS1KV8wN9ZMPDa1H4/XE3YZ49/KVMgmmUQ+h4D9rvWwdBmRAG1mM473Q59k2DuI/fqVYOpsrd3eR
4xjx6vx7PpzH6A/LFAlO/CySMN0Y1Gk4OqYZm883ttOBpRX+ep1Yv4ENzGJBygNB60iu4+eAk9on
TVdoO/ysvX1Mzusu87vq0s8y76CUA8ItDG1WNoSz7c/PUogJPIGXEb1qBEY0GVn8TMgvvEFG8yqU
mXwZ5lxy9FSwNj2FBHNUVfhaUq22snqXUTauW3Rfg94iKrRukp84GuQBEJJAujF6TjDJ60XB5Xit
LvF6Ju9LzftTFOD1gW95dNUq3BuAQyf7EiTBytw6XUQkSGQFTBWsP/i0i58hewUOZwJfgVDc5A5h
Q1i8zWv38299thWFNDx3HPYra/4WH2YUwharLA1mVE69N1bdw3BRiJG8Esc72wr7rcWpTWrw94vw
QysJwBtKYOL4GScdye77oECJYNQrX+53NPD4fjDf5TBeFUFEcMNbnMitBzu6gzb/PAoINsGF19eC
hkEHBkIa9n7p3RSgr8CTHm1uTnr7Okmt9Iue9uIP0apDJ8dgYatk3i/DGLpfhtgK1F70hlXYAszu
X1IsyK6KEwPePmTnoOnH2rfai/Fc7qSysD//MmdWAZ3RIBXSm/m5fvxl5MG3TPSw0TO8pMRtDdY6
4GusJQW0we1IHlzwctLX8n3RoSf4vHFpnl0nQ0kaFxYB2Tt9+XTL4ViEBe/u5yyptC1jF9mNUEiH
SpSaXVxIkTsqg7HvqXXblVqv3eSdNz4MnhhiLe8Ff2EtaLoFmEgny0jo/XgsdCI/Vp9m0bOViMah
FsN81wdqtrIWTndzpg93g9/tEGJb3JU7yxgABUzh82T2sePFQ7ALqe06hEg3DlOurRIQTgeZjI3E
EFMdgXBheW3WDaViulb1s9V3r4WhVZSWy5rdk+M/TIOif5Wa7muHsmqDQ2B0kFryNIPYoaQHuLFy
mp5EZYjDkMYlsKiisTTgAB2PcRCmBuXmWfPsAx0qbdFr6gseSunWp4TNZdbXLwxcttN9FYPTIvCf
0SmLK5P+JCI5/wrOctQDRGd47y6+dIl7ZxrDdZhDBnjCAdh+4XrqH3oRV+9epIKbOgHBVas0w7wj
Tt5IV45PniC/Z1Z6l4/Nw0imciVgtkxDcBbMsQx4saBAVO4bywtd3pNOMb3uq8Fpf0X1evQV7X0D
d05DCDHXYZJ3q9HuZ/bYj9q1byblV70c1caWokmn6C9Rkpsya71vgdSINS/ORLvWjUCpcZHqSBUg
DtMLzFA66SlVh7GhFjvIb5EMJ0iNsQ//KvvUktpT02dPFE5L0F0ULbmrUbvcE25LI+I3ofqEPaUy
2IoG4sKpcKT95kND+gEaQX1KIJYDpJ7qLLIHnmkj0nmQ27aseeUDZIHs2+yJ9Yy6dpjToXkQkjv3
ApKFegRADm1i5JhBbF3mA8XNWAP6Pzqkh5xKmpy/oTDJn3IE0D8bA18rO4pT6hkp4qvA4g7qm2T5
5b06iQA7ikzzRUpTRC6zE3PpKmyU4EdhGWlqZz2Xc0Vrp84uLat6EmrskInEFtSRk4YUAocq4ehV
zFLvn0+DP1KM/L9lOG6L9+yxqd7fm+vvxf8HvLH5mPyfMxj2exL+eD9KYfC//zdszPgHu9JMaSQC
xMVzjmD+K4NhWv/g1suRPqdeMR/mT/6l/YBCNuP0TQtZJNOfXPJ/8hekNlAFscNyW7cMYnV/Iv2g
hY9HFCIj/gKcoClc5e8ikHu8YbUyonKdPJvbCMHBDMxNmFVo8qbdh+G4++eZ9zG/PO97H07CfzYj
oXrReGSQeF2s/XFiIsrTWLutIFzmjbhDl+wpP5UBO0I1Xrn6zvS209bmLZCm5gTRorWYLklAYWvX
rHhqsz86Ydl/DQWjclgfllOpxXZApGCro7Sp4PpjBPBN8lK43eF1MQWHATE5L8Yd/r5vML+emlp4
/nxAlrYJ/xwRjgkCSww+D+njgZd6xZMHPOFIyg4UNElQiQtwLQXatA1ljI+UQD2VVONhrPhQxDKF
MwKZeayC7zC5uBJJIGFXQemMlsymaTklh0O68tF+J6KXX4059tuNgIugtjzN4DRMsU45Ikcdsoxy
tKW22nURwjf0ORe4GH4FB2abVJw4U0TVb8BerZQGB126rwjSO6LQvgZV+a3PssfJz/Y5hBLboBhv
+/lwnvviFDszg1lp5PYXz1iBGwn2xIymL6uEAtKxxsDW820FvkucW8Ze1SVQKhWv26kXV+5586c6
GSZdRBFFMpGI5OL6L7ZmocdeUbsJgUhqTllHwuvn/VsuU40AANYLzGdub3P083i2kAIK1Zl+76ai
edmO9T7UsHbN9ZUnxvL+ggaMdhQiDiDJMa03F7NSb3Bti7Kgdiurevczs7iuQbZuARxnG427jQuN
BkXtmPibKURujNHsw+c91dnYjkZz/gkSgR22P8LL/N9xV7U0M5IkFioXJBUF2WHUb6lB6KAgjeOu
wRwO9UzTjy9hEQp2J3jSqx9rsCwSUCuiFhcBr/kkfO8KXKXQmOfmzCMZDtMItApvnrTY6ZpQfxsq
7xpE1U1RGum1hleXK8XdYYqmYoMifXaPwRuoKyQXrPJtWwitq+DBu+l947aL890QTd6XPG8kGyr7
Fc9/Zc/PAAZadVsqWLSdJw3+k9qIKvGliFIZtU1sEEC32PUYWzWELKfFUeT0FVWXQE+u+lhIttgf
HJpR5HUnizauFb6DwaHwgrNtvBMtP9v66vCmppjRSzp1yJ4ooNreK3Ivb5Wusa5AM64srGUY7veM
IMNnAYScjVKWMw/iqUk9UF2Beof4SiFSjGFXHzhsDQ8Gu1bWhw9NYOEzNJhDtimKoHWNrFIJHSni
extqz22r9Ld9C6ogZ2Y7ECkMt05zrk6+KVB35l/XnWb7FbEBmy4LL0PFHxaVjx0TcJpvlKSNdhi1
ew4RknLUydm+aP76fNqdW2BExXlIkFXmay2C76MvDhrJzIoNpBa+JFgOXPtT/US13PvnDc0H6sfN
Yp7eXM0tAmv8v7pUC/SEDyo0npVbiEm8z8oJthLV3cJoAzxBh9z2zbark9eIebDyLjjXR12ek2Cz
6QnL+3hliUpeSUVTVG6Nbdk7jLFrdG/Sq0fh9kpLy+OeTkLUgTdosq8qJy15U601iegV7pQZd1pb
wj9L1Eefa4Y6qfClip9/PKg6CWhtDujx1F7miCWh87I+FitXbEIquKkTwvbIDjXitl4hXatEF5ok
XenkmeGkUdKyZC3k+WseD6eQ11EyhH3lpr4Sbyw9ulJ7bE9ldVhTgp/blnXiV/O2qIFUXGbatV4A
sgOd25WN4t0f8XgkneFaGo7I2NNutH449ODpSrHOnDqNf3w+umc7CkWRm5Qxx6QX1wC9NDujspg3
FS+tVOPNBQyjLoeV8TwzaYh1Qz7ilkyWZql3t/CIajwvq9x8woOGHNBzWCUbylSAOCXSE1Wka3mZ
5UN53tx0hHGc2agByeTPPf8QUpOkspqGSihdubG0F1T+jgxNKAgtdt8xeRjHIdhgx1Qc9N6Xt6Zc
Ra9mXWz7Rs93mt5Ph2D8t+r+f0y/n//Y5G9RKMpUzC7nld4KhZn5AR/bE3e4WeBWa47fC+sHbq4J
1aQDVilie6dZMhJjzGJXbn1nPwNBohklT1R0Gbk1PCXSqh41n9ZHD2hLXCxGr2Q9uxmpXaGe0F+5
PZ3MLjLy7IOzvoHLG5GT428QUaIbB9GYuhRKO5gdXxG9sss2W7nazH/N0b5LM2zwVFOQHyMyv/jU
INgE0otm6vq1iMmdSfHIEwgVQEN/uFjmdrAxskjh8gWXiUY/6zBqsbiEprn6SPB5I/XaHR7bfxbM
I13CacxNTeHqzZpZ3jmlKSYYYiipG0Vx5ZhajXhb0B4/78vJVMClakYZo9AApkrq+/jT4P/bYRk5
pa5sjVsCFFepaF3hZLqVeUBBk337e80tLrniKPYel/vULftxF8nVLTF92xPhmMxGpnm9cqc+2zue
Czy+FW69+uI4zIJclDu9o7kCqalpuZ42uQH8qyQ00QKvBdbnX7+YgLPcmOAr91uiYIsnCsU7AQyD
NHWp9bQHCc7HVEJQo5pCu6GYjTJ8Yz8XpH0+pie3aT7hx1bl40/Y6jBNcVZNXag3eOJOVPEhdccW
Mk717edNnawwNlOFEB9PBy4XJx4woy74XH2obE0m6wLd2wsS4ZXenHyyuQnW7uz1g8pwOet9PWoT
b+pL16d+cqc2XebIQDx2vTR+hRlz2QorDZ6EEuYT4kOLxmKS+FaQwbcdaTEvvG3kCd1tga3zJs26
77VWwIqtjAxn3tzUNgbAF403WavHr10t3xCM3FvgWF3PqL93qXztl9jYVYYy7CMjfP989E+2UX6o
iskLmg74oQgBjj/0SNhUzLq2dGMhejYwWuyV8kaLgvu/18xiPsUt+BG97UpXr0txg60zplCg8TyK
tlc20pOZu+iQctyhPKmscIKJ44YQsyCmbNNOuE1a/blJh7WvPH/Fo7U5tzVfWJHHowD8fSR/uAf0
higHaoJnUaTkCeUccMAsnbJJ6aY2tWvRTA5CnOzFUM1d6H4Pnw/puXWDcQ9p4tlKh/8cd7QfwrAX
C6ZYKmdgKXWze6uR7n79e60sjllAk4Mc8MRyRyBQBP22o79W13HmaUMSZtYZc4Njo17MjQHkMybx
SuGCkbgm2fKKGf2DVEd3RuA9imWKI6hF1vfzfp29LqEgnEUvs2pxKR/IdGSvU2EUrjcNkitkg7+d
xgcccafDYHCLAbnliHotUVmaKAdPUp9WfsC8spaTh4s5/UYdxrk8T+QPkycaRm+Qh5TvV0jf8jJ5
EWBnODpGA5KffhnK+FUtwl+NnGTbJoa7lcIB/vwnWGcWP5cNS+Vw4Wdwwhz/hDxkesVYh7q5Vnnu
VCXvkIceumww7EoTDLsLxtleOrkv+0q5SLHocpsOxH+ogt8j4LQhKhrf16MXuBJW3n5N2Wxed8kO
xsRGKXQgl0McHxKMyquMgrsqn26oCfd3uH1TCh7Ul5hckTCGL5JBaB4GK3abBtfhUopi18B825GU
Ttw0vXBIymz62oYhwRk/9JxMqDM75YvpwjRSikP2J+S6ZBtFTCmaEj/2QZJgd6/eFZVxiII8ANBA
hTo3PckJ+vQ684vmShWh4MhTuG0b/2noQC8VsXIxVMOVbwJQiCF94iNoUgw8gRUBnSBuVIKEwBCm
moq2MNnhPvuoh6MM6dfXD96k3AYDBgR1HmbbAJnhqzRZsg1j9LJMq96tJ5iGtWledZQt70Zg6I5e
gI2RJbLLFOlLFzGovjni+CvVjLewxvI0Gw+hECUbv8ZsScor7XIuhDrkYOw+nw9njkm8GamsNuC4
ciAv1roXZYqVUrrukuiK4OSBlwv84F6swzvfih74t1YW4bkGiZwg+uDVMD/6j+cf8nD87oKycDPM
lpwiMYGGBuLWk+ILc+qoxG7WBH0nsWkOZhPXBuoMuM2D2lk0qVYUnQLvy3ktYlCCkDjeEsGOHnMg
D3aXhd/bkj+k0MHaFpZ2n6bpe5E3V/y07NqXQTh5RZAcJCuSN1o4jLeUN2VvKoyRXSvptR2ZCeYc
n3+WpShmfm6aaLk4pSnHmMXcx8M0mmk8WpZfuDWMetMoLtpBALicBremUmBObWL460UTsNpS/tUJ
5qNa9WuihDNbhYnPE694YgncROdP+WG3UnsQQU1r5Jw2qaMlFPf2jeYEk2Gu9HaeZIttEQ3JvB8i
g5ofK8cNKXVRtH0+5K4cp9/0SNsROVh5BJ1cqRlPNjyiBqY6my0sxpOwIw7yVZe7cS8/131VO0GW
YYkcAMuMUCRz+9F95d6otbVX3rmjDj0HdwZeYmi7F0+VDECKhdIyh7sZXsQYgyaF9wQt6G4Msjst
x2cti7rrz6fPPKNPBlRjEs9xAYK/iy+HGMck9SvR21irsDGcHkst3RphbO0gJq80dm5oyQjyupzT
lidhynZMQA5ioOcmmn4nRC2MxzZ1YkW/LAx8klXjUSn1xygQVwpRzw0sachZqiMZXIgWs0brdUIA
KryTTrJJ2WwhAOFgiTszWDMJhOFcLB3HL5+P7O/Q0mJoyTZgdUSxCbHuZTFN3NVprXGwud1kxQci
BUA3ibuotfamxIOPD+uo2+aQvoV6sydOvMni+FIadSqLKIl2YsMqt2RH0p3fj5PjV4pm2g1VY1sh
Z7uvoh+qWhDUF2qcKMCeZsiy8UGsHo1YewM692qAWd8Uk/RFiVvNbiUweEYsuLVgAXGZvScUGeZs
RP2YFpuXBFw7G5JwsImsONhWdWnahlHJKH4tYdOF5ePnwyPP6+hkeIiJEw2ycB9equi0RNULLGdz
KN9oJERDUG15foAVtWiDcdMu1BG2FkTIi3G+HQS4lX9LxmwXA6V9FAN1QwlEvTXy9KBNeUShBWYd
vVBCiwnVV92M0k3kh9Yu14O1kPeZgwnDG6pLMOdCA6jOu+GH3a7xtTCIq4JTQseOFjP1yW6zSdr0
9eBfmQVftYUTvLJ2zjwa53ACQRNKD3VKjRdvsSQZNMpStdyd+aK7FqGlIyeEEgvOZWKZEPnCiXot
S8O3rkhCCTggL4soymBke8oXqENvQ988YzdIrb443UcF9lpDmZRbMcdU5fOve+ZUmi8JCvIcsqSW
tFxyRd34pdEiBMMBxK6a6AnxXgMBiQLcEsDX/I/5meDXJTweyKiW6b6Xe2ntDnsyx4iKcFeh9Egn
57zcUYcIlKFn9pkrjPFlMoo3oojfQj1umwB22Ghd9SFXWJM410r3T95+CqcIKA0CQdQhMVeOp4hW
DaHmdSFk0hYtjSBZbhEgThwb0xH9twpLG2YpsNwWEuVKn0/O4kXTi1OkhLsVpGLCEQmsOPaoCc1J
BBbdyhdeaWaZ2zI7OQmMMmYRWN11lrRkSWq8QtYCxycH/twbDOsM9tHZnG3+8w9rzccws1UiBrIf
1OrgURNwmUhquv0r30umLoAYK06iSxmjPJktiLsoJ+EYw0dTHwNdvdHD4K2zrLvWp6Sd7PRlWZV7
uTX/UuMc+JRxSdw7lXmoP/SxACDHY8Cn8UK4mEvbWy/6OcYNhLHie9lggRAFiWNWT9mYH1Y6fvLO
nMf3Q9uLG28kECwMfNr2KVHXrGRb6bPkgkffCKm5655KNfo6mMLTUBdXlAOvLJSTrXRunmpABAik
SkhfHnfdz4xhgoSZuZ35Fozo9VL/si9v5QSCqWqtNHZy11k0toiJTOBJeUAbmZtmFfRv2QbpselR
CaZYxnw+rmtNLaatJ6IC4GmYuQC9AVJhYMjuJ3UPMtm1v9KSJqHw1CVqHhY7DTj3otQlFkjbGOq2
0OFwkvMdeMpO4w3W2t1f6RmaEQJL1FaiQT7+YinSArgl9Gy0qnaHG5Bvg9ktdl6Vypt2UJKVGXp2
JD+0t5ghRh93rYxI3Q394s6Q+musvg6l2Tii3Oz/wlCyz8DK4EZ8khDF7ECWkggqJEaZM0tdvbHq
3KmStOd6uKaKObmTzpPxNy4ETRm5lsV3qzEP88j40K9RrZFl4H0BK7O1mm1dTocoQVgkKF8+7+Dp
qYwEh3ig/lsLQ73qYgWolSiIjTd/vBZNPX4km9oL3poy3Up+cRDU9KoMIJH6ybjNGuMx6aqVx9W8
lR1d+hY/YLEuWthMvTiw3ssQ/Vyi71VSjYnZP3ze0TOnBlOGF9xc4sz1e3HhT0p9whCHwa0h/15w
Ny9tP27XpibKydPuECSElkUVsEqKbrF7wm5m2465w+qy8C3Ejh4kUKrvuBFA1My2dS8G92MxYLus
jD/GgsrnjpDfJpZDheCX+BgLJWVeRWmHptwBromqQ9MSX0vK4hGQub4zpgqka31Z5sp1NMj34I9y
Owp1vDWloNtBxqNau8M9re0G0eGOLwBXKr4Qn6qvxhwGDiz2YedXmXrpYV0/a9dwnNKbGPe+1mOe
o3qxEP4qcejWXWr+yjvR32NqoV3lXbjvMuGua5X0MqalTa7DXbJ68UJqFRPjGgVz4rjZdbXV3k2Z
sO07K953lSS7mUHv43T6WTSxeoN1z1ef+NZmQLwBmdG3jbTpXFMVvihRklzxkb5piT48NryOnRyD
HFtWigm/sQrw3+gZe73IM9TMSXnoOwFCo9DkjgymuZ2GfV4kiW2lIF6MpC3vg0g13TYzvFtVTSUX
uStMF3TSjqrxatKlZuMHWmiHnvha1O1TL3iCrWTyreFJhxiTtIIkvaztqroAOo5y4RXdfzIbZtdX
qaE0BPyE8XqMxX4TxJN3j9lM52RhVF2gejGdkhWGjYuo2/gNwtoM4vgdzw08I+WxuKGgYCSY6Nkj
UF4ggY221X05ujI1vPLEVKWGI9C2qt6Ihz7zr4BNkftJk/4Qzg5vmSI9KqP/3Uv7yI76x5Ds2wUe
JandFVXuNGb8I1OT4qabqjee2RPdtjYK8XPbUqfGVRRgq4j19z0iIUy/hpQzMB7tWbG3B2CArVwk
7TsMEi0gEY5ujQo+LJG2Qf+h7LE1hSE78e16D6JbODSGPbW59nUscK22oYG1l6jshoryYm+XRA2m
K2The8xFgou+CusvEmo1CFhlB1crlV0p9fW5Ti6/UNt62KfEEmHcltU28vOvuQlSEpZk7PRm399j
pebxOlTag1B714U+ii+94Gv4hfvxXeUVirDN28iwawvbjJEqdd0U1I2nqj1uUVXkZgx8vYXy2yu7
Do/Cct9hE3+tY35cET6uMDKSvBGMagDfzA92WMbU922GfSLot5jNWY8dYJeDQzw3s7WpKC5TUhUH
QcQAoa4xB89znX89fzZAfUppn3/XMBo/eJH2wDsapw2Dq4/dIWU+lJ3efA+UAuaZTAzbzsa6f4cB
IeMnovZdeWHJZW9uBGxhKXxvn8JR2lPsQRA4DZyGKqhC6KHAW80uAY17McjaqxEM0mUpSghoiwTn
LcOYblH3Vk7vCxDL+SaT0vJCLmvsgKWWFxvYIi9xshm/mUilwJYi9P2V7PvfG7HXQXNzvqaKFikb
KMwTTCd0oq5vjuiEefbcGGmNi5ZStbFdSGPtO0o6yTtxygl7mn41OYVcozX0/VJ2BaPtI6eoBkPE
8CwvbgUh666N1Oouaok1s5OiNtumulA/hqMgHVS8HLCMSNXwBxYBt0Zg1s7U1fo27/DN60RPvBc6
0qt2n7OTjXDHr7yoP3R9faMEPtCSMvuptZh4OkUQgvMsralyhFAjJuklnn6AweFjhRJX/Y2WaQ+x
gvdGwwvaIgpzGcdBDwXZUzelMDhirN5iFXyH5vi+l9QdjJiXoop+VmMh2LAeLrUkuTF9cW+E/YU6
FaNtgDHeGEYQOG0lveDKQ1hGREvVmhGRZKDKI3o5d6rzS1NP7icRDDt1GNl2wiRvw/vjK8KieqNn
OpVcovRiaJwYmCcWzugrd+YM08M3THKHoLkjZvcTgrlHxcjYb7oeh8dA7R2OnGc54R9bjfGLhloc
mLzrpuwuvSL8krXqpldeumZCUl21L7WevgQib3IwhjySxeKht5rH2FSuhTSL7biB+hsa215QUS9S
i9Kob7iqhfZco42TAEnpcO8zMtJo3QuNxxJ7ttqqtgXIF3Atd6bZXmd44RgmDHoKxSQsUFr8lUoC
qXoVXHmZ5nhN+h51DKD1HOSWUxbWlywLd8S6D0Cmf3mR70Zpfe0nwWWgtdvBbN/FJPsCnWsT9FJ/
McXyHCzlFq+j/oyUR0MSLjn9HYlH6RhqLsHzG8V/lYZmrtkOXrpCv1ZiQ3aYmKXTx9kdEOm9pbMX
DH6SPYCBGpx4Sp+VbrT70XQlLb8lV+zoXaPNML8fQed17K7+jSqlGzWUXgW1vlexXzywz9j4n35j
TX2Lu9ExjHjbDFL2ZhHw84P0Uqwq0/WtB93DVkoazO9pHl83qX6NE1riRB3Tsa+E/ZioF42nYfHG
PxgUL7+L/CDZlKo2bAxsMmMNJ04uJJjpNNgGjnrjqNSiqmX9EGfDez/W3UVJ7h4qYt37+uAGOlTu
r2MwdOG9lqpYitx7uTEEW8TOWOOE8XRBBPPX59ew0zSqwh0X2RflIOAYNHXxWPAGD5DxSKQM4c2V
0QUIexHsmq9yfzvK4i2yemra+n1rhmtv6jMPS3LuhHtFDc0bWavjZ0qJLYzANMIcp8bpLTD3OH44
sfCYJ/2N5el32KcfZhUQigPmuf4u4Wk5VsZ9IxmXU/0d7MGmWVMEnF5+kdtDNpmDQvPzYnHl79Vc
8H2zzVzf65we05cpzRwBWffno356KZXoNL7NiHLn8sXFHTuOZc/ygBkz8fFoCnEUFNglJirJElvs
YHav1gaedoyKd2LdAAFJmJBKOB5sVQxKRP5ET3pNP5g4+nHZvp4EbfN5x848BedsFzxBMpDgsRbf
NIhCEQcRvmlXtxfY2rtpICBrrnZiKa+8cs/NXNoiukvpNWkgYxFFU3O9jxqDtow05wLg7fTxu5w9
q3WBbWpWkxRS1M1IaLkw1/Ke81998kb6b9NLRXWegmIKG0ZzTMZLPyR/gFseR39x6PHwhOCKG2Zg
XOA/++dP7Y99Xq6ZWhiEKgUM7iqe9YSNxA6qxa4F/i0PzQp/6tyMIYRgskJ5PiGROZ4xw6TB98kI
OwkZT01FuueJAimxvf18xpzZBTRqValzJD1qkow5bsaXc0mfSO+7bd/auvUiw+FQW2Uf1PE2FowV
Nei5SQNyaqZCAQkk+r1Y4KLeGnKRNKyDsb7Qxe4izTthX5nx21QVhBAZXswKlS9+GVzouJN+3tkz
Y0qjZK5NlTI+nOqPOxsHSQzUO+fzTSkZgWbELdqAJlu1krqyEk+3GJEiwjleJyMJoFjtuKmxqLtw
qMrcDbpJuyy0dNqlqQzFCELzPqbGdTPVeFuATNdX0kZnXvYfWgZ4etxyIWTsDQadNGrzMGcPPVN1
Px/HM9vMHAPiM1rs09RYHjfhTxjYYgKd41TeXGb63gTqzHMCgMJKQ2dm58zgJm6HNB0602KjTnWr
Ah7GHmPG1Ve5fKjG+GcumNuy9i+NWl9Z3eemB8QCouiUe5GTXOyeEFGGCscYRg7XqqrRdxWuizNb
+PPRO/OB5vchRCs0xKRcF0uuCpMJbyqWHJKEb9UsTdTU+7/QBCkBgvUzUWIpsB9AaIsFiGTQG+O1
jm+0LTfm099rY54kH2LyvjxkemCxQWFb45B2tJt4Lelw5oNQs84G+Lt2/YSuhOqlLwhnZG5jiVBv
w59doe4DBMt/vi/QzlzYy0MV8f/ii3SDiYmkTjuZMT13afQG1ymwKf/Yfj5k5/vz33YWQ2aofldq
BbE9pDoCRpLdpjfNp5KI/uftnJ1hH/ozL6sPn0boZ75FSX+o1b0Hk3MvpMFaquBsGzNmZy6MhHmw
GLN21CvdwimW56u3bT15X1ZrV4zzTZCZJIAIv28Ziy3M0RyQJRAAboSLqMmuuk7dfz5SZ3YyQo2I
OqgH1ujLYrMUOwt1okW4F+/GX6rX4iwavJXw9ydrLZ1/tjfGzMQh6Ao4d/7zDx9FqjystUotcwfu
J79p5FH3x1oVJDGoYxQdXwEeFL8hMx/bsODcdrGeueiQbiwhL+3O7HYqRoT4nq8Eqs/1Z778URsL
hRRO6HF/9L5JNCsXaasR76fZDn1thzm3XFTqvCgemdWtJ9c8qcIBROv4OGN6Nb8qZ0h3aoQr2pdz
zSBBAdZrQIJUlon4BAGJ6XscMoqBrUA+EKLk1YMbwedTTT5za+W4NLidkz2hFGGxKidi4aaXMAEI
Qt/mI9HEYAfqDZpEuTHAVAkRCjTL2DSVdtAI50i+7Pb1a6zDTdMlOyzhPP5Iwdlb2mSrZYo/neXG
ebHhPnyR9eojhqZbAbvVSmltSbnpNG3lgDxzHB/1YHHu10GNEsBSMjdpFKLLb40qu5GYX8tqtVXl
auWcPNsaDFqFehu+z/LNBDNEDA2sv1xAk7hM3+LWbQsBVKP8V2itJQnPTQJuGv9pbLE1pwN1uGZI
Y2JArNbEULA1bEN/+XwOnO+SQiKSiyEqysUNIwvipjaxvXYHDeihZzqDGGDkeoWI2Ml14y8cawi0
/9PaYoV2HTHnIqe1Kcf2TRldTQCLtnLdPD9w6DhA3XN6zh4uH7c1rzPKJC2QsZjCuBWye9HKN3FV
rnTl3D7Njf0/rcwD+2FjS7pJrA1dJi0XebZoXU6/6fjDVlL/ZncWU7xAHN2NCg11Sg5U+kciv2rl
GhT37DRAqQQdjRc0983j3nDWmV3aSvM9oHaF/peil26OlRzhLpjZ1sqj6+zY/be1ZS0N2oWwrXta
89V6C5lrAw/MHk2ZKf7H4lPOHwh0BqBPa0YnLyaDXooFwLmRySDKDqUIu9Q0VrbRs/PtQxOLmVC3
vil2wsBMMOQNUWUzbzeB8pfmG5X3XD453ND4H38h8jmhR3Yj4516rQUilRuwIEVexWvVzGc/Dgcc
hp7814ng01dHI9MNTtGGlNtgYMYuNU4jY6eQPn2+95y2RGztN9UTXd4MoT3uUiYXlhiFXHUybE4U
pTzUNRmSsr0F0LyyWk9POpqiXAypOFQutrrjpjoZWHdL7arrCcYOO+dn5A9uIAU3Qhy4qXJFujaD
3vR5/04nBo0SYwM5h1AXrcxxo/FkJXqaTdwW4mkrGi9Wntykdb8y/U6XLq1A+OKdyL2RuunjVizc
Gicj5Xv10bSlpIQEYIq90UvYyUQV9JVvdrZPPJuJiFLaf6JcLykq03xML8EExRu8i9xEIF+Iqfjv
ofsjftTf8b6gyPpHjudy6AfN/3Hf85vv6Xv9/wFdCrnohzm2+d58/5cbxtyB//2/9nn2s62+1x8B
U7//lX8TppR/EKO2iCUDp54DB0yG/xKmFAKxxNXF3xSp+Xn0b8QUXCq4QyphIcK0sMm5BPzLIkOS
/wEXEREmxyjuBhp/4Z84ZJyseG6PnMkUbvL7qIlePG54hrRJEOv6bgDstgX/aask9C4bMbpXBIpw
EBRsWk8HiWJyxSxfvL7ULyY/lQ8dcc4tXsocFamyS6Xw4cM43v0zVPuRS/Vb3XkcwUXFj9AcbzZe
XxCEjpdRaNS93Kid70695L3+X/bObDduJFvXr9IvQIPzcLlJ5qzRkkq2bwi5LHOeGZyefn9UubuU
KbVyu4Fz0cApoFEXLnckI1ZErFjrH7KgCGRPytOw8CpNw0F4aMNxZYHs31kl1t8XFYgY2szAindy
IE13c4zRTa2J9l6K+nbhC7W6r0tKua2UYb5Ru04B0RlG8U1Szl2Fvh3eoR4O3ypY8kTufIFe5jMm
Jg7t9KjBjDRAhPdC0oFQfvypL8yOk09dDgqQmfA+ANwse/xV6tJGjUbrHkHxCLbS/ViIblij1RnR
h1XAbcQiBqcgzTtbAnreSCL+mhuVhCTfFGHhhixPfImveXId0+za2Hhf/KCVp3girP46Bf69AsLy
S05+qUUtmOh8+ddpdhrZtdrLThxtkmEebxA5zR9w4Vg19C72HFLDdd9M9sMY4cw7N71+PTuVvUtm
i4Sv7ELhBVACd11Qxgdznob1mXlcovXo1yFWwI3CK43eDefhyTyaSPdl9gihpQI6fVd29egjQmt7
g5Ll2zxO+z/kKb3W0cuhbY7jmUHOcyaT+gvlevIjqNwtoGV+x1stF5orXEBNqK2pPkrZJazHEC/V
3K5WiZ5+CXGJ9Cctm7zFCh3n4Fb3bBkVbSt8mAWvGHhpyiGtZ3XVWoN8IRmAguth8LQeV/Y27MvP
Q1tUhlvibWIi0LA2C0O90WJj2Iy6EntV8m1qGwUiIEKx0F0yt63QGm45mr3cAqowIK3aSMN9ZEbV
ZY0cpatPKoKEpiLi+0gbIgk9eZUndV9aT9wtSuRnqZqtEaE0Stq3feGbgYgechndVrmRL4AvzrY7
9Pq8dgqc0lzwNf2ubJxUcsOpk72EN+GjCBCFIjXnWZjDLoldXGqdtdPLK0dJ7mnxjn4roWsOYk//
c0Ao6puNzvY2rmEctkpn+poZgkBr5hEJ/LbOhtWQGW3pVjANnyUpU7xaSQ3gcMzv0DUBNMVEil3M
AeI/5ASR/CBEZmqGDfrNMRv9SsqXxhAFpE2nimBVBU28w8e53Er0f58C+kNJHhcXNuX3dT31+V6k
KhAPDQs5eIXNLm/Lq7FIc2zKa+Oi6DBbLBG5/KxgtOhXvYQ3n7m4Nk5KcQFvI3p2uixdqXbd7xSp
utOQ4fHzpv9SqFqztq1g2Mhimr9YWVmRNJjONeahDdlrH+My3zrOt24Ivtr2cDNPMq7wvTC0+3KA
zspD4T4exirzI3ty7hMUaX6GWZVEh1FyzCt636OH87riWmqBvaFEv9SdUuYerYHxKlSjNvOkRs3v
TGyH/alQzI3RlPFmHLs77CLKdWrVgau0iD5R68vQcHfEfRQleI9kyiQ8WMuji/ompn8xiziqZbSu
lVHZBUMbPyvtZHgOVtArREa/TpBM4AwNX7PIkZ5RyQOFg1jnjaGV38ZIQW26ZJJngGErMzGDDco3
f0oT8I1gRH88G5rrYOq+K7WqeqNTGR6QIMkre3VxZ+xXhgTwC6maejUnRevHBFLejuqhn6XbqE5u
s8Bob9LW9vXGFLssnTWP3RisdRF0P9LMuDGUYN4gnHyVV+GwjlCbAHdm/YmvLKCZIVwATjZa4XGO
0hYa7BtZXfQ/IXC7QRQo4J5a9TD2ASbpzdRecdbIDobQkfp1mEENlkpqrpWg7LfxjBKJV86NgqJZ
OO0a0FMrqXKeuapbF2xN5xGTw3U1pfM6TeLufoJzj5F6rd/UcJeKaVZAvmW9Xy120m6sTNqFUTfY
jhtFLK+4NcZv4Mic7xo+brukj8wvEroy36C56O7k6PFFkLeyhgBtCi43Rkthi2nR51J15isQeDnc
Ms28tusCvOX0GLYtoBAqvBdtpYRbaAbBWqpK/Y8GiNddFAX7OcjmPUZHwW06WvNFlw8LBNHcKgvF
NAkmE26Yoibb1Ekk1KUTO3bcqozEz5Q9+k2lsG4DLFLz6ywcw+3SJF9n3QAkakpgXgwYg4Zzsuka
gHhum4zVoygSbZfkA9sNkIfIJvFTNubhqtSbZmXMTTFj15dNiRuaaXLjtK3kURv4klTTRRNgdxe1
HGOA7GpXNqx6H5m4bCPMmx6mVkpxKQ7Nx5iKM455w1gcSvpja1uPv7YOeLJGij4jBFRf6WGYbec+
E5GbD8VesWrdt+zBuR8KWrOcu8rnVu0Wo9K2XZtmRAolj+CVXWVEIdzAUD6MhLYurfixJLOPfdSy
2srPewGxSOcd2YW9pLp6oTSbZK7NTWl1zV7GUdrHFLsAlOTkHlSMMnSlMDPdpINGHre5j3BetMuV
OvkyJEr8IKeF/LMK5+ESj/PvvILig2U41U4PJON+BDzqF6Gj7pQh+emY9Z3IFhK0I77MLxlVFFbF
OqJBdBkiQLhLeYu6pVZZl7WlCLfAv/A6MfPbfO7wJyxtF9rpHddUtNe0ERdNFAd2meOsZbWs9mYz
XCRme21NhraiBXFVxY7iooJreGncNDuryoU/6rWyxZbaOughxrS9fFuITIDuHSoXRAFlnabppNse
wh2gkynwtDEefbmJo3WQBN8LsK5+1EJsz2sz24Yo+Huirx6bOiyflLquHmI1yVaxLkrX0TB5S4Vu
bGJLRYAy0xOalfroaWD1tmbqhGxQXV2NWB/tsKSwbvXOjvwIyfJ1nlEjUXOc4zO70a9FntSZV+vE
NzdfvwWglx5KMr6HySmgY+bWD2zeQSjFDyKhiIPX/U3d99UKC/Dk56TngLx0M7/EJzve2qNReFYX
DKHbQ4J6Lto4+4mJ/XBV93XoNxXOkFiKY6arFPLNmDhVSytewulChRg2u5ZUJQiJ98GYuknYcXxh
UKIK1w7HHmJ8WCIWKomitQ9NDDx5VdghlIe6n2R9lQa9pCBCMJZy7oIqzbS7KbaaCK5lgMfHZq7r
yB+kuFBdA7W80M3gVaDgXmn5nwWXU3ZZ98lgHcxcoyqm2PD4fwD0TCo/pqeNoQ0BVG4LVMv0TTVi
vntXFVZ+oQSZ4HxyigqIp9F1V7A0S3Mb1i0CfDnqcuFOlsfaXKuD1gwASyck6SUgtKQ8VqsdZsRD
LhV9CH+KZnJi4ErRcKeW5FdXhLngAdPA7h6jAilGjNesfGQ+VHTEIJSJQBtIwJL+YlHdyv1ZndpH
XcmUB9FU6UbH1fyqKmwO3cnAlzfOnSc57bRtY5XaqkhwyQA/PrcWG7aK8L0zBOKmYMA716I072ki
0ldinjLQq22Ib32jWUjPKEiJeJLcj5rfqOVcriJQoMBMSwuqS9d1yYNFq1m6yXWhAxM2wxsRxem6
n4Z8xSkjH2Yha5caToMX2VAGX60YadBVp1pp5fdWX04rPOQ5m5wmAfk3VnqGf0gV7KVcDvaYwwAw
MPW22FWFOdxpvV7vVSEAi6tyj6VYjMJto4vpOzNAniaKoCIHTczPZV0G+yjuyc3mHLUKFfgpQoX9
96pV472YJaXxmiCOb7Ce0x7LSta+kWtrK/6T+bukWfMKw9MCBJtUWs9a0UWWZ8Wtfmflw10TOC3v
ruKPvG7wkXHix5h5A56AkY2aXKHe+djOke3NukbC2oOFo9AzrtS0/dzXvXZRFniizIM1Y4cAnr8r
5BQDIbMuPoPTi5NtAket4hGrlMW2CvrAU2pcpxP8gBuvQI/E8LrSSPZ51AXJSrdEn19UGTBPI8Cp
eAvsEsBzhHK8ehvPDlq7c9ykPzDDFujJh+aPJpTqg2xDiCoUNd81lZp9iZylbt9KgMesGAi8Wd1L
JXbKMVjQfdWjXLH0g66lPsH7CJM+3JmrYV4svdFDV5qx35habeDxDXy4A7g0FYC41eJpGIb2u+20
0xf0ccydbtXtRZs2048sSb6Oad/uS2VWazcqq9KLUQL5ZsYlD+C5SUNaJZ36lARZvpvUOrzsKCtt
4wB3yLoxHrS2mdeDQPyzQOtG6UkOipFswUdGo3ySusgMeEdn8kOBfCrAXzMaOg/eTTLThIrGxNVg
nv3Iq/wGAGByxf7NL6tRRVJV8PPR1qeuQR0715i/0CC3Me2f8KNNPx+6fV/1Gyxf5D3GylGycppR
u0xJkXHdqrvrWsmBfFcLC0GnWBG6QZHN4Hlbu/oRw/d1q1z3y1Yr3Rz7FMdN7WL45mS57Mt2d6sF
IX+lSO3el5MieEx1vUw8qbC7jaGzaaxR5NdTWW0LdSYdsbhSYWfiWpBkgWv3veTBhUYeom7IPm3J
r7VQ8ZTGkVy9kp6zXozXaYuPQZ1wygVF9zMewcu6ldXbzlaYemf5jdSZYFGLrtx2GB8kqywbHMWz
phQdK6Wb212lV+0lc/6zkOOp8JzJ2GplK3sF+PwGXWfXzjNvaLVoJxlOd+vI+e3QxZmfpvZjWNez
p7c1yaTWPIVtOCBLzf4yejQQgjG7TZNUuRwhgj3YKl47FHtS5LlidiVuvHoA5drJ10Csx++cKDMQ
wdQX0wCVXBoYL1MqL6kGHMhM3qitsKNdyAHsBwh+CB+mHoUjPU0IfuRZQhNEvONE1JDIdrwYZ6g/
sgG9faMm5ST57i/KMo+2pHTpQUdi1q27cbhH53aXjd1Fo9TZ3QRZz1WzfFoFlcljLmnK4qFafMii
0eqx0KLbaIL4l7S7bkzjxyGH5YZIlIxf+NiozSGC/u6qNae5g4731Zjo6qKKpa1aFTAzN07kOwll
2QYxvXUZo4MDZtF6kkXzR5WZ1hXi0cn3PM3bQz44w8qo04iUtd2FWXKnS3b6NYA3ZGzkLAl3TqMl
f3bkyo/RaA/rGGHKP0hsEVV3hHJR5f3wJOa2uZ6nuvVljUbi8svSaFd1sYY0aqGRPoD+/1Mewh5K
91TZ67wxrR4LuK4D0m8pF0vP0LccpTzEiZo8v5RP/n+J936qKNX+WYqia6bPz2FcFkf12ldVpjcF
3v9pxPenk//6V23XdD7RcdZBHiG8QKV2qRT/qu1a8ifYE7KNRgcykAuU8e/arvoJpV8Kt1SekG9/
4X7+XdtFGoi67iKNT4FNc36ntqtqJ9UwIHFAQ2FEq1jCgSo5qYZJNlUPS0otvxiU/NaQh9Tk/gi3
AziX5Xkw5DtziPN7YUvhXplqMW8Mjgavkub0Pm6rfi/HKIOFDQ9KPcsSNx5r5bqKk0r4GEAb+6ZE
PNOUEuuzioHIXW+3drlWTWovvx+Y/0fviv656UTz/A+sK9p/rEXx46ljtf8b+gyszr93sfifIhRx
dhyH/IV/BiI9gUWBHqglKnnUW/9uMpjaJ9DkNLso7sPg1BZho382GexPOFvQklhYBWBoiLZ/NRns
T4tS6iIpQiwuWtG/E4hvCLNAJQFn6IQEzrUK/xCor8rbc94XosVXxy81GaU5OX4MHS1bQWn4s3S6
73Zs3wocxraRmlb7tid3nnRO+1cT9k4/4Q2umL26bEd96cjR7Djtcetwz3ic27ovIBUfhN3vMb15
bpPkfpRazlOp8OzEytyyKC+Qjhk2Z8Y/bQsu41vMMhuc6vlLk+j1LDhTUymtoESQ67YU+0AZNQ/3
2fq6yo1oRE117lCSkdCPdSfavTyX7FqCutmmwxpzRcmlqhJzr9ahU/l2mkS+iQY6ci9ls82yqvrl
cvhb18GHXjBHLb3r/9qdBxTu1Uq+uQDuRf+Uidc3wMtf+LX1FqN79h6mrRbeDPTOAYP8dQcgx8Ad
QCMYVzjA+S/n/K+dJxmfwKVi/Y5c1AKGeOkK/roDJEX+xAUOuBhEE3L3IBp/o7/3ArF81YxYAg5p
CMSb+XG00065Q62lV51RGd0D6qyZl0/CPECEGu+MXOhbMB/2rmjHfGOGTXmj9lq1px5aYQFjzjet
NvYHkaaZl0UAQ0L4eHZZpxeO09X3ijJS1i7wDDRxU9jqTTsfYoU2nF8ZbQABfpuqnRGcA8gtV9bf
n7NYxOKXqGPLYwNZRpJmufJenSSy3hhmAD7vzkhF6Id5Ya8S2yZjSqQzPbkFxPNmJG5oHJTxvwGM
fTySyCn1DZUw7tQ8M3hIjzaWZT0mIkaVH2onMi8rUeFj5WTKfOakeucjGRHJc8wZQZ7iInT0kZFd
QTzmjX5nxA6E5RkgewYN9yI0zGn1KpTfORTfDEWQLd1kvpHEAxTd8VAJcdM7fV7fSwNsyWgyn3KU
njxpxD7i45E0LprjCeUuoW9IGALWtmC0HQ9llbIZQi6s71NLXudhu4OFsaa5clHU5Bc45Bg83wxt
V4Sp1+uPOHzdKqXqJckhDJ5y65lDnbZVu+WxuZ94WjaRD9Z3l+vY6WZ3Bg2p0cg9Lbe2WdUe6N0c
mj686SI1doWq3Hz8NcuPPYoOIKBMF/gOC2oYgXj8MfY4JWakZum9kg7S2pJRuBgDCmL5BKc+1qVz
mopvopEkEkDJi0C6xVV/MnnVMFppgs3tPcRhczMHI1RLacwOQx5QvxkH5xYijuGpzdkIWcAqx19q
LTLjFDlJYjUkx4+/1EqS0QTwpt8LC7oqpeDAb9UgP7PblLeBiGI4k8rTX0di6pTFoVRKiYrOqN6j
p1BuE3Rat3oqzWhhW96k2JmvGmlLC89Z7EjMeIXiBirAPHXp0jWYqIpCW0nTRhU1SdS/8qx3dsib
mSdxwlsBcVDAncgKneQuFdpeokyC8AHPotILsk5cQ43VvaDqGxC0o7pCQ+KzZEnW7ccDn7h9ctYt
hqJ4Fxn8zwYSfhJjFANMgKZG89DpKxoarQ+/PXKtobit2+mx0fp7JP8hx4aOvPjvfe/kEFpy41s5
D/mwEjfRoLXuNClPZVdtUqE+h4oGY9nRv6NB4S9M17HC81U+J2p1kmnxy40lzSFiSbV4+zjLUfDq
lKaRZVO576eH2lAvg9ncDBkIZNu5Ql31kBS6h6Inmvj6oyL+iqPfyln+jy+F/zKXu8Wl7F9x+yZJ
cZ+a708/yvZ1mrL8jV9ZiuF8Qg+TGvnCKVqenKzIr5cqfwToBBEi1KFB/uEl9PcDQfvEOxWRUFpI
vFRfbFT++VLVPslU9TmRENk0IMxZv5WlHN8NPFwWaVoeB0ABLdkCUXMcMEXitGAPdclLDOUCw6Ow
8xM9jFdzagRiZTo54HEpUKUZb9t4jj3aearkRbrRdBDW1WYfdVP705gROfJUbMKf6XID5WlKPaRu
aNVYQWnK8GPp3rpNW5kPpVEkl42Zzb/YaP8vAvC/N2Fm+f59KF48tf9wn6Kn/BgUp/KXfkWjpX6y
QLYDcyKZW1QNuc1+RaMtfyJCCdSFMYRH6itMnGp9IvGmagK9YPk7yx/9ikZV/rSkFpzTFupCMoof
vxONxzce3F2yeJSIqJuQzy/BfxyMOKy0E5ul2jhRX3qGRr2zaMxq/WpS3rlXTl+Df43CEUn6hcjS
KbotNITQtRFF9jAIPHydHR6AdHMBvwywF6bC7wo9OpODvftlQLegRfO0f5O1zGVE/V03q02uq+Vq
aiD1o1bR+h9/2emb42UCeWos/ksmpKlTUS4Rll0rghb1OyWnWanH9DV9OQL0X8pOl/uhUsrgDLs4
vJgQFJjoAkjZXkNoAMUgpTZ2tVyPqisyRF1V7G7coSiFdpeYnSY2amWBHaJTJl0g6CupN0IxQnUt
8OlIDjTR7UuBJPF1peTZFvSydE5A9PSoArQMnx1da7S7IenrJ/kQVXFHCAdhY2TG9RtJVcOJBn2k
erkdqQ/CRGh8Gui4tJ0TrJNG7rcIzCZrUECicKXaGs7M9sllu4Qr9QyFMxP6C5Suxaj09WVrOjjZ
2hYsYrip5l5X1PFrPPaDO8vlhO67k91IM3DJUOoX0kpB50Ue9d8kE/IbMPiCVEbygI31sqFf/waj
1PElL1AKs4JseIzNNr/srXhyPw6s4xyRLwU5QFEV4gACffBITr5UQrhADocw28QVoiD2UGb7F+BI
FkvNmVl9szs5fMCc4vhGhQwRiCUKXmUwutGpCqKD0UbPi/qQj9342IFNK5D8LR7kcZR+KGHTJ7+7
PxkVnD9GE2xS0uGTjG+qNDoVnRNuQvgEITIsYwbqrM23vzmPFqGiYP6GMDfJwCmVNVStvlY6BfsO
lAnp5HbpKrPZPV1W27/7RS9DkciCJyFbOFUoCCon1cd2qDdS1yb3UaAfWqxez+gTLNH19xOFuGAQ
1gkdc0otMMFPDuykQJBAS6pqEwcOOCM6QVu1G/vrnHb4ZSYM63ePbpx9OQQYChNvKvgnR0DM5eWY
0wgfBzSeqsUXs57QtZZAEEFANEYQDB8v2JtzmwEpFQFuXVoDlC6PoxH1kWHGfIRz2zZDijhJ4Bda
dO6F/v4oUDHgnSLFt5SDX8e8JQo1x0Wo2iiF6kAcFO1KwXn39yMC9g/lBk5Q6g7qyXvKijtmFIzm
ZmjqYDUlw/dRsc4ZOr2pOBMSZAqMA1mTJ/opLThAqqkmKvkWXZs9BI5wI1Lo4zez8keOOviFHSTp
tlbnCPlnEa/rBRpZDrJ55hx5b05hjJJaEyhwR5c/f3WOqFiOGWrAyg1VW4H4dbT1DM7gTECevJ5f
dgCC8IQGdm0UWE4/N65T024VPtcJltpwp3a0RvuVCqJiyvt77B/Q6tM0V0MWP4zrHc6L38aQTn3Y
IMtXKqj3OWFz5le9++0cZMw/fSgKocffrhthChxdrTaTJu6X7B2S8XQujXpvEPuFVUjUcg0tZ8Or
CdaMNjblhkGqqkN7S8J2il5deCZo39w8hBPvcdwzuOJA/C9FglejtK2dlkk9YmTTFPJWpFV8n3Kq
7cfWSs4czsv/1clhtlzkVJaYMoQ3T26eicXoRSPQqyk7LCcKG6yPbODeqiaVJ0Yg1UZeT6sGD5Ez
H/l201BvXjxqaNSQ21DPPv7KwAwD4LBltTGHtv+aCKPYF20obSoBKFEjOzsIayifWyL4Eth4ts90
LfDMwIjPRM6yaEdzQN0VEwwqTiRYS8nw+IdIFKLKrnQQ3w7rn7IsJatq6jME9QLNTUWf+h8fr28u
++XJwDuXz+dcotZ7PFwb2GGbZ2gIJHqOWGJT1CFALcL3CrT6sE3zMpiwuNKnh4/HfRO7jLvISeDf
rbN1lxfS66jqsKlskgElq4HX0iUM+g4QRmicuR1fSvwns8nzAg4+7xmdQ/HkxB3R/gDYMoHpFVL3
gKb+tHOmTGzRGpYOU1X3nt1Nwy7KowgOmZVdIQqjrcB72p4p8vkrEzftdBvGiZdhAlH5+pCMq3Aq
nXu06b/kejZRfeQa5O0CWEltWaS0rnfUzzt/bMJqr0micwt5XDRHDXGrWXq/SsMmdYuslw+FmKND
IDedj5ZpvNI6LfIiu4g3XceZlIYi2OQYmV1VGAT508y59tvLAOEU2xdej/xzmrxKTgslwoJAhxOT
4ecyKTr2eF8/HuTFaupkFRhlkaigpo9R7MkRMqhQFKYUTioaD3+GVXw9IjLtxXEseY7SQ/voi5tI
k+4KeV4lWMmhEGpuIhGuVS0Fd15UF+XYgGqpnHPZxZsTZyn882zGuG+RnJBPsgt4GX1p15AiE3UU
u1lpGn+u0HJUUTL1etyjaOVwCqDQZ5/ZeG+O1ZORT+bEqJ3EFgNEyXzIBzC6xgA4a7L8PBblf7LI
NMLIEMGyoRZyvNfCflYHWQywjpsR/LxZR15tRueE2N/Z0bCbF60zckOS0pOpTLVKCxJwtWgyCGWj
5ayrNgd/fBxK7w2CyD2WGZAASXpPjg1ZMupYHqV80yh27c9CBY49nDV9eC8qqEtQwqXRwWPhZG1M
rQmtoEpYG5KLNfj39AsyS6hOtkN5mSSDuR/CDv1GIGnnJLje+0Ba5Auyhn2pWSd3eo+tvcgKupJR
ocd/6Jlc+FIzGNuPp/GdS2ZB2VCopqAEEfMki5/bYIK0GeOgCkz8UGTFcMWpiLAfzQ6vCfXo6ePx
3plQFoziCwMaS/XgOALVcRhr1UzyjdS30sbQROzSoNJQvYXC16GT66u9xT1TTI378chL4n5y9NBT
oTK22CfyDjsZ2cmwiR/KPtvMU974Rqtp3izmxtfSJrkzWdRViC083mdx7ZZVdY4R985yHg1/svUE
QVRJos022MqMXk4L2RvN5pws5DvLuZS4wTyxasgnnoySjih2B63BKFiSbcdF9TOh0OQqkYolg9Z0
Zw6Ut5PKYcmBQvOPfIkW6vFyztJIVl1G2abkz/wiKb8MnAoQtBLTcwTKumkZ6ddSZJUwnPpzIoNv
g4laPXsTGBmHDTJhx6MPWij3pSlXm6ROrzmjHV8XlnRdi6bxsqrIPYIMheHsnCP0Ao04iSXEwijp
kblwkyEfdDywotVDGIdotdd13LWXKTKLJeQr3ZIOY1ZrzyrLywsE4+72dsRa6JJngNF6wxTI5SoP
R+dxzGbbE9bIsWFOjfm1aZXe8qlxSU9DkiGvo4DJb9wusYGiy6KjCooJQ/dZpsMJ1F8Ini1qGCh4
Bg19p6xVO2n/KIxO7LQ0LL+JEB1hr7KrqnLDobWveedAipBM+ysAVTtypXKIvuE23Tx/vMvehjng
DxJnikU89iB7H8/MgPdpEvRJtUHTWP6K52vldnFTnskj3uaqCi1SHlPY+FINOPWIA0Kv5VKNOKJE
gSMIxwtlcKBOacW9Db7IVVv7nIjX2wIjuhPLk4TxMGHlvDz+sFqO28huYmRvDF3szHwI9pMMBJf9
EaKzjQlYgAnjakTxmepLAw0Z4uq5JO3tdy8/guubJGV5o5wEPCTBMlXbIEfGc8nOMweNb1HP9g70
yQw/xAqVgxzY84+PF/W9j+cCJNAtjmxSh5PkGc3SKJwNPMO72EIJsirlK65+ydetJvHHAZpKHCX2
t6CDAmKVbbFO6mTefPwj3h41KuJZ2GEvTbqly3G8AI4E+VyO8PqWCq26zzQrBnbddStrqIHUhxEU
B2r5ySGJoI3raWqdGf/9SXj1A04iADx93teBmm+ENpa3dTcntyPI8VXcD5KfGEZ1CLHQXUspCOYe
fV43BtZy5hJ7u72OJ+FkewXdJFuofmIJHounsCvsz4aOxPDHM/3eIEAUaVtT3ePfJ4d611Le7lVs
zntHi27aXpddeBza9j8ZBaDGy4oSWMfrGYXpIJByz6mW6xivKrmK/P501hBpufGOr32V1gAlNkT0
kRI7PSq03mkb3a5Jo5K8cnN9iO5QOe98ugjSJVIycBvF2N8UyIdfFtAoSO3G9NnWM6g6o2ReQTJP
Yc+J1NfTLjlDk39vpl//uJM5EHgJJo7Sspw2PAMMeKdbCZlr/+OZfncKXlCX9JUpJZysJwwwrRYK
U1DoVfagaXVxMddpDBE/OvPKfnsvMtkmyDSDLrrGCX28pkHVhNAIs3wzzZjG2Q1e9ZHlRKsqbr51
VnHuDXBuuJNjSVK51bhcGE7O4D9CM/SRHAh2AHGTnRNI0pmJfHc8Ojz6giOmtLos5+sCWBcOddzn
+UbugcLArcHOuY1MH0ZkR1W6DM7Uot4fDw1Eer0UcE/NAYcgN+1wYjwUliTYbaG1Sie98hy7BeQT
DOfc698ZD08desgaWRVNtJPTpShaORqw3d5EcTF72KhHK9son2Zlbg/WnJfrj+Pypcp9sjfBZSJR
sai8Ltqlx/MphaWK4Y2UbrjrILIl6c8Oy5Cwg4QSFteSHEMfRO5BidOLRKr3cWAD6yn9RknXUhle
lPT6oK0mkEwKH8GAtYYiLamYH2VydGbp37l5KSsvCG68CGk+LHvs1dJjdAhxD2ubDQQU2cV31NW0
azr1lWdPnYOEgeKcWfxl759OjoL2M/cubpvW6cFlhUhOdDgJbDQZO2fNkpYKVZx6cptcQlM196E1
I7dFm3H18bIsUfxmYLDwlFdk4PKnTzRosRjwlGO6mQb8FaDQ1n5bQrr7eBRlyVVOhgGHTia1bCas
Rk9yGcmSZ+iaET7caWF7GQ2ttVVE7fXYOdZ2aOZ4rwbW/JRBC/IRk5KvoIg6OzQnUr/Se/sqzlAL
+Pg3vXNQAojn8FoKklQbT+KxdZoiyOfFELw05B2kTDIcOVZ8LcOY+z8YasETAmpDd/A09Oustynu
8vVppwOnlRMevmGX77rUefx4pHeWk/OKdirJ61L6OcmbcqjQGGPZCW+VIId7UDfrLrWTM1P3ztEB
cglhBh71KF6fVitaedIXlYxkk/dEjt0rzp1IIJKJAC2Jou6j+4+/6p2lQrufAdmNBNCpGyd99Z73
oJYgDa3oexog4xri77THEuEXA+Dfqv28OxRfRt8DqtIbILKQynyM1S7ZRHmPYH8ZQU5G+HBnikQ/
c3++RNjJpsDiQqH7SGRYxpvFapVSiN6JKcIrw71TR7qHTC3y4eAsfYQt2m0jN/IWXcJobdamjjOC
WezQhxgOmh1hIRXr+gqkaP1Ds0KjdvGueW7QofFxU0IuoUeyAzIfLTAoqQczzUxvKoL+Op3VwDdQ
F/EQyMl+FxYBrM4CucuTmW77GxVvIZtp3aK2sBlpdvhmX5nuZODX/HFAvD2gqTlC9AIEAqnAOn0e
KHmAOEBfxZuynvt1aVTmqjdsgRoQ6uumiZFtTaHtzA32NjS4FLidl6+iMWadJCDaFHV9nkXxhmpL
uo6h/qzqEryOZfVn4v2d1wevHgAmf/X3wf0fX0CLfb0cWVq0EU0pbQaBFAc4VnUvyhoNCfDdXl1C
DTYGOgjD4KgeZIbC/3iO3x4l9GcAhNGE0bjbTqEnPU87uDZ5vGmAHK2NMutWxoga0sejKO8OgyY7
3SiuB/L2408VQgIvAWd2k4GNIwUIJWXVJHLgS0C+adYG2jYDIQKZtCx2UdCE12hLfAuDyoD03mvu
RBAfNOzBNmd+2FLWOd6dCGvRsAcPStmZvOz4hyn0XhCUVpc1kIKdhNyQV4/h4qs2q+5UFONVofbd
Kk/63M/U2drOVQl1qYkh+6N4cOYGfS/4KLphErGc7bxtjn+NYY6DXmNJvQlb0/gaTJO8xohUhRSc
nvOxf5uLsOp8L/Vo8rU3W9houZ61zkjR4CpzKqZt5SaCztWEFo9rFv/L2XksuY0E6/qFDiLgzRYg
QbKtumVHG4RGM4IpeA88/f3QcRYiGpc4mo02M1KxClVZWZm/0TUkH8bcpQCyV2rb2vfAc1CFs9AB
RmF0teZq1y4ys5U4qYkjHUcI9C4BVKfu0g/ndi4f9El6DIwgw+B2Uk92pNUfb3/2jXXmTYNAGohu
QvO6pmoNHT6HuMORhVfFUaNHBxUdxafaxjPp9lAbQQytTBto4sLwoblx/Um1OInM6e1WU9XmTopM
+w7WYOvy28SxMfrK7VocF24PunHcIHCgqkr/dxFiXO0jy8zLKRFcpZOKjFSNcMWBJuVuvre1jNbS
XqZOjKLjm//lbxm0lldooOAAfOLie5rHxH6eMlu+4KcUeqWCPRjaDu1wkAOFRF6W4ovZaNOhi/XG
zYOwovFpSw+0Du5hSZRfbi/B5m8D4EZdidYfke163SMN3SB7RFtpTqcnYevVQ2L3pQtYU98xq9la
bO6KpQUN+/Idw0MXSluaaZactGpRisBxAq9Jvdt1DX+fj4Gio8MCqfUN5LrM+LfVJhmTZgXFu5Ot
TYoX6Gbo6nHzb4JTFnFrz6J4a98unT5IaTo3w7q30tYqZpNgiU68IAN/bnRyZlTYIbBmlR9ZiIv0
Xarv7NutjwZQgScKUFQDEeXrKSbIKSFL5ZBy5kWM1qEZ+qZDdqshSH28vT/e+tKryL+8CaAo0mdY
nJyux0LrUYkGOWCDSMpHvBLduG6fSEAfAgPqS2SdEwOZYEFtNFBcrbde5WqRX2+eME9FVoqq+1A/
6cH42Sr7885v27iVVLTAUGCGTAn2dRU00AyUJpK95JRS+kRASrc8cywV11Li4WBmwvCHpC6fZkMt
LkwxxINixiBW6kzgNOFeDWHjXUeFlmcUaCeSZRoB10tVNeREouYsJT3KozE04PsxqyGXluJD2Ayv
Q2LIWIkaNAbQO/OE2Y53kJLro1a1jR8JGmO3F2gZ8N23Qz2cF+0CktRXhzsH9yGrA4EnKS1sUTME
UfJSrrwgl9VLiTzTYY4c82uhRv15msv/kDTxUSgcLJqmC6roej16yyoiuefzOAMiSppS6QjhmOZO
brI5yYVODQIa3/c1UTMocrJfaWIU2iZwQuzqi2xPyoFqtOGmHHsPgULkcwY9e2oKXdtZ47dZvFtk
npmLWxzm6+voPiZZKDkF6o9VqvB4iV66fkZHxbwMivBKGSMiDRYBH9jsnGctJwI5VfJMTfBTPZSn
WQn8UsbQoVEQuQJqEYs71U7v0FG5b8Ck6DmaIqJ8sML+AeCiV8niRS6HX8ZUPuQqjS41PhpG+Cks
xg+THD4pueaBkfFAzeBelSan0RHe7KgfxlF8zari55K1WnXl8zi+A/Tm85R71GzOx9RehBSc5GF0
KwA5Q768kOyLqEp/0IxzYvZeGQf3iMPfmcCVhrbzO2SAM0n5UJrZRZ7Cn5IY7qNBPyJ5+KwKjOgZ
jCCYHri7vcEsvrWSdu5t4xSM+SVQMD61hwo32urj7X2/GR8tNvxSPoSmtNr3ltaF1TBwEKOcfmis
jRBO2yjmZzjOp9tDbd1qPL5Aq1HGW+xhrvf4GDtz54jl/pQU+xRBT3LDLt0D+W+PstgdUmIgk1il
ghWyiaDQZDx4Q6e6G9hJrimpxX+4obG0IuNcmARA4a7nUmE7r6Y49p30TpkPYSAnBykb9/y+Nz4O
B1HlRqGoQPFrtWLlaIg0p4l7AielgzTC8NUWeeCLcq8ju/xLq5PJSHToaek4DLlcH79lAkZf6/hY
Exkm054feknomNEW9kUr0ChKRFn8odvNUh6FWsNTFRgZsmvLzH8bD2NrutAqM0upwt9jlpc8TWaw
h23e2AuMQpykWr10ZrXrUSgidJlMFnnKOozw0swwj2HPnfvH+3oBxdE+ekv813vBIksd0mXtcijb
GME6PbauTbZT9dncCwvjj9SJkquyuiG4sWdVi7rkhCJi6OttNh1QWS2PhlWGx9sTemtTv9sNvKzh
GQIY5gOt1q2X40FqoXQk+IbDKarirEI/Nm6Gc62U0XOHeuJ8jFHPq32gYa3hzRSJh7taz+zExWNu
vrckWa9czkkRH7hZxdc6UuGzz84/RjDjqzO2xpcxxvjuKCwJsF4+OemjMgFwcCtEwNApNUrVcPk/
2o+hPHS4zitDj27zZCbk+pYyhZ7Oy+6nBRrVF7ED9UwOdSe/48RXykug1o5+7Pus/2bWcbK4EmdD
e6qMHiOaGLLV4OVKb57SAnyxF2BN95fMux1H60LPEPzpVdqZmvETQIoxulpGRyHHx+65riZfxRLQ
8pqxi2e3QLD+A57hCVa/kCu+l62jLr9vGs8mOqyN2zpGL7zGzsxvaSnLr61ZQMqy27b+GlVK8zcq
Q23uRV1U4p1uOeIbR+bC38yRYUwN/YgMjNG5CPgmreeovfmXJhLtteYZZICCGoTw8t4cIrcSyEK7
k2UWLzXoz3OXKWVyaGb0tFizbr6ryyT8XAm7ukyUez8gXlAfuykq6MXPKuLWSufLxpSdndiKZdTb
1NFxkWGhmmmZ1fxVa0ab5kIgRdnh9nbbeBcszStqJTTtAd6udrZUK0FVyEZ8ygxKwxCi/+20JnTt
Ovkg12V3VzS7jotbgeHNMBDu5CIfsRqyjrScdyU1davNpMPYSPMxis1op6a5FVQ5RUhbUfTjQloF
uS5sWU+6x6eBtx65jGr0p7k0RmyqgulxHpTKv72SWzGCEupiVgbJDfOl63Mry4M8NOiFn7SWahi6
Nw0GXBRkhsz+fHukrW+G6ATcdYrQYPVWC5j32UyxaoxPyP+3vhRq9ivGqpTXs2k4YV0n/52ac7AT
l7bWEzLMwpe3KN6qq7dc2ql9EJegnfNhVO/Yn/0Fwe7iVCTjT/pr8k62vLGaFImRnQGo9L9yNb/f
UXXQWUpuNrzCS6QbHWEUh7KM/5mhH+1M7I2psAq4DEWTh8o0YId1zxiBwboRBQ9+066zTwFizCfZ
RvG6AkqDRkZluQowgCOC6sjJop55X6uo2IYzyWfYy3tslI2Pe/VrloX57XK2Uee15IBexjgO2A4V
rYeBd3boQwESWEjZxdEJd7c31OZi48tC0RhQMAni9Zio9tFqrjn/DZLKR91A9BnNGMOfkY3diTcb
20hfpGLIDSkxEXWuhyLshza3GynvLNIzMHTZD5Mk99oKQye5oUZ/e2obZBEaNb8NuLpOBzvpRhWA
8MmawemFyQj0KNSpEtZBdTDyBm/uIpAuRZLnvloiB96mlnOENreTdC2H8t0us5bEC7MFSM2rQzss
xuVC4aGzkDsOfd2WFKXz72o6ysfEsbJj2+gVNgVCOqtlt3ec1CX6rIenUo+1BX1TyEGrnBnY05gn
lkrMkDEfkcbiWDj4TYjqoTW7f2fMmvQp9k1RfwmG5AIe5YEEzmM7HKS2/GtUim+WGlxwJXq25N4b
0+6T2jnTzqHfuBl06IM015YqJHig683RQ40Kq6VDNJho/ddJ7hxFVww7u31jFATeWAdKnAhOraFy
Asi7nEshPZLJHtyuU4uTsIWyM5eNjbfwjAnPiCOhLbImUsipBmc95tlc44NCGudkR1O04pzNY3Ch
H2w9OFJSvhZ5GhwRCTKOqlnLp6yJf90+Ae9P3NKo5NFnERvpjKwO9xB0zWQFFUW/SC0eBFYU5wr/
ihNPwuJHVWnWTrVrb7zlv/8WwORORYgRjIdvTcl00BOQXOMswmMVYbBQqnW1w3R/I45fb+3FekgG
M05BntLGKqSoDpuGhoruw4qKXkstmg00CgQk6MBuEYxFznjonpCJLD+B04ipZTdG8SkOGg2RmSJA
2L5SrDxxLZTvehKyXLtvo8aeDjOYyuZQhuZgHyMUpUtvnhoLIWHNyGS3x2TnNSg5Lm6KQUXiOWmR
qA92PVUVBdYuCTGlq+Xm0HSj9qNzjKJ1myyvI1cGi/wPHkDDDwjO2bfYKloSXvAUBUpBSd0fkNed
L3Wkq5WfNDMl91we7NTTcTcxXUWSZn8aU/kVlUVZdoEztzYSgYHIzoFRVI4Xs1QPfdym3QFx24xX
imTMrpLqRnkwRwfFEQOJ+fSAu3gJZS0bTXEYqU69jMLq4uM0xV+FITXlUcbbJ/WsQJK/TUGvv4x2
jJZ5mY8oOtEyG+0DrfzB6hvFTzVTzg6mM5uggfpsfOTXJw99ndW6J6ZcBJ7oZG0PbfueUGovek8c
Y5OSJg5tq+iuSmkCLs9yUDBQL0LrNMmV9NpJ3LbQEk+fpvooimny6Rgs1iACvXBdLTn0cYxrRNDf
xY40h4ccvUNEH/bQaG8F7tXWBGxBXwwtrLfqy/VZSND2bePKdvzGwpmiCmUPdGPharlxKCJL8ciD
Xxe9PhpmgwQaD8uJsmMGyKhPryauEEHQ3JdW/pGdefzjsACpmW4S8hrcSMYSJX87plaJkGXAXeRb
bfQwzJo1IZ6MgwHa218VieN7e7h31x+5KkUu3OMR0aE4tLr+wrZKoqia45Me5oPHjkIbPUr6R1un
EDgmIdiJoDnGQvlrLOd2J+l4l1MtgzNF+iy0x9+h5vDS0bo+auITnH4sMLTwgznkXxSBDQnieL8M
vf9we7abA9L2JVVG0pSO7PXixtJsV0OJCt+AoPUpFXmLaQ3UFWeizqpXaEF3dvvHBRdA/TQHueVZ
ZDL0VRzMJbhxUc8s5c4kgxlSx8uDaW9PvwvvyyjkMNwlKKDBwL+emiNGeAMhU6tCpbyEhkzZVkqj
Y9RM3XEIhNi5rZelujpCy3gUqihaU6RX1qTXfMQZPo2q5R1nPVUFrF+KSvZjYGJqQePX8nq1NJa2
xV7X5l2asBp4FVqqPqzHzuLBg0Sf7GZz2PtB3+whfzeWk5uZtBvsPuCvNcZuxNigV+MJwEKRdycE
jS2/ncf4aMrT+CiMXebf+7QEsrLOeBzGBZewhoFJYSipSVBFp6BU1bPZpdprGY7aXRmyUxs7Li/t
1KWnqTeCeyXEDy2ItchN8MP5dPuMbKwvMoE6eS+MDfraq4y0HJNKivIwIiGefuaGFj7FhiJfbg/y
zpxPZrq/j7I6FIgWGbVkwxgOojp2YcMknio1/1KlgZ3D9eHSh7k41egnIQ0JSnyHqZgSz6Kj6TpB
4kWtjR80cIDDIOQjBoNQqKboOMV0HGJu9FGWX4Ym+dBmNE0APGJtbdVYy+j3FFXMY9O2zc6B2Nox
QA+WXiJID87g9QGsurIPLBXzUcTFdHfgCXMUpvwZWFp/UFEa2xnu/fN4WUHsRGCtUd7A7fF6vNHK
pGRurfCEgvw/Vpyqh2TStQ8CyvkhC4xXQ5vEEcxY9EAAbqkcBak/mfCsetS7D7c/50ZcXQTYAEDL
Sxg3VjWWXLPbAqZ/eHJKLcE7YAhRCWpmL1AHyh+piflRiiHd7UE3ItDSAUBzYAGvwa65XgBejGGm
tGzUuGlf8jBRPzlhl33Eqi/5pER65WGuyxFJSyvY270b82VoSi6cUzpExmr3UvyZlSnGxXCwivtQ
wUFCBFhBiQE7vcSihNgK3C7T8dtodcSp4CW1rItmVj+pZ/xTGSRdQ9VTe+9/mZGgnZuS7kn9D7oe
5xD950NTd49QKBIEn6ofllE0xy7LW9QzJe/2Gm4cdgjAvH4XnOHS/7xew64rTGNyWMMxV1vfsVrL
dxSEGv7DKDweFzV5kJnrMj1FzjiGXRCeBp6ReMbgvib1054x9OZHAfNGSwgCBcdiNRchBA1E1I8A
w8wecgTyIRKpckHgryV4Ly8JKmg7W2FzAeFtLCoT4F/WnTWBwr3TW1p4anCaq1pFOWLLle3s9PdV
AhJpTjlawhSFl17h9dQKnEUTG8gBSg9J+axXpuI2iCUfwzzq/DzUsKBB2uMI/E/6LJVV61V1Kh/B
bsYfAacN3tCPOhVv3Xju51bHskIo5LC1Nd8nZZ66o+j4U0p3Reo2Vwc0A4IFVLHf6TImSRwHrSTz
SToswUwViSM8DX/9h91F3XWpky+Rd3UYS1EEtY1r1Uk2m/akJZlxNOu83AlxW1MhS4ZxQZuOUtxq
FM1qxUBPiw89I1CRT1aNGw1Zwe25vH848aUXqMwi9gNlcp2hZp3ARsVqiaQh9pvVMONmItNdMucY
CR5qNAfwYVAnBlDNczm+oONigRAASilAwp+HcerdQtSgWfK82qkgbOUoFO1lRsH8GpGq1RqoIY36
EPa5z13S/QBNprkhxC9PzubqTjZwtmyQol9IBpgEmilUw870k6Rs9lZpGWiVfNI/gASIRNPiUrHK
4+e5iPNOtJI/ZYXzjIfMQxVK9nmWM903Ei17zksssCIn+EVTKvsV6NhixXM/vpRGobzc/mQbGwM5
PzJ7OiaL4OSSF/z2YAudZqjxrZD8Mp2qAwJbihsFUGv+dJQFP0m2DYRqEX1cXXZNocCwmFF+MlN1
dOU2qS9RKvYENd6HUEZhPZcIynlaMwt1eTJFrsw4WgIfwyVumhZXp95T1Xg8q+BLMF9Tx52TRYnv
3edkWFoX3Kn0FdCzuV7CJp602hjbwE87xKRizG60rPxJL8iWj7IuhlMJLhnDR6eosZzMmvTVCKyx
d+vMGBV3kGcu4dKSXwHaTS/gxCQuYfnZTBwHI0FdfB8LkHBHB5AtXaBZzXAf1dSflWZOM95v3WR6
2EzK37sUR7VDpduTRBWpzfTLWI/4SDg0bFMvCITaHVJtTj4l9ZRiYUWDdXLjLApC19LADB4aJXFG
XOqKMDgEvSE5ni2pNa5hZho+9lMbP9RZF/w1DhLeC/iP/ojDDn9dkUBkdFWwsi99V+qflWHMfuWt
mv+dlGEVI28pGwNtSaNnOzsx7wIp/lvorfMUI3BkHppcZqgAXPjILjdHMjBrKIGsmBDe515EPxO7
4gQUool/SIOjZC7yA5hoqEX3xcQn7KJB/viiFHM5u7XGHjglkYp/r9p2IITAtf7EGbh7NuPcAXhp
mPV5UnTrJVuMyUEdqdKDUutxcNQA75xxpKRHrUpy+j2S7OFrXurNS6qjcl8FcvNi0z3yIiN7EF0m
IahmdzLGgXNJwSUfgk9mXxn3RBfrU0pt9KVKkuCYUS5qDnXuTPcFbW/n3EpJrLsCOTTpUNtNKf9d
WqK1XX1wYuxCncSokdMUPBXQa5MaN5MCZ/DheYfflXzuq0OnKN0TrqZiOtVGiRr3/6RtgrhOpYIj
ia0ILnapOy+SMPOnXs6NzykqJZmL+mbwYayc9jUEf4UTmC1ATysZRk4uD+7ws52a0guWONmX26d/
Od3X8Q6EEORx2mGIw7yjD4S1Y42BSAI/bJAGDSIEGrpCUU9WY37+85FA7iwMVDQweNlfH0Uyi0qt
w4zqOGIj92UT/Wo7UT3JThPvpJ5bcwIgpspYltPjWieFGO6GUT9GjMTTwK/CrL6fy8Dwmk76dntO
75HwwGtRJkPxhthJd3aVPgm7tG2JDeqXYYNMkzZnnySLTj+xQTtzkUyYdDZ0+gEYHyKsRxe+0F5o
fZvP6hvyI/gBMjkwrZ5VkBtKDSjdEDh4F5izn44mXrujM/qFnn9Wp+4eonTtmoE9eEbQ/MAUkuJG
5xT3OL79GzrfE2m4b9vgr9g2781IM391JVZMTaKVO7f8xnehkAS3kJesTEheLdZYWbMuo1jvt1LT
n+rI/idtsu4IP/p/bZn+v/SwjdtGp68LTAtmCK231YvZDgOAW1oa+IFhFoc+M2j3dZZ1oJAtowSR
aqOrgwT5831H82dRq1r0tMCrXe/wMIiHhGEoTVuh/K1vlckN1WQ48/+a/2EpYTlRP+LgIvm8OkyW
0upOlDOUIyLZ7WIRuQCGKvQk23lnVpt7nKyU/Y3dAqDu1evHwdBkQMvD8ft6ACZTBJl1dCSjOTaz
6hxTYBaXgcv3KBlKf6jsMr9UZBI7V/mydus9joQObzy0b3FdXq2tGcbhRKXC8edESX2KhjTIcT7x
45mGNZq49adq5HWSGvneV90cmbYKck8EFPbu9Vc15CzChZOyOZ63eJ7kdeVit2vfYYvZHEQ8hJ+n
Iqkx+jTUnY/8Pv8DSIehDJxDasrKOv+zQ+RU6hAObgfKHU+qUqG/4eypTW2dSvwjSM0woYKlt1rZ
oaJNE2PI7edSEB8avM1/wPZ6AF1n7TTEN+fDKwTEDEWVdwLVOklQlQrV8fXYrJ7oGhbs3Fg/3Y7J
y/d4t1PA3htcMvh1rIVNDRATuBDOjJIj5dTXWuNrypg+ymVSP+ZUXt3b4y1Raz2euuiWg8yhNveO
hV4n0QjKyPGlPKqenQnRm7Bsy2NR9LhYzr166FsN+yx8MZ/zetjr82+FOqIp7wT2imqsUQaxMaeR
nDF8oFnDxYpG54OaWBLOMsiy0O+CDCbH49fbc946E78NupaYGkrc6DuFQfFgln82ZpDca1YW+/Dw
spfJ0Ws4zbV+kCzz0+2BN2dLJRRcJtQgXuXXh7E1x7kGl8THpX+GaAhWvLaWpme5xfl0aqPiIxJc
P2+PuVFRpgSjAtVdekm8JFYRoDONJEDKiROiRD+KlPcLz/Pon143Ja/Tpt5HKGWu3T7XVd9Kwvyu
RrPXDaUm84PWIEZPWQOmUZponlhfDamuPjRGaz6pMwIFGVvEh6xrnivdAf9Df9infa9eUoprwDLR
VkUOLuevat3POs/C19uz29y+yImjd8vuBfp8vaJ6MhZRMbCiRi7hYyODt7rvGodEHqeEn3GKjqpQ
wuhetkLNVZyg3pNb2Yg/VHe5XPCRIYFZ8+uierZ4bXG9tEXdPspynD7Go9091paeebOWF4+ygdmx
3VqO2yBd71ZRNXyQeMfh5iowihZWesm60T4PSIvhmN0HxzSDRS2myvB6GURlO9vDvSrNsjsguRUg
3nlGZQsdyTkzH+NUCY/oW8ifDbsf3aZsrIODyN9RDpvogDc8rgf8Fs+cVZxlhwLVNEWjtTzGMx3u
Y6fRRNFR+KKBig1ydbKzOX/UUf3/piihuNz+WhshFOVD5H6BPVD4WifRcpdWklyzp4w26x9Lu3eO
chxpOyFt43gvUu90qFC8pp+52hNRZsSBalcklIZkHcNsROy0VJJDWDeUiiaB51HWZn7BZeLfnt9W
LrvgVtD9JHrzMFkW4LeaRxEr/dAb3LZgcrNLGWlVfw9RXe082xzlABXOcvqeGolyKUMOhBoJdNnS
0TrCBBsnD9yH/lce193HtsQFwUPySX6w5ajA1UdrGiSYYyW+RLM1/DGjaWFZLEwm4hJZ+LpRISZh
S6m0rBkew2cpTFvPUscSeHZV4NqudwfT0JCb40HhSw4m97cXbusUaSB6ue+WKt8aixqC9RinuiBJ
y4DYTmqgu23ZpGdDCXZC8NYWBLBFqYgABJhXu/5CcWNbyOAxUSXuQz+20dAL5VDe2YLvKWusJ8n7
kgAZyEms1abHOIuzZq7J8OphiH2lie3aBW+LAN9IqpZ6cZ/0H5u6Dl8ax5jvhiCN03MspTHtD7Cd
vIGKqRVuOzrxx9tr/YZ8XV35S8EMbBUVJQpLyy31+yZ1LCkJrNTxh9Y8VJLzfUxAGspddsxD41wW
4r4v0icnoEYS6q/ZIP8t+vmxnLK7sC4xFB2OQxl7howxLYXxstU8YY1nSSmOKlLGkgOtPmTDdFp/
gMNTuyrSMjvru3GRUvRbYAOQNanHrR4QcWp2AoqD7fNAAunagU/Jyk73Gt14UJy2PVgLMHRn3Zat
sV43GvuLgSToDHx/r9ctnWSBz7pp+5PVNZ+CODGeHWATOUXvETtvyIYOjuZh/TfEdfUbiOuhdpvO
+SHVlKTcqo+n5wmy+c8AbGN90MfxMaE6n7mRESd/qZKCwOWEUurXVBht5NYFGqreFATqN7yylWhn
BTcuTlaQ1gmqikCd1u+CET/vIcon22+dH2maYTIpj9klL0GU2T1KzbWMqXFU1eKohTAfbi/lRo92
0WYygOuAqIVQvMra00AJrBI+iZ/QD3atpLpXguYkJfUnObRpfSu5L3Xpx9xRXiNT+qVDlVHjRjnc
/hmbu8iidcT76O36vv6gCnLIoQCM5s+h86QM0VK/n7kv8zg8OkHVulbw7+0Rt6IPaHueQ0sWCJzp
esShS9F64l3sl8qABlFmW14REYJuj/KGnFnvVCIcHgzQi2Eyr094LKPk0nG9teH0HdKu7edZDTEF
gPhBFVnsloJmeElD5TKKvD6DOO48R4mMz3YwQl6NLf1kKmF1muelcRvnw5lWdvQwodh4jxih5qcl
5dvRjNInVN3/vGG5iKovmKAFZIK30PUqNbMm5U2p2X7Vq+KeFp/qy+rQuFGo1idnTqTHEEvDnQOx
+WnIkWE8wzAD4XI9KPXwGWWW2fapzCRUMCsTsGVl7Fx0W8eOQiVsKdqVvPLU61HMuS5rLRhsP1Ww
9Ia1ZFIWHRwff/rks2HEzQM2bM59lvf2xzqt0p3ht6ohFEEWgRmUCRby8PX4Qd1XTioxvpgSpFZI
x8glRXwpQEZ4bRA5H600HsgChtmVLUH13OzUnR+xudIL7AskH7fjGlonlTHQq57qhx3pijsFln5u
kdw43D4Et0dx5NVRM8ArjlTObV/S6uaha3IUAxyp/S9zAS+nADADto+f99VdStVmosDSsFWVDquB
TrEOoY2Iy3+YC1gW9I5IaYGyXY+SGkLL9K5nb8ZRSEA2P+aoIe4E5a2tCQgPviA8p0UD/XoQ1c5b
JIOJhmOUq8+pPcdPs0MiJk12ctZSC82QsUH4oSrUowPabGeOW+9Uel38AvyZ4JauWf6BpYlCR22Z
oxFZ6Ewl9QzPW3SYG1S2/b01neSbromxcDFVkmc3lg1J0M4NK/2OF6dwXKx7yhCXnTz41fXU3FxH
Knr7ANDIoteRGyiPKhPzCKtCQW2vdmD6mgn+5Z6orPJ5xicu9LSOP11JVEsnxXKyV8Jn+Ko5afP9
9kfdeqaQa9M3JgcD2b+6A0FlRGVfpeQwBfRwIO4G2QO3AhTN4Zzwpj62Wmd4o2xNH2+PvHXvLSRh
OorEIBgW119aqGpl0lDnFprD6EONHcShMsU3pa4/2p39Glk4pd8e0eRfXF9Iv4+42sB6agNwkbmH
0FI+0Eb5mVrqfIb55c3DLO2cya3kG+8NMGCL9yZPsdVOruou7rBlJcgOUv4tq4uxckt0vY9Vg1ZF
RObxMDeoz+aT9CUyW+duQJ3yMGq28Dq7+wd0/R8bBEIu51pf2H0gJcATX6947Uh2J9EE8UNU3855
rvd3/4dXx8Z3vRplNe+5j+owXALrhCjBCTVx3UcV0KSr2DQfRDjFz5L8H95TaLDZIJgoavHs1q5n
xt4dJGcJs1oxDzwE5skzl+LG7f3zXsCLBURHZ9G4ecP5rDaQiS+hUgBVpLik9i9G50TkK1l1GCMl
OjahYn+pk3bypyaoD40+aXeFlus/6D/2z4oRpHeRkCRv7oBd3P5hG0GTh8CCCuX1LFNUvJ4+arF6
2xco1ESzWbsEyWbxnOSl1MmGl4mM5pkmKX5vaF9tue4/3x79vYiMg6TTsiZIJMDIX1tWZDxEZpoZ
gc+Tsa89JwmHxygw+tKL4W8g0Ye/4UHYTfiqVIt2ykLqj3AIlqz7ua0MnB7BDLt2zgPlINE1PmLG
lEZ+UsTpchY4Xa6wU33nZ29EPmspNlsLKRRg5Cr+WKNqSMmwVJwcdXicui67q6Sq++KkEfIiPXop
FoUvX24Cc4d7s5EU0I6gVwxVHcjIurcqZIXCWYcoArWj7h8lGTsv6Wd7h32/McobBJKTbi3Kt8b1
pnCSNOnN2bZ8ZcKr1XXsUmtcQy+znaj6/rxDNwVoCYBhiXLrcrKcWrVWNL3lB42THmRJRK9RUiee
oY/WaeTZ42ZOIF5v77mNQZdmC+gioDALKOZ6cmzHshQK1iV6oDaVO9vO9KFwlK+BqdYPRTnnP2tr
NHeSg42QTtkQEuZSsEBXbN3mwdMopv4UWT7i2eEdBdfmdTKoLdihoqGtSr20UsrgqXbAnIwYqz8h
H1L6hUkTs7HpXutW+ecPBspkHH1qmQvUdY0Jijo7CO1GM/3UCdKzJqruhMNtdby93O9vTkaB54oe
H7guaHbXy12mehTjXWb6ON6l55p84oCSyAFFvZFHSrEnIrs33GrrNprTtOwq04cFZHqNXNZHpwfB
K1tdcFDj/s+zdI4/jz06aosj9tt3/60WFadSLc3SZPqjVtansaUHm5bSsLN93gccRlkSdGI0Zo/r
LlPdmBqWDo3pm4EqDlrQjC+9FmpA8CTGwxL5wQJx4M3xuEcuXNbrOvGh0AgWm1ufojAN7+vPl4al
k6VTafogoCVvShvk8PS0usTC6vdaEe+HYnrAOVhQiEPrymaZIo9DAmn4cTGoFxh5wUUeRZXsBJ2N
GS0CQNhkLFS2d0BMagZZCOnK8NNICu9FnKjnHhiRX1RWsROtN4aCVUujZkEywsJaXa56FyE2kUfw
umOpQDpvrjycR5xDWcx7paDNoRZhu8WrDHjW6jtFTRQ39eDofm7EhS8NSOCGgzqcFHiEO5txI4Di
CWbKuF4sgIA1HJtGWt1Gs677uGDDsxUB4o9RaDzJcyy+KrUinyjZzTtfbaMzwTJyCnQY1ZCg1pR5
WeHRhDu1ho4tj+BqQNpuLO1DkFr6XZ+KGh3MXn8dQvVn4mjxR6EBI8QLJvbH2XFOkTCUuxktkYOZ
6q0f2iL1y6aW3RYxowcrGL7cjnoba/RWJCNfxj0OobPrY8OLJOARONNryHSbYEds8D0dJNq5zoLo
fHuwjZjHu5P2M2uz4KSXvfFbDKJH59jIP+k+rujaPamHcZImqUfnEAOUScqGP0b9k2YB7+G1izQn
CMvr8Ya0HDjCIHKDGdhmrcByzuws3pnVxo5+4xFh6LzIUqwPj5X0SVWmMaOYk/5qOul0DNO5Re6f
cH57AZcfvApyPGQhqNM8AgK+hqniSJ7mWmJRFZxq5TlwmhBRgngv1d4A+yOeRRRHDYpmNi3t63Wr
Mms0kGxVfcyKpTvJsYPXRoQlXSl0TIQb61JxtKtyvOA+Nv6bFfXk56M+Xmr0IZ5p0Rj3jkk71Iir
YkZ0J03Rp1AE3itx5HZWNDceoEjzg5FGk/+nC0RzmHLmUvPl8FmrQNZqVdGapa36wqDInpbBT9uu
w/8yyCLlghiotmSE18ujVHPWIaKs+vh590Dkiua7GVb5p9tT+X/snUeW3Eia56+SL9eNamjxXlct
AHd4KDIokmSRGzwWkwmD1vI2fZa52PyMlTUTDvd2DGs9u2QGgwYYTHziLy43CzbJpHloS1Ekou9+
PopZxFmKGAGlZRT2fPowIlj7njQBGAUq0cme89+VFOd8QP18QGWC5J3OtoPYhdI/LHlbUbsUxfep
ypIH8STg+mnDGJCeOUi9DGRiySxCZKGmzwVOV7DBHe9d11XN0UmocZJDlqeuRmDv9rxcbjcek7aa
LB/TUNk2/IxkbQDtOU64JFkTNAOBYD2pgw8WwNj50FfoBoyFdgBFXM4rrpLzKcG3yAPDhf12EiOF
CPWsPWhVpQVKk85hVNZUypHvvlfrqjug1LQcxsxUArtsyp0z5nLj8yCYG8hKLgndltpnemRoMD6c
EEey8W6K0JY3Fm+veHSlaM0wMAloB0CYucAoxeWadxHta7oOMXR/yEp3cSQGv3EbsiurRv1lQbIx
x4XssQYNjUKkpu1832uvKl01Zb8RHN0Wl1WlgrSHnn8oYsfEc1VUgaEO5k+fpAT6EmQMfIHUYtti
VGtXq6QhU5j0k3OIlmm5S0unPN5eq5fhMKNA4kVCSAp+bNePOrQzLBpdUtocQICuNt9pq/N9Eg5J
t67BeJqy4kEnBtgJfa5tEilzLku8UrtHPtiLmxZJ2T7KG5NJXGvnse+s6NhFOVbhWrk31LVzitOJ
0BuIKeIkxvlQeCoYSr3wvaZhLg9jSkdL05IUV+WeS90yfz6R+ZGi0SICQSsJOOfjaShdd8o8OaGt
L9W9PiS5n4/C3Qkdrr4V57vc9fIA3rzVqC0SuD9TWSgdN6BrUpOGJ+VdUkwfjLnJ39xeKD8oYuc3
O28lG3GUaggftxs8oe4nwAey8wA1HauymYPIG3QwyEsU6rER36/GSAuJSgTg1WR+0PGGhPRR53fF
jB4vgWJ/0NTevFdTA9WIYswPvZL8DhNRf0UnTwPya1V3Wq/VD302fl5z6BWeBjZhjIrhuSwd4wjp
IfbRAokPGlLsh14DhxKnUQnSfxWn2y98bX6pohGcSaqPuu1LG81g1MtKRUVpcz3M8ywKKTswHpwA
2o+GtocplR9sO8Eca9Jbkz4AUv/nyyajAahGwrXDpa9KdPYHL3CYx4PAUyOIY6P2O+gxd2ju2ncT
8VcI8wRjgKkVz4k5uXfNMBq+Eq9LaK0Y6uSDOQWLCpNk7ArNR0t/fDVg+vMUcz/SN3G7By9y5zvX
HqfDsEqw5xQv987qtQEQMLXyPdSE7+o2wh8ZZw+jQ7XWrlyfUVy7mrHdSq2TvhjpYzWjLfAftdb2
cdK2TpgVEChrZe0e8pR7b6XJ+On2x7l2bL2cq83ir7VGsMZoEHWe3vhtXxgfrd7SnpsoNYLG0O0T
8nJW4AGaCm6PfOXwB8+FkJxHyksRQS6bF+fWHFee2TkJx/JoNU/DjLa6lnfd3e1RrpyOoOO40tEz
lWfkJrQCJTtnNuzmcMx7bB9zq75LjOpptuZu5xi5TK+w43ox0mbVFYWB1Hkec4zEsRUYejlhiQFI
W1mBHDkKlrmtqrT/ziTCnSAGlkHq1tlEgc/RN13KrWOV86n0aoWeQbqHZ742iVTjaY/JBpC1LRSK
RsS1WVMozNoBhRpVKdFLm/SHXrH2MHNXh+K0kAAasLxbo2OhtElsablDsJk1h8bT38P2Te+6CpTC
7ZVxpf1ByvNiKLlAXyzAqsgHMLu2HSq25bzyHFGHXVRlTyYcrHD2ovqLUuV/pO7c+/bYiIfEJdYb
ytbxm1xtH4fS/pYD+N+Jif6Hx6L/gU7cFepOP5Ze0hcF+8IoVfXkaJhmHha30vVjUqm278L9QpYi
mZbnuljN1o+spnt0J7PuDg0OGHf2UgE9Q+eo+XvWq/Ne8fRKykj1XTY5gQfjJbUVDULgio8/8olM
YSM9IcK6mh9Xz/mieeuzUEBVqRoJjAnzTaRvjGG+G3XxapKI5yFL3iy1cm9r5cfK6oPFUF93jhJM
KwK0tz/v5fFCtEfhjosHNgziYOdft6P92OuVtYYI6kf3qLwNgYoO4M4iurzb5Chk6NJnmCRRtrJe
rCE3Uq0BMbI1tDrRkA3kr6Iseq2NnR04KlTPn30nbiNK1oCQ4LVcVHDqIUosiEp6OOhGE0ImzCGx
dsqH26P8CLs396dMP2C4ExFRedi8FEUiZ+1yyuOuokQgA4ZpefSseDz2SY/yF35UYaF39V2M84lf
r9V0h71dcyAuzo/LbExHBcuAY1Ys6Z2S5+Zrb0jXJ3uywb5zvR5Te9U+/Qd0DA0UvIVde43ptVo6
0xFci+nDmNpDNl6BxrFkqfajDyYRxFsZvmVtltjJTDuUGnvflrqrfPR1xkOqmmi7R3MfKMaonxS9
WN8IrwR06SUUP4rCuqOxv8u7v1ybPA5FKslsh+m19eHAf3de0tSzQyGxLV1boGKkx+bJiszCT/MV
wV9XSYJC6hOquf29HcsR4nme+UT2oz+16hC20Fh3lpf8rhffnWIKUHLyTi7M88XsKaB6coKFsBPR
EyFR+d7O4uZ9PyJmXKvqdztx6rsCym9orChU3l511+aELI32HjpdMHU2F7U+jVlqp5EdkiouBy2Z
V8yKkj1/6Mv9Cl8NJVDqRUSjqDKev+KgRVNH8ZtGW4U7rxUN01O55B9MeBrHtPd+HsnEcLjEgcd0
yM+2EAVJ1RiS1rHDQUTOMZqN5NDoKGnfnrorjTyGwbPCpBZN5rkV/So6YWjKRIOpzLLBR0YpDyi5
f1r1xjss/PeXaUFyo22tByOu0J12X7mKdRDD/PH2g1zOLhbzyEwihQRDDWHX89lt9U6z43zSw3nJ
P5Os6oGlQICOvdwFklb2O+v1MlZgODhjfE/K/iisnQ/XWCPOyHaph+aqKINPAWnwx7wQj7pdmT/d
CDofa7s8uVNRfcwoBEbq/GTb4++OjpzmvzF/GA6hVs3uw7zt/IXyKsqs1gaZuSxwVN3BU4/GUldH
p+3JSZ1lrzJybQItyNdyEgHumzKkfXF7Ycm7SMCwFs5O3fsVenXPhJHlsbO0+Xj71a4NRQFPpUBC
TZvuw/lQpVqgKIG2F/CEUj0OCRAytXexXnOibGeoa6vQlq/FIQJVctv+RNcXAjmuEKSapvlsVHX9
gMxvfYyBAT5GddnsLEO5qs+PTe5iiiIwVCQ5c4vx47heMpFUvNqqUhKcKOsdE6xfyfj64hipTXFQ
YCUe5tzb2wGXhyZD6/QIYOISf2x9KAGcJ3oX51qI0X17qnAw8UsMbnYm9Poo7GdkjlDf25Z91l5Z
Gs1NNNx8NTPoBypMaB/s+ZtdWyH0QEkFkR2C3LZZIfXQ1siX8tmkKwAsr2XFurPGRMZs2p0XurZC
AOVw85I4gVjZbGaktDWYZY0WqmmX+2k824dWDPohJvP3e0jEO6nhlfgDeLCGrRoyXhaSU/LdX2w0
idJbJwWZ61zrkzeKi2CQqcaWn+HJcCxYQMI30BM/2F6k36mNut6betMEbel0QTTV5c6KvXx/Hofc
BxkZKeq2bZ1EHWkqTW01pJJkH5fKHUDxZZi6QRs9Qrf6+rN7/3y4zbVQqpU2cgThe9i5UKDUJgkn
7ssQlvFvt0e6XKnE+2x8qRhDXLY90DqUFIqiZCSp93Hymmg65lrZ7FjPXK5UWoncPNRbySBhpp1/
TbcrkditvBWxua68JySPwxL45z2lt70W8w+E/PnhAhIN+SH0Y4EF0YI6H8srmyIm21TDYegiI5jU
OfqylrplHJoJ5R9/VLooO0x5tBKV4ar+mAI0rcO4rcTwwF+Z4mPV6UI5KVFWjwgTKu3bZXaNz6OZ
Gk2wVs56EHj2vW7ENJQYqKxggXu7b1GpLRO3e6crwzcrHesPeIWlmh/Vw/opXaN28vt2gBIpRkWn
Q5FOef4s3Ik8oNDSRkP/V2Fashbo6+xUH9R80uC7GZP5xeoGzuBZ9lsOP/v5bfJ5oCjUDSRzfXOE
4OpEz9Qe1XDuiv7UzolKjirE59ujXJHN4syV9Uw6FhRFtuoHguAUKhoa8tGs0PdNJvG6LNcWAT1U
EdInq16UFJ5DaaUHrMwaKKbu2L/x0sGg5hoZy1OiWNNjNkT9c79mEcxAcFZ7iak8w84XDuuGkpds
rGD3tAVfrJCe8rbWeirKM9rydi0C+h8umsOTu86HuTKV1bcU3VVPzZhj1xlFHpDeLretiTrIZPYH
D1zoIyWR6KvVtUkhzbH6/L62I6O4c7yeGCHtGwNsQ9Idrc5BJtRo6uQrjeLRO8WJxQACEdnV7wyc
I6FkuRAzK7BXpU8yU2o+EIS6Ccyuiu6MniogzGddfw3NZ31KnM55p5ozDmRq05fdIXJwDPNRKxNl
gNrkcNR0xEoCLbK82U8rdYTdNerd05LWeZDCV4UpXGTl184qMXftVEX7nBCgvEoqHFfulmKheoPC
vH500X6vgIyAVA+iFD1ivxOtOR9y1xrGJ8MrOjIuQ6CXImhHUgmmLH97QV0GECBxCMBALYBoMrfQ
xknNEn0usyU0Zrt8lJzWgzGJ4nXbKwBaCk9ABu/KZzub94RnL89LRgafQQWRxOGCaYFbKm1gj9Z8
a6njnQ4s9WC45bizFq+MQtZo4K7CzeegWnF+hhFkmsqUUiTph3RCSnbF+sCc7Z8GiGJaIfe+ZF8S
+G1OZc1qHIT5+jWMqz55tMGIBYlduP/Gu7wcZRM6ZA1UcaNtV8hFzXAomqUKPQM+1+0VcXnD8C6A
PogVmDAUJM5nbHKzSUH5ihnLysav2sTwzaxcg5gTbid5/GE5uDkoANKBFeTMNMjbNklHk7fG2Cw6
uA5zoLgg5iL/1JJVtQ+5oq+cCErePHWzGpePStbCmhbGhM9MrC6V4qeG4trHfjX7r3UtxifPNUV0
MqOl+eBR9xZBWytw32pIgWh5NZ7ie+06YNpXlfrrPoIzexgbLd2rIl/ZUaw2WUmQxgvg3c7nL8sw
iFqojoaLm7kPy9THtHE6SaxV9TIo3U45KsVCRV4I56fvIImqY2AwVgQxWyJWXk4pjjgpny421UOe
Qo+nhKz+O6NIxKAEu7mkiucvGIPrdZLFXUISIeqsVjEdFCPaSy8u40RJDCBf+xcy5XyUVm0LSIwm
FIDFEB9Xa+xP4BTzU4UAUFB4CM/dXvZXOJZU+GjUyCoGeMFtYDqtdt4O9GLDAuTzY97rYxVoyfop
NiKEt9nc/lwTDXuLZn2ELeW9wUW+PjlgJX3DHct3bbl292oVj1iB4d2gjCryb0kFpmnSmzuzbYjA
6/R3s1fFB+hD5c4RdDlf8vThNKUCAmxh20m2u9oZ1Macw9bUpnBqy+xJLIn9PrJmHWPfwd4JrK+A
VmRnC84hwpQoP5ibc4LgZoxQdpnRfPJAcKdJ/JCILnqYdfWDPRtpiEgJBBI0D+/IOYpAq8zhVVIb
H25/t2vPQcNGBt2yU09V83yhNEuU2urcTwBWy/rvwLZyyEF0/95Uddz+oSgUZQAJTEV5NJppeVtq
TuvgB+d8Lc2p2JOquDw8ye2k1hthoORCbkLmOU8slsYPNW96ikbrDE8WQnOHYsn1n74NgAtR0uDW
lohya3PnOKnANCpnqHGc4i/jogyHDvjOTr5xbXqpXlMPIjaQ3PLN9OKD5dmjnU8hBe7fENWJgnyk
W7usCMbM+dPaWw+zM5mBoo/3Vp/+g3LDHhDuSgpLqkhSRVpFbA0o+vwT64vljPkiWNYZGkoWKwmP
RT1+zk2j8antVTQBPCOcy6EI+mnpHqIUL4cqifugSEZz56SQC/v80uJpqFjR3aH7Qlp9/jRZTelj
VKwxLBLbeFd39XqYhireYRNeWUlovKOmJnueVOs314jWuNAjOkZRGr1BiD/u3verPaS+qhjdzhtd
dF0kZVEW26QkKanrtpYzTVDCiacb6GxFg9eoVySf8tpY/rD1RBAxx+1a+TYSygMhaz2glo//jF4U
g3mE+5ySyzVVZgLci9fCH2Jj+tiWo6Y84CaYtigl5CURLEyWt5WrVu8cFH5+z8cKe6cSQ9x0VFky
OH/Ze8nS9iqWr0UNjuNJtjsA555/KbUuFRPdMExsAJsdyTrdzzPSzN+G0sCGrxfu2zyy8i+uksX3
ZjU5r8xaqX1knGkeJchc1+bYPraFoy9+mqkeL6U5d8BvQUgLOOW3D7LtspIPSxmUCg1wIwkYOH/Y
tq4VO5qHJpzM0gnEujpELdO6E91trwlGYS0hYkLRGvmobdM+clopEJA2IaAxWKIDOU4u6sqPkuVL
CZDk9jtdgD3lcNR3IZaBwZcouPOXIhhzeyFRTcgXf7Niuw/XhtBE05T6wWjn/M5drQ5MZWO8NWdh
3qkqpqZekSp3ndX8I20nblM97o5eBc+jmwvnsZjVe29Qlr1z7sr063SVJaYXHW/6/+dPmgOwEyPR
aFgJW7x2liZ5MnLhvdV7u73XlIrmUG9ELUYUbfUOOubyLnUqWfRfgKikZlrrwdpVxtvVM/dU0a89
Ggcw9TKyC8owmwOnXLBDt+qiCWdc2mHxGSLMqnjP1uHKZiH8YRR4BdSXtgUMp1FxhIlqfKiXNn+N
Onv3CpupMRiS0npVR6X9Chna7CjQ1d3JQS/woKwSnARwUQJvDhh8y7yKCh3xPaxOwtwqPhZ25fmx
oaLD0mbq8H7GIex11MF/Nbvoc53ZiDNn87Tz/bfHLTqS1OxVl0I6lCIqLOefHw9nS58cYwzHFRfy
pLW7h6aldIWSxp66+NWhZKNKKhZJ4PX5UEigKknvIrO2Zu73LluM+6VKPtlFvceDuJhX+VI2yQDJ
FRkB0rDnIyEVXhW1U4xhE+FDqgpceZwsM97bSxsfmwyllhnVvEM05e1vmVquR9P4aS4Bz0BSLCMz
j1De2F4tdsxsa6M3hKsL6MJIip7Lot87PK/MqUy9XZPqq4pP8mZOU2v14E1GA0zXMgNH2UUBGdLw
WJD8H26fadeGgpNlMa/U0+mwnk+q6EDjOZU9AD3JOcnMOH+oqqV5mKc9LbztjpRTBySUfUGxHDOE
zZpcLWOeREy/XThqGcQKbZbBtbK7Ftds31iN7h3mvX0ISGjPJPPCN0wOjZ4UlWauCtpmm5fEr81o
p7odwjhZBjzDDM236gFOvRe3vibWkkKtKJv3nZDJt7qe7AHg2aC19eMivPou0klu2W5WaBhFhr2h
uf7WRGW6k/Rc+xbSgF0CbSTURv78ZW+DFkYkwJOG6gQiwUah/tTG9XgEK2ztfPbtIQxiQmKsiSU4
Imjjb7JeQvllwFu+Cb2+VoPFJCAapmjvwvyh/PEyuGQYi7oYdVMJd4OXe/5GFDzBR8SVrKLPmThW
rVd/iQCWr/C2U+2B/npTBllmefHnctFbzaeWnSZoahpThAyubRxEky0FKnlGdlRzoZ+mKdZ632oG
mCT1CIXdL6p8hKhGjX0GHorriq8UTqnAve2ST70VkRWlCP2/qVIKzZTXewusVdomXZDbpfs7/4b6
3TKH/kNtGnF8SMduLGmrwoHzWU0cNJ2ifhysviesSC0B2NSclfSoF61VhF5kId7hltrw1ho1rHV1
dR41X9GS6rFR1jbsysIKGr7CUzF0GAbSK4jTIIFWV/sF2+G5N0dMPW5v6m1YxLQjmCrvfsnsvDz+
vdSczNSqw7wa54NqZPVp8nx8mGotcXbGkmfR5hMTflG+J1kHSGVvPjEaIQvQ7KIOgbi2h8LTowMy
vhnQGlrUtaNEBzQ/9273H/pf56NCUbPxXpUVIuK+TRAx1FA8gXYnvGGnAA9NzDw7FHYrjcfH1Xu2
mtwbaApOKVjfiB+jcNiq3yxH4CW9LvBSEnuJviDCs07HxU6W182QVdbJrPpOhKaOwm3URnZGYypf
6+OMZv5yb3tt8m6BqDv6ioDFfUyaPtL9Em+HY+QJtNIM8vM5UFJjxkeI5E8/0KaFY+8UfQwrmohx
CJ0pTjKEIjQV9XnWf+ZjDjavx8lNjOW+zeblm2oWI70lu7o3pa3lomKFxTDm8JvCpsZJfh29invB
gmVye+X86J+eTaxHYMYuQYCPK5YI8nzHlk2vFkrdZdQ7+JypktI3LYZhfZOsdVZAKqkyX1dbo2QP
ZaK/6/va6KmY9cqXNUeW6l5dx+q7MawJ+DZKpf5QFOg0LSJ1HD9qxuHdAHT4WdXG5uh1a9cfTS2y
tROKV8xTMRrZBJtb2jdM5VIVb26/3kXuzTHEYpFWMAYAQD7A+esJMRh9NrRJ2OOHDTlpNIf1YBpK
8yZaPMXBKzLx6iBTBPdEDmuuPYxz7eVBPUMeO1auqVGpjqp/hoz/eSap3v3tv/jzt6peAN6KfvPH
v71KvrVVV/3R/5f8tf/z185/6W/P4/e2H9rvv7z6Wne/hEP5+9c+qcrt75z9E4z055McvvZfz/5w
LAEaLm+H7+3y7js5af9juPh7Jf/m/+sPf/n+41/5bam///XXb9WAEBP/Wsxj/frnj+5//+uvsoP8
ny//+T9/9vprwa/dd/nX7pfga1L8r/+++LXvX7v+r78qjvcXsl6UK4mrKeST2//6y/T9x49c7S80
fKi9cyLwiTmQfv2lRNFW/PVXjd+itEvgyEHBJSTvKJiyf/4IviNrAXItaTUmDb/+6wHf/HNP/PMj
MR9//vkXai5vMKnpu7/+elF2kBgZoFPobMmnICU9X1vlPE5lWQvkVJKsP6UkAc96Ifx5heajdXMc
9oaWfEZF5nd30uM3jjpjY7F2B7XR8DPJxogDovJQW14qP26X1PDrxNWP0p7+TWeOc6CN6f1gj59z
3Hi/0WvS7u0ZmOOLeb/2Gtt25w+oDw0mqraoSV74swlUxJPWoE++GqzSOPvg1Evt682EDL49i+H1
siwn0Sy9HuiiJnRK69kIqrga72jtJc+VTiE512b7qVFm40FVqVvVbjkDpM7H4X3rZvW7ea0/qfme
OsQP/tnZ4QVpSyIWWAeGbFZsig66myVNDHY17BC5F0fNbH9DXGb+XJkNmjMe5PXAnuvqa7WY5bu6
mT5ghKm+KmNcRZKiLIzANMr0zagW9ce0WfPF1zsvArNuD6ofe8X0XaCOfV+K/jMgNuO+UMX4FaSn
TgSwFOXb3h2qQFEXeqzIYt23pPmO7wlCOr/qgf+aeVmHi0g+qXYexQfgNBE3yWIJtMESio0/PuT/
P1ReHCpyn//Ph0ow/IM2wD9PJ3kEyb/9r7PE/Iu0LJcBElwW4GYvzhLzL0CzdJpeLuo1QI2ILf48
S3TjLxSbKCpQn+f/U55/eZYQRgOUICeUsivGzxwl2+icBADuMhJEYLgYxtpcwlXT9xlWl+Opwzc7
bA0tPiRCX3dygG26IUeR5mtSMRZxry1OuFYqp57sfDwpNfypmZonTEeRHhLF2BOn3RuK2X6Z2YDQ
nug0F+OJJ/pm9ag+RW5kBujmqDuVDxn4vTwCeClkf6RwE00Eyi+bkVx3ys1c14dTVSlQ8pCTeCrG
qcPksRf1afS8Gk94taPVrHWfJ681dhpJVz4d1VdUxNHglRJEm08HlCKSCpYDKaRuU93GO9uJjOrn
Px0HtIR/Ug1hDW/C364WnRZJSR+tVpTHNW2Sh7jQFVhnP8+UYEIp4rIO6ZhIk47zT6dNhYu2O2a6
3Ty6hGkSfS28vU7TlWmj78ZiRP7Dsy6YnKUx1LHrRP1JVyOPTkjvvKcCs4fWuzaK1HZn2Uu60tYI
b3CmJMlrsz/Vbm8+LtUc4afQ7XF7t4UOliDfBd455wMAuq3nG+7zruR09adYL9v7RjN7v6YceQ/k
x3nAJ9QJkHPwDtgg74lUXns/Fys73H9+hCGbXExNFRKNsu9Pw0D8CqWtPk7kOccXh+iVCOFyM9Oz
okRBbZGHpW10viKcVUXqrtDrUxlpVYB6IT5ic2IHSDy0P1kRIbXjqEVCjG/Gjt6K0UQQGNSunutT
oxXOw6oPzn1R2e3rxrHK+59/K4eKHveBCUNvCx3qy1GYa5HQA6eEhYN9WwQV1s6hsuo/7d7KW70c
ahMoGg2Wnn2RM1TfGXeVmVmPc1zsvdDlYjgfZXMSjaMy1JjAVaeCDU5lxNRAbMXZ3b8xbRJewztJ
nOjmJEqKdCmaOOZd1ni5s4Q+IWtqJfCBiuRwe6irL/R/h9qeRGMk+gi34uoULY57D1ufOl2if789
yLXFjebpv95neynaA8A7CFXVqU5BPIELdVCrUDSa0WPv3x5Kfubzq0oS16VuBBkpKc0mWkUrK1oi
1a1OaWe1p7iHIpWoOD8kbvGN0zDf+VJXpw8ze5meoIaxFeASsbKm8ASqU+4kSqhI9F+mONlPfyTZ
wqfNSwCF8t9Wf68ZFaeEclmeKA58HOYxO9aeOYW3Z+7iI1EbJXijfkkZk96NTGFeFEqrPtUxqFXz
U+/icmnDIP/dwB0E/luLPdvtsS6m7cdYP1quUkZkC9nntooqIsX8VI/2/DWKCdlJQpJqZ5iLGjW3
OTpIsB6kJcglg6SioV2Iss9PqpuJ14rtJfCpOswMMkwX17YcnjVbzK8w6W6epNHTc0bB5NMwlGsa
aIpbAQ0V6ytnUAQBx5w+cgN070tILzsI/ItVK5+TSZdECZTPtrTiCO0IK+mT/DTEg/el7SPrtWZX
zUmJTeegoiy50067Mv+UpMAOSMEDCbU//9Ymqn5lFzv5SdeUj4uKAnFOfehnVy1ECZhC6J7BukIo
ZhM1Zis49Ext8lMW5W3oFM14RKZ02Jm6S76v5GOAP0dERXK2tkT9HP0GVRmU7IRZovha58JYDrZi
lNQQTZd6WZfWY1BDSgzKtZj/bhjCOzWogv3GSa77Qu/q964W60/T0jhPhcFE+I0yThl1s249UpWo
wqmutAop7LF++7P7AMAK6A2JqpCO2XJPvthzOiwSdDRNuh85FuDFAEylRXt7Z2dfxE4IZ8neMDBa
MEdkZuejKLGnDi6l2BP18ejzUiPBUU1LHC6jnTy2Y9s+RdPy3UFM4v3t17uEosuR8b5hp9NlBGJ7
PrJR0zNw7T49OUKkMyqdqfHeWhfra1W3SxJMg+PgPWEb89slVbPq0NRLgwA4El/rU+0ieuRHfed9
yej+f4mFvcxBZqHnvGeMcbn9yC2I74DLU6i9kGoGn6hNMwXkEwA/A7ZC+sUSJcbWfbEEy2rs1YOv
fQ86OKrUFiLb2MLiclmRatU1PYGxNwJEylHll6lHYPdJdLKz2vwyZJl9qhe7/HD7i1xufCAungzF
iNXBJW1aVAIH3qUTQ3qaI7s69qK3Axwps9PtUS4qwip2KaD+IAoCtpOqv+ffHa1Ie0raPD01aduW
fq6iyWqPxYwo12w+OJTCHpZFEx9W6jhBheXM/dSMkXkYy36+Rw3K+9lrWj6PzOkseVbQ6j5/ngTx
SK2q7eTUFWrG4kdttE2GvWV0ZXIBsCBuTK2C63qLx2rXZV4H5EpOg1DmIzip+qilwLFuT+7eKJtP
qCXRQqeGUabFKY4Z97mvl9muoPplOPADYUSthCYvB/jmaIoo77nDYorTMhbPbqka70USt3gUCdpA
Pmr9QxfUzWJCsVfs5Le8UmkCV3olQhew5X2C7l7Jf3r67zqb6o96dpI9G9lrMwEpgboSByiQkM3p
0leJouGbKk4pEgB3xequb8zcSI+35/vaRNiIkUqtSJmyb0bJmlWLUxw6TklWTA+W1+BT4A3iSOQ+
7nxauS3OgleWKb03DZwChVZW0vkyFVPeQXLoxYnqyh9z6jx3iYlXWO98qOsoTF39H7df7RK5SXWA
kgpK5tTqYRzKGX5x/whXG9d2LsVJ6ZvsVGABF/tJFPeHhhT+WdPW6aS0dv84p8gErVZcgmgwxBs+
pfXp9qNczrJkxNJ+gIkBoMCVR/SLJ0EQU0VFLhFEhPn6m00j+yCktIkBSWLnMLg87c+H2hxO1Wr0
Ih0ZSiesDrF7yO4sFPNOc+LFT/aAFtLtV9sbT14HL1/N7Ea1iRiPInYW2lVt/J5k2RzQjEFoCaBf
eHs8GbydryK+qoztbJeGCfCh8/FSYp3eUytxMkSk3TWZauZ+4tA+w5Zx1F4pNJKDyUFxPYp693Oe
Rtoftx/g2rJiigH5c9egRbr1LhFGpjSdxjqOG7152wJ9/ejQ7gqGKDIeJ77ysXGK/JQvZvbgxU10
HFzhZX49/mz5geMYzgjqzz/qU1vOrpgrx4vzVpzmSaOOx7YLhnFo/dgGlnP7na+tX+pf4MNkoZSC
2/mkR/PYanEVixMyBlmwogjpZ8viBrle78kdXVtPECvgmmHaTE9sc0r0VYrAZO7Ep0YV4sEQ83QE
NhEd0yVR/EXk6c56ujxmKbnKLiDdPskt2oyXja3iNYkRn7JVVI9lO2p/qE65R064PPsYhZiBKrPO
q21B5M2c1n2HN9pJraLxUw25R6KEtVB3RhHM5GUH7Kf2Sr5XX40VSnBggZrcIs9iao2EmmV8oi1d
v1+rYXorNGPaOQCuhENoJcEYAbkrVV5+7JcXJ4CiuPOcK2l8WnOzeJut2fIt1szugXZk9FqfGucB
/1RxNEu9pj6WlsFYOvMbgP2F71Tl6t9eqpd6HOwKwCUgx2UZmsrc+VoVzcoBkhZMteFVzxkR3MdS
rAo3aNfgJ5EZ71S3tFrfWozme5VqxlEtFvMOS7r0Va3H8b1RZmLv7rv2KWxQwNywMP6ot54/VKFq
k5IoTXwCbmJ8B+Q7BoU9gj3eeXmZ7GxPR44kJD0JBikObMZZJmPp7F7Ep4H18I9KrzEEb8GkecVq
PdYD8JDFa8W9F0PCqou6frvOy7wXKV7ALiXSmWRfarwgOkG95fxtWQveEDkKcmhLuv69nFozAJY4
HHqRdyjJ9i4lYC879JCaX2PNVvpF4lV/vz0VV2acksMP7Dv1dGgK588wOhxZoEmUsMD16y30f+vo
elm7s/jlv7KZbxp4EnnJ0SGN/85HkdtO2OWkYI/af1T6uXuViCIsG2vm/PJ2Es5rg7G9QM2Sgbhw
X84HM+AOrdnYK+GcZiD+SPaOxBMW+s6l+8ipv2eMcW0KJSYMnUATgo2xuWrB1cHCzQdezvCgeGjZ
FCiJk+1o4l8dhc4pZH5JIN36DQ8lWgj20CqhM1Q5AlcpsWA075VrrhzAgLtJf8GAsT+2cjU0OcTa
Nowytlb6Jl7cAiyR3Pu4CqO72UyPQG2SnVeTX3+7Ol4OutkHMerhAyRzJUwhab7q66l/bPrFO41d
Zf7DAbB417nueIrqaE/l6sqkSr91Im0oWNDkNyWwrFSo5ySxEnqxME/qyKm/jvV6ur3HroQFLEZJ
YEVSi+0uf/7i5E8kFN1CejfUCjsP5naNA6vydB/X4D2gxpUX4h6jggutE3GBbTY0Rq2WT6L1Qlh3
7v8m7bx65DbCNf2HDgHmcEt2kxOk0UiW5HBDKFjMORTJX79PzS6wanZjiPG5sAHLsKurWOELb/ji
im577NFcPQipXkCAuy9GWAmbgGIbqeG+paOPjdpv6HCFdg9DBjhdWp21OEfZJVvUH4Ym6nDL1eyn
nbvlFixw3X7A6tOwDleLyLGL+YSnavI8TIaS+EgQg08F0KgEw7y179Pack+YA4kDeaQXw/P9r7ZJ
FJG1fcnkdjGMSlITO3GGC3VRtk9mKYY42jSjdzPfrUDT3eXKlCJz5qjrp6zczNn31DT7UShN8Ukv
rPg5XR0980fcIrF84pO3vo1GVx2sIpmS5zdvGhk6y2oU5X56GZebpiu8yVa0CRvDudbOXutlqL8q
5dnpgYD+r4batx1VAXyyH6Uv45AtH3gmhntdX8T7btnig29w4yj8Pqt9E2OdRRw7DV6DKeZUn5He
UO8ceifvunQS/2VWvK/wNcAroLF7uYBTUyS5R3c4nNS+n05Gm6dTUGD+9yl2K/v8+hLeOHdSyYIv
xfUsJTEvB8Oz1poxskYd3xq3QEnd7ewJVCX+yyhw7QEwoSOwl9EuGX7Ne/YElfvJ9+pB8du0PhI5
uhWXMJn/P8xu6xWutalL2WHtNnfdV6wuaXvHivlOa9Vf+Zho34zYmqgJZFagThgK+rYNrPU/TJUY
ENq4vJf3cYlwSi02Vfw1lb5SfBU1DR9VdCv4D6Ogpw1UH3V5zFkvP9u2eYWWFS07X8NWk39KWdUq
OYh+bm4OYgNpvf0iY3E5irvmmMlUNYaPqvcrXboEFW/84V+fys2TRaItOyAkansOz0QRh3yT7Z51
k/mUpkr5FTUnKxra+KjkdjTU7r1uevwVAFzjfVqM1SN69l40mmIL8qWtTm+fFTgF+Xi+kO13Q+n2
nP5f29pZTVBEGfPhYVnr7OSJ0fkPR5juBHEAyAjStF2DZKDpRm2TI9xAliKCa/ozUYd+cIRvBFjI
B+DmCtuKftWeHhLXA3IZc85nErP10K1Z9lCCVruDr2/4me72j3Odtn++voo3B6X1CawJ7hOQ3csN
OCNXUM8FVhr5LNqz7IBhc22Kx2Yctw+UjUdaDUZ2cNXfCMMhLWALx7FCcW4f87e958zuyq5v88J+
qoQwQt1V2rNVTs57JzWOLI5vnDLpeU0oR3VfYtB3kyysrVVHzjKyafVpysbmZDXiyPLmxlJSB8f/
EPQg4IK9VjcmY+qqzowCyWA+i0R1TzU5xUlr4dv0xdh96bzp6IG+VTugX0PlGQlNSdTb7c0cel4/
s9IhAUNe0ZrUh496ktVNaE+1+/dUckearVE/JwOWY20mO2oCBYjHukj0ezD3R9yUG1cAYDKYkKAy
iZ33F6d0wFhxPkDTu4kzVAumPlDVuAtR6/0v3xWVRNDkoP5gfu6eVhOQZl9g9RC2YKA/zog5+2Yy
uwch7a3dY6GDSlArKT57doatNEIdKEpDX2CPTmpenbJpeLMdLDPgmQGAiuQVEMrdd0ymbcjjnFFa
cPNh7kzfNnRzo9dP+62pwM83SWno6tPxujwIBUZWbVkBjc+GfEOcE2HTHt+Ltz+dvGcAx0CiyBxa
HpTfkhrX2/SsLPG9MLweA1IdrwDhptPBZ7m1z0CjQKSTRjD0rS9HQTK27O10QPp/WN07oSTaQ6yk
1UfIuf3p9WW7NRQ5IOAg2b3jiF8OtSEag2gQAvK9U9snO7Gzs0IWEtapah58oVtDwZmQ7oAAPtgI
l0MVqTY724IMP4iF9rSVY3XXak51grp5GMzJF3KX9NBGIpqj6wlRcF8o1rQczgYwj1DrrfusUCAZ
NcqZIvVfjjLid504X2oP4fGuVrkzBv0fMXbf376ypDJo24JvkB3ny+nGIouLgl4gt9dU40PnUtUr
zPrcd544+IgyNL2aLdExpQvJZX5ht/22K63FHYtKxVZyaHXlMWks/dQmeho0saa9tzIdJrOouzP8
lvmj2w1HCiS3jh7vKzYEpN9SHOtypok3FvDUUCUvMc/1HYwPgpm78iCGuG6tSFER7l75rJoQzncB
eoPx8prNHa4A+FNA58ri2oeD5PxU0JB5tDYNQw4kXs59kzdfJmHOYVZPw7OZb/rbzVCBrFAKkBG0
tNyWK/Lbgm+dpi9ovtnh6KrVo2ln5QPihn++voGuuHOgMhAQQm8Mr1DKDfvGoGgXtM/BtYem3Uzr
eesmrYMHWQG/VOdpCaGJrj9joyCa6lDRW6gmIHi4elvr+I6Rlj0s1kxbTqNoqiWaR9Wbo9ka6l+I
eRRYSS0Or2oft/OjOpUdFEt4jPMfS49EkTPQtjvPmmhwf7K0ucagXi0Orjl5Wf6+bWHW0BKQT7xk
egIFulzFZPVE63bzHCEP17wfyBaCunYzk926qXftTFih5rry7+vLur+GXkalSITFNngXWnWXo7ZW
UlS6BhnC7rvhnBclzJlxVv26H4bz60PJ/9VugtxCUoBI+i/zaFwOBeMitlzeOrAgFR4/pp4+b5vp
BMjzKM9pK9VQ0Qv7Nm5ucUBb2C8tVVFiJocQlOuWV1H++982qJcqqaXX2ww+wFx/UZf9uakYh1V9
0t0VtpvcLduwfHt9tvuFfRmTyrPkezLwXogjdda612c+p1n2+mlLFtR40sYNgNetB8/wPsqmAoc8
paTfI46BzNPuKrDcXEmM2u6imGcU6V7pidaonH8Qj75i197Bcu4vWDkepXy2qpTjpqB/uZw60pTV
PE9dtNTGgJqzvt3PSd4t/pQVy1lLRe7TQrfvF97tR1rsOMO9vrb7K/blB1BkQT6WHiHFpMsf0GGy
7cZ22UXrODjwfHng/Epdquzgkr3eN7weNCag/UrY3F4W351Q4eHmbSPPzZI6aGt9/rHYs6QcNHV2
72qTcarAkUavT+966zAsdXfJhuLZ3rNs8NYme6QlExVz+Q++TXnQt91niI5HHKUb60i5CMIVJTKp
CLf7kEbrCqXT1iaCXGndV53d+GuirHdvno4FIFo6j5CSQQG4/FpbIlS7nfsmQlBF/CmMWLkn9q5P
aq0URznJ9YyglaFRynygUYBu242lFbiAr3kdpQo2LqYzaD5gyPL0+oyuDxyYPWmVQHRNhX3ftFOb
Vc0oIlRRl0wQz7URYWHbiISpJcGgxEe6q7cmReZDxY+8j1h+t92XvG+LmkwvUprZCwANJWFZHNqs
35gUiauUTDM4WdzSV0uXb1VqNdFkFyjMbEaQF+bdMFa5LxBsO1jCG3PiI0M0xp1WRsC78BfiNFoS
lt5E/aJuH42xWUPhqW+F1coEy5BoVyJBNsTebdeMkV7TOq2JcMM13wl4s1+NRj0S1r8+r4xCRUBK
pxOcqLuXu1xrVJBGE6rBpsYhDCjK9CiJR0tlHEoz8BF+f0PlhGgyAkAjE0KMQC7rby9ZrlpdUShq
E80Irvgq+D/69NOR8Netj8PuBsCiA2Sx96GIQiHbKpcSmoYQWqC32wjhQDlqvN3acFi4ALYlTPYA
KV3OxVsg8NatV0ei6Ny/0nXQztPq2efCm4ugd7r4IMC6NasXXhqvBvX5PRa1nLSq6PStjiYM0ELX
UdKgwsfrzW8TJpdUD4hVpe3sSxj72xdaphZDGlHWUQO26FwPJbh9u3EORrmx5WgIQZgAO8Bj7O22
nIEqf69hEBelYkbk2qyr88ayATgd36y4xZ4jcZSCW6AfqSbs7tS2HLNKyXklqNCOvpu7gJSNP+nV
fu/T8ldVzo/pVP/RrN5jm/UHbeEb30w+HSB2GVwSMi/3iOjjUlBcaCJvStYg1+YWxGl9NMVbq0kl
DDYyyTH6SbsLVudaHGKzYZRmABA8csFiuPAxc/uja+86dKL4j8UT+dKLy8JuJFzsbQUyRBMBQ0/D
uJss3x2MKYrLIX8ytkQPGvAdd8A+k09daR65DN5aTnr6dDsgaULRlv/+t80JpddpuylrIqfx1qBX
dCukGfpWOV65YSigSYlcelRXcFwCjUq1ZlhK6WgNz/mmAPLO8FkjkymMyq8LdT44DteBmrSjRrgR
UyGu+X1FvdCqWkH1s47KYe0eyQ/J/pLGfN9rCKX7SGHqPgCD7si77apLJmeKADYxN9uG5Gm3Pa0l
GWolTrnCFuzi4ylTviSo6T64vW7+QLo+86cpNZ7HrO4fdCLFrxMonzcHqRR0XuAgBIv0H+U1+9s3
zcxKaJPqVZE2espDvuTle1Ol5j1YI/zRXJ/fgwh4K8aAiYPRk68Dam1c37s7AcL72Avk4qIe5Ngd
vjIe1pHJeBA53tiuFjG+JCfB1ec92k2N29q1Kr2KVHzRPm5pixYOlYXz69HcPi+Vc+Ejoi4jNZ0B
BlyOgotcPdWlqKK4GxHY2Fr9A3xV9MuGMT1h+ib8vEsVv+mm5PT6yDfuHamaJqHXBnnxHis6VpOe
G31XRVWLTK5KouQXBkrtm64eaRZeYf1eZknixOmHb0IwdDlL/hTwkGirSLHtH1pbv7OU8f2Yeae8
7J/1cb6zReURUbj33dqdCjS4OiO569vmz9fnfOObUpYmZqYQSUFwX/7W6y6pRx6taJp6bkCEQfyx
KLaDnXNjZeEAk+3LTAr48+6eLSxkpBGYLSNF2P0dLhHDXS3mPxXU1A++4Y0ohgUl65A4Z4rgu3Ud
11KpixoQ81JrmT84k3sCxeKvGeLg9Ztb4nxFSaRjsxJgEMfsgnQjXrRpbB0ELvsW1fau7v82Z7Ed
OBPfuE5lEgVxhUdX2iFc7pXKSURmaEURWV6x/JMu+nDGGLn3myX3Hspu1h7yOdGOuKBXjqJycswM
QTP0EAgMdzdZunl5ncLbiICkNgKXkqKMKhg7d05pI/mTJ+IcV6v+cdMqDVnYjZYzVs2hGEx6tZZb
Bkm7GZjldc5BFHLVe+OX8ZrR85WZt2x1XC7IqqD9C9K1iBqjmf1ciR2/SGusAkzvnWvmT3GcZaGu
Jh+ctHqX1+Kp6lzdz63l55sPD5gP6oQEmATOe8xV3tcm9iPw0xR71B6mweuQvJ/mgwvxxhGVeaZN
a489wHN6OVtKjctk1UoemZ0YQETb/UM8Wj9en8qNEwqhUX5qKZQIWu1ykKEu3dZc7TyKQdudljTd
Am+AIzV508FIN04oLR02Ml1KDs8edG0swG+3fM0je9mKIMm44gYn4esR/G9/bklxlA9e1ebZLtCl
8HSV3l2w1K7mJgpUE2G9uRtK95axoONUJUr2BwYPVtR6S3lSlqw/DaXr+cu6po/92uTBZmfVwc69
9SlRzZF8Ykv2tHYnWQZLixZXeaSpc3/emkoJFMCVbxSSkPOVUvagX2m8g9W5/JaukyZl2qg5zNsm
CacKL0UPRM0JISj14Gq6ntBLAZfKgbTj5kxeDqWuqSmcuKoiOFjKvRkv3wdhqvcHe1OmT5dpNqM4
sOx5mGlu7ydUd7HhTXVaRW2Nwkcg1jbrPprEcusZnlk8BLVAc+pcpIub+GJuh87nSdU/SEQ9GNlY
bN8p/5ZzMIAc16kJ0RA7pebSf1SHYli4PJr2u9U4yc8CQW1YuEoVj4+bPUzrySNctYMKuP1PxFqz
z6LqF1R/q/U8q3r/ochFj+u7Zgx47pR9XUXCWbcEfhQq6XcKN+BXdRxEEw3W2qOXZWOtGWvGP50B
4ARFAqM6t3anfstQ8v1XWU11PTmjQGPM7T31e9opq3Yeyym+MxVr685621SbPxcO6E0dsVHfxFg6
O7hwbsTRrDepF1eBhOLuC62r2uX5qBswxPN2+3PuPfvvLrew8NawAWurVHuvVaYbAlHUH5wa3yHN
Ld7akCWS5TdQNwS6R21ln0OQgpY66tk8OfaWhIs+SxMPBMdH0zlKV25tYrmxaGgxIEYFl5t4EjjK
DR6qB3qHkFqz4oxGovH2ZM+jUE/fHHEDSGB77xWvNay68/oySovYuLMqMT+VUOsOzv6tuRBPQquV
ikw06S/nYiYFS7oJSFxt8xl3qySK40o56DhcPxYIx/w2yG7BUn3N0mJlkCLLaXPmbhG1mZ0G9M6P
SE43hyKRlCLBpOj7x69Otqlx+rmM5kQdIIhhnhoDWPWnZR0PZnX9MDEr0DovNV2aFLtrcwOtsyJW
xwfCUvJhaEcdPm1TqUGJx2Tql/VyRHq5DuwYkTedgo5MqfbhYx73mdfnjGh1g/HeoeofWKtwTj22
7YEUZwnn3Hh7rYpBqb9K3hNwl31YVxQ5tUwvLSN7zsTD3BgZ/dis5RFejxo2NzYjBBM2PPmcdBre
lcXcRcxbXXtFtGaVeF9Wuv2t6Bzl7VVYutCyCSbdryCN7R4hZ6jAB/YGw1i6eNKHZvh7rJPq4BW6
8bE4UUQR5BZQJ/dwpKGqiP+hkkR5UyZB2nbaPYKK2hJAq9beizmzT3PvuAeQvZujYmAuYSIA+/ex
P6zIyV67tYgS2GlhZ2K+qI1L/mTHhRo2iZl/tTfPil5/cG99N+ZIA0gaxkMxvLxE0CLWZWGqiMZW
m+8yb4z9zsneKlDGDa/RhqJoCiyER313i7CUpjY0YxGJrUveLW1cVn5jzc3BjSiP7S54uBhGTva3
gsw6pra5IL4XWaOb39vEuY6/jNUPdGWKEA9COypzPMyDtUrdB2OMj9ySb3xBRPxpAwPMI//dY78G
LMXitIvzaKvN8WlG5CtYzAQnyxnr2Hkw+3ulqpKvr3/BGykSXURqp1SEUBMjoL+cdTasVd52HVoW
1px1Zx4a7ylreydM48H4JVy3/zH3qvNIWDWjcZwvd6mi6JENy/G9WhXxwY66cY3TBAQcg1kg0eke
+V9xd+qL0uYR1HYRwLksz/WqqacuNdKDc3pj86JJKJVN2LxAdHe3QeXGq14uJGVEFaOfo6l+rvPp
KEa6NSFH1qdMAlIJILxcXzNTezWGeRnFRQqje9vasFZzF98N8VZRIM4JrSVOitQDlvWTy6GcRo21
zmKotPP+SWy3flCz9IjwdWuXAoyAUMwbCFZrdxinJYX04up5ZLhxBmy8W85tvSbvzHRVgjSx7Xsg
n0eZ2a1PJf2RCIqYF82gy5nlcdVM+HrniAvEwtdcXXxa5qb78vpZuPGu0w7kkX0pknr7pAtps9jU
KxJOx8rEhwJHpOc6j9E3mWqctcfYsA5unFvTwloeCQziPeqYux2Yr107zklP4URr3MhSzCFUVvVI
mfBWlE4mibgZSwcad199KBW1ms1iziOvnMWDmorlXlQa3jftVDwnCZRtApnyHkR59m0YNitM0mr7
f2reF2LevwtB3zgHLC0aayhkUQbZC60NOa687pZwz7ib+dVTMDToVIQr+ng+olPcWFYOm0XDhklL
D8PL3TKJSSxutWZR3aj1Ny8z2Z2DV59e3y23RiEao3lmwHnHvutylFwXYLjXArEYRfunqwBmGrjJ
vP06BK0jhZvZ+8jUyR/x25tEZZk6R51m0VIkSkBZbw5qzV79Skdf/vX53PpAoMFBoksU/hWfptpE
jVOAk0ZaqvzdJUt8yoT+rGChGfyHgdj2DCH9Nq4q2p7RzquDME3j2EnQrIN6xhkg9bX4zbwQbkSo
Oy+lN/rhV3osmIHpCCvoaOCYHfU/DKVDU0nc8+sTuhE4ID5FuRUDOynELq/M3z9Sb82VDuQvog+I
bATsiTgLHVyMhjPfdDmL1XbWIAYAs/mihORBMq5YBxyiq8uL3IfKh+zsSE7sPjeVENIxGThfiGg2
H7I5H4IZ8K5PpOicMC2PDyr1V9tfjgfYXpZWJQdrdyVjz9wjeVXn0ew4OH6oYvJdc0wO9v+NUegH
MBQ4J1ll3u1/00ZVl4Q7izRP/OiUaT6pWh/7r3+/F4bfReRHmErNj7yAOiPoI9lp+u0DqktPCTnr
skihltDSAxjAhCjI3ZXpYHxyM694sgVWsrrZK5GTa1PmV71evXd0ZAaTAVv4wNNm7I+GZPDLDtXX
3hDLeQFMiN2Vopz6LLWCtJs2JXCMbn1WcO38+vokro6vnANGI7RoyNfoS13OoUJZstdHVsrEZWE4
dV2NCH7j2mXmLwS0p9dH06+ab3jFEzKx6cmnZLx2OZyZmUWeKAJlFl1H4yFZu/zsxpRIH1RqJ/HD
4EjQbdkvUAvipfvZb2vy5DWiQblGGvu6seY+QNquf6a2oUTNqi+VPyRW8z6rnfkpLczkPE1x9r7Z
hAOqdar9GfHAoDY2834cczeqZ7W/q4Rp3Hex8g1U9RGf/nrvMUWkHaBTQr3ilr+cYqaptQYyAjGn
prSe1mLI/cJss4Nz9MI6utx8KK0Rd0i/BdZzX+6xsb7RynxKo1jPPH/a9FBt9U9pNwJ8974Ok/5o
OvEzSnylb1ZmSFZ875kYKcd1H6T1+rzU8+d4prMhVKH6vejDrpwMf0WupzGWg9LH9ZrIipTkphBg
AjzcnRTY355i0mwMzXpeZ79uzAqf0GlSDvbX9W3GODIBAEACu3MfsiQFkhkIGLgY9W7GHzhM1t8b
yv4Vvfqy+rRRxT0Y8NbEJK2D5iZoMP66/NjF4Cz9xNMQxt6s3Hs5eZexpOVbAz5wcxLtILl1snu8
21KWl8FKpNkBxaEX99grZSeptPdf5gJWhABdVgP2nHDbaMatrZhLPq7p+0TthN9WRXaQPl1fOARZ
4Ill2kjEvScmpq7ezIWAGTJ2bXeyu9Sf3ebfGoDKwXRu7AUZzQHQQ+SMcuUu4xiNZGzSwbXDOknW
R9GVpOCGQ+4xW+JLt9pH5/72eLw1En8IAnz3smWmNVYdUVZYwe75R0wIbWLct/ojwptn0WjWwc19
Y+tJIh6AVN5tOOi7M7UV9aih62WHrj7qj3Fq5WdqRkv4+o1983MRCoEThbyGdPjlBoe87yFfJmdl
gB5KwaTcDca6oBFkHxHqby0gbxEXp0S6AVe6HMpYXaQHjQ2KC9Xfh23rjA/zQr9je2f1eXuwDa9X
T8oHIgNEZ51LdC9uNWZW0xhxZoS9vtp+2vd8KKEYByHe9erJNhwtVYqhPHYvz+FvEUKD+eDCMHro
dt73zS60AJNxL+yhnBzU8W7NBwCESXRMUghK/nLxRox0uRHwces9pQQob02nKinjN19EzAfwKz1p
PhPP2+Uoq5GoIkkMnTZ0nvtZMWlflEGbPr91zwEDoj0Dao1iKDzQy1E8JCjTJhZ40q3IH6JFk4V5
a6l/DLoVHwx1Y9l4OyXJFvwB9re7PbeZiCE37qITd3f3w2xaj1PlHAkB3hyEjwPIH1cj+hqX81m6
WEWimEHssl6p9jvuQyaUoy7TdUlORh3saEIPCavYV1XruUTjtao07DTr/nOfjiVCKzi3ph8x4prz
Zy0Ww+AXaosdsxPXreq3cKuT+2YbNoSmNmQ/z5ttYXL3+ue8nj5R0As8EECn5B9cTl9NqlFkcCtC
M7GLf0tAl/T/1e6gU3x9e1A2V6lkS/orbf9dZOlVazWUVq2yyPTXXHdFZj4p381p1wZWVfYHJ/vm
cNA56UyjbQUscDepHI9ocCtqyIHZ7uvW1MPMRpspmaVLFbZvB/fw1SJKDg4BgGy9S7ERedP8dpPM
cWb2Zm1aoTnbOBxhuHZWN+ySX/9UV7NiFGCivMqkZrANd7cIbp0I0E1Ycw5r9tOcRyfoh9VEPmD8
oShWdZB73poTRQpSAduQZZfd4VvaLB+6XrXCpTXLABX69px4Rnlw09+aE7gzgk6g0xQo5K/4beU6
mIpZq5hm6KV2Ei0eXQBz3sT90DrARs30SIbzSnz+hXiLSSpn8UVUYrcTs4m2zYReaph3MZ3EdpvH
GP+QoeyxtzWBA5hm26aUpnX03Yet1C2/6xPxFTMOKz8hPde0gTHr+hS4qRi1c9loisHD0TUjvqIj
oOxStOtRk0te3Rf5BK0DEhew7FSDac7vNvSUE0nlWmeGfVIuf9aALs5rrdgno4XKhm6S+24BNnCQ
Ql/fWS+jojJMBUSSSXcPyrS4m+ok5CfJlpZPzTp7jx5iH49u6eKA1mEf4Rd2I05W0io1a2C7IYXA
5sls8vj7bNjT3esH4MaWpLABHg3itBRz3h2zBJ0HvOAh6nt1aj6tqAj5arkOb31GmTWCoYicUFeV
NimXW5Jy2Yi9zIg6xmiu70zR2lSxHP3txwuIBe+BJpW4ryz0ekPPEP8ozHDFhCOwZhSwJ5Md9vqK
3do3qCgAUiS1hxy1WzG9VgvHEK4RYuzQxEHllstJ8yBK+T1e0nekROY9Fb03t35l6RuCGZ0LaUe4
J5gvhbNqpUH8ptBI9AEjQNgdvf5gCW9MztXpYXPDcxty8V5+KFGbk9pNqh6aUtnb0xjnjNiahi82
77mfcSniK2iPX19fU3nN7s4i6gfsEFBJRNR74T97LU30NlcCBm1J/Gldys+5WJyz1q4uJa14wjwz
Vj/G7vrr9YHlx7oeWDZLYH9IVc7L+Xaag245dw9R8TScx7mangq06e/XydYOTtpLgWI/FtoAMoPh
zkG94nKsop+ydppWLawzFZ51n7ZlgALbwKyXVilOMSW3HynOuycQ2+6ZJvV0tnMnNwMMlsczknL9
A0+GE+QjRZ8hN7XH3uj6hzJJ8X5xRuR+Fbpm3tRkjx2nxE9XvcKyXmuHg8r0jUuDxisoXS4OOvh7
2pmHQpfK99FCz+rtO2Up8iCmcXJw0G6OgoyIzgiSTLJbr6EyVaoooxYqdv+hH2LneYxz7WDnyf/J
7qPwRMrrnxF4C3YBQDNQ0FzUSQszZePWzebvXlvpSI7N9+tArv76drs5JWJCh64g1YA9OLzOjHSK
h1YLR4xQfHU0nPtiw6Dq9VFebOL2k6LEzovMXUg9fzepGm+gvlxaNVRrq7YCGNL93xiLURakGuJ+
V4oq/dqkep4Fi4GWG/XERQxhOVOo9JN8UqFGutrwqzOWuPV7ZD//NZxh+ybifi78BZ9M8wwlos8C
pTetMujBWWcRYn48XiWWuC2C2579zapazzuZxoquGX+DfNsYGmbbrRFjAJzlZv1PJWL3p0dn71+N
HPjzbLriyzIqGC5bq2H+jXVDsfiwvK0/zWSAQgANZtR8FdYe6FbdBcJWmom6BBVSt5/cYlbdAEsT
2iPwO5s/ykwUfyd9tySBYVb6HMxqs/WB1rpLLUkz5ejzw1fr/D9u4zipO9S4r8Zlbvt2AkjYVxu3
/n7waa62G1hSLliKTjy2sKsv7wDPLdsN8JMakpo5Z30pWx+34haDqOVIxemaEUEmSa0U1L5UG8Z+
43Is1Zr6Yti6LUxJhrqAvG+7J22veXurKuvvlz6fFdQC03w6lVNif8V8pP2uN6J6nLI6noK1FFRJ
zaJufrx5FaTIEw0YpI7YqLv9uSxdmzdQl8BrdnrgQYo80UDUfL3tjgrw1xc8b7U0ApF+3/KWv1wE
7r7E6610C/tYE2fUcs1QUV0BZnA+WvDrt5OhZALPSyYBybsweFJHZXQba0V6Mybv1Lq4/ahtJn68
ppkoz3NhYcOTrAY6Vq8v5/WtQmVCpW9NQ5Ja3B7PYI1Wmcbmsoar8LaHool/eZZQDyIDds313uXR
kjGrpGYAoLhcynbDunnRvCGMG1F4d503rsq5MrWtOBvxuvxjWh34YbVJjMa3R8/+OmdurrIOwgZ9
2w1xfEqbpdROs1Xluo/wrWL62Wh0ma9pQkvPi9da+pnHfzHPqbV0nxdva9JAxNmSg1FGl+EO60Bq
Vl3lLV2YlAN8dAsd4nNdxqtxt4m0LYJloNzqc+GjiIJnQJ4EWUzh66mtKoxQ1q108qCy9OSvbp1d
JWjdOXVPXt2674ChJeadnXSgSZ2+8fy2EPpndZq6xJ9FpRCFxHkyn2e7r4pznFTZRxsUcUXHJXHH
4EXY/RRPaiIn3QsMwkkjZJ9Ti8uToa02RsixXv2VrWP8B1j98uPsJvbPLp6UP0Cl4ejeKa32h9Np
2p+TMbmKv/RuOWHn1JBjd0Nj2QCDdfHeLDUdxLC1eB/qqW9i3yuc3ArWtXGWcMCDGTFjR9madxVK
QfRVtwYyy5wpU0LXzSUh61rXy57IvyqMmmdtfKZ2PcD52FL1Sze7ZRYUrTEXyF5sVeVvmVXFfmYg
tRF1dptWsLj0OD/RD9Q+maLPjLMo9aG9q9J++mpYqfGNZuiIQIdEfWe9PT/ZipKWvptwar7EWTs8
Zummb+fO9EQqiWGNEY1NW9eBqxb2KXeXyvVNKzF/eX1sWwjgWCvYMjNNDFzCVu3DLLhi/SIT6le8
WMw+JAZJvDNbpf9YNsrcoKmvYZ+kbfpIXcROvdF31ly5Gzo6kD6ijkrMLb+tfxdD0bForsI5TSdl
xU2rHcjHZq/lDGcZ7SQvNqYfbmyZ35XJHhHHqJzsYeO//j4n3cqX6V2CNrEVwzsqJJsRtsNsfJ5n
r5yIwdR05NQnwgtsfdFtjLam9FdtNOY73RLZM71DlByU0s2eS8LRT27SlcSFnlPPp7Fzqdqrudb+
6DeBj9HklIKpKQMm8lx2AmnxyZgfmrSwvhfAAmhuUfxjZpW3meckT9ZfbV9Yf+hith2k1XWNLtRo
r+IkHCL9ANNUqo5Y4KRcUo07bXfgbIYqiMdEfZ5tBZ66Tcuet0MkGNhDab+vXHcB+ZJn7S+9seJ/
UPvp/q5dGIb+QFb0caDgbQS6RyoJoF/r3w/2B2dO3nVZG38Wbaf8ImEaiqCbp6EOEF51/hUQB/7O
80nXot4rzTXUZ6OqHkvbZLFFlvc/YCdZNUZ1qZuG+pQWmd+7c/5Ug7DNA8dc3W9t183/ZlRYPrI4
MXQB9tASqGif/tt46eQEkMyV2he4Z35De376vK5CbaMGwWT+1PHm8WRUmtEEE0rOsb+1Rf6Z8mFW
Bir9Lc2vIdZ/HzxqHWcst3XrNK0xG6Qorfgv/rMMXNckbL9IRJ4GmdU5Z4B/NiG5pTifRmVFNc7K
C9c3tGF8Lo0WgS6cNR125ZBK8fbM4xMMtZO2vgEc9dETetzdx8iRzyEnyvtgJ6aLS9iy0hs3taZP
/MHWaSpmiN85PqUx8ZlQaOt9vqDIiZ8049Ft7PWTUeVqIHIDYq5QV/Oh2zyNPaulrngYdNHCbCUF
GgOEVZPKZ4ICszjHHh4Vy84+xva41KeiLi0MVWbV/CNO4+qjnXaDzSdsNLy87FG7syj6PzeeDfPH
oVFCeIV0TXceTLwGFG+sAcBN2bsNEdTPnalrW2g7rdU91NjNdSB1FHghveAqDbK5SN9J+xb2hins
JWw4bXO4Lf+HvTNZjtvK1vWrODw+4EG/gYhTNQCQmexFiqRIaYKgSAp9v9G+0X2FOz0vdj/Qkk0m
XebVoAYV4UFFSaaSSAC7WftffyOrcjf0aV0CZpVOeZjV7QBtJCngfE5Vd5eD4nd+TFdx54SRyYJb
l/i5F91onTp9iyQ71xvtXIXlZPtjkfZnWtPh6VUQfLgjypJVtCRRLzkmEzmSBI3Eo7az7IE1s0Ep
ct1maf4Q68oY7azEmaKtHNIy2eWYV3EOoq41dok1utSodczSlEZJ/YULTMCWMeUJ8lNXuyIBI6Mj
3SpUAi2VWAlzVZkzHz92/XYpyAvdtf0g1EMCXvXYs3iLGS8mQWMzucVkeUYfOpWHtlHeFU6iYlWQ
qohjSmEud0RUk3K2FFK/dPQsPzJ6Gv5eMjbV5BkGCvxNKqKkOwxZjNVAj3qh4KhWiasIB3Dbc9mz
zlomnTgWolZUPMLNPPf0tMyf8qRvMerCJegzHe/2pMK/NYRrpbXAmLWgDp+Xer4I3UUZiIMpC9bw
NrQmT6Qp0ulUMcvG7/CkPsqn0PIqTgO7vhGqv0TyFNlRdzHw9tmLqOVSTyfwq9tadT3wCHB8IPcr
WjMqaQr3F2YyRakH2yv63FlK0ftWO0CApyWVHqu9VT9WQGwc4KzeSr3UVKmwqYOVOsjTkio4nOdG
86LarpJgnoVy2hfYewKqWPFnw5T22TI3Y7JjoTSmoFZ09rNYSxVPuCkhiX1hNqyXTTpdWH3afS6q
MK98oxLJzFpqZYilRq0OgwWeRuZV42gNARMmdzdRMcj7hfbDDkvp2Tke4yQ7bFq2jiAVFKn3mZXZ
yybJxkg7iksl/iLUwayDehy03qcxlRxWdtpv5JRU2y6p0V6ZRtZofjnXxSnPMuUcllRd5SeLEtW+
jlfd+ZIjN/1qzhMAa59J+7puLeMpdm0UrnaXj+omlw6e8CU323upxnbtqU7L8iAru/uQtW3zJBs2
uh1mgjC2jC6cOdyx7HZP0dg77EoquGwZqvOtZkzF07BoOtVB087mdTYo44NsH+N8q6XF8kgQs/N5
ypeSiq4G/Z1CCTtDh0bgeMog7CbgvVm0PwmGvGx6Rz7IPh9uKzytc69Bs/spmcTwyPmE8q62tXr0
Zr2jvDNxCcyv1vLkMu5nJd4NeYwFpEv61eDB6EeP0VqyH31MMKbYX6YFjY3qJsN12+ritnYseZc5
SdefI/EvH1D+ZrbvdJpovSJU2nMxdck3S5b6nW6YdetHZhh+Y2Fja+50E9iFFNUi8vg95cfeLLWb
TC3E1dDMKkSYQsGRnc5/3gRTQgkWMBtz94gqyp42WaVNR/bCcIJFu46eDJkAbiMxilEnkuKS9Kws
96a4jlFPYpJ1qVa5EQWjIsvPdZhZTxl6PIrodHBvFEuPDVT8VvHUha7yoWzn8iwdtWmTDFo2b0qt
LdbwgqS/L4qqeZgbiSSrCMN6uR5RpDEkkim+qkaXol1EmSYILEQo6A0hhoLcQzYjCC6r7IYHlg3H
A84on+JKSXIEDZVSny9NqynBoAJQBoL1vvbArdiQ0iyxxK7WNHBLfBUiK8gjqSccVLoi/aCO9lzd
dAmLht+1hrkE2aRCdWQlkJcYibe1X7pill7BUD0v21a9RJJukyyhjixvVF7l7NUgoYWnxWSkek6f
urOXuRj/eTThrOhQd4l1I+5tahOPhm7dbzLpRJ8IjHUfK3pMsObEFC+ehPt2lTU2KTjSVpUvBQkk
C5V0Hn8cdXZRL0lAoqbWDBdPj2HJeFMVVZWnhLxOpmMZlceW1KaYnIjBOC8wyNV3nd0n3yZZ9pys
9SwM3HQqBBKvaT17pIYmfVIi6t5v8dRUjkfypxJMGZz4OhX5YLL+zcr0iQTfeTh0nUXOm4JTIHGI
qt3QkCZjlG3G1RULBNPu660dLkl52MDnP9VbKecgM1Lg4iV3s22Y6FWHkZxhfVtTlilFx9Kxjqq+
mh4hWor6uDCNqPU6RYRAM3pU+BkygzvDqJhJmRRsJFXbT90Hncze4jBq+9z129FKskCblulTacj+
PoSCGPlZP8Sdr4+yvk/cpI18GIrioUwXYk/7slxsz8l5f35CjLXlmYpsb6VKcwyqVOHc51WP3R5a
UvCmorCiU2zXG2WjSltLN0ZXxwS7sTMb3gQtPApyO1WjQFmigcezJKs/X5QtxW7QCxQLuhjShFwS
rDx2tsixoxjtHtQ1SitjPMc3ohwvhk7YN4rAOsbXRsmqraqJOByk0XeeGjqgVnjHYliHPmSGLwoO
5lvR0KiHTZcb+uecsJD+XOm62vGxKSrP4jlqqiM3m+PzgjrB9vqsNEuPc6j8jO2OvGg1Isi9aams
1HcVilGfmY1cbbH0PvRLjhkVBQuNZM9p5pSqPc2zKxyXcsPrh9IlFLPru9GzMVou6UG43biTvG5n
l7gkXfhOFA/xiV4a7nxCZUSSgqg15yhvahU2Womnqp+nor3Ktaz/VmasiMGYzc3HkQ7RZdFn1Pxp
xPHwJA27nLUDVQERXXUl41OlVtrJc+a2HsiHLDJcsZOJGTfFY9V6uO+Y90jBuzjIbKu+mCYyRg4V
yoBdltFB3FSDGn6ZM5500FLaZb4jG/Wy7huKRmNUq3Qz9IPSro9G9Jfgz5UbyKyXnecsbmN4aWnw
4KShRzX1pFr11DATAwmMhzY45DdLO8kSFp7jeGhlRQUS1bdCUWVylCHc+eyouAwEyxK1S1C4JYHc
+Tjjc0gFJXeyB/3EODgkXFPOYnoq8Co47gaLw+uwkJnloQ3DfEetmyJkuXKKwUPaHp11aDYvnLi2
L3XFYcnWmqhQN7PThLo32FTPwKhpJgBKktjlWn1W+27suCACy6g+OEOLvZpeT/KxSek7HaIQC7fV
tLhhYJdd+dB3RqsG/2XEQ1UTHzZus/VAXGU6xWOjTKrl/1dtc2RvChrxwPOCkl2OxrWoQZ4iC1M1
HydZ4rWwU3BjDxA6MnlvRn7Fd3bf8698C7ph2AknFOt/XLUQwbxGimzypAdHzwGkIpq4rBzsBXbl
dJDErPe8rd6CX/QW0RoD7SFRetP062GajFpaz9ukGtibe9P9EI9x/vizEBt4F610B3Y1YOp+X0xL
hrky5nLatoN5hp+mTX3RgRj/NJInBIQ6/I5tVPlApK8fXDr3ylBr6rhV0ZTCAEb6VKrze1b7b3se
BBYTrIiGjn4pU+j1VdhFujjCDJ5EqD49K9K4uGgLNz/WQsvYNpVjvGPS8CdN75XxDyF2NVDAZG0P
GV2SxlgsKxq3o0nSn8XKVLQD+7UxfVIwQPGcsjH9BiNnz1o4jhTpZWpzLmh/NgXRQjxkrPo9Y+1e
QfF7feOtHKhRIl1iQJSOh2NNblOJ08FPv0SugmMOXGXuWNs3V8h0hDWRMcotQk101a3oKHhIkPnr
EflmjuGYSdMKLr66shj2yasgfXlSRQNe4+E4nKU5MTLgy9aOA0Lu//Wl3kwxPBlhlNIberZN2b+U
nGQdLUNebBspOr+Ny+Sim5LxnSm2gv6vm1YoaiBL4YQHxoxJwuuXw5c3i473wsvJ6esMFK92+jCF
Awii8hnFGfzu90jlbx4i3l6qs6rlUA0BCe/Nt7wn71GqFq+qTDNfK1IlEPDhfHz6f1qah9aAcUFx
xRSgRNubA/rSWUtoyXlrklbjJRy+dgsW3e+Mijev6vkqSD0QaNDQ3s9oytOiHHuzoQdRK8uGE8Hi
LVr1075e61X43xquztq7z2OKCjEKTZYzrZTJ9ixwuW0iyXhcOuW79/N/v9LDdf/8H/7+UNVzSzqv
3PvrP8+SBxL3qm/yf9aP/f7PXn/onx+Gp1b27dMvZ/d198u2Lx/vZVKV+5959Su40vdvEtzL+1d/
2ZDTK+fL/qmdPz6hCpLPl4ueqvVf/v/+8Jen599yPddP//j1Af2jXH9bxNf69fuPjh7/8euqDf3v
l7/++8/O7ws+FlRFUiYP9/ufeLrv5D9+VWztAHB+ZckhFmTNWWkF49OPH+EyhWne6t61+nex3pUV
R/V//KpZB7SFMeeAkwMFDm/IX3/pqv77j1YCCFpyWoarL6X764/vdvHbfP3t/fAovv/9pZzxudf8
cloj9MJFGoCClhhCw31XUjazNJaJ1gS6XJsNqYNaOzd1xQsVRMV+0Rs0oEWNPapn4nDoenjtdIGl
hXbQZIWovVGqzlNWpsfmMCsNyHh9oZWTvus72ya9DngaIFohgABLnqn2rEmAqeguYCwzmUaDrcyN
H8PKOW2dsT9NnWG+rclv1zexORSf7F7Tb8qm6HekqS3HbpNMJ+FUV43X1i0t7oZkYhRKy3mtyabf
Pr/Jv0f3y9HNovuvR/fHp/p//+/XnPH9y4+BXr4e6nz8x1B3DuDcM1YZ5CxAKER+H+pCP2AOINml
ub56Ia+z4MdQdw9WQSi0M3wzoJKstduPoS4O4L7pK5PFXHmtqFl+Yqgzcfa2MGwcmFK4ElDowLXf
52jVSq6ns5GPG1qyjjhJgZ3nbSXx5dpmWZ5e67Tpxg1OOIDIS9ilw7aDttN4fdfkJ52mVnpgKFlU
HXdWPvMPXXXY9RrQt5/0cXK/9Dr9ryWvjEc6a+SQZZAtCq+uzf6mTNkNfDHCkPF0GSkpSFDSlke0
hSs7yJkTN0mpVbQzMG7iCCsNOXtJ6ZgZnn5pQxaDmIFR0WI62VmZF13ktcPoMqt6EaY+bI052nVV
KhTIFplxnunS+qTZqax9AhxxpteKCcPhdulEvQkrMTy5vSWAYZVyum45TBeHmeOsmKppm8N5Exe4
TYZDVze+4sYYM7lu+Lja4/UewjzdDAawgysIzbl9Vmpd7foZZ72z0R3c/pgMVX325rpzgIXaqSjY
DRYdtdDIYoMTGV4NvgbG1G6l5iTFOQuyHIMOj92rIgVoPtTUvF9BnwFmMR3Ui8HCxT0YSSG+1ybs
Dj1h82kfAvLUbbB7xMLKsENF90c1KcegmmQff4llqX4A+1FrL1mcil4D1e1wzmnSHHddMra3XWEN
dFtdhCvDRknQRBw2dZ1dA0hlpj8kbnFqJPEweXS4i7NQDOr9KJz0A3kd4iuW6GbnhZzzWDEJ7J48
LYLzhYpsTj/kpis/1Y2bOb5RO2rilRMS1CAOFePrIqZo9ropXW4iiAAj7a1woiVtQ0DbNigN6E4o
i5L4c9VBimlrDLDJ9W0scZkKkDyPhNLB2i1K1RjHphnHOtjAGA5+hdCVYC5L6z7iNyGaLdaK4Vlt
DVIPAEbF08puyc8BbPWPciCv/jQ1B90+rHtDz4LFXBxSt6cwKwKnmHJM3kMksScVFkLjUakANvuD
PusjQE7YyaCTUx35uYxw0Uk1rEt9bWhcc4tXaqwEfWHlWVBnRh7ulMYxz0y7SKUfyQ6GT0sooLGb
NFqr2yyZIYPGVdd/7LRYABeEYnzQinEaPFvBXcOj/REPp6WkjwnJHXPQGEBh8l36KbUn9NaxfCUb
lqPe7DpchOxRxVDINgYtkFqJtwM9nsYNnDarrjBGC+mtlUrk+ng8amhkcwiPn3tLCR06vzj3s0Fl
yq3s8Jb2OmtSPrXJMI5BUgjrkzOO6q0L1SD0ONqXgje+xr+Ay7cbLaG7azhT8+BWDeZ+Zqqy55Vp
MtNyaoevosyGC2WaJszZh9mg9Y004huQL5b6cwbXC6+ntQMli6c5hOa7m+xlnvwlyULNG1wHC72E
TB0W0bbw83yyMj+Lo+5BQqqS/pgvzmkdQdXxqrRh2og4ma7jPrPOTcgfQPGl22gBxLdiKzD2Aa6O
ZkEDsKqjoyLnbgNNSjTDPd6LRVDVmdIElNt1FehW68Jq1SSQSMFCTV6T2RL5g3iTJqdLnNi8ATMX
Z/TwtNpXhEXr0Z1oYvjlkEwTTK5iNE70yML9pFDVh0IP+/uyNWmnWCPRiuitc9P0Znvptd2ERvLG
TNMScJKomyuLQVijWo4TGnWR1d+qNpC6F0n8dSC2zRNuVTgn1EEyMHS90YyhrjjmCEya8Ao0iNpR
9DUKY/NMlZk1emqvGwprZ+YWfjTZauM5lYJroDmQH7Z1eiNL36H7vd11DAjP2HCQ8o751b5zio3u
b1ksiXnoUmubUA9dD6j/vSyNZz3Jy0IO55dVYcrpRcAqs/ddP/RWjftuaiFRYYclaWK2iu2rksnQ
90t6FqdqC8MhDb+MWWydaAucgMBEYPlbyfTqPPCyoNw/stncJeoa5JoYbwOR7J2j4s5oxsY2mo1d
FdoxYP/w2arT7qZJSvPhRSXyJ7Xrykp/fccY3sK5Rl2EOgsC++sTaVmGrtblSY0goU8KfzAnq9tk
2shbdmXtaKdtk8NwjAsdoihAlNr7XVol3/2b/y4SXxSJq8H/vy4Sd+19ef/4qixcP/CjLNQOcBYh
7RqSIxUeDPLfy0IOR7RhwEioxgSMy1Uz+qMs1A8wADMxglhfMvUfh6MfZaF2ALWZSNc1AIjdCibc
T5SF+wMW3AvBA2DbCoEh1Vp//kKOMxOLVdaiSQMjVVK/Mxt7o2hDd2hNUgQvnsqfDNg3bgPrtfi6
+m8eVdzx62tp8MS0Cav9oLFc5SwHSPfC0LQDt5u/6NnakMnyeLMq84jzri9yAGCiPenpOjPbIYSr
1Cfeczf2C80DOhYrj7YDxVX63VhU22KoUvbc1qXzSke9dLLOI+KKdJicbqwd1+wcbrVQP0rj8q9v
bR8d4s7AM0Ar0c2sSYl7ChJBAKmbhVx+UbR8KzkB+NrUVRt2j8YzUDt5ee/a3kJd8M6Cs7+8/nZl
gMt1iHEkXn/+4v1RvKOzwMADR+Yy2mBhQvdANed3gJtnt7uXiw2XQQqLOzvnEf60r0Sg7aolvesm
wWilQxu0llpvsj7uA9VFm8QWb7SBnjphTkBOFD5AhY8+z5iJNmM6C1/LFPsKyt+xYK/fQXWkLW1x
UPgWj05yCY9Slp4GVa9nH6siGBl9n55MjpZ+SdtJBCj+6N3ABzRODLhxR/1oTbfPL/DvVezFKoYe
9cWoXoGiV0jOedI/vURxnv/590UMRciBYIwRAeuQrkhQx++L2PqjNUSG3R3hIB9i7H9fxBTNOaCJ
zHBZZz6Izer49X0VUzT3gAMxojxAR/ydWAF/Zhnb998gbopvRiIUrQmYP8a+Xm6xchHlrlLf0OAv
Mm+I1RbKrmEcUxo2tRcuojlHOlPqmC7NHKH6ASoPGXHajibRQoUIi7fxk2KJTqEbRFA/hmJ8nDNQ
ci9O6xsUsiOlu1N3Z3Wnxl+Xpch+a0T8O8Zg/VReyfbpSYIm/gdAiCty/Rf7Z8/umff1q9G3fuSP
HZRIWJjjqADVZx+h3wff8w66GjwAybMwQd78ffBp9gEDD0gblBBREwT938ce8KKDA8WqTQZf19hG
f2bo8cVe1WF0HVCioZnF5hzkfF/OYgMZuLMx9MFUaLdhqy9eRQZVME6crWHkvbMS/wliCYGfXgfL
MQFHb9T4HPohvIBvBC1bJ8Qvy5EbNqTxS0QG9PEydviEwGwngdOKRPxIWGddHtatoR2p2SJVz9YS
NfYS0eufWz2HHVOGykdc+KDPpNpsXuolR4SgNDjA+im3vEPr0u6gA6iciBsHlV0DvXiGTJLnun4d
o6Op/Ynco8Qd0MJOhXo0z8vU+bYVyj6YLU7ikT3HEZL2GTrnHA7Z5RjHDoQtd0jf2YifHchfbVS8
DZumE1gXqwHOVq/3QyUkowG0hcfj5s2Xsi3qG3ukMNvYCsIhvaHa8expEGTtlcoX/mRGW93MoZYp
nLGBmNIYpvuS8gjEpAK1ZDbsA7eropu0LuBPkHDa+Tg04VCxlIvm2bSv4bmmQw+JHbb6Rqts7bEb
hjTd9mz6kGbSGWpDajWeLO3DSZVw8oWdOidqAit9nA3ltELat13Ewm8So55DUC206NKI4uwOgqO3
hPhPvlONPfsb7z2ptU/CGUVH+UoOwOsntSxtXrO4dxDlF8cbhlzzLGhdBYHEjjOQoZbWpxgVKzsN
sFpqvUX5Em1kjEOynmj6SalN05UcVWsHQQQJQod+Qc3UT+i3ol3RTfnmxaLwJ+XjG19/Jhq6PqKT
gFxcSum9IiuPxFhnei4Djj5waBYnPBwm9y5pQ5icJl7hZMNCoZrUOCiTRW6L1Sk3z9rhnYbxm5Jr
/R7U7FB2xdpH3RtiMreAJaxIBouUxgbsxIAj3L1XLb9pSz/f7po1gSaT08O+l1GaNo2TZ6kMsLBc
wZh2ChwkDXRrzc7vpDEdunTRN6ttgEd2VXiMtZXuWxVufFoeVu89/bfLnIEXCjJEEkLYsFWW05eF
JhqLUugVZhFQ4JtTvcrrI6Q0+ujHK4gXxmNxqRohCpmygFWV6svxzFn5pM/a8oPQ5c4YnKXcpvz2
2BuHMjwb+7Z5z3RjHbOvxzSiZ7zTMEMBzFlrildfcpJQy9pQ7YJltPUgd5OzRSuPJaDYce98kIvU
f3ss/449+z+2AciK+mKmvqkbj++L+70G4PMnvu/ewj5AgqszZXGi/75Ff+8ACjomnIcRGhJ8+bp0
pHLkNa6qf0Mw2VnO/9i9xcEzeWE9A6/eIs5PdQBRBO+NGU5OqoY/Py0WNKn4HrweM7qEAOTWWrpd
NBV7SVx7knuCn4HZRtMkQ4yw2Xqdf672sdLUDJZoVzZDQALfMHu5ClHVRwpMhENRdDXkK0UzyeKF
78VBMxanNPCNAi7XStacDMDK3s6VQ5HkeOGN/TCT/e4uoReim9f9GXXYbS3JR9mQCXgch3Hxcc5T
o/YhN2AYakdOjtiMeEiT7dTEpiNHc1F6On7d0WYRKGa8JLKMTwVxEusubhqneahXd03O1ktr3+YL
6kb4wcmrEqpdhsUOaTa9m+4aq9MuulEt3MPYKKZPtqNAHkeZtDQIktS+8ItmNGHsd7PgMK445xVU
5IlOiDY9RZpLcxP523Sj0UM9nLQsL3x10bIj/srepmP/fEvWi/4Vkj/GGYAhyX2v2+3oNXoWYcQU
WXqykb0+pRtt6dVPkI3M26xLiuQQ7ZL7VSRNc2LCWRcbXOWU2ldhLZtQ7dI8DfrFUa41C6majxNb
ducK2wS1R4uFWKaPeTmd4aR3tegUxACr4sGDndfpCE3CcPaEhIXgA0ArXyDjDhodD/RUW2glzoaT
rbivFN3Bk0dJ5B2kzfhhhS0cr7Lr8IOOl1jiYULdGgEZSvIL3HzDAPbVMVmo2c+WU1wf0jsFHajf
2YMzBImWpT2gv7QmDrxK8qU1lTrzlMLqTNQ5rvE0ND3dZ/xupgplXJtuu85K7gY9NPKNHdHpUUxE
Ct4U6iNeqMjoEGwo7hj6QxivuV79YF7aHZx3QgDj8dicTbJvuABq7nfYN9ab2bOaGwFBMlMBpPbF
smnVwUWG1bqFzVFuEl6ix8TWt9KFOvpiWfmTAmAf8ISVglchpkpYorBu7PO08j7JoxZLhC3anAtF
LCmNw5GUEqtVNsiUZgRpyXBa88cLLVXHf9/p7D92pYcL8eKVvFnpr+7LX7x7aKl5Vfzv/3mJFTx/
8MdxTT/g1MGZH/sFOFOgl38c1/QD6EwgZFga4W363Az4AXiKA7AlLMZW2/G1fGeg/QA8BZ/CRB73
Vl494L79M8e1ZwvVlzXCKu2G90ZZxJeAObaHm3f0GYXSj3qA9pFGbgp5fxX186cboyl3aqTvWGyf
3DS8JhEqh9mfKJu2nY5FzykHacB1eOq0jguR1b0bU10EpWsclTOt7bSXn6RKXzArqjMXWq1QssmH
fFT6wxD2QboswkOGMOzEJBraY1O7mZmlJ+qSHWeh8vj8dv4uTl6CWmvf419jC2cM1zf8JEI9/gAX
1AOiA1ZcgeEHBcOi7v2DoASei2JecLAHoFr5rj9Gq7kOSSpzcIfVBJQC6cdgNQ9gVvIjuEmrSTq1
00+g88/RSy8H62pEDRN0dTSjhcYMeF2c5F0P57yKyyAuG4QfrhDhYQrTt/dsTtnXxRCbKOkysZ1G
YwniqB9v7aUznwo7Du9rRRz25kyYpl6nLj5bk96ghFJ2JcGSKP4n5cqUOEktaeteJylZI2JM812v
j24wZXX5pek79brCLe6pq63LKBKN7c2GOgS41TYn6aDHH7rCCo+htce+XbXC8PS5M8+dVfUtCpSV
SCAc7dEueuuOJb29mAcjBpWfuquo1jvEQ7KwiIhNDHmVKqUOaFHn36BOoFRsZk1akEBM9ZOmN8bj
kiK19Eb2lUtIFb0XGbVEADiZZuXrqAhQU1nwd3M5WNXWGDr0BJU2b0IjWu5sO8TQhKLnrGrU4UtY
NMJz2xHJItE4YtvPAk5CBvH4qHIz/TGvhmjXZO4Wvv1FHY7aDTT3+tHgVPnJUCqkOwh11EOhk4U8
LXXLUaOGvT4AIR7Rq85VRJmLeYx2H7H0PPWjF6MKfqf/9/YYCt61jlr4a2u8+vrzF8g/sgjNLCMM
8S27cwNETOqROivfHSr+XkNerCGY3/7VGnIBy1JWv3xMHqqXe97zp37sedYBmxdUU84RFv/3chVh
Y8NlceWz6z/Qyx+rCIecFQPHHxGrRCpGdsofywh73pr7DXIpWGKYGz+zjDx3v18uI7DaoZBxbodg
Rp/ojRdlMkTYUXYFFhG2ssHkZQzMDp8A1Ec4ixMKkwcN8P7xrIsrR+2RK2blpjbSGJBvUTHMthOO
LPSyYumAFaWKc2rn8dcZvdVxHDcUtmVzovXY4STK4H6IwF2Pm3yW74AQ+8d7jvWklTDsaSiYsArW
NtyLIT/WppaEWlLQ8g5J15v7LijC5MIq1M7H6B1FXaqN3ot3/SdV536BS2XLIg7uAbcPaHHf5wmF
PHLGmd5aWKtZYLj5N12UX1y1+Fm/5/0L7WEXvTstCQ20aMOx7kubIm9zCvf6r29mf81Yr8HdqGu7
cE2k2FszZG8kJXzXaINMyvHasYPOJNv6ndf0BqnjMpxSCHVWGbvkGezdCq1WrIzqAsd8p3cDWHIn
VeHeholFkHx7N7T9TdtpG5HhnpUu2mXhTBd/fZ/7YNXzF6BDzikBOQxpAK8Hil0Nmlun6FndrDrN
0eSeAf00XjZgtwGf6T2Vzxv2yfP1HCb+GtACx3PvhhE6Gpi2rhYyfTP7cBu/xhCscK5yFi/MxYfS
BZ5sLfMSXfa3wW6u/vp2YVJzQy8nOF/AXUvn1fCMcgZM5NXMMMpJMRczTDaJWx9zPjrPlUXfmHb6
Lerr5RKx2yXi7XJXDLXhtSL/ivXMN0IrT2tdpl5c1F2QzRjXV+oSb/EcMC960zlvEuR2ojh1FPt8
SbNvKnt7mTgI2WaUfvOooLjsEXpqGUVAgeToItNglUFlfRxyKHytuvL4QuNyMTLDK5fkytKaL1lo
X3eOeVm11qWjcmVTAK4bY07LIP0qOKR7zdKCS3O1UWKAsX4Nx7XhPZXiesQo2qsn7dLso68hZouQ
sNTPzpy63rD+yMp060oNJ7mxdTx28thpD+1u0iFZc6m8K2vfRP4eENGzXJpt5QRkgnVePRSnSapf
ph0H/ec701PzbEYnfWI265qXKARLKSPJCKLJzpKsu8N5irtCSwylYCn8cRqdQMHIbENqynljjAVy
SfuzIrryVnI2D/CccP0Km0QO4iimrWwwuKPO3ekwBzxI3l/tXJxTMJ1bqawOsw6uQp717na2nGt7
hW5Yw5czpzYHX8QxPrpGlGDXhxULO8+5ZpVr+eVScylYqS7CuKyz4ms2G5/0RNcDV3R3YRHnm0Lw
FbSknG/W9xqK8jSVwvHyKY8/9G64QXqp+X3tdIDJhRoMtalszLg1PLNbqHfWh/z8GCeTLIXUwRQr
hgZ5IzCixl+JhzCjityWWunu5lh1fScR5wQQujurnecdVu8OBnbJV7PEHcXIZL1V4S17EZ4im07B
C2vsjOWwqqzLKrctCJgMBeS71snIY4ihfGxbDH426eLOZ2EE9t8oRhZYYEt+WPDXsGSLa5r8mzPW
d3osjp6/O90DznalOCqLBa7ohF/coH+DNXuNI229hYFfYVPCTQ5N/M2eIzjR0agTCzLjjKNBGO6T
QW4cwp4OsyG/LOyk2jnVpG8Sg++ducmydcPuDqmqGlipnQHyuJOXY7EUaMgvPTdOoq2RlvOOSpJR
U8q7xWIAKFbyTYnMkuyM9k5OIttMDlrTUclrnwq6pEc9sb26SQ15Rbt0Ncw2oGSCAKUNnw7L03XS
qAO/eMTB0QdHNOBJW5f40LRwLaFaDiRSQVsO+dU9vYK5yL5ZA5MsX4qv2B+dx6N2pofjh0Z1rwuY
F16GA85ZA9d7jSx2d0mod14/mpdLCFuz6SYHP2f7vCyxLCvzRNDWcs+12bjEm67zdDv6arg8mLnS
uEbY3ll6dQrAdacoPKlZJLegcBBHRl6YtnCbuhsr1ylJv2exiGfPzGCtWsM6RcXyMJB150+Oc60u
CyaUhXKt6ozu9b8YEaKcLv9aRkxZXA2vu1hTNuviK6XIgqZr79JCv2yTmkmL2BgfEga+GmJlQ/oM
IhoF3wB9tDA9wHvHMFkyFsE5v07kdDwVJCgXtgKSF6ny/7F3HsmRXNma3gqH3QOnuRbTcPdQCGiR
YuKWgulaa9/NW0CPegm1sf4usrKICICI4hv1MyuzYrGKScDVvece8YuVYunRFfzxJXDR+kvQxeHT
GC03KeOtdCmDasYUyGaLVtlXozN5ghydBKDX4Vqqawj0Q5l/y5dol+p27DoVO75Nmo+NFaGb239s
8uYjOD7hTYIXqGU2BGWLdWJH3HdpRz+yGKm8530qVdZDnsnLpk/oMIYwZt2mbMpthSmFnyDU4MHS
VF17kB6mOWVxSc7eSbNqbeNzdYecbvY0WAHMXDlI5k3mBH/INFg9ddIkX9L5qUBWb7M011YcmcGX
NkEoxRBpX+CI0FhPykGzEFZAPcIAPdGO2BQb1nitdHzLJeynG1sjCKLtkPpgZ7WdqFJWY8PSDuqu
nVd8FGkbxvBgskb6Mk9hdKPZuYoTRFlue5WAnxrlR5PKj23DgOygI0q5VsJFvVOWGATzIM3NxWDN
RFotlfJVF0kyPN7I4CeVXtrmOreMkNW8CaGn+s08EOlz7baJKDCXqR9c0LypSZc3aT80WRRdp1KR
+UZjfIGXmXq6krfe6LQQdSJN/kiFaVyggFghrSJXnxTJnjZ2EcyXUsYgCgGs6GsbSuldLEtflBru
OHwE8f0SGW1r9CskXx0V1R/GWv8Ovh6ZOEUb3DRkswwZZSOGGJk/oRbiIQJor616kOkrZV+nieNZ
BCcUqKe9xoHN/C/hpGo+Ph+L5K2389gwcWuTym1lcS6mQXOBBAM6CrZxhXlDDHOCbVARMDS62Z6a
G82FrnSS27bjtTF08eeyIII/x4g0Nq/ktirupSL5GmZVsK9CxKW6Uo3XhHhxpmQP+Fxnq8S00Pkg
Hk+wPty0jH/0lXpTaf1lU1rf9Cj7VFjpRYrcCQg8soR2QmenLHIq6kFWkYJhw6mEuHUfU3iXcgZP
DyGhlZbm88VUy+lhniwKlcBuvFJmqMGm26npcJ+0Q75WM7n3usmYbnBvA7Q4ttO+QNfbJaP8aBfi
MWnuc1H2Y5bWy+c+diDBRV9jtDxXaRP/EIxRV6nFphUJxnO6gALJx9lMv2KGXXFmtYx27eGcf56o
UI7zNKBQNIyQKqQqpAl6kqfllHrFtER+hrm2b1rSw8iVCJrJjzFuVADvWKLQH43d9zPEZ3LP0YVN
CHY6IFPh5EwZeJIgMiRqewQJYZBaw3UUW17XRXtNH26DFIGuSgFlEKL8u5KbzCMfuTQ76Umx6o8J
Dm9WWjD80DnPF10jZUNQV25qZBfqddIs9yHjjVVI4eZGbbsLOvkbmBQJNQnpA9XuvVE1F7ViV+t6
MugUhY9K239P1GyrhBZEAZb1kAU/qgZ+RJTHewQOSdOyYboypC7d5zN7uQgI3AwKd6PI3UfmPyux
5oxEv9IKok6iCa3HjAjZdun1bFdmtmqQfXCB/pA1Mgd247Fd3NGe81Ve0ZMVTu1+L6lnjJVeFajP
YAoaidTYINFP7VnKyqrMNrYlz1RJQiAlk6Qp5m6xwh9JRfTkYP3x/od99pU5+bA4OYHJowHBkjqF
cai9VnR1kEleId4UH0fHWIrUVoscZJjb5VNvW7s64VTJM30zBPaVSCfVhYCeg9hx0eUggQdh4oqc
SR5JgcRXbkgGZi39ivtZ6uXEEGTNdnM8eC3CHLtSzX7UVfNRq8h0+oW6JtFuJ5s477QQJeK4Igvi
2FejOPOHDlSRTuoo0k1pIXPIScJbmd2J5F/qtxkxIBrkjqyNouU5pxsaOFWLaj/YLVtE4nxK00ba
KiNfuy2Mq2rh36SQ+jglSvtQ4u4YI/AnkDqhIPMEHOM/T0ZqrnDkYBhnWfKnKUKuwGkbB+2XisCK
Shk6JpwKjjNLIrEDOcBDw6JJQQ8ot1pcf0T4qvNJnoN9iH/M5+fP97faaw9lzn9OYXxHXOJ/j2O8
+aMUpNz29FeJu/kXL/n/D1IxBcmLdf7mpIlToO3+8X+/fsl+m3+7iv8Y/miP22/8hl/tN9DyAvZB
P546UFgA/tnEZ+Rk6opQ1xU2JHBD/mziw69UAOADwcedBcIXXYQ/229g+fhDkHaicSb/LYyB+qod
wdXRGxHKyoztzdORU1LFsxLboezhMpBcmqWe3mmFJs9srFC9SVDRwii5jPZGGSuhrxnl0K6SNkCE
G5u9AiCC1E2kEqPyrYRpuZYZrz/F81yUsHeM+UrFxZEVri410c3IpQvUtT/b4TB9RVTcBAmPKbIL
I7/5A6p17734MG/0x17hlJinMcUWbhG4RAG5EQ//oinnmCC2i3FavBBFxi/ggZUfk2JKhwTEZrxy
JOaBcAyVnYT3071DT0tB/GyJPy71sNMR+u9+HnV/a0tdvweQfbkb/gfz8mFrvPhSr7bQQ8Pc6/uX
72yeh/Lrl/C4dy1+9tfmkX9n6irkaWDBIzL/sncN1UR8VmbuKGygQcG++tW7htbCV4c6wtZiNiXg
hb82j/w7OkyyLrOnBB+K6djfGIGJluTL881hRZk0yIHpAoRDf+N4eTGdC6c6RJgnGsd+MwzkZeM0
nTMOtEXi9eIy+OvgCCawkIYGIJ2+5fFlmjFWJHNKcYYJGPzGGqARP2sHo1nZYxN9SiNdkgCJS7Xp
yXMyKf4yxCm01W6armejiOc1+hnkT2YlD5ByFxQK13PcQ/jVTMihbSSr06HS9P46p6eU+Zy/01cd
ScM9NmdSugmnvHticsc0ilJVNryhVmfOukxpPy2kUDeIFobhRWsueERCu6Xajntamn3WN53LPHKG
UqFgLc/Byjm1C9BO7HcJxcRNorUoZTZDNV0NkHxN32G0JW0mc64btw704pAXQHPQrir6bFXCEUVu
U+fxXBnF7h+jNdahq9IgoUyK4qcYYf/EVVGOe6rVTB9dIMlxAyKomA/Y1yYa1gSNvlMT9ApmcrVl
hUjvsDB1MOpxldcZqmlCHNRwyzQaJvpg5Szoxj1aVEy0HnC+WiSvZF5yFSEoSjNwNKJbmlBjigR0
Fqy1okDyOpj0wHb1LqPFGqPFgOKklKpX0pCqX9PQ1lI3Nyf7+4st9EawO1mMIocGc0a2BRZIlZn0
HK8S5Ko71ZobiWKqdbbthJSng2nC+v2rKKI9fbQYxWUYB5FCogiLBsbxZeYisDunb3FIbItxh4vm
XTsoqld2enthaxhmxDgZXShJ2bts2+QwBUjIvX8PJ0fW85MCbTU4BHE35r+PbyFMqgBN1wqnWyNq
L7Op0bZxG6vkhlHl9zHoyvevJ97c6SMTZHhwtiJB5eR6na5BOseFx61yMEroV3Ze1iHEXBSWsnn/
UqfTMPFslEJcR1BTDOgDx89WV1EQtzaO2HNXxNKmVuP2ozQPqDbC3UbUGUU6Y6GVmxgp8O72pmTY
+8eIEEq61gDjHRBHj2x3Ksrhuh64700A7suhlBlit0Ofr3MZOtcx6qjOYrszUG9/QuX8gol3ehuh
F4l2UNn8NFz7W8fev5cm/s+VogGO8eJTvzrydm32pf3toW++8bf5NxdYanmcM4qf/+exZym/Y+GK
O62YU4FIEwfYL1yq+jucTJPEUOwAsQX/deypnIiQi4GFwPcjZRQ8o38ee/wRFCgYEbSrhZgMDjt/
49g7bRQYcDuwiQLkSn4lhHCO1+gszVIQdXQP1THtnuYc4rnC6MMzM6GJ0cU/Bkw4nzSl/PLijb0R
4U72IWhxrgvVRtahNArBq+PrLrNVjMgrY5aqy2hXt1pzl9D7cmO56P+2HBTXAjkmNPjEyzZO9jyv
sh+GAWPWzA5RWszpkKMafo4aLu74RWR5fiJwMRS9nO7kMCezwLbVrdxUhP2rbeV+1+bj2gqUdEtj
s0DoeMoPUhn4qr5p2jHfvf82RaA+uTbeF7DcCKJMBQUB72VubCC1ttgZ156QuvOtCJUfablEjTNe
q02s+E0FeOX9S77xAWkukYcbAk9nC6jTy0tqRsDwSEa/Ygzq2A0KWeP1JhiO1UZ0xjftjTdrKmC0
2Q4kaajnHV/KcaKqGSWJtnFbxTcqMh6esxTxLjBo/kmQeo1UvrDRZttmHeDX95/z2Xb09N2SqImn
BE6oQuI6elBTalOubdAlHErbjSpr2QDG1lZgomwcxZXG01TgdnYx9+s4WWiydYPkKfYIWwKEMHxG
N5Jj48w7eev1M4IFVsi6Fl6mx3e1KByXTMiYmOmZszbrJXNBjlerEOn6M0f0W28AdIiAnJCJ0wk/
2T9KnYxxpsfRegid8qIcAuNrVNrZZ8BZxiNd5MFzzNGt5KTY9elBQn7CJaFK/BhfgzW8YebCSqAs
q/c/zKtqlxDi0CdXoK5DxCRTOn4FoDGqsGsFr2rSKGGbzMqx4Jzt0osrRylX0FrsB3o+ypU2LBrS
1OMcuSg9zzjLa+N+VEfpQ29O/BSecpHXIpXhhkVRwTrpoYYXmhV4XR56bWPrhziUvuYpAO8oimgL
SugLbhNzNO6ZAFNpvv9or70khV6ZRQWPvgaov9PMIbXKiEKFr9vQFlsbw9JfIL2e02suZbQ4gjKS
f0xBiXwwusiTh2S7kGqZB3WFDEsF9pMG1CVSRKQI1VA5H6AMmLNXh2GEKrM2nyPtPFOijvcIh5ds
Ib/BKUYVdbJCsLo15nIyAgZ5Qel1TdLXblkUyBajo3KBsYly12aRUhJ8i/5ygZ1zk6j9OKySOUCk
HJMgqGq61iHrO6HbtBrTFrbDCIGe4ZCD3tmkYruA4kh4j6nheBPXcnTb0MGLV1I5WfiopMYNjdjs
Ls4MN8yKdUjm32FD0+mbOmrVPUgS4y42A3tylXZiFqAg4jLCrHtMYWw8JiSL3zq969dK35wDlJ9k
85wMEE9kDmpk6GiN6yd7VRuMwQg1PQAjGA+PWTXLm8KujTOZ7dtXgTWNICHAjNNTrlqiJJAcOfCd
0GaspM5/lJVpn4mGr9MFwaHhWQQ9CzEQEZZeNGEQQ4qX2hgDXxnNjgH0Yn1sVC1fhWGRwTGg0d5X
8JfnplDPHHFvXFk4WkIiBPyiMPg9vnLSds4cq63jD4aWpDjKpFTqKSyLpi1WofWIFk30JNmFdeaJ
Rcfi5GwVMYblTQaB+u0pb6eJzFiKEs3xtVLG00mb7OBJG5r2C7L7KQI9jSF5uSJLaCyNObUseI9t
yVjXcPtErVpGyFZ1iFJ5/k6r7VCPzPxU2KPdCjuR5iFQE+liiCztQRgW5EjLF9GdlBb5N+g7+rVW
OcnN1KfBmdrk9ZH6M3BCaKZ7wuI8fptTpdVzVcmOH1XOsNZH27kHzXPXph0BHi/gNaTmKwZ/0cbB
2PC/9UrZcCZDIhRBRCfo5SpKYRRJutw4fplW/aZr9MgNpKJxodtYmySth+sMRdxVNYNmkZKSE1Yx
0vWSydoNskazXxf2U2oFJWrbweLp6gIxU7agH5c6XQcmxW7eALyv5OqPUDOQW8qbLyjYBFedUCU6
E6vFMXMc++hKQc8nTsMVwfP6+GHCaVKGaLAsvw5V624hnKwC3YkvorxTOiA+TNsYrDi7uAt0LzNq
ZzflTXkTNG349N+4FVzuVNgQQBdRcz2+lakAnhynJXukQZC8kvvmy9BjjGJqfbuzF0W6tiJglrWO
xQ2wBWFSYh0UrenuztyIiGin70S08fBiM4GrnS4vh68JIiXiRurmANF7hzSTvEO1Jj6QoeFkTCvc
xcPhMLeSvqXT4GzoMmReFavGmcX2xkqn00akEr1x2NonR1OER1cukdj5OIdpjzCd7UuTnYrQYFHD
MQ0tOOfKFwcV1AsgVPUZv7g3grLGFyFaUsPp5ml5VdbYUSU1V5+cILgMWsdea7ne/FyD/6nJX4Kn
BQr3rwkYgjP0FH9DafYPSnJRn/+US4qLL+3ROEf8ml8daUpzcNHANsUixf+aKPgnJ4MlCMISH8Hn
8psP+6sjrf0O4QKiBPQw1UEU+l+VucJ4CNyzoGvo+FtS8f+dyvy0fURdRW3MyJXhMZMmjp7j3Yx7
SWNLS4urxFCA4RjzwoxXpjPgblM5aGUyuknVRz3VtKcEOF60UrHrvhm6rH2Uu3ol49bB3LtUg7WO
PFAC/M9IQCpZMjKJU3lgWNRFuImp4YNtYlWEfFx/P3dlPvs9an3bpFUPL77Izc/9/1K0TD3pN4on
ohdGvU0pgrLuaY89diQaZkmReoARWi+c7fxGr1AeTxItwqurReixbcFXObjmyXOZXWpNq9/2dpVu
AHBhyaF1AwaDyk1CP3ifiWFzH+E0Y4YGsm/tvO2Kpt2+f9OnpTX3DKweDQzwxVDJ5JM6Fx8g2cCc
KgVtiMJmNy6TH475E6njgIwLuv5d0I5nYtZpY1a8KOb6aJszatfE5OP40/ORHA1FyMRDuUJ9TJP5
qUKycKX0yPGVlo7zSGOuE8YiLtDkeF31hXMmcD3jzV+GcHEL8IFE0Qu7js7V8S1YNeWSNXALVdHg
JKtFKCrqSvFxUrTezYzIupRbUDMRAoobRUokP51VUYN0wE2Q4biIQB+ttCr9VuWjtEo0ST7zkt6Q
+RIKHGQPdLBp5Z6CoRfYuXlfWLwk7SkeLntANA0YoAFv3AGrj7rBOyS5BifhLvK0V3PzkGnfYUCg
+4mlS2B4s7qRwnxDruEuve1pVgHu/tNsJ2gvfqgmizNSWsfOfdPrZ5IG8f1OXi4MAzTPaCgwrz29
9TpiBpIDxvFaCR3SZWoQg8T1DtUPJIIG/KvPJM+vSnghjMTyBS9C6k7LQZySL/J22xh0p3eUhGRJ
mtejnV3Ic5VsSlQ2/SxPg0vwHV/7LsFDDxi7b6cLop8j+rktQLeVjcj0pguG7MxtvX4N3BUkTtH9
h5J5Wk2AEm2AWHFXTjMNLi1/1S2rrtkSY0tvlqBdPO/l/5yTL89J0Yn763PyZ+/66R//pwn/KP5o
fwOf1P3jv4Sy+vExKX7Lr2NS/51FyonGSUj98yx+9OuYhJ/IYkI2hFX188T71zFp/04/gN6MBhUE
cqOQcvs1uEWPQWbW67AckU6inPs75+TpIoKSQHud05oW0DOQ4nhpz0vTVFNrOjRwcMnS0UNyi9ZE
I2fTZ/OPF+/qjRPstBYU1wJyhZYT1H0Kp5MjWW6xkBrahL5QYfQgdsPEN2sk6pyofXr/Ss8NvJch
4vlSjOYM0TNgCCBS7Bc7dlrQawhiHgs/XxcHo4vBfiryafQQT0rXOaLscB6HnQmd1wtAoM/WBB5J
vgH/XX7OtR9DeIdCRIJuDNh6tAcwrUPmWUtVFDy13I+Sn3vrLxVJT89Jcb+M90WlTKMdrv7x/SZ2
kxvY/jleP4ORWtqaJuBYiihCc7TC38qTOGT899/Sc+vk6C3RlWSFCa8Y2mWwUo6vmmWxkfVz7nhV
wqDXrsvbsB5+ZKqT3ZpTczkGkZBTGMvLKAaFPWmKr8+mcznoeMABLvCw4Pbi2L6NEDfAdVdztRbX
3LC+rIanSUrHdawoM3wR08DbER6bkWPhCP7s82yYYD6r8n5szNtpaCe/0wFxz1Ba3N60I9+wMIM3
0AgKcnCl2CHObtOggpSHldADzj60Yrw7DfGZJOsNnAx5o8aH+MklPs0dYJuGY5x2KLLa/eQ1Vm64
2px+R808XsUUsl7fhh/zDpNMhX6EHDj7DLME9NNDc/P+13nlvW6LERb7hMkut8Qw+/jrzGVq6TCB
HNQbYwQmROtjrmi+JbnNkVsnFIIZPYhY9dJIQeG57Tp31huER+oPI/7SZ3KaV5Hi+Hask1TO0bH5
TAectNDvS+H11qE3aGD0tP6pGZe/2/UTD8+6BO7hyIjKvUp2pxAfucGxvRrY5MoZu8HHcHM4swOI
lcephLgMurxEZmwz4SyKkPUiTuR6NWcYMzmelKFWNUzdZw1At2vF/WUuIWcaJos3T7a2ryJ6H4Fi
7Germj3QElZkbFvM1FAIsdqNOeV3lSYcz7JhyzT8O5LwAMedyz5TgkvsuUJX0vo1yoaDX5XxRtIl
FAup31fOAAI8Htw6ch4bQ7kGS6FfAI2tPYqXalWHEfj6uCr9Cku62cw7SByejc7nDnuwHGdQGjy5
ZNETjXJfn9oGo+XgiyQn39Ni/BRinnWwQbhLTrigTCWDP3EIKWn8OMTCNcmsEUcrQd1ynchPC/hE
zlCca3G/uZapxGBAK0ygeN3H7zmasno00wzbsgwrODTDyyRc0M03ym1nSA8YzZUXihyZa5JfjFJD
jwRwot9juwM/diZ/FMH0JOyhyItSpkn6q6GqdnwzllP1nR0Etmc1NsifFuW0XC5BVX9zxlUFUB3m
U3cu4X7zovQysORCjgCtpOOLysuIBF/IRYvwZug6B7m9oVvpTX25xA0DMMRmWG2fzsQQcc6dPirm
IkCmdDQSqIqOr1qMjB0G7OC81uh3LQNsH5XedDPwTstBclyp7T9b5SLByrM+z3IaX+SDsQXOG52p
N5RXhz87DewgmRDNAlSTT6JZ0BlLWfUhRNNm1N05x0w5kOE9RRYUPLmGKLfQY3DrcGr2QZNMMIM6
21ct6aoiK9nbJlCPnp4l5IozNeoz0fX0JbEumcWKSkgWPYmXQSBFsQZdI2KNk3/SrDq7zuarOUX+
aDTXKKgobB58G0td22mau5hwSvDeI1oYce8nORiYNOSMUmTk+NSmWZWV86nNNcPN2igH9X4Xqw2u
0m3ibBDR5beptO+swnQ1u18FQ3JZ26PtQ8T9NMWzFzoN2ofpF1NGIV+aWR0QTNIx2UJODFApDgu3
L+Nk1Uk1vjZm9AUglLyKlnndlspysMLr2iqAzueoDWFefSHJde+NObLRGS86DKfEA1JmeXCecKuq
Mxin+pnp6lsnhQUoSURV0jznJKgaUV0VfWDZ3pg4g6f1khsK+csufoTh2PwM4f+pSo6qEvb1v1+V
/C/f/+3x8X8fNe4MfsOfFQnCe3TEEF19houy3n9VJMbvotOKZKlGYKQXzqf71bizwWEjDwx7gbya
AMYG/lWRWL8DLkbh4mfSBFbr71QkYrcd7UYRrQCz0fAlUtqntHTyXHUMCxWX23RYq/G8me3g55r5
y2xbLMD3LnGSbRMwFQdCaOBNEU6M1bSJK/oug3P/4ivc/PyFLzt2r/bB85PQ0GT0ZQoExHFc6UA5
hp0sB16QjetSzw9liZeu4TwRyXbvX+pVw0kUEOB8kd0CIAwk6CS8OkbZ1PIyB549DBeR0l2UEFlS
BTuLADZvgQO8NlyU+O/oUbqP8/mqm/XtHGpb8Xadcd7IiH+/f0+vTjxxSxYyTtSVBCHnpLpQMJrJ
ymUKhKEqyVG2jcYQ64P+IhQfFjOhMJt+wuv+8sOeu+RJJNfVcAbpw9wrl8MPxcxlQfVORe8WfQIX
N8Q4xTlTMby1XF8+pVhrLzLIzobG29Q8ZYXmXyJH+0hPzxxQbyk1AN+mV4AFmq1hCHl8jcSaAc+E
HR83KG8WufiM59JW4lpMzS/NXL8czP6i7XAB7sobWdfPXf9VFsGXZGwtsCKcTTSdjq/f6EavwuzB
R3b4XOnN9dLl3txm27RwDnYQ7+cw3ieGczc62bbO7ceo7c4cKc9zwNMtC8UD5gjdEuDk4hZfvGYn
mO1QG3L4+TkYsSX5pDb5oWJijnb0I7RCr4xDfFNGXwsxHFLgQtvYg9tIpvQKLGK4vSFSd2BxdyyF
Q+b0Fync4EFOt0M14pBd3ry/+MV+e32/fDORZLItTz5Z3VSFqUcln2w2L7uW01dCM0QFCjw695g8
X9AiuSzk9uv7l30rslHIaAAbqRrRUDt+TXlgseHGgtVYjF/xM7+pysFvzOju/cs8p0Snj0f3mLIU
1RWOhZMVoYW2EjQdrZwU6am0uil0fGxz2HpVV2I8a+yTQd+DmFnLqXQQIQZ5LB/21gHpg8NYZLdV
sWwYa66kePEmK7w109HPUZLqJASKNRQI5Bn+bgIvu8y2TlVfQwb1cBvCYCtHC1nby9hhcfHZiM7U
3UgEv/HtKFJorglZHzATxy9xiWw7lTrL8QrFeYis/EadhgvIDZdmG3gZpoLAvdKVqg3rJe52k1mF
qy79QmPAd/Jkn2g6sJr40zSNTGoDvwJGNE7XNcsP+Q+3mkEMBIYLPTpaBVi5WU2+LaxhnQHejkZz
uyzJ3dywLhucolMJARYsYZR5gwjQdqJ8nJAQC9twU+TGCu6rL96kDME2UImsWK4p7fjVarHYqY1t
wxsN+eeRM14ZdX0d5J9rawKx3+6wkD/gwLHup+huHtEeoC70ghLJrnTAwSPMD441+EFruE6dfII1
iGQwJut5ecMuP/Rz6Foof4RT5nVm9qmeu4vcsr+PmrRu22lTx6Y7R8l+mdQ98gco+y8eSO+tgPkZ
cvMF0tE+ToqbIQ5zV4qaaxpjl3Y4bwYz2hgjjl5txmg5uMev+4tUkXdXzXSljmxb3X7KlfgOFvF1
XGeGVy3pwzBX5aopspvE0beOjnJOGPl92F3btgSqLv5uw5zlMNqUYexn1YA4qfohTviipv2UiHPB
AIsyO35nuWZP229jaJdpY8N1CHwRSErzR8S7FXFXvOtqriA4+Hr9me4qTMqCf6QZ36dQ3xYCjcWx
t7XM6k5J8kMTZF6+WPfSOF5ksbRuCukgfldJjzVc2msnjfZWFPhtlx2wot/no3AcN+YN0qoPWJ36
QxjthV68UFzIpeUx0IxL02DhScsOSNRlF/YojcJCd6ZNoToHrOK3teTciqgjxfImVLRLO4s2aD74
CJxvw5TBZh/djQXNOiAyhUvX6+uM6Te+luKvVSUVHJstzJTMuQcb8Aj8zJ86LNsHZGJXo5Ifklre
VL2xwsbVz5V219YYOQU6M6NoL3XjukiTvWmE/mgNF1oJjbudvSrodtmAjfm44MzGi4UrHIf9XQBT
xa6bawBqfqnPnjZnXljnXjHyMyGL0Bo77HSVb22BaUQpI52vNru+1ffiU0cZ/x98XmpLT9LQ7UZ9
9CH4b+VwcLNaGA7iZh5Oa2BC9qqFblsM/a4bwzuS4306L6Bhg+c1gB7EHvrOjzldNrWKwkq0eJYa
3pvA/vSM04WD1VQfbKVHHybZGwhrhLzWRnwaUUs18acWcKOew59hnQx5vsWC9DFXpzMR6q0gD76d
5gXm6AyAToLv0tRmZoPs8zS7ubYQKw6LadMb6plj/9XA+bkpzYgefA0zfkbpx3EwCfSsqlE0QmUh
/RGxixszhKdd3mTG7LWKvo/nfNuLufpc9n4tFTf4DX4UZ6psBB8iRHRh9+d3pt19wGn6EOAwn0yz
9/5R9Lq1RHICrBa7YiSiwZidpJlIC0dFHti08JTZoFcuZ6vZWb6Nhr5NVG0/8XfJUfYoTXxdNPVS
N6aNxRR9FZbnepavm8fiVoSiqkiUFJDFxy9MNbIx0zKmDvMY3cWd/aAXy9c+nTcdnTrTogbWuoti
rL/EVufWFsEC0Z73X8eba+PFLZy8jWnIpbyll+wZ2nRl1SEKFyVC7+AC3r/OW4sDpq4OXBKUBWvk
ZBEOWR1LaqeJCUv2qZL1S2QSUPowtt3iPO+RYgh8y5ppmCdurUUf5+Zad6S1RhRygmYnycO6cZxD
2cT7vGfbRv2ZhvVbaTPnNxMVZhsO/+PkXZjhDKq5EUOVElnlefCjhsADEj5JcZrKhrUQmOkl51EK
aUTlHG/vv6M36j/haILdncGEhVb28XKQEkuL6kl2ADh+ntrItwP1W0welBXnyr836h5mgQAecBoh
LTttr0qVbpVphoOkmuxwQ/bNRPUSeo2VOm+0Sici/2TE/2WhBSWDmz/JALkkrrdosvKEp2i5zETe
s4u5JEJXfsrB0RuMkBpoIiS6jaJGK6sG9c8fiqpTKOz0mo3Fz5huxYqYKcr0mna6NvqzPmADoW6N
OduaZnbAEWLfLs2u7cKPtL9QVpE3fT749Tj4iZl7Ez+TT4NvkQU1YXgJAOeQx9ITLbT7KY38pG6v
lTlxB9s5xCmHX2TsuwbASWhgvxDv2xzgf5Pc4uO6smh31mZC77P4jJrJk5zVh4abFj/fTcN6pive
VdoWqPweGjfumb2PgeNemqKPIhvruR6iHRdGHflV1u2GIryckgRD2+5anwN/IAucURlVkAKyKbPF
LkHInfOwuZaJmE6mb0WyNI6926fhx1CXaHQK3aNkD9zux2CnW41aWe+nu9pZbvoCG9YU11+zIkWM
251CHiwyLYvDthsGTrdsG0SSH8nSnZ2GG0MJN5x2qItP33S1u1jC6UrE77nR94H6Oa6Du6XKwCxI
F62DG2qAOr5IRYLBPmhJuMumSzMqPit9uAnQiavL4EluScFN+0Abwp0HEON8h2Dp3LZiFTjxbUj2
WZP1WiXaFp1zmC2c1ZpoP2pwYHmHQ1dfy3l45zAHUFRnI34uXkgMOVHlydgi038pOfw1SvdjHf+Y
eH9l0l/k9kMzzFR6hgseY93JCIZw4KspA5kgvU2BQAI7u1ssx2868qcs80Z53ohERk+cJ1unJWoG
2mUrTShQWI8B9UjgdNdWMV8N8XChpxz4Cd+UtRY6Az4p+cEwkTjJrxcruUsaku72M9QCFxzyjegZ
2QFplTFulErbj/mwq2bkWjiFOh2Z3zi9XebYDcvxoqA4LY30tqBgTRw0laSG18YPRxjQ7Jcquhe9
ELFGzAk9JMLUMBKeWIPiiEWzbzdbqO20y0aXc9br6Dt6tzOJrl3A+sSAVm2WTRMZrvg2jdRjumci
PyfdWyUvSKLshHGBa+xWEYZb4wNb+vH9YPf68BMYAjGsBD7PxO7VfFCRk55nZz4YSveiHlD1/mIh
qxTLoEj0bZyG9xb8n1ifN21AGqg5Z8rSVwGXW6BpCTAakz/hO38ccEu5lhtZm5h2INA5FB2qITo0
7Gw75//UL3gnAIrofRQARTMGvoAqA6cXWIzjiyGcJxWY9NqebiR7CZ075nkdjq5tdGfJi6ctpPGt
nt6iuuzXxOGkVp7qaPqMe/JdNddoQ2vqPqikwxCNawoZWDHjV1OPXXsKQaaVlJzEBgVwHwJxZOqS
UGtI4/2w4G/d2SLNES+XIo250qaPcaSeKQoYFdvquBnN3hXNrsUkC0OYb2NWaM+NOq7AeboNgv4C
6sy+tLRL5BH3hkb/yIrvqD/uWrYOAPArDNc2DRhy1GTHFfZsJP+zfllmYeHFcM8Rpl3AD4YfEnuJ
Vqa5XBXKjBKkqEAzYpSmdgjAFUTBJT/ojXk5dtHHQotvpbS86Zq8WNlT4DcGRUVFvOxzixjLWmUu
MqvBXaME9zLqX8Uo+cTh56fv8AjOiv/H3nnt1o2tef5VzuXMBQ3mcDNAM+ykHKzgG0KyXcw5853m
KebF5kfZrtrakrXhRg/Q02icg1N1SmUtcnGFL/yDcCNw2TpyFl7jZQ4bWEw3qto+C3X4fRp1dPVM
ZaPn5aWpd9ue7StQikD66zqJE5pIvX9T6JojKXyBoBJOsyS4bxUyQjLHvM8xHq96j5NgF0TZGuGq
nW/ml61GUgc3bxeSrMk5OXDRr8BKjE4TBNdVK6KYtVIS7rrWPBVk6yZhTEpmV5LfrsQ5Pa1EZQdd
9cwkn04Fy1v2RQNDSclVbDgml2W2m0j2FZ0tSp7Raf2qLcNdGQ+rpA6ul2MWzc3P0oCIXts5fU2j
SS0F9+WXW/GGLlGCfWXkGBCAtCrdtDKX4ryoavKDDo52ZbY3cqktVzCylor1zdDbwO1MbSuF9KHb
sFI24BFMG8FMGjZ/oRJQ2g3EGFv1URgWErQux3PFnFyt1dAvyJ+SxLyJ6u5cSRe8SLIx2uJ0Sbxj
DuWZRKoU2+ewTk2UNIXaToR52tFuv0L37w4fiutGNq8rDmfP6jIOLOCsQeN/XlLsMMbWbERjS6ih
FHGiySP9cz1Baizw9JSbsoAfMoC0K8mtC8GDtbUVyZNRGf2iR6TxxNupZAH45cxEMdI/KSRlR8l/
lxr6LRbcGGzP43lioC1eGAZt+0pJudvjRyvvkVaNM7ejRXKy3PR1HhyJnd85OaA6EDPTbyV6OqzV
t5S3sqnB9Ni0BqIjJpOLF5bBSYPKQ0J14uOT+e1wiyIyMT8cCyD8hzgSMdKxVkH9EYxDd7LEJyFZ
s5nnT8tKL8fhyHDvXASo/IBOW8iOoNReMBd7pdoJxBuQs8FwCw79lAS7jgzIErOIRFnrYKvyRZzC
m8FMTqMwQ6+gc0brp8Pc/4OuIKJO/PdQjIl74G8tpv/1W8L+8jh//2v/OSSbFmvg33cKb6PvdQ26
/9+6poW0A4Jx+te/5UAY8V9Y6PgrTJK/fm9eoxmXX/mjdWgYn+jdk8tAkQMuRoPwV+dQsT5BtzS5
BnXASottyN+NQ0GSPi1FcJxBNBIhCRmavzuHgoot6S9tGtC1f9I3fL3MQcCS91DxBjQJiwC90YP7
GBP7sS3mIHQUyL23EIkSrMQk/akXVX+Vwjmz5zb56av92zDghb/8TxTAqJK+IAyxkGD4xUH1dRQg
jI2PzRMBPRrAbtWh73uaGs81F298DVifg/qqkbkhYi/DHTewUleKb6v8Ro0SYrzHDh/wAk+ArH6u
5WrVSwLl143sb1Nj3KJNutW7q7zpV72PoZQaoFl5Klu3CPWRdOBFROUS0LOnNqMzdfm6RweyFCsv
LqEr4IJi/KTK/PZ1XwQ+Pnrd5SPs7W2lrrg8ZV4XBfqz6BxlGzuzUeFYgR6/KD30bu7q1JYcFFeO
dDhfp7hvJ3r5+d7ISFcJCEAysq93HTzC4QLR2kCKobOhazlqW7X5a29rvNO+Peipvh3yoKdaEPtn
mcKQ5bbxVpW3al3Uye10pa39TbEFNbS6+XjIN2v49Wo6lCCbimJYkDyxE26pU1/MjroajlRF3h1C
QlZeZD9icX2wYKWun6VWBg4yGl9nM/J07TKo4BsXd9kx9NEBCvfnBO6NdbBaUq1G2WhxLA/QIbbL
b+a6+lxvxpNiPTzk58H3YCdfoD6mnuRX4TpA0uV2jO3h/uM5PSgDvTwFnlRwi+AOAxtTD55CxZ6l
jpeIoiG+klzzrkfv1CCa9UoweAGwTlsO/qj083bMg9WaSbUutgSATqMkHqpJ67yd0bgciww9pXl1
5A2Xb/Z6Vy7CGSjLUxRGKOVQ8KgxBSKsVMrJuOkwBXI6XgWW6a+SKdTdvFCUTTc17SpH7f9MtRBY
h2dkPiEs1W2aSqlOyqzpLrjL5QsB3fjvU6Krf7bqOB4NUBWcz8hQAAQ7FA6SNEHi/IsEW9VCFOdl
ET95K/JPFGGi9k9hwfWDWjtyZCzp3t60yAqqLEQ8IF0WogiFuNdHhihlVirJJMJdqC1au0G9olsc
bT6e/deFMO4cdAkXWpZKl5cb7pBanU5DH0cm9CndnKTEkQu9a5HezbXbWhTLi7GYjJM6kybKNjV0
I/z2dP9I3ntQA+cZuF0XhQ1gOFQAkdt4/aYSNGRFji1pI5ul6WlSio5vPZQbNVrEzmjaeXNQfgn1
Onco2dVoCkQljGvA2ZbQ+ru+05MjSIyDYwbsFzVXDaMF5mXB0xzM/VxgK0RdqFy1ij4vXV6ciMqq
2qq1+V2JjGHThmbsffwlDiJPVFQW1BKVJwx3YPBSnHw9DYVSxLh4hQw6jdlNmXXiKuqs5LOBzBl+
iUqd2XJIQKqCw9Th3+PqZUdKU08O+ielandSkh+ZhwMy2vJMYABolC8ClXRSDkuzvSyGxVDN1SoE
gAjnbUpOfKNXnAo8xUr0zW/JkO6sIiocKZh6t7Uq/epPpwXKEkiqpU2iLDT8g2nRZr+SBDAqK50l
EkLyyCVWRdojxx2ilXGdUy4eVmaoptOaEE98wJ6wejLErNBXiEbOnJJoVDwfeaplBeztTmjNUEZZ
JBCtl//gnfPqQleDoRH6Su5XAuL842rWrfkaG+Vok2tNdm1oFJdpufWl5CoBtcs2izS0yA1lgvJV
1/GlmWWZhJ6mIRSeUc0z4EKcFtwjT3lwtC7XJMkKOlPgVklpDoV6wMO1xgBYc0mN/dMxrbMHaUh8
HLQp0uAtKq0SBQV90whEW4slYVtNQ+E1KMNRugPuofqq6cytBrMEHuYYtN0RMeM3i355QlQA6HQQ
WdMUPOhy4BzRGB3Y9g1i50Zqq7mOu3UFoluqS5le7TjsCslXNkVU93zeOkN+3kQFGmE+WzSm4chl
dPhZl8dh1b/kfsDoDsVXMDZo2zIQ9U2sGhXXH6j0xAdi0wEMP3LJvjMUqCQIgDg9o9p0qNsktloX
ZW1gbKw5+C7Wc+sO2IB6GR2SIyMdHrAsA7wDVOh/kKSQ+3phU+5Fn1JTocajJf5mquOvkxXFtPSk
0JUVGolRmqu3SFtVT53SFLbeJrWbxHWNmFNsOgMdCRzb4NZ8vDIPGnCgNHkkA3VWwFA0fd50ZweF
QwwSgr/x0Yb+NqaKemV12lYMUgHQcVKsOeSLkzQEap4LtfxZmgZa9zGW2+MQZRT6BQoOOngLeiDA
c+uhzXfJ3GTrtojj64rr2JN6ujAfP/bbb8ZT0zQk2SNvQurr9a5PlwaW3ET+puuN+TSKFiOUrhI3
qY/Q7sdDHQZ+ywwtFFEJmiQu87TnX4+lJYGlj5FmbYpS7W5N3JriVQj6f5NklaTZndUGXzCja76H
vqKs5Bi5sWKayxyIRgzz4OOnOQyGX56GwxM6Hxg2iiMHTzNoI/8cc9hN29XVTTHQsVBHrbkqqc6g
Y+2rYW9H2tS1Tqv1wrecrYU1rVqqqJCKQrNq57j9XGilZm77QWgqCsohIoyhklrJqm975bRDbe4p
02JIFfCWgKxnGLHWdl3G85/easvULh13aSl9L6S111PbYnTYBwkv47dooWZY8zn+4LcbpIs6T8uQ
EMpKI/YaY9a9tp7Bc8hGt/54Rt9ZSiTcpkr0Q2wH5O31M+honM/UU/2NNQKfisp0XkOy1U8yOVGO
fLyD5HP5dkR3AEI42qjYvRg77W3/WOx1M5hFYROmMJ87pQ9dSg2NF8MNckdVDO2k0UCBFcYx597l
bt6/JV9GRo+IgVWFasMBFi01AcGg6SKAnMobMJ/RU1HiwqFUM6c87o+ukOWil1VteVGUIMb+eIqX
6I2eDqrYSPMdrNmoLtPEnOkClkWgnfrdJF5SkG9sgdrfkSk+DBiXF90f6uBrjm2YifQrgy1b1tyg
UKVtO1FPVxNRndtjGu1iypQcOSLeWUKEqLjfSrTOkVQ8WMaZ0nN90HbdtgFIurYR7g22/rloDOWR
kd59PUTJFoc/BBtN+fVi7UNZbs1C4vXISlyNPgys3+jRmHt/p2S+eqOJP1Xrf1useftyHH1IRVvk
QBSoDuu+ajygaciUbuFdlSsjtepVI3ZIDi7u4R+vk7f7YxmKPUhPjJ3yogK1tz8EZahp7rJOmjgu
MlvUC9L9aE4re9DAyZk1csiZOZOVCOERJMLbiUUUFF816o6UFxn79cSOc4ppasXEKqGZbwUzAugn
40tRG0vkiGwRaNE5OxZ0Ldvu9bZkQ6ASv4T1CBG8KTbGZipJQJK3RViO+JfAa2kJS2ecKyqYXlsj
CyhsmGVQ91tT9qVdOiHERu0vDx6LEfusj+dfWd7y4HmIMEArQhbnnFCWD7T3ATiixxz/dWtTLeR/
4JzZJqwJP/WwanBSiylE5LXmyqmgba0mnnZJSG6mB0K39g2xsnvcPa6yJBGdFqG5zVA23Q7hwukh
M+LaawAqg7igIRL5cXmJoU63NfIk2ab5BEuPrGvbTkF2KY1019tJSXd4o0iYC/XVbpzM1InM1jgS
SLz97hyHSAMvKdWLHOrrNx7UqKhxh7c2Yxe6tXw+17Ldag95dR718pFj8J2xlmCFoJY8AD2Pg6Bl
jAtAuvSBtlFkhGdVZz0YUiCeSKU+2FaZ3jYz+MiPv+ibvHHJNzAkRf7IQDuFi/b1+0WpjK5sawXb
IPa/lZISbPQ2HO3loLqYxa7ZdIZv2alF68hsFePULyb/yBQvp9/rRcUjcPKTqKF6QQz1+hGKCI7x
LAscIGbR2zA8noQO1q8+4eqB98Yx+Nzb82oBD1C9QteMtz7cyXk+50qJyOJ2EQPdSUIENRKIzWk6
TcfoBG9v1aVbgJwtb6Za4Nhev9nUTh0QvTzcjqa+C7AptWMjM1xVBXXcMJvE775/o4uD7lbqEB/Z
re8EpktZimMLdSJytkOxQXRZFKGfhYhrFVHUfIpMyLxK6BWWUtOZNuZNQ2//uelT+JqFP1/khXAf
6b1h/fHCxkuCg5t8DcQE4gyv58FMYy3D9Cna5nJNRaAaXQmE8WOXDspZHeIh7cTTn+kJL3nLMubS
GETvknLE8m32jiq4nZj8UAjb6koaeb4Uh2eErMORtft2MS1iCpAPAaXAU3jJnvZGQRylE7DMirZD
LmpeKlcyMCrkZVFwa4/UNt9ZTMsMUl+hyAhB5iBIsmoFyLGRxjhZN/0OfdfbFH7ASeH7Iu5JAH1U
zLhO41LUMddSp7OPD4q3m5QXJTaUSQWpd76kHXsvWkoF+oZmGW/zZsSgzK+KFXqilT0WynbujeYY
EeftWch4rFD04PBQRbv49edT23boprGIt4h+hu6gG6PXq1PgTX4YbOLcFM5xRGl2IiZeK24rcNFm
G27Ctu3tqqtzUFudb8ddFD2LXT1BnCiMzQS+wiWkReNz0OITae6RgSjjBeIVB2v4A+OZPwsmhGFN
e9L69krRm/bzx/P4zoHLi3HO0qdcClOHbYIgAQbRYdK2pe0Z2x2gQpD/FagePw/W2CmdoIQq7oax
7eDR80PIuuKRIPHFMuD1iUs/EacbjgRIc8BWX09uIwydZE5Rsh19qfJGqttAOEfFtItGugOIH18I
1cTHDcdC3WiG0J7KuWY+gAGEMNOb4UYuqsduyGavQXjTRnhocJD3gtEtKNapoAalaxBf73KJZLNH
ivSxEwQVKE45PCn83sxQ8jXuFeIRktx7i0bXkPNfThvC7YMgrcrKKA7DMd4OkhoDbJFyb66m0BPS
QHHlxq9qu8ynp4+/6HtHABh5TjU4q1iqLT/f2xmqFAu9Rm1kW+kQFcRiREB3HhTkkrRjct7vbEKq
75jrWFR5YSIsP98bKgoadJgQ7gVqhyJV5IvBSReI6UpGTWKdEIgfSZaWI+VgnQAyZ/Nx6SLec6iW
bhW1Sp+FtSo1ko6AMXI2oVbVR5bjspXfjIJGPuc1vX5OmNdvJcxG2QrBHG/9Qe83lERCp42Qa2tS
8u1WxE9UkIfCZd/4R+Lrd9+P+v2LAwQ9/YP5bIO4L2PZjLeNZHZnkiQUd0Nh1Uc4eu99NXpRhPGs
S86yg7BuCjqYXprAUTZakod/hH82Tb2wEQwhudKxszxy274/HjABshXKJ4e8DTiy4Oo65rOPoBiZ
TbGS9S5waIyptgls6+Pl/97XI8ig4UlIRffr4KBG2FAJLIPRjEbKTsKhS9xWy+fNmMxOLU1nejU+
BEJwTOrj3ZdceBCLrhxR1vJp97aCRb+n9nMt3oYl+rcx3jarQAKxGIC2PTMiUbv6+DXfHU/n7GO4
xVN7+fneeG2VqxZi8slWK6XUluc0P/VjPh3OoNm6L466iL9z2y+iSQoM+mVXHF4TOBkWJk42yZY6
p+AMUhdvxoawEWVWA1KDWkBzlApqrFa4GUQhPBJsvHOoEY/D8KQZoVN4O/iqMb7JXL96skVPf7D9
ThvPx7j+MnZ6u/l4Yt8fiaUDTg3O72HNK6RzbSVVmG6lPva9ILLqTR3RKzeMLDmy3d+7e2FpIPgD
u9fQaZe9/ohT3I9SQ915G4pt+Jwoc7WdEKlYVXNcbSO9K7fBmJtnA7ZHDsFQ86D18Ck+ft93Gikg
lxYl/JcKrfrykHsrCQKfkvtgrreioPmOqDfcqYrge0pmzdSNe8lDI1/asPYDJ87DwgnQdWQZ+OXG
yoR+/fHjIFbPS78+fuF30dfF8wq5GrQVXk8Kglgo8lazsImADmPwaoTFX1mrShdGgRDxGlgTFP62
TNRvaZ361VpX/eF0rAbtsWnLkeKyLt1gY1qftWM9zchfjvJ9LBj9Tht65W5SB5yxprJNL2dzXMjT
SQgjVe4DKhbJY9/m1xQ1uguM6TtzRYMz++5HOMh56CVoj2OgNCbHSOySONpSWM7Xciel5zn6qZ5P
UHGdqWp5KShhjGn6kLUTdsHilNqVSmCKKIGehHYU4D6Mz0Peur2Oz/ipGgbm6GK11VCDpz2bomia
NlgoVyUxj5Zk+MLGeAK5mtamXwtlhgqaRdy42dgNzybg0jNw0eG9in9l6JRZSNNZHxTf7jqD1nzY
FZnsBnmln4q1VJ6NldzGrgIT9kFuOA3rOhj1Nc1Gnm0agy5BszNsPMn0radqKpq7bBY0w5U0NHLA
ebfCTctjh3YDW1Zy5yiTHjMxD266sYgAvbZ6ggim2EY3glaUwppmG2aac4eHeSrF2ulglt8BGN8F
hmBo3pjm0kPVRvm4kSd6rucU2IfnSjRTaM4+sGaKw7HkBpCKNst8GxfZGOHTPIRBd2JS18mdrCMG
c6JRNRpPqaPp3kz65NkIZTzRdW6aR7UwhsDNWn16tKRWN3Y0vFUY8j3e7+U8oSWTRL61rQUDI8C6
VnK0xvruHCR7g2doNuSZXVdR7a/RbTKhMmUjny8tAPgIeuefWaNe3/jJQG+lBvYgeaPgz6YdITPK
VSfEk+QKkTXfZGpEy7TzCzPxktboZycN+/xzppRjsUY9qN3AnC+uhzrBlDXUqDDFOtBpTSuvDbOm
yO13FQ0Ho+/7hUdexU4NghY5tLmTbkWf02RTp7D8Z7EWL3U+ugp3dkxyWxeEZEREaxDDdRmJwabT
K2XCkH5CwFRq9LNi0seveWVBbGlVw0f/a6jayi3kxSQ6wTPjWwjTBMTSPIv4F3cB3vVD2T8HTRJb
QO+MCs3PWiwfFS0qvltq2t4o2tw9zWIk4XnfjIqrtlPJkwRDfBG3wQL+nTQNM/KhxpkCU2Wc1sHz
DCzDEOjfqNU3XZVgIW76oBDRsdD0p6YJpwwGVVg8gWkfYk9ARe1BTowYntWAJbhiRiVaP1jcDus0
Bi89Aw5St+JQSM8axVK8sIbRvKS5BH4+Twr4twkpjWu1oXoXqYa5y6spHpw0kjq89oK8R/xOVvMv
1kBtFTvLCP1GFJAhUytyquxCro+CDm81KSyQRNE8lVv5wZiyEIEn5LYSW4Wp0zudGMIQ6/JumqDX
Rp1iDxOakHYU6+llpuS4eMXBhM07kgAux0CNddSY3QtKrG4z/GNjWwzBdGI13DdbaxiVuznJ+2/o
DCHWHEVBHzhSlPiN0yQSprGzj+07OyTtHutBtBJYMErzJYiVvEbuGU7DCt6g/3WIu/ZumFJ9Qmte
rFTE7VLZx/69CzM3BGyqUkhWp2prdXF71+Rhdp4OC80b0vIIqBPdgutYnBWS7tJa8ty8Hi9DdShv
o6Yc+KBQ4zDRrjP5OwxE7Zvok/zYcxlMl3VchwI4grjNcUrpNZZ6hEsPBzjs5VnDDZy1NgVPA+W2
2WHp9fRB+jY57eNkfO79PHw2JmmQbbEHY2L7GAKjuJTM1vXUDJbiNsjADCdkR8pt2hkjTN0hoEI+
6I0oeey8MeQLdIlDsz69ysSq/aqV8Uk7R/firKndqoTR25DQdIG6TYwaw+BSGCo3W6R2MUKvKYBi
Al3WLmuhCC/LUBVXmYQC1aaQZ8jsCIkZhkvHSrjqZkXH1Sae6+smgn5umb31PDCZt0HWnGaadU/q
GKNO1XHZOC2HO1DYvDvFB3KevJgF/Fh2fRnZnFnWA95JwkxuK+NKmMH/nWGwdXIEHy+KbmPE8R8T
qQrv+PW1AQLK4jvNyeTv5qC3DDsS2Cw2JZ3ir0JFOMHGaz37jKdh9Llr0qrhpdJRt6VpFEr0DoUc
J8OcWMQOG20KuLIU7dqcumKNh6t8mlaJytrGMCaz864Vas8crDqwK833WUxhkkasidZCyI/mCDyY
JPHw+ChRGDOIr+as6Q17rEIExTtAS4WdWANcBqyXrW2Lqtdj3wfNegiG3rR1qcwkpwiE4YTFDDfI
UEqjd/MOp2RXL1p0l1OlaM/bDo9ne8r14jGr4EOWBIidIysWXBo9pODsyEKSifZQBoBA5aqXHoRQ
M8/McraKH3nkH4HxP/R6/U+Io1+YGaQSv4fSL5L5Z091+3/+d/6v//GCm4+e/ue+5NbP3/BLdEv+
hKjWQo0DQ2TyV0o7v0S3lE+0zhbmHEoxyAQvMf0/olv07nBqWvrPOruUbOSX6JaJfyuhMskkKiX0
Qcw/Ac+/DvYX1CKQfrobZBQUpcmmXseayZg07UhhzJ1mSd4UVaYCLJhF+EnReCQvPQCu/BgLrCq2
DjqwDACLr8fiQrSkMeZwipt52BCrZDUy/TLmrY5SjE4wGJOd9wG3um7lLrsknMZ0ZWIVb0O3Vtft
X1zd8Mw55VxTRdhdjEJXrfNTIxG11d43vfwRbe9LeL1gRP4Jwl8edmEUQiwEaEPBZZm4vaRApnHV
9Hw8TlLjLkjmBN1gMz01zfCsQC1yLDFWqkrzs55iZGNUG1Gc8nU8+vDJGxNImKD0DvefZFeK+ZxE
1a0BG8ahruJkRiXao9ZRADPjyo2xU03g4q1Gbsp1EBo76r0jhq2Qc7UhN934XG6b3MlRwA3MunKG
mV+kZUW0kuR4Z4rxSY0kuhJF30LTv1Yq1EB8pDXNyt9pfqH9yJb+4/b0PjXm/2f/5kVp6venABX7
p6j+vr/vQRz94ssIuvlpaU6zQY2l3aMsOeevXY+e3iKZJwFgkaFnLc6Wv3a9/Il/kwNI/Nuj8u9d
L3+iPEyrF5g3VBv+8J/s+pe28P7qxp4DXACHEjoOy2AHW7GY5FjER4IqM3Y796GeFs7YIiJrz3GN
pG8ympVnabNj1Wl1RztHvKHw6G+bSDdPNAsBSlWcH/xB7RzCPrNzRESRCdlEKbS7kFDUG1KJG09T
wlXTCwP+wXPnzbnYQkVP9M8dATTBSD1aj0lKfo/mr/5diIKYxK8yq+04yjGSn4kJe3TS9dVk9pM9
dVm4YmKwVR5AUT1S3ppv9r7hO7t+KaIcTguVY85dWvvAu5ca0N6mr9NgljRfltymr3y0gkCgpHlf
elqjVO4Y5MW2mf3ay7jwf2T9f7Stfks3+y+zpSi0/n5LOfgqzU/F6y3Fn/h1kZoL02wBvGJJtPig
720p6xMWpfzjhYz1UzR/b0st65M7GNwGTQGKKb8uUsxiUdVb2vsq5Boasn+ypQ4IYcuvBo9C8Yj/
BTKFp9XrtTNFoiqEM87LkiwL3+aqD88TsJXlSV/W4ibpZd0tdCNflaWqO/ksPs44lZwggW4gpT1X
/mwHeuXiwygh7c3VcxXheO7MUlkPtjqQfDhq2dQ3gdTXKzX3rdDugSdQErAQ5MslB+36Xoy2GKz4
mleYBSoAWeT1MW2ZszaMTpLaSOwKQP6jqVZ1hezX0Bie2CB9YIYwgAsJyXMMYuDDDn2XZi4JWR2i
80DiNrb+MfjyElgcbjUiHybD4HJlzl5PV7f47oltLrtCl+6WZMUZev1OjMoRbYeh/NEs/e/ttS8W
a7C2f7+9bp6en17vLf71X3tL+UQbCzj10jf/aUjx67riR9RlFyNXPhO7jkDo195C/nVBYROOAqj4
YSPwa2/xI4qX7K1FcFtfQP5/4Lb80rLYXyxEqRb9WdhES7TKlfp6sUhxqRuzb8ru3FrCekqMjVLl
lm12w1/yPNvNcIsWXwP6efjaBNLWkiJxix3MuZJnJoDN+pRTXD6juo9IjaKeae3jy0z+9/J6tbz4
8h8tr/xfXte0T1UXHZzh/Llf64xkCHc7giLOZDB0S1zyzzojzVjQ9ghIg85ZqEz/rDOKyQsE/2VN
EU/9c4Ybn8iFWGYLTulHdvUH6+wFvfx6nXHrs8xZbgsI67AxiJbQlMS5RFhU+YYzGb6jjk8B5I1N
bnW902jYXqBcVEf3aGovgg76jawFrqxiFhJTTnaqQYUmYsYrfzaegxSbpDptLqVBtNuuEFzTKG5k
XxHXSjxcFcPstHE8OX++Fj9Muv+LRBNLygrxHOzjgtCG5LmAmH6/PhcHn3+dF/VfRZrsH4Pv/pof
yxVL3k8W5iwyrXZlcbr7e7W+/GRZJZoKApVA/p/MXZBN/tALkAOsDMtyYcT/PBURAPm0SLSqdLiB
LkpYQv/Ban19g4LC119+E1UCDYbrUgd4Faziym6quIiH991uqu3Ubh7mP2zPvRniIB5uJaWtpZkh
XESbn/qH9IKCFfGBmx+zpWYL74UDb17mMHpKDXTMLJORCq/eXB6DTRz2GX+8yIsrNIi3BR/2eq6C
vMsTNRzC+8EBMkFn4x4O3m15Hh0pG7ywnP45QX6+x95AfPz9DEKVRjMGuRPe56oDsC+bbWNVS7b1
HK62vY3gzq7dlSf+ZecCNdpObn2uoOJl6665SrZEiKvMWkmGt7fS30lrXkiXHz3VMvt7eU0aoyw0
p1N4X5sb9LqSzYomhQfMyhvc+mm867+MKhXGHyfRb3HoB9f228lYVvDesGHty2plMKy4k9z6dtzO
p3QFhfvmc38i7Xy7uWwAGmp2vtsZt/+OVwZ0j9M5cQuZwYJM2htbqIRYV+M2vJe+5nQucGf4Ujjd
I74f6i0lWvUiWUUyBRY7ef545OUXH871/sAH29KSa7kWpWWpTd4iU039+e5rsfl4kMOe9cuC3h/l
YGc2MFFw/u7De722MVgqH8XKJuOmRcWA2DQhphwJTq/YH497iDf/OS5JNj4P0DZenmtvWvGOiU3U
kWm1Zl6dwy0Pgmn2BtMq7ZIbnExFwcHK0K+gI6XONG7BkkLBrvX2xJCE1Okio7KDvqsdESzbWSqp
51aLTWQyGjexUH8RFo/iDIZw5mc+DP1F2Vb4Cyp1uKH7bdlSL0SrUcH6KG/u52mmS0s/xf34LQ98
/34sXALNv9/y4LgAJWdMoyiH91gdXrSXKPtdR450Htj93fQsPSp2cQTd8XIAvV01/4x4cG7kJFt9
L8/hvXIDb1RC9ctWvcwLbPMCSxbzwTwGbV+uoXfW6T8jHpwJ/pTWfV1J4X3lZU/Vxvcm0+m8cZWe
YlLSOBhM9ZezjcySN9IPcZTUXXSu8eVJNrS+B9zmN+E63TabdM3/Ty4EVz455tew7JU3s7LUYjDr
gcv38p32Vtts9mKYtzxjfTqfWOfkpF8+/tIvtl6HIyy+dBTnNZEqwEEainFrtaDoovvMxrBsXff2
WXJdXNff2tKe7coRPLqEdvXZfJxPQne6aO8lJEW96Et7MnVnrbnSt9OlfEP4Z5fOdB+4voeUhR/Y
YIJW0s14SWUYZ+vvSPQ/Ijf/rVbdRPKusGe47L4llyBi7eFksksbicLg8mmwj4HrXzQgPnrDg7Wc
hpUEtkYI7yE+euGWltGFYM8rlD9SBFxEb7gWaZPvwhtzq9rVtKLbaMtutlKfdbt2wi+i7fPX6gZd
bRtF1WN3xHJQffR4Bwt/mqY5VyU/vEco73TaiaHT3KEUuu43beFSsTDb9biTduIpAouX1ml5zOha
e28f7K+Ag31AeW8Qe58VkNjlqboLH1MXJ3qnPhkuE+fW2MTueGK6iXNf7xrXcpZFUe0qp901Z+Gq
Phmv8ufLp6/jVepFq9SJnQdE2lzl0cyYLXgb8VlxL183J6QA5dlw0h05kF+wmG/mD9lF4lA6Ksoh
WCiUEyz65DC6b93Wzbe17Opr66u2ktx8Fa8MjzO59PSb2esuom9QTD8H7l8f76F3zy5IFaDTeAZU
Hw5mUA4DYTL1OLqP7uQ7+btwrX6DXNzuchjgaC4goEe7Pzvy4odcipebaH/Ug+BiboIE3FYW3cer
8kLbCPZlc9quERs9ObaFjg51EEvUpVHizc5QCTgnOzvjRPBXcCc8/5yD8xiQUn53Re7N50EEUSkW
DoBFHt2ra383uonrn/tO646neGM5wvn4LHjTo7jFFdCt7WHb3CQutk73R77quxtz7ykOIgwwHOls
gLK6Z1Ouh3W5mdfpc3gRPlvnwU7zcHw462OWt38ucnauPx79wPbjxw1MqZdWoUFmZx1m4nmaj1Lm
Mwe0DdzUjS9SNzpJ3dAVnMgp/xoeK7dzfbvcySeBW7fumemIx4C0xguD483mWrRFlwoybKzDmm5n
BSX+PdH9w/Y5syP74ebs+W61yF/lLiuucbDWsZ+3Z8+GfdLYRCdu5niy7e3WpR3al1sgCs6F7IhO
tsvsB339pbHjVba+5QwJV9de4mxOQ3eVIKWVu9tLT+X9evv5LljdZPYF7Rb+5OrEQaffbWzFPkP0
y27sL1dnxgoppS9XiX0x82c1e2XYmquuRfsKzNTpuDq76N3BaxzfdVLbWU/u5ffV5eP1V2+6MGNb
9uZVZJ9diI5mYx1sn/Suvrs4U70vt4io2X+hbGCf3X1B8+r2ruLvv4LycC7OZhssjr0p7NvU/r/M
ndlu5Di2rl9lvwAbmofLQ4UU4fBsp53OvBEy004NpKiJFEU9/fkjd+0+tqq8A62rAzTQjUIXzaC4
yEXyX/+Hv0/tzKUvWX5B0ubPANhZkJQ7tDqi1YW+3X5H7Se9b3cNfbwx9PX6+4KfsLsku/Thlg70
CrhF6l/ssvvjc0s1vcbveYWPavZ0eC2yCJ3jSUcPTyrJk9eXPH3+nl9UtE3ufGxfPHkEESBpk1uM
5Wl2zJc/8T1AaqANfnObEHrh0/vrx920u76Q9Mt+pt/N/vtl8jrvXPyj7zN+lJUsWDWxl8fo+bi/
/Y6TGnKuOMmaZA/lZMauJX0A5D0xdwFaaRJvh7jL0L6kqUclZaf/8Sv103Qf0WQ+uknymB5vAsr2
F3fZTL8dntBVN9lPycVI76Agw7y9+nrzeMmTG3p3tWA6Xx2OAPIl/S49Xh3Th6uIHuPdS08vD4o+
DumFn17hjyTItGiSY3r9/hHtxgQZ6YLx2X/zqIcZdwcX6GNEsbxfK3ojaHrwkUu0+BQquXl06CEt
6euS+RhQ9/ir3O11Ro7ukTrZD3rzBIrCl4J+L5NmH2Dg0gf8V0eP0AzSx5o+xzTcCSoS8E7p1VuY
pMdun1+mRzs59eytTbIdRGy7KQlub67wh9DPpEuub6td+jvdHfdvp0QnvXm9VskRtp/0CQsaJCh3
qUj3b0tSH/r0Wh3vTXI97eB5t7PhuHZg9HDtov/O8RnRbTCtrm+/TLvMJCYddk/P17c+fTmEiIhp
F+2tfXqQu5A+X1/eo+dsh4ws7RJBDb1U6e0z29F299uljy+vmMmnMArp72aXHp6ek/TuCD0lvdl/
w/A19Pfz4UVTjK7B2/uPq4FG9OZbkXwz2ZweU3kPDCdd0ikl+3ZX0voSJd0YF3wKQZHEZQcMdncs
abFDq6f2VILC7x05degpfULvZHrMk8f7l5+aXs67EQMSUkReNtLh4suzhS8W7FH0lNyHO/5kUX7o
boajSI7jmVPk6s3qr1X23fq2uld3SBRUXo/1LcTy8kIuX5bdz+sRs+YZXwoBe1Em117iYOjb5OeX
vUybi1+4Nugvvkb06pS7wps9c5PHbVkhXItwxIX2Akp0ZI3vEv+uBnGVENyzWkdxYUGEnuR7aMHh
wfeIMiJcQOnb4BCBRpy6icCE+993nz8G/X9b99/9+dUOHJdxGXhiPOWEzv339ma+gHSM7qF6vMkP
wW2QdUd225/5GqdG138UVYsobcbTvA/TmY+/2Soh8otcXX0dh6pLYfByB90jDht2/0PAkZ/CxQ3S
83kIz93ynU4Af/vDuD4/vWBCBbQW4TdN1Gqb4A/rdLmwfke/vW/6xXnBiaS7Du+gJPnvnP8/ei35
y4i0gpiKquHth/qv9vd/PcofqCOCI+n4v9qy7t/amx/N29/+T6cO/H/mynpKJT+/k/4/J5o8lN0f
3uVO/8pfzyW++y9U+qH6HB5veKJ+dwFNQvdf0Ch5KLc5lWqfDAD//VxCHPtf0Jmhbh0VjZgYloWZ
9j830L7/rz/Mb2jH/phA4jnvP7iC/pip4g/BBeH0tr7Ki7xetXmblxwcHPUVDug/c/X8biDu/nv2
fdBffZiT/255XSTM/cKSYBTxFFfwtIbyawGMaVvTq6CuFiO9HpY7qYnDOxR43HHbJRvbXsVup0JH
5CxnqaXd5br1nTnBBUuw29bz1VEnB8J25DBohC9TZsEBu6j+gql+elX7yYdcH93a2gKYJ7JZusxi
OkKgo3acmXM8zM9aP/3zd6u4kw+LRgkATzs9oD7BA1M7IN7XbYOyutfAtXKoIZRjoDaw4FAI+UNb
LEq3NY7oet9z2AthXwwtnrojxNUFDKuG4sxy/9mgrPZcX8xzJC3JUx7v4/EHrzZGziom8dm6DlcE
LB2L0bkZfaF+uXVlzWcubD7p9tpLMI+mMKorxVNl3As5mC8MJSebBnvtihD2GoxwLnhaRwoesbWy
r3OUk29rfBWZvgw9NRgMS+n86rviVBW9LebX0tk8CPI5rB18yBp1HV0ECz7SnEOWfzbcqzuVahrZ
iKodllYd6H0ozjr43Wxl28ZkFZcwIGm70Ya+dDCG/1qG5uTf45wzbv6s66vA9LjH5nYaoV59WbrE
PVdM+1mzq5DMwSY2VY1m9Yg6msFG9Y8HL6xtI7IKSuFGAWoXMEuAyQZaCHUVDaobNk6UVWROzJYd
qqd4OoWoqeBzlSc6Uv3Fpq6vNYul4PlSwFQ/jWKOBQXVLyi4POf//cmge6s9c2maRRdwucFLFqwD
gZnHeSqUcmPXV7EZOEo1S4vWu/pqVF/a7kxm+1mvV/ulh4olqKoNbmSd6brJeQ1EZHfGD+OztleB
GbhLacWLV6dQBVy0rGl+lK3vnnmW+Kzx0z9/t2H2QQSGpnZr0K4C9h1W0ijliEeYZ2ybKqvIXBqr
6isPxTj5WGWLhpWEsck5SOFnfV/FJ2+NgjcSBsbhvN3lvgCmKgBWc1vXVwFaw/xYihoY4GHoqOXp
xJlet7W8is4gdHoYZsKnf1QeYKjKe3VR/7ep7T8stXffE97fNeEl6mwiFFA1M5yY7VpvbHsVmnbu
w/zW7esUVQwerYbx0ITNOfe6Tz7m+vVcTqE0w4COMxDEGtevKa/Z/bZBWUUn3EpE48AiNa3RrOWK
p7Fp7rY1vQpOMcNmKhJoegjhOwY/p6M1zOG26PnzoPruYzLoJ7xhRONNWVPf3w3exl6vwnIevRE+
4WjYcJ2UDhbvIKztjdNkFZZj3Q7GCkpMkx4W8WNpeWkQm6dt472KSp6TTjDV1OAOco/vczs2/rew
1W23LXtzV8EJVRBgSJLXaQnZSkS+loO77Wuu7YpNSBRM69ByS8xRFh1qycfly6ZhWXs1dH5ZK7jc
AojU6J+EqKvc7/ptC6Gz2jNbK1TzXEJaNLlzgOrT+cnzC+eMbc8nYb92d81FX1VurKq0sMtrQSTO
PZYet+3Ka6/I2JFwyaga4BL121DA7G3bgerPc9q7uITTNEfJPNrNtQXZAtnN6pyp/WfjsYpMmBrg
SGmD9KhFqlGcEkNHtG2KrMLSKVDUb3q4B1oVnA9cIb7hQHvuHvOzbq/CMu8Yui2Bn6skgwknQRF/
2wzbEqC1wZoguKeqbDTeVd/iEheVpbUtHTwVRr3PfogFHlzheiVm3xzRoQPANSB2u21ur21xrNry
Ox2h9bzorhBA945sz4lqPhnwP/fJ76agHDQMNeF5kc7FD2zKDEYFsJLYNFPWFlM8qmytmtNM4U6b
RgUK0cH42BY7a1qDnqrGcQCzTkMA42t/78DvcVu3T0P1bkhApcbZwWCa6FomkITDCD446xz52Xiv
4hI1dJ4sJ4x3E/UWvCpaJylics5K8LPWV7EJITcsK4hTpo6ZUGSqUZHaoThzv21gVsHpT5Oa5git
g2d+w5l+g9NLsHHQV9tlnQ/55JRYCgcCNCjEGhBgjPm2nWfNGvGKCLauZVCmQe/UO5RryMRu+nJT
eOLF/+N8kXFQSNlIhFCXw5uWmT5xdXzuSf+TT3q6EX8/G52hgC0bXCmwGHbJ0t0F3cumr2mttuMB
5sayKMIydSs4TtQ6nu4nHUUbW1+lykQ7Xc1KkKNz+PjAgpwW0bYkfO2RBzat0KxHy3VfAwl84Cij
2TYiq8AfTB7rPkbLDWlhAuL+nBXux7a1vYp7lNsaTk67JtODvSsNvG/U3Jwx1vxsjqxmYNdHsLRp
RwSmisE8XfAUDV/gjT1fRX058qApCVjRrbyqwFmdtiVV1iriQ6dVcloUWMCtueo4v17OUST/eTj+
xtSxhmiZIxjDpNAJQvN4zk/0s2ZXkSg8rcZyBIwYeQ880eWlm5e7LbMD9ggfgzzupYjKckIsLsGx
0deuqc7IdD/r9CoOuXEtPYNglfawtXoo3fHpVFCwceVbHVrnZijAI8UnbLn3OETXqD3atHzgSfDj
gMyeG8rBwzbpmS+FSkW5adJFa1tsm3swiRoRhrCm+mXshS6Luy0x/mOX8X6lbgrORgtQgLRt4aey
OG2+g6Pvpi0M+oePA+LC5tS0vUDjheh+hFFnX5X+Aq7BpgkYrRJYHgfDVMdoXvUwsZnKeS8Lcg5J
8ckcjFaB0xXSivoW+avPhv7rkrcqyNxQ+fO2Ob62hC4siwEr2SF34PU9g2tVHZnDtnFZhU87we1m
GjHDAW4CScMARtawbbfrqN77+E3bHvbYcNfEN232oWduzfxX8fB/+DiKcoCPLZsaZl7gK2A9EdGB
wW8MtoDzOU/wzz7naitjDQztAhfroJFOZ7KwWMxIw1rBg2HToK8xWxYWlX5euiCTalb3PunnAy/D
+W5b66tPWmFRAFZDBJlWUZAA/By9NJ5Sm7ZiVP9+HPmhWcqZKR5kAkYVB8JK927qpdyU+8Do4WPr
ELXGEgaAQdYyBxIii0HR6/hkYxyt0ojBagxOx/iwA/GWS8bVa9073sOmYY9WaQQ8GTvXgYtd6tlf
/HCk9rxNYwAX6o+DonLuaJRB4tBTQgzpwkotiGETtanb4WphDPsWIvUZjXPdHsrqGhb4m05TqAD+
2G0eORJXyNguWDTe8YhAhFqacLet26uEIjx5IuVChekEd7crZVniqscbXrqt9VUIBVZXsEYuQVbV
AzTMkycujO7/8uv5TxevcBVCTMAFexhkkBVT1+zjQS4XOWwHNw77OoRgED3bssIOlOsJ9V6FScug
njeOzHptJNFiYKQWZCwe1WGAKUs243plWxJwcu15n2FYeUPiAV6gWQTTtZvYLyAwN7Xc2PdVhAo/
r0yeF0FWMjhE+S4cgklpn5vup7nx/yR7/yOPAtvsY98FEgwB4+oga+q2/hUu83JXj+5C276vM7ur
go0L8CpgYdI6S7ha+lmYD/YlsiZUAVVFvi2uUAb94Qu0pnRmbQCZbOJA3Pde755QRWzbYhOsZg8R
xO0tkBsxRgoS0S7ol2sgA8nG3WM9fcbcI4ag+ciB3XNPIoj+UYq9sfOr6ROCLQRNLnZt3Zf3PZmb
q26K9Kar27/Bi7iLm8O6wLbKqqY6uqM/H3LYHW/r+loh5FsAXIkCceV7c//Fb4Xzu2yrcGPrqzlT
TUXVzwUGBhyGZpdbYXtQyPq2bdprh/bYGt2wPUVtE5kTJ7FF7VuwBNtWy7VSqHENa0qd+1mhVLmf
I+6lU2Sxi037iL9a6T3o9erBw0ova+bAbsuV6eg1Gyfkn/K5d/e4lcaFvCoJ+u6DEiMt3VzCbXib
aO1vDNOAwaKyDhvMGX9yDkgLwEx1DMu2jcwqVOelD8ZIWQimCpzr0i+K3eLa5+q1TnvdP6zFa1Oa
Bq4QEDrpIBu0eOiJ7x2V8IJtR6Z15ZFiTHQOHJEyS7avbOziC2DWzlWRf9LztWSoaCJeWkvkZ4r7
wa5wmdqXhGzTwkKj/HF1d1VfLSyY4domrPJ773EXFJWu2vQi/DcbfubVg8sbN8hsGZE9AHrhkRgX
5e6bpswaDChKEne1N+Js0CsYREeuoTycm22h6q1CNQ+kgSFz7IM52qAoTJgAZJI637bM/LG0fBeq
U951tesgVD3WkEfAc0B16qL4XOXlZ7Nmta9GofLmycWUHPC0fVnDIDSxmnnalpWtC7EdHku4iiOa
+soJqNWwKiMgU58Jp9MA/0OseqttNaodmJb7TpCpchzpPPbjJfPn6YK1fbQtqfFWqdkMu7Ul77CU
AQFmXjrbGu7jJjbVmYn5yS9YS4kq1IvgZR6/YIhbcTPkXMAMWGDy92E3n/kbn3zhk6vN+8y47III
kybwMxiyBxdxSYoXbOP616bQWmuK4CUubPzHz4JIVYfOrkIg18BS3tb66jQFXGHlkMnzs2WJ6v08
eE0WT0G+bSf5U2T/LrScAh3HtudnUVGFOIzk4R66AL7tBnitLOI+g2mzwtQpPRKk3gg7a4i5nW2R
5a7i1i8t0ktv8TMTlDoVwujEZX28sfXVHgvP4zIYF5wEyVg0B7DGc7r43bIt2XZXcVvCqjMMKx5m
xsdaCbVidIBvx7anKlhBfpzvtsw1PEeR9Vmy6V7nbgwudSHMl00zcq0wkqCGT3aHrE+CsJQ6RMeH
QVbhtox1rTGarB4LH0G2XcvJ8B0BqOytK1pnmwIQBdAfx2YOg0H7Bu2PxjjAFC1hCMqyRzauNWup
EfzVmRAR4hVyDPk1ssbqauHtdGa9P/XyH9b7tdYIKtqpCk6zEjAbsAE43siSOG7j2wbm6bucjQtV
eEwstgXBWoI04YWidkIWZi4ebHejN3Q3KKmr77ZNpFUA49C2RCLHRVHB+546tVcm8Nj20m2trwI4
mHUwW2AUArhs6Sfs6gOFcsN73Nb6KoB9TBgDX2F8CEtPl3j3k9kyyG3yQLhUfpykeD0a2Fz4QRZA
IWMnYmhH+JpUg/ufccn+fd+yliTZeBbnBZaerG+c5VlFufd7iKONl+hrSRITrp4m+N1meprnxwk+
KLfeWPAzMfDJbr4WJTVOCzIIKnyz0bHl3USMnYQNb7ftiGtZEiiGpCRiDLNY6ja/yCO7fZSYqGTb
tFwrk4CP0J3lwA3NH1RMcxTAZcQg39k0LdfGQnXvqcjr2jgbx9q9aXhjXQGbEL5sa30VsB7zI1GW
UZxF4G7D4DaMn4qh09vu5tYWXKOFkkhbuXEWen190ZmyoUU3T9sWmz9eKO8yHZG3wD6RIIaDJYP4
yXebX2Xhtm/bRmYVsAY1B/GkHIx7QMwzBGGyoTXEmw+bml9LlIKwZHEVmjgjzOnlzl94wJI4j822
C7S1jMi3wFotAebN4FpkX7dMxqC5D+62Kb/WEvmu0tIRIs84qN773tL5rvVruS1BPkEu3if3QPfE
LWyr48xlklDVWOQABli8ceT9j61Xo1uBDo58G++B/BKoE/cI+YjcFq7WaYl7NykbjpK1gg15VnbI
jWHj5d5Iobxt6jBAmD82X5V53ETllGd9a1kpcUn9A2gZ+XPbpFxtsIM7AjjpCJJVGnLCYKqdzJ/w
Drat9dUGG85xm+PCgmRl3NhPgdvyXafL8XVb66t4XToG/3TZkAyorDlVkZ3vtST2ps8axqtXhkaQ
oR5jnmfFyHlCBsPuQpe5v7b0HYUfH78qWMVsPj32ZBxUp+vSJv0XHNHPWYv+8+4arsVGi1UCp6YM
yaZ+ml+cuWDHPLSWTRdF4ZqD6oUwEWWqyzOxLE6mu/qmypt20z1ReLJTfh9NeaPtfgRBIQt90qVg
HeV0XspzWMXPBmYVqzmIfh1hE8m8ye9SaP7rvXaGbfIg4DA+9h3myarwF59kUgDWcNHzrn9086Db
tgaHaxkqkF54sStcePeFzIXgQ+vOBsersjYFFDgTH/sPiF9k9x7631gy2OEKOf/qelW1MaBW4cp8
JeaxxFKjzNBflgZMS6+Yzx2qPvmya3kT9mkHJEMfq7BR/MJBvdwzC3Rz7kR42oj+fmbDMf7j0HQd
Tmqm1SSLSuUXSa5ma48qN5UBRgpf0wD0hCXZtDSstU4QG0e88WaSmTHUtC1cBwVG7bix9dVOW7WB
xatiwZLszu7R8gqPDjijb0r/wMP4OEwVtFQxaYpiP2pfe0cQXIOnFhcjw6bEHgY8H9sv49bIObL6
vVR2nsF6Wh/qbty4OkSr+JXE8dombMd9ywoAKM0EOuPSVsvvbR92tdd6yi8rG8Xt+xDgt50s/XHX
lKzelKCFa/VNXRoSVE5D9p5Cdlm2XO/72t9W2fU3gEhexiQnrp/vfSMmAFlrErx5oG9sujAK1xoc
C0UH5chkcWAOsYDXEngWD9gwb5z1ayXONPZtm0ewyQg7z6KTM6krMGqLbbMyXF1HLSDDVJ7lDIdR
SY/sOl50MBMpm22l0UBWfJz1TAm3YSrqD5r5Q9JF+KoCfiXbJs5ajNPDe8nKGdhlXQ3XD+gHunvm
Sr3p+hjo9I99b5nSmJczeMF999VoX7zxUI/fNkVUuArYIZpq3VRNdzG5Hv/uA8Xx2klxTrwZ/HG3
+odVf63GYcoCydEB6Lk00i0ufdwW5fY+lPADFlfGKRWJUeAz1tZlF7Whd820JtHesV2Tv+kTsBsP
dKIeYEFsjW2nalqShchr4oViEglhxg2zMCBl/bMX2jQ0dKzZuJSYJnCOZasYgKnuksdWVleTy36S
2e1QF7Z4gba/had/BZbIbtUvD8FsBn4EeadqrsMyrMXRL6Ku+AaqKZgYtAOxdHi0+l7xLmFGSq+m
+BF58ZM42i5yyiynrV+JJhLghzlWc/GUm1L3IH2CHIRJ15ohv21tr56vGjkvwZCM9hTJne01LH/o
JphUXLd4twUwroZmtH4IewDmJqrnwprDnemMPzzzYeDlHlUBoruIIxX5tJBTM7W7yeK8we8vFSDb
y+DFkPUDU96/OB13xc2JO9RXiR68QF618eT0TaL1HEWvjdfZ/U1Y+r310kg+OdZuspsKp68WVjbh
kAg4wBb4sTJiRl1MaLPvd2MfefbPhVt+CV5X1ANvmhh3zmEWCs2yE7Y0dpAqDrjayUHYKnKdtze1
EdK/Hwp/RAsRHOAcmEDCVtw3QN9hK7qtR8HqmxiIUX6IcTbp8INyrzWZHG2cO5coqvg9QBydhoUx
iNPLvvSNP16PyuU9hyU6dAaPS+w7kicSoLUCHKR5KbpDCcII+da40oyCVlC3heArzY2YW9yBzL7W
VEadHtUOujp3AKxINcZ1L03NJ1yrWbaRC81nEfr1Hq5SHDCafhmBE6eLiPIA5uFw7u1+TO6o9ZOq
nKh86nO/n0AM7eB3UyWAkcwwSyBuAbQ40MV+8L0aHV7/llZIFnjeFWRxBJ0Cgn8tCcqpng/1jF9l
700DWDahNdwRbIvaIsTfTUUMuRZiQrcq+m2NRenWgO32OWoT+0gJ8kIWqXygFsvFXX4BY2HIKxgT
wD6hzkHCnrTu4iZ1O93P4lIYdgqwsJdln6KevI3nXSnaKZ4vvap17SGrrTCQIiVxKeH/7iu3zAW4
UlWj3xzcN6iHqClMNe5kK/MgYUBSB/PQhmk9yqinwDVjmg99WMlf9ogxeu3r0ekKDF5jm6OwRBNe
oYh9dB6iHu+dNsW5EdjaIKiOIIlbMMqLuffa6qllCSy+ll/OMgKJ6JkQtj92sXzxmK2L1wKcAG9f
hHEZgrblzmWfX8+8BVVXSwYuukpmL49Z8aJKTCp27S1l7FRHuNnMFU80i4fy64jVwQOkop5D0Ced
PNDtkZ/c20FyBMMYQEePAzT9NSBAa73NZJi6p2CMCbCzssQlskWV68nlvoTnNeiXHDuDLRKuQ3B+
KVYPMve0tfDM2GUT3vEH5xBaExyu9ih1DMacNnAd6n+jfKszmhZwZJEdJOQwZomo9EwESnOo6rr/
VgkJ9UI2I5njcQIHITa1dATGpojpQrwevADLwOLqBabSJn4YHKGDb64hEmToeGoGD33Tk/Z+czm4
7X1VjlH/MrcNMGHUm71O3eRW7cw/dDHVHFZtxuqqPc/9aYADVd/BKYpawChXdqaLIIRMgJnBZc4V
m2xrsin3RO9OuyHKXegIuENG+2VW2lhp6LHA+60IDmFwl2+LuOVZyHDRnwEQNQ7Ao9dKAJVbzRPs
TPEQEj6CX+9ZP/FZlc5pNEd+1VBsDTq+U0I6IdRWLTQp+HdCMeuftdsOoOyG9WyBlQDI9eyoPes7
SXo4CnVBcRuULul3jvQX68KqAO52aRhMEbwYe52/Gsan8p6FXKvbNu99Z4+xKbxfPPIaGzWAkR8V
T9joVQ27yog1xQR6cCP0RdR7Sz9DVx1peBXjfQhv4MCNT8LRSai4Kp682G7lwRqcUb+MXHsCrrB+
VTKdcjn3Uiednq3pXvVYZ67HuuQnYx4gxhMb6STbFXyJ4Ts+tq19H5aeVFRwUzmwpvf0zL+SXAVL
e4/cvuawjgbfoe4uTQikfKrtsZsv8dJHfIs6jhhhwA7esGdojrsxHtHGak3z0+ezV4HXEZcal5Nl
P3gdMCYlHIEY3BmK8rYO1YAlO89n7wfMx7hodgsY17amqL0ZOgC8HbTxdYzCeLxtGKtbsS+tumTR
XgBsF1mpXdikunRaYY3mVkcTc0QSj8Yplmt3WfCtaG9LPkBAII2VW0C0k6ZudiLAxxVJ350O11Qu
LunuOxmNCDvUThqnTxeNSz5B5eAXIrrlvS6+5aT1kRLMg3TmNxu/fcmBVXbq6dXTOoYobR5tAdA1
mQXQ9E6k3aQgVq57Ci9BHT1YykbtQBGP1RRTnxsc6X9X+TKZPuvwchQ/YQW0nIpOXhWTzHICpYAY
CLqJ1VSI0jE/Tb90w2XuMGMd6z5c9BfBl3G69izTSiuRPat8F7nFgkUA/vSIx6V8mvWICQJcvAzt
IXF9V1YtUBtOMz9jVa/JdxWa0Clo7TTQKRQg7pZvdczF8GWIlNsWe691y8hOeh708ZVv9VERJEq1
bBqTyu7a6mDEXFnxLp5s0QFrTrA6PWgSTliSPa/3xJ0b6EBd5PEsg/vFYtZUwLOk8oEOdaQsxJgM
GJMI3qWFC5UHUlKlE1YWLcqKQttx+WMsWmzltPVLX34ns56KN5i+emOHeoxGK0MnvMbX32LWwSmG
Es1r96s9xTXA1/3Q4gBD80gtBJDQEh5SdjouomOIN4OE0KcT90x96QfTEDzgcdaNH6vF77nEl3Ds
HpewQV8JXH8BPAH2zlKw7hh5uV8/80X54lfoVJ1jqCfc2e4pjwc7+FX5BbYB6lQBr74WpsgBkSki
gtwHLGA/7y+aEURD+Du7UDc/gyVeWfDRBr+CYAADKTG1clOFxd6vkMc6SQXbzhrr4OQTG/UF8IBR
yKAGHItp1fAuvyhLNWIEmZntK+QcXvTscqyNWbfYJxsxscAi7sW0LmPZ3Dt6YNQbGzf/1oDjPd6j
Kz4WuRwgxxN7oB2du6DxIkJjKPNsGjZCwSM7ZtIGswDee/lDm3vzcGHPnDvZ4uH7IOGe2vhJhuU8
oChxLMw3UM0GpqgpidtIapdW612TBTFxb5ka4jPa9fHCWloVgQ/2eVhzGePnm7YA5QfqMdEIpCRe
5bHUjccifBsZ3NHgnWz5Mf7/TY0H1oPfYJf6upg8DI9zHbX+S2FjPfm1tBiwezZIf7ot28adbmYI
W8ojpFAhyu1wfNbRUYpxkL/tDhjMFODP0Fd0UnbZHvLJrdUL62C78ehClFg+TJq4YK63KCU2z6wa
WX/Ae2ypbQqwV9g+DxbeTF+XJrKFnbrDNAeaOngk1F9Y3DtI6KdCd/6F6WtdhYcG8FqUhlYlUQ21
8075b7ZitY/9lRXNs8YigvHBjVzlYwxmkuMrIJ77/nJe4LT/w4J4797gqOVfhYoMKECWyrqbW4Xi
B7caqvipqqp6ahKckAb/mrCYsW8O3KXqW4ZLCCcbasThj2LsEZMJ8/PYR3WQHbuoobS9tylvSXxv
4BAw4/CkieUfhAWjngs8QkfyS8sdWf408RDh52OpZ+Y21II3iDZupLgG4aFW1ClKLV7cGWkk7YBk
tC7qruj6qwEsH3c/qYqxL77flQ2jEzNOc+Cd1/ZYBUb3WUGN1d2qfJrYfqwlIT2dLBGRL2XXF84b
41KrPXa+fqYCAjqbYlsMMSvt2hl3lpxq62rwVB4/i05wD2t25Hc7u1JR9zQLD/eRGOUFQTAuoURV
lwqQkt2TUUtcPSuWizqd/J6w3RRNMnwgxTg7x2EqPAA+Fs05asHmmN+4fGFLQZsFq8+XOTazn7Ri
UC12myIHHTmoR3VpWboMHuDj10wsyUXIZZFGdqS8B1zD+WNWzxPDSqjBQqozbwFWYN+NTQTYajdO
xbhDEbGnUxg1lOIKyWc4HcOosIO0GVVRZLWLCD02iwjy1PeWGofdsLL7q3xi1smMVLUVu6waT3No
QWzN5IVlpIp2Ds67/GaC+Gq8AIMZb6xBydumoAo9DA6h+L/cndmy3MbVpV+o4UBizlsUqgqnSB6O
kkjdIGRawjzPePr+cPx3m4UDF4Lqu7ZshUNSKCsTO3fuYa21w9h6nkwm6b3NVVoinmkpScWPhYaE
/HfoLOqboLHS8nto5U77tbdFLd6LjCiaBA6qjPU+rNq0OTdt1wxvrVGzqicjqDt8vugH9Sk2GjG9
hUGKAoVrJZ0hf09L5rlenHgZii8ptxjhhWQR9bXRSWreW0NrVIRWTmJHAxUjTebvsrTQlufB4qAL
pkUpTGFKnsw5NJTFA84XFyiBK7MtUd3ULOVovNV/qWzbm6q8mddCKRMjfJp4EVFvycsaFAx949//
XhFlU5evtYB7NTTRUzap9Rva6+pzWpR/jwBgbzWTtbzrbeKk5ckso9YdW1F/mZ0q+Pi3fvuWrGOb
S1MXejk+1VYsblqUJb+tEfNBo+sFkbVT/9nSVMNRNOE8x+lTVmZRlZwNBtUlrjCa4MkEiwSFCjHH
0OssTcHs5xwco4qm9p+xTMm1kjI0n2MMqaNgSui1TExJls3sKkYz6zxEDjQ4z+hzh3+grYwwuGp1
ybCyJK00RhlmYFzfKdIu2ls4xCLCrFt6YuoyZ0dKrmsFcW+Dm8oiYOm5C5NpfJI26cNlaGQ3+W0g
xr9KtRNMPkNE5agX/F/seMubnepUV4Z2bp8GdO+UWxaXUjE9PRZq6clyoQzjmsFimB7VBIWx7ZEh
qZ8BkROKSUlsUWeXF2NkqJrZKc1lyoK28WXOWN631hAo6akqYG71Z6NLFdlTEGiyon2OtcwiIOu6
qnc61JLbtmreAxgc+2fEXCKShzZy6tuKL2MGqh2kZNXnOFH61DxnU5nYntZE84jHxO9o19QKtek6
hI0Yv+RlS2/DzawhZ5ZSkAUIcpHNkr/P11o3BYWYegnb6KQGc1162ojq0DkPlakdboYzyeE5d6wQ
PbB0bMci9l6uxE8J2f//PrR9ZUD8dwX7UxRnf/44TnX9x/9Hvd6y/mGIdSoVQ75pUv3PnF/k7P/B
kCjHMHSL3hQTpf8jXC+Y5vsydQFt+nUYwYrf+b/C9dY/XubyqkI4xsuM6p8Rrl8v3X8uIyUVCM7r
wAOGu9qWpm+xcbqd6YkipuWNoEVEEdIprexj1zhZ8ItWUOP4JQqT8gD/8QKd+nFRxsILhr5aJiON
mNi15ZbEkxnmQZg5N9t9H7qffnv7/JmRNz8c/4d//9t+1M3nhO42tl1j0yeR82BUlpk6t9T9+jsj
XZjScdBbFmvF/9E2Nn3a2aryepEs0Z4/fn335UPifVhO31T3aCtifRUfLbTu9QfUT200GbBvFnqz
Tlb6Enlshkz/oEu7mVJqqZsj21KtAi0SalLyWdJg9KryaufUTZboYmkV3YLmFOi5h+CatD8Lyotq
PrgKYSE111OXLq5u3NJcun3V/9u5/Ffi9sGX3NLLjPn/HPNyef9enq7PDQPl/p+Mxdx0S+tZNYcg
Y+f5OvrnS+c+awz5ebwGN/3Hj4jFa47OsG8NrAMjLLYaNFUYLFMu7e5K82Y8KylqP1as624dKvaH
x0vdg72ZlMFSlqCEy2hlRsds2VWVEmjUOuvuSt29/BKazq1YpsQfFbA5oxw7t0tRi3u85saRGBqd
JkYvc6HpxONONu0xqsYJZDcz9+tWtJdFHS3XZLqph6xeccuJ3A8wO5txjvgrFqRCslqtYZrMmb6/
FIGCmkSjkVvVOaQ3jXbN2Sga61Saqe311Vh7aVoH1y6J5DnqavuNaTaV3zKU/JTKsL6EaTf+UVVq
U506IZitVRWOl8XxxFjkeFo8ZQqSTwoZgNuauXxnQ4oFLBiXPghW5wrOtDvH7WA/UarM3yhJWp8Z
+K57sP7qi6m1DGqykaewUl3w/3KkvYfcvDw+8/vohiMwLNhODoNyTFVzSOLvj6DsEDrOGc120atI
vchszd6o/f/sKgCvhc4APIsmomFtyVCzYupBqi41tJlcO41mMFwapT9CWWyvhyaFatCMtzTDYMSc
usk8lgakKjVI49J1svm1cgqittocP/eWLQ6iwp2lhKMBwuRV5pndcpy1NMjBxwbGZQ7twktZ+ZeZ
1OHsLEb/6fEX2ltKUjwzDWny/JubW1Hms1PGumpcFhGaZwY8LKTqtAJIDX+Od4QxSJ0LwaBAhgoL
+lSbA0w0xiIFcWRd6OaZ54UmnddlyhEddOtadF1KFZqOwBRsVEa2t67tmVs0yt63A6H9VVRiiU5N
ZsR/ZYHErS2tXX2W7SCzAw+9vqU/PIGGobGgqpqmbUhQrVv+EyOIVbhbQ3ANw7BkRPeQNV+hi43p
pVAZWdqZdvMtJtaiSila7eh92Do3nI2Dio+lomXPGK4tIDnPtagajDbz6bHV4Wmhfmv6U1va9Cua
VP2kDTI80qnenrSBK12vHBGg1E35iqmZT03eFYp1HRCN8fG64dcKkNmpbWyd/u5SMgyMHslje916
FMM0BI8G/8GxcCU3n9fMgwWRc6f0oeSGbqSa5Tu0EeMDxNb2VrysIolidRTZVTZ577eEJcKZC1j6
ddfmbxhvWbpWZnaXtJ1+TuAM98jLoPJGcJgMB9K2wUM4mMA6HTZkNXLxRpscyl4OpQF3NkTtUOKK
VYdq3ys8VFlPUIGLyh8LrSRIYlBEfAmlEWleXeOHDlD3r5fjTWcwGh1Jg7xhi0xDzCOYUo3seVQN
RjyaevTG0fP4RHMh+yl2+Xp+tkGczkhbk1fd3nqVpVe6MjKt2VeDoHk2g6y5qpWcDkLp12bHtXaA
fBqqgTyGuom/FATqQjtvZ1/kAIm7MW58pS7++bO2TYHR5rmQOqgba0u0azuMTSrJ6FelWM7JWM4F
g7Wi/q/Hy7zyFZyWShwk1/CE3G7jh0tnmmpDZKMPhE17b/d18FZTm/pdNTvLqZ2n+fvj9Tbh8fqF
TJuvo2q80w5Z4+YymVkV9nM5+VZhhB8tOA1noacNWKG89mo5pl5XddrZSQIGd+pxefDpdmzRFqrN
PAGpkj9u9VNT/KUdacPot2asnIMqVmJ3jNTJzdCj++XxVnfMxMbkuWK4RFXdyjUQpudZMYiRIVdx
mrlzJrWTpO17VP3c25NODKIKW8X69Y05BlWrJ4kuZx/KXvEHJ2q3vsMURHEtWax8eryrbTpsEMVx
eo4u11dVWFvv0cY9bFg9U3z6KLpziehGOh9UJSx/LUJFeabZm7ffklw6X8bAcT5B7tMdBDjRY3bL
PpPJgXd+YazdvbWWqemmqamW1By+6foZfkg3w8lKjGRUVT/kHAbKidMgr4pN9fyiLYx+8OoOKBEz
ZQh6Pdy7ynjYyBqqkwEay76mwdQVUHdsKLI5kB2GFdPm+FWEMQPip0JPvMfn9+oC8HNtHmjTErzS
r45vYkZEn+vL7Ce2sP9VBIq6Do/ou1PUaOabUQuTCw3v9l1vj0wBV+cjEaFXD/W6vuMAXLL4etY2
sbO7vjKNvJ79Wa+ZGF9I4yTQE7/qed58hSkcvy3Y+4HRvDJRFqVyowtp0h/F2dx/o6Vfugkqzeyv
vbDfUzlk/SlM25JmnCjaI3j47mqCSeOEf5aQW6JENaZTM1jm7KNdMDzZid3GLg02+6RFmnpgfnvH
yThzXKfG1QMbd78zrn0w9h2XL+voajMYKcZNz3HvyzIez3SMp/Nk20DJH1vRS2iztXo8C+MUVU3i
vNff9YPVR0KPFrudZn8pu8atlyjrr1qnBx/02BmNU6IWfjYPl6qy099UGp7vjck6h4WennSGcTDN
aojfCdIW+DtZ2GkHgdmrV4XvTRiI5pWpUjjbnooS20o2It3vz0ZnnqKinb+Ak1FGV+m65o2uZkeZ
y95nkBQFma1p8im2OOMAGQkHjSPVNzMrO6W0ot/Velv+Uhl1eO4b4GMo/hxJRe4uiiOUKmOMqHxu
vgHduEExI23x62zMwMgkRnNGD6n+rMVNhNywymSIpCr1Iy2tHfumeKFTvifGp0i7aUsBGyCp6mLV
j0dZGQA0ZKucs2Bw/gUuovntsaXtbFInJgWRZkjixa0MhTLJIEtte/ajVFWwoo4Oixlb/TNsteLM
7+hduubtzwZy6ztGxKgRMQppbSlm1gAhTkfKy1epi1aMjTPq+qSOyU+qOBIxviyEN14P0uEJvb9H
CE/rgDGnxc8TOL8kVKlPs68/uK6vQgFWsbinbErjydyWkNU6sNFdLIXfLU05eGYwFqonbBNg7+Ov
ta3yvuzH1iinqQY0eoSc7/dTWLBMglQRft2o6nRemrmvPQZMhstJD9fjE9SBv7RdaDjeuIBAcitg
a+EJJLMdnboxU21Xrcw09mMnNn+O/vXv0yZCB6eP9QquzP2vC2RQVIDShZ9kTiW9Mknpu1tGtByV
F/auyI8LbT4ruWoWzDoLMbezWAGptcKw76nOPommRnjx8am/SvdxcQbPtcVzThC2vZB13fXlmBZ4
H0WxT4B2ld9opGtP7TTln3Oztd/HjdZ4dOQAhT1eeiecMBBAshE0JshEvff+ROdgTOfMxhfMqPh9
MRlroJ6aWk6feBeAegPkUd+GSjDfdGmC5B4ykH+Pf8GObZPesXdL8Gdtm6isUva1tFrVt/IkW3V5
23a8xX1byZ/iSbwYD5ZN/kkubjjmtk5czIA8irSzfTU0DS/LKmawz13+808XGQoREm+runZ97g+0
XdnccgpsPzAVi9p9Pk7SG8Y4/44jitJTuwTG18cnuGOs9lomInrHZq1tbVhLS8A0UWb7JYg9rwnt
9qzPIAtJAY8EMXYeZskriatbY2YqmPe7IzJyRNYJgzJ01/2epyGYQBkogyfrfB3PWdrNEURg2w9a
XZIkadB0i3qpifTP/Zpm2VSzEKHhA6Ou7Us7IxXoRnWefmhEVL9h1nD1KazD/i+j00cgKEssPpZD
ZpUHkbd4UYjeBE1k05QbiRMEJ71xjhThzVxdEssful4mp3QiGrl0oqs/KmpoWM+If+nFFYRSl1zj
XgJBSifN/N6FOjwTLe2shBtUDObZYqrzr0kY0btueUHKpzjR5sYF4Bo55yHRu1+LIm76UxwHWuyF
g5FkJ7VYgs+lJrLfQMrmz2Cv2vqrvqSNDiVCTO9zyx6rk9NCDPQGClvWNQqroLooYCj106wpxvgm
SusOqUWjYZKiHGY7OZlOLv7VNEMH4Fupy7cRitgtuHQt/bVWohzgYN7Z9jnO2vKT2Q8GkO9WURe3
alt7OJdaZ3xnXMY4A2wMEHWoC8GRjLMiv/Yyt6cToqBp46XmoDjoa3ZyPClwGJpTnurBe/pDQ/kp
0SGXerY+yMUFoFaiQ5bULWN1SQIZz1Y7WnBeCmP6XXSR0r1nGnHzbhhNKA1WZDa/A0C0+cXUuv5o
AyD0T3Mej+CcYY/82g1V/wXeUgFNpV3EFx34wZ9zoxnfnZap4FdUM8ePlswQ3UqnBFDSEmhyRiiI
zI4wfDL1j5mwkGkeZi342MSqMrvz0skPXVsJAekiDL5HBawRd0iC6rlTg8H22dPwS9n3ZvDe6kNe
D9NK1PqclU3+3Beiak8o3jEpvNFHRh0Aks1/H1VaEle9dTJQviAHz0E99hAzhjn0e/4dqZuLNhIn
M1DN74DGRvZTV0XxBja6WpzsZaojNyxTWiKW0QM9Dnp+0KXNQ6e+xAVZ6UeVwZ+9mxe10KgnT21/
cjJdDZ6AUc/DqdPUUXMjfUjbEzPVND9tqlK9ThoyA6dSy1vdC2sGbbtg3PTvpRma0k2FGO1TajdD
fmO+TvbHlPfTd0LI5Wm2Uwess9Ca0jW1mul9jTMF/wwdtfynoXe5uJRNn6knO1CV4lzODsSUULVa
L22zBgD3CLVAhSLmp9gZKDu1G0EEKUBUsJCJPtuYTblxDnkk//pfQzqNU5vUOs9nu/6rZ6qfLryT
6oj0v/NOS945U9hkog6lmXtPlOiVrJWgNXwgfk3kNmpWp+eUuXxfmxB8jBuaTeE3kHmIaYcuOEr9
d15KKEoUkam3Cfj7m9pXritBMaqV5ne4yeeGjoWXA2U6cHOrO906OXwc+yM9pI2z2eQ0951e6rnm
a60ylLNLfMDL76jgrV2VFxR4Hojkf0b23JZ/PX7I9l4Xnmf6YjqNXF7R+/M1+jJcQwXNn7MEuHYR
m/O11dXlk1k59hU5qW+P13u9VQs4iLrWfcg2te3LElRBoYhoNP0lyLvUjQZFjU+yHqv+jZIupuUq
rblMl2hRCH8fL/3alGyDGorGvCwIbK/6uTSdRAzpZxXyAanPeCBb/2cYp2pyQgAGvFZe2kV/7jV8
qwtiVB7lnjtlOAq3tOrWpIXcbJu4dHNkGbOV5E9WbEUhM3udCO5rXADc1UPi7HNHSgfjSkHjxacP
UCF5YTQ6uj2t2v1iqEWRHhzJ6zCGVh41LdAChMCYwf3XT5W41qcMSGDdAJtdByDLN3MrzNvQxM4f
j4//taWxFndZ0mazJanO/VoVqsZFqWbpU+Ho/TnSY+ZoC61/Fxkj0lPOEB3s7bWlkbMAGeDIqVyj
2Xm/3jDEBhTFxfGdOEmvIIIc1zKX/J2ezOIKBl24MBjag5u8c6BrgZDxWOwROMZmUV2dwGaYuvTx
3NkzDzlI5tlazmGvqgf7e+2aEGTEYWATFij5beMEYpVld2Yr/dKstIti9OmtS+ajrvnOV7NpzkiN
ci2d7G38JQLmAoG4AZSjJgpPSKB8bqNxOMejOnJLRXRQRdA0Psu9LySSp59Gb5CrQjX+/rMl06KP
E1kbtWGtzCh9Obg/6hk68P2x1j8yVGi0nmARtrBmRRAE1yQS0ft2bOwPsQLfxnXGidYi+HvlSzDb
begBis+zd4lmFKYLCW7pr21ldh8TsO7Bs13MxrcumOUvK7viCECxYw8AAcj2aN05pth2s+NZI7Q0
u8AHXT0JcCABg8l0iQG5c2hO6c+bnwP8h7oFS66lvPvDU1pHVgvIH7+qe2d2naLIlTNV4+aLkeXl
z8lOr9kdcJy1IckUSG31q/er1bNoFBt2pd/lLeFlOFjfeitvDrBGO3bOKqAPgBrRl9n2ZGCCCpBT
c+CXcMsJRlLYJb+oUGucg4V23gdH5/hUh3didYj320ltY6gtowr8xY7txSNc1oj+nJVh1eem20BA
PVfOFDFVbsmPigJ7hrKWA0hfMXv4MveLZ9SLwRNrga8qXfyFiKjTvqaJXvyiKVD/vjx2xXuLURok
ySOHBTC2qUaGkChHOQ2KrzQIlA11IpN1roX6NAgZXx6vteNAMHzqu/R5iTJewW6mpUgNMSt+mMnc
y4au89RQGy9dAyeP63HgFXe8Ps0KcJ9U0mj4br2iqXbdhDyX4tMaj95rat14TBfI3rZpVrhQ7JSn
RuTWgeW8ruiAU6Gkz/NOOUfdPm3dEHUTb7fia3A3VDfM1Sg4pbVozXNvoWPnWfloSVePi/EPBYbC
VWvb2ThQG9nbOX0+OkX8D+TW5jamxWTlptUrPoXLdfhXGQAMG0JzHC96Nsyqt8gQsrwTzM3nx594
74Yi+mX8u5oEdubedrmK0dC3ueJn9WK9yZNFOYWkswf721vF4W7S/yJcNbdlM8gCi9k4JV82nSPb
HenD6V6BnPORzu+exTovARqtbxoUm+1Yg0RWMojYjk01KZFddZIxRNWQmmsTwrh6fHp7l5FrYa5R
Eb3n7XKdjJOs0h0JIqY1PEMvW9pPneXOyfA3Lgc99LX3CiwNU9mYCFIrs6r1WeD3aQc8rHeS/iPq
agZIxrzPQaQaFdtLail/3gngTyV/mEC6jFdOoMT0u4U99kHX+ZRlM3cRi/VLNlCfodhanH/6TDlL
3lv0IDTtVVxrZhTV12TSz4QJkzQQTF6NHJ3iI5r0j5faMUuaLLhRFYQ9Rc6N46aVX+giqyWCM2b8
nGmMfuxRHrw+XmXHSNYQjCcX6CK2v17+H3qHIdCAsSSS98M0m9440PrOYS3CP2VoFt7jpV5UTTcR
GG+DhFCAS2MW32ZHWlbBB8kS6SeyLeGdDciwMxxuTb6tEPqHkXlZF6CkEPag9NphcCuI9r81+hJe
g0xxDvAfO88yohJEAMDieJm3pdaMwkbeTOv731YpjUKnrBBdaYZbSB3tFCthdo4bi4iPB60+OIu9
Y9d1GgUgncnttz41Bj5mIz8S+PRamuQt+s3AoZzCAJVrMWbtaIL37nLkqLgdHPirZDzW4wp1JJNo
kdkYT5E16Y6HSYwfRgRnjiQ4d9ycNB2iev5scFHWH/ODSY3BIiH985mhD1kQWCfFJeLRXXiGs9tm
qjy4KDtFZSJTOoOAlDX+2MbCljKMWWF20m+zBQ2XvNP0/NRrkbGc50BtlIvFXKDkDWX+Nr3mYTuU
56hAD4h66DRnBxfqJdneWjmtbhMteodEcZv6JqPRGglUdL9Nxtw4SYow9a1BdSN635QN5Vbod05w
DhZlmDwlS9M3Q55Mf1qz1X+NEEjqXOSHrBARjDgRvAsiz68q9MAbGks6I9jRLgjOj2/m3hdbo4uX
0vzambz/YgVzwSZ1iQKfKURI0Es9/qamafkNvBwqE0UymNqB/b++e6RidMrXpIKUdusK4NsGZiRy
B1DAMtZXox3EtwAKvuqBrsiYflTFTbpKJBmfl7aVPzfCeU0wUIilRcbToa557ua96s02lUuQOsRV
eiNPU2gl9iWdAPgdvE+vnfi6kAHYEZjNinO+P9kI5G/fhY7t12HoMEUuK576zjiSW3x9vVmFVwLA
GsUWbO5+FdQuV9JvyypplF3EMhhe3hTRBVzidGDeuxsiBYL8BBwR4OP9UtFc9hE4ZdvPAkA0En6A
X2lDf3pskLsbIoygcEhVh6jsfhVAturSzpbtR3ZTeK0U9akZVP3JVqCH/42lSKUpRooVkLT5Qpoe
wlGtRkr9uIqTU6jzuZLRdFrmUvydXSEdQ7/J4fnbGn0Bf5zHSLV9RqP+JgALAcQe26uTVuPB0/b6
Qq8IK1uFzAL8g4rg/fmhTxCnizXZALvK7ikWhXNR83Q8TbLQ4DrpRxMqd9YDRAyYExggcLJtbSWI
dK0AXeT4BcKZtxKhPEQHlvZc6O1wEtZ45PL31iPa5FI5Gv/d8iCKtIgIHDrch52oH3pa3R/J2+r2
bZAP5nc1KBPtIBPbsUg4EIA3AeytLKXNFQsRIUh7pXJ8xCFmN0Z2waWD/6LYdjSuY28pPhzBAaGm
eAXnshHYAj+mO/5SLM4NcZXWowU0eYVRDAdueOc2UzXkIq8h0BoC3tsJIhi61fHo+PpAlbZrULOa
GmU8sPu9r/XDKi/v9w8BgS4ScLxz6/hcDcCXUpvp+c0DDPe48yckwM6Pr/TuesDzLdwHhdotOGAk
fEO7r+FblUuBBEyJagbKf244lcXFMBL152ssDuUVgOASw6CctHGKijPY1PhKBtsMQXi2W9lfLAB5
dLmmIzbJ+kXuowuKwHBf1zY6VeCteDJ6by0BAcOszUbVTl1FYyo1sMg0X9LTMuqqXzl0n2uYCp6Z
NNq/Hh/tTgzP+sATqIIArqPfcm8xXbkwydnibEc7MSo/FmH6p6yX3vDS2LGzU65ZbflhrtNmvDqN
ZtcEQHr7GaXG9gZdf+02jxFiT49/1k44gS8A4QnPBUzVNuYqGqRNmkm3qTuZcwXXvBTvkiaw/+j7
Gpkl2s6ydR196P8StUkL+PHqe7eILhdEF0psMAnXC/2DfecrNLqWBLxWo7TelKEVCI1YeXq8yp5b
wLjQgoLHAz5k49Oj0DamWKHtYKf1/Nz0yKEkw+x4zlR9f7zSTkANHYQ4mhQNKAr5wv2GOv7SQoGH
iemTNrwfC8AaJ0GfwzpNRWZ9M4o2QZdBhuOTqpJsSzHS7e3QFnj8O3bOFYqk46w9PRKKV1Eac34g
2MzSR6wsfUbmE4URdHV/+Rur8JjQrZKgC7eevbGMFOklIX0EZuLgpToCCnt2uiP1iPXUNld3BaZD
saDLsJab7k81ysMVVxEGPiSDMvCyliG3XpM16a9Zhr7kbUyy+p0uOlTgHu9wxx9qZPfsDh7n687H
3NB5L8oM+8xS8bbjtG9oY4bvjLDpTsXsHM1I3bWfFW8ItI9Tpe98v1O7RGJEpIIqiaEP31InqN5Z
6EfQI6F3wBTV6WzGxKjQXeW1TZP8MgrU535+07QPsB/kARB225z2hEDj0sZ0sVCzS79NSdnKq2Xn
iXSrgoD9zF9Y0oOHZ+eKEoIjl0DDnXd1+/BQ9hj1XPLQOZ3dn5olil0dpZJLgt7m31iKtSjdrG6Y
KPn+iHVzRrPWjHjjADL8ksXS+LPFOZtulJsooj4+yx33Clb1P4utF/UHB4dY0lSYM1mM1UeqcVKI
wr/1S9Y+TcDHCjdaQvEBsIdjuyUI4cl/vPqeGyDdWBv7SLupW2+k0Xs05Kw4PiK85TPCY+NbmALa
Qci89+3IoVZHo61FmfXv/7jHlHii6mfc62w2Z0OPw9M0W8Y5qqvg4Dj3NkSllBYyQNHXrBkjCpdF
zYi6gj6pn9JgiT0HeZ6/sQoQzDW7Xhu5r0ABXQLHrkgtP0ID7MokoNJb4ro6sMMdyo2jrW1BwmJ1
Bd1vDJEC9lQtVm75JYMc4NqJ9tOsI/jMBaemhxDoqQrm6FppU+y1VaC6yFPabwGP0bQ0esVTFeTK
bLtunvMkLN1gScyDL7uFRxBL8xNNojOH4iN8gE1XiqSlzFvc6m3Ws/IpHMr8VBRD/lYg0PVbhdb8
V5BuvZsIBbmzyYq8HmjdO6LF8MCS938JZVaIEPwQio73RhbJCcxtI9IbdR80ymekON+aiRInpw6w
9q0Nwu65EQ38blQt349w499FzRw7rrl0+sfH12rzKrycCvGbRc0A8ArVkPvfIqPIWopyTG5NGn3P
BskQBS1BlLCW2nVM0HZ7vNzG6P+9HBxvSmO0XOV2CHWYtU45gJ67DSIBBGTX6fsoDPIDr7+5xesq
cBfXDr8K1xnfeL+pPA4o2M56eGMC+3hudef73DKvTtZzdWBVG5/4shKrwewGiAxMYrOSOgTOZBdq
eIubsvrDiMpkeoKrlT2rU4A4VYuu/QCwj3GdvTNZykEZZm9106HACpKBCGkLng8hyaNPqYQ3ReFJ
VcQYoz3alhfRTJGf1saqUZqnZ40BBwffce+ELQ3wC6QTIt7tjADk7cQ841FukZrO54TpdF6EHtS1
bLqjN259on8ImF6OGO66uXILKdVtLTSe7EyN2zG8pUvb3RhixOgAJ89PeRtOX2xb0HctjflqRyMo
ftUS04Ex7dwQMhwIFHTFCSIc7d6YAgq46F3yiRlxcQ4ra7lQXjZOZdfGHl/24GA34eG6Wzp1/Eya
I2v0vf6aHx4g217KMBJophWJBMOlmMNbx47mU6M2s5dOQXeO0Bz+cnArV/e8OWM+JXAfFUkOHvmN
F0BwwCrDzExuarkkcERCe6qAXVtocC01kBh3iLNovE16SjlsBiHzKTG7yD4FphUMp8muxG/guesz
qf34F6KKGaLLadaCiK1z5W1aIZZ0QgayjuHtMAn8OixT+DEWdLXP8MCrN0GZoqdddshu07lvy69G
U4r5qiKAlLl9k3R/JFlUR6hEN82vyILHBh8drIQHhTam3mRac+zlIiw/oIaKtnvfdjL7XkSJvMTZ
GC3npWPImD/VZSh+07Ru/pJTUGkOLGXnOhLWv3A+ILS84p2mZS4YHRBHN6gm9TWfgvAy9OngZUqV
/JlUhfDmoIjOQwA54/EH3LEasAEU0cl85drKureaKBB1w4SD6KZVUXlrRAVRFD3djzJystOEAtsp
a1P14NHfuZiochN1ArsDw7qledTMclt6iW5r3ofVWTIhgOy/K36DjJZd4iWrrlNYDKfWFvl5QP/0
2+M97zwlJr1XgQPkflpbmy3tIUmjPoxv+lIZT21sxxc1W5oDwNjeKhC1Vl7dyh7aPiUVvSFHzml8
y5ahDF3bmQevzIrpQBFhfxkyhjXVJf7cOJmkXXgeoiG+mSNsaTefw/yPIiqPytw7vmwtX669Tm2N
bzf3PJyMcMby41sVSfNd5dQSqKKuuS0Jq1eOy09CuFZvRgGaoJ2SBSoWWxPRx7ELJAInt6JTqltC
Nv15yhjj+/OWAH+fzESuC24JzFZcmT1lifjmoO8MuWJWTbjEWXw0d3vn0QNGgY4L7x25+1blAUZp
LiImPtz00ehCdxBM1ziVdlu+Afef/2Tk/nJ2rEQ7B+w3NfyNSUT045O8bqMb2uuK21RBeouYunsA
e9nzWStTnp7HSxayWcXq+h6p5yK+Gcj0P3OdbA86xvR2cdLWbW2mkeBRCsYUT0eyaHuniTK9kMjB
AgHfhhALPegcDcjoJhZmDaEpiX71ovQf7WT5+tg+9ld6yR1X299yLUegGWjR5PEtRLH9W2kWNTuL
2y8T7cWD53vvglFAXzlFEhT6lveXSGa7xN3Cppyy9IpG3jqNiYhWsfzaRd1vj/e1uxiZI9XO1ey3
sYIskS3XUyO6jX3YvZPMF3DzXnUu1Zxq5wkMxtPj9Xac1LqtFxwWDbmtRcaLoWWjXiLUDcPkQiAx
Py0Is3uPV9n5WqxCPEvsRo17axdxlwGwFRM4Fy1e3k+tqYNvm7u3fYsk2uOldowfcUoA+zCouNfb
A7TUCNFmp49uRp5J44budpaA5+sbv3QUZLdhiCfXBiP9leK2deDy9/aJ6oNBiQw42CtfTKovIltk
0W0aqf55wZiLz0EyJpWnRtp8ebzTvZwTEALQKNDPKwRktaUf4koo/UFh1VZxyyAJn8WsB16qTpmb
2B00ABtkaCzkFxJFg9S8kIwUEJHn9OnBVdwxWXC2/Aq0Oqkpbx+EIYvroEmgF2VaGT4VVdTRdg+Z
TpdLgjS0wc+P973zhankgPe2VNJtuiX329bUkgkpsV3cRn1SG48xDtFXNNtRIrcFFNi8j633bRrF
3kzH71+P1965LmizOWtqze3kR9yvXTuM9YMamt/gPqzduzEwP4Sq3R2N3NoJ/tZ28grgIkZhm/fr
aPnSMf7T5NMyfMFNxiG9kV3Y54IhcW4dNf+bs/PYkVTJwvATIeHNFtKX6WpT7TaoLR4Cb55+Pmoz
XSRKVFdz5y6mRx0JRJw45jcyklv1Fil29eEcGJzz7p3Zxq8XDWJhVlGl5Bfdl+u7TK+yc9XH5UZ5
vfZo1CSzKIlMy2YZC5ra0EWCW/glF7Xxq+4m9eTj5/nNQUOhcLtA2PGu7ZP6+PYvR2+G5gG19Xzh
v344wHiicfwwv+Bs0e6TyorOEs4MG+zllQCA3JFM4kweO882Xq/it/lkWn5a4PwIM8/Fh0L7VsV1
0XlREUBeuv1MKydh1hyif8vUDsLZcjc2ZGgddLNL75vI39lWXz/Abem+gqsIsXhCgEb32lhqcb6J
sNw1Nt7py/hzUWPyAxAkQhmDgmFZo+g+9gmxsNOLNA0+bjKtnsgu6uDVjzp0YMPmpSGmU0fYwNIH
D4DfGnCpz1NYDz9LphWxZ4UNInUSk/etVuzKl+DG5gjNYmQU4It3o9aqnaBNwE8LsJmQA3s8oGek
n6h85I3XsBIA5wkhra85Kl2pqOKTnJj0wFJyuVLga1509zCPIRrWk9iTCm4FodXXTqSdMUEYsoBK
fb3LJCMNyrDp0kvr+M1jHZvGE7l/aR9SKx3tQzTIErJe0pDINGZhQl+01Kw+mqKMGw//ilg+T1AV
TgAE0Pq+vSXXXjvVztwOhL4CZ27x00QI6HRgRxSwsH9J0Rh4qRSYREpjC72+ttRMk0H+k71/1fyV
VDtFdEdJL0KL/hq+7tzbVdsdNJoPz29/KEMD/zK3IInIi2g89DHmBohNXJIxKXYj4o5UVwp0X3W0
Nuqe5YRtLhEcNq0yQ5+hsC/DYyx1xhhGZXZpUj/+3ufV9B6iLQY1OJwlZ6V39KNJB8acidfFL1CF
xr5vaN9shJbrl+sQWJj0QaBBi3sZyGIll5wYguml1BSUhvIobZOdEgdG6GqjWm15b64tBz6Kopxy
bx4Jvd42uGR2NrDy+GLNYbOAzfp5NM0fUx5qp9vfct6Ar0MWyHlFmbtxCJNeNcc7bvXcH5P4ogb0
Fg3Zx6e6AJd4e5XrS45VmM0gdAwF7iow0ibvtc6OGEykZv3MPpFPswnYL00C2uLKodnuMVghub+9
7HUkmsH6s5ggIDT9qmeUcGfHZTxElwoCy0fMMNVLXxf1ozmikHTs8BpQD7dXXHudXHYULPBnLDQR
X384q6heJjTMuKPA2NEbyHaSsJSNCLv2OtkVyN0wY4A/ttgeQN26tO6L6FKXaXCqsFDbj1lrP+Iw
ox0oBZqPThZsiWOvHEVkZTUIa3OFxL8Wl3kYUagoE9VsFOeqmyAme5ycNvRoFI4fq6qO//YIBZyV
tkoPmPYEAGBqHJPf/oJnZh5WeUxzSApfv2Bh6z3vhGEOnfTsiA+xf0fystUGue77AZcFKU+nCsLc
Vdhuu2xUcOiLL0KSxvY4RrqD2qUhPgVqbDoHtekgo1YM/z+ACo9aT42d6untDwoUBAQFIjczce/1
g2KBFjRo2saXzO+Cs6ZJyq7HpXGj97d2QjiaeLvSvzLIj16v0vKS2yZV6arasMXxj22fkkr1z3UQ
/IzTadiIA2txjWA+R3W0XknlXy+XM2iGvd+HF1khuEkV2uoRs/1zg7bTxkZZOyNwpQEWogtAObbY
KF2mIryQWOEFpLDYtY6R3sELoASLLDMcXRk1KHCHY/v59mdb4sZ4NLoiCP8xkyMbuap521ESWJhR
cAdGOfiePaWqN2Ale496avXXgOfZMA+GQG0Eyei41Iq6vy+nyX5XFpLEeCcP7F+3f9NaUJo/rg4C
nKx4WZFmLdurGrvwUveR9jMJ7PxJ7yCA3V5l5dtyTRusg8jinPq9/raSLU11iPXqxYate7H6anhw
1G58MHHc2t1e6mUgtri12LPkOEC2TJgXi8NBLYyIrENgj5MorTxS6fK+zPpsdCetrEuP5NoIvMAS
iXpAjE7+JGe4S/2sgiLcN5Zaf8Hfq30H0zHDeN0sO+0IZSKYW3TNZLpTWOgYns38Jzcfml4c7MbB
pjYuMWuXWlnsRW3rKe2EMvraaA5CMlqNRI6HpJrcuY4SFZY3RWqouYMi1d1G9F/5nGBleUZdAwl/
1dKJi55cT7Jnr1fnkwKF4iHV42qjLF37mqBKAYrT2WbAvDipgYbJWoIW7WX2INsB1WMmoE7lndH1
8uH211yJQQob82XyiGPl8qSqYSJGbB3ji97Lyk5ppv5d36jhAyLQ6o9c3uQIra43zzrZp2Allo/W
WbkqTZYegU2QY5zqzK/5KNJTR/cSE8/W3khh1z4XhEvqQmopwt4ixErC6Qr6lunFquSW+ZwyIAEz
NRurrH0vngcKHZ02GqaL01cGk1IXqZVcIPrEd0pril0hqYqHLaLYKOrnyLk4fJR1cwLAKIcsZHH4
iqrohfABOIRgUH+hza95ANO104AtrCckO763ND98auKq3zj3Kw8JVYJ6ap7K085fPKQC+Z8MWE8u
Dm0g4xA7InmMsrj6lsZS8/3NuxJMEX2EmbwDIn5xf5gV3pgIhqaXSB6jQzggLee1OjPjPKmlyq1y
/Y303PnmmHmlM9afs83Bex1AE03DMjYS2WUKpcIzu1w7FtmU7W8/19o71GaBbQBTAJyXV7CJeCdE
0ii7VLVOhzsIo0uUZKYHoX9LAHJtKXIockXyC3rli42CSmjrSHKcXQIln350MkakHgM582sUtfnv
24+1ct3DjgB0A7kFPcJlutQRnPXYkCm01T59UIZ+xAwnq9WPsxhZ7g6qUpyFX2yR4NaXpYkGfQGd
32UsaWXimhjb9IJUVN66LWFFuF2YGvtw0CXDqwC3X0YZR5fT7edde7dMYRBhtWlYX+FiRk5Jp/ZR
eumH1txBoAs+5ZqGG+Qgqx/evtTcdKWvPmvdLOOzlBjqkGQWV0GTG7sOOfbEtYSe7rNeA+5we7G1
4MJ948BcI4Ugwrw+BH2jaCMY+ugi94b5pU4HRXVjrYYtmlbGOZ6EdlJEaz3ECM9ukeXW3iktZvRX
eamQu7XXa+tmWo56Q1Zh2EJFzgFapVxGaJFFdrAxk1y5g9D7+P9Si+s1xQUgEIPC1NjO4kMe2zXQ
YMf+O2mR4+pliN3C7fe6cgvBygNANTf/bGU5QNakGp/zPI0uLWZ+ES4d92kdbYG1uGeu74b5omO7
0BqiF7f4fI3dIthiAZryRWjon6C84ILhogsiPUVtq8qHdIpqC6NuhAW9RPYNfP2s0qRcLoPENTTk
VjxLaaXxaJbIN3lIvMjv667Wvljowllug/BUhbdrNhg7jBVq82lETPBvos821bZdOZ+CxMjzk2Mm
UGA1G4b3vg7xb8aWmeloqihSgyRp4ssINA/9X7wAbd8dClv+qpi5o+4CUJLvu673PySdCbGrzyB8
7Ux1UArXiYPuHm3gujnAgtC+oiQ9dDs9aQNEqFJtQpxjbojuaqPsWreQS0m6SPg8Pg6qJsyz6Fuz
8XppdDLPUafkl1FTWH7w6bQRM3wzUY6qqGqFjtJEn7bTmtwbI/TxvMaXrMEdDeyq3QnY4mBSqmFm
GBN5kC9M7VSQXRTDzyzENmfnAwQFmZIHw+chGJJnopQ1vasdi7mUi2NJavzOWmMYd02thN8QoYv6
cyZ055h1Ux2fQR8jX0c2r8Selsh2uvcRnTL3chboCQoHgaoR1yJN8gotjh4n8AIpqrZj/YfoMZh3
Km6z6h5Z/ApcVB/DY5iBzf5uwnM+f5qKsv4o4tJ8CBQ5yLCp7YfqCaO2EDoL4sdfbSNxfvXmNB6c
ASFwnJ7gTp4kFA2tYy7jJOVy+3ewJHI1ecApsetdE2EJe0dd2ZPeZ0YS7KaswyA8cfAgP8m1VuN/
LXPr7Z0os9KdMrZ65YneHJSDoDdVn3AFVzI3SEWp7yoEJe7yscfk2tQS5ytSMxhSNSDDn0sHBz5s
15lXP6hS318MAdHf5e7Eohz39Hw4dWGBB22u2JkeuXaEtp/bOLZdIjYs+maHDE9enhXE+EtPcFmU
rt0Fze9S99Uez0jJxGpYY+Ls1eWYyXeimYzPreSHAMCMGMWANkeA2kyYUbsjKLfgqaOYrF2cI0vp
cz5UqukFojAvkqinj1pcJNZTLmPw7pKzYRRQyLjunYeorJ67sTYaVxeN9kWUKs7NeqaZxd9W6tTM
U5Ws22ogrdyVs16djYIFALirylgkA+a91RRfDLwAngDi+p+c0rF/ZdTmH7Ek+10NYtwIe1chnYyA
NhHAAWaU8GsXWVyd2D2I6ym/JM0YefWMtcP+It7jmPXzdoC9ahnR4Ue/hZIU8jNrLZKdgba+bPRW
djFrNf2GnWf2PtAaE8yREzdfRSecY4v4PydvHD6D1423AOpXj8rIiTqKUSLpKqPExZUyxAOWNn2Z
XAC7FO+HcBjPiopLYKFWyeH2s64vBY8SaDdXynKYFHd5HjgQ5y/YAOS7LA8ml4LaOKiSr200qFbu
LdivNMJJ+ulSLxuqUTgBdrRz5r1lX/5uM2n8paC68vbqadZXgl1CSXM9pwyizgnjIKV60jCDcCus
+BzPtmPjR4iD+xuVs+dEH2IZyIBZjGQGFy/yjEZoo5NTQCVBX907kdYfOwbEw9HUBtLW0omGs95h
5F7IyrB1Cte+HUIctMWYNgNCWZSjeQn4jhYRpxCx6kPW6NgWq6x7zrEpaN56/OYnBRcwszIAGC43
Sm5GchNO9FFVBb3IRCVE2c1wrKVga0Dz4njyqiqdoYtclbzRmbi53P4YbJvFMPYMtPG273dzw/Ru
rJz656Tn9h8z1Lmv5MxOVDerqvwhMVEtfhh1oUk7FHrt9OAj4/hN9nOZkW1PYXv7yFwlRvPPgzGJ
Iwiz0atJ+CCFox6FTnYJ/Sr3clXjHqmhse5S4fzoAkvb2/aATB9iqRtmHVepJitTKYAunyGkUNdf
77ZCicI+KNuMMgQ+mqTl2T4VojtCSpvuVdRK36jB8qJqN1d81H14P15h0SoHP6UyZEG8T5JLMcoD
x0p8gJKSbjSpXvbP8qOjjENhwiCSXu8ivEPKQ4FysphEqpOPDU4fgNge1N4IkIFqKu5Fv7QLl4yF
vlxa5iX10hhX39UkLt7LUM8/qUakj7tpVPDS6dq8p76PjDo8aU5pPWd1bfbnoRfJd+AC6bdU9cEu
jcMsQdips0VVj67+r3yQWsMTnQ+4QY06JXW5Xyv1M3u+bZAenYbuPRp8bQpjutdwkpDzInNJe0ya
aqD0vqGZgcgS5YAVeRYNDcflKuwaxJG1KngkbCUfq9E3fVcZ7f7L7Y15FWDZHqiX0rOGpIVmziJj
z3NEcsK8os/Bs+7NyW+ecYl6m907wgzzKnTBGGfCwLkKBLIVd1Mop9lFThuVOBdJD1VWbplCXUPA
WGY2poGoMsvxLqdDURzjhAKm9DJZfnSEbdrvyXfkHQozLd9f8b0wVfV3YdREd4VqTN8xgNDe9cyt
d7ff6lWuM/8QxoBkfqhnwYJ6fejM3kcVRmPuHyX6uPdThWCPLu++l7Vhl9i45gQEx43jsBZjWI6j
gMYTrcDFaeCkOdMMPKEHEuR/AiPrzrEUQFakvrQOvl7o3+GHxQ/+FFpbIl5X1woP7CDJC7Ib/AEZ
8OsHZmsJDpnIL2Y79neITHfgzfwGeWKne7r9bleXQoWAliqrXUFZYklQ7s3QpQSvLRqcUgBTJejc
IZnsjURn5TMiOKMyiSdnxQdmcVNTRQTaKFf5Zayd4jjqibiIxDL3CqMGD/uC4k62/Hxj0ZXno6FE
MxDcJBOk5WestNIkM5+yi2+WzXetK6ojsvpN60bqZG0h65a0xvlk0i/D+Jx2+It25usPR+OMCqJj
01SUjW6FGePZrKrMLeo02uvRKLvA9eM9oiD2355R4U5EYO4SU65PMSSao5RPxpku2CynZkxoX8nF
RnK2klkz7qUbhGbhLJW6uMA6gYDSMHCfRIYFfEqFvUiwzJLhAK2/+BRpcf11Aj98GJKE/uwkpePp
9o5buUJpmTAm5cjOE6dFjCxt4C5IvxNW1MS8k1vjKc3LwWv7DKZUAGvx7csx16EZzNgSjt9i1wmz
RA+lIVcQtiI92wU69pKRBXvuhHQ/WWOzJav08goX9+hMbsWSelZpvyrN6k7kTpo1YFZ9UzyCIwr2
WSNCrCCMJP42OlV/SMtGWJ6WO+Mnv4m7M1ynYiNHWtv4tNzxqKCK0q6wKOogpVWmA7LJzDq6y2A/
7fK+K91GyqKN+Lz2RRlsMeOfczHAY693fZZilmwnPR4AqdnsrSByjiVdjpMjAusOvyLr2+1PuvZo
9PahW+OcafCMr9dTQ5SXehOBaSkI6++sZEyImMT6s9F11ZZP2trDsX04dEyc8BpeHJi2FBMyZ0Vy
qaesPCZKMh2VUi2PBfxpr7WG8D88HFW2Ah/1RRpzfvh/gNepkieWPxlz5Wn7x8nPP3TOMOwj/FE+
v/01/rvS/OT/rASqRAkm0qFLw5B5Bywsoe9F303xza2G6doXo57Apn0mRBrLM4++rBE6CiXhWIvC
LcDxPaR1Y7qYj4fP/+GpZswo3VD4bctkYYT32sno6IPOz5sLNnJGtits4luPufob3XZf4j2FCBIy
aEVco+QTWmUyXaL40oZB6/W2Nt6hizRtpCJrb29WaSc1x3fnKt/razPSG+CwFymbtOd4CpP90BjT
QUz1VotnPjrL2EWBQ7lBZTXPBl/viS516CeVDOrqILX2Bu3kC+CdLQTbSm7FRiB55Rpg2r0cggyJ
YsZDqaUXCJvpqZHr0NXtsT4bnRnuQ5v2bFR2SJzpylaoWnuVZOhQOGZV8qtxdWamoAq41C55EUfw
NWQseC058dIhKQ63N+Lqq+SGAyXCwPaKulCbCCDboZleSK9hO48owzgoPu1vr7J625BNwfiiJmY+
uLhOQ0E4rK255PCddh/X8USjVA4/jtoUH0gu09gdO6XZa8lEp65v610VW8UGN+UaNUziM7NSoC/M
1uHLjNXH0TWg+EkvutOowT5WfXOglx7rhy5GigBQiZ3BCpYg2rtF7lTtsSiyTHOTpPXvqbaxsQNK
0J7JubeaXmubjZjDL+PoXIO1qy6Ic19lCJADl77rTewca9OSnrKo+ImojPzD6aPme8fIYSPzWNsA
hAaKB+q0a3ovwtqmpDkivQxyZz5YuDx/cUgfd7c3wFpWzS0/y3WQceAL+/rEOmmh5onIsgsq8cEv
/HeCr46EZKoyQHIHQjS4zpCUxzctOqe5gKPndIqvDuRVe72o3806aiGe8E6sth5CGamr7PZyHsr7
gZHyxotc7vGr5eY3/c9NhdF4FslBYJ5E1yk//EbXfqNj02WHtqh608sqPTnF8A4/4aKpiwvOMp2+
d/yp3PJMWYSPlx/CK4ZTMDsocMG8/iGFrjJbMTvzJPX0oZ1QiTxDLYN3jMnCjYO92D0vSwFfADSE
RC2havGKkUUJzdweLTzPwYTEtTztghBDsNsfcpHdvKzCpB1UOJ+SFuZiFTwG+8hGg+cUhqN1Dmtb
3dElGdAALfKnEmDbxqh2sVvn9cBZzR0m8FDUIfML/udL4ggtGuH45snqpvbO70JnT8ohPfIGBm8w
jPyAJvaWIsTKV6PspJ0JeoJm/rLmURPHh/nIohq4dzfJhQqYWDJOamtEG3CelfcJt53ybxYWR7Jk
uVPDqWuSMuSrRcLxgMNEu04UwTG068TD4brZOP2rj/bPeov3mcrtFHdxbJ0CM4q8KlLVRwtNAeTz
ynijbltdCpggsQwRD8gvrz+dQFejBf9hnjIRM93DD+5dX0r9c2H6Gw+19hJpqc/W9VgoIl33eiV6
XjWjrD44g8ruXD/qy31V283d1DOriLkFN6LZ/Mv/SXpeNiWKKCj9QC5h2cWTdVEmaZPWAAyuLCs9
N36XP8e5ohReUmj9d9scnHSPXKoduHhgqHdN0sXn2+dw5bTPaHA2BFAsYst8bv45F004yIhT2cG5
FbWyNwTKiET8cuO0L67ClwelFkS+GDABOcNitxhqGqVlqQUocDXiXhNh9wCkwHqwKtO8D/ymcHa8
IebiVuMEH24/4UtSt3zL86CGvjlYDbpAi0dE7DKThjw8h1bhlMhkYUqIVHpm6zNVF/89pQR77w0C
qUXX6OrQRxcD5DFZQyaKneq3+rEaTH06mF1aTW5px1Z77CXbTnZgTKrAm5TZxs/q9VL/evvHr704
6heVdzf/d2n20CaAq4Xh4BpCjwG6mSrRAmzD8CmNpubiyDj5wH+X99aY2fvbS68dOy4BOLg0sVh5
sTN8q/BTxjzSSc7kfue0k3r0M4O+ZzH0G5tw7RzgbcORU/UX47fXX8ji0MlZPkXnvA0TanjsUCYP
G8C0+W76mvrd7jTl2yDp2LNEoW7fJwrygBuZ5Nrj0h1kQjf3CK9k4LXUaYBDtOHZVgYQBnbl70fy
mnoMp40os3IVzSUOPN3ZAUJfapLGSRzI+hjhOuOI1nTDKMBDOGqlavLCDMgfU1in6fcRPoxbE9KV
AAcEjJYJNB56NMuAo/ZURVpXSycNcef2IevsuKRbWCCIWfBnH2o9bMuNm2nlxQJxnt18gAwo8Hde
f9whjFThxIl0wkDwmf5T/swE4Tlr7G7jC669V94mCSANZetqw6aW0UqKWvinNEVWypWlDKk/jM4v
ZW91ldvhu5HvB6vItgQr155w5ifNfnaUDMtrY5SRY0MMAGeGtAntXSKknGmsqcSaaw3VVlG+EhJA
WfP1qMvp8y3NS6A6plwleDEwXVKDo9NYeLWj9mI3J+iJVXEsCPd/QisNPuZSUI9vD+UEU7zrZtFI
GiuLOyuRupDjavsnUi3pGfoOZreBVY+pyzy4GO5bKtPipNtxUZ3Lqe+kz7fD0kqsoOhAGo/WIgJ+
y8cHI4LgUhWH5zjrrO43ZqMI+xTsv243qT2uoMK2gNgkVtKGbostpnAVpxb/QfVan5mgvGpw9Vc+
VbhElSPVD4d4qIO71G4BrqUtPrpWkG0cIGVtfzEgIQ5zhJiKz3/+zx1d5HaaTJIlnarSlIIHR2iB
DEFMDSlsgZCeC6uALeq2Um2lh9CUs/oLzLF4AMtEM+VQdlkVHy2QZBdjgJV810OHehxaxM/f1i+a
r3lArJRn+ITAr1xmakbWC9mpAgmrwb413FYkwXdpbo16flIVb2yQvqzGJsSXgWDKx1hka8D/1MRP
cO8Kc5PCyCgLg25OOGnnQBPBj4jzs6VOsZItcSPClVWpPenMLu5EyrNmUAM5OkP9yQ61sIrD1Jtb
dOMXiOoiYyFRASZDnwjUxVLkP7GnCDCjQcZSNWH2G1ClEt1B2xsBtQA5pEulqYFzGRsnH46tbE3S
uWh7GOG+UY7xmUF5Gn8pdT2kBVNpVX/n5137GPYRyMVGYxTjjVNsjQzJmfNd1NgS1YcIKUvzj0QW
1rh9JgayGvxBi40dspztzh/t5dDQMQBUcnV8e10ZEuAG6BQ4qeacFXOi6SbNvUe3HEcneGhjWVSe
6juB7LVTzRvODL1WD0BB0kfhJEgM3Q4oa98UCC9nmfEZZdridJlwe+ReM6OzYvniHJXgVcMUr6vb
q6ycYYSFMe/D0BE27LLeLUvVBg9oR+fMmtXrSIefkmYSRyvKlW+3l1p9IIZO/AOQnlVfh4sJKkVU
TbxiNQiG44Ariafgzb3x2lZu2/nv5pjPcpzUz69XSeUykZH0jc5Niz6dZFVl6vYVThuFwExZ6CqS
pEoojv/l2XiJEA+pd5cRBm0zLS8bDqAaKMBOnVGX4l1R2unGO1y5ZBmDk7OAgZ7BjvOf/xNy/d6u
CzNI43MShJREPCMKvpEFAtjNktwfjo5vR+IRSezuWc/K+O1ugdQ7PKAB4ALm1jLQBOUkBj0J5kBT
UZYxZfbKrBSPeSX7p7xpwtPt97qSGPKoaAvN0qCMfxa3eh/WgQADFp4RXYsPE555Jx2U/i4aw/GL
PIC7ePN69GuRcYTHjOvBMsI1dGlw6CyDc5bUYp+GseH2cZQffRENJ7nM/8PNBIyJtj8ipBATlpr3
ltYHKbrewXnsKsxSmlQcGMCqB9ANW86tKyedpbgBgZDSp7w6ftEQ92GZBGemJw6TdFO9K2WhAByP
qvPtt7i6FFrGbNXZpWVZSYBvVOjCUh1C58u9Ka7TO78MbMY1bb+B4Fw57iZQHCgykOLnkevrAzEV
StajERmep9EY87uu9rXKFRSE2k6UU5O5YxjH/lcjQ1Psy+2nXLGoAvgLIpexKznf1eZUjKQE4KUE
ZzQ/6ShDN8HlfLCd4jdiuepdMpB4Htqp9LUdjhIjSHuMocyDZcLX88y4bUdP0oT+pauR19qVbWvd
tyb/w940QL4D+NXDjSR17cPMcDbUdrnw6AC+flvJYJpYvnTOqS9nBiuu1ie6QIyd0mxrErjWo57n
/bDc6TOCpJl/yz+hStLxCsHxwJk9/tTHqAL7jldxD7QtKLysDEPYD/WwL/0o2pVVKHtlE21J5K2E
yzn1w80a/C3tncXuqGu7r2K5mk0JRPe3KIbuUg+DvvNtBGiBTPYfbCP748dlt7E3Vu46Egr6E7MS
GwKOi1toCo0iigbcEJLOb07+qJlP1tA7G5f3kg4+Zy38Z0ZGQUq79hMeRtFqA2pBGBTpiCGIWoIJ
MUZNGx7UTKu+OeoYf2kyqftiNB3/Bz0Oc2rNsCiKg8TY1DxaDZoLh9sHYyVo07SbAS2QnXj/i6Cd
KmkdYmuBkVxVJQ9MYaa/phNMxwKBVVeMvvh6e72Vr/wi+Ev9SD/oyqEz7K2A4TdC8H3F3MUx/1pK
9C6szIcyML9UivajyPFyub3mvHMWqTC4xhnioWGYd1XtgrSM8ioZcOcLtOJb7YPYku0GYgrolnM/
id9yYuobsW7l9HJ0KSxmWDfY+MV7NbUshKFU4ETqxN/oNDVeneUYMVRTtbv9dPPftHw6pvfzPxxf
iorXZ9esDLMwEmQpWshckSc1KgCx2owFM8yS0+YWJsj1XREq5c+gmmrfc7JKehsSb97c5OG8XT4p
47NlsCqqVOqikoaCIiQ1Q9JKNh9ry/BxzTWbcgsHtvZykZucFfjpOV8lwkY94Pem0yzpozbFpqUI
PldGGHuR1pX/5cH+WWoOHv9Exi6SumDIOhQD6zg/lq30TRNxfxiVpP8PJ5GGDpoxqG8ByFjEv6yn
wIj9FkPZbJDOTMbl+6kiONhIEXj2UOvH2/tm9SWSc7M3IVCD2Hn9ZELTaKalpX/S5KQGTpCNcrtX
6yb7oymT6vyHM0htRMXGYOR6dhbB15IBzTgnNLngYMGtzOJHByJGslPHUdBgiVUldA2s6d5Ih3nZ
m6ThIFAI8vM48vWDOtpg9uEocfztuNsDtLMfQV3Lnlbo5f7t75QOHmNlCwF3+t6vl5KGyBztEFNg
tLenQ8uc1av1QD5BVNnqAK99Ps4cdwqmaVj5LJZqwk4WA+T4U1L06VMGHIqzh+pWN4lyy950LcSQ
ODEWnMetV5l2bzk5kuUMBoXeWk9o8E/n1tfl9/hWapmrNKjrUWbVZ1zX+289o5mt+nrt1pglj4HB
kqNczZNhG0pTnxkUhqHvy2e19PP2MNE2+SOj9fm3DEVX74I+1b6QLaRbZldrrxotE3wWaOzzC5Yb
iBkeYwfHOlnZmL1rMnM4CLs2XZo7xkYusrrUTHIiGQEkuBxyWUUZRgYD31PRdv6hirVpV3bgweRa
/Q8GhhiN079nIb7pMmRr6khtBSj8VDv2dC9MrfMaNKu9EJ0st0uqrQ27sol4ebPTDIKo18ORANJi
G022fZqt8WqMkYzpucTiq6ITVQTfRiPh9qpy1fhFEVFcRrWO/tw+nSuJHqAErmSiLP3n5ekcg6aa
tAJXHVUYllfVTbrrYMnub6+y8glBTDGnpHeJ+t5y3KbZwyyjhJdhO4C170s9xGJTHY5xlWwpG72k
pou7n7Rd5valtwuAaVEjhJndFkbrOBBW5KQ7GX2UaLnbMNv4WYZp73xRROrbu7Rt0+pPIDXG/YT/
yqMifE18nmB89nu9E1b/2CPqDcqwKdGXk/rOqs5JM1qKJ6EDnz2gBJ59LARzFzeuqunR7OpW8sa+
Sqb7TijyRwbATbWXBmtqj9Poj7+dWHShF/m1qh3Ufix3LYZpudePTRidi1QJjLntrIw7/PLQdB57
362c1PmqWP04vDfywak9VYt05ZRHdfpRmerAdGsF652dCgD/b623KQ6AohaNF2e5Kp9GM2p+SEWp
+rsqaNlKNnLiH8zEHgdXmImen9OmKzvmDLqIMMRyKuHJbdzgziMzJtsrmQC0biMr9hg7Y5x8KUDq
bCn0rmTb4P4otjkFbMDl8R6rborb+czR1ZK8Hv3js6TFipvlxnTu1NzcKDrW9iLEE640NCnQw1zs
j4gU1Dd6vNuNXrbeF46CeqLAlaiTnY2ztbYSMRD6ELhSmyr/9c3XdFJUllMYnCH7g0a02jwIPERQ
kTNQUYnbstZZSem5+civacjIDFsXt99YAnagdpZOLcCgA9dj8MkYh9rFJcHcxSgA7ugcbzELV5+R
vxVPLro/V4P0EnnJGrMuppBdX5/5eP6j6hTmuzbFqeR2EFkLlrMOMCPWGY2/PNi1BQCuryvmEgBW
OiZCakDTwqgi062QVbV3WjoWuhelsn5RO5DcXhxaWnm6/SvWHhjc0TxyfZESWrxlP5Sy0RzoFiJe
GjxjJZd7+lTZnzM0pTd26sslugxlM7yK9sM8VF5CxrII/lUTNwyoSATHj62TF9+Zh1oC+a1IDw9p
OvXjoVX9PL2bIG7fBw0DNDduE/NrAqbzMYM/2Zy11JAQ+J0wmHBlA0QT/rySHr+PAtPJvWgwrMiV
wrZ6LtM8sb2+bmB5Gk0iYZDFbOQH2I34M6lqLh3AqyqXzLHS0O3tPL+rAj/aEipeecPgWRCnQ9gP
EORyHw/05NAzUKWTI2fPSaI5RzGampvKwxvlPecsGGdLBDnoJs4+hYvyouli1fEtoBht0qDjIDJi
byGijc+41kmi1azPRAqLaLCcURRC6A7UDT5jpA/3JbTFnWkUvts5kHW8ONf1n6Iz4/1gJl/7Loz2
Qav8ub1rV4IsP4EuEkxXeAjLvrDS0sjMHYljWmjRSdKTFJ+vSEx7gELKQUnyYAM0sPoRaSHNl/2M
0p3//J8asZ5QYUjrUToluta5ud+lnu5I0RG1Bnuj2F9JYWg9w4CiiTn3yRYBvZwGLTZaTToZgZWf
IvQLT71TGRtAx7VVKKxnQBdOX1dNoSgvVSQqfOlUB/qIoDqukWqDwd3t77S6V2aQnAmnjinlEk+J
7UBkDyMNfNmvrLMD9/WUD5r+rjPpfBvOMP1lZi0j6Ns55r2WGVO4AwFmvr/9M1auEgRvsW7hn7mH
sQhyg9P/j7Pz6pUTS9fwL0Iih1ugAvZ22M72DWrb0+SwyPDrz4OvXBSn0O7pGY80PepVrPiFN6CD
IiWU9TOMxGYs2L0BF6YToelC9WbqL7QN04N13Bt0xSoBP4AJhBTM7ZYRdKYKPRrpcseReYpkKUTG
tC3f5HEmrkNUig9qL7qDCsPOo+KwQxHBoP/M0dxcAU0rEnOaKoBgcVJ/UeJYO0WdAKSI1pA/SU3x
ekpt3UOvanSV8r/Yk654E+gtJDj3VRsZPaA6MgTnkibnm7KrS19x6v+FNpXG1ZH+YIrvNzF1DcAd
kG5XiZFtPTlVOqVW1Ta8xoulfrIQcVu94OeDs3+XmZKVGkCx9BXozL/XX/HX2Z9V0YmOrgZ8sdZ+
boamftc7OC6ggGe9FYWG/ONYA0oEv/TiRIOhoQWQlVJfXPFKt0MXaJynSCmiJDjEvYx8Tix+tIgM
za5VGuGRJNb9aeUqoKSxChjSrqUtcTtcNNv6ggP9eAWNwaYRfSXlbjRD/Xw3WJMwfaWmEOotZZ3N
riDxUN1cHUtiavRq0gM8y860kyA79Cw5PQRKm/OTpp0pQ40Y+PbSWdwM4H5xipiNr6no7W+2LHr9
HLWaNdJUMkgmHt8ZO8NTUV4fGMIjXtPNNdwvsTZg/NZdCVs0OMcUllz0QrGSzJLhqS1BddZ5br1S
++Lry0dWCeZXXXcq2tvbyumxlGzHZuQBCJE7tev8tVzqYnJRVBovyhLZr5tGYAq3pGHweOitsIYO
1II9sPpM0iIiXNnsgNBuw0F3jBG6rzW8yppOz/wZeoqvDvFymZRWeqrTXvvuzP1A1yhpz6mshS4k
5pUNbDZuC4H3Vx+WzsHFdneb8sPW55A/QA7BOr/dmpUGSzZO1eHaj5L5xS5Nxy3rxbrAQVg+NU6s
fe71fPz8eDruwgyKbwbFDJsaHNiFbW5VA66JjFbtr3Vey/JJm/L82lpx8m50Kqk54+StH6mY311p
a70Pueu1Y4M5pLXd9WPGAYzq4eqU5L2GmswnFLDD0+MP2x0F7JC8VvN5LzbhTNc2ehmG7XBtmt74
WRtZ/Y7ygvYfRiFH4xUCL7D2SG7XTOi5XTYJRYtmtI1Li2femQbkUadg71to2MMillGhI+m+HaWd
8VSZh3G46p0ET7+ZY3+04iPtx3tEEgsDLGeVnKS7R9n6dphaUKkww4JhRsu+9Nj9NH4Zmsr7FCp8
4teA4x2XAojxdkmq6j3SZZXtC1pWsYfgLOzmxyt4tzVhb4AjWenTYFyI4G5/TmV1MVLzYrnGUo/M
jVZSdXG7XK5i13QqVaLxPc2/H495N9PrmJTXLM4hmJe7enRdxUMLAOwqEZ6+7/WufVvUqG48HmX3
y2wq+aB3cMnZXn92lRjGkCDlFuEo7VU65i5pn4gPtG/VC/o2TnIQpN7d9PTDOWr01QjSiJo2N300
deDjFWO+LkgrnxzgbE9W2aQfJw2VuklB9gA9UXGNoBC+tIO4jkwvgb94Y6gl3y6imdAMAgUiXyVJ
1KskW/Ksz/QSTBhyRxfL+s+6Sb7XsXjPWL0VFLtNDm2tsa2ulpYr0Gb91ITO/NQ1ZvxxbPTiyH/m
PpBgMLxn4BkR/BLBbG7riQ6h1Znqch1zSXzVRjV+TTxqJ+dibAbHHfQ2QSmvNbpfY+Tob20o5O/S
lIrgQQxxv2PXBu3aNQV9u2rQ306wHXU19EqCfFWo5XvIGt0ZJNihF9HeMCvZED0W/oS5cjvMUHSV
kVpsWTZYmLqRmFvbc5RoOsq9jwbavA6ZohaSgAl6VQpJf502gzgVWf5i1BXNrb8+504alY/UzHRe
rqj1t25cDstzrae/IKkOvkD18SDSunva1+E0amBwflbL9fWj/4qvmyWnqmjJy9WczeVUFUYbJLo+
Yde9oK04yFqAmufgP75ldmfyr0E3M1mWs2Is+rBcbWNSLhDVES4Wo3qw/+4PHURuCl78h/uMpvnt
p2Uq2bW5cA5CdZrfx+osTp2VVtcIqsPBUPcfRMCOMjFUzDWK2z62kpTGXasP2rWUstjXYxA8et8e
Ud/uP2gdZT3SVJwxrNjcWGvFEsyh0K5dGgtPnfPRG7Wp/pj0VN8fr9D9OwBghY0BgwDo6F0qi+Jv
HmaJrF3nZZFdO8Tvd15aG81PBEJG0LhfH493vw1RsQU+j4U9HA1en9u16tjdudnHOgWBfLiMhSx+
VFW6+EVUR8kpzZ1I4NfQyweFmL0ZXfsEFjUYUEPbMnAFRdiKEVu9AuSMfZB6g5crNMsrSZMP9vze
jFKLWeEUTCulpdsvLMnkhIyU8lXkmQjirs8+R8JcnpZUnf/nzJRsD17W9RDdvjlgzQiaeA14ecxt
Cmc4hZLUMezPUU2af/IkQ65hSdEkd7W6qFTC21YyLujAWJ5KpT9AZv2FMjN/GhX0c4mSCCeIdDcv
EUKrbY4WsnVdQkVye8eqPT0LFQT40unyeAPtnECq2yD++eSdxu48x3SposK8LpUWXyDFmf7C3Jwe
j7KziFBjOBQAVKmlb8uDUECR+uIaJVoRFq05oziPtdH7EEfry5hP0lF4tPksOrE8bMhhEGOC/KEA
crtrLFAAJR2mPKCyYj8ZYUGcqcdH+d3OKFCgeVlAkKxqAZv7OG96zZnbPIevk5VvlShp/KWyj0ie
mzO+fgv6XoSuNFzoYt19iy6yrAb6GegKAu7Yeimnfsl/WoOy1K4+a0RCEUiIlx2DP6MCiCGpo3W2
6lDczmDfdQosiyYPRiMpP6U0sV4hH5im7limlYPjl1hpxH0CalwxIu19ZtNP+y+/AVY0e3PlMGxL
ZZKmzxOPah4Ms2x/MDQCrim0LFdEYeqZydK8kSRHuOacFt9yvTlykdubeHId2nkk0+Sb69//642v
c1q/aJtVAW1mxWvmUfseWiZqTygfeqqklm8gh3HrPT4rO6NqUOqRD6BPj+bhZusuYzO1ziyqYIFs
9hx1snoR5tR+aeXJfpPW2f8SMBjfHo+5s5HZX3TsLZpc99UbpSrzbmmGMnAqoa02P8KNJcSmHo+y
uVnXLQX8gAdYpVYD4n5Tp8EQA4CckMpAQQ75hy3SNEOecszqK5FNE/kFooAYiqZRarpZ5RjNqW7D
Jjmoq6/z99f9/udX8AuA8qJre9+iHTvb6RUjr4K1mPAt1IdfczkbrpT06qfH37s3q39Ah0SIXOTb
VzJW6mXpkqIKRBh2ZyfHEGTRpuzyeJTd7+GO+/NUUFreXEJxm8SNjoB00KaknrQgG7fSQoToW+mF
cKc/U7cK/XAckeJD/uX2QLSGUaVlLIrAsib1C0KhMEJ7ibP7xpSmNQJWq8EMojRGg5RCpFG8/GhQ
mlnNmteOFnC22/FHbE0hM3V1sPSZ5Lf9MAe5XfensdILvy9UIp6p0w5inZ1VBKBgYemLThTEnM38
jmkVlUgQVsEYydpZC3tk9qfxSNdmZxVhxdADWfv4K2b19tO0epDI9cMyiJVcd7Okri+1pi5uLUnD
6fGG2VaF1mVkLAoiOkn1upy3Y2U5tXtZ4rS3GBNPF60JRYs4lFa8z0fEcs81wPOnyGyG2R9qnDWe
VBh70qmZLTF6qeyUuf/4F+1NMcpRuIJCj0MZdfODpgKhr0WZ+fhhKn8Jdewgw2O4dpCz7Q7D+wnC
isIbrZHb7+6nNhPEO1WQibZ5jsbMCsLBlg4+ZlOZ+TO7/ONBJK59kDuyvUhytZkcUSK85WSaW1LM
NH2t6FPl3EXx+Eqf40ly00FKL5VqF8rB6u58pKOTDlAPh4LEhr39SGeUIKm2SxPQ+tA+SUY1YkTd
H9kP7u0hRJgIyFfxCcqkm2HoNIzkJUUTRJIuf3akJnxXNzJim43SesifSl6NaLU3DEt3zjvF8dRs
Ep8MqcgOUsidg0OPFsI0PUukVrcpZDL1jdrFUROAAinfDqZRfqVMhGmBFr3U1oxzgwTNmq2CJODf
60/5Kx5I62SZlNQUQU9P6zSUkOfYQy9swa5gJYLxVQcK0gmR3+YmgO4cSmTKWSBb5Vi5OTuNrxmd
gTPK8ymfKcW37yOE86OXbh1GJtJZsQmQgO/A8nlJKJSiLxZQr4w+aB28b+ip/QFN9m6DMgrgIR4Q
irHElZtHJHSarrSVLIVDZvVuCe3RLWdxdNbvN+g6DN0C2K8aCep2gxZ5lBChhkkQDYIzPheQEFyj
KZz67ZAVY/hZjbtFfjWOaqudB3lIALMXRimd6AAsme0iyJGqweN7bivX8mdt17boSsglQdnGdmFd
tqoV42BS1rM28W7JhI+zHmELaE1sOBxMwjmom2qx3NhOnV8a0W/owg+T09dhnKyNrC7LXLlRSJkm
U2u/KzPkpPMSFvGntqmzEkGkLDliqtwdMiYTFYg/Yq+UfbeHTO+HMh5SLQtQgZlep2aZBKiNh89N
XjgHz+3uUAQXoKmRELm7vySHJnHhLFkAGym7YtioYn6TWddkyT8/Xo29kbifV7o7IKQ7vm1UVEDY
oi7loOHO3GlNF+ThpCGskEunx0P9EYy7CTqZO+iupHFrIYpb8/bqGJo2w48izQJiTfV3pdMng7qm
OZ8lGF2zm3d58UOwBj/SVMbq2IR1a7tK1MvfIbk1uSeaXtfobWdS/8aoB+O5yztDOll5YlXepNrl
TzkMdcUd2kn7UtlDuLhqXoA2HZGHPvqa3Yn7U5lHjuT+7lcFSH4a7mlgjRWW8eqUukJuhDfQWDmI
+PYuC1J4DBOYP87y5smOphETpI4rSU8U/br0c/K0Ks6fHy/P3ig82eDcEKtSKBndrg6A3M7JLSsN
zNSx/TRG9qhKZtN/+SicfN5mgC68JJsns0WdjWJ+nwRGMRu+QT52hnd4JHO+8y3c4GA/VrDrytq5
/ZYEvgr+PszYmKnR+8nuWt8wkaZ+8bcwCnEkgHJQ+tsm8yyZY6n1EaPIc3OCh5Sd9XDUDgK2nY1G
H4QKGILPhFPb9k8jORXVv4y7oBSzhQgy9jRuONl26Zo1HisH2+AuciNLW9kkK7GVGGr7vmdFjARj
t6QB8JD5isF5CYkkh5XnDM7ydVLi9pTIqfaPjJnjwT5fd9jmfkAeChH3P9fenVpaG1vmWlBJg8pp
NL/RIiHBfFIWPCttuXqjxNP4pQTq9m8nZdZvIRu/H6/n3viUmPjrjyfG9gSYoZGVZYNf/VAW1Xwm
6rMb2MN5bwemk2XRm1QVzXML/K4/cWM1pa8tdlYdpLLr07+dBYd/ocMPCO0udM5liISh6LIglofi
ok0tFzEyoPaHTknLj3GWYo8u9PaoxLyzzTRKtaQfRJLssk1EIlX2WDnUJANzNLTZC+1SGC7a0BbY
W2gML3/gSCK5aNaSEnn7Nr7TLNAYOMAFlRhl1VUWvfkgbBH9nrTZPArpdmb0ZjD19jbI9FAYRhOS
sfdZ8Rrn08g3ulZ22/SzlMrfqtA4UujdlHrXEAd5AFotaAFzpW4PUZ90o3BqPQuMvMkGN8Pq5lNb
FkCdiimR7VVJqZgODGS2HOY/g9LcR492BQABmrz9zKpFznOo4ywobLE8O2KJkB6b5itad5ofmeV4
HnKR+VNqKteorQYP/ENzIn5sfrZzeUR/2Zt0HkY4Waj3Aona1LnYPRjRqzaBhZHywfLQv5ocu37q
ozj1Q/Im4OJZNR9cITsX/3pRElZTsrWIn27nAB2nrDSlKgvCrlieuwoAmJAl++fji2JveenEQCFc
BVJwE7sdBYmeaew6ApkltqVzKYXtGUUC8bEBffAhS/ojFvHe2eSMcCw5Lxz1zcqaHeF560jMpUa9
eVim6mREvX2RzKI4eJ/3hyIupw7Ko7N9n+XJnKTaLrLAbFTDNcT0s9YVLOcdQzl413aXCtoLIEE6
rHdXQIqvpZQD2g/iPi2fZEsaX4XU1g7KrTvP2aooShS9ssrwt7pdKkdu2t4aSbT0tFiGd2XYRrhS
OMkiTrjbpk1gJpGm+k44CetVGVfxv4+3ylbbaz2V6HZwEyCIRGy1zRoWvbWsdiGUz0obMUeQ4/I1
ktAaCKSlycZvGnZC+ddSVGXm2RTVRzeR5iKiVeNY1ec5SU3dT+u0ab3FSPXyVC5lZp6d2lGODKF2
FoRfihMBgv+rsetml4EzLrW44ey0LVlNlifFa4obB0dnbxD2MW1hepkMsxlkCHWqv6Crg4T2/YXE
BjvRZT7yvt45oGtuySYGv06tdLPqKAiVQ4csaGCMjfVBCefkXWtMyT9zbeefBbF6fnDv7A24aiVR
L/jTsdy8ZxaIRinGhiaQqkr4XYKWZjdF8xtbWr7jE9qeHu+qP6HlJkggUqc3CtJ1zfA3YXQd2o06
VkMcdIWonjVziXUXKl9s+PS8y4/KGA7VGzuUTbiCdDyvY78MlPf1cX5lzotqnLU+s1O/XFtu/6Rp
oRXgAtJ49s2uGDRXnjNMoLu0nHSvn1SssiJFi6OTiQteRlXb1qjDwPGR3LJIFRxGmyhDQHeV4Dnn
clGdHSuVmlcitLUOk6w81fwitRq61uAvrXOjTNVL9ffXc0aKRHmaygKTspkRtMp1GxorGjIzVk4j
riFoD2iaH3btfHBH7i02XVVicY71WqC6vVNy/tZIeRV+wOTMQViq5aeuq/IfcBdlL8kk9b/sLmqZ
CIGgGcXDvtnOIbwKvYh66ToqveVjN/Y2UnTyTb0dXi2LdCR9uHdGaXhS62dSKUdvpnIpMrkHvCNd
Q1lu/UTDpq2ulvLgZt55acBJI0W1dqjvu9MyOuSRcEzpqqidDLVLKK/bomk/IAiSfXx8XPY+6O+h
1gX9q2YJQQx1ZhsZpVbLO0+XsuJiVYhR/YdRYBpQFAAygYjS7SimuUzxsDJmorzBkoe6+IUuXnow
ys6DRtMQ0CHSbyuTeXOB5kk85YpeRkFoaZ1XZop0gg6enKHVqjjyNPElsnPZj3LuvMfft7ftnT+o
PGzCMDHdbIte7lR4R5ywflpNWjnyl2rIFdfJ+NxxKAzv8Xjrrt7ccZQuHXgNK7TsTnPIgRZGHmoh
WabP0rPeKvY5o/x3niNFeGio5BBn5yPO3+6gCsYKdIX4r22NqqPZmqeGHQcjrqynbFwGr29iI0CS
xvKHyuiuDjXVg9dj5ygg77R6Sa3FWmNrO2S1pgglqUXvxi6Vt3VmdiS7Vv9FGhzt/HhSd4eCRwU6
l2eeI367SVV6h4Od8/6W2KWfezPM3UIqore2GH7/h5HI8YCQ8wAbW0JTWjqFUdQostmGEL2nJBgo
0GCriu9FH45H2OMtcHWNsyD4EOBx9niD7/QDpiiuuyyOg7br+yfdlrKzpecYgdh2ZH5sR9T8Tkax
LIWnh63+Q6808SSWAnuQx5/9//yQtfnFYaG1uO6wvy6bqBaWqHLUyBNFaH6siOxSh2l/HtW6OuGz
J5EDioGpUCps8QwUZtuwb06Pf8XOWV1vB94o2HMkYertj4DVU47GhB57m/VIqaXW70JTWySdMoPC
imkdfPTertJo+lHZXf0St6CGvBp1NaxQapXW+p5fTX0CPbGLf3bgo4+EKXduc3YTfS6qyBSst02N
qVpEHVa1dE2KcfRg5jWv5kyWg8czuPtJhBGrOiu44O0jOBfC7I0c8u9UJ+3gG+C1rnMGrcsdukT7
/niw3eUiD0J/ZxU727a74lE2q0qFcRhD3zK8sqtYuVChC5JWij8u5AUHK7Y3IhQEBLcQEsH7dxPD
1Lo18bbAYYeJgE4+nu89MIY0Ct9ibj53vpEXlnxwoe8tHIURWvgrKPQOgipqiUQt76MgTVKOYaE7
kATMo1H2bnDCMuIKKg/3dewQbhGtPULxppR6gBi4mIpLA2HtjMp89xq7WdzFFy02Lo/XcGfDrK1m
9DVh/EF22syoM1JcikuZbWmkyqs4rpJTpo2WGwIbOFi8OzfINS5bgQs0Kumcs463xxvV72V20iEJ
hjgq5ItahJ3A4DsPF68f1Ub6Eo6GMM9aoRbJtTQNSXhh2YKMwX8XaIycyvZH2Y7po0aZVl2zvhg+
53iOmufUCA35IHDYm5m/f+3mRmykOc27tkBbBOCIr88D4nVjp7oWOezBFttZfDAU9JZQa1d45jZD
5W1KD4oeNfWfZfgkT0vlVSWtY01qxbuqr3W/7br+YOXXld0EKitJiggSbDXZ/ib5Q3q5EVVDzGCV
TvrcjcrsmpISe32mqZ5t5pKPBob+neWR/aF3iufHG2/nKIPKWYUZqDWuz+DtZhiq2OzGNIoDUy21
0o+anMYpxnuFeokmjDncWbb6oxxoJwwlPVh98NYU8Y6HViBIBhATNwVHUpPXSl+1Z2Mcs9XWU2ET
UWJVsnoAKhi/kHqzPvTcW2DoOGImRfLN505RnWYqGMxAqkPzXWXJNQ2/WPHUtLEOFnZvZiHdoCy1
gvFoi9zOrDWbYPWKtReShmtILzTlUpgZzsg1lctIFsvBSdmbVbgUZEWrNMKd5nLaF6kGQjAN4miI
vo5tVgO4Eti6GspsYf3cO3gcci+cyd6l4mDwP0X3zT621rwCkUBCBtb29nONXgnpagtmto/THuKo
pAs/h8cRv9IQPWlOUVoN9DuHKPa1jpSXLkgsq26j2eU7KW7Hz1EjAYvNIrUt30E5bbDbjpTwlaX1
XfYchkn37DR28wZNXln16tqul3NjG1V5cCJ2HhroptCYuCHN+/L71MRCTwXVEVGn0ztjrpXI7bGg
Oj8+eHvDOPRMyE9oGN1VmaA9ZSgQ5nFQDtL8ZPeIKpW6dSQCunN7Ih2LZAZbEC3lbTxptsbSm6NZ
BLUB68XXYKCgiy3VIOR0ysI/Hn+TurMFVwN6AD40T0FQbZ6xAZOnOlubJaHW2tE5bOtpcEFoqR+T
Qh97z4zrMnLZphiEz+pcp5gM6w4M63aa8x+FaqTLme9Icn9O5/63hubb4umT2uRXq7L4B0yFhAJ9
79hhe6lwQH0eoWaM73Q5jsaPnWlGmaeX+Hl4+NNH0isUbQUv1tDnr/WoL59hNi3iYCF3phgmH5bY
QO8osmyLkgihFL3VawXRclksXiiG8aJFelwHfcqfB2/Ulqq93mCrVSm3FykC7/fmBlvyshsWXFGD
EBd620PnKle8vpCxcy6NHLvPWO2KH12Cj/WTDHVcvtSRlI6uGVkUmMCVtrYrDY3SU5/X0GUcl6IW
/uN9sDclMOLA9RPTI4Sx+Y2lrBTLNIC3x5Sc9Zfr/ixNc+saef5Crcs/0wFpFNgnPDIQ35uhOr2K
Yxxd8gChVOWMGFr3KyzC0uvVpfz35V+FejRcj7W7Sn/o9oaL1u52jQRMIHeVfZ4zzfQ7dE48Mys/
PR5p7xjxPgGQozyLdrF2O9IYZn22tEUeUI35kReJfXJQn3RlRFOedWccPKxcMn9U6vT744F3LqU/
7j+oNKFofBeMhJ0RyYXBbFZVV5+0ebbezIC/Xt6/XVVhqMog9IVqyOaWyFs9L9umZXtg13ZdMqk+
xRN+X1KvHCm7r6/O5lViKOqRvExAlLYhXdLJYaHIKR9kR/GruBhLrzHJyJJ+VniApNiD4l99fjyL
O9vfAQHBDgGOcI93DrvVAGWAOpPMTQsYqg1fpwqGbZWVHIBIdjbKyjPEQIkY415np0tUp+E2zoJx
koYlcFTkel/FXKa1J7QJdseSVtP0dgBqan6MIlsNj66jnShn7cZwKfPAkA1u1rKbm0KOKhkCj6wn
v0KJmv0VtZ30k2LmuXBbyyw+IdZFpRbpv9T8IM01RJuGiNd0e0NP3qldblaXAUWG12C8bIvoPop0
Nw+h154er8vOZiDpoTHJiwgzeFtUSix96NOMblpNSHYp1Ml0KzlbrpWhLV5eEN+HyTQckL13lwiQ
Jtkk9SW6DLdn2a5x8w2tIQt6K9e+K06Vf56rciQv1+NL2nbZU8H88rzJRvD4c/eKSUQYnGKeYzLm
7dBUj+YSM8gsUK05rtykgIrtwlRZUi9Hil34vDR5jqBIVZfeMGSKhs2drUHRHoT04fGP2TsTUABW
6DjBIY3K22noSo3c2TJy1CdNYbvk9+q3JNLFat0id9PBSu/cY7BkIMlQi13Dn/XX/FVGI8su4qrm
AQL6Z0FzaBFiRF/Of/k3Ee9SjVjpa3c6RBHxCoXDnlFyxXoGRKu5sTyXp4h38eCD9o4ZwSgFbR0K
2120iPtgJqTOhMFmhNmlLQor8bQptr5O2RjjV6z25eeXfhwsXHBE4KkI5ohsbqcQUWBI+05aBGqO
eLtr67gbIr1Yd4ZbLYt5MNpOUYJImO4nhWWT62xLTCl1yoBSyD1iDzaq4n2VoiVdFkb2JYMDXAd6
0drC6yAI1s9ONcaRG2IsrftzY0jzxeQhnqkPR0N4KkczjU+m0MfyJEq1C11sKIT+4gVBsRhppjXq
gNy2ze6wjodogcxnAJ28OSXOZLxCTqW+cqSyd53THRlqG0z37UMGsHx1iyZfBte+JXiAp6upu1Rp
ECId7BF2NF5qY+tQaoN1fbzyynpnb8ci+qBASjEKmsfmTkc5DL80pcsDLpW59eN+QJDdXGWpXVQk
5E8Vafv3MG9FdVmsJum9GbrG5MJRTSO40qLOXNEVsfkaVPr0Kp8i5zcgpqZHCHaS4TFE4xj5UF3N
0R/Skdf44Per97+fhsgffU1gojRTb7eutaCBawkAVImlNO9Dym04ahPXQfVUF9NrQkP/H4mjAwuq
cLiBMktPPxZZVsxPZpmjkRzDp0kOgp77E4xMDfsbYAyFtzutcuazx2lufaqVqv6kJJLpaqPjnIZi
UD7X/fT18STsDLdW7rlwibHuNecTSR7HfEhymHPkIzGq5W/7dAHQ5JgUdfQlPWLN3D+uHF2iYgAB
9g5WJtW54qXMAPuTdMmHMQaTPcnyDHlft7EGnfsrcufpQfxzf8+DaUaQHVsiAlZ66rcrDRuggsOW
DUGdyeK02G2+6kxbBw/pesTutxQtU5Jaohz4c9vOl1kkoTxkuRO0UaPFZxMWS/S2nC3j5CizFLvF
KI2KN8aT9V3pxqo9xcbUWj6yCcPsFrY0/MaEpVRXWpr5rZuM6F0d5nHx1hAtXmqNUgziCVZJ13pj
Oc0VbeYmjoD0qFF7CecQsTMRddPwvh3L3HSTBZ9xb8rCHPfhXi4aFO8t559GzqVvujCK9wWvbEQZ
Tw2/2VEUL66ZE1b5wA6lfxeUzWa/XIbqrVJE3T/zPOXFk7NM0y9DGYYUaoQxlJ6Wwevw+JQ4d1Hc
QzMQwFj7ZT3CsTtRFjXOojPi2Vsca87eo1SWf5LLIvtmpWr1TZmWtLnEat5+iW3q2iclWZbFzZtx
xA2oD7Psf0jExFXQUxuSXNvJ49GtDTxdP45h2WEgAjcy0y/jaNI6caR+rv+JEo0a4TwL44MkV/bP
ZHSEcUqIw8eLijNbhoxC1jVPmUSr9KmALhX5vTHl2eu+kGb5NaBxTfs55E4iuYgrjcsvbrQMtS2R
q8DVlaUMvcSZ8zeFakq8eE1TK+/zMhQfC0MKowG2yOTIv5dJOOVVUsWovUm1it4sVsCTrHI1W1KZ
NwGe2gBTf6t23JseOKxyIt7VjN90FkrzNQn8fMnmRbRev3rlXCcqTsM1t4f8dxyq/TcaxkQqBXCG
z72MBPd1yvk/uKAsx9JPu1mdXBQWLYyDwNzXeOHFo/AAEEX/2mWt6R58x3Rx+7LIf1RzNELuLqKR
poWw7Q8IGys5iLAi/iqMsBZQzJr8e4eia+6pdktMPvPYOWDcAO6dMB8phAuaR1ncYsmB6uRN6YC5
gjH/O4yQX/MUBbAHcPxojnxwak7uU+6dvoRzrLwljOm+AyLqylNct1lzGvJobNwGr7veNZH7zz3b
QerXa4yl/ZczbvgD8IrnuXXKxE3mznySyt4GamfReCwqJVM8MpHMS8Pa7L3BiZNnqW2Q/TXQU+5d
Sxf96yy18wqzzar5Eoksf50aWnmRyqL+OWtm4VzUbFZqv8U3I/ccRIifk64yU1cq1WHy2P5Zik0i
ii5usxjW/5RBC78tOOW9qtIpmU6wavAGK+Vcy/1O5p15ioVQIZdktf4qpl5duXI9tq/7JJ1B7lpR
+KwscvLN4QnNkVVPoo9VFqafZEMsP2IpbRfPSGJl9lI1jH7hhBRLbqIOeeJlsCwjV8KGbPbDzCrt
a6100xdNFdp7p8613k2qKPsyZYvx2Yn0fvQWMZtv+wJkqR8n9vir0qVZdfuhon7Z2HYVw+DqNaj/
bZ0i4G0ViezH1TD3rlMtg8T/3jun1O6bEKeJKn2HQGuk8GWJJVK/bytD+NrcJvMvaHsc5dZJjNiv
6P/lV6kT+lNBy+zdEsaOX8BQR8kE08nZBXaoLx4axUPlVzT3CrdAu88r8nb8IGlm0/pzN6rv9EjL
+cMoG7+oF7vwpmU0Yq9w+vJbkjX5v9jmatCGy1phdefI6tiFZflezLjae8ac9F/jKG8jT0xRsbj4
n3BAhmbqUIY2SvEzMzC9ckMus8JvcagNz11sml9MOR3/bU07/6KVfTadOnPoDM9pzfi9UUtmdAFP
DhFoLkUf+XHeGD0QLQqBPgG/oxDlRGHrjpGkXvQ2K6KzVtFEcoeobd5MmSpn3HTF+DlUVYpfpU7c
7FZWqv1K5CSKT3ODYNQ5y2ab0g7dl+/aUqaxb1Mqw64VEbjPrRSHvVckpvGV+l7TnVIpaioXXuby
r0Sfd6WxTfbiLoo0f8V4u2w8J5KKa6OTVHujyBTEJtBlzXyTPeO4ilSX7+G4pd8AWIABG9pumFzH
kbsfURQKzJPKSv4Hv4juaw7WAgmDVs1+5MZsilOErJ/pOmOH7qOVMJaXJsnKsYBtZrhpmNT/jgkQ
Ir8xzLQ4DcNkWZ6w5fydCh3gWYGVMHndFMcdpmux9gUmNzVIOent+nPYyWYHIm0o/1lWgAnHUZGa
0xKVWCeqFk6DulJ0so/TW9d4thVPX/6PozNrjhPZgvAvIoJ9eQW6W5K1WZYtWS+Ex7LYqQIKqopf
f7++L/MwM2G3WnCWzDyZkisdRlMiayPSniYiqnu8NfFDIcXAy4/FxzgT0BaP33g6juSUOjpBg5M4
yBfQqWKiGobS3gq3iqrLKuT14i8JW74U34D4F1Hf+04xSd8bT512/F/AA2LG7FUj0NuECD7XMcse
uD7i3DCx3Ljk8yi2iWzLwX4PzC7vo75ZkzysF8RNtMj+yfqL/RmK/vgphplnFaOw+CutmONO4mCc
pnb0/p3pejxfh6VO53NoiK3LM7kpi6wSO9Dc6cZwuA/mPbxt6635UwvKAumITdMXttvnn2sYNP25
2zly2YH5xR1WPMcM/ROut0au3h/CBzviMSR/wobbe0uZ39z6NC2J/pL7EWCpzWEPaPK4UgbdVWQP
HDlUdWk3m1w8f1rnIqiieCrw/FT/oqkaovyQbtOcO6uSkbeszr444l6IkKWaOPkh6JbFiAywIcy1
JQoUDnr82tp4P5gtGgEWLYbQ5h6yAlV49VIPuaen7KmpG0xTXBuZwg6EW+VhMHfv+7A1/4T09V5W
yZhaUG0n/l4HruD9j5xwgnEaIgYMXE0RKNFY+5nfcx5u0/p0pP62FpaR+aVyOIc7r9T+2y02VVaa
sWI4lnQiH6zQbily6hbnW0716LpxXC1vfij8AxFO3b8u9siG0yQQwOakSaVPEr+BvUxMxTMpfGXW
m55rtX/B5EzPvTMRqBON4aiLOk1lX+gu201p+2vVgsWw300t2vim87v2Aasq4itW4vrQc0TL/tyT
IGEvVnDkf6ZKuM8pifCGocCzJ7GNMntkhe++E2/B7ruEczKWU2SRulnnKpeg31gq8lEP8uS27qBy
Wbu0HRLbmgRDnMFt7x2nliJXixhkoTm2oD/uRvKKUu3/TYfqnrFLY/v3wobMWFJJDv/mUJP5zLyt
vqzxFGW8L8q8itiKb40N1KvrjrRBLPfhH6Z5natc+FTYgjyJUedj6NL8nb7HJiVN0B3Ei45/D2nH
G+YeS3BXdWOq+AmAPvNqoSgX3qAl+XlOs4u89kX8wC7XmjzBwFaWYRds7unohe8Xppmpi0tgoqhE
pIOMaMCdwecVydInREAkcyRVU/W5o2018fg1zv2KKcWYy3nd+Y/tnj2JAd6OPpOQKlzpTOvLruAM
4c8GBq+O1IB/0o+2lst8hljklCNBpcPq86xUdus/yb81FVbJjfdjHGX904m27D1ZXZp8PVDTt46Y
p4tummo5L6RkYk0U+94CQi0dQYqNiR0e+MmBQokn8b5n7i5B7vrthtzXZroZTBu8jss2BOwfXhvk
cvHRNGbb4k1nd3ZCBN0RGo0SVgPzQ1dP1VOYXiOVmxCmGC1ShNUlG9ZAWKf1G31uoGoUHmQONtCG
87Itd+Ko/2/zp2O5mcLGeRlHF5OiFaH6T+8qECmiBQO1vIuRj+eoI/ybaXQM/B0OsESPGb39yFo5
u0Wv0v1jdb36viFLxhb9EgzzDXuy1xWcVNBJHJadnvFwDB+XsJrgBtPGu9PW8fRlRHa35kOqt1ds
UiI+tRsNBH3Z2P3oZdfd6bjSfTElmJUWapbmbUa0p/LGW2NNEHBgTNFsy65ybGAqSeK47puTtzGI
F9nEZlPyqHpTAZW0/G36cMetKGuTLqfLOO6D5yAE+cZykAy5j20aq9Tujy9z24o1x/rH/8vZecQI
kk2YVSezHE+6m3jIQoJadI7hx/xcI2kUOc4D1X/B5qlfhxwXUxqGj4nv6boJLKMZl3K3vQI4T02/
5BWkJeqbeW5/rN2RPXGwQP8/Yrvo88qYFObdnNV/1RxUf6A9vbGI0tndi7gKJX8tNsKPAh7pcwkj
JuzGjV9GDAOXfHKW/rGWLgSsnSLzh0AhnOEzjzvoIhRy1aVl8vovjLzl7eow5pw188i7c3jbF659
Y88N6ZZei/RoVd4zvfwZh50fz1/tDrrMHcBjBR+jz74ztH9Z0czXIIdmhRAYeETDUS4928Q+67xr
QopwZSI+sNYepi0DO8a4AjFVgXpA0RCFRT/J4S/hUcvfsM7oGkOIwVs+N+vRlqpzwvdwYzcrQpPo
dxZaChkFC51kSnm+7+sxbAvrtXtTMubJ6/czYimijsF+RCaeZU58D7tl5B/BB4eiTD5OuytT9lE2
LNwv7eK9rVr9GW0jUo5uZHXKEac4T0zsEevrNg/VZZ9HT+fbpgy/5iGa2xNB8yvHC+gsFV3R2N9j
iwldrpLFdQoafHdXEYZCtVl6+5+j6/ab8M3afZ88pEDCGeNfDYfi/Vlqm3GMIGQWfMMAvZVluo71
Ja0W1ZfMnRIBi2d3eRl37Blys9igZs6uxITsxN/YnMfQ57UezVC4VXwFjMeaNk4yy/KP0Ny0z7U9
WnZAsL/hdG3aH4cTGpXHSIP6khpdPZo5aL/iWIVdGa3O8LL7bjuV14f6myBLhcF9jt254K7AJ9Kh
SwDaVoV6TjM9/khtvC3FqrVxCyQhDu3P6bfPvjq4ScucQ0Q5S665mbps9nJGq+VnndrUFEmHA0Xu
LIvzZ6Bp/FeZWHz0QX3gujxkG7U/EhEbcczU5YXGSyl/0smKbpDrmx2SqCVWxyzJmb5vf3SuaP8g
k5m/4780fizx4SUXs3uzwrc1ZFFaYyvpGOO0iaI5xoTyPyIHzkc2HJbjvgn/bNuiHoOWvzdvSQT5
NLIfB7buQ1f4CHQBrYZeHRXubPTzwH97GVoncy7x6Nnf1ThmL9WuuqysHIRXvAnzQmcOAfDz/58I
5Q2yhtu9q46mcIYtQA6WHpFfaj21P3tm30s2ptmHPuKQOp5NXUS9w6Y+l7LK/uH5M/c5w+CynLKl
CoczvghpVwRpQ0G1lR7fmBq9e41/+paHMvJIY0+8dT0Ld07/mKqzH6H21V3kXT3qiG61n5RrnpVU
RfyF2bhNVEkUg3XuAQF8KhulT1tyzEeBeWz7H/NRFuY2daY7jjJUAkqxoTgAD5ir20Ye4Ejr7B76
0mW6A7J3O7pHfCxJxkIbjJeOzdzcLGSMORzFR453atZhfUC3Ym3RqrQVNKYZCGpyan773bwtQ776
00A7C6xOvzlSuz+3ZtmeOPlmGDrCsblnaGZds81QT6gk1p1A6t0HsGsPJ2AuROk35I3Ef/80Rn79
3SU35GbyffGij3V1CLMgdiavvNSIUldNIvMj3fWEQUSatkXTWN6OjZMK4LLdt6c0bIb/jt3LPlxH
LR25e5kHITsf2ZbvqfXrXKaA5MW2yeA1cHfx0anMEHK6pFoDPq/SvWVv3DQTq17agnQ71ysagOU6
j1JsV+tQsm/E+9w8uk42zAUTXeOcOUyE7eAOMnrpmtibysHf8NINALhsHnoxhiddYsRnPOzE9NV7
ctDrs3T91XemetEmqKoSksH/t/LTPPaZzz1h4g3pd9Mqw2ccu+s1sp98VEiyxrzvWMrytQLUzsMl
q/8o7BzrYhSzpMPUTTqfJFv7Pz/QaVMqKQRtRe3BkUcy4CxUICx+rIKRnjoD0Kxn73phd6eOeX9y
hm5s0AOq7FnGy0aBdtwDYCNZAlU6oK3T6YiEw8MA4+3l7nj4d2ITccgHruJ3vFy4ZkuHffzuhF7z
QDyIiUH0jHhL7LaGhRu35lV3fs33Vdv4zlmEk9whP049iKWtNpjc1kl8R465+ZJ4sxH7gH7uS4YW
WKYOXeysR+QozCtq2D5lpLclt6r375nM7HYZr6d+edaC8RRmkuZpYYz9mLJ4w6cGMv5nRlxcw0K+
dgI/yC39ILdueN3JVqBVGGxS0UGm7GL9IfbnLBNdw6YtfO8UjscYc1KVuD8gBJ3ldlLs1nlW+fHj
EFXBHUbDmZ+ne719mDoa/2OC87+C0cIFNOQIE04nA4x8ZJX0DRPb4S2Xamrdb9yQygVhdSVMmepa
/mmDzaZQaFm9YuKQxetJHfXyawdr8xne616emAWAFpPtaDGMHpv5a3Bnd4UDqsa/+1JTPgcw27TU
qXB48w4zPq+913yh0GHH9udtfz281TzZsNG/eT6Cl5gQuv8aUM4+NyvqUKwxq/ljxC/ioa5F7V+O
fq//WCbGtFg6Cw+YJSxj+dH74q3W+/T76D33fZ88+WPBK+jdGdclvmj0g0/c6yd/2rauJLaItu/K
GQRuKg/HMxd0aagKGTL9fwcq8N8rJkbvw2RGU2B1xOLKpOp/jhacv8RJKuaZ23hJtjToMc5zvf41
Divs83q/QlQS0v/dPMOaOcvtOGRLEbnGmEu2gLAwtgj1C+La/94lmfixRY345s1t0t+o0XWbsscb
JCw0zcTkqglcUlB8chJzq8P6tXJmW8PD+d2bzhqHsmk0EQ5CLNG/yUkscCqUz/vRbjhuNkMrQ6Dt
3pUnOB99J2NtElQPifrl1X4zU9TqILlMWEinOc8lkmd+OqwG7ObeU4gob20lKphX6e1fSAmpKq5t
yI+EXBLOme/ryvbxmL9amRj2BcWWcxtIo6PcCnjEXGa9SXNGj/1j5mpgyjl7ScHiOmbZfIAVmPJZ
tiHBJooKk48IsFsok40HK6j94d8KwACe7bmIMZc1mM4h2kKvCBWh66VtFs5xOROhNM7OwEp8SFxV
8gig0JYC9LRGSjIMz1s/E1nd6DEW9FyRZUXdzcud9rF34yN2e1eOBJg/DPOYxQVhTe6vyizx1wp9
8WOqd2YM1fN8bih9F3DCSISUp9XJyOsbpjdfYVaemzZpf+5bsAc/CXIJX2akZHI6pxLS+w3Oev23
zb5DjV/TjWTUy0qviy7kAciH3s829pl5XO69Fj3HDQZ8+3iyu6g+NmrHLZOhGc+dRENRDLESn2Fb
dfimV0O64N8aAz0TdZexOot9+zmvugFlpWY3lz1R20OmFLfgpMDvX82srxsbC+L3yPby2bZeMuF0
sASa4b8bH7T0/Od+N257mjnQavNUrParG+Pgm2gS+xpJr38beUojnI5n/WxNsPwR3Rz/miDaQdDa
mHVzCrrt54DcWtwn5OYsbESDZq2cfYbnffQ6IKF9j9glKKTt/ChBVxfvZhBpsPeAMJGNAqB91wrl
omZK/DEGLFjW+gQrMCVMOZ1lcncRBvenZvEqdi4vaO8k+X/864kYtdxJjeeWC/X1Z+f0wXMKcsq4
gRTnn8YN9G3rV+d94bN4+YSHv4UXWj3OE9nWPxMVhNArrMhBgeKgu1NgWrJsVnnFAakyjxjLDoIr
LF/Pp67i48BqmPiO04gpPLsNZ+yfg8e1ch5Cfitc56qdSSZjoMSRi42e4oAMTeHhVsVt9RiZ0DXF
bsfsx6RnM9/4WPXayz7i8noFF1x542uWuFPkj2Y/DcFUv00OOlngiwVIhxjFJi5cbF+7srHNob65
cd1VJxMcSVZOU5yqvF1lokuBFCNlLFHTCxcbtoOYtzNS7ETzRfTZon8ARIi16LLBTT8bd4hgBdNm
ce/WzTuiPKF7NsUqA8YzlVZDz8vEmH6BGCIMYd1YHOZYzmM5j+NswU853TgF3uSyALa1ixtXZhF4
nImLNd4zaTg70k163JtvqxTwf4quro4yDEb3FI+d+bUnm8pKHSSKC+YYKisPEV8cT/z6Zr9QMYxb
qfZUfqNpj+/7ooObrBvmvz0drLnZUeb251TbsTvH85w9jfs69iUvCxBC5ydzw5oR99lJeFyL5u0W
MSC2AOzyfG2P3m2tW5E8dCwKf6shJLxu3oPfQjVWlN3gTVNucGcRRTZwq4Lr3OF9RVPIZJMDh6n4
4iXSV882arfjHdDDrA8HEHh8ChljmrwadP2PK77aXjyou/HbSOQRK8HWJOMvgQepf/ZmrDBKQMFw
vkVa3NXnPVka8RhaWZm81kcy3Wrg9IVNNCQpnPeCIRg0urV3YxCu3jtli40mk1whtHmrly3Oh5Ye
/GjcoY2enQzjkyB3MmvUiePR4ZWpqopvXTOK5Un4V4FYn0bWL0dXHJ+iBQr8s12PNy+KB03xyrsQ
d03reqeAkted2pp7v2JXRKZTdafRO89pvbGb8vxApXoaE7cW62DF/ymq8A43qlh9y65D909yQ1Lz
txucbeUNpvjkPesj39faruYR79WN0ibcbsGrdwiCh8SYuL1j2x37gvOIDiBd6wbn0IqOH/8VcSSz
C1D+WBdDusKPNFGd7Se4iexXYzMHLeB8+H8DG67mZajidTsJ3fcZGck7I+o6w+QWoyda/6KlnfUD
BrOOd3G6FlLPIU1FnKlz85cJnMUlF7rCtkHBhZ6Hw9Ofsu7AQfrKGs3wknlfO3/4fg8EN/fnABBT
/UwaatDFHhPLI9+P9yRcrs8KyYUCEy42PEHhYS+i7n1nam82uROwh13Pdu+Rqrh80lhSXcA8Td6z
U81pUDSpzJznkAFOYtZwbPtjVukUipL3X3/3xLboB7DqJHz3MARJTqtZQ5gWYX1919lUqwfeAU8V
bJkSn07FC1GGgiv5fN/XyP3rwXMvZdoCzd8GehjkLbAu7gLo72kiinuElbpFs7hZIiWbMopbvV78
DTlRzuWK9V8H4KE1H3vtAu64QOnFbIWZHqZkpRcM7LFrqZcJgbrBu2bMB5yghxyhhPvN9fYO0KkN
Flv4MswUqxEGqXcZwNvnIS0cM9r0VZ1YXKvgXM8VToA19WK/n7KZ5wiK+zClYvQRP7rr8QS9qsUW
x2xmc0pBpHTPx9yqLjuhCYhNUQm1f/j9sYdFxmH0kfPAqfimHpJOndf+iNkiMvLqT/60T6pYQrJr
y5WEQnuqcJjzy0aFs33r09F3ISvDLX6NVukldxncKksivoZF4Ex8cJLv1M9lNhUXLsRUi2LnyNQU
K9nOR9kO+074rbJKmburr7ctzRG23YmrGp8fKz64p2mcRYvHTE/RC384DVLww/1alV698lBbhr0F
vP4nm9T6iAlSbW8g+Zq3sLq2I5LFU/febYyrzzLTTBaRZt6EsXMY85q4HuVdVyv6Yt84R1yiADlg
v1USSFsAo87BHRlG4Y+Q9Rb1XacwuMsBK/uJtaHajl/CuvOYE7yYVtALE8yvyLaqOru7G8qfEBEr
v5i9G+tvABmoANZWKTBm+K34NJgGISK6sxUqux68/RcwfFOfD1PhNsqlRDyXkuwfdN5RqszjtCXO
Q4S8Ir0FTohl7ki39b5FYB8/t72KAEsbBGFwqKtDBVuyCWgu7EMSkhKUh8VgA6zxV3+UIHTeWDVn
ldTxmHct2+SdPCI8gUkF9F5AZlkxxmHBW09lE0jquFTrRxN64iiFPtqqGONDrkTlibAtuwn9zm85
jky+AfRUlyfBMA03i2hX9ynruaE8j/uYug8ufndU8B3IAE4TnoSph9OAIDoxQmDqM1Q6VhcexoMY
9mXltKfpBkBeD+Wv8xhUyM+/R1dHjrdeNU0DGbzD1p5kV7H3hiivox8ybt293HYMhj87VaUzZAF1
dGA+B78BnHV50GeXJewSLkCWj4fvdW3pIHwNTirSmbqZ6nDdzhn6wObHtpiFcYKruOlsHJzE5bBb
caNJY34d8aP+thBxvZR+qw5YRXQeZdB40XSfBJ2Qt3S5EaWhaYFIWrVCFC5tsJNeH7TjO3hXFRft
nFYNsTDR9jUeKm4xCBi28FbWC6ZMO6cgn1J665OG/Hrntt38HzdxIQKUssEZqNjxiRkCHngluC21
RLeFyVz6snMqvIQYiQ0myJBeqAuC8zRhHfiKdw2S9YQswn/dtprjbqII6pOj2xQVCCUPH3wJbaN5
3fwX9BdCuMXYA3//E4MeugsXp/1YLPDYSelPSbyf5xCanrMy42yzyJOj64n/dt19lw81tuI7dsVA
NPdoXtv9HHdi/lAL2igwqq0FWczcCfsMrD0rKmJNHPvqHxzoD/uxvLFNjPvTEmXNPVfFS31pFrsH
ZwFIDEqw9/C2a3Z4EzKbKagIsOt7kse1SlH3xAug4Dq7YZJHXKWNuXEC/dDC2WeXVlNMCm+FMiyi
0fiWcK2FbW5z1nY7T/0sLwqxVV0EBFU19z6k2VhWGxfDNykGWahw7dTbkqjlTRbCt95RqjoSWwHH
QMemzbcBvHa4OYWNkvrBEDeEkfqkU5C9rG8eFRJOlETNFvGDtd5xiltPBRebTcvvblrqx52rZbQw
LZ/bwxB4PB/sUb+aZo4fLZ97KrIq3di+61a8aTP4fzBB6F/CaJAfdeWNKC/2Izyer8qb9MELdkBX
tEsrJjaA3pI4v1QcucZB9qPtI9nkgUqHFQjEIZquXuPsuBzGmf55LS/2eTCVms7kIEbRhZdRpSe/
SfbhjHMEIiklrJUX34l7c4lRFKzF2tZJdOYgaK1e941luVzC8NoQJuW+8Yd5y71iYPX+kDmbRRch
HM8vRaOP5izTeM3OtiPM5GWr9vZn2IW8uq1Yqt99mq0gGCYMPqB70HF12Ib9UBbA8GRqHX0sNSck
+cyCB1fM0MIrT2H6tYK5NUXVLPOXJvZ3LFu4oUcQwR5ZTaySZ6wBFsQNabR3Z9h1w5vkN5Wbu4Fo
0RuJzZ0wC6xjkPHRnX42wmQ/OxvLL1TD4fAQWrdFvDxy+eDvYhiLRDRgbJHbSm7aZj7ZDxXNorlB
ukW2odlBrl+35EpaMGlv32M92/88tDgjZpMpO2vqiPkTgq5r7wlFpOFXcbyG3wKr1vVdo5dMzhW5
XOFlaagvd74DxHupjzXYynkNdjQzvh45Qa1YbDogJXO7tYn6gTUvj6jjxPJj5JbtP43y+ruT4eRc
TDUmM7yRpEnfdAa7gLKZd1JG5FG54VWdFZBaiiZ2ulRy318OtY/s04vEFEbB0Geln1q4o9oZFHBd
05IVICXrLWIObdcbhEybLp19dp85MQItE8284CvKvtucR9bBf2JPDeSUTSCjl5pH728/maXOA98c
PijmbuZbRH98CQwSMl+JCBnPQaO8poyNCn+zXyAZAESz469NKE0H33Z6EkG0sNo5tyECf2Tpr81p
A4TtHnrRtb8a3Q99OYvMc099si3iPZmrKeaXFsCiBKTkqhvXU6HGWWh0/1OVRriDGD86kFTp/b9V
OQduCnO7qRuUQkQmJFFEmnqqSeMpE7+PnlzmYf05kEMc5lsAPVdod+WCeJicRqDwWuL23IQd3rIZ
nnu48wVS/tI+TtfnRS8k6FKT+uDEPwd4E1a4CV7H43le51Fp7lHb491rumq64PCL9xmyvVCdKh5U
YF+U9j+7oXaThzmuarQKtfLqk2kUGLqbOfGddTYJWNQk8wCHs1wnVEwxo4IoOAQjNYfngKu1W6FI
goCZbqeBSJhyn9LalGjfmgaZiQTG2mWtSM+VKeigJxLnl51GNim+rt+ukxKsu0nOyGD2oX9LszfQ
RGgtXUQQVGiCPmt+y+WxDcly00Ku/znWFvgsATvemePqnkGjbebXfW+z/dY0xvsXr01cnRbw7+/d
sSIyolU2XFbIJL7Sk+N24iw75qTENGEJnxi9zshp4hMnDdU/vAjR5lxNdJ6P2B+7S1aNbnJH+dz7
knE78GkRcmYjjg4XDRH7fHOuGRvTS8Qv/svl+5qZb1XSXgaEysOfdcEpP2fkgJPO22Tyb6AF6jsu
453tlqPSrL/qYA5ZxKNhv/eBIOcXEYOm5/6UAvKtXeqZb9TNThdRJtNTer0dyxWMgncTYdw6XliM
Gq796r4Z7lAu9wZRZrRymJ6AtJ15wqf+wUNgOvIGgnKcONiv7qbFLg+N4td/PuLN/QF5tr9kaZB9
+JMP692sdEcXfNrl4UGo6H61S+b0uYLYbEqIIC8495mB3ACFH1CEGYDwbW6Xl0SHri5JzTGcdG6T
THOFcE4jXF61fwJ17yH9vNZHPw5G337ryTRZOJfzVA2RD671nkyBcO7bgEGgzGZo4CJ0e+zq/MZ3
ju9oNkDe1FxlcakHN3oY0IA1L1bgbdSRYz2uW4EqpX0YlPGmp+DQCyTfapvsEjhte3XSX70XlztM
zPmc1jff50zUHA+7Uv0zQnX6mwEDFk+MJPbqaZBWzMOTK9wL1CvjSBir2X8GmRLq5LBJS6pr2r2J
VfdhHlR+tLwe4L+MU30NNswQbpw3b56d/d4OHuzcwXFJ9Aj8Nexn0gSi8KcjhiMokXUZoOO4DdLr
lqK53UC01JQrg22b97pTDl+TzJ47FjTga4hR9wZBc/Y7QP3dndUW8txk2WCQMgaB/bvtmaUH9jPU
c42ShoeqUvWXI5dsf0E6DvEaQqsuz2GTWlSkgEX6+Qi2/QNBbb8gaUW5l8/7EY+XUCGGOtUqc1Zc
ne26FsIk+/Oxdf7OIFuJ34pBqOb+RDi/rXQYFofI56opC8Zdv6bcgai/MaAwUvJQK45jxCHNj4Pg
EPdZARghmfC3MJxvWr3ToGoUcd/9xIYhOEiUvU3e4P6ZsyX5FaDU36573vx7rIcu++FXHeJx/xi7
7F67sh6ezRFcEau0TeeLj+wWjW9AtyqkD9n7/WhBlu6XZZ6ze08m8Auh2vsfEXem8aOjNr+7MAFV
/snvIVJIKsp2B5zLqRY227huzX0XgUed9BbvfzNa7V6sjZSU6lW4E0GwM6t+5Xkr2D/+b08dmsQx
j1u5Ib+Y2ISfLQCSKPH6mqqcSWMku1Uew54ji11wxySSDuzeXN0M2Lt2phZ5kHu8MIxdE+qOShXJ
YgVQmPC3oKj53rGu2mYtmC7iVBYuBfc6wnI3WAoL9w2wj4byruIVzArbgmEW/TymgvlFzlOBDTKf
MM2ku3wdpgv85qqP3uxpyfzILzxg8d9trwedcwMa+KctaZLwYV0Ev8dwxbz5AV8LJNQy8+X6OoDR
HmdLRsn1acwA5bjM6IbiiNdpOIdIVSxSTLabDicPNFH0a5rgHkfvngRoKph0vfHSO6tcvum9b1+9
RY5rsa+ddcrNoNKFkQ3QLIfg108HCRzOmbDzMThNsq7lnfbmrvkWpnJnUg12NJp8NcyfU6vt44Rp
AhZf8yBwVzWd6Fg612ll9M7sHfcg3fDOxXNyg2Po9jIHDfIhM0v5R0fJ8AUXmb6STgMkvvkV8nsC
UB98N+qfBi6fn/Uk1HIyMBUoPDfrvwwMwnDe0N0v4U4TgtPEAonZSC+qqAYf+bO7rftZT2uQ3QNT
ekm5pc36wdsw00qBAKDGPU2qg2AK/T2m+86xhF2Qw9k6Sr9qk/n1qWvX3hQI41Z5kzVz8DU6yFtP
8YCogkWSzD2sc+dOxvDRvflv4wTgzaz0iCunHa/n8Jh798mz1PkCGsNfboN2q45Lj2T9NyopjiB8
O6avHsnHy5NEpKeArBJPg7OklXjaUkuRXtMdG7vdpNGfpv0faWe24zayrekXOgQ4BCPIW0mUROWc
Tttp3xBpu8x5nvn0/bEaaDhlIYU6jX1RF4VdkSKDEWv96x/SRB2AOpiWlWEbnyw1u4gacLDPjlzq
HdRTFeqeslWTe3BaIc+1aDBvFirLGaYdBoOn3HCNp7Jry2NQlBCazDrgR83xGFDIlLo4OSrnlLWa
sv025Jqp71WUcL7Tt3PI8kfSJKVxJus3gwvl8xTJttlG2ONYnm5HlnPMYwp8DzWUqKhyChtvqCAs
FbqXCmZZIsf855Q5/dd51ur+pCl99NMuHMSz0y3OLBgsx8svvRqR9YjCZBQw4iX2rYGdb98sHFw7
COZJgSq3qt390tv0X2C3U5TvDW0yYiQMY/8YaVrxC8cP+uFZ15vvZZwl5R6qFnzlZBiA9suiKm3q
80L/SnRaG72gwxk/06GgqZuc2d3NC/cmrAlLR13TcA/PlOo/iDocp51W9hxkBGRDz9ItB/pzTot5
n8C5/IypAOM2UUf1TwVXrds4qVvdKKskRdsJesCcdknjG6AP9g+Ot1O7dSLT/k5wePJljp1YbVoG
JtGmmaF5oL2Ol2EjsiiGh7UOD28dsmcmzwha6krVGTDFEV1D5RgtzQRBaWfcvzqcNF7EkofMLeBJ
/FQ9amdfDeOCjlpfZLNXJkTxbaBPVn2wKNOCda7vxtuBQYZXaxHVFw725c+YDzE6dQWyNcBE08x2
2mhxwPZaKRouZkra2zxnpAGTv4ZbAqMQAn1h0hB4WetorVe54XSPc9Iofyw8SXxWqBj1m0qJHJVU
0pvDPord3vLkaM3pMVOTqHleNmdEtmQdip8hmuIdbQ3+9ZuJQrIl84RZCCB9VX7HewvRF6/CinfM
RlfCUaW7P/QK5tUG5ngW3y96m9WeJh24XVQkQvBwRcHZXNRD0O8bxDLt0dEA3RnlLrBmm84AY27h
vrY7EkVKF8bNDMU3pvxGuBcSI+bh6G1CbYm6+1SN1Z1SXRvuVNSF6lZas/HDmvAuZrI6jOIAsDTN
hzZ2x+otbVVrbuMBjvxpZYtVO2IxwECA+JxhJ7UQlRelheMcW2NMkrulNsqfNMfzM+dZGh9Q0sR3
Wiv76jBOYWzfQBJ3X7Cnin8WXT9jcgbLWUALLhriv8oijmgpsfDe5GrgaoZVVcR0JdBOt4gNkCMx
vg0BmUraxD2OacT51bHF1QwRz14I1R468Yiwyoj3gdklt9gwL53XUuqm9y0dxr7oLXy3XK1uOC2J
QPxNiI9IThAPh1dXBPG9oNOYdtARu39CqavXykJ2de+4Y1Mel0bvnlQ2Wek3HQRi+byEw5gfnW4O
O/YoKpJdoerBpURIVesnoeJu4fAzPk8GrrfbTGScchT7HLvcgD2+onRNLW60RiEO2tgLbYdWoXgG
wI5/l9qg/ayg8dHX9UwToQ72+ZuWF1SIyiC74MjMSMaeHWUp5VMyRR7JquvIy7FiCEpUs7cNiEKx
q3VoumjbrVR4qaE0G9R+UT+KKWJ4Zwwohahe6nTZTQUqUy9TMXzCARs26yg1GCSHpF/Mb6qHUbUz
IGZnB12q4Icc+VObPuhxPGIe94BqBKpVP0GLWd1w4PJ0eTF3vg32vU/lPNUwHthLOYK4ovkaJYNm
MuZZHQgbyx6nQw32WXMo5M4bGmLrCXqF+YNTfZArlyoN94CNdfTJiPS+gtvPHd09RelYMsGBZRp4
ST7NI9ePHadHwwxN6mw501xCcy/KnQY8/lrWkegP1kyrxUwrLPO7yCREBW1fUPaPemRX7W6o5+E2
HdICvinkSFoni0ngHcKLUocWGy8M/3OrIllSdHE/HTUDeHsDwmoczSqTOjyvCXUPoo022WEIVNzY
SVGLBzInomYvtRWGaQc3fuQPKr7DM+b5bBbmZNRrsxEBKZC0XH2ygomhR78MHTRfLO1RxYzl3J4S
Vbq55+ow1FL0dnDxMSt3Dpxx+nDUIgiskCPcltMRsPwFgvpM/WzXZngXNn3R3Y/usvToINUCe0FH
DsHookPz0vZI7Q9g+oF65o8qwG+R7gTbMdCtz0HJYHdbGTHtrooiN4CMV3AYuxGUwVnvkZ0P0Adu
A1Oz1b5A9HCTpmz6J6XjnHSkT4egT48FiU7Whha8ZunUg4cW5fjbhoiw+LRdzXTQGPNaJ+jyFJqy
SK09VPeMjZTE6V1fGiPsVDjyL6inYH+xT8vsmeLT/QnlMUU3rMK+3iLpMulYMQiNXmQdhW/wjNS8
r7DytOkkyOZDsSWUua/zf9tOnPIsvjsw95/mWDXjBj5tcgdG1MQnkh7yAT+utP09mREoN2AQvP8a
00A2UF3wtmMK92Wv2321nEo+5XCXiTh+jMM8QaGh+JS/cDsXaAFgBoR3EWxp5wSxPLZ2fYocFbIk
Y9xdMHf1TZ5ZSbAFwXO+1phOpQe0g1QyfZ4mla8aI41OhhmXpGsSDIFAhxET7plEn4PNBsy9t00m
2urrWKZ8ZaaZYGqJXRoxCHahd50H2u1kDxB1cduX04w6ZTar8IHouJJbd8gmjyGACLw8GYG4K81y
PpOrXsJIqecxuOMjg2KxNnOf9FAY/TFbHCqXQDkcEdJGqCQR+zq71mi5+l2rKuVtPylkBwoYgMPX
GNXdmMrlNW5s+HItoLy7za2AqZub6vQ0ZjLMjznr8FRQKsR8wBWdSGqqIt7q0AdszyJ5Y/RyC12g
VxgChKIMwfU2fQPTaitDU6QH6DipszdjJxeHSWNYiidX0Rx0J4ZeW7ezFR+FDGKxH+LIWvljdvLQ
dWNQwnFLZfWw5E1cPPH9ltIPDG2cfIQUwMWZ6B8ihZJ2W1bRAGGUh0gtjn2VqVdGf4dD0OSc3Kop
7sMZQbvvzriOQH9JF3qIeHZgvwTJ7wWla+Mz3qR9ApJyY/0x12yn2mCxlgp2W7Jku7yL7HLXMEb9
0eaM8j3VamWzrRUYEiXWEj616AKmt7qzmJHFVGypF0AOkYdqYNp1rIZGUTkSj/Db4opE46HIZ9rp
0kyKw9CLYXzsjDKViPuy+Ysa8fFnCZk7CBas5sYpp1A/6B28102/hIwnsHzgYC9C9IrgUDU3T55C
hdlMqTT4Q4OEuQfgXAZdWdfkLzdSYbMNzSmKt04z14aXY2ntTy7H5xa2JTan9mLKhvtratrP7RAu
kjkV6UolRROldRP28+c2DZynkBGPQekApX+ni45MbwNiEnznMkL2XGDfjKojs9txYweqfmMUwtje
LVyLHlZEUA15ODGYBXVheoRMbqSeaakFqEb2ImYKhqjYwz4nVHujAfz3Z6g0gFYF9FNKsFRvAQOh
1+1qNcbaNklb7rYA50fhTwuE8qM95c4vZg6IsYCDktCzpnqyvKXM5898xYwTEWPOG8eYS+NgFXjR
YqgwiJca/mF5W7rj3J3C2h6+8IGvCX1DH3q5W5a/rM6af0PXjVGQ1doMJ8yheJY9jE8uDQf9U5WA
t+tu2THxRlTnHrSpXZrtFAbB4jWWRf/Edn8s4Uj9Zoju7uAArlokkOnmdZmHJeGPk9TCI+0G0pIh
rB8YUtWUhxOcF5/KfXSoy5vG2ZTBwqlnuVg8bJHeFKVHiIcN/6XmNNpNEbbwG4ra+evg2t0nqzba
b1Ou5mOGTVF8qsGpbxROaauIdUR8kxGkAo9X4f8PphUktzUcuFczapyC0rI0KmjYHNxseVVPHp5W
AYgmcSvq6Iyak+5mK0Ia5I44b0QOZIdDBdEPSwetdmAkOGHxSFBY/Q272+g5nlPtm9EXDHZyxW1y
izdWZnkAlYO9hfju3KpkQkhC4o6ACKUT6melCoJEHpjjcR2CMtqDdA+uDsPurhVT9UMn/nj0+klg
RIChAppx5ZShPEzkd7ggglCOnrtZujR43D0bmiX3SwsXL0Y3E/QSm6HAfrFhMyeMaMzpReVL/VWK
lNgpyyijt45Tb/Iy8OcftQbjawPJOJwOuNLrb2wJnENpU3T6IjVODxhMiNUxb7EFOSJNmnqt27ft
IzkvDaRqazF+ynop6EaYwxW7UuGmvQsXVX2Kcf+xvLrqw8cYC6lfXOZK7rQ+m00aacOCWVtk2Y+C
Sd0EBb1W9DXLKGDZWSkjrWYooRMtFsX8UqFZhRvrpPZRmTRn2wjePeCRiQfzRjb4U2xNI2KiIabQ
xaMixs6oY0DTH9KwHAKu+VG+Oroxom+xcvshVCG9kJG41usQKNM89KWanpI4C7MbCXHlt1RD/Npq
Fd9yzrf1L0S69Dsc73K1xRop+qLKMhmOdbyg11Chco+aa5njPfowcr4Gd+rhU5qxNZ8cCeuU4nEA
DSlTMkw3aTfJb/M4QROYercLDilj6RsD0V68r0hP0SmN2hU2RhApDou2zLd93Y29byLBc3cypWlF
cTi66oYpaZvzEdb8FVpfAkSj00xSZqB4Suxso0uq+yIMsLhg9+qfU06L4gBli6wnzUrn9jmVffKY
tvPy00Dt4E8Gqsp1Tk4gfTeUdUhq/GwviJMcAGs3kK65FRVVgF/IWuhQUTQ850QcpeHBxpuBobwt
ynA3CerLA4h8ZHyf2ml8KcWgtXtEjfJu6cK8OUgsIb7FPZ0F8GqVP0PoLMbNaPPg2AY4FWy5MXHb
GAO5PJdZb88bgIQZ9m6j4cMWGhI2S6/NtDx0+3N4DMEoPVOfmPAncW4ICpeh/tWZDk1CB7Wg23Sj
nATdzhI85X1uaXsLAcFPPcss6YvRtP7pl8rOgVak/hgsaQ7lvnT61zVCGrIIwn9KBVG49mmBaEnU
O64hDwXeVVCZGSb1p7ka7GWP2Lx4dADAuTVwIH0bEdADmjt2++bKPNL8HnjtU40+IdkgiY7vO1jE
CTOgSjwaQOHsstliFmDOZRzcoT+M0XmmjfvQGlk2HdBlEsJrrhMZGDT1J83oAKb0wnQjz+6yms9H
a7r+wR3DKfTmMSNKrMX5vTxyPFFxublBoC/bMSM6aHLSjP2k8BKJC7gjUch0jJOoc6xDZQob/s6/
CFG+KkPBNrimtjP67hu7nAZ2XA6LicIpYhKDh0sPNdBgZvUjbSL3IeF6wx2Gi+S7RN7VnOIoCE1P
mxT4A4DEaHkKj5F4h/RWPZvBYkB5t6ooJ66iUY9dVHPKtz1FnpbXqGOxxIG3B3DBQG7DPCG0dksa
VOBrZqX2OnMpOE5FZNnbntkL+KOul88UaRRyY6kbSN1ajqnDYlvzQ2Zwhm6GmTHaaCfxWkI34M3L
IBOQsTKOtvEED3gzBIQp3ViVnrWrHIVS8gc9jVI4gtjmA8+Zu8S2dRLD0NPPTwI/rq9BWbeYL0QW
PPwl5gTZ49rVNSedDuY5HFWKDN+uYihCCKqGTZlAR78DdgAIC8tWfAmcNHjswiW405nUBDeilIva
4rmhjZ7rjka+WWZDzjdVKPBPmzo9/036YPVNi/rgywx5dPFTHLl+M/yICTQroEBsQBUHXMHrCGzM
CNz8FntoDl1LDNEP/IwidcBUjrDEec5mSfuDLYKvqap+CKLaAIGXNF6e3TDq4zVEBTomWwbWUWmQ
6NHjywU2Y1M3zCBKx9iJIq+3KWGD9pGxGKMK2DFJsBOLciCvwXQmeyPN+uIZzUP/OCf98GTlZcsx
DaG9hY0fTV8bsfYn6EeGE14M0MacNFfjDWdcoH9iNyKkkLNVDFDWbNvwwgCwBCEo/LUNjelqvK93
403gTHAlbc3GLZPhXb6VTmjo4SYlYumfmgn7SllDabwBtB++9YYDA5w+pXmOugrKPm44NyUsKdsL
ZkZw+DaF6NECK4x/hXVvTDso41i/rJ4Z5maB8hHsbXCXDsMAy/1qB2b0Bav28lM6xXw4sSi64yxL
XWcME4kbBDqhuUnYNFj/U+8knp1auErMse4eSjexbpnKdgVp3MDcD0WfwckBqLZfOtcZ2k3VWw0f
AvSfADgh5MYUlI/t/RLEtbsJMauyt61RrCrukLrG00IjeZVtUi/7mkFL/8ifOj03XE4Y82u1C4Iq
bavzFuQG8Cm5uySPy2bCmYul/YLlE9OfLHOqn607qGZjhNLhqsh6lBuQOOCMiKaDCRiu4QjbxAry
+NDoE0wfTHGI7gANstp7c3HjF6B+ad+zETM8Q03ZB55R29xpgP+MzsMetjWgpV2Hnp6OOMLwfx1q
D/tjfAsStWCFh54Rk3+eLZor4COAV6wdVLJrhrFL9i2WthENVjTcm+agryYCTnS3LJbmfAoDMb/k
68cIPJHQ5ValK190GCDYG9hVehM2TmbhsOO2rwNDz+mQo7G/z7kQiFMriIUNGTuVXA39+L3DGvof
HBPErdBygbWRcgJnGwpI1CeUbDoOzlU5+bgT2aemIXJxg7AFVsRCZcV+pc+3vxsAol8NGJqUTXCO
ADSRb6pP0sysyhuaQeJ0w4W8bREZ+RhRDPWBfxelm3acEN9kpqz0nYWyKN87op+/Z2oE2V6GyA13
Jh1w/h1Q1vGQ+K6QjtVQN9PeadYRQmF/GqwBHElzapu6RNnuG9MzM0OEb0Tr/YA7NHqJbLRecGLT
P02tmf3U2Cff2nwq7yIRzqtsJOAEtYO5+IlQX18VygZwmYuJ3T9RrhFmx/xFTpuZ++vGZafPN5nI
s0ctTVJ7u8ALTja2gmrwijNGiNqNHGLUadgzg9svdIrcMwybd91Ujc9Tkizdc8m4Dt2U23RfcjBJ
qKHkwL7CsBidA/Qxq4YFVHBSEgqp7E1d03geR73U2u8MxvVia45xXd2Ca5SnkvpqOTTQYkwv0kMN
SQMULkx68il6og4xvxthQPVZLNBG4Gx3cOAWPak77HRIftjUzJVKYGWrSg7L4s4oyoqM4rmSusue
iwpBmcwBOO1zWjhOgbI1qgdoruk9YpomuR2rzIYKpOeQrtLQKmALJyL0bLDkihJyWOegNS6MT7ig
IV23jdgpfFgy0trCywrecOAKk8eqt5tkTxSGWXiN6Y6QMh2zvifAua43RqzzVyO0Mc2T6UD/hqXt
ZIfMyLPoBEBaUrcRTzTAympn/bVzKu0X3XjB0x1L9TTLXEC9nJNGbrCN7ONPNdSvvRVOc+9l5kTH
v5hDCwHWCso9rLrk0cDpCKuosqyW+7iuLWJnkdoQAAf7Nszv/wdmoNS6uBt96QzRCXvOSt0NZhy4
m0XNk7H7HzOwGgEpNveXYCApy8iLqsByRxSZN+IKPO1hoesl/6kFUkKZVPOxauZCeVnPjTX3vDiE
E+l4xd3zgpGopMDBXhN3V3qU9d//YY3L8HNm0FP1PobR+tawSwteCPxdkz7zmjn0arR5ZiSKSQgY
q8SKkv+dGYkmq1soip7e77FJ2AWYHnmxNJ37GXOYLQiR+q4FC/2ESx3ITBvuWUk1jhAwsa64b14y
ilQW0fGMhRSxTGeWoBpbGrhM7/1WLd2+xw8Tm+x4OHxsunnBA1MqzOEc01pTHawzO0otBMadaUP8
Pmg+8QLDrxYM83W2qPngBzRRdYYg++NFjYtPGQN8Az4z4UHnmSYFEsgxAHT0x2EwHqExOAdhGtpW
MJDZU3XhXAS/xstbueyqMa03hJu622osr4XyXtpa2Hb9vz9k9ST9Y2vhttSoRvKQhzzHfQ+aleMY
8Q1y0eH249988XVC1yAQajV2/8vhVU4yU6Lpfcn8+GA5ln0vsY274ll9cRUlFE/LsiC2nb3OAX5K
b8AQ9U3SWUGnhH0sx8b2Pv4tFzfNH6ucOWNbXShhYU29XyGK9kmoCD2H6dBXnLiKU9JApKTmG658
DxdeFZE/OiGmhq7IFT77aQTIuwCNovcVfoieXc3dfZ+OAeZtyP4+/n0XniJcUFg1EroSbvVnBug9
ZkvwQZLeJ6jORD/bSWcPVZLh+X9dx2Q36BbpNwZWtOeHTVRwnENiYfclrXVfLiZU0WUKr+yJv311
WYUy0hIKjeRfjrOYNcILt9l5AXaLe6eszc+BO2nTaYkT0wcHDMwr0ezr+39/iJJHRaQkZ5fCQP58
r5tEnSj8iFqfEqH/Etm0GVqSpd5UyBBL5dXrP5Ul7m+BaV4xvv03qONsbUVogivxHCdvVa3v9s8v
mqkLQrB48btBk4afQvTFekloLg1wVZilPyh4h37TU48dmQrImjbFsE99jzphn+puTV8VoClmRo9v
i52pOd8iiQjsY4GcFhJBjg8ok1bHDU+5spnCV9C7NxmS/NwjDgqGbI7nCUzBbBEvqlms6srx+ff2
xOWai0HAmBFk15xFzRtuVsZxbM5+5KTyBaMoeAxLpD99vDn//t7WVdb9wglNONLZ99akWiqYacyM
qrAZiLSxQ1wYmf5YLe3h46Uu/iBXuo4rsFDElun9O9ORqi5OqFiKvGwvFSCzK3Xwyld96QcRckGC
nCWFBGh/vwoGUm7TuIKQQchE27m1sT5YaOrQLFxLG7zwAYBs6mCrdD2Kqdz7peA2F+gWnckPaZDK
TZaP+EP142pphIGhGd1isxq9jW4P7dbMtDm6crCs//2zj8BheUMoJKvMBc4OMNDUJO9FPfnAJRoQ
Ys68thyh6YE43NS1nuykVV4LIb/wfB0QQJukMo4Zkpvf/+gqqOJEdc3sJ1pMpIccM081/ehZ2N78
91fJUmtOgiDBgyDJ90uFMsFEPmVvJmJ6FebUo+5i1istkV9Z6eKT/GOls03T1RoWMn0++x1F6DPc
LXlfuOWMNMYc/BqXE2ayjtx//D1cXNRlmmgRpKNTcbz/eejhaKAdBB0t5I0ffDHhz7yieXEK07jL
jd58m5m8/vh40UuvT3DnCR6qcPRzv3BkayFDnXT0QzQupzpHY6UJFA9A1M2Vh3ppKUeaAi6ea5g4
Er7/fXhP06KO1eSPAlPwUdSIj+Lhn34a3Ss30YUnCXlCtxl7cBeQQfV+pXoWZTEYcvSTdugecRG1
9jPhIZ8Z7da3ThBCX4z1nx8/yItrEhWE5ow7EGbm+zXjGUTRWMejA7TgnKlvm91kWMzv4gnjJDwC
dOx/Ztjk4vjxwn9f9JZhcB+QR6vLNeDj/cJw4YoUX6SaS8+OkE8zbM/IwPhV5n35j4VJSXjlPf59
brOg0G3uWYI+5HloVsOHN0ZmW+Nlr7X0jHjJ5WncXnmHl1ehpKV4Njm7z3aL0Ra4O05d7eflBH3E
hbb/5CbSvPJj/t6U/BiyaB2uVvPv12YAnYoh6Bq/GfEzg73TLgcJnjjuItyLf3/8qi4sJtfbm1Qu
LH1t5+xVMd2aVR1HnY/hjnbTET+4j6Ygv5/16lrg0rrF398FFhacVEPSWEMVzpO53NG2GSgErV9V
bd39wq+ZLsrs5+weg0JY0wPDx+GEyCd4JMEoo9M1uOo//rkXXiEmSHx+3O2EwZ23JThALkEKpOrb
QdTf6l0P3QW90ZePV7n0UKlWXLo58oPs81vPiZeSeKmy96PcjPbBkr+h3M09JWAbf7zShS9t/bYJ
+1Y0r+b572G4MEbGpBpfJot+6CcnTMCwMYNm5jz0ByxXu/8eOU1PSJCvTgvE1Xd+J1QlYQoW1gS+
3mjTI7cBrkJycW9MhLn7j3/dvwXk2ZbhAufe4ZNe+avrCfdHDY3SL4IHgymSQPuZn9bAuoaJOfKc
DaoKcWrtpvwHaez4RhiB6XEO6i8mNt9XzrML75MNY5pEkFjUbec3EszmyazNlbcAp/cF71rGlE7c
asc5h17/8W++8EZdC8NhjjNSkbgG3/9kpfJM9nHc+zHsrhttrOzPQd3nCP5agCJsIMmI2f3XJQUE
co5OAUGFIKGzMwCmTlFkcdL6REzg5GBLj9lru9OxPd8WI4r1j5f7+xtkOUIYCVfRGSOqs0pmGYG7
os5p/MiIeh/Di/Kg8VuvrPL3O2MVyt41sEwHqzt7jhm8YhGMQePHnbvcY7fjHLLQhVy9Wr18/IPO
l+JN6UqC1XHzSFKzzu4FrRY49/caA/RmqE9tabUwVVW5D+34vxYs/y7Fx245eA66f0U2MoCBRdZk
uk+SSHGkaHlFODiuqqzwyvM7f0vnK6379I9Pz8DAIU27koCKqBr3Yx/IndCw7/j40Z3fCesqSGh0
2nSDruu8PxmS2eCm6A3foBrBcdWWXyzLVT41u/KGzkg8XCHdOzJTWm/C4/DKx3bhR5LUZfFtG9Qp
tGLvf2RKVDLZRVhGmpAuToXm9Md4FRt8/CPPP2l+JOWQgvCC0NEByHm/CmZeUsScLH6R2mjTc3So
MTae5MjEsLqJg/mPyT7rev+3RjHZk8hw3q/XLxrVUKDpPoNBfdjmS5q8No3Cj+7j33Vh3/PkqIMc
WDL6XzfBANtn1gppol4hwxXVdLLgsdQB5KKxwd/gynIXXhbMUx4gcJiLHOzsMrDLGt44+gPaZhsR
Up0kt7xc5X/8o6z16fx55/D0OOhpO0xdEYR3fnCYnUxoZmHh8cW37pe4LCIADlG2L3WlwQFzSHeL
wVTCaF+Idib9ojZNrtsFl0z4q4O51cLYwPDE6VW8D129ObK3jXbbOC4M53qJZlIQOFaRpTPPeyqb
otN2GOrIxwWuDtBNplliL8c0dr9hzDzjhlKZA/xr9AQmQzGCTk5ToKf9FgeZItqS0qPDHYfxOV+5
fy+9YIekNkNn5qEALN5vpCk08Z3BtdSPdCfxF/SGm0TLSsAExGYfP/YL3wiwKY+dKPcLUFKSYGSB
n/yCbVY0fFUk2PjI0cZdL/rqn2kerqQtr3fM2Uu2GB1YfCgrPnLeMDjN2BeLznLE9OErtIT5b4Im
nc8hSRVbzG/NB7w9SH7OySv5+If+W/z9tbRNq0LHAgx6ftvmWZi0dQ3dCmw3tG+qQsSv8CHc50Fz
7DVr1cHTLurDh6XX6lcz7+s9vH75Ugel+XXECeFhADL0Pv6rLrzpf/FfGOo8lL/g+nwyjDBOBTGo
CLSPYdO1J3w/ys8w6JIrD+DyUoy2mL7KFdd7v6lcsWBloEnedKfjGVk2sHXsuLgrNQgm/4tftaL0
JiAQ5/vZxZwPZk2uOrclRiZolzDJ7naZFkXPKM67x4/XurCBrbV/kkDcgqDps59Vz5QgSessPvyA
Jf0SUtt9niAT3PUZpkA/TXPWrlxeF1dEybgiTxb/OFsx0vI4NNJi8Y2xUmjssZSE9UbSSx+Cw2bh
tWTqcziBg5F70rKZElC1/dW/tYNWqTrtZj+NQnM3magehwomFfSMHKZo+FN3LfkfK+9/12RPchBT
8TB+PNssETzOPLQ5gAtVPkMOQc8JBfhQjln8/7nUev38UfB0JfPrcHBmfzGdJPYKwgee8hRu0EbL
dHO+sjUvPkybaFklLTINz2sCrIKlE0ED8d12NG5GDP4Pvciy3yt5/hguVfUFX9zqyh699OmZqLgE
M2zGSudX20rKq8YetNJGdHQ/YTB46Komxg4JDffHn8OlAxbY3mEx4Uh1/pUnbYPOu3AnZPomQ4qw
rI/IFA3kkinOXyPVD7FYpJRCwL2C0lxbef1s/nyPmJ8m2lzwI2EmbutcwX5yZ0xFp8I9isnofw1R
C6egkWVxZWnj0trrDJePjWhb5/xaqe1qYACf8laHpim5ybtggNE4x8MOm+DE2RI1Ek27grZo3Eoo
xv6MrjXBgj9wT/hoOcZGRwAQbZ1ChFhco47GXW2eAmfT2HVLWNFijuiiR3x/vI9f2KW9AQpE8cNc
QvxViedRHhgzdmd+nTnZfnQ1tcM6IKN61J0re//SwUVBoZvUcZxb5/2SPmDxLMZl8YemnvdhGbVH
4nLKnR7Oy20UlfPh45926VvDKpAxIEW+DdT7fkdAB7bCEPNXf3AD19yL3urv4LYE4eNglabj58Hq
KmGkbff88cL/zovO73oYI8gPuOqplM9WliH3nI7BhV9qk1nhLRGLt8YlBcbvVO00BwEPwtmT1JXG
3tikEe4GNfIXeJaT/Tpim1A8oDpJTazlY+RMQSlGZ1fNMVbxDvYC6b5F+60fy3pIPuc4oa1eOUHV
I+CImvAEB3/5nNSDDkdptiUUUthr4nsXIsfeoknqfi7dsuAX4UAR2qGeqV/mMVEwmp16gpXf43h3
g2uORW7Qxw/mwg4ArcUjzOU2oco+O9anpGglmt2JUr5fbcwqI9NukjQav0O3TbJ92/dxvf/vaxoK
iAycH8j/vO6qyJSIhk4DgS/R1u/qqpjZdpwMHoTXwECsOgB6/G/WZAItbNcC0j0rQJoQdHhqWHMW
KuAlGBCaO86Gva1N06dBd69suPWOOttvEC64KnUL+J25xvudjkGhNQSY0PthTnbDJuiIsdnaGHdf
I85c+KQE2LRNiyQldcHZC3RxiEV4lk++wO0hwmFCNzS8fXLSSvFqTbH5j5blNmnn5O3jJ3rhmBIC
i2XqZ/7BUPj9L1zGpJW6zWzPxGaceAgZz65HZI81eINpm1fGl5f2KXvUsIWB3Q143PvVRD7hWYuQ
yq+7pcfbqMMIVMSaOe1Ut+BXIjEwv3IOX7hCGGHYbFGaV0Cesy3jlFHYWVG9wEjCVfOuS1d5sIxS
CeUxf5OadqcKZU3bwumCK3f2ujvOdw/j0rX8N2wygc+Wxg2t0FvaU58zpT5y+Gde3kHQaxyR+CTK
iqMktmpXNIm2bKqhbq487UvvVro01wQVWGB3Z7sXCDinODc4FbriySFKyCfw4MdCCsvh401kXFpJ
4SG+Yj8u9df67/+oEVIDV60irHmvlEnmQ5TYgKoID7Rih0sPE5GNu+TVnaV6tMFkvhTf67YujpC0
nC96XliwEFE2/uArqOUphrfS+VgrgyN9/Hde+Jy5rkgNESZVFPDY+z8Tjkqn3HxafBGh3TT7Difw
FhXylVXWj/XsvaOXQV0PrgjKfV61aKZBgiC2kL7BrZ8dgiHvqxto1+GpJx8IofIwNha6GiO5UQRx
4vYUFss3cNySdNIpRdoCgb446CqG9K8QFP9qdZjdOCmbFiEni6m6LY5iuPnh14PEhBaTqK8gn5F7
JK6bqB9SazG1xRJaN2/oD7P56LQ1octSqHTEyDRXuARX3cxLitMKA/6Ow/p2mOfkxySi6knEYfjb
rGTe7YLRCFHvBv+Hs/NYjhvZ0vATIQLebAFUsUAnOomt3iAkqgXvPZ5+Pmgxo0IhCsHpu+iOu2BW
JtIc8xsM2BzMSjGqQSm/vlVQpQvcTNCnHIecQb5VxCbLv19fyQs4IemKTvVeWjJBepHrJDBFMBax
hEAjje4i+YOooBz+6xD7eYdfHTZPotqo5LxRrw93VTeiGJrzYUKHQtr02wAknu08QBsbnYo+R4n6
HEHpuptgSghcppWkekoB6t0ONOkrWb76hPfg+Hp98ht3JTkh/S6TfJSpLxfbX2dKtOp8KEoNb02B
uwUpt7ZCSic28BgOWnijL7QZws8nNJRRqEECo2HI9WUZzJEcIf2voAaR6fqJsMGKjoOMB80/kyoZ
e9225bytDooJKkhDQG/J9NchRNhMNBdnSfEyBQ63AmvhptaxAEB5PXsHvj0cM7F8vr6sG+8B+4ni
sa7Sy5DWYCFSR6Nv81Clq22AP0XoSMZa3MyGp7qyiJ6rnjJVMCd3UKCDPcDzxgWEIT1gR6A7XMnW
6psO2QznHr9FUKkodEN1Qj4LSfXPX3M85CAD6ZRCJFkj5YYI75RkynUv6bQBb0oDm+1Q2vO73zgK
5oIIWiCbtPDXVfG41SxfJSDzRuTvXQstL6zWWuGgFHQOr3+zi74l9wA5oIZUlWVJrN6yrn+dBXD4
MHexaPbq3oBdrmfavWq20SEStPlkTMZEpThr/1G7XnFDwYzdGd+TnVXdOI8L4oQvR+GWX7L6DToc
BDSlYsPToB29p7HWImou+cfCHLR3fMKDvcbw1qwBFatLXU8GHGsuv+ivWZtNqpeQffQl2s0xtNeg
y8w5FE1LK116Sfj2TdjjJMOICmsQDZgzzsbOhbc5a5MonxCRH7M+LskkTmOYigbSnJZ6TGDlOrjl
oFcFpMAtFCPeS/k3joglUrSWufMX/PYKAwnxPdVjvzM8OE+xiUCIlaBUq+Zua2JtYpTqYnttRi8A
HxCOMsUGW3vq/ZMW13ZPyddFf968idCg+XZ9E279MOqeKj5SMiox4ip4kAok6AdR0Di7pvpiEOLa
WtcHO/PfuBJZ6f8bZXVDaAgkYYYeYXeRIPXKs/cvvvTy+zioP3oEgG+boVV2wtQ/jZ7VNcxDQ8ea
zi5EGmu1s5GmJ2Q3eWXLOusEuzSErj4W+Vhih4IjsN1i4wJPJ0U04EuOngVcpRKBoQc5RlP4PhHb
/jtirdMJlxu//x6lgorfg5wjwDOhlIJICEgtJBah6wZOPQzJi68PuBklcq871EcXtryQjt/o4Qg4
IAZBo+HOpzWGG4FYuQmTFg02BetfGIfI+GMZU8eS7+JMovkvpj+CSyqUpa4YAMUP3GZA2wGRXU3d
a+FuHkiFUh98VAgOoiqfH0gDcSx0pBudUlgxWcc4Jni7qStDDE9Sguer3dSqJdjSFBknSe8mBBhk
0K8QskJfv7m+HTeu36W1w26EQgIYe3VOrKiTFtcX3ZvpNBxiPcAeLZYx97IycecO2HgyGYrK+AI1
XzqG59NOtASakSnzagVR+CuB44RucYk/YVBPDxDfxlOHDsEtLX1tL5TmL6935oJqoHzGpUDzdTVy
hvRnPM2618yIv+Wa3DvqGO31yraWkh4oWSJRFrZfq/2P/OKURKahecM8YpYYSBk3W6y8I1T79fMf
jZsNSoMJXIoI8nw+uGXgEaNkvMwWfs9JEhU/gNwqD1ELnOL6UFsXCbViDKWXYJVG4PlQQo7CYFmy
P7LRUG4DTaje9CyT7yOS7nt5RG7d0Oud2GprIS2yK+ozHA6uwPMxgxjRtRg3Us9Qgs44CARhmRNp
fXlAXyXeSQ62ByMvAI1N0CqvDqNaW1WGfY/mRbiZczMUi365FJ+QeFJ3DsDlUKStIgEjhDzCY2W1
Daco0hK151K25HS+q+oJuWpfm1/LOdyr5S5LdL7jlwxZwZSCgi6hxmoo9B4SLlVZ8zR49rCjeeQz
RA+P1zeHfnmkpeUaA6O7AM8uindWH/qh3MWKNwRaZd2MdC3kZ60rhvAO4+c8xZbP6u6WffUrx6YC
9WKeVcTCmuQNC0PxzVLBFTp1FlfIVkmxTNscuTYD2Ve81PBaaFqpdmO/Nb+Nhg73XArl/PcMt+G1
L8HnH/1CV6lQjr7/oadwGW1BC4OvMMWK7N5EDc20447aow3JQpAcs/f1j7RLNOUmQiTww9DQWkAl
W9D+w6lX+agx7vuCr6r5s0Vdt3BIYfsJXrpcYnxYGc1NaJWd8QbXjBJXMs9V/9KMaZzfJTg0PM+5
NiRHvy/nXzgo1tnJLxDvd6cBSBBympX8NsCOB4NUgfJ1QHbl0pGaHM4vapoPih0gE/CRJn7YH4op
blEKIWB+SEpBx0Qvq1rxFh9GNAElMRPtzljk1FNd6fSdZ3wjWabxzhNuLAkjFY7VgYhaUcQ1IVE8
omAcGpG5soKfYhXyGmJQLakPfakM4CiSGEPLULdS9DhlY3jiyZLeZ7O06p2I6U9IvNrMAGdIIyU2
s2Ss08m+7QfUIkUaE1n4auLGjMxHjCAZetZj/WBORnvA3xnpi5jWVSGolhuqYYzkkKLQYxIQD6Kq
/HZ960vLMqx/FIVymFnkEjRgV3fwnBXISqaF7Knp1CXIhphCfh/l6HGw26zg3ZjBsJzGPEKRpUH4
PHYyS5yFW7g5bXqbldkYH9Uow6Ny54ctN/L6h9FUJtAH5E2pcvXDaH+BM50K5KrCouhRJfPL+JBO
Q2U9TJbY/ZgFK5nsvknMwkHOUcQPgEYWXisqPmLf5KwdxZOA1pPiKjjllshCtO0P2vPTlzKS+l/X
f+3GPSWD6zEXVDXRxzob0jD3xBK1VmiWZ+JrgmPp6EwKQo47q2JdLgoFeJDFQH8ZTV89Y30HEcsM
RcUTh9z6nvYBBg6AOL8ohKpo22BXkyHxPCBANDYpokcVVgrSDjDg8inldQH1j/gI5UOwgvzGv/Iw
Ae43MkEVdzL/8conNVGLzWTkRlCMD5C2naxTCixyJxXYWmIeAro6gOMl8M/nw0YlKk5NO1P8mnsZ
C94sviVxkHcO6cbbJqsKcAAMthT62KsF9lOY/HBSVI8uADbxqKZYH51VBs8qCOn4+OldQ6JBKElB
Gu7Z+ooiqu/HHFFsrygzzZswBHme2zjYqXtvLBzJo0GNl94rYIfVlKrBzGMUdBWPsDK49UUkbiBz
VY/X57L8ldVxBbkBWk+2KPWSEZx/nnxuDV8ZqsHLI9+3fluDrCcuvAIV9cuGA/iQ07PeGXNjJ6pw
GSAaExxc9sPzWR9No4D+JVVK8+8gLugU5EZsA5kdt0Q78H4qcPK7PlFlmclqphgVaBQ/4J9QsFvO
6F/7v1GwrY5Gpff6BEuTh0yuwMohzU/vBDhT/cTy4GSF1Wi7CMgG9LhR/NIOgdaE5SISDzdnKEOc
Q6IsiyU3QFEx+DLCLv46RDN9rgWo8WCkVY5vQRKW0lsYEPLYgPEXz+WEC/eHgrlK8r3kqfohtKFU
nBIujAYglxwZxyFNEIrNiK6Dl9TsM90Oi31y5tbas6fAZVL+Efny56tghJZiqFXbenGsTK8+hi4Y
hSAsCJyllY8j9WusUaRqeLm++hvbbGnNgdanPwfvdjm/fy1+mFcIuKng1yVIVE9pgPo5ukCGA+XV
fOayancu3OVWWX9sapT0IklwF5Lo+XiUwDoCaIDk2Kpqz0MuNR8Id4UOqgkIj9bt/AHQpnJQf8p3
9tnGsSW35A7SSB1Y6dU200q5Kf2aHminNsigITJ2owXaeHN9PaWNBWUETtFyO6AZtoqwq9mMh6rU
4ahFHZIlreaLzUmPJdnTy0EP2LBFMtuYFQmCmyJDNN9pDXvitcOENLFxVPbbX3WAQcCRi65H3Eyu
ZXA/hTB8lbGjVnd+78a247akr7Zwly4JRdiL4F1cxzTxkHugPayXT1OaIr7ft0rS2VHtp14xtqnl
Xl+nrXG5osETAHmW5TWopIwVhGMQ+feEwihPaddGz2pd4AncJ9IXnskGQdY6+nZ90I1v86c2TuVv
oUeu+/t9P6KovvAHFXMuUUgUcXcye/MwdsU3H48p7/pwGzsOnz+as7yvIl3p1ZGu80RUe6wrvabp
kP4wegsbBrVM9+AZW6E5Pdgl2oRkYHFRnB+qWatoB2Ji6WlgoWd3CJToR06FaZH2zSdskcNa9ST0
e3ugGkn0KqK3Lt/0aqVhfC6r04/r8974tgYhjcJnIngDfHj+c0Y/F9CTFRsvwmITO+80Mp5L9vFN
28nFXYLMmHyQ0rD4fKFliRQ5FsrybS/6PXOSiBEtCRiFPULgvo97YpoEzaknLDhcn+JG3Ij0MvUP
clsKLevUY7ImctWobLxiDiVHC3TJrmrRcsQ4ao+jUvo3ki+2x4izdAwx03u7PvxGqVBiU9FN4i6l
RrEGdMQz2PZILlsP6YzZd2WjQ5Iox6bgKUKsGpa6gRAWSCV2+0GJUpUqaywF72KI8u/Ojb4R4RnE
kESw8AVBI6zu1ZEsG6lHmDtj0k2uDkZHt1Vh7Gq36Yt6r8e+cYS5wWEwcK6Aoq2fSfJdoFttA7dr
KEDstWF3Is3qbAsPHReJ/Hwn7d2ancEFSTGDr02kfL6XQ5zZSsWKWw+hZkjbVa3gJTTmU/AdT45G
/nL9u268jjRlSc94qNha69Fo6JeoKNYtbLKudTpBQpRfkwqviyXhaIwoBI+SoT1XqEHt3MeazETO
H2bKLUvYzDSXHu3qMwJvif0ihUAEwy/hqPaE6hg9dNlsU8YQaYFBHXmcU3N4teIQI8VCNad3xL+F
wQXD51NlN01fPwTzbJooQZcillGmPyCgN7QNJg9zNUb2hIeC5KIGVdaHZkgRr2sCwDI3ZlKMi4r6
jCJooPjS78zCewZNx2AybMMvjVepbITUntEye/Q7SfudGJIQHrWRroGnUDN5KwIfJeC+zjuAHk33
ag0IUBwtiBrIALaaoPDxJswpe2OwelT/9AQwL2ZkrgYrEXWd0B9+FyECdx6kvdZw8H3RcrdGa9J3
JD3CKc7WMkSXnaAKdW1nm11+eI4yWE7KZRI52RrhoscTRD+k2Dy0s0v1dRFisH5jr9WFN+ijgyYJ
sxquScx969uEbPIe9G37BxAXUbYQpQuIXxWEWLoZAu+xrrbxy9yArUGluKkeAqK5G3pG8SPgjubL
BKP0n+u7/vJMEy8tLQ/iDy61dU8uaui1zYkyo7nMmyAa6IyKGMnZAyIqx2kgLLo+3uWZJuAgCGSp
SXdQmzk/02lihBVuP/AM1CY/RCiYH7Ra/K/tu8G5PtLlS3g+0nLo/oquR1nOI1wrRK/FCP3QjlaH
AVOPCD5v4lEOsQDSxqm6uT7oZdjBoJxiUyKepxS1ikDbeIKPHjI92aeIOkSKeduPSb0T3NAivrwx
iKL/1Kzp315c/Hk2DS31k6VrHufDN6VH7vZfqyoS5UdpQKq4E9VQHm5gm2Gm3kY1+uI+OtfIxKdo
LB7URrYqj1AloSQFeC22S31qZxczXhnL3yKbNVuR2rKyU4zBFgG9sozvYiulKB7oSdmhvwO21uWi
6SqvKdW0fyK2mGX0/83+V6n6MGPDqGrRng79WUD+X8Ies0pGo3ersOFulRqpRfk79fEYDnCz62HR
TEr3JIQGUSig7nB8AxIkfNWjGG3MIA264E7rTUzlMJkPfvu6kRiuWqJW61ZdROdR1cPGngeUB50Z
8+v4hrp/+UhHO0oPS3VpRrYl0r+o9EpCZEfa/KMgSDyqmi89m4Dfn2p+/J08WDiXBmEg4laJSVjj
zjOlCPS447i6h9CsUXhG8/2b1Epm4oR4kI1Mr5Ufh1aa43+aGXs6m8p4S6XdJxbgeczq8l8z7sz6
Z5sWFEWR/LLCOw3lwOlxFoX4WztNoe9WVTMURyRPrZtezpX2A1Oc6BXh0Cy50XXUoU8mxl3Fk1hw
ZD5yagI18xXKAFtGvQHJ1c7yK1r+aHk1Qxenh3Isu+IprqCmOeKomdEPuaE8etuYNU+LwMIojpTV
MqqGWt5bJ4T//cjj8KIeMmO3AYu8bBGfT2ppusUi1jSdPISC9yVtgWWBi84xkTDx/PC/62Ws37at
jI8XxXHK+wrl3n8ErW56SuJSMr6lcylbrgn7RfniR7FaHmA9ZIljoN9sfhsCAIT3cwWK8JuOBnfx
I0gSQbJlo25PSo3+GuV+0RhtNUYl9F5o/WCwx7EjupppWat39Ryp8SnIipp8qgFJbiMKLEg4YU96
hOf2XDVHBBN59VKzpgcgxppSvvdNZAzvjSY0sp1WsvwjqJSwuSuiHO+PoAkRNBq5f8XThFvoiJvI
Es5ZrVJ80TSdaxLypSEesaQQEXTUEegdM0C+Lh8ir92WSnyEAK0uqfGhrfFJB403p7digfexM5ea
/C/Wej6quhjogZZN2+kZGy289cwAUyoL2WaF/9THhyJLpgppzTzsnASAxU/fr3VqQ0kWl3e5aY2/
rMaIeKOGks9OoWrEEj00NMEzWqgKdopHa4TLKDHOIcUXQrfJILDj42mWU6fpzVbCUNtUftYaOIgD
nR86/PiHormUhW2TuYFci5Gbj0KUnaSskzLgaj5y/VFpxd8KzIvvdPzcaIqbfvosaq2uHcwYrPot
vJ5+ui0tKWqOxmz4HndwMnwhk4ge8BoRi5t00Nvawbabg2WEE83FMZyy4F6U2kE5pak4vKYoL31A
fsdVV00RIHVmTe9Cdxj6APOcUohRfdTrLnH8BpHQG/wG5oepNqs7Vo1Fp4NNK6uiBZXZkynm0mGO
LUweAaPo3bdRbGvjF3SPDgvapsPui3fBx6y6lnl7Jy1fTPOAhEDj4sn6lePuIX2Msth/G6M2f5JS
WfqqQZMJbqIwjbxhbDLJnQqszcAtVnV9w59QvN4k87KLWqNlg1DQXvC60Y+hVrl0MJf82roov5pJ
qUVxGpme30ZBRTQXmkc1k9UfKgJyr4k6Kf+WmpY+1KVSP0RRYB6bQNYH26i18N+gz0f/gCMoGvXY
DEg7OelGjIFkEAIDkP7ly1a/oEeyOXYCVHXfrxy2fXkcLWu8y8V6uhP7XPv8y48AIAeP6jcYaXn5
PX+9/G2AoV1bshYxeeFzjY/GaPOKpSefvRzaeaRbb1Phd98+/faDH5VISDVqiRdteTyGkMhNJsOz
EKVwSVL7e5++3fH6KJfZL0tI8Q7cO3Uuad066AAnt5YvGZ6QKlZqkxT62EnHg/KY4zP/ra7C/E7V
yv4eT8HhZa7n6uP6D9iI4BC40il4yHBDlHUJHg2/WG5rVhfzmNZtFHCIZQBEdsQd63R9qK2No4BB
JDRe8ts16ECEkiqOncxcKY7ZPobdpGQ8CsjMW48SFKi9ROwyqloK8DrFQwQILqI3OW4abAsUw5Pk
8Ica6NXtnFr6S+rP4s7MNuJEi6NKKxd0CtWpJSX4a4vSIpcTrhOwd0FIcpQO0qPWD9PL9fW7DIGR
i6B/gVcntCqUYc5H8SddrnppND2tEcS7OA4EfEZDg0VsyxMdgcIZZHbP9UEv9wd08QUjvxAjFmrG
+aD6jPF50lPQk3FNQpARUwcayBqg9F46/H+GomfLDqGHtz4LmHZUvjjUlLkm3OrRglTsUNWmmyz2
w51jd/nBKDkBVaInytm+AN5i6hWFBHamV4UA7BdA+gNRb7VTg7jc8IxCKwB5GsB6VFnO125OAdfE
g2p43OS+eAC0GaS2EmgGdlAChuuIWaLW/flFtEDgUy2lGs0rcj6mGDecBizcEDSVl5iKUyA5PMSC
o7fVsJNrX95ewJZ19EWRB0I2ct2SbJombHHR0bxusSywkYMJwtOAQTvQ1wE4szuOiom/OJEd7rqg
AF06fmO9c87/FFRWBZc/CBneS/Yp7bbzOWeGUSDmZereUJmB4GDlpD3Sp9VUh96E9QYhIf4NJVDD
nRHkeGkvpI3aaeoh13H6AKpo004wyiMasEJxo/v9ILl9GcTJsTc7TB4wdK5NN7D0sn4aslbuSCim
IH8NBCgcD9M8I88Cv3Ax36KiitsBqjiDAzzB9Pq5nmgBxYnyAZilk3du78t9TJ0DtS2uHAsGyxp2
VxX9PKGDZXhtlcenEDfPu1nMu50FvvzMKI9Ar6OuAmnxYn0tK+pLS+AiLdB/fummOvmOLWdR2orc
Sgp2mkZ4m2d4IthyXRU3+MRV79d39R85r/NPrIBP4TKnA05BYQ25EJsorn1U/TxlMHLZBXei569D
UtbdnZlTInWAVluZk5IivfXYmTbYRonYQ8Pcj9rvIZqyg9sKWFKdILThFyai31rdVfFgKIdJGDAp
kvCT3KNFX34evgmNZ+qQSx94fT7S2RBKNo1K0UKaD1EsZTiJYaBxfXE2ruhlNyP6RN2LY7/8ir9e
nwHHT6uOLM3LF8flNqFJYJcRO3yuUnlPt2g5S6sPoaDRx61J2XihFZwPFuO/0gYixAiBnNjprHH6
p58HI8ZsJZyeVILUyulCQ7yPlHZX1mJjPRVmSGNGpFrCkp4Proh9oCQ6OPvKoGwXTHritJO29zhs
kJfBdiKZBl8WwQfQ7efDoInSGHXVmR5qte0DfDymN2GY/tzIApp05CWTQGFNbOWKLJ1DAfslIStI
ckEZIPqLgYS5vT7/gMQFsI3Ka8ApKWKpsBFYaDN8dOYc+xBq+unBTOL6tmyBdjuYpkYPFb10gMhJ
V3/XeyIOvKVCs+tdg9dfPEDGsz5MqUVtC29c5dHKyPJJ/2ShcNDvwYlbmXOUbjGNsD591yxS+EtB
EwA6JbH1LdtnPv9nbHpm16QHzKuVkwIM5/PvF+KP9EB4WKieyqsgp7BEXw9GsosIXr4ztkaC00CO
r1I17b1eW7sJRhOiYuIffY9V8bKXU15RXC2JDxvRpQauuSHB+k51b+t0/j3KakIU9OJKVROWTY5m
UDtldgxGv3+LMRTaGWojQCQKRVZjgWETeay+kD9EaZkEoel1ojRgvTxhMMndjcsltaF7q6JZD1Xe
2IkQN6IcGEwcxwXibsprEpM/t9iPSRQv1RATGi2dh6M44BVJQ2E81DgpPV2/7rY+G20dAxsx9tcF
LDAT67FXh8HwEtbyccZd2wF8Zu6ENltrubTguFkJ3djH53eAlYIYinoE2ahAWt8LDL4tLDupq+B5
dls2g+BhINXv6YpvbBYodupCtSMovXgwTEp8aU0k4aUjVh9RKQQeJm94xVmhuRNtb3w2bm8acSS5
0M/W2QS3Ozi9XLRQmwpzcs5Ekz8ERRgf6fKkD1Aqsx1w3kanFZAcEsDg9nk5aPqeL+mIuUOAD6Hv
Uf0NHtDXMn4BlFTeqU9ZbyP4RzdPWi7EObHcRM705you/HEn8r+MZQD/IMmN0ocOaGL9fhHMFijC
FcFtoVNax/M9Hu7meBrRKUGj4FtIQGXhWRUmoWPJeUCQLuVltHPJbaz9on6DjxTRG2qXq5Uwwgwq
NSBsr5XEebItUcgmUKDC9Duffa7UUA+Lndt7492mZCOj+wWgANmv1X5WNQREw9ES8NCZI28Ev/FU
4JXn9NFUn6KwGu3cCme7J6O4+fR5hde+oDKhvygXn30IMq20ZoqXmtEaT4OOj5qVW+nOef1zua0C
E4TaEEwiW12ixNWjHUMkDWarEnA8GEUJp3UUqXoJt087GcAY2MC5xf9EwUieYnjRmFpZU/RFxGz0
hyzN2vyWhUns2zrBYUjWpM3jYxFlRWYDMUdatpQqXXIsoW9xZgmESDq2rWT4+DXFIv5BXWBR6MRc
fj70kFnvG7iV6JV0qTRAcErxBwv1ycRMfYqG5L5P6TPYPbh17VQGgfQGk8EaThLoanobQa+8NEPj
v6PTE720dZ7KboI1d3OglRK2NxM82OcZ/SsMlobFAbwldwepPlUqtrPJ4jDcR+r4qifw950ECb4R
2/RO+oLjhI5dmZalL30eZrqLa2r+1hOt4fBolkQarS/gWKVFwEqdesxq4JhVazRu1ltl5rTY0Ol2
G0i4zWn0h154ZnrQ/UiudHbYjRW9nGLMn7UixLEJLwbMw808HeWnPEZyCMi4gmFqnJjTbU4y+jvT
Wvl3FwDwLifW+DAEXfYvopSJZY+UsxtHpHH9E66x8lZnUfaTlqb/vauD+sNM8V64jbt4/gq3ClM8
k6nWSG905j1UWohcsSGkR+zCyPl86kPYYiIqlUJti031ayYYerjz9m7c3Ev0DQCLxvNCAz+/3KbO
bBSp6wT45tH7NMo63YFaMg+qmkc7D+DWUOhII5JBHE6UtIooKgyO+RkEKmKej8/IrxRPOS5btxH+
rjuPxMZbu0AaZYo/kAMu3loafLGPiZzptXRMTgkmn49TjGHW9Rti4zo0FzaEtqD8yGRXa6djLIVx
vWF6OJYI//ABq7swssQIpopikjIVZtG714fcmhg4FJA/oKpEgpfV54qbIKbBR4I+IbshGH3/kMpw
V6+PsvWliP1YN8qDS1XrfBQzHKQqAi/uDY00u0mfja7aDR/AyZKd7bc5H25YOOsLJ1dZnr2/ckBV
F1JdD5mPgR31Cf9JDE5Lf68fvj2f/x1FXc1HgAiapzlANIqdqZOgfnFD4yhyWjiwp+tLtzUh3ivK
/ovYDTIH5xPC395MMPOjjiXhUt9Q7vrVCEb889Oj8P4udngLOe2ifoL/sZkKdWh5QdNnB6UrpqNU
FPnnTxEcQpFHCUwdIeVq2WLkHzJM7ixcASJTIkMbfOuEq/TQ7izaxvchY6LItEiWLnIU54vWirOf
ZU1Nz6LsurdkiAEKyArqaXTRq2AniNkaTGWnga8C03XBR5D9nvJLS2IDGcN3YdmDwm360cZVbM8T
biN4sYAC449Gi8Ig0z2fV6DnRC4yvZiU8ofg4O9Jf9xPzFixp0IoWwABvfkzD3HDk8i7n69vko3r
CYVkPh0pDqHT+q4IFRSsspm6O+bVmS1MAo6gQ1iqsGzL6Q1dk2DnM25NFzQiNFxaQvxvtffnlFpr
DDjDQxAi+QD3i+Ft3/izS7svfRRSMJgwMsTHpq/Rx7s+2a2vCk2CBilCU1T812OjThZ1S3YFvHe+
bfVeI9TRauMB+Icq79yPG4ccepeC1wkZAZpaq8EaLhB/NgoDVF6gH2rFyh7NTE53RrmcEqoUdE1o
YCw10vVy9kqHuWLT+J4F3OEEsqGxuyYsvozGrv/HBmcNRWP0xzRYOhaF8dWMAJhKdKlD38srCj0u
WfoUukvZKKKMoZhfSSnqwcE4Vh/cps2a0SkyXM9ttVRzbHFVlfjwYIyNvgezvdxTyw+jSAwXA87a
WgRERGFIb/JoiU/mIDhS90x+IjCqHnEglkpk9ppWdeQpqCM7LbBFPVzfVpvDL0AqOhNctuszNJoF
hhui5HtR12mZg2H21CNvBPrTFoKmuOsHUXkHF5lGh3ZA2ezTEYYqEuZRGEGzm+tqdYEUNaaYeG34
CIPD+lEFy3JzsewPuW8pL1mQ7LXqNnJdHhTyahP1GPLddbpV11VFZ7XwPVHBP71XWxilqB3oN1OH
12knteJBk2JcQEpzeMK/GHtJdShfri/61sYn4QJBQsHUuOg/4bTQN41VC144DoozWSPk2bTND3Ju
aDtn7PIkLw8oJVPujIXKvlpgI2n0oBgKwZNHLCrUmHzakDPl/7GL6FGjk8bDs0iVn78Dxtx2ZZ6b
y6rG01GUUmwc2zw+jAlSUh3WKW6aDIobGYg4Xl/K5S+fZ5e837hELGKaIKbWRa6wg5jnz6rvofur
O5WuqA9BV+WOKQr5F4EOxN7ruqGWrcL8Xs4qY152e3F+UzH6ai1vBh6y5G1ZIv+LQlhQvWj9rGfH
POvyd6Ntla9Nn6upY+Bobzi5b0YF/tRF/buHuvesFA3VneuLsXXLgYcEVL3oWoDkXk77X9Gmlphz
KtYlkIxUS7JjPyTJq6jHMmKtqPO9D5MolUfo4/m/omAFqo00fv6sRIZcu0NnxLNTCaWU7GzBy8oO
EFTCEU6dttSZVj+qSRY1lNowvDgSX6Yuuy+QIb+JrEa7nQIpPRAe/MJje3aDtEr/ub4il9VC1oF/
yGEQjLjwA9RzOVT0jGphIOkPXZ64SVg7AJHSx7QIgb2htnm6PuLG2QYdhO8tz6ZJN0Q5/wRB0CeC
UlWWZ/khAHBL7A9hKom/Smn6PLqByi5BJc8Zqsa8IOdDdeUE34vOqRcZmewoQt25UL7anc+3OSGY
JkunEd2tdeCRRApBKiUYD5geZqYkfmQYUA1f50Eh2fj86mnQ3PkzdAoJy8+nhAaVrPojKXSgAyoE
e5q7SOJo+Dz7ezngsu1WNwdgbC4s3j0amOu2iVjAWjeFzvIyTeuiU9tDIbP9EWsMG9OpsXBEPQKJ
Lvdm8Cpi+bh3WDduLsYnzCIn4F9rgA+1D5MQi3tENIXZNSEGHGalrdzC6FMH0tqevvfGSwAQnAkb
NGyhs6zuaPinsjQtyXzXaMMDyZCKqn601/PcmhXFFkhaBOQ8cKv3ZuoF+gAkJl4wWXp0qwVS8ZpF
CtewWBp+d0Bs6PNYd25hk2YukgQbyIoBS8lGDsjijEH5Txab+r7MZv+BSly6R+3cOgvoy6IIQ+EF
Q5PVGk5C1lkDe9QbS3FA3hW945qapCMibrxTnd0Yiu4gqt209xdd0NVQ4gwCRpl0xQsNUPSHeaDz
QclME36XYZNkh+vnbuvloDQLzWq5uFDXWA2XVNI8zCgXeSA7q99DpiAGBu5YTOw4JUe+meaiGF+U
ephR2w9qBGJ6C/a0myRyTRW2gc16GMVSTHfe941dawKMoQTFXqJas7rjEECpkiyAwp+qQv0+i8H7
qOXCy/XZbwxiLWkd6RviVBedMjH0FQm/Zt2TSjlwJCqFnjCB7r8+yuXRWApaoHHAsfM+r0PPxq+k
Tl2Ai51ZlM+C3lkTnl2RDvhljn9EU6DuXKaXNxwDLhqqFFI0tC9WZzFB6dJoJPT24PH5z62uZscx
ssrXAmiQPU9h/w9co9yxYq3ZKfpvTnV58KnhAc1eX+ON5LdKLPYGIPdxugE1VtJMUnRHhnBLJ1L5
vCoC6u0aTU7eDRrhF7dOYul0+CtguX4/3hSjL53qfjA+/bQj97MUo2QEiYkBV3uxkxHapEZkeJCX
4XmJSnCf1/NPS+6Lz68fqqUUipZdT8d99QyqRtcn8gAiE9Vs+VHuLGDRbYPubC1Ix1mMtJ0q5WWY
RKcRIg26eXSMUdw9f3Zro49DHeYVEALEz2M9qg8jShNOL/jjrRCrk4Nwz2ddy1VwQwsrW+c14hle
d/wAZljy3JT0VGtLd6MCexA2VHlYFOC/Xj96lwcc1CLwhaXDZpGnrKqwgH06xh/906hH4XPfDLVn
ltKwZ6t1eWcvw/DEorjGIq5ZwZPSonEJt+9UmKpQOoIkFS6URDx4RTnZawFsDkbdCwjtcsLXGslI
JKtcjZl/mkQ9vWm6Ej8mvfJPoVTtIb3/9D3PYiVkK2nrE5NQLNcu6GsSZmdmptfhrTCZ4DJD5DmM
g9glyCDVk9p+TFk5jG6B8rpui3WKFlGntfmPfLbi/BAYWo6C/zhW77lWZP8NOUWnYzd3U0GlIS1+
howLV6waKt9Rtc5InXiuwDuPiikYX5SAbybbQYBfrZ3OsWogdBR1qVPkBQq7mYw6mjt3SeC7PKbT
u1L51X/DlMTgCQF2dShIAejgZp/QNl4YrQ53vYFdYjKx2fLOaHunHPzqiybMlLiyOQjxqpyV7H3O
B0Sy5jrvf8/x/3B2Xk1yGm0b/kVUkcMpTNiZXa3CSn4lnVCSbJOaDE349d/FnnxahhpKPnBZZbvc
A3Q//YQ7RM0DuCJLO8SFp+HUPvQCwoc6Z5/G2YUG84cbdnnhi4kOk1k6jeuaCQZiXoQ4IF3DsY0O
jHqKS6EDcLi/ys0WAmTLCeQMUnEBFl2FGTVWkCjoRuXSggn7YqqVcRCz1j/HIXf6/aVuTuDrUq9q
Eax0A1d2Y2QgLAt0htO0ydGQjf44F/keiGBzFe4B+klLW2Cd08+i7230PWimDcI7oyKpHAv4azvP
cnO7IdeCfMmi8wnR4qbrXc1ek0rXCi8MF/Vj6HQi0BQ9+Rp6fXo1mzHZ8zbY+E50udHNXYBvXOir
i4dRWGvPeBRfMfZGsrZVnXMIFs+PY7lXFd0COnk4rOaZUjDFXLTv314FpTbpNbBM5TLHYf2FytLo
Dksz7Unr0ln6NDekPCSiFwNUx3ngqMR2d8UyMPqU6un4SS9G9WW0jC7GkW5Uer8s9dQ9cnCLn4ye
m73R18YnJyqhs7LEWz7H6t1os52OHVS2i5MX6Ue16ZPvkCvVHdkgY+sTsATTDsagwHNWN6QWZYqo
bQ9ilaskDOHjaPC4kw1KjKmBK/eQydGd/TZMkGidcL1SHiKG9niEa537I088I/5oFJEiUXyX1lec
gGBMxUhFGQ9ZkTWTz/yxc46DSvB8lCj2ZIEVW038UQvHzEIsJrdTZGT1zjorSaK0AayD7EcxmnIK
WmmBV0QZsyDCoTBoHC2nr+tTbFhhSatbBWsBzmj+ly5wDfctDPU9h+itr0CqqfMXdRFK0293jWKl
moV7AX3c1IwJtvV0NcIaQun9KLL1FRZYNepBiJ3fRBHZ6oNV9EV4qU2l+NVbRvyu0sRo+jYC9n+M
+eIkADBbrla0OL11SaRJRD5oz4cXkcoM2uGs+5Yu8ieQdPJ4/7luMvVlKagwdKroGd5MvRFS70Mj
ZDoxJaMZDDa6D3km3OOkzvKppbF1VgqsdOrRtv+5v/JNc46VFwE6ggsN3Jv+sIwRq1TcwbvUHhBF
v5oy6yHJaQug3VgHiosko24L4HW5NR9B4Zc7mefWxgEtQeGOKBQhZ7VxBm1WuU5b72IVYXwdYnsO
UAPIT/efcuv9gmBQadoiPQBD7u32RC9zllaoeBfTaZC4w49GnoUVi28Ll+9BUYYfzeC0AaC8P+4Y
8H6ZOC3XEVMOcsO3Kysl4C2ctsOLNczGuWoM9TyCcgJdXBV/2jEgf+csczKYpdF7WV71b83f1pQo
/C37NXSb7KnQ1eKxqHvn1FRyr7Lc+GpsVRAhi5jxbZtuWlp0aK5EVxTF279qI1oYn7ncke/b+GrQ
qpa6hPEytcLq3dklbI7RRIDOkG72b6TL4VxIGLbHqhm877OWG8Q1q4jPeVaFOztm6wkXos4rXHeZ
FL19mU6muG7HFOxalb11hn9vDAfVhHF1uL8zl2d4m1kDdKYXQIHOTIpe9dt1vG7OCsYG0XWG3XcE
Z/4w5/LoJd34gKfJnq/2xhtdqGrQRGl1sJtXb3QypsTU4yi5xkZVH4VwvFPVTzamOnb6xaj1+qK7
efO1gyO0szlvKsyFhwRDheNHmGPo9/Y5x6z0EKFskquwwfiNmrTOnRDZZxizxqOYm3/hx4c7DZfX
CL16uYA5EeDCpILB1DqCT7kNzNAR4go1oQqP9JYVJITcMmp9Z3D78di1ZZ6euiQtjYdw1Fp5zUG0
AVuTcfQ/gZ/v6E+oxP2Cya9bvjSTojrS9sc5RPd6yxdt2Xa+Idmmfmsq0VlTRtvwG6+xXMKYpb4f
Y0MT10baXXVt4ybs/NLpME1PUL/8280nuASKl1xk1Te6X5Ve8gy2Nvpq47v7NYzU4d8kUrHpimqw
Xn7cefov8BbiW4FZQXS0EQOKny0LP94us8xPDGjnZ4cNC1l/Vu0pQGu5/nx/v25+R8499S2I1Zv+
bu0VWj8INAvokTP3ymet0/xc9wbLb/Ooss/DhHlbMMIJNnaO5MZVRVHNwvim0qN4ZYf8Ft/Qa0mQ
Ms/ja+r0ojsLmUXgGNvItD6VWdu8Y8MPPxXw0u9Ji3v9CW1X5lr3H/+2T8o+ft1TSz5OcFrdV4lm
iH4wkuQ6pVmXfRQW1zZ4Rib2EEkIS36PouocKLgn/4ShPn4Y8StSD3B82zjQake+zNJIlZ2K5Has
zc9C3RDcPdJ/UGRW4coehzBqO0JlWbStPLJQWwWyrmC2jAwhNd/LtcQ6a5qsuqCdakv4Vmubhe8K
U9upKre+E5BiBKUMJjk3SBWzBzBBOyC66rDwDsuY85hWU/gsBBirMLfxZ1WK4pCMEA4zhsa/7n+i
5VHXhx7AInM/9B5vC5hwkuXQeHl0Lcym9l1lsp5Ckuqdc7CRiSIwjpEJKDU25XquPrlUgBCtWCWi
0gT2hCYKq5yGet4LndtLLcNTRrugtVfJC2Vo64RexhWR6d6x60fzo5FqwwENi3onD91eimY7jwUH
d10/V1FPFpNG0TXNhw5nK9U85MU8+73s96bCm1uWchbHLSwwF7DR2xuhGURclNgfXkSR2Y/ozhRH
JTSsz4ZStM9jUqIQphYiUFEIPXWjBtPLCMVf9/fK5nEG8b9QKBdG4LrarXEWS2KNRKbXJucbY86E
HLhuqvetKlKUTLCMzc9jZsZgujPC2zv8NMr5UEbG8K00NcXzdbsw9gypt4IsO3gxpsBp6Qaeqmb5
7BBFoit3m/yJFPsIlF1E6hcn7NpHJDVh1OoDRnD338Zrf3J1dBCNohIhH8eL3DTefhI8JyUTRCW5
MnVBg77GOOVnCS79RzlO6rdC7+tPcnJE8UlPZYlySa32qg/bL0VfRzQUpV7XOZ9QwEm/zMjoCj93
ZuUH3oCyCIq51z4blTfFflLUtfRVY1DMABUbrT+4djzRVVCq5iRLU4fz7XGx1kPVwsbrU+cFTwRh
XQ24f1hNxQ2+tfEct98ZXxTiMcf08G8sfyWVv3CqI45wr1B1ZG4CFIBiYOuTSD+lU13/raRJOQQl
PAAA8uidoI2Ux6lxzIoybImMU/mjdbVS8xGwr9FlS438A6WhUn5tXat8BCDaGi/RPGbH3Gzn9rFu
x/RXHQvrnySKh793PshtKHvzPVZHpIomd8oMdudgZT90mTjHqXHqoDCz+eGPV4J0D2QdFicDznWM
6ScKp4E86DqZgN4siW9XMUjnUCSj9eH+UsuPXm2yZa6xeGUyHnLWZUrR1ggwK11ylaVXPnYzygh2
2ZSH+6tsRDLUP6mFmHshYL2+EB1AsFgOjOmVlnj/PzPMkufCC5NTgXvOTpp5q00KUJIkE2QLYAL+
tArQdGfR87Wi9DooXv2jHdT5+wSz8C8V7ZeXvuqG90NT5T+0WibVQ6LGAz5Lg9FXx8F0w+/3n3sj
dHDv8mYp65HWWE+OYguEsazJT8C+Nc9uN6NBhDXLiYmvc7TKVP/qWcLe+aQbRYzr0o4haoBQvRH0
aDyhFHWpxdcara0jZATIHQggP0d90wV4mERf/sNDLoM42pQbXDGEufo54imvaZLQY1rUyl8irXD4
o0jCb0z/x9k36UIZOxFya++6yFcyAwE0coO4IRYi7cTM9hpT7ia+UbgzdtSx++n+891izNhR1CsL
Lt3CfGZ9D0/4kneOPsXXJg6hKAMQlJ9VUyDa3YUmsmdVJD4ocDB/1UU4XlpZCaTWWtxZj0M+1EHX
qal2qmdZ73zorVO1cBMhMrDZb+aEkQ5Vouljsn9dy54HxRnOQ+h6T9mc7c3SNl71IrhHsUgesnSn
3t5FIpZ2UVZ1fNVjqX53Gt04dTMsyPtveuO4eAjMwmMgWOAZtjq6mFjX3uyZ0bXWuXBGYz4kfRhM
ajoFYQblqkfB4s8jE3AOrllafrTY16F2GAtUNzusTAtLiINpR+rZ1hjI2wi57ET1jXMJthbheTwX
WHHdXEBMLFVUMSTXamqVR5m6/fOcpMoUCLL+7lQopd7vnJCNDgNF4SJQvKB/GCq//WwViF4t0jgh
qiGadzWZ90vruNMjsqLqNU7i/tGyW1dhwpcq/fH+x9zYncuhYZ61HJ2b+bzUZ9vJVZs2YmXkZ9NJ
vslaKT/odf3P/YW29iauEnBTQK8DBVjtzSkDZSSX41miNfweuNAPFbjBThm1tQhJP2hlxD3oIq7e
ZIgrojHTiLhqLT47Iwqi8TE2zGaPBrp1BLgMFgAMKLSbTaJYWpHEHQ/Td/Klpg19ZnbtnMxOJA1E
RrUKkgZu9c4+2fpW1KogxZg73uKw7QIlFpz6iCSKGX5oqiEPXA1fGLuc9kycX6PlKuNY+O+08qBh
EVhXNTuMDaON7EpcIfGO4Unv2zp9j0x+/29jWig/Qh9BoW3sIvNg0G90fGYY3YcKtQnAs3P8LU0l
apJOElY/WqBCv9Qo6l8K0aG5mBdWVfuDVzl7yfjt57eYyyzZBHLFwDL0tweJI2S2Uz6Ja2W4WBH1
oXZEa7jaaRxsrbLMzdSlQ3Y7t3G9nmTXieiQDUVySNFFOU51Vv3xwWQbG3Rt+NQQuW+CQh+PcdfV
SDLOtjix4cW5abTqkjWwLf70aDKsgU6yDIEZ2twUdI2b6u0wpFdHAUtfibY6NmW+JyB1e2bgTtEB
4rhoNNvX08B86vo86tL0qnbov/p6V89dgD6G8z7smMz6ejVqzVECOdmDYrzWYG83MxMp0oJlTgRJ
cj0LtimmUJZM8iv4IGNJRFrdDaTeN+OhwhYk9lNtNr2BIisq2zP9WNv2FXVUf1RC778UyIPKw5D2
UCq5TW2GTbLNf9V5p2EiVUdoGsZgAqInr0xiwK/AxP+hDTm+t9BPtQNIEeZ704uTT7Vmo5dS614D
kqLMjfEwd5rA9q/rXPuIVqkBpDyO9OnM9yqmIBEzyu1WKF0Bg7k1GxjaWt4FbrNIs4g2N5OgrFTz
r9kooUtLzyLkpOVEAWiKxkVMyOIf398rtzGIV2mRt9M7Q8lwPV8AFg+e0tC5HosuPQtsvo96WWVB
6WTeTjDf2jAL1x7+L1idG4GcKpziQTHG5DoicOqDWLV/mlkDzteRzQucFBzaxvaPsbhcgsxjibF0
4VCCXoUQ2XeaUWekySBHtId2gvCilh6WcKOuHIBz1jtn77bxB1yFgs6muAPTfNPRaZsOpaMivWpu
aYlDksXmr7SxQ20hA2YoxXIDnZzJK4YjiBfnlx7VyJTf/6a3+cditkG6g2HalvBWGmdKG0ryjyot
wkCGU/SZXrR4bKchf7I7tb6YetMjK8Pv31l7az9RbjLm4LXfIsobgFiTPrB2IYQXLPjHRUPZRBVX
7DV8t+L24nRmU4fQiV+/6kypKXFy9lOIiPBxdIvqofTybidu3+aPyGuTTKF6QkcIZae3d5CYjJlz
a2dXXcmDUuT5OaT/7qs10i7ALnZycW3j/eE5tBStPNKtFEaUikyxSjA0kd7rKANMkf2Qgn777MZF
Gx6XaDAerKiFd+xKujl+U2fKk8xBFTVJIoJCwbrwwR6QDQtCiOqPqRrtiaW8wupW8ZfO8jLBAgLK
xbl6J2NExEPXjLsswhngPAN/AQnDRABbpg558CcNdUH1WPdV/z4KR7MLwHnJ8pj0lfisYsH4L1bA
+fxoq0l5sXS1W2StGxOT4iR1jjYUu/SgysSFgCjUqrwI+l/KFZ8cIQPXXfygQoRYxmMe2m0GNjOV
7c423thbAI1QBHGW0hN9yrdf3aaTkUw9n0FDDeSzmZueb6AjvaPB6CwqTusXyXgVs06YDiAmVy9y
NpKKexygkec243RN0IvX/NJmPgY0TymaRwCdaG73SW1pH62qNJXAyBhf+K21UNl0YHk5al7TEAap
oxYvYTSbiHrASB/9sVc7Wrqt2SNsKN3S17E9yE9eDzgxSKNCNEE0Tu476hEgjJNdqXPQq1nyK+vM
nlHkbP/M+9n4ZJXTYPgaELnEV9s4SY+ZPrr2IeoVqz20AkrXUetrWz8MkvEuXRZn/KtsjNwM5DBF
D2VpDZ2fJ5r6va6S8J+8Cu1nzZ5wcXAAxX5OBmH8hEKPRGJXeJX3GBaIN/sVjc/wNGWz/NbMca74
BHGUFkSkpMMx7yHUPjkR3UG/HAalOXhYKX8hw1Ky04zR2GXKhPq3GxbO4Ctm0/3MazlxfsFuRmih
oIru09lItHepWY9/aQ3O6ycXArxFXjAZe+XuRneMKgaIFk9Bk/3mlp3sGCcitMAvTTsizUyv9JCa
TRREaj6+X/qEz16blkzMuuJdrnT9oWOGEjhOr+9Es9fKer3jQDstBRU4rlsAfqQbeTZM7gXREsM8
epGMq0OdtnXzPHtjzcnS4yR6zDxvSM95R3aAwr2SJQ9tOjaW33Xe4J2BaYXTyTAGNOhzB2mVDB1k
y7dozbtPjE2m/h9Va5IuQCiJtnfOdvmi9lYrcICdYyTjowZ+z6hItfxU9a6sTmWXDT9z4WAPgO65
Vr5z3dl7Z8+TbR6a2G4+pJaSfnUrDF4hY5hZzn82tvzyLp+mQGmdIfUV1AS+JeWsZqfcUTvg4lNC
YTLHZj58glTOgZkQRi+ucurL69AmPbbCBJjxILxJe68aM3Zxjsc+2wkmG4kPxcUC7eGYkxgsV8xv
Q1tZI54zj6V30VVccms9rz2/o8Y6DBp7QMna+hCT6e6surXpWBaBCrjlDJjW47mwXAC7jeJeYuQJ
/NQGvTFkeXlIqp5pVl+KwM3bMOha0lFVr4ZHVLeas9FOexDbjXyE65lyhN8C0/cGR4LGesrogx8C
teww1Nn8rOhjd2QWZT13vTqiap87J8vaawRvXKb6om2BGKS6qJCuorgDbsAzqmWzq15xCttUDdLa
M0+LVOP5fs610a7komJmSCeET33TqhgLRq0mPgAXNxu7jwjrYPubumCw/daYmQHbeTZ/TBOJ5L5T
q0wyIYT1yed+UObvho54Qo04I2wnP0pCtfhjhBm4f7KYhSFJJX3TrBmxXBkWKRFXacQxS/L5aoxD
vrPK1j5fJmfEN0giNzgv/kWeT5Ds8TZMFYZbAGc/T5nXLLdH713HPnNwZLbiZC8T1Day7oXZwKzd
Av16g6ADmT84XR0rlygU7Xg0mmgRTcw9C+wK/8oEod9V6EJbcvo5Wsn4D7Go+8S+YbhaZJOGaW9s
dN7R1kKrfiDbzPRD6FTyfxNAM4Z5Tqqc3LFhfp9Sk37a2Tqbv36pZkm3gVSv5zS0kwdNj+CnVzOR
ChwpM20rFS0gAS03nyYDGwvIn9GpKjX1cQwjvfGpi60APpj5POCVErSKVN57xqicZrdXX6KpHR7A
oihfDbMdz7FQ9jR9NtJiBPO40aidgaGuq//em53Wi4EcE0fEJZ3z+DxUZv5POo7Z5yRXtJ2XtHGU
IcgsSkx0T27bjXFWwynpWA/6lPglYJjUQSn75kPEpb/HPNhcjIa4gw82igzr9nSHeD/GdbZymcY+
PdCCwqUFneYHpNis0/2Pv5FowlUnNC4IrVspxxL9N0RieC4GyWOgzeg3l5Nl7FSlW19rwTizo3kc
vtvbG4gnJJ2KC2oEAfSkqmdxNGkRnSMSoUNc6nsYu60XyG1HFxxK2kY/FSpKgz1IeBlzuz9YZFZH
BR91HzWNP2+iEtkXETCmMRpW3KvGphmGziii5dGSqXuCmaoivexi+iVkshPfNp8KoC7tu4UndgMN
6AbGrH2mXMxKJu96xRsvdC3b77kWO/79bbG31OqDYTajxWOUcrwQZTk5qktrDS7xlyhM/ljZns46
14LNX0xLwTa83RsOGMABmm94SbHkif1+MpoAs5fhYXQIIvcfa+OGoC2CEsJSUDM/WyLhb5mQ0nR6
CqYEvnnWR8fWnNPnOJfpwbHm73Uf/2O22rBzMW+8yd+XdFc5wFDMVjZas3fR7AR6GO5240uJdqok
OW33IARbz0e7AMzKK9p5nXLVC8RGxe/jUrl28azgUPOY1a35WNgt6rNDNHAJzs5OX23rCRd7jKXr
Ql9tDWjlH85d24cuHqtqdrXjnt5rOeunyBrKnW25EUfwwlyEtRhuoXO72pYT/q1a25FSllLpDjOy
jIfB6DDOM5MkoFS3j/f3y9Z6iyjrgmHDOGA9A4YdHPayQN0h62V6Srph/ntorW9m1+nXxJbeTj2+
8Sapzuj0MAYlXV3zzRMtKRTRLFiTOEaT2MK1Isd454y05J7fyOZSfKvX+/OWRzuWCbxF2AZXgu/w
ZBTW9EzXx/7Qu3CN7r/EDYCXhQ4agl0ocTBSX88DLFvgemaHi/qop53GKVeCaizMwwgu46xozkQh
MkOshaD23BhV91c+ZEWga5XyGEV0vO//nK0nZ+xrg1tgL91Mooya9UtPh1yF6ulxggD3QE6nHCM6
tTuolI3jiP4MO2e59rj+9LfhRjYyHBwJtw8vtOmpasvoQUsU9dTMkTg2rfVhVMp0B3yyHIFVgQ0q
gHuIcT3909eWz28hTm1zgbD9pFzStoiO3lRkH5lFNDt6xZsv8bdVVk9WqXlp4/+gXKSdJtTj2Fr6
qVcnPrrQgJfuf7GtShJ8PtxXvtbi5r26IvpQzGaH/dsFmofzA1N06zIgRXGQIQwBUlHP+FDj2PbY
haP3l1ZnphMkswGUrA7/mOVOdQHhYplWUGbc1NJGQ/GeGqRm1aSKa2c74upF3p6pxObrReJuka+B
ur+uWBU1daI0r6Jra1jj1RWAaFwr7p49L/8PwzreKZQA0qSFL716twOIwrSuAdG6YwwEU/eKByHz
l/tfcPMgLKpvtB9ozK+vCIQIvMYNgUaHuHD4kzPhBmJnOA2myOBKkbRBn8U7Vlxb7/A1cAPf4Xpa
64QATtJGB4HcqzlFLb1BvcQclreZhZCG7z/e5lKLqATxjb+ti5GS8CnQL0M/GgZeME0ZZhutml9C
5Nt28vXlc6yPN6AORLohkNwCu5mgNaVaU6sh0CrOfe+qSK702QkR1fSQ90P6jQLM+tJF439oSQNO
tEk+QbIsbI63wWwYEdBBLJooHlfeuURy6+Ak/bQzgNgKXxRYtEtIp5fZ2dtVUOjXBsvlqAM8Rguk
UdRLpuvZzh2gbW1ICsdFiQC3LVh/b5dxeo1xq4dkmdJYc+QjUVWDou3kpPk2FlXNQ+jMxj8MyBik
NrM2VoemnWRzzsVsLX2rUVY+k4DOOzieA5x22RuxX4o5/1st5qY90t7U90ZBW9tsEVGmrqGTQgr7
9kfr+hyPGLIpl0Kq03V2G/HLK3TjaDuj9h8OrAN0nykeooQ3aEJ0sppBrQQNjTJ3DwuMyk9stT9X
XSFPWTYVfl6W6Q7XbOujvDr7od1Gl95d7TCQjV7cqMDNlHCQaD9qWGBiBHHMLOWj7U7QFaBk/Yej
u5DhbcpTmnTrzpSnw6PR8Sy/OlpkvmRlkwQocTe/Jmf+dj9IbJxc77XpzSpUpeudnaezVrUpMDel
QCmJcYLZPBpJpD3jfedhL2lF+YvdmdV8Blq6V/hsHCtqUwI8nUg6PesI5aT4W+EAG12tEfCtrzUq
mE0UcNWd17m5Dj0wOmELzmTduTDL0I7r1oIl32TV4EtrcE4Dtu0///xdLg6QYPdU8qv1u4xzlCRm
U9LERCnpyrAZUasJMCjz3vCK7HwXeBE0QSw/9sr9rQektUg+64Fzu2nN6Ay77Dakzdr0ufzEQKuG
btLsXcpbGQ/1MPrlCNA4nMFVGAzxRXGmGspqHC+SrHNSt+4BssKisVtNM23MoaicY556eehDTRlG
urfxwLBkNnonMJrCqHaS2a0nX4i0YBhAa940s0t3jKy0hH2fm+r03NJ9gBEw7mXnm09OgUexsIBB
ef63Qc4SCCRWkFUusCO0h5HO9BVbtPIQ2VA8DKHo4EHz6Bn0zeh7cS8vaufVh35w651uy+YvWWbv
2CYAMbyh2Q1Wr0gOrXsRCkomhzwGwgAv3ErqQ2FPjv2ABFGPiKNa4zitU6gcK0RampMB1MD1M8Ue
0p2ftHEBeKDpga4steiNIokFtLKZrCy8ZFMiTg0onScjHbXTAh78D18bTNqidgGA/0YXOJ/LEHGx
hH3uqPHR6ur0qIz1HgFpo75GOhE9ZdIJhA3XN9o4FaHR1vhS2BkIqriuogepahkQoCY8VHP6637Y
2Hp/IN94dTrd+huGnkcxXYpycea1ofirDdIQVSFxkJGZ+PO7bLFqXGBGC7l43TmgP1GjTRUpiJgl
4bk12lTxTbupnmQ7WwaZaKwZfmbF81/3H3HjDiXNJiqSmqC0tMZZloipdxjkUirhw3BueqW5us4U
PYapi/UFEgTXsTX2EhNjA0fgQSghMBDyKbdWN3dcQW/HSJT8vlIK85hUiC8FSYwWC/OPgnIMImd/
7fH0NvzUiJtffeNi1eXUgOSgYoZc9GpmKgdIKM700EHVyPweFnQZ1E0z9Uc3FsPHafYUsCdNBlJU
S/ox9bHiSH/QXhyZrOdznpw65I++4r6ZRQF83+ab2sE8+dB6UuIyBwjqIa0a1wkkISzaSSm3rndC
FrqziFmCQFrFLUeJq6SuKlrOSlwiKj862VM9Vd6pdlI6z3nclpfYyzzmP1Vyvv/Rt0IzEHoXfj7h
+UZhVViQyAutRsRb15NjXxvdOU/CPRTB1mH1DHohYKuWpZat91tnocyZr6sDV59Sp+LBUhsVnCqm
z2FlYXFSGtlOX/EVXb2qdbhk/3/B1a5qKlwTIR6geuqUNv31Ng8Wge730QhAkD95vjlhjCQAvPl6
iM6XkzApuf9qNx+aFiBRin4jxevbh8ZZHB0VeGmEjKp+Pypec0rmSA+U2rD8yCv3JqW3IQr+DsME
8lEXycDXSeNvL1mp21TGaMbgXyIxkJYmyj+wEo52KPaKoNtQ8WYpffVoZQrAyEsX2WbXKX7O+TwE
HmpKAbM747llTs07zvekgpYO+9tvykMt0s2M7BYLi9U3rcmwmW7yTcdU532GHnhIQChHNwmF9IXd
lh+ziO6fp7QYUAn7j32PF8YwiFKNIwp5fF34Za3lzqPex1fDyOP38TgXT25fV/MlBdwa7uzgrY/J
OUH+AH3ZWymsVraDruBkf82iSDwbYdvhphKOH0TZpTv39dZSVIUo9r6SL9atxtGMJjNtBOBW26sO
XepiMoRUwbHNUL++fyS2lqL/hVWZC+Psht6mNkWlRh3M2GRKlMdJU8TfrSG7gzMZ4+f7S92ePnpg
9BpIwRbhu3XfSPS5MnHtALGm9lRabgvLGKJTFg7ZgSbJfLy/3EbKx3qL/dpigkbut/ye305f06ZT
Eg1o5iKV6H6WTRH64xyCRlZy7Sj7fgKBZhsnHBmmA0ZX2VOFjVUwZpqx0wa5vU1otcA8oBMCwBx3
lLc/xBZDLCvJDwmHLv3glZYXGDa1KbIFTmCOk+UntQL2u5DWjqHHRrf+7dLLZfPbO0DkSFiyn7Jr
PatqC1KnrTrrqFpZ9m520ejzq2ZOpE/rGQJxrjXGtcdUoLr2IlRPLRdzx9urjb3AsXEbYEWD5gXi
hxzhG0mDsWeIJanPr3qBbURRtPa5U+bklMqRci8X1aMh2/TQSeny0Zr4nJaD+h+2/qK+iEMeNe5N
Dd+aGnYV7JFr1llOEBaN+k3r+y6wcTfb+Q5bW59ez+KOTVv2BlIi1aimhQSRKqvm/yGlUKiBixrN
QWkr56Wgk7ATQDbfLwkMySqy03i8rq4DIzbRqrCU+BqmvTjpsUaHK5lyw++10D6URmgerYa4Vepa
/N6q6dliQdTs9A+2nppMZsH0kr9SY7/dfOjUu0UbwZbT6tT9rjad/V5OWXFCVqN9NMng9gTGNhfk
/WLQCT7ohsrhaGkaCo+4qblsLStXxadJSfNHZ1DijwJt6J1UbevSpdBBbgGFByLoKsKUcZ8ZFUa3
17xHqcIZBlwGixGjuqJPJ0pbGR6a1DQ+3Q9sm08JumPBf762+d++1jgi808lmkONJ8dvYxV3fqHE
6fNghQxro2SvS711yzOqeeXGQG1a37J63eRqV7jx1alt3PcGpGK0XH6b7NBCkz+fMQ6Ms2CiWvYL
Mf19/2G3djIqTkjKwywhnq97epYsadN72FiGzKlwF4w0RC41DbWhs9LZ8ynHNuuqN7pzwihgeEe7
zPhUyDl2dsr1JVKuch2NfizsOkTBEH9efWu7tsZYjH10FcyzfYHAwks1KOpOkrG5ClUmMG6DQ7NG
b7m8YVe4zIqmpDb+pjP3pUaS8H8773TjQqJOxzmLMT99xPW+Neh71P1ikaMWymz5tIloIyZz0r3r
1Qof54kOwVV1Y+crJ1dkYF8RTfULCbrUFz2YX1+Jw7nxJ4/N6GMb2kfBbOM5jhtEbXWHvpCLt2SZ
Zcrepb7clevPsLTqCKJbxl+CPNtLco1S3DZrL1CGeH5Kx7h1z0mfmOpDSo5Tknrq3dcoV6V1cNxR
fdTCrPoRdX34ZJfCzQ/kAuUf2w8s9udkUQi+Ayy7aWMO8DBEYSmAypRoOI11Z5xisPR/66JUP47F
vCeEt7VVyFxoKKKTsPC634YBtoqjSESerzq89Kulh4gP9XBoP9zfLBv8OLT5SaBAKVEt3szD0PtR
Yrpg0TUXqXB9SHLxjzi0zS/trNfshDxEzRBqUvRD7x1tfKdMRv6AZlEjgxn2a/tsTGXmHPV8qUmg
d47fYscGIVC5uuI+OJZwG0SF5PQVlL/zs5Fpp561kRN/sN20RvhgzvOX0g0xFPWZ6bjdw4CimHcs
+xK/NwsaquvPmE8Mp2FEouFh6txp9iezLB9B93mRP0gteymmSrffqXHaV7Rh+6g562Alvjv8T7J/
uxh+OtDaJnKObUWKdIQvU0cvO29yY+uS/+p4MQKbu4lkjj5n5Tx1MHTVybiC3rafh7YtHu6vsnEn
MTckYBKtaI6t45T0khIBAOYuVVqqj0011I92kbRXMWf5M+zDL14Zal/vr7lRRFAWEUrAhTBOXE+4
O1m1el6y9dFZqIIxN/NLzQz4AIMk2QkAG5cf0AFIx8zSkQxehy4u/VTUM6ChqS5/VZ4r+abZ9ILZ
h/c+jLyi30kSN9aDt0PPYLkAGXovofS3BHoK3QhQSQ5EIDQmCJQLZOBUC4WGVaQYzRhAt1TTL/ff
59aiDCWWlImC82Y2iEuvqKdehpcuUbTjPOg/nXhufXuqkGas5j1LiI3PB3+DdwlzlMC67tLXTtJC
UGI+0TflQL4dLdGb/9oygzIx0p0vuBG3AHPSueWefM0N377RyDSqSK0X/EdZoxChYooHZtDYuUg3
XiGSneBgURdZwNzrBNiEhF3ZjFcblSHKqdbpTrzYgxcDgfaauTxWTRnZh/vfbeNFviKEqDVp14KN
ePtoGMZaLWqC/8fZeSzJiWxh+ImIwJstULatpJbdEKPRDCbxHp7+fuhu1AXRRM/MUgplAZknj/mN
dKkGvULzcJaOokwYD1Ls7rzFjaWYqwCFWLgQDFhuni9tpiRCtAzAStUXR4vy9aEvtSjzqnQ3cKkb
n2xJcyleFnGxVf8bCqgpqbOWXi10l/NDHyjQMc1ZNnrXMPradGPKyL/rzop/xFnWZa6u9KOAppXq
/wiRVA9E3HL2tRrm8qEUKhrPYxjZR32ylS9weWzTi5xSdSBedXCEpKFtfiq9Kv/S7NDEMKVIhk82
blp77uRbz0WSpdLZp6WzarXqY0eHYJTEtYydGrH7qfQDrER2IvLWKr97K3Q9sF69PV46N5ExhtTg
hj6n53JA4sbRpr1e2NYqoBphhZGgkn4s98KfgSpUwtjW+vQKErC9j+FleU3R7pkr7q1yEw67imUG
tUmvsQGUQBvN6KialfwfNvcSjhbeASnO7X0CPB8mO+SSa5nJkjdo9IuYvxVHHXDqTpxYfvDrfBKs
AEECMdz/i1u9fm2gRsammRNxVYIwrj2qifoQmJn9sVfMLPS1wbCOKP+eNUtEO0X6+giT5dM2/d25
xG7l5gg75IWmPOriOud6jrFTLLua3k/XSOqmneJl6ylBLTLAshag7S0uLEJ8LqfqTq9aBMntFDVJ
0x1ra7RDL80h0P+tWj16BXqmBdd2nCDgvh0YN9dnzgzpmUwS8trrtxzXYmASzVtuSyO/0+chfKR/
Krt2Y0TnLBqTR2hs8hFGWbOz8uZLRtQKTD9Fw4rX3apWG4MTZ+VZVmYPj3j7pwHjM3Rttdzbt+vT
gSoQxw+DGZZc5UH5UKZdg5L/NYaMjcf8FN3DzOtOb7/MdYYHYwAIEnELfv/KOyTR8oE5bw5hGkm9
HPW+0ch8dAiawu2DithaRW3wYNJ42RsabbRUF7ICeiCo15Fc3u6jWg7zrtFEdi2QoPgcFPX4kKaJ
KR8y1ML+jlqj/9A2ueWjsN/dCU0KhSfytEhd08ZV7D98Wtp2sKrB0KzJ9CGI6gRNjZTeZvlSRZl1
iYxI9WEdRy/vf+OAJRaU6JIH3so+gTJW286MsivI9BRtYUf+MEFZd520bF5qp8uPFijInaHzRucD
gR2Un5ZBADKCt/Gh6St6t1mYXfO+KI+TGaIxoRjj80Cn2e8s9ddUdc5J1C2ijGmTH+h57M2CtzY0
X5qdRt9kqVtuzq00BOgVWOJa0yA/dZWteQm43p1wv/mkoBKAkoJEWU+cJd0OFTkwxHV06vQDRqe9
48rq6CRuqpTRgjIfpvuiDaODbcZZ4ealOXyecTDcAyevs8YF0LrY2AO4tlfRIlAH6OrY3F3xVBGz
W2rW8LMU0D6RzhzDQ66I/3KYmZ4RlBWg0CsaUN2hJdyRFywUYtxzbC7Xu6Fh6O+JITArtxNxL7xa
7Wtj5/hsfds/V17+/I+EgfY3vkZNkl7tQpof9aEyr5gX1zud781VqHZpUTCnA/38epWRBmmYVQGf
tnGM/AoJMEDnNA47x3/7jG5+OkAniDwB/luJ+kbyQLXhcMUFulodDe0XSlQ/MfpSvdxBuvntxTZC
MNGAOEgPdikN1ddP1bXyGFpCS65iUNXkhTmJ+KrimKE+CdMKThghFBdZ7sbz28tuPCPUPkZaxAV4
wbctn1afdKbUBprvTQcCup+pDrwgoQUWq6K5U/Ou3+n+rHu/iJciDImCLdqBK8F3YJ19Gdf0ms18
oLvuDtWgVve21EqgYu2i/zjLaq8dqzxOo38bFKnaYzaErf7y/gcHLLsIF9LeX31cFJVUwdLx1QYQ
/QCltfBLte6ByRXhfWR1e6JQG3MznhsgPXrU8N1XXKGegMhoBOUZW+swyYqC0u/jSb+v7bk91ZaJ
dUgkkFya1MbDK6f2sMK9E1KofCet63c++9ZuW+5d0FULeOv21kWkvdN1GjvXIhJ0NNNOl7Kj0TjT
l6q2Y7/v9ObilEr4fulB8M7wpcAvLECr295HiIpbIDKmVmEYZL4+56lf20clA+4f9/d96zxriZXv
XHsbAYMkFUOapTewHkgDFALB0DuMyuQA+ZaytR6dudjjgm2khayCCuAiobCo5r0+wJGjZg6FEoKn
hhR7kDPq46xMgT9leNa+vXe3loKot+yiBZt829LPAbQU1oyIkzMP8J+qtsb1SbROgJpzj4Pk26tt
hQgoShBsaPAviPbXD1ZJsIybSEqumTzi1BaDbmkBEJydOf45g6t6f9SlPqM9BhiJ7sBtjhImc6HH
tZpc1SarLoy5bT8ftOZCiSgOSWA0O7nv1sukCbe0o6nYV4i4HBGRTpVYrx+a6BoNwXxoUdXxC+SF
Dm+/yc2lFmQmE/sNykmqjJMUI5N+lTKSknLO1YMYG+Vriw/Tzltc73kIZerSW0flkyh3sxubJnSc
pBzFFVV68ksqz4PaQod8+4E20iyW0bGX4QbZ6BkBwTfZ+CrLIDDsYTMrTks5cyid0IbWr9nPyIdV
JwtJU1dSRt039breuTnXF8ryGywcv6jsUd27ySjHpEVKaCKjNIyODUMUP4+9NN0nfG9vKJ3RcInn
hYvrF9o6U7LHhV7+/df1PuujNYg6LTt21R6X29BEYdAmH1GbOnFNs74TdlMfQuZ7Xgfyx+3LefrQ
WiLeOZmbH5mDSQsN73b24+uT2SpNh8x6xtvPovYwI5t+anJde/eu/d0YZ1q6AE1ge7xeBThpHlcC
IasxkgKv4G95Q61YftjU0k5g23qVChKXzEPJXFfg7oVHLzltyVJBW5wHy2qPrTGWriXPDrypUT6C
ohyORtsYexytDYEUHpM6W6Uqg/FzW5E1ld4qEm2Ma9Xn1oex0JO/s94A/btMIvoTrUnMOdJIih+Y
vJXV2Wmt+MBF0Pnm2MQvzRyBNUHc8d0tHX4WYxcAR6TWK5xHqPV9LmkGeWFoVhPIrST4OCML2fhS
XQMafvtAb+0oWAXAx9FhgGB4s6PGsEwt7KKTa4B4tuaij2W/VHbbvF8CkKfisAKIXUhWt3sqthi8
z3GRUPV3dX9MkHT8bCMO3KPXYY93RZtR20NOTkMUCbVgp4JQlY0ji/IQerNANtdS+pbep2XrZMl1
nudKfFSzdkSzTAvn0FcW5cGv2Vj2SDnlSoy22JAM6uRrINk0V1UQf3NjWy8jfBGSvHClGGSgPxqN
3ZzTeW6+taNaQsnoyh49xykwj2U2jfFZlnstcOdJj7SdALi+VlBmWzgXlEPs3dvepoHqbVbkIrnW
sppdMzGOfmsb6bmdtb39sRnwwY5zTFDSoQV2E2zVwFGqpu+TawSY6qnodQ2lMlSqDhP6bIe4iscH
2xiQc4Lg9o/dRiDyFGyT3r9L0TBCkg6OHnOmm4iUtHEXGgYCsuAM28dx7iXPyjJrJ+5tnQVyVLzo
mMKTN940U5EkjvLWBraQiaq/GFYtndEMs/caBFtfjzUQwuTjocdx80bn3u4L5OaYrtaK6UdybHpN
C2PTSUNrh5W9zuRoQICMQ+cLGPpKcYugPUBMGchy5rJ9UBCIx7KdluXYK70/a/bkv/2dNncLWEmm
ZvS56OLcvMJOjGgvLk5M6azJP1EDmvpDa+W9fpcqVq74Nc3wyk1RF0xdJxeF9Rx3uf0kixYK09u/
Zes1o8m7tDlJiFaVBz3bULInJN0jSEK+rdfBNUoc65jgULfz2JtLUcMz4+WcrFQTdVAkkEGB9RZg
BXtfSeVGeRjQ+fIwb2Hu+/aDbX1U6kpap3zQNUgkwhpFtiRBSdUauTcCaboLE7AHThzofwPC3IP3
bn5U8CEwjah3kKS+uSPUEkV1Wm443wSDmrpoHKZ3Wqvr5Rmd41l4Q0H3AHWq8GXKo6Q6lEEdnsVY
anv9mY33jLjy0vxHz0wn/3qdmDS8lUFDr4uWyTx6mTLjKAPcKjn3+VDtXBmbaxFcqQ8YxcJweL2W
mnZ8arxorsCb1bPpJPXBseDTCQUSytsfdCPuMOql38QqjNBv32841HoEjZjtg1bgKcua8hjIwR4f
ZesOJNfBWJRuDFfh78/8R7NOm0ZouxAoriZqrbqLIOX4N75Syg+ATfajpuQFVh1DoOZ3XdGXXIZ4
D45/obWeOAfU2svPrTPJ3UFHvv9c1G0o+0OZDEJxNWXCFlXRUa32Eirv2sXcRCwAHts66FOZOu8/
2kBgKIapvdFFuc3c8Bxnwox68VUyNSx5K1tx0ywUZ2Gmxs7R3jhsLEXo5NoBg3pba2R9rPXqEKfX
An3xB0XqWturoSN9jztpPGp6MCk7x3tr40FxgTRESgzme9ktf3ymqJ1R68jIvnGpmB66RrdPlRS2
iCZ2zk45sZF94+IB6JT8F0zm7cOVUzH30PqYAtlh/CzlTnKZa2EWJ16+/gBlzroy16ywo4RnuPMN
tzY9RQx5DCgjcv/lxf/xmGhJAd3IWDtGx+MwAcY8tEbc7jzh1stclLG40gmX3LevVym0XgnaZZrm
VFllusCaDDTapeRfc9aTnb7C1lYBRwq2nZppTbpCUzNB5r5N8Wkzk0OsRuXdKIUfS7Uv/Nyyhx1t
oK3lgFEsqTukAHbM60cbEB8qB+B017zIdL/htvkSdtCbJb0Xp0wz9gZYW6+SljE5GJpRDNZv0hYj
Flat61l6ndGl94U6BD5bMvdzTXr/yAifANpBtA7h+K8wMNQraKmA0rrKQR/cKWVfHZIw2xsobz4Q
Yg8MTQBJrVQOgVd3nW7T5mqn0PJGerOPReno7ow+7+e3I/y6+8oDQcWBwE3PfdUqFH0BOqpMxdWu
2/koEReZgUX2E9DZ7NQ0jbikVSC/uwvKoshZkC8TJ1cI3RwEX1WFgkBSkSobodJzl5W/3n6yrV0I
KYW+JJkWY6/lyf88xhmW6SqU2asGihcKeu0WTjUdw6mvfEnJd97j3mo3e1Cv8oZrARXsvoiN+zLN
/koqIZ5bjp5XNpM4vP1wWzsEMBu5Om0etNZvlnPUCV5FHorr1MMz6IAceFIE+zQsOAFvL7X5ZICS
geqhELtKIfHhnRE0ZjPqkuQcY01Nz2oTtl6cxPKhjsb++PZ6W+GXfQ+bHZTxmnanqbNj5TaNF0co
6ZFUvrwGi6ry26tsvUByJ8QtuKbXM65Sx8rX6QpE4OzeORjQcA8Tncpz2Kn1f/hWTBioUBm3kCTe
fCublnE6mITDMFHjYxHEkeZL4zweEH/us53Ftr6WhaQugx26ZKtmaxHOVh1qxEIpkiEpKtHgxRZC
zvLMvM4qmj0Eylb8AHUDMhXSIAC65ff8ccpAncA8ybnGJifLP9dZ27gI6MbHuGzkz+jLzAc1lvZg
qxuLkiRyw1AJ8/Vusyz2YVaLpU/OC2iuRYpqspu2ZutNZht6ppRhZtzVzbe3t8zmqsTIRRmKi/tW
pUmyVDim1pxcmxyrw5gK+pQyIjqmdWTdIdOTH+e5UN6/TxfBTmaThrL06m8qnLJ35r5MahadGvHY
5XP0MVFi4WfqqO+AxTaOBHU/zTD4RdQWt59StSLd6QN8CUcrUuxjYKbVUyhATl4Kk9Jmp7TY2KjE
kwX7AStyUdF4vXFG3DxSLQqox0Vq/aiiKjj1XdWcjHiQGpdZ67Bz6Wx9PoYQlGiLvPYKdsxLnPO+
x+IRWpzkxTFeIqoehWctUvtjDjze02WssN/eM8vZvmnIL+XAMtb9nRDdfD61srvexKb9WuVK+Wwp
4yNlrHmMLXw5raiKT1OYj6cRs66Xtxfe+pisSXmA9N26L6XkdScAntCIQ9gr8fDrQfo3G2Ax9aYZ
/IdvuYDWafsTt1ftqUklZUAdPr5qZhG1Hhr5ZeOVWhnRDCugVD3bORf9zr20cU9wAXKvo9gOWuE2
68NzNlsyXuhwy6zFdPL0wcaDa+cDbq2CjhgFFhkfMfzmAyZmBS2qpeddZUbpi2lpN5Z9vhO1N6Bn
nDdGfhbEHwqr24dJwnQokc4GyKeQRHg9dd83pyql55pjmHgC1YrcbfIqL10FJpAfhroR+XMM0ES2
tPa9HQYgcGDYl7CDDPqKv/obJWS33FhGZsgPmTJlpRs4Vqu7WVOrP9/eqasjsizGqwX8gCwEl9br
QGDWGB3IGYvxY4qQDu5QnrjbgtkN6kg/Efaix7GSUeS3qmanol0FIUI5GgaYs3CfMFRamvN/3F5R
mYb0HSj1TKHoHzEf+CXG1PkXtGHUwQXr97zlVrvpZr2b3YQ9p9ojXIAaY6rgq5Gr7fTTmdU9Q+jN
ZRhAwnZgSrYygwPzkOFTjcqFXBTSg1QJkB6O/v3t77Zuvi0PQzt1adpgIHubg/I15cjQQWr2RND+
TCw1Qh9GqumbcWoqvmSaWLQYeWeqblS3NcJh4L1SPwNSudeGX4W737/FAb0I7gGq680mki1RT0PX
wQQvsh+aISBK2Z3pqUCV3ntLListU14g1QAfbpsgcqDXWtJSS3ddVnxpC7t1Gb04hptO5vwf1loY
VaCHcfZeAVL7jNDXpRjh2aU5fyotYTxFSRn41thbO3nGOgLxXCRwC/IVhc0VpxqkQy6ZKLJeDWxw
cDabVJxtRFn8rOWqvB8TJTgqaVOdxhCY6IG0rEdfPu8UF7jungb71tckC6GwgVKwyJe9PpZTU5e2
pICYhFQefu3qSfEQaK6vaRpOO5H37aVAy79eqoDJ1ePoKnDGC7CU67rK517OHiUN0a63D8wqAVne
MG0DZzGtQjDsZo+iZRRLjeGwlFAKz7Qi7TxGSXxxxlacKoY/5ykKd0a260gACp9bkv2K3uxKnXVU
46pN8jq7RmMAyDQIjZcUwvNe23MdRxewP1zbZaZDNF9+xh9xVItCZMmdJLv2vT0d4jDWHppByv1A
ys37uGn2Zn9b6yEKBWSM0LPmB6miKrRZmbNrHJWK25RK8KAOkXjEOst0RxVs0Nufbus1grKnS0L6
CF7sZpfk5ui0TdVnV7zirE+dhJtxKyvVzirrvQgOjtk6M3bscFdhO9Yzk0ECoWUo5waTxSo4Crww
HzRZ7OTC6zuXlTATpsJWMNq81T4UelM6U1RmV0rk8u/ZARjmWa1snOxgpOFEa+ZiGNP4JbbBxO8c
g613yZqkioylltH7673STPGkYYAGyh7k2KUZR+U+Hkt7511u7ZA/VrlVDNKDKMomNWdHGq38HKqT
OJbRNB1NpfsuzbuSH1vLASFf5rP0tECxvn6opGswQzUdurlT2Xo5VteJy4w+vIvNrjkBDt7T3Nj6
gos6JuQARDBWuDuz0RQEuyGt1Uo1umZkad/sWXKoZsbgkxQyMCmaPvkOd9XZi2Nr4z1mT/R2l/3D
dl0N3kdAw90oiuyKAVhbe6VFBuW2EB4Vrx+j/KWshEIUlZ2zpAXdVYyddF/NM1g98O5fyefMv+gi
CYjRY5agEqkE/c7+XiNcl58IcAajBvoDFJmvv4etCgPssg7HKjeMj6EokB1G4vxlNrP+HlrcfMZg
DZ5eCmqiymzZpS2teWHf2A+o7u3VumvTHX4O/dWF1U8tRjHx+ucYchL2cdvnV6xmS4jsZhbUXiI0
/YoBOwzxLjLw0wXfnU1HaSjKwrfR78rcWNFS2ytEqmObGtSmjf9qCLkuVNoofk6SurG8FuXH3rWy
OS/9OLKl0BvbWt2Tk1lO5atCdpk30imGrcgMYSUGElV2VMSOmV0dNTAPOjorx26YIs/q7PpBDdLy
5OBW4U7lkNNmqvfadRvn67deHfks8IRVRQLPyIESquZXu6+lp0Hu26NipMapxsvOozLdq2g3klsO
MwISIDEJx2gevP5iHC4pD0MwLFXiyNCxa9urDO2rDnW/8oxpnkGClZhPe1pZ9I9VZWRfMHTaU11Y
vXW88DhlaKwBrl3fq0VuQoUFt3OBLPOtqvXsWSDq6uaxYZzrss6etLmev9kypOkwRWr+7VtvlbAY
3OkLoY5rlvL0tijlwUzQEKN5caQiOhRNaD+12OA8AF8dj5kKi6Ocw2DnevgN23m105gJLHhsLijL
BoVyU5Oh3T3biZw4F0fHzuIeWn5Tec0gdHGnG4jm01G3r0g2dLFr1nb13HelbLoQc5PIF50ePtGP
kaVzgP534aKIFX7K2byPsknrZ9ab+Y7sQd2rP1b7kx/NnIF+MnIuoAZv4n8YcY+lBcT9voq+JmBo
T7oVimNDDx/XOL3ayVo3liMvXpReAdCgurv8+R/5FrjnJlg4IRdzzsePgdU0XlZpUBynUPppV/XL
ezcCKlKLHx8zKXoTtxvBxh2u16G4XJCP11pXiKC7Z/j8TUoD/TkTyFIoBf4Yby+6yoYAHUCtgday
aASAan39jGNWVj21kXOhOTJdbL2yPX0S02EY7D1n51VKwlJM8+ivIjUCaP7mdfZdMYZBM7LlzKJt
fBu8VXjWJzn49fYjrT8bPBMoPLTlKRyVW6hhb3CaAnW2YNCnNraWcOmtLsQPdo4RBC2rPb+idfj4
baOoAksjfFBQvX6FrYrUcKY29sVAEuSDI4r2XBlyfg7xR72iQtK7klUUj8gl0zrX8Dp5+3HX8YOG
IMUO7F9cz9k/r5ev9NSB0qxYl0yTg6c6qNPvQGg6VjVy40cRRlzKjlXtIcHXG4dlmVOBVyFBWiXr
HbbSoYBpcoksaT4BmOu8XkmcI+OSZCdYbXxQBZMf6h7gEAsD+fUThlmIFYXW4y1SyZ8Do1MvQyxb
RxiHud+XY/rl7Re6sdyCb2AYAJaLk3+TRhQQx7G1UzkSZj1krjz2zffBFvHjWGTMGodpr2e+uaBG
cwwtLuhCt2nthNPqQCcAM8Qhtz9JFepJiSiUb5bSIYug1P++/XwbG4a5CpN8Ns0Gy60D0kytqjiX
YKnoBvTuHyfRKU+aZOHe7CjdZZaRu3h70VUmjZsgmTu9R0IqSe3NS+0o1C17rp1Li3VxeAoBc5au
k0UWwFkltsQFIR7ph5Hmyl9FVrd7ZKx17GH5Rexi0f8iDN0sT9+8G0ykOy41D32cbE2cAx5yp5O0
tQr/OqLJ3OMcxuVD/3Fh2ImmdTjOOpeqrvSvlW0B6YrDd/cdUcmhjasg3rbgZ27bqVnY4Hct9Wip
xRj6NFKjHrpS7GXTG+f71So3b8wG6xEOJhpA4J+bQ+WUhl8EGp4YzKbdt/fGxmuDKrtI7qH9A6R5
+fM/XltYsO31UMJyoZ0rX+km9aJ1duD/h1X4NAxQQE6tLGdGTEoGiYz+atXZfFFGMaCXML8bms3H
gbSPViEFyEKiev0sSqgoWVW3DGmS/MvcBukpq5XYqyxz2In7VKD8W69zOPJ0zMFgVf5fk+H1Wtj2
DuoYwwprBtt6sooq/NZrkvmkzGhUuZ0mIhwy8lgf3aFAeAvLSFtNv6AQ2j2LoO/MazFF0UXv9SE+
iyllqKzTlHyKpDT5V6ihXboc6TH3anvMxUNsquhpIX4l/y1j3N25jRKpH60Wt0Mvp60HeD7p9YfI
ztLJRb4pMV1BSgtPTQLCYLXRHHtOG/fqMVXaSn0hKc9kF+f4uceH3bFINNNMTvyiAgiNx3Oc5RgD
FeazOYscPblSstKDNOjcbE6n2L90W8iln0JYSFxRj/qzjRFT4zbh7MxuhF319EiSa9wZDRqHlMy2
/FcBHfzfKNKsD2okwsAHCOZErgm44x+9TvOPaepU8ykn+j8BFw4KfzCtoXTlThKa1wNs+ZpIefGj
6bvM8QZjkS9J+zIYAPlb0Yuwg3n2W90oD1pgD9056Ebzoeqlsb0WXVynSHUG2rekteOGVr1mPKd5
hLrd0Glj6JrJLCH1o8TVfTZC5PYGIYkfcYDG3jlH6XV0rUapnSPUP4x8bUdCbDWFVmG4uT7Wstep
RvUEhFOp/GBs1dLT06zSL3MTZr9mWC5fC0ZfFSDzKKQZEM9d5RpNa5uuKaJewknFtjovKfgPJTWj
fILVJQm/Ckqn903SNpmPZEp0IFou4MepBiDKrGjS7nBKHusHSc2m5kMTavI/eTErmicqRTHdvqrm
6lkNhDglZgGAIKRnJbnyXNUob6Vh7w2zCBKvavKJ7WePxYfZGgfLNTAPq8+Sqlb/zsgZRpeaJfkU
amYI14jtxHk2k1KVn/repDVDYdLcE2tbDNWGrBzd0Uqtv8B/RMJ1kj5LPgZhFBc7orzrwEW8WiiS
NN/hpd8SJQPbxjJIzPJlMUj63odB+4VbpX9v4Fr8Nciz6IsiV7bSziyjWUJMBkAo4CfxmKST/cOK
jT0BhdWzLKsQu8jkACGjwvY6mGS9kAJLMsW1J/QeYr3urkD00vP7gzCtBZviDTYQbM/Xq5hxpciT
asXXqQ2HO0VrAojAeb1TUm/dXQB2KTVABDDsvSlqJu6tEehKdI27IfaVIZ0PmsA4t8ZGaCev2VqK
TjytmmV8vSJzgNuO4TWhbCjNEhAxarXD2MbiRN3Y7JA5NpYiKQVBSG9rY7Ihq00xGAneGEHSoqGB
pOqxrMzwXmt7592+muT08MQX4RAwaSsYR2uYQGWrMGTsr3cHc5LFwSiM9C8pC9P7Aaj3u+HAZEt0
q/lWrMhM6uaTpTk5VdHnASaMzehnDOH9isC017Fc7fJlmWUqBDsFT6lblFgb1VYKI4YMjdzTTxE/
8Zwagqo91PR3B1X/Gy0ycTaROfYzMyzu+mr6yeFM/XA28/NQqp3X1u9n55MxMLEC8QQemnrq5vAx
UwKlM4f2pTFLFAlCJ/qeqkhitZZd/NAn0ziRwRbv37osushIgl+h1LnJ8AJC+JzmiX3p6DL7+PhW
x34OgQV0krUTKJff/zpToYm9DEJIYpiw3k6u8CeqcYso1YuC7j3eEOEYxF9qudTOQx418V/FEJTv
Pi1sJ6byzAoYt9Lbex1pwlzHeL3plUs8DrZf1zGaXGpjHJK82gvQsIlun49FKKb4f3nIFX6l7PCE
sCtmSone29UBUpx5VOUwML02mqLUncbS+lfk8E2PIoVK78p6ZtlHrQjKxDOZdn1WGeeFPs2/OPDH
Icw65I7skXu2sApXaGpT+VEHUxOyTaE+xXGijFDHCjI8NR10cZSawXh2ajhVpzSf2h9pZTb/KInI
vhjOFKon7K8K5yLjtyLuNUKW7uHoo3OhOqP6y2xroznaTTp8swo46+fSyBrrENAJ/J6Db4pPmp02
87HV0hSNg6FnGlgXhnWhqkrLo+Ikk+2bvanJd1LXkKqEFpwW39DT2PFkaUAQvUOqKzhghIJhGx7y
2Y/MUcfioEZZhd0O/gyGH9tSq7o13qSfGhiHKLW2NnCGcUgsxSuCjubCtLjJeoXV15FLWlUEruSY
SGrqaSiU7yMepIVXVg36VSHKKj+NuI4DjyxA/I1Zu6bji+Q436TSrsNHJ8zTu0ZxgvpUk+kUeNeb
TXTsJr39KTIlSI+dMbYfFVHiWZMXMRYuuTZOqVtonXY/zPMw32kl4sUPjpDs3gtQPvpmDLFJHhtZ
aepljpjvInkaUt9GObb1ermGnql3QfGrhXIDYhnKceYrcSAkP5W18t52UtF7uTxOupuMofbPnGbZ
D9G22p05USYd1BQbR9eykrA6J6KRz/AK5NbtMDICIpBLv1Qzjl1bqY0f0+BIZ9Gr6c+ubqpvdY43
oRv1H/FlQCAx1s9poDmfJqFNyaEJyU8PSzQc4OBmSe5Gc9L/w0evHhKtm5VnOZ1N82CrfZd+AOAH
T6OvsDnzK1WaXvp4RD0lS/v+tGjhawc9yFqD1kzsPNn1JFV+w4thhmLOLYovahJd8g7ZFY+Up/yR
poJlUYAw2mPjzLI4W2ag/1OMJTZeVI24GvQRmQ+aJXP2IUQWLDhWclhiCNzqXeznTReyBWRprCd3
UMbmY4Dsx0JvLLTqXg4pHNw2bwzLH+RAQ6M6iSHtj7PUns0+nZ0zowlHXEY4Lk+VFOmcBnP4iN2V
89AgCfFpiphtnsuwTWPENsz0MzO4dOJr6mF9qFrbDk+NpTU/QuawOIrm1dz/FarzoPiZUylUHmIy
qlMUO8VLFje1cOe2KiIP8Gc5+HbZZ+cxVsraJwirH1slMuZHbI2a73VhOj+tPCqkOwivcnsXRSHl
hRTGxd0QmZGNQTGmbxgLaaniis5un2qhpeOpKQdTOk3wQCKvQc/9M7jScfhkNSGvUk3Y4ZxPgvxT
QQrRflJG6pEPs4rMvtel1LY4oZTqS9DO7dcgYt5x0qG/v5RFXe0pf6w6UeScC5qIUR3wm1U2aGd4
D8R49FybKvbGYEwPKkJWhzTG7AtitXnoC3vn0ttckmgCecykpX+L9LUKZoNgGLKrnQ3DEffw7FDC
4ffpT9QXa7aQwtGTaadUX2Udy3NCsgcEB+xnlXXkZWEMc8CcFPGP4EunCv0Dxd2eM9EqP/y9ysJA
QgeS9t7NjdcrWgx7C623dKwyj2Go4pmVVH3s9KI/vZ3Gr7p5v5eiwYq8DkOD244N5Q59cAvZvMVV
MXaHrqy9tBZAF0NJCtzWiohVU5EeBeox395ee/ML/h5ZMRen+7G87D+6RUVMG6/pgFDVIrK8pmwt
+uv6eEitFoH5MRYS6tGF/OPtVTdeLthFJpSLbAwqVjf5aYbApFIMM4j/MrbvU3iAbmVJyQ/MfPYa
+ltLLYwaJkHAbshiXj9gJNltPi4vd5514eF20ZwULctRxM+k9zYsaQNDVYOaQc65HjlpdtDoY4qy
mporTzGZ711dqfNO0r1K/kiOgPMsh85RgN6saj4r7/JWw0xDtRB5COWkP9gGs5i4ynXXoZTf6Seu
XyANZgR3YEvQboYU8voFDnIEmbbNBVQQdkQrydqdyPTZC6Og3nmBG8+21Mq8PFJbe7UZceeQCiSJ
xTULq+xciVwc6rRtT1Uhl16oi9257arntzTPCVxU0BSbxm0jG3SFYbbxIK56G6eTX0kYSEDG09IP
mZTM9T+qIsiNIk0dGMuKaHrOxzH80EeTorjThNQSUNHROnfWQkR7+4isoxwhHMsUzqYDp+42KAR6
lPWRDltKSm2Exmcl+IAPa/fxv6yCxRkf2GB+cXM6HK2mHSJsmp6dWvpSWEWPZCz9r7dXWW8hDsaC
2wJqt5DnboKM0Za4bcoAFpUmCgCGB6FrpGH00nZjvcPj3FoKFXMCKS39Bf3xercGcNkDqNho+qAx
+zCNqfEBQxT8W1t8DeOdo7H+RgsThB4PE2YAqLcdq1rGeSQc0EFRTYGqj4aEjabUe/zNjUfi/jEW
YirA7/9xdh47ciNpu74iAnRBsyXTVKZU8iV1a0NII4neB+3Vn4f6F6eKSSRRPTMYNKZ7FBnBMJ95
DYHvyylNVjqXVPERe8mU72lb5IdRyfVL2UXDzm64HQnyxYKItBbpsJuiPlwW0VVFhD+XKNEgqKdf
mY0vdBEbr+YCLjvOXuiUoGBISFZzMpNhbvvITq9GFkivL6jQznmteNB892AxNw3lZSgmQzFuUTNd
Z8s4SSAbWSND6ZZqB1eusf91BRKmeN0638rSsp6Ycn+p4tCuPAUY2k62fquMtPwAAIu0F2ho3yik
9T3KhWXFCzRJux7PeRFbrmfUqlsd7SrAA82gT2d/bAK3QvKl0tKDdOk2+EUR2E95ljqIRMjIsr1Q
U8QeV+T2k1Nn4z+022my3fDjR7d1jVZQqDTDRLtWs2WeKcgr53IkFb1/C2yFGpRHdJqyOkHO+pvX
eTcR1vEhIBeNJyfXsndWgZj8MAAB8aKALkDZIuZ4f9Stzw9gFOTJ0i/lCnp5emRiiZJ+bLZQQcWx
mQJucpRVzxhuiTOSbsOTRosDbdforEXzTnR1+6AR0iHQT4kMmPHNJW4bQ4brLnFOrYjyCbKq4oWJ
Ir0gN9LUK7VI3anTbK0xaGZI+sBPqP8tq/EsnFOHSA0UCb9hFCL42keh4tcWWyyVQ/7YVcm81D32
tFe39tD/H5SA7uWgyABzRSaoOsxNWZ5F12RvhjrTD1Vtaztfc+PGBfKw0Cf/5jrruxAMcN05NWJx
/ahTDKG2+14N0r1HZLl9XhTYOLEUhBDdWYSeb6BKRoTZnoXO8pUGmf4JFl5+anvUYXCsNjWvHHPr
nETDP4rW7vUNNnYrQqbgbHglgcjeJFQ1SMp6msJrner9zxB9R8y8xkajr6+D1/UmcPD1x6qw7f8Z
U6E2b7KxT/a8ADcWGR4zQDpg6gtKZNnVzzaR1ht1OuQFxlqphRGjFoUnUynjw/2DuTEKVJQFWMQF
hD7batfIuRyJdKn1J0kv37jDGAnfRvBkb3dujkMZUWWxxG1aDCJjlJaah4hvxNrVsbLwfeZKfScp
3dgyAB4xwqHGj7DaemNqTmrpQ754TXV54dOjdWEuajM1o1p/51SJ7mO1C6gb5NjrIx6yQ+sv4wYo
xg0FVkRqH/d04uMQAVNTKMFRI6M8dOEc7dwuG0tJSZazsWg1gvdfRYuI6Q06lzcCWI4GzW+wtR+Q
45KdUTbuMKoY/ESGohm4jklnVNA6pQvCa+lYUX/U6lD/LVLLbb18zJC7hbBSjZcyJNfZya02LrL/
Y2PR5wIitcaeZUXflI4OSkMOVMtc9IQP8TRXhxE3v8v93b85FMY+bEvEHm5CrUFr4wwcG7JTVVxe
G/KHAoxiGJ+UoND/w7R4EJamGrCvm3p6iv26YwR2eBVV2AUeb5L1MPVhQls5LvCZe/3MaLqQToFB
RsZi2UTPbo+hEW6jxC0mnjWPu107NP7rQBycWNmTYd7aj0tSClZvsc5b12hQZZJOps/kwkUQPlJe
nM6KMfy5P59bWDUkV4DMRCyAamgerSZUuo0YLKK2K9lRdUyMtPk4VGnuF81gHJFPRZojsN1znCjW
MYgHcR6L6dVAGH4DAsLoFXP4iM5Xl2UU212iBkTmg4qqb2bU2tkYVO1Qh+20s1u2FpXTvVCiNR6A
9X0yKLGrJkXO98si+eCMyXQeUyfeIXltriqaY6DH6GWhPbWaEQVFOqAwCK5qpemHqMQussQk27OL
MvE7tcsOAzYVfpnMoYdHff6xDsxXk5eWVYUNAth+Uf5ZP3TxNPVZqKI5baVlCcHddABcloMH6CXb
WdWt804ez92JuhDA69WbGimir7q2Ca8AV5sfbTfZXjOOzfcJb+fD/Q27ORQOnEDmyK1uopfaxmtW
ND1DxWpy1Guav8YYw4OOjVfDVq2F88XDSuNahZuyehCKIkIvJ9Ow4XC75jPAGfvrYh82eq4VWTvJ
6UYsvcApGI4e+q3vm8Lpts1iyCmIyP6E5UDnzQsFG9Vk5awWlfPz1cvIeAz3F4N2c+xVBRtqXZX5
FaOsHPc1R5dvESlJPwDXCnZ2x8aTh57LMtQCHL8h6PYm2lOjtVAeaZMnB1Rx20OvSbfwnDjN+R/M
NDmrcrY/35/jRtSCRB4vAngYiKvr+pcqSqOqMvKTWS/nY6NXMfebmr03+lZFvTVpaUx16vsiy/f0
tjY2KYVMBEIgrCyVmtV5GPNc4ZQI9LbkMB5EGEWHtp+z44gU83+4atijAng1p5zsYXXVtNZU0/CP
SqjlkVl7dmyNx0rXxlNSWBbsfQN7is4qbVQ2AF4dyrHurDe1a3TfXr3aS2hIyZGC6u1zVSkiDjNd
QSUo6JrHCO9Wn9obvd40+J3qcftFtaLpMI6wzO4PvHGlMzBuLuQ0gMtvXrB0NqbKImuKct19hCpu
PsoqiY/3R9n6pFRuuU9RnUAZcdnkzx7+Isxq3iiqtzqNmS+a2g0nPZyCt/S9i51oe3NCz4Za9vWz
oYRS9fZI+xFrrMo6uAj6HGy126scbZwO0nYArlQOAD785RQ+GwWEa1S1SzKdDkP+A9pu+KRD3zlX
xBwXMykQZZeaKOjbWt2rtbkW+vyzsVfnQzemvlFJba9mmhdHo3Bt2k8UT7k9NC9mbXe2yC2XfhmQ
8gzFmSW0X7+FJQIoU6sgLgXwM4wAEYTZJZGp843iVUoIh15X4rVAfg7qhOCOJ93MeCvCcn4Ulpn/
hzfsr2QBpfnFdHldWU3Mma+vuEjBTIsKH75o8aMFlqHyTGPovtzfuBsvCzQh2kO0HAANrUtEFAJH
wwXWcJ206ntBj+0UJQHaHViWHzAdeDVSiJVGqWR5V7jqb/qXbmTXoFNxH9Rit7pGponOp20qhyi0
xE7tcWsHk5ESNZJgI1O63kUoFA2R0VNmbUBXABcNoo+DUs4PatQBeRnskBZGE1vBeABplD69el2J
PpaiK9fCbcwDHmEaRRUj6RHPFlCd+rc61eFR6FX3McE1dmcLb9w/CLKgUcwbyh20flK0AQXmDOTx
tW96+cEVnfmnDof636pXur0bdXOshVlKQRlrt3U45wi6QR1Gx1dpi/FtEVjighCWuHQCeuX9Vdwa
Cq4HATnKgGi/rb5hEeA7b2hcq5Hso3ezMswnK8z7L4lS6+f7Q21cq8S43NywkKiYr8O5FBs7tQzo
02SjSD6MAIMfAHz8h+9EWMrK6TCnNr4T0lJW7ahLz6mO/p1aWfsSwM5j37XGzoT0jQNAg4/nlnQG
Ssz6aCtxnScBKg9XPD5tBfByZTfHcuAqOY1AbGLfaPKk8+GagbPSC9v6GWD/leEqbKjf5dwNKalJ
iRQiNtLplzZH19KP5GBlx1zpW9drspC/lmIS0DkHAmGE1J3kOHXO1B5HHf9Z341cJUb+PmLDh2Vu
/K6jZkhOqgjazkMQHeTO/a+4sWForCyxPySope328nEEzdW5Yw6RITWR+oTRNR3dYnbeR+3w4f5I
W6trkOjTVscHib96OZLipEHb1NggiVaPfbDW6tkZrfQsc1H6dprnvtGFo6e2ZnC8P/LGlQ1MmI9K
X3/hQK7m2NmyCXIdAwSzT/Jjwnp4SFcO50SG0ssLtd+Z6cbJAOFKu93kRbrFnNDrniKlBAPdWWZ4
LMtg/gdkvbsTjm99uUWyGtQJFh63sAg9imYwjPE1QJP/kiCV/EkZmu5sqNVe5L81FM1vDCRAkJLn
rz8ddUIRhsifDY1VHuoYuyU4IpmXQtbf+VZL3LeqptNVXFDw8Kx4zJe1fRZGKROke1VfVPPMRBnO
ljTqf3SMuTIf4/P4lI9J/hGaabUn0b05xaWtTdWE4H9dR6wHzZ7DBLG1LAIYCF9q/DcPxnddYNef
7u/GzZF4dYAlEUHc1BHoywKIFbjA2UqYHBM9NH0EaE1/0sq9IHtr4y9bkFo2FYubR04Of9sfU4z2
z5T7FlzZH1mQqb5ww+mtXVNAuT813dj4eosDAWUaG3DS+qUr5GyB7UQBCOMD8Q9NB/1bDXL2owqq
9Zuo8ujLmNUpnh52E/VeqAf6nxLsxGcHYo3qq52tTIjrzVl1sPu6uKBF0E24zEYoxoQyl6cusfsf
uHQ7FW3PeoTmNIo6PzR6KbClLUy5cztudFjg6DMR9Iz4r3V5kreiN1GMSa5F5/Q0upX8V0Xe+7O0
k6b3zdl0qP80+niY6RA9GYPTzjuP0tZdggzQUnZamKPr89AKZ7SbGj3meRblN8MCWVam4biDpdk6
dYtiMRkvvfwb3jYkIdmLBdmhNFMBUDFuz2OcP7nuiPeOPja+68b6w/3NsnUOKLouOHE6WDeJ9kzm
2QYm4IveVn5COdIeqzSJHnAX73YKJlvHAPdBGupQD26lPeaQAgUBF+iYWVW+O4qp/TAwOAvRNZvL
twOOtztTW+7D9SWGCOf/AQ5hCK4uscjtC55AoB521FTvORKT78aKPFSKY3pqNcivRqtMxyxj795f
1NsPaVDMgmgJ5H8DFNUaEFXKkptaukOG4Wk1AJp2xqNTo8cydh0iHzluB/cHvZ0ug5LHQ4dEye3m
JZprIpgkQYpTCWTxoCvmz8FKTT+bca9Toky8b4NSHHS3L3e6WRtoCUbmZOK6tkBR1qfDmYTRxAOi
1CamRv/QcM2EN8QYDXnUGuMjlGT4zkmDGZiUrjJw7wj3a9C25bu6mAbdawlhdb/ts2jv6r0V6KHv
BR1hYUIYG5AsDMl0naSQfEYk9lewHLjdijaDYyC0vvitWUUpYBcoyft2ksXPPMQN9GxK3fg3BTQ6
4+xg5Xt2IreXCb8JfRuIOGSVN6Q5rRxLJesIptW8kw9Gn5gnq4GTeH873B5sygqgt4hNtsQZ7SKh
9V0SbrlBLq69kjqRX2Wxonud6eZ7NtJbm48UDkQexYhFdetlwNBpeezgB0EAG8XKmzwTqueq2Xgk
mcTQQzWmUxeW5hsTeZ/jf5gnyRT4ZAeFyLVmGrQTmI8dUCswKdABepDTTc0zhvb6Hidsa5LUAUmM
4blhnLaKYGujTXKYlMR6YZRfIgggsV8ErmIenEwpRuCFgfO1DtrqTTIb7l5T/Pb+pPVCuIKq34LH
WcfPYRJaickXvNbG1PpTFqcf7dCOvLkckrOpp9HOm2dv3WJ0ValuI45ya1AB5GmK6xKafdsbyWOs
y6GEA1wVEqJFk8cHyePU8HFhVvhz6UBOzehY/rBTt3WOttON5QWKxtR8WgzPjbe4LcGejYZ4eNcb
s3S+9UgwyyM1syR/nFG95lbsQNkcyO8ExlNWOgZnOQ9x6rWYjLiHyGy15DRiNWQc8x6MK1KuQdF6
lCo6w5tlXz8OVp9Ir5kDC9UvXQve5DgPRH7pzNY3utFO6KlRXSx0mdJ8DKouUn1wsX0FqV+WnzI7
RlV0GBWjPKK/lMfHZoYf4dlZQ80s5F3svdHM+gWEZKAz1tP4U5h0XEK6AUQ/e303GSO6TVb/U4C6
1Q+DGG06nE2fcchjZ7L9op2V0teFXJx3W6UYDrPaIpocj31qedUsev2QtYHlnPQujvB1wd5o5PxG
ZnVVknzsTp2cm/qBOM54yotK7R5z6B7VoR579YNKhz/2usDqke2Vg2bshM0bm5C0APXOpQzAnlj2
zLPEYKzCwtIr3tS0qoFL0Gvxp3ow3yX87l9WaPdf7p/ujT2IYLFYSpxoaSMi+HK8XCtnqdRxcs1K
LEt9032bo2iZeYEaGr/6Qm0/5T3K/fcH3bo6F2nSRdCNTvW6ndohYMHzDKZgSkLjQO0qPCrEwOd6
kHInUtgcChkLGJTwCG5zAzrydWxlYArcOT9xSzc+ojLBm7ZUd1Zy48shHkMSgjDD8jIsr9KzLydg
6M95jBkzIEZheF1jJZ/ItKyzHB35U9TqHop/+QNfhl+ojUCEoJBJKecmspT23AOMqmE653YhPCVA
if0YKNwXOy/d1szgnlMIX0icN6JYqtVZ9ErM+DqrSeMP9JwPnVZLj7JjTwYz7amlbX0z+m9wWShy
E1ssv+fZSo54o0ejY6Fwoc7VeRib+lCmffupo4H7Hx436NtAGehrAo9eiZSFvKa9iqXY1VK7/k3Y
kERqldEep8ky/8NOJAsgyUHOnMbJMutnsyomoJRZMrKKRWEelTY1vTqMmmNkQll4/flaKl30X62l
xLCalbSs0Ygq1KKnfERrUBnG5AGttCAgycSC8/5gGzcInFsk9qgB/VXdejmv2MSbK1ctbizDSX1j
dp3OA7bcechQVGeJSvY76hh74I/blJWeITUhfIKBdGKd9XLUKsPDIVCJh/LRjH/SlqqPqanVjteI
ccaYeDQC+jEWVCtvqcU/hXhb7Qa/t6RcMFn831FJpmuBPuXLH2GrDe8O7+cVlplNSaqolXeKOyC1
WkV19haxGSf/FEJYbrypB53va0pePeWqmhNfxIjS7HyKjYMKKp4MBfAPRfh1t3HUcr23YlwKULlA
7Q+FSa9JSt0TUZMeLRns8TE2GmSoBJFsEmfTrwbY9HIBXF4mcHiETJGe6J6c3PGh7vBZTKrIPqSi
Th8su6xOJi6ox3SeE4rNXXCdHcw37m/CjbsQBwGKn4D1FyLc6odovVDj3OHZTLKse7ADEX90czM4
3R9lc76UkWke0TZHTXF1sBranSg/47KUOAvewsndk1lHpl85yMC0vVNcbLeCv08e5DcC/ZSwBchj
UmA/3/8lG1ckACzKaou1DnjU1XzR6ytLG62G6ziN4QE5Qy4Tkc6+pcd71a7NSQNZYXnpgiw935cf
OW/jIM6h2V3NoDZ6Ty1bR8B01ZtfxIjVexiUyVMZd+JBRNNb3P16Ur1Cv7RRuyfzv3HVLG1Cps1d
DXB9+fvPrtBRtwhO5opZi1aBWxtl/Ru6W90Hq4u7M8l485WqA5bg9xd7Y1gEDOCW8RzB6VyXx0Ip
qdBRUb1oxWgFXjk7keZjN1KcGuhKhQ+THfmgtnKQb3z1yPDn6BYutTH+rBVKo7LD1upl6l5MIe2T
XhXFxR3s8ayYUHQTtH5OOL7v6XJtnCUgszhgUkZCRXE9XQO9ETsqGDTGx+EERiY7Wj01jvtT29jB
eIzTkqE6Qe1xXYkGoO7QJ0Q5OgG6elDqJDw0pnFqoVC//m5YjEUXlhUifzeV6HCeI6CKXIgVqAtv
NBr9g8TCaWeUDfAeksDMZgEjMtA6Q2+TTEiph2i8TnIc/EHWChY/uLb7wxDGijd3lWU+qiDnF0ZU
VSM8G7Vl+LamsJO8Pqzh03FDuYhFsGlX+wZt2cAOcJG/BiSLpxLVgqchtRfT+nlPWnBj3gvrGFQy
D8ASCCxJ/bNDSdSbgXkD5W0V9vy2cIN54p3TtJ+tns+1n2huLY9VNQef40Ubwi+Stn/vysb4dX9D
bf8QokUeJNglN31Np+6jvuOGvqLREBxKp4z9pgG64FEoC2AwttqpjarJ12Ost/N41D09MK3f93/F
7bZmNVDq+MvYpGu1HK7nq1GXAo+XSrl0aoW+M78HoSjHQnRY5DsnaHPCbDRuCF5gtpz+cqwKV8ao
D4VySYEAcCOFdWJ4cWkE6HaBnnhAVkCX5zJSlcSzA8zHT7kImysayPAa709745EA7Mh8KYxC/EMT
9eVvYTg3lUKE9M7aCNh2WVmfE3Te3uVh1f8vUYz4gdaT+WnKmglDdmSuj6nSmoaHExYaXfd/zW1w
+PLHrBdGU0meZxgjeqEWnyJho+g1aJP9tk6qwc8mzUFwCAqZ64QfsN+bXn8VEAoBbOUEop+IuNHL
xajbyuh6lO+uKHqjwGAS4f9FRv/EvIHQL0sr992EL+oJLb9F4E5xr6yFsudGdHuRL1BzoiFohdi6
rYOExGQzhlYXXlNhy4dcWJPiz1ncdju3zW3YyZ9NGr/gFmmtrL99KW03UgYNNok5QuayE3CZouxO
s7AiD1E05eP9z7t1xhY/EUrLGLjh5/RyeSOU0mbTHbnd8ko5tGM1npu57/AbNtwd3sXWUAsvD/AM
0yO/fzlU4fRh4QzcKYlQYi+kqXcInRmBvgJxjp3ofXMsMJkgBRf/lr9ijM+uDjsRRV4UaXiVSdRC
BgYUKVp1BFsm9tptm0Mt9AAMxQlo9NUtVaQACMbIQu82U6OPiMmYT7k19O/KPHf/uf+xtjbhgoe2
F7yORTn+5Qq2gVLPhZXA3jL74WhWgXKy0yzficydrWEWdgxQUoIJaiIvhzHyUJTBMAUXN+7G+GTH
piofJ0jp4QcptO5b3KSZ5uf2TPe5r2r5I4a5k5xR1CtSPyrdUvg8EFMMhs9NvuTT2CansKdW7NVy
Un+NeAPOXhWMZYs4UBOn+L7IzDw3RBbzoZ8nKpdtZIV/YjNpKo+3CBcabOrHxC+bDMd22SpwHGdb
xJGPYazzp4BoT2ogxPgBe6Ix8KgQZeP7OijZzip6mNIfXL0gZ0wa234IHbU2/T6KrIInNTNOaG7k
NdJ2ndUcejmO7pGcP+3xYgBL9Kjqs/OUaOmYv51aVyJUjSLmcTITkR9aPLIeMrvIwYfYVZQ8zJgD
frcyzAC8oOjC4JiOfT6f7QwHv6MmSxQ7K7XKnLeE+9NDGKLVuXgAR+8MpQQTPQ1K97Vxsjy4REbT
/CK9daOjolbpo17LGpWlIUc4Bzqk7I4SDDm6T0GMOmSDpEHptWobfiZhQn8iCmO98VrdhZVeFNqE
eFTbUDeLFbP8Qe0/TnYeio1zABpoaZqqmqACuopdgph2sI7+zSUxh+wN77qYvSwE8jFTbY52zvdt
d4NceDGG4alGdsNdfsyz8x00TWmERRNfXSuMj/QTRg+98PmQz6o8ojBwKPIMLUE72hv4Nn8BOUMF
YqmlCQiUq+eo08vOaGwnuppqmn5NcF74NmhDgg677sjLmKe8xbIKrZ35brzCuLEJijSLHjtUnZfz
dXCF7OrUpMoble17h0V5QHX+/WA685vENf9HW1M5N2NPIb7s6p2Le6NnSjmP8jLEIGAF6IK8HN0V
s2bmsouvyIgWLvpafXXGl4m6VCfhILaN2ZdX1CH11kOQJP8Ozqj70BkuySRyrak3ao1xjqNueLh/
H25sOSoVS6PJ4f26AVDbeZjPcaOCmiqtCPk9l/wx6cbDSFNsZ3dvfXecMrl0yQJ4VlYbLkZ+TZ+T
JkKJKLaglM6dn7n5b9UISy/pXPdIz3ivM781Pa5gPGSBIVB7XD2YUTLl2eBAVIS5r5+4QLRLgCjZ
20TR9gS/t4ZCTpQkkux80Ux4+YVTCfyMAIttrdFuFfR+Dn2j9acxLabz/Y+2EeGQD9NJXuRLF+uX
l0MFg+sATjF5xJIpMLwyc8O3Q1f2krZ7Is8x1DB15/RsDEk7culH4mxMT2G1f0NcWnDcc0Jcxqro
iMeA+EL/KTy5EaJoqRiVnQOzsVmWJi/NCwhZt6WtMjEGKhhIZMeuzhPdjZ+LJiu/g8u2/Jlr0hPD
NP2HmwlwMiu7kKWgma5upgw4uG2NLrljXHd+0+vWe2UqSJ7HNvPRXZb+WFWvNm/kK2oWtWo0rFCK
t1aDWkgYOr1FTDeKEqHEkJKk7QccCPs/fMIlGiFGJScFBvdy12hhW6L0NisXo53x/bF4+o2kdDCN
bqZzGWfK8f4u3YiBKIpD6VmQxNSBV+MFaZAnthyVS5M21XcbO2ffScXeRln+lJdtp4WJTOWdbhpV
sfWxU+J+TuzUUS5ZW+hnvK8Lv5wLx2/LRrz+2NEhhJ9jsSlJ6VcnfBont8tchjL1sHwcFAgfueH+
kyS1c8Tbc0/VaevIPRtuTShNwDBb9IfJ3SM39qJIaOfJKORBRJl+BJ22V67fWknAaDyOguK/vdYZ
k0bUTnYwupfJnAcPYbryim6p6Xe9InewultDLexjyM6LDv66ODVV0Dg0hC8vWNgvcymrB7MaWcUO
Nvn9Xfi3kbXaIOyQBYBGf/e2DtM2nK3UjvCEK/TiwUJqvANUkAwXh+b946gGxHVD2rjpMXNF8qsx
u2bwBkrPAJW6iRNpGpMzP8jCWOzASZ6tz2rszvILur2mPJr4yKg+0vRBfcjLWRUfME3Tz06Rim+J
KcvBF2Bz3kRZYX22y1l8Qw2V2N2y5sx4R1HODk488+WvKjNyRDV7Rz4G5ELhT4fAc/LgfeDsFY8A
y/xR16L4YINhV71BCRzXq0wg8h4y/9L52c69VI+wWMPvMWYlk5eJQTUvTlOogx/Eav9PqidDd0YI
R3ylHscjRYaCSr4RIV5nKlqYer3dTmAPJjv5k1M6p3N0/2NsxJyUIfj3kr/ykCz74lnMOVtWYsUV
is6RnlpvsiENDpOG0vrSICL5IGlWAIn8zqD47pzdjR1H0RXmEAR7pGbW10SrEUCpOPHihyHK08A/
cciilnrPJMZP9ye5VQhbYASEuChpMt7ytj2bpawUCc7MUC4K5n0PE7ktFDElnYiv2YFKNikej9fg
N5FlvjcL4wfaN/XH+z/idr6YuYBPpz1h0pRZF/5ynBA7UQBJzGXl+hYwXj9o7PmLIdN556m+vecX
8Z6lyYe4MmSp1bWY52Zhhxat6oHG0APRrfKQpXX35/6EtkZxEGdyGGKjyiJmMDxVQfiOqaP2tpwG
84KKrb6H+dJub12UZVDmAXxiLQDZVaAjxxotInBWoPWc7qMGxOVH2o+z5SMjl/U+EGtK6ChjyPdk
s/IJd4H5PMXQYuNZs35AXo3/lwyNC1hZjb5M2Ag8DGznp/uL8Re98fJSo8xKywkVPoLbm/om5ZpM
d4ohuiJg3V5LajWTp3ZR/qdXnPCBtAKhQR1q4NupCHvy3nz+ks/pcKwSxT6I3lZPvd1Z7/vImi/3
f9rGxqNbgzQH7Rp6HGK1G6Jujkd8YRBSd9r+jMNg8yAC7G0KS8sOrx8K1gCQX518GaGyl+fMURza
YBmyKlLp1IOadXguFHVwzIx0V0ZuY/sBR4eJwTMClnPd4C8IC0DEEY+GkL5/9JRQc6+kzJieA6Mb
fljoL1Z+R/IaerUIuvfAX/reA+0jf1iUNeRbGSJ9MZptbwIJo9pzGGdX/1kB8cJ92YEs4yHDOo+n
KFQlpT2lrFOv7o32C+6N8TenyYfIM2jzPkz6mGSHJAy0pfRSjt9dARj3oIqu+1AtWOyDYc2IqreK
hipqno/olGmhqATkKdX4IenBUP7NStF4PW/In3EoI8eTCOtbNCSmpPZ1vEMCqtFl/LmOZncPv7Ox
QxZIJRk21WhaQsvff3Y9KnS80jZCVyV34t7Xx7k46sC2P45GuQfdWTbb6pgsTXhcEeg4YA2y2oyd
mwkjcEn/5iL5rnVGdJ4VIX0nN5qD7rTqBxc2xAE3etWLCznt7M/bHAY+IAUH2n2I8dDAfDlRDcSB
02UUhhsjVQ9548oDNOTaD10XY2F4IcAa6z1pnq0pG0T4i3srwofrQxEOdp4qyINfRzVxjg39l4u0
2gVL1w3BpyIIJkApQR6co6qkrlB3DRDh++dy6w5dSEtLnEy/gRroy4kjlTNMbqAHqF7LlH3nZvmF
NlDg/plwbtD+51Jo6ryexsdFgpqMHzB34lGcaaMrx6Yw9Q9Dmjhf9bkQf8yhHJBTtHuK9/Og7CEX
tpaLZgTQfWpDG3WZ2gTFZTfBJbdmpwY5AZ4MkeqYGLCieGV5Mo51G+7OPDYPlRVG6pMWt6azs2Qb
1wtYanYqcBlw1eoqZChilcwobQhPDHfyB93KPpiFrF5NySBBYjvCGFiYquuMTKap3aLXrlymKlaH
g1Dc6NMYogjql1PZ6Cf0tasv9/fCxnPK5rchJ0Gmua2KhBkxZtrK4GKkuH4eGqWyzm3eT+4RnI77
2aG5/3R/xI3rBbgq+39B30CLWm2+VguAnrdhcGm4EGuC6qM0qBeMWZrv1M7+1mNX1wuxPIpiyJgu
zabVAyTSOkjjSSqXYbSURzNyM9sjGZ1VP67G8ScbbsY4ACwSCOSqyKdLmmjxz4HaTXFQiqr5gUa/
UXuw7dzfgYV+tGcqlvYo0kF8wB9kHLxWqxPNnzV1RPgyV9T21PRKIa6TXlE1s1sq6L+1Fj0XXw+H
kRggqEIXN4Ox+dQNMV6m+jQGwN5SvXoScUtRlSQpyjFTIZU89n3dA0EIOvmTdgtSSfqomF96baa5
1FRu8UGhU3pxqWeRsEjFdD8RlahvMC/TtIPZm1b5yPU9yo90qkBZO12Sz4dAy8B992Y9fzQJuRXf
KdwUGm5eKM1DnBbo2DtFrUUHRW9M7NVwVTy70FGzj4T+AHr0ckIronHcUfh4BNjSjztd7XC/rrr3
tSqbnOqpTfM0ytSnDi7J5w5Zp8ZTIqV/jLO6ChGd4Ur25xF0Y5m7zmfDIKECuN3b7wywYF8drS0d
gDOITh/i0q7NU0TXFJz7nIzzoZjnsfbypqfZhbll2PiSdem9OcSRyauLIHIOTmQ53Ed5kHUH7GiS
7gAbQs0QZJldCCZjmcE70UNF9ey0Kv6FKYEvE5Kqydf7m/32icHzE4q7A9MN+dR1zt43Ujj0/sRF
pZh8lIoe/5OhznxS8x5FyVGMJ+wJ9uKujQRncRpl15PHwSlevzGRJJkRorEuE+piqCSZtYnOlVlO
gp4kAH/PMprwd9YYeJ1RnXT4JHrUTNkbCEtpu7MEt+f95Y9ZrtZn4QQyRHwcxYbdn+bhocCO8Fha
tX4c1V1HvY3VBuMMXZu6Fi3mNdHStnIO1qCbF42b0wfer147UUY57pWze5o5KI/SQF3s/jfemCC4
UoIYLpmlYbJcsc8mCDNPxl3eG5eea/McWGp9QNoAbsawpzS/MRKJOVAB/sUs1/KvsbRQKU+wkOnA
bh9qKZJPUo3UN3Unon/uT+rmXfirqgdQRywwNt6H1aTQMKt6PXQvla58mlnWqza0X9w2RkNwNsK9
R2FrOAx/2AxL6eGm7asVZgksKcHiFI+a4xxJ0yeY0Hw3CQzfzOc9+82blVw6a0tmQtwJInIt8opT
SCQCdQajF9j5U9DLAHyVgsVpVczKnvzETQyzDEbBDkkEXqObQisGgaHIYKxfRBrHwUMBjkj4WaHn
x1q32s6fpxq/vR53jpBbMsret91c7Cg4bS0w8d5fFqTg4V19z1mnHYGtqX1xaFs/hpNpZ+cetGlN
bJ8Vbyqu0J3I4q+2z4vXl2kTzhho7JNx3qRkJrd3DrDHvUSpY7UPtdZm88GghwYxGJpCD6gKz5BC
iwUcOLcrjIMm++BXWwz6Rdod5OXIScOnKo4G8A1Vm7ZQ6zO5V/O6Ce34mRRgaOuCkKXWvzq+ijPz
/CgYwdbAGL/oqDb/tnvj1QrkyyhIH0IVA/pJ1P3yPLk6bDV8NvB7Lerxe5VPFhiriR5/iELS0/2z
uzWjhSYGpI/yw81hKg13CGb6GRfUTsYjMXH3Jq5i/XB/lK0jhNCJC98G0CB/3MsZEd3lOckKuzoZ
Uj/FC+dMffX/cXZezXErZ97/Kq5zDy9yeGvtCwAzJJhFBUq8QVEJOXcjffr3B/l4V5yZ4uxxuY6r
VJTYQKPDE/6h9WOPmurbQ53aQCT14EKgrXCTHsRx9jTguAiAPRq0Wk18xxqNzy339jspq/ipBJWQ
YneU9ISu8QyCz6ZtspzJAE5tIIB6KI9tNH5e+vXraphaYZS1uNECPnCzA6VsABlsGHMKubWiRpiR
nnvvEx+SUhq7lpTA3BS/X4+5IGpOaK7bESmNG9Z11V0aiP5Hb8/uL8jlwUYlwyJO4XDiQDxsq5m9
5iq5itlbAsGqHcJmHaZ+R3yRv68QFBC7nETWDbWhGwTWUTYSnnhulf0DCqZAaNbMaroABxTFeu4x
RnqQMUYoPhDxJAlUbRXLnYcsTnoXO2nzWTSWUK5XiTBWsHhO8n00zYoYW6nXPXK73hCoFvZgZqxg
siXxr8DsatCMMmqnJv4kaif/7sqieI8LtuGGKPss7qVu4hMUTH03PqvOAsZkNqfp2yTM5hy6/cSi
3wSQgX5sgg7UDF5/EXUaXaeYMC5z3L6/0NRk2NejoewbUdT7tz/LUTBDPYTWHLc8qoZcjAdD1eWS
9raCCfdCrB0ABvH8wUzzEFLIemHpFSkTMmK7twc9Llxuo1KxpNdJP/4IhUEJt2gtZBMjJHqUPXl5
TTpA/+Z9o2naVUYomQQ1Pb3beeys+3UoqluFgsa9sIs8skcPDokwdfvZQ443PZPPndgOFrOOXg00
fp7u4Bjg4rLWvKUWoCt28y1WrPXdkszdfzLvpBNwVHQS4sPgOTcGR2Sd60VKg0ZdjkBQE8RlavY3
DoQGGeXK0Hzr8kI75yNw4pQjFNkuCBKCjTz9em31etm3fT7GEcBkWj2e8MJ19uJgsfN6N+WNeiXm
0tsJLZkfMer9yyhYvjzlB4JLFrh5tN7w5V0KlPU9gktLRq3wskDJy+qy7GWLmpVW3vReJXeDnPR9
W1r6mS7FqbcHkEc/xiMkgxD5+u0Xzc5LrcuIAF23/7TJOdxbRqMy9Q5qfdpQh51WDj4J5BTMjnoW
HX3ifMcSkutsE4XhCbad/1sUz/sublyXcWRu7F3k8ob6IXfLXAuFXPWHedWVmgyx737k65Sy8Arn
S2el5jWIjklDNHk15ktBI/M5jk2ClNrMkocZdnR75iI6dQR5cM43Xv8vUaDXD7r0BQbXI6FrnfXd
86znDmCBfCEPn4xkOnPJn9hyYN0gt9N13HLYgy3nJPOs9AlpgA6qlU6psH7asyq/vH3qnJh78qdN
Xx4ANHfdwdzXqVaqitJwARWrfYnylvYxXYTYq7GpqIHo/jL9C2Iv/bAN0YHi7lH0Xxiib6c+9aKp
qOOLASHxfOdUsq/OZIbHchcMBMbU0AFv0Zr4ZdP526JadaQ44pzApdYErhmlttguNQhpPOOppTTv
vXgZvw66iTguF4F40cvMxMHFM6k9O3XWXuVOm41/fQG9eij99QLC19PB6bJzMcvslz1a8fE7HcPg
XafG65nA7bgSsU0AaAVuMtBQBBevx+qM2umbVnWj2YzlxZSCe8og5/pO47WXFadNANHC8NkyGc6k
M0UqWZfFmUV8YsdwsJlU+beqCBfb64do824tlHYgwue6vTVtBT5a38RXqPaec/M7NdTGNqNDiQ7x
UZhfy7VfrIqV1Zgi+TmIUe6wKhefHLv58PaeObEzWbhg9TcCOSf2QXigWVTSMrBz0WAN5q6Kk+Zx
HVLnjJbMiZ3JGBsgEuzycXl4dWlcWj1RL1JU6yc1FfnlhF/TQ8ZUJ0HhSfvr26914hrYKEgbz5+r
kJL0628l8ko4iVq7UTMAU/adqcuey9nJ58+pVgG5MhsvfVn7Uj7OJRTdYERD9dwGObVqN1Isjj4I
AaDLd/AQiDY7Q1dPToTy5/RMby6+6DEnHnx3NOrcj0kBUh8yX73SkOj7azAC69XiYnVyZv8c4TFI
NLbSEvfx1qU6PH6XNUb7SqpW5KWUPxPpGr5mTcUu11A5rtpSvFvkqgQWUkJnruNf9+1BUgBbgj27
6ZugEHiwaRwsd5wp6ezIdVpn3ZnzYO47PFJdXx91Y7xB5LLtfQMxiMvGM+IPqXDiD7nnrHfLUMTn
tvCJYBhfzg2RzCGykRtfL4uYFCsty9iK9KofMDri+/gTxIfQRhZlr7V9u3Orfn15ezGe2GNIJDoo
CQIMPiZIc6ADku8qO6qk/dytXX0NFyE9U5k5cWSgKA3mGU40lkOHPVDSyhKCN68mMizuK3Xu0A1f
5PIVvzq72739RicHA6RB9wWAN0YrB/OYJ5vD9kI9Oq+aqEa65WoziA29YTL/erROBRqcJi3trd9z
8Ml6tbLj0p6tiCoO6IyqFftFtYozO+TkOiVohU3OtYhI4UHUPKuVMcVLbkWrOXfFzlXrCuWfqswf
407LRdCtWn4jsyYvAhwh0zvZAm3y63nCEblWKxSZ//oMQ/fe/Ebpnh+1tD2nGYZyKVipepNejxSW
Gn+Cd1eE6uia8szVdmqFwl4BXgHg7bi0SK3SnFd3sCOF9l4g6CUF+ACXZ1KiU6sG0i2AW4jFXKUH
n9LEZWisG0ahjQ9Zz7CmoDC7ZQ/6Rv4H0wdBnftsw0Uhdfl6gSJl2FptzVDwAQq/9KY58vLZC+Ok
184MdWruWJqcoL9A04dRZ5r1ytpCEI1UR6muRsYD6Tifs2w7cZmgt7IV/+gP4NB4WDLwKJW48MHZ
clnlfRdYacdBvAox+au9IHWsAU39Toxko3FUrSVm3U1dhIY5UdR6e2keX+Y8yQbu22RkibYP5nZI
6Ji7mWZFDiCq27EoRpCVwk5GTKKd6kZfhH4ufzg15AZ/2nbCVl86WDk2iNUsIUSMdJhql/CWNkUY
KFf7BAuwq9mQ56q5x0uV8gCwdD7qL1uGg6ubIvpYGW7mRBAIxjCv+mRPPcna1T2Iwren8+RQFCQQ
jtuKx4fdZWNWDRCSlh2Vil3BmlbxbEOydN8NuXqGIrpN0+vLmLei50M07RDDHgpJEIHRaMZQLTLa
3tmp8TzuFzG+aNls7orcoSSaujHSWR0GDUt+HnS30eGOxif/2/j9tg2a+/WuVHNDSYH/ONGMMxEY
iKR/j2OWdq2OMV7AnTZdrEbfSL/AeSnzjTqd7pCtOYdVODXhnHVUw4CsHKeJI1S53DITJ1IHrdrr
kCsC01jKS02nX//2tz1RB9vAhXxd7paNo7o9y++ZWwPCGM63HQG6RkAVATD9W5mnC0mLq3woQTBc
KFblve/72Y7mucbuXkLTvFlLdbruXaO7kNmYPzqymH++/Wimox9/DZY3AjLICSI8fLiPzdzl1cF8
RnGReOML4VdrvpusUlMCQzGcbm+uNgpmDqJl+g2sHgFSelGWxd8U1rT9nGLg2fq11SHXlRWgAe13
bavUQ3tjFaZVPBDxD9muq/j1/tjPTeaPTtH9BMvmNj+W2hbJvtNAsN4Itc71m86ju/vBysgIfImx
u3ulN2MCXGhRm/VLWnpDHdiDiW6cYnkLdjq2keQvgH66KRyNRRoXimNU2qVwNWEEXhvbZoC+t4x/
OthsVSAOZsTYAjrZSX47jFOPRCn09Dkc0YznOjIb+VLaaV7sQeSD4UorhOmCREFfJKhdWYmQ+Jae
xIC87nKf5vpI4V7xhtIf+ry7kks2xX4GJ2H2kfFHwA45JP3BzRo6KP3QIT5TFItWBbqRDcSewKNd
kEbz+LW3mtEOMj2Vaah2kn/ZZ3H6gHReJ6+KrNPiyyTuVH2Hix247SHxpuFTIY1Kt0OH4rjzsk69
luxrc3DiXWsA7N7NbrZgDQGGdi2fgGe47c2cZ1p9PeXW0uz7kpTg69RUsxoAb7fHoJ51s9lltUQg
qkH2s3+nlq1SojO6Ls99Z9VmCNOjfC9QoVe+4tvd3CVNYaghrPramqJhHbRW+NJOVPO2XPCqCTrT
mG82bhRoilFYXx2pW/GDZg9Uu1G4654suxuLEHlhwGOaSEFhwazWVR+lNFR/0R1RRwyvYv0TtP70
h2ZIj4hLn+ebqoOseWG3LJ9HCLjVCy0Op/Op1hepjzyM9nmJdWW4h6w1a36v4dJ9Q5/HuLNGe51Q
izLz7xL50vZTmpTlckG9ebpBN6qpHlauhHSXJZae+/lYLIMvLHu+wiRnjPfT2oyfkILRvXDRlelR
iy3rWlUL5ZO38D80i5eFOzhzqkAuafylIa2zfLWPizGcxLKiiOBpteP5MnPSNYBm0rxU9HKTwDRb
46GnyDFe28jvIWi48I6+UUljCVqjw3or5Xz56Ey1eBGDK/XQq3I6Fyp4HXldxH1lXBRKZsjLbJT1
D6hW7RTWmIV/rTxZdH7hWb3ht6Sj+1XY2UuGbMhz5eBj69tqiYRWokzex2xIVY2+V6FJPxnl/E5p
FWLBPG+zwfcsmnO+7OxM25sAO709Mod4viik4eEcx/RY09HRyPGyqo4EHuXLZWFUbcxDmtltjuPr
dzG5WhdqWjt/lMlipyEOPe6DjX5cPYZ2PxvOu1mLKzMwslhae7rr0BV6s00F2ZnU1CdjQFgvKks7
aa57GBGxEvS2cJbQgDYNsC+1QFrV7YZH7E2H/HoaUi9GEmOyiPykYSiPjtlWzjX1NvGxEvT5Xtyl
KDH0HGSc3mp9rtmf5nwpLglWgdNnTTqA1O3KeRLXc5EY8b2jZ1l/m1ut0wQoTHrXdMpFvksUb7lt
PXX+OuYrNTCIA5gO5FpnvmvTQqgPKzJNHkch2jCcpKX5TaMFUgTwVb35ynAHc7ygETnczBQCbL/E
SSvxG3RfUJEEyi0esnwGSRmPHY6IKyQRPza0EeRZn9dPE16NEB5MuU7Qy6nNPch2KO8UdN3jyzFu
i3EnqSglLLpqsZB/y5rHtqk1cMcLM9ZZa/d+6Ipm+qSlMi53CcfL/SpF7kB3UdRnu3W7ewR1hYm8
5aBqcLsbAauVstTio269Or4rhPPgIIxmwvdBmexGa1HZeAeDT3xee4X9YSRuf9vbrO19yn0AWLQv
3EC14ekEqIF3S2AbuG+FNbKGyxP2V8WyTwzgbNfNqmX4wCRz1jylyiC0CxOG+vtULrWz59u63h2X
/SID3M7G+zZukjkAEzhNt+3iAEVDFcYRoZH1a4FUBAqAfpktQ+WbnZqWgdOUY7cvC91O9m1NOM0V
p8lyZ+gI4hOQaM3eqnA3C7JkBP01Frr1TZqz0Pxa6iUC8GRxPoU8Fu+CbZjvLGXzOIN8+aopMvvh
OL3xUFZox0BnrPPv2dBP39XCsfOwHZPB8SeYBWo4ycV8T6U8B5mqrZiqKay/Jy7koQo92SxfPK2L
34/2PFw3c738nF17pmtcLvLjSN7NOVHPQvi4H3ZPk76WmOaWytrvy0qrPzrG0H5pYy17Ty05xfCm
KNsdypcahhjZ6D5bBTVjDG7rrAhrpHt+2i59gatYTccm0mTdpOE0pup94ypFF6HvnN2t0p3soABR
HvtixGcuQFAq/YjwduuQlLCqg1x1qjYSwD/zkL63vdyIxraeUiBBMeYQ0lF9RLznn5NLxwYlLYyj
XMiEtz0CyKZv9RYqw6VtJTdmWbeFD6slRad9EX0YjwPnmVU4K6VgIQY+GfDAdxX9FrqcIpnXQKnz
7Nvaxqu5I6nAS8gU5vA8Jo3WPs2zW32itzgpUJEaRHlqK+WkxVlJcSK5tGnk4jTRcG4Y3vM0Lu03
Excbc8dRVKlflnHurH3cxxpeDemimjvRtfWd7lT9FwP1PS75SRe3Uun1z9QTxBpYxiBn3xjJX/xG
5/ddtM2S2WE3zMBefFGurXvlwJU24IYNY+8XfZkhC4HsG6LmdlO/m9Zktih9V6UM4kGNI0JJ57NN
slcElNjiD26NkG3gLt3QPxBC6twvZdbC2vVyrwkXRVm/1c6oWn4jMVkJeyAK5I6OvRhXs9DdPISr
v2i7WSln9UIfrf5y0IRjhUqTj+lNqTvrYz82nXmBhyRrHNjT/KkvwVMGUuiODFLXK0q+SEfCXfRA
c4EiWZjlES+0dxi5rculhXooOX8Srx9FkvKWHrjax6rJJi0w7QntxHkxKiWFkxuv9vdaDF3/9HbY
e1wKBWuy1ceQ+dz0WQ+S13FkN5hpoUWVU5lRoeRyCoVaAGY0FlIgP1Hj5HpAEvoml47WnUnATqQe
yEQhkEWUCULtMImHLa6W3Gha5JXeFqQl2QNs4Mpv7fycNsmJoQAvUutFIZ1u2GGux4FclYrgLEa4
egoT4qjAiePhchHtX1b84YUQxKeoY2pUlw8z2MZQkyadOiuqB8PaxWir75OpSt69/eVO1AA2QTUK
tzpVqqPObiMqqcpmsiIwxMrqQ4RpP82cSe+NeOr3NtLB394e8NQMAmwlfYMoDqH6IFsdzb6pptID
kElcudNGod9MtYOSV1mc0xU9sSo3QXf4HFgX4GJ1UE+dR4iC2A6aHD2N1u1WNKV3cbvE9aWIleEC
NT4XnyMx1dyNrZaec+I4ntqtPbGtSCoDaDccvGlVDFmdNA2AUJGYe0fN4mu9BFtreqMaIqa3nKnp
kv6eyD0xQaYaiBIKoLmDbVgR5q+jq+tIDKbKS4vAYYx3A0/h22tvlEHfS7UIRD2OY2BXrrr6xTAM
N11sqOCyalwAd0sC7RYXE8yhee7cfdEHPJD8nB5H7puJOnZhr3KnclUYDVZEneq9LEa/os+2SVSF
pVMkGNqaungyk1GZn6a604ugNWvr86gWJgeVkhUAm9fWRrg5JmhTURXPcWCvYNSsvWiJm0ZEZUgG
2kzZFbon4it+S7xet+Z20hPZa32YtnRmCkRwJ/c+BneyPA6d42Y7Zaxa92LuyvShb9XFfO41YzYw
stLRSSeg1JKgpeCHIkzKBZeEZespla9CUIsv7KSfSI5ibXj0vKHZ9KU3t6y7vNLkfAnUQkfgI6tn
2ixdpdiBqopYhmZmIKjp5qqiXVBGnotwVBLL3mferNUhQVAtEWqxu+aymx1C7kTX8/ZutDWEPGAz
dPlHB505xXfRWM2u4S137c5pzRbRIWzCseYyoH98NEnh79cZjH2Q28KQQSvzdQ0SAwV53x7AN1Dz
WdSHuXLH8hY4t/V+tby8CVIP1upuTBOt2mle0mD3jfA7oHKaA+ZlOzbryzyv2qcYZR+u4qptkxtF
c4bap7/F3WNWTYWuSlZl/QU4vu5Beht0C0WSyiNO0uftL6LEuNOxwoHjSbE79ZdYWV26gEmr7MTY
ZyJwkIyiViGtfAjq1hveKYZbcTNwj4m9IjrmICiaxfhQt3YpE7/y7En4opBld1fFWdf/zNe+frLV
zCZ9sMzFvc40N7lBRhTbSHKpQgYgd+Krri+wefVqxUWBUi2b4aaa9MG6XBSbxAWqdvXJq8vOhsah
W+wDQABP4yTtq7adde9iWLQccnWVLFeitPrGbzMrHi+mKtfWUNhu+VlmsP4QIhzN1C/nwngvrdb7
QpqTv5+9Tr9OaEQqgUytqrxpXVCyft/UincJQ17eluYC3XIqVie/RC5/iIOhoFGwF2VO4FABRm5C
PDdl67NVVfSWOt29K1I0jQAl12iJDV1St4E9Vs2LaeKWxxYsvW9mUqUT+2ZtzR3Blko/Mkmgp6BL
oK2BDhHGQjWxGR+lWpvFjVoi0QCPcYmfzKpaK1T43ewzMaJTBnZprR88yuI/x7VT112XlPOHYp1b
eaFANxfIkhvb78znrNgX/Wg/JqvYGBuqIygE1VZ9145l19D4tIzvpACrcrtMnnw/1Si7+iMUZ3VX
ullXQONZHOcidmVGuafCmmLfgNX4oZR2u8BwASjoj0ZlVJgKWMsjknddHaTUGHXfwMagiry27i+y
ofK8QKDI3QTq4iVqQAhf1ddzBlAN3S0142NJAfF49aTR+KlixLusaGPPVxW7K/ZkdAbZHW7SfFTF
2htTKuluaPF8LfVR5gGNh7mCEdzS0nYaMX0Ys96lxenpw4e8bxw9BFZg24FmkX3ReSpxbsY06nMy
JKZ+YXXJHMb52CI/RhcnDUQyqFHRG/O4q/pekUGxgG6KZj3BjUAb4/yBnNt+rnSZ9meuiOOuCqJ+
cOupVAPl4pZ4XTgtNVjmCLMY0bqVUGgFD6E+Jt65+uz2a15XpBkGwBaXHrX3IykYzalJSrrcjEDG
ytyfrGG49+q87tnPU/2Drnp9vwy1dVGkiIv6np239sYh1ZFONPIvbwccx1EA4FnETFUk/whND9/Z
XTGYdqiBRFgcNTdeTH6q6Lq8ou7nvKPEl6Oj6EnfNavi4u2RTwUAQOZ+IU5OdOZE2Q26MwxGNPS6
+26Ws0aOsVR7U7r13aTFypme2ck33TyggWmhInoYWpkp6oZT2xnRFur5jSea0O2MbF/GzXPsVfZn
UqSKWmU/7t9+0eOYDul0AroNaA7V5jAAV/IRUqJh65FdJisSWJYMZ71wqWqpy5mhjkMchqJ8hQAa
vA3sCl+vYEobRZ5biREBd1jDshqSW8Fhdo84d74vDFqeo+3Ywdvvd2LbbFaTRKvU9YHsbxP/W79h
tJehkWuuRsLsusiT8TdrUc/ZF5xYLdBQmD5sGHFfOuzjtmPaZAjsq9GsCbsLXDlVX7HZFbdovXvd
bnAz6wyj9cRnY7VA3eE/MESHmNbMlgigJ8YaLQUnqGqlGTJKdbaXiludQawc98g242aQGh5xMMXe
g8+G9aI+NpbUIrxB1t3a2/rXTVrsAk6bedWjyBCQ3/WID0iyfORTz5xIJ+YWmSgb9QtUH8BXHAyf
pUXplLRrohEVuF0/AuEt7DwmLF3zQE7mf7AhwKVsYfgvwY1DfE5V0AmrhLpGo96rQbsWDTKQ2RhZ
1lieAYEdi+MBHmBxbtAbJphj/fXi7C17qi1pq1EVN+xsVXGGl02+vvO1Ke2/eSVeOQhjGXXr57mn
5AEp3yxgivbanRRdAdXRUUdskmev/svJJY9GVolw4NZiP5wGsxODLYm9kCbNrMfeMJav2jjnRTi5
rfmt1SicnNmpJ44HTnpwUQif4XBy2BnsSlh+tlNAygBtEY3qMIfLamDIaLXyajM/DCS01bdPh+Nt
RGVzI5FteZ6FUt7rD9B49axZ62pEVtyInTbV9JQm2gweooB/fShGAllMtQUn48MTHhylncUlN4pW
WzHdtUmWF6jF2MuukAgFnJnM42OPIw/qG9k6BxO8tNcvhq46RnCKq0frCJ6e2qF9uwrTOnM0HH8y
UGxgUOGgAbQCzPZ6lBxTzq7sEhVZIzW77S1i3Eyv7BtrgU48qmobLEapvbz9zU69GoQ/MISYdqE1
ezAoOpKxY2aqGmEQWF0PZldEjSfPicadejV2JxhFKiwbsOv1q7nQaHQT18gIEpF7rwNzoMkmhoei
SMwPXeepsb+kIFXPxAGnhuWQA6DDCnGw9Hg9rODoydZMqpFmtOo7JcsRrCmtbD/SBDMDrYCeQHSQ
j92ZcU+gaSClMKFsBsTJWDSvB2Yh6eYIjymifO1sFJiezmzZu+sTivpgarqpt+JwIATdt9mMLJgm
qios6sE5Z+dyvCd5Esg59Oc3L/rD+0YR8E+0qiMCXdZiH1PQjnR1sHZaN5zDEJ0YCqESqnRbZHB8
tdWOEFm1tWfMrr2LM1fcFZpAsaRW9N1fXbS/rhQbBBbmgVwtr6cXutnQDBiZRDp9gS5UYot+mNVU
2pkdebw5IN1uFrIbqIXD5mDZ6nNaZhXGLpE1580NWP86XEZdPXOWnYhWCQYgQkJqA8F6+DbUMmvF
ak01smcuAtg00Gv285Ln+t7Nu3YMLCHzrwsVNFrJQ12c25y/4JQHWQrWOlt1UOccOFojkDNMmdiL
RlRHGdIfkEuGvVLU5Px0HsuWjHaZVB9Iuv6IgAVtcnii5jc04rzPnt0a39Rinj7H2KJjzUOv9U52
lOyDOd3kxCe6l8+FMenji65J6kk97XtflcBoIwOBg3uDhOilSF3rS6tnaRditK4MgTM48rm38vXa
GAqhoF0HxyNsFyo2ZzbriZAI0O52YW1Cxkf2N1buNkMB2C8yMDag1jYjTq4k9H1JtQN4ZvLy7cV7
uE2ghLlbg0Dlo2/wr+3nv8XQQ2XotWtDzpNj2tM4o1NvKmUbKFXaRmeG0vldv3/ZX/xaoMEACEGp
c+i8HgtBscqlKDlzDuV0/AYKenel4sz63VoApA+8fhbXKC5gVqAkWfoF9OQkr+COoaYnaHnrQT41
ffM5N+PFueuAAAc9WOSXOcYM/ntvld6NOolBnX23S22bQtFkIWA4WloRIlxhpfdDOlt0yftWNsG8
eWoFSWnHCfRyR/2yLt6KeyGqoWI/lyrKqHrb9XOoDHY5BMrGtvLxF4NSra59l1zKWZ2fLEVPQclW
Ni8kKtdNwjSf2vphmqZhb81iXO7MuKJwMSDt6l2ak5cZD52e5FynyVigcUJQ2kaU9LLkoqEeYl+C
y1lw63Mp8358+wsc3kB8AO4BjV4M7rTH9EgkVUqFfSCjzG1dBB9QV7sw4liW1yPd9vGSKqP+2WvS
OTnHBD66gxh6Q6Jv1HYiJMBhr789Zim6qSj2GBlunxSBm7a4KKVTkzyrTeGMQYpjiHJlCxSlI00o
2id2J4rmVbmCjv/Ls0CgxtZSaeUAZd224G9L3pE5KHiq7dEwxGPYIKHg51puf/NMEAx2W7WB6QzJ
mcP71wseLH7aOSDjwMiB7T5EzmIUQKGvbWQ0gYsbSclt716rqMMh8jYhapabM9XfdIkb9baaE4gT
XdIJO1TydgCjoyX5OVnAw63voCe03Sf0swiC+P/X85DWWZ6hVrlEZt1494lU8shVJyNcu6E4c6od
Xl0MxWxvC4AMQD/C85awRkl2p5WWj8wvTVGVVy1wu4u3P+ypUdCLAdaOPhfy3wf1gKrw1ljRRzVa
S1mF6VrANu7Lc/ySE0vZoG71y4uHyTsC6VuIPE1uwRGdYYC+KYur6AK6w87ppBbqxWZND72mybpr
T+nsO62upzOH9vE+5gmomVEtRB+DDu/rL9dMAzgdc1EjOZXxJQi77LKDgLvPnNiJCqNfgsZO1jOB
wVFGu31E6izsYNROSR8P4hxjROCunBBXxMYSPI4eO9jSKnCa072sZzUa26Iz6VFQ3tX0ZUCKz1S7
a/B1qUDlj15M6iSKAy4SnZQzz3ZEx//1bCgrQGrgbjm6xsrEQ6sjFWtUaqV+3eSTvTWP3O6rs+JS
A4hlrGbU4WjUhMPWpAAD5K11pI69mQZArJM6AAWKJNTSTnXmw2Wq9MteEF0EisAq07cR+eoDQ5CX
BHE62U+GMdiz37dIz4RS74YHm6R6DlRAG1/wFB5adLW7kYYJlfyXid1/P1dp3vvxFr74veiq2lcT
dfqJjUVG7VM4eeZbgvaAX4KrfzBRsf+iStGeM646DPC2qYIngGIMn+lYDNS02zjzxLBGvaXFd6pV
OzdVnuCiYa6F970GhfcTD2PZ752mtz+8vUNPnIKUnanBIAdA6fUoVoZBpg/snzUCrJs1O2fRrZ9F
gjaFbxaVM2/gqvi+y2VeBgOHYx1uQcNTKWa8GzRTUB1/+4G2XPn1qWzoKFRQm90CIHKz1ztJgUhg
ekKoUVs1TbbvUHMYkcPCj00zEI72RVrQC9JAeFXhYhoZaF0W0Zms98RBjP48ATeHF3X5w6thNpU6
iZd+itqmz4EwqMtOVYr4PYFfe+aIPHFyoPhJ/EUxn+D4kNZpDnFMcL/O0UpP5r4TBa3lqmuDKWnV
q5qTP6yKvPzXJP/Xt/n/JT+ah3/N5/DP/+bP35p26TN22sEf/3mbfQMG0/wU/739s//5a6//0T/v
xx+9kP2Pv92+tMPfODa+v4isqQ//zatfwUh/Pkn4Il5e/WFXi0ws7+SPfnn8MchS/BqOZ97+5v/1
h3/78eu3fFjaH//441sja7H9toTH+uPPH0Xf//HHhmL4r99//Z8/u3up+GdBg1nq14x18a9f9u9/
8eNlEP/4Q7Htv7ukdRxeDpASRCS42aYfv37kan+HGQVNy9jEM6hi8aO66UX6jz806+9opLFwtgyX
xavyIwre248U8+/QT/kRNrjIrnAV2n/8++Fefa///X5/q2X10NDNGXiZ1yv0l3QWtCIKtAAn2Cnm
gfUPft794qVNtR92pripPjWP4sb6nDxq+3UfX1DMC9Z9cadl/nzTR+5FG61hu5d33XP/CPVw/Fl8
6HS/Cq7GHfD13RJ+nML3N20ArvdC9Vs/9YcoC7Iw9mdfbfxq3XMQ74vvv035n2/1+1v86gf872b/
91tsCtbbWxyZdUz4XTkNOPA9zeJdG/bRcIFK7Kz6+oMug/mTvQfXGqZRdW0+nhn6dVr359BAxaCC
bFn1YeqDBNiSaDDU9/rFup+/5EZQfnZvK1T7LorrIqjo/AFsC9f6rj6DwjoxMthbxiXehVl3iFfK
XFh7rhyqPQfgvnaLm2l2LrR0vitH7cxbHg2F7AF6B8iE4xXCqjwIKOPBMOiOU9Fy3AJ7XsX3gNaq
+WXTu7u355OV/duxzXQejHQQwtuTmplrv9XOjMfJfF/OH/8/e+exXDmSZdsvQhm0mELcS00GRUSQ
E1hIAA7AoZV/fS9EV9sLXuYjrXrcZjXKyiQuhKtz9l77/b9vvJ4n9wtwXoEADl1958j8ocH+dUag
PVqMdIHLg92IvPuyDZw+D6Pk6/nil1rd3eAwb5yDo6m0+42yZXUfXLo27Xk5VMP6uWVL73ohUVjb
cNnWGojjZp08L7K30Z4/14G0rMSe+3T6j0II/vxuZhCqwswGzPLeyRZYXxutdbZaHIr5aavvXFD/
sv3gKPP24TN+dp2di92bD+uk/lyhIq/ngWtMM6PGuXCaj6guJ1vsP7fBPOjSP6ErvkvFXi/LkzcK
IJxpcUid8WdryMQyRFjugqN0fmIhDzGXhJ2dIlX44Bt+vSH4nyvvPBWuTF96v/m/Xrzeu14261zZ
vc7ut+v0brwo7tbj8uWDD+ztWNk7wRg2mdahXJ4OS2cYJLHRATml4UsXtldWqEdLxHE0ChJ1zB6D
Yx/JDxoHhvlm2HBRkDVMBXRF8E6/vjkZeCmK4QpV17E6b26cs/EsPagLceOeaefG+fu3+AfU8Wq6
JfiFCh5YB04Mvu2cnFI0rXQkgs3isETu0b7Qbpub/tyO1vDXmCyHOZkTFa1JGlpRH+bJR10Sa//z
by8P7gE4EIbDUy+1R3U5NQuzOOTnCLq42fUyPccjG49n8xkCtmvv3rl32NBBnQwRUPuR+CV+aT+t
O//GvfHOg/MsDmL90jt3Pngyf57zOz/tdDkFC6MvauDJrFmS50nG9z1QdT/6VdSiuO/DuiEmDo1g
WD94Ihw+ymSzXnsT//srxxhJzR84AGXG/UP56yv3ZLMKlKTFoQ6zM+sQxNoBB1q0nPlJeaN91b4W
lyPyPZwBoX2X3toH81I7Rx911Tw2d/2FfbaFH5mY384qhKfs09aOlqQZfDrk26b1iC7PD1TTZX5N
G7En2xeIxQfogLfXYQ0kbpKewC5C1U/GQKNVKearkhmymdYq3iqT4hzzXbF+sEbtf+j1S2YicqBh
sPKa6LBPbmgZECMuS8eFMvuHW09+NDNWokkp74Nx/WYuoVJMS4m6HobXAOTf67dJqU+TfrtpSdZp
RwQliRlcYG2ILPnRCm+++XD2S4G6ot3JfhAp0etLwRMZ0nGYtAQg8P12M95q38cH57K/LS+CxL8t
72TS3aqndQ3li/7d/+BGTxymfLfe3prYw5/RX5vsaV5fHr9RoJkLqU7joT3vz9OLPMJVxfaJztVN
HbfRz/fnsNOPBf+5yf/AMbCz2ckxr69nuAWOwH2cwI2COx+RXBS/f4XTd8cVLMuhnRnsvVbqK6+v
gA3SlFO+FQdqNpF/V501H9SK3twCMnVsZSiPbZ3j/ukjy0zP6rxNK5NsheSdOyoI7XFpP/jYT69C
I3pvLbK3NdjgvmmpaqULXmarDawXikDzrssvS4ww/+G9ULXmzXMOYem0OdecFJEBd6N/tMoqMTut
vRaekd6TJPlRrM6be9mlN6xa4PzoRSMgeP1KgmoBo7M1dRIMoM4n2OtR5/cfyRP+6SqUHuBc06Wk
N3vyabWdmtd+lHWypkB0435gfEfmCIPgg0FzOg+xzoMapW3o70mNvKbXtzMuQZClZl8ncm68EHqt
jJRdL1Gxd53f/5hpJ5xebW9cMVDYGMJ2ZrCebEC9ci6GKsBXhUWyuiGME9nxrTsQROEXcVe3kM4p
reIZHVqb79EpMzXEqwMHnhKYWB4rBc8MAVmv64fS0XHaAe8cZho9Vobpy1vc37hyrVu2qPTvZTXq
xwwm73crb7w80bdMvxOu1TYxxcbajzcaDQdf99QYCrKYstDuOMqGVWM3WTROJsDzIremkcL77Dy6
fY4XVPS+cUaEJHGliGQxRwcjFu3EJTirZhM6DSmm0UJXl15NOSuWOYCY2Kz0bv0skL+5UU1I8vpg
UYJFQ5BjMRwjYe1CfZ9gF3IXyC+Z+CHl/GlAaGnGCrH5XVVSPjwapC7jRCyWR7/c+KEtvYQ6zFeb
n7jOffWtmzLsO4Nf9Uj2sbjcEz7tXHepPg5JhcvHi+bWM7CXTtVgHHmYkLwLt0pvwb4i5+XtyTYG
/2S08ajN20Q3tZ1/WllreWGgL96N204zFP3FFiSay8L9NLdCQZYWSq8PTm7MFU2wubmR/Kg2Aolo
fgHx2KP/zzN4S7QvuiIs+rFdDsXaI1HPScjyImMEwx0pr1hkPAO/vWqUcu5oQy1oh7dRdaFiLKKM
tk1I+9BNZXuxVSiWAdhnGY6GSW8tujOuxLIbLO1LR3RZYZ4Zm6f3GJkq77eJRqWNPASBTTh506hH
sxgwQ1AbxoiFE0rbolL0GubxQkvvSjWmY5KTk1EU5+QHB5k49ug0vwlzq+HxkxBQJB421y7aTAsv
q6G29Rr/gT/ES0cFNZx8BPvxJJzGS0gtCLQ46Of1OS+V1EIBOr+PRWCxhfNFg9bLmpo1ydsSz7yp
E2cSt3IZt0gUcktDs677p6ydixYHwGSpq5kk4SHE0d8WZwQ4pn7iLPNaJbnkCwy7rmwPjtGYx62W
i4/fgtoDSW4o1NFWy6xjNCnri0fz4TMtteqn6dfON6/RvTbGylpb0eg0nKk85p6zxSqMB8a0cs56
1xJGIvi3v9Xk5faRhkznx1SA6Akxb86/+bYUrHaZYgJVTUCac12OC8k85qDjmqa96p2P0vYrvKwW
0DixkocaouUTW7x5g8HzWvTuOXCalc8bi7BWY6Yb/CdU/wyvbnTqLOraUpdnJrA2AI0TsxsOcSha
cY7C4rKt0g27nTuTn7AROKGurVm2twLtph/S/63WY0b8Y35OE20nB3JC+TGIusgSvau0B50aPvUm
qHoabnzPobSvRErgnMp9K+pctGrRGIiqOhaWKNsobYjzC7FQGEUihK8/08YzTZ7L6j2ZSzE/t45o
szjTbD3RwLrOUZ1Z1VFq1XTje9CbGKy1c+XUjpgiOL7j02SZ871PA9LgObponDsAVsOxs8V4OWht
pUKEmvovc53Adi5ID25Ey2E/tuAvTFjXkb0/5OukZW5spHS1z7vc9ItIbIX4XbLt1Qk+tpc05ntj
1erMYN5irNN1nziTs5lxs2Y1oIACr1y49Y0t4kCfujZOa+gyo7k+ONLQPplQI+p4LshfSOZGc35l
miTcsCVtuD/zg9G18DIMxYgWzLBlUo1mtcauxNcV4s83KetBkboxh6LNo0AGcg5XOZD3VFqd3E0+
azuE9AylE09Vz5dO9l/ag7jpO5X4TVtnRypmmRmPgnS7aCBNR4Y9ccdaYuetmM69PAVDmbUlsFFQ
jFtk5UHxguOJ0MPA1lR9k3ll/VAxokoazd2GR33ppyVCYDUymTYYZyJ/bg1mJTWsWSTgk3zLpsl2
krW2K+sSqkFjntkdMe5R3ub+rwV5PUNNDP0UE5DpCgyo/YQixupA5syFq74EQxsYaAWCLo9IyWiv
4NOaMJlrv+LKflWR6YGXYLleaPuUSbcaLXitzDewaNTTrMWTb7XIz8qgGLh10/6a4bp2ImuZit+d
0HI3YaSnaLhB2pZ0bmcUB8LvmdoXNYGwINEVNuSGxPJXCyJfhZ2mGi1EtYcrOxca9KLUZkQiMSzc
ULC7/Tnt2cURZ5m5x8aBvTx288w3QYj4TK2ymDKWPQwkisHs4YAxN13Lw2aoWhp9eoClBKtH8+x6
YrTC3DLWGZ9RRjdLmxyzDWfctJdMKDMfRlsDRwg1vzQ6/DdFH8zPmI7XJhEoQ1gIHDFOcZt2brln
nRZfQUQz8aRL1vxMJ5VJlrW6NS7y1fWxuqAi8c5okZoCC3Jlf2ooSD2qYGcgKg6AP0Ugp8vAJyIo
pIte461yLc1kJaiX29lv6zxqzcX6qdpStUeUQXoXiXQL5tgo+jQP13oqHrtZ70SoIZLFqG4NC77s
JbO/1bTNfm1ekK5cOp88tjMZdrZg7tlAePlK+Gy3/+OFLA3k4spHWKLv25IBM5iBt5tQVyDF7can
VQ+GkVQNQ/dslYp3HFnurD2PnqHSsB2M0jrkWGpetMYj0d1Es91GfHHi62jji8Mw3bHnsNFpvcwr
nNCo68AQgnuhoTG7uKeImNJHVH2VTRZZh/Hnj0Vc/+3O5tCF3mL3ZjRQBAXMoavxGbhGPcWahjQo
5AA9fa5M4u+i2ockEjvC6B8EC62RuLqYH9J1CvQktSGqRa5invM4I3+zi3QfHAQz2QwG4AM/hb5C
uhlIrMdNHfgY3G/6Yl79I6tvMxwm6jTfehi2KrIYUudTLyYnYmJ1vlSlXRCqPY75dTfWcBW8PlD3
m5dJUAaLsRun8+VH4SxmHznl2MtoFE5631RryvedLt5j4TpbrGcQrg4F+WXjwcYBap6plJQsNCgF
tV54PPn0Mnc8kE9y0r3fiopAngyWW5txtSDNPg7zjCemSRdrOCrmCitpFsu+CrqO/SBycqfeeRyF
SnTKCk8BgBV1tDAcfi2nkeOw3gx5fqCjmjpwYypawFamAO6DsVnvqtn2ZVTCovqRbYMa41Zb2yp2
YOr87hAD8S326JkTXOMk3OlCzFeT4QiyUrea+utSOUxxnRWMlxUXvuRjn0m5d0VHD161gXVYsnIM
EqeyxO/Ub3v3kE8yTZpibLdDZbMZAkrFJmYztvozbp3JuCs2oUEfS7el736PXaFtT1SxrU1EbIyI
iAmagKg3rfOHQ2G1TnmvrHFeYsXmfzlqpqums65ZB/eZc07r3uRp1y7Xs9T99saqs7T8NI+TO54N
+Wgux5KkJiscunT5mheU5HFVkHwUjk1PzHgHGWqMRckIjETV0X/PF7GSnlCUXvHJ13r2jiBxdJ12
g7EFoYDBVMemleU/KOX6v3BRsjJla5NDnO7q0v48ehLOS+3Z+rPNz80gDUulX1sd570LyveFPYDZ
xwK5g3ZNvoBpTLv1qkjLNXCimkX7SlFYYmNeiXom9WsuNNuNheGURs/MSgJhUrrF9n0218BKFDDs
l7HP7M8W5fQWcs1IkxkoRaddC8F8exaMSwrjTU2OAQTFYLVfARSMJkWWAqbG0d4hJ1dtuxnLOVas
lt3kkinxwAqrUbyCyZsdzVbV2S0WYms502zFnM1O36uTfnJchRKtmJcLiGfdHJaZ7OSFDW5AHr02
zZiC7DSomFvT4HH0Cbv8KjO5fdUsCgvHFBu4ulhJa/gRbKIgREroy3LmprOdRQNWzJmgEdJ2naNQ
mV6cd7RuEITUymiSAXKf8YmqFyFVWIS7IJlNjblEH3uQzZ4/Z1Xsycqw70Wtt004DymkgjAARvXL
zEq5gpBlt3Mhyd2rLnB6AvCQkiX61iao1DxinzSdh87x+pvVqVb/kwY3xwbMqRE3FrZlCVLSZ5/o
PhdQNNluLXTFw5Qt6Xg96BMTcWdNYJ36ZZ0IIV41ndguOCFmQnUg2M0osnMPlSnt7A6haL7DrtS0
JJXQsVFBNFrLRF8kKckC1HmWyKmxsoiy+MaIsoamipDv9wNPFiIBp79WplEvto34Nh5V9mIhPA1C
k/yw4V75tpJXjj8W/oXeq9qI3Fpr7Ni1pPcg+Sf3czD5d+s0WM0RuWH/w6k9NV2gnSirT3u2/Jcu
mwLtyCQRYFAN+qYC81OPxvWkN7OedN4KD0ZDYrI8m8tmZ2flbDZLIuuJDJ3MTg3jfiwL+VI3ZmEA
viDa0ChUW2HQ4Nh0M+i8u9jj/eoXXokV4LD0fWbczl5f4qipezC3jO8BRTCtQdgwsdbmPKxxdOSI
jX3ym3hhp7ZiCs2q30ZVaM1F16Y4R0NAPu0C90YrtBiMQ8sGUZ9ZfbONGsmNa/VjBTZ34OsbmzzL
cHP4uXPbVMjiLgeRqxXCDTVY8iAL3MfUzpt956OnBiS0QtVTemGZlW9/bmydFbNq0/m7nbrsTZBw
fU418sTionPnJ7To3vygiUbid9pIbQasNlWkYHXDD1PzcaTnclMX2GS18ohCVz007dx2kS3y7Neo
20sfY5ivrJ/10Mzp534R9dety0m4Vqpor4NCmRDhETzSzeoXDjA2VYWf/jau4rzWZfHbHBTpcjJv
near2ejWFDt+5snLpu61Z40tVnAOhxLPkKPaeuaIUkzupZzWjCFuTOWTLcfAj8rFXPo7CkIAahy4
exdG6VXlOYQdoYU1ZvgvHVqPL3ObjvOBk2uH0MXRuzRGKgNybkbUqnGmttcldOeF/ajrtghe9ymr
vh1nl6XXhAaP+A3PFue61Vyvqpr5JMwF6aRw1NqAexvKGVGvbIynvGaKiDT++EOpZ2wB8tIZxmvb
WF35sA6jLO70oJfmBd75cbiaNc4ogJLdLsiuWs1uvmPO8yiyjO3sJrXkJBFndauaEGW3kofGdPNP
NceIMZQeZvWDXSjhRNTEaxHNTk8CZ9ctfkclCENkOAB2Ma/xW2zGZZFxhv3Btq0MzrYO/S44lnYe
rzbc3ndTlftzRNS6ywEPyI9dhtPWyx9Dn7l3rmuSOCrGFRKX15vGb8oxaMlZEcf+aPsiz0OBHkCP
1RQ4zCisviMzgSWrsN3TG6O6s9b8Gu7d3Ca5lXba2chOFPO6yzYmzLZlFrHvpTsDggPp3YY1TF1V
U66jgpo1/PXPXp61j1sOqeoMeCBnLlLuSyfcNkcfLrxsTJdw09psCStzw57PJp78XpLrGIOrmbZd
7IkMz/zeuX4ZRh9DWq+x3QjXcrI+L7lQz25lml8XfOMZTGthgCnSNwaYRujFciayPCsi8GOquttW
aTMCIP/Es6NsuP02OcyoukQWRDz0rYpT2GmK4J8FhWbG4coK17Hzf4BiZPxmXZ1dm8UEO2JIpbEl
U2cCTt/m0rlLe817SVWe3mMOTNNLO9dKvNv0Vo6KuGJ6VFPJyCut0vdDjjiDPPYc6S/QMa7jBYL9
/K5ApViGzizVRZ4FrRbnruQFcfbgFN3yrG2kxgNVvnVS/SOgsoatWSf1nO31MLxkcnAe7NlTD8Rz
KX64sfpDZAZEsHMeXOZvrd2u3y3oDhAwKF3O4ICK4Rz+qF2RdMkgSoy06Z5aT9OfrZR3lwymg8y2
Ba7Ev+xh4Q+LbR7dQw8peL7y+2pYQhSEKAZNfzPuLE92PmLgjmVyAEXxsHSN/6nP8vp2lZT2wx6w
z9dgs1C/D5Ct4IEM+YBUHUfVXWsJSSam5WX3fed5IiblefspKxeeo1wy97qcdA4BHnY5O/Kk694U
FfnWR5xJuXYYxKQBOKgRXESB2/d3izOzuMPcpjWpVu13kdUcsfzcyrSEECnTjMH9V3lolIjoQ+HT
4DhPe9gzCYnSEB+NnLoBp6SMgs3QGu0acbwKlguGD1pN/jgzyyBtr4ioQdlXzjR4WVyCaETT2W8Q
1H23ADbQyyDneNFlwj+abCME01SQo8/IlxdQm0YedbLJzmyF4S/C620/NKnrvUwzKqAY8Bgv13eX
7jeqVCY9IZUc49pMqUWY45j9ErM9/Aj6Dkx6PeXFb9dqNorXxlI/gRxYn7tcr28DUHntQVuc8XY1
5Zzv69PwC0eZ9jxPCyyFshFbRQ3bdT41tAKenHaEhg/tAkt0b06qZaXWJqYHd3EwtVRLvl266Ubm
E4VYPS6MSr8oyrSD2l+lHMfNNPV/dFhjKbIWhbp0uw6xTVC0wUVlDY6GsHXfQo1SbXbCgs3uQ1kT
zhivoaDrQ/B82bmi+5FWGiv7kz0oyS6n0oiqrG9+DFspt4jNmMFMgbFiC0mq2gCjum5n8C43AJfe
Okt8wphGYN/OInJ9pusImF2VJmqT8tNW6HXP6G7YO/ccwIt4zhY21Wx3pjxaoM3lF0Ez1w+mR1lj
Ei4LPmw671Fk9vI4TWa9hX0mnGRis2mQKg50iTNzHWjUl6v5Zw65N9Y6D+gjb/gb3gFKhOz6xINR
pyZ25c6+cIlgOZClkU9hMdM4CrMmSC0CU93li8eWLuXkK8Qtlo3gmSTD+nebLsOZaWrWlFBwHnF/
6J6GK5dYXzM/ZK47uZEVtMttw0HtUeVYhim/pVejs0knJLl1fsFVqIYD3Nf6AoCZ99PRiwr0cGFb
zaUtWiYZ1Qj12PujfplJ37jWFr0dI02r1E8N5HsZUrkdvmZqnZ6bafGpmWli+xaU64beuvdokhS2
I6445VeorCg8w/ewcGxHIlDDNwydNoPWs9bfe3w3f01M6xM+YwvBDB2vKdKVHny3x5mBx7jr0Sgz
RapYtUPzYmtFpSJjSXfxOnsWIH/d4j1YE2dbVrV2ugZWpsjzqdhMhPrsuRWba9/uqUU13XkFjI69
9dzXP3298z6TshegEgBt8Fjog3wyR8ocaHjXeoi9bfUQZRdgZaMV8kMeS3vU6ZKURXozbv3ghHB2
dihIJYOXIM+lR9EopcxhKaO7t7y8/Z6xf4K12ou9eqEJ+Qua8vrkbUH/1VlWyci081+UL5nikFwD
hZsD4qiEruSPmrauDHHopWtoS5jAwphFlwSdLJ5EPkBz1RvTu7czwfG4UOnY8PEhbYsz3a+Mg+Np
uy/bXTwvlP5itUnbwZqnUsYeIZpa2/65ZSYcPK8N6p+KKghjdfGUGZWtyFjN/VxCL+lzi6GUlsMP
7MOrye+bm2uIKgZ6RKr7GoGoKgNZYhqwLru0QLajwXjtE2EHkh1OyVquucJkzLnmfLd0BruicjQM
Rn9fB5+Ii6mflN52dsggSr+vE+3G0GcjPNHt8sATIVPUb8lMdp5tc9+UsZxNLmoTY3HChfbrYK5g
+JGzNStupMjn1NbtrbM8CzE3M2YtmxJfYhhTqpLFhO0WryQ062FDeYF7TgunjiseIpxGOUGeDsrB
tOC8prML7WjbOYZzmxcJrch0OhvB9A6ARDmOXDP7ux9FuJunvcld3+nRCkcBFcA7P3UXZzS9HNyn
VdJ6frKWR4gV56q7Ba55MdhPriGO4NwPtPuTxvZjEu0jzRmSybikTndjmKRp2TcW1UDa07GTTQdn
Pp8pefb2el7710r7KKfhn1rEAY11y9hJ8GRJve7czlVFBUSjEZ2bTvek0QG7qSQkj/ebtm+vAgKC
Vi2oud2aZZ/oVDp/nI1gGqtENV36dQfE39ieph3ev8qpzgHzD4mh2IyQ/ZtUVvZ385fiSAwYdQ3l
iMQB//ioL/18TXWCaFU2mIlfOst/KPP5cz1O2j4qRR1N/WkfeqRuwz5LJK3VUzTYBFtXBHHh/+Ku
0FvyXyKJQW79+q4m+r0ogGyRyFHfmWhae2Y7bFttqjRnLXrY+P3rncpS6eMTGehClceuZcDfeH29
jYAZxyshIdf7vLba9o2+uGzgOThw6NZuCXzJPrjF00HDJQEqcnc+05CNReL1JUVhVvlEXy/GH5Ge
NVpNfXscnNjS5UcA+beX4jtEd4sT1fFd2z2RRGiD2lx3naBwmoGM7N1s3MPdpvFdffTiTj96XzdJ
g0OqQsgufrTTSzF5udvI7eLWzinG5b3vxn1ncEh6/4X903XgNMC22T9IMqFePz1ww00WpIUdl4tl
nZEFN0bN6pkf6GLefhZ7QC55R8ze6IlOWSPtNtAXR2cU03iw7pnWPTZvmlkfyjwvX6ZK0i2xsKt+
8Gm8vTkgFHR48CcYhJn+UWv9PaYr30iXjRqVdJv2QI0GULLT5h/MHP90FdBCaJl1JEaBe/IIC8FS
42EQjnO/ny+cwkYYufT/6XzxR9C2T4HgWmivnob8OGuZmxUmsnhGs8N5Xp+jSvTr8f3P4XQW5Co7
pxTkCl84Ilzr9edQjBydsHRZsdurlYZJaoAj3GRItdqJa73o7t6/3j88O4wONr4NAB4m5tPX13OW
zlmofJISXRnTodeC+d5r1vXX+1d5+/lhPtnVgORL7Cvs/iv++g5UgxicCqdFLdc1bwsc4MfJ6YbH
VHranSrpQOVkoroffH1vZ4tducpU4SGhZoI/eZbBpIJsrnKLuRCnf5BRnU1t4OVybv/tXv4/A9Nf
diSXb/X/b2BKfkzffjb93/6l/T/4t3/Jc/61Tz/7KoiIFywuY/Tf/qXA/BcLyL7lYmqi7rv/X//j
X/oXyxgOCzR9aPzxhf8/+5LzLx0zHBMa4JmdV/IfeJdOXT876knnV2Hk2PEZb4zX2tpMeWkqLQH3
dJi88pHma9TXvyWYzWoldVAep+obOpnKu/K9OeFIHI5rc95pE7xS85ibfaKv2wca8JOZgF/FRLBH
snAmY+tzqpOrGhQ9hIAECfIW8qfgW0TLQI9uQI2WkM/2IYRu3/D8JUfGgcwJzyOQjSfBqmeeaCcB
g4uZ8eQmOCoHygSudOqb0VVuGs552aLmsOy+DxcJqCpy9UnkIR0Y7QGAG7h2Ix1mGa5ZV91MaitQ
qGfESAPOcAZAgvqgfTK6fPzSlWvaJ+RPU5OwaARxQOOE+bVd6ZiSsZCrL7kYnRdt8tbsmAbb1u7z
7SIe5EDmU1KbjgJqi3U6Pex3gtihmgYjRFzj5DQ29J7aadDTISEkgrdZCVnOlMLN8T4dcEtHzVap
Q7sas3MslJ8dNZeUs7jSpsqmjZNPh7zOdDdsWgtLQFPJ5Vh0TueE6yTFl8ypLQv1VW4AHhZSUKuc
l+m5gzRCesqAzbmFF7k36MxqAHRLPmVclDaKRumsAdWnIGV5DzJs+6j+aqUjNWkk7WbCLJwIZoX6
4dNHzENgh11wUWYtbNWiZkINCVBuQNFny3Y70H5tExeRBYdgS3DKUlrVuOHse/WYZMRApKHMCWqJ
Jk1z3FDXK+dpUh2m77Xx3c8rNE74mtVijGeZ3oobA0v8R5He+5ng5GOCoOBb7HkR47K0vJ7xNVrm
1VpveJgKazgnUyO4cWnNtmGjIbMjf3gFhK8JdCZVNSFXIPho/Agp8faDBuNm7C4nBjW705Pd4mBm
Ladx10ia3iNModqP+tHOWRYXypMQclttqR26fQgzw9Wj9HX4awa8++/bfeUn3FeYv56Cg95+P9Bg
JGQ3icz65BcoAoL6SZV6shSL9UjwyHBH+WCJt6nur9CiSMjnmTyQQxBEmJn8K22ho+KlNQrcKsdp
OI8fiX1PF3xv12Gb/CLyJ7EwOfu089dS7GluW2w6Acy5kVbXVDymW0pB/dP7d/6PV8F0iiaQTQXb
5NdXydbMFGIqoB1Yq7zcClklVaqs5P2rvHGBkS0I3YyXjNKffZN3ssIj7yEAOOVmaHj7d8HsO/fU
MOxfho2KkH7pDTE0X5ma7bi1syECmpd/MEuffGPO6S84uVE8frpCa2DEy2r89myks80ATVfALmnc
DnkPvu1QdJv8gB54Mr7eXHff+/z1GslmbGyoAEY800G9UK2rXYjOfuly5L/h2HbtgUrS9nOTbpFH
td5sH+wbT1anP9dHnK4bUKYMi4H++vqaREKS2RqBR2WXHVK7TqM8d6Y7Er6rCw+m6PcPXvW++rwa
SrzqHQtAJ8zgkzqlThWcK1NTuXpsBn0J+yb34kFvzae8cvXI9GiPOlUZoEXW5htlOOuvza29B3qb
IBPf/ylvv20rABDPnpJNCbd/MoIancl5Qz0GGxhZLmPMvCe2sfz0/lVOt8x8WIxQAFc7jYGayP4B
/PWCF78xLFrHRkwbQjyOwabOZbl6j06OPwMsPj3xLK/SD8iib+8N0gGnDxPrE6qLU0vShJiZJBQ+
Z7oQrLPwlBM1F3P0/r2dbsw53OyQMkauuacs2/ug+uvemiZzNl6nHoPRyQ9rvXZHav39VW2I6vn9
S739TilIgJ3dFyLcbKe5D4qek4VfiR5rPi/XMliaz9oqydSjaZw0bSY+sL7+0615qDzxbFIQwWL/
+ta0FRArkks9boqmOzqzRtWsXEQ8wfb44FJ/LMZ/DQmmZSY9c6dS/NlYn5oEc8/tW73M3GTshlkl
mSFd1PoIA75bW9rNIF7MclcbdTN5W4DIzyDpNSDhsq7drmqvBQk+Zt16t9AHnpKyRZ5wvRYQN8Js
0ViT338TJ0+GX8vOGqIE1p8dL3Vqmpmy0SbQS5gJncM1tvDPUIsW60G3iDl4/1Lmvq6+fjJca8cR
7D0EJqmTD8xQk5pkuZnJ5E76ywLUZVe1OsNTL6egj4ZNol5VZQ4/HFAbipwy8+0LvITLFhHXSBdt
QBOKWrlQwbcabb5/sMuUCne9WvYjUbS6DN1mMO1YeTvPMzU2Shvv38Q/PC+2TdS4gAEE+1ng9ZdU
lqQQAPW1EmOz/CuzsvwLZfbbpTeX0/37lzqZa/ZXw2zG3v4PvYeu1etLyS4fyt5lebZHJHDKsNUn
R6UDG0vRD4kh9fTRAbnywQz3p7R18pY8nG37wk1xio3Y68s2k6/zKdYWeo1iuBddlyJxBKx+MPoU
2PDYGzMaaY/i+ViuxkKnzTR2AS7ScETiNJNoCPSGFwKUdi8KV6jmOCHvOTo9SPpoHoJCXhiLWTmX
a1Z58ojVqkMwMc5+FZbGf7F3Xs1tY9kW/kWYQg6vCCQVbdmSLPkFJQchZxykX38/cPpOixRbLM99
vVM1XVPd0z5EOmHvtb6V2qP/8W08mjz3t9HEd8gjwzNH++Hwekq7H7tR5pSitlF/44jaQTG2nEPJ
rjPI8V0zKahR410ztPZ7ojeTJ43IsagnG0FwX+bX5iDMX5WZmlGQ9HZ8iXSgwRY1Ltel0J17wcJ0
Zok4MT5wOEPBY4l1FTzQ4VUiw1O7isTQoIrK67bVrmpVB9zU3JKE97sQuqDlZT0iY/z58d09msnX
u0v5nMIbMgAAqc7R99CA5UxKalVBUWtDkC1tdyFDUfDMoUmCHhfKmaf5/jqpla7uZzh4q2Pt6O1E
ams6kVSpQUZf7NqptPyrXsTlxcpeJCkNU1iA1VTa6qQlelaim/GZWewIhQSiyuToz7ehc3oAmnFc
C8R1RHaI1XDF8Rh+tazCbr2Z+DiU4k6Pr6YCv0kVwlTG3K0yfDl0JRPhuCZ2lwdyAQmU/vgRvH/B
qd0AR1mrANycYwc2/Ujk8a2mB/xTxFNN+Uq81zlb/v6y/n7B2eTRzKISsxIWZAy9x1QAy5D6jqAR
OZCzNFxcGo/GTwh3yuTb1Av1TcHk/jkpFYOzYw8i2O8yhGzbUS7jVxNV9DNQP5SNlpiW2pUKOn0u
rqbuKnaWpNtouKlUSjgVhFsdWOO3LsuWYhdlNn4EegloPhJyIM91t/al7qOromHBYzTBlTtQvw8/
GxyWVV0mOlaZHEhOBJVVTc3RVURh/lymZSLDQsml7wmNbxwgQyO2fZVOq6cM33lHyKanJ6VxpxM4
9/DxUz1caLjfBA5hYyWAmB+nE0R89MskHvactRZSsqTxyVbCZKdSwrmzI8V4/MOxIHzD8dNpslJ0
o6F3OJYQY9PRA7F8i5XZb+2oQDq9NN5koUr606E4LJiyyiEcoOi7xooT60SMzsL2qSeRdzqNVkDl
ZthC57POHIaOwXewqBmLCibAMngWKF0OLysnyVFeasYipPJ24VcxIWH7EYVi/XSIdQyILiZpbljE
RhaOehmTKeo6TUbMmkjrDVYX/cz58N1DXbfvLOqsrOupyT7aAanYHDSls7h6SZ83HeZKCnojcIt2
Hv74Rh8OtU6kbxYkS29ltcwZKomrNpipanhWlzNR9kt0ZgI63KjwqgK5YlqgCcgjpbh/fFV2Wjih
oBO3EIb7eUDr9VghzvqyTLN9N3SR4md5qZ1Z8N5/uuuorLi8uTjVWH4OL7CdS8CsA9Gfc4TcJZOR
yDqTnl6gqFF3UR7auI4h3GjxXAUmmbHXzOnV59hM2l+D0qLRHxxj+LIQIfbnD5ljjYlGlDIxfbaj
r2kphzQrs97yR3tyNnXTL/6EgW2Dc08O/vRrAlUJolPWgMPgkzxafcGwVvpYmMSfLpW806LOvKF/
mt2uxNiHj4c6XGX2D5mh1nr/us5QPDq83YtSNxVfNkN12IKNnBlZRuZ95q1dX5WD+RgYAX86bUNO
aYxzNIopGW2ta6FFR9RCOKPizXgmW5X4IWJQFndQHfGJoMnlyiaN/cxrfLSy//sSyRnnZurIrICr
Hl5ih4MdjYwA52Vq4pJKuthEoDE/mUWI97qInW1EDt8jZY18U1hNfsHOP3mJrLE5h34/3OX89Uvo
CIPXtCg5GEfvtgxXEKliaVGnnvObbgmzn53ZTLcF8tWdVhIDY1VqTdCyLO7rTpRnRBgnPmjYRnxT
zPn7Jf/wRmQEvcLal4hNNqTpqpBk7REne7hJRX/Pzh8FTSbip4/fr5OXbKAiUBUWoHcrsUmirWRP
heVPFXK2zFGp2XH4vcDAKf1geZ2vFl0pHsdunrZpYU73Hw+/3tHjF4/SkbkSNyjCmkdzGDrKLHWm
xvJDsp83WIoF0W9ZeNOrqvj18VB7Ss9HYx1NzXJdja0NIBnFNXJLjuDGZZV2GvZn0VyRN93urMwi
YzVfhjuD1NRbmWTM51KrzBuRzfF/MYdQF+Hblle09J459GahmPU5glvAu0biMTGjmFX5sKtXNkN/
Rtb5661+M9LxxChFZZlJjFQSLOqFFNqCUkkU2jVy45+5x+uf9f4e/31V6uErnKOcQ4fVWb5Sm+On
xSyiAGuL+olMabc2mzSwceZ5eWOFEEsTbbhpx3FDYve5c+HJ92o9MVCbpK6/17a9ubuCQqXOcmD5
2jC3/rJGDKhjr20mJbHPXPOpoTRyfdjIrSXgYzVJTBiWkndMXxqIh23e9sZGbSbNzynv7D6+vYen
vn8/Sd6XNaZhL8g7eoOdvLYlc2JzOpa0F3EMlN8duRVXMEyLzZJY/RkYon7iabL2MCEiCSOq6ujN
iWbBAUFUPM0G2oqgK+Vh5p/OLACnpiByC5gEqN0ZbIgP3xkoHIXaKIyyLEp32YyLdKvF1OokuUUt
WGbkkveJdlPoWnmrjeM5et6pWfft8Eev7KR1ltUO66RvULfPu9gm7dsstnj0ZAAYveFRKEq3Hz/J
k3cWkSJ9fpua63FBG7SKDFqLeW8sAQoAosiJryrPEb5PvpqYJNn2svGn4nt4Z1EoF7VucWkpfP6t
XRISLaORtSxctR9fz8nJlW+KAgHVcoqbR0NloEvMjHMOkdKEaWIzoA5iJv20yzPhl2FCojHZWZtF
3xGGWT81hrW80EyH3VtTzz3zRp38TkAirxfNVR9//bXeWn3bcXcxJagB8qfmRi8056ZLtcYXYy8u
Pr76k0/zzXhHJx45nsuJZj8Xj/PcawjKBVCCVfHPR6E0SBaEjUiTBf/waYYFPi9NZm7tcqn4orTA
VKQxlv+La3k7yvpOvZk5+3IsVhsj3zxBo1sRVdamq5dzyTanvnk26mRQUz3jGHx0LR12VKXEoe8n
edNeYk9PJJeYi/F5mGmfuZWWNFTvODO7FjpDZZurgwg+vp0nPo6Vs2ihNGR+JGTo8EJRr2nhUJS2
P42RuBKxgM2L68nDaKA/fjzUiSkG/Sl6HnKFqL8f995NGTvPJEFkIR2zfB7yFsgANaOuq+rvLUvY
Jq9CefPxmCfeScY01tgyjmmc+Q8vr5tIdc9nxoySZiFlI1UuZQMDwX8xChJUmQ4ZNO7jxc8azGWZ
29z2RYe+1VarV63R/gJiH/Cw3yoHTt4+JAP8BwEFa+zhpZAUJmZT4UklWgFkXJLtLIASZz0vllA/
UV/O7sZU0f78c6N8sbZ1maJVDnqHo7IT18x4YNSG2sQN9Vb9KovPdnLX1eVow4QMEAo/tRmVk/XR
1NEBixAFQcUoXpHYZ8Jqv/UTDgY7Lha8nH1/ny7assVbB1xIHtVtVqvzRUfOuOFKTXOuJHXyVhvg
zhHGrnPM0a0e8E9VyG45bsYlfpSRmGiSZNVmm2NLYOouxptZh9Nw5l6fmA5WMeR/hl3v0ptJJ05i
S2LTZPnGPHaBWg/h70WqrQAMA4k0UZPOrqW1jjvaxPpgIU3OjH+iZoUak/IQFDYapHyphz8ggWjT
51Vk+205ZY8scCQ4Kq2BXSG3O+vFHozx19KZ+O2iXlbuKzzuL9iQiCDrCR6ugnoxiOwVhUU35uMv
bJ9P9+4NobJBiQeoIr3Uw5/Wm32sTfDbfPavCEfE6lRS+1zC5y1snIeS8jQJfZt2fe5hbyHq2BD4
wYQ53y+jrv/u2vDZsvLQk1LivbAIpxs5sdNPiZkQZY01bDhTIjo189Cioy/B1LVKFA5/8GzkJG8i
6PVRu8Agi6z4Ql7NSB/fl1NvqgPpnZ4v3U3l2O3RxGVDxzPliZH/QLz1KE0uwN5xo2jRtHXKGet4
VEmLcWbc98sG6l1EyUioVgG5drRylWWUppbDKcJW6siLEfcErRXnm7QHa/XxJa4r0OGTZyiNxhLC
JE4Yx09+TGtJOAjefKAJxeduFETLp1DNJuRKtlYEmSan16KXreI7IMHpnGLsOFqMnT+vnLoSWblQ
dCbrV/vmqxxrEJWFHYV+RsCFDkGkyX5nkmAPhdpQv01z1YFKJGRSDjHMLoHZj18luaBV2mldnWAW
A2YXQMuCLKi3Szq6qrSmVnQmqQgerOo02srNoL8k5HJjbVvCsN+wQqq39hxlqataSTsGkSW3X9ia
q3drYfKliwYJ392SV9WmKLtWd6uimT6VPfC6MzuE9y/yCrWkMraSaVdnzOH1O3SZ1TLluAWkfQy6
ykq/tFQ5/7huySirLoNvhUXreB9SCyMhiy2j9tYKujrl4myMZfgNMmI6o5E49T6pXA3T29qXPS7d
2sgMQaIxEprV+sJKNfVBFou20eqWIp8EQO0VR1cwSoZ2ridw8lbaq+6cJHrELkdfjdpn5LoYVI05
1CmVO4IzC1hXk60mz9YTxKpma5l17UZQkECDsRS29KqvmNTA62Fvha4T3hl4Tu8+/sROnFvW4y2n
hFW5xf842gVizWGNywcKUHNnaLSdOvWriRz0nj6QDialhgyzZEr+c440acA2biOeXGw+Qo9Mu6jB
cy3mP64D8psgnXMUttW1t3z43kGDih3TmS2ft7K6zdM+dIUYll+KXuHEbpYlh4EXnVPQnJrYTMSp
NDVXjuuxxLpVYz5C7ANkyIA7jVQD12Rr/VImQCFnbvp6AQcTm8HWQjV5FdgUowo9usCWJDvHodLp
NzhEL230ym4NWuAL0424Tmw8LK4Uj+r3vCeIAWCk2FalrVMLbtIv6lLUP23cqr/qSZU/mxKADzfH
o31m8n23JVl/Iy8Gcii+FTJBDh9CGEVSDKyE3wgq57OAivEzbMPwpctM6KhdmcTytjbj6VXw055m
dem2H9+ld5/M0Q842oq1Ywm0RS9h3IkcuXnsPCwD9POPB3k3JayDcABjYw3BH73G4VWmvQVDjnUG
KJ50TSvvMsu10psk7bo1hqteN74YXXtmf3Dy6aOC5cxFXYku6+GYYwOwxlzRNTa8hBI0UxEx7Zkt
p9lmm5SR9PTxNR4JYymbrReJD4ldNqcwvHmHAxoSCkZLIjHZkkXoRxBg/bRzgEBgc2xfp6FofhDp
ZiDug38zN+gIzeLc4f3d17X+BjYMq15DtXihDn/DxHsWR0Yl+QkqWQCLIEehDBm3ohb114+v9+SL
82aoo/0XPc4IwQwvTllO+mVqxV/AI+W7jwc59RAJwzP5717gdzTIbOnDFEkpUFAMj2FQLvUC67Gx
5W1YdPK3CaX768cjvtvwcZrlLpFQucolsTMc3kGJREhUWI1DNSnsrhQ7n2+AfeZ3+RThGF/IwNqU
Cw7q/9uoR1NVFva4pubWwW/uVFiYhfmqNisqoQN8iHm3vpbmLjyzXL5/gqwuiAJXg5CBRuLo5jbZ
sphTrIa+nibWlS5DUFOAQF18fGnvv31GQZvCFgc6POMc3tCVCWUv6hD6uaPAlo0HdPexTsc2GQn2
RGQLVLTIZth7VZonZ96f9ycuYx2dxAuH2vn76JUMBsGUVwQpz46a3nbrMcsbyr65N7XumiwAxSvz
pr6Yu9j6ajWZ88IRTd6Y9PIvZ5idF3pj5388GXLAWp3dtEDoH9tH+906MZK2bOE6pVA4UPpV2W7C
pv0YtkoferpaQY4uTTCvpbqcC7JFGMHtPl4UcYkYzBJIWd9JQkelmLFoDERcaEAJo1XV5oHhW0SQ
WrUsc/pn91NZtfEpjZSpczmdTlhFkjGX+fBU0lYj6H6tmxmNaWwhGycaRhk5/8ZqH3+jAfu5CjXw
uTXNHz2IuxguUpxpZek5sHZoK1eAvQL4kvpTLIQTbyetIv7aqbr2M2wwoBilpIx3cE/lTwKCdQIn
oWgFHEZi4VacSJ75TWcPpkvbDL001GRESTVmS9kFfKX9wm0xvZao76+dJetg/llt+m3qjRJqKl1e
6uzTon/V6rl6bJHAcD0gWR+NzJJvwsGaSrfJIeO6eMj5axkuNLPm0spzr0Tw/nPpJzXGtN5LxCem
tQmVAFjvdGnJA7HIfdjCDlWqsZ4ohkPad4q8wbi6AHN1Y9gx0bVkqDMydrltfpATFkW+2SzkCnOa
/jYhkk4DjKiAz8zaruI7aYS9UNhpZt9nIDizIWhGgF4etSR7AHFrSzu5iRw0GKVoFeK9lqK11AeF
XhEHI4vrKxrfRi4As9go6vAhiTRaHIktV/cKOFlb2ZLqkxc0BkeSnEsthpBLMu5I0l6cOZonh1Zm
+oYpQChGeUynRGpk66WfcDC3A80vL4U1m4OZgTWKicY22HXDfQINbkyc+2EDZp2nWMn0ewD5fFfT
kP4dj5nVw2so5NzLJXjFvo2DYXkEyRyNG+h+YbbrTB0E07LIfe1OE40hv1YkM/FaYbNta4h++qp0
JaUcJaeY5dedwalVzRoIRDlguiWw8KhBSJQiYEcUuQEf1XsIkrMHIiWRghqoXzlJ80pMmvbwJAwr
7WcqLSCVAOaFgL73qKV0j10qtcG8tfcwpnwPZoorA8BTTQ+n2jObyNaaf9EOgOQ0r1CnZs93UlbU
04CcsYNCtBKgwj0NSjKK7GneM6KGVs0/sb207/oVIYUoAZrU0lQ15U61VD7Pe94U2I+WUHht5VA1
ISHMm3HPp1IQEwD6hmSauTw5GFaOMcnP6gq2otID48pQqeh4S2S2F0kry4MLoUZvwWYAx6LhPLxo
e2IW3UA8hrCyIWlhgli+GmEkf6XxqX439sytdM/fmsXS3pd7KhdFVPDBGXB901dFAg1I1DOoNMol
ye9eC+dLqM4Avro8iT+H+or90hRw1tkeBtax6ttuZcRT68t7YBgbs5Q2eYQIvKFLGF3bnT59kVbO
2LISx4zO6uOdmcYYGPMww5sd2urKWAVSpkvpyhssLevnKJxI4/1biWbSnm6GNhAKig1E2PYK+pkL
dfEYGpqQNchoc6npvwldhJcGkgh2WgSRGZbmnqmWc6bTXEudquQibrPyuVHr8hnEkPbY7alsctNC
aLNWWJu957bNe4abs+e5FQXRWG6fZGXvUWmE+Vb1BnuyVou3Y6qN9+aUqbvOiCVsnBDX3Hq5FFme
/JhmxGSguvL0KYZXNLsQ6lsmYMNofxQDfLkIqbzi9bbZPxG/bio707Bma50YACIBjoofIPqZD2oq
sm4D927q/HlMiumZqpk2+cOkG1kwJ7F6NyXhMIFNlABmOokmi59J2+QAmWcU1XBFk86CxzdL/UWo
K6a2AeiXkljRTTS7HXJnKtDThGV4tYRAKZijPCMALhZgNuV+ki9BMMi5a1I+l6g7Z/L3Ws/A0M56
Be58yCUwVLbCKQcs3yDPvtXpQOkmAerKNRMVF0WJVd6Ej9dbkJS76FE3QIK7Swdp3KsHgcVsnmQJ
yE5q5vJFBbgygiCNpGpHdum4tVPi1mAvppnYKbmpParSIMJtXZltcdFZA+hsGbmT4yIcCvnrGEXW
RshhkVyp5iRt47iTX9V2NRTqk5yJ69woRmBnKTtqT3Qg3R/Inu/KzyB85moLR6UfeF8ik3+KxzR1
64HGnZ/b2fgkLMMu3dlIMsdTANsqu7LGHvegYYItfvVZOo4+qXVJ6RZmV18pAmpvZCbmg9w4y5PO
DlQLmEH1xU20MPkGgRNHbzpijbgFMaRVASzBMv0RArtsXIV0kVcUCQ6NUVnk1Go1ZZZdqNoCXLMV
Sy+D1IELHiVKE34OTHTyFzVOvqP3m26XgjiIL7zaI6EdUa3sUiWRfra6LsSFJsLqRaZXknk4jYE2
9aS1M3c4vbNol4nIWQSqUuoVJl5n1DcjAh8jQISJmgCvQZ8FxmzO35KiVx4lks5rL0oy5gmJfciL
nUCXhKPUqm4JuQ+4nN7r95EZSk9Npw8c2bWJ84DUDRqRAFRJAVS1WfwNIKsSeVUG1KpARqT6TTUo
r1Iz9L9HbZmf8UuPfHjw/K+sEGgXG5QZIIez6ECvYkmur5aWSvKmJFog2uZWkl8YRmfOAPJL/TOF
lPy7asXqbWuUKtGac1X1D1qbJjdA3bTWd6qlue34f4UuzdnaDGQS6H/E8O5iL0nLwvAAzLKdM+10
+K3C0lvgVoXmdVrL9XdRtUIi8lLJ+mCYewzIsNuMq750uv4CnlzTb/U6IwtNyUsVnYlAr+zpA/wG
fv9itBuMN/qdHpfT17CEfr+1arLkb4dFH8HGj5RB2cYJx6KrwHvtYgGpGlZSZO0up6Ay9uFqKqFn
Ej3ykvUlIFMtLaTOG7gvNxJsCse1KjzjWM3zCpR5Ol2SXUMMglb81oZ4AjfZ6NJNrsVp5i+0bYzR
xN2c8Aqx2lBDGrZxX2VXuV039kZ2xvS54nvsvQE4PhygthYLMHFdeiIxg4/Q6OPupZ3nyfAGTvBG
QM6zfVlWGrkhrSTjrlSQz72UkMplLSdLZOD3ukWhqtu0auXuRzFZkQzAKlcTT7eLkL7F5KyOVGrQ
sKKBgycs/hCUtXSsZDjB0njVSiK+RTtWZr7cW/qXHPwgZcal8iAocdVE8LI9JqmGpWRU6xxH4FBx
uq/CperRwEoj4KypLpsAusx0ZZNKAYhUQjgQWGMEgJ6Zf8p8mGRW0BRV03tmnDS/dGJnXm3YbFBS
I7O4cbDaGG7UDsjw8zk1iZXpQdx6HJtaMvnUpSWPdcKA7YYhhTpXaYBeeVg1ScVg58t05tC8x99u
GGUXEJxMwg2HLPVc1XrfFjg8SGCEoQHDX9ci4rE6FfStsdKXJR9PSoxFiHMM0XRtVV+BRnfc0Jy1
S20IUzolxGzbVj9+Nha78ac8Cb8mZiUBzbaWnSMi60uxOAaF6SS8KtvBcA142duK5GBgYDoBeCW0
VZgDiNeXEZZo1sGYrZuHj8+pJ+o3+EsxNeOvkYFTHNvnQaIvY9jLob/q9rcKYNkLHbi1V9e6cUMi
SOrlSpjessGOyUvEunXbCTM+o4V6X8DBPM+BnvPZenOPC8XW5IwtgTKOr6s5MStyKr4w17AdL+fm
zw/mB0MdnUMlqW+aKqXS0ZVSvIszpfsqRZD0Sg4R23zGKLHUzb3O9vjbx3f6RN0Bgw9eKvAwhGzt
j6hvGj7QQ0Ew95nDuaKFC5llTSCB2jhzzD55J5Ezc8JG/WgfV1YXuczsPE0dH4dY8a3QLLuDsweF
lqrbWZfO6cE4TlMBtGAfHBU5iNbC1U9yBqWUidiwiiYpO88vzsy56eOb9/78zgtCMeN/R1r/+Zub
B3I6Rn3OU6MhNu1iK6x29rzSIg0L5W5Ujx5glfj+40HXn3/0rVPWRD2Ah5SPfd/eeDOoIcYwrnPh
+DPmP39WrcxP5Nu4vlZCIjk+Hmt97d6NhQWJNg4oMK708ALbMqr6ziocP2xU/ffodMboa0YPJ3bq
ZZ/kmPI+LrX8CUyrsp0qQ338ePwTbyelU2NtGMBnoldzOP5ohmy7VerGmjpaj02OrZEcyuHf7bj/
hxe9gRetndx/hhdddPlLR6T8+sReurcMo/Xf+4thZFj/YpGhXwZ9DiEXlJz/MIxM5V+8i2s3k1oa
/flV0fAXw0gyFFBFyL1Q5mIRsvA0vKEYqf+CkQEgbW08EyWMRfZPQEaHn4aEnp1zMUOsZc83n0TL
NhddV5bvssn4NMXEXYDcJi7dSJD/9q32Xe4y6cGCv/uUZHXmVckybojJMb05nGbyV2ZS1pc6Ccg1
Vh6zdjgrkj78kP7+ZUcfUCyl8tDZerZjP1Zcqfpc48RqWaHxXN4Q+BB6cksboqHj7SrDnH/tteVh
kGJlo+INpl0RGuQekV7hQ7FRN8T1Nr5WkVtnVfYU5BR6v7x57p///W2/FV4drbx//9KjWVOuWD97
J8t2IqT7p7WidXMJnjQFwfinDKv8ytSJIRqWGHCMEdJ8w3VfnWlX/+Po65z+5glqdhc6A2d6Smiq
sTGtevSlJDICuzFUr437YodwLifXZKwpPo0DVOcwOdOjPCyO/33l6yT0Zuyq1BIyBdVstyD0KN3a
HJK7iHPtBWxTInZGR/5CigC5Kb1lnVNBHa5Vf4+pHY45OJWsEmyY7upMFJuxEHg07TK/QRT468wD
/afLOuoo2ECZCnkZs92gRPEV24cYomtZ3cP2BUy/hDGYXLKQnGiW4fAW5a5Yhn5jR8ttlo97P4rv
6CV5fln3g5APfVMlqvAUSQnPPPS9JvnvVebvm3DUIEOsWJWdOaY7NUsnr+ySNACU3W1ytio7jU3D
5QjT5BLMbOFZdMjv0cmmYB5ISamEHPHxRh35bLm11bIpvpRHRb2tOZBdaQAeLuSOhAWKkJ1bUMG5
/fiu/tNzO1qQim5M+tw2SrKRpgKmtMEeekqHLUEyZ1p6ezPx+7tCpu7hq8GOIcp1jkI7zBo5xnKt
IVKD4rKR19MVjUvMqW1SbakXVNgA55YoKGjaQwGOXJ6EckfU2RzE7Zr+AWabrvqQfevLSN9FhI3s
rHTmqIcS1wsXFBhkLkjBNFXYQonh9JROKEFGVFxDhTAowlDdDP1SXnHWby6mekr92uCS206ZrvRI
b9wuq2pfRKDuQHXcqJGwSVJqtT/Sy/zvC4Jj6PBWpLOxEBBhVjtK/7JX1QkWRBP+mVzP1ubjB/oP
M4+5Mvbefv1NC8fAmSdut5WS1ASjyx+Yq72+FLcoQb6RO/QMFqL0R81qXLvQ5jMP+kiP8vfVHc24
tRQKvKN6tcsSUxCyaKS66Y1shB5lTum/i8G2oFGnuWXiTJ4z3RO14mw7B2YJXtbJkHdLr1DyO3Mj
1nnh1Ht3NAXTfKqrpTK42SAprscFgjotnqTYEZZhUUPSL0s7ypEaaiDgBLE4kpJlmCeaaTfoxTnI
0JFF8O+7cjQbD6XB5y4r1Y5WSrIrVbB4GYYeOLfhQ6ONxNCURRPMci+tmYV2sNC429r2Is6sBqf3
EuhTD98Htt66NKRSvrNHslkUWUJOXeXNFcE9OWpnOBMf3+/TMwkK1MNxwtnmy4LEsRvSqdh2cH1Z
7JG+ykpz//EI6xt86oEeTa9t7jgL5sZsRyJv6oe0nskIg6fYGIq4oCGyppjOyrePB0PO8w/DHU+N
UypKDnblDivD/AsFClgbGjDzJXUbydkQHUKwRdaZJO+JNs+vcljxqd8LAvLcWnc4Ydu9ORELVrcm
5YjsBjwAdyfp0ZHmg53dTHlrZq6SzvJP2ijhS1OEiqBdoaXP2dyJ51geIkTMPT17FLMkNXI6oz1o
MJm6I4lmhKCVsZNtzTCxPss2CXoegQcQVeACDCTDTOpNJ4b5VgtJvA8WjlgX+dzZ7D8SRVqCvAgJ
BeAkSz/RZIu2NekJKwjUMTBCC2ogQ+K7+RQZNuI1jWyYq4T8K4XqREH6Qdmp0rdZb7NXsuiLKeiJ
myiuyZ+Mng32FVdk7E327eCUSmCYk655KTGvxNdpreq4Ih1T03OAjJjE45bEh09V1G/VuDLvMdBX
CVdWLa9SmEo/xzQhjiGUbGMHdU27a+wlokLjSPp1m5rO/dzhIQgUPUxqBp1L1DFDoZKMWwlyAZxw
xNwdc3kuBMalDQg1bI3rGSe7JvX8TbWKd0LLL3MZ6KJbTskK0wf0NniKKtKXVNamey0psk9ZN9QX
DfHTWyNSadD2rcGTR7hb27Qa6nh28U6Mya6bO853JVQzmKMJWMolK5Unkxau5o5EAWfeqJjZJxMF
rnRJOa77XZlG/opS1rlqG6uG/0+cTcAmoQoU2xhom5Gt3JBs0ocDilNRZMi6J/u+sBeespKN+Zey
KMsCUpRqQwZPCvNJWhIo2m2nE4rWaA7FM4s42KexSEjBmJdEVwKKvtRiYzWSip0zxdpTOpvDTrOz
9gESZvqiZKb5s6D1RepxVM0ASHrZ/InxfZE2GOEmAvoGdYruzEQrG0+ppSrGamaz4VTJy/2CVrJ4
jNSqjCAfqpm8yxrRkGKp9PImzLMSGffQqReZhHV1k4ztEhTYr2hO0Ay77ozZITVAGrDQJXWCvsO0
kfK6UyyLO70v2TOQ2Ujf2U7QOgpdUiM/6aF+u8pc5v5YG6ZfEBXjmq3jXBltRXqrtoTkFoR0j+0W
zJ6dcnpyCS1dnp3ZaBoPmohZemo49V+bGuaXa+izhM5cENcx2nq81adRkPsVO/1dpPBeeyK0ednz
Pno14rLuXZ0UCsOj+WsEbZVFBsSSpdlJjlJspq6p009jr5hfe4J8n1pZqvtAMiveQ16dyCf4kdXa
lLWUhPCYbNeuMJ0fFd8aeZ15a30NRV2+Slpn/rSjQen9Nb38dwOXL/GURpCIMZAq9ZBKnUofgNbI
j37o+tgzOq38XUV6+kDoJnk5kTyTMEZDnYI7la2ZPDxFlC8NnrpbASz72zwJsVGhXN6bbVITAkQ3
8qK3q7AOQkMKFS+kT0F6cxBNSAfdGkDT6xQZ9ZrnapAIZNSXUT5P971SkOc1pUXzYvE60UktkCXs
1KpIN9kYaznmUlt7HjoxxQFlmcuxkMk1RuRA5zFVmnpno61ZQQHptOsJjle9UCjLj8xp6343d+m8
BCqZVNdht+CnZFIovoRE8zBr9vUzheW5uJTrUL4hYGq5aETcw5UC6/CodykPXjizfa2AlO2DrG1o
Ykr03UQUJrcKyZfAH41mZzTjZLqjAYPHczL6K0pOIhkZ5DkTBbyeHYHdfeG2k+P8Nio5CYMiH+Wf
RYToBzB1YpC/5kziR8OWtdwQp5IrLkntUeGZupTfzE7VU4Y3iRUhY75O8Yla8TasV1HBKNX6s+z0
xcuQj8y2OSkaa0piQ1i4mWW8z90whCFzOHOmlzROS2c8jo1rOBZ8hx8vgf+woltHu9Vm1IQh6pYN
VD93G6PUoguydGa3WrTQ/3iIdRN0Ykm3jjarkyi6gn5FtTMzOktjP2u7iLTE3cd/+lE74T97r2N5
GNl7lbNYarmbin2ZO5O3ulPrrjCimQikqvtKWN64WVT69ZyLqbyHYIJFy97FqZJ4kymIu2xDEIOk
V0iNWAU3+pImj/VgES2q9sSf5F2ySw3i/XiErLJjtlw2ut3dym2qn9vKrjucU7fpaCs74ZgIk37J
d6kY02t5MUhySYlmTFV9IK5mVoKOGG2+Nqe7aNgnbfM1vVSpB/XM5u502Qe3IT/sTUnBikGwZXaT
7Iw5lT9hSQ1vprFOn6RGWtx5JOAH8U+0k0QZr6Gg85nDjPoPW75jHuxszTntfj3ZhaRv/0LUgDM9
QWylxNZYXwutMGnoRCJs3KEpxofe0LuXnv00BTNBIvbWrDOyjRang7hsLVMRgJ1LEk8mTIu/EQ7N
I0fTtnYV0xiw93Z5dC/lRcTJM84rJ8A8Zz5L/TRc5SNNSk6RWsgEQqjemSf7T/f1aNNc6nVaMbnS
IRGTyq4nXisZdd4HYhqJRJqa8H/YO5PluJFs2/5LjR/S0DeDmgDRsxcpitIERnWAA3D0cDRff1eo
svJSYRmMVzW+gzIrY0oC0TmOn7P32g4bKRMyK0Gbcfk97bLqkkXn3Ot9Uk4vLaRq11qSXVC68rOb
TPMaujHasjqr/yO59F/v36kasQU+2ZKOmFG5mRGTdbmVpUEhq4nvkzV7Fy7imRM5dZ8k3iJwMdT5
TijLvk66Sa1aeRxwQdG7sBSe28WdWlHLcnG1wpqKneUs6aYdmdIVwjrmEANtW3l8fqLJyeb7sgxa
nj2C0kZ/ybCqm/GP9xezE9Xp/17Mk+21h5MyULRQeMv6al/H87wlNCW9Z7AvHhryy4jeStuPJBsP
7L0t5yZrpPOwNHkTkbs07+q4kNv3f5czr+WpjrlsE8GD2ec7jbKZlFudaEvdQYBUVFpkyCpbe8H8
51TjrIX23O09WXto13ggDJJqN/gWdEA38SOG9draAir54f3zOXeIkz1yP4NumFrr2AXLzE0DBZ9i
J1cYWhF+vn+IM186/+RNr+cAmRldWNpekxlaoiMYHl3NhQnvmU2+f/Iu+/GYLtJzy13TOG0Ed/Gp
IhDsqivQDYxQri68BmeWq1MXQqlGv8TKXu7w2RB73uvjbZFoN4hcl2sJmj4amUlG7kAyuqviS2le
J/Liv578UxNfCVCYAMmy2oEYbp5zX3BCrpaxM9EKe3kRjNSJntSzhE3vmAgsTkVcIazLUVtGpKzm
133RHqPHYpH/LP2qIhWYjTAmPtVqqDpU3lDQHTfU2sxavJQFK77lNNV2Bs55X8tJvXhI2cjgbkt9
b5o001exZ6cxqFLKza2ed+zNPK0hxIjszvbByOs6CZlFg96Y+k49iHjIn8tZMhaxy6a6lOh1rtt3
assfSvyJsmERpxlhbebczR8I69Noj9MbzQ23W5m+le41u/45DAgz3SkrH99/on+5qv6mKjkFgNAK
8ee56bWtEGl56GoNSW/lL59nuFQ3NY/J2rHqYIk0qgfqWjOZaAaBKwgtUkO+IuBrCXemPZSsrFEE
t+Ucx9aqdeZhJ5xRbjQaLjtLCuOYWRjUX4kWlS9gOuttMOgpGYomwW5hw2awXQl7nsiLRI101/Ru
0P9369wp2omQdqZZqNd2MXGXYYG8bVN3/XJtIfUHCZ9nL4RAJhfe4b+fb+Bi+73GgvpJzLtfix3R
JT8sq384smTYHWa3haaMbeePxRc7Qc7+/u0790k7ZRzqbgZz3mdERVjrteEPw4NeSZ0D+gRlmqLe
DF0abIogf40XT3sJHOiGA8XQBaPImTXXPf78TUmZk1ZQw3HOdzZBIJFeuHJlEES/N2UhLgxkzh3i
5MvRMnLxCS5Nd4zihn0sTB3ksKiuONayev8qnvkSuidfjsVHR1gPWrLrLYnDbWxQ0TdOfl23Rr2f
GiSFDfEY394/2LnzOfmGlMeAlDnwkx1bc2ITR93dk9AUROOke+v3D3HmQ3IKMko9TNALO8ydpJ93
byy1FvqlhZodCfOW7PBLT98vNPzfLR4n3dWgb5xJa1m4jNgtr0iMtKLOreKVUdn2ptQs7WYgWP7Q
6cOdwbp677lSrj2jqp+H0jReq1GSSJoaP0p2cCGB41VIxOpTMmblToWuFte7Im26ME3yT4sQ7mbp
ycmjB0HojobNfh6SfKO1/TatJA2/WjprhXKLtpLK71AsfstY3GggYLPIMN/tVIXsW/fSJhwq6svJ
TeVDye1dx3lLtYMY8SofOkjknQnM0o2/eL1oNh5b/AsP2rnX1TkZo/VFXaFkMNlk+UT/pUjishAh
txu5ZMWs8JX427Q19V2rjfFGNYX2OemaIbJkoV/YTp951k8DFiuyodHgGsmuk16CYHUpHxcTf4Y5
6AZaSqwFIXYV9eP9J/EEH/zXV985WQ+9BlZQP+fJDiiwfuO5eOOtuFx2dde2+xGnzLZ3O5NNeWeS
O6BkKDAxRNLENhALF7PTVH0MUi2IOpm3iIlbfWOPk73upL18cRm1HEeE2coxC3NFl0OGCt3thdfo
3KU6qdUDhZfIE0Oy86apW1tmqRNpWM4on51PKPbFw1LQP3r/Qp19Mo7LxZuVdD6CBmTdJDsCMMud
bc3dVi/6+aunZnUlSHs4KDcHl1yk6eOYyypa0qxbNUJcOtszta1zss5meSCEpvecbQ/5kawoLZIC
lsiF8zsuCX+zVJzyo5uuDRRIhWSXGH+m4+6qZWzXOJ/QhU+Td1Vrk7k25ZLtW6fBPwCq4MIO9ngN
/+7YJ0uuDq0ZBzVVou4USBqGqVxBsRYwz8z2wvmdWXJPsWP09DJ7mVFJevNsvlixOd3oXfyt88HB
RrSmLrXzfhmi/+5cTpZcfyZvBEReusvJTA6bYJofrHGRV2Pb9yuzis2tD5x1MxZYvsjAEQ+lOWgk
kwkqarfOmBIxOgm7SZvXKvGsw+wQkNt57qXMkjPX+jSW1koSq599PtdFW2YPsUm33VjMgomUYzy/
/yydO8Sx9nrzqojZrwZ8HWLX40Db/mI6p9id7+zBvoSTO1PG2SfLVoeXEcel4BBd1h280UCHo+XB
xnRkgNJekAmNYHvNSK6+UMmdO6mTxUaTRKPVRK7vuH0IvyczP/DIdpHt1vJCJXUSrffXYmwfj/3m
wlkTHmK7CGgAelr6RIdbblXQmvdF29bRnGjWasYT8chxmz1D9nRnTui2ncRfNq1XDqvJNnBmeJMd
LbjWVzbJJhE9mn7VttOl3emZF8k+WYaGoEGNKzTB7hRrRzA6eTRn3rypXIZoHk6H7fsP0bnjnNR8
sdtoppewfrfG7DBMlwBmq8DYpHQro1RiMXr/OOfu68naE4CGqerGETTHh2VfqCkLtTjQ1u1YyAtr
z5mV+xRiXzFsJUoTcYJSI6nifWDf9E05r/+7EzhZcDAITkQOBuWuxWcUwlJw1rHJF8Kfmdr/V4c4
TTDIm6q38ASVu6xMGNnhAL0F9XeHaXu88Hk9cxdOEeVJAHK+nQtOIg38uzrHrRFU7XKvlLx0F848
UKeqZC0llYawTUILmrh/jmOdfHkiyPau3tUhUtB+//7FOlOVnEJZ+NXbacitbIfO8hET2G2SdW5o
QPFcqTrGNGtfwqScu2jHn79ZLqBgj8s4s40gQA2QZEl6WuY1Bk2aNLjw6J7TZ5xSrPrELHu/Vtku
y9Dxwc6KD/okNCIYS8Ijxq6PmuNEzKR7sxa5gbsHfPShlVhkgNtfrMvP3byT1cBPHdoCJdvotGrI
vR0Dv8eU7BjGlxibbY2BMWv3yowxxkFHepVdZXxxhq6uMCjZ1rd+1sZDkDuwcHP2HEjjCrYRJDXQ
n3r/rv96Uv/mu3+KYqg04bC9R7NrDU2Y41V7nO0BaQRZTWabt2sM13aE9BBRr1v5UWfNOAh7fdgE
yTCGduE4RHZ6M5w2buMI6JVhutd8GhLD3/YOjnUl42mN9nLBNDsm6yzJsL/m6VU7dteNkl1Ydfhn
BxLOdIax12pO3E9u6qutTKx8MyTtFXew2apew+MgEvN20ruV0V5aI858kY967bcPY4HF2awNHhTk
FeY+Myb2KUGG7lZv2Swu5k9tOYahtjgs3r/iZw74a0fz5unP4sztcFAEW2xaXQin+ps9Ft1dUNI8
JEXVppfD70DsU3Dh83zmdTvNHMfEPJXp8YCmo9UPObKinyzr7t4rxLf3T+lco/GUwzvqUDWwfQVb
T1EEllgbVpVM840rjO5r73q0s3tVrGrZtTuBeGEFi3D6euHgZz5T5smHREdz4moUrVtljE+JY+jR
rFK0m0SsR2aiq5WpHLHG7S9C09KKPUgC/WpsRn+NIbhcWdBmN7muXt//dc7c3l+0wze3d1rMWtZq
dLf6WMXE2Sh30y5ldxuQlwFgngCdWBcEAJSGe+GIZ9aY0/gzZpF9TvYbukAty59NZLErS07JQWSu
uaf9e4myduY5OkUpwZYgyAdnyhZLTLlOC7O40Y1BrWpT5A/vXzxiCHnt/m45OrmZqJjT3J/SbDcu
AZnr9lD5V6Ih0hKHfY7ZaNKHZOv4hRtENW7jG0NUamBmyGhhbTlCrGitoIbDmMUWTFCFYgWeaqrN
McMu3BLDSK4aX2nehY1qIUBgH2TdifCfjV9kAT4hVJUWb/vc7/amYM8cSsY/31MVA0FIqWjvnUZT
dzTTrcfCMiBnQSP5njZlahBRqQpyRzvh3owoYEQY9N2QRnDo4jsZaE61UlowfoCH4KpVUrvVsNGS
bwg0ygrTe2zelj2GdNQ9OeNPOGAHICp1tgqWvsHZCvZx5c06D7pAuTCtAVwkaTj7XrEblglBguZp
S7HC+ZV767gjxiX0AVX+cGlyriaCliCfTVb3uVW6ePV7H5Gx1rTB0evn4H+HOhi/ckOn50qXH3o3
HQ/OjLSjM4K7OlEYzxeQk6HdptjP1UwIcjSR7nNdYZLUQ4zstgpjbPn1mvMT34eiMK7jLImdCI5n
PKzQ57Ubt6nSV9NrOyQVcYaM1cEqm66t0jZenL4xDwXYy3Wa+l2z1WVJGw9sIz7SfBxbI/LruNlZ
GqcjRqjtkU9Zl96TQmYB04mHDJeqVU4/Kr3u1QdUxc2HzMsUKh0/wB2Nvi741sRdYUWLExSkIdtW
teI9jIcjiUXiHraSdrztA634XoIMfClmOjSh5kLkgKRiZ8+kRmEIHTFYfxpF6njRRBZLTPjs6H/s
q37KIrUk9ddsmFnCl7zAwtsms9obU2YNoY6QJ0IO1Zgb1IEDj/RiQoSYEQAVIQ/k+DIbRsWLayj/
Y23G4qeG6lJsy07KfOXJLt5NfZmBCGlLFEH2jAIstEeLaO7ad2JYB0k/QOjPZ/AOVlsinxxEk23Y
rTvY9EppT9t8JKjAspRlromMte3IST1xMxJ9aNDFGPWHMUkXjzDJ3g+FGaQfEwuGyo1vlFiH9HrS
rb1aFt0Ic3gL5bqSAcLRptPKr6K3XaKdhj74MnrBJvYZuUX1VM73PsHeeZgXgbdVuCYtTPf2GPEZ
PDq1iRa4HoHv5hs6vs3nWYnktdMXsdFUkR07vGkWmW6nBwfFJL+KGsKf1vXIqncYhQHv2aIL+DB4
oIV2bH0Yuvt88Yr10IKFCKls7K8BiSsftbiTE9xO3TtkpgHdMOeDS4wPHB6SX5zhJR4adYXaAZez
6bdOFjHIDh4T0WnABmqkGKhqgjb7wBSm2paZ5nxTLnnlPAuaDIdYLvTB80Z8HMrY+14NTk5BmxF2
Gk1B1x3z+soKB0HDkHLTB/WSUNHE9U0yTiLf8FnqHhKHAJbIpyfoREseEDTZ+u2AexsbUBJW6eIg
4xrG/ElrJnSodDblR+wCsAWnPPW/gl2jC5NDr1mw8RylgZ1jO3eLfzS4VLlyi1Xm9fEWnW6brrUg
dpZNQ6P9tpATZvmJFUSEebAYLDW10nBekQuPbKCYtfVsabWxKiwcNetq8fF463H9hJ0MK4TSvevc
GgnNTAPZf1eKHBToO96ymUWgM2E2Ruavtt0V4YK12A/NjKch6BUzJKsfb5TdgTvm3/Mjc4qTXRt3
mXkYhqW215w6iuU6bYvvQaDGYSVHYwDXLp3PuF51lq68n7lCjVL+3rKRZoYSHk8S8viqq2kh6DNE
F+jc6cShJWHQ9uNeQnGARBAI54G3vkG9nAZNFkme5JnMJ3+MqgWm0TZhwvXVcdSNL5tnUuJFuzII
KryaTC35Ifn7PAnoCEPA3eLOlp71LU4TDcBJVteE6bqms0+wnngbK2WdWhNHh/gDpIj3UE8dpJJK
P04EpsKzQ7eh2AS0MihylaFUvMYdeaZAaDNqllkaRhPSudRf4hlm6K6X8V0jLO9OWsp4EhVCBxgh
aRUCiHF5FLMiQKJEYzRG9lna1wWDfh70eozvJ8Lh7dDua+OzVwVDtXY6VI7IOJu7LjZ78mDnj2il
j4qtICuftHzRMiTdafe9mNxqjohCtqCuDLn8UpBlTighQUIGIZ12e6D7LuHW8siu5rrSxnASvg4+
r8+HD4hhxw8pQThfCJbq5q3fW5q5dnOn7clKEeSwZorslpBPus5kvEr0XcklCFVQlF8n0aqnpSrl
bQ1ywUalmix1WJZjI1aTFmsqcnlwdnCIZvhBeTUmke5NKWgCMQhrW2PW/Jby7n6mMGhNACfkw6Lw
7WLEzippl+OUOIdsFcRBj9bLi/f2UNIIR0wyXCOpcUI0pNaWyZIWopW9FqqtgeY4Zvfh/wWKB4Oq
wd+qMpOfkAryq8HUqT+9XxCdq7mONd+banIpYug7tedvodDTfQncu2KaURCTgXphp3zuCMefvzlC
l0nD0hgebV1f+9hnlnWfFQZ5t858KXjhXH16LPXeHKGRZcHMzGYAIBpzPfqdvKqmytjgCq22xuBf
AoqfaWD8kka9OU5MVGVXp4Bzkjx9YRO7h+aGlFum3xtRzfvc7b0LTq1f7dq/qVJ/dR3eHMpti1bH
85Du4gHHZlMVyb0XtOqOSZMbLn3n7ix3QPzbZeUNHjQrqtqEoNg0JQqZF+Q5KIKfsHxYl0WfX6t4
Mp4zOVp4fKxxZVL9rf0EcYgNsQ6cZy/XSM7dtVkI994CircRxAKHLn1pBIGltx+1rI362ZZrjSnk
pjGIpoOSXNwlUNC2llfnNzEUxqgb5vFaafW0Tj1d7iUR6tFYCFaO0l7W5ZiB3MYJsPIGlChU21Aw
lm6+8KCdm0T9+vmbi9YkRYZCsdC2jVt2e4Nv6RqKSQo6buhWdkxMDAQZjLZ5rh060esfUsPgo+On
l3z+Zx7107TuITe0YIp5EB38CFFVwApxrLnfUPNemvifpB3/1Qo/hQwPeF1TK13yXQuUcsX5zZs6
odcMbSCBr4sSuMqWEZtps6yrMk4+g7FvYcRAgjPNZT4UJnVc7LfJdhl7TIldEN/EBGlt2JtgT0yC
+8ouioe8r761TiA27y8z56Y/vyS2b+5NWsVJORSMPpZ4AZCNQDCSEJg2/3IkL71331rut8lvrOti
tp1dIJhSmEIHbMOn8N4yADchxuUpjO3g0U4dJzS7wLjAjT6zgpgnq6CfwE1cYCruYr/2HgIXZBHg
chGZwYLVq/XsC93cMyvIL6X4m6uQJ7okYN30tmkw35NUUG1zeOIh0JQ45CZulwT/xPtX/NwpnSyK
0leADSsz3urtpK5nFGgRpeG4MX0dCx62kguX7iTW8q8H8lfL5u05mUljtrGMt2rsAgvi2VLcMRm3
ADNh0Np6htuYK78HkYqAuetelakkQjB32Pqw+NgZzLlBnrzj3AYZM5kLp39mm6+f6BWsNOmALo3p
ri0aY1sKGlPIw83Vr4v7f6iLN6gLGDNvnrjVa//653+8fZU//vmPx6EFciHfQi5+/Y1/Uy6sPwIS
rIFU+zCiwTBwg6jZ+3/+Q3P8P3TPoFi3eOIJoTgq+P6kXLgwLo7oC5+enm9AK+YF6qqhT//5D+OP
fyUpHOEYgKCZV/8HiAs2W7+1gRzyQJ0jigVKsAU4A8LN77VDYpqtm8HZxfYmDD+szQXAlG/C2goJ
1fPTjW8UNfs3PaaDgiz+k3TL6cpJ4tHErZ1l8c7OjOSZnlJJX0V05RLmdpGbYLwwXuFCO/5f023K
deb0YpOpVOLkGOkIwsk1RATLMfuSaQvqFcmW3dr6XsfA2/akPq3i0ZFXs+ebr/Y0oPp3IAoPobV4
6RDmZkv4EzWmaR53qMe5EFH2kOXEUN9hL9KraK4phtdZNbXAbI8Oo0p0SRZmJu2eFU1TMKsLcRJe
VPit/dVXClfdWC3QMgbXzet90nkshEqfiwb/drnkD5TuC+CGxJnl2vc7QGFWlQUj8CGXKp8PHohK
30+fS20cl43e9nKKjHQKHuxkin8C2Es+xs7YfWytitNBS2Z9aock/WBO5oQXrB/kerBMiaXe1xR7
yDwu77KSARgdCdVKRFYyRfGDGNbf14k3vdJJzz6h2XK/CFHWQ6SydHIjLXDrZlUZRO+t6oDUtFVu
LVZkYDC4CZbRvKeeij+M5uR9qpKhOOqZ8uJJtjKVK70TwxMb97hdEVnu3zZpgqDE6v3gRRS6eih6
s4GJlyi5rWvdwFMt3WSTUPIzLKvM4dCqQsgQbbwGCxfb4bSmm+GSn0avbIkEDtQ66oLEhopnW+2j
b3Sgg+n4la9x5puQm7OjjCUpEv7BBFfQzwz/TbpqptK3IP/Ztg/O2F56UMFac6RKYtYKIZfa02Z2
kvLBMuAmKW6mjFAmwyvM1MjsC3uXl0e+VYsfMPLES5ElSbadZyHraHETrY/AkPekvfcFFNq4KCs3
7DCd5tFi2VoDSbJ04w3vUZeBQjPAwJed3iYUo+CZrlJMjj4MPSNLX0tj0MQhEdX0U/r2pO1rzUvY
sKIokQ9JUdc0Rt0ieJiblqwfE4j3arC19mUqEMkdDLvQs71LUsBjr4YqpnKb9Mn86Nv0tb5CaXCz
K7ICYOTWo/I/lbYD89MT7KUYe1F57ppWix+xqSZ9NGjQlKAsFl4ViqIp6g+ai1A9w+BW+k3EzmoZ
d6ljJrcqZnofEm+UYKTsCpxwpZFZ2fVojuONUZnesBp1HZBjl/RsXjHsIygAhLr09zFmSheQg4kF
ItM7upxIHybIiy7AzjwSXZaVG9JJEQCUc2YMB5U4VrXTNVpgYS5Le6JH5UD2RKCvrrsKTEwUa9hV
ozKtsgzGbV3Tr3E7q+MXdPUHo0qbxyzQ83Td5LbTA1aZuie3SzSPLKU++F6ORDyvsiDXXrHv5XeB
IBWXkBfuBRczs15tmpZfxhqnJ6TpZLz1GGCwDY/T6aleAiEjvcEoScvEW7SwTjKlEWtcIcaszab+
DGyTiHXT79zPCJPpnjWOM7/SrY9fAMomP5CcVj/Zzg+ECpF9bNNdq+FiVz39fUpzfCxhF3jpNQSO
tr3yrTj/7uhWydWjcL2D4kJLakpc6d42Ng04WAkLaCFaz/5Xp6QjHlmJ588ATooi2ycE3j40gYs+
NMgMBMT06JsSAViKvbrqW9OPNOagT/XEVndNAuZV3h8JlUp5+XLcYzvOtltEQStIJN7RA+V1JHEH
xbBmfipvHbOq268ITuifAP8j+TVIAP6FKRGQct3YuXcY86H1aClXSluzuEWCJZC59tK2X9ht8Wd9
u220aCbATqxnZ7zB2iztMOtoQkx4AVH/+3R2omGK6y9MBRTQzHLSQ9AckwqLZhZfYxWACNQzJ5jC
akRaup58qWQUlKZVE8LQzM3Wb1vaXi3Yu09mV1U/lFsu38tZ0+/QBh/XnKx16T8Vps2TP3VahuEU
1DC2HdF1IWEp8MFzEpnKsBCd8dMZHSYLgxyZv8bcrgdIi84XUcTzGk3/ofBKPyLWjWZmmsl5M86T
C6sZzd+T3YtZhAOY60eTf1Dt9Am3Dlr7avgqBtfEqC214KsYe7ocsZ2aWRQI2g8hJnveTSJvYy2c
RePvQesbdqhQBD+r3nOQk+IdT1a0K7ybWKYJXutWDo+mZpleGGd2MmyxyMkXN+b89jjzA0wIc59u
scAKutraCESh91Tm0IZR6ZOGSe+TwssBDLikDIjEwmD4wc4GPdTkXH9ISoxFmHGMlK6Qch2+cZWs
ia9hr/BnvsX/1ZK/1ZJslc9z0+5f29dkeJ1/Lyb5K/8uJu0/SFkIUKPA5nZd/vdXMemaf7joKl03
oKSD8nPcL/8bmWYEf5iBYVNREvr76z/+VU0ilfrD1V2LVAwKShKqUIj/B/Xk7xt/l2+NbcP1s8iD
cVyfOL7fq0nKMN8c3YRwxaR4LEE4hC4vH4PExPvXzuP/04727yORQqUbFqP1X42jN7suW+WuoRHQ
TAbAPN/Wg+7cw5ixaXgw+XpzDyh15qQq3zLM/u6kiPEh84or6FAz/H5SwASH3uw5KQTv9ymG40gz
nA9NG19odv2+U/3XKVmEU5rsH1yPa/j7ccjBg4CWB9k6n8yOcOuJ17Q0U+MKdSE+2wwt/fsn9vsu
/M8DkqfF5oRAaOfUuakYTwnyQVAGlm1xF1T+F8Ag7Q0UcXtDDq0WOmnXXWpO+b/cyv/b0+OwPghb
7pkP6J34vdOHhHSXRgs6K13DJvLuNTB1P8p6jlEJIT61GE0+qqkeb+djl87qu3rHxqQ4TJi+b2Nv
cFZOC77AqXP5KTBEt8kYKR4U5M77hdiDyJYARtJ5aPcBhcnOSFzvMWOiFlbGBGq268gxXCTtlVBW
NAFqVfgHd6ryzwUS0TUA2KAA81VWXdSSYr/SFXv7cC4m4yUGaMb8M/c+w/Uj3RmCiR12Y6fdwcr3
v8V6bH+xuXWkMyyYmmWb41rqh36+5lPZv3pV8T3NVQbI3btVnQfQxQwgLjM0RfBr9RnXw/No6js0
CpihXPFBAxsE2Bw+gdA+GXbq3zpeM64NCVnNdYdGHAfE03NJUboVcyvu8tEnJIHoir3N3Hnn6PJV
rxpzFzfHlR/kR/Ksu5Xx2tKqe6zZx4B4IGpjCOU8f9MZcFEtjn6xWZxx2Go2hI2wkIDaNXdgNhYI
6AhRQYFy52R60zNWmQrUJ4EexUBbrlPo4Bk9UD1f8YVrX5jV5x+oZ8cnL62NvT9nzsrUqOQoxs2v
UHZRiwm9JAoL+vlqiYV2TbytD6pPd8J29IdviTtrYZzGxpNm1cemVBU7Ipp7mV27FaIvJYt43zIG
WZsLRra4DbpDiqrpLiva5L4vmnhveHCRQoMf7gapa8xSZFGAcZ2dTY7026UXOMWRIB74UMPseJyl
07gAp8vRCLtUeoc+c9LPCRlrRrj47IIXVbho+HNiTRfdOoBVLV/NpGMrUPWZ+Y1PNvVbLrthN8bI
gsMUl0hYmK2/M4TIspC50bxmJ2isbFmprV6JOzj8C+2pZfh+hCAe5BQgFdPdEf2hZbXGh17v2x+D
rndXWZy4CBO5uItjWxvRLaR66BA9VFg21F61mTGFLPrmpXFVsndVZjFlZis5BFpKwDwhcHBWwaso
KZaVNasR+ozhPPejqu6ZbiENSMo8iqs6/uT3S8bePYNnY0v9QJ8/f3YQA/lh0xRfZu0IuyZNhha2
/6M3Sor8UngvRuUaK8ft5ycRyORDqRz32lV28DGmFTCGietvKfySQwAE7QY5hz8B3jP0j9aSHlNh
6vjWMAgXheEN8jyNHX3FwCn+LkSS3k1OmUXL7OVXAQF/DwAVuxd2dF4PlaZuijVc+rL7pqXEg63N
OZDZri9nvdoQdg9f1qNq6YnnSo/O5TbvrGbL/LBpQJ24k3xQupmxzRxIQfleBsVYbCx1jBMol8Yv
t7GD7zW0AquqblJ2x7vc6oLsY55blhEmc6F/76hRvc1MysC8ToShE+Ptw6G54ZPC9V4AhPtRPPf2
l6XR3J4g58XzNvjXhn6lxbk9EnZeQxfEYH2vA6j0Mt1wSK222ZG1UDPGFXE1WrYr4TnJVwajw5NQ
lZ2vHGoxb+3Ypn0Dt6yToMVtOR5SZ4yrAxG86hNFnK22hmtNr1KZjhvSh3TAKZjd9G3Qab4weuus
53Ggzj3kXtr/lHU3PxqzTK2njAArJ2KTrwHLleaS7ltNy+2V9CQAwTQDKQRV2yo+oPXxQ00QRIMp
a6sj/WKAYmtR3PXXDkZORr8wzduOFLWhbzFJqTiJ2sCr2dSPh4RWU4PCJIKGHT9bSpALJLPsp53O
S6TqFHZpE4Ds5HGa+IO174U2BqUte8lDy/6BYIxAv9IGl/WC67HXlPYDLoi6hl5f3/c0tzA5Duzy
oArvGJ4ylZ7VY87jVfV6BMQdVijH2xoTJXifBk/d0N1BItnFpfRrjuXrG+Dy2zpxD6Y3Eb1TDiUZ
QrZxB4b1eTheI9LO+QIBGW2vQKJfuam2l7V3VUzF8zg2L05FWuUUz9+cxni1VBNmvb01WnVtuPVH
X0/VR75D22Z2d7pLVJfbovRjdjuEwwjnJjbHJEySYV+V1XZBzBKSnP2cE8oCLp6sodpbXgvRXld5
fsNXctsH7U/ErtvKsu9su17Jon6smuKhtIISjry9HV1rK+ikfRlYG0KZHjsNHqJFVCBhXnb2rSrj
n6k9PsG/uvMMHpKgJOQHjKFntusqDT61cMqIfpornHCx3CRd9+DXPEdq2Xl6g+Op2cZzQ5MtS79N
OnoyUoWT4AdJMvgynWCVLsUze9M+LEhFQ77CNiSHvYQPGahSee0402fhejvLJiugmyKrYt3NjXVB
IIDd96+t4jdejOs0n+/weh/atDtayA3qzXrhTzSbjvBXL/Pu+m6Ez6W7t0ll8t23hhvH9s1H22vX
xMRtGzU9EU+UkwbQVjeNH+9ohfEcmXIHfGYz19CwvGL+DIGpRlVTHMaxX9vCR1NEWgyLpQbInrkU
zUPN3g7k/ayS/2HvTJYbR7Iu/UI/yjA44MAWJEiKg2YpJG1gUgyYJ8foeLTe9ov1x6y/zTKjq7Os
et1Zu6y0QJB0uF+/95zvLAYAPhoRG2tm+tT4cKSkC6QsUJvGLw2Sae09mVlpmGt1b6RcWi2fCJvW
EepuBCjnTAKHSkyC1rlcxzS0O1HusM4cBZq7bd6lRB/Rs8tcSkOzqC+eMpJ9Uda7q4nXXP2T26ef
ZVP8qB2zeyQ5JdISSJqw7WNOq2i6Sm7xFj0FlX/SXeLc5cSpYWrFbMkD+PB5HclYY81zzJ0cDLUz
Fv+bjvVPQX4LLQ9v3IzNVR6XjiQQ9TMmpcGSD7bM21v6LdW2RIEamqa6bVtwjktg4HAe2uAmaNw3
bt98Zb0+BTKPd9dwl26tzH3SDsPjpMZ41zQdSGUjPgSrPX/axpJeOrnKI/PV+zirD9qMx40gMuFS
GO5N5xvNgcy5GwV+BCWe8eFw1h8YO05h5VsXbtAP9QK7VuGCDwORg/gzfUSN7S0zyv4N8a6zmRUx
aGNv73U8g3Tri+0wZm8oAvqdWph3o2Ljv0HPuPjLQz9lr401P9LgOwVzj/LFblIWN+kzs23fWtK4
oNECa+bRVmuG9GnR5q3lTDdO1T4Ejj6OWX+eAMmBUvOgvgRpPe/JibowPVoj30T+0SUnT6hDs8x3
TUeUqh7ts3DpUGnrV5HNB+l0j10av9Kmf3Rc5zYp1FmW6X0RjNNuIvTN0utVNoj2MtPLd8/MiDYx
EIr7N8GgDv2c79dOnA1eV8wh+HT64tKkCWmxRb7z/eyWkJUvZ6nIJMmQUuXI1cA7hJbhf1iie0y0
VW0YXNzROo6k7+zoddypvizQhuAlT1fj7Jn187CaXygAzZCI3G1qLNn2Silhyc7psXdQ9yg+eOIH
BcDEhZ5hCV4oJWaMYDZPcS6tZ7RY5zXnXcd4yl7Y0LjJMtd5lN0ALYy2uS9Gi2B5OriL8mEctjCH
hnaUYdDaL0Zv3dQoyiJTrTKszEnfkFtjbwxl/zB9fsTiqiI1BH36wvjelsKEtD96R2BHhM6l/UvZ
iKc6HQ0sTBMjZHK0oRa6QUrmjsoeXHUVgzHeCZmkrJuiQfk0+tP3KWniTT21l9GbjSPR4tHKq81S
Cd76sv5YVL2Vfb4+rQt6LaiMqAHIUd1AN+h27YybCTX3N3eYNH/k/I5C6VKVnDfSQzxgoc4Cv0DE
kFjhmAxLn/+wJ/lFpPte98ZJq+bzmhUTLahi2aYi4fH1lkk57FqPtk3nWesuT+naKx89V5dMT4xS
OFxa74bPz0fx6ts8a3+WS38i6QSHgXfVJnYODHTA2miucRcs0JwvZh7I0K16Ixzssj/FUw/XeaDl
De7y2ie3mppQr6LeN6uXm4QVtTk1a9JtrQ65ptPon9U6tiSsTCmi9vEKnmxrZBhdtx9QftQ0mnPw
UL25vGLZXY70eN3vkFyLZ0B0tz0YOlQZqnpaiQpkgmWA1U1j+1wxveeeNXjjq0l2EP026mNixeev
moZosrGr1Ioqp/GfgBJQASTc+a7vIqsuoRFNj6X5aQF+PxskOr7Srw5+SdSu+2F2MK97FfImDfl9
45PXEET+laBAxmf6mPq291mY5XJQwrnAaUt3s+kXtygLsp/5yGhtSyCb92F4gbGh5w+yxaKsJuso
LkgE7oIbEnsXTNW9qW+y0SKXOF9stEmIU/owsSr7nMZLfgTbQfjN3HXbGi7Zfex7086b3eVWFc3w
NBBJfeeAX7moIngHF1dvEHuIn3EJgBFz9sD1xku8TVKwRptgaM6KXXAviPEBnFB4T0rXeWSCn7sd
aoOWn10uu7hT3bZl4IK63p3u6kx4r3rqV4zeKbTxWLf9xQNxe+pxJIwMO/r4oQ2SaltgcNoQacXr
BCPxW6ZT+8RoyHqgOYDGlsy+4oISO3smHI7yNzbJctoUblzsWLHyu7CMBiFt439bWIW/pBxVNOWz
/UWmWnk2i5UsLlSip7RSGd1fIFBjiByVBPkumcngdXn3j4ibkz1OAXnoRDxc3HgoozIzf45E+u0S
QH+oY1L/OV8W564LrO5pXm1jq/uZ8qyyblJ3jaEG+z8mZcURgjZ57NeAH3ohsSk120YzEF3HR+VW
166GzJduj8Syq7fEWljZkZ6tQfYYCcxUTZg2TdatPpuVTbbJrxpRnd9EvstyuCeFSuvxYoous+Zt
x1AxR5Y8AOsfQg2E04k6TZrXppxjD5paKUvkoothXXoFQ//eK3zr2yAqLUKXOQetY9Ekj5XQZ+Rh
bK6kZ92YaTJhiwJQumeSxwBJuw6XrSwhHHIGxiC9JvL421OIpg6RWcreWVbZnVvfTiMv86+JjpMZ
NbobI2wCOrIA5+5HUHA7K/DmwzQSukTgTqQcDfoqdbZEZtY7Bj2SFkwuwOM6w5Y+oX92LOGHYozv
u5lqyULGi10rWPYNB/+6wVd2ZeDycxXtRGpXuRwL4bd7rvxPelogqyazfxNrvI3T0EX5MCeXvF/e
hb/+9DLcmtqATTE5gxHBn3WOaRvvhVoffUYWBSFyxwS6EGZChk5LoodtuVrublmQ7k5gNY8kPqhL
O/jzfizX8pRqUWL4YJBoaMd5iwPEOrzP+4R0460ws3pHUuQYARrSyI7Ec2xTBGu3341ZHnCjsBnH
tUuQblAIe6fBZnrgusZ0UZVsdzEOtpuhcSF6VrHNWUl45S2zYG/2LRInyHyW6LdD112/QE2y8hgJ
kh3qeDtt4bUJtT1Wmyr1HlwhTooEtsjH6MXfh7wBwnHJViryLmwCwt9b37yBTivPvMoE0CuJM6Ow
+OKLVNyptr1dMuhpqWcOu0QswbELZqJ9aWLl3/qmAqLbE3V4A3H5qyWocuuVRL55vjVFvV80+0V3
IhJ9AofVdCpMBP1nptd6h0AXPVjmG7s0TkhbJCzqrmvGR2aw3laq5HUykaVKPReR6vTHMnTkuZsT
AyuMGAfed3lIFo/JSxdwWk/mrqloQ0y15bzpqu528VUZtdAnCGffuaXVqZlbl/2WW2W15YoxnlzU
dhuH3A5KIsZ1O9sWYUPFsaksFmZiFjEBckSHScIST1zUPk27+KVgo6Q+WzM+/fI2X7R/yYL4DqM3
1wllT+9OYOQ3gU6vWWGT8wuHIyzEK9L1BXLwSO8seWgHMzv7BpBe0jeD3WQiakT2Yb5bbMw3bWGq
LURdeWGLzzdu5/cHrjFlxEFAHh7WE8B9mR1pJV0iCNyrc91a3lbaq1Hv+fpMH7y6y5dZc9HJ6y8j
JuJX0JpH5hC4OTDouoha34pvYj581DMGjDp7EDN8Xf7lyMT/aJvg702FHjBo3bzcaGV0m6QyzBe/
GzksDccjb60en2rAMCfu4m3UKByIxHnOBDh03SWf6+AGc7SFZ2LNaWySoMjlKA9ajBOVH9+SXmah
be5e9VisNzounM3kSFanoxD423bFpL/8tPEqkLBrsN5QhK/CubWS1rwD92WyLwVUZbKr8yVMHDSV
20IH8tUGrb4FNJrsl0AZRyfwEMHDkKQJ0bwULW32FaZN3KRyE+eNoFg0jM1MYOlWL44fWu76xnLI
D71ar2L4HP9Njpk8tCdKUOJLqW4mVoqgUO6tj4pUtoMzWDSdHSQBvE/33jKBufErfzcW9OtzsnU3
gd969zBgqluhnFu0zCWhlhiLyOCEGWQ02ctQWi8W9GRanykX+cal/tOdG8a1YpdgSfiKFDhnKhBe
eK8d4OEQWCUlzLoD8o4ov74JxjoSS/suc/+Qx869o/0PvLZflFIuJS4hEt3sD3epWH6IdhW7XPRV
FAvJtaPvv9JkRgdKrAW4XS55nTncWGp273nn1GVtiuGsOOIPVW712xb99SHtkiXyWgyjSSYN8x7I
dHEkdvTiZvqb0+lPI+9GbmyzfqpXs38UMw2ObkggvZaqQlo72HftWFFmAnL2Q2wGeFuz+TTa47yr
yWP+Fvd6+QayjHuU4xsXSBGXscxEKFuGp4kPaRlu8pM3+a8y8E7oD8pdiWunLFxOOJV4kIC799rT
3daO5307EdwMbIOiYUtD96yl8D86zTlapOaW+9RhkuPTrLJoWPwtybiPXlu2xBnLnZvTCsnM5gLh
26b2xcHo5gNulSx7mFW/pQG+hQC+bVzWYk6SxVxnN3Jxb2UWvAXKPOWzu2mFjZoxPyadOPhr9bwI
098hjCFuezyMDftlkD30xvg8pe2LqseNavwDPdVdCiZ1pB0SVNMx6bNtmRIHHFs/BwYEPbBL7fX3
tbG6H7YNrg39dWlx2AIt39qdETWJivpGr99yWR1WQjnd1AV3r6OWQr0sDRjnvL11cHKktaviCYb3
5GMMWjasjHs/cHaBW722ALrSTL2DLsS6wNX4erVZkyNmMARbLWBeYD6GHt6nCvNlgZsd1lOrbHKz
TTs46sB7iREjuQERcGJkFa1b9Ljw8Ug/zsH2STr/ns35hvbq6u8Kk+pH5bTd7VIF/WG2my2nxhHt
Sfs2O86xAmCXTvONSDnVs3i5SRJnmzY42wWEcpq756Gp91xMWauxc67xoNAw2CwpMZf8TYukeW9z
tSVQdMP5sa3q9p5p6Js02Ab9hEPb9M6VWz/WPQ2kwETHAjMjxPi/k43FVMDixxg3ufTOi+z3qTdt
6HncO06L0SpPN2XK3Gjwd0ZQ1Ge+ykvgxs/DoKgyvjuzfe6zbIcH6V7M4tQR2rvtS+QqcXmvfWQ2
68IfQveZy05gT9ixk3MCtwp4ffWElelSarpfnOjOYG/XrrrCr0zMGbPzkKRoZNbgA2MdHg8crxwe
9EeNw2LnkeOsNgaL5Vyo/tL7LfuFfzHG9kTCxrZ0eZeN5qaOufaPvGPBwuAvbGdSmjjlH9oyOTtT
/jH3471O6owRwnC083WTEnH5SGNdUwaU2yYeh8hzvQtsQ1x8xrWBCVSwbqblwSls2toIBlBq5fcc
+A+lN1wUJeVqFjQQbFprfPpiwifmBsMJC+UjeO0xVHI6tWWPs45GLEDvfQYGrxXWaanGetPPMB5p
O91DtjgL6FobL5kfJ1c/pWW8lblNCAGu1trp52h0VEk+JrtpbKC0SMFt7IbMPGQpfkSHdcXdNvJy
8eH4MUkMxfjeiPFVCbZOo0SwXpCOLGwt0aKpH+Y8crqMv5Z0uSHi8EY0wXaps/cplQ9MjF5st/bp
vI8fpTOd1sIPbphFPAt2rZbZIDNOvCXpl570MZ3w7uXevQ7yQ+LHbJcMe6wsSLcqDnbSUo+zS1PB
ngPY8tly6oR14xbVPg7cF3817qRNndwYa4IWSzyNWd1vYlw+Iikv81T9zEFvLp29bxfjLvDSzwBF
1oa+CxHPXPyuV7mGjz4bzR13k61jFie3TE9xsDwWXvc4mgzzUrc/1m1/y/n30WRwuT3LfymTdNlX
9kD9JMHPMxXcVGt9J1VxVviV9rGxfmOCHc7VcsLpdYfPdOVeEZtnfLDZk5VwDzdIpbhdV6Zys98k
VBqTPT6tWfVc5POySQmLiArTSDS2IcW1S8TWjQwwEVhmoc+zZaIGCtbbVoGF83veC96P8qbXndwn
i/Dx2TntYeik9aKvc0Fib+jQW/6gQ2kPpG8sKH/ssabh4ytI2TPl7JsBhnFl0QXrKTMd64IeatgU
Q192uwZyfGQpdS2BfG/HIJkhcldeA1DK9KkCVvtVOHZ+X+qOrk8R6A4EZmxuxyyzHyedufeOTPHn
6SxIYKcW5s9pCujE4JoZ2YjiLN8kMUzLzky/ynSJ1SHOSMrDv5CM7wSma07IuZnvCRgg+nEJ/JHD
inQHwPfZF1wSkPxVrR46poeHprDlk5MF6zcP3fFdS9rPrRF0FqLdkhtzkCXrtp+ESZJTudzTOnTe
YyM1P2Y6yQcUVeiqXKxQ2IfNeJMzhiujLCE+ppJDtYtlNj92/DKRpryJ4ranqLI5w+o+yT6DTuKr
6ddx6y3DsmGq7lCPQ5z28gGl8Lg4O8YJqICbOHjERAu+3+y5N5YUF0T1Grazs+iSsLFP80VMNl5Y
7Xr8RrU9v5Z1vADHmORxcmf/M4WLuEOzthCSPorQ93HHz6JcXsxxQNWI+C5BQLZtNPKpcJg5AKzA
bA+9XY9H/wq/mLP+R56mH3Jwh7uM7kFkzUX3PFbCHEPR9BMI/6K50etYPCmXxmo7ZzRl6Ktuice0
NrJx603BKMVEaMg3USYMJWmgunL9qpkN4mAPgvlmMfpy3/YD+4+5yp30u/bUNarmBWJr6xJzKxrr
tqHnvltouz0G5lqcssHdI0x4YDTkPKbVSh0MTb6PTFQ928Wv62ii2v629As4Ipyikd0PNaQOl/Pf
TYh1nzM9RQMt1K3t0GqaHJoNHVLhS9xI4xa2LpJWOSFkDF1gfZygU3ln65mRWS2Sk1DLzNkxx9fT
BMVFiCl2vM16x4HeZ+WnmMTzB7ORH52yux39n36XFF65p3YKNoZ0SZ82Gw72ERb2rTnJJmMF9Ayb
CtilR+y6wVNAMiwiubHpf6xWDEUgGVW16+Q83vmtWXFd87Cej6s97qc5WCn6Kd+44kuxX0WvBsoC
RHyhSpHCgrF1xCVWizj2eLmOomhL7JLdSkSCl7bFtKuIUjuMDECvcuU8pva3lXhG4We3W3dx1g0T
QzoAQ7IGd1U1YjJutaGpGAd9uxS4xzVq2Dert6pDMWUpGXYzNv9hcC8Zgzr+TMO7beNebl1gyHyn
ugLGnTd2+F9rjWKnHS1aCYGtUZn6iWnH7NcxV4mmjK23ADh6+kYQLBZq0l9ASEpvwfr9X0NqdVbH
KDJKJgRWjDeA0TAbGzrz1utkP+z/qyCumnw0GhVtTnZmmGY8a6NZ48sGkmf6msRkwuz+0Ar9f3Xe
X9R5KKT+Rp33U/3P//FXaR7//X9L8zz/HzgpIMDilRDuP2NJ/9vn4Vv/cJCEBgGhyDZnyNX19L+l
eeY/EOVJMk4DKUktRVzG/9n/0+lhWP4/HBfhGeI86yrpA3XyH2jzrvKxP8mumJKakoG75SP1wo3t
IRD8s0s0dWMu7CpPos5cuZY37rr3rOLf0QP/SmXx/vkU1IeM/H2BHOI3EZti/NV0kNbpWLSPRu7v
2yD7TBd5IRgl2GbFdG84za8//Qz/QqD3m47tj2dKl/95CIul9bvtsPbbumb4S25MjHXXxLH8mPhj
fHb79XOZJuey1JhE/v6Zv4kC/3imj7bDw43DP7+Tz+ahSDTHhUFPPPtmBelwLPtkDQPXKf/55v1f
lY7/6hulleeZwkY4F/wOirYaN5OJP9CPXvr5tamxfDuJWd7OBBExL4mtg2POw44+WHnzH35GnmcL
ple251D3/YGQ+ZPGEu+f4xbC7mi4+xNjEjFYT1XjXiU5sY39+++f9n+sT94dFzGnhcTSYexylUf+
6Wlu3zFctQRgUSblmzbr2cEtbvD/D0/hSRI1G7pH8zcx53DNNClzT0VjucQXMlLTrZHabfSfPYWM
d5vsYN401xZcpX97ilO3Ti+yWEUlAqT7YLKNnW2Rb/X3T/l9DV6fgqvM9j1BWcoQ9a/fWIsqu6/L
pI/GYaVsrKz5qXFi79h2Vrz/+0f9/uPwKMljLGG69MzQbv71UQUp3a4BETHSXO4JeQVSQPn87yJE
/sVTfGanNj+w67uB+9sHUnopRz9re/AjdDoMijriE9Z/F5H4L58SmEioKREs97rj/nmh4QSlWm67
Ppop68O+QiJXjYxg/rNvjI2BvZ4tMGBjp8r8XQpN/CamiXyJuo6LXh63iwXB2+jEv9kerq/Fn7d1
D/2uT4a2zdkifAbAf/00/Ahqgr1pRtLssTPjbDjYhlm8J8Knne0Xor7/+w/2h438L08MWAW0yziZ
WHOB//tBUjVgusF1R1h7QOx0sMhGy4BFZpv5UXjtZyJgra5UMpHmKklMNUh5iSzu33xyC3TNbx9e
upym19MRiyRl8O8JN72Q6ySnaormxBZAdXoYi6ExrZLOOlDmFnVca2HKFSg97d1cqKB6vRbt/gPj
5URzz5+Tn9rE8XRk6Lz0l27BuPeG6UUM+MAZzh5BSae0rZxKsb2P8yyzDeNH9WgsVxAx7kloGFUj
VnUo87m970kEnHb13Kqz2Vzhe4uTLj7ykLZ4dni/qkPqAXXaZ5CEkO/qzE+3dNHsgQHW6MmtiSuJ
GwIBSdCu5ln/wIiXrxEom1W8JVbXwz1KvSo7kectCloFBiqavkiW05i7cwAkfaimDY26mQJft6u+
tQr6ucbJdorBP0uhC6CppP6dm6zB3VQGVydY75rNC+wVuPaZ2bdRULvxGOWIw085mcD5tkiK4nnO
JMLMOU70OR4cs/1R+1UlQQBdX1mvyGROqzFW5mYdLXKX6Sv0V1PkUNnhsHjwSJx5lN96qZCj2fag
fCL4FpM5jJXSiyc8yr3HO+o1G6kMcRKcdD5mT/rqWxMi2q4xelxCdeLY6bYKOow6Tma7Y9gjBHTB
TNnrwpVokY9mJXFT9cv1TzGLxVeRweeGM6hospgiY+Az9XH/PR+6GUdilY5J5JpL8pFaffCIoNT5
MFLSN6/hoBPgHlGUTLTFbM5EjdhWG2a5NaMBatv5vU/a5dcqak7mUSRvYyfUZ2aaoPSrbKZ1GmOw
7Dd9vHhvAsAkIuw4gCndil6er/GIRUhzwbgz0UF+L1BlpYecRPp1N3hQT8ko9mQX2WStHBNuPdxp
pcdijBuWNfqvtN85usHZg6qzCY1Emreq89RrX8MX2DuTR5QWbevWZIgUg+9rUw+Mvg3ka0tCS+yG
7TJlxXYa0mpvFLn8GJKsfcP5432bnXYpq3t/8nK/eQhMcv4uY2A14xgNRLrtMyb6+IVSO3jkJ7MF
PfIZe1dBWTSH5O4Fr2Bz2zmqjD8gVADj85NvoGrZK+kxESxUgWwgG3zManbhdnhFx56h6Jy48k4U
MX2QUonMAMKF2/GcpEmOjkuRthS/F/6q7pJkmfHJicT7sdpl+9wOCxL1fh1wjvnBvFwvtd30Ycyj
a0R1izRNA4a4ejclDU96DfVTOtPOCdM4bu+axsYv1w4WY0gbCTQ6VCudnuWY04lQfh48F5iW3ZvF
GYvbVFWCLFDMdN2uLGHbXBwiKt+Nderi0BoWyzyhtoZVZijPdqLYGEjCGleTjSitU/diV5X1U2bt
6mP8lPFx9my7vOaxar1zLTUwoQqYJjOYVV6fXLrcsgyyNtdxDa3YkjAMGj9GJW+ToubVNcHKQ2rQ
6zCRRZ1kwX7FNBb1WQR/H1d2btBQQfpUM48fa2P4NYvFR0XPJoPMg4DkCbEwStlpYvZ6tEk+ZVHO
ZJGh/FDJDyIvOnDvljLFxW3b9KvhKNMk9iBVCbW7uD9HMVWvjmLuu1ejLd41eZ0fSGuz19UanPdy
XejQxUmLsUEnlQc5Mk2WJyBKzIA6BnjoFa9KVfwB1BZm1oA9c3ViuKGWUryXs6O/ZvjWj8ht8pyW
ZTx0uAAXOaGoWPEDdP2Ef9EB9vBsOkEGMc/g1g/VCsZXyDdsfoeJ1HXRmFS8PCVvxYxk1oVS7WW9
94sLWol6VzGxO8QCWFxYuYnsbhClOoeplJQ5U5V230o8GykyTjqcWMtF81NlI1E/RelbiIkD691d
5fp2tX0Em5wKow0Lw0YPNybZzNxDaN5G6RQivYGbK/asZSk2U9Atn6s59xbGCto5tBHGqT+Njqkf
STfxfwV1B6cLo4KD9QJUsUHAbtl+uewBP8BRGoCnhOE92N3gJsR9F85VhshYOpw4gyLcxT0DjmZK
7wPLxsMZL5hTrhCnPAjnyUm/xqE3EBP5GZP1GBoaQdx5AOuxia3iKWbNJ2hBbWPaZwpLdjg6zVid
WksQyUuvDp2xc6XW6rQcyyhOVffLSjNn2roiadCNygzlzAKW6B72gPvguBh7ytqsvpPq197nhvIL
BnyEfYSrVuoT0qEC/zfmxvO8rPoNyNQASBgY/RpWduv8SDiD9E1pamwjeQwHlJ5NhZVDi5boK7Su
DG4seoH9sUhWoUI5pPn9BNkSvUROmr1JMhMZnuivup3j28N8ley1j9h4mWDZZuqC4q2X8lfQobYP
y74R9Sb1DX3uR2eSO5tL34M9TAXTbcbdKVJFT7sHT6TtNz9DgBAuyoKC1xlD9lo2tc0wWDZMuVLt
6F+0sBx3O9Zjo86iRulxMPCBJ2G7uqBsPGVeSf+NLLpTz83l0S9TXm2tPHm0kBMTIpzq+s4aigFk
Jh1udKQjCrJqKB3v0pWOvErfzTwm8sqaThWq7oHfJY0fFo64gb12NC9KShylXRH3L+w5hRNysAe3
OeBRE93m5P3sTHvel/DrfxJOCE+t1GWu96gZx6cJIYyE0Am8/0JbfmEKgZMiCNFJGR9KVOvbaEr0
WJCh+sfYydCdd0vhRitj9A92i5K26sQ5VXsWoK+Kne5De9q89o3FABMwHsQ3z27s7yuwicPI5LDe
tIVtvxJ/zBxlVZlxh9YKJZzMnBQdctffUQaYX4JhUxdW/NmMjm2WA2NAYX5ZvbDuiZDpflLbCWbI
iTtAKezKGpqg2V/spO3BL/t+vG470tOrsENz8GANsfFsVBbCr4AJ5HlUci03Ixabr7Xy52472jMv
GeLV4gbXPKHjixwo/ApfoPMZ6HFSExOJXmMugeptx8UjF0wMaF7eiicmSx6paPHarNGszILyyTM0
ClyHCdK2bXE0hYFjd3PozUF+06sUFCRYDRJm/QWN00bGvn9fSna4DVWW10arCIrnnC4wvjXMVl+V
bV311nGPWXHuVuOqO2G+lap5pWOe5xkqVkfX5nad+/5l6Cr/ogQzjH1ndHEZiaonMn5cYxtya4XM
+mBQN2Dc9jQZboKZsQfWobcdzlCjTClk23qJxBTQ/x1SHzdCUvRZtXUbZJERBpARmtrooQRxa+TF
cAmVIB90MXz0umm/vCbgswYbWWXcIYUs7KKawibARRoikHHfB4KF7oa1YejlzzmFGNY+XgC+fePL
NFuEQsYyVy80kgPYFBbcxqXDBbQ1PXu6l1WCYs+l7TShFiqandKQIqC7ZWW+q9MlbXZICIk1cbqi
NbhxMtmGIT4x+4dhYMMSs9T3jqkle4bdVQh0XaJCQvRITFcNRfBK6LdB9aOT03i1qQjxo2HU4m26
jklp2KDY4yz2Znx9njSmBvEDMumdGBxUcnrtBy4WCT3bXdF18pF6bsRK19XZy8TtoIsav3eYNML3
RnO7aKZZpJl/V/2kzoZrYjjA4cKM04W08NObl/pualT/ZjpqeeFbq34yUO1sxstMmSCqpO3X2qfq
EZV67BEknVIHZ2UdfDC2sJuw14rM01o7wS23H9CPqGDpxs9ZDgPU1wtEB1sswB9iZ2ByCOqhfpkm
XT2bkr4bc/NOvsbgl38sGCc8hNoJWRQT3v+wcAa3vEnQpbFtkolYhxl708UeFT4/kRbyqcUJQTqz
0SHddo2sRKqVxfWHpcSMXw1HRYvY34VS01tl8FWaiFM3QXlV5jT5uLzwfpkFdU69/EqJhHf3RbD2
n55Tzv7G4fbGFltAJdl1Hfm9jpJXc0exaMwLjP8+23H2JyRe+fiO1Uu9yVQVRbiutv6RLCb542mN
h6C2CvxFjq2f3bydRWi6SGBOw2DkMqqnxP/hF111dMS69pxG9vgxuproaDtO4rPRF6DitOs8i6Cd
71K8myh/Zd7dpwxLho2Dxoq6mnvoIRVu9YvRwkLw/NQDuHZVs3xLmyDGyFevKBaUgxw9bKfe+T6y
EriNZDCtQkk41WeWFMad0ZTTD2SCuDiGsaagnSq8ZNs+IRm9GjKG9/Ws5mddj/J5yq9vZpUb6S+f
6+rTYo1leux1AvtgTmbB1QWiPs6BoanQTFkMHMPa0PVDLswqRvdPMh/E3XmG7zkjHKy7uP4qfI3E
1Pc81JK526BcLEytdGjhHJnwFsW13qSGrL+7BT5U8BjKp2LyBpPp4ZhQh7hYJD9jCf0DCVwSvDlG
hu4GM4AWESJbyaSmsAHIxFmL2mSWFBH/i70zaY4WSbP1f7l72gBnXNwNQURoCA2hWdpg0ieJeZ75
9fdBWdVXQl8rTLVuq7aszM7K9AAcx/19z3lOFIbTqWFlHfBdz7P+9An9JadMlIrzupLIJ3qBws3F
0pI/EDodjISeWRqGD3wpKlA+G61M1eHBIWsHBLBTWJZyW0yJsY/yaEy4jrqK3bwS0mNh9vWbjYCd
zWAetxd8USAGslCnF0FZjY9Tbae3JuJ2KDjpEL57VVkVa8I4mj+iafy3thvimtswZY1r+VIIq5U8
rPeRW4rUvjOAuReewSezUrXrXuFYs6qyfM6XEkqwssyxezINO7hvAbsQKV/5VNnrzA5wuFmNAS/E
ore8MdraxBEb2WLXZBpVC4PtNi34sYQ0QVPP7k+aQikGROy+yech1Nkj2GQR485tcq1Yw+nNxzXy
woCjWI7eine3NStXrbPBdKux7q6pc8LKKRWJz3M/0LhyRVngv++8WudFZjJgubGwVm1Mwp1xq8GI
r8lnS+Vkhd8KNEhOZMibyQlnL5vh8CZJRVSvkKf0IXmPylQz533kLirSr8npQiInV2VnaCglqyki
4kE2n7WoLoWjGa2CeEW1IsOFU2MjzaEJnqxzEeCQbTnB8LPMJkldEZX+WOxCuxZnRlp4t1rk9Zm4
aZTSM9Rb06dl6/YtZHP8CO1gIQyfGj2s9tQgUDODbUWJBYyyvTfLST4O4gD3nSRX5Qv8gUFBxSPX
/g6oCB9EK01KHXMxggUZGTTepABfAXoei9ImqWfacKJF2LXXhtFIjZMBWOFtNIfoj4GRN+EDjMYT
KkeU2Q4pn/zR7mZOCfZX+UxCg30nyeVMNizG/E4G4ncd1amlrxpjflHlwQvvQRcT5QDfHa1oVA3v
qi2pr02U8aFTx4QzkGYNNdqfmqM+KJMoiWeUOV6TREFEuFKR9dmr1Ij7y0YEl42kaOy506BC9iCM
2PFxDwZbTFbaw9BKOpCEwSTqD49Pmq18Pjd4GKsxAMwwYkyiYtMm2bFvJkb5oEStJe/sKSM8IEe0
zgpY073CqKbwpBy1grgEFJ0MU9YOTZVDRGe12bO0JCBLBGdCz4p2aZR5dHgneDDWcYeLEpOQbqXE
PFhtMAt8a71PVAwKPlr7hK/eKie/uOHgGVgnfdHb1Q1g5jY/j+jfW66OW5OqJiqUujnxJktvb6qg
H9APDWLA1TbFVACdwm60FkuZPXmnxYBjFuJA2lWhK8MwA+SXTExKB7yfAQMX824h3VUNHu+9gPnS
P4EOMpJzv+ibztv0qifMrRZgo3dHEqvlk8KkoVs6QwZdWeINAJZYzc6oKdyjKbDkrUImn71pTaFw
sGxGyM2S20Av4gNJ1KxcpjulmDqoYciEPfISkU0jCnSMrrGpbKg1Ba3EKVrIav5Kl6kr/Bnayvax
PpEYzs2SA3i8G0sjC50DtBhmk08sVcHGTkw551OTJG/YAeuzLvPrDAx32+PLCdRIm7Zjm7NbHNDc
kkrdC4qReqiZnLi5gIwKTViGI47bLudocMsaGJn+Spq0scGPELdBB2K+YAFVuN+xnr5afReaFDtH
5FX0IPL0LYUAzypC7SzTTxFv28mprJYRFtnaz+kXRTX34E9o1hhBM7mDoMSEDodyN1h+2d/oqG0N
AF8AnsRlm2mySaFMTXSsMAqUAFQCyDJasoYJwA2v+VjV8V2DZ4bgsMCYArKz9DK6JUIJeKUnSqs8
jStdD68G5OHcCWMQQOEwNVinAzpMLG1J25I3gMmd2r8LEj1XR4eVPTeEi9oKRKlTljgnjxABSOI4
prWirvTUTtWHFAjYFS2eHJb8UAs7CbE7V1E8HI9KPSjTukEe4VtbnEKN1KEHC31BrTgWOCipIXNK
Qj4u5LqRCUrvDVZYZyiKpNr1JgwrdsQSytgYs3rQ1tPaMFO60P+0qP5XNvBJNqBq9GT+Z9nALQS/
BdPn45/4N9NHQIGkvWaYFkJ31JK0U/4lHAAQqdmCLiKqWf4R2aaT9W/hgEA5YFEWsGFHIufXPxEi
JaH9F/8MTaF//0uN3+gGFl1GxAy2RusFVKQ8t3yWKcxQ2jpN66neT2kmP9bJ7GmZ/PKG7Rqmi093
5i+d/EWv+5+xFGIhuGL2MPaiNTfKcijCMhZrMzNrusxGeNmpprWhatZuW7oW13GUIyyugukA5GfR
FPxnZMZU6KgiI1gG7FiDQFurhmId+7jucj2dnQviwCB/vZWC67Ng39BVn3t5n1rcqdY2Is4ZJNSt
a1KI4Ad0Z/EhNPKyQffPtXwaZtGsVTpA7cguBAWGLjxvM7gMfVlJN4UmxXy7vLrd5gMdEWo5qJz0
JL4Pp3EfDK1/gGi0yCY3/vVLNA0CvKbROV60Cnv2EIHV8zz7FWQ6t17lZ9Iq3PJN2Cr8kZJdv+EA
4OBoW7EZ3iNHX6UvHLNPcNwfH4pD++szhlD1718z//1Pt5+1NzQ0KRHrrvdzPAD6ThoG7ZfPmHMW
flpTt3nAgLqsWazyaRBNG/veazOxNtRC31AATs7RMqCQFEP+Oy0DNAa0JzQ/aceiaJCVxd3VRO0j
yGXFp/APPTTmwxI0zSHSlrCW05ZxTBMVA3MWgQav5ddLklsSupC48WWp6CM5KP+D6UjN27Hm9B54
2Vbr2iDYFqHQXgS65clRDU8UdJPo9VPf5VjSQWOSKWPofc8hh021V2yBKA3xPu7K0kfKj/zkQk+k
2AcRWmBvpVcHIpUjsaKjbVPN+rRKQqzOCNQTejIZ4T77VkRwN+gQyfivIqqyK1NKVOssHbkzx1EM
NzKGTH9uzSJtW99BfvURlZcydRsCk00Ot/6ggIcxO82FNzTemn0DZYJWgGa5gyY1yVE4/3FbxGFt
HwXVUETX5AkXtAv6EvyTVZYIwZGX23de2XoeBBtOsKAyFB0b76h3kB6kUIr+pJzdOW32hfI4pVQY
efeoWaxJ7yEaT0rZIFqKZeQuOILBrfysjraNpoXUtFPLrzcT2STqSk4r0sskM2c3GgVIBwuqlBsx
1BZ218AT1MuVPqRqFTbHQ5qk7ZE/SdIZZVs2Y1iDrVctHwrlgmSJtlzZjd+oztB5UJ+CRAnxc7ay
dBbS9i63PRzGcd0bifVqyxFeqa1pD9apL41cr22OtbeRhIXsIB6a5FmgFGrXFVuzcZOFA1iQGJ/B
xBEH8C+u00yaGXDKpVqpNAQMY7QuS/InLjFUm3saIcaLzjuSrxIQqFd2F7A56QMbtEUYA2wFm2NM
nSuksX4PBnY3LhsuDhPVAF/YKbSgv4l10AhYZPuJTldgWhxolbJSnK5Qkz98P6k89UpXPoZa1qSr
mmMWxA/JypAQy9ofCVPiOaoFyXN4YWmzBkUAfKwwfZ/eWuMnj5qdJcq8FSaUCdlI8R7Tnz3DMOj9
8SkjXyLXndC+h4NfrVSz7S76scjuwQKxwPqF71+EQlA4NOno7GsQfpMjsrorgApI3fWAf/W1r4uw
wBrXD5TiSqnS5lNOcD+Vgxe5qYyywbHCnjKwplTJOUAb6sxDaTU7GhMhXBzCfvZqKxKaO2Lsz4Uv
Bto6XdheVyr8MJeDRX1rEUhwTDUWlLCamJRYgbrqfBdkiaCgMQXXKoWdvB+DtCWUI6oKyFh+RqFj
miTAozET/UKVKoIIS0rQMFwT/B4aISB04WNFvNJc6OTT3E45neLDfaJlA32caWZd9CUBHtzMpodL
aybyk2FnZkzeTmgWIE4L7cr2Ot5Lj87aO55m47mZRhQsdpVHMz1CiS4yrxhvmVJw1PxAAX5Jr3ng
LYsKWDoslOeRr3CbInwDVzVriIL5hMeA1n7kpZ7wq555eqqxJzZE8zB2VorBd2x0N2TGXKUZiDkA
M1X6lpEoQ0phJGLmLd3MlpsjF3y3slI1jrQySk91BcnHipJ/oh/FKi83TvOijNHFZyIFsmHiJxyr
vk5XONwwQ4bAyAJXmca4XamUJJ9ET5Yvs1TvLgeEXAM5DFb5JssS9DD0ccCmRkkZdpzEE30XxmVT
O0mAwntjhuYUb+rSt7V1T0KBvC4NT9ccSFtUcYEh68O+iArCXcI2H6kopkXpETBd69aJVxdV5Ux6
WRElNmsvttpUVtNOIdHpDsF1q64mP+yug5paFLFYQg5WXtgJYFGK0JM1QN5qOpuJuJcTsjnVUUYl
EY6a1RdQM6JirSu1OWB2wDY+e9J0DBfEPkVH8jiW/QpDziCONKBhPDC5IZjYN7SiXk2sfcxmrB7X
HbUgoAGhhFcjkzPZ2BrYbVgGK0OSZo3b0G1V26cRRRHd61c05KBNI/8JGpiwbQx3j9bd5NRmQWga
zTOy35uWxMANvm+zX8eh3JY4OKz+Rot1k+ZVkPRXRlWE+F48XRWnqAmCHmMzcks+BEFiHWUarlVX
TIN+Oah9VawKcxD6OpBj5ONTFsJhUHJ+/CbVc1U6VVpVr6ip5rDWCBWSziKlKm7ZYPra2gq67hz2
u2SsiY1PrDU6SNQwOfJhGbHgrHiLZy/QirowwUyGTMzRTgerSUPW1xO8T3IgknWRR2pzY9Ct6F0+
nOJeH8rBPMJaOdgwnj1umJRl5bAJVOIPVngMvd7h/dLzFW8OrQpURl53jFNFSGuQKkJ29JauiaPY
TXTGskp32KoK41gbVVDNcJ6vFbMIQQB2nn4NIYZ2WuWpGZtGKNau3ha2gcaHVAr+FWpSRTvL6vr3
oo5NWHtpRP0+5XvO4ZqkxmZrhogFThJksxqS/nR2tnJtHFIzU71H3J9cjLFqPDQNXMidFEh1zkpG
QNbMuBW7UtRwk7TQbOJNBTnt6eMM8r9H1i9HVvZw//OR9e4te5vat4R8zLeM4sZ4/Pp//4+q8c/8
+9Bq/5clG4YwrFmUp5qzzPtfh1ZT/JfQTE0gVf5Hxcnf+tehVdH/iyMA/x5OlMxr6Bb/rXWXodei
L0UHLyP9RC+kmr85s86S+k+qSF03dI7Thoo4VidjgVP1YsuaJW1KfdRz7y5QDjivT6FzGToXvnMe
OOeXb9vbk/eH15PrTzfpL6dX7asc8fuoi73/xLqnp0R5u0+lc7fPnRvkXs4Df/HytsPnMf/123b9
eP98fnp3vnu+fb++PX3d986h33Hg4hfnP8AigzTFXHye3ynySxUcCA+157v3/xWg369zcSBQ6der
+nydufNwt0+d3Hm6e7g7fXnDgOM88H9PqTM5Ny8XV8cXTzfHvnN85VweX10d786vrnar8/Vue3W8
vbo6mf9sfXKyPn26Pt+tTq5PVo/X56vr69OL/erk/fT6/GTvnp6+H/j9+nww+uH3L4XTloGNSWr5
/WdPZw/7k6Ozp4un04eH7fbm9OzBd9a7q916e7JbX11dXF1sLuafeLK/3p9er89PDpzhPg5PP/2W
hX4XFWZc1PgGuZcv87ThXr683Lxd+s4NdQhu49XbTci9xITLn8Lxd662bzdv3N6bYZ7N9/wv7wvn
8jFw3p8fz99fH5/3gXPyvGd2PV6+M7v21+9376/sQ/nP3f79DqmE87Df7R6fX0/frwNn/3rg/oqv
hoxv82MuaX05A8cNhS74k667OXOPztz5vzeOsz7ebLYrZ+WsV/yFc+QeuT+/gB9Z0j/dTPF1YPI+
hgSDOOLLj2m4f30/fblIud6XqzffuTrnXmXO7vHk7vny+fzAk5zfqp/GXlQXml7Dezhy0ZJxVBr3
ofzkx5c0bWYWmZPLdz9f6kfM8XI4aoaGqQtNEdYyVlyP5TZhC+G5U1Gehf2urcUR8hSn095LM133
In6ahudQEnSnr7TuXtNS/t6JND2P8W2PgbK98UV4/vOv+uu6+085kjqaLNuL2Uwga4YcIJhn880L
sWfOVei8vFw+7y6fHy/PX69l5+710Ov84ab4dis+aqD/DLqYbhOqMwhYDFrLtLz1exOpQoxhfLy2
UFdVDVEd1qnSHChuffvEUBXhcGgrOLr4pC2156OkzgXJcnLzknaEqYTo6qy09+mVd9Ofn+/rciwT
cZw2Q8H5RqoazbSv87rq+qbKG9DIRMd2Z3U/iudO69WrKgrTA/L+vw5lKBrfZ1mdC8xfh6I6Gco2
hh83KZvpWp/8JlqNlEDo30zp7c+XNf/szw9uviydkjI1bkquFLG+jmXmaOE0JGku7DH9wq51b20Z
dnJgUv5tFIP3xNBMwcZCXiwKXQW+kWqpiYGznbYeYpxtZk62+/O1fJuF88UYFlsfKvUYEsTiYgo9
BA0+qiYN8sHYBNS47/sp8WlC6Wh8w7RSOed6TeSWsQUHGzPDnyjDOur8/Dv+erUER1mYtwDVGYur
NdsAX0AOtQCur0E5qVOdHlX06pejWNQcVeyOdLMNKvWLnU6tB5VJIDQtrLoKtwiykR0QqLL97Sia
Jtv4m6hJ4idcFjh9GtB9YJi0zUtZpiKYUVMLbP/Ak/s246lNKziiZ/PM7NVZbJeMGtyZTifNBflt
nwSlYq+o03NYpzF24OGo81L0ZcYvxlq8XTa5lCl1vsHFVEEubnyVWib65eaobb3jyKzXiZTe5xbt
6c5c+VNxxDxbS6WxUYb2SAGvBgZtrQ/TszA0l1I0IKJucPAp3g7RLxcCGMAIDVkCNArM7PEXq2qg
2P1s5W7dll44rMM8H1D9EE+LlMGru/XPj/qvD0HIBBGwdwe6u7gxsuIJbDXcGJFF+aaxxIOwAprf
EaTMn0f69oLMj0BjYnFhSO6XyREc/dNE5IQmeSLFX61rMmI6YR54QZZbZJNReDU4fnAtNLLmX/Gp
DZB74OOGkrJOaHUmlJGw3yR9p54baGARF8Fo+vmqvs0s2lacqGQ6Z5x4dFVbvPdhI+F3U6rRVXbV
pX7R3mVn1YP9qgF0c5r76jS6Gy+n8+B5eg8v7RNvXbn9gQ3QR4/s8+Re/oTFNfdDmWCo4ifkd+Ja
vsLHcZ6/G1v/ROx7fEOXFkSzW/kygmtwXB+JC+RwB5b65V1f/oLFGtwFAhrlnArmlxFhadlR5Wsb
Ve9PckCPP9/w5TTi9RCC/BEb0zf7nKW/T4r0Qm7qpneVDjmhgiXlmrK9/HBglL8Mg3GbJUEwU/mu
LO6pXwhPKcxpdLUgPQYj0btjpzxY2GkoUs/uHiRdMWzDW7Qg24GORGvfming4cJTEc9NjgkK2i4f
pn7T6qGjBKdJ1R+lWu2m0plKWVSRoRYgFRTRsx0AK6lfmv5RUR4HpEFecayM43aSX1UeoCzdm8SJ
EfO7NsG1xOFr3hSUcZONDgPqwEr5l+um4Wxga6AjS71+sSjnkYaIxuNy03yyX4bY157yNDmw6Pxl
EHZwmqCsZ6omwSRfX9JIMUh2gYDhamMqb7qq2wPUHE4OPMLFks9EYRB2B8SmGHNt4+sgYAsrFCl1
78LiQyZLUKKToBr/Dy6F+zWTBJgt/MnXUQy71z1TjXpYurXYYd8c6Yu11oFVZnmwm69FoZyCWUMV
QhXz+/dpVYOJbChB2fXuEMekwsONubbpwZ0NZFdscz8Uq3gc1LOfb+D8FD4vKx+D0jng/nEfWdy+
Dur5aZ5Ar+/drrbyExObSEnsF4aARILmWJd46BTyONzEa5Xfz0JLMdnjI8NgB/6x6H66Xl2kUpbG
GXdVF/DASdZzEdKoRz9f4N+mIWsJKgsucj42fb1AQSizPFVSR2qKb24iPWlPFL7xhwJql4vjfB+1
ufiGaxy+/VJcISWYY/M67V28sIKOCt3RclT9y64frZPYG+mZxUO6qQ1iYqmzKuu6z+tHe0iOtK4X
TKfedKIkvSl6c02TcPfzTfjYzC0fs2EYnAY4D6iKuZhbvtoCXeFr6Sr0tWEbNVX2og9KcVGFyDEQ
bHtXhtFlRxOnYY7xil/v6wE0HCK3BJ+NNKnZn59/0jyxFr/IVnGhYyxmK2QsGQ+QwAzQmQTPAaiB
hTgKZHAgnTZJ2x96feftzdehWBlMxVJsnhD79sXrqxeWj6eqa90utKBPevghmnAk4MagfwUeNtxN
Qj4KBvWKtsZwYK/y7ToVWbbm/CeD/5on+tf5RxhHZZEDUro2XWp/ZWrJ3AM3u0Td9kFSKeufb+u3
eThLFWQIu9BOFAZdfNJkEo1EQj/NJbfvIpGah0LQxvPM8YmesXzgDf62eCiKSa8d7RR/JJhscVCR
kKFChTdjlNBms5ZHkLtZO7XHRlN3VzVMdz4wfbL1It/a/HyZ39bKj5HnHQm3l1dvMXIi2W1X1Xbs
GiMdTlUqdlVb+CsMaE/kuRxleeYfeI7f1hFGZAttKqrNmkUo2tfnGIp6oK5usFCVmLCLcW5eT3ni
/nxdi8dnzOf1WSbFSwGwRlsqpVIaRchPJ5pWSqSLXWqFSX1lpAgfMQKws9/mwRAXB74BiynKoGSP
MmPmMWnJL3dbmU4uo9VUqWsWRf0nhDq8pc9Hc51cKvH88wUubuM8lo62jnIE3xpCmBdHkY5jgSdi
upBNEyp7Lyq8m3AiJfb3o5Bvhq8LsguokMXew5toPBfkkriCSLHtpATRcyVE8Nv7xnyAPcH3HukO
q9ji1Ub26hv5xH1DUQyjNhV1dg/vt0g2bVXWB3bfywMARQ8kh2QIKswymUtaTMARcFdSdqikAQUI
69gsNCohGPYhGVqVnmh7GSoewo2sHCfjouir7HEqSDp2Sr0do3WiZIAv1RBu61NaJdULSPgserMy
YovJVs76dQDvvp97f6qG7Q7ufX3aTWpNoHsU2/tfPiC23YTwmey6qVEp8mLfJtVtW1WBZ63kJgg2
Fn4g8gzi/sDbtFglAFcwCoUjm/ht6lPLLajv5yVuZby9hBRnVyoshadSsrpHBRTg7OTFLEW3zLj5
5bXxoCz6Ysw/umTKcktVwpZE08WDElNkr/IENy39au/AvubbSgE1iA8na46MrZT4xK/rkTHaZUfk
dOLaNroJJ9WagYAGjkvWCkmy9KRQWNB/t9tmCiokqttzMCR39NuVNdw7Apmz1KXcWK77CBcvsLv8
wMuriK/f649hDIVLA3RFLeGjOv9pYxiDcCSTlniDcgBEDqzbP++tiOyTrpxOlN4qrssEi6AfhP6m
bocAm2k9OAp5JVuzrP0j3MXK/W+f6bwz54ihAVqZF8mvdzu1Gi1MI3jnNhaGoxAayAZ/tThw5d8W
R+4vpUl2qsxVDjPzjfl04RgqwjQtGSWq9PDaCoLgso9gYf/+Wlga59KJhp5y7jx/HkWqAaYDFEhg
T6uAOVup3QIHz/6DucJuRwVjw1vA3vjrKHGQ61JS2Al7+o7Im6FXXTQ5439yLVwJZS0GQqf5dZSJ
gMuSPWvCeqUk7zmwrjUJKERp/3zLvi0kPBiyQzWeDNUmDrNfh2FPUBN/xzCY1qU9ZAAgweGEMqUJ
mi01x/jYDGGH/jzot8/yPKjG1piqqcKlLe7gFDZEqbMfcDFRt64SD/KRFkNYRzqW/nrJYgFhf8xe
blbYLgtqMdISXbWHwKVSzDFMyUgIi6YkLtzfXhJzweCVZiuvQdVafJcJpdIQ21FkzqBbPhQ9R47S
qetQNda23qji7efhvj82ldYEGAZB6RPk/eIO4k80arYiDJcDOa1YJYAZ9KOdOQXhctuYSIQjmUe7
/e2w83usKXOfZ6YSzkv3p9c4IuEFOWUChlsmN3JtKLVUbvVypgK3FbQQhTUrcv00rQ5UlRcHHRbO
ecowG2ED8un7aM1/Ghg8QgehJZBYKXvvNMjN9Dg2faKohnEEW4QNXUpi6Ry5GdQfQjgPXPf3TxL1
JHnGcVGQkdmofL1uFCvVAAbdW5logDtHtacg3YBjiciFTAXl50K1OuXAlJqf4afD3cc1U0hH1qkj
CLeVeQ58umbYeWTP4wRbESIprTEXoRSNouHAKN/fRS6NsVQFdrXKlPo6ih1BvaAuCP6h6qZ+V4UZ
1UDIPlLuEhljHQry/TYcO0oVFBH9mXldMxfLmt8Omt7Co15h0Za3bRrdJULWjuCQhAdWtm8jMU/4
CnwcTZk1y5HoSNpofgmyj70hO8mQJDt1p8T7HjTz5ufXYn65vzwpdnq8DDwjTm3o9xdvoxHy/5rQ
J64C1azIGVCHbm+0iRSOThQL2T/jRAuMtokan2wh0ZFR+tsNO4eOuT5DqZd/k6kubmtSaxW9Kng0
oudzJBUiI7AO2PBdXlrabw8681jQkmnx8B91KZIawXGnuUWYWBC1xUkbS/mZqoWHzot/eXwmc54i
qMLHlsX767wEoZWlEpU9KGlyXK4lTbLTtU+dVUZU6puHSnbfh5vfAkRfKmv3vLv+OtwAJ2Dy+YJA
sTa6Uzg84NGzQbkwUy1d/zxb/jrUXKyh+09BzVy8cX6MEz8h0XWVkhk7up1ewj4qJQISylaVDnxq
vy0ioO44W/33YIupqYQFUKxm1DBOd/2mULPeITcmPbA+/u2SKIXzTacxz2s3//1PSxUL1aiOaqet
iOrAPBg1lXnlo46GmmDpzX9w//CoqiYfdU72HzKzT4NNIQgoteX+BbDINlqTyDhZNGmnIvc/cF3f
1v0PsijtBMBnVJ6WRfjJG4m0ihhKMdt6H0zCwjEcy8QwJiNh0Fl64DX+y9OiWgFjEoAq6epLxmRr
d5UI81oj9KiBspDK/pFtprn78wT86yi4rFiwqN19K5nWil3kPWLcVUiO+0UWJepx2kbRrw/CVF6o
v9OKp0rN8f7rnBiCRs1tM2GamyR6xjXofKWfxgOT4S9PSBOExePwpk/Jt/LrKPyrpxrkH3FUjW++
8gSLdWsQBRCXNR1MFObdgZv3l6lOZw1PI/UXtuf6YkD8KJVEeR99hoQVZQWDzNSQSpTy20yUaA98
xOZv/Ncvi6IhlJDxE5O1RgXr6+WFcMR0kIViBXncBowewKvPut4+8/uCOBnDvuh62T9QkOHoO1/F
l3EtyK1Yt9Ddstmyl1XIposmdYpngkteNjeF4pX9USPCZoecR5AZU+jYHTO1lh5FlidnMhlx1N7H
woLcN0XmJrYzQpDMvAmv/AjKmVNruBIId9Tgp1e61a9a4afXMUxBAeEoRzTfGBUQZLZxTbHCSBVc
w4LKddzbTX5qFVhGVj48dIyIhqFTwJMG9VYt9foxxcpG5IUPBGnVNrm68c3JQ0nTaNofjX/4LC40
kHmxMGfsKIA7zNh+AYorbs2mI1ksH2+IpVCOq2BWWOS6n5/I0BTfbMkmBDQVXrONSy/aEVnkUz8U
nu2vglqPLpCyzLSCsk+OKqmP/XVTysZLrlHMctqWUrHT1HG+wzxR4g0KS4mc78pUMTFEkf9YenKB
JcmvuaZajsTpaMgjIcFea1EJg5SKYWCM8vs4IPGae+S1NxwI48cWqGcCtooOk+OTiHjV5kU0kmvF
596hIhXCIbVqnEKqkY8bZRrqV1+R8ggTXR3f2FYixuMMDN99JU3ZHkUTidspxombTuRwH+qkCU/b
ApzIKupMuKglDqujxJ+IAAVimRIx4kFhc2AoSZegsiPwopSbVk2QWy2eEqj6KzPSB+xpFqm0mNSk
/myqjbTcmgRWQkRKRD85/eBjKgUV0B8RBw000Ao00a99IwgfR8UIHknKIt2vqgdVP5Zii/e4Rf/w
VqP92rEX5qaNNbHLsl4OFfGPk78jV6xJ1yIyrecIxokKpMw30xVwRk2skjrENtRoSfNiFj1AgTSM
tXtgB9Djxlo/I7bHeCrpbJuneVcEvdN2ZnkZq22vOqkNBMXBjlhf+R6RjCtV88oZiDAWw3oyTDIC
MPFMZC6OXWqtu7oQx3o4BdAV2EHTSwetRLRdzGArEVviuMZZ8hKrQ3Jp913+2gaJfY+pNhpWEwXe
U7+o0iel0Op7OmnSbVgq2h8/m2lQ8L+sCCRLD5bQNDswIqHGRswIO21cAz4DJSaLVgyrLOjAX9kT
SdK1LpQbqxk7Hb+U3VySQVyYKzZ4hJOQ9FFzZAyM5FQwgd4D/JqeO/hSLTsGQfA8rVj41x0r/E03
2uMDeeYtMK66JS8Tq0sPVEOzwIsFZqmu1THS0w2nRz/a5HRHwf51AUlplJr7zThJ9dZWR2nWmsZm
xk61BZLUa9p0lyZdeepzmgzXkii019HsCGI1lcGMjwy7KwmFHCAtVOzdNIqb3gj2y6+wrAT21J7I
lJPuqSZN+ibrhHRW4vR8kkh8a47RLmSnMrwfUESYt/ahZSXapvYa/zieSqiQtAJnoBiGu3gjoe7p
jnuVHcVmqqfkrDY7/S0xrOHKKLPJgILWVZiOuQU4WNOmkl3Ce5MbqbSCOwm3+4Xa1xhXfZgePjKS
tDFWTRJaT5MylOdpxPvojGT72Wt6lrm+SWH+nXRiGMxVUUujvQ6FykIlzI8secPDcgWBMYtchWIC
Ykf2Idw7vdNfQFn0FdSVabjjI2SY27Yeyf4aFFBWG0VSday0MISyzWDF0SVREpYMmkbXb1qF7FW3
EGMAYbip2vN6SuEOdtAi4lWhmr62imFDEr/ES6+selijmP3SUpFdq2zIpycG9DVsAKWQbB40j21d
15eTKPx9Tsrfk8pB/J3I3pJVAyY3FTglTVwmTgzgJYHOtAo1L3sLwxJOa5VPSXBRyqhh6TeN43WU
puhBmiLy/xCfkr6TqmyN7sCmvDtSxtnWO0A74bqb7k5tWti2OrZLJ6qH6EYra+OZDXwZbkSb9ud0
/5V3b0izC7CUxFZZ45g/9yUvtdPGtXixyZsZjlpOneA2+zh5InW+lxG32HMoEMduNxRlnp40Ydj+
EZ4WxeAWpeEFrdIgb2zu95lO4p/HrUuZtQZq6o2R0qpfewPkXEfxJZhklmT38VZNw24fRJ60pysr
PY/y1J/PzYGnPif52GngM91luApbGqlhSycDXogg+mugPhroA10Q3Hb0GhOyNk9ElrZ/2Ew1N/3Q
MtlmdtW1DKf6TxAIvgiAqCte0EQpn32jG1kaI48viU4IMJ/mjKwT8s6CbNXJLVxVzsfeHTgiO5NP
caTxHd42TZzuhdx4KeydWgAXHJIiWsWRHV9WWt28diLzjoehqf8APPNAHGY8OOYbkxfjLv4yPmzG
CwG9MJarWoHU14nosUiMotoIvkTZyvSBlUlDZTzZCRnO5MEUGAtFqxUwvITUPSlxSM7KIMnGmvcK
wiIKhGQXm+R+OoHZY30e877i7oDUsjhzxPFtjBmwgBIowSn0ENuCUCxZ+TBNEs5FTJLZYyXmlzqE
8sYBkGlim/m5EClOoHqVOtSjIpsg6SBu3EyGDxPSwozZOf+PvTNbjhvLsuyvpOU7wjAPZp1t1g4f
OQkSSU0vMAZFYp7vxfRb9Qn9Y71ARWbJnUx6K836rasqH6IyJDiAizucs/fac6ZxVS/p9Xhr2jXW
PeZ363Pozta0t7Fd3sJN94i2UuIKCh8KuxkpPxS7VQjy2gAR2PXfsTxzF60bV9WumQqnw5g2ehWT
rul+6brQZRhEsdcCK4OuuzLRyBJEm/QFAV3sRzCyNp68H7PZ+dHRF27XSkROAY+l80bfSwf3MR9K
/UuDm+/S7Kf0O5Wp9oNCtMTjOFT1oxJrOIxpcsASRPEeajvW/fS6KZVQ+rg+M2UFbSm+Cc2ELZCu
SwyjIek13lZPbBK4Z5jodxkdWnXdt0oNn478IyhrZqX8KUWu/wkCuZLrLmvTjgc/ukw6uflFRVVM
cI/Iw2lnZ5BlfYswGySNeTZiDg7ZV7qEe/DJc7dDL5JH3ctMh1y5JlO2WV9V1TeP81eyVlhfqjUJ
yNYttOLIw4waxfwhjLCEXSY8+50Ap/c0uCrJw+nsKvNWkUXxlW0njiYOCPm86wSYSEQ/tLaunLBK
wv3YzzafXbPMh7KSMeHnBtQlRrPbPqa9pcotPUa4gixLuHHjIp2w0iSFkl70VGDNNaGUHoZ6m2nU
oTAB5uSCQmLHTeepml5Kkq7geeH6Twm+SAjSAxQOzk7ZmIMona9jU0R3Tja2g0/5tM0iUmdbOzrQ
41Dmz67SNvYHQc9tPtRlM+cXTpmjA80Sye7CT2Ds55cK5HPMmLIS8Y6E5Sn7GBsxGZApQYvryFAV
9QIgcaRfWIWViR9mzCazX+HcBXtQ0MLMMXIWcvJL8LfTbiBIAQUgTTIv3Ciws6J13Nd9Qk4SLpVv
0TzX4bin0dLAKTaNcPIukN8U3VWrQSn3mU5MeZuzv5GXY0/4MeQq1kl1lSC2aTf83Ua6napo8O6J
xkVsNli96+3JJDHMTwZbntAf6NGlt1UdtcW9O+jZBFPbUbPoiyNdGN2ggV31a1qCdFD5Toj6ZPG0
ODLwb1ruoTMbAkRLwLUqRwIUQ6usLkB0G6yjmm/rQJdIiSsKglNZDKxt4rBc7oCADtmd1vDiruRM
IvKFk3Rtv0srQTDb1CROf68BxJ8DeFu2Vh8i0H0I8gY0+QkxwKUT909uGEIRTpN6KLeNoRTk1g8A
tj87epfkH5oF4r8hs1ha89qurVC94DC8JPtK4jq/i5r+d8GeiGMLcWEQX2IfmHX7uRpAnG0iifjg
zo0MRfpkmxnKLm7tCehCDyUM5FfUK8wGUVV97aTGp9VbsZZtjXBu2enZ1nIgAxrKY6jHiAvz+pJD
XUuobCvPCRsAVOwuuptaLXsmVwwe5Nj15DbPlyKkhvDsqd6UbyCZGfoD6PDWva7sQvSfaje3jJ1o
E1IUx6hr+s94KZxl+R+KfPoyaaIHqe84Mmw/EPtHyR7GcVrhy87jliOfl1Tih5q5GVs1QaufioQV
E3CGcs+HX5Ufqj7p54OeKpbOmqV1xbSOlabMt0kM1fvK6+KEnMohdfpAU8eqXQnblN+cHivDB6Ol
cL4y2laVPzByWOXGtfr+y5jqTNGuM5jN2nRbwIVRPnufaBJp5cYgF7xasMtmvIGQN5Q72cQa8b6m
cDhReKbVqtt5bEdIc6QsuvEmbcOmZktHdrnzTGKaFt6MHckC236ajXswasngl+zqp60kG5xYdb1w
jLUgdUC5RB2AxUItDIKKPcUkF7Zr0l6/E7zEcgunoIBvH6YlUGIvN+29Q3a5gYVaCKfazc1Y5R+n
DtYsPPVOFNdZSnbHNTmJqIcmgqhJdVOGub6llk/GrVSI5bm0+joV94NZlalNpi3nN/gAIC92Hhr9
5BDJbKEOGIOhbMXQ1s+hNXZfNWeeiQ9QWukcAFdHxQrgHPHHfTREnzwv7ghiJsG59RvVGHJoH01W
+Um9BClKat4XtGQNwLCF5BhFJU3RAmCQE2RPfeTMWoPAZsopCadfS5vdEf8fbvGQi2rBAE4RoXyx
l9psMiw9hW1SjVP/5zhlpRdAj+jCP5NZK+OLlJOlewl/xM3AF1LUIFBancqr2Oh066bnh883iqkP
w3UB1YDTp5e3pCGzp4XtYMaoNve1OjL+u6E2bdgclkO6KYA2w2FvN0fFZ7JHlfr7nDbjUzIOFmnA
Zch1PrmqYOYqEqriGwjQ6oXjtjMTF3sgd7qXBLXB6YxUI4v2ifAgLNtqXnzWQKg4m1GqYWDWJWf1
RJbhRtYpvg0eWPoc8Ul5G0CirrGNwUzAJY8B/K65dfcyV1NXXJIbzPE9NzzzIhxT7PfZaMkr22pB
CQiCEcpNY0G9WCHV0J/FoCHrosDAytBldfNoAaDlINY5Y5A6KOn4enJyGCo7I+Qh6whM3fL3obLT
lcj6yhG3mnezHPN7InLieVPAuCh8WDYddB9LmFdTGlXGpuorvdt1i98JZA8hGDvYMzlU5NnR403b
Z87z3KY7sh6regfiub+q5BIcWHux/M7aXAyrWRtA0U1UUpTVmKXZpVMmYBJl4mXDJtHrZqM1vfqn
0SWlvq/S5Ttv1WaBXaeOl2zpUE7rBMvWHW+EKgLbhvCTINkdKrs16K2fNlP/aA+a/WN0ojKHmTvO
n2pRTNTYVK25dlqSEH1v1q0vok2lxXEZ8V8zFtrsCwIUHkC4EFXSJP3o7jhTlvVNq6g1ZJREHVXQ
93ky/XCcDr3rgiQmol2xrezBmgvrSvdC4kO8kRjBjaWm/S0VkkbbmOAebnPXmM11oc/J6A9aLT/D
TwGUUQ6Ie9cDArpvLTltkW8PZqv7U5J1zUozavW5GUsgt6NGz8KfBlXM+1TRKLsqbVo/8eJykBWT
UvU+VrPoO0n0CoUBsx2IFvDM9KuWgMn3iTtl8Yy8uvxeEUhjbOtemSCs273ybShnaL/QgDJN2wtL
6qT0GBG7kJRDovQ7eI5gc8Ze4xGPnUkFu6zqPx0jrQpydMN448mxeOr0pOMMW8mvEL6k48MIIUN6
MhQ25jFHhnt8fEO2cqE3meuOeEnQEaOd3KlJG8YrIUwgpfrUP8clBR7SFEji3HlpZP5ojSVkOmfs
fDDCEQWjzc6Y6qUrYDJTjJSXk2lpPxQrlSOkbkfeaQPCsjGbDPYXDeW+fS5Vb/YtWdQaqT5DTLAy
vK8fpcicisNqm3yFeeCQy1Cy6V8rqTqX7OLNqSIc1eu/hW6mkWAHtrNAUYPu2O1xVeS6czkbrVFD
Vo+Ie4UUSe2MiUVwAC686tuoay2YCqKGaZ4kecT5zBCwSrOisOd1OyhMttrIrpZI7sjVmWcHi2Jm
Ow2tjyUpscG8TuGPEVqKDUDX9Apm9VThKGS5RsBmiN1s7oZgcNkcdqC9R65sVkVU+InLuo0oDoQn
mkUtyg4ZwD53RUxQam+A+CTPCmgXy7fc1Po6ZsT8rMNCElZiZpA717LSKBA3Td/GN30fJkS8MqUN
14mbgxMSML2JSWhrnX1XVtdX7BVB6sbwVjUfCvj8xTSIbts6Uyt7P2HS45ApZAPcBVPXEoo8Ok+R
DAeyw5lT9b1n0Uu9NNsWa1sSVd0DIHQo0k6/YL+EKaAKlsLoIKHQXBswqBAF4cdUWqjIWGZ+W6v5
VNwoSuxmGz32ku8MxnzyXZZcbW1zKNrB/E7loW+A6m5cCv0lEwd7CPSpWqSvnaouoh0RK/W8ARUd
tltJWBvHHdUpyUYSY92tUqMhOYWyes9UVHqULOTYVjE7WHJbvbbQ1VUTQbJfYXXPR0CemlluFMhI
Yu14gpSdipyPdq+EpekdAKwQkpIQdbspYgpVa8+Nok8D0PtbryiIoZZNveavR9NIXGuHTdRroU2Z
0pr0tdprRbupda+f1jrJEaB8GrMP12422+qmt6bkuegb8lzGcTbiQ47BLrLXnFb68RY6SieXcKCl
bNQZzk3ocoLxkQWqTyByc875bBcv6yU1bGfMZGIRmMHOcS0Mvf8kpGPc83kQLt3SJSZJvNKgaym5
vMHWSh1DKbKeBpeibiqY6NEa9hifD1Wv+5QYB52x4KrfQvxKycYD/4t500CWBHQNtPEu0Ub+9JiW
Dj2ROaUSrlUODK82Tkg4dPOQ0i7VEuW2TYskYnGv1EctTBbELZWZ+DAPIh93Cd0Pd6X3Zf1hLKkC
XNP0VSUnBjmBO9B77zIlXnu+LAY25D6HX7Xc18IqIn8qK+aqyO3cexDDCssf+6lkPaPYE9EnGhtx
EbScNm4SmHDx2oF6d21BD3+sCZMi8ks0S0pIM99ZdKlIBgOWpFFbS3JgTb2G7mo0F6u9FQOakhib
M9mWe8IbrIQFjYdMTWnqPoxSzuR1k7G1FC7i7LKFEwWu2bXZ9lqjc8HMOX9tLLxsqzmqsUqzxxv6
HSVVZS/GhUFejV5L4UqBDfZTH/f/STi/UG0WOd6/B+HcPhTVw9/+V0GUz+ND+fArDmf5g3/RcBBE
/oEeEsq+CnFmwYf+i4aD+QBOK203c5F5OQif/kXDoaND+CsqJA+5AmGBKHL/hcPhvPYHXcJFEobW
zVwErb+DwznprQJv5NehjLUWYQRSsxMBUisQ4ppW79zqMzTkiLYMPaRJbDKieA4hB8bDLw8p+Nle
/Fspi6BCRNT94+/Gonz4pesIlgIVPVYjHBf24kQ4UUYQZ+A1xVz1d443GSFNMMrnq1aDuD3Tcli7
gwnVikV2q1JA3leeGe06rBnlWmO8X6RhT4CJTCws0iy+ByMxpqeylt9Am0fDykHV9qk1p/w7tdls
F4UamQccHJWNAXP9MKV9+kBmW0ThgLTUdWyziFimWV6QD7PVws9L/cGhuDXrm5q6zbf37/2krfxy
67SVLZMjJObfFzjrL6IGTQ+LkL6BuMuwNLA0E1YnJ+Pr3GrWmQb2SUt5YX8s0nE68xYyLDwExy1l
T6h5a0B6vyudRNyw5dAODmfcdegIh9JjVFeXEjDaGYnUMs5P3u3SwUaZhGwIQ4Zzos014rgaiU4p
7trG0CgrSmedCyqeJs2IlWXppCTA9vdtEV+VzvhIXs949/4jPvU6v9y5jZBwcWbBwvNOJEUqOPDW
JEXtjlVav4kaEASjK7wV2RA3lcMtRwbHi5rsiG2szh9VclUO3sBAVDMaGBlC0o3IlGFn5232LTOp
NkwkJBxS5IAXtveNurK+7eJhvgJd/5uSWTRjqGuQAaoGWgdE6ieyg2iWhpEjv79NVdKOIr9SLsi/
OzM0Tj/45SKk6XIBi4u9+uB7KjjKkgVya5PsZydPoqh3zAK7Mf388ir+XywR9VN5K9qnJ3H9UP+P
5QKPVT21SRSL/3n8j93Pf46eqvWDeDj6h80LjeyjfGqnT3SIc/7ozxzl5d/8v/0v/5r976b66R9/
f4QxIpa/LUqq8tf5fcka/fcLw6HLH7q/3T7kVfG//+vVn/u5LlDN/EODj4GWEKGrvbByfjLSNMv6
AzUXxgEDvSbvidf3T663xXLhLGHLy9sjoZiPuqsoEv7j74qm/4FyiYVCY8zTasXi/8/b/2tO5sn9
21jpEwsD/gAkeYspyFmAMghyTwZiWxKAPDlFEhTS1C+6Wi22NsXfdZra0drqwv5C6xB1szqEm9yZ
rQ0U0XELf5u4XFvKnWPb3jmL6vGU9vM3wXpEAoRliU97mXt+mTyJaxqFCX0moJXgfA3NirpmYY35
nVHl4dMw5dioqa9eW+YITRWqevQRAzmZUxQ3qKeXCOB3NUezOyJbSkItzKSBowkrt6JQWQ6Pv7zy
N5a5F0ntfy9zP38uDgWEeRghXrNyDErPNtTlJMhVQXpDRWPkru2rhhRV8KiBO8W1u2pgcR9K9uOf
xsmqIt+IoN2SnXdDiUq/72t3vEMTBLeWWbh9yuMq3CmjHX6caKE86zBRHy0znu8nCj23SA0+EXGh
/PyK/+1YMI+m9H/eh7OMUcDxyPGOH7sWU9rnuJIENj7/gxuRr4JSWtu+/7iOV8aXqzBo6R9Sdnb4
v+VX/PJykcu5SSNGBhw9i3VvanTyxqa5BGJ0jrPCB/TLGvXXpfCL44dn5+Odeon7LPFq1+aGlEQ+
5z3gAxHq151CTbD1rPvfvy/E9FgG8TkBxTlZEIfGMnUZm0kQ145xpeZCbMoyda+1ohvPmKTfeFEe
di22hJANcR6dfB9suRJAw20apGWcbIdFaDMDVj2zerx5FWYGtp54nHDqHr+oqbDUZAQ9GuRRkW75
N1rQqvQl3n9sr6/C1mWZgJCs444B+Hg0HHRoNlQztDTAgU03gYLBljwX/cy9nGxXlqHA6dZBUMhf
g+P4FGMjRjMhQSVjKHBeXpd6Ee8V5rQVCTorJyp4gI2ur5zJRQFEYsfKQJl8Rgx6rCr/+RN0bTEY
LfZbjgLHd5pahJzYPQKOIdafKQu3O47XYhfHEeSJOeGEvkTHCFoOZ764Nx6xi+WZ9YZHDLFh+e9/
+eIo34SYuN00aEsZrVEnyVVWNfWZF/n6Y8Mqi9WO/QyyHQ4bJ1cRrs7/JGmgNsQuWb31oE/lFyUv
1000nlE0vvUoWTCxY6LvNtj+Hl8LLlk8dWadBoIKCSVoQbwkOdGrxq3jNUE1zdVs0uvPC1Dq7w9X
7fXaZIF5YUZxmCZfAKVHD7OPpUtno8sDd/yedf01bZbNkKAPStUDsNG7FDqvHmG/KMO156ibYr4F
Tf2ANmg1TiioMmedyR/v/6jXL5gzAOpVNhOIPNnoHT8Ou29ikp/nOPDwKHwm9dX7RIW83b1/lZNA
iWUA2w6rAmYBGCmvbV4E/ukuTfV0WdEyBDVe5g+DLfaDR8UOGK+zd0Yl/Wa3strgTvT2VNu6LSDv
c6SC168f5OHi4me4LULa06lWM1s37NM0IC4w29e1wRmWHJJNXiygarU0t8j1kk+YN2L//WfwepBz
5cUQDvAWtbB78qSR9gDpHxl4I2lMCGoSyMV21W88cgU+ILhRzzzz5U6OtxYcbdhbYAvjscOOOX6z
uoY13Iq4U87Oyd1MHw9x6ajUYkWokkUstg4oC9pKUxwUkg3jMozmM7f81mtnL4rxBouIBndweSa/
TB/1xLnbFEUaOLXmXRqCHpbNnmVVy05nzsrKA+1gcZsSr7Sq6Kf7bp9MvkX19cy+8OVQdPw0FsYS
S7lBiIiJOvD4l8haA6o4FSJIEsFiEVc1bVsY2JXc0IpEkJAqRS6X2Ozokirsxgbu3qyolFW1v0SL
dX5TKH1ghvTcSTYuyN8rJdrSVRUhNN/jurMxgHUGgdoEjLtXJIzq30i/jCmWRJ67QoInvjq9OX4i
RdilS6K30xN5a8lz45K+OiAjQ1WI3POZVC1yzX937LEnXr5B/peP/dSslxDUYBZx1gWV0ut+l7PV
7DTsZLE1k77bJMbt+9d7vVFj6adqBYVl4U3qJ0/bcHoX6d/YBUbb1HsACxabWAeBXqVav71CcSkm
LsxBAAN4v8cvVpN1QxqY1gUJS/GFknFGd1LV/k+ugtWeWQPfIdWw46s0E1yZEYx4gGeDsTLWXxQz
6/+TizjwDzjvLaW2k1UegVRso7wWgaQfus3nSF9N3pycWYZez/juUlKj37wst2TMHN/KpDQ1DXsh
AjPS8w1tmj+zJZ32/QHw1kVcHTcBHmy4Y6dQAnfCM0wchQxyXXYbROJPPam7Zy7yej11DfZ9nELZ
OHP2ONnLClZ3TziTDFK6HUs6LO0ST80PHD+jzTwbhY/o+dwC8tadLYdr+Ji8I6yLx4/Pdhpsv5PB
RVVR+ZnVS2rtpGi+//ze+IDY81sUfDFd0EI/GdVFqbWWN7ZtkCX95Htk3K8VHgCnVDKe37/UG8f4
haFKHZnDjmEw/I7vyCg6tyeaoA3SaiJbiQDCDfpzbVtLJ7wOdeFd6WY8+vDqGno1OkyEqDFu86ZK
N3bvjPf6IIzf8tUv2wXcSLbGuZgaFwSIk02abfVwpOJSBOU8ezsncp5CxTU2Z278jYfM+WEB0LNA
6YZ2sjqJ2oxytbVEQIJ79FmZ2oz8z8gsl17lsIsrGui4CYCGmD1KAArew1T49G4teq8EQKVru+8E
Wb1u+QXAgM4c51VFeeZXvvUj6c8u7kBe0CuMHYGl1AQoXQfCWywpM03QiARO33S76T8YCewU/vta
JyPBcWq9oHwgAw0DzNaiq//BjJV2WyEoPqijGW+rXrOuastTPjgqVpSC8oSfZ2G6T7Vo9J05ds7c
/kml9mUoLEQr3eVrWMbFyXRViikOJ80agroCgJQWyByMtnbQQIT98GhriYUkiEwIdBVgT+ytZ5Zt
QAWoVv2uFwJ9MCKlbj25Meik2ImJYYwp/sK09aRwfGQulYdXRXbbGA35QOZsrmU+FZI6sCv8Ame2
RCeNjZ/3wx6QsAJOcsu6dfy1ueU8gmzxZJA0RrchWjVFHkYyTjnQmHTI/6A2lj6lDsWnsOv6i1Bc
IBwXi/kkze12M5V5tJ0l4XZtDeXVmHTKRnmu3xGv3P8YCHta3Ig4cjvuNLGsZ3RCZuCafbStCOK+
KrFAH4Z08HYuFoj1EHfdQdERoGA1wIHqtcOZVe31AGa6NDlkQOxiTTs93NWqIzk+q0OgKp3ixxT6
v9h2W5HobPyez3B5tmBFeKbAqzhisSE4frbNKHvTnp0hUNrJ2MVd/tTQSd2/P228XgC4iEO/7eU/
QBmPL6IYjWiZmsaAGtuwrpTY8antnaNXLnPP8X6VShcFUKYmOh5Uco+vQpgp1ErNHoM+7Z4S4V6k
zrBVcZWtetGcQ7K89YqWXhuHM5BL1IePLxYOppUVVTgi1SYMHvnitC0ydCbEqZ8DZr5Mqqc3xmpD
xXO5GqE0x9fykikNJyubgjayat+L3OTQgBXZ6g26sL5UmgtvyroHLbF14fP67Et3cMdyZXVV53F0
KTyBLKA1PAofhNfthJMNz6mBLObMl/rGe0YJiruY4yJ//PTsMnRgnVQW4YAwrNpXCSn27RatzPuj
6Y0jEjUBzsYw+JfKzmlNsyl0xSk0nsc8pwSVWV2GAl7LzBZNsd2CQmgdtd2jpsPVY3ad9oAuM4q2
aIi621DSiT2zCLwx8KjHAYin1MTie1ogtKIIjVJSz8EwJ9rDrIDz46NOg9IhQD0fQZmceQDLCz8Z
EEcXPBnpiQr8p2i4oEBo82GavXxHay4hyc2OLib0/KtB1uHXUp3UW5HnxrYfx98jDLxMHGyyqHGZ
S/udQtTxoCS/HIJ3Mc5BgydzN6MOQminiHVpRL+X7vjXpRhQ1CtNhs/ptyZn1FFJMcxBaM8UQbzG
9Q2JH98cuu7co13WxlePlk+MkB3O/9QBjm8LwxltoMGaKTi5xq7XXQO/qxldZlnr7pW4Nyk+QJSN
E5KzZy9s172xhN1bSn0Xtlp6Zqi/Lkjgy4YZBqRSX5DHxvGvUerWLQkvm4OJ2WHVab11j90gpcNd
dhd4CjqolWLasEd9bNteObOlfGOOYz+JfR9jOIvQ6WZPk5klUnq5AT69ryKynfVYVJ87I23PfEAv
e/PTp/7rlU6eOkZdesoDyubCnvLrUE09bavpHSZtTxPiw2za2FXyMJdAXAwUwH3U6lQh6sLezcId
oYJQgLuLBJ631aRaek9mVivWFO69aquUevvoErEnAbljxrviC4WMRvJuelU2Fc7wpo6j5sw9vZ61
X6QCkGEAETAvWCeztuXEY6lZihG0btZscVEqu0XrHcQmNi7UGPVEpqNKs3ZljHr10aMZ+GXKKhVS
eeOG2RYl2kxol4cuPkMey0o2KLeZ0muf359NTiftBSpJ2CjUBBsGPCTz4zGWJMie5rTqAiQdlp9q
xoxMrzvHk3l9FYdSAGgxzD+2xYA+vspgF9liZpGBaYtk3xpTubXdqf/2/r2czsSUzThhmnAt+FxI
wzq5SunVfT107RCMg5iuIs6zqxrp5b2SlM5hytT09v3rvXQRfh24BsCaZf/EfgMfMpPG8W3VuUZo
QZerAU5851FkbOxXjeZEykriio/8PHUo/VcLXdDn79AFdgkDiU3C5v9HZ2QQWtouanFC9nHyxWlk
p2FVLT1k5Fqn5Ri1kLVyZlgCNB0R2x+0IkEeWjc2Ckz+NBgBQ4FqYJey+7Nttei6k7VzGQ8KGRdV
bKnkGs69yoJUhhTWEq3tsPzgDDBxfmJFXdV6trjdWxIRC4mTfB0PJlBi2Ik4J4UVW6SjWkZ9nShu
m2G9H+vH9x/hS8jA8SN0zQX96dLTpSl+OsdJqalZWXYy8BItpqYJfG7v4US7MRucd4Zyb2Xz9G2G
C3xwif1bqbCBqjXtirTyCzP1LtRqrn+UeBiSVTZLpVgXaQIyvc0q5cvUO1qHO85RL+J26uorYK7z
IQmX9vWM7PXPmNBJvPWO8Pa8Xt5MMXhxoLZ2e0cKId2FKHdtX85tpq5SKWrjWhK7CjkXg/JFIYVR
rgx7UilEToQPrAR+tmYjjd78LGWExiXqUmVXZFbkotAnbo9UAn24jueG4NUYi+jnek6RxVctRRJ/
QTpmfldKWa8GV1ofaQDijiElPL6YsAg0TPfhvEGFWRId6k3YX3DWtPOlMoAhudB7U9zrWRmRTCo7
6fpR26TxpWsX4bUSzf3HqnLJcMwj9TsjTOJDiSX2lzIPCfqYkDHh0XPiAeYTgdlyZ+lYMBlqUXUo
9b66S7KsQfE64EogWLDOxk0RlRYuBbPeFWUxxXtiRXERtGXYftZNjjC4AonjXRWz8TW0NVTUzM2t
u3t/AJ3OLOw2TTDRFP+W7Af1tI/eTUWiy1qXgQo0YqOBMNyAaza2v30VCmb0ZZG2Iio8xRbWeUHQ
Z1myBzdJzTQIKd3kGbTH96/yqnHKzXAZkDkUldjqLMrFX6v/YSUKGSpyCvKuI4fEFuQ/U330U2Me
dpMzPliVhs9pMpD/Sk7aoI67M4e15TB28j1afIZL53IhtJzCS2K9DsEMhJLGqaatSwQcbd/FRIfa
pZ/jPd43GOKQGD6dufVljX91XWwEbLAM9JKnO69K9I6huA0Ng44IFHwQSvel4DGI1aB43nOJye/Z
YxOS+akz2ze1rRVbTIVeYCuK6eOY+6yVQ4lrgL3hZtKmVqzcgVxVjA8YPd//sW/+VhpSzFucAdFX
HL+mruzVOZVmH4x9T0e71FV0bGm+Abaq7sfaE5y9nN+DF7MbZWy4lOuX9RoV3in+FAseWau53QcS
L4s/qCmnOoq3v7nl5CpUEQFa2whodTbCx7dWapVwGlUZgsFVkr3az2bsu8mMHaNgO/VN4A6FvTo1
8bPASNv4YRNO5yo+bzxevjEajoiRYPec1j/SXuZtPimc5Ad33muY+HfRpCcfrZJI87wN7wrh6Hfv
v9JXNd3lxtnoUuKnVwEM7qSSB9DeDvtIm4JE9faQTlbs3244ON7pdPCnRvVZ+x763FxnrghqZvVc
032MZuszv+ON+YzfQZ8dzt9Lj/n4BYimFcy5EaedUYwHN9bNSwyk5gVwZmdFzDTEbz3GV1RrNR4v
Dd+GNTn0ihRwIBLfV1Hqmo9M52ztd9nLnHygnHEZeMvcxHn35AHlsGe1KuOHub0coRPFz65CtaVJ
k2rf6cyKjSWwnfVR9pCntrudK9wfomTr+v4TemN08BUA0FxeFDP58t//0iH1qhB683LcjgaJ83Es
5Qfc0upaJY/Xj4wKnqQy1Yf3L/oicji5+2VHyVaZyv/yiRxf1bbytDbqicMQaqBdaPfh1q6zbjfM
SnhAHlbiAo5uGy2XGxPyHkHWOQ+DPgEhMsL9yPkK0EhZarTus+bKTK1phVpUXCIsUratnJ1DT8jL
4+Qlw8GIcZGPvZuv9V4zL3rV/IwdNt4wIXNm4M1jvqiUS12QxdzPA6a+siwoc7aYk1SH5orINrQS
c4Ctk3FtJn15RhK1TAKvHsbSFUbo6kJ3OznbdKYTpn2uzUFHzsrG7RGae2B31nEBUSHVJ/PMmnR6
EuXbhEnMYRSap0sL7mRSagRt+UyGDD1dDkFmw3CA5yE2adxWu/df9BufHxtRqs3IyRnoL9PEL6NL
iXCTyTlTMcdq9n6YY3PXe8q50+FbV6GeTVsZQbqN2eB4NKHw19LK6tWgs9jM6mXv7HuV7+j9e3nZ
Lpy+J5uFYxHD0mZ9qaT9cjPlbLBj72ItCHPWV1Qyy37PYD/9sbfL7Fs0jv0Xy4tjcYGrMv5URaNW
+E1uOc1WyUy18fOqVc71IN+6d0rB9Gbom9CeOfmSyEhKkI96auB5LgIS3Hh+wlx7rpLzeppYeo5s
YajLIfk+LVBV+O6MhKU5yHA6Yav1IhKq1CLBFA045bNRpfEXireTXIdR1ARpb0hOZ1lCbsQwAxWg
eWgmexyN5Z+2G3c3xpg73crB9+r5pglC5My09vqx8HuhSLvLIdakd3U8JNLeo5w2WRQ31IllFVfu
Wpv6cxmCr79cSvEo8vAvvHBxTwYeR3wXaEelB47N5CExFnDOMsTV3OXxPh3moTjzHt68IDXhZSVH
Q3L6PbHURfPUzXpgh268hmHRrRAwaZuBU6U/QqNcnxnzyzJ0POa5w18ueDK8qA6AqZaGHpTGtIqc
JF1jC75ITOeKYnGy1YbK3feKCDepN4Rb+EPmjlJNtgYC0nyiElKuoYVNF1XXPIwZkVENnYpDac/K
drTO7LVeT2v8VFAzaPUoV0BPPX7lpWmlKFv4qZ2CMZ3lFTs/Ykkfr1p25lJvvoZfLmUcX8pjxzOP
NAgCzyzEmlYBtaXc1OCUTfFWKdJz28i3RjNft41Ni10yhfHj60XmhINQL/TASMzoECUqdwV26Mxd
vfWN82XzBsD3qrZ9MprDeqrGIdMZXFZjgyhqnKC0s9Q32ZNs4Rw4GxRk3pf3R9jrA9KSl04dGp/V
Yi87uWipar1XuJkRiNmwfRyRz2ptuXf0uO2rToXKRit1fggTgIXvX/itd7jcLMmfLx27k1XXsKHE
WlpqBKNVJ3tm7WlN63m+MYs8XHmTLv+D67lMSHy7Sxn6tDIoawunejQaAUm0FF4tJbl2vLb2i9gk
bpBa8JlT1RufA8OFMwdGGpTdpxIoqt3JNMpiDjjksIlLJ33nSuMJl2t25kpvjE76kaiTwShwvdM6
YQh5YEisdg6wHKu7Mnau0b6eE9C9cTsIgF26I1yERtXJ6yqN0XQXimMgCWjZsyeL17NObyas2ujM
/bwxMujCoLPm2EBX8jSX2iPfFLCUMvOmXP2DGCvjOsvsgtCsSdtRBczPfHdvXg9JKIdfNjDOq1tb
sJ8LmihI09ncOhzYvjS5/K4YTnYzQ6c604h4oyxCRCyNXaSgQORf1XgmgApE/dpqYNcqJKrBaz8a
cQEyKvw/7J3Hdtxa2p5vpdcZ2QP0jxzWcnsAoBJzUdKRqAkWJVHIOWwAV+8HPKfdKhTNsjz2pLvV
FLURNr79hTcE6MnJRrQN7Vpxq8wetgYeZletSKULFcAbr5NrgLiDGRJCzWfBWun6KecIf0AmptrG
yDAwbUy0nUaD9cLjfWN7kvGie0ZRgO3HWvwX7ZfONEHbPgyxGlxPY5jQymvkC3HsbEKB4u8yvqMW
dIABkI6dxmhMcOx8WDKOybKr76gjcSBr8OUNdFmuWjmLruUuFFcqSm6epncxwhmdtNUqU92VZpkf
Mi1+QSxd2YupKrZFKiL//YD32tJYneX0Oxb+1YJNOEuT7Saxp1bO5YfJ6ZN9iMn5jYE/8T5u46cR
CtcOIFh8lWX5ZzUsihtrqoxdNdICLqrE+CxNoMW7xgZCMYANr4WRbqSiafyuSOkqXUh03tofvDU4
x68mjev+gV3UaGhhTftgdXazk7B+ehwsfSnPg0vUoTdOII0ZJW26hfpyZheuznpgZkaoPEB7Yf7N
2OF2bLLirjOTFiiwoyx8LZzrIrX78f4beesmOREwIzOQNsGD5HTLiFhto2SYFYgdXcAUdP7aGsLY
Z4lyyZv4bMq/7E6O2WU0oAI9l1cZhB10M6Jprfow29VdyRBgp4R5942jofiQaZnp0iNqXYMRzFdl
LNVPRptNe82KL8SeN1IM4hylrozHA8F1dcdjFMd4eQ3qQ6g2wiXc3RXCRmqJTok/JzaQo1D58P5D
fg2fq23PVJ0jwwbKwlG4XNMvZVsFrTodA0N7QJyjWXgWUXaDqxejQgaXWYrEUnqFeAk8N7tM8Rq3
48awtljqFUhAmlP6UNTGTyaLTeSrzFM2ziQ7n01HMr9JJJrSNrJCdD3suAII1Vtp8TNJxCi83G6r
1ENVEyXMRkJ9ZmNbi5utXTvqF6XPp7vJGMUOEzXJvNWNNrqyapoULtu89lI7z6+DVJgMY9F46phP
GFXrx2WAaHUlieEaStLApGpuJzhocpTl/qSEc+UaCubB3hgpJuozTM1uFWtSgDBQKJXAnyEUe6bR
t6OXTcEiwMBW2RmWiTStVBTf4aWbaBSRbt23qglITa4r5L3oGZZe3dnlZ00SsuojImYjnh1Vw+dq
jnMX+nzyIzCasjp0fWgs3T4MAt08rBaRIqdMdlYQhJdA5W9tasBCChdF5wQ66SrkzsygkGRstQeQ
OffWXCk3KCvPn7C06H/qkyyuOoiLvsW476mQA2kEBF+1dwqGgvv399gbRwyFEAgzjm8FZs/q6xKL
Y5AaCI0WaxEeGCHCPrTscPfbqyyfsKobC4NWVZer+GUjF1arBokUaA9ZHdvbQDXTDcL6z7+5yMKK
xxZMkVFswI57dSujqWJr0XXmQ9yJelPrpuPP+MxcOJPPIh+rWCiBLfQ5FTbKatLbK5E+yoFiPYwo
pbmIqcKBp8jZ15Z+KfSdhXfmWHz5CyeZtJsM8vSpCZHqWhen0kNpJRoqSNVjKk+dm6WFdIVcaOfL
TjT6NjpEF+7xjYUXQCAFBqEXWuoqYzWSeVZKxOseTKbRR6uphJfVeb/BifGHLUcGfixz58eiv7Qb
/2oDnIQ8kO8UwdSKMmYwxNvTe64BnqLWFadHu7UoUunqRNsWjePbvpXi2Wf+JTEbVprhljFgsseX
qtpU8QzuOIdkqocyjQsTAeJ7vXOc73mZWH/GiNDcD6gP6J4TtGX5kcZKjPpOOhXBVgmF2W5Jf8oN
6tR5QPEY1e2m0XC1tdp2LK9qU1Vr16oA3PiEV+s+Vayud53eLGtPylrE0RvU5ffNXIUVsjfz+OAY
Thj7Q5rFR1NyhmOW8wF6EzLUD0qdO3d4lWfPSalgpmO3ThtCmQPvn0pm+jmJJmVw4WOIF7OZ+9k1
u1Z9UaxgdI1J1LnbCQfnJl1vb4miibJrlXr63Bki1FBa03Ic77C0WpTu2xE9K0P7kTeh/LOE9ktV
mrRq5S5gUgcNhhiuc2RE6mEyYkQQYJm2L2meHSQiE+E/DGDxaB2bYS+lqUCWztE/dMaMKlYYZ+a+
FrOJspg5WfOmd9Dtt3LwCW4bGVPkN53W/xiiEYfgWAzhJhxUbdjKaIi1G3rm8V6RMjX057KnmWLX
jOytgk56UKrFFi3rr72WpZ/zRWaCd1M60utdJVf0APQHGoXJZ92u28hDEs1IPPTR2y+d3iLn7pBv
YXU/J1vdqcID9tTpE/qEGtjPqtfuIgPGC9LXGfJbY1q0l0xgz5KEZffShWBqxDumL3C6ewXKtRap
QXyU2yh0R0eWNkrcln6vV92mrSbDrxBCv5Bwnnd3mYAgbbFkSdiEID9xuqos1Xph9naK8RyDOEPU
1Z8wBievlqRqr04i2dmIfe5Q8zQWuXN1rzHMnZFkvrZaM/7dEhQeNCULjRgmuDDAl/j5S6hPTF6v
kwb5keuINmj8a34yCt1tkWiF0BU4F46W85qQXNpgTskQgjXhPpwu2GcZ2nvILB6VJO1dzZLmHX6k
xqe0zNv7ebCnazlFrKutcmUXo6f6qKCG9fS7Rw/9Cp3SnvfAkX6miWKjh2YXiXq0wgCfDbSBr001
v2RmeNbRRHiC8odsYSFuM504vVO1R2oOZRcdrfh0J+kjYqKRqvhZCRE0UqM7e65H10ZGbyMmBD7f
v8Xzc4/FOe5oqcJ5wTLodHECmmqBVdMfDL0Jby0du4asCCU/QFPg/ZXOTx/ckxeWLzCq15d6upIR
oSctNym32cITiZiGTMWU7BArhPM7IPZZq71GnDad36SKL8IepB10hBgqwtteHXvFFIEujVv9oVGd
xjMlq30Ox1rfOsKZrlJTCL+YgnKDjOslR8A3PmEa4AvWnUYwfO21J2yrTrgB1LnxEOTTn1PamR+t
3kwAlRrRlZJGu66spwMxJ/JNvXTuRiU5OGa266To2+8/fJobFHaEL+tsomdWppk5vWE8oEHS3xsz
9bRbDY26lzPpiYcPARVSSU4GkM6f3l/6re1NW3OhI9LeAWKzeu9OmFR5rBlAA+fZw4w3v4mtMTzk
Uybuy8a+TqoMtnFCZA2pUt5f/I0wQjsVpgyzOKbugAdPV9eiAsXskexxiEvkQYq42g8hInE4hthf
LRQF3UhvcQbhsuojgJ1sg/tEc//+VZz109iBv17EKng6gdVjaxeZDEkG2RuR5tpixxJg34PYBDT7
ePP+eq9Hw2m6hXqVCdEQhjnJ2BpLMsIkEOiamw+NnEtAzpIs/aKZSf5scFA8GhWQVa+T7Sz0uqrT
vpBPKMhXdimyhLE6Lap+UYCVS2hhirDtRZvjmAxe9QsJBXA5lCHNzq1BsFZIereYaU6InsLMNB24
Ekiyf0EaUpVgjqX9PlMU0SJeKaTvY0PO8/6dvvGFkUUzNYbtyNIANU/fb12OpGKNbT5MI+NxHGGk
g9M2zl2SB/0WvDCspgnNbwALiAGm5rVjcaUVepjbFi36S1PJ8xfN1ZDZL31aZOHWKIJWLcUgytp8
ACjXHIvCeeEDF3sryu1rgZ7zhRThrMpTWY6dTQefo5n65fTmYzCCdWyM5oOixNqNUSIOHMVDdLjw
jM8jN4x1YNXIbTDVhbR+uoyx4LMJXtaDXkvGN8DwVPZTdFRi1blXy4zvVuqkL9oktR8HlElvkUK/
7hJH+gFdjJRazUNjE6powPqymgcPDh5RvpxpaewVyjBdwC4s39J666sgOBYKLEFnnTVZmRxXvT2Z
D8IKZ8CQobppASu6IOkuyba98VwILEtJ+goqWn9lqVkJM6406yEVaD+HjqPshDU51+EYaK4SpPD2
S+H4zWDLFz7w84TUMkhHl5wMbvRZw7xAMRwjsSg8KtM87qdBCg99FraHHoU1L5STfMPgu7gQS88D
OT1k0j9Gy8RyMDKn2yCcC3SabSM6IgqRXSOQWl9R8VV+XKu6O85ixnIDBxqQ/s4BhP/sv78Nz7+t
ZXmclzjC6dah1HWSgZZ6Z6hyyfJDHZh7hkk9oxYMKnoJzDNIqUs00zfXI/kGmkJsYRpyul4q51Y4
ZXZ0TPq63Vkia/bIRSlemknRJ4EC2oXHe/4xL2gbmFUmx7MB5ny1nhloWABSmA+MWWhxgGooEIe+
EDLOJFeWKoZeJ+SeBZwCA/F0mR40M+NoJT6qwTh+mDDqaV28xzP9NpwkfDiCIqs+wpkEzpuqHXLa
4VAi7h+BA4QCFIaJ7erqIISr6fF47GZTe8kjEcq+ObX5faKhgXbhkt84zbhkkhcAgwQihianl2wr
SP03WpUco8mS/CKOOD7TXP2CRZK0kwsp9KvOVvaV0nC1dlAdUq22AN5r0gfKaHsTpIm2N+3U3sdK
b22mHp0TJaj6o9UW8VWnTdMG1vaDHLbYuMWJ1l5Zrd3uTWzzrjAkUPykQDgX/eT+t4sqUn5mhyg/
gkgy14HVdAIDWfw0OeY0B7qGxtMQxzplNxrZZqV+ff8DOo+MrAbuEMQB4iOcU6ePsTGi2ejsMDka
mTO5QK0SXzVa2XPoKV+o3t7YyywF2hfRuaVeXm2yjJY6avB2fAzVMv1cylGOw1vbXnh8b67Cg3MW
Phcf/6p2GdJaChu8To7aXIc7CBx4yun67+qeLR/MAhj79ypLWPyl8pWQip6NhFUiDcOQXsYrJ3Bw
qpFrZQuT5v8hzFEGgg5f0GNMB1ePTh7FYNmDnBytydA/1H01e8M04VQSSc5VL6JLvbnzowRIumla
GsoRtHHXI5+okW09w4TqqAL228Ij7bDZMaOdUEkDjcUfaIpr8/djOS01SwYIz03SUTh9ptaUh7jh
BMlxIcrsMTLA0AUg3SaK4u+lllyqAt44uSj9gFcDudc1NsLpchFeaJHeifSY4LDlWlpx3Y3Sh7zW
f6qDdnTG5AajwLuxLn5X9IO9w3iHkl5dxGTBHK4WpjtiKBkxPeiBs8ehpW2qfBouPE3lPBHhNF6E
LSmsyQrU1RbtiqANIpn+FDImcDggUXWfsTt0ZFekhC13ziTjgNg3nkedSdezh8mJD8OAqFCM3DB6
dEKXX/AgeIjmWZSeFcytsbFFMm+7ARdBF8mH9FJ/643zFV4HXy0U+EWzcxWORmw05kCiJWyJfJnt
d/UuNtN4l86J6U2QNC8cI2+EP5LChXTPZFMDCX76LmAIZpMdJLTTmuEppg9+SNrhBSrMJY2nN8IS
KHOo6At+iCWXG/8lYNRj4OTVYOXHMIyhSZeJ7nWqdcma/o3v1l4GxIvmCm0bY5UumPmk6GWv50dU
fhivyZLpC+hqXmk66aZAtMlvECndvH+EnGMKFsgLOAkKj0WVbv0Q87Eh2ezD4iiUxvYAU+ZbJzfq
axtQwa6JSnHMRx18fYkyW5I5xnOlzoVP5W/AoKKnO8SS2OKSUNw1vV3f6fPFxuEbr9kmKV4mX3Rr
oQqePn3R23kYmlNxTLI+vbblmb66jEtLNdrdhe/ujRfNW6YxyICKBuUax9F1CDhZMPGPalKPXlNI
qStnbb59/5mfsWcJItAqQR1wILymC6d3JFtCQWkpLY/wl3RA4ppxFaDK/GWuh9cPmvEJc9abOQmH
HZlPua1Stb5FfZRWh2HU22ruYPRI1UtTlfEWwFSxaYJs3A5zGh/MIXtSEwNit1rN30NYdV4mQTl7
/x7eelLgEpiIIjVHDrIqHSSxKEAOdkkuLSsE4NZE9iK6xCt5RZCd1n4k6xi7Qa0iswUBdvqkQhh/
APuc6lh0esp2TIZ4V+UV0m7Y3WmZ32tV/C1KYQb7tdppf85TWFmuwBDxmXGEchxGdfwUqGH1AUdT
81tQTG27dawmOZaGGnyHQYfRlkn23ID/7xSMSGycIH//US2d76Xl/CqLeHoPs1NrdVym1VHTy8xT
kE7Ds6HNnaf3lznnw7CrmAYuesmQIik9TtcJHbPCp9KJj1oQIKYgMFNjhJIKJmAtXf0Wx1xlk9SY
ds9G6/WjOLRCvi1na//+hbxxNtN+ZhjKZIUeqbz6XjWUBXihRXI0ywqeF86jh8TQBk9LnHbnzOLn
VFjbPuiaT9pYZBfQH288BdJTingbPKKJ5PAqM1BSfMxg4BXHRsP9dO5w5NQibL/gEZm7RFOwRKw0
OfEMuYxuBaqjm8oc7B0cVZyGo8bYFLpWXtDjfOM4J3wtNEE4UsCAnNXJCD0uXPxKaz74MXxu2hQv
DA3k1tOE2VDuSrg92q6MpSBKdXp8ndSNtscUEThDHypysIn5W98yS6EuGuMESklXjz/xlIavmhSB
zHBPluVLU4zXnO3040OBnU4IQ20mCii1nG6oJMjHDDIpNWGrN49aHZmfaEnQOQyZPqAVhbBk6VN1
OAEW2FZ94I1UO9SnY8kTcYXpeW0EGA3XRa9/KwNZue24ua1ajA3f2SgNi/9Zn8D9C6RS8lpi4dLW
61Xg+pOaPgySDiPHqqT2CcMmfgYt0BZosw74hOhjcm9P8WT7lVaLaqNAg079zkmmW2zLQsOnOTvC
5wlt6AKtU2CnF1SSudVqILkbYbcx9o04sFf+LNcWXTYQSgcp7CP5SpqjdpdGlprjymMXR1NpdDDC
zdz8sKEIV1wdUmXUfl6XWHeIGM0PlQCYMRuz+R2TIBMvVF1qPvad2qeeKkfiWW4sPfVAfGqJW7Vp
8T0IhvKpy2ZTbEimi31nI77ipW1gqBB28Y3xdAmPIXcesYW9ikVq9jRfccv0FOI74ryBBdakzgvj
2KVGrdLYDacfKZyj2puclqkpNvRoJqQZipNu37b2z0mvGMRe+NTPjoHlU1swbTRqTdpWq42tSbqB
ja4xH806BTZEPEAcsi4rGaMajJEgHM8WuV8/O8VOcjIhf0oAt24HtUDzD3SIgteZNI+V25aN9qKO
Y/DRwPC9Z6CShF4z47vo4uyJWQ3Jnvq1Guag82DOiWto9jL8Vl7BY9xTz236UFefYruLcneaG4jh
utaYfjIp47U6djMk3KipWTpTNXcCrPccF+r8ZylnfDiLcZTmB5mcPSgIajFJ6qYUq9AAp0evxN+j
2qQjJuY6uqqqX6p2p/qCL95wdWcS0DIym6oObybtSe7S6aDXeNm5aV/bw85RSk24ja7TqBizDjs2
IFgYQWGnnnqlNjjG1u6rQXElWBIdPPUJao2F5dcGk7zch6bqZJ5WKwVeSkb0I6jCMgYkGUYYmmZY
x1/B58OTNUi06Kc8d+FnlDyTDwpWUPZ13ZjoBVYLO0HXpEl2Gco4G5HPYNJEluJJKGn5fJ3CkS6w
djf1J/RrA4JlH4bPQR3CuRcqhNlGWBFkcAlIuSdJdXAbpXla3oU4zAqMSAx52GE5bYzbuSnLD+/v
sbNSiGnfAjIheiyIHnmVaURxkGT4RLdHkdiZZ1QVdj9qc2zlsMH4E0VSIxPf2lFzLrSdl+h2Ev3g
KEAoY1bNtGURhj6NflNCDpbMU3Os0kzzyh7p5DJUEV0M9HrXDRcZZm/c58JUp3HEIU4xs7rPNikw
PtMD1suC6z6jP9VjDAbAN7/GFGnH3io3rar9dkFLFso9kmnSi2O0uVpWNUPFntWhPUYLC3oRhN9g
sXsJb3GWwzPQsBb4KRglOiDrPA7fdT5POR+OSm0dxz56zmTduRHY+l3YLW8sROqzqKMAk2bfLD//
pVQLOkRwQrXvjyUC2D5FC7xMhhnbtG4upfFvLAW4HZllAqBJQ2AV+4QCUoH8cTwWCAx7xIR5A53S
voa3ll64q/OhJ93qX9dalbqJVoJR6sfxKFJ0jLqaEWA4Ix6mpSoyFxyEO7wrrD8NgxO5ipLGpedf
bt7/EM9jPS4c6EiySemAIHB0+mitNAczYlvjUUVfzzdb07kqpvmSNtc54pJbpY5dUmW2Cg2F02XM
Jklro5HG46gq5U7KzeG6kSbmH7qYrgE+2B62sMmjnQEbyhbxYXBoGBTi/vW77QUu5FVDmxYT1cf6
QsYpQQe37gT1uI4xqqiNDaCO0k8d7IPef7TKW3tpQQ/KfIvL7a+eLYIvAHWyZjy2GAynWfhV2Hb8
VNe1i8/yDgMzP9XC3TTWB5AN12CoP3bsPreyNAn3zkmGOGxeSOPfuCReALhGJp+0PdblRNxrsT33
znhEkzPbIRMp7jEIlq4alVbShTzirbX4gCiHsYKirbe6fafOhkmn63FsjA4gGs6+HxKBD2WuoRL1
/qM+nz3QKjIZeuJ7AQcN7MpqfwF5kqJQV44CwC5lH36G8lYn5SrcwXGg9cUiqSQcS3My3XzRL/wk
S4p0E7cjYrgJj0x1Z8soH2rOS+FOfaBfh6TRySKbCpOhC3JtA+DP/DbDCb3PYs5crxnFz3Eu0+8c
Nv2E0Z40H6D6ciJbIzC02zkQxW+3x7hRrm4pCl/FRZeH/ksoBHY0aOFkTkdDKzWYIdXsRjSyHpkk
1BeqrrfeH4Pkv1BV9C1X36w09IM0pdJ0dCYMGIt0yHC+zCH3T9FFAdelw3p6LnNbcKeWSSndssUP
7tfbQvCtVGeTtQz8Sb2yqyv4+yay5gWq5ZoU3UKGkfwUEv2e93EjVKe8EBiWFVZXYC3SUcgLUF8C
QlpdgSMZIzn3dGwzEP4IfC02lyGqptLM/0QQ/imTy4Kx6YyD4vu79zwpAQACOdxAwW/R6F6dOQzr
ZiPqs/loUM64ep4jR2WKmqJIZ+FRubDcG++V+TDkZrjowHzXgnI11l+DZU3y0YHIY8Vq/UnLte4w
Cljn79/YG2EfltZCayLpourUVnlIn7ftXGWZcZzBfnwKHEAIiWPz6dQ1LC53QK73UEoAJ9zCzNAj
dWZnxKUPT1xgqa315/uXc37WLQB4mr68X9qBa2ZjgWRtUyoLInh0noDP6Sjn2vWFCHv+MiEEgSOj
w7U0bNY7uVCduK7V2jg2epRuxdBwy6qeHJTOrjfp0CkX2hBv3JRNS8RYsjBEAtfoBhrwiG2EjX6U
Ue5xRUHrqymdbvv+o3vjrjgtAaY5nOLLrP306+irtqFD3prHojGKqxTay74PtWhH9TACbJDl34Vi
EQ6WxjXw9+VFrXW0g7bO5kmfzCOjFMXLyWY3vSxoTIeZs+/q6RIx+/zrh+YDFovpDAqX/Pfp/eVF
iPqDEllHxQGGFMA/h/nSSYewps2mzE3rzYVt7WYp+vH+g319P6dxh9P4FXuIrqxODDxd2Yw6BEMa
niw+WOKnrpNKh1LWbIxe+sQjbh8r5v1+3Nrg6+UM+k2VmD4jXX2DHMJ0p0RG5jmJ9q0lOXTRnC6O
NqLF26CzdDe2sHe/cL3n+43Dh9KJgPVKqF3FyTbFyGvsNeuIQW2xMSEGeVbfJk9BiTabLFCIxBs8
9imyppuyLSpq4jDeKF0l+a1lVm4E395LBaii9y/s/LqAfwDHWPoVjHTWOJBg4HEYuM0/Biqw9yns
VC9BlPLSKXF+UEE2JyAht8IaOLqcvi7wZMJImF4/SvQjj7jgStTf+KAjPFN14rkcA/1o1TQNvJlp
ir1NQgSEvDhWlBJ9vwZjcMqX8j7jtINzFcX2NwynevXKxhJpXyShs4uSBOwb3szx5I5VHAr6XW09
+5PhdMepNvAOMwvKa1c2kkbHCc7I/0RLfL42zaLBOXuOHHgPQM7BJ8v6vLGiJN0njjPkT6CeZkQt
+rpO3cwysw2tmvKz08PaxwA7feR0zn9YYax3e7Snik91ozvAW6pYfQxmy9pSzOTPcl1GDeIcAW7O
JjfzArZAnnEFL+cnVUsx52q7CVUJTTTN1Vj1TbARSq0cAK8kP+JKSWQOtiwNPTvXmxqdOrO6bvsm
+VmTkiJjrobz57pUzfuk7nMcNedUu8tV1AV3loXDDcLf4xC6Pdp6DHOCKsp2mSgGL4syk31V014F
5zV2GzWrjBspBKQN+lwXOJckZqpc2A9nbXF6CeT37AZAXrTNtNPt0E2IoVpZFz9ihh7eO6ZQfS23
ui+tLiHeog3dVWNJ2qasGXLNiMZdSNHOwxbLv3brmGsxyVxlDvGM/4weYPtTpNqXfIygqUSp6VkC
T/VWs/oHxiWzKwY0TN//2pZ/+CRqIaZKjgRQnBIGteXVfZsxjjQ9qIFHhjnN7Vhag99EpnKV0Azb
GkES3pLzSxc+8fN0wiAz5/Tm0wOTQLV6+rSljO+S70nFnzsvbwKDXqrIpdHPmbkfavK2a6NMg22F
4RhDgrnY2Gla3EDPrS8cT6+Jy+r+wUWg6AuuE5GEdeuja1RFcC364xyZIOrG3jakTaIa4n60J+VO
SSK6vUEpV5pr6mEPaGkwnrQW7wPIovWAan5TttcD1ZHYDkWh3zWOQL6pyGdZ+BWJEsqSFTYa3uAE
xVYkYQsQGH0eF3W9PtwAJsUxXS9xWE+pbEhLZyT2fUUpKjTJ6IkXXtKAqAcvXaNPGFodJ9j7O+As
I+AlEAr5DzzBEMpZVQdmlzSiIc95dOjTgj5zcg+S5LytGlFs8P2I/ffXO9vqSwfttY/GeBW8xnI9
vxQ+IVrbOEIm2mNrNuktZkYatOPAzj7VcvkxbWT1qS6F8YTrYXuBmHB2siwrozC4zKk5odfDp0aT
2laVJu1RNKPuZpqUeYBuLp1fb2xuplu0SJbUdOm8rx5o7uSjUKtae4ynsLyKnQxzTCNP9nmaWRxl
c4jen5rcKbzcr8aUfrE7PT6gTH1J2O2sPOB2wSnA5wCDozGgPX3QWaX3SRz22iN8iemjLIpy71QM
+aJOCv98/52+9WR/XWqVdZHb5bpO5HzMbZqTY4UVPRmS2Ly/ylmMBlQE5AZqKjYOdCqXq/hl58SW
IqOw1JuP0YRrcyrH+QHEu4YX51Ts+6pSrkJVw1NL7ufbKVWUC6HyvM0HoIleN/gDsP48z1XKEOuC
Y98M9MdKH+1NYue7OEoyV+/qa9C4T0Mh37XzcCj15n6w4kurL8/wNFKB3CF1p6g2TMbqq2c8CEuS
uyIyHud5nG/7VNGOqOhGt0PazX4TgxOFZtu8pJqcf22y7FNRxotwbZNcShyXI2F1IeS5C0mM10DT
f3VktE5vzVaTS49yQyHhKpZgko0oS3ff8LMHM8cO1q2LsdI8G2m7nyLs9x1BFhqpaCdv7qpY8evZ
Sb69vz3OPjx96UzC7OJYUcGdrd9Pm4aAx4GGHdV+CnejbNzY4aTtLb3USvxy8ukK6d72wUjBztRJ
jte6lBbPbajFlz6H9acH/QkuHU0AunNkmWuAmGI1cWTSbT4WlVpHPr7wVbpRI5J4J63TwoMkw6zC
QP9kvnEqCRB5ldcIt4W6032x+d3AH5Fjn0Cv9Yrmz5qdLQMwocebZkaRyZX11iRsgm5GTrSYi5vA
yoTlNmUq7ZtMN77XkAhumCyIBiJo3D7ZnKW9C/+lEi4a5cM3vZ/1z45cxTd1KTNb0CicHK8soPt5
ebP0zpIwHf+0takDo5zk1zgFGohqJYXqkr1Vqt9QykhIl1Tz6HVzViT0WRj3usqYx5fcqM6AUEtB
RcoARRN067n6jxx2hSKqOv0Q6mmjHsYZzI3bRSHKjvFgt6pLvE9fhlTNPgaS2tK5m9Pug9r12p78
O/sWK4kOwppmMW3DxAkjDwFeuhgKbjs/L+zDJQ78+oFwrRiLgCSA4A5eaV1aZLNRtnnCtcLKRcgy
tbPOG4Za2eWa3O90NSoPkVLmOzVp0g/TIlgJ+GLwFZGmHv3PS0oqyvqDxbuFqQvQk4VRwvm3yrZQ
1o2nppbUDxLmIYik72lObxTza2TT0mjN7aLhUprPuZLcGTNPrhz2+pj+ZoLNRUChwFsVdRy4Iq8i
Hb8Eb+RVjN4IVPlDVvamZ+K46cnzZO4GMu+rvJVrt6oi8VWgCY1y54Wc4wypRIJL/9NZeHGcykTQ
06Oj6zsjsMzc+jCrD3F22yr3JVNZW+t99Cn9xUdNR5I3SR7NzsG47csEUU3TKy80bnMy0sbe6IXi
OurnpEh2ct5cONnOjpbX6wMs+ff1rR3QRluMUqpk1gegsbt8Yx+Gje2Om8g9vr8310fosg7qFAwy
2J3081bPQRfViF8QzyF1VQ8pFG9whc8ndOF5n4Xi9TqrJC/WgmoQJvcje4rbepGPCqS/SVywIX/t
q/86Mf7+yxT+e1mhshLi2/fqEf+///g/b+PvZNnlz+5/LL/2n/9/cZL/z5/uq5fiQ9e8vHS3z9X6
b578Iv/+3+v7z93zyR82RRd307F/aabHl5ZD7d929cvf/L/94T9eXv+Vj1P18q8/vpdwV5Z/LYzL
4o+/f3T48a8/FrjGf/36z//9s7vnnF/b9c/5+m+/PLfdv/5AoPOf4D1QY+M/Ke2WzSRe/v0TZtf4
Yqqol6q8/KJsuohf0f5J04rmNZMXZP9QCPrjH+g9/f0jqmEMb5epDMcrw69/X9PDX0Hvr7cRvpR/
//kfRZ8/gLro2n/98VpP/hIbyZyWuPh6cYtcyjp5CNFollUR5vfCqLqPdt73+6DRkm/K0DQ2vYcB
JzvTipw9cMPsgIBmvbHKUQs3Dt0UVKY6LBZj9TaeonLc1F0aPuaOIz1qaFHcJzkf6DRK8UfFaIOv
IZjjTcl5V/V1eqeU8jRsx7DwyLn1T6E09tedNEiPklprfjwG4ycl6BLkeUYtvYkaq/4eyOPWptN7
jEe0+l210VFAVPWhjDwsbeyrXK3GdluSTruxEPUNaYn695jz/2/vPxZ9tP/z9j602XP7D6/8Xrb/
+G/XLy9ZXIT//df9vvz6X/vdMf8JAI5ur8M+pYmyYDP+2u/8xAYES+eMYR/0q/9seElR/glihd8B
wAVEfREB+HvDS4r6TwIkv4BiHBNm2te/s+NfQ/cvO95cNO50Dj+Tr8cExb06fXHaSBhTaOrOHHLX
GK6TcB831+gK5vmha3wTgw0UuApGU3qI3vR+7Pamdo0KnjsVGlSxq2L26wwRUxdBOPy5hnkvC08z
rxobU5uNSf9Y99rKr9sPQ7LTpJ0U7Bsg6ZZn1De5umAr/chEVfCqKQ6auAnMg4g2Qe8ZmW92u3y8
rrDwKLcBOnDTx7wBynYbXVt/th/zHxgk/ByfAYfpdxPI9+Rp0g95cAmsvBwG7z2h5dD6JTVAlwrL
lkhHnlLatF+nF+tz+bX+qpqe8Vl+GSLX+qZUvvWt/Fp+7V+KyE1Td/42gp79AM0p2PbTyxQD++I4
d8veN8q9SK775LuZwsSod8n8v9j7riW3kWzbX5kfwAl4EPftZiYcXdGU1QuiLBzhCfv1dyV1zmkK
0i1Ez6inu2MUVFWpSBaRSLP9XmtTK3SI7SH3zglQzwBC/HQSPuAhgp0kJH2864YZ/XdBiPzklhYT
39s4FbXiB1j0zngsqv3i5IqLlSbcFTLa8sl2/BD2i8dmnd6O98mTYgknkjwhElG2FFQkZkmB74re
7uLQ+WQAMFyF7jqi4A+vjtQPpPHsMCc+5Z80THVmg0xrW/4GG2ROKkw7sv7zpMIP1hzIWbDUeZUL
fHpYJNdCIZUAlaWnuuJEWbkgQMc/gbUFCSdfZ8lwnmu0mbvaREj/i1ebuiNcJ8A8QzwGsVdAhEzN
/Uod80BtAZXdUN0ZKPh9acxihkNPTQsino54aDRi6LxlAdNmxBOc0O9F7vUApt5YekrGwgfwsKM6
nQUsT1BjNSiiJvUJAGlEexzoeY0q4bNK29vFc//mw/y5g8cNpgp8F84ohyXJsjii5a1EE/DowHhT
XqJl2lPQn/OSi7v0PdifkfLVaQCW6jthqxjkvIruRLQyG0gwErjr7kn871/UgvQGAcFYF6MkkDQx
MawkJ8g5JbUVn8nZp/ptsD5/hCkT7oRNfOgilCUTZRnsgqfxueiBDkWzbcfaQ6BS/0TXPmnW1b1+
osWJrI2K6I/Sff2Gnp2b4aFbBSw9lAQtwNEB4BxIuYoauVVsoAEFJR1PNAeZcky70B6fkPMPGZCG
o48Qr34Ur9lr8VrFpAv4P6Ug+vZN3CpQu5wpBwOmSnGHJBZqpE+Jg+L5CrBgYNIB0csXeRWxeoH0
PuFB/ePZ8dHQj3qcFdoE5mCF55d5It9/LfPfcZnnpInB41FX9tPPliZcEk9sHZjYSDUAXFVGaoXL
1qvLl20vLcLhpDqFHLx3sgpomDIiZ6MG8RwAAKmgqHPBpLlLTpTDz7jkNKTxVWaj7RfuMaqXUTvz
7W0mmpyUppKpDvpWaM9qevuAkuItbWYCZbMXmpjD//SF5B8pPdBSwSlBvBpMRJNZjOQ8lBd1CUYW
3/epssg7khmgAUSVkytHfW/XRR+4honuQQWAr7aAsC+p9EQjVTUsLA40C66VIfUGJSyWIWh6qIqW
DGDShqWtD5C81bYsUEGhLyCSYz/JmJ/c9rJ6AoTh+ffCVlwW6Pp2JguU1YkeIQ+iOqZCUxp2ROzp
CK9pJCVgyMAS39IgY6eIQZm1gG8k4mMPAr5yB8XhtwSBYaPfZM+nlBgoTadzSveHx/R6fJN1DdKT
CE4SjG+AZe8Bf7Pw/BPQ32h8rG4Wj7q7cOXHAr7B4qZ7aTe9U22imXT33JJPsdn+5kuuTfTbv3vJ
+Y6bSsarFZ8WTudhmomyADOvfC6B2oTexue6IaiBnUnhz22t76Jqf8DWmrtX9Vvx+E/f6wXTazqp
nLADIUy0TYpTNO+6DU/xCExf5/FRpDc3ATmTp6e743EmKnFZnM+uMxEnwSIDAie/zrAMDmcPpa5E
XPpO4J69l8KrPDTPWjqFgezVpCeO4CjUJwWBbbcuthl5fl4yS3CspY4nUSayLciDSnSSkS2Y5Yg5
a9TLXM1/NuCpfKn6RVQC/cDJkeg6QP75aKLcm3a4k0IroWVORa8aaQYYsH2xLG8qkYIv10A/5J3h
fR5YmBvLJd9xZRMAJuYPG8vchrno26ux/LMb5od6+2pjXqDzrq6jhQFCkSk2TGsDa1Bf1l88KJnc
UU2gbVj9HMjK7BxP8vBdXNYiUvCqc2b9a9oz8+Z0CzQSDZVrIQsjBn2HqqWzQWJXiaip3CYtgoe0
ZOg/PcFdmiskmjsxl4W4moA//cTMrtgkG/avrtgUPPFioVzvkImlXOuN2SYRdkiW0twR4RZT31VV
Jn0oNExA7MuEf3mXTIy8P3yXzE7CRK7+jEn4UQARVe9Aq+RdquZ3XWtKnEhjh+JRh7EvOflS2J2z
+QIQcPZox4y8BxapWc0WN090X1sKcY/HLYpXyMDc1UAfXebexcT9XESig+BH8vq3QamTGPGpOS8A
yY5BiQ4qNxgUDdX3Gunt8FZ3moG0LGzxW73MV/USB/lR36CYY4806CveWVDBHXD0z7ZC7gX7rXSV
J4011HR9WrpgD7UWdz6ck71v7e8BbLHTLbCwEcX10CRMF0z3EEijvbtgkXMmBsWXdSbODiUBdr8K
7XfgYFkjrVlhvVcrFVSYtzuEpgQLtvN7vvGZujuTd4E6XuIYVosJ1Am1ns4kwccndPG2YO8naDuL
VmQJsFM7fIGqfgmc2gbPMt4MGGn6utM2JF3vFsywNMszoaEMWmAcOjsRq7bPRPRaauBpFe8ANgiN
HH+NFCEuqTPtYGx5uExyRO8h/jgvG/sBrIxL3M9rQl91tn7q2MN2QR4Q3qIPu0NKHfDurjOSewAh
hjJ2HvASOCOItlwi4Y63K8sTj72JNli6yXJ73O9RiU1QCkt0a1Vb/PEIlHyyeutvQOthN7RitXVm
q4a+3csQ/SkBqD2L6ZuGvwOIvlWxbJ2S1n5cNWRz8lDbz6AgWEcfN6vYq1hpITp0E65X2Zp/WMEq
O/S6ZftYgnOEFDnp6LCM17HXoFibIvNDmmVMQZ+3kxE+jNfDUrnhl+Uj9KmPr3swauORkLftk+b4
Nwvy7H405P5e3KOevyciIeUayLGY48KqmfhoPSXe2dJJa+XeU80a1rFx2dnGBtMs0J54AXEGMhA3
o26H+5s5Cdw0/M5wuToIEyu+aFB7i3Zd1dFIbZ1wp7iBje3lTkRuNj0b7WzdWWxnOIAtWD7VniUt
MUR7sC3KZqy+OUkxbfX8t0iKufmZKPrqXJZnoHLw+eGbyt8YN521Ad4v6je+SGxkJknp8nlYU0tx
cAYyItrBbr1cHvcz0zMvtCZm/i+h9Uto/WcKrYnt+Eceyjn5MDEr/0j5CWTTHwhzpLV09JPw6v5p
3k5Qz/4YAloKuqliFRMdrh9rq7Vbu7Eaa7RH/Ezve7u3kXui/LVhWUJLni/v4xkp/hrqhO38OfMk
W7IXy5HJVGKaLVshTa3EiqyYCVbrGofWbV2B6gwGDTPxM4JFrQGkg8gNNSo7u29YT3WybpjVWtqy
tZ4DZrKFxTUpEKe8zhKOA7Qoyi/tDs+CjpMhTwOfHRbDCVYNpOk2JiG5e1boc4HnuYsPo8F5T+li
l0M7HhJnd1DZGYZRSw45XcsNSdbmtnxVnJGuoWkzst6tH550BAVC4p5gPtznxCTjRWtDTb+t7jXY
CohnGAQWIHCsyb4hb3xuPviAjh9Q33i9w+vcqHh7e0M2dEljK7ED++SkMF5VMtiNXVh8WlBxfFey
wdbtlBUONwrQ28dOzud6G+s5s9YTUz4CTF4WVDki/1i9BrPX0AW++MorUOV8JVct4xlOvozqsrMK
L/MWTuH1bLAUW0TqUUYQpYAVHlngvbMDK7Rj/JYhvp5awFXAgivMsEMsP3+udECvi2BGbEdWTU94
He+2cxpZo5s6CV7t3WQDnxe0X+JNmsOkEe0RJiiArtbDI8i38U+9kZzK6uzaG62BwdL3LZnIdm+h
/QXWdAEbDDeDh4RRRZaP29DxNViw3pgBi7u0GpquSku50R3JFhEIOnmtXTDQHsEC17DtF1iZ3D5T
2S0ozVBPY4UuKW9Fb9wq+3xdevL67NDQChiKwSmanDAcaZm5ESEwz63SyezUsjvvvD1vRVtk2RKf
tNkz9BPScAlCRgp+FGxhbnqCwIqeYEjCMKTRfYvfT1bOenxii2wymOMoaGPY2TpjKlaIO8EABeOk
tbB0fBm4IRjt/PAgMOAaa3Md2a6JulD9drhpbBJ5gUeB/OWEc9tnVlRMAla/RMXfVlSgk/JzUTF1
dv1GFRJgQ/DgWA1BUVuo/IbA721/3/+3YvBxlmTICP6K9ghcFcgHiYnWgBPoOyIdUCWRsdhOHYG+
tnBYsWktLwL602MNd6Bho5WyCPvZwCE80ZOzZNnmvOk8/bHHflaJjzjsuBxuUHbAcCoCK7PRW8H9
C5zegSL5j49Ub0SylR/Dw5melqZ3ds4ODp+tOKi+8sJt7iGpTxeXkwNpZ30uUoHcMjNPE1+oamN0
fXeV6igICfAT3VB48puOcvXYWNrraLesgFocbe3x5I2QSmCTZQrjcpI/dBRc67RxTgw1/pCYqnVi
tRPbIeYtwP8BkeUGls/QYYKfgZU7wTKyTnbtlI70wmVvAsmaQb7GLHfCI/+7FNUp/L3RPoLyRUkd
Kzf4O8he6YV/guTGdom/DxnWxkqpzwRMeLtKHf6ur++s3/k7cjxCm38Plic7Wkpu6eAnrhhZJa2d
FOOOsC4nu6QnfE8wssRKrcLGmHCPGbQAGFIwAi71fRbiPlIHX5vU4ffDIxfBMmajm/Px2Pwnxok7
yfEufuXL1w3XE/zvIGy3rZtC5HKxa8CAMBBQiOgu8VLYDGtwXMJ+OBFzry1r73SID+pj7kF8Q7ee
t/WttOwYioQdBGwuRk4Pz54bM+iUYRJrnAyroNKQJtByjQWNAfkNCC8nv8jonJ23owXpTrl2kbFe
gcv3Y481EHFKfKugZ1pRkQEx8KBRCQmFhIWWsIvsxA6t0GKASYdxIjAB6p2rrhIKobJ9a3BPTgCV
NtgDS/Ha2UYkgRsUKsba2lxVhw6PUwCwCUoAzeGHgUl0vbCLDw2GhU/DDYAj2UC0HXK7y4Adc1T9
OCCKpZmzOMROxKDmfeg1n8IoGXC2LIADUQ0ziZSMiShQTgF/5GjUdEqvXtdrwzluSqjKCmps00GH
yhh4RRP2KNkabrrGBNVWgW3PzxdwNVH8lNgKDVAItXJXpteRe36HC0wMhozhM7dxkc+Fym1wQDBa
VlkNyxHaKixjj3YmXNu0CFRfS4iBqMFI71wfeh52mYtQuFd7yrJeS478qL7qrzUbXgPszJol68W6
dT341TkduaONdgmYXylZIZTDNqP9aLeWsMHSwvIMHFSp7YRl75ws+gHYQ/rxcaL7N6TT6fFu+xyT
u7uOvMHq87FgtHHjO33LVtzak8hIDjzEUpNbfpUS/8lxLRPmIZByccG3t3vTrRjCIIxvs9LqXHMX
YIUXmKkS9vSArcWXVGMLvL2yEW9yOjdf5VgYLgv5bPlYmhL7YECnB/JCsHrWKLxCeK+zlWXoLrGS
3BwHhB12Hd9MyJZjC/k0pjCWsR0G7NcUAraEnUkNJ/cMR8LEKUv9UUBoKHNwW3QrM40OmJg1DV0e
3iOW6ViKld4ENx85Oj9ix8fez/BAXRtugQtqBc+aWEKDAY4eHyPMhCy0S/nLNLx05ZFMQzpqAWbe
tq+RJ7lE60pLvvgk/MByC5UfCmRQLv5J/8h9D36g8y2Ujx24oO+20V55q9kSU6m0liBgm22wMvD7
2RMtJSKBq1J+dnW64Waqti7sF4k0d5BiLLu5WKqQalyOwWK1MztZNk4JeQfrdT/cNU51BFLypnYk
AmmH90ESOtIKpLsul8wxJHAOXcVlHSxfxDYTXiWIB9wME3CnN4B8O8rHaN08SVttk6wDT9u2D7nT
EwF/ZVo8RIrI6s6Eb8BlIZfDYJ1jFykLzZA4Cc6tDln49bMF/BasVVLBY1Jhw2LbuIG9wCHjq8QD
jLCtV5LV0/C+s/EuhHNb/E23a6nu9StIZud0RMcGrnp2EbBlCNydLViw2V3ATrCxEZd+6B4qp2El
7M4I8i3B52MXWOBYhHiJcYgHKO0Ru+m5ohRmdYXtiXXCCoZO/XKCU1MweQ8/Duefu0CxI3mIhmIX
IlzKrVv8bG2+0hVCrVx1ctHMo+v8fwgzQuWXKOSpEIyFd4qNCJvBiW4GxDgFfGLmoO0fn3J5WAAf
hmziYVXILkxGiF0tIT7ewKwWIWFNp4O7VXxsUQtpG2sepDUuYiyA7Y6X0GKV4zvcDZtb4iDRgVbh
gdaz1VsjfAUTPodC+BHmx9WEwDbhpgaYkRPmHAiju/QBYs7zaQp3BmuFnZBCtHGHF44nKkZ5AuOM
z+fuTuOJhEKC4zgZF1V0mRlXwEcaT91K8EIc5svDPi1b50xNL9uKKJbM7tultsFy8aA7CZ+FPRS5
5R91JAewlbY+W3j4umzFBcpVvypUgL0/JBgCdyK07YIp+OLKNbnzPeEAxbxK71q3X3HFDOPB5p8A
CDd8IjcqYJTYGYtc7gyOOEQv8Lxrr0b7Q0Sgh/DgqxFDaMv2WrYN65Vv5AhGQeeEcAFhdGAK0jV6
om8Kx43sjNLTe4NA9QKr2yARUmL9TBZhK58d8MqUhL5hH2OC+Gyrh9Dhu5p7yOUDn21oRTg72Ou3
XA0Jt/y9/NkFrV3+f82LHfnANSf3BkMHbhS8QbybYtvNGISzPvYUoOOXj/3Lx/6t3U6acycm4Xo0
UqMzu0M0LobxyxVHDSPvmYtJeTNXlDnvvPDRXBUA/HJefjkvv5yXX87LL+el/z8/bpfmEdDPXJdJ
ZkcS0jQwufhGqQFi0p5jwCaeaQKcu8akQOifusa8EzZJFfxywn45Yb+cMNhdv5ywP98Jm7WiJ4mq
f8mKNmbk8bRFQxTLJDV7ZEo6ql7yHoXHE+fZWrnhiVVeOYb8I0GwAtld7ZJDLOCbGogbj0y1ZOQx
NMSaRsRheHz7a9QIdXoL9vrO47IJfc9NIr49jEuEt9EvaWlOh7ABWF1oj6LHnAUof+MBGR7z+Bpn
XXH/eK7ua/ZOJ7mOv++dzqa/Lpn0K8/oPzT9BUDZHxk8wAXlMG2ArpmWkHdVCwyr9sw3P6J1iNfx
mNv9/dv9QF8QVAXnALnHEwVDNH2FMsEO3xUeWufxPsShvJG9HEZyU+KtNUVQ/VYgNyglWGY32U3t
LHbnB3mnbJVNv1dvC6tAQLtE5YiBdFWN0BLZ7XavQPQjO0Q1T2SHUNS4HJeih5rU5eiUTEOov7Fz
REdDW6K5N6CYtQS4EcCa4FyHNsFft2RcPp2Isf/4OIbkiDQAxiqwt4jtP5ADUHAPCRJ7IEKi97xs
U7BX9ysEvtcg2KZvbzFF7Qcyf4j+31fsHqkNxAU1fsMo4URVSMN/8lf43e/vMReXOcIng0fl8g5e
VLB/+zwz+eMo+tXKTHz7U5SYySJpVNQq88cKKR/6pbN6lpNHg9i3aMR5aElADj25vfSyOyheJtaa
oP5ljQqaO/TIWCBCYqDNIjxt1yK5YmdIXsVWhMQE7iVGzPX+DaU2w2XWPlD7Elsfc8RpHNrle6P6
6k4mRnWvDGAIkJEP0L8Uj/47yqydbmkco2d9D+jAfb8DrVlG+pDJKLHUqWgSIPcLIzE2iyOaA1Vw
1sS8m6Z/yV91JPmYgFrsmNY+OrwoGgflvW61HWmfPl8BZQLjdukeQEHV/56NiaEOnkCgUfs4GwAL
j5Cnfecp0JS+AmCLMEAQbUCadpfaqX2ywLBwTI7hBjziyNxFyAjxmDavD/58TJcGu+8clKsxTcx6
EF2pSlLw3AoyVCpFJgqpEMU+rxeo4+L5PBTEkNq91JrQM9r4JStHJZD00NlL1C6hYwqZTWQB60tS
BrD3NMZQURODHFGHFOZpg5wRrKbM0Z7QojpTeQwsoJm9wF+/kssxENaNSMD4ebZggfHyJC3yBhte
8jMgZcuzAzw/lKFwqbOCAy9fapGJ8++R+0E92vmGV6PVdyf85OltnmT2kX7m6XRezsTT37zInu/3
iKbIvjtVYQUqU/bBbWWuSpWVIE1A4HlwY5Rf18hg1ixa94jSPes3o+Xykp8FLaDukfjFKi6QOK2R
92vtSzoNQWg+4pPXX8qSTJagfk294fUKraUsRZgIGRLFH4XTrd7efOvj4279njqHXZaQLCM4f5BR
EcO3EGfw+GGyGhVqPDrOY95c7/PvHSLfyFsjUdC4/HeeBeKxcqQXEVyvLvlkpGz/xe0lT1okGjWL
/EHBlk+JeKlBQL+uy6e3u1PckvDsWURCGkGUQPAul5AYx4IOpKB3IrlL2d3dMWepfblDyMT921uG
3jsuRT8/Bz+2EH87B5cGzat9JPZZ1CoNBloeTjcq2FYZKs2c1sl5FZhTYZHGtfwwc9E5bXnpELu6
6i9t+e/SlrP7YVKy/1P2w5wwlifB/j/vtMyJ3Utl4NXG/SV2/1pid2Ih/cW0+pyhxMEsr5X6v8NQ
mjM65Ymh9FcxOufM/imS9V/X7Dd+aPYDAJgjimmwoyfSUcvLAKAjMPUW+y8tKndu8t71brJjvZFc
FHmzd1RSWCfynmwCWHKoPWDNHcroabSEeeGmS9T2EBT7wL177anm1KglA2aVo9vjJkckJiYo1Gs3
yaWuIqO8yyC8M2F5RwkN94UDyrF4X5Vkf4Knh2bNGVN29vYm/tnf7Pb0HyayQd8gSUCQBTMgb0W4
0hiLtE4joDijWXag2W2DEhn1wWCP3DTntbA9gzFOq1u4H3BAEjdZ6Zda0ZI2G14HGtu8TaQFeg2o
lQi4fk+8bo83D7D4BkVWdrox4fLzkqMGGXJecIlSHqpgTcFn4IDsmOQS6XRHk2yzsT435GZvbmIt
/K1uTvlh5ffVyk3O3SAmQQbQXOB1GAh2rPb3iGvcP8KPRu2diCiI4+xURFxaeolO7pzdvkC7jETh
j8y4E1xtfeesXo1kckRKH0hGJw0jubG95fHzNZy9zYnO/ANvU+Mz+tl9TvQfCCUjvakQqiktXkua
bEcEaewI0uuFB19evK1Mnp/WToD+0WjpbRGyAToNXrl5QbEj3pZTxNB4WGGwvihO7al2upPXuquv
Fm56DECx4X4+e3xEn414oh1H3zTyRY8RA9vWXiGg9/nHX9hQP/v8iZt/BgFjLhuQHhX4z9EMNNDk
/oU3k0lrlYr4maECU3N5hSavRD8xybWlFS8b5x58aIfsUAM6/6NCVz4iFt1aoRKEg08UejqMVkVQ
nEbazvIPnw98Zl7Mqf/b66IQjpiXdP+E1rH9nIP9Y63x25GYkooUZR+elRIXWJ3RRTyiKhRoWTRH
bA8hVIHc8p0xwvd+QVzV9oiDTrYMT2j2C7iSyDv+ve+AdXNXkScwwpGKYJRoaOMRwhBe+LIiB+hC
NDgdEcf7AK8cyvI+ZlZX4bPwyepOmfeEYhRiMcRNQKoMGPyjSR5LBIB5tPjLhj/TMvCTQb7zJqj1
E188wakI+3yx5s6dORHjf/1zN2XU+b3nbm77TgRu89O370To/j2370Rc/1Hbd0Y7Tpk6f5d2nBPA
l0jWlfn2lxHA8o9nBYkoAzxanP0Jsudq4FkiSLWmd6rzEqI9qXZyAPcg2PgAWUePMFHuIO8Yeil4
kmqmc0ESucD4XrD9dvFJgvQ0nuVcUHr016a03MboKBrRCztYmwuy101qKW6GYntezm+imaoH2BTq
PI8aGqFeVtUxANF8SUDkWcOZKdHTxSU8MDUUt2X+E0rS7e1WxH3I7CPGXbTOYiUi/RuTFF05OVPo
UcR/B693eKtRjIB9ZIsuyIdIgC4SJGl4oDW2ZDeB/5PasZWixBovovtDhgEtM5HJ7Jnb0SVe+FzY
AndzZnImHsFQRkCh9LEyzEAn9YBmGi7xVzlUzwCzkv8qQvRvvoiXbhreW4NuYzxjkMf/yWLxLuwe
veWKzXVETnhvwBcTf1niaW418U4c3o/IP+1LSfDa10e44+8BfjCcwlu0gKGIn5f5F0hmIGVoyUgO
Lgi6DWmP9i6eZQfkFv8d5f7oSEJbuIGOgfbSYAGaQLxiZcR0vlbvS0sJCqoHHs3nU/b/0U+/baeJ
fkoDKW3yBNtJhJdUkpeAeCU93IIEiZuGNcmYzZ/geyS1Mu/Ll4eBPSgUyHUFjJ7n5zcg2ECHx+Rt
/7GMsOsLGmIzpGxubWc3Prdwr07df9LG/yFs1GLx2ypOlGpZ+VlbpFjFiznPIxX8wReNm2+xfevd
oocIvURoIL8Y/RHW9/blBTTkZP9xfw/ogff3BbCfEvjDvsctPPTTrpcfHx/oJTy69ENAOpYv7lIm
/DzTI1r0IrToFOjDyxw0uPF8bbw8htZAZmTe7N1NNPrf6+7mhdZE1/8SWrNCa+Ia/mlCa9ZSmPiY
P9VS+KGhbUqiBEIbSVYuwYkreen7enQaeuhCaCnQnONI5xDwgLobyfJZt8FsvZyR0T+EnF1cXXJy
u5EsnPVYxiVDQ3rrxQVQKRYVCFjOL2qI9tNWap00liqWJGlqZyMwUlUJUKNqQsAP99h1ANov06ym
gljs0lZ+KUKQkWVD5WhGUhOza8W5Ef/QYPhtxOrElEvjJNH8GoITSCQt+nBRkhPSwlPIsEF88IzG
XrcADMjdMy9KWG4D4PPPaOBLlP87g+5qCBODLq0MddBVDAGONRfRh8DijXIczu5EOCwM7xsMUCe0
h3V1/DihFuJzG0DmVtFnI5hYTWnf1ElYYgQb7h2/7TccEPHGBqbfmaPa3C1jsp+55Ny8T82Onz/v
FyTzz+56Yk/URXPuBAF3LdklLDnUhZUUsS+EOkqUFZTOiPPCgRGA5MMJ8bbo4+OmYUr2GaoJIoYC
icHFknDrV0PYH1EOFCl93H8+Uz+WdVfbY6La+0UrCHKGYd5DW79wCxNWGcxOhDS4SfvInJYCj6gg
Ow6y+KoCWIjDNjrbivshvLHbdW+5JcCH3vF4DEUj+v39x/Hj85HObmS+5lcC5+dv5NklnWjSP2lJ
58QkZy27nqg/X0zOndaJXE+DROmSAnswJZvdeibOO/Ph09rm3/fhF6KJT075pT7ialPGvaKJfgeV
hNNS4wBLgCkBMAlNNvHDmax5F3xET9scJVUNIMeArwG4r4JsAc7AK57eeMbhyfr8pMyd6Wnl7593
pqUZI2IKIv8zjIgZbXSZvKsV+wnaaHaTTGRsOoJeEtT22CQiBZRYgEJeWEvQADXl0LdcJwjkS8/g
8zsaiugGBEAS29+iFtFBLeMRvfl0xjKZHdNUmv4VxjSRrz/zMP0BZJj/t6nP1fMpes7+QZrq/bn5
R/7xj+P5+RzV5+i1/huwv3J+mXl6zDy55sTkf/OVE1OQNOO/QLcMqhodpPWqvsBLX0kxBTDY/NdC
Be/LwgAntARizP/lgRUWoNIUUZavmKos66LBwVL+hxdTlkAri5dNTiStLMBh9nt4Mbke+U1YawY4
3XRNUkAKLZpI5yuTc2hovdbola8cakGGMZwEFVXD3HDOGvGRdBcNMB92PZHG8Xg1Ubuvl/iGgvb7
CxsGpgf0awroPSVMzLVGTmGAa3VQqQdw2uQsB9csGY0x9D6/Cv+Ub25PMtHDALTxhYLAMYq2v72K
lrVxkzZncT8KykYwyndfElCoKvTLpHsL1DhbGpI4o2u+1a6Y0sk1J1ZuXp+qoo9FcV+HPknDABg9
dQpYEjHYLYo5yupvtcXXi6kgRwWZNJjsRH0yjbmQ+u3ZxMXCrBOZic4AsMglA4vQ/nBMxS60P59Q
6dv6ncsFNVlaSJqsqGBRnbaGtE2tVP7ZkPdVkBxkX63XlV96WZJ4gdDdVuogeJEMva66frPVzmNI
ZgbAd+RkSQ1NkyQDTFcmSAknUjpXwE5tnnN5j0sp60aVt5GZF04pdIbb5Q2ipHoNnJ02l5keZudj
YrdyA2u9yOKHKMo8wTvX7Xnz+ai+W3MgsKoaZmUBUmewzk+c2gBMVVJxiozdqDboAaiHgaDICeBR
hTG6i76c22OTylYsAy6ogUFdBuPXQtam6161eq0vylHfZZoZ0GERHStJWElpUdpFPAA96iyPt6es
70lYClTrAEHTdcCNL4bCkzMNiLBpfgwaw5hRot/JE4wLjXiKid5jUPZO6blEuU+61ByNXS6iHv6k
eQCi/ZLGTWmB5ldyQl1cN9UYu8NJqmaClj+cE1PVRV1XIBUXU4yW6hQYddPi2kZQr1Mj/jCHVrmT
gt7GaPsHw2xuwjNAskatUi1VUQPPRHgkNxTg8bfDsDZ7X55x9H+0L0wDGSswD4PW+xJhv7KsBBny
NShlLFNRJTtxAU7Zc9C8J4L6lNULeWYXTiefs/EsFgqXdbLIp/9baddFvq92kIKHhdk8m6XsVYVg
t0J52/fyl3A83/URcEmz0Z+ReJdDf30mTag3RYIaM2UFBA/TpGUXhQVaYkbpoJrHyMhJsgiYmiok
WAYAwUKhHZDfmjPRAIHnqySOIqbM9eVcFMZ3Y5BVaFsJahVb79ubB3mxoo6dLB1atGpsDFB5KC+q
bDf6Vqso9sKHodt95OoC6MdokdPQ80cSq79XPF2m4moYE/F0qqLhFAgYRvChq3b1KjUuaCurlgrG
Us+o35AYmIrPesUMaanOBZYm3gP2GF+Jq8tPtsA5D1JfHHD5DiAokhvIbhuxMQKj3E0nuMGdKl1o
jMe7E8CeHrPTrkbnyfvnwvBCK/TZUkyUUhOnGVjsRenQ6Cnor59aGV1zi4q0/Wsm7gtskMqEbzio
M8LnUlL83YUViStgRdZVY6J6W7GKgiE6yQcV8NQhVUXOPNcEVO+ddjz4AWAUFReqgSTdJq57UnVf
xnybqcuhs7vTrQFuMBVpWeUYNiwtlhFothMa6BtZdj+footd9d1IcV4UaG6oMXW6TTShqfJEkQ5J
ZffIRLbkRu/ZoqegzkaDlgHkYAAZgz/82AJu+bX9qD0tA+5kD7vsZBeZUzbbUiKySTI07THR1u7r
nDUhbQyiStRsXHmc2dqTIMrXvaVKIoQMrMUFaN6/PWFFuPBTQWnlQ4KusMQdnit5HbREyJ4MwJum
NAqI4UYqBm+VsYWevDHYj91dDyzsjPWbcEbaXSLF0zm8Hs9ktXspD7NcaDAeQIendAiosV20mwBd
15GtGxYIbONkUweeUrOwt9PyLlZcaUCXanMTfEkhiE77VFxpoitGREC3tvgQdaTKLblcGiBTqVT0
hTlF5OhAO31MFvuT7+oVEQ9gCPp8O0zNVH5qr+9kIrtM8XxuhDNmNhq/nE3XNOwTAtKL52a4V5Td
59f6zoIzVQhIHWoS/oWky+pk2lQh1EwzU6WDeQbTjWKnAGf1XXNjfjFAR/b5xSZxF+yZycUmd9YB
gt4IDezzBgl2Bf/IubIiHZFRwzLypZYSM1smoaMmq7YFaTEVYD/14yFC8gKUKvFN22zRrSgWwHIv
gZeXE20vrscERF6kRrfxhShZOkZHsGqVCCk/qjYqhBN9E4cRWFsEonS3teKO7SaMrVhl6bBWAoY/
jl71nIXCQc6Wn9/yd2bI11s2NRFmIFy+qc6HtakKajZIh8ExUfxQ0hSola/KY6fTWrb9yEENY2uw
KFyXCa3KmVN6Cd59cyr4jEMJ4we0AQzkb0+p0J1UMy4w42bgxID1BKzgyLgE1jK0/RqSNcTbTHPy
DuXWveaGJ9q/qTrpFuwskSzfdKUd+nYXxUSO73lP7Yn4SMWk+6xlKs7aaT3W94ucqEfZRVG9kljV
ewkUyPTRzA+BQKXc/n/UfVlv5ErS3V8x/M4BmclMZgK2H0jWKlWpSiWppX4hdLvVJJP7vvx6H2pm
fCWWPhEDww8GBNy+aLSSuUVGnDhxIkCGSTyMxo2eQ2hDZG662E9rHoa8LzI8KkTABEz0d1rKB8eq
yitpjT4WOYYQ5ehEoI+86rCeTxxQUu40xqHw16TfpwAXj01r19ymoIFUa8VdvdrUS+/+e6vu62X/
+4NmD69Xt0ZS9b1xLwYnBHhFnpR520Em+A5FyW18KOq7Nrxr+b5RNwbfp6PbaDa5sNIOQPLldqRs
E/bTdyvPTVOELm6PTUlt/04ETpA5zV/Vk/Urd4f74MxeuWdbF5wub9ytOSgvsZ0Ju7wXa++ZE5s+
GZHtc9v8g6dFMLt7So7wAeSdPCkQS5N11zpEcyj+FXHzvfb7+xswSwr869ILDsgD0AYHTvH5CBKd
64audca9dpF37Jf6jVaw7K+E3NTmTjfWXFs3MNe35Z69laPtK7u4w9yTVzji8hlEqexVM9zkWN/T
Vf6UPBQ79qc84sjpiZ0+N8Kp8ej8Cu/TW+8mHW3tDFXjXbYUTcxd9/cTJnWDwK8VptAnZ/vDCSNW
nNW9xCSwuCVktMEzLu3kqEEEtdzkzDaiLbbNeqvR5CtFVAFBy++X8b2oZ36kpiDPBIKBmHveHb6r
pJbwICD3we8U7LHHAJKwm6hxJQRJOhuoTNytY7mG0WTK0Z+JLW6qh/QeG9rsktxNTTs2Edkc6scu
sAU4a9rm+y+cNZH750YzDvgGzj+BRzA79DKxypwLrBE6ooGsEtv9A95/dl6p0KlONQpv/i8HnBm3
Mk4ajU8nKy0RStj8LUWbCN0eoC872OPBhK4ovLqlxq6L85ydhTRKPZFMZ8F7HH/VxO6OzZt4MM7q
tX2VT/GC/3wVxsF0f1hVPgMTNJ78azT/yYMuBVrgvZLfLJi6RoaLufClwWa5cH+seVAxhG4D2q31
O9o4/nCXZaChDWDfZc+BlYAzENvwpzIQmvS1qTm5WId4gb2Hxtpm5CTHbe4ddebbrHwy04OJ49Yi
8mJ3XnHJ+iWByy8dmI/rMzMvgdK0hoYwtQXUfQN3eEyzbQZ94dCmyBL/YspO1dLBm/yUq7v490nn
M9837eqY+wHG9LAPhj0MK02u0+oCH1PzVvRRs9z0Xvk2ps5OXr500b567oCr6MSYcF99Xv+n+V1q
NmNC7r0/+qs/7L0XaazSv/Ibw7S1+i5MFnzr64h+OoN/D/hO9v9o/fw2rWRWkHsuV0S4PRpxy3Uy
PKSYO0Pjblz3EC0ZyI0FPyvS+ZpkC0s+2Y6rFf/wBbOD2ZayMqmFKbcPJVoFNm6AhmqhPUQP39uU
K997ch9gynRLTIjmPBka+GXXD56nX7oeMWNpx81+KNZtgi7CAbFD+fL9cNc4xWy8+byiJrXKEONF
wyoW2yZZ1e0mRp8g7ozoIJO4deKS4hxbboTg+bE9V2iRuAqjhR1emvbsEnXCZF7X4jOEsRdQu4bI
fbU3/JcwdRLxn1uZ2aRn14epbBRegNE0YQto9UCvplqjr6bObB9tHcxVy++Sg0AuWKz8fqe/pLFN
/QOnyEa4kWfjx4fCd+hqmVNypzAAaQLGd3Ky/n573kHCT8du9qXm52efRV4r8gxfGkOJvHb8/DaA
Qn+7UUAKj0G187Ob3N8M6JIx2rTcpLgQfUtsNvwqzKOZw8f2QkTAiUtzgAnloUPbrOIYoewFYuoa
cXp0BYpvUU1kJ/6m0QOH4eHiTq/FDi8gfw6Jf22bGegSjUC1sC5J+/v7GRrTWl/NkBvUpACrkfaZ
QQ9MC1QTEsywTe9+5hL6ZpDz4LsSGuX0hUY7idB+PMW9U3NnYejp5fpu6Lm/IEKpBzqGDsyVJTeq
wyI4DWqewOrHVUDR6FJp1fVjMe3nh9nOPIY0Dbt/7Wd8m+k73enbfSvXOv9tBbhwBypXVrVgrvmV
ucagBH3ROSWC6Sha+HyIAk0Pua4G4wIUri52pr4pBjugAGfWLLAliA+xPTxpsJzSJeFeRWsr2BhA
4ro1QQ1mjVdzl0BdH/r0uaugzaQ5nrUiyjU7m913L/KgQwHe/KX9HF58nEUfv7p2g9hGfAxhpPa+
pGsTzXoSRx5EaANmrAw4rJOjGkLrSdzKvLFr84coNrW/F6XTJQggFq7S+5s4321COfJ7hBILCc3P
qxBL1RC/1vRLONoYr0Rq/7b9g4rgcW15dxIlf6mLU4De7cFfDXL/oYvrU/7o92gVJ23xoN1HmR0L
LMABDp4ZrHSxpdW6EdvwxX+IDgnupd2zVSjQZHsTDDdNte6FzXPbR3+C/lFqq8b802j7WHdo5nTN
elR2KGyyAVQ0YjF/BBxw/JsHNSHEaECF1YILf+VcvZ+Dv1dgZmRrWcmqUTjvFTnXOcKITaht+e61
SFCWoO2+v12zRl54wmajzYxsoIlBSznWGyDLrvxlYasF5PkL+I8Zyj9yR6BFzVuMlrNglKcbAqd5
jxgTcdWv8qeKbDw03l/REgL0xZUHHj0VNyL9AVrs50OgM0sPo1EZlxJtkSq79R3EJd9P/NpZmSbO
dG7h12OgOeKSFlFsJGVvXCxw7dDNBsUhmV3/jv/yia08p0YfXRSO53bqb/0f3489Y3L+a9E/jD17
L2hPZWAmGDusbPPJ+qG/iXw6guxH+6NDDY+aKt0thOMvQHsqw/F/eFPP6Ahr7dv6gojwV4/6x4WY
oW2+1LMu7DvjUifOiKY554Q5OrSsfOjMfz/v65BotuazVySV46Al5WhcqiHdighgHm6jq6MZl3Fr
4VXXELisNf0wNAtmZXHk2SMSJUOgo+IIJ6pwAXAVKJ1Al0B0F0GEQmwT7XiEzdCGaDEKnLbyyp59
2OrZU5JEyqQDw8D8Z/NUvuCM8ddR2Cq1tSftLdCdAr2cexueycJaf/Vif9zWycx8cMZZlShhRVhr
Ru8pGuC0rl9s9CMcSHo3vJpvTb/JKXZ6XDhOM37pvw/3lG7XLYak7syCy9iqadvpBvIhjkIjNOpo
w7r0NkzW7vCTi9Zugocye06t0TbVr9C/DI9jvi/pS2EYdmKcuggZGORikQr0oLhIHE4Gm4alQ0mF
DMvq+4X6+vj//bkzWxN4udHWGPniAQQwnRzvTLXzjCekH5tiCeb98o2fwC2qgwoBHPLzptSxNnV0
yI1LWq8KDlWKvHcMqBlOVIPbINdsL1znwX4R+nxv3Xp1DD8MPDsNhZaJvGEZZgm3HS3VWxtpoyJy
Y7IS0Ek07aZ1k9YdfyAREpF1jb6sDfj/Llj+EkXkdNWgIV2zCtDILdoN/Q1BMrzemGpN+S23zq15
8aFr2O7abs+aw9hvvGrBYH/5LP49g3kJgEhDQ6uSAsfKdGog0yXOB9DQQb3U/XYM4O9E7vcn4xqS
nMwVB2cEpRkWMecEjdgYzayr4ZEF1o6OzC7VbWU0iD9S14x3pHErdAxCQyjdKc3tUCXrHjGgQR0O
HcdyHadPLDnE8QGgG4EianjXjwdBnFZzKbHLfFd0BwtRk5X9KPWXEG2k2tUYP8fmrkx3RGxjFIBG
422eoNV7XKxSBbycAFMx7gPvNqwuC5O9ugdIAFBQUTjgcSjsWDPbPIQsDHgPR0DmhwyunSnQ6qgG
zCw2yVMpd1Z9VvkdbmuS3PjJzlLrMUZa9swqO+e2Fzlp7nShK99qCbUFY1gFiRsRt4GvBicMzsNR
01YlgPYUcdtNvcljlJbGw6ov15W1654JCljx9GJBagi8pOfvp/eexf10AWbTmz0AGhuHuq0wPRNl
nA0iRKeCWMKrcDR0imyhZ4kiW5TKlmegyBbBwq9868ZkAKTWJpryMTvH3ExHoDcgWaGGV3Z/FDrg
kVWDZaKbjDvKcCptk+cbzD1JIHZoppdSt83Y6aptbdlSOHrgsmNiOYZysDSlcJnvJOOaR69Js6rJ
ARB7FboNcZGxLRO7QX1LYYe9HWH5fvaFnf9E+FqSdZyPNvccU6xL9iOXt9+v1bVrNK0VN6Wp6wK4
0Zz3XBqhAaaND9fIXA1krQeRPdan1M/tGpQgVCqZTtWc/GI/Tr53v+f1Apg5bcbVZn34gJlTCiXh
ruYF/D+htqJ4zOujxR2L3HTewhW/jmtnU517Yjmj4ETB2da9VY3QchieDX4m1q7I7SbbS28blTdW
6GaZWy0ppxhXJm02+Mzz0hNa9N50JguImgwOj12Jw9DvdW3TpbdVu2PBmvUrz9uH5cZQR7/c8NKR
ELjFs7gEnV0TMGZfMzMAY2mmhqcC45KkN7W1FchONCvzkv0Gb68AfaBa8smuPJTZgLMrCUaPWY4E
0wfBMR1+F+0uEb7N6Q89uU8Ht6jOTfKMVYfr4vXV7vtDfh34IH9OdBCbpMXBmL0iflUk7tPRjC4J
y9ExORepbdZJuKrl+OJZGdRU4tFEcNn89AsZ3ERT+FUx2rmVhWgoZYxthtI7dmWSOuYw/BEkQyNN
Q3sra/4TPt+wocnwK/DX7dhZB7xYD2NVlgvO1pV3iUlQhMuGEIxyMZdPmVL1Fg2N6FKmE6mCF/2q
x7O1+X6trvEQhOMGB3IK/gbSc+9//8GXrK2easq3gksh+EufJSN6J9Yg+GY1UkyRZ6xAVb6VsGqg
pyFz2iCpTtuluV6bpfevAH0UWg6S62IGkPSlyHzfG4IL75HKjCrfFQVXTtpUfGeWbiZAm5Im7VaI
0JNsq2m3lSIXqzAemy4cF07vdBs+mCihg9LCBbKSEqwhqc89uaLvizrwPP/SYxC3CONL0FeWrdf+
n64stQXnh8zuyjQcMyUgKWT0GMiiM8cxEinTR5lh7i295SREU3ZaB05Rk0cv9u04N8NtTWi5ytPk
tYgQSVE9024qfXzOWrzieWtptsnzYuXHyS8kQP2mYduipYg2e5M6IQyLwbpoF3AWL3i9cw7Q9PFT
FkLg7MDt1efFPcOQWSCyMHlPeqQ+xgLwYWmk5lp60c6r4wPTLGOX+n1tF1qCrqx+oq39EjmkvIgK
2+LZ05AVkR3qZEdygZat4oYHg+YqC2rerIHSM6NL+zurCYYjpL/TrAh4LTqgfjbzmLvBazxi+fql
58YxSHS7K0zldiKsbkblPWhhpJ1JMvrIuvfWNg7ydJVWRN8o0R2ZyuubvgdYCHrp7RAmw66hhpN7
7BCC120Puh6cPMzTaZoRXgBn7THQm+4YarpyskSNzvc3eG7tMBsOApbk4BRDjBw/s8CDN0qGTK8u
rZLo4xhg9X2tgvpAn1orVoYgYqlnixvNGurqgeP5INJYSQQWXAafrUybfq9pHdAoZJbTqPKOKgQE
5498DfFkJyvr4lwTK4MTNEBJpM3Ri0IrPZf0iK6/n8o8FwKqNMiiUue4f9Ka2Myfp6J3vWxlkst7
lZfZjRZ2jwSuZsKtI8NBcjKeo1dr2GzZCKyU9qw7JgEILdQQ0T42olXTaWpPY2UjUM1c0J2USyie
+/fP/H9Q73KXv6WXunx7qw+v+f8H1S2TfuN/Xd1yyuIwfavC1/+2Ll/TX2/V68cql+nf/rvKhZr/
AEeCS5QgmDAMFLHyv6tcmPkPSzem6hIdhsFgML4pzlDwP/+7Zv1DSPBApQBbl3PDoLCU/6fKxfoH
qhZA8pe6pPgvrOT/+h+/Pjbsqmb//7HYZE4MncoVYHMNA8YLfsJV/rRWvVGHqhsOXdh46yKPqpu6
U82daOErRGXXHpq+7laGUQvbsui4b9IsXRE9it2uRPCmWA5tyxjNBXQz0NcaN0O7GeNkX3AdafIg
bB7ChMOMpeNT2TePxRC+dqpvHjxUZGx0hldU09JgwRTM/TxhoPkjM6QpcJ0p9AZmpqArfJQ+WGl/
QBQhdoVs9Z95W9hdOWqb9w/Vrc7xqzA4mTwc9nmR9QufQKcr+vHxxNYwEG2ZBNuMcZTzfL7CHFw+
RXNDP4xBu34WxZCe0qJX2baNtFUqyn5t9B6CJd8k/vPklOZOK7z6hz4a2Vl1KWDZjA/Ia9QZeARJ
BD6dbQkLPJ+MqV+onUruFI2afUcrC/w0naldTzuAvMGodpxV5m1ZFhnyBJmsEFo1qkcD7womwSCx
BEun1pTlRGKJDDv3YMR0JFHnACQBvtQ1NFYWQTMYRdkfEibpfezXBVpTGFJr7Mysij9GGBBI/8eg
6MD6gZfSd56575lxF5BC2kY3VpU9Dol6sXRF239arE/n/+N5n8dC+DrcJ1xHidQLnop56kVFoZJx
Z5CDwkvymsYB/FwL7t2GFYOJJF/HhlVUUv9O+Xm/j1upFY5JtN7mVd6jYbwQMereu8hbgI1nTi6+
C0UCBKcESTGQnufJ9iqsJI/KqjuUofpZR1LiMIBb8MFKwSgNfpZ+nP2cGDyNAnorwfzhagHzmc7s
Bx+39ZhfMq0YD3oKTmBZdjWOn4a7y4JLVBT1HrrE45sREG0VjDpHC5RYK9dJXicPSZz56MKdge6B
tWihIwWsuXWZCZjKS6i2ofXYPtQ0LXybSksdeaVQzWAM9coKUnFODA30I4PJ14FlElTWYNDhWBuh
CbRCJD+tpPwZsnaEnGWYRLXtVYFr1mAzdXHI4Bd5NVzQykLmYIx48RsHD7pmJon/UzAbawSzAdPL
J6/IQKHh5zUqUSqRqaBHArTJ6mcSDSZQ8wGVQfhYqjlaFlZrj7drs1I5AvaxsS48KECHr6wklG73
kDq0VPHv77duHp5MnwWgWUelJNA6Dg/z82dVVVVHXS6HQ5qD+K55IxrkDjxxPUJBauv00YHv0u3G
rO2exjEr1oNiFqqJouR54Usmw/XZsIHMyTgB6UdylNjNInoAhr5Kc2QwtD4r3NqLGWpaRopNUpUJ
El5F+Vr5GZhuRqYPP4ngSD1lFRYw6lmWryKOu2Q3Q8/d779sHq4gUIF6tgVaIuoGGLVmFremce3H
tdeerSh9zQmWSbAgcnQGtkTUk4Xgen5jp7DIgsOPWlQOkp+cLYPWs740O45qxp4WL2YfB+tElen2
+zldvWQEaTsJdpOJ+iV9MhKf9x2CGyxqCt84D3pF7baKtVVVJMHN6OnCHVpVgfxJf+aWhzSllOFP
lXTpUmg8TeXjjuMbJmeETNQnCldmFpiNEpanSpvh3PSy31hVmq87U0cbIoJTGFji2Eo0H6q42loe
AeVDth5Q3+iY4PfaGcRzC6DrIOl5pvcvF/S/NujzZxaFXaChMmEJbAcKrObfpirWkNiLzzI1OofX
JoxOgpRjMBhQHFPArXlUZKs8qNl9WJWJ4xsNW0WxJ+xWDfXCEZyhXYiV8TU4DwhA8MrAt/q8W6aP
wsJEp/HZSIx4w3wwP2lfGRDzPta+yS8sMSHOTj19aYtmSZergae78cGymyRtKFF6fO67pLRpXumr
XkfgCw2j4tErOrDS0hwUNQsVl02OPFNI07VQ0l86r1eXkEwpbRzUyUkl/F1L/MOH9JFh9mmvBWeo
GATQU2KWm/dpjaJXmp1TlaJ9X1ABSNc8dFFqXjJWv1QpW/clBxu3Qo0iODj0wMd+XHdBXC7sz/V1
wucZ02FGAQIewDnK02iS1p6lwjP1GzDJPas8d3Tcsp77N4bqYORLvTkqVcsb3gIXN/zcX/iG6UR+
uk34BCQfUIppwYuH5/15q0SYqoAiHX3WTe9YDEy/N/0hWyFU93ZVjfRg1njBURRWfvrelny1NZyi
sp1abCqDmD0hqFBkfjJ6GLhg1Zo2OB5BEkF2RLOCNY/9eOEsXAE6ZJopSNp47xHHiveE3YezMMQq
qc1SqTOTceW0nup2BUeawS8SvgtrUH/yCtmFpAG60/G+dspRhJtOB3TTaIW27/XuZ6FUsx7KIl2x
tgMKafiFq6vMdLvcG35WQcJd1tdPvMyNtc+pvwA+frlmcBcFhTeKKz33mMLQGMuwCc+kacKVFtHR
DWP1rIxUs43EXCrUm+KSq7MB4QO8Y8YEvM3iFtHrXqONsToXgfXgVVELaVURrPUx+CtT8jaTtF/y
iK+MO8FVBW4CzQTsk/kO4H/YJBaFYxzoMjwrVoI575Fnvay8HUpX7QJiXPYYWvW6jLJ7KY6SZcew
C+vbrG42JcCLFbErDSv/nx5UiD4gJpgwNfxpTsRLfasNtAw2xKh64ZiZ9URIex7rAJVzXlYurcD1
Hps6tAlQFgl3D2V8s3sxtnlUN0MdnlNtZLFTdqAzOBrzCcRn+7H8jZzBCSDNGlgLfJyYgHUbglNU
gUESjJsWeFZtE7Zt/YE9Co/Fr1huNiz47u9f8flo4CahIAzBJEjw8v2yfdgnON5JEXajOhO423dt
b4yPddsFu0DGDfJ6OR2Rz4yzGBljEcO17jtQ0TMLd801uKKXjqFizJBx/Ev4Ber+O6MFza7ijemS
KqWHtGbFrc+14ZzGjDx/v6PvlS2zr6eoe8FmAtew+IR2fHyfLOFl8PVT/xynw2h7hShWMYnHLegy
BOR9g7pw5YmTgIDp+lG08YaO3gyQC3jmniG3Qwf6H8Rht2WBFCFpVODqBrDhXO+BTVqWTUTU7YkG
Tlev1U5VGSgJgD1F5brnmiVYc1nLTAeh75ufdtqeoSSIp9HFYzJ3TRNVUkWsXfqoJscgLXsUb/X5
tkM6ZF2kHL3vaglYNlb1RjSIQBbW5urOQ+rDAkYBFAZtReciQ9oQ6b7Vj9ppyP3GJkmFChU2hksA
9RennCKg0ZFXQGiOP33eAelXRmb0iX+urGJwTZZb0DtACijCW+SWjeHbeQQ+SKUZ40UBK0LuOGzu
srx7CLx0RKWvyPaxjJEsN/NXYiWPTSTRgo+ZD3zoX7wuCVajn6z0qug2Bam9jUcA7pgttqQok2Lh
ETWvFw1ma4qVkRVCTn82G6E3Q4kTpZ1oFWn2WJIY1RaB+vX91nzhLsAOIfvExKRiAeWZz4vmaTlQ
Jp0npzDExfJaC06tj7rdgKZ3ZlXfKS+w1p2HYhuR6AdWsmTh/ZnXrQsYUUQ0lHEOh2WqiP78BXoN
rLgfWHIqWushzDcWO2oeiHN/KVAOitpaVVZ0Y4wr2YGANPS3tJCbrm8OefDHJ+AvK7mAVMwzuv/8
IgF0ZxL5RTXn7CqPRexpvt4np9Gv6ZZ6QJ+MISTgkE40gChNbkQW6g9tUSQwOhVSrDVHCY3XZq4u
alCz+qh1u2xUv7Wq8vZDoiW277NmlRu+gsMVif/4rEyPCYIXQqFhjuzM5yW0rM4sjMhMTi1kflZD
V4EhL6OlZ+T6HcX+6LBuGAAyMPMOWjH42/XAaHISQVuhGq3zndhAgbU3NEtK2ddXGSXKk3sNYito
xPMzEbQgUWedVKcxTHyXDKjh9L0ksUOLgHRB9aUd/2Jqf49nwVv4vIDEVAq6KmF0UrHYhaKFDaD1
TRXJbWAaq5wGh1Tk+5iCv5lwG0zeokUhPGqORFvsoTLy/aW8irEIgPTpFQGcLoCUzVwyP6nrsh/K
+JRHHpp4MKBKpkKP3KyFrjuP4COGorbh5jNHaf2ipMdXw0NFhCHoB1qHaPjzYrCyTeOC9eoUmua4
4VZZXryhsCCs0e0DNPpAxTyhh85E/T0EBxq5pQOyM6nm36ZtFaEqM0yH/RCV0KDQIYSTeqTfQn3G
P8hahbe14T18v1zX4YaFCh7xXiAFIsAcOMpy7lEKEO1UjQOqnmOROLxVDFWQXHf8GJzzytLuMoHO
wN8P/IXxBHQBFStoOUzYwbyjmRWnHc6HF5wA4A3rLgnvW2GOj21LfuvCH3/UhsxtWurUQd4OldQx
SxY+4frg4gumk2JMrh3UgD7vFSl6UAvaMTjJqrqH0gw5lRXJUT2cpgurfAUsE5xKwE4Tqx9v+T87
+X5wzwaluiJvMgzVZ1tl5VAaEhE9NFpW3VhJdcxTyY8Bal1yZOya3HP9UsYOAPtjg9Txwry/2HP0
eJ+01WD4LPLOzf7wMaSz+NjQITzRUYJvWUfVUfCInYkYn8Oy2pY8TS56Equf32/59asMJwbQx+To
MTxYs/Xm1CgKi1TqZHigjmhoSOtI0i4Vu16bP+zmBC8AFQMj5F1n4MPsssr0xoimwUmVfbuTyu8c
4Hz5auTmpTKGBabYF2cIT7DJkFvG6yvF9PcfRjMLHnV1mqmTVkgIR5XRehiBXwJI6Hbfr9518Icw
GRXV8O+RD4Sj9nmkkhRdX0WxOrWd8TurB7oyPFI++SL+FQ+1/pshzbT6fsivJodBDaymmPJVMzcq
K8KEdEoLT4ai2i2n1ZMvubaNuf72/UBf7NmUmJ9KjiZRrrksQZD17Vjhbb4rQtKu87jmWx72bw3p
8ptB15ZszxfR0gRO42zARcGKWjO3CZpjHrAmYtyNQWodUERerkUQjkdklwB4sBBceNVug8gab5El
E/sCuaJn2aCGPSysXRl4ZFv6bEQuo7T8X01d95sm7//QoI/uVYHsezJG4UJFyBf7D1M1HTK4ECA9
zTaDBIXwuJnRuxI63G7e5uqsZeZtbcHZTEutcnuZVQuW4suFAjkMSWrAlYBPZ1d28MI8rZuC3DGI
1wy6v6+rh6j5QzXyBodqW6MWMR482wTbU29lbSt/quLbo4iqShM7Yu2jGFFX4qEmzvSMreqaBZty
vSowJkBEGHIOlknEbFVQ8k2pwvN5Ipl+ahp5X3U6PRZE3Jp6mdx3abGkpHdtxaY4FddhCi4A5s7O
Tp5Xo1YUnn8CkAbNBZmKVRwbzeb7G3GV0UHE9HGYOeyQwuPvMm75J16sSVm7kYz3LZNg+wjjmcfj
8yjqTeJrt6XZ/4XGoUvpksUPmK0sG0Kfhq30Tzgda62j3Gah1CF1Eq8b1I+2MjposXxOvL3HIQQv
x2bh8F0bBbglOO1g7sB2AYP5bPA6r4jMFt0AT0ZBodugMNbQ/DF8E03Rqx/fL/e8OgBhC34A8QDJ
Q87mKoEW1xRkTAKtSVqoe92AExbnqMwf0oRA9INma3NQ5R9ELv7NBEa/GHohoMvB061ZwRRHBuj3
cHPkbTX4+h9V5xwMyVjjys5F8ZZXHjD2ZiyegC90la0N/kazIg+iU2af3GgyCCLXi63ctQA/r0Kf
gL/Xx8NBiUCuCRuiIxFxvvbahP9FtSJ26nzwnkHM924FNmnB1Hy197hRYjLGWBWgs5+X3kNTPRnl
YXhqQETa82R8E0gM7z2irSmEevbMagHAjyGQLcvPVkgcG485zRcQ4ms/BdlMhNUIseWUupu9rbVu
AvAtjeDEcAydTkV/5FiEm7bsoltEOYVr1M3vJK71P98fhi/GhQMB7o0lKUpU5vQQiA+Oflq1/snP
OVrFwNE/Z43w772BnHQ4cbs+4dU2VbW1JJ5y/eBOIoQQCQP3/D2H+nndocrVFAVyCiedIHUHjZM/
tZcoN6Ekzp3CD1EaE3feXubak97X8jyQgWwMGKM7VQfBilUo07Ry8w51T+fv1+QLDxa4IuwroFCU
+9O50xhqaTlhRPJOSfKaAwtx8h8EafhnDqQeCdTowuvotuGINjuS7BsreqsiozgMERR1vv+WLyzw
hLgA6oS6i+TzhGNWQgCXMyXvwjLqX2U2RrZujdHCKfhiL0BVEQhoJ4qVMc8FgeQF0Hf0xF2SNXdt
HPTg0spy07UlDxcm9MUjBg42olVAuDB0c4U4ko405KTz7hLAbatItgrFGH5qFxZH70eatU6cE2Nh
0C+wI1xwrB5995TN+Y6mBQHlVQXyTk8i0InM0mROlfEITJzwJRpKy05aHmziZoD5VSnx3G70znQU
ATjGBdiodWlJp6pzbY86OFQw5kL/UzXm0/e7/ZUxAkUO2AxuogGIcmaMxk4r2lFPxJ3fcYiukYKj
VGBUTl2S5gcMyGtq0Py2rwd9j68SO1HoUK5sgl8L3zGN8xmklpCbNt9JpMBk506qjDTNqAsvPzVj
mv8ASTjeIYBUcMVKSEkht+tyBGtbwr1HzRw6UHJ1w22H3sm1PkXV3rAivWK33f/m7Lx240a6LfxE
BJjDbUepFdiSs28I2+MhizkWw9Ofj/pv1GyhiTmAAc+gB1Mkq2rHtdZWRsitUyoOQxkV6MUMykOa
IlJ0+3GvvCfVB6JFnajNoAO+LOhqFlXzAmNyVquhQ6KmpvLfxl+8afK2w+T95yPMcgbprQ7IjNh0
mUsnpApBHxghKXQXAxecoIIpbrVz6zw9ICjcwPgy0hV7eWUI5kXt2U7jtGdV5UtzWXOEHbQawnNP
JWZLbRrJqTYbV9zQFXKYaGC+lXOhwEbv5E0A/12OR95qF6paen7SxEfKJJS1UVZBeazr7j3hgNY2
dqhS9N3fVD4Uyv2QqL6UX/SioM9SPihDsmNY8Z9B9Meiig9W+SXwELkQkr/NlYe9AtjND2uABoHI
Zs8452WamDvqVGWF4rc0DvZOJl+dqY6Pcx70GbxacgcwmBFptffqjI11klkyByoBvSt1QFig7lTE
KJFfv799HK+tDdqXbBe7NSOUKJFd7hUZeYJgzBieO7rpYNsDcReSJN3XEmnIyE7uzJJuMClD+Oyq
cXz0NG4VkkjdsQWvFG5aF16cV/PR2lH8DelGvgC7WuN5XN0aE/+GyZ8BinPBZj5x77baDMu61SJN
fx1pzR+y/HfYvjTGlG9S0We7lU9iLA0KORWBBheU5pdJgWixWDIlRIvkcaXi2n5dmL4DC31TxZKw
MSydU2Q3+sMc75qFGwP411SUCdTfRieyjUK/8XD7ga6zPWTTcHQI72uzGvcSAuBOnTcLg3rnzmy8
I8OWJmSi1JAiJdih127qxVMtvR8Ia+vH3nVr2OuVruwsy2APqyE7VpYItoFVNZ9dEEF/ykqhGqwG
bV3tjS5EE99z/wUdrLUrvuxq23hwSohvMuKArpZpqpmU06SpgXmeon4/DcJBSLB4oUGHu6ABdPsz
fbQYEElqWQQh6Jbrl9sGHCs009oyz1mSjI+2lSNPnNNtbG2uTuNFa3D/KyvHy1F8MS1U/ykhLs1P
m3MAs77j5XJ0uEvdS3cOQlIrhuPDVTiFswi4CslpjlHenfwsgxnj1rZ5hj8xbGVZAcDxjGrFK71V
qS6cKBaACiBuVLXmEt3CDIBLjtNUGZxzpunyUVXa7kuRhP2ua3rr1TVylapnRoYRO5OyaZqk37Zg
G519r4CMgYLdad4GqJQ8FwQnMGmiMfjXaUfnuzs2waeewfFiE+aq3aKvi35DGlG+IYtTkYSU0Kf2
MDTCZyfJki8Aq8H4iKFpapRTlepuDAeLUqGuAJobiwRGnGdl93HtopSg8O9bIJPlLy9i0JpKGXfr
BbVeb6dQj8pNZUtN2cYyZWysqgY4QLCOSWlzQzSl3ZfJoB0CMwVkXoYCBpB00mCn4LbClTt8dTjx
VDoWbAap4hGXsTFZyxR1paeeTZGLfQPgdtOWjclTpQnQN3Apty+DcRUVzXKpAOrnSRzA7JY+uM2s
RLbpMPmaVE+u80OTxs+2cx8FCqkwZ5CpPFXuzyIakdZONtosoxKnd8YgNoG3pWC61432Tu87hL7/
Nt2/qfmXpjC9Yma81kjRQrts6SqLQIGo/2LQo0ji6KGkkZRTtMuUL64c2y3tmJeu9tCwzfdqquza
fqU/fpUMzG9J/88FE07hcCkk1xG892pfTn43SjJ9vW4eh7BK/xGT/Hz7g364EpyE/zVGaO1e3sM+
NCLpRubky9gZv9HkfuBk5/dT26b72yu9VcIv7iIvRUGZJBeWB8j3hSEDEagFtldNfmENoB/NP02a
vrg2QMBCNndCFsbGHNt/BcoVERz3NE7PPU45idAkdingq2vSnW8h9NUT4RSJI1GAIiW6fPlE14U6
qtHkR43TbpNON+8LXUYbpzWRfQEuV+5rfbCPWaq5j7FkTFxun5oMeoAxKKgiaVRLpF26z45R6rui
T9cYmFdW0qUe4QBzVamKzn3/ywcsVJI/p3A0X5m8+N5yKyLApDmvbMz8mpefARQeF5mdoU9izpSh
97ZY9l4L20FX/YS876DpfZ/gOpkK0ROLbiBduj+6wjsbhaff2akYtsGkgpGDCXK0RYTwVVt2zpOM
gn/6aEZECRGxlQlKVlJB4v320y61ql0cAp1DeB24RODI7iKMQd6l1MxI6XzHxgtKL2YgpCmsQ6ZN
ekXm0aQnz1LGJxGmCCWYjXokg4/OQ15HX4PQqM8pNPxjZtRIDKtg6bQhTyDc1V690epu3EZl491P
Gtq3kgb7phBOeJSdozhI3eW8UoF2jaOm6qYzi+zowYP08qz5k0Dj48yoXXBfWUG4y9sR5UUvheSs
9fBuRkccKCPo95xzCLMtQi3DiKoYzce/2Si6oyyN9pMYe/egiOjFHTWPg1hq4mc/qJ7flkVxoKEP
OV1az3jtx8aIvWOnZP2KidU/OHSwP6BAviWfRGiXx6FMaqEmRjv4dqHj3jyrDV9C9HP7MJhA2Ffq
bmjGr40WB+i4T44vTHN8AD4ozvVUub5RknV2mSOOFQTd42R4xUPbRXAnmnB4LsGXPIxB4vw1tczY
UfBX4aCWzZ1H9XXlYF/7ChoJBP/8AflDuePyRaQ9JNYYRb1fW722j3oSEY6vPNa5pv7ldP2pWhFk
m3aU7SEZam0NqTDfm8W9QuJb05gbRUxKDn+5flbR42jUTPp6HDtfEVMB9+wM7gnpp3ZDADIiMSCq
L50VNj8bhSylG+pdo6EaHHau2N2+N2+t9cXTwIACcuVg8ADeLozdGBq67MrW8aHLxfeqXYFzdSfL
ebSH8XVyO1XydC2jq2PJEKY0bpDIKLo/WpeOrzQcms+GDOxNRnD4FNeq9wJTuHgYjdx5RiUm8yPT
Sw5QsbKNW6rZjt40Y2KnWO7tISS18cYM99pEdNUzs7budQFpHwB49Ckvy9JbOcNXYcmM1gT+DkqW
WtpV67cwQkqeNQMEDK2sD3HWxD6Ym/gIAlhDzL1fHWpzdWe8ucdMGRKMMbibmSP53oT2YOtLTc9d
XwuU5uCU+fSTBCJ8El7Z+F1Sq7u4hurL6ZdHc5iqbZ2a8p8ucopfoPDqPRYVWcURdtrtXf/guWhy
0mUA90wCscxUmKwTm3lI7bKsaHLKpLDvS70PV1aZ3dDF0aJrMifbs5Q4x32JaTK0PFZ1MaFcrrdP
jHRSvrZ6f4I0qP2+/TofL0SmaJKgwEdd3Kg4i6xURrbnZ7LLn2ynKrZOEDXHstHjlY7YdXbKSwHm
m7vtb0Xy+dO+y1BmGYLR1VPXV+SY/ZPnsfFCDqr+sOus8b14ih7TUXw3FERhh6qYA8TM+xSqo7Xx
pqz5qSgKMoZRad+N2ZjhWpT4u10o8q4nCZdoIKNymCmW9/f2F7ry5W9MXFrbOjxqOoaLpx671I3R
H3B9NUcqZlC1ZmMLQ5+ZjbJ/TNzRe1KsHP2vKolWPPNVWZmlZ8j2TGGCxest7oAsrIhEL/F8t5vi
vdq/OoOjwt8PqJLZ0SYZg7Xq00cviyQwNQ3qrjZve7lFtRUKI0kU1+d2JrtJKvZOlnn4zLYynwIa
XPTo0ltqNygGrFWYrlNLXpcaOlRlUDYqT3G5+FDHXpQUjeu3AsEqNa/7jRGh7zmhmvGUyE47iCbw
DqNboykZuii7WymCsbmBhpUYKsKGsJKPvVXTqqtG9ecUzzQZYU/VZpw6tE/Gisl09QT1sEtapmlY
Sr2x4kjutBSvFQWjUu+syLL3E4zJu7aN0NKDkRDuOQQtEtdjepBNPfpKO2xDijnNtokZX4LEYo0i
VKaYKCx5aI2BkhR3tSrEKZqmcmtN0HRNN7gP8qq8j0OmsMVeEmyLqjcZWa7D0cjcAfGcTjU+3z68
10oDXG0w79AKkRmAEbOoCsR1pIm0Swy/UAwGIggJabDKmieRTYiPWWi6bFs+7QMx/ZeqTbVt3Nro
kVogb4gVP4lWj/eRlksIox04gSDrmycnMMWeAQJrYIVrW8SzglGYxSqAbLxpmb2zD5q0O/QcUrpf
aaP9Ctx8b0yQp8NJvN7+KtfOjCYEKiTq3B7iHxenfJhECe6nNXxtOhOsAlLtHQftkfLzaGsrIdO1
v2CBGTiKzwSstjSwTjEUkZFahg9aTj5rTWttMzkou//8RjhnNolSOhCcJdDHHnSTLoJi+NWoE3/J
TmUwUfQ7MmW5cQKQB7eX++ClwLLT2seUg8BZavZUWtZVrkmfclJ6+pxOF9BSC/puZZ+uIYYUaXkv
jwYIzsl8U2V5dyLGou47m/zAV8Pwp9VFAOjHAOJfo6Lao9rlgxgHRNyGtN7HTWa+6FHy6fabvsUZ
l56Ynt4MEyGCB9ekLi5QOrRTr1WT4bdTkuyNLO3vply459YKXoBTjD9g5OESrLpIv2qlXW1tqvaD
B8W6i0fjqdajb8Ia+ycYDN1DxUzRg9KqLvovSXHwyqA5h1qBotxkyvsg7SncyeZhZH5FG9YQohsd
9VqZPcQJ1JwUwHaxd8DRbGqowsibiugU59rqCJDZ0C7e2TBt+hD4abLlZZJcR2NVe15noq/f2ZvJ
cYbHtCDEMpJU90PHrb7VinemIoXFo1MArEFz1ubaXaUaRAPw9wi1SKIhpy6+uxWFFKUzw/BdyEn3
nWV11KUz86FApX2X5czatdr8AFrZt6vRON7e9Q8sEeLNc9+NPB7gysJAFJoei94pDT+NrEddtmgW
Frn21Jk1kOTbS31wlci8PRuMFv0vwJyXTk9zxDgqceH6RT+K36GX/6xkpK6c4o8uEttIHImDpTCx
VEZU7FJVFINVjNGGYJP2yNR6eD86onMLqYkfHUUWEilkxk5nwd8qgbdz+0WvQwuNohB8CgOlMtLH
RaSZxIrhdkbm+T16Qro5Putjlr3YVK23Y1Vkj16MS8xKuRJDffB9ITHM9R7i6VmJ5fL7Tm0jTKqN
nl9kiXYovVDbh6WyFq9/uAr6Yth6DisY4ctVMi2TUd0Fnq9APD2nQn00tCF9uf0Fr1uDxICgaOyZ
Bz/3Sxaf0OpCZLUH2/XL1DjTJQyRLyv7k8EUysfSNqtXozDHJ9ORX+NwUF+siAlcQeM0h9TM+/vE
CdtTZ7UrDu76oqJwTqcSpD4NDkZKXL56pY30jMBl+dIcfyqyaR/iCvpg4BUy3sZqy6gsu4cdHmOC
Tkpguiu+6Ppc4V09ljdgz/P9Z2f/zkfUrhpqiUZWYQbteOrzHpnDtkI2KXmpkIBWGCpFGXUN2jRv
6KWJhCNAYDX3W1AjWHqmNBKqO1aa4ztT8T1NJHAzhCOKPn6ldfvLUKRcMUlL+WeaAqTexOQ6rzj3
BRabn8hEC5tamXxisw7dPkscS4/pVsA36yfNRsbVrbUHMxbFDq5Ctnc7S9v14BjQHDa6tUrMB+8P
PYU8AbsF5WyZFalK2ZOgYp67Mrf2aoyTYsBFnP1M6Kw8NPlY+m3uav+oXqggX9BtxynZeSjOjVsI
5MZXU0XLRg+mbF+ZCImVhkEpycCv/2fzqkNW5/kIVDB8S4JvLLJarXRiSs0U9tn28qe066KVK3CN
cGGGOEd85nsz8xaXdXkGAR13MZObNT9EWDDdRFETbWPkBZkc0z5ESZbvmAg97vNO1Q+e0X1qJuYC
lGbg/btiIT7YFtwlevMczDkcXGSMgTJ2hLGK5vejxmTqeCruS9MiAaKEFMuNp5TmzyAa5c7Ou+SY
Ns54FkZ130Ef/NGEpfvklSjGkPPVpDVjXmX3oZ5lJ69by6qvrQahBZKDFHaAwqPVe/nFbBq+jRJr
to965vQ3bBAqKqS2yxmTOxrOXTTEX1KtmX4WaEytHIm34snl3WVt6odcqbnhvETWKN1kxL032L7n
xRtqIo9tZTBn0UO6SjlN0586Q8hz+FPE7gaA2n1udydGWYP0mYjzoLN47v0QPzktqv7uQ2wjKtBG
6GrKv4pn3d/e0OtAhLOL2AIQWsSuqJtcfqYoKsAGhpH5HLnmv7kU5XOWhuXOM+XaxPjrnGjOHmDA
z+EOvMtFHKKGcaNkZW88l9poHiojM5gMi7h9A+BiPyfuK+HAdfOKtZCQAntDlIk49cIxW2pLQ6RN
jee6R6zDVTPzqKQCTq9I7T967lknu8qjTT/H+1bCNA8riPaURMzPqR0pP0M3dg61rMS2iO21oOFK
3YtaD0RxahEckBkytHBqCta9GI3W9kMGfDl3ZV3uizH6E5nflUzbCQSOZGI/yDx/LCwmxiB8g8Dx
79aaXuyweWgYduGiLfRZUT6FSjlsPPW51p+E+2JLELfMK+mFsavRkJzllgZQuAPyysVRKs7aYf8g
8uNNiKIdg0l1UMznyOWdeyS5n3KbPxTYoq9RbSU7ZaprVJC78iUM3GTXoNXxvbO1ZosCVHlsSmWF
YXNtk8gk0KOiYfCWKy5OFmpbuhfGtu7bvdAey1R5yRg+0/XmkyYr0H6oH96+NG+5wfKCc6oAPgP2
Q19gERKEWmvX0RCSDVvZybTmGUTKLrKKXdI0+6R7RWX1aCpA0lVxmMZ820VAI+3iPquKr6HKmKXp
dXDLrWqdkCkvzIA5NKU/DvuW2cpuq9+lxhYu+VbL29fbT/6BI+FbwZvCjOhgJZdy7ZVaOHmUGLpP
Wj0g2Vkkr6EcYt8pGaGBL8PBOzLcW6aiHpvGtPaB0MWumQCi334S8wMDTYGHa8AFJfddurRBF7kr
o8xEt20Cd2A+xC5jpzL9nIh+7yWvWvySdfHOVaK7amzvuUQgBZgOZ1V7akZnLzrokXKW5ddBOYGc
tOqvsXKsLbTh3D9CfbbQryvPRlJ8tsPqrvLyu97Rv4r83lYV/pPQd+JmH6vPXU11LqexEkYAIdrk
T6Bbx0qfXuDUf0rzigIeisebSXG+5p33NCsHkLqscfhnIcdFuIdqLUV/NF2osEA2vrxFdjEnq6VU
/RptJlPB7DNg206+KUO/7Qh9hHMe488U/BqajbnKqAdfao/R8O9kfBuQTQ2lTzVt6KNDGcKah0ld
5Op95xo/0cJjmmaevqDn4E/5oW2/FMgKqdbd7Q39IHlAXAJmBCkmpg1h2MtXQDcG9ba6m3wzsqbH
SNGRPCBbPGdlkB3EpKfHuCn6p64I4qOK8ClgdEaObOBTdzvFUtMHR6bdfRRKd42scJ08AWCY5ZBR
j3iTBLl8sl4mxliCCPaHlplQTYukq91bd5qbupvJcBSKu1n7k0B0PBDEyT9tzpxra4rVjecVn4sg
G77LulkxIh8ZTpq+cGtBMdC4eLsg7wxnP+iBGadQ2oiFtFNj6j8Ib6P7mC79i8wipmPbtbI3asYc
QHZvTk5krMkZXnt/Sh+I+s1MZD7NcviiVLzYKgzwHaHB0FVkAsAIwNh6YFTEWqBxTfufyywU9chp
XMgBS8aIFSDbJ9tg9Bt3lCfUth4ns0pPFrQ1JoujRFf10GTqXI1+hIBp0TmOMw6sjKYHvHC2y+MU
r1gaDIHwpK798pTQudPr0H5Rx8l5Mpj8t+JXrtvqlBI40mCXMPMooS+Co05LhFtV3uB3anaCVjH4
oqXxvYlUnXqgsDYpFnpjD4750qhj9KAKGueBJ4ZTK5PwhBCh2OhuND43dTb4GsNmnnvLQT/LaR/r
JKr2ZFDHMETsOGTU0rlrld+hjTDLiqn9KPJitiWiTeADQGIsvFXWTSYgts54jutsh0hCsAPG48uJ
kaReuTYz6vquEXWRJ9PHAvLkLAMboHtuZFWV8TwonbatFMNBpL7+e9vWXJ9bWD+0i7EpZD04tMsL
ncRjXAJFTf3AjHK/cpvXUXjW05SU/zn3nxeiRUpdC7V6dVGng/keSFNvUt8JlfzOq+Q/deqdYoZ4
b3stecyJ/Td1kv1nGSfg6hbNQMgrQGU5fZfvJ4sg8WI1K3zheOFXxqr80Mfos1kmgFk8t7tLoiI4
3P6k1/s2LwkPwIA1Qz6wcEABrGwnm9rCV0LXfkT2R39srTVw1HWkNiMAyV/JNuCLXstSGzJD5YNY
B+jHPm5HBu1YRbx37EzfDLo+bJRUJivX+DrQsKmyopADXY1kcAl4dNw8DMTklH4+Wv0RF6y8NqXZ
Pdex+8urzUfa4xo1aGN8LAJKHCuX75obwF6+X35+vHdmXjixMsVJU/qTWm9k9hKkTwqorF56e6Pv
dhQVPweZvDOBuxfd78KVFNPQDqrzT1Xc0ij7UhG7J+1xqh7/p09v/HTL+uyFgtnl2mvkrck1fnQS
yLdQc6NpD4Fq/v3dA3tqnpfuKCoKxkg1t4HH+COvWBs2/NFRoONC/oMLxLgubhbi7gRakVoig5OE
96lgQKxM8q+jm+XMK+rqszOZa3HAB2siXQR7HHPu8nKLrdCr0W4m28r8ub1vg341rebVUrKdMMZ9
XAXbep5wL38jLvEcl58yz30tpLLFeZ/0PjubRnTM+7U7cW2dwSXMaCOOJkC+ZWV3mIqxKxMt9+Oi
/9baTkFFRLXvJzNDVaMqV9Pi648AAg/rTDhEDwbDdrm9pV5Xgnfu/FSa+bckTcNDXbnTVzHqQK50
MSvDm3H/nDR6cN+a3mvOhf6Si4poyEFnsA7AmG08OzReszYX93HpTL8yz4o+3zZIH6QqM4Aew0t8
hHiSrV8+aCEsgGB1iZY4wctd4+jBY9sbdrM17eT74LXnIG8OdUGJj5GPdv6lmiymFZFvrPiA6w0i
scVzEtGCSaMWefkcsauFfdqAXlRrxEkNpVcOXeNVx6K06BZqxZpS23W9mfUIOmZTSY962ZgCcVjF
BZQsX8gwQc+rKvdW68ZPWW0eWnfQHoseXYFODKuzuOd45jKtBYNCQxQM3txBMRd3UncmQ3Gl0/mJ
UJn+yaiGoxwt5RQ0MDyytldeonCAMlS2SKRB6f0h+BWMhLD8KSibXZ95a3I5H5xW8kOAUID7OARv
edM7Y5QY9aBmNG38rNXtOyLZ4GRZVb6jS1f8AGzr7WU6/Lh98q4NIL4CTMxceLaQzFp433YM+6oQ
g6QQTkrqaomznTQ0z26vch3DgFR6I4kgd0r/cf793ZvFlaXEdVpXPmIZDfjBrDm6Wqm+TJEn/isL
Duc384dg5wIQYI8vlyrbtBpdNyj9QRA3BGBaqAnV04qffWtJXB6fmfoLvALjyndbKljBByWdyVXm
XjR0oe0xze8JoB7zzLK3eiOqfVlYv8vRHB4kOnJ/vRZKu+GQYad1AnODLsJeSbNma1vTr4HI6NDr
jHyGQm+gJZAiB13a2X5UpPnnv+4E54q0BMIw2E9qhpefp7ZbZwRAETzLqKNOk8DbK+y8OfY15dvb
S32Q9BGEzAGlyt5j8hdb0WSo+QKHqXyoHr9asrxXUctg3ydheMiE6zGW14RNpSo0791p1mJsm5WD
Ny/xfpsMbe6jvU2bmYcFLV+3HTqnzq22fabeqRwY1hLuhTe6X6Wbirs+KcSdtJrGl5HxWMg0XBMf
u+L5GSg5zRYGfWPulrlEYYlROKJ0e+e5Q/L5oXf16l5U4YEpX0i9qTFD/LjVkWFO5OYJM//s4F6R
0P9a8o3XUpH6Nkmr6DBG+vchyPu7Qmjd/vY2La0OYqZ0Qmm7zdUMnPJsId7dTS8M4YyMpjhLr/on
6nuLmotb36tWUvhGDWDWEHn3/faaV/23eVEKqcSoBJz8tVg0zBE9h1MenzPDDD/1oQe/yIpRkElp
eboD3GvkVKM7xdDb7dAo+SNa5dk2safS2kRWuZYQLN3e2+PoM1Rujk7Iti6/QQeUAEieK8694v2O
9fZ7ZljH1OVG5lUhV87k/G4XZ3J+93eLLa4gObOgXO+Is9kJ9yFI2gCkAFq5tz/x9StBXJxbuQS3
BOVXnlWToT4OUpz11ss+uylDuWJ2eVsPg32nkVGu3PaliafMwVQk2POMjCB6WObCOvUcEeS8VR9a
vyfLTO6tpC23jGVac5MfrjT3b0hR8VxLC1+YCvlbN4gzUzpca5Oj3bVJB2lMG5LHeHv7M14Z+rf3
IuoF+je7FHXhuvoEJicmHvaA1m5LgwGn7ty9EkgI9sMwMZm2ey0TUEeUw2HiMDwpHO9UhjiWWfI0
TiP8CoriKQkMgc0GWZVDaISPqMmcRLg2JnsZTc3POhPOzRmQhz9fPCsyek4Q2544R+WoQwDJ3dep
1fN9KdGhKFTR74rRCvZmOazlnR/tCY0uCylHsln6gJcXKE/cus57VhaZZW60LjYeRBoEm1A18xWV
z+vrMxssJGCx6gjsO7M9e2evlMkemU+FDFcknGzbMxphq3hMbr697x+uMmv5c8yIEpdtzSBKlDaW
YXwu4TXSLEgIw2ASHm6v8tElxTWQnnG0EDCZf3/3LjYih1AUe3EOvOA5DQPp19RkT5XSD88CHbX7
/89yM08XpQsmqCwcMsAdpouU3FFoHgiR2v8SYlZ7T3F/66k+7G8vdu1X2Cfq4/TJmDhAJHb5bsit
6mU8qJi5QVqbIY7+VmqFVFcX98c0c8+x3vy5veL1ITSQWuBDvlWYQb1erignvYw6s6cNbtrgilMm
ySL92W2kUfUr1vWq0kGAxngck2IHBnaGWV+ulUgLQlWuW0A2DEakBYeBKuhucBvoyH17UvpW2bmR
+9sqPumhfjeIp9Q8F8OXKDs3NZBD86SBYWZQ2SZMp4NQBn1bO/kXbeaFa317cFMDJanVmZ7L1guP
TX2PWuUs0wfAZz727w5cXwp78Egv/YSJNJs4Y3wlOuXErlHs7pLKKr/FKAZu7La1nzVVypPUUHmJ
Ha9dOfkf7BVJDrRcUg+LUGCxV1bd1nacIM7dilZ7mFvzd4Mi4LQC3l7Zq+ur7MwTBIApYJxIQxbV
PmT8rcrLlMHPoxDFJlQDD4Na599uH77rq3y5yuKFirAs7ToIR8qYLth0Q2eAg6sdE4OmVhCWx9ur
vXUML4MIfC1+Dmq6g1jCW+z9biM1BeEdt25GP8y1g9IEn0tXD7ZJA6kwYibAqep/MKHzsdMe8/hs
96e4ehXx1zH2reBRH/6Erm/FZz3JN9m47Sq5Le0zMDk/LX81ye+mPmX9P2EbbicVAZ6Drv/jTr+n
Dil7Zgx4e0oumy740SMvPnonz0XPpUX8+3tbnsPhUXi/e89gSEEN4/ouVuKtp30yrBdl+qyqezJb
pX9pPfTC4qNV/evJ+177imy+pBzJ8I2NE/2reNvCypg5cmfPOkO/8/BbrySbPP5DPz2JoLA0vxzx
N8//zWDIu4FJmHEam5Omfyu9Z7cDAaXvcqSEFfDbTnrP2JPN7e9/ldsQLIMam1WMqctTPljcf8QQ
xBCRS4Ee7GhRdp72FRl+60/rDeFDpUch8vCZdg9dwnwsgPVt0N111ga6vIXJi1NAWjGjBYncUfie
b9m7U5AlgwuZK+j9ti4ZPqCe4vJutNpfjJCgUBSlf2kCzoNrrT+aG29V7Vc8UunLNx1AnIqZdcZJ
iukxbb67wz+T9tfTGDIOn0N57sxfCsiKYiqfkuJhaA9x4XwzC/3Fyn45A91jlDG2lO1WrMJ1AANE
mNyUZgcu94rqa6lR5PR2avi6gH9tRJ8VKqdbAUnnYOZW/oBm/8bwKmtl2at2rvHWpgMPOk9hA+Sw
CMm1KkfizBpGvzPZpNhpquMwIX6ZWsE81B5EHtrDUvsujODYZnn6KekMRncWaXlOCmk+tV0XbG2g
sf/ZYVOWYS4feqNgmq+AkUWSWFEah6rfIEhbIF59MGXubqmZbaoZiHb7UF8bSoa8YEso+xlMsH0b
mf7uNKluFqqjKFgNydvDWHY5BNhhDQxx1RzlY+OlMf2zhCaCx4ur40DP1bVSh9aeKfcBFrllGGq2
SdNPMss4g5IxtorF7CEl3MYh6MxJ+x0H+R+7KI1NXjef0Bo91km6lQOce2Ny6pXI5dqUz8w6vDp1
CxKnZTYoYn5uR+QNytLqkfgylM+Wp4htwCyjT7RYjH9vf/drX8j/kE+PlClIZGDdl7cY4Y3KpjSu
+roCM7v1ouYgw2LYG/Za7PzB/YKlj6OyaCTO9JbLlabMnCIlBLbgIHe2CxkUfQ/tt9sE0fQYRkeK
asGf3uq+3H6/6yoIO07MAYoIsDUAsPmDvztYRlaALYrSye9hh3/NACk+0PoqENzXRj+noO1HedUz
9IYc31SUP0WroF0lxnLbGiFQCvK8o4SRem/DgN+oaS0ZF9UnP28/5nXA6uJPsQTUQmZc/yJOEEz3
iMfGRrvDCAqIXY32kleN/Vyak9j2wor3huzWup8f7D1FEBDI4K7JZpZIgRwptzroNXaEjHkaNJdq
N/MggALIlVN2hRHk3sE0BwEJ9Yb0aSnkOCojMC3XA7Oix/ZOk6p9TuvpS1omE4hLrzX/jg0aXV6Z
vtAB2NjMpfxRetZwNNFV/FEPyWcjlPVBtobxnyM0eCk2uRyPR1SzpJDpaVZHzVDWPq2NEG0kS9mU
Q5mtmLePjuHc6XvzLfM+L45hWpUAZ6yq9kUzgSpKo/HBRcBvo0EdfGoNxTzEQ7VX9VYcCETsnXB6
pMDz2kcrwtgDysoPRaf+gHY2bdN5AsuYDMPaQ14b4VkBizYAHAtu6BIL7rQ60txWXfoRNLAvptWX
z5Mbf88G4X236ih5im3nl+Zl7aviSPO5cUQHwLORL4hTf4tFTY+iUtM113AleMlMc9AUkD6YZDhP
UZgf+90VdtsOaLjdFX7bfRfokJ30oK5PZmr13/McJE8eenAzg9F6nJgRdG4ZCrNXszL63qn9qc/W
Jk9+9JU4LnDzwPfBKVs8Ttcy/KZr6KimYVR+Fk0RHWSeTPvbFuGjVchdqftAxYA7rF++dAeGu50H
u/uOm0WP3SRQ/bXHtZEb87G7DOJAhs3cLBq1s8zLwu6kKSgHtSoqiPjkQ5Apq33lWtPOViJA9kP8
Hxsk806yFrVoAkcDIOvlS/WWW05DqRc+08XaB7VT/4+681iS3EjS8KvQeAcXWqztzAFA6qrKUi0v
sBZFaAS0evr9UOTsdGa2VW7fds0orNnsCiAQ4eHh/gsSwMG60ke8DGvEGZq85C2LFcv5VlNbOeTm
bZaIdIQhxPLmQYxK9s1BgfHtT/SzhUnZaWlhsV8W2bPT11GVObIyyWmOHGSIeHRKsFWtZGMmzbQR
aEJ8L2t1G7ft9Lkfp9gD5tp5naqlKEVrz4lVXNMnu8DLMr9LjIUkzDzDYzhLb8oWDEaCgeuxiYZt
pxuunZTIdGHqG0BmzlMZP/dBe4rYMb5w5JXcDo4/y133Ad/FhfmpO4JmvRhcJ0K3xkF994Y/a7tp
3varZEAQl7PR6D/bedK5SEtOz33ryLtG4FQoZ209u5EWA5/Lcu3r25O9pAcnK5VuDunJAuemZ8rH
PZ3rshtn1D4n+Sg3wFf0aI6RAhTOvlPQCclzO971oDGfhVLGu1iWrpnWX35r4iJyaTTK9YX4dl6U
s7OoduYkU47ZmKfPge1sy2Qet0GmrUFagnbvm2CD3NfnokxSzxC96VvYOagzdnnTPBRXmoAXi5zH
WRhLtNmxIrhwsQkVs6W5lCtHmvfZPlPD6GaC/velyoNr982LSLQMRb8R0h3rC/mb05kPuqidDEco
VBfEfC8ZVuONKj3yt7/vRXrIKDYurdRkYErAJDkdBWpBFiFvLx8XcrCXqW2+1YQyoDc2jUe2Vv1U
GUa/qhBcv3LsXXAEOPIo6nKDpa4GTeC8dA1YvOptp22OWCdjK5enzUcJlxB/zAf1ULXKtLUi40Mh
A0RMRAh2Equ/49RF9tNkYSlLM7nHOiQMnjLExrdlj6+uqKvPYNbvuaXLrpI67X5yxvwoRQ3nOGWZ
P/Vs4ZsgkKhuS2Sz1tqIK+tQSusShISfFYb0ibaJup6wbPXenumLXJPXpQoLWZW/aZacJeKZiJ0e
d2k6j1WNLCr1K9+a8ftMJgWjAM3p0LWy0mtFoyW0n+5fRl1aNEAJcQW6cNO0ZjvNe705ovK3AdVh
Ne8NKoBS2QORXnXk1pWeeqrY5PUzujjuMOxbyBhS8TFMwIbnD2HT+EuYLXWdWudDMCAYoZaL/tlW
SvCycr6Ug7pO28TPxF0bSTggrJFvjjq6H0q+LQMNK0uEduLWs/V0FapMf4Tu4S2c8zA1PKkVftQP
68RK1jDxtlY2rODh+qjh5cATohrJzyLajnqxapLMXxLFDFHEjD8WYFQ7bls9BPAJXAV8sb3SjHpd
2BhP8+9wkLFbttd6FvuBtAO9vcksxUvDrzJPM+qbTlU3TTBtcmokCEjVfZRwMEKNf/vLX15/KXDQ
H7O4Vy514/OWdGE2Mr2qWj4G3eyW0ty7KSaDaLc5N5I2hceJ2dqMoJl81cxquC/NjABlWu0n0/pT
0iqxy4zC8gNaFB7G0OFKgnHgN7Wt3XJ9uyYqfKF5AZoc2S9KXawZQv+50YaT2oEiZSolJqMV26KM
qxtUWhWKhoN00OdQuYvkLHYjIN3KYOsruW6DVZNpygGP6U9AHI6FRYt8EZOpvDlNhnWgOcW9ls/X
Tt7LGAnGgBY/ZV66DvQhT6OXOeut1kxgpUqqBf6Uj+F6Uq3q4e3v97NRFtICzRoST1rXp6M4pWz0
EAM7qH42VmICIVxTRqHt7VF+ctSRzYBYQxppKYmdJ4V1V0SBrDXdPTZI1p5O2CcVLwS3ztWXUYbP
p+k5vo/9hrqcl9YNAjZWMjtuHqbxgflV/CvPs0zeaegADkabnEsaKF2kG05fW+S1UYdSWt7XTqF5
mkiHo12g2l3EobGOq+gLHsX9agDg5xWC1AsDe8uL0/bp7ee4nP0FxsF8IHIN/fx8Wow4HBN8X4r7
2bG+OHqCo1ooiyvH4MUgOlB43C+QcaLHfNEkKZwmxOwjkY4zops38BGp/jWjuBKNL5KpZRRkDVn8
EJS4AJzOaBKzTDVlko6SLuZVm/XlqjNFv3VKcBC2HSXrLh7MnTTZ1gZ8oHQlQ3/VQjj5oniWAQxd
5Mkpz1D3PB1fU+dCS4zBuDOGGDF27FldZcStphJR6HPF02FoUSd0nZgKvj2hnhbn3yen19w4ze61
BqmyRk0nD0GcD0nfAyQKpR57xdpS70cnsbY2bedD2vSDO2H4vnp7IVwcoNz+4HQh7IXnzKIDfPr0
Yszztm2N9JjmleJTfSrgUyUUjIZ2Uyvxzow7+dqevDg+EZzhrF60ZPlkfLnTMWt9rJlGWjw5Lkpe
i53J/ZAgHWKNQv9mxVq8GwW1aWWejVv8MPC5DMxy18yxvZmQd/TenoGL7JPaJJtg0SxFbYzazunT
OGjsB2U8l3AtbNxWjFj7UCEo/Kc0SfqV3X+5IWicQZmHCc1ZcnFDjUZDD1IJuEIlFemasgNwJWQU
r4xykX0ya6B0YaEsX5W2yukLdfAbJmoXyTGwumKdRPigpsiXrZE5D99X+RB/SEUQrWvaXldGvoDf
LoJgGIfiugXPcblFng6djkOgd2ZbHruhNfwxkrtbHBgS/AeTtdDHdB3C63TrLBI7C4+DHrFGLyn0
/uvbn/QyJCziRhy4AGgowp+jxQJr0OnVNPnRMMCJICnSblrD8pRkGh7KZJqQQafBI/QBieWgUa/M
wuWW4lKFRD7gyVeRj7OcdFBxiZjlIT9CrYncAsLURu+M3mcHPiZ9aq8KJbnmqXZZkwP8QPyxZW41
1FjOK9LIoc6IfNnqHQeXviJBLVdkemXut6kefgolOd9G8gzBXyB56lL2iVwxdsixh2Z6W5Sp6ol2
Lmk+avJno+zY9GmZagctk51f3W8LsxpJDNjVNFyBlZ+ukWQuerscR/lOl9R3dMl7Kk462j1Bf+X4
ufgO4DO4BAFvoUwLp3vZjT+U2qQcvEQpGGiWjlaef7KwnSwE0hN1nb4P8uBaL3n5eScHwTIenYel
APVaezwdb671oqbVL99BPW3dyBpjzwyz7MpbXYSrZRQko7nrUH6m+no6SpFmAWJxg3wnSTk62HjD
7VQitkuZfb5S4bpMnhhLh8ryymUjkJyFxnKMlTyfG/kuMtUnbQHWYu6SejqIqBe9G/tN38i3Qak+
xWbjquDsKzetQ2cT5nRLi9H+/va2flWpPp9hHZwDKQXNBVLH03fXOruOR6eS7+ywnPzCjIIVUiDJ
XhFa52Zy4GwSOUq3cyAnf5YmzpgunOTos6POGsrtbe6sMNRqNnVotS7W48U6oFWxMe2s2qI0+X00
s2gLfFLayKnxEqRp6Ve1OhGmJO1gDGl+F88i+lKZwfSxRrt9mwnVOHSxbh6rolU84jn2q3pf3XCQ
Oc9K0V1111li9+kM0MQEnEO+AYMN//jTGbAskSSdWsIuVDrTNweo40OvPKSJ6jliMGAl85+boUa3
T7NDr6ql6krCcNkrp6yAVxNZF8igpdx6+giBaSVqWMAFUQtprxnSTaeFzaqqrfGQo9W3b6LsyzD3
yaGQ0RDEYLKEd5BoeG2keXyTZUyoFs7KBmfa/k+zzXQ/aGoMmjPo90kZbmuSnE3Ckb2qyH5WgzLK
N42dl/sq1lpPlpDe9+YJRuU8aeZtEcS6a4tculE0pcJvsSDWW2g2xcX926vvJyEWYRDq5IueD6Lt
5/GkGqUy6aoUhs2kSWsdJfrA1BqENmKlIlzGbXeTS07t1+m8zYb5qa0yP9OwvpX7xtjlCT1YksA2
eKL/6fgUNY6dPWhXoutl0OMh4YBwrSLH4CA4/Tp2CI6qthsJrLhe7ZspQjIxg7mU2GBU4joZ3abX
5Csn3mXko1JL04mSl8PBd668l2BFVC58jGMVhvMTmmH1rRwl11p8y9o+WfsL+UgDk7nogSCAdnau
ot9c8RIIKMisf3XSh5UYh3TVDkkFoPSqB8Fl9KOoQPOINIr6PpCG5a1/OD9sk0hrZJNyTNISfe+y
MamJdGPzUQy6tKqCGmcCLb6bGkXdJVpkeKlAN16VxsZXk2x8AvZ2LbW7+LrLIyHmRW5BYKOhcvpI
RYMGiDWhpIP83Ef+zr0sL/NvuQCmEupy/G4KrgmxX3zb1yFBtCPewz3nVT/3h1nAIHo0JxEoxyk2
Qq9F9tRPRjH8agkYFSR6lovIK00iiuKnLybLyFanNESPeq2Ea3vO7I8d0u3bXBLa09v7+CI5JDNj
GDpRTCBMsbMdkpRDguwwMnpynXZ3cXronBojQMeRMg9xIU32aLGvVNTe95CErwx+iZAxyUtZu0s1
iHbLOSZiTvEzi802Pw7I322QXgy2qWHVFCQUBeIm9lbyaqjkZ9mOylXfZAouBaJf5RTF3XIwAi8M
zelKSL9M25eHAnbMvCyUwnPOup32Egd7lB9jTW92FLVlXwjhbNKwNtyUptGul9XHyBi9VE5QbYrT
baBm18qql1gwHoPqyCJvwzWCi8TpItCAVGLwM2THolJuJzkOb9Ha1FZk2QCZlEr4GZwO3+nk1B8L
zL2ztLiSXF3uL7IKrg5cHqgmXNhk5HOYcrT0cMQ7/UnXpXDXJqhmSVHZ+mh5rTKturalf/LW4LQA
SMPRkTHJ0ZeE74cNliHX2Ta5yI5TWdTIsJbO5zqScKNrU0qXgy0D76BykFAxY5E21aoZHYoEb2+K
y11++hBneUVOjSit6y47SmksrStTSlaZSMJ3vzwK5H56PDRoIeGfw8Py1lGkNE+iozpEYOxkRfKH
AhLT26O8slFPDwrKMLQMoW0jAkjN9XRG40nWq3YqomPoDD6HuZun7zMt9uEqrUfjo6PeJ8a+1d7r
Q+FZie4ConWdrPMnCavh7s4KJvSYY3wKZbeNv6hzeqcVe0N/6UIdw/gnNXoXjLhKpEAvu8GzG6Am
VbYlM1/bxfAOItSNHfbvy/qzwCNtVZdfUTv+9e8FAZA4AoiAg+CclQzppwu7WA2PeKoc7FxS8Ypo
rmY8F8VKQAo2IEKkBBeSwHm+jcbsSIZSRccU4fptaUyWF8DQ206OWEeSFa6w6Ki9wU4czwJLty0y
VXEBODRXvuhPVufC+gLfDHaWy9zZ6dAg6uF06Ischz7RaG5gNigvFdK3183l5odbxrpZIgBytedR
sOycPoytIjwWc/08yLPzVDVW+ywRqHBBiS2uOCzgx18elHQaOAh5PeCt84Q+agBRRTbSQrPcZLsZ
o4gDwHL8V4JxnaVS75OJXnM6vXxRrsRMJFdV7LQht5/uj0YfI7rCbYGqCvhAw0yM97I9t75djIrP
MgoPcZVnm7df9NWG43RXMirgJIAm4HFQqTgd1cnpo1VTXRxb5ziLwFMi/A2NDMWx3BUwDOZh3cHR
Lp5HMLjy8JxJ3Ob0VTDsymBbUqsy07u22yHc4lr2Qx9/1ivHM6dpm05bRcOdBvoX3KxcrLUhchPt
SclvtejOcigDh0bzYM7KepLBrDcZGo+NG3OsOnG+Dtp80yCV2Sut3yKXaTXplxzg82rKwMzaNYDF
qMUtaKiH7dtTstyUfpwRShJU6HCbtRbkDQDJ0xmxZva2PMTDY8HhsK1kfNEqzCC3kpA1enNoKLRW
b63yTr8WIl+ztpOh0bpddKMWkRpUUs+RYraTRzOHUvaIUKbqtgjQPnWZcV+rbbjDv4UWWshcB3Ye
rLSE7W12g75NWpDkuTkhl9XnKq68ZrxH/0f3CELTuiJkWpi3Ps05tltj8P7tybro9yEtwc3fXmQH
WUUXVo/jGKaRXpvSA1fvLSIq5V5YUnwso6xZSaVRb6Wu8TNDLn1pIIGZRtleBbqk3Cd27GzHFofj
jpK6OanYjfeK9jTZfe23IkzvczVRryz3i0RvQexAyMechAhK8+NskwnJqTqrr7WHQAm5KKh6s4ZI
ID6CMP8sBR0qZIgYeLIaiNtwtg23Mp3OS+O+8+3GStdYKvUe7uHJLx7BwPbo7C3X2IXBQaX4dM2l
YpaEI0b1IRBhtEpMqfG7MAquVI7OA/brKFBksDeDg0+X9nSUscyiYpgXK40pLtfY77Htqqrdvb0k
XlVYflzFAPwAXgHtBuFHSn9+LvS5kiltJhkPieJUa7PWJ69E6RU+tPwFZYD9kGrpKrWzZ3PR6Jia
blX0SbmaRkR/HbutVyIf061TOMoesZUPNS4+bhc9RVEcIZVsv0sMefR7rRB76uwm0YEbEMoqlaeG
SrQqdKu6cYLc2EZRWXjKLKVrirOGp8u5hXJni+obPtVeUen6s52amaenVoV+nJ1dObkutjMTwSzQ
USC4koe+LsYfcsi4HGanxSbwgVxnZazRe/cmr9/FK8r8h9ETt5EPxe9Yfm5f4qfgyhG2LJmzr7Cg
6wHuLOVIbomnHxuh5VaN6lZ9APC5hcWp15Zv6huF68Lb3/uCLPb6mqAuEKRCPhKk9+lIWC/aObtf
fShv7I25Se/GdblT1jCt3XCluPI697RN+b5fWQ/GxtrLfrEJ/ciV1m8/x/n5ef4Y6uljjGbXxb1c
qQ+oBLsGUnCZ8VkrN7VqAt+8ssbPdxK5MriWJfciM0FK5OyVdW2ppkSorY1KYdxadvi+KRznyu37
54OAnaasx8F8rntLQlXVQZYDno5xUxRxEq8wkIuvvMpywJ+sE3RJgEDQ61+k6zh+TqfNGCKkXOey
OJpdiHszXGvkoEW4MPMDH7GMz7QG8vsKzJwnpfO1xXP5jguW8K9qDmXtc8YexeEJHiqjV3Jqwp6c
xHLDumZceTYKYK8FZYD/7tJep4Snnb5jnlH5yRGeOFLBzTt3Bna8zbhQP7y9As/BkX+NQw0cDRBq
Yez503HQGAnYDXp+HOVk3EXFONCpFZ4QqcVxrrSYi7Zl7dWBUft2iqYrYPj5uTHkYKP0eNK1eS9c
VoJYKVrdH6Zoitw5hfpd1Z25Cctx10XbtI+/Dnj9ea1SH+wyfYIWnmyEWn6bzCC90kc/S4b+eiP6
QvSwFgT0uXzCBGs8aAstP1ZO+DDplHtrvpMBEdRFxSd29RCNylKR7V/bzK/j6nSIiOBkVLRnT2dy
AghpoWFOQaZRjHdZnsX7suNK1+p56GaV9aEpr9lB/2SRgEgBoUxBjdc9RyykOgfJUMXZsbX0aBtM
s+1lGtSo1zXyH9/G/wxfxP1fO6v553/x62+inGjeRu3ZL/95LF+Kp7Z+eWlvv5T/tfzR//lf/3n6
S/7k3z/Z/9J+OfnFqoA7Oj10L/X0+NJgKvQ6Js+w/J//29/87eX1pzxP5cs/fv8muqJdfhp6Y8Xv
f//W7vs/fl9oUyQNi/MjS4H66FK//o8fx/v7f777kvNzdk325Tc4/2X5Urf/i5/08qVp//G7xJX/
D8AOADYA4XANWsqow8v//JZK85xCM2gINL847ApRt9E/flfkP4ge6DmRNZO1k0P9/lsjur9/67Vq
uRQv0cZEquT3fz3zyXf693f7rejyexEXbcMPfkXf/BApzyfhvESJ7nkMLF9Pdl1+iPTEtZSXHD1X
vZhcKSpcZbpLLUpD/oRLxfwOHRS5WNF4SIyVHUEe2MPuixB0tbxWX9Gmsr6lpqvLO8d8rKp7M7ib
nU0ZuHq2teYPdneTWN+xZfWKSXHj9lulPyj6TRA+9wHCqn5I3zz1FONLHD3Z6Z1EfYS9qR4a817Y
N3pyTwEi5Z8HKTjM8bEZN7aNTkNwUJTaU+M7zmvXmtB3aO8sfRNKkSunX61iGwSPg/PeiPGAeklr
qJT6XY3KQ4M/Z9Gvy+w2T+4XppKy7oODIVYmF0OKkZqnVr6UIOK5i4Yval+5tYhcJWi8pHvMp6dI
e57lnZR+UObPfbqzotug2eZIAU+HcNjU/JxhbZbbJNsYzo2pBO6cvXcMf3GcGl2RHscJs9O1bhwj
50YZVkl2aMrtGO214Xbq7wHANoEfRfu5/4TaTtYUrtyvteTektxA21r9tp4/+ka4lcb98pdYz/qH
aHzo0mesCVwpOeT5bWHc1Tq1hSdU/RK0WQwvSVeRjXYWKiluivlmspnMfS1trdJV09tSWauUiqO/
lO1+KT48i5y/TiPB/8nAALjhWiBoftu+fKm//zb9dvvNF8WX7PuPkeX1B/y1/y3tD0rdSyMJyCsB
eKGj/LX9LfUPaH3AMhYkEBidpeD19+6XDPUPqhZLmZz6xd9B4+/tLxka8YTyLdJrS20fWNOv7P/T
k3AZmkoI6lvcdkn+yPtOTyRTD6H35XA6JaPL106emCtTBJ8qpCgpfgdg9I3p3SCusQtfU8l/Rx3G
XVCpFH6WHhtCPecGS04LaEQ4QbLv06a+L+XGQZ9lCMQHiL75l6yIpEcYCWLVW0HbovI3Tr2HzDnR
AaWlVVSIHr5FqRySzuSetAALDnFUZMq6zmTxERmIMMIExC5ftK7TuY+V+BVMZNJ/RuYgP09zVP0p
JWigZ/OIrZLSIa+opN2tifrst6LO39W6UnZePtsSCsyxKn2cpCLG5jfeFEUHgcLUyLh6dQB8YcgV
nc5ICuSjhTrSX3foX9o5t/G3WjTiz/Z885ycsf/fzl/SoLe22SGu469f2vhkYy1/5F8HqyGzEZa0
Bh828rhFEPavnaWYzh+gBZb0n3+y/bgc/L2z9D/gwcGV/nHT/WtjKcofWNQte5HK7OtR/Ssb61wt
C6IWiR6YI87oV+rWWa5nxCnYmrAljuuDugqFmbppP33vs3j4XlWptVMqYGvouNHOl/XGT5SGa3Nn
6ge16pTVD1P397H/4zF/rojE04DBWMqhVGCZ+PPqhTLGuOEFc3o/ZOXs1pK2586QvR+NSMUCq6i3
uYJNUAcGZ42nTrsqcU30Y8XZSnPxGbMQ023BRfhVbjfPo5bVm77Wq505aPJtOwbjTdE7H8cY98i3
n/scB/H63FxvFhdYcK/I7pzGJ4DDLZUtKbmXy2aXFTLbr008jFFkn5CbPoi6D3f2bLf7Vu2dewx3
wnWgptlmgAZ+ILeuv3V537wvs+DOGPc0Pl/efsLzOsHyhItq04KPomhIyD59wl5kOmBDnpACkfyo
IwX5J5paqFvUprEixTMO1LsRepArMpuukfxqpuRmKpELaDXzo6ZBay/Xh4ciFM0duDGxwYgFKQ4J
T91azov1GPfZVtgoClRtF944ozyRWdhcWEbnWjHtVW/n34GZ6hYZ4gKqpOaBXzeZ6+nrYONj1akE
rTfVzAE5D7nWMKTpDH1tU6CFfh6hjWJE82NjSIFy6Fv5ayVhExI3Stl6cT+VKCLC/7ayMvFDqUHF
r+Xu6waiq7GVKKVveSLZYGaI895A3V0aDZDhVtS9FBOWu27UFdZzaTxpveNOorFvqipGXBjdCly9
20XQK0B2z5PKDI2LSUNNwC617APGvTY8aKm/05JZ/TAnIzYpMMELFFelxHGbMio+B4ix+oravvC9
KsXNWq67FOFs527RXSx8p43Lj3o7Dqsg7IMORyvlmjL42X0M+ZfFRcGkAL9A62jNn84vYK+qIeUW
T7NCClzMiolmaqlf0ds6jz4Xw5zVBnQtbw1bROKpxepzI2EtvMnmGvv3RiBWhDo6mV70mRUY4R4T
5u+LQC6eMWZ6zifp49s75FUg+IcltXS5Fggy3pFctWk+n5eVrGFMcN0rH+d8VpDRNMc7gUm4b9ok
9Z2i5B5BvN4MYyR5Rj8of9Lyk24gT2eHtJ5nt6BQv6cBY3qGtcxZMvR+PFntMUvaovGkSvs+AuHa
qPqwzZHC3YrabA4KbndbU291L9RsgeRcDVJqbtMPkdyPt+GIP1dt2yPSNTQTjbKR751sUB75O3fV
Kqnec5+0t29PxTn4gb4bfGEImaCXoIdAyTj9+uNkakEbjcEjPR9XTPNtwjzAikKzx0EyxdybZe+F
bbKOB/FU5aZ3ZfyL1Ue6yH1SA9FEOf6iVl4uFumtnuqPAd4GeyOQLGZ32JuZmYNOnrLtIAfxUywt
tJDYtF09HWlZa3DD+O90X5U0u0nTabgifP3Tx0LEhJIdTQx8Ck+nJW4NtdOaUSPnmz6YrarcGXGk
795++eWoOFmGy7vT/4REh4o1CcPpIFOUBkGMMMhjGNvaxlQHdzRFvevq9srmWz7i6UBIUVAvkxch
NaAlZwOpKM80OsYuj3OSh54kRNRQ6kojjIam8T26GtfEspYfeDoggfpVTshGhwENntM3o2Tbd5mi
tY+h3qzkfjqi4eq1ufm9j1O/jnMf0nPuvz2bP1nKYGfA8ZAq0cKmZX46aFKCSXCMvnwcHdyc5vop
Qix/rrsNCrJfrUTxYfusukrz5ST6U1XzzdvjX74zMOulRa+DUQXDdRbgYjPXm0gfxsdBonDQF+b0
kMYdGIu+HY5Nq37lkdS9bnf99u2BL5ptoGHJ6xapI1igQKPPIrhedE2Jn3R9BNIx38kl3tWSIva4
9xiJq2Ds7mZNPK/KQHAjT/Pgg45lzNqYUlx+OrvDGjER90lQXe0CLkfzD8uA0AKJjlr3otIKNv9C
irqP2dlkxEeznSmx2b2xz6tB9fK8CZ7mAdf2MQtoXafaOiudg9UgBQaL4juQLJzNLRy7O5KWdSQM
QTyyBj+XWUeVYXI8lOW8vjKPywI5eVx0nslEeVoNUMIF4ENSMxj3KXh5LnNeoxWu1Hc3inHraJOv
FmIdtup6kKh1ZPOVT3i2dhYoy4IwpGtKjo4r11nKFoQFEr5DOx0n3FHsdjK3akPUxxN2dMtMMdai
mhPMNK61Bc4i0Ou4C2kM0CwkgQvJFCVL6N9G0XzUhhjPqkbQTAYB4FGkvCbVt7zCj5OLKMqC3qRk
D82KQvfZ9uimQWkt8PP3UyZLd9Yg3RSzhFkPJUdPwHSPULn+dOWDnr4enXKUeMmEafRyvNB2OTvn
ERHVYwjA86NsYQGPgJDta2mD+r2k1Qq0YKwuwz7MdxrN6h2iPd8CuQ7X+H0pe3muFXccpH4dYEKz
gUESX0Odvcb3f0/J6+ORoaPhi8UP1Y5z2KcxRjhFp9n0iHfyO6EgPBJ2dUwFcXJuul4zaLQiSou2
RvQxiaeBqmTc3MVdV/tpnA0H7vZiNY96As+uNFc28uGe2SgI4EVFE33S+wZyxFx4dhKDXIpNjArV
ZL6tUx3brlH/2NlgQlKtG/da019Vxj89Qf96OWrMdITouLPQzoJS3NDWk8N+fsySzPQcTIgO2gBg
uZyRf3CrSKdxiEv3PrG/dnmGDEQ5AvDr8gcW0Tt1ChrNi/K5+/b2kjjdaDzVcv8Fabh0jihUn1tH
aEbVp10wQUVqU+27YXfFFtEoy6vyplhFCGh+snPgOEqA5dzbI1/MByObcHFtleKWDrD69HSSrVEX
RiGUR5x5szUYx9AbJ0e5ctJfrHhiCKpMqAgpCGxcWGMEbWgOSmXXj4S4flNrxoeqqSwfRMS1Xt/p
fl5mEpgDkwnLjGwX0PLp+2jgDQgron402iT8aECsWhmFc1CVGMb/CMAocihLvT2HZyfdMuhrr51q
CQjiBWt/OqhdlWPPadA9Jtwl1kjbqPdmVQBNE1L7lBB8VtE0De87dVFEaXr0AaJFlcrUc1/Tx3Ab
F0PipyjzXYs0pyfdvx5s2cMIhCLXcjYb84CBblPS/gdwRgISq8rnWNW7QxBo805MZYBCN30JzjTg
V3JZ7DlaEkoHKQqTFCsibmGY2BjhBg81dY98+VcR2i96IVGZL6Zr3LBXXcmTyLPkSMwhLVR6tazI
03lcrDwVSSvrx1pFqX2uhhEUmimHG6vq13ZdVns2ab7RLcRB0BUaH/veBnU7qHP02YwkG/9ip9kp
qObcBFoT3nHLar8aFVgyw4mDQx6W4kVF3Xof1r3mpVUYHwDwTqteb9GiL2k+RKpdrJAuL+9qIX+W
07R6T2CodXcBHN6hqsVxN+McEw2B89i3pb2OErxeO8Vo9mWlV36kFaYXd4hGXVljP/mUhAeQgUts
ZomdbdRwlLQ8taLq0ZKTZwfwPz3KSt8PwgZkJcr2GGaRtO2H7t4Q8/whyG3nExz6j4hX52sCb7tK
qQC7qgENaXLS6Q4mbbSHcOU8wvy7Jt55mtq/LjzTIfXDa20B0p0LiycdXCTU+MrHbNLbrTNlpafF
agm9MTP8djauiVldbnsy+qVBiToC8fNckilpM8MMjaB8XDwNP3a0hIRD8aOOHUoxU2vuHKO+Jslw
GdRsiqooScJmJbu/AE5bNgWbOqweUX8y3VqNVT9qQTuxpa9xeX4yndDr4PDAMGERXFT3MAk39Yah
bNxS6Fgl4Z1I0AaJo7TYZ12Q+m+vtsvxHGD/mIqC54ERc84dsnITrdJsFo9240jPQzk4XogZtDvJ
Zb9SpKS8YhJ+cf6Rky+6E+Bqkdfldnu68ZumbesYz+JH9pa5nRXApnYc9bDyG9MtTbTWkzIXu1ru
uyvn35k2Dyt1qTSgFm0uCwecyFnMATdklonJq8aONHwaq3j8WuIg8L6lI6hWhrahdCuv8dFR7yT8
ltapURo7tJoGcNYICUqFKny7x0QiVYuCm3KjuSgRYuQbY/s4C38cP0sKB09gN/W20DXJq/Su/tBl
ffihsyY3Kxw0hCcRr7UKFyaXyuAAU63tDmIWVyBFFyt2eVeLgv+SbSzyaKfTXNbBlA89yygEn+na
VRCvc0IoSW42Xbk6XGzIs6GWL/4D+C3opmJGW6UkuMijJ6HCW+LFydXB+dBG1UfUXq+peLwWP05O
Dxv9AlIM+I9cOfmyp0PqvZIIBOyyR5aqvB91GxVf9OcECm2oKAxdjLSHFRWrelDvq3ruESjTxJ2c
i8irMWtddbnNWSjZtKr1DH/avMw2ktTWayfBRbSESfsomrg+VNqIs5mBke4stS/L1WJl9sCD3bGe
S+HOeHwe8OHyq9EWewR1r73oGTllWbLAIzgBiHbU0S/LGNJUCmF36SP6OquWaHijTCPQwllGEQgt
cN8Z9aeo11rhdhnON/r4/hfDw/IAyHkCV5Y5jc5rCtnQU59P6/RxlNBWp6Vn6i/5oA9rEvb23YQO
3ObtAc+KKH+9MpBdOjMKzSKuw6ffVi5oAiUIkT1qcWXu7T5Ya9x2DcHJXAxKvQ0lod8VfR36CJqa
blyh4mBE47XS2GWmx5svLeVFnAI2gnMWqLr/Zu88luNGtjD9Kjdmjw54sxygDIsUJZoiZTYIilIn
vEfCPP18oG7fqwI5rNCsJiamdx3dUhaANCf/85vGc4BLRHbXJFO87z0v2qcm+l/fDTHA69ufOtZF
F7oYoTnj17aJAVTbSvKZQkyOZdi4T1Fy7nO8XtZ08rjG0rACZcF2+PTl9C0WmYgGijstttzPUHlw
xR7seGulinb7/odY9cdePgSIPJdD7syL8e1qXcPcAs/iznBX4Y/il26EOxDOY0Q6Wy3OZTLOxWVv
mMVOc1lhdanoO8g7/eU0RO5loVVJgPob4bdbJOleg+OFVWkZ8uZ0kDjs/Q7OUvAFfWpZsFE8aCTv
P8Cr+w5dRmORlGD6hHOjtfr9pqaElRmBOZouacrFWMQ7sM5zrpcrmerLa4J0xN1eh+DIxW4F+rEb
YI42yPJOKuJnLJ2LIXY/l7UxBRZ85Qu8vTq/jOLw1lDi2od6ru1xZJoeUoCegCjh5sxjv7WA8P6F
urX4BsBYXd0Ewpm2WOwV5R3teSfIU4Td6aQnl3FlH1EJz9cFeb5Jq1w59XzU86G/kOcuI6c4FtOS
JQPFg7qQg5ZL4OrqLRSt1/FAG241sINt3839xkzVv3PLSba5g2mbwI5+ZxSy3+bAWXkuz6DnqxKa
HwATGu9jGCb0d421dthIREpHT23uqk7aQTUP2bZsk8ciUZ8EYfZBm0TmJrFr4FlDk2cKjdXE+zU4
/gjcg5kV4GmnixTvSiux7aq9E2P8Q8eu+AOAeH58f3Zbr97xUvsu75iHXMwoVvPOtho5V4Pd3wGv
unvDHMRupjPt8znKxp/QvVBJ2eWVpoty18VR5JvxMGyVKAqPdjWnd2npzk92UqYfCzcZ94aWhl8m
r8KtpFXjPQaOS1r72O8IJup3LiZF+N/pZHzkiJ0X0OaiG7iQ5Ai2wnAAO+1hoo2L25+jRV+kneV7
g0S4LSHLzUc7nVrumYOynZLJu5rnEU78WMMtFU5ylKNj+GqrZ7tIbz3SE6TpE6Xxra535XQlp7jd
S8esP5yV4axKF9YtDEOUBHwqkBFOm9MvlUstbY3RmO9qL342JncIdE9RL7Pcw5+xXKzduNe7BXFH
+rAnFKP6JqL2a9qDGTdZGn+vyry7llVT3boRdnECd4udUsH9k4lrX1VEN2ysvBww1py8wJNWsbGw
Pxv8vpz0a0xddfzuRHYx17O6e396vJqD6AHAcgEDdDgfCDFPn8zIFScf3Ei94+7Q+W0yKrdFHIU3
74+y4kGzthmGPY/mHf1bLi2rF2jH6uCNYaPd9dm4Kcd4KyZnqwCW21Gzc7XuPnLJycCVMGbbS4fC
l0Vxo+X7QjwKHPUKwraN6dodkC16xVZ0F1nTHdN48N0hDian91lsfmUMjxYn/pmN8o0fv0jAFy8T
bDQ8iK+n72iYBoEErHPveqfMN06JVqRxS0p7Ux/RAho4PDbZBBdZk6UV+TqtQr8RSXlt1q3p2ybo
jpxgfFbJMAe1HC7nyH3GY7PaW73lXda0tG+lSpPBVdTsR+o10Y5TSPqxLgUkRYtWp66ThZd42Zmz
e+V2uHyXpV7jDgm3nQD3tcOtlphDFkWacjemxoRTYdnRHhY32SzHmxlj6+tGibzH1p66jTH06Cud
yfo41HIOyonucGzGu1pVp9qvZ10YPltKQgcJ1W3qYi3z/iRa1TT8VtKEOaiXTg2Q3ovw7Lf7g5OW
Tjt4vX5XKooG2Fx6h6bCqj5VdOXMVeXNocAMF58mSqi1+l9Mw5wJeB53ep6E3L/qDPvQ1t6mTK+7
959qXT/+eiyeC7cx/uEQOp1do9Vpw9xVxh3kC9K/TaFt8klIYCP1ivuvHzVlfMjcVOwnzXvsvEm/
8NSwRuUk5o2usTrUpPyzav7lN2FMgjv3QqVmXzj9TWa56KPmxriLo+FvaumqIC3WDm8zY3DOfNXl
CvbbFe3XUIsciY4+ldEaMknx3nIseAh3o5Y/KIjs/bSIscxRVOE7pZBn5AtvzHh2IIiTcAlQ2NHN
P300YZbM+Lnw7rzeKL/biucFmnDTTRGbMvNdmA9fxgFp9AZOJA5FrvLDtaQ7+3Exzqlvc+W4qSax
NaFzfVZUJzzMcYy4CQCU1luZTGdW6OuTB+yDzhIo6NKoXuOfA2mqYIpzcj8bUbFRZn14NrTKuIAn
ZNBw0/tDUxDRe2ZOLpXH6UfhlIMxBuZKVf8qplhWciaXJK/v2x6xVFLSfsoLu9pNuTJ9ajqYIEU/
Gk9sy9UmLb3m05xH0daE/fbrc/1/Cuf/QFjy20dZJBpvSCaiJm67/Kk9JXLyB38ROWkZ/gULbnGd
/3fK2X94nPwX0Bycrem2czP9nSGNQGLRAFJvLg7UsD35+/5D5FT/Wv4uFLyIO1xoLvqfEDlfDJZ/
m0esNOYQv48zBisqWDuni80zMOpADaxd1FVrXGJF0gx+reROtKkqCJyxV0NRCvOYPlZi1DsTOoTW
qOi6pTF8yBtOWV9r1e/YI1eHyBY3o+C65En9zstMvDZklzQf60j3jlKE87OsRy2wKo1WZGFOxcEM
2+tSDumvztUfzcn/2bdd85TFT8W//L75+dT/q/z7X/cdnNu2i5/bd8nG+59lW/F/PmX/evns2x/x
K3by8mP+IwH6v0PzQyDEexP28anon7r+ZKYuf+LfM9VR/6LHBzQFYgNuveRp/MM4tv/i8klrDvyI
+nqh4/3D5deMvyACQRUB2cLEjG7kf2eqzl+4AE2cUFzdFurxn8zUlWrdhdKFSRtuMuQEceiDGZ7O
1IQtP61yt7mX1mh/JmJtIpRJNffKxDHQuR3ncAyq1rapfoibPrlq6Ig9gYrrAcHb5VZR2vraSpz5
kzC9Cuc0Y/4EUObsWxfx3pzM3fff3u7Nr0X0Oy15fW4uPxjAFiHdIq4mAvX0B4tZjSsrSlGnTBAz
s3Get7KsMATiZrTT6Ept3h/v5cz/bS2/vCFuj4v4gPOTevF0wKS1aMNnansvY099hFP4yc4RAo25
Mmz70f2cZibYZpHRDiOjZZP2IN5YhmbbpHNcjL/lddoJ5D/ZQHSY4/Uf5IAfXUN+eaBObkt3JnF2
5mQ6e3yfvIMR6ecA6AXIOX0CQCpMWBbazL/3vd8B6FmDIZ5OOf1XK8dBNu9x6k1ETMu/zXCRcO7V
pGkJiOrv3391a6SFV0cnAZ0ppSQOEhzjp69OGROZz8XY3ZfhBO6FidNeF1V8lfddf0kQUUNdrfQH
6KXDRTUpygbxRLtx3eacp+dbv4TxYdBCPMPZd435ZJwLVZjV/b1VWC3qqtL4QONZfoj7uiNJz2xv
erfWdl2rNgfHSshfa1M4r2V0rsnyqg7jnQDdLj0eC5/tV+LKCuK3phbVfJ9OZR9MYcbGPvTDQ80M
2pPZPh6bsXX8eFTdgETh6iOrKd3mMXG7oazDQ69K93ZIh+wzDDf9Omt7+egqWfZRFZ5xDmt+vdiW
ixKzBuEpoqL1BzRyR8uyLtXv3XqIr2m5Vs9RBUHRKuL2OjK41hljY+/haxT3gCnNpS0JCfKnmbBK
tUzHnVHa847/jAaGTJxPSqyowfuTbDlKTyc3HmmsS3ZE+vqcvKs51ovaJGbcuDfj1tgnFe65s05/
I/HSc13OF6rteizWETvyQgp9wworiTx1NPV7WZukK7qYOM6+XUZDjGA5i/UgwfT0KOkkE0QhVPVO
t4bR2cX9lGRbr2qa2kcjobdUjFo/7hwBUe5KiT3tszRgJL//YtYQH54s/EI8dODvUSitIb7Waqy5
i/ARQTgf7xsZzrvIlNVe7ZBl1jIhbiObp0MMfrPJzVA7812cV7sOwBtVGNABejSL4+X0w/RmVvUZ
FsT3AIjW12yyx/BS5qKFxFyY6n0HXGQQiD6mKR0DSMN+nUGQ3ThJBq8vUVvrW+5lU7HpSNU5aGFl
Zf6IbQuO+Jnz7OGB55MwaF2luUZICvgZFjiR7Y6wqbhZPceNbfbw9IUrtm3uItMaQ0xYJ29I2kMj
7LDyvZ4wEmioqSZ8vHgHhI3gd3PQlkWeB3qIGkCSQVn5QkCcAOro0x91qXk/HF20oU8DUaSB66bt
0bEilgIqovknEoix9MVgIwOtzMmN8T3sUnU/gYFg91pVmdx5XbV45wx5tRcSEChwQSrRpOp5Hgdz
ZjjjVpNQ7/0JX/p0M/UasJnAq+sKhqWC+VDYGJmf42BGShjN7ybondZIN3FIKvemaKsjeSeQ4bxe
pBtTawyMhRpdD/eyw2BzU6dzohzQuiSHQe2aclfrefSpagu3CwbYJmpQtEP2p6067OMW0RWbHpfr
ZVNZob6iMNsBc1jn3s5Hb6vMQvXzHi2rVCrzW2np+Y3a8MxzaVn33MyjH2OU/ZlFJ9UOlT/kH2z8
2IQhR6zOcg1edR6VnXOv5HW612cYbYUCtipFUV7kDpLl99fgq82J8Sj6Fr8FlIYYR56uAYfYognz
EfdeUWJa2VGWbqxSODvS+c4lSbzaqml+crdfPMXps7yiGLPHJoqFzco9emPHx+5T7Oh5Uae0utjl
uvdnPs8vr5JjjMKRuoiycU0zKaqRCOvR9e7TGTUl8bc2izb9iZeOfmYneevJaHMS+0VEg8qZefoS
azPSzDBXw/uh0soDgCqi70oJLyQHwmZowvGMOdC6qbzMEjRvC1eHgg8XohXumVep6tAgUu7NTC8v
EJsuzbwsvddcVmkBlWGHl67j12Mxb+usNi/wO6zOzJyVGufl/VpwvzjY6JSAva5qpxAcom1Kxbqf
YoWtr1Zgax7SulabTRaHboiSCzr7oQlNSFehkeGh0TEJgWgLx3iYOwsIzUHCdtYPco2R8HbghrCS
l1oS9G41pw2Su9OkDr17K+7tADkZ/mdegTTR1u6NInWuShk7vmeEcqMqDnJcLM0/Sjuyd++vrdeF
OfUcncuFKMNlCErf6bxg96vtMnbTY9blynOIQgqSo2d+qiOj+9HzMqaNNnUxEjDcbp/0km0uUPsY
nJGOqKJ98VovfYy6DFNFwxKPCe1HaD0OErXrtK3UB0PnAYHDHIdOrapCclCnnNdcZaYhAkwfpnPs
ydcznTlu0C4ANuDSuDbb65uqG6u2D++VCMM4mlOG3884DLRR0e9Gozm3ht8aj/fGPFdhlr8gM79f
DHojs9V8tsN7T28wC1+a9Gl6N8c5WJfbn5nRb3wvgJmlCcK8gWW7RiB1bWj1iO78feGa2X1J++CT
HoooGEjPCIp+EoeobhUfaLrZ4Nc0bIyRe4HR688tO/O16PBmgCwu95luZRdeYiPeizy48HlIxx3m
TusenKadt1lVz1eTHddfaGeHZx7jrXfGdGPeL8gOJefprMspHdReibGfIEvaj+3wm0zmH63Uv2em
un1/ir8+PnhjuH3gSApa9QoiT4xCrwdEk/fGILqgyI1v0VBFxFwZX98f6PX9iA3WgxDFVKBlRafh
9KkGYJ98sjxxLKOa7PepnJ8Mi/6PTyrGoARTjet8UCRhG3PRlnL2hdbZ39C9wdrPNaWrzrCk39iD
+UEUCUuhwCUSx5IT0pSJX32cV4U4ZnbjXDhKOdx002wFQ+MkF2rSdtuO+NMPOP1XW9cL3U9cS6oz
HDGTMU7Kfd49fQBsy5bahdva6W8YogRVFm2ioycyXB4zZ9ha8ZScOd7eGMWiQcilAoQIdcky4X5r
7xQtqU5pPcbHOcWRLaIA28R9+n8wbRe7Bi5y3OTYNI3TUfKmxAtPj5Nj15InXijtvTUZh440vo3W
Tz/fn04rv7fl8FoMECnumbfA6NbyzL8901TYugJJOTlyYm8KoRbiwzD2CGvteGq0fRN11kczkzrx
ZhnqjdtZ14E1GyDMm6EeGnWLXdz0kOmVdyNdpfyuF5V5sMOgduq9kUMspFguML60Oqe5eP+3rxsP
C/ESZ14mHZyyxZDr9KfbGnkoszYkx1ZF+mDjjFs77QOK7SvVyp7pO52LK369yJcBl6hdDyuBV8eY
lUTkMrdGchzcMaaoUFCjZ7BCqlB6Z/aut4YCcwTghhOxXOtPn42kQ5EbvZZCY508PxrRg8MYs/xJ
g5T8/mt8a6iF5MIUsFG7ryXuDdHTltVyOFP/Jpu5LsXeRiR+iHRN+u8PtbIjeplttPIRslAg0ild
94rGSEtSw+zKI7qZ/ta1G/0LlpXOd3wStK+9Nhk/CPRWrpMiKsHJoY5/iRrFTLFdTrXYt/pYeZAl
rz1NGmfxURXlc5rOJCQKwg7HoHKSRt/0k1VTB85D9yGs0BhvmJLGvB3auL0pUqs0WUdmUvkFyaxf
baWyvzdNaE/+YIyyCGTTzeIygWNM2JCqDZ+UrnYOSTTl2Qdhy/GD2gqs7WbEIdzspsYmJzKbDeGP
STTgKTLrUOm9UZ+uVIHCMuDwdG+bYVTJDNTDots1iZrMvmlX9VclNysHC9ko+kYSgdH6WVI22bZ2
9FL63ZjQ2RyEwbFV97tEATH1ZekRkKL0VSaCfJpKTJGqNt1o9mI8PwsJtSC3U6XexInXfoCcq8z+
1I3jx1SrHzolDHHjdqbpikxO9dv7H/eFzni6CdMixYsFppRG3bAWlOgGOREpLOhjLvIoxltKywb0
5xL/lNGynBAD7TlRuY27tvSb0U2/h3YzoUHMmua2lM3AjmFgkzZTs3cbfL/Une7WSeTLcGwPuJ8Z
h4Kgw8dMSAtTmCL+mDZRWQV2b3QfZT302cIrlbexnXjP7TAC5cIJG6Q/mk76s7bUOIYJk+luMESd
Nm6doUu+xGOnnLsGvaJjsD9wneRd4AcAhPlKSOB5SWeSZ3k0U917toqOY7hp+ySHf1ER7VnmcODJ
2cS9cGGnV+reVgbMZrDi0L3A1HAeJrvX64LMy5HOqWMZPitOargbElR1mKKG+rUbcXoL3Nosrnkk
hOVmRQ3vw/pFMAEjDwy7y4QGsTu3io8dH4Bgn9i2D+9/9debsKXxuUmp0hfb6fXlkmScxAl7rzqq
o67sNK8ILyNNPncoYnCimpwrJ8X97v0xX+9YtAQhwyGEBeqkIXK6OZKJ2XQEC5dHDdR6U8MQ3+m5
6WzVZpju3x/q9ZHPrW5BEWlGwj5ZG8A3Es5NqSX1UWhptLU1jF+9cTwXo7yUSKcrh1EWuBLpCaDz
GnABQLY6K6rr42guQnLV/RT1xO2IUCY4Rk93ZElgKCIJcH//6d64utKXIn6WD/eiZViVyJNmVnHu
OO2xpex4Up1ZvXZKNbqeHJNZOmN5XKVdtrXZ/DapnbofwUq9n3CanYu4ycMzB/qbP4clA8lx6aW9
OtE72VE9ZnZ3HCtt3JtxftQhufuh1Q/fpypijqvudOuWWrFrLMfYj/Mkb/MwVS/1Ki7OFLZvfHrU
1rgMwXzhJrP2NrcTsykQxbRHyETIrOsh2qgY4ZyZy2/sFfCboJdCnCTH017ftWrhav0Qy+EYx4l2
jcpzeu7SkqKZBnK3XcQBjc+RV2/V0mwvc37rhNOmF8VBrfZkr2VqxkFE4GkJnqr0jXsgOqfL/SiM
5+c+a9t+Y9mKMZAgVkf2Zp50uI2qMuVkIfIvGz0iyvaiIU30OYyJntI7JfeCeWqS8kxN86qhAgjB
VONlohaFTbsOau01V5oinsYjXhzhXpctpyasxfpQRzO8Tq/YI/xrP/BFHoh2Sx5ykowxCVUtsmzT
aZeLZAKyqMvLkWTTHcYL2uUgwnKTDup45kLxivO0/FaALJIlYCFAsVoVYN6k2XFXWeMRfu/0mNWj
DKasz7IlatPbNm2iQCBTL8g+x/iHuYKsYVQOLb5nl7UjvE965HVfE6s/J/1e733L71rWBksWggRa
4NO9r5J91Fp2MR3rIhJ+VcfyqtcXWlA/Rbv3d4e3hmI+otXAXWqRHp8OJRTEI0WnT8c+xh+flN06
GIww3/dG1JypQdenyPJUi1Om7rDi8LFaPZXaqUpo4QePxWAcBdKJ2iN5Nm4gklpeF1nqXiO6rc/M
xzU+sAwKxQoCCi0PD1HK6fNh9N3HtiMZtDYzX+ij4TfmqGylAI9S6+gcxPxqe2PAhbDCrR09H1Tu
1S0VykvWtX2nHvPWm3YGxckYWHgufajw28I4Mqz36tJMmIkWMWapPcgGb77KyL1rwk2aM1P8jXfO
pwXhX9xq7BfuxO83v77y8L8Gxj0CV2K8F6NMLcEc/GHItV3d6OPWGofpzDt/aw+AYcGnhhDAP+t1
5TZ4p+iVOx+xp1GuZs8q/NSMaxi3otu3mFZtDXw+j1VTZAQ5pOoRAaG1AUuqrvqhu1Zod1xZjane
9pXSHRS1mj9Q6Zeb2lasM1vzG/OfxhhdCPgWcDrX9eyc0gdJnXI+NlGcPyZlry/VlbdrZFudWWrL
VPu9AGBmUGVQOxtMDTDt1cwotZEN2My0o+n084EuxXTIJqHvrKwxfDFJlTtGOW7HMO3O1G/LPnY6
MsuNVAGswWF2viraoZKoYM/efLTlpF52jT7dhIny9P5O8vrxYPezbxEyY9JQeoGQfgcZxiznipup
R+JB843kXz8Xqpn7uEanO7Te42VT5/JjLjp5psJZJfjw4di6l7v6Ui1it7mWGU0IB2FvGfqxms1p
07mKeZdboV2AR/ZIe3MzTpvNPM/qU9EKKueu7Mdh02HgiXMk7vtbepiqGlSuNDwWZlQ9kMtsXYy0
/pughHUNxzrxPhpO2aibuZjmv0fdymVQIcm7d8k8vh9K5atlzdmN28Bc2DENhBaY+CT9bc5WeeXB
JZkvu9gR4y5s0/hbL5T40MRwGwKyZ43HbkIT5sdcED9lnlMqvgFlpT4z11/AkpN5sOh+1IXysEiy
uLqcboZuJpdOnJ2So6rWV2mhqz0uwOX4wZniTGwjL6v1TwpdixxPKTO/zR0UKJiN5JmGSLqd+mCc
c3RjZm0IXF06pYBSbtZPSt6TmpKPOk6bcxYr/lhgRZgUcvTQEg15eaV0HbSJaRSJ7ud5Le9mhFBi
5+mddTl5oeh8DeERCai0WS7opLjyo1nUyRlcdW0ggirsxbMUN4klcgKR4OkLKJV8KAejqx8cI4qu
qirvLzQrKeMgEXYh2IHKkiCnqK8/cq1JLnAi62AKkg8+BWatKDVxuKaGKHOKjNQ35kxeiDH1tpms
8WWDxqxZG5NGx7Vbu7SaHS8tSaNWhui7SV+q27pNmuzkDHYShIWDQd+ggTHm9mx2OyK1zDOXdW+9
7FmKkKcXLgYHH+v/9GnpX1QyFW75IGXdkKUs2Gf4ctFlGHvmnllSbnMc0y9UEZmdP+dpfWbfeYVj
o0jEGAG5z5K+QNLk6vQ1+7RvezeWD56VDhcEENbb0unSi07FOHMWVn9QhrTdly4pn2pmlMFQ2slt
5OTT/v3NaS17493j8fHSoIKCsdCvTt+FVMfYKIpyfEBn3H11tMGFMddFVhqkqYt7myCuCpG0Xulf
ZnXmYiSclGgnSOlyl01Zd5sb0gnUdMp+faQ/onH+P+oOu+zD/3s39o/9T/n0r28/s6fiB0fNzxfD
98XVnQv/P3xNRXPsv9ioqKfwfFvyIFix/xA2rb9cThoSZYGIAYg52f8hbOoeLE8UMhwML87EC3Po
H2oxxszQvTgIF4SSziIA/5+Yry+H9n+3VPT5sBfoeVJBc/LR7l/W4G+nng5sM0lS579mzujuLCGm
zwMVgF8VyPYUjPC+2G2H0NrOMnmNe51zR687eho6iw3C8tL+zBZ3Ws8sv+fFQ4hGOd4vLPnViovn
KKSxF5tftVy6V5hU1Zcog7JgTPVzrefT7YWhyBJDcevqi8sE4622F65yE2fnmHyrwr2bH+bc9V3b
4pJS+xNlTFNixX8uuubNMRf5EwODIZirGgpPkImgaMZsfaiae/g5QbIVm3ORLauN69/P9ts4q2uR
5Ug59GJKvnW7cVPsxKXY1ocnLNk355D5FYvt9VCrS2gNTZm0QYZyfIWHsgO8p3x1EwfP9eZi8A3f
3p77ciuI3sJVCdTyJZkAYx8W0Oo1Ztw6wyZJ9O89QDVk2MLVDyJpzGpj0yuy947aVGLj5NLahlql
VAGt/RKPPqIIPEy2ODQCm87IHFRG2ec4jBRVGEirsQmwd7jLBF6r4r0v9CHXKXgGyLVJ5HQCQX6a
fjKcIuQChEHMd7cbaNtSHGLWb0xaXmzmWHDONpVlfw1zieWGo8oCnNzD9HgkEG+PMx8WOT0LqPaJ
XEtnyNFtr2+z0dGeq7Ilezcx2u5HW8Y22jBg+2Y7ukmYLu7ktMBGlTS5fsgmso3ZX444empkTg/F
ZF5gBJG6fqbbeeUbgxV7+xg/Ii/IK5oM6FN7UBNR9qnnux4c7I3WFUl7ZdQY5+KWpiUfWg/flaBT
TKSUMlfxn5sLjhbwerLA/blFRzkk3tKpHhPKojkP9Tage9dkG9F3+d0E/+XPOpovH3vZIU26jGyJ
+OGeblFe5CEPzZv5e6TN3b7RCm5T/aScOWHXGw93emofIASu+FAK1kDCZHCuV2qofq+cKg9kpGIY
glYu8Jq6PVPHvlqdL2PBp1y88yGwvdwHftt0EW4kKFYy7buKZaPKYBVcQik1jLjrlvSwbWfX+X08
RvHR7rzwJ0bGje73npt+651QM7e/nVs3v3b73znwbzy6TV/aZRuE2Qkn/fQFt00jOGsmHr0Q9g6j
qGEXal110UzO/EuIhMzi7bCP0/2PhcqmDlxDGw+GzYIvnA4VuWEidCyMvrI7Zni/tErQk9UdTFMs
ApPOT+DY+L0KtfQ+tFxtHv7kSZfhl4GRQaDWXTgQqy0fwLBvNS03voqkKvzBwzqvHFHFW6l1Dpha
3VmXoWxE38gKEFmiHFo9qTsgVU0AyL7WcW/cDDQAd66sz/G/l4L/v8f3ywOBr/FGQf5f5P+n7xNj
CB0b4sr+WtZREsSO3VyTKxRiUB1POHCZyuf3X+Crp8LjZvFw54cjKeHCfDoeQvJ66ubJ+xpn9rDl
+u9uy0z78f4grx7qZRA+Fdop6I4vtfBvyyPN7LnJealfR4ioG+ka4UVpNfgk6yUi+z4512FY3fwp
qzlNaAkSuIrCwF6TQ0Yn7joE0OHX2WtnKCpD5XdDrF7DRSh2odQfIzeedso4nzOEpJW6/n6sghdt
KPUcCN862BabM/KzSst4knGSfs81zCT2ioXzmR93jSw+cIuGMhAqdu/6xD6IdDu7SaEHwo0rD+/u
yKj3uV1nNA01J292cnCgN3DVg4TqIrLclpYWpYde72YqgSQsvuMRoKWboQK09POEZjbwDRGXnUvA
1rUZKtFhaE1KIaFx/uypSpMfM/BEHySmqOND4WCluY8mLDW2k+y6b2GcGOLCtThnt+B3+JfOxjA+
Io9I6n3sRc7g240SfmwI9Uj3SR2l7m42ncw75pgMXOs1ehffSkVLIldhD0nqj4YyVHDae+1HYsxF
RXGWO/JQGLLs8GMfu09DmVRp0DaDVe0HdbLUndej6t0sVN3H0azchzIS/M9Jr2fknuU0LAJhVxkc
z1nBDjgztPHCckScBJMbeuZ1GZIy7ceEjWsXUak783VP4yG5MApq5puoQn93kWm5au/C2JKfWNgy
C0Jby9KL2myiyzGPMRZBwJBEe3QDucWO0kKCcLUoUwOjUptwM6rVYO0ruN6e7+kCKX6pZ4V24xVx
L30XDmSzd9oKuFUxRljcszBRyOd8lwlC/TCAb5CH93e7COe5mqvUMGatNVsvQqrBtmlrFCkqLaAg
71118HVF75ChW+kIbjywn6ahKR5nW7h3aZrn0PcL3RXwFYSRACzb3hHm7YA5tIqtKLd7izgAr8np
7njYdZaDlY049zrmZzm3pUVwrpdspoSV6qtZn9QbZ8R0ZpM1fb0zatlkt1oFJR+Ca+iQmxB5idzM
TlbgNWCgGdondh499rVXf8ZgXTynkyeMy9pI6quBBmO4TbO2dLeyH5QfchzTgps/YOdWjUvvYW70
6O+RZO1kG9YGb8kbW4Pp/OIFQQ5n9Fh1yCV9C1Kx4zu5nt4ojtn1QY816w4LQaXb0i8g+c1o50fb
7PBz0rolnM/URgxUK1WPd31nxGGAkCpeQCDbbnepbEd5yPipt0PY6pcjHTlANKfEPEFhc6mCFtPb
m6qAeb41LErK1kY3gGplrpNjFmFe+43C1I1/pNSR7kda34R294XyYLWtRgWgTunwodD1JPmgeu3Y
XcXWgPzLbRF8+MXkqVdCaYocpYI+prvccwa5nbsQ65+iTYajsDM12XpYvV7ng+o+eGHrfa0gnZCr
pNnpl7KBmImXCHw8X59D5a5O3JJSsFOzT/GkaS3Wk4VLuuhg/dQwqfrbSDrtc5uHkCMsqxH6oVFm
/oA1VvYCLrkZkZ+Kl9zNaQanuMEt81bjr8zBHItx2wNXDIFBBAKlK05G9ZaeEal23mBWnyzRtNc4
dBYpL7DuqbWzrP7h5PFgbRPXyo6K2nuTb7TSRhQIYcJoekKB3DB3IGg2+i0txvhR1nlPlI5RIvdw
hLxTWjf5FnWDxaNEHjF6DnKae8nHgutJTCorUg1JrbBSDcpJ78hr6GB6SP7IoMT+JFNeVY/1ReML
abbPchhLAGBXqjYxXpbzvUqRUPlljcOjL9uZThu+te3fjiOHTd2lU4jkTMmuwfm7e4TwJmYV2TTc
hBooPbQKon4CvA+Km6iP9NLHl5QvQWRQe2uUUwQT00jj0edd1phvKVL8mCzINmyIheOR5tFzDRGd
UGvmcWbc/C/OzmO5bSVKwy80qEIOW4CksiXLmZsuygE5N4AGnn4+6C7GglRiebb32m6i0X1wwh9a
h7i2m6D4f49RQk/xYEX5Qytzlz4nhi5FVCSqnD/ACzLoE+L7J0IQlojigXA1Lx20xubbAK10En7T
yKZdnnvBdE3IMq0dqO+62wNtKFQk2qxp9mOhBjwMVO1+c1FbcELGmto9FtdDui/xImqwsSyWJpzS
qviR56b9hWZ7Av9FQ7vl0BbGjHBbWgU/pEjxMA7QTlcIAwXjzNfWRTrWjv2gjRhuoWZXx2V936Jz
OUR9r+KJIRuYfdTHYglvB3OmcYcli1S72BCIaiCSgzeZtzQeXeshw1IiV4k+7Uygd9c4PzTVfmrM
7As8xbLeV5an/SqMmjyp16ZSAs4pzRK01DRwjpDpkTv8wvFz48qmgK1qd+ijZAnKOsQMpXSi0R0G
a582hX5rNbL9oSoNCqfvzOXVNMzdDIC+68xDkXiNf2XV5UjQDLJEApIxONQVDRUZgqpKnINi7NXs
BE6vbqiGDk25THMDqJ3j7D7aWh7/LCsQX6FoEnljZk36WOWAO1e9hwbhENHd0iJqnGgehjWjXUr0
rDMSTRXaXd+O0ZLkKKoAhxQfh9Hp7y1UaRGB6Q3vD62fRY80W3hHM9d6oPWohJ1GCEbLYSpnBb8z
Hr/4amxAUWvdPOwas40xTbXdXxVpBAJjQHf8HWMR42OeoKbdL2L5U1rxfMCwkxhYuG3b7Gzpo/1v
Arhuwzjx1We9nGLjAqYdJazTY0Mf9tPc9HvT7ADGxq02Xy7m6B/nOqOytfUcd/S0TfU9T0HrmShC
zY+D6/JAqmb/jEHzCbwjKirnuZj6pwzv43tZ1ThKaDAtkv1Uj+JJtRhuRLGjWj2yvWrcVdXc4heD
JNAvzSvkL1nyZ0MSxfwP9QAGekVm72X9sWIoVER1K/zqAA3Z+dZPGgR8c/Ey50KansI7Y9RyUtPa
9e4chsPJ3vHjpGUSZ9W3g+83oOEWRibECJ9ntnLHfaqresaA0B88KCGuaCHu2j1nI1XxMQc39mVi
8JDvSm/uH3uUt1oQZjq6Mnwxk6NMqvxH1vYuJzJ3yxPJUvazBABL4GI2ZEaVHLIHZ47bBqCe7ueH
eqkoIeNkDL4ZmS4frFKpBO13O7OjVFnqqkz66RaqI/aAbX1fV3GK9a5v2OFUy6U7MDryFowHLfvY
FlU+Rm1cBwjs6NPwOFc+UgSKrFMwRNEmLBvFajgUc08wKzSUCvDDRu8Ch+8svTNR6ykZahlTuW8V
WsEENcJUaqTCDQHQFR8Qfezba7tvzXlfLrGib6WaTO45tUpeJppuXpZzNkScRHEHo0FHLShr5Cez
RY6Xz5NDFEztKUSusgoXJiTHsR4HPtJGqexdU44KE4LCVd9s7mmOtnGLUJ6uiMBmNme3sF90eEjS
8HexC9otgiyYSrC08azvXCXj9jpDR+ogYAeADJRFKe7NOi9PjY7EXsiNsVD+DArfDPVFsAVoGrfq
qcirmC5OOZmqrmDTpdVwIQyrHPfm4GUWGYPWEP3HIfiGRHn9ACxa3gEpBavPPAlj2CDXRvMYxz0Q
O+Rb3dvKrrxoKIABHIQyp+kzQNIGO+G61vCB8LviXrPJL0L6OdnlGlcKUuIGsKKDWFx1IcCFfM7G
du1P5TD3LgazJXzo0+L2UdF0zhSJBFWdA0gc76ma5+JBDhZMQESI6yst9UciCcCUj+6ienWtd6P/
RQhHxlcz8urNblhQg7kxVzzGvI+brBHZrvGGtv8o9Srvw7ix7fig4dCOuXVZE6eMqRE/0xxCBI54
tnVfApuVkYlQQH9pSq+/L7rclFcIRpkeTEidRlTVNhXaM/ZsLvtZ6xIw74uLjKgp5/6BRt+oHzyh
5zddPxvfy7oMfuoN4QC1mlov95AZ8y4cdHKQKO4xDcAQqoTg6OGx0YR9mo93ceLwWYCqgFKV6eL5
2QZejrDgUk0HxYyPTL3rmhkvIZoLIfpj2r2U+qIOLZgVnS+JP/7yswmCKVbEoqL/JrXhEgWcKRRB
4VLYAI5tQxQGeQ/NbFdHoxuSk4j15sqhhnMP7dhmj348LAV2mSnhUlK/PLTwJvxV1NZKIy+Yvd+B
FHaD6m2VfaPyE/ekMTnkabPpLu2sArsxYKEcFkQs4nBs6U9BHc+Xc4PaKJrxJkgKqPfwZXz3kUPh
P7m5d7ukK6Ds0VacshCRNf8LVSwcczF143TDx3g4mZU5FKED+uHe72D9h65ItHRX4I711SSkibsZ
ic40jewRKHEokimOd6YuV0kyI+1ux6ZM4701rg+m3KJPrsthMO99kXj1zew4Yxo1aYYBKc1LxOpW
uUW2wUmuY83lkBGA6l9DVxL8myZ1kHwcpxTrZIYaSH+pOEA7LnFGPJcC48nMFBN9jxqWIfAwONdp
mszfOAi4fuVWatkXo1lXnyuDXhy+pytcO8ksdjXOe/GxDNoaLb+2ETucqr2bHiJHzBi5Kz8uqQ4H
CSnlo25PuhcKt9CAD1TcQxnn3VeK8+QrYuLV0Wnt4WkCD/d1FNLqQmju2m1T5E39MGIVA9gWJFzX
0qs2h3vLcJfP9jiWIAs9dBZICpwf4+yB2ApE4na8fqlSFJDx0H2KVV/9nIUXiGsQHEK/0TUTSJ0E
4wLEOcjy7/yI7lupje6nTDXq0YlnApHn5uNtbmk1Wbo3BzJsEpcRiCfm+mOJXB9vpUz8bmd2Rupe
JV6aXJR1jKajK2e41syjkWS2l/knRL0nPeb6w8KwspuBzj25QYVe75ARTcLKTylmZmmh5jb3i/Ol
awZ602kdBwdpwJEMGVIlAYgG06t2DfbpnNN61tG2yaeYGj+x+u89DS9mJlNc23dumrjGBXoCiby1
/dhr9nmW00ecVKC+ZZ41aOAg/LK6m9m9YtfPS4/BsOnindHyQz382Lvx0VPMmcOhdKf+amRKan6L
FygAoYUFtRt6/lS5eyOv8NSrRss+ZHqNsmmiYW0SzUm/ZMAubHe6coQt6GDSqg6ZSdRfbJ+52kPM
pl06cdV0V8F6vaK58YPVGGjwYOpPuCwmXVddO3UzGJd6VU+8hDgd80PSuhWG6rUSDZmS33gRRTMf
P8vMEPCvzcxJD8ZiK3kdI6iY7afWsipSGqVX10gYBPlx0aq2i7LSxkdVc+MuvUr9Vg1XcWmULYgO
IfJPNCAq+2s6O8wY2BBvueS9eNOh0NY3Lha5ft8yM3mQEh8V2JmtZkRKL8fPDUiW79RHqgtbcCNf
EwhuJHm6JNcXDSVOkJH4RGNJv3WXA7K6K5RuC/7Nvi0vvETBCA/imRFMQda3ZhZ1/SlPZPZt5Fhl
0eB6GcOk3Mm5Ck1a95dYC1Fni24isTLawW4v+DbOXyr0LIJQ0Zb5mDGGxaFYa9pvRmEPcSQKDsUN
8uhrfWnlpXNjFqJBJiCvnO8+0Nkpmkan/lwWs+7smY7AGvofJhimA7LC+jG4bv27CdIZQKWeWv/c
5TRRqqXlTv5FI3XraY/7j526Mq+OgSeri9W25kbjqxh15QIbNx/kx/e7qq9at0RnmOOA4BEJgg26
6fI7rWEMBd3DYzAly4XKoX3oed/+0yyBhvSLVRBwf9kg9mpnmmPLogovtfrGRMJp5yayi2wsC84Q
q18/EBo0q6uxj80pveINJEIbJWmiF1dHWYN4LhnS3c9ONXx+f9teDkfWB/JswFMMDBxWAQfy8oHo
WEihlqI66qsyaUJZQ0GTPA00DqP3V3rref5eadNbV6pFTkyvqqPmx/LKos20s4Lmz/uLvOqtr5gD
oNzMYMBJAix9+TgtfSEdIHd1LKY4P3S1X93Hsdn+mNve+jD5i3b1/npbjPK6f0xqYaQxb2HM7mze
Up93aIwubX+cV4xZrDVVGcHccj6VHdKW0s2ay0rFn0Uh1QOsJXXQOguhWqAS7sfFlW7oiKn9rmyp
nxlFvfFi8fvDmheYBcHpeUj315TBmONubLhwR4d7ftEbjJ0GyLFXS3POg+iNF4vbFjfvWbsIPvbL
Pe9osxPgVXuUU1dGXm3mO9rQ4sxU8a3n8RBH4aiuUI6tsFQhjaaZ7FIesyIwaVeUv5ZCK6OEyfCZ
lbYY4fWdMiVgUMIZshGE2YA0FEWGN8V9fyy0UezLoTYv6QZX96THxqXWQrNGCya5Q8l+/ApvCvSI
nJq7xejN384Yx2fiwLPq7YshGDgY+pG8SSY5RLYNGkAhTD/41TwdE7vKjEh4I2l2kGTuRcHnzA6x
w8nNvTBbCCEtffOd2/dNAFnNjx9QEre/u0K2ZlTbApfWaQwU/BmKVEGXPZivKhOSRZS7FVYkoOvj
y6a1yjvNq+JfhVVq974zNctusarii2ZVtR8iPGvW0Wwt9seR8H+v5cL4RzLO+gaAREPa4ghzj83N
IzeBHAIxeYxfGkgWLn2uaCALOcisXXaJ7yTfrVbJE0OXc6Z5rw7zOpzTGZjx9iEBbaOuKPOaNVz/
R1qmxm2dKeMbS+WH98PGG4eZMwaye9X7wi5tE6a8ugWimxjDEbnO9kg+1t6NLs7Qduv0u39eCkck
RCjQAkGaeKupDL0CBYpFyGPhlBZsSvI6cKPfsrarzjzUq2Ef6IL1iBowplnxFS1CQ4TYcKrlOHXe
ftFcf0+mpva5Mf12szS7zIf0zE19tY0AthGhRLWcSwqSYjOETofJXmrfksdYUuY4hfGJPFBHeyjp
P/3jLq7QcJQF1ocDRfGM2Pkrmo6+qVVFG49Hf6AFItJ8OgyzbUS+Cafy/aVehx/WWmfQHjNo4vfW
e8vDM3EQjT8cbYGTIcL34sHoHRUB4EZQeRmTfdNC8wOV+kNRiH3XimG41NLE2empcr+e+TXrHr6I
Pvya1QQUrQ3EXgHovozuc1E2upY24zGjFApHcJyXagyQZTKZdVBT+48im0UYGJ376I2Nvqcwdb52
ZanTIQguMrPXf7z/k9566ytOxkL/j+xSX6/wX+8CQ8eJvrY1HodBT2/tMtf3yeC017Rgzx2w50Cz
eXoEz3n1yFKSLG3Ns1CzncbJHLDi8dw5DhlFjwPgQSyiQAt58z2seEoEfzDVVx8BqQJTCie46Jya
kTVCK9MHzevUEvbmTOvbGwsQWLrXV3/s5LnlRtV7TfeJcqxjo55cyvqvxqRpX4ss0T+/v23rtrx6
lFUBlkgAmGJ7hE2FplmRWuo4LVWFwtZY7DpfVGe+Vs9irdtleDc6cKbVdGUbBQpmicZcVvOxMpJu
r7We+2FplubQWk35mECnitpSemFStsYHL0u7h2Ww2bFZyT2SJPHBk+VwA8jNvqRKUZfv78F6WF/9
OG+tRkwGD6havTw6htnlMl2y+agMZwjJkMp90sY/WmzLH5Jxqv815UW1EDA7zio2/BWAGC+XC2i+
r4Pv+UiHnQmdUNm+idU54sobDwU8hpYMX0xQ3Nsd7ywp9NRslqPm6muTEH+Dek6tsNYX7Q7f1f/H
U610NAIigZfvxyYimIMGJCKo5+Pk6tq1ZtZMl30z37//qt44roGxuriuZBzEWzcpQNnEaanF3Yy8
ysLLKUbtqazrczTxraLrqnoM7xesKggC1tra0ijHnPw2yIyjyLzuemhhG8LAEDQhbQYfJX2mC9kN
5SrYxJy8t8Wxps8XIqpR3KZO1dKfIS+Zae/cWT5CipqfkuwHxs2QM6DDnrE6c4Rf7wtJMOojJEYo
FoIYfHmm3NJpKoGp4LHJY8yl2tIMq8FOzlzj1zGWVdgcG+VcSJjPdiF/xdhO860B9zTjmFWBuMhG
vdzNHXLygZysMw/0+vgCmltZEOtnhiu5/pS/lsp0SwaZ2ThH36EnDevZhHzYuXeB3aprJsjW7v2D
9SpN4cyylO5yYQgFW3HT2YDXPTV6cOS5jQsvd2Buor/hxmG3YPdlDul8gRJY8/39ZbcUBzYTJXmq
CXBlfEzQ63n5nKgw0XztpHYEQGReEhWk9qFpEVq8qTndHzS4IHf1nDdocgCTxebBSZzvwizbLFoQ
oD/2NvPbyBABHcP3f9rrI7X+srVRAw2D0mqTjSaTG9SB6YgjbqvFJ6528qX00vzMKm/sOzR3mhn4
EdE+fk57/nrPAu6G0GSmHXNM7vcI37U7NzZaxlhJ135I3TS9sKBYngnBb6zK0eJN8vkGprjFvRqt
hRl1y8CBCka7ijGA+53nmfkjK2RyYQyVs8+DIj9D63x9pAFFIuSiU7tAsPE3G9rP7RLA5ytPHcnv
VZApsMxFR0+5r5OLTJ+Hr//8AoOVNINaGGB/XuTLo9Wamo4+iapOnDFSRL5rdykgtDMx4fUxQfUM
XCuHBHYWKsUvV2FA1pqddJuT6yy/oMz1O70vz33MtoGH+t6lyOVygo5cqZ8vF2HOYjYgf5xTI7w7
ApN74yWLFSZO7Vz826ZZeP2hyAdBBb4Cmnjr4/51HiuL2q4hTz2V0m9vUCC2IxXH4oxJwlbHDfGz
59NHoUeYo0O5CW+eoQGjGjgLSzqVYAinwEQdyxyz9Lb1NOd2duPsjm56MIZTYTWMEH3AHrvAGZ0u
1OhZg8THpx2NYEsLKXEqC4BIElyowMiaiyrVexnixMTsUauN8WOw+MHXTtcMEs2yK0zKdfSTz1yq
7fl+fibONbcFx5vXAO8xrwfKZ7ZuMvbQges9tK32Wi72PdP0c1Ij23O3WW2rYQ6IMBBVwGqDNIqd
JeGm1Z7IzzzTq4O3vqf1M0TOASFvW0uSa0gDAZPy1Ga5hv2jBfc0gJeHZ+Hv9w/e65XIPFd8+Mpx
Aje3yWySfoiXZW6TU4wvcjhpLgVdQ1m+QDbY/fNS2ItDv8LEgW7G9ltXVi0YzkJhUKAr86aoJ2Yu
LZxOort7Jry/KltJBOEwwFzhS07o24aHKaPqHis7P1UoiMAQseWuBtMPHBado51jwzslm2n0ENMF
8Xu0KrWzOgwckjlBaSlj/nEmsXh9bl7+oM0F12KU4noPnwiwKAywjFK7jAs0FM88+FvLQJ2ESgkY
AFuM9Qv0VxzpMGMbu8bKT2kX67suKPUH35rqp/ff5Jod/F25sLsuCqfE3jV5oPbdrFKnwKomiUDM
iC2qU+jDLV0RdQMkHmPU0qLGRJBkv8zNsh/w1jwzXXl940mPaQIQKLE7gi7xcnnPBlUKlK0+MS3y
bmuzRo6rdJ1oSLOasT2uG/++qy8W3GRLwkxwQpV+fZI5xt1ujDDV4I/jmSPyKiljW+mpQjjkmYhn
7mZbHVeBAxd1c0ryJvleI84FkqvNmPfj/94UAIcSw2YEzRkdLmJXcyOU2gKMz1GvjhZiPh01J9i/
/67f2GwPQpBn/seO3CoRZEhqx4MpupMNTPm20Dznqw+ADahdYdwNMnbOhL431oPqTjNSXzNT5Che
vty8GLwUPdf+BG5vucd0b3poW0+FsV/pd42N3ML7z/espbQ5zMxpmDbxVWRM7m0WtJq29iyAkyfh
dYZzyMrSMUM8UwDwyNFPfqKc5X8NFl37JXNEX1IAxpdJ3xdQ8CZRfugUJ3XX8s28ckiP0eJyp0Df
tfC0dMzwcqfkHyu8Q9dUUx3ayvf+uBIIw5lte+PiM/yhIcjth2W5HRPYytEKQ/b9KSgGA8yG39/U
hhBnNuv1KtSmwMJMMhX4Is6G0zOkEyOOZJEnp+zVHl0C/bJu2+qfn4VVUClG29aiQbTV2EqLyZU2
6LOTu/RFZPh5vgOVa/3rpYYhbMJ89Zn02WD4N+8daWgYr1a+nEpKvYOeLmIPxDM9c31ehUqLm8z3
joC5VnkrJ/nvgLxyDzodaYkT4xut3yeJDevCKjJjj5BBd5dZSr8CVLaaeEKDgWUYFGcy5VcXil8A
ZhF21JofccBf/gIMT6hzLH08yUSzb+ZxmgHs4tJnlgoIworFfv9CvSxy+OYyH7IQrjIpjjmS25No
VMPQ5267MIRsvgFLrJvQHRYVZoVjXaJ7ke2TdPXPeH/VZ8mQ/7vG/y1LzKANC6PwdTcN8IYcGsdY
jnK26sfSqyVCKdMIjjTHH9OIFs9Lrz0vxsXCtpJRv3IhYZPBZVVxbmzzMqd6/ikOoj6Qs1f5Q5S8
Xu64mQKFqmx6YHLxS9DF1RIZKY2wRgXDPw1Wn5fiWSnjYbPqDDQ2S0mgpUXVuXAd4Hxc1HAzwK4k
4hJA5LnCfBMon9eiOuA0U02i77tVhrWEVhadKvRj0KSxFznLnD/UmQD7SVo+pvvJjLvPI64GzY5c
L3AAxo6xFc150d7q1iLsHbpKwyV4NxgWVtzoFlIfVXtfOYHQHoI4R2XTSbXPmsHQP6w4XZ997Ci/
vH9QXl7I/56CuAIL36JriN7Ry5czp26HnK3O8US8D7FzXxr3ttHLqEXc6HFRk34Ly6N9KrHwvZsz
rzpTg71xOFZoyNofJfowb3u5fjr3WuFay3IcDbff9RqArJRkCa4Cdg7vP+qbS2FdYNC45LVtc/tR
VVIiVqof7RS29uBrKAmJAnRUD5fh/aXWlGtz+/iIrpPStZftbnfVKszZqrBvOOKAhpsFuKDfvcjN
COnCDkEnmhqy1YLrRE+yf2pv/Pc+V6mwgPYjAfbZz+2vjLduMm+soUAcVdF2PzO+HHv+tL12QZOr
peizcxP5t3aVrgYGxSRpLLp5gWAWE6dACfGowwjcQarxr3tswXeJY3RnbvfL0L0+20rb5aPuI9XA
2GezVDriGzGmrXW0S0JqhC5WdrCCtv0O6RyiD3aPybf33+OGLv3fkihn0Fghw2dfN0vCipRiTBf9
6Gfd6B1G327aPeyg5HEK+ulYqQYccJqn+cfRtppbYm516zlxFrX8i2e+JK8PFeL2iDcghUVCzIV9
eVVAH47ke2vfFwhHSi8CQaAUhcciMv08hTaYFZ/TTgFFrBrz5/sb8TLTed6HtV3Gt3NVyXgFeFq0
GkFfaVlHXGjG62IRxU4PQNC+v8rrswRSh4EejUiuqb7VekR8Y8E+OQ6OpoZft64CE/n88RTPMj9z
lF6vBPCGM0v0Jp1nivhyL03VT5JYl52Y8ho7THTLg9NpA4pDqTxXx7zeO1JeHX88gCL2ygN9uVbC
VL4dApmfmjiofuSKkRrgQnMfx4BjuzGu7wxYWntIp/ZXbXJtwr5E5aisgEFCxIi8AahsqrXnMqE3
9sAGkYUiPSzu1c3m5e9atLZBENMrTpOfZbugTwcsgfv4wkyZir7/Yt/aAiYIFvfXgHVsr///r6gE
FFclDpLdiIip8kJfqnpfJ7Zx9f4qr1MtVBKf5ccRq0KmanNZpegRN8A06ISCmnXb0eNhrqtPMEic
FKi88n4Ac5C79xd949E8CjSKNASNkSRZb+1fj9ZIs1DwVBryZmRQpW1XV3OV/XsORZMTmc0Vl0I4
2oY+L9E1peaspQYoRJQmaP7pmmYeqlxkZxLk50Hry48XmswY4jC+J0km9r18Ihcg19AtAx1r3Yuh
BQXS/enHWnJjiVzdc9Jbhu2uIyEZGQ4CCgUgnDREy9hzI4zI3UvKYDeHmlBoCIJMo8W4vVlgSJL9
wiepvMIIJ2vpP5sq6fKDnrnGtZPqqDWj8ozXiwHbArsQ5XEqaQTrfyooAX6oVOF8UbQcmrAl9sBr
WuuhUHoWpAOgst8RWxt+lI3DbwQOMUSd4QWf4dePv4Yhp1dr5VnV7AKTscMV4FDtadHLxg7LprEP
uo4QXkQ7YYRV62MO19U6j5mCASpDUNHTgouzNG96D4Y1UwOR/fLGFj8irbLUwzRV9M5q0dVq5/cG
JEKJ0h2aWFnnaDf4P8R6VNa5nkBt0WOxy2DfapGZS/NnTG/uUcaJ+lM7kIGZvQjo4Mor2pOz+NDt
O6n7T5WFtGoEPLu+cytfGWEp85KeuCezajcWGRzNarFKSGhqcdzIBMwPSwxUiNyX/qrwAUXN/zqi
oniui7lpLQJa4qtIAreabZB1cKdenpYmR6GgimX1y0dgcoj/IMx9gEO6+J+rGgmTil53dVVnT3n6
aMB9ef/ybSCer1ffVHNG1aBl5Q3Vr8kJ72Y4rz/rT/ad/O5+dETUGFE6XDTeTl68v+w2ad4+8+bO
V5bfxLbGqoXFDGRxfsKtu9a0LsRCMATO7eKsPvTjmfC2/f5vV92k6rkL8l7IiWeFIeJ57O9XIM4F
2y7hmAr7TMzeZlsvl3sFp4agqeu54CFdZe6Kooxm/Q8i65C5kv372/lGKUXg9Pg4MuynL7wtAgpl
joSWqjvhSFNjFwRa5wY3+98pTigPTbBSuVNNXabGAJ7HxFmnhW70ubOd4YCOSrJrDZkf5sGpr2xy
iKulT/x9X9G3inWprmkiQEnFafsKvQn7TCLxRvhnJKFj44Z2M0qomwOYwLVUJlYgp2rqGor6DtUQ
tzbO7NAbn2qGVUD2kUkDILPV6kDPcnJn1RendoDci/VfsJuXET5EPDv/j6XIwjBtWm0KgF68vM+x
bU2w8i2ygmDxLks3dndGIYMrVKzmM7f3je818m+ryiIghvUb+nIpYUGSHJ2iPGmJCaOX8RgZSNxV
N6O2tEnYSRE8ykbNj+8ft7c287liB2tFV237xUYdBEkrT1SnwcENA2tevH8nYUVL6idnEtrtHQKz
z+R3tWBBz5dv6uYJDavKAuUG1am28Dn0FghlSZLkl5M9oFM6ddnh/Ud7o+3j6ogLocW/zvNfyZRq
GFVOdlGsWvU2VKOWiUqeYerZmyONV8zuv2kFQv0dieU1yvfp3gbJcCZwbKMjpTUyVsBnVw1zFHPN
l6/VGmYl6IXyWjO4WpKp6J3lSPGh1Iz0HjVhcSj5iSHklnzfzpY6k5C9OlW0ftgBSnwOMICG9fX/
lZDZXhajmlIaTGOM/juH+Ldh2zVy0ll21QAJvAymvj7znl8/MvkSenCMrKnR6Ai/XLNaqiAjlzJP
cb8gcA6dug0bHVMA3Bj7h7yY0A/oh/LOa7t+7y/9OczyqyjEM5N/svGsviL8Xq4/uUUCJcUyT7bo
5G52bHWbLc65SuaZLfB3ZkidBNSUwSiHGU7K9uZMDFrIBErnRDe/N8K4wnIVPmcf3NRNXAyrWohW
7Gxglt/tHlofsigx4jE6LZ46Supcfkg03/0hAwxaohrrDmNXWnNtwqEaHTxPpkl/RGvFvxlqa7gb
KyH2EqoSPiUFpNuaifvKnxJ/vDmvf4oKN4bG7ctsZ3DarKhv5yzZIU9kXEJEb1xsWEf0lGJrXH5o
5mQmMOoFbHeFnP5PC5UeINeFubSRi6DcF190EG0E9pKXqJ/5V8Y89vqF4Y4I+FQkdXGoo0o+Ylla
G07oQPpqwZzBtd9LO3FurTQepxCkbXNf16Vph11V6R+0weHXq0xZ17Fjlz9Vntqo2HFwo7JK4PYu
6LrKELLWeOxh3V2AU0ISUqhSm8+Fhlfpg4l+AGEW69K1Dt06eKoYUnWrlH1aOiFmZJzGEgHX2nZJ
5g33imwWAKwx1ekDMsvBeAVZFnItFuqWF8kuKdMditvpR0vTvK+NSR8/nJRnP86YM3ww2JPhuioC
7czFAqXO0X1x5mw4UDSPHQwzdeZ1mw8sQgnGlDeQfS2Y5JCch2z8gXN7F4Qe6rMoJdNig/e7CjqY
VhvgICsM/XOyZPXJzlThhwxla7FzvVjYF9j69Ld4mMsnzIK0T8GgOd21qkyUMQxrwD8qDTp1IzUl
l6iq9dS7GIcR6ZZC+NlPOPDuEg4tlKKwWrmUo5zMJ7eARBx2SIyIcBGeEgdVTDkgqmmE7Y6OD5J+
tVmhJhYgv+Qc0NLO0sgo+uYnWkZat8trnJbdaVTzBTB629hPAW5Lkac1DsrQusiDTyi9VTNtQx8R
N4HP4yf06ZQTpd1U31O2x3cZRIIhNPp6+REINd+YflqKKGn6+G7IJfoswaxBMtK7fPmItXuu7eK8
0S6HyUU1HemZ7C7WByV2CXrzNcoQyKnsjHwIvrv1YHxKZV/k+1TO/lMR18tdCQ3TPCASpvUYLk0g
GDpbv1eOnH/Q40ZUYdQdIh5Gxt5vOx9QTiMAi49VXvoj+ME6D25kUcfHukeeKsxwKsZOLRDUaXky
IetidVno2rJ7dOqyCSId91Awn8Xg/MynpRVsfu00eyi1GtJM2IJ8xrq01u9KiWrELgtMlV00AX5+
u6mtamOHL9ukfZ01oOm7RDfidpe1Us13RYtPXYTE/nhSTd3MH1Ba1rKPULJFdnQb4WggENthgids
pFr/aOmi8FFyyOI6uxyWUY0IV1ezW9xNiQ6yBnSv5l56QA20qO7i+kuGalwfNpgN2bsszvUe5AWd
rRCTpeEC0AcKI9SUAvWl2W1+e66U3/BP5q8YTjJPQI7M/rOwUH9ysemyDosQ/W2paYkOKzkzV8nl
pL2mIWDkYR8PAqnMeSTDKFszyD7MuD5je9H0xnRRyxyHCm/IhsvJ6hvMkfOuGfdC85PVSFSb85vS
14vftKrc29nOsPZKhOkg6zMZ7h2d2O6nbfV2GzFUcm8QlcuQqVOC8k41qKwghYSwGAinVCFnpOOq
PsyDry5W5DD/BVBQssfTxlqumPxW+vVgZ7O2p9Vn3nq9SuxdqbUoANsDGOIrtKDax1iNWnVVSQxs
bzFcDdL7brI8GCQ0xa6Moa+v4etWLeLj2lL8TBLhffCFj/NXY2ErDYXKirvQaErvjue0loM2V8Qr
MbrtB1RXtT+DbMD140droU+lSoHaRJGJu8lGfOVa1UYcXwJFDy6NhBwp4tAXfaRLqzZ3uTUN5kFN
Cj8du3GLNOoN0ZcHox7RgmCSjbZCVvulh2lLMliXQBsRYBN6DN14mbhDsET+l73z6o1bXbP0Xxmc
e24wB2B6LkhWDlKVgiXdELICc8789f3Q3t0tlX2s2beDwcHGgWFLrPpIfuF913pWDWgi54PbuTkU
LwbcCvStMt3jpcyNfrAwUpOk7ScdsDs59M+d2KSlXVJkf0Sa4GkLSRjicREHnrdpQKoYNiCd5KWT
SiwechBMokvwGtNWH8vZQrb4HG5h+eFOC/l8MN6kOLQDowxelDrUlNVcgyDPPS30kx9DcdtCWM13
NKSgJVRmjKNtDuXVWC2FEXCsOhnzRCknd4ZH3cauAXTdTiyz72UbV41NvcBHwA8JyILaNoZPXm3C
dcM3bRU4/KchXJmt5H8bpgppityZtc781Eiyo3gJNSRy59RDK0JAtatqClW3pNxVzDi0QKOoQyDN
Um9H+qgNIF1yBuuY04MHe8yn2CFPt4jELJwMXtncj2pevJt1pjwxl0PqyhVf/RZHY/m9KMm5d3Uh
jBhZxQjy1VgVxjM3dyqcojEGFr08iG+FIpRSl/1FS8YROPZXNYkNyQ34kuziG0laKGEFTlcNg6Gw
tSAkd49iU9LZLC1S6GZdT5leAi7hkIWTi4Sl58JoG62VwNZNUSm4U28qq9znTOaUlejdybleZ/Tf
hOgOz7t2N+pNmVPnqkOi1gE1PVK59U1XHqz4qh9SBkKzSmlfKUKzh1cn30RZpj8bXshPgVVp9yYx
Nb4j5UL4nYlDTZ3agrBgK/DsmeK8ST0C94f74I0jiCt2khToGrMA5IhO3qIKBkuJ4piXG2t9pLXl
qp4YseYpYiDAENMb0+7bUF3GScEpPcuZZO2xSMVHNUyse2QFaYBPsGw1NmCRsW6I9GZ1KCT5PYhq
PXEqMQ5fcpLmUugKUbJTm2RqoUPlIryXIe9lF2zX8FjVXdCzj87LaJlnYwyrNYa6BdajhWiWxaFy
YmsHRq0ghuFhEsKk3cYoKuBt5KUv22NlJapdTEJXLJhpqBaxxeHFqrMJDpuoBO1TmQnpSxkS6b4G
iCauojEEZIlFf9wqXRrqNpRFDN9ymjT3muo3TwXMlmurl4Jy3aqt6rP8GPKtmpnFGXldcZ2R9BeD
KSjYESYcu5eZJ+eiDcwgvtJN4UUvlSajk5Uyo/aD0JLPnIQddzsaTGkxSJYAZyyXrGFDN4Pomwxg
846diUgJNuzCVyCFKdwxSu/+ymvlLILmWKjKHbO3GsEsm2T4G7SiOHw2SnZt0PdQQCyMk7qqx5im
WZ+0PdOFHipvGVFm8lXiK94hbMSe5pI6gAassSXeMauzygx1pIJSbGLpPJqpFaKBjbQ7Kh+isQtN
M4tXErSWxKYz6pk3GVNt7wBk6cfHnn1/aysD/JBVW0NIWtIQqFt6dvSVySlTWfL7EbZID7CzWbHh
4G3K4biMWyuaRO9JpYo5beJAKvLvmajDHRSncmqXrenrz5UpRKOtD1NwVtRShtnU1wQrt5wAv9G9
B1o94JIQtjqo2vuAlBAqtuR92mIwdrqrmkP+ZIVSAtgNSFu/AOsh48LKTX4i4CDk0HOM0tMgjUF/
TLyq0N65f634GHso4QCLhqK4LZlm/EVjVXKyD5g0AH83snJOy6pP14IWpdVWSYbAX/ZExun3Bezf
PQB8/TaU1FZZIiCR3sFgjJWrk/MSuw2PYu2mPR61Zd0qbewOSa4WNCLbcsLlqLQ7hG6WvIgathod
s/IT+JmidUUqUqGLC7TJMUzkKkU1SygfO2mSBxSzYjccZCmZjOtRJTFvlU9yNbhGaPa+Y/ICiy4d
zyFi4pIJLVGauH9ro9EQHPSH+VMqeUKxGdOKTUSlI/+16Rcq2FzUNH1RGn1krRjLOF6qYxL7ezgk
IWmlVMRdyeMkB2ECBtXS6KjNO16b4z2jIC5eI/bu2ambRn3fNUFfbjjGADDiG6evRSEax2LsBGEp
gHcY7bpqjN7pMimUHY2J6FrTCuZv4H2dsaj9RlfsMa7qN07K4i28ouaZKVrIl7mIKcdS+9RHn6bL
m1gS1NHpSHb5JnjCVDPkHCaWVdiK+4jDKjPGGBBfbHaVUdv8xvo0iFHJmSMthWIF3qc66lUpDstB
4sTmKqk81jYZRKK3K2Kp2KdofCBd9D7B7GlPMvBCipL0kKS4OGyx1OXvQ1CyencGWCbH60pp4dcC
TogczPtS9SdRtZu2C7NHdmDRwhzq3MGKCLi60DABwYgCdeZYfsmaJo8ja25UTb5Td6g/7UCOa9cv
07xCbWMppdPBkuNYocd+TMJ4OoUAKandrzBJ9tVKrGVxZSQQjvZFzqQTh5Uk7uNJkq9Tqy01R618
8jnbuUvOaUcUdDchsfNp0MThQZTGOINkO6ABz6vaqty8FgwCsugJeI7WGaIBSWtq963OH+w8pCvJ
S6X2L3Etq++WOVnnUeulaJMIOkhAgbxqTnOp9yCW7XSVRoIa2n0jas8dKE4Vwq1g5kum2wFRb5RK
zZGMS606ysUwvWhemVfbauzhxXvdTPkGE8x5nAXnvVcqvVt0o1WITpPOHEPZHNWbJBsiws14TPtF
X48juHxtnHRbhoBs7U24YpPbtWXfuz3pX8ekxWENR6Fn4ZOQsA1OmJGEs9aNLHgQ2LB/Nzx/ahzg
piIUBHBevPWKQKM5ktPgDSZwqtw2Ay0ovGp1f0B5PXZrz6IztqIUOryXEO7YmGaD9n1OPC3cHHS5
5ha6b4HSn8likZ0gl75NQL8FTl7Q4GTWIieDseXEyZcNq+c8is2A44ocZrSw4uHVgmIPtSwiCGLR
Cq16xYHRGDkgU5tg3VGNWygKJn4YWfYBK1EdbRya10CPcrw6gIIFLzrCQTWEDciMFNYkSE5pW0np
CH1X6Si4K0LQ3oX9TKpU9dTAyu7F6VKJ0C3MfT06dXhI8e75Wlg5mgomaC1IXaYsZDIKCQsAE9XY
cATD67qo5jGoNOl+GEL6byyI7fMQ9OMRDUJ/FUbp6G1U2BYlG65COILM9skaUvLuEfcYibLBMOQH
YmdSoHNo+hE3DYry0gVh7W2taUK9Oxq1vi5To3ybPIiyCxnrr2C3kxqkrkX20i3AyWoXKBSm7FyH
jWYnhPHegClucVU3zUgpU7DEep1oUa1dAYwxIJz2ecpZHE3KupMHNr4oAtQd5kXor55CXIOTViPs
SrUVo8M4SerzUBlGZ8uxxNIJjitQHTngFGkbg1b3dqt3zeM05bAscsNIOUoGobkbAM94O1lRqXu0
7KhEewj0+naOG7mboPzvLaXog0WdE03hapFhXHmBqh+jsJhe01poVIffVb4HSay/9iXbZttivJ4A
ONZQf0NDfsaKHMtcMhgi28sT5YEynn8Td9CuOJ2Hcmd3bPxrgHtWcQ1MwMcRSBBnzIGXPAmmHrDw
i0ZUB/L8eJ1UaM5wNylotB7zSMGCzH6gzvY6snjgjcRK1CtFr5qHaojC9z/XxX+pfX1qUtKivqiP
Cm3vyV2XvQ5Cd0X5l16W4uhmx4YUClSzlK3bP1/wsiB72Ty7qIEXGajymvSa1yKmB06/Lguv/3yF
yy7G5RUuSs5aVvgCgM7slZqIPfvXhJd++OIav9Te5mFDjYNUFuEK6sCLYQsLjQaNlL1mm3qlusZK
2PyzhI2/G7gfLnExUMNUa405yNkrOvJFlb4G0lcCtQsfwa+XuBgpLIQSHCW+BWcWZshMtgkSvy/d
ajFtrZN/PTnB6s/35rId8OPefPhS89PxoQWh4ZatodJnr4HZEtO7KlvqRSs1z1aJv86Eb7i2vui5
/PZ5+3DFi6aHXI11ZcRcUcdG5JFYVn/VrLtsZV1+p/nvP3wn6n7M5VSdXkVBXKqCutHhFnveNq6/
0J/80sO6vNJFxdfD9Rsa7Zi94qbYoAh1RqNiNUrctjqAmHZEqV5G2VslfQmM+u00gUILss2sINYu
nneKrFNBIy97NW4QcmzT+3Cbk0Ngxyv1hsN07EYHcO034360v4pN+u0j8+HSF+8BBfVRD2Uze+2s
53a4Y+/u95VrKq+ifyTZfqUqT39+Rn87f3y44MVbgbA5U8bKyF5T3jirucfU74gAsf98ld/fzA+X
uXgVJhpxRgq+jClEWp6vrwFFuyCNvrjMbx//D1e5ePzxaARKS5njNTXIPGA3EoZftE++ejQuHn95
VAUk9AxXAeW1WXCol2Y+hTOQpvWVv+q30+6Hb3PxAghqTKySxLVy0zGW2pPxBOQ3/WLIpF+uQtQu
jTyec8kiXEy/uDPllPuqPA3Sq6wP/TWiL9Cqne5jaI8mdwxmbW3Z+AcaSQoxS1nisKeKv0ew7N12
UNGsR3U62Kmlq26VC51DvKiKMrQwv/igFy5d5m8L2BQ57HMiNjPjnFb3ceZR5LaYaYHedxSjdKw5
FgyxYxBuFRAAaoSh25SK+Z7Oxz27aCOQF3gQSPbolNo4SYOlgF3Vpmxnjd70PcYZQE+8V/rGRlHT
FFs69AaBIqZFybMVCI1O5/ax3cmTifdXgWPrydjcvngv5tfrU1trXlpnVcAMs5otGp+/lFHSiUzn
5duM1vDHtdzWn+tH/846UdTbBPmR/JSvVsJf7vinXdAvsLI0SptQUtgFpWbEFvNp8q5GBq6gR+p/
lZP2pTLrYn5Bhw4sKUU+lD6Hx3Abn8yNfo12z+BEvCf4zIfz/JZ+sXb8dlL7IEa7eKY9qas12vvs
88abyfpWFA5AtT/fud9O1B8ucfE0jnkdpfQAWWlR1tmCdBJ4DoXmOq66R5Uqb9Y+W8HLj2v+/6DL
f+HF+jD87nPz/Hea5fE5ffuPf9EQeq7/13XYvODQzT4nXfKDb8918x//EpCM/zVPQ0h/0SEifOGe
/Ey6FJDJ/wVPBOM4Ei2VyY4n4r+jLpW/mAiY/QBsyvBlZkF9nbdNwK+Utb8AfEkIGmefAf33f5J0
Ob/L//Oua5AZDGQo2DFUDeWudMmh1K2mLLo2m47akAswC1sasb5PnkUYu74A+PXDEF3//MUfM9Uu
JJnz9dDd4JOgIgevAY/S57mlUtMhlKxAPgoZCU5ioCYLOcwDCkPwnnr5SZQSqmFeE60E7zpNHwS/
pPoB8f6LSe4HQ+nTF4fyiTOKaggmd4Oa2ucPkk8p9MU6z4+FEtC/4pDpZSEI3XQIdmX9XKeZt1JC
ivq5GhjrqtLe/bq/yeCguGC/tSNd81ObW9kqVfpbI69DeNCqdJZVb90AOl76qCfcsoIg3CFZcxu/
Q/z3CGUZbnPY519MLihdLm8khn1M5Mij0U8g0riQ2RQa7QVCHOQDRRc/cFAjtuTEvGjozMN6qcrb
VlyryVaNN36zrJp1Up9CWnvXVrGJWtsAmyU4+lu+TWM6WyuE6rW5mORFFdisaHxfCqd2fcgPY76P
wqWZcTS1UTtmM3De1Rb+Ri9d1Bg+Gd2WTYEAM7SeLeVXLbZjYYl8Yzr2EQi0dfBNegKVPhpEQm2l
8QC3h6JqnjhQ0bJ7HUiSkr9k0lZHrG1s5kpd5pJ01jpGQSHItTrXQvuSYuteKdUyDdy2xTHoGr07
aMsEGCVRz6oDMJvVtzi316D7dc65p+LOeFQeCXSGx2bQF0EzQ3zKMq2/cQwmtAkhBn1XYd8t9dV3
f0FvSTBs6Vt+Er5Z1H/p9evLIV16AryxF6hjHQWI4DApTvNC/7YkKJNm8Y7QkqdSXGsWkgh71Ow4
pXlna5ItH6KDsdFc4wb7CKpn7602liakcDp/O/87d027qflW0Xo0nJJtwS0RoStvpa5Av9ABPYTf
JhDiZICUG8JvrKv+fukdrH27846jYWu3+a5ZJvvhwaLufcgyB+A41lH/+0S0lDNuq6W28c40mSiZ
xIEzFAf2hsOwUq47AWmNbVHbt+Mr65E63356TL9nB1NbpYUbDY6/9Bx51b9Hnu2dkn3vWHtrEyxE
tyZQ2Smexo25HO59p3JIaCHW1KAZYqOSTCCP07tFVOAU79G7hbP0HbFIJG4609G2pHIs811PnxVY
yTU0k9xlQB+zFV2NTdm4NFLapeTEr/EmfxijlXU299PKOnQL4Dhv3TE5Wif0LcLoJMfpmdcWWjdR
2J2tQYC/lhbZKTupsWO1LvqSMCaqDV2jo5MI/7cT/h8tglfFW3bTVG9vzeG5+N/zj74gzICGHjT/
5/Mf659/JhpyXlQ+/WHxIy751L5V4/mtbhN+9GeI5Pwv/2//8u9l6nYsWKZe8jZr5t+GAP/zKmUx
hfz7HOfr5+Q5rz8ta/MP/FzWJIVVTQYeh/oJ2DRNuv9a1SRF+osDKrlozEUgoeZ59e9FzfyLJQ60
MEQ7k/lr9hr9vaTJf7E8zuge2JUzkBMb+X9977/XFIbs34Zpfj4OYSr+URBiWQNDBsP4Miu5k0sP
4psx7q0wbXinaZAEgHLsQSIAoStGUP7KuFBDJV18GKDfLG6fp+D5wugOgW+zysEnYKX7vKSIBLtZ
gJvIHgqm2O70SHcUQc7WEpm6X6yjnw+Vf1+Kki24KIvA+0vfPaLrYIRgXO1zwjKcuOmYmzT9K0f8
D0TO/yySPy4j04SeHfEzdPYSmRn6aHfE5EebHj2VWJnBshY1xBWj3m2bUOyXWpxItP6rwVw0clTS
h9UpVHMos/pntIooxtRa191JLquVQC+bVCkpL+agNUO+KkiTntcPPXwtrPjI88b+I2vG8U7qRubl
ruxfuzAQHkmmIABiwqk8J+x2x46emU/NPBjPUSrLd2rbl4+NLxk73CrftToST2gcCbrqiLojjEws
iYrCgP1kTRLSzz/f9t/cC85K4H8olutQpuejzYfqkyzVqSz1YrOPewPRPyV212uH9Is7/nmj9uNW
KLw9PF78pwKY/nwVPRJVNiBmvdemgIA3V2mPQdkXlKW9r3wzxu++EfnnnP+AcQJVnh/0D98I0BDB
AQWKLhQyy3IUyYZO3dJTlhFTbfvCqlnIGrk7tVPEoTNq1bLtGpr2hPw0+BSra7l9jsVog8rjzRfU
RdCbq9S6Uijf9/KRbCsnZgcQ9IqrpfemlrotC14/dU6v7KXqugu3YuMU9Rkphx3MnuhvUbelMp5k
DvIHJzDEhQ+6OlIqh5bzUqDlFE0rKSh4+r7V3lWUj6cY/ZzlITWmOxOdRv3NQ3IzRWSnn9lnLxNp
6yEyLaQjUVJOry8V01/IHckHyFOU5Mos5HXWnquocv/8tPzg9V28U4qK3RA5KU5vSCafB5d8o6zL
a6ne50FI3FeYsT3JxGUUZ29hjI9hJL9hLwdRQpKhn6+CpgtupTg+hvi4lhohMi7UAH2XV2lvp55I
66p9QOS/7NS3TprT2SJ1ctMuq04R8ohrL8oLAqamHXokEpQDRXGkeqDB2kuvSaE1m9jQup2Vd8ZB
n6XhmQDMsCLM6kaJ9WJDqlrPXcrGFWHgwebPY3GByf37oUbNMDs9ZcaDJeHjg4ZSUCyiVm/2Ws2+
GllQuGQuGreQX2nSEW36bvVUsQKD2nhECsmDX2cykaeDCDDC0p3O00s7lCLJ1Wi+AtFUFVsSOxxn
GjlY8Hny9eDV/OY2TheqGn91My9KiD+/AExY7EakVrCCzW/thzdFaAMtaAyp2adjrzrIHUqn9slt
agqaSjUhKavERMHYm6D8Cqn9ZkRfnmR+s+pQemKaZsH54U3+/BH6TO3EWI7bvWCS74SeItoJBAGt
yJ7Vv5iDfnspllWk/Gg0xMvlIFODsqyntt0DOEMYr47SghBR8TFou+CL1+TiPPNzZCk+GUAKUPVz
pPn8tUSpMWtoL/UeW2JzTM3UxHCZKqceZfOOwUAAFkzUIPsq3geSSKCbXNVLTcjHtYEm72psc30p
N1F9rABgfyH9ln6djTm7siqKeEI0GCYXpy3fyKe+NqVy71eevKgDvbc1XSTMKqoL04Ey3bqGT9CL
1SgPXhkqrtJH3lrL+n6J4kRf6Uk/rQUh6e1k6sSjr41fEWp/3QVh7mHRpq42m9Yv/RCq5wc6pIdi
TzIwkJWsyhcBmbdocqtsZSAe2UT1pO+lWeP157f6l9UDCgBxWDhX2DKA7Lk4WZe+KLVGkGU7RFzm
Aj9E4frkBv/TVVdlg8eGkv+h4kF8//n5KDqr6MohUnepiApJJKTQhgDyVevjl/tMdYbqwAzbV+fp
+mKy1n0RDfPYTbt0lFZKUVU0y1AQspEtXYHEoR8j9//4MYKR//fHiJ9VssNzVQfPSfL5OMEP/n2c
MKS/LFBYbGxA5Pw8NPwskuFL+8sCoD/faJQ42NX++zghqX9h/gDaw7xL6i4m3/8+T6h/UcwyobxT
oMeVQQPhn5wnPj8DvDpgAWBLzJSruRlxmYjSS2mS9mKYnqtBRLBUSvYkmjddj5YrGNDYfRie3xwi
Pr+3P68GqQ+QJEA4HSfc5+daj/x+SASY50aIFSs9yZN/1RNFnSvNIVcCsntVI1z/42syo+sQmUTI
BJD6Pl8zjbyANsIQn8lQuxpCi1WzGVZFHS7ELqdOI8e70JK+mCZ+M6zYZuauCeVPDkwXr1andxb2
iyQ5y5M2rbvG3DQDSELB3CWh/pVJlSWD7/A/2y7GlTIq+HcuOI8ry9fn78j+PQNCIupn60rrliZJ
3aFrxq/iYEtkudXRa4gwLcseWv9Giq6i9mg2V0q2pnxVeY4Igws7hvRsTXbkuW3wavqvZn43lN+C
9lrsNk33rqgbM1q0jdsEyyS6VesrPdgliL21Rdg5RoC+cGXWj1NDddVnp1o58m1bberAVfc4O4IF
ofNjfqt2N0F2TIKryXjUhdVEzru58rSzYriFfBLVs4kDYrZ8lbJs9wWZkcIqpghGiMtqkNeCH7gC
GVbK2fQ2ysrYKoX/owRjXFn307MeuKnWOKwD4SPKvO+Ec8fCNS5xMnEOoY68HNF6fo1T2VHTN1N8
HM0bzYRt6hEDzdmsOMnld0TsLuIdu5DfOuDPJMJklu23y1rZdDSGaMPZSvngTScvc+uA4Ey4iG3H
N9YcYXwwaM9JyBrDXTVQ5JtYAQvMaTux2BaUGK+z0EHyrONT8YlAtZY8C37hVvGOmDSjf2wpU6or
QmPDfGN8tXRd7Od+PiU/gisAP6vsmi/W9TLyK1S2ln7uwxTznY5zXSWr0R1FFdOv56lLsw6VfdaX
sB2F8jZv1O6fvhe8DGytKP7PiGHgep8f1NFomjgedfXcmM/N2AQOZerJ0YsebTd5Jl/ss355C+dX
jwmS1x63M8D8z1fTBJmAd8wO56S17rygCGxDxwCZddF+qIKvgCS/TG7mzJ2iOs2miQ7AZWfR641O
aJUhuR3YzyKxKl21Me6MAq9In+50K7wbK3Tif57dLrrJ3FSuCsILUiV0F6hzF8fZEZK3qMZGfFuN
2mNjrIOURFZiQTG+mnGJ8LVGpRTow6KO+zUpcTzLRXAbpt1J7zPTrltT2QC1yBdYQV0Mmec/fz5j
HuNPUxNlMWyPUPig+87VnM/3IJQ1pCOyb91kxQENOnfboKpsrjXZtTithbYqrsd4LS2HjdgviNlE
pxoUC+ENq8yIUhyTFj6Cmwb8gUNB+1DtpG25gda7In67rVykANYBiXsVOPxDLIn8nEQye2dLDlHJ
lFYQky9xu6nQS2zhVdjX25wYDVs/Ep95E2zlXfWUbP1lsPIW5UI2nEywMb1Kkeudtcc/j8aPifjX
0YBIxJZLw3p1sQACmzM1ZNo4C+/gHyovHKlwqaCFI9cT+SEO211+R/NBvk52DMSA0kd0i4rUGBie
dnWPCU8onfKmOPS76C3/zvcwCpsSwZ8/5w+6/Z8+50XZB2hvT8kisG6wbu/V0e5NJ9hUFLTztbDO
mEbfJcb2IT5OS+/UPUhX2X7ctgtCUL1jLK+8wPEOwcZa+9TWzwqQVodiS5ivrXaRJ65QuklA2qc7
xXuyqE1kN4ELw7vHI4wpt3ZYwTrTjqmt2Mba2Hmb/lo6DedRsElJKSinlPRD8DC4ZbuiK6JMV1B/
J21Z0zTIr0fvWcwfm+aclY5S2epDcvTsfKmui1V0Kg75lRw7+Q3Qy9VXO+ofW+bLcaP4i9CR2iUB
AhfrfoymIoWtYN6E9+JWupI201W0r4/p0bK1tfBNva/t9ETSKp0nWk6IfbWGzByns5aEbEb4A5/S
YUElyMydethU/TXtqkRwMsmpaoefSypaQwsjXHIGDsoFWB2zh7Xi0kAwNQcBcouBSV1I9Bz30U6L
3YxIDAJNF0KwLQteumXyVN4I23ZjfsNr+U06dMd0KVyz8ChghU70Q1JMRUweN61oa+rN7EfWXN6H
Ml8rKjj1pRCt+olO1QJrqoi+PrCjw5+fvh+U+V9HkV0L3Epl5i99njPGiD1Oyp7nxjtgiblvt8om
uAMr4yb7MgBPthCA/uTLoHZ0Qt/IFT/om3aZ7LIdkj/XOuWbYSEvgQuR3vyNknhyyNd//ohgOS7m
NaoSlAo4CNILQBpzKY4p1HwoJ9zPp8RchekKOTZBcma11HkfIWoz/+/iwrNra5H6G9/fFuEmMU46
iaXZRrS2er+ri0fVujObbV0vDP+gjQ6t1NFb41IuXwpz6Xd2k2+b9/Eq8FwYN8opa+xKtGV6YK8x
6dHP/nXxLuuLNr/zxwezupKGBX9P4TChDxU4Y++Y7QInxKyilgh+dEP5ZsrdunTHfptHR5oEVYLH
a5UEy9BfN0bG3iZwJF47S7lK8m0n3hnYnMboOMWHolwF0TzJsvsLI8OesuPsLGkNy5WzO105WpbL
i9m1b3z4sllRyIzOZm2330EWKPpN3O4ieZlD7BNW+vh9ZK+oZ+sM/0er4yc2lEVMbnpFdzFR+Yp8
GDUHO0Mxpo+gsoGdYgw0h0c0C2JbjKZ1Y/q25ur0+vpAsitjnw5nI7ju2kNthjAD70OU9RlaKXqM
Vv8PtzLAYGZZFK+6Ql8aPN/nh9RL5VqfpkA8Zzim8ZBFG9zjyqIEWO9MpfHFynG5laFHAeLJRMpF
LsOMIvt8NTGNVD0P4+pM4eW1rti6KUR2YGbB9hgUX5aAPpc5TGRfHFU18Lnz8XDWcXy+HN0PvYZ2
4d9EOka9ViJhkNLuCy2CeZ+/DSJVdEJjk3Wdskdw7hLW7KqTX62twthWufIPeVPzB0JVQY+ED0X+
jnQZFCPAbgjFYBDPkul9Iw9YW7JxpHaq730QXXbge6tGYVEV0hO4gGNYGidNz1NOI+LJGNXkHx5k
+ThsazQCMkCScxi/2FkyNw1+KsrT2av6lYppMlDRtelluZybMO6U5p7NEH9FePlco5xHgf6hwfaB
MBAI25eElyFUGsPMW/HchmjXEOeJTich6BoKnrw/z3CXu1kKf2xS2KXMgakYwC4eb8FPVEgdaXtu
ykYAsYYDll4j/ZmAk+UTab+6G0vq8s8XZat8Oa2ihyTfj4ecUZ0xeJ8fvKGSC4Vsbvkcx1tUmGm0
CdRXK1GcOD9OiaMCALCOhv+cpZ2t4AiN8GYq4tEUDxoWnSJ/1MpbtTl7xX0mXg/DLhtuxuJ+rL+X
s8N2uAno8DffQx2v657dcpzt4mltjuusxBKyxhgk4ZdANCMpNTbM1HlIoZilnRNtjHIdY3dVQd9J
5tVULcJpjXlyKAA78NZfZ+1B09eYb0Xs8aUqHMtprY6HWHjPOXNMsubUMrHtwtJg6SV/1D+31tnI
70uDk9Da4IOYV4K/lJWXJL/XxkU+HGvf7fU1a1xnnBJxY2m7KnWl7N3C7VLVZB1cmQZfGpt0siLh
1+6SLTP/JCws4ZsZ3cnTUQ7OnLCN2QBD1hqjKGxl9c1rV7AXpPyYKaewvE043urNNpJWQQ9UYNxE
jJXAQlu5hrAP6XoVqbkgF89VNCQyy/YlyAXHzJ4liTHVnmriSFGUFGSvSk5QQ2c5ZSOHnXUVOrm2
KUz8PRvOz7px27W3Af+UpA2nUm7Qyg/mfWstJXxIypoaRehxcJ7n6rpYkCffa19Qw35ZtdmWUXdX
UbRSVeV9+vx4lWHW+wax7ecg9BMO7DpdssJsiB4GSDBCBQE5URj/dDeNBm2GlKkEEalc9nKvEEw+
KVWZqJwn/TXr7LSaIysXM+fQzHdx+V4LRzGGyc9i6p8U4t2VrZetJO+glvcNiAPBrYdHwVwmBgiQ
g5weQxkft3YyOQpop5GcNt9RcVhTT2DTWG2huGMHqvTtGF3X6gxzZGTHbZkvO8vttrKxz+xUuWNX
N117qFqsk9W1CzGADulq/rLDFeuBuXRqczt1GUClLfCIoX7zMUfiJYcR/+rpKyx2/I116uLDcULH
1l8F0UOOLAjaG3iQ1JbaPXm4hZHbRnVvQOIhtaC6SpQlMQpZ+IVI7GeY+cdd4zzKEKCQ99IhoeJ3
cWYx6xKNQqbI51DZ0rllt9Dtk4127S0Sp3/vsOgdJlhHD6rhSvTPRsS3djTqduedxAn4RGnTlFRg
Ox6KYJ+o3+c/+FhXwvSeZlPauUlmTwUGXzsfHIsd+814zKdtZByC7HAF5EDCItFm7JrVjcraDEdv
6JpFrDy0JkOQ83/0KzapVCzx9FkJ1ufnMTpY1Hws2nmrMbwJwoU8rIXvxbVUHwzBlfwdiOxMv/fG
u67tYFOUtjw+++pJKVAC1Qd1Wgn6VaHYkBRsUUoxwTEhVFfj+GzSycLx3hhnIUT42O47uOeARM6i
QM0udwS4QaZsl/jcNbub3EpfBYqd+rf/yd55LUdubln6VTrmHgp4cwskkI5JJjNp6wZRrCrCe4+n
nw+lo3PIpJpsXfbEKBiSoookkDC/2XutbzVa4frdi0RvNBYS9EaY26blkk3sB7tkA05Fqw8ym+uY
PXxkI12vktHWjdX0IF118qFS1vJg6+K1Gp3q78MqkI5D6pQznCrhkOrgA6obzb/242EV9Wut/qkw
toUHuYM02PaOP2hXeX1stAcp8DdJwHa8vKla97uGtEvrXopRu+raaIvzAIEZvK/xhR5pZvwSEeJV
WWk3cwgWZJ3XjT1XntH+kCLHyHzGdU8xYM6FO79eT+j/9JoxM8FTot5l5c6ftmOyKjvqel13DDA8
Z/pLmf7UlDvZrvuVMK61hJ42a+ZNPMG7Yi5gme8R/3zPzVzn3x7kF6H0wnmd+YBNV/FJuO/ElfQT
TYHJ5qXylMG1gLckbj0ekhDgr93fttfjzBbY63nLV0w06TrcTrHnG2s4SKjL3CrZTemqvG+TPWVV
D6/i7KL5wqevBFtxdVWm68HRAvAduJgPUeeGhqdvrBXAs8oJn5PALr4Fe8srrpPvwhHlWibZ/Wl0
u+2wQUDS3HTUUvUtjK/wFH4Dqz0SSrSpzlHM2QHUrLAMb8t9/AjHyHemW3yN6mP+xZ7voum4LG2M
311HBVQWDL2l4fG22Vywls8SK5dPcR2bbh8BKBqrHqsqExddwGjVSZYbi4BZR+BALtSzFQF9+1Sn
sBNV+jVU43u8z1eNmHwxZ3xYC1M/xCoAZBXxEz1bOjtvz4x2cBYJiF5OcZh2TqDJxSrJ++ifrih1
VrjsIowFxwnp+2JmUtrIr8x4Ek/Ev1J91roHMRSPqtizyZ+/t+J8HGLrizETkCXn/m7MpFZJ0RKd
FYdn7Fz+/k2LH+WPAJ5vkk5ZCtLcEY1VJm4oREUzI4FX5Svq36Pi6tIml69jYR3ynM4PKWMsVfhy
a/6CtPLC8AOVgJJFl+4N6RTEhTMiawJdMvbXkcaYsZ/CX51+nIdfUvZkNHsxfem7YxWT2/CQ96+z
6dHy7mMHhYcxgz7DWbtK4lWnOaw5JarwtlF5PANx6OWTU0/wj9yClVS8i+ptbqxG1FCdAxOIN2aI
GHltOg9hujMpK3uILTbynoLGhoXIbeOymXSoF64oXa0lb3Iqt/caN7g2b8kxffXvk9fyqUDoWezp
o/B9dI28ytXd/jl5zF6k52ovbeVv063Af7XjABUaaZBIG8UeihVfebCZJS+ZT72wmfKtYlyNw22+
NpVNmb30yY8pO5A7JvZIew5ifNMOW6HJ8bMz05SbXjvHxFQUT9kqr654wWfZi6qdlOwtijjBNo02
ueJZyRrNBRN2DqgMTF7ACy3eVc9JaWfPE2XuwjGod0qMbAyBdjraxnP08vlanY3ux4cHVQuN+KUC
8nE3MrUIFM20m0+htFKqzahv4viKyANp9HzLZVHJn6v6So62tOBssEg82Oo3CwOo6vblXW68dMU1
tXhzXtx9VBlVad1HkIrccPaAYAVs32I7KJ3mlD4LTwvP7bpxWFxTIUht/dz67oC1P3PlG/88PQG0
SSYPF5J2qz71D9JreMofkNAqt8FVueGEdtUh9BJ+gfUtRVBd28WVf9N5hss5bvOH8rv2QHaJl+Qg
hJzkzHD/itgWBRVVZUlfRdKqK+2IE9yEN8YmLW0RrPoKNs+2rIEY3Ok3ulfuwm85Yi6oM26zbV+p
BDJxSnbzrB3gKmkH5aC5loMbYZ2s9VXjBVeouldYAL3aZQcjfI8p0PBCxY7yjVqLePav/DsRQTfX
7qf4U94GhGXaMLvN2K4OxW64Vjb9Rv/ZMFq7hSe/yI/xHpm4dptT+ryr0FE98U7lpYu7DDzeMO00
aqiSO+cbkZ5V/7M0bqd+Oyln7FdrbbyyQi+GuoVOWcU0ZIe5bZzE5/wxOejPHbZ4bskhu8f9z5dR
unwB2tKFjV7A43AklPO6EyZOVYDBcodhYzVwZfdmfygGkWrdUzPtBmqYjO8v/cZYE03TzlTt3SFc
oyXpb9G2SffDT+1Xf5CJcTTtmt9kQt525sSlgiT0m1qHDYZrziuTdaOt5fY6SQ+i6RmLJc4pEidX
7fBXqNp5ZesxHMiVOa3EzvO1nW9BrgCl5mmS5ytQzzyz2IXDbUKJNdjo3asasZ46K7SI+01UrRsV
voajNDcDWxN89e2KP+wMAG/roli1A0OdjZ4r8R0K2zQRB7oWtO/oRH6xi7gwdjFD4i1ZOj2YYlSW
uJdARlWrM9Pws/mUdQamhoE33I9GguZ6+h1hYuza5CTVV7rcHcH8ozyUVwL/OJmoUeJVki9m7A8V
KU6HaUPR6STSX7ts5WH+gBDVhdJJerJya3JFDddXWdDWGM0v5ilafR+GGgQxrAwsQrKAB19WI4Cz
Kz1kl/k0rrJNteuux6vhAZGkZ7nDkVcDc8sM2jPcdeNdmTg1xBdKxPfyUb2bQDMdqZLH/TFGJk/F
XGA/wk7YiywQVI4MiQWe4I/5Homno33PMkfRbID5JKulBWkfXsOzfZQNN2tv8JkNvWvAUWhXXeyO
BZw2j36NeIxflxf9Znru+o0S3wXq9dS7CsPzcTqWe/m53gTb7KrF+h6sI9T+yVpw2/10VFfJmtrq
I993w/D+kH8frspr2RsYl5RrJH9VfG3wSPqrJnY1jDz1booI2D7M7XFMDmApunilHsfYoeKrgljM
XJ8cuN4VjFuJKQdIlcG9cYajcL+MjQfxyOnDgGQZfi8e6a+JT8qrwBiZ7qkTG4HtA71Y0YdhQ8QY
ox+Vk77SV4Uj2UA0r1jfeipeYnlF/uprjc3JsoX7/MWKnbKBAmIn9wPvnWlXv7jQy1CzmXf6U3jC
zh3dFXdshYRdebtw7371+TJrWj+t4yA4qoS0DM6H3bwAdM1oJYFcke3utXDzQ3UTPVE22ZnX3c7a
6Kf4V8D8POzqq/RO+zHt5EPyYikUjnG/UBTmv8K4i+8VhbYywA+20HYr7TVleVURhqX9bePvzeYa
nrfgJcUu7TfTeDX2t117hBQbqF6E7ldfCQD8JC8yGXQYHmC+r61mbSkrodvM0ToKvcFwqGKopaN/
o2CtA0KMV1njaDFPi508Wrm9KAvgzbhTeyy7gyxvps6TJ7xUh6RxQh2MoSPkV0J3SNsbofWdRDtY
0UMZ7PzGNr6Q9v3NO0unAhESFlhDR9j5frlnduTd+TBWT9jDyxvCbEB+Z9IIoHFUXTJQp388RiCw
Xixo1D5Qy102p+NCn+JhEJKTT0HZaSOTEbOudoWY/JxMciM/X5H8Tnd6v5pd9NwIAy1JInnUvKhZ
QsdU+i40k1Pc+OVqnrIXTc67o2IktTO1P9C2+UR1uphaChdT8grEClavPGdK1Zmu2gxqJrOVDrR1
3aLNdwDit54VND8+P9HL28CVpxq0VNdFXVPxR76/DdUIgaaNs+hUzlZBa6fjMdX1dsVmB1al3G0/
P9xvb8bb67IcD1QtPclFBkE21vvjJUBZ57JJo5MZzcM+raarMfZNL2nCBsP+/KPS2VFNMR7vyZxp
tISm4VEazp1CTet9X7Nn5POQvBxjANSBSFPWK42rEjP+52f6W1L87kwXdriOioJZhWujXVyZBiCp
n9TKfJa/dRxPWrgh6Z1wo661s7+GDOEWt/RLw3OwK34pjwz1NEWjb2niYK1jvVKjsY6PUMczFmA5
o4krddfkcSuRJ0QeAY4sSbQlzjSwpYj5/9yp12q/sU5ZvA+kfQ40q9qzyqtSJwb6h8lQ82Ba9rOr
mb0dplup9bqaRYRH6xObnQAkMzvkMsXbW8E/DSz3YzeqXGoCLESmPf+rCHb0Qhj0LTYAWEg9ygOg
ZqgVsMDRRGG5xFqO+eixZfRDY2U4oELDeFWzCNSccvjiEv8WvVxeYvwctHX4h2r7xRgA4mAJOk7F
81zWV3mXEWoJ78hJQyZKMJIyFFX9O5A3PP0Jq6tMJJbOf42tpNjSFDl+ccMv5nVw5orGvA4xn3Sx
PyHUb/afbIVDnVc2P8tyJNHFSW9UdejXfvRDIh/czu+nvtjEA4Sqz497WQf+fVwMVEtaNyHFv7c2
b46bK+Sp602Un3tL8MiJgf80xrMd6QCR5EimmKU3XzRUPrz0fFTUvKzcqCRgfr4oIwgqsaiSUmVn
kgl7tzb2E+4WNnms5uPsKy793xxseZHgT6Ihxox8UU2ACaXBENK4rnH1RD4bC2zF/FVI3f2URl+t
TC8XZ/x6ighIG1gOLtPKRelGqRSR4nYwnP05oeSWN6y1ZVo2n9+y35PF+wdXI4GNKF6eE2Sxlybg
WIVaJVV6fzYPFN0ovdrjXQi9kuSXmdefRZ9jsumNNmZ61EDwiQvcAXPqnN930bbI93F4Eix8WftS
c2OflEoNz62Xaq6crcrW7cbVAKa4viubVRqspAay4cpSNw1MyAhzyr6VXIONorUPVBcHRD1vLN+1
NFrUK+mV7SRd65GlEi4wOCh32Z30YIwYawHVOuU1ay/+Pn1IINkTlRy6UuUErD57p2udgpZhel0o
bhttxuw6Nrzh9yYeP5ApOD3Sm8qrFDcw1vG+zTaiv06GdX/I11/Fl152/biVi14OOgbDg/nBBKGK
AtxUcrTPYjI7lt7f0OOzZ0senb6tnwh6uQkp539+Yz/oEqHcWxp9Zh6j5WH9vfh/+zIa4ZCnOAzO
9CRjtoHjagKk5iqahrarb9QVgHpKQj2IW6EN3Koov2ovf/zYxIcTrkd2BuwB4/e09OYMxGAOwkEb
83MqqA9plMHLVEPfiau8cttYlldx8doZhHp//sk/vqUMwbKB6YTUDHLvlffzctOBy4z6sj5Pet3s
WnMtoMXTQs3JpED4or74N1fZZA2Azl8HrWCgM3t/MKEVO3+oCw42mOdKlDZNnmIMB0U3HAshX5Aa
XQqVnRZSWhZfLAT/5ugoT8m2YfnB0sy49HQC8ZPDnLies5CLFj0LuI55cFA6rVppUXSYroYqjmkC
Bg905p7+6WW2LLSHirx4WdivXoy8shqVAQG8NRb0BvyBzL5GtBgvOt0erebLcerDlMbRKIsRnbCo
+i8L2dYg1kj8tOaMtKLdUMga2i2I1MDuZP1BgRLuYDZbYg9w5n/+OT9oQZGA8ym5xRRyUaUo8vtb
HPJpSC+gA5ZlEyK3mjgG9NB5d+5aYZ/XCm+xTEt6bA0Bg6NiOihETczCW53U241UpqLXzqJnDKp+
buizf3F6y3V+N4BjKsKkxmxPY1/5kGUZl6mwkMfF01S1phOM02vYV0D2i7IBwkh3n8WAgXSdVqaF
m4d9NZvoKnxsI5iHpHioXmt2hZvpLPdK5SRraQe5DsVbGX9xqh9eTOSqwI90KCYKebK/xV9vxgOS
kgd9zPXybJXot+eGjolVVpLjy8mPsEJR9vmV+TCBMgYAhOLtQBfN0uxiHLCarpFybFfnyRgVJOXo
VlK/S794B7VlZff++uNpZ2kNooREK27F+8dj0GqlaECrnivEaoAkLPlZkcZTE87bsIqKK11FrRZM
M01gtSr3OikQtiWkyoGg4htI+tYRQ3bi+TPyntHQdr2eDNelFin7BNaYrc9PqgmZKq9j/cYKyVvo
5k7yZvkHofRsKvwXC+75ltOgWkpRmPzGa6vSqHbnluqk9YTaQGSh0qrCTkj84mRl+SpWWm7ADDa7
NESgJFRH/dbsb2fDTcmMOSErmLS2OBpVO1230RfL0487J5l8NOYFDDxsY6FOvb9kTQQcq2vS+Dy3
WUx0Cy3hXqyKFVGKBSBsSn5R3Po7cg6PDOZ3EAMGuxWtX2IrHhLZd5VR7R9V2XLmmjpALVu1hw9a
/WJpJF9W4jEWIUOCqbOswyDqXLz4lZwHnWXm0VkjR32tDL1yI7Ugb4K+Babc8jh1foGaoIRCCzQa
+3C3aaqQB1ptC6emEHAMciIc02w3W9FVZvRYZ9VuHaVNc6UKwb71JXnz+UP/Yc7lEcQJAC4BOQaZ
9BebdaXLayHUhn5RdFnQTmr7it4ayXFI102M5nZqjt3qnx+TAXJZbxBYyiD5/nYOsoZCF6z0SY7b
H4Qy/8rC9DH1k21m+kyC9L2ASnmfH1O6yDI2uems9znYoqWzlhHl/VFB4deyDrj3lEcrJceJfDYs
QLXjQw4fGLZtID1p2QEfUlvtMh3NDtpMcj2J9iDAEn5M5UZRAHP/pziRGoInIzKblcJOrSFMgBgB
O5iRYsgvRov890UfC/xU+5qCH94fub/p5YSC2IYA6ik7yeM1MQNs7Tb+dGzTFQS2PGGvyUbooUmB
VZf3mfQyVG5D+67TtqrlWeErst80pDIIs4WKeqbe68XGfMz11ZA/Kcp+wGhDNGbvNEfNdLuJThiC
H9qkuqt3jgVTuhtfhfKUUB0HHJSP+LJJN7kx6nuf+p3+qKaqayY3ASdcnyZqZoUHFbEeqcReT+Vq
Mm3hmVGXhlcE6MXwMCjyOmUVicuYK5jOEUKuSXX5/M59nAVg6C1J4vg9UV9eiiChdkPG12VGSAWM
N7EuCvWj6wBZbTH0yReP5p/ojvfDM4fjTbCYDSCGXJpaIy3LxIXNfepUb5BvC93255uGqIBUrBwN
VF1KoUB7MszvVnnwuYmFfw7bp7DbNcqzov6S1F/jQImrPAblr1Q4hD7oJ1dNHudujeatK/a+SA/m
XjLvF2a5Gj8GS3BuZ9nkHhH+fhtAxGqJZBkRVfRoRoZk63enITwU8jownzpSRKbyp9zUzqxQv+AO
NR2JSkCY2or02PHR8ndTCBAIN8+ga85EBqlJJWVs2m0fCq4y5A44AgR06tBROhkoylFYTghO65FH
0EuzCvwMAIDaiZokEHad/l+XAStSfknaz0go7Vw6Wk8jmymCsWwBIT8pBn7wVBXZuufUJ+rZNX8r
Y2EafJH66gOqGFuMoG03zCYJDW4w1d+wDhDROtd2/NAjVlqSvG/r8hQnP1Wax4lsUQ/YmliereDO
Cm6j+rnQTyKKmfCpQLujEwHAThdDEUK3LD75nIxqba1i3ZXPyKeQMY+AuVFP8MR2a0FbmejSqURX
W1O254eCOY9AKduyHOos9NG6e/lVOo/hig64pCLuSq5knAoLLBoigtuVt8ItXcH+RdkD36A+H62L
HDS8OzAitLaKjIN6Deo1uE0o+ZgkxVVivgzyg2C5BfksMr9m1Q+rLgEj5FThSu/WRrxJ87XF3tjf
RcgYh29WQ0lyK5OhM3lx7Q2LGw/C0yiAmlj+eJxu2hoROv64ZnwkxYF+3HNXPI/0cVHhDuHKeBh+
AqyinQfCCnMhDdpavrOSnU+MrrwL2qfA3KbzN6P/PvNkmphXTJYbS6+6C92EcYznhK6otS46F1i3
Oe7RwzMU8pX3V7VwTlBGJVv2ZKO8S1KEA1dZ58bltY5QJG9ekqWfPNpJs82lW5WTF8qfvXTbp2d/
PMc0GxvNxSxi1ludGb1I7vPwkPvXirSWg3WY7VTyPOKrpNvF6a7qlu29Mm9QR+bzjZTvQcnnqpdp
pK89YuRT+vsOlMW2KwA6rkfVK6O7OsEaeJK6Y0fj33+UeT3mcatZrmVeIWTPtA3UHPAOITKonU5D
svii0KQus/3FQIIxXmaPJ4ILwvj6fr7p86ItCDzqTzMNwAhtaRq3tgF6xpsk8RzH6bCdK324UdtK
tZssuMpJUl35lh+uQ5EqStXJ1IUT4pATGcVclbD8NXoFJr2eoWMg4AxEf2f1d2ac37X+0r+VCzc1
RNQPixAsR6zVZuG4rsaACkwP2qNvmKZSS0wcLXyEGyDZJRR01LI9vhPT1avWiVIdvedcrJMeadbn
I/nH7SdrIhyHyz7QEkVMge8vCZFuTSyFQnqWfXE46mG/qpR8Bc+ut4lzZTLuMbOYwcvYNaCAxKD7
avf94Z5wAos/cPE+Lrvvi6qr1kk9ecVaembzpl4F5ZFqwOSVrfpKrs5oty1woLSmOFxPpO7myfwT
0zg9p5IH/fNr8aH0uZwJ7BuZ9o9lIPp5fymGOQ2tFN7IeU7F50AjyCKZ2HEt2RBrHYCNxbj++RE/
Lk+XQ+oKafdIbtn+XWzA80xJm1lWKX02Q7syi3xw2sT4oZAKeszUAONEJ2/1msRvs2h811frm3qU
7xQmw11lTij69Ow+kGt+zJxqlkB577R1YlvyL4O0Jgf38/jFVfqt6nr3EsFehw+EAp29qiReLqmj
2Y+SKaoSZHA8H72Uh+t+FMH5+V2/kggUc8uUrAM5YLuko9aNrSw4EleRBLQbuzztyRGxpPUkit1a
7lRbq2D8JF0geYHf6B5xf9baNBYPTBYjxmjaZt1Ipb6ZClRXYRj9mIAwXk2wAIdJFr/4dOrlCLGA
5SnVIoJWsXEYFyvSZioJkVPn5CxjqrABL91NYvzF+v437fLyCr49yMVd9wONOJ/ER0jTiDQ6ZiPz
Iqku0dHwL9XE8WcEMkiclFJsCt5Lb6ynqrvJx7T0YkOsvZQdtzTINyOAaZucRnfpOjkiUobVHE9L
3gEzw4h3KdNVzH2CuSnVAFtCKRieteLuKl8t5T++xUsxXaaKZSqLZPHiLS4jU4eJMwsnvUXYRETD
7FZkHdkWwRjbsGTTorMu6IIrbVzKu0FA1Bg/g0BrML+4hRcMGXYVtBEWKqbMrWRtaly8x62l+uRR
F8Kpq9K11ir9umq5isKsbgtNxqQgl5M3o8ojW8+RpUm5saKWRQI+CTfQWIRpGZ2W2PhKyPi3JyYt
iAdAD6ICpOL9AJOXQ04cdy2cKosEkzYYTgpYR9YH6YqxDfNv3j73nb8afe5hFgp7kTqCY0yopHph
bMDKheciG5/+8SDELp5Rj7unYWy5pJ3U5PnEU1AGZzJF82vydTa60q1Jlhz2c+5vCWuqV4RGBM6o
jqKj8l2O3pT6njxeNxbI/bhS6JKqYi5sgqbNWCvor7kVTl415aIz4ov4fcL/iJdyiH7URVO8tu8Z
i795gf8BMP5vgzPSAntz7xb447+gjn+yh++K5Ff6vXuLU/n9E39Bh+GpSBjulsEZKwXVzr/wjAK2
qD/g5mh0EtHQUu3l0fsLOmz+QT1UYdNPcRQDCNCVfxNVBOsPqv8UBJibqfyS4f1PiCq/y2j/GfeQ
MVOFZW6l3C1a9N8uLUwyCmIyjErxLEu3SnWTAzYlNuF2kveFDBB0q4inkoQu/M4+blv9uszcJvbm
nQpa9tFKnBn3gbXr8nVR7gLakP5oB68IylCV3LEmL1YMi31MpNw1zq+OqGv1BsDqKO1bfbE+WsM6
mNxRuaos1cZ4o88gfWImeVvo4Hvch/WzSFYpMWlrfAxtb94JerlqMS1J8U7Lj1H0jbxLPb8ZxYM1
Uya6IZwux9Yjoi419YOUPAQqm09oIZO6mdANBed+tLEh2tVNU+006av+ovR+2P3XFaV+wi2nOqpf
tk4HkUg1ElPFM6mZT1ofRKsxUI29MhvfjLGjYmjRxxC84ZH8YO1gKFO/ige6+G+ewuOfd/Ad3vn9
rLmcxtIgon+ASIGizkK7fiuWzvPGLJVGnc9JKD9InWSetECM9hRbtCh+Gsziu16q95k4Cmwn67Us
luSkKel0LmL6e710//n5LJP0u+eMtRuPF6VcoBMwri/WtEVhysGkmMO5lmvR68rI8ppZfWqVaZ3F
+k5WyOlAI/Mv2sw/Gpf+1404Ghfnv+c4PUJvipr/mv7L69ou//5u5Fl+8t8jj/4HdTyZJ+CC5MTI
Yy6DEi/+u0FHUv6QJZOaDneKNB9yB/4z6IB4Wto0gJx4pJZOvfRPRp2LWZdhUNFY0CHlF3EJ46G8
WJoE4DmjSBLb+7iLqZrUSpZej3lELIc2juSb05Yi0zMIEnee5P6l6mrM1qbYsKZW9OSe0NbqOh2V
7CRN4rxuDNjeby7p37w+y+P49nHlBBl2WU3rlsTwfKkFG1jFibWpt/dVjBIOeccOOabJgjmr1O3n
h7p8UX8fCk3JAmpbBoyLMm/bGwOrz7m9n4QJV8JQB24ghvEXvpDfC5n3n2jB3ouwl9QlJfLSkzyw
iRZqNroPPULYtaSzm85opo5kYjsUzis6OR36nbb1kzspnczruRIOSZ3u65DMaF0KiGbpktnFRa6d
M5MrLkgWWTfTlHiGf0oMmjBJH5ebOCgV1JWhvw67SoO9ACT88yt20TpcHh/WamBaCDoXl074xSWb
fFWpp6wJHwxDCH8aXa4chxBBpyUDOtej0qKOJe1GFTtsp07luk9nJ5gSEkxbyFI1yvG0yWp6jXea
2sdEmwfRnzf1H407/4+uhxa+338/Op2/Z8XFmMT3/3tMkv7ANARiWiZVhsUQc+dfEQyshkAFgJdk
vqKH+WYxxLgEwBArKjoPhAd4m96NSwwhy2oI7RCqCzyyF3zqz3jV6rINefeSaADfJBGKBychM3+/
nzRRfcFk7EflroyqSnim5WPdRGMAMiEj73SbpL1Buq+ff8/7BHRylVWaV9NCpBvsz+XPMvKxg7Sa
ZhdyCKzXFKs6dUyJnwApIycLg0CsBtgyRL8RY2jh5CEqcrabVNePKps1gD6i0iROkEyyQRDkVJzj
WfhW9w268VweihdRmVkdYQFuBpfmpnCivz+TPqOGfUYUZT+Vbidq4c9ML3H0D3mugWMMa1xLWZuW
x0hRM69qh75yhoXJ/MW4+WEwQyFKvxxZChIGBGsXA3vNjY3mKpXuUjHy8ZB3tZNlpAG/eaT+J6Mz
R0ELB4WQ9S8mg2UJ9qbjndZp21Wk595ludq4eVjU3qg04IcRLLhEMH9Fyvmb54KPglZsISjQ8TYu
DtjJWT4rKCXudLGc9kFe9M+jYgpgmCV9ek2YUBN2rbG1BrkZcpclY8jsRilpUY2F6ipl6wNGVnP1
R5aL7S9fLCxIbKgUyQ83BlqewVSoZzWCi+fIpTrdd8ZEJupIkG3hRiW1pnwa6sbtEAJ2S5BzUqzm
WZp0O+mGuXXC0sh1G9FBfNNIDaYlVSknXEwAjgSLvvZKV0t0/b5RnZJ5GL8LOro+RyAx+LsW6fWr
miUxcCeVOqet9j7BO//whrG/QdGCY3BxS37YZUAOho086uNdG+Sv/kzMgsC1mWVrQ+/8XyFc/3/s
/T8Igt5c9w970VPXRO/H3uX7/xp7dRO2/29MPUsNqmhMmv8ie1p/ILUGYsGmYVErLgP8X0EB0h8s
TFAGMdmKbGHV/wy96rKxRQ3LkEvwACP6P9qH/mYZ/GfkxZmjsgrktV4E5gjiL1ncvkIePCilGVkv
eHVqkuSJO0EX193TqLZliuk7JhLbK6p0ro+i2M76yTfNON5YcW1Nx1oaS4XIYoVBPVsNSpL1G9K0
seqlWP9wxvi1eJsUVvEQBhHKyzpLCQPPhyTS3CLUff1WDTXf94QiE0L6g3lu1irwaqEYG69JUPbQ
u4r1oXarSu5OGqxgmZKuIB7RajU/LLEVsM4IVryTy1GaHQZsFlZTEYFIJHsZM5mvdtqT1Ckt+qHY
AuMuDkxqdjKW6UEbfJygSRRhCh8g9Ch23uVobfXICIkxjLTkJAQqrB4x7svUE+Ve0reiFM+p6unN
xKVKBasiZ5tk8YB26Zun6G+GW+beN7Pin/eGZRaLUyQBi7jk/XBbCaR8c80MMlkKwqNthiLc6v1c
Wvsskeroi9H9QoKwHA/7FM8a3GK+sI+9P55P2AGPXEs0fSzEM3WBPqDHE+uBOryIcibX9txGVbgv
8mJKf8xWI9315dA8TUPDIzBFzfiVDp034P0VAMq4FAgtXeR/QJe+P6MmEOY4CMgSR/8u6rRGhUJe
QWsU2DPHyjDTnRxCLOyp1WDPrAg8dvPMCL46DXmZPt++JUiiAApR+mFGYSd9ySfU9bybhdTHNBvS
U6eoG/mFfJPkCe6wJGwHMjd9wQe7wHSW7MdAV34R41StyL2QmSuSUp6/K0HfWA888ibdw3TsQxIZ
ErMj8VdqFd84qa0yhOfBnyf/h9aTP605lDQG7SvC5/ulAiRsPgiRWgwrIhMqHpj311SMzXCKWo22
dITV5tuMsilz9VBB5/n54/t+L7ccSOMgTD2LfpWFycXjq+WKz9Phw34LjbHVcZGaqXQg/grvZk4I
Fl1+LcMs//lRL18ajsorgw8ZIc0i071YMmTmgIBJD32wKYuBI0wocCs60UZ1bNVfdC8+fEJ6hGzc
eV1o2wHZXP7+zXoooLaXyknKHtnX07Gkm4Cca9NOeW/ukC9q8r7thpEW6ecf8X1zjgtLXRLnEiZP
2oSErVwclhWxqWRNoAe09Gedol6THDM/rvCQWX7zIE1g4FvWocxZ/95Q/A+Go+WwyAKX2gHRiGxo
33/aWc6GqSAskcOK81w5kjaMh840y86OpEL98fnR3heulg+pQmJmM7BUYZnvLj6k0SZyP88GcZCz
kHTEj5XG2u8UhVS01Do2hiyi8VRmXLlkdn9+aJq+l+/7st0B/YO+/bdr9eLgvp9UclQpPD+NP5Z5
4CSW2uSnps7n5HvKequxIJpw3gAVZxRVYRKwZadBLKTg95IS8qMP+KPVYSwWSa1PFGLjPj9MvYLv
Wcw7qqXVKOiLgC0B0Y+jrJuL+XYomrFY+9zg7LaY87r19EGawtBGlV1Np7IVoQXLvi7ot7PfR/Or
ElWlNmzERk+WzshgiPN9FfVC/ysQqznAZTn08A3iyYyTgzpEskqKhihVt7mV6cRayUGB9XlIlcDY
JyLtFXqX0mBC8BjSYoItVaiZOwJQqScvmCMZiFkn5RH2cQJX9X5rqUGmApSMDSu9D+dUieBnBbM0
rkojxAwWK/M4w7SRI0rQvZbDBUzKQFeBSHShYG7LNB1wKwSiEl7XyK9joH9Fpm74HYE1e/+Xs/Po
cRtZ1/AvIkAW81YSqVYHu5093hD22GYq5lTkr78PfS5wLKohoc9mFmOgS8VKX3hDoqkqGvc5I2c/
ZJn00aOILeQIISj5XB2d7mgebpxu5mXFiZ3rIvJQK1v5h34ZQcmDNtE0KPWDKyI7kI0olPkMmbGZ
rd+l6ZRTe9fUhdTSQ2XCTxZBqVlN4u4HM5otcIbziDhDnOKR+8vXCh8ETjvlZB4OTUbMw6rErX9o
dk0NF/4MYLgU+gkGtL4xad0vIhu3Bzy3JNkv35eyvNfMiJhkV6I1KB41VdYOxLR4ScCKGrqagtzq
MyQ/rakbqr3IvFKCC12MCZkmo5ruxeAU/t0UTwUFu7jukd0sR0174+hzzOuj0Wnq0M5O5/KZ2KX+
XWS157+PW22CQjrUtpF/7SwXfewMateIOkKuZv2JqDAVAOp833wY1dxVoTmI2WPjOql97/VA79E1
KO1YfZrrVt3FvhvlYV1ZM7/LyCVctLrIUOFK3LL9mOoFGixVj26wRnQUD87ywyu1SBFhsmToAUmv
svLjZHRm2T92jUgM51iXqSHrgz9haTHvvJh22qL1wO4BZC0PE2bw5lF1RS5PU827ouBd9+ngxfde
rNluE7iZb2UfXdcshs8LTKZ52Ddtpicn8lMtYet62BqGuTBlDZpF12k073p7Mpsvoh8s/b4a4xH3
txGQ21IBxZF2hYiBVQrX3A1Tj39TbGkF5sjmbGUnU421tu/r2kHWSGm5Lp49Z+bL7qq6Wawfoo0N
1HCcBo1iKzJ6CmBxm4t7kdsEpPqEDuQ3JTK0COymaoY3taAw8bjMHmaATjFMdFlSU6NUkIupce/A
qI3qca5cIzl6k2vET3hixulnV6ZxPjyNWVF7HSIKSYVLMJvDUqc61fvI+yFbcASforTPoast1EvU
zGM89eiLeSryk0/daKXpHZjuehruC0qzzmlEJ9qMQ6xU+la8bWepRe1OL3q3eld5nuq0g+xMbgrq
MYYl/5mnSfRfBq3wkCZZNEP/XLiDPjy4eoGOldaaffSkRUn/3lKTZf0797Yrbz2I59c1GRSlcy5b
8hfqEsSJm/JRVNpJrnlAPhsUyfdVCa6rKyrkf92GXrZyXydQvo5HXwTJQ3DU5GYwFc5fwgzynjGM
sx/m0ZTcUQfp7ioXwpZnckkvC/qj1x+k87fwz3hrSL5CcdhwyAudj6dFzojni+ejZIHcIbtRhSoZ
l73V41DlDZ6BAlTkHTTHrG7EcJuc4M/QtOhXGVsuT4Gw6PnQQ0VcIcVCgjYkXXKfc1Wo/axk9KDr
SfNFd1AClHCtIaG2qNvHWTEVYdZk8OGcCg/L6x/iInYlqKRaSW8AQ4yVPXP+a4zY1FIPH5nfyYz8
XTYY4mS7qXkjvjrfToQeuGzoNjQoG2oOdLPNKJE2gBxRsv2d8+DWWAxoegf6hLgSsJrXlqGPcuNN
VjM//SzFWDvCmH7TnnbXPGyzxk40q7py++h3wykb0YYpy/zYCj1TITn6RBE0zSH+g6xcyE+juT95
UabPX69/4MupA3w36UjTsiC83HJalO00kWcma+CTRCRkx1rFsGeQDaPz8NSQH8a4kzYr1Pn6wNst
7oBOAXGP0xGR9NqyPF9ZOF2zEA0IHXNMAUNGiZr7oycG433J7ZgcKwTndnjUjqtCAGySu+vDn2cN
6zZHf37lOsOC92gGmefDayJ2BstO3XCG8XMnTdHcx2JK3kQlgdKN7fXCWBR2KKevdRzbcjcrLUW/
mBlpakiM7T+CFJc7RWXxuXYyFbx2WhT81+3EXl6xnpuvKgd9nGZ77XonsYsmq8rkQ1xp4J51KDM3
dCPO05I/VwUP7OotAqCLWtcm85qhREMmjuNjl7XeKWtzH8Fb9IVEjTGZicObs6PHbd64El4YFRHi
FUiEEw4CCJuVi72O4Ne0NCi6sn9XCTGdHGceDgIc3gepefne0EYUmq5/2A1WlMnS3EWKjp4sahjC
2rIyvdIlDBE+CGt3yXV66bjhkK/P0D+FUTihr8cagpvGUg1LIGVdoNU+6y6a2Xqbxbe4YRdbitII
7cWV4UMayh1yvn3jYYzi2iGqGjJDm/b1QKn+8zisRrBzk/av/eR/LqrVDhN+Aiu9nuW/0t6sTYxe
DF2DL0s7tmFKc3aP/cS0t+a8OHhu0f0cnNSTN66I87uJTw4ilgSUW4m3iNxsM6w1NpVKmqg7TrkC
oWyK6b1edhO922HQ4E0baHtdX+Xz8tOfEbE0XZueJNtchpsdreeGZg6Ef8d4MgLRFvHbUsvcYyn6
+gub+quwsvJ90cfqMSace3d98O2NyDJS9OI4UZLjctrSjVVt4TvqRP1xrkg6MRmlXJRW3UdpQXSc
ys4IJ61G1S7L1Y313YhIrfMG/8YLuxpHrQn4ut3+WmDcQjDRGdV4HId4OaYe0lu+Kvx/22VUpzlF
8XiZemyFjToN5DhMd07uOMecVuLBTRH0EcM4HoZI0Bq+/k0u9jnbCK4lS2lSinPszT6vaofHoW/n
o9aoce/bQ33UuuX7WID7vD7SxddnJBrdCHdTvLcAJJx/AjttiqHqlvkoU8DuqhT6/ZJAUckzW/un
15LuEYUSB4PsuL+lAfHSJFeJBErzDA4g+nzoyorL1lr8+UhVjRjPHvsch5L4u8+3/Xl9lhvqIiuN
TBZkW0QZoC7R19+stKVhhJkZk3HkC9Dmksj86H2LLGrh5adGOt2+EpAyhNfEb5SPA1zf4enr6a3+
oV5mJ1xk88Uq8FCKSdTQLDWKpyLPk1+lBhvi+m89X5FVYBwnFKYMIZDDTyH6/LP0RdEwkJdBBbdN
415qylq+YSCocQHEUf7Wrd3ufTHqTmXv/XnSX7UhuOqBw0P8F+wGiqdcQ+fD5xhYjtK1F7B17ngq
tbp8Zzfj99xIxiMVBLnvksm/L7W0D6/P+/yB+/+BXYJdMP/uyvs8H9guOpU7KoFxbRnlT6nlU3FI
3FYHFmi6NcQgyxk/p7SLPl0f9/y6XcddEyr6Vb4P6Zg+1fm4hsir2G1nQGOpJ44U3cWhrJTABgJS
kd9N8vQ/jMcac7BJrqj6nY+HOL2i2EMp3Y4Q/3QXb3rSMro47ZL9SAyl37heX5qeWKvgOOTR/dry
XzSzbuXgNXroWJX/toT2bO/7ZLBh4Fc1ZbfV+Or1EwSHTVGTW33lDZxPsOpNPzVW6vxk4aam+404
zpQNAzPCmqdQVnVDEG/dkf/NKP6zgKwbNG7gZvBoN/eItLSxU7Xgg1orMzSB6zPxfw6jM9/S3ntp
qNUnmcEIhbytYjpyW4TPIlpCEBdJ0M2zBhSjwhE7j1SkveoR+M+8uB3hXHJ9OfofxNVfr1NvTPFs
eakRZhMiz52deI9O08L6o1r3/vqSXc5rLQRz9IhreQjdzZ4sJtzZpszWQzH6buAnaG/qdtR8yrvm
lura5TFHUQXjChJ9nRRsG2v0vl3UoBr0MAdQHtjWgEplnOGohMhACLAE89IJXv3r50dGva4cS/Qf
y8C/PuXgJJM+er2OvGXq+rs+sqqPyppMeSIuKm49bNsbnM0IktTkQiFS50LavN7CH/IxGVO0al1t
aN4aldvMu7TsPZhnqu3M1fBJAGSmCurNH8GzKRS5rk/4ha/MPU5Fk/mCY9lWbiCbaPMyIjggFq2j
PVfgE1NDJWkoBKAQ4TqBtWTyVYnRumGdNdPjsjF5u0A2nh98d8F+154YtHFwgVhLAKeY1w4BVtcI
GnO2D8Uwt68+/Ss+C/NPtBxohpib08/HHRB/QikizZyvoy6n0JhLa28XXvf29d90DZRW5aq11bcJ
lbQuVYOpVWhSmATjopTDibyJGFHmy3HU4LqYUOsO1wd94WSiVAPCH3w/p2Kb2abgBzJ76Uxepzk5
9E5V7Idmye+gp9vB9aHWL3V+j7JkOg0FG4wu420ugdSkkKs5MwqPRSH2SaqZbyY3nR4jpSXvpSjy
G+O9MDV2KHEfislgQ+zN9yycasTJhvFEFZsHY+nVs5UUmDmp/u76zNbQYTszjv8q5ASXHBro+cak
dzTl+TAvYQ3r5yu2BMhR6rLMbrzsl8NQeaBqh/4r0iVg/M6H8ZFGUW0Jqa3TEwSceeU9cy8qYX65
Pp3L+4W6CogagiSKSLwN5+N4vqa0LrOMUJcQx+CP+iEeO81PPYHIMEYjPCvbGcMMPZEbT9LlFlmh
OqCzBU1nikibRNGz+rSIF2WE5CVGMFqTFpaN+XuuE/WUSOdWrfCl4ShN0qFEywOh382FUpI4GDEt
oXByTFjjQHBkMNmtgY5pPJyadHa7w/VPux1xLa+vcotUdSjRERGef9oIxcWKGfb0x3xY/b7xaxDu
vXIwL6MPfcs1a3sCGI13ncoYqBdwUX+4y389S6VRjLhS+KitaaN+aggKjxpmSXJXSNjErwzL/gxG
qIvLNaQNduj51Gxy1SrpGaweBG4LtQ8pvhia+2WMEWarK+fGoTsvKqylZSbHxQyin+QOPP75eF4K
OnAcrT5QRm+fMMKd3w2+jOzDPKAvyXjdU7S00Ul0jo2FbNu88npZxzcI0tg/mCdd7NUuJ3aaMg32
dSzVnoJqFs40eCHItMuNXXOxjmAwQIyu4A8AGeAyzqeq/DECAGHWwdQ58z9jJuvkuW6GLrsHLJ4/
X9+iLw2GYgsvHiUwjuLm9JtA1kwjtYiT6jJ7iLy8xEaDFmnvd/Xr50W9ca1F2GxOb7uEyowGqwHa
GSxG0rRQ1uMR19CowmOumpry26sntso0EjKBpsHHdXO55IMTgQTj7MX01EPSJO9z3vgZLsul9eH6
UNvwiKoKzwHoGfYF2fYWDZi53SCbyO2DIur7e6dzTuQWVuAQ3+yGGT35ul5uKRH84ZL//QoxKJVL
Al9KbGyX7d2SeiYdalnhb1j75bNms012idMiizbR4I1yw3hwxRCFQOCwFqFWNwepshDzhmNbvJNA
kbFgr5Llxr3wwrfABmoFHXuQBLkYtps378ET08xHKa8MS7X4ct9Y1RzEYFfunAIV2RYq8S25v4th
+XPQD4mPzTVv25qD9pkVm0BFJmSZ7Bmw3yrC0trmHtDWctL7lqqD0d94oC+OzjrmijNkJUgFtorP
Uaw0leTVFFizzH+nJmZbHQHDqar17rWbeR0KApTPqlPT2YYcZjZUiT2nUzBZtraTBQqg2SibUzm7
+Y24dA0rzvYVQ5Hcc0jRE+ASWmf91yuSLksD+caZgs7SLOQy23qv69H02iOzjkKzEMEGcsQL5H0q
lyRtbBdSQGdGRyXyJlSpK0PyAFJSEGoPbS+W8JXndB107XlwRoEorcjhv6dm2v1gNnWMgWkjzINv
L/gsANt5l8CEwGFqckI5YFF0fdAXdslakl4Lr9x5RB7ng6ZRrgwjGxgUmuFBRxrgDffQHBiiaF4/
P9o53AkcArq82wAHUnpfDh5F3UngCY+OIno2mYnwsqrT/mNl6eoYkaD+eP0EV0AkyLO10HbRg0z0
BMMCYwpSGzP7ocKnChQLZTZrvlF8eulTEm7jcr7KmjHH809pFSUFbhujJ/wqMYJxNK4Wv/MPBZ30
G9fYNijmSgXl+d+hNuGNGyVaZMFiCDwvrx8zN0fEc6wjXHFzswcYFiXP2hhDSmir6Uaks4HREeqs
YwNSByNJ1Z5tcz5NPJpStx6WCUMMZLB14uKTH8fJs3SVAl5c5GOFx1tnv68cB6awgwTgsz5G6q3e
tYhwCu2zkF18N6Yzhl1RTSucnBaV1+vL/sI9Qc+d946HHHrUdtkjskjfotwYGH3/2yjl/HFEPvPG
NbG+FpvLiBouaRAgDuhMWyGGBTlK6jeseDe6+X3NLRx6bWQ+emNiBoaajRs1h4sok09PgwSa55ok
oJ53/unBVqHTJ0fGaywRdj2tbXOw0pAWgHFY5QrRTlNoc00g/2WtyuP1b/rCK8bwpLFEZNQetuL1
A7IhA74jU9A4Sj4ZjTHqx87x1JNbQYlCwUUOb3u7t60b8pUvfmYyTDAUa99sC91YDDmpUWfHSRPv
L1Jb76HrXXFwCtkexty71RV4YYsjQI9twfpcm+RFm+M1dkAbF8cYg7ppZLRLOif7RcnT/ggtAnuM
UbZWiLai83PMpvFQt2ncHDTdan5Vs5FDl09qNNrGSPbBqKu0wtrcqXCNU9736wtyeeOwGUgWqUGx
HuBnNvuhGguK0uMYiJHEtF5yzH3IGCvEU6izRDdi8ctlWOMJmohUhFCP35LgOWymU4NzC8xcx4KV
4OwfiBpcMlGfMFvNePV9SlBBs9JdA1daFptEA1HaBZ0dbwzo5AkIppTk1C/ZLwsOpKxQ9frh0Gcg
z6cGbYJ52Dy/vUVXHXeGIehwNzgudNi+6DF460jEWba/vnCXtxNMOwoL5ItMkF12vnCA6GZv1uUc
JMnQ/RIj+oIyd6cv10e5DMIJXf4eZvMFO2tqJydd5mAED3Xo3D75arR6hi0YMfLvxkQz+MkwKwNY
szYOX0CImocSDG5Q5Z151C1U8pu0i25pcV5sW+IcjDrXb01ZnNLo+ewlaZ5ZESWERoRZWwH66a5K
0P6cSTiD65/gYs9S3ocoR75KeRrJnM2NGTfxEuV5a4dVOg7PYMusIC6Af+kzAt+7Ocd48tUDrpRX
WrAwXl3q4edzS6Z86BMU80Ovs8vH1ejis+nB7fH8xH5KBldTNx66izeBPJzOGv+hGofm22bbksDJ
vpwxx1IQId+KNHbe62Zu/o4t2Ci7AnwoxTmdNso9QrF6cdel2q2k6iIaWUdHeIU7E6MXnsLzORPq
+abMRxHGZdL8U9LMfKNTI/iqd30173OVxYdu0B3IGqK5scUvtxLfcrVHp+sNd26Vl/k7ZkY/frAw
XxchrZWV22TDAsZ3YjjFxWz5NzbTxfvHPDGhQkaO8gdtsc2+rU1X2tZSi3BUWnlIASG/54v+LmZk
SWzodXdyMl5/VugccN+ioc6bC2jzfIJo7WlkDHxb257yp3zWuunQyM6F/baI+Zb69QubCTioQLNt
7aBeFOCV6Wu2NfVmSBKbHiwxq4elwcC0Msz6g1lPbajH+K2NK+lP6qL6df3wXFyLbBQwqVCx6G0Q
tG0OT5wt0TLUEuVoJy/uo8GNTouf9TeWcQPz4jMSQrBZWUb6RQDbNpcCBsJWATPdCjWlR18aVU4n
5J6jr10hERHrh0jDWi3pZBLIxVb1vkI24xvVZ9e68UtemK8NHxQHNS5CcobND8ETwe5qemShymP7
cwPq7DRKZHeuf9XLO3AFHHE7QGFZjVY2X9VpldeX5GWhbNPfloBktMPWV+FpJ4vHyAMhf328F2bF
G0q6SD2SaHV7TMzciUdyEyQx9enfBGGug615t/o3648+C71ZOEICpAW4/IhFN9dep/FiLH1nhdaM
AW6FMwSM7bK780WfH6/P5+L7UWiAmctcgDoSD67Xwl8lh75sSezgK4bpBGYb72ggQk7plc9GV72L
snw8XB/vYmqMx6ZEDBi/O7Ks7XiuSHt36ek7qCT6pIOPOwD/RyPXalszurFYF3cag7k28MI/1VVg
2OeT09zCqrosww1VlPOHxe+7T4VcgCebS3JPckZDvlqWG+HPC4OuJWQLWRiwuRBhzwctBq2F0cAM
AXnWjzWiJg9O5dpHrld0o31cZHobauz1z3p57BHW1GHMk6iB0sWX7HzUXqt9dymZqpG38bMhsHy3
UhMHFwfH0SzR9KAq0I8dDUykBr2y79vSu/VUvrC265FY+/JU7IGYnv8GHRN6DdEt1rZI7AAFwRGs
wyJ3MoludRwvjiHTpW9LvoaUB02QzTaqB01ELZwVHN39/GlSc/ywYPR146u+sJQEyxwLqowuHcHN
+6Qpv/Scjiu7qRIrTNIIvTGwpKGmp9ZD7BTWA0SOWw3/l77in6YVIGGwKdtE1BncJXU9VlKx0gih
lfIenArOpzNsnuu75oXDD/TljyYK1zSP4/mCeVGhY9KAaagBMP/QaKa2N9wMkdy6SR+1WNxqgb/0
PXkNiHSBxFKS26yaGcE0WaFyYVvl4i3qZ3QiSgO7W0R592aEYOzg5Fl4fZIvfk9aneRbnAsu7/NJ
FmJ2sgaQfDh5KKM0fd7uEoF8NO44tzTxX/ielEsILSDYonfubw4hwGUlxjYhnpEoNO1qSUhDh9Py
/4FyaWFI77Y3nr8XvigjMhxQchLFbb2qcLJlaiKitimOcbxvswWIs3CPEAnbRzEn32bPFjeygBc+
KNuSsWiu8kZtj3niNoszsMpc4bjVOqOVhZOL16iTFd3x+tpdBN+rlQI0f3ImZCX8LVCj1pUlcj/S
QxM+Z5ibNTbUiC8fzFoiCl4XS9h5Sx1E0fTqhtk6MlBx6iTkmRT+z3eN1XpzmQ4F4KY0Kg6ACjG0
sxBoiX3vVmn8pV1D3WEN3YgsgDadD+UPXu+YOZCtrI7BNTVq2WfDWLwVSQc/X+tvFTlfWj+TzHwt
iK98882ByEFox8PMBROvG8eZgVBEVlTgjz7/vL58L45Ed470hYeJsPd8ZpnW5K6el0wqmUvxc5qL
wXlnaAmOlTMKw1+vj3b5HUmFeX54gFbUxvbhXZZWmLnPRV2TN4eahSBsSsp4RPVC3uuSduT18S5n
t8pOUCJF546QZusP14MlQNYB3fQh0e07S4JuSMTSfHO8KHl/fagXnvd1LGDu7EWgaFvZ5gE9B/J/
HBQc5daYHzmTK2W3i1O3bY5IL2RxaPcwWN84rciRmwf4XWKHgTMO7T6Ka1F8uv6LLi8ebM3ITQHc
r324rXZlTXe3qbScmnAcRXaDFYGVozPuWEtxsOcxLgIq6YA43THNjRtjv7DQ5MQ0OVf4CsDm9d//
ilnx4qoNFY12GOdQGXhCPIGDgfBCmMANau4quRHSXV5Df25YmpwEdfaFrrTEXpQQpPTDoavycJjH
9GvkjeWJ2qAeZI3WPRVmFOHMMFY37vfLKhdnlGI42FvA1OgibeaauL1ZlIMCz5nUerSzYxZ/bAAB
ZsVQf19GUz0UJfTU1C6dR10BOm7GujpWi5o+Wm6jgsJfxI3dePn9KW9RuVyzLjTDtj33Efa3mToV
YZFVJQ+26IYgn9vyIamqBeMk70bt8qXhgM2B+1/B/6R758sNkI9nDrBuqNEF+NAI9Af2mYes2s5w
cTBtpOXLG+/O5dFe5fRJK0GYEktvKy8splcbEDZDM0/Kbld0FRzrLsEKfjT8+BboZCMEy8UPAoTI
WbCzKE6Qj53PcEGnHZoiL2rXpS0a4jVuA90g3mNpXB6cbsRCd8khrRey+MHt+RXNDHdf4IaJFaRT
3Zj7ZWjtrzcaqAT6EZQx15P/1+kqctBZg9EK2i1Ff5S9P2MvHvdJdeNQXS4r47CrSXFXMdFtcK13
YhxxZwVbW87Jx0J30wdHGsVDAZhwZ0vvx/UL64VpAU8AFr2Wv83/CGj8Na0ud8o4sUCX5opvjJKD
/cZLKv35+igvbBxmw5OwZtNwCjd7tfb6uF4o5oeVzKyPvUokXmP5ND0MJfYTu+uDXd7BtI3WYtIq
k45U7uYhn5t8JgGOqA92SfI90Xz7O0ykeDlRDta6gHdCace0Rb/ixtK9MEuqkVyHvOkrCFOcb5He
cPs1WltTomV4sJHNSHdIxDUQBjX90/VJvrBNGIumHOHYGulutqNnUCLAbcwK7Rkbk4TLEvM0JBFg
gaCg6ObJDRTyi+OtDWCWkcO/fdU7z1He4Dq8tPkS3cnMk/cuwcrJa3LrIKj8BP/D/MjbiQBXoPWW
I0hI2zptP1uhibpx4AtQtFUeuft8TcTmyOlvvSjr4pwVl3ivOdwELlBXVo7Q+eKZ+ZyYXuNZYdMu
bhvWZe9+0FKFW08TIRyoe51r7MCeWPgT1d2A943s/OMy0wnWS3x8ABffunIu9hM/CYQ7Fy67CrnW
7f0H8rS1QVyHJenfA78a9y4FREO68y0/qovlZagVAOfAgaVKun27kqxdUpqiVkjjtX4T14M6JotK
sEOFwzDCf76xnS6uHcYDa7YWKdE1BNd+/rXtNIoQijPxeBQtPMOuoM29W2ajd25cBhffkFuAHAlY
GiVzSoabslOOSpVbj7k4cjSzsFdWdpz9VgTc5F+u79iLKYEv495hoWiWYhmxuXaUp3VODOb7aMJr
+cCmse9hKSQ3yHOXo/CnaYmvFwzSndsAE7kTAbi7s49GpZlFkOb41WLVpqTqbhmMXn46rkWycCi6
iLC72xbPYkqrVxU+tRHspn/pLzl3UYk/m5Hr06uxuy5U1RVDy0jQqranT7pGa1d4Ax3T3KJ9pLf9
AXEk8zEy+wepa9ENx8/Lr0gOC6AMkMQqbrbdFWM+5LnT1t7RcmYVUPdcHiKkIO6u74g/VeK/7xQo
5SuvYWXdUS2DD3S+y0fHBQqMPdNh0ibD2ZlGK8v2BNN5cA5+Vot43I0DkLMnTgifFNuOMjrSJ03M
e8gJjkSNcDUn07rOxW6rLWW/lzlOsLtYYdQV4iJqfGsGu/iV1HH7YaoX7y0kYPPZjnJLEg/L+RMQ
2uEhyh3xYVJDr+/iofSMPcR/gWVaFtv/Zqqvhz20X/1Jebr6nkwC/Uc8JueHPqOWd3DFnNNUbIW/
3FPD4v7LrboXu9KdI0ztITC+iycBbcMXUDjf6NXYj49R7Zo4uMjc+embHTxjkVjJx6iV0/dCLDit
jS7Fkce4s5A74vJp+rvI7uM3VTdOfTgUrjaGjt2kywEYW1GFLnIVDaaIeuYGziRi49lr6+7nNFR4
VNHh9ZDyjQyEs2y1TD/NGEblIVacRuCJZjoN+7m188LatzLJ5UFamSpqTBcmVAUyZzU5s/JhcpKj
YWdIk+16L24jHKP8fCjelp2MkyBuYzv6ZVpqyAICD7QtUz01i1NfqwVr3aRojG6fWlrb8AmtgeoB
4WjahIU5+YW/0z2aF1rod0mmcCfvlfpV1I3dUH4z/ZHraJjnL2Pkmvmyw1Kp9Y8d7XnrcGNHbh65
P9AKsmV61LCiL9sMZbsYdTLGQRpn1TGrrf5QAB2RuyS2lnCgN7GLqyWFFVtWQdt70Y3xt88MAT0B
4Kq0sGLzKK1uDsTSVTPk4yyI8K28793uezQOKI57WhO6ouo/3pjudjySf24uHrWVCk+bcRMl2SJK
gHW62X1sFnUUTr4o2nBRrUCztKRReFiSIp1OlqiFfXK7xusDBLvEg1r0wT+6yhb20bWydAnHqNEj
pEtb3cOJ0kI1Ke5SL/9WdYmb7MBE459RDXoefUD5BvaUif5o82ZWsX5Pb9XERhOiGMpenIV3BWH4
+KWPXaMKRDOJ/uC4OWUL28yVu2s7p0cVrJiM6G0xVlV3QL2zzHeTGxMJ0cYo23864Egueg1aQk8W
Lt7HWsDjf5sDZ380UAauduuj+0Mf0xHnery2yzc+Yg/mcer1xLgTmch/G1aW2+VOb0ixdtwamf88
uaJ+32Vj/M8I1cfZGwj3PWVGl45Prq0twTQ1ffphQr5Lf+C3qvRHbtO/+RxnWrw89ssMgiQyG7dC
Z6FwQVyWGLDmiAqAP1dG103PqUIX9jhrfiUhmSvzya+MOf1pLn55JJ8FdpLThfGtwKYhpu2ygXZ0
sndsuJTUa7IW2+A8bQvxtenjRtV3U5ok9R22k0uKhGgWG8C1kDXrd+nkLPa9IDfVDmPrN/GzOWe6
+oDSoPGzJ6wzHiiaGTG6OLVPc9QTsggiH6nAvdWiUvb1+k4kddscvVW+hSSLsgA6vVT6N1u/S9JJ
cOVV9ygrGU23b6jluCFcYg58olVV3O9sjn0bIrvhfJQqUr/9mGvhuS4jnva8Aim863BSxi+T8s5w
t7hl+kP3yuRNXPGQB8WIv90eh6baClIORGzuUB2CtIsq4Sx2RZqI8i17HFfCstDRgK3nxehZL72q
nkctnup34Ky1IrTx/KsCXZ/sdF82pdnqaJGhtPY4tq6R73ocI6phryclMM4Kkmn+pBVZmgZlU3gj
Aq+I6XlfrBnrlH8cbfHsr6KV1Q+vS0zk+NDb6k5eGksc0pHfQp2O+0DIN/6MVuKvdI7w4A4Hp8vw
d3ZkZdzPQz4EqIeLDGta6bcYjvqmme5dgIHdN3p77n6WdYTkW1L7mGHirlAX3Gf2HO3mqGnSQ7qM
1bIzkizGmYc64BtLVH6HfGJZRv84TjE6u9ICHHRKB7fCCTPmdD9FMq5BvbEZ+32Umtl91LXawPtZ
2N38DgE0f9gJXS1uaKdwRnKbSsy7dprKu9lPFMaHjjXop7lEzexBI8R/p9lF4uU7r1XT6rMg2lnb
J63bZ59yPIS+Lm0RDQiptpw+FGa0JmkPhewL/aCbqTYfIlnn9sGtPFvb09lIKmffCd46HJ4ry1sV
y+ZiAbQx1uO0c5Iq1d/qJcpP/7pI3C932WxWRdAn7TDpO8CemXxH4GJ/Vk3Z5R+pPGMeWRqZd29n
XvxvK6Xxvh7i0Tjx+fX50KB6+bXn/MR3KD6xyBnI60Y7RPYijqaeZe5uciqI96hMmV8B0Kc2ArtD
euDpNJtjivbf/L1MR9942yG8Mn+vfcTdi50hFL4leSLTHXQV9TEePDfbC72fDsCJacz2oyzv4grh
qMM81UhL4cmb2JC30cwSO4morvxUanP0zdLq3nyb9sbCgmcTvs6wr4s7e9Jm8dFFBix97BBeo25U
j1X6MTK7IhPHSbqpe/Jbdj9Osmlvts2B+k9eBIs1lfNH9C/tXxb/CDrEWoC87kwUUuW887McC78y
5pm7ixsjiZxgttrO2mdZvWTf3YX+zZcpinDTRlIW5YeHxNMy6z5ZEs8NSyM3MTd1u+lurqH9PiV+
45oPS6QVxkH2WT3SlkaKFGKMp/xAVIOQP2mgjf4Df8smWI3MoQ50t3GPgzPHCC7GaaLMYIy1dNlX
cCj8nZl3Xf1tNBpTBl3niH/1iE7Av2Ndp90hKZY+fqcNZvvZMhr4KaWjcBKaJ2FVe79O0odhUPn8
1MKdUhSgeF0C2WMxRE1DI/gbR2Lo3dD4/pDtZnRQQ32lMSgq8EXyFRKHrJ6yqRg+NSUa37+JwcwS
ubEIkyuU3yZjpzLd+LnatNwSFbh48sHFctHS/wbnQ7lyk8dn1v+Rdl69UXNrG/5FltzLqT2TSWZC
EgIpcGJBAPe2vFx//Xc573eQeFAstLUl9EobscarPuUund4rTatiKj/m+QHriAmXeYfe3OinVqtp
eCALRfmydb+vr3eGpTZCSINAuolt0PvIJpoAGcRjbR0zwsXysytmRNUDCiPixcBUwb6xRD+HCP8A
OtgrnSjGQx0X3GbmqFjznTcihua72TD/saZptoK2KnvZ+aGFEuhhVsL25zC0fYa/zDCoDmR7zb02
PafB6bfvuj7bKC6/ttPfpi4LwX9pgVODXTLnNRzaJCPLRhrsR1drI/ibRtXlV6i4YZuHXHtG2Fyh
pZ+XlftgllZT7JvCqZ0715wMMoGR7se1UkaJuqQ2mtn4FR3o8J4kK4XfFUW6gdIhTqF7dF8q7anN
ZHo0q1qzvpRmZj65ltQkfujojF7ZdVe4G+jyVyDE+89b2FHU6RfixjkFxpPAVMPI6I8DqKj6Ii9V
9VNnk0nXUpS36aRm3l6aHcbsXjSGMUjv9puYMA3ZYXMtj4o7fTPp7fwGD5eDKS2m/sHs+l9uOOhb
NNOzwIGqDBBEHR40rzaFzfc7y6TjKpx2Go6DPU0YDI11i2d2lNY0o/2RDdUGbpKqN446jNXFAoL7
V0EXepSIty+dbWA0VASWI/emRmx2MX3Q0FaPkprnA00suW+AoSOomvLkjFFB7PrxcdKWU/p+fVSg
/8hZOEvD+az2wKfK2lVK+wjQI1WBX9RVtXN7kouTUxupewNAG+1czOHco6JTCpl8geHLHGidk4W6
b3TCcz5nfTsXmEPnef81TW03Ba1qIWQ3Dl2iB0Sw+Y3Nf9U3IqdHtfEN6zI0vC5ryfv/K3mfqQ10
eeRkljG6x6h1h6uagOiWOrx3LZrR+d2JQQn4C+VWIeV8VIqw1IQxC6FI667PrWd0Tah3lH/r3Emt
g0iFN1xWg9O7d1E+5fHXzDOke+1qSEBvxbjLTny3aHS90G0FykKYi1rGap+UmaFQG6qLU5up3rWL
0Wx1ISEn4ahOW/ROaZqh9tPGMFtfQxVfv40zhChxzp1CJNEE4riXLF5yM6VpL0p/aoSVH8ZCz5/H
SIcFYqQ11APym/JPyzcaqKiGtbfBazzbea9wZvqWcA1fYdbvN3vUtnGnY/t5dOwOEckk+jFYcvrN
W2Ld8RZG+0mLu1tULK3fkzWHG+W9V+2g93OIqAqoHLIF3hPkEN8Pr/eY1aC0nZ362Wi0XexFw3Uu
G5tqDaFHsRuTDBXs0YjN5otDubTh5bfaOyTWrTEI66xwvhmRhQe87hDghkE/F2Hx0y265NPkhG51
kc2knEE1Vk6LjSPgNGWfc0eLyTc7V5d3A6D1ayQgzdEfTcwQoLPUkCX9Mq7NX6almGSi44SUTSQ1
W+4RV4+jEx0rTz91kz64/tRiyfutlqTK6ZVpDLYbULLycB62NAyUYMqE7aah2fnWY9leSYY2QF9j
fUmWw+xRGFPT02BH4+wb3iSPWjsPN1TQqwN1gPTk0Rv3VS36VY+udoRVJH98fGmtdw6PJEoUAB8o
ZYJyWpfrvapOotDu+lMp6ARd5SGxiM8Zx2iTnh61TcNIbXVnamIwLhSrwkzSTCo1v/jnn0FHfOHr
cRG4wBDe76BxngfNzWN5ypxJGPvBdsagQ8h+DCw9xts9dnGztqJM+dSPRe5PfV5tbOLXssrbTcxM
gPJUKbuAQwT0uHqyhBdTkkvi5oQJRuQeFlEGLLp6FzXRWXaYgCTh2DdYidbip9lIV8cBwKxuMjl2
YvbRy3aOTR6hRlH3UmkvOpH0Yie0xs6kL1V9kpdur3bpBYTj9rqa1XL8EbLG3rEfKvdUmiHaQ4qT
18fWiwTS/K5oaky4sf44hHgQlPuPZ3xdKOdz6cIvH8rjuqgvvZ/xAYOtOVKc6qS49suougqGpHH2
FDeyNjdajGc98WUs6gcADFhf+n6rsdJUujkmN9WpH5SXEeaZ6Yd5gQdP30zJoe6ojfqJMJwKWzVZ
PAxhHO/mpOi+UZHrrwDFbZ69dcDNRa/SXWHrgzohRFl1WCYKmoOYUnFSgL4mgZR95CN53MhAtShh
BnqbzFtc2Ffy/PsdtuhOEZWwv7k81uE214mtjo3sTkjauWRFVl4bl32lt/3lkEl0Nc2qKfrk1KpK
pHyZYA3Wtw1uF7tsymX+PMcUqJ49Ch23Sewp0b70cnEis9MdSqNC636hGD+MF44941eeUr2X/mxH
TrIrsyy1v/X4nfBmGWUyWDdQXLLhM7QvHl3yWvmsmFWipBcNKkNV0Pdc1RRuzNG9gUTURBub76yw
xPwDtELpGbzSguNc7Yh6CBWzjPrqZNiGvJliS43AnbR1fqnRoXTRAsu0aCestpkxRZL1C+yO0b3Q
0nSYINWxSY+QI9RdAuAjQTrLjh/zOqqmy3HWlHRXT7px1Vtht4nNXjbGag0hnZBmLDwXWnOrlEmW
AADioRInx2EH37YVL/unJKY6rGnI756aTLNu1FlY4UHRcyu+VXozwwMZA1Nk07HscTY6eH85XGBa
qBYD46HzfEYHxFh3cjPQEFydRn0a7R4MZYfPhKZVt13jxnfD4IV3xPj6lbCsJvVVlM3qBco6PkUC
0ORGCPmXo4W8Alay4EkX9N5qace4CIehy41TSyGZes9sD76jlfPBbOj3zypt6I0RzxB1oG4W3Cy9
Um6XRcDx/V1WdX2uhYoqT8bQRyIY8MUbA0MWibpjMYu69IU56O29lvKX9m5FmXWnUDMCc5PlhrWx
IucTwOfzI9BkgCV09msGxwwjtbbFyWodO7nKZ5pgOzUye/unEw1JvWvxGFGuPr7OVyG0A6eWT4cj
xB8LmmP1evFeZqJWYv3J+BJdOvfql+nK+zdS99kQ61mOLKvW81R/0p0gvuZyocJnv0Rf5YN+//HH
rLLHs5FWh6wZ9dhBqFp/0m6zo1371h5K4tEVG+/S1pytgg6d2ntVDcxZ+KncpTv1y3Cl3X38JVtD
LD3dN1loMmCSoISJ/mQHTWDuoGjvt2wq12WBs9laHbhEp9RbN3xG86O5aQ4XiPxlfveAMaj9K1H8
5Nm7inbKlWx8a8tv/BWH++Y6PBt7OQtvvq9IgAVLjH2e0uggzMsW657iDjqlLxTrqOFFmVs3lruP
jCvNUHzFApiiXinqaW4v+M27wdq79A1S8NjOxqWwfPVHv2xZmTe/TG2VCMMR9lDs/CyGz235rRNf
Pl7cVez838dTh9EWSCf656sDoZNzDUnFEGHmfy2O2nfve7SLLqrLj4f56x56M8zqNFRTmngxkImn
6k92Wb1Mz8rVdPjfhlidBIg+QFMLtlC3j/bLNp38LRD+1lesToI0FF2bUdh86o71dXTUr5qrLT3R
lV0IUjTLJfhmplYnQcRYmQqTMbTb0vP762IiH/fFz1r4nRFkv9Sf/9u0rXZ/G3mqwiuzrMx8Uh6N
Y3nYWvyVGvr5N632MZlYTAGBbwq/19f6ofpu3w2pPx6RvpeP8YM5+/I53qg0bq3Vcj+/OTsyq0YR
03p7mqZAeSJdV+rA+2o//G+ztxyvN6OUdZQ3Xs7sDfvx8r9NZ2y8iqun+P83BFk2kDQQua+I7DdD
YDw6g/fN9CdHHCvli2t+sQYS7eHbx1+yNcxqb6tVFObpzDB1vMeVLUVipQZWsXFIz7Y3VERcUaj8
EuYRYC1erm8nTDqiG0Wuzt+81o1LKs1j9zl09ak/4KcLVwJnzCy+cNwsuVRGCvo7NLTlnyQTcM+i
cvB+/NtXL7kcuAAYPfpy/a21IaZhFEYqQ+2bm+WDn6ljeSuUWtlZekOV1ZnHjfhjmcW3NzrjQU6A
hLxI5XjuOmOdZ0w4XUgh3yOr8Mgg0wQPNid0po1rff1yoF1jYWPNNC+CjGeKcN0YplGKnvS3vkV5
Pg7AhXTqsatoC2sBNd12SxNxvX0YkKEI3eG1Uahek10A6sCuEHn93WgKCys3vcREXMHEFsF36dep
rMX+46VbH3ByI54suiTQvohR1wpeMq0UdU6M5EerK8lpjrPk1lbU8JPlgcbCCrC6zsvQ+zf45OIw
tHi5M6mAG0Edrh6ZwsjVUZlF9CPEembfjKAOESzRg48/7Wz1bHQKeZLpOsAxA4T7/pAotesMVIzK
H0JpvBqzqL764gkrMmlIYQ718WBnW5LBHHg8UL3Ye/QZ3g/m1mS2bqEXP2o8Wq8FvMzPZWNtTdw6
zmCyFj/RxR0XaBCo2vejKNBiMxOw20MSV/1FrdjWp95JtMs0Kh4Ht7cv8ak1a19RtD6Yu37YwB2u
06sFIgqImhIlcgcLj311UVtqnjVKHLkP9PfjxK8ybKh+OKPamZ/KKu5sX3NFkgi/mbWk/Cq6sgT/
Z0dU635nOX9tY9LXxYPl91iwKED9IphFxX71e3gOQ0fkZvQoFSXt0iDMWqc8WB1FnM/FHDkOonel
qe0swxVtECGgCJTNZPd9EQZ+0r9N8O0TPvUywdQK3MGrEaKXt3Z7LPTWqnclReq+CJDLWKARJqq+
WyafZ0eeSAXyArRn/kDtYLVxmtyrJmyozYept3FQtNxkOvWTHj4Jt9D6C9HrlII2IuKzQ0+Pw1pY
dUu/gzRxNSYAITdGRMF9qDUmDf2k0Ed8yTkqZWJchbPdfDLRRL/6+ISc713OvL2Y2NCEoyawTMSb
FzjUhz6f6zZ8wL/NoqKTmm2+T0RrWJdzJ13nkA+GNl0lWGeUuP7pZbjTh2qyN26FdUaJCDqUYRBt
Ht0t+jzL3Lz5Gf2ShuGQqDzYc9TON4BKI7EbQK0ZV7FsvGY3i6GpUKmzahLBtAitjWDn7Fpa9MIR
nV/UTakyr+0QVGCLVkLj9XHO0J8M9CYdxwurWUydyw4I9sYZORuOuV683BAxXmDdzuqIgATFu9Zw
skekqXLH79syynwlBWzkZ8z7148X+Wx2AdlT3iXCWmTs4DS+n10o3+BM4055oN46fc47owvq3CgP
dRYNvguKYTfl6bgz8XXZ2NPndxP661zC//0PmdrVph5LHBGEmYtHIxbKjSg879rsU++mmjor4KNN
MH+F/lkLzfjG1OI/uiaLjbjs7FzxoukQVRHcoOMNt/P912OdkIGYaYjGeWzw0kiMbA+0Mfs1gPQ5
mk30LUFdav9vUw7jA0VspD6Ig0w0P1YLjPjNElF01qOoq/Kujbrq81AMZv8ZXu78Z9Adae8KlDnT
mzCewy1v+PWCIw8JVZONhWoDz+3avqS06ybr3WF8RA3DvQ7zpOx+trWORi2oM6H6laqPxWEy5XDA
rL1N/3XVGX+h1yAiRWeBx2k15SHi2HgxJdPjQHKkBXGqu8cSO/PsaPSYm/uVzKebstXrL2nT2sey
n5KfRhWO1sbttr7Gl9+BEAHyMQANFj/s90uvWBpQjK5RH5tWhjjHqnYtDmBjc4HwcwRdV+2KeoP0
cz4mQHdVRWMQzT/6CaurrBsLVSiAfx+9NHJ30uy927nxXtwiAzQKxGrj5lzv7qWOaTmvIiALK2VN
csgsOetgssRjipRFEPdy+DTTHLlQPC/S/YaNjgQRnmsfb+9lAd/G+lRQAfQh1QGtAuGVNbUnAoRA
EbexHo2u7MCvjFb6ZC0wnY2d9LdxODyLGDnSq2dYa9xu3UQknsE92SvJETAbhsKFLsSW/c76Ql5K
wqi7Epgi54yW3PL/v3mAWjkhPZZ32mOUja2faYBVBxdkYKxu6qmcH06GIqp3F1IYmgCr2xhwG83E
NtUeLWCW18YsnFM3mMC4LLaoChsB7e5q/pn3XrGxV863JnVvhCTg2qKETmP5/UdqrQe/DCDCY9RG
AAaBe6vHhojD9RvC168GBIMN4MNfRrTVhRnAFiUgXAOUBwQJsrZXo0cnztqL0HbkhaeV3t6dYtUH
7TlvdInPTgNtwwXgs8jnQzpbq6FHpdoXU9nNj2ml5wcxUVaijR/jvdi2SLmp9r6uuud/PAuIEAPJ
JGniObfVtXyF1mdljO/r/JhVnnJLwwJ+YTttCaGfnYRlFCxGoKUvzLM1OT2k5x93nZwfPW2Uuwkm
tt9m8bhxYfKPrk82hYKlPYLRLUnvmSq/1ZfzQslMHkJFKPIUAimud9CHmgzFAUQcVezsVa2yQEP1
6Mz7Roq3OUhjupcgeBV4GL+mMG2nS3vI3SjgrqXh5KclCDMMvwvd+0krBK4hnoGzDJ8NLw2xslZi
exCeb3Zjpyx2VzgrBcY8hMVtC0gwDf1ybKV9EHXcUehKYehqwTAJULu7sJHNNAaj4wASigBtwz+o
Z4PK76FFp1yPgxRLVcTJbDAK9tU0d03c+mEF7bkPsG3sZ4gVuVn31mWXO5Xi7KZKb2BWxQ0USYfK
ZAeKsh8MUVx76eCNNzm8LDHgA5GOTba3mtbNTnjzxtVzkupV9aVsnDhJr9xM4gAZDLYaJoU/lQgn
xX6t6aES+zFgzQa9Gr3OrSBEOrMnz1EkiJxisJrmisqGlj7NqS6qEtBzTebqz0Md2x2ZEvWKy0K1
pvlWtqEUB7I6N/uDv46n1YEZNb1yG1pTR9lTtCK9EKOWJC9hYpflPsmFTmIKHt7hXxpZw+PACxJe
kHzb6Z9qlJl60cT5MARWM/f2IyQK0fgGpMMC5XJgEXduZMbyWo9yXBB9ANcdkOLciEu5N1Op4fPt
QHvKb6QW5uDxxy6b0DOkr6pcRpEh+3tT5FHxLRm57/fe6IGAykQnvW+qSqFlDLSFyTAHqpOahmCT
lFV0hcRW9Tuvmzr2q0Yfk32YG4N1YUVubh08r1TU3aS3Y/ulHpS2PEyEuvGhpi4/XcV2naOsiylD
uuvLOGp3jqtEZjCEQw5TPDKEeVC92hsC0RiQ6qA71OKY8uq6XzJX6dznKYTbiUxMj1jnfgRZGgWJ
6GLrkDRqEQcRKsv9BfHYDD7fBT4f5DPGp/7Ev53seg14O16YIHSjxDdjQHOTr9tQxADpgoJPgFjY
jVLD6/LkdKfEijIf6UhF8nboOz351uutaR2G0HXkw9znRnFqMOYY8DoB1vsjSjWz2EeQ7YqSoK6d
QLFTfGvVr+ADUttHaje23b3p1LhEwhk0EWRE1aT4pIjetNIAc0BUT2EdWa1a+mY+AcrwXZSgQzwl
ISd85SeAMxzJWvPLtEFfbd+ZxljcV1KZ698NaX521fHvWnfY0zeWGiSuNWn+wkpJfJ3tV/kDnvdT
FdSZY01loOaaaL9NKVFxsWPpjMTxJSD4+qY2Y0dOfp6Effi94ScVkKLNKcH7JG/NxPuJd0Y4/jD7
EeysHxmRnC6KkovgU5qFRXTVaqhJ2kFVy1SOLAsE6q9uEafWHq2qlDAoKdGFtHzhWB0vKzxHRbvs
6UeXv0rTqhJ5mekp87HTF82lX7PWudBPYifyfn78Xpy9iaBLYF8gyUU2RrV0FSDyMRBbjFz5CpSi
dH1DLUwjyIUYP9l5woWjlnWy8SyuoxtTQz8GNJFJDohZyLqcAWRrGhqhFN9SFKVgwUY6nKBOSYzx
xR4BkPz5+AvXEY65xIXI8xN0o+wOp/h9nAFqnTqZyATDDZ4XdGEt4t8Qs0r3lImeO0fPUqcvWXiU
Fw+xbo3at49/wdkHGzzEKLrCaUYdDMWL978AIGldc/HkT7VmZE9ebMS/wFC1n3Wz2RTO/ctYGvHp
ooqJGgVI1fdjGS3y9ZN00qcuT53LqrZGfUddWvY+/E3336zQHbKKpUZLoW8Bmi8COe9H081JsUcu
3SdtqLwxgA/q3Q+xBcYSA7KDoZT6N8LcTN/VTl49fTyrZx0OBqeQgAzGIlyL7uDqUxOgmtIjSnya
4iH8iiU55YuLNhoxfvETpTS7fR7lOHujyKa/VGKKRvzg47ronECfzVH73DuhMm7UrV8bC2+TEaif
iwIG5XJKjzC+V1PSFokWVZFQH5Mh643kEFulGpZB6RKZ3HFnjWN+ISdKDBR00tlpINrEwn2OSgff
7QbaYws5KlTzhOlsSje6pCBY2mgNY9870Qcf1PxfzyM5MVV9lMEAmgHKXQXinlIheBOW+vPYapV9
KJwm0y+H2iMSIkKKtxQcz6owxKZA26CnL64glEGWA/smu0kadmKCgMlzkc6mcUP5XR93+Ky19QVq
FIVW+AMuO8VBRwIt1XyHKyi6i2oLTKmwnNQ+fLyPzu4HE10IRB7B3/CQ8pPe/5yxUfVImk7y3Lah
s9fyDE6WW/UHC1roDiZ3fxHOVhOMSlZu9KjOziqNI5TuyQ64CfnvVamexVeSmlfhmbSMeBNt0jg8
1SFYK79HGKX4x1oArkWE0fzBQqOXu07OCznAFSD0fXZmJ7uClJBc2a2n3CexTK9sCFj/CGdhvMV4
iuuea4iyx2piS0UTMkS14VmTVZgCgO2LR8znQrFDQUwXfjtbWKEaRWhu9CDO55UUiOoepUzmlaP4
fkUH2rjLVT8+L8TF9NiknlJ+ipNyTndOmc7Rxrz+ZUMvTxp2MzrsBqzIV+OVNMiKoR/Es4LMn/oV
vgpxO1TrsjqpU2SmRyoE6gQi3SLMKAopxx2A4T4JsDLNtooU6wed1A/rR9ImCjBUkddgySIr3Djr
h/iZ9FDbTZYdXrXGjXCMIKKmdfnx2Tmf6UUjlauDF8ddhFLfz/QY6rEbtpP37E6ieajqQbtLa7vL
iazm6P7jsdaMGazN6bQSuyKkYS56icuPeXNvhHYpPRtm23Mhy4i8CsK20yZBCwaUTmiFicj0uSK2
L66trFMhkTaY1T3WDe2869pQogiea6a7lfRdSwxoEKfNqNChMivNvRSybzWUyOs4PxZA16bnziOg
f4hHd/jy8YecTZrFY0X1Gwk9dPRQ6Hj/HRKdB5jNqvZEI8eJj+yN5ptLUhifoJLbyu5fR0NFBZ43
COLXXsZq1oxCqK0dF/aTqWTWU5x4wMpsBZXeunY3DsKyz989fdYyFD1prCaQQFiD4idrMlUR2taT
bHJtycaiXdLM7WWRN/OOVorppyzrFc9uuo9mcwuUfz6vFOUwKSKUpQzprjufnQVqKEsa9ykkH0no
GHlldpEjYEYmHqneP9IwCRqJKmlULXh4xjVWE4uPrFwU35UX1+pkYMJmQb0zio5MQbtvsjLdwNms
Dza7ZrEDdmhgUDdj0PfbBjlSb/IGVf/Z6/ad6/bRUWR293Woiicyon7jbTobbZGdpGIPoR+OFySv
96PVLXxYegrjiyOxqT/MQpUCcraXHHSnTur9VLnDVkVwXe0BrmIvUTpKPPSF6D6+HzPvpRi6bFZf
PC8s75CbKU9d6jQbB+IvXwYkBl0xLi1A/et2QJS7SQmfXH1RurB/tHpr3OO7mO+qyUxzZFeb3/92
AJElVaEjU4Cn5g+nYXVHdnPqEZKG2cvU2KrfQPHf9/0Emz9t5n9eNLosLBrHnfIx4dz7CaQQxdyK
XL6Uoy0Oaj0PB5KSTzUB5KdpLHv/H79Mt5EYoitNEoCM4bpMTRCbNpM9Tz/HYcj8FkH+iwiXwcCu
7PIfHxqU4BZ5oeUMcHWi0fb+y8Z0wTQ4+vjSOl11iN0CrTtFj67joh4fP/6qs/3BQiFMAcGZR5So
ZRWeIo1rT8ZsdS+T9PJn7KeOLrQItLsMGV+KyL7/eLglCnp7aULl4nhR3aQezUO63vSWOoNP8JLx
JXJq59lKVYsa2qgOkS86Zyz3HaWr1F+gR9E/xv00IWGQ0xbjyPEcrbuh5lCrmE6VxYtX8cr5RHGh
P5MFB2Pfb7qpnM8q9wm9bDrN3F5szvcLKOymN1EomrhPbA+9g6z/43Td/ORiJ/vQRdXW/XUGNsaJ
jz4r4QnzS/6//jpKXDE4/1D52biZO/5Ezb2crxQnTUItcHO0j9rAmaes1vezaHPoq2OCKUbZJFV8
NYVW2Kt+n7AZ/RqZ5mIn+yQtMaGzhjKVp5R3Qfc1NVGVDiqQEcI660wTpY48zRNP8dVedDRQzCau
+68fb5j1TC5YEIOSDfEDxROEAN7PpNpqRTHZZfRnCrXpvqKCeZl7U7MfdTv7ZmnT8I+n3IbVgRw9
OEKVe4y8bTVeVyuh3gjje1jNaQAuBOaZmLNDRvdrK3levwDQ8MnjF0LTclehcPB+rCrhDJikwj/1
EAbE71r1UkxFoylCnmLXRRQRLqK5oYyspxavYdAngCBHP2l4quPAk/1Y5kGhJKmR7lowXeb17Jmi
87l+3XzL9eCsAIH20sKgINGHYw9QY3Wz83LGfR7W+UtnenL4rTdVF+7KCQ2DmOhHmMreiFs1+41m
hSGxSzPhCUeqbMogcsukyS5TOmDNlrzq6kKhGENcSQzEBMKP5G5+P4cdmdGsQF25dyoCEd3oPYxY
FrU51YU21SbOoa1RSvl4U65zoNdRYRRhTE0agObAatQCBfrQzi15D+cdbE46xJd56TXHSqf4Iayh
PxFA9Bcmt3YAF8a4rcJwC5i+OhnLbwCsROAJdJATslbT7dxZVKHpNfd4xddpgLiXhiVmN7kHR7Tu
jURBJN9oYv5lsqnqudyiwLLIulYbFhzvUI+V1txn3WTclcNYH5Q+G5/jyJM71+XKmUNTP3w82X8d
FFTkopAIum0d6CoJACFZDOK+SLPyKqZXcVC1JvmkJNCh3aXer1TpsLHCS+zw5p16nVyoQhabatGd
XXPZGsutqb7I9r7KSgGJTnDJGUCYzabYUhVcH6z/xrIpJ9I9QvJ8HcfkqYJM1KyL+7hS7PKqo4AA
PTuvzPA0z20bXZRmQYOPY5Bq90JLzWkXh7pIfdNVdFQ1hBY1//ZYon3C5Uc0sGAJQUitYY2zkaKS
4cnqfuhS44rTl19KT6WZEiKF9PHyri7B/4ZaggFGpD62VqVUh1jqg1pW90meRJ8UD8dGnIi3gu1V
svY6CsIki/LFEuqsJfqllpBrNHV5P1ZT/Kmr2pe5UMYvYN3iXeRZYo/OgkTBJW0ugVB+//gT15tp
mU3qxljlsLj8ubotEFNzUIEyk3sFJ6zPvNJK4FVzf7QSoruPh/rLbC5owiUQWKBfa2kPGlBjjjJV
dQ9TF1nJdpS3eu5lPz4e5S+zuaBCqE2AeIVduAoa8yILVTzo6vtMc2ktx6oI0jC0d4YXO3tUDpvL
fjJpUzeuwwNVO/bG6VxffSgCLc6ePEggf5e05v2lnzfZYDjdwKWvivhWxYA25Hgmar6bDL3+XlpR
uPVWLyH32wthGZLcRiOnIDSggvp+SFAddRY3encPT1s5iRYt851ezgX95J4CzS6nd3pT4pj34jWy
OIJikS+dFxcvWtKOP3O+Y8u15/W2ffOTeISpOyDuu8g/kp2vTVH0NIuawajlqUTBz/gUhS0x2Eyi
JS7QQkzCuxrwXUvhyCmKIMxn+6WGfTpcUyOIbzxlRqevHHItvuhwdlePKg1h5UD9tq18DuA0nGoj
77/TB0+BpU6KchFOmVFuVC/Xt9/rV1DdIi1YiKqglt9PbJbm1awrroQAn2ftV+k12m2a203rj0ni
pn4Wgq46Ykvc34qy7crPhhz0zgfhmcaPCGOUG1ffam9TKnaAkb8WrTxaLesWoRkpXtxUY3bNHqtF
hrTBnNETz7TW2IGh4cr068ipHnWa+sNumGA5g72YC2OjvHS+vAtuh3CLtx1g+xm0vLWEN4+WnV6n
oTk2XVBWQzs8V1ale0GJVzF6rJMjpHmZtBQa/LLtbWc3l5q8nsyok6fBFdKKd4jNxyQBeBi4au4r
ncd7EVRGobq/zSQakR2MwuraqcWUE+9HVRnYYT+JXx/fGKtHHFQXD/hyA1IbX07R6vjEKGkOMgr1
a/g5XfukVpTj9Roe/o6+b512QVyThlzMYpblw8dDv+rDvzsnC2RnObsUJegU2qvAVe09RHK71jyh
r2mONKem0Q3RO0zQ90CbtRiKr2ntxDG/Bd1Drq02yylX5yEg6BZ4lk5PW9XSkKRY2tEzuhUw8ts+
cq2LxIhTY9dbMjsVnTq69zpipIFaSCgj/qDlhXKSYdl8092OK1miKQt0xZPiGuKrmld+qE8gdEyR
GV/GRBYt4JRxbAKN5vytHF107fMunaJrhNXE0Y3Rs9yjdUtp1+hpru4B0Sf2cwFkv7wockyc0e0t
q4PM+ia6wGihHh90FOQeZY9i8E6iSfqiOLPqXFetGWtB2lbui5vgeX4sCtH/KsIJ9jsmNy3wBTZm
caioQI4H21HqU15ZEGBkoZuHNkMO4hKhyFzfUd0sCU4QGU3c69p2WtQZWg+XH8LjyTspUaU0h6Fx
tKus9qqEDzT76d+eAzYXTQAYDxQMefY4vu+vELC9lB26Ob5Gz6sedsDUuktTjU37AOZ8vpTZqD19
vKfOD+fSz1+AZ4vo7fl+LgsByo8b6LqpErP75fWD/h1LCbc/YMsb1finzVocyIZGo0M5I3ICdOGQ
qEVhgKQa7YkSucMY2fTZH1RNjY5ZlmjTYY4qCzA4CDobtUEveQQBNiQ3oG0q57JrTGFs3HavTLTV
4aBcYIJj1bm6KJ2v5k6lZxIVSnytC9AbV4NMy1pDVge9ft9r6/Qq1ocwOXpNV4E4c9Mq1otACGe8
GMCMIMjRZ+E1DXOp7ytXVmmLdq6uPgFQ8m6ttF+8DEw9tyNwKXmU3cyTMX1tapS09sIz8wvP4JY/
goDMvmRzopUHjoyKNodlk3TvxjYbcb5VQJFNgZbQf8HH28wtn1qA44LX1z2Syo0KwBK8vJ8RiigL
2Yy6OpXM9bPa4fneRNLzTg6o8d9wpqyDPScoempmeKcqrJbfG4MJ0TQuva3lWCKX9eDA1p3/wmJv
TRz0nCmaEZ13T0MRhjzEMh2sNsC7vPzpxFUaPVB0yh2EFj3tR+RIK3lopY56guUOCe44iMv1gQ2d
+AeqVlIKv9T+j7PzWJJT6dr1FRGBN9Ny7bvVahmkCSFpS0DiE8/V/w/9xYnTRRNFSBposncoC8hc
ucxrnPHJ6EOn0241ASzjM0QYt1J3qZt27bBHXFX5wiGdkKCzgPI8BlWkxgf0dV1MaoEW9qfYrBLv
S6hF3pMbTEbNribIyZ0dINumoGFZPKKlXSTX9SCrn4M2FGiZXj5ur+988VqYcM4QaxN2o7Z8LZMl
OI2lat0NbZkVqLYg+Oo9albVHodsqmDMOxUz7EzkCRAEJfNNmGGoJiOZXU0lqnq18H5XMrLjWzWK
4niXY3qufANfh/alyGLi50jbMk73YUxna286XWC/DNKtGuVYoKtMBpLrmJPutCzlsrVcYVZXpvTC
7BD0g2d/t7I81l60anCLB1imM9itFjVf0HJHNIgHEZs3EohI9YI/Rm58AJKld/cN7YtuZ0XDVO57
DZjAEaXxIgZjVuraQafGz68kiIr+BXAcr5Xf5TzLDEmcR89JxMc8dyoYDIM9yhLtl7IKvhZCpXjb
o3/bY03uJqbw7cBAw6fm5Cifm8qc7owmHwRa9VXoXQdmy48dc28Ecp0rpfwD9ctFr7WMlfDL5e/4
KrWx/I5osUDL4HSBhVgk7nGqYtbSttpdWtZxtrcT6f6YGSLpr6nW8/SX5oo82oFfnI5I3o/xcYx0
tz92Dgfg0DpaFMqdDMZafxhll2hPkrZI9CxkY3wOsRiZBTYzxEC/F7HVOS9hlHDVWmpfGdzqYBv8
sk6d6FcVdfKYTwjReEevqk2PXprg9nfDaXjxwGQwZi1EdqIcRH328itYiS78JmAJ9O9pZywLNOTa
3dTNvPHOVgK3vqVV3n4wFNNoHzhzunpnyg6dcK9r4/pBNDBRt8ww32diFIjz4H7u9jPHnwudN3Pl
HgVaZiqddtfaah0+JJTAD9KEILjX0kCNjqPIAPPSTZrk6fKjz5n8+ccnAZuFtUjH0CFdDlCitACP
0hbiHhXePjlOjZI/D3qKG6dqlc5GJF1Kf8xJAUKTr1xwJulo750/Z2Op0sAG2r3TwqyTFEAuuMXr
IE2Qdyd+54XfVni87HujL5M9+niKRSCEKHrK1EZ360PajnV/V41iuHIxLzR36hSK7jkv81S/Ybv2
WYp2ed6EG6/p/QdiV7xiOQAOUdwuimtVS1wRxZ1ylw6xq12BwVaznTMBnflYWBjT1LbVfdFa4uXG
wivfh3kyrwp+MH8byzyZyecABim+dyPRDp8mAwnsz2obYj2wIwe2OuOvb1pUpWnZkkVB2iGsn3+i
cOjAg4tY3DfCK3CBVjFaOHSk0MEHsmk3fnLVQCt3dVNHP1vM0ernyxvSfr8hZ3FGhpSz1hlzmvP1
qbAcMVi1d1e1ubgd4HmSqzmJ+twyGXjQ02DamiEuJSvYldAICOoWfSDO9rLbZbpeWmZq6FDtasB0
40Gk3XPcZbK+U9RCVj4T/LjewxoEtx6huNnsrdyK3A9aOGbf7FALA1T4O4BzL1k3Ilytq2Nmb8mx
raS3EIBp8TpowTHVtxaNXlXpndKzZXhfeQG5426kzTv96vqmfVRGYG47mcUTPgC54eySNCqfZke7
WV0ezYMnSMN0RE7IkSvNvd2gFbaz9SxSHr08teO9ZJheo8JgWD+VQFNkfGj5BvkpdLIu3OguvD9L
DMaIKowsZpzG0p8ib6tyqpUkui/AvN+iXSBxKlHjSLmmOa419U7BzCQ9uqmXl1t6sa+j7vN4R3MG
xAuVAjwcMGHn2yszLJEkg3DugLuXH/AE7nzLzWuSiMrOQYQ5ZR8SQqZGdU8mJDkaaKremzF/a4U4
WA4VVSdGLL1HNPslN3ibZz8mM83kZ4HW8/QFq5h2PNZK7BXfqmo0ri076cJg1/TRXM4zAkAw0nNp
2+wHwHDJoYD3Ux/r3lOG+0rL2vyXBAEfy6eoj+paHiOlE3m4G8ukULx939m5cz8YTml96qaquUEI
szRPdYY46I7AzTNA2ZX1DqZf/oOj2lLNoJNg72FyKd97Qw2Bf5plOmvrXT6677o0nB1m5KTpzHyI
VYsg6QinrPW4otdhT2q/T1ydmY/UlexrGKIzvK+aCLW7k1am4XgbF07+QxSaqbQ3l3/Gyv6iP+5y
zzATg8S8+BkJWvpzTyC8d4mY2UHx6Avu3GjC+TWpzf5qqm33kKAtl2w8/8rCs9UWo8NZLZHddb63
EAGmHAnx9AH50Sak8TjTyC4q+Alwh3Z0/MQ9gOat2ui1s7rY0yTg0MmIDGA4l2guJ8rIZLtgunMB
rzrOHnsDW55GpD/SXQGr57c6zM3Yjm6odxuY7vSA3gD8lKDuTWVntyZ68X0s3DshRvfYkek5c1tP
gwXjAc3fT6qX4WgAFa9EOipB4rCus7F+IHkFthbQjhjvIm8UNpIAVtf8SEccVR4VB1W/j1NlJj+6
AZjblVL1ob23AswC+mPr4tVhH2ozCfLugObelqL360V1/lZm0XGSWu4xtHP1xTZo9ExxjFz17iwO
rnZjIBUtD0aT5OPHKi/yL5xY0oRMhN4naoPiGz4OnTscKpRxaoeWrRXlV3kulP8GYH1b/r0rv44Q
NGNgbUZ2zPDns/Qm46s7BMeiwE3vh7SdgmKXi7KPbgDEUmd4U4LQQKgV9UOPXEXwWS8Hpps7vJDi
CmFtrY0+eRmd6APSfbH5oxtLGW8RQN9vZvq/9NehDQBg5Ryd/8DGobs7GFl531m9uFVdEVQHKemx
hDdmw0a5Cu0Mz22TYVQuN/LE9znAXFJCGwbbg9rEcvgGe2BKYKIU2OzU7h9stvpd78j4WkKZRtba
LmNzI8163/EGCklLlyQc/B9lwCIzRVuv1EWgA9wcbEEensIPu/aC3r2Scf6sFZDUE1Qhd+iij59s
2eM5XvVe8ayiiVpuBLAlzPT1ldPLI1EGivC+y5yEg4tyYd3cC1i+Y7zXu1LtDrTb3AEdfNgh5gcL
xcanFtlvZY8Fh5U+txPwFmRps1GZlF2PJnqEKw0TIfelKvrOtHeTGzTK5zpVzOCZKKREN/WE1sX1
MPslfJhyWdlbafMrAeLsEBKEZ775PLmEZrsMTSk+LZkBS/I+hJInvgsDYtxHO+pcbDSEp9+azhgX
f6yReIlaNCj1Q1emcf9Fhn1yim0FRyKuLq1K9got8RyNehpAe2Kq8y3QnCx/UdM+/6jGI4E+Tafg
e5B0TrirCi64Q1EiHhKD1hK7SpupYMIwA+dKy9MULlhRVrGZoqtpmv2tBWrXgHUZDIaxV4WrKc2h
AZuVXQdtkLmnqdet8LuNYVx3AMWqWsek0Ap0cIOI8hbGOVZklpW32WNopYZ3aArP/B70QlNuG1Ax
9UclHew5N7ObnR7Jwt2jj63H140lY4kfHziUm5Z9We203mwQUVLD2DtqE2OVGxut5uA6GjS0UK1U
J7VDstkxYozrpumHnaDG8uqiXoblLpBSt/epnUCv3+HFkiKHhu0F3gqRIZGB/8ubFojRXMaROVsr
/qhgT20Lq6zwnhG51v6MrM7dq0HT46zXt8rBayOyDggIxkZveeWAaHNoZ3DAxJMaYQ5eb6JnE5XM
Q1w7vB+nqHf2teEN9w0vpUF426qU75jNxPVtXGmlcy0xHyj2IwHlJ8gp+9vEpFI2kD0Tb/wGfErF
4pjhALqvOziyeXsDALo1bkNTw3t7hzBD+jPiItnyen2vg8vkG0DbbJgGF+1dOq8PyWRkei7uPYU2
yJUmRudgjJb56BgyuGduo+s7F7cumllpn15ltFKivSk0Y+ckCeD+FLOIjT7I+yjIbyKHg4BD2HFg
L5y/15AKr5Fplt2z85sRUysAZftSK6RzX4dhrOwxn+K2xiDJgOZUyZ+5E3jfsC/Calgxir79cnmD
vbsIXsWqCGyz0wE/Z66O33znsHHIZRAouCeVmECutiMwuAqMLrYOTHnbOtgY8C25U4Re7BXoKs7M
dW5lfXEvp6QNadIWGKskbhmhhF7hyYarkZocacdBTKSFGSfkVWi4RN1+bHtew8FNR3swd1moVN0H
Lbbs/I6UO0TwGQMUD1F6k8YF0jJFyHB64zDM3+QsxKKLBubJmuUTaJAvwcSjmzCza3vr3hnM/LZN
CufFTZtRQqst2hfkBIdkl7WK8pR3kbPxut6XUwzxAJ/NAsog0Lmvzj/QiEkablCecc+mcfPkRqm1
8ktjqgU4xN4NsWFqHAP+2T4vxzjTj1ZcCyvYDaPEsssRWufukM+22h33rQqVHq+jn1HjjsVDmfaJ
fDZVqPNXhT6C5mdemOt7ifT7c191Aw1nfBGMCOk5r52So1Yn8fiiqorp/ko0mfw2kzzGyU6Pu2Sv
ZcYY7XVm6p/icnSG3TjGlnMMTKcVB6zUGu8uVweQYqe+q72p3pkhU8d9YeqVJQ7EGgUii6rm4Te9
LeR9L6IKqSDAMQIBkxA7m+fB0FJ3o8X+rl9GdCAyzLhcB7wKMNnz18sUkNZspea3g+yQGCj1hlOg
TY56BXe4/ejGMdaB1uwdR+l1N1ptduoDp7hWSxz5CNoNmjZSu0VIyP0o0O/a9TZmiTu8MreKkGW6
SIuKP3MBQr5GQruIyBES+KKD6XFbTap17aZp/F9Bs/t6rBTlWOpq8ZQmykZ0WFkT7wVYZPRs5/UX
a9JCKPqgVvrbtOrUa7Cz3T5Q9XwPUaK/hk6Pg5PhdBtbftmQIzaAzsYhYFZC4+ZZ9KdKUWJp4lbt
dY5W5ycLPccENksOurJW6ehv7IBlAHxdjVg0I6SwGloiX53GU5joqe11ifksfbA8VjEEq53yMGpD
xAb1OmNLo+rda51ZkXRIwDew6/BEOt90od71VYUzFvIPnvXVKxo5HUo3TPJHcxANln6KTD9lDdnW
Rv289mq5DSnVQJzMGkXnCw9e5wWBpbXXRVPD9OitYjq5wEXrHYgKZ6tb8e7V0oxltIoVsjPPipdG
OtKu7Tin7r3JzCE6DIktjh5pwCmonZ+yJNW/fJW9th3exmnU7BB+AjLyqgGFy9T507WZ10MHmuxr
0IIixVOuAlPc7s08zsSHSmhmv3fayZ6e0IkqIdYopX2fYsxUfqgySc2NWmH4HUcoPT7ITFFwMm4M
wCPCI7YfdFtY31wtVX9URLThqI8m3Sq7L8SnXAgtOXLhed517Ob6cz9GNf7CUF6L+1x6dn/txWkW
ffaA4lvRKUcZqtKPbDgz+BVjxaj9iBgLEzzwEWimfl+pbZP+krSgoJBUodUVh0xYVXRImU+nYNHj
oNlXbdb+0oNKj+9UEHbpCXsrJ/yaUPK2N0jclocKP8jwBptNSL6GOVrEc6Ksft+TCx9zd7bakZXR
2Xu9d7qiAvxgaBRBeaSbt/kY5i04ka6TnxzhJcXvyx9rZW/QHvRoH3nkmEBNz7+VopmUQyIFhl+E
2vRJjyABF0mm/kZDdmof0zH5SxlQKiMEM2ddtFlrD0uiRVjx4o5cz0rjm0Rq6aPTupo8qZDevytx
E29p5yxThv8tNmP0YK6TNixOeFYUDT2EEbQPFsQGfQVah5D3hoMbYNyshLI85rWrUnsp2ZYE+7tD
zmgBYhUsGuB11NmLgYYV926QidbikA8BKAxdvQ210ngwJ737dfkrzv/U4sSxAJRDWKiYBi4FeKF1
TNRr0r6mkuh3lV4I7JZwbRQbQXplHVebQ+Zr6git+Xy3aF4tBJATF0GXUjG/dmrXW7cZpMp2K0K+
C83QxuC5gvcGBU0oWUTIONYx78GS7LqN1eCJWWz/UQ1dDefwvJww5k6ZnXkoWG7MZObt/uZFsiFR
bwOlO7tZz6QI4/wBnVprEMhTg68t0Prsp5mXna9z915XY6V6D2JsRPYxIlTYHzSURbx9NYX54fLH
XDz662/gQyLsipTFLKZx/htyfGpocU7K11hMeAVieakSExnPdv/1icuontq6CnbWOO/ey0svmQX/
WxtaCVrWQE3Jm87XRvpB6F2ThL6Al3R025CiSAUZN7uNe9eOlTh/KnQHH2szh/OWN5E4TrZUNn7G
6ht48yvmoPWmGOqwdq672gm+YjOLqWlqlAPHNkYw7dmO4+F3P+G4vs+ENKutu4t/efn9rblVyYxM
IxdZxIs0yFozxXjuKy71mb4rR9N4rktN0G4a0+Tq8tteBKfXl40EK9cyYq40b+fX8OYxrdhSK9o/
kd/FUqofSeh0hZ4n3sUHrGnCO6YybvIbtE5/xdi33mI2LEL//5YnPM3OggyJliNqZ7LKlJlf6Aey
wQ25zMTTlIMWTLxcvogUu8SNjb12uIDH4WlKCx8ZiEX0MJQR+7nCAcNIaATeQ5fvWNFiNQ6N4irI
QJuKMxw64Y7wSQoQz3uMn5RqYyg3b+HlJ54bEhCJiWLktudvfarKViumMvRRMQyue8MLaEbU1oGp
WL0RLteXgijDVUc4W55kxUpZf7JCf0YcfGE+ZEZH3RuQZW461KAu76a1xUgn6UG+quAt03VDGwes
3iPlK0Z/w4PCfZ+eyrQqsWKiTtc3Gterq9HTIRixcflz/hYbjRFQ7QL4iSqpKQc7MaLxhAZXOB1r
9rRzuvxwa3sViOU8uCY6A3o8X06vmwEPqUT5ijes3PWOnhySsnQ/oEYT7sJg3CIyrD0eWQNIexML
p3dJSqyitdWppfLVZCqxK1FPFLu0C/NPnsnkdmObrJwLWhqwpEGM8HjL/NyU+qiijq58dZhtohwx
TrearIqblpZ1PXbep1kr62QkCpmpWwydtXEuVx4WVBuBCE4D/TBv8S1LvdBQGatDv9FQbAPO29y1
s7VfZVbobV3+kMvG2xx1WGw29GQE8X7iYUnDIRNuFW7YQuaPKD87/0Vlzhye/786Zr2QzOEStYt3
7TSpyPS4XpYeQZo53aGqS3OLm7OytciYNAjP8FZBRi0y4AClItw4NbZWqfVXKGNiLZ3Rdt+VQ9Pe
aryDLZLn2vfmW1MjUYkgh79431kSK7KOLGCCeveH9t5E45NUyNjXxL5rZ1Lip8AJ0iO23GhlGFvL
r31u3j7Nprm4p7w/P0uhns0N3yD1aRIZ31O3nz5M0WT+yAn8/13+2qtLzQw2BoCwgZbsCtsJWzrW
UvgtoAdA7yr+67uwaXtAkWpabbBkVu5TMGUO+JYZbf+Ot27qgxgaKSI/nVpDfkSPK1M/2MIu+88S
iVxvP3ldl/0KNK2+klbomRvJ49pO4h7nQqXI9lBdO3+xaKkHAYoHwqegHHFbt6bojzlm5ifHqK3u
lNnDJiVy9QVDaYd1rYGpew/o4ZbTEkX4Zm4jhWkPFpQnRmjp9BSIQfv+95+TLh3YNtwTSBAXOydo
8BUZ4NL6VT0EWb4fqnBynuiHZvrPuO/Nv79jsBymLcPweG7Vzw//Jj9KUWiOeuQgfdQL0YzriZL5
oamL6bpyimirr7f2Kt+uNn/dN6sFuhcUWhgLH3u6ZHoeq0kGd3HhWf+5TbTFGVhbzINwBDKH8Q7p
wflilogns1Oy2M8xHW4+gsMSLg4REKee9cYLrI2ou3YykHSdGT3EHBrY58tlaEApoxxjX6dMzHZW
OdJUyW2t2GVGaIursHc9ymM96+r/1LTum384GYwM2DKM1wkDi8yvZM5dhMDukf2Szo/aGZlNCkCY
hVIbz3Guoov69zuVEQH2BvPgjpHs+QM35mzEjRiB32sSm04vUTKbcWTU9ftMrYC+/cNywGmBFiPB
yhV6vlxXwsIrEZvz7ciY+ehSQxO0Vp1s37i93OjLzi9rkcDOjTXyBbBl7zkTY9DUeYP0ge+hkV3d
qWM8GXd9jzrT5YdaCWd4FZCts1HnVrd+/lBQMMOOvlTmB6jypictRjcU+n8vR9T0lGm6LZzU3BKs
W13U5KvNWs4UR4vuUG9EQOnbJvEx+0EiUwxm5EEbG/qaSXNi2CdtkvkWi3/lNMJlByMH8WLm3C22
Z+gi2adXauIrlkSAm8m0aE1cU6qgjA+gYyDL/MOr5a6C+cLcA1mX81c76nIIJ3qDvlWN/TcvH67H
UDfKfQkqDrSS6JutYm++e5abBkshhwXpE9FcOV9Ra8JajMyH/Ckr8o/mRLTdDzFyp3sLcd3+wVMS
W7tS1dbJ/v5Wfp1ck9jCLQDxer7yNNiguRFu8Au1zKqTVTbj0Ulmymg6TUm1jwbdiNGdKNFM2CNF
2LlfLr/sta+rIUxH+QDzC7zo+Q9Iq75DYNjOfD1Liv/czlMe7M6wg/3QV8PV368F/oOCYc5AkDk8
X8tTAtHEgcz9KqysexhF+WdKowAZbHXLH3wtDMwQxFcVLmiNi5OimA2pSDvlfh6E2nDIECKFF+iQ
Wv3DIwFsYd5K54+Qc/5IhbRBhTZO7ocgDn62rXR3NlDQQ8GY7R/iKMd+3ilUQjO68nytLG3sstW9
zHfrWXbYnIoPORJF4KI1Y8vYfG1bYDlDfkQ/2uBuPF8rbLO+bXMz9avESuAHJn19hTmRbl9pMso/
XX6Ja8dvlh6a9UrZhkt00AQdzyusMvOTToCOUVQLS4owfUr63ERofBh+S9SVby4vuvqEqCcw2yLf
R3r4/Amlk0xFm7LxJWjQe4yq2/9GS3bjwWoUawtRsRa4qczB+lGngYVafjowdKmmsvNFmjPzkbmB
x2OsyQ7l50kPu6OXq+2W4dTaE1Kkg0BluGVx854/oZfmkRIznfRdVcLuHLwCsWtjdO/gSFsbcWx1
LZIJoOSY+HLgztei/WfrwRTg8231PTRltxDHwsK4TNGMTcGItbcJDXDWU6Jwojg/XyxGItW1Uzv3
jRY57JPRVeBO0K6VRy2TkXtLTbxl3bK15GK3AHscmYT1OYRexW7v49TovutRKqs9hL32Y1+16vHy
/lxdccYuE5SRIVpmpaJCBrJPm8K31Qg/6sgbHgMl1sSuK3Lk+jWRv/zDghRKBDEKfs1cpMHWVE+l
5mWFH4Ekxg0G+qttx+q+nQkQXE9bokWrD/hmvcVX7K0wwwwNrk9fce3xhHxEWo/mb3Lv/EcKGWuj
t7l2J9C2p9s4RzYGy+fbZqzZLiHS676jZjI7SHvQS8hkm1LUa2eBDIH5BI4U4GLmB39TK5VD67Uh
DRw/km31LcVB+LoOs+K5Gb0NIca1J0JcbKbHIEjKfXe+0tQAydPyrvARgxD6MW3y6EeVRpsp4Nqn
oktBegQcgHtusfvzkOFxTPzwhSPxqiuq4AV0dHutdcPHHEGujWCytdziQ/WWUgGEEYUvXSvJTl2G
EV6Ra0pB/x8C9wEm+z+UnAzlAZjNu59vt0hNyJu9qdXN3JeUpeYBDgOWAPAVqxdL6ol7uHzUVr8b
tCaLIRJDXmfxgBFU0yRkjO63geV8EEqLC2FSlVs2TyuFLan5q23JzIJY1nn9AP+7Hq3cb8vRDu5c
PVLbK2aD1VVJ5XLfWB3G1xKDDvUhn8otBtnaV3y7+vwS3hwD1anndMUlNZoM9RkSclifskwrvF3i
eIN68MpIbmRja+91fqFMRL15OLgIYbm0UzUTWu4PbSZQnFS0vjrlHQigv/9+OAfg3zP3J5zlIBAR
GRr6lAo+iuFK+cuLNUhEHu0fZWOh1XfIGAFs6Czc6S1ipHCGsZhQIvJlFWfKVQSwyhyKE3gQ5zEq
iiD/h0uHzT+nspRBjFjPv5kscZKiCix8c8B+Zpf2QXEYw3S6hozd2lBZPLlxFFb3KER+g4hMcF5q
XOaVkZRVrRS+ovTIaBRTjUC9bvyZGAtecVrr57IV6c2gc/Nd/ohrWecsEfz/Vl4cebgv0EvTpPSn
WrhHZQCllip1Bjkoj64mRxZfvTLY0kBeXRRQLVjWube9jDNFaJeoQdaFHzCgnuULA3dXYnuyE6Qy
B5Uw3u7d3txyR1g9GK+IKu4/LoX5Z705i2XSl0zKQwKOy+zkSmkTTFum2lT3//BO36wzf+0363iT
SkdC2CQtfXW0qy7+pU/Ep91oMpQ/xnVaPSRh02yIza5duMB0uZ/Q1SK/Xqwam2NbqtNcP8zCYVdi
aHPceoyhNO4RqLPGf6gcUJ4DocadSMmyOJRUDTWG1l7im/hJKD+7OmmTB7W1SrsDeA8p5tvll7r2
8dDIUZm/YKP7TmSvMdED9aIm991U0qjTtJSEsAKxNV1dXmgt2jAfoJnFs8GEXewSG6eaYhAUfU5S
xD+bQg+n68LmPJxKt6zDo7SM9voflpwrP5q9s8be4iac9NFQR6/J/AL6SvTkWaWR/ekKralvwwar
xj12SobcyC+WrKt5zDZPncFiAHqalSvOtykz9MpRsV76KuQUWj/qKdKLE9lUpv3WzK6YDpmZpvpV
20HVfwJ1rzliryFkYKWM/eBi7ZxicOSVrOoovsfRqP18+a2sbWjqUowP0JenhFuEYSy9QtCdATus
DKeXfPQgO+PaMmLV5nkvl9dai0jMhbjO+Aozgvz8XVD9NhjpKqnfFsUoD0hwlP2LjkUXsm104vce
fB3XnTJ7Y921XY1GHUeIB3wPsMAHpiEL4dB2EoDpF+BOjRLv8YWSw8ZKa9sa57ZXZxbI88sWVz5I
BEXKMfORtyrw6Y2D8Y+G3MVdA+nwu1Wj7XP5la49Gj1hdDFnXse7hjfasA60iZhNrWTN8Bw1k8R0
r3Dzfn95obV9Mh8eAx9vmuvL1iw3mDUlOVUp8lEG0gmajNtrVx3b+lRHY7+FCF59kWATOaqgVMAM
nm+VrOziorPTws+bYbhC8Fa9wyU3dHdgE+GbiggLqn95lQggzcN3WlmvxLI3F4pMAJapwBN9TbhE
oKmYXeLMNv1LpOdrREDXARVx5FPRpJg/6Zt1EsS787Sh+LWVJmb800YVprDSnD2PmyGyD0guIwF2
+fPNYWbZdp5f5iznCb1v2c7PEqNIxt4gXXWSBl6fyCGR2RPyNBO88H3H/O8euF1wjbpq+YG+avnz
8g9YO/uUITRjKVapVBcf1HIGojsTA1+NIUnsgkbVylMimvB7BQ8SWdXarsRBiR37y+WF13aSh+Yn
Cvtg6cylhqkYBdckxb/vFgreaZnQzZ3dYapxYBhcf8YKbNhSpF99VhIub+5RMeubz9KbL6yWpQEx
DPmhJnd6cUq8xvFuFaVs5Q9FTJHcR3jEFMz80jbZSnLX1yYSzFg2IsLiPVdpafVaQb2Abkf1LbRE
5tx5QCdA57hp/g2OZm0gfAKSbmMathYgGCow85+lCt85Cqn2WNsj3n9+Jfq+Oxa4jQ53rk3g++hN
I1ImGzt6DcACoguoNMCnWbdscbOWNQbIMDzpu8te+2INcJl7na672g5I5Dsy+Q6TK7oVqiO/6AmU
QS6m7EVrR+v58g57/8q5P+me8dKZ/HPBnH9uLR4K1PT03FeCujohZOPcIZ4uoOsiDy2R4aahD+do
qD9cXvf9zmZdWpOv142JqOz5uh3oi7hz3MiHclJe6amJwwgH12r2adxO86cuk5vLS67gUuc1MQpg
MMhtukxI1WlQOg3TUSrtJsE13ZnSa52maP8ZTiFqYIyWbOd2iPGWOI1B8h/Ei9oLd7oYSm0jtXof
0vgpFADqjGJkrrRIxR2naVSrxcJKVFQ2U5wPvxHJQyQUy7daOQaDPTRXeGpGVAhK5u5RZzSdq433
Macs53GVHwFpBaE2usT03c+/ATh2I7cyBvqYyU/XuiILfCiMFuJUUttHJ45TJKoiQGts4tGPER04
OphvigNVSj2FG2fifTaAfDLqmjOFgLCzDDylPjWykEPkT4Nrw9s2Sy070csTW9Cl1YXAqb2OTWkL
Ls5eMarglrQw8issU9NdD5e5P6VOKrekxjcWWl4bUpc2jnEVCxledR3TpBBHp7DicuNDrp0lUDsQ
MelvUpLM//1NyHalqiY4JuCHlpiViyss5/3KnBSnP1WQJPLHJFUr93R598ybY7l5XgUPKISI10sA
WAWDQMlDPfbDoi+iu0kYw09PS8PHociH9ApURTTsjH7qrnJsVLa0Q1YC6DyyoTttw6T2kM08f2Y9
tlrNqKrYb7q2+AJpsr/voia0TkNIHbNL68gwH8NC2NNR0K01d9rQ9Xa+cwNX+52XaPofLr+P91cI
P4iMCAc1+uZUhuc/CBIn8tFeKXzRW6hlqJNk1tJ009HOOEeX11rbWDrGO1gLzcCmZaYe1aVWa5NI
/KZvguEB7o+e30xSDshb/stK9tylh339TlqCGB0kTVTzVKFpj4cS5GzzJ22Ucmuqsvb6yJXp3wEt
mGXlzl+fSPW6cpQEcI+ePqpDVHxTuubXOI3IE/z9I0G5ZIQ/HwQ6IecrpYHC/K21gE04ep9i+ADv
HmqU0OsN5NlajEdpG0oOFw6wkEXFmGGYXOUOxzKOImf86BV9Gv+QuhWLHVK9ZfyYuFEX7PRerdqr
TmnCp6a3gy3dybUL/u2vWFzwkCxVHciE8JumVq87lPtGDCMn99D00ry1MKO+A1nRdhsl19qypKxI
g8xeJO8AG4IhrtUiPug7UY9oUxiG5k0OVe0TOCvUlqYWYZt71agnZSMurW0kdMnAHIGBBia2SCzi
to8Kq9KFH4OPvwNMSf6iO/2IlM5AZvAvq9FHf21BAMddZKxeNNqW6Afhd1maHjES9148GNO08Ib4
5fK+XdtORHcwWzM+n/nS+b4turwyrTIR/mBHAQBvfSgRxyAZFvuwDi19XzsGINwySdJ4F2JFhOBz
ZLofL/+KtdeLWPBckFCSgNs//xVSwwKoM/PIdwMrZCo/xFr5XGRx7+yMrjCcjZblfHUtbxmLfGAW
TgWDsLxldDuImj7lCi1p9PzuLPVL3+rKg8CK/TOYbrGx3PrT/f/l5sD75iYNK3PUpgx/z8E2Enkc
KgC/z+U0Aa+guI23brG1Q/LaUppR43POc75cVjeuLrUi9BGVKtL7TFeDOqFppjbxlcQD87sTVL2F
opm0y3/YuHOLAkAH98e71hnX4DhAiwKub9n9x64rInxtFVRg3Fx1/yHXZ4QHoJnxK3fWYuc2Yw/2
VrJWVGn93g01664qW3UHTD86RM7g/PUAe6ZbYKVMKYdC4TI3UMx4zO1ECf3JNHOcOzM79A7K1P6l
HRfNEDAxbExCPCkErefzz+f0DXh7pRV+3VTxk5DwjGm6KElW7Rtdb/WNx1o7C7ReQBaCwAWwtTh6
XtZlQVuRrg/Mn5CUnkzrB07JxtF1e/FlwqN+6+5YOw7gtAE00vNB62lxHIyEZqgNSMTPs7A7pV3k
lXslKZo/tGSC5h8SqBmOOk/VuDCXRLYyiMLCAeLvR7ohs6M9qgXSkLGSNrtiwMjrchxbfZlAqHSQ
VPQEly1Bu7aaQGLm6UNR9h5idIcfNBCbB1A4wtojHUau+Pcr0n4E2URAg7y8yDs02DkjCnvYvBZV
/mRNzR9LBslzXrX9Ueu7aON1rj3gm+WWN5O0keVB1z2a3RZQQp4Gyrj/4+y8muNE2jb8i6gih1OY
PCNLli3L8gnlIBMbaKBJv/678HtijVxS7bd7aO/20PEJd3ATmO2ul/1eqCY8/38+b+XCIVQPvP8q
gFOTgZCWpbF8hef+Agh348wuKsSVcucwbt61u/zX3qQ9SNWYYBHk1tWlIt0YvSIaC18ReDTmqNHk
/Lkr+jjYE+lbx7c/7l/JDkcAfTUsurjJrk66iVT3OFKx+FoaUt+a1PwODTD7s5viUhr6VlcfbaEH
4SJN7fvbQ/9rHSl+QiT2oOxDt355ydRjUOrtoBVf5956KrVJz0M36YqzbUzmTZ/o5ePb4/3rTaLW
ycRyw1BrvRqvKETnVNoEPcNz5TOl1b7aCByktoNbWwfC2QCdt9Zctm8P+6/lpOTFPyA2YQReLWfn
CZhtngJIqSbzOI0UoqLWhcSEooMm3jkb/xyMNINirm3SYr6K2nqvzjrsKEpQakP3FQY0J8TxBrVt
PVtNu//Hl4FFJRMANPPK27rU0VfOnbL8WiBRGHZ9ID76WknDqHPS/09AgeD+Cs9e0f3XDEcxJWIZ
WqP4OmlKLgfPL1A8a7CxzxrTCfu58JbQHBLzPcbzPzfpKmtPBsz9fd0RnSbPy0mJSUhz2T5h0+J/
IJBd9ktmjeZBUFj33tkvVyMiAAGokf8OYTP8tuC5vzwWaM6ljtMs0MkFpc2dN4Ob2AUmelJlF9dN
5OIcUB/+00r+GZPuERUjsB/Qfq+3TQ7qL8hj7UDHNO9vZh0CfW8jyf9hFuq/saQYCyEGfGHBNHIK
GfPl93nSkWWNkTduFnr3c5xEvFU4y1ghqaT+Tnx2dRwYyyV/MVcfdIaFTPByLJGUGoapY3oipsdD
YZiowloYVmD73vjDexSp1yuHdgekTd4JoEdw1l+OtipSUxvK42NTBvZqhNnd6fksNwv23RvTFN07
Mf0/xsNRhUwU4Tym9LrKWWkzWCc7dY/o+Q6hjw7QYdAhEqFV1gb7vEML4L+99Ot8MuIKuF0TJYQA
Xn6hATdyWtTiHCvpfMl8adzprdGdUPAYo9YZh/3b23Jdnr9ypP8Nx3z+iXbtV6F80ScKkVjdQQtF
g6W0uHYIMrveWqowwljX5kMm+mWT4K2+jwNL7N4e/roU92d83KaY3tXvnTbdy88VLgK4FFL944jx
xlPqy/KcVJP+pAtbPPkUNg5OHZhFZDmVfxG2Pu9jWm0nAX3knZ9y9Uz/75dQPl5LknAarvGXjiVk
NqHOeqSX7W8ctcw/USfzdi0a07e50Rf4iuLUcADmUzy/PQv/OEPUInlSIFPgpnMd3QHo8bvMKd3V
sDY49VQJt1kqsk8Ee+/ptPxrQ68ATHhbpB20fK/mO4gLcx4ZqqnsZjeqrN5IH5qThjHa3p0D9c52
vooI/swqEBDmFXcd+q/rp/+VFKNl2zrFbLCdDZQswlHm3dmvUQ8zOr3dtHOcFxGz+h5I8fVn+gQC
COpyORGJXKf+qqKsXcWTffSon30dDOqp7sLrPFmdHqFBbrwTFLz+TNDOGAgBN1tJf9cWW8GS2a6W
jNZxKO0p6sfM3MDT7+/juIJKKSHl3mnK7N4rlL3eOAzLS71ipKizXg+bVDHSKHltcx0O2R4bTOfo
oxQdJpXpfnx7j/7rC2EWgpJfpXcIEl4uZK6yuBt6YR9n2eq/u9hvH+OcFmXYUCafQl6h5aYSGMf9
15mlv0mZGm4cal6k5lepAcLVMsZYKTi6aZXeSBMNxqjSAufSi9m4aFOAdJXvZu+81q/2zzoqJpLs
W4YkKXn5tZ6oRSfU4B/RlvXuMBpCcdJsxvy7DSPID0Vh+++M+GopCdABI1EWoy0F8u3qoEyJT1ll
Mp1j7s145saVSA/ZrMdhWjb6e8EI8Q4f8PLehz/913JehcyiNhAV6jrUyF1rvBdO5Q7HpnUR1TOE
HINwxd4FoR33rfOhrkWj/0AEtDtKLqf+qFfDFGOik2HGPA3miDiQNQduG5kLHUu8iMylDLsqF/MW
aJvQt5Y1uXcJeO9xAxRN/8zjPXWRiacDCZCTjMYxS5xa3emWiMV2GWIhH83OHefLKLTWvxtqnAK2
HiUE52DPsmo3sx3H5tcGi5Ahsmk626fFhA0KT0Xp9WagyDF86WApWJ943Axc7ARUuFBvZ1eEVVHG
D7VdVeberLBR3NaGkXypakNLNqbI1IfGqir0j/nYD3hFifQsx1Heazn82jDL3NLbZoMtP5UEX989
U3ifejte9Ij4QTuMbWL9NnGW+6ED/dYinLOqOtRsXKrDpkTMO+ythntC6Xa/SxtVyC3K/Jk6IVSQ
3o2LMN0PPm0fdBcMMd96mZ7c62z6p4pgEdk5pi/0MF465bHTp5ElkdKMUHz2xYNhVMUQjsVow1VI
2hTzK2OR2wS+rrX3VTWdlZi0n620S3M7gv83Novl9GPIf6fO+Kv4aKCLNliLsWVzzrw5iMswLazh
xhsCKcMc6WX3xo+bOo9QTdNw2HRT071J85FpXYBpf1LoCcV7MRTpTTvijRDqfjP+LBLHuRiVTZZU
+Yn2M/cMyFJAkMunBN55SSO1baX+USsxGb04JfXwu9WOW/tRWHI5dQKC7I8xKES+m1JTig2W9UMd
jbKZwJc0nX4BoTDGYTfPUiDvME0IDDqzIW8rD6++UJhNae8Mt+Z1bXWj3jspOddt0mS+Ew1ykAh+
pENS7EdsIKYo85NM/9kYQ97cwLDEMUKCRHN/d0GWpJGDxai6rUVvLdvEEs5v1OQRDebOaC9eh7i/
FYq+M5zb2Jka9FLcpS52HhKrG5TuYvVFL9tpNiK7t+xLT0O2UyGVTzniezdP2rOQwfLR9tt++a48
p56rLZU78aOx9Lx/MudY+96MPadHOq0xrCCLuS5xMlzxb6EkVUPeom5V3eNxmerJJ5laXrUptHko
z95c1ckUFq4+F9zYWaFH/bJ0XainRaF94jQO7X1p1sNppMaGA04KWf5n0Zuat6uWwWt3mG7CsAl5
vNPHAl/fNCxAlqYhm9n5qY8EcYeS3tCFri42H62dmJ96d1isw+Sr7i5vleGd3E5rZFQjZ/UM4l7a
G39oJObplS8HfltX9o/oRY/9KcEi6wBqK0VpdXZq/5zU9SgP1WIES8RjCOSlwT1kPpdK2t0vL0Px
9teg2U1zlxZN6pQRVlJDc/B7p3YiW6j2WGGRJWkqD+Mc4oehI6UcjDqqs/ARm8sKf14ZkVOJoLdl
zb+Q3gmmTQkKz0Xhe860cOhw3qDvp5vdHc5htr9B2sh4bNuRPNnRXH+XtP5Uh7NJrz5SZpFzMLpF
fYJFOn1EXbwO2jBtOpXcdKu/JcKKPbrUhtWm5jPbP/XPRaJ7N35S47fpDnUWHPPOTB4q/DxQzfYS
/kJgjV2oqMj5rDVbZYclSnlqbdngaUbl+Sy01VVKQNIXUddpbbEtYzXlm7mX+pdALFq7GXGsRMM1
m1QZll4mjr7VWuhgYUcrQ3tZwBo23Wp2iX+cb19Qf3O/VWLyb21gRsOms5XSwrm0B2AJA/Pwox3z
KUHpXSVDNA31hJQ+ut/U8NwptsLWkxh5N06rkqhGYAdVaaz6zFCmY/6s0bf6PZZJ8GOCiPfZbS3p
RGt+W4ew5aZfg8q5fSxExM/g5tL7xa3x5BmCkYujTNPgi6YNVnmEepPLPSXY5ZizTZvQiOv4cUpK
WYaOr7JvU+HpN56sjISKfqNuUlhHSZQus1qV5rTpGASwBkoNsya0PszGC/1e678kuHn9bjWz86La
7aTcxqKxVaQmL/uFeRugvrb26gB0Ge4J6CxW6P3vm8FedpD9+mA/tWU5b3oKcUY0KZ1FWrq+uE3T
yc8iIq35o4lZXRrOylHlbZAW05feSsqPeRZny04LXFnf2rnU7I+WrQXz2ibA6/g44VTzu59XO9HW
KmTxsZwW5zz3I3UaTZurbw1yKU96Kp1ipyM+au7Q+28vKcxZL4T1aH/oZij34ahciZ5hiyDNXhqL
e/GggZmhBxbjc9kl2jMqx4Y8Tos3IkgqO1bFxlOIxNvwy0j1qSsiC+POcifrhCw57ptqisZ49pqD
NTC5YYHTxg0CpbbNg2OLm8EZ3YcxbnQMNqQTnNyCB2LjgkgUx5auVXe0yPz6LQBGKJ9tHWg4Xuaq
KKIy7+TFyoayjQo3S7tNVsPYjpyOGlroZr1D5RjnutuRJFtucr3q9I3eCbsPqTxllzJIgmnnQ+60
LjY45V95Gxs8cRik4NE0ij4PVWZ1977AaJDEKCvzLYm/ela+aJ56Cx3VrQBrdCCj1Su0ncGLhnHq
FB9FFjcqnAvYJaGhFQr7gIDF2mfjoO7RTMSzk/DPuJ3rxiPGykhxg8L0ltuqtP0xxCkUbWODnKUK
p44QhhenqpHSxw1RC+3C6D2uocD46dkZCOdpGfsbJOuAVSb6WFwsfeyeEW5AjXCpcVj6pIsSxcCh
rfxHy+lkFxmjGJ5zzZiKowqkUR1Mo4mTM3/DCqh/d6kXdmaqbkECFfkZrOT4yxsSA3EEVzr9F6Pu
i2abdK2uIkTrLePgZn9MMJcZ/fDMNpCLyBa/v3dSlWd8IDnhprNiH9xyHLcx9ROz+QCFxG1OaVvA
M+qJga3nqaloV/qLGRcbCbdjG9RdDLMfG6fngfek39X+hGXLmADNuXGK0UW4PEHAL7C7EX0Ml2b9
hv08BJGTgDqmQKkP6XGqxZzvNd2fvbBVuszOypgrcDyuFVeHshjTLULmTrwvvc76kqVyqbc9Zow4
1qqZuCwAuPkJK41J7rOJMHJrwpel6ESchjSvhsbRAZJAca9l2mjtErdWftTAprrLE4N+QiUN46YJ
rDo5dYbUgDLNhl0cVJH4z2lQjYpuaTu4OzFVeR2JNI1h0C20c5GUgyEQBXVa9aeA5wkR3t6o0kdJ
RbQN61ihkFEtub5xoTalGyRZ1++ZF7xPp8Y1xE2Mx0a8l5Cq9DCr4yw/FnFichBHFABDqo7YYVRz
5uZI7Whpfe/ajjGeUja9jkyxjD97Cx3j0NQSQ2HqEdS/sJIs7o3JIRR0PF6b02hir6HGkgNQFDGa
w6XLChUxxdaQ6FSVW4CPGsBPOXETOdVCSFdKnGtCG2Ak5uyeYtNv3Gwa9HVT5wLnxSTZVraf6p8y
MKXGXbAYRRf6o8hkqAd08bFiSYtzMYHv20xLV9y6NeptZyHMftPNXBxYBNY957drlqn/7PQq6Dbg
QPkF6B+Kh0pgZ/5Zb4x4jGar6jkApsqD3dhqdSxCq0uNI5m9Mopwqpt+ujVHzS6OpjOLIOzqTKRc
4GmzgzBDMzoEnInh6CqgTZQNFIjzHqCP/lj77YQ6oPSHZGMMZQ6NcGy8YNtJpX0sglpY3/yU/3PY
ZGYbR34mXW3TIEOs3fWNbRAacHM1G79tGFYqU9Q3mApAmNNEqd3Lehk/+21QZmdHIlGDHD9CB1rb
c3/7BKdTVGh9VV/gg5nF0bYH3QqNoGblamOc1Qe03dEgA2XfjDd2JwhnKDLm2h2RNaGXk4A4+oSu
iPZEL96Kvy2jbD/0OPGAJu2k7r8DY/1XRQHVC2pQKwAGy5qXObZTUIdRPdCeZOhOy1D2n0xDmlGs
NHuni/l3N2jvadD8KYhcp720bdAbxdqPysma9/9VjhrprkocjK0jxBIvv1j1MFkbQQCPyUc+oSaC
WnbvhEbaSvMUp1xDMAcH81A4WmvuVD/gb+ASkzxALU7SbcIV7kEWM7Jf9BlYBRdo6EVvU9VuzCRz
P9uBsqsLFkPGT4pr1c6c0zm9QcWWxetnbIM2alCCZFkj2bxvvDwzz+Y0iunSjrjNbGe7HJiMrsij
Uq+rW38cuBShNAbJ9A39SduBzu/bvxGCju2jIVL/AZuVeL7UcnIe3R4+aFjxhPzOuFGsfeAib7Dr
gXeWZF9+k505o7Inb2h9fBiKsceuri4RWOknt/L3mF43/SnzMBE+zmmm9ztKQ8t5dkez2hlYLBtb
QEzFwxz4Kn1otBjPEFJCxKZtVVh5uMx9/E6/4VXhArD6ysXHnpGa9SshL+ppHd6MVnrSgsq+Hztr
uRQiM0U4LuVEiTrxfiL11e7TSX1+uwL2ukIDIWel7Op0U1coxcu9k5DZYxhb56egd0++J+JnTJGC
nWWMWRO9PdSr8hN2AKuEH8OAEwe99HIobCEn3akK9whCKgvnnrOHOD+N6lZ4n+O4fGdO/1GFZzwq
l7TFPFri1/AwUDANfYDYObpNkB3MbMnvtGX0l03ZuvMXs8XaEqSNPJuZQrFiiD1iQDU09knPtOX5
7W9/tcDILiPgwiLjNwRa5erbCQvNAPqIc8Rmezi0jTJ3+eTbIRj0UpLJ1+23Tpk/8jSOvXdqjf8a
2sUg7n9iNZDcX0670SQ1DUPdPVrJGteRvuwIFdpdQI+EUDWu1FePaTp7hTbs3v7qfy0BLQD0sXA0
XNUmrgpyFuDrRHize6QdAn8OzjYkAyXiBj8ITUXURWAtj5RXDLR7MSuBQj1hLYBekP8B74hyeud2
/scWhObLv6s6Cu3Eq91uWV5Dr9ej3rsM3b4Zq0ButEnTT2oqm4xKGvrc27fn4B/Tz5CgFUy6+BS1
r1qJXYD5UVGPzhFvFXOTqTTZI1OhbVKQKCcTdeF91+LKaS22uH975H88ReDf0SXkbCPD+mdx/noW
OgNyWDHRpQj63t+VcZJ/p+oKHzQNtCPN8Gn1HUMk9e1R//W9SKAiM8XR49Ctf/7XqJYp4mStn+EN
l/ra9xKt5nQ3mEERjaY31hvKKUlkq7HA0WFegvec//45PF0n/jGQc7geftampfeUxkcXU7er8Dg8
+9M83skRrS2kYtr4Z5LV3aEiihf7tz/9ddsRiAH4r5XBAxr0zzv916dXE6VUChz0VRWVhjCXXEoR
iTqW9aBlqjzMfSWiCaQJFh2De4M3x3sEi1fXOSKp3K5ry3r1nri+82o1WEGHoNgRk3pzJ2aZHOu0
vRRetbxDEHt9tj1A/QBQUabyV+LBVdTReWPTmQv3iqKmO+wsVNYrXkhUPdH5tUt5AQAMPrTF49bb
BbLI5UegUn26W4rcv4yDMbzXlnvlwwwgCcQMawCIEy2+a3cDV5SVgZ23f0wb6ezNliA+tIn6924Z
LOfJj9v8lNKJvvNK2ZdnpeP4dEbiFftRsZhigycIFYvCyNqtJrr4vcV5dSBX8islPNoFNA8hrr88
GoHf8QT7Kj+VzUA91s2HHQ1RuTESz3xe7Ho7SIpY77y6rw7EH/QZMEIK9dCrrnuVSDV09B+K4uQI
AzBm6ybmByTM5DlNkOc4dmVmKGooUPoOiZ7n7n+9Dhie1g+EOmCMDiZjL7/Z0aXJm2tjADr2Lhe7
b2D9TdON8hLIsUPey9XZ2ImHrZa4w6e3D+Trb4eR+ycYxyQVxObVFmXlR3OhC32MkxY3PxP+VGgG
5KLAw8eTDhzw2Lr9KCOUuPTfb4/92nrLW5UoV5CvYf1RNnv55RZp0dzAJTvqmD0/lEnRVnvd6Ccy
r5xWdTfS+LlMlQRf0qWij7/gEAlaoVGDsCgkqEZs7B6MexItOF6X3w1/aswzdpyJvi9Eax1cVUxf
3/7Rr97H9bVAUHrt2a2y5VcdwqYaNWp/dkPIFF9cihRfZzzsdqbT/hqmwH7PTPvVbbUOB2IRaAjF
ZiThX04RIlC0ZqXbHMsEwyCbwupvbBSLXV8Z3Xu8ndeHj7HoJLEV8eFgwJdj6bht5lMtm2NiZ919
oXq8GXXNcjHUNqYs247+oH/Osnl4J+R4fU8yoyCJaLpCtufGt18OrGwsarRqMI4teOXpRFXV3PZW
NdxkhF5PEtGEmxbzoir0glKgaIl473NbDxScRRAn70B/Xs04NM8Vk7aCmiiCXM9CM2sUWnppHY3a
nR872qW3tpVYwVEE9lC9Q/d5NeW+hd8Lm8lAZSBgT738ckzOIH7VwHAobplzNBZ9axwyNp5/1Ezg
CtietUUczRKLzP+GDAfpzi0Lvg4xJ6RB+AUvh5Z9LbOKJPe4uFNphiZn58aq6E3V5nDrNt479LPX
08pwwBUQngWv+SrOTbQ+n6ipDcc2d8cNUqz5Xctlup/G8r346vWk2ivQZSWfgXjB0u/llzl2K0S2
VMPRRKFmL2wz3uYFWCKRUOrE4tD8IIyk/88r+YelAEOY+URvc/1Rf0U2wEA82Ln2cAxUNfqbtHLL
IRpKnU4PjUu7PCSLlM+5RPL/+PaN9OoK96GJMe4aPyPL5V4d24ZqDZjNYDkCH4sf7SUxP1KuNZ2t
FQ96d5qRj5AhemuaGWVBnJm7t4d/Pdt/MFykx8aqcXJNwlNCtBrZiX3ETDqQYa97aVjaZX3qx8Lc
Irf7LI34PST+690EztHjviB6dgjjrs5NNqE8P/OWHuusKU6l4QxWtBA9t5FGfSk+vP2Jr+58pGhQ
JIOygZ4cSdr653+t7RikNAQMrz03shlF6GcNHawkSekfutX4TGWXGf7PQyJht6LzTJs76LrokFWp
3/vl2J+B5xl0OseS3luZEyC4QTolpyaR/Ttfuc7ZixoZrAbceAiAYNbzKF/tIyzeqpiNpM56DN1m
n/Zer45NT8Pw+e1vu5YIwvWNbHu98JBVZMDrKK+l9e/muT6dcwkm7JhpnVtFGaXb7FfSTe4n3+mm
GdMECnOImVeZ/6Szf8UN/ZT8ji7tmP2sEZpwQ92tvfd0X14vNgLAhKB/3JGwVLhKyLXOGyYzUfq5
ARZdhmijUTMHR/DRx172ILr5nSLMq+MLKweEE54cTD9R79U9jNU0dmBTQPO2BBJ96rzF/tBL5/dk
GOk+iV1DfcylpR/yYcz3by/Eq1OEThplD5pWCMgTfq5//te+NtLR6QXmsWdswgdXIclvAVF2ptgV
F7xh03fi7NcbbP1UALUUuFZPyKsvXXoLv9+4qs+WX7f2Fw3OWrlDedlp3tnJr6eUzNrCc5JeG+Lb
9vrnf32XXzn0ZV2tOZdENNm87Zt6GMNFV8WjcGZ/OmqArtqPwkPz+6cb2/XT2/N6PT6qORSRqBli
iOSsCP6X4w9ZoiPn5aXnKdHEE4woG29sx9zmpupEFLd1/n2VgN3b2lAmm7fHvr6O/4y9Vhd4/+B7
elcBYzFJrYtNxq55XcOsTeWJFggdRa9ZoH6L6suUttPj24Nen5l1UHYwSSVQYtKIqxeXw47sV9lm
5yzm2IcZmKZ7e5Q4avYTJuk5/fX3GNnXwhy8sxRJeXRI5W2PZH6diL8WGbijaQTJkp+xo0+3XZPG
x1EW/Z3lZf3GxTfggP9xEyl0qIyo7QGrecoN3pntf6z0WksACI+5ODv76rLIwbXIjm7V2UoT6zGg
T3er1ZM4+4MNQM3BCeUUeBpEkQDo69tz/udh/fu+XieARAQgKMEOpgVX93UHgsdYrD4/YxNQlwck
t2m/O1DuVVjhkvjQoqNMy35uJ7rD8FGPzbxa4RSJRuO8HweMR1tz3uH3ne9A7FubSYzuoQGsfaaV
kH8fuvQ9b0VSF1bl6kdbtJJIdwkWKLldXTmqIuF022o5tWOQf3CnkcnRRmCroQhS30TtqrJODsbR
eQSspZzu8jxJfnfK8vOwyovKe2h5UD5XJsxeYF3jgzVlSXnQctPVQtPlsbgEIBazp1qM5bSLgzqL
L1iNzNtuoNl8AW8jki+ptNPnKdOLYOtV7vjF6vth2MWz2R5m2rkgvptE+5028WTcSNrZ6UynJm/k
LQ0KdcFDtV2qkOpdlW+6Tqnu80yPvthNEp3ZBLgf4jh7yAW2wUrojviOqq+x5VbV0m9ykXP3oTYD
JdmVQGEiE/GoOzUhNfxQ907ShdpsqKTfCuSa9INtVfVzCqX01kgX9a2aDEiGqyXjQ0L7KQ21JZt+
96PRaKA5kfQ6Fq5Fphhw5Q2hbffZWZOxY29VibJHDf/a2y24We5MK/XjUxC0+M6jnx4XSJwFQ/m5
BvSS37ZGr48HSznthxHWLLAET6XOAUm0Pt37NZ2eKG8nT9tmrSzETVsW8dHGpXYKUaiU6uPsysmI
0KOtU6JB4HA7XCe6ZCO9qcm3WUI9YJPpYnxAi0JUt3ZmJHVUVwvG2bo/uOfZdmQcOUpRFA6ypT8W
TVf34YwH2blPkmwI8Srzv1UeYpvwP+RUbHI6nmqTCLN6MlOMQUO8LLqZ3nU6/VBaTfM9Azr27I9Q
Oz8MhdVqYV+a5n2g5jb5UGF/Pt803BNVWA9SeFGxTOBUMDewzm4u8ARHL73tthk9gm9uEHcfx3Qp
+hB787nbLwm00IgefmrhGWIFO280fXtvxDZbBNj93IKE64od7f8BmDY7zYwKyu+rlCaiH4dRSD3Z
EtnguGtUsv81zIn8qeuNk28HevLlne3FTXFZ/Ng29trgSOMmiKVFXUa5/pdFOUtzDAagLlDHR/Ux
W0rLuFBFLH96U6r0cFlMOif7fGg69hoJ4Sc/wcz7Wckpac5NH/RgApUlvgHv8JPfoB7S4qMzCm/6
DSWzKLYV7OJ4I5bGjQ9WIpERcFRRAVCgOrUfyTzIUidrvlNWLrKtbcmkP84B3LItOkGgRAVnoNmg
NdN1mzie8PxBHXywj5M9UGYHdaAb9xxczfoUTyXwDW9IsywqrdH+STt2LDfJsCKeigyjBJQgyr5/
AAhlPvop195dN+b9tqtL3ficpQqsWWz4mruZPW6Wr/kcj6TSsw2g64Tupv0Lk0b2A2gfvY3wKhAf
lyVzH0SZpMVGpbrzQCluKh5M8rfyAZ+EqQtLKp/dsU4ya94NiVa2WuTb9WjAlgELN2yKcQmq71zX
3Xf6hMu3ysj1X3omaKENKdCbb31XtDX9k87f40QcGBvo0HLYx8YYK6AJaik2kwP6GsLCwF+0gz5p
T0ZHLSaMRaffl8W0lgen3rmMuoC41k3KkZuuFXF1llhFL5E9JO3GXzrLiHI0OK0Ij0F1O3WS0rbU
20U8aXRSAILaOgctdwbZI4hrtM2FHmqstrr0Ygd5Bpfam9mn6QlvYl4Ti4fhO7IZTRKCwHf7sCXT
OxvKnlpEA0fP2cVV49TAjsdi2tZ4x37tsnlsIwqbXU3bCnHzwZ4bGQ14+Hydg4ZDG5PPPlpZEjzl
arDtG8+Eb6+ntqNOCPfG+6C2NT0akk6JAxWjerVBhPdxahYzK/YgTIluRKM15hTltuMC+eyb/N5I
q9k+1TjIp0d0INRROouqPza0sBszbAHXGxuglNlNYBdqPike9pNGtd3YVG1cudsVD/8lKMFjbgjV
Rj+MO2PUuJFr6ykVhkz2TQAaek/GlnsbH3CKHqVT1tm3rtFpcRLOYDr0IgyGqv4UCJ63Rzsrzequ
UZ3XnVq/BSaUN4ir3EruHe1Qp03yHHeOsZhgus3B3vYwH6eNNfbAj2egkBiP04f3vwaJGTxKTcuW
SJ+F8JDDNQ1jAwzXFRsUtmJxBM7uj4csxdBjA0y7Bz+VK2o/t3OP/N6HLneH8UzpawFDLUBmAMeq
s6rrn0YdaZnjGJjdpfSDoriIoZ1OArarfj8EE5Ivrl0ZYSZNTW1mt28MoulBHi1D4UlOfm+KYzMM
fR6N2L0HG4e85dOUtMGDLUbbPrT17KWPMSHpeLeCyZ64QOofvZVqN0uWWeUpnVF4+epQ5Ri3ablw
GWmxJoyN30i7+Ax6y5An5cfpXupctVuEhxPjO6mDtmXiZH1ZGTFHTQncy0Xp1kMLqrCBveot2eJ1
8B+zpdlPqlkaTvJkF/0FddzE+7Ag89k+Kzf1ntOyrusdVTC7P+hL3/+auwQ8cN00LiiD2M5pBWN4
hxP7iqMA1ERmsV8c0bY/qJSOKOf7pf0c1PyUKJin1NiBETfszeQmjvGzSV2jugTLqkwYGoCyy8dY
sk+PeHIb6e9Yxag0FrSaH6cSytshyZY2ifxSDAeDNfSPlpY5X0qD2qTailmnJkAFOD17zjw527Zq
Neswa560ozGzzfLsYIX6PfOyod/kjqZr51S6Jca+CjG2KEgy27vEg6/vMxir5a6uRKY/6JMe7Gfa
OnUI6EQXO+Rz6+oH7vMyiapa2mCtMFDDvghMibsveU+N3bqcbjR1cZDBU+61fW0Dk4NrQdXrAzdU
gr1mktRbfMqoyAltXoomrFNkeDeNoenNPrF98UXDkSD+1WjKjneisnjwpSzzHaia/+PsTHvbRrI1
/IsIcF++kpIsW7YTO04s+wthp7u5k0UW919/H2aAi4gWLCSNQc9ggu5SFatOnTrnXfQBUdlSj6+c
GSm0HTliDyAxaRezDi0S0105gZUOlAH1mq0W5VG3sdvWeh69YYoCwY+s/EarnXQ7VF7+jpt2ou1y
rwe42Ca5s3PNuCeNcauQDM2rQe0aivddjyZHvjtplSgZObXa/edUDlCxqk2hJvZqQv2wj3U3vWvM
WdNb3y7m9C4rRW5dT46bbPBzTqytgsBG4ysGFolYeznSCkohjHBLCjyBfnMy2wR5qjjJaxKlOblu
PIxfMkqocjHHsrtNUrq9e089RsZfCqdMu29Tr5RXheXNpHR0tLwrpZVOCXSyiiagc7V0UfbCNzab
lNYHyel8hcuTibsmoWLySAUp/SGoo5T70Wtasi1h6fVmMMR0VKoejLsv7LzQ0UfVVbFXpNo7mybJ
LWULFw30fm0BU+tLa+yDwbVQa3OBiYnSR25HGX7qSRUNviMqw9yyuQGpuXoxUZiklh0QcAr7NctM
RHJCNDMzIhWlvc2oO9Le14hnHKIWH9+gHgx5lxi2tO8dAf/M81XgwuJQJRzOra2ACw5i8rIuiJRU
A22dmwadisH1yjuQ5qKh8BoqdRpUJMfF7eCY8FaQoFUAWQC1XjJuivwPNVAhi+TRrBVnwfzWRGa7
wDtIwST1aUSLKttoCAtHWzRaPcqpY9l9sedUmX4Os1LlG2gpwzXmbQ1ou0IdvbsozOdBBgY3gf5V
eIN8mNWoy26hV3gN1ALpNVEJk6hS1du50OJXW7Hi5jrsvIm4RWVEf1TcNpt96BbknrBQkeWVCNHF
/SJmquBGVdXgBvJojo0dN2pXbNyUnsimlXkZbcpoyPc2thf6Xaz21jtAfEF7vfWc+ErJ8n6fGN4o
/LTJssxHolVTb4d5UAy85EXSbHDGQz2xSMjXghGYzRNDF3bQ1tNc3SR1Yw9XbKLagr6UjmoQSs/I
vkw5clxXCD0XVAxFXAd6P/befd8lpEtmHJfaj2JeMKP5VMbZTRw2U/x9zDoptwBsxd6O8kTdatnI
A08DFWwGVQb4cmNVlUqnmVaQEia+VXt1RSSrvTLoldQpSEXabHh3FRISP29da9xGHqoXG8hllvAt
SGvTNfmI3u7nhUw9157d4LmjOIinFfQSfW6q1mMryFLfygTiAV5cmXuHkr85b1lluMmx2vDSaMVs
PxW2Tva58FCig5wKWcM2suE2de0I7ScvxoRgVUXbIXfn+MnE/GPnkeVH5aYbvOaHE+p9elObVfKk
JZMzbfMJXmzrtymUd1/HhqHajkmZj0HfdE2+l33N/7/Uhd0DhSYFz6WiAdYPuLaz4iAcM9DvRWJb
L+E8gfMM9VnB0rxryZytqRRj4fft3Fo8IvE1CpCmdWCjJYisZ7djYjvyTrH16s7Vx0LfR5JeEScZ
Pqf0QRi2gz/Eo8p3Kxal5L4Jj7YL/Me34Z9t5pxXoW+DLqkDMYylcxPFIKu22dj3r1NntszB0Ee5
JQMJWX0A1/aPWEYCfKw99NkNVzqWEMY4lxutrbx/GyJIFoKCsNvmZ5tV6UtdqOb4o8grKHlqCL+w
HBLjJzyQerpzJGjWq0Ero9fYmPvpRi1cd/I5kFn7ILEIuClM5LE28VAYwz5rdX2H25EHznOKa6RS
cYGvVAD7c5le9bMXW5vImiouMqwAwUJQDVTcJ3x6+uZm4P31Vs+R9p9IbLgkuWs25hVGR+Fu5CIr
tt5oYfFZdobS274wkrqOfTFLaEDk58AgdQnPz4+Aez9o+pipOwCh+XxTUmFud85cCTznzd4aArAg
1fepqAGNgq2wvWlbYGIz+Ko1m89OmubjdupDTWw1gOfapjYSPehoyBfPVcYkdkWsK/Y3Heyy/F4r
bW1vEhTJzE00W7G5m7D0cnwzsWY30KGgza+htMfxnkt4aDdE7sK67ilO8/K1VBBmdaaMIwEzdXTw
OHOe3ZgtPx+uCFEsCqKUWvFVlpW29BGankJ/BmcSm35dZEV5P5SRNpAk2nO75aGjYiwUNeZwh/Kz
fIAnIlN0Pkvdulp4BjeDDeDK1/IC2o6Vzlp9NWtlooL6KFVxl3F43pqEQLExvDB1d2ndpxMkgjrJ
km2I7tJ479l16/zgotWc71Gike77AIqaNy20ZPq1hiis3bo4U6VB46j1fAfxSQP/PU0LP9WpvXci
K/dYWY2x8GtqCTzS6gmodiNhxWzzTqmT3ZhG6rMEsqkGTRcDoA6LFhlGcxqif+0obVXecTZqjL6p
JSFewZ+X+j7WdA3LXDRu0Nrgf7irevbi6coeU5uDlut5/yW1tYhg6eZg+uFTiqvGoR7xWLBz5f5P
RwbloFK0BxYNfmnNp7eNVLppVuUHo1LLXVOXBCJFgQPqO0naXsmqzvub1GzsSwZHHzABtNugIGNi
wN+Bimmr6mabQSyKdEYGFUIKx0s7V6h7CZ2eeBSpMLKc4j0aMwgcOgoOvt3oNtQsV/6j9VFxoXl9
9tfQBASpCTKSNu6qbCmd0RpMS8kOhQv8guseE1pKhnlFFUSI7zX44/YwZQ1NK5gfr6kTUxIAvgKN
ToOF8flH+VB0JnjwHzJzci4L+YHTyrcyTnns6W10m/RW/kPP5/Ra4m/iE8VyyD+ZGPf6YslZVka7
/XzoD4V+A4wUKE06k0hhu2u9tZoD2pmgUG5wMcHWtGvCnWIaMD9Moz9AvkwvFLk/TJWNv9gQAg3W
kQmzV90MLcbnuzSm7GaI6yqIh8H6YtWVdjfzG9kCSy1qaJ85jPGlL760LE4K1Yy8aLGg7k6dmobg
6SKPNg/jxvTyGzmCaN9mk9ukD4bVTSMMzF8whi5yAnsCExO48VjGm34iw9k5JYopk9rAD7KnbvK2
TdaX3nOKCNd8lRGdzJ1l52l81eXRZF7nrpaVmxCe0aUGySpogO4DTMNO5Y2JJoZur3ZJpRcl6H4t
OeZ6LHVqJc78EEa0NoOKR0mOeHU2gz1MKv3PDTnRM3GQWUKZgi7fGsltAJ8BQYhMHuWD8A1KuHvr
DllvgHGl/g0r/RKAb9VU+DVVvAfAEFGvAYWwaiyGSq6HVWogW0dhj/Q+dKV6k0mcD7d9JtPkwt5Y
bcplOBA7uOSZxiLZY626XbVrCIAzeYIHoZHJW2kMaEdJJ5rcoChmOd13XabLvZOHCTUTJZv+Qodz
wSmCmdY5FR86P8Y8z9WMEuGxizV9QzVpMdKw3H/IKatvf3Tg/zdXDCuRx6HBxSE8PQbaNMk8M1Fz
HFHFHDfzbGriRslgzfNcGBFxGTykuv/svvvfoDTgF1Akxs3G6nvaHY//UpoJJtW9tqFHEXsbrIad
/5CVtA5NlKNJpM1iuhBszNMj/79hAQ2BQ+MvR13N1aEI3SuW4j4PMkTjXahJLx6Kjkzsz7BC/xsI
iw5mCHYG0sPpouIXqNs4lHnPBPhQD/IchYsgo28eblAgkPmDrHj9BkoDkfv459+Tc2lgrEcvnlT5
dGgzpiyjTrn37EZDdWsL09yhdtAehtzUN62mTBdwLOfWlMYwEQgXFnbQaqqY71HHmVv32SJ/Ha41
K6tRzQNccAlDeG4gjsQv83YwQWs9MstsqU3nnfsMy3G4BiIYB+WsDFRjJiWgSZg96QWE0KuoqbZN
Pij/wHiB7xTZrS33dPGbp2p22npXdcalTu25eAGqGEddiEugz1drUBdz142ddJ8jQNbqTZ2babTX
nXbontKsp28Jxbt7xG3SqK9MErro+s+/OdQKAN8adofmGizl9L2VOLMWPjt14V6VvIypGotwN422
xdM/nC+co2U+v12dv7a3gRMeBBJw/gh5n+6xhsqGUUjGk6QS76owdERZeftlwyYRs0KuhhvYcBih
ViQPn0/13C4AUoTa9XLzIDB2OnSI1hRg40J5Dh06TYGh1FD8gbjIn38xDncc6RDmcaRhq3EMpyqc
mIK8Qft1n4nGyRGa4LhfOD5nbjZA8JToge0jkrYWJq9ibdYqS/GeW4mNL66YxcFAOWSHf0Hy/fMp
nR8KlXCDVJ+sYbV0ZdEqVbEMZaCov+8L9T0Lm+G7kNylfzESRcwFfgpcZB3e9a6wU71OwuciidtN
Vla934hevWUPhxeu6nOTImXn6bR8KqgPp98Jg/UedzWOnpbYs0/dppg2TiLK2I+oz337fF7n9j1Z
CA8XbRFGXDssUL2RRqdHyrMdozBDf3uYE4qh/VwGGYDIa2+mXHDjGXN14dOtctVfBw57T56HvFBM
2CanszQARWOCk0THpHGaN86HQKNIfRed7t1qS9sXWA5+sGMi6tsWiPHuj+cNl5fnIYgG5u6szjtt
r0m0UY8seOGV37D5HKdg6j1x0K0+f7VrL/lGX7PVLoSZ1VtkmTVFaC4WdMJ0rtLVrDNqgVPkZvEx
d9zyZbmnaWZKK/RtEPqPZA3pheBydkC27BLCUSZZ79s2dOqehjx5bTRXP+o5Dr9CxfumFYtmIrE9
ujDBj8FssS9mWUHWLprhqyBT55YLyl11nye3TB9DzeS+Igkz3v7w84HE4cvpPOx416FGuNo9KTUf
6tDiKO0m/+aVmkvjYHQEBheT0R7UynBp7RSWdWF6H47LatzVtaibXjpqPPGPeWRxKYSO9eAOQ3VV
KOWwTRHA6hBjCf/0LlwGXbT64doscOnVoPnIxqQ/Ko6QWZEPTWZzkzWCNBZC3qOHCsOfxjrGg2aH
FuGCHCaGny6uNqgS1FgkjrYVW/2+dtFz8tvWFsoXVF6S/E+P4jIc5BQC0OL/uNYtRXClgkKY1Udk
k+pNhg32pjKmcp81VnNVCdMOwBU4F87Fxw/J8VfhZxNl2Ufe6vxPCCcUpjVWRxebEtyEvQPyEDJe
hFXSABcRxaev1Vwg132I7AaDaipXKjg/IFKrXYt5Mkgu3amOmjeozia2tPYxn1J12tTtxVfQ2cEQ
8uZT0pH6ICuZCWvqC5mLI9Uc9wcwH/HgCJSS5lZRLwnBfjj1y8R+G2v5899wjX3iNoNOCf+YTzZd
DQphJpX3bMzMC7nFh3C2DGSTEJKosYBr/KA+i7SxxkEcHSHchyHryl0y21kQOpF+kyLcdSFFP7dN
NGgnkNsXwe51gjFyG6CRF2KoSW3pGihqeo1E2TQs8njWwamk8lAnlwpWH3JvJvn7oKttgvw6BObF
7r5oqvmWnQGn2kkwb9+6U1P+gDUWvcce4JK+sMILgfXcrsGDBKLYUsrE1eb0SyIm6I7YIWIMbZRy
pirt9puxVxwbGJRxCYJ7btuAmqNdySsLFaLVREM3h+yattXRUur6AdniiaZmVdIV/Py2OLugixs0
6jqLfdjqsOuK4Siz7LBbnNCw8Qqv9SNv/rdRw/exctQJEJwFXFIV5SWey/JvPnlWLJ/y/0eGLHW6
nKgC6FHYNeWxYb/+EIvfmz0X6k7vIrHPu957mg1Be7N0yzwMAGoqT59P/dyBgRsBmkhj93pr+XCT
ZoQQiYGB+2AdoASY9zryGVs97+i24ab1+vlwZ84LvlYG9JbFTANx9tP50sJHmcvMy2NY0SkU6ljM
fuc2uk/wyJ4ctYEinIaXzInOTJLaMi+AX1bVH1TZQei3pde55RG9kQUIXIVXWqyWN+HYQJ7KRnv+
Y/906HZcxGAVgB3CiF8FPCg1jVwyx2Mp2mwLOl2v9w0N7UsMrTPH8WSc5c9/C6yVNZQjqLzyOFG2
7gPV6Jqrvut1x89aih+ff7wzm5XHNt+Nj+Hw7tZOB+uQHUVokRq5NEStBX3nddda18ifYTVGR6je
UA/8pWoPKo3GmPu4FIi9q89/xNlvCZOa1IP4jr7E6Y9oulpLKP7yLctworSUzVdRG7p7EhJk9lvc
UT8f7+wKk10h+cyYH5KdTlNqOfRGeRSgf7ZKS5TzZe7p+xlsZHkhfTw7OSTh4YCpLhXK5fj89jl1
q25DK4wqAlECgDKu5kcgaep1g6TTfTbl0YXjeHZyvLDgXnI2eHqcjqc5NJuGmcnRcm1ux85UpC8g
w5cbJRk9Y/f5Up47/HApKA+Coafju8z+t9nZQneaXCbVkdMx0mYtMPwMHfVBc7vuK5f6TPdTOv99
Pui5KZo4IzqowRBf18oQka2iPRNPnBA6Mnee0FTfGFILmHUxXH8+1Lmvh+wMKjfwjNFGWM1Pq4y0
HqYYx+A2LUcQ+mmi3FRjp0135Mhj+KoiB6VcaiedXVXTYUBaWDwdVyHAqmAdIHZWHFOhqk/IqbjG
VYvcyzsCVO5THWZ3lRo7yoWdeubKhFhnEsd/1VbW5V4HvCBkdFkccepKvnv4Fvhtpwt34w6Jlgdh
aXmxH0+uXu1jpQCI//lSn5304raJMDqq1mt+KL0esG2KWhzzvAIpEoYL0n9xkFUgG2879EWB1vaG
uFB6OfeFaU6yyAQCYs8qrDsqMsUC/M+yg4vr0HBndD1KsU9r3QrAsqp/MU1UPYgFNIBgaq7igZej
3gyYtjziJJG/KJlWbxplyL7OattfW22vopKmR+ICi/rct2UPLw3qhXGmrqKCq6ih0bl2fhz1MAnC
qVQ2pEHRs6ZKVOeHTtl2htmipRtn3/78s5JGI1+j2/yXutrL5dzYeShNzG/61rmTpdaCzMBq0xdC
TBu9KcTGs0RzgR1/5l4juiDCsYxKa3Z9pfRAKBQYN8cl2dtD0h0eB3waN+VkwFBNpLAH9AQ7rrXY
C63HuOmd98/nveybVRrIHiZhoNhlLB2/08g4Z72mhjW/oES4Ir1J+iL+Qv/E/WMLHoPvygW+9L14
9q29sKBLmE3tVHgaRY7bBF0+dd11M6NUBOmlKrP959M6E3vZRnAxEQSCGLv2SKQGo1OOt9OjYbns
pKpqY/0WNFII06io8hngzecDntm5JwMuf/7bDTMPs8172c6OCPqaGwlNjc624sln0fAIbHpZ7Usg
ae9ZPcxfPx/6TGhgaMAdtFExM19f3U5T6Vnm1NnRiFoUvuyuczOEMPXuR+0N3j9oJ1sXNs2ZGMiI
jq4jx0Mrcx2CB9ceW1Oa2bHBeeeLasSOuUVxMn9LqEz8Vyo97r+V3V9ivJ47Lb8Pu1rjrq9LRcPc
D/B+81aJyjmUZgv2EoR6/SbC5uC63Rerld1NqSZVvf2LZaYcjWUjLHISpdMvLMtJD3XkTY9zL6Lj
6BSHuoimt1Y1pyuzdYY/LnVxYCg+IWwFLxEA4Olw+jRAyke06mh37TuAq4kUJdKO2Kdbl+yAzu5d
mnzEIMxyPmAbtK4LS2/x4gLxeRPWorgxmnDsfKlE3VXSJjAfijh0YckP2t/M8rehV5/Uq12cv2Wd
H7Um7fHdrD1n6ymm9dySBl4Y69yu5Z70wHkinUFt7XRFrX5hfWZmeqzwpJBBOuttf6MDuZK7RnE8
1N113KT6WrPm/edb51w0otAFwB8hFPBOq61TdpHXgjdOuUyd6TCiuuO7SLD8NDvZXcgTzg5FDsgr
kL0DquJ0kmGsh50WK+kRB7nm2q1ned3D7n/I5dg//sWsaKMyJcBT3GCnQynVhCdNGmfY0hcp6sPA
xkAim/eJw0XyF0NhjgVGisoP5Z/ToZyZjQtxl4Az1xAx+2wyd3ZsduhZ5U41Bp+Pdu48OL+Nttoo
eLSNOO5g4abHAhJAJ2Dg3iF5awZJjp0HrEtkczSpO1fCkuWFFGjNxEYnh9feoothLRokHP3Tuc4e
osNRz+g4ZGsIiOOKIDcSNKqAHUDfylfDUb+lDGd9KxJpq8HsFPImzxTQap+vw7m9tAgI2ZaFwB0S
A6e/RK+7SUvrtDgWgxx2Pa6SBxrzzda2MuWSbd7ZseDZ80b7pWO7CgR21gqn1pScKwU0ZlJ0qRaI
RBrBWEPduvCBz60xQnwmKi808JcGxunMcksKpN2r9EjftJ380tCyYTupc7dFE70DlYxOxBBACLen
G63VKmCxsSKQuHXqh8/X+ExQ4n1I7HVsLlMEhE5/SeSl8Shz3N2RYHduy2RASByKu2+FP0OUBvjm
BZy8z8c8kzDQ/Ha5yyA7gGVbrTWdMHueBACvehjbd0tqjbZzmiJxXoa0qT30lN0y2/7FmDyaeKX+
Ytiv5tnqlaqrM07sOKikN+E8Vh3Nk2Hco9yv3ke9ipbfn4+4PE3xIkMzwl0HXSsP1Xi0w/SowOTy
e11xr2Gd518tsqTATiOoyZ8PeCaVBtXLhyRFQL5h3ZwCOlmpTs+AqZYCngXkXW0zbdDUC0t5bssg
bcoDmEc3F9pq80otssdIc1lKPEkfMMkR9XVRmUN0GGhx4j4gXGqL4dg745+OzImhNbXg1ygTgWo4
3axwC9FLAi19LNG65t1L3TwOqsgQeZC7aDkHFrzvJrC80vnn87X9MOdl33Ct8URD7YRm9enI0TCp
it563THC7UgEjpZiJGcrdjwvVkKjEUDla3dTr10KFR/iEgMvVaMFG8zFs9YvS7EESpCgGLAMbpu7
ClOXqGtnE+58Mbx+PsePQy3VN5ObGxAbzcbVJTcmUwMJKHaOmSmn5wJC8GMShXHg9dBQ/mIoWsJE
HAAOnJLT5aybAcqZljrHjtbnsK2g/QDfj63xUJRmtvl8sA/hZpkWVTCyZnA34KZOBxMpGpVzauYv
rhsj9i2j+T9zQAwulmr1fdlnl/LZj5uFpyxCT3jYUpX6oJ8yCyOXTZuVL0NsFVuzkZg4zYVXHHJP
zK+DMYzXiF9cEi85N03e8cDSEIGF37H6fGHY2iUswOKl9hp7U5Yq3gGOoYN89OxiL2TaXrLLOz8i
/LMFIbMwC1YLy0lMaYbnL4WYB38cO/eucLDEiae03InKHS58yA95ER+SvNlFXJjzj5rW6XiTYYtB
Gd3iZbS7cDt1ibJFpG38Trel2zUouSMsnY0pDwcv9C7cWavgyrOPV7xu0dtwQG5+eHIWZQo/lIl9
E1qDR9aMvML+8226ZiWQ4pBzUaLgWoTqSdJzOr3ampTOlob2po31tKsa0b5Q6nvVp1k9jDxyX8Qo
lV3mZu136g7yNu1gJBZ2+/T579CXZfytJMPvAO4H8Jq3/OJHuAY4Yq4EUkSd61dLz5Fd8g0lR6cj
MuKuPXSdV4HuqGbbTLYWraRp52VpZEjfCWU6fIG8OZv7qHOr7mfbQq7YFK3nQpizm3f4sfD0FzDK
2F8rSQWQAWyr198jki//BatrPXdKq0pfM4v+3hB2l/y8MLUlrpxODW9ikDEGYhyEunXcae12EEmo
Ja/jANz5HqRD+5oiTzP6pL1g6ycH3Y6sTV0LcmVtGtvaHtXc2JaQ+RDMV4WmfXUSJc79OcYtdzOV
aTQFuM3BR0dVIAvvNSDV1XUaUfS4NkZn8bgt9EJ7gKMZ3jt2b1gXkBOrQ8hdD3CCA7+oU2m8u5ai
xe+FHwB9IeS96Q2ocfWoo7qGL4mWOUGre9HOLvsLJUM0cNaL6JIh896i5MMhVNcII5EMJcZUlfJq
5YmwMJWYeIj5AONr+2YuRqgqdW96UeAAi9Hums6VG88uYcFZYYV731KtKXZNGrmvahwrGtoRaBbh
tzT1bgBvWMS7VImb8hG/BLQXhmqOvlgdolG3lotvIXAbbyiv8JjVymeJf2B0aEJhzvUXHENE3d7h
KImiA7ol7uOcekO1z6qusGhhp4oo/MZsxv6Kbkxzo6ZlAUMyH7Xk66xFw10J68j1HaVL320ZJ1NQ
mc38ZJaOo26k0nMmc3SUd+k0jf2+LZQsvKrSXpfBmEfVbZVjj5LuOuGN3c3ozos0x2BMoX1fIQz9
M6Ms1vuOHjb11jGwm3qbzClxfZnlDrYQRYbU0Agrykx3Nv5TyTd4IPmLN7FkB/zmGieoLeyA7hAt
rPSOYgHOR/h5W7WlHIw6dF4d0qN4a9Re/qVu5g55nTBM7SuriFJoxx4mX9ejm2hi0+rgJrfIkgxi
67Kx4a3mo/dY5lIX8K4t6cHzVuFwThYuccEYSWOxtDEmWI5Z1CXXjUKdJo3TWXmUXGbhvhr1BIM0
xGbiJ68ehLstNTt2N7ID3XpbQrzMSx/BJK/fRlqmYnzumKNz6M1Kc2ge4BUU1HWYmv48je4PgzKp
fXAm3aufeD2Z3T3Gb6UJBmDObnQUMMpvIubM3qKTMN6rVtN1fm7FmOcUNTIL13Wvjx4XYFNbW9Oo
oDIrneekdyqqofa9SFobdC+aT/MebeHU81s3BsVezGW1781ROSQdDbmgR92ifI1EHHXByDX/7trS
mYLarsRXwueyaqkZjVuz0uMJF03cwe6dapj/iRBV6q7DtnKwDUwruF8ZAgxNCP1SoJjiBtxZ9nQV
xeFY3M+DqmBdZWQEV7FRMBGK7kwSk/BJS10NwZM68rQ7U22U8jrEmhCXSKODt/cUFYUS7ca+HuM3
rbfr8otUnbytNrLNQ3whQ1jIwncQgkh/hErcxXihadKp9KAYksL6pgI9tA9FBcTq2sHxC5GIntdD
wNHr2ifVRa822umzYYgIDQrFwZGysM3wZhjsEdWNJoHIFwV2n2ODjlyAm3jPTahn8QY2PkItsC1p
dk5xpH6Po0Z9nGkORn5DXEivE0KztmsLVf83dL3mYKILYSBakE39Vu8b1cCxUJmGNw2HTeAovdql
3wfRW/emYsT1rdVxN8HMVHWa4GhDNzeIcOAfG1k6duW9ZwPOGfSqUB+RZ03/7YC6WvcqEmhI1Sim
7Y8K+k+416UW5FQ31hDxcex3G2Lac502KbLFSqyhODLNqRWEwsC1yFMcKf0qd+Mo0OGwpdRgZCV9
/nl9l5uFGAEczTCz5TR3P9HjQg5CZkrxVQJcdFH9xf5qX9JsmfxeRuGIjFVZFTc18n5yp8ZtfD0b
KDxtmrbFStWb2qmtfcqv2KaRVFXotA+D+6VXZqX2pWmX2sYMrSq+MsxUN7MtHomKvWtmtc6ue5hL
EiwCNgTWC6ptxc+wNznXeZfLeGM3Xm9+QfG07W7yRg/NWyFRZS92qTqb9k3ShPGzlaeT3OR4isY7
q9HNMkAUynpC2CRF3G2enN71rQF1sMivXd7RgQ6l9EtkZmF7zD2QSwFtIj31o1pdZodLtLKht6+L
HVmAPm9FR4h6qHq936tIxfFow71tCIoxLuaDHLA4/DLLWGyrPMzUY0Pz6D+uNzP6HpXTtBs1Wao/
W1wT9cCSM1AvK45yeWWJufyq4nZrQSRs0kXfwezEbqLl1AfCrs0RaiOIRh8nUVvAGAf5uM/pksSb
EtGv5xKMx3QYWqTzNm5umd1113rTV4AICbo7CMiUt7Clc3crcLyy8cEe2M9aUSF1Rx+xah5xdIO7
C5apt7ehWoJJl8JRtNu+N3izbuSAxs37VHR5cq8q9eyUvjWmuX4bLYVU0ADIDfged0YXhLxmxHOX
DqJKrhwQkwhaIGE0FxdS2lU7g8YfDDDwpSjTcpMba69imueLVEU2v6WRJft9FbX5U11rUfclNELO
uMs1ovncNva4w5TLEH5Rdm53IalfvTqXX0GFj7wFJCG80DXbz2h7RJ9jW3sLjTxJUKuvj0hMZSUU
k/zfz9O/D6kSQ/0SK7Q8JMjp4Z+mSpAX0jhCOeqNqFge5dRGBydOmlckIab+SiDgEu8+H3H1YmFy
UIwBthseL3e4z6t3bpbGfUZiG797uRlbvuKI4V7rC+0W1z9OtahT/M6Ewc3fapfchz4urEN1kWLF
rzehtQbYldZAZ6hR0ve2FWMdZJOdvKABNaKmmeeX3gzL0p0k1i5A4V89OYBC5geNVtlErkV/Kn2L
4lZ5TOFEtXfcHVW10eAzuEhIUci9Kq3e8r4URY6fca22db9topmkDEouzAI4ZfU1ImriyQQN3FPm
bb3+v3CI3crcIMTVJT8GJVbVHTyTQr1OvEb+U5e2nRM33aI6zIAc+z25XmlcwLp+2DgYG6C+ytOM
w8hjd1V36tPRlgKF6reZbLlZbnMt+pqhS3gYEINh0+Kw1Ww/3zofPh9jIp9PSxX27YKzPd2sTVe6
k07B9225tTDfpJea3KBe0Ax+5UVddyEYWOunEYtDaWSp+8OC9Zx1bS0a5rKY40R9G1P0rnZCaGX3
dVTkMB8sHjLD1kK4AFYPX8/alHruvoLOQO+S5gxsqUnJEyRFUhid+be4Nnir489LOnavi7LT9vkU
2d7jXJOiJ36Kpm1ZIrFhxOLfZBKhRXrew04Y/aoL1eS74CaLtmE2y+LeQzWrCNB+r7Kt3ukaVqjW
gEWbWddgJwVdNB45IpU3VREvWi2NsJqvUalXXenPxthVCJrpahQodqMobtAYQ5heFyagUtTSQh23
T0ibytbRM9w7g9buNWen06efERkypYM0DMGCAvm26K1+rDZ4Mpc00cJU9PLRnLnCEIqNivLdiRtL
/mHtClzuQhTkeYcMPTiCdchKOpEisjdML/QLUC7CnBuj0sS9d2bjvRpy5UKfa30l2LDfeCDD5aKQ
qtPSOt10eCOO2hC36guyt24C5T2LdpOS6V/V3MqjK9Wd+43u5oihZDGakD4uspl5YeOvDxu/AQsR
QjQlENpta8njIUJkP/dK/SWyIzQP3Sx7KjGi9qngm6QcUNn8z0/ah8LLrxE52MA1FtuYdeEzExrS
i6nUXxycrlEuRzE2j5tkN1Rh6CuDPV9hGKcFZdL+wCo0XbQSEXOrc+3CbXFm5qz84pmx0O3pO5yu
fmHFBQc8N17CNkmuMbzlddE30wPAK/XQtd1wqeL04cyDpafGwwWlstzcFqcDNpPTDdZgmy9T6uG8
3f4fZWe22zbStesrIsB5OKUmS7IsO3bsTk6ITr4057E4X/1+yv8+iKhAQhAgBx2gKRarVq3hHTL7
yaPusY/QaRyEn7sE/9cWCatsV1KoUOI2SrPp0Gyb18EAPm0L1iK409BYdE8ZlvCjMMuDx0C/9kpT
OFSY+kN1M78BA4pWelFYG7esO0RP+2L4npdoEWznxgjUjzvbQC7v73eYfDATTOg23JqYsywirkgn
8G1Exm8RWrrvYEyafN2Yonqoo9bwNlGJfdc6DZLoGxagzQfTU+zpq0DV/vK2+fwdPB+wEp1peoKX
X8X04jKxhtH61okeL9pGd1aBF9lo+1S1Q9Lplmm3u/3ui3Mv1bdNk3bYJ3uEIfdiI6iIi7deTXkn
VL3eBsGkrQHJAY0yjGY1idpZA14odsjWoBTct/HfHfnPx9P7o+nJuvMVFvdrEmRiKGnbHXQjLXZl
gU9SquXIKdGx/+jRC7jzvMUW+wykctrJOJBmK8ftcoUrsLdNoczZYUKDykbxatDtL9C2XVWqakMv
zpHRjtBrTOzq73b356PR5+dWJK7LUdby0VMalG2YAWbJ1Sc0T/J4ZWjj9BUiiZesCrP/L1Sj6c4L
L0Pc52OJbbDFJXqdmunysXng2nnjTvkhV9XJ8I0hLXcu3csvUTkUCITVdrWzG1pIa6vV3ac079Fl
qiiXf9oNUuy3d9sffw0QS1CdxB6otYvvbekArV0Aa4dWKBE+OeAZNn2XGW+mgko83EFblwJs3vyu
pkOi++bA+AIhkHpOzkZktndamoss/XNxPPY+JZBEfS4xiEwVul7N1fzQ5sOv2Bb9Zi4aJNrKwLD9
LsTD19ERblUjHS2120shz/JvMUc+mljPIhD4IRgsYehwjGlgoGh4UCKrfrAjDW59PTg/TFGGX28/
6tOnYPksqi057JcWXctTpukoHvZdWmJKEeV7w8gUEjlQ6S9TlJblmxib8luoOkq0RZq4ip1V1Wrh
P0qLOOXRzBAvoemY0HMk8a5/DXbvfO2MKNW2KrTI6fX2j/3TuoDo4Q6E6OBx9C/3a1bPbR+nojoM
qKC8iTp8T6amOxmBHdxLfP/wBVgS5L4Z7lKlLZ6EHHbtKkVYHUJF1bezHTqoJUdNtcmBm6V3bvg/
7DRCDm/FwYdZvUQ+eEKgzGygueKhCYJ0I0j8cY8NTPg0KI2GxHpv5K8TLLTKB2XuDnc2+h9WlSob
gWHa9nJEuEjvDDWZo85Oq0NLZ+zcRbn9LGYxfNPUwbiTW1y/KQ+SpS+JHDIey/JFKen1ialgXM19
u05bbGcVeMn7honkSWFwflLb+Sv8+nsuKItKVJWsVQIL00huE+60xfesabM5AYqy6E678WPesZ8p
FhzzzlJeXSGAH8hPLA4SfA5SncsN2rqxHetq0x1mJ9M2Y6vomAM0804F7bFqm0Y8jGH9cftQyJ9+
cYBpWZiyGETVAWjdUqaC/nPqVLZVHRpdjbEdb7N6UyLb+6aO2ICieVc6z2XV0ORiKgKKKW2y9n+3
f8IfXhvtLlxYwExKv7zFPSLQYI10xFH3IdBR9NMHetyaPs/HBPZDuipBUdBqLPo7u+n6o9qIhn1S
n3ABu9KYgMhCRoRQ3KHURoAfmgSeGC0OBLff7vpiYu+AoEETQGOaRnC+/KpKTNN8xvX9EHk4Gn2l
7MBpfUZ6u3xvZk8b/SlOYiTcvVhT9qmrF+12QNou9F03Y276UHVYPX+5/aOuv7r0H4M3SH6O1dIS
NtpUk9cjBdkfss4efZ2JD77zZjruiTKF4QfemP4KkmDYYHNU7Y0WZ5rbP+B68fkBVGO4+rIsDN8X
i9Ih2NxZ2XDQ1ND4nzEpRucrzHn/+kTBI4Yjxaiddhmw48vHZPbQTLRM+0OPMuq3zMjeDejZG70e
q0e3xaxp4J7c3361/+N6X54p0AGgmEC+oqNEU/DyqXTCmV3Y+niY2LXPeD9WoHs4+p2v1VKwVMEm
6i12WgPNyna0SRC1oN4WkLymdWAZoe6PbNf4yWIqfCh6M5j8EaMTa2VYQ0JqlwrhrHNtDNQVgrkI
dzaYqWNegd27SdolMI91nCZ5VeEQlqsxb7Vjq6lFgD/r6Pa5H81Bds6bPqpeU3fyQH+idjyvnL7t
3kLGqvyvkKirXlGcbhDbHeLYfDORme/OHCj3oYinVPuuNWhK/ppBJ6WrUcGEYdPF/WA/AvHyNL8Z
7cZGfrtGHz22IzXfINXassmUsv1og7B6D6rOqw61VRr/6roqJvDYRT3pvmTXF2tarSgPVTU+lhBg
u2wHbbctPsg5lV8FuCjvQRqxoqXKspR+4Lbqh+jz8b+oHL1Hs8Bfz2fvtRCoJmf2dsx7UAMMLa1/
9MZYb+i/BM1XM5nSt7R3khGD+wCastULq2d23KTjrsT3+U1hKsd6DTnnY8ZNARchjMiij1kfA32H
6noy/kqTOKo346j2GfQaHCP2JiZk/2bCGjCAaJjLntB9718Z/Rn1t3jw+ucgjoqAOtDCcaB35nA+
V26l176hN87wrFdRqvi0FOLXAN3CdBXaQZZuzLqq3b1WS/NTAKxYJIp4iHDyseK8+Y9FQpe6Rrem
WFFiBwwYcsf9HmRZV97Jbj5LmcX+ZlDsybqKjwmT/HJ/z3o/2uSWzcE1BvU9YoIV+XFQuR69OmH8
o+NvMK2YiJn0azMH2tPKLgy5wapOPWeWF+JrE7TdyJwcINc2b3n7fRLNRpz4NiUMauOeQTvgzrlc
dCa4xflDPQjqRrohLV10UzcO+0mNxcEBiLu28SbuMY1PShwWuu5rEDvjFzQcS2zUmvxJuHCM8Y7Q
Dm3auN+tnCnV3+bp8veAqqRBiggjAJLLZewzE0Ul3W6wLYirVRKYgM0nZbDWXqhNdy67JTpYvrwc
HGD7xePAqsjF+Q3Sga891g5OIQ4cbz4U989I09cU3k/wH/1zruFJ0LgUyU5W5l+isY62QYY23Z29
I0PfYuswlyFkEvipUZalqkeh2PWBEIdJTPbOHJv+lDci3oD9+EvxH5qcBF9AVSpZFbIAS/EfiBA9
KcdgHnLo4i9ZWmCI0YcTkSErI0m4rhC0ub3FrjIZOIzUFSwyoFEaq8vrpiqcdqj1+mBqkfVSJnm5
z9VEOTE5nn/Rg8JXIa3utXOvEwwEncCRkoPLoRDTqMtPm/SFXnjtZB5pMQWhVFKxv8+YQSOUbCft
T72oRbi1Yks0K5Lb6QeA6A6YEcoksTS+Ue/cuYuOI3orzGpQP4LUzuml+X/5c+asFWRVjnUEFGns
ZwqWbZuZylrTO2Wlj/hi3l50mRVfbCkmQy4SohY9JukUvXj9ubcdADiReWx6y9pwHww/mYEC/56x
/Cw3qiuSlzCKq+RU5ClI9NtPv/rk8unApJjkcPnpS6NKcxK0t7FcOgYWh7hzLBd/7mY4NpaFMj/6
y/mzCbxNvVP0/WGREdaQ4EGamXT0FiHYqkfD7TtXP2Kb4q1ykNPNe0ai+DOLwkJ9TwDmf7n9olcp
o035A4IPDAQDKXg4l591inBbVrxAOzrxpL+7lVVsUZ7Td2JyjJ94nHq4O+EJheq3qe9MWnt/yaOV
+8oDW0oAkwMzGPaXPyAcREon0dCO4EQQaxk741VpMnAAVak8pPmo7jM7rE+VWrb39CeuopZtye8L
uQJ5U3psi3Otd23Of/S0YwqMAohGqM9veuOhEh8i93tnXnIdqnkaPHDmFDzPJke/fFEkZYeyIxYf
OaxSt1kBcs9kE74sOe66IK49KF5V/KoxTXjFe1UfUFQCeXj7e18fq8tfsXhns49FAJJIwzgqCD+s
0iZkIhDMXHkKxvmbplfmqsrDsEHcpQjLO/fVn1ZcyhrIj84JW67BlOPLAPJYO45dAEoN7wf8iHRF
fQB54MR3zvAfXpX5ENNYCiGKYGMRscLczlW7tvVjpA6pcexUF+RSmYd7vDDtGPcR6NkBirbxKQsY
Ad753tdHmR4dOHJJSoIvsmwugB+YSkxq7aOCYK8CdG1MUd/s4umMgFS8jir9L+GdUhFLCo2ypT36
RpSmlxvMxdnMK+mVHo0irzZZX4TCV9VCe6lAeW96Rdf//mtS30uhI+jeZCIyiP6WfJidFqhDNjjH
Wsu8ozEPRr6RUEcVN622vvOwP3xN4LgQciSnFWkT+e+/PcxWkBWwQMYdU0jx59FI7VcsCuaD3gPx
StUC/lFrpfG6rALnTul3tWtJrWAegL0hKtNoXDx66M0WVv1cHpMyNMEpwbkjM07nqlw7eo3Bze0j
erVz6HSzYwkIOvMdKOiXb6piUEZqo9a8aVpJj614j5F8eoxrI9pnmNH87coyOiMMgliAJgP7aPE8
IFBOOONRd7SsRNlWAERXSOS2qwgs0EYrU+0jVaL4q4ZUxMvtN71eWHgWdP4cqfZPXFxsIA+8Sw8P
pzm2Sau/qPZsnIHCpasED5TqTj5xdaPzlnCBLCKvIXfR4llIxjWeF5vNsYNotodZlR4abvOVVfdM
/8Fo1b6e1Pe6uH/4lgzJ2T80jBmfLgeFIXzTvEB7/Sjy1gpXAnzkG2BT77XHe2MD2+seOOP6mpHq
5JQC8j1BXi9DLLgM11YUrT0qgZl9wTAkaH7aauJobFm7oM3n27EJ0NOy8m8iD5JmDw04iDz6UuDs
kzurfv2FER7GXhzVLIbmVwEfQzKOVuROx0Yvna2aS5vccPpJ2nYv3l7ny3CeGMjQSybustiLbVy2
eRc1jjYfQ3oI+V6fbYrzHsWInQ4KPUJAky75ejRCZ1PPttK8qTPpDA5DpTlNPkjNKvl6e3tfhSx+
EZQeyXghhYXmc3mQKzPrzQg/t2M1tqG7im1NIPoSUyIdsY/Ti1UEgyVehRFwAdSZrcZ9u/0Drvc8
gZKoxdhSStAsc+gpd6eQYdl4NAEkvo+u0RUrphiZ/QADWje3MRbkw3erdY27zQR5uf6WvnPpwWaE
Q0Wl9jm9My7fnYDVgrYMw3PnWfV8zBw+gXPE/QmjDl/ByrMugBeXYfrv2BVptwlRVk2+YOOWeq9a
0ridt64sq8XtRMpIaHci+nKz8EkMmv+k2Z9kYdrylz9vlI8w+2A4h+DWTfE4gk5A9xS4mHAe3FIZ
zqh15JFJa34MbW0zBzR4oXLUAKD3Shu1nd8SM+Z7x3exZVgttgwJEhGDpAE5v8vfheaHp2Cei4Mr
jTy0s2lhi4cIjbtm3djOcOwnazpZWm4126oH9HWvmSIPye+fjefT3Pys4knHrxTLBdNUjXXRH6XX
wS7nM9hcBso4/+wLJ9zpVT9mWwgCaZr7mTYU1b7xpPSm1wbjChR2kN25DOUZWf4gqhOD64GchmN9
uSAFZPEAjQDjMcOp8KF1aCb6kP/6e9fDog5i4WEZMylx4cTCVl1euhkIXhudT+fRyRRsL83OGeEf
WSlan1mBwfmmz4vSBtgzt7k/zTZKLfUonPzv4uX//Qwp20bHAfX8z337W5aD+sJcw5dxH1MLLzQ/
V/jRflPH4LS9wsIY6naAuN5uvDWzCymdBCZzWeZ6mdUin2G7j52pj1s3nSAkmUqAo3AZpasaoN4a
YLK9VkUE4+bvn41GHvNNmjlwMxaVSNzVgOEhBTwqVPrJvqB1xRwqGPR9BF9AeUio+zwfbk3xanGz
/6UimFxpcAXAxhgjkNQtx8YmdtT9REH6iGy1dTDDvlgTsaztrEDMbaZJeYDXcy8d+MN6g7O1aZ8w
niEnWCQhGgHfStUWcW6VZGMNOg7BEgZJ0xqSXHIMxYBTFhbYL0YzYPBxe8EXt8HnG1PtOqBmqAHR
cro8Snhnq3i38cYc02rj9F72MCWBcbJV7UMUoGjpoLvb28/8lMa8OL/Ap3UmnyQRUsVzyRDEMioc
53maoNSERrKeElO4Pww10N5Ky8wzKu3ey/1Y63v7rVDTCbmapmJCyRwmfs6B179i5ptlX+YZws0q
s8IJWYlpdIrwo4Xa2VT+rM5at/LUatrhpjPfY+guMhhNTqaJCLQdpZkFY5/LVWt6VyndVjMecV0s
N5MHY35leI136tQYBsbt5Vp+IhoxjFoob8CZsljLoaKq57Ne0BI7hliDbjSRzAyRyuEA8WLGazvR
vnS9da8NchX6eDFJkwXWIk1llonTGM1ZZSqRfeqcRAt9vYL8A68GHVV15SRGXr21uaG2DKWCkWFX
BuoTE0jRGUZ/RxFmeTx4aajX1FkcEBZ9qSdfeiO2mfT5TxMelVi6e8o8r6tSG3p7q8Dz2VW1M4iH
qcAA77seQ5+7G3/lffL7fqXjh5A201MqPdmbWhwSU7eLYBC1+ujhcheu+chV+DAnApetpKsdBTua
OT0mk6qGe/q22tdmKAiT/mSI0HofwD6qxgpqyZA8NQEhAJ5xUTrzSqi1B0TUi+KxeyiCWi/OuP7Z
44oH2uKtCqPI3mSagUEz/aPIeMmDYbZ249iP/1igTse9E3SqukpE0/W70MpLCHJmZESQN9XwLEjx
o61pYt69ajOo3b5rzFDL/SLodbVmQAeyvgcp3vrUD4q5NfKOxfMiMb5VVJxt5TNQTNO1YgkHV1fI
pxg5msOQaS+ZGo77JvTC8awZQm82uhEZ5nrA6NP5lgzz/KZGINV8LcpT8+EvDwR0OeL0ZwlFN3ZJ
IMVKVpptuNFjiKu6trX0vj6HtaE8CTw2YeLlNWJlIHW+3H7somzj9BGr5BYEUc/I15Eb9bdr2JjD
IRdW5T26Rg0BTEnFXhQl71hgnfKS4qb5lxMUnkjCR+dCBmCpCLBISAsvwX1DT7zHrrDcdeDQtula
a1iTccKvuf12V9kvD0PtHw11Xg5RlWWYSUfGY6KpohM4t1l7SK0Y9FrEMNnwZ0abEz05tXTXdTK1
0jrVgTrltJOarmMrio7yFGd3Tv71gvOLQDoxRpZrsJQQE4HL+DscwlPhNtaPKdSyr5TojNqFtH/T
WufeeOEqrMslIOzRMGNoCKPh8guT7Y2xpxvhqbSwOtB57JaRZnywQdPeuXevHoU5EaQlDxiM7Psu
Q0oX9QF1lq0/om2sPHV6PD7BzYix1xXdnS+7DOXwE2nFMTegDGYYt8yW+6kJOwBNNvIRcY3kgai9
TQ+jzvYnm+PtK1Xr7QcFKkNjRuM3iNTO8+29JdftIn6SUnHXg0kGBWKhL3O5ruPQdFXdZN0JOVW7
XGfC8LLHsJ7y6d/bD/qEuC+fhIysJ0V6pArC4gvWYWrX6aA1lENlX6zEbDiP4xAZwbrKA+N5Kqd+
8OtJqyKKOKRgVuGg58qWe5ceuC9iBAvetM6umlOu9xq1RdYNmHxC0rV8N7GY0ftFa3vvLfU6VHQA
Le9B6Bm9cycPvtr6rJi0bqB3S4l+RTXTmqajNRuKE92R9tAJRzs3aawdAnw7/usa5R5G5w/P43Jj
MyLibjBEXdxwWi9FlOxInLp+LleZGeT/clPpE9Sq/DmvSvtOCL/a/nSioQ1KSJIDI8pdRDaEjKye
dLQ9uXM9HURsB9w1NlxCStHu7famuMqf5LO4LkD0cbaZnF7uPnAwXuIKtz2pdaOftGRUtp6bBEct
rPWt6KzxPz3Co+YvH8o4Gv0WoD6EbZ656LsPTugO2HOrp9CZ55XXWenG1od0p3UV+DogPs6qT8v0
jgTP1UGTTyVrk7wfxC2XUKtgwufR8lr1VGkziELFiqdvoAyj/e2Xu/p6IKfIidgt4Aml3M/lilbM
yExDsbST07jYG+uFmePu49gv+uBom9vPutqZPEtuSE4zb0UP7/JZJmpxaoxr9WmMzeLAGdC3ibRN
tmJPsRAFKKr32w/808vJniGWKaDIKMwuH4jPH30wZBmQoRHIErN7cZOfAVrtBRnAvX3yiQ++iFhS
aov80mGz2CAiFxELM586dRDAeILCa7rrpKE9vB69pGPcq3UI/9S14fleYjXvZWWn/wAAQtMvnGvc
xUpPTXYK3UZ1pYdj+8UAqVStchjGZ8ztssGnz+Yo36HkOMI3g7LKfooxZytOOJT130ncgrzYZl2F
eXePb8E7pmzul2Y0yBHVfALvj097XH0AilXgyd1e508eyuWbI1fDtpC8EVZ7mdgHkMXAM4TayU5t
VSC5OjTuPKzgeGfTBrkYNz5ag2ee6bWFGKeGofmcGJVerxOT3J8Jqci7QzPqlb5P49Gl1ZRYzujn
eSqyjSNoX0OyQjHzvRzyPCo2DVP04THP+nEQqymsU2SVrBii35dSsHzfyIS1eB2IdlTuRDuZGS7f
lOoa5UyuYKLQItoRCcSQVpSHUxrVr2Zi1yr0fFV7qD0MbbdZrYbNQ+DI7m/DRT3fWenrHU06x7AT
6W1+w5V6PIA7N+yCKjhxu5Xga/UuGFa9hCtQhoMiuf1dr1+WQonyGIyG5CAtk9ZacyTAqNRP0M+L
1dRl0cYxo3zrKUn8YLkpzmdYXK6bLG3uTFeXYw7Zv5XS4jRuGHfIFsPl0bW7SYQomOsnuw2TYzPW
8V7PInvVJogz+VE95OuqavVTW6vGgz3hbMVIXdxrDsgAcfm1IUDJPybFAvYg+uWvKCI1MbukNx8D
UANn0WXJSxAjOxmkJVo/ICG1Oyt+dcERpRxkfJjUSe18dXHB9V7p9OXUxicvT+dfdZN8GyQVKR3b
YJVnrYlUbOLe2dJXe4qUnISB8RmVJ1nD4pmQHJUwEkFyGtBzOobdaP/wOvt77Hn33LavlpMn0RGE
V8yVButkcXgm5FzUZlDT05yWCWwyLajqtVEMk83pDbvvEzPge1KIf3o7MF2ffgvQapbzsg5ubhMG
GABkSVvs57BTwDWhJAT6VAnvpCd/fBYHBk0prgAQrpfbpY9cISKUt09jwF3qhpr2r6EMxQ+jiPEl
un02//Qswi0dTLrZfLvFWpY8PQ9NLeVsVoTUxjLWgat2+0SDlnr7UX/6bCZXG1kQGhlXr2VGPRPt
IM8IOljz6l2nnuIhSXZWAoJkk4Rae4+kdn0MiDZEHJ5JroB0yuVCGkYSOgBZ0hOaRMk75mPuu4v3
cwAAGI0ZSkZE5hBfpJK9/abXYYcdyhEEB0g7FeV/uRS/NQYmNcsyRN/4gl4f/VtYUJr7TBT40ydu
u62myfluK54Wr/LEnL8X6O++69D47nxb+e0uwo78FSRKqExiS2Ivg1+XWVY/zTEL3qnjs8rKW1H9
vzQce1xQ3LLxU72djTWoHkRoIMhvb6/C1femlUtyLuGtMG9hiF0uwuyMnuJmw3Q226zsj7SNzHZT
g5quLfpgahYS8XsrcNe3H7sEKNOtx+CO0EAHmywKgY7L57ZtXMPZj5uzk8a1a/tFraSvhoGx+Liq
m6rHTjSJcKDdoEqnfdEk+PRYBkhhrWwlt7XVFLjJ/0DPl9gc9uXgISXAlGA4OLmVTY9OwEgU+p7T
/bjzu+Wxvvhc/9/gSPYZwEwsOYwD6k6h0dfdUwwtYl1OU8csOOpLv4wKAzd7ARjcEUpwjDxNeY3T
0tslno7t6wAKRF2pZhm9tUEb3tlFn6jci9/FJpZQWunmJQWrF5t5tlovKJW+f+pjDOv9sciyaJW1
in3GxbTFQt1sm69kZ/gG++4Il6GtbFOsR9G4yUqLq2p8SS1F/sJY95KzNiaKdidiXu10cCm0qKhW
ydMRDpEZyG/nLS47s1TbJH1Sp7FyV5GhU8F3VvKUC9hx6zIZhLlFnMaFk+oGjdjZkVXe66pcRRtI
sFyB9G7gJ0gfoMsf4VrlUCdZ0z7ZOdNH9LHiH1ZSq2ID0Vl7Q8uvXxemM3/c3jbXr06xTHsDeju9
o6sRdWt1TdMrdvtUNqLbjnXQ7+0JeRG/ZTLpxPqqtPJkrUxY+FW209+J6X94OqgBaXYmU1k6kpfv
XAY0wjrV655CT6UX1w5qt6UEHvRdTPUd/tuXUftMS1NqfvVowoHZoVn4cnsJrgINuSwoWIdTLzmQ
y1ZFyeQd9QOvfdIVO9i6SlSjV+hO/3PxmF7VutJ8++vnScgeFB9cc8BgLQ5E43RzZqOUdRZBqaK0
MzUmAnRFWj1reVb+soOpSne3H6ldBQcJekX9h2aMBHwv84/JTUpGZF1xDklzXcR6gylUfJJKxVD8
ogvgCNpG1HDs8NpUN/mo2N2W1LepSr8DKfdu6aHePxppZ8QwRcw6Uu9pKV+lEjBCmJNKax3Za7tK
y8oh8vR6iM+6mPL8aRRTGPhF0wXvaTBO9fb2ilzvPPAqrDIXC/uPdublzuPxCeaUdXX2nGKCPqcM
EX9bH2FSNK91636jawstPertw1TH6j2Jj09i7WVUJGGSlRvHjqbcsoPZJHkDOGSIziXElXPaQ9pC
g1sp42ckuuvgFI3m1L1HsOeLtdOlSfWEchNOnTXB/Zto0il4cGBsvBPQkL3r5sALwX1Sjm0zFStR
X2pgaugVVIntV2MCV8hCa2/cualePvPuBVkoCGzNR3PYMJ8K9vmJtkHykqP5pfldHBcvrTvr3q4G
8dmsnRExxbWo06LYBCUSSiFyOQIqQIYZwIctAuU1KWM9eYlCp/0RMNSf32wj0Uw/DD12ziwlj9dK
nepvGD8E7yAEPeNgz+OUbJzMCbJfYdeJ6phqCLF/LWK1nVaekTXG2orMMFgLiEP1IW/NbNgiXUrh
o0CURk+N9sN4qKqmdw64whdP9BqqeGWNDkYPCvQmY98nULXPbKFSQ59wNnIkPL0MmpsSCudLNqhV
pPz97qJcRRsY7I8rL77L3cVlUjRRkcSYr7TDYWrK8U0HlvwYuGnH6TNF/UtJa2uiO6PFOdssc/76
SkP8ioYnJRy/QF3KdKup2nG6yWJovnRfEMiM3qIob9eNo+JeKTLwpLGimk9mXAVb2irqnTTq+nxx
ipmwQElmF3nLdmXWODMTHT14ChDCbLZJ6c2677mDla10N50xnfMaNHv/SdyuPnXwe7O1J9w5vbMM
n/yVy3OGmAExlt9B6AMDcvklUPaf5tLT43NczLPjQ7aI1Ve3McTjMPTChSuc54/cy84/6KUrh6Io
s38AjIdotXL52x9ZUlXJm4bUpf3NypgQHZNMKNa9kbwMN4ufSbEm29dknfRCF+FI1PVMfcHYUQMu
dpj0JGhWUc7V5CtRT6Tm2ip/3o6A1/M5m3GQBKdIb0wJe7pcmjgHbOV5fXHuBcjUjYJy1FvsiqLZ
oA/LdDaLLNiSfqqJOPk6R56B6lWhDKcBDwyQ/IoRptadq/Hzwr9YB5kmsgZSZwEUxLLXY82FrStD
rj03ZZN5T1WA+OfzRBGPLqGaiGHdi8iz/awwvehlsnCOOTlpNYGTU8seSaYmibI3gNTlsFIR8kOj
o1Zw/US0qEjfmeQP1Q453sF7G6sO/aqSidFTo03q+GXqkAreVngKqXeSnKU+Ma1I8krCgcq9xl/L
C9+ouxSTB9N4hvM579UpnH+6XVkYr4jvhjujrb3kI65rzqUXDbF38HJLZHuz7doPw67LbB2Bzn60
zcw0P5oMxVFnoF2xA2XbKY9akfb5V8+K4+lL7vS6smrwU/xAczW+R3r/ZF9dfB2XSgVrSqlBzw2p
LkqjyB4KFCKy7qyiQ6YDQDBK1PvUsgy/9INwYj+fFS96yGNrgHeadRgRZlPwOodmaGwQKkql1p+N
ruztnXwVa/gt9PJBlTOTkeP0xUaOkr4r8n48F3npaA9KZIRPc1yXhwB41CotMiToAyMGJOH049s8
uH8pFwTrW/YlaIhSQ9AoWAYZLC5KBhXeeDY7cOY+sBLzf7ndxNZq0MLyVW2je8rz1y0ClPhkswzk
AroHVyohRuSRNoLyOqt5bPxQh/4wzWGylSALP6Es9/zRTYN6pTlB+SwodE+0Tu7ZwV/XyvJX4GIn
W4XMb5Z6XeOo10ZLUXJO9RlZnK6uzXatFKN+UGYvC1e9UmjjXu3psZd4nBdHY3STePb7Ose7NSU4
ax+jMhvJybLb3lwrg4jrtYZhNhJAYESwfZm0ewyW68DHr6aPCssSS2ACoMxEfyv3NIE1QQeb9yxE
Bfch0/sf3B/5vCk7fX4K2vmnw49M12rfOBtFKOO4gn/9opS2cg94ehX3AU7T4CH/xIkZHcfF1jVj
E42EVC5gZTrbKHH/Z5at/qbCinpKM1F5dzq7V710nvc5IjGYI2IutLgO59hRR711pzPhHN53JObn
Srjmzo318DXqZsufR4/z4XSN9c/tU3pV30rPEA4oKYHUEvvc0b+tOi37hjZ2byOm27fvfZCKmKFJ
qDmbAPGKZ0Nk/8Wl173ffuofFhgrR8D6UF1IhZYVJoyE0auE5ZxdN8cSWYmjdNs79vwtb0Vy6ur4
v9vPu6pipO4o2BKX+o4R41LTSDh9IxAFtc7zbBEJa31869qmQ6SsuIe0vA57l49aFM+znTaKizLb
2S5ygMJu1ABiUa2yXUd1NGwDz4l3qZdnm9EYk3NiWPcoRNfJlRTGpllB8UwQol93eZDCMkvzJPDU
82jiW7dHd7oSD03QzCmDwrp5cIvYjDY2ugY/i3ZAqUmhEJ/3WVubTz2Tox/G3CcvNQC7bgWbJN4W
aTTdm55c7ztpeAkEl9CMUsuy/4Q/IH6/VqSfK2Vo1646dmvVboa3IZjG7qSjurYLQqGXf4s1ApYH
bkTiYKWQx3KGgkTP2CRk6GdoXOoqcJ1qJQDmvpR0Wh9oNIT72xvvUxjk8nIGv0YrUUY2GlnLdM4T
8WhWVe+cJ+KqtktJKxBjSTMbyWQ1zJwDMpptxwLY417rBnvatqHwFG7kuAU7YOAluUpiqN87uG/a
mSpqHB6NuVNA6E2m+qvSY3faOW3RPnSaOgWr0CnrFMnt0SnzVaCrybrUjczbzBTT1q5rNUCFeoyf
Kn0k0019Pccx0s8DNCvWQles9MXqLHMXQMOI/sEdZnilIdgU3ydN6O+mMStEBuY4rt/H1bCP2n4K
Dg3Tc9zX6uIl7kQXPA6UyaXfwH4McS0bWuvX7VW9Ps6SDkgEkTRxFFAWZ8wSokRJV3POLfOyaB3k
VqBsCsB8UlWoC/R7nf/r+MzzwITqoMU/gWOXJ6oNDUXphWqdtQ6qysooTbK/lNGE36iWunNqR8w7
DUfy3Kf878uN0ROu91UCjTmKHb39PpQ5KUhSznmBKH5rrztQoBoaaSBwt42TarT1BKKVd3KwTyXW
xfYjuZWpLnhTLpbFSuVVU4zok7VnlJ4cfmiuI70/C/Ps0DG13kJTEvizUdH/y9Mu3aSMr9xnBEmK
2kcUxdA2uD2lu6aiWbBS1K7E/FLNdKf7V/HKciV0t8he/x9n59XcOM6s4V/EKuZwKyrY1nhkT965
Yc3uzkeCOadffx743IwolljevfXWQACBRqP7Dax4OG+1l2/DKK1lOJC0etESQiPsesnDRHR2BVjh
wpGYIU6h7KrmjvHUFEW5qz0F54ax+okMaXLkDnl3q5VXKZsLLSXwCuTW8v7641YET4a13NC1l4mb
81XzgugnrHznIHVzTvPU1d/qpgdidn9br2wzKSyLbBC1edkMvR5VwXxz7h2nuDQjmrJ7SEjB3ild
4wFHn2A/unXTPhIes4csLABt3h/89krmCUFLgMtRMkGXgxdmYQnXSutLlqf6g1qNhfBVNyBvpQz5
Iw/V5Nf9AVduAKBaXFIAYsDgLLcmTKjCzqa4vxSV0fT7MShG7THrsnAvymjwI+xreSpkydf7w64s
MnUPycpDLsszl0CjNqnm2Y264eLyUEp/8ANgIjgOgOb9EDZl829N3cV6zmcrLz47wdRuxK7V8aVJ
HBOkwbFMcwH15aRhRXfBOwOdpVrAI+sMzIVOk1cj4jQZ9qTulKlxxalQLIyG7s9/bdklRIUvTCuT
2/d6kxkQtctUS/pLrOOWvjPbWLhH0+2DVyPX+x0yEQrV71HZMlVa2V8yyaSKQDBCKGwRiWh0eT0a
Zcx7roZHfRB2uIvUQv0bC3Wi6RB4WynGSvBDbQFIAckQvkdkmtdTze3EqNi9w2V0HWx689HI/0eM
T4194thJc+6Axf6byBbiCRJ78M9QO5hQ1NXYB76u9LZ5NgY9UU5KXiPYgDR5UlIfc+xsh3RWF55a
042/1lkv7I1v9JYVXIdtqRNBIYhKuJQvWESCQY/1AuOr+RJrYnjVJ9Se92WThvTy8Vz4MIZJ/BKF
lKf92XSz6KDYJLj7ue/b+txEEV4UMRqh9q4YVSXZoy+lVrvJoyfsC7cqvYeyzPAlGZy6NM65hjH3
jxLBx8Ev0tH5nzq32vfZGjl/gjq0dzKKocBhaQ4hwd3fjLebAtQ3WqoS/C4xS4uH1pg6Wmk4Snth
q8YPNZfS15DX53MW62LPqeg30rHbtidlLIlkRGkSvAJX+vWWaDU4hZ5a98ieVUk677p8jGkF2xUk
O8Ptsu6RMGgmgDbd2fwZdWI4c5ZQFrbCPIr3em5B27Bg43/XC60Tr5o923+/d00kXI54SPEPNaNl
xqigXxWPjTlfdC/SDIRlzQhQnyek4F13TGIVpPL9EW9DAiNSmKYfzPkkJl4vSj2W3jwow3xpTfRs
BzPVn8JR+RK4JQGqUDv1n5xIdLo/6O2np1CCzjCVReqdZOTXgxao1rl126qXQi8mbJgSc5eMdfTD
TdWHYXTqL/eHk2f9+kRdD7cIPwMNSkRhB/XSI9m8w7+z/YmR5I8snvSv90e6zVxAEsFXoXJAGQMR
kOuJJa6JP1ddqpcym5qj0w+Bc6T2ZKV/o/FHPpzozUhXyzAbkJ0zPn2+GJPRG3f3f8bKhHlXs9Wp
KMBzWD6xO5F5zhQF1sXRpnre0avXwQGG6qEBQrpxrFa+pczECe1A8wi58rf8kS6ZuKwViO/zPOnT
+QSkYjJ3ppVCOKob+5E3T/ZODXzecBZ4a7rDb40cHgHXI0ZBbUIEG7WLVin5pxhLlpM3miNyfVkX
7meEhTaylZXllKUpSdIDAgQS4HrAOmy0BriWfsn7eZwPZmYhuq6mpjftwLQF5sY7VQa+xXaFdEhq
xBOZzuuyMwxmVff62tMuhSDAZIrhxSfg4LW+UQW/zUYkmpDuBomIfOEsTqESlTOgoUS/4Arc+Vpj
0ghKreGYwX3zeVWpj4i+xSjrtdSR72/QlU3DCeFBBV0FQNdS1KUPDWOsKM1ekrRKnqJeBI9GAPIE
bnC3z5Hs2IKNyrks1xShfDYOSQybdfEJRUVxERi2DokMm7gxilGE9JruQ56G0QctiD3fg4b12iLP
86wEGEyLupsO6I5hO3h/6isBF8kpmDoS3II6hAwhf5wXHtlVbsSDduFKTj/PtZb8CwU6fcAoDk/t
XMvMea8puqtsnNO1TUx1GscYWXe7qTN2QzkJtaq0C11f4+QNbi8wZCQC2Ubg/H1/jqtj4dDBUOwr
Wq7Xc6QAZSYFf79YRdX/rGKlRtvBAhDda4ih/IexJI6Ct64UXFmkEYUSh5E+Mq/SyMZ/+wBCNwKm
em/+KjpUxzbOzNrXQ0ECURMKO8AEFvtIi01vrqmkXlDk9h7MCTtFM86bo9eo8180++cdjlji6/un
CEIEPNDbFl4WrorS7LqunrULdD3SjjBRnzK9SjOfxgsd1P8wmOxigNinYLrcn23jlogIWvqlSJBG
OasQyw+Gq8BHEEpqbSznWhygDUyFglcnEWixnMXgdsOQxIRy24o9nDOCTOWh7ek/q2pQ9l0v+mhj
v6x9QfJNQgDph9Qqvt6bc4S6R4E56cVR3GovnMLId4Xjxnstpqur1YZzZEtrGwFo5UQAI6OSxAVJ
a2HZEJucuhu62ST+iFL/i2s71X5RS2keuORM8/X+J1xZVchBXMZI8LhAHeSP+SPEIODae/NkU18V
dfo45P3vskGHFNlGR2V/JsaW9OnKmjIgUjPySJDALj6j4+blKKhpXWyjVLt/+qb3hgdqkFZ3Yk8H
lL91+BfoLKD2sqFrtzY0uYcDSQmAPyt7PVeRWnFnm7FxURylfAG9lSUnx0AB5wRoLfnJC2nI/RkN
/f+Q99iS4AmblFMJKeF6YDtM2jwihl9mxU72NZIg3UETc/A8h251Ubu0qPf3P+vaHpKiPugJ8jIA
yXE9YojChGo0hn6hbKy8CMMJnH1V9HFyTOw5SzYWdqUnZ2PtTDX3TafLWDbCRq2EEmWq2ctc8xp0
Iy+z907WUjbAF+WJBE0ce02a8LUZSvqGE4qPUamET9RTtE/3Z34LlpMcSWk7RUWQMuRStMM10jBp
tDh9EaHNty761jBRtR7Fp6KexzO3SvvYxFP53E32EKDOPfZ7uxzrf8FNUrOOU4SzXbRENpxabjMo
aswUNng2kaoRwq6/iIa7bOdYbf0SwAVBGTsoSSsAa30AAUQ9GEn2zwnYqp2YIMJuxLG32Hid0rD5
eM1Kyg+nbinfAIotiURjtmz68remTCDwI8v6UOWRc4q0JPuU13l/aHVh7uwurJ8GzMs2As3t4XN1
CPP0nCTBkwfd9fwpjcPNyt3xhYQmxgNXgIEbKY+8tpqNay5i28auqZA82bijbgMcrRyKs8CZaHHB
PrgeNy/btI+9cniZAqP/Pbte+wgnqFG+At/nCrbM0AnffVOBMJWoEVI3NN2WFUtzyuowayP3koXa
KaoTXd81bVwcLAMT6Wyugl/3t/ztYZfPSBRbYOlzB7ydzj9ieDSLARF41bnwTi5+931vUR+1g+8D
ZMnP94e6PV0IgADwIX/CV4mbdnElmlnIZZsn9Uery+bHzhzzx65CMP3gDVnwZKbIZfURRrNRm+D1
VA2h/tUy2giJd0sTPyJjKv4RiVa0Gzv85h0E4wLsKWp2fGfYk4tbRa+DqgXyUn/MOr36PXrqCNeJ
XsaWOOnNbpKCPDxhUUGBi31DjG49kZta0E0fYXW4w8nMI06M2fJER/M3/x3Otn28v+JbIy4WHM/t
FlWZcfrYwdRofMSe0ocgbJsPAjzMSQj9dH+85WbifMoOkCQqc2VRb7g+L5XdKJCaRPZc5mbyyLVs
PBdGcNGQ79jq3SxD4ttQLq9WFYEn2K5y6n/s27TKJpxysuxZOAE9LjMrBiB+afEDEC1cTLe1f2lF
kU9+ooXGxplZhiM5Nq0TC7oA71pKWtdjd4016kPnps/jSE9KpJUNDTBzd6HdaeUB/qjxO28z96/7
i7v8mG+jyvDHJkVDfxmMkrwyvVKJUsRrZvWsF+53zWwigDbzhyErk43DujpHGok0sHkN0Ae9niMW
EDoy0m2GetMAJy6kW6TvJtCBwaHUwtpvytB8gjlsbJnw3g7Mi4eXIykBHrxwz68HrqIgFYk5Zs9x
EE1PYVx87bpqbughB9qDSEZxgbM9Prx3bR1K+OTMGkLAZJeLL5r1Ks6feZg/h65kKhep4TXHVJjj
sM+twICZMDTFxuWyNlHJQqQqQl4JVvZ6on0VBnqsivwZbzjtaKSN96AaQIJDYOEvaEKkPo3xrUFv
TyiePUAsgfpzaOh5Xg8aRv1Ev73MnysEhQ69mDUTacRufo5r+G3vDKxSAIUaIxUmniMAMRYliKYS
2PeFlncItXwwZFM3iHdppo7vLfEzkAdlC+qqQZcPqYvrWVWGFqR91mCMGHCbBJNpfoIn3ePHDQy6
ddvifVr19BMZT5aUaDKRGi2PIj5wmjKUjneIi9I5Njk7My94vw7GMPrU0TaGW360t+Hks4OZSVz5
YndqtLXcSNG9Q+qW1U+htNWhbG1xitK42sjGl3fh21AIqrogtSgvLJtCGqJEDXVPoBxZYe2LUEeW
S2+zjSRnGbzlhgA5KT2p0YlDGeH6e1nVgC4cOt2YVeENFZqFfTAj4B66lmdHW+GlUXjDfCJB2BIn
uZ0fI1MOA5XL45j9eT0yTIpMD+we1ZrY8I62NnTwC8It8Z+tURYbX0fLqqu61jsQxzSUBzT7GNmg
IN4XtN5WkdWjCwCDijrf9VzQpjHK3Ki9A1VqSQQZTD/EGPToWm13EC0yCPfHW5sV5SiUOlACpwq/
2IYkdVVtAuc/NLMTH8UMW0of0i0th+U1J2cl2dJvmpFgwhejqIFa1m0Wuod6du2HhGpctKv13DnM
hTEdbLpowXvnBTwRhROZk0ok/rJLpDpz0I2tlhzn3i2eW3uqniMliPf3V+/mEIMQBqiDFAihii2/
+FphotmtkQDUrWa98lWbO3Ss8/jgTlW+MdQNWluikQm33GZQaHm1LfafYpeKgnNgcmzCKv6aAls8
WV6HlU4GYv2niQ7QC/FfHIzGxQypLazg0tqN/TvMmg6kJGVhc2OvLi87+YvICWm/ssY0nBezL+cU
KESAiSGKcNljZjT501hG+R6RWvrd9qw9TfQfN4LZ2pL/OegiR0wwfKhL6NFHKu31sdXqYB+gUOX3
MXzi939ditASeEAmQfJyfRYtNJZm/EOToxkVgpwQUhac4XbKH3o3zsv/MBoInjd8GvzFZR2sC5IO
57MUWFIjUA2udY6KTz7V2EdkO6qtEs3NkZTgdtIj2UYH4758fvfAoaY2y5NjhUDDR5VXjK/O0Iji
LCqOWewMG5tl7bvhTsLMKAlxxcpA9EduH1px0Js6t8BkVjql02E8GMLJ91VIVnb/u93cRFS40A3l
P/nEB8t6PZQemXqYe31wMJEfdr+i02VmD1YSFfUjPqOO4WOLKp3ZSR0BJfYVmokb0WdlsrYJeIQr
V8pDLDmoqtaiGB53ykEPBuvfoLYxmRozo3zBGaYoNiLDype0UYelPAz9EOSHcT1dNZwH7iWVTCIp
RhvpCwEcsHXKCNwgFXKPh1Q9l++97RGv4okGFJfDQVq/eEogsdxS+G7S44S3mI8EabsvB707zjRg
X9iz3b4N68ifk3LLRHH5dXmN/v8p4UFK73HZJm8DGxTrbHTnDODJfJKIF2RFjOYjGvb9tIeT03iI
BGX1OU4iCjr399byy8q3sBTilY666MksHTqk7YETQGM6q5nr1ng3etU/IK6MQ99pW/KOcp/+WaR7
G4sKIQxyHt6Qoq4/rBBek2SIKCPx2+vRoe4zE6vTYKowdBB6u/eqJI4/uXY4PLaoZjgfSBm88HR/
wssgz48AY0EjgQBI/XSZpxqRgm63F6MirjrFQ+Dp4asXT+6nuGy813lU2iOq9O+V0mQkKElUR+Xm
wjxefoU/gkXLr5mRsBzPUaWO9e+mSLxUPXpInbYHJdbm9ldOGIle7k91eZCWo8q//zGqm6AUQBdp
OA91PCffNKxXrf0wURr4btqwV3ye1cOX+2Pe7ic6nYAs3nTlwe8tvrGqFFavN+l0zpVmdg+5Ifp+
D2470XauaIYtcMfKFGF7ke29gaB57V9PsS+RJcCfaTqDD7dPvdWGXxOTextZ+AjLqikWWynS7f4B
NYlzD0UdTMmBp16PqCAoWrkRfgbaTKTYWVqL6UrVtNqjGqqK/dBzHXxsddvbaJrdtCD4miRkGAa9
eZDR+LgeGDxHbQViGs5tqClf3Tro8LLMhKPt6zl/0d3KedB68GIvQRPY8RFtS+1roFhO+hibYbtF
l7mNWlJ5SsqWQ7FiMRZvFA9ZjCLvo/FcxV34F8Dt8Ckp1N8d8kifOVTOhY5M/InrqtoIWLdBRKaM
NGQ5TCBDlhYmc9xlTaVUwzkY8/GoCyPch8jDfCutVvuQR1H8OvRUvcxgbi6otmf1xvirE6fTQbNB
oji9xUUR9L1WWw6fgbpWD2TB9mrK+j0+m2Ff27OP10X6rTKq9Lc9NcW3+6drZfNBZEPwhgwdJOBS
szailNcFI5NPo1k5AI5Lnmtv1J1dN/XtfrDaBpKCWm887VdHhQUm+3tQbpeZ+kgngH4SxgtREYnD
ZDrT2QEssdfVpKzRWG7zEzFzC59809Nhw9NLlH03xIYoLy1OWqKpkdXC8ji7AXiCyRvVvVXFAiVc
O/JesmDEj6AYsf9LrIsiMz8NmPzpPyy4NK3BVI511xdfm74LUZO+/FmJgv4X+sQ/o0iNsPKsM+VT
EInqU6tE3vH+oDJ1vL4nmTiKVfIdIlGBi0HVSbQz/q4jF35tnxQwYCUqrFHw7/1h1j4raSV6pLRR
Wd7F+qIgKptiGKNoWNkTvZwp2bmqopY+GsBO6BtNol0m+I/lO1Nn+WEpJ7oyntHNWB5hc8LUPREZ
u9gpyyM2sMHLUNVf8ibLN3bu2mFlHDRFyNTBOciV/uMG5ImodnrTj2eJ7vrSVNP0VS8S90EJU304
Os7UXUK99nh7AULdCNgrNyF3PaQJ6akBq3rxFYMZ/g012+ms0y7ecYCGs97HRf1kzJq2xX1eiYpU
ZwkIBgVTUF2Lqx6FBncOMdU5a3Wv8wYpjX1ktvojT+zu1IvsX8S+jf/ZY/zFNOLyn3dvpLciOE1P
YDmIBF2vss0jfu41Zz5jmjIFR3LKLld3AhOt0B+nzos+5L3o1L0ziHnLsmTlC6MmCgAA8XAJ3V3c
ip0RN7GbjFzHIOgUzIODaP5gzpM4u61LbaGOIcWqrQLuOxZ9viWM8IboXJxVwiKkKF7VMLCWC99h
rjyktcJX9lxMktXcs5R9aFh985zrYs79QZnwZEWoR3dyP5ydUH3MZy0u9xQgbB2JtBiHZVN2xn+q
iOhjeCbSYt/pg6P2G1fXSlyB/kkfEV4xkKZlBjFXrgcbWx/P6AtOP1wzMH1HreItMcGVnEx6a5AG
cu7IAxfboUeHwkIGfzpTWogxT5txyDaNzutQr83i/DRa3ZaGwcr2d2mvkZMBhaUQsMhG2iQs41if
5jPaYTqkkRo9rzl21I8o9RaXttXCHKSGY1SPSWQPv0StgnG6fwhWjjtgadxq3kxLqRpfHwIzw7So
tWKVn9A3x0ZNOvElgLBQ7SKrT9N3Vo0YSUZO8l6poMJr6nq0ePJat1Yz9ZzaxfRcGh2c1glak/aY
h1nmbITRlZuC9xpZ7/+PtoQ1AxgRaSBy9ewa4XCKAXZ/EmA8vqlGpz6gRNvDp02mjdfL2jd10KYn
cPN64lVxPUVuzLHQskg9x+B5/Kb2zKemnKKdVurZYbTxAh91Bdo7BtOXwKjCjUt4bc7IZ0tc7lvx
ejF8NDjomgYaHqGT4fyTdbPzgc5Q9ISgkFb4ZNhRsbcniQO6v4/WTg+pxv9rWt8Wel1Fj8Kk7rWz
XRpDIHZFPqfdx5qbujlKi3jkTXW8M4P/3R92LY4iY8PtQWDgplwc2tFQc6ErHMxISYy9hrnFZ3dS
cVXGE2UPJCM+1CPdRSMd0w3c0FqeR+tNCr2AgAZatdjLlkq3Awm7+dxTvhJ+J49OQ10AXuuX1Eu6
eBf30Gb+artskB4YhePjPqlru8wItHeDo+UZphEorYFIicDTXG87Mzc5QH05n6O8huuTgJCuAtS3
JrUc9tNQo6GL8MJpGEzvsYvrbB8UprprEAjc2AhrDz48TOmD8oyGGb4kyIELQE/T4pdgy1b9mjq7
/AU/QvGbJhQPYhoNbKnsQtm5XU0VfRZT8eS1lFG0AQ3Mjatj5TTQTOShjRKPI7s516sScQPG7qDz
jbKpfbCozB2INvOwV4y+/KgnagE5LI+2ZNBWdiVS2VJ1iDawzKauh0XLuMjprk/nyVMa1ddq/Az8
hMoO2ji2i/KonzeQLdxgLFHJ1qgabsx7JapTg5R4G2pWoCgWP8BQqG93E6/9aFJN5HewWUUWLf/h
Zo62EWRX50qYpXYii71Loq9ZYBhP6487DOLheWri8exyIsvdQMB71htoVrtmipPstcR1qDrdP/+r
pxBMAcdQwmIQIrheaiUvzAaJbr4w1hB+b07WR01DyQyF3lI8jUpR7SH1lxcrM3lij9TWd1ZVBFvP
67UFl6wv3nvQAsDzXf+MVC0qzWrkpjc1GAD5JPZhCS8/xzR0Y8or6RClHHrItMfBFS91qw1Qctgh
O+qZx5b+Wtlpc8D4T3u9v7Ar19jVKIuTE1Y1sIyWUVo71b63Yxr8yFHcO2q12x4CrXM/O3mQPjp2
Ve8NAEPf7w+/PLhAj9ii/IMw27jNlqhMMkFhje48nZM68J5dJ61+JNUYf1enTCA/VepevusaJPbu
D7ucNeBbwIh0RnhWmOAPFq2mjJ5PjUOSczaibI79EKSOt0PjaDolWVt2+8kWJYXWsvpctS6+jjhe
elvUoeVWkr9Bpp/g+XhN38QsTxsab0o054y8ZO/uZc/U3Gt1DMojTRon2QgVtytNNxOFSDjVb1Iy
crv98dZMPXzKK4Q0sC2b0q9ZFld+ht/A2Z694XWCdXZwhKv599d5mS3IOcraMmstVTWWcTl0u7g0
89zFVBSPJq90J2vXtq3zuTCBMM6QTpvD/RFXpgl4X9JGZePrRpG1Khs+XVS65ymYEl/t2u41GlV8
k1HiEPtaaYrPmjfkW5r+q8MSloDywwYjI7xe3aSzsMrDQegcxrr1qBkdlF9yUO+1izp9j3SHg7Kx
M26Fo2WMYH0l2Eq2hWkQcfldD4uSpK32wmMPlXaX7DDi8rx9ZpsA+e4v68pmZSDaA8h9Au9evmNN
hETbMEzdc+ZQgMkTrztWgaU/ZpAXvv+HoQBHSF1PuDtLN5OmqEzhDbF7tuYuem5qS0eSqyr9QUeo
/P1DcZ+9SZNQuF5enw0sQieuIu9cdlb1rKmoYwKDsr4PvbMFP185CcxF9n8lPoIGz/WX4lHozQpc
z3OnhP2lnrH4oI8TnIcgjF6acvQe709tbWcArgQuS3UZaRu5Yf847qNW5HHs1No5Fkn7o2nn5J9A
xz/y/ihr2x4YJU1fClAIcSxuD7wygZmQ1Z1dB1c9f8rQzt/VTms9IoehBifDCvJTbwh3C56xEsDx
raKaBN7krUx3PT0naPpQ7xLjXOqtNu8gd0xPJjjsh8ZS0B0GgKifMludPnTQiBU/sLJoK6AuEyJ5
9ujWcX8AR2YJFk8SFAid2Att/Tx0ldnsZtMp0FQv0mOdjX3nu3ZakiXEAkdiPaW/9P6VRxkJUw1q
vzxPFgFnIBxUJsKAZydq4DCMZf2AeUtxEEpUf56E4u4aWIr7+4OubSoZWeWkoQ8vzwvYG4VyVqSd
DaPN9oK23d+iLaq/7o9yk+uxsuCRKS2jOqLRylpENTUv3AjzXv2cY7n3lNOkOdhtA9pbafUDPXYH
aJtSfqxCGOJpi0LpvhGe++3+r1jZ2jA1EDsAZEcYWKJtdCt39TnztPNomb0ZHuD2NqZfJ3Ck/QxN
sATtdfpXIRrffc4Z2bg5V3YX9GXqwjS/Ud5avq6E0SP21qjmuRvC8FlkrvYlLFpE7ooubf1pHrPf
Bn7dexdtzI1MfyVUUVOQxX0wFfJDXJ8t7pOimZLKPAthNMWD6IrO8ptE934YzWiV0aFCaVzf0jtZ
uWGQl+Cbg41hWHeRkgVh5amD3prnEWjbIbDm5hMCLy6AdGPL7WwlePCO4S0Ds9aWxffrCTpzGpZD
WepnxYjz4tjW+mDv+zosTSQmAMFi+s6DwroMppKLzxUs1cd8KL0t4c2V0+RwTFG3IIZJjsz1z8hc
RKxL2PPwNr3U27XCTA8InZnzxlZa+Z4wvPiSULKwAloeJ3cadLcxhXFuhRf+r6AgVe9mq2oOYePi
SRX1zUZrYeXokIpQ8IS+QD60jE2zOxMH9dw494M6/0qHhDZgM7+KvnRPoIuHD3PsZRvluLVJcl4Q
9KRIdIt3MvW+g7EYGee0gezrDr0J3ghMrGZ15oGH8RYIfHU8GrzsIB7g1D+uP15spmSvfW2cRWyK
vRNgfCzUOvcrI0tPJDDd4/1wtBIPKG6gTSeFWtEjkr/nj/s84SaIu7nENRKz2KLYUTP2xr+iaHK7
A4xYbQwfgsaj2RuUaaSMxwEh8y2Q50pgpuoPvspDq1QarCySijZxijJqU/vsVqZblr6WaVH5dcg6
hxSjFjjyWnHc9/qh9eI8/gJwZOoQ7kM4BEviYEy20t/bReHZhCEjhXXqzGiBXS8K2pROMhWVfc6p
sKeHsGi6pwQrQz80zOQ1cZL21W0S75tr5P/h+mds4N00lKiIAJhfjN3NkBTZXOchnfvR5y5BpC/s
isRBgK0o+w+D24rep/yGX3MD1v33/Q1xGy/Z7NLvQkJiHaTwr8ef9bbQhBKYZ3jXhbmb82w49dls
x7tKNdKNi/82YsrB8NeWQFjwFPLH/LH72ljnJjRz6+zkYjq4cZQfkypyHoyh+UwCEnzzLKieuRHl
p7nr43wjgq0OzxpT7kQVgVLb9fCiE6UVdo3UeWqmDyDS6KShJfhpiLRpDwUeef8OOOx+cNISW3Lk
7vSNdGt1tVH5kKtApF72pjxMJhxndriO8TP+gsXQp0YfikcxjlsHfW0ki0GA+9H0tJd9hXou4sqO
XPOsVNFDGtrBP6Ew1aPZj9HGPb92enhmwVqkdsmXXYQwrltEK43aAqriNeUL+he5g/BpJLLxJYu6
cIj2cCe9H+A51fA8jxgSvn8Lk2TwnkRfBMjR8rMaSZxalW2dk3kwznXajJ/UqOrwhnK2lIJv71rZ
8APRTc9EmtTIv/+xgZMpMRBF9KwzrgV25Rck9OIQ2kb+/f6Ubq8Fk5Xk3cj9Jz/h8lQqZluaZeWc
eS9HR80dX/smQFo9CfBtLoJ5q5C1tlukHcpbAYBiy+JghiV3YdUxXmD207hrGmmP2Q55/mD3ebmx
YeT3+LOZDKAIkqtshGC8TnBbvHiUCmNKnjnOuXBT+xsukEN99ma7y/6d3NGsf+mDkfa7OmgL8/H9
y0qA0V3YitJPa7FT3LYbLDUJ7HOt0jLfuZbi+mVhWb6SpXGy04rk7/8wICV1zp/Ullx2bGuj0t0i
dO0z0rxl++CmmGmgwZeGl77OvOEAXWqrVra2ugBr2D6k3cCZFp+yr3rX6CfFJuMvq5eqz/uHyKns
i1V26cMsQrXxU1fk73/GAhWDR6xD0waJsoxsxM0EoiU7yKnN0m9BRfJgrZP0QyxKhDasdpoOQ6DM
n8dO3eLFr5wWjYhKTEWPgkRqkfPrha4YIhLuOQ+Uzo/mVDmILBLHoVIDHyR9vrGNVk4L9AlEDT0E
Szk0i4jX6WrRaCrjUdS1HgHouR/6rsh+DlgkbAhDrU0NoL8kK7OyN9VdZ+QRa1YTlTm7NA5qn6oH
ADemP6daD7vI2SIWrY5H5ZH0TBphLXHDcZ8GthNQgMzbvnocB8X7ONtZ+fesTs3HLOm3YOFrS0kt
GeFqxCnZs/L3/BFQhdPDGcZEBoBlnu8bvC0/DdgWfh2NCR/g+4fxptVIescdxd0PmV9SeBdHI84z
RBW90DsHfWUd20woXzI3ng9NXk1HrHhr31SMhCjrTP1eS6lJ7ZzA0r5TlDU23ja3lyY/RXb82D5c
mktgqS3IsemDeFxXisAsIo6+55Ol9eg2t+mjrU3GN9OswuJYB0n+a2Md5P68DsCS1PXmNyIxpsbi
FtNrN0SnovHO6ayrUGzzXIpDes2vRhV9uhvNrH80PcRNFDzjup2FESltMA/bn/1k9u53aasjtXS2
zjFharH/dJUcmHD5drakQv3iaIVVWSbIafSHQtMBCBVWkhg+5bG29aMkRFvCzgI13fe4L77WFg/9
XVtjF7cbukJpTr0y1PneUrzuq8MCGIcuAgfge0bHu8pIC6ve21ptPgWJEVgHafZi+ONoBt8jpaXK
Be9kmr/JPs+DVqaK4g9WEBuTH5O4jq0fx57dmX5m6qmG8kXQ9WGHTGamxbOP/o0IPsazmiff6XbV
/a9Q1Su01G1yhAf4K3HU7LCBsoJvSqfXrb4LMsMZB99NlSnEOtyt6+F3X8hFxsO2HxR7F7TZMHwx
sZYS2GSjm3SMZi61vygtFBNCP0UuHo3SVLwf1hA57kOAqUk57RquAK3feVUfNCf05KIaNuccetlT
iVdjt3NinJcfbbU0Q7/p3UB7sdwKxGtSdn3pRyIcbfQ04GWVPzAYY4XmBP/ZTqhT2u00E4Wox6nW
4W55k1uLUxMOVfZhcsvevEQhMmjnCcSuOOlmk7q+l+iZg9XElGcPKJGq6WMO43T8CjRjzPwc5cTg
oHuTbf5oknpKHtAkDvKD0QXWtGtDnmtHpW4C99Bmhpb5tH/Cal/bod68Dp2mz/8GFJSMZ6TOtfEZ
GnA6iJ1nIdzxUUHOHu9HxAfSl862o/lfS6kTcXTjWETPLXqJynHErbl9dcIcFcMEo6RiD5Vfsqm0
DBLBGXRbH46PwF9nz6/TdHR/tEVYjL9pa4+aLbVzk/Yptdus+WcOaC2X+6EdkPY9DPCtTR9hdo+T
pRlzlaY7N8rDCMFwozI63cffQQ3dnSjgbH3Vuzagp8P12BbPXjqVwT6MePa1O3wtQyXeeUpkuh9m
GzW7g1KM7fCgQxrif5tTUWC0RUfIjsRzMLdO/SwUKGipX9qTkWp7UeXa/DDSz0o1JsG5/xjirMh7
2mgTO4z8csjs6vuEGnP6hHSOGRxzIwXwd0B0Pg4frLFA7uBALo1Jlk+Z1W2HnTZVQzTAEZ5B1u2x
Lk/w88qboLSfcs+BTDzTJCkekRhvvBetFEZs+1qnpeIjYm1h828YzInwRzWOG+0Q2VnXNP4wN4B+
TK/CDd1WkCLMdt4wsMSo1RmRGHytiOjX7Ttr1vKDFUtZxlwBkbobO8VzfikZpD/wiVrxXPdTXOwC
7f84OrPmOJUlCP8iItiXV5aZ0WrZ8pFlvxBegWbrBhro/vX30305cSOubY0YuqsqMyuz37L8Y91o
fOvJD9HVJuUqnzLmXADucZH9G5gMrnvNWG/yYhXknl8Efhv7zwkUpy3rfQ39Rx3FKrozacIoVQ4z
ApKrb+pR/ahHSIL7aYxT+3oMuzpb8tBW7eXisH3zBysu4r/Aj+ouo58VyrUkujtuvF5Zv59QPTnJ
7My5tdatuatS3cibcFWi71gNE3hauKtvXtbIrGQuqaaps4dzaSKbj7NIwj/97K8NKfbi2EXeBZnz
IUfdE7f+U4ejY34GcpbLm9e0p7xf+q3tvzRdo9yPVZzG+UFGRhCCuxOinqvMhtlLvbjavW/ZqLQP
wolX379rsUGvZb7OkAel3+C/31/GKEYvoQY5xj/aQDnN707vS4RCCOqyan0t9LWX0lUXX+9+c8+X
u8jfEquJ5Sk+Iwe76zjsXc4CwVLt8Us3U28vrIalYsg9He37rTkwpKDMpJv3G3zfbZp8wQzGfHHq
hT8UpF3d3xbfxMmlB61rPslV6f3Za5Wz37lyHc83XpAkLjABULqIl3CV1z32TnVr/d1tb2aTH6/7
tJz7LzMnibAPy9ZAPcX74Ik7/HeO+qEzndy5pKQDIeQ3S+f93BEwrHciVRMxnRu+PD8nSUEpUsRI
25DHc7rttgqaRZxYgUgyoN9sNofRVtQqZHPDbdrQ/cFaqIzup9YYs12Gc2z2dz9YsH84UoqCd6Hs
jPqayZjQlBzkmY3rloULAiKkFWIuRH0c8kYNVOorxhjz+o5SzjVzFet6VT9Ow+tDsTjXKWHIQb8k
P/leF5m7PkWC9pzELdgm6/d1fYP3PaesaLcmnu9GV3fOHT87iV/tYY7uv7bhVN9h656cN+n4HRLz
KJpNl+OE2j3uW1xvTKZrOvyMYic+HjQ8CEml4dab6A0GoMdxfZBH7JcUApyisIrFNYiiibXXtVeR
0QcxwmwsXjWSn+0LGHM4l3TsM9jkIiMZyxyZGtNKphAKvhhw7amayDLBpHOMxpnsuGPukhch6aKf
lBjtWPV76gRbjmK56cqRlWunmJw0Xsknww/GzTXGIvOtxdafYqGQ7xZ8tz4WHGMXxreG9C2Montk
qQ/Z5M5t1Ttmbr9H8ZyZ+yA+l/CozmAkTBjhe5p91+vudF/w3/N1FbO1vQS3ZUlqsp/WjY2iHE8a
SfSSyzmdnpPwaP/TLorhR7wBa+e626nr2grFcJfI3Oq4sz/79ZDDv3VRLp9wBunOXkyzKPs2izbs
RSGZmG1hwrGmdzyxdD+eA72SfGW3LDCXYcVTlVgX0gVUWFAnz/q1xrbgYkdHbcjLMCS+Tuwl+s9N
Z9r5Ae6MBdeSnQ8SbDLv44kMKCj/cCtNZ7XN41Dia8BSpvHtsuRk+A3qRSiHr8ocw4SHLA+KXBmZ
Rf+Gtu9ek2Vpdyp3gG2M1vtKf0bu6UN/mvq36lZYeEfSNlSmxcGv8OHvvkciTbtnKae0vw5rukxX
PfU04C4eGOw5N766sNgZjRcta8IpaiVbDFwpKtPzsdRRwk9D7nw184oHkdy3/U+Xah3ladp0P3BR
b96WwLjIGptk9y7dqAfipBv8ks/BHqJCBKJx1elJsMuuLLuE/UWbROnHs8cF7OY5GuWm6iij9+Mw
Ha8khdbni1Kpk32vp97rcnaG4y8hALLzxcE97vitxjF+9WZvJ1M0qusXYyO+zjPYcSh13VH/6eOQ
6jaEMnxdtzl4WTxrwzyb/Ew9GCzYS/OxCHTn4nAocpmcmyhHb4vphFUY0dr5OMIT3mS8+cpt20Q3
6a8nUZ8yWF8lLEBHUeAx/V3mUC0FvtDWlGlcY5g8h7J9rXdeyMJLnPG1m5X806fpVl/9TM/mhx2T
YPhjLGllhUn6mLe5lZ5LchxpyHXVHjCXP2gwdfaZCM35eNv8NdpQ7jbEVVhsc6bCHR0xPtInSZDs
taeZWSjmhNHh8ZV8prx17v0BORmWWWpCnS/LmbqXjtfVksXZiORfjXaL4SxjPLw2aFfklWhmxxQH
wbk9moA91C/+AoX4iNfTcbyHDrRVLmd9TFXcpE1267GgnGmibNNchY6bICqJRIl5faLgTKotbJP7
8DQx3bLHNfi479rtrl7YOHFHe5fF5O7ukftl6Ifzr3CJtysjPsnXPnCyraKEhX4ep/tuPtnaeBlT
VEibgD+iNVlXEqsEFBINSvVlb/a9vYdeHttSKMIccQBrEnmb2S/PvlM+x6gSVCnnCpl22jq3rrs4
5TGzEAZXnY7TtQ9IvX/Ghy5ovvXJkkzVId01uIojdOfCtFG0XHCt6Y6n1SwaRklO6/wT1EQPlZP0
lLgm4Dr7roSd/bsPDWDHksJxZreGlIj5WxDu8VXVckH6MwYGM8OxP/sWR7i4O16YLJKjpGdMsYyX
igApX7I4yrRIiFhfP7hzKhqOdSCSe26Qj8SgaEmXuBC9IsQYKT/2jEc2Sp6ov8F9+ydxJ+EwHEnB
ql2rrpZFrS0P06Yfv82LG+y4UgfSlok+tSn7dK733GQY4t+dlum+8nFdH0ohccIsgj5qDKGCBKu+
azkQTDvNGJK7HCFarObGXGXO7asFRUVIgUI7O5D2rt426twRcTN0D1F9Jp56cfaAUkseycQECjAf
w0cMe+reJ9vghWWt1JqejMQk7NLAsnb+qOzu4cfFVdQVU3jKvx2eeYqFQd+Yp3gkDPqZ2XkKf7V8
o2Opz7Tlfdu9jRmuCflRazYhM/VOHb+aGvVpKYjYmaoT+633FJE8Z29xgncTBh2hUaoeIGv89gju
vEZvy70kJDku2tRgzNm5a/YaJ130Xx/E5kdEL+vmJ8E6G/nSxIezm+KZoeIU4+rXx6ZJfw5T4orC
0XAubKSSkUDgXR/cBXYIP4/MWwAlq5epOzM5ar4qjziTHOMQk5Zymdct706nyco6JT+sdE5zEnIv
5/2T7j1kQl57omwYRO1vD/0cGu4DVsRyAT4pSuMFS5uT5+dGt7Prm6Bo8T1+B/HIusvcpVuAvbuc
VIF79iIrYSUariBtkzA/McKc8ikdY3P1nZEyR9LSeVnXyY3zkGy9f9m+Nt+n1nfdnNC7+J+7ZM2v
2CZ2LA6BFVWQLZJMrLA2T5HzoUxwh2hP6Dky4VQyC5shJ/A8ej8ghP+15z7uJNJrZYo428cffTKE
jE4d10CJaHxm+pFiqu+scLUq0hkFsR8MXYTiE0Sl3MKObj/JmtDLA7wWfkUYf6ucbMH4zBUOF1/j
heEk7/wzFtXZD4mDQi4Z+uJgyZCd20MTkeg42+pwlyb683SMS1bUoBiPzn6C0eyj9tZKhaYhUpom
08mD1WjilUNT62LG1PwjF1RPXtExnLTFMS9Zkg/O2X6aTpesqljp0153ZpBPcd9+SM5rHFUvLNdr
rGHqbnv0EsH27Rlq+84iMHPfUSsLOqDOBadobEK+al+QEnUkYf+b8WxmS9hZzHI7P87e464W4RWe
6ro9r/eMTeLMrN5LGtgeewQ321+cMOx12RkTaw5Smj4euNE8sTYxyCLjgjy4fFf5z19F7Fb1ogcM
/jZnvm4jd3SJWkqsRdIPLsXyrNsmHxrG4tw5M5hTm03EE6w46v9zuokQXW/FRqXgLRuWYu/n7UvI
J/MqtF5NW22uOW3ZdgZLvR7QIsnJpxq/ysk/sTY8JdWhXWnoyybuvN9j4OI9q2fPE6UAeOSzNILc
EFwR5xdN7B/3Quy0P2d/m3rWenvXyRloUbtHejiIfmP0uFiGkyekVqCg6SEiBrqTjYcK86p4L4O2
Z2UkTbb42zEzZG8p0Q7MvfH2Bk8+RXkQ2cDndrbBiVeei77yEEgD63PFqixbt48wsjWlwUlty0zg
BULXPOOPDs4/SRwp5y3+QzALK6qjb7rC7xP1Vx6Gc+N6b327ph+TbfRLdsL7cfbpUWaLwVbHrSfx
rHfAFm6TOv2qGrN0lyWIKbgtih+Vk/kag4HMNnjf6swbWKWICNQcwQ5uHLMp4KJU3pivx3oGuQhU
mJSTb03Dv32MFeZMki3/AKe6HOESEa4euTQDT4cyka+n59XswY048aaTielBydOKPgT18ZHXqt/Z
Q228XeWJFH6DgeA8jqU3pe5z3K2bS3F2faLPjMp8snJF9icMZiJqWy6+985voy6Pa8L28mTZ58/0
Pxu5bcFIHrOJZ5Y8fbqB4zPixRqBgOFjKU6uAlkJhqkcN+PQ9EipjiLphjP8FNcoenkinn9hux+E
yxvdqC6jbup+0TH4bN4o7fw55rWPqnNY4teJojwWs24l87Wbtv9csc1bBfxkfow+qXjlqJna8q1l
M62wRJutrwiXm/FTm2zn+jy7gbpP9rh77QQJf/nceuRtUqSni02R+d6TAsmHnHTizbALupZVQ47l
P5scmyjEKYeI5j6AecSPfr/1gIlJ0RMr3xOJncV1zrtFQt4IINFekLMN8yUEdzIX8EOGljke3Fyq
1VLX571uizB0+q1oInZ4K5qLRTwM4Mxd5cKoZF/d3dbgmvExMCiO4t0cTpdWCr9LZn65jX3la1d8
jjsndO98TsxRsBg76d+D46KMnocl1I+eAuK/qzU7CLe6s2K4y+gFZFnTFb3KwApgF1yaEFlMvgIV
ZkreCmXWhBld+uGTgU338nPC4wGtdRz51+ZcY1OaXbf8kS0Jmzt6kdMt0tGxZ+4GOGQUEKZwTd5k
REt8Gw5xRdpFm8sXE/L/DvrY5WUIDjM+OY6dtnIPQ06wr0fh3lyBCLBbZNxfyawXAhoEzVHByqOb
FUzkpDZAsLfrdVR6YvzKliN6TyKR7JdkBQ8qiKAWYw4cum2/CYyMIBQcZs9CNGkylhMxbyQRW3JA
U14Ad/Y+4OD/N03afrXMNP3n1PrHG/I1UkCkjPlR07a161MrQNevU6Od1w2E18/VMi4dDNQ+J3Ox
W8djGWuu43+hLylwE+4vY666jBF40vi/5x7SHqc6mIrOwvqrfyezTanrhOzirUFzORZ7wzq3IhzO
XupIL29Ln/VbbnjTRDkw7414j0DoVFR6IMNgXtukCpMx+TQ6CXhN1B6bixn6wG3HdS+rJOucvoBa
MF9IHU/f3cZJxX3aWO29+EqN9Dc+zVvFdvK65FQVFTx9oLaq9Dtj7V2CIOtLx87GWh4rQTdVP3Io
L57d67jgSOuDfHBm3zuWUOoX5W6NqrSMvC/U3Kwhm9Kd3tdDRyq3H7YtD52ro7CaQsXokx1B8GUA
Le1y6U3Orz6Z1JSjzY1qFqi1BI7oSEJkgmv9oMDjXt2Fgg37oglH/Y/v3vmrdTbJvKcf+IffJcPN
NAs75O4SnnARquk+fKPgEC6ZGBpRbf2eNZUgrCcthmQdfs+BlWslcTyh/lqzP89bFPwKPwaffLWM
D1eGgbGBKB7m+yll1i5N2vp1echdf+/GOf4Zwwf+q71u/tlkDo6Ade0sXu6SdHBWFBe6KrGOgGHr
iCHLYx+Nphrlvs5lDx7A78xUl8uoN5+GfV3GYhMm+sx3mxgOczi9hSqZexxP2g9n23aP3kaGHa9I
pdUh7Wuc6ILPNs6Xpieb52IJTiYSFJMOMh1C256V5oZ++jiV/2GAVS9FyrbZWNVQGfZCHLj/qs7k
wyUhOv5b0rM7y67HzPtm/FO/omOZ2jJcNvuiVipclU6ztg+sk7emYszi6+owcMiKcXeggghWnRoe
+x6KIsYJYSm2WgVHIYFIpmohsXvLM42SLI/OoWVUS3vLc26nuCvsFtoPm2vkXiO9L0Hch8gUUMHa
JWWyqLQUw47pTowB4wUswW8uobuevz1qelw1ZmzudmzCeoIxIUcg5lY8cY66Bf0Q4dxedDjxBCd8
a+d8Vl37qucYTJ13d3qfvfOkVzrioy9GTB5lvul5erGqU6pUviP+g2p3uwKW2/6tdwajshmGJSpk
36Wv56xUclUYoP/IiNW4P5xl049NHLZ3XdSuMe29d/wnomPzC4Gy4oRa2iZTslckjuvWteKutyrJ
LmlN6HYRwRw5THZbew/Wcmw5wUzZvQrRiOf+Ypej2N21fUBU0i/FEPu1LHsKzT3TsMJxIFmCrRxX
OapiMQhOCrXI9gN1y2aXHQJwTSDUfYbK7RvNTq2yzX8rRk2qiuCd6MfoxETZN872Sj897/ke7ATq
HW1PPKJm5fxfUKesCPf+bJ/4xW37FEVOe9x3ZmfU98eo+Zniw+Tkyw4IXYS8Uk/pjDa10Jk/f5cm
BUFPu7NOc6EG/W4X49S5GVNVFxpswlwalufe3JMdTxdW7nvdxs5/YePWP8k1WvGynnuwamMzFnWB
X4l1Ho/ZvV+CZj4K32ujh4CedC+C0Ez/2aWp/53cwCZniO4/heyRBjm4/6zzE6NVr2hcz/kuTqef
qj5jBCyQUVtROVkwwe8F8/kRDzylQzFq50Og1/vAT73M8DjaY17E8tjZIqzCzXa0ekZGcR5riTvP
nDUJMX420WtJRglkIqMx5+MUywEz4kQTSYoZvGR5LBGzgLu0JriPtHK8YtcrCJEM9+klCY6Pjdtz
U2mOjdhIoEM2oUmqx/M92eXRXEyUOXsJXrTXd06zTP6zg3h0uDQxYC/lukseMcY+fCCcsXv3NB6G
NL7+PIIWfCTyzqcy+8ULycUssL+iUsrd42wkyij6TnN23wLJ63dJ2pbwi9lO7d9UpdbCeG0d/2yT
tGHpQJfy90f/SG8dE0160VELgnZ6HWFLYTu0V2eAXLgucpL788Y2aZL70wEICO+xMycvdLIVm0Mq
LehmRcf8xh19QfdVH7fa27SiD/G9r+JMWnsFu6aRXcf26MsE75rzU8dCMCdn+Age/3jRv7DptEzV
PhyLR5Fo2mHgwKvWAQkk8u/AFT0+5LXbVr8iEkdtl1nqUBVGp7LPQRAy9xaHQ/SNO5WXMwUI4O0b
DlLsglhHDgWepoS19MU8yH7ZQCgPZzO5A2LV5RssHzh9I06Bi+CWZsXhxp0qfNHSP2YMy0NeTxmm
ezPI9Def00rK7eLHH1+IzkTOq8d/VeP196NYs1dLCmFcIHkDfdwJaGWBKzzFTwOFQ1czIVuo2sb4
3k14i7F0dVH9MxgzTGmDc9C2dBOnvU9w3/m2tS0qZi9dmBNQl2RDJeJjk7T1SC7QubkYcPf73pG9
ndKZsJwr9gL7gt6WWvvh+6SaE3MbFaRPGDTSuLvesTzCX8zNFdLQG+/TJKr7J4cIwOYrW2bKuSE2
oeR7Ntwh/qVnvmedVnBiI5YLD5HqxPaNN2IlUzraMM4QdA5g87V/iGJK4x3CLxgDUXWtTLjuk25P
L81RQ3I5UfCF6NjWr85zcvjTfdy5WEM3Mw26yzbq04fAzjwfADDjG8ewHfu8zg7fPA2TJ8bXg5r/
Vjf+aF6xD+SRY4mVjlWA18OvcAnW8cLHOluW8vBb/7RubPR9709vU081sm59Pfx2rdKd7v42TyMl
UVpy6fNwCeMf5xxs2EiPHLrbjON6cHMPObmvIfIFWxozhmu1pvHCpYxvjOEa3OxntxtHc0MLBG+U
W29po+sEcOXlaoLQeTQS5CEPaVm3z/N48t8e5NsylGP7FN35MOrJ+5AgSGFjKdvPF3lufKGnSv0N
vFRE86tYW2cs7E5A7MMumGguMnCS7MXu8e5ctnjeZYWL4jg/tKlrlzwg4g/zUTu5O1Rz0G3FPIXH
/Nh2A1uvHw/peJgyG8VfD6zqz2ePN6yhl4HMi15ttB5eVCF9XJSowo7BmGbSEpDQn9L8nsxI3dop
O7cl9eu3A9yJ1aP9hAuDeU+TXOll2cu6b5Zfeof2q+DG+h8WgVBbkcEzZOUem4l9460dnvcoNuNd
42hdAAfthXLbzwzUC3da/4l681bHaV1k8bL8Gg69EOGuovfuI8C+rOXR/bDs3DnP3hEy7K5sAHBi
0p89RrlvyRF963HpwHpskP81e9oRM8tIH5C5OA8leW/TtVua4c3bzjC+uHLYgAra80cSnllGrRpq
/WcIvP45dhfAvJ4OROehUta511mXkqyuQ7BQsSwY12x7lP21eoOqYJu8uzUqyp5RWwBc1XWT/FZB
2IQXqn8WfpkTI/1LS7d2lqNoeqwX3T7OI6J5/VsT+fYKaR48gHeB64Xz+MVHinoB30in3Ona/Xfo
426+Io3gvgnFVi2pFPvlmObtvARkkZHEO+Ib1EZYhFQw/lPlRi2WbKyPRWXKVAKRk4jop5haYIBU
f1wvTWPqX9DY8mcqzCeE5tlU9oRYgXgvGQHru896Xb6SutLmjvKTamk2wNG1q40mwnLbr2sowqWI
N3fcrv5AjcpbnXRuyauTEfEb98tAI8losZ12dzm2IcMCgRP6814f693aseHL0JT1P2gQxmeUri4j
WLxEt4V3MmAa0wHaTNn06WUYuvYfbl3xR/T2nHwn6SfzGM9S83tuUHoWRy27v0nLlxJFtt0+s2+a
5Mjn+hbyTU/PIjqT4bLv8xK8K5NOfw959oDN7gYynWyt+YZzbsN4YD8AoMhzncd+zJbs3aAACp5F
MO3vrV30BNI4ns6tHvQgEOYs5IjNE+qV3EbOkZSjcjj96ebDFy6oia9BbZP6otykW56UMxwxdF8b
/W3T2f2DJLZZc7bxXfeLoStifSfoDvFqBpfVyTHd07+OrTk59Sn6aprOtb1GRwLzutCEPSKp6u/R
WHn4nTSoOUK+Kwce41yrLepn+YVXkAFQjmfvXdzNXY+ii4VaqoPmV5UsJc3b3022ekeL41NsHO5/
7+axxwSkqQDZygC2ZH80y6k8fpzKkI9ToJtrJ9KgBRw+tpYefYrWS0vEFRHNMMPZVAxIQPqyTjwy
FYbspIVfbMynimumvyFBdnbRmQmZtZk55MdS9UpAdNtLp/CEJ7+Rgs0/f3Shxl9EWZHmu25qxA1Z
ADoaYHSR0dyEFIPUaZM1X9D6IwY74r67bxaPuNpTyuivs+3T+mycneYutLhEIkVxs5x8y/h34Oht
LtZwObfSsQ3ymSNFtFqaiaD7vDZC6vvBWuNfPiYDwC+Xtyg+QNxzqm5YV5uheuXZmXSAM9KqCtoB
5Ue2iQzJUag7GkcHIKWYdIziRaAuYpA2CipDDmu73Mdza+Nbws7fRvDc0pg7MsTCtur4ZaLLfhJ7
DukTTW0eTyJ6ak8xfJbtuXxjoKkZuB13+tLUXnRHrdncMrNaMYna6QOq14Nzt4y2GXM2rWdR1d0y
fTHQuL/EabLnUAbyoI9Zun8bLSWAMwzsXDQaQh+g2+7+LTEBvRfytk/CNftf1+n6PT8RzwX5qLLx
Qcxiu1MAjTiwwHV9dKbekrvj4P9laB8RHgb++HVOxl6Ui/Kg3vq1GbwcFZebFF66nd+HdjzvqPf2
IQGhh9sM22YouZ0+N9blf0GdHKxUO15aDulgsGE+Wh58UrvI2UipP6Ic+sNk1ZaGy70vhuMtxCU+
Kua6ns+qO8xwf8LMzfc4jg4hjtyOjlhqVOLFb45+f9g181I3IaPM2crHm9aHAAtyE3rLm/Hn+LKy
5YOawMdZ8zLRUX8YXXWC0cRRawJk0tdDvtmMZtw/O/lflIrxL/chApC+GdoXN3Xb6qPU2zLVQVr/
TZEEXtK0hmgVXjSgFlH18lbjggEZS2Oc4rZfR0PZjxN3AZUck0K/RUDEoRlCCtppqBFnuBya2Aa2
YxFjNMdlR7P/mNmT+gJaPawFbse2q5B4QBs7ZNENX4iwnL6HIwhFcYTeGNz17rANj8ncjLBavpbS
lF3rt5Bo6CsruJ9tuK78nkhOtygac9CmaYK/5zWuoqXtZDnEKoRfCARDw2lxwb4qxojpecu0e9zV
gEWQpEpflTLiywpd3ldb24jhdah79pkEH5feYeRXJJwIAqRpWMe6bV299XwRuF3ek0VDZldk+xB8
0UGl8Lg2jEol9Y+MM4vtHNN2dDhIFsbJB++LHfK5e0T3zP4Gx5pi87HLyTcxTLockm37c/Z9U/Oh
02GogPmR62qGn19xMrd+CUUctUU2OIFbDG6d/IyiEzOGE+K6PBvFsv3cZ+0lGePkcQiP5TdP1fnr
SiNlpRhC3VswJUQRJ0goYacIzFJPifAXjcJQzOsvJNZM7AjI/ac5sfbrynGai6529gdDL35W3iTc
X/iaH48Gv632ejhu+uVg2STM/WHQyy3Wlm42GrfeLzgoYmBpF7fCIhh3jLE2VKQgWaqeaRRmbJoY
EOrkzUYG2Gbz94BAWFnL+mUdwqa7Mwg64iIJ92PEtSoJdOH0XeRfOke6FADtaV0qi68urPmQuVcT
x3B8izeszxa7IEVCVr3OvKGo86O8dpMDumDJsv0a1udZ3w5/QfFEBh0ThExpSHqRiuCOIYhVNs1p
jwruSlJU1w7472IHETzjG4pAxPNl55XuagFXAWN1kjfR6Up68elsv7Vdlzo/LANUc50BxYaCN3Te
vRz2ZTruKJDRXqJRBc87kR4l5dHOKLJDvKmSi07APIvjiOLjduD3Q0Zt71tKNiq5hndaUk7meHR/
Zoha/4po8wc+Qr1GV48hJPn4m9RmYTiOr3CphAouTp3yN1XDTY3Qxv1CBOSBQJkVKJGHDtzKmazj
u6jRlj1hm9u0l+CYzm99vy1dcXQiDi4hsxk0zTRxXrReTq6ALOm9u9WhXl/7DsfdxxDsy7kwfyVb
7kNnJVd6LFBMAYjn3thhcZxSHfvyEGyaUIep5h5I057H6zjqzz7Esb6m3VaHdCBdb7lwnHB5jE++
vGJU3f55G1FzggtFS5Bny4fM3oHWnS5RbUXzyQ7BlpWxDkJ9iakRyT8/kckbK7H1eTnhMJN7kaXr
r4BzDf4x+iByMiYcK3cBbPHJGxvUKnaZxoLmaXnypCsehLeGl97Zj6dMth7mApSE55kkg/+QSK5x
ZQdWGhAFpmvwhMAXmsxZguCzJFa4KRaFd+l9rY7wa7So7NMYKtOXcP3jUXl7NL2yBBiMDw3yD2Im
+9aFH0tr56YzBawSn7PvVgmUIzNNKN6Mbjb73yjmuL9ZfuNnVkJ7jNxiBDFXorflI/tASF3UzobE
h05EKMo2m7oU9biJS1SeR5OHxxbS69qIwTgJVtbNHaL7MKDG9BImKas3UDSsUAtMUZt/OERm5pqw
c2RKQW7zb1Sx/+PovJYbx4Eo+kWoYg6vypJtOYzD2C8sT2ImARIECX79Hu3z1npsiQS6+557Gxa4
YLatkTaC9TDjxWZra5FdiMPVcm/8pXyzY8SzdlMzX6zN6dsRVW/4eF5oZ6tNWX4ugrHvJuIeBnTN
vpp2jO8RqpdnUBT757Z1GJ8BY24mNECupJcUddvfmzKAe+lmE+ynMqzeJ+kyhpm5CXcO0K3dSJSd
FziZ6fdiICdpDKr4yY8Kk226goiy20xf3k35klzGok9feyTjK5thmr9jOtFNjUWgL5Wqw6fSM+ax
H9zppyP9lKIjNfOj4pdj0C/D5qNSFPWrDqdlo+UQ/G1X3lSwLbLe6jxs71q1OtRd2PB2AXsXH1Tr
ICVyl7Rh3C2kr7fR+tudGLxLc4Pzddj+1Andj60a6poGycvLI2erkmDZ3wbH+3KK1KFeOnlc3bj7
K5fGP+ssjM7j5HRvozu6d3kwCmTUgJYo7GSxS3ukvnD0HgAopz199PwMevqn6EzO58Ev01UkE4nG
pbIgmQmSpc3WU1Ok3/jviPiobvqTVEcnlvoRDi56u73Qx9pD0hMLv/a8BuWp83N9TLrkPpcMwL3A
BhuifBGYQ9V8AvKmV7TfQ5o2z12TeMib3LXbPg0OlbHjXU7WQ+dM7BlO/rbTDIrQ2bseRHHDf10Y
Y0XL/SjH/jUbCM7clhISZ34rpaC9Iu1z2upEmn4HKRe9JbcdWPswHv1tR6/5EBZRDCMu9fAnilYv
OtRuEz+sY6PO8xiNOaPfQUHCJz3wSGmu+NZ5upkZQHsn3TQe1t70076oakuYjXTjbZTU4U/treJ5
xQD6PiSYQoo+Hx570eV/ZnhxSitSHL6jNnA+JhqKLzGI4LUTrfuImt0/OWPTXlQu5nHnFLV/yLkr
7t3etPuUQfQdqj5V8mS99h8LJnNAm34pNkkgo/0EOYT+7qVXq8MbaWT0njlr8+XWsFGbJnWrS4Ne
fExgpBHMSFt/jzqbfGtu/YuHXPovbSGO4quLTqJg+Sdm1tQ56gApsTyQWtm95a6mik+UumNUhm29
zVf5w8u08x3iPNlTBiDeGsW8Ll29TzEEoKJr7e2ncQjeEt6VUz2bEjnDMMgs6x859/aTy9ppXsYh
9n6V6c10sYQ5vF9oL5y5Deqh142g7mnpHhDX4vc0X9t7SuSeNxoq/cmtg+aDyzlGusu8iyMI/QSC
sFnPTrrSOS5z0tw5HWQ24JDokFfcdvnlB6J4XiJ8OU1ZiWvc1cvLWg3esvFH5R2M9MovYTL/s5wH
tWC4GOyZYk0YrCNB9oPsgPZzIc4HaNgNyr9Dkfn8/DwrGY0o430xENAvGJIktIqNeOaWvuHnVAjk
TxDgLBGgxs7Ts9sGgllkioGJY4TQGpvk2AbMzPuW9/hjZNeW+7lX/gMwpbzT4JF3HgDHRsfd+riQ
G1ZswfNcsQvnDhAyKTjqGvrIPaPC/imVtUXRZ4L4luVj+VwjeoOWOmJh3Jz3+ddks27CbwVCpFfR
/ymmMd+NoHHJJtJhStMQsjZ141aFZTc1weQPKWXkVQqNLSnC//UbXQUC0Q+S9a3vUjz9KQ4vjGPR
zYl1yYXwflFetWzYghbV51UG2U1YWb1CnShK3ODZ107pXejGmBStqRDT375Vs7Nhxua8+4UaI7Bx
HO2fmQGGP9Uqn9vfZgri6ajxH9ZfdWNbh4YvyYY9fcsabpNJ1K+QkGEDnFJ3bruHM5mrnRobudJM
dZFLEtEqB2w5y9rVYc8fN9feBbtHbc/0GhqQ77aVE88PwwYSlBS2LInTVgp2Eg/KNvpNRAW83RYF
v1wPZayy+EknWeI95C1w9D4M8+SMJ2b9Qzx22W4L207FqaAX6J+6lqLhABe0LM6hGNw2Wa+9iFQs
DyN9RpUfx5hZXblJlJEGM14qbflDKbhcw72n1+SzQ3qI9mFZ9vp18tsb7tH40lpcCyHc8nj0B6iO
EhfdyibR3qI97AFlEzAGvWYK17AApXDumx6Kkc1zSDJ0t71TeaOE8UZcUtsF1G7Jd/4cFe61Q2lK
Tl476ozPEzFH/eaQ8ximzqtyjT57GSs7PtpxNeIIilbqaZMYWF6fAj6bWJvlJGNiR1aR0TM7hzgp
5/x1Yre8/5JMxE5ewWKGiZnG6Ds1y0GxELxFbjN1Z4PTLkYUoe6+BCADKS3tMs/bIPcy8s8bwMx9
CfVX3xdBrLMdf3c5OqhoXrL85BspwPCjefmeMNw6r3bgpPwaY6dd6A9sxehvk49563wSkO2RPLNS
udbP0aTd4SpRdL0zVureO5KgMUDKBwPiDE9CLTFGLU1bXiOJpgcUOTr+PkC6iY9Nn3X6XxR19YhS
A4H8A1dD1n30/uSiQ8+ex4TEXxT1qimlW16XFhcsg3N2zHjbEiNSdlyXaEFlo0nj6vAdoSl8W+jT
XZ4Qd3TnQG5kK36PxC8PwvNL/2ehy1g8oHhavt5hFKO9ZkhcySvOFgwGTlf05N2ufVo9NaDDLE8n
9Sc74aaMsw3p8nY9txaD3uOYlmOG2h/79Ber4B8tNnxaSX4SyWQXuy2ZlQXdgWluXz6T1hNWj2zz
4EBeEwekootkyAyIDWbD8CgKwyhkkwtV5+lWo1uE4ZE/MI1PrhPXkMo4k6fmjJV9Qj2OB6T0TTT3
eU6wEx10+NNpksn9DirWHO/rWeNZ2eMslhmSJ2aoW3RQNqTTsc8pgvaS39Bzd41mf/vRt+zY9M+c
7QlV9lQOzIo6T/r+l3QEj0g81sIT2xsxT/Er8G4pQ3ZWRv2KzyZc7jPD5HbDSSf6XcbXGU/Qf7dh
yNYXnYTHYCSfue+V0/vqKYQYqh4zN0EXVwwphn8wn21+CRJ+DG6lAnR74zNDyS9SR7M5wjDO2TeJ
3PPwb1B9OJ47j4HtHsq3yHhmc6uOUzzN7T1JCyI9xgmDi1Me9ysrRLosy3ZuDBC6TefAD75wnQbV
nhj9eX6q4JnEYWQiiKe1w4a9sXHCiAw3Mgp20dGUMw3M1boXuScjHlKP1J2dUxezt3Orhmf/kDDx
zj+oGbXq0L/F4juXMFXlNB+4XjwEhKGMS3FnRQvjqktHDAjbNSnrXB9RB99O0bPMDb1dNw13QWBS
ieg66irYqTgQVjMt0db9IRbkB1QmmvIf0YpPBPjW9c2DqG0XH8MGTehtXlo2tmFs4L/f5GG4gmXA
93U3gwmZG5Zsqy1LApX6xG1czee8d/2QUw5Xa08yXVhhbkilrvaWD2Wypywkx/ZHr3rkBc/vg+qu
z6QDJ+znDgrAPmEqrB51XFXVl3SrnFeVXt9bm10fY5XNDhRAracPU+X2Up47bEbtcGz4SKx8jzTz
+k8H74pnGdLy2j/1STg20ZuX+fibNwXLGaKdW05JSUeVqya5dDLv/hlOknQrGlOlhzDXBgMzbL6z
HrPFr+d7Isqxwq50VOYpxkuKs5Vcmud4Ni4NkV+3y3ZuiPXhzRh9b/zVk7zu4lYMERmiQ9mzQ+Rx
SvuhbrdMREV1H4e1CD7jtWcXKEuOpu7QyZCFDhvJUVw42NWx4J1VFKTZfRtHLjOJhpV6wUXgvW72
PuclBy1cY3pnEQD6M+jChICtvK5/UJ6s60vMPYuYMyN29BswgjnlYVpn9xB1TGZPjb+waRF/jD/k
H76o2UHPjDIV3sm4Vvru22A4b38Xsd8XH11NkpcPj4qDVm/QHdcRmondVd3GjHUEHVRpGKGFDQ3F
PjTMFzzayHnUl9FPGVTtZ7Y5yftOuxhuyEiq43E7kpFaPncJQnW3aZKlBzpGEmw2Vgxl+j0QGjjm
DOdFURaEB5KZfQiGKpi9PYH9kW8ek3Dq1jMOa9n9wh+B4MFf4YtnKZl63rsJMHWxkyKnX2vnZcpe
MG5rFg7MTC2yDV5hAOfeYzf2Hc+XXyMZrXmYYxbNxHIcqGD/hGuk9CXQGWEUwkQTikmsUvljdYp0
+FkIsIKAc61O5QVBSAtGkghk/YD7I8joc2o+p2JXJDNyJwWPirZLntT1kWZdYoNowrb53RAkVjxF
hF60/6AmVfHPn287PTejJp4cwh2YzVKnlY7CuKVCPJx4CP2d8PI2ZBxbmvwdj0NTnScw1f4xgkco
nhsX39VhrYK4O8+20hRCKwlQzdkv+5CWOcZViMUzWUMHCRnU7tt0mjuJqD1N4WPmUbbm0EgtKrzj
OrXmWISOm/e7yqAVnLBxIspnt61td85UR91etYP713ZNUz+D6YejgVHl3bu08FyXymNQSqmOHfhn
P6VJ9htKfZrFppkgqncKKixOdlEmY/nLWepstSeb5/H0HnbkWXSbwiPYaZOTWkLGC5oOg/zE5HVI
lG+Y0G8t3hLFO9Xmxhwk0qv6bAeG7bgjHXf5ALkwHWYL7h/31Qex4WYSQdkPuy4AP7tKzyaoXtZ1
8qNDOBg0TCBnwSzJrbMDlz8Hq2F4jlqVKIHEaDTq56Hxqhs4hkTqI6g7i3d2vWWojhn10nTqY8r9
igqwqsXnyqgDsrUsnfQjmHoCHLaMJzO9bKY4qJo/lPg54C7xs3QtIXpsdm99HStSOhi2viABTf62
gt2m4EJD7Z5yACz7nsOAkVkhuK53fSKi4Df3i3KOMx4zolazkoG2KQgEKDe+CjN1KNPSU1dsl6Lc
J9rK4E8WO7EZt4HTBvOhIr2roiSBX174BfNo+GZ4xdLggOSrauuKgInQBucdXlwbNh6cd14K8gSm
BEVDOEYTLDd2RrKEOuvG8FYz5/JNxGYBug+nsmoPetBx8U9nHGcQo/nSzK/YrxN75Iwn15wGaMkJ
HKc+dG8eMoyNwIL0JZ4r/e6XXbtsdnayMdQS02B4QaLO2PiV3Pu5uge2wdVdmRsfMMRT2Z7KfnJg
UNi1QVqDHmvfvgY6NcFNqojkHbZiWioRV7ZaqCHxcX2RLTIMRxXiQzvpdGl6zZMsxfKDiAkUvIO0
I4MZGxpcRseOqqfYsVXVc+1BzBDGxzrJaXj5qufw2IZTBE0JyOT5+MrGJQOQ722O0W7OvCa853Nf
7XVaCl8eAm1M+gtPKifWzkm0ZjdKXnr2VbL99hMaLPiUgbtwi0ngovK+mkKGgXswU5IZQm9yizvX
6wQGMJ7zaoAf0cygdiwuatZ7XQze+EH1OaoPb8aOzc5grqr5vqF8yE8UYvGwsxPm8ebM896Nyc5S
VeGqNTEXqKCPMjp5dWq8FslRiXrKoUezamUxVdORGZ7IdBkPqh6t/uH5rZ5n4NK56ALEBwm9yc4e
WKPxNOISqzSxRevUP7oxb3bHmH9ceYTlUBXLDxh8UTyttM/2q4ZQEd8hSXPLrzpnYeO552AtV0hT
x02/+Vh7e7RDBA+FeXKp8p3TSr2A26mEltoxgV1/k1+G1YlizQQeb2qcwogjhhWl8Deh1gwAeA6V
EWpDBkYgUtRHKG1uby7cSN2vRBiPw55xY9x38A2jifxdQG5EW50C48vqjd0KPWQ5tEO4/EnXfLC/
GQk4+jfCXeS9TDhY43/FVM/eX2dRo6k3iKJB4z00kNTzuM+cznRH5ZQj7/c4pyZOuKTyWYc7d+lJ
lNjGapC4WxpHl82xYd5PLIOHp/2E2l4Gx8XkXfLc5+Si3BFxqvRL3ckkvA5KZN3LgMRa/VQ9aNeh
mNdUXh3UuGjji6BiBw/9ffkdMvzPziH4NPcIt6i7MyzRLrdOEbCa0UUCCt5W5v/Ri2OpWUk/8bvb
T0Djvl+MTfzhhlBaFnYNXCEInr1vgvYuy521+QjDJkxf8LTh36dNrr1u50pO5FOaVZF7Uky4gn3c
cwLdaZ4LdST8yYf0kQ4hwknBfoqdXfCcX2ypnPkWMrDSg4TEMiwcSlYF/hNczhqcIpfIp5IPxZ8m
fRySFG4G2XtecfKENi4vhgcsinaYCOL2jCylvJUc6oDJzpSvpdi3iDeh5s6FJlM7tncU4F99mIjh
F3kxbTNtZ8yTpPNbJZbgTs5ut4jdio71f6e2YEeG963wYeIGXsPKbqA1ffF39ilHJLslo2w5glHO
5TVUWG9Yc736xSFvxjw86YDRVUEMBb3FZVxWTF741PvphqdGGLEf+NYcS1PsthIkYM6Vd8aJ3QWH
bhWtpvhoV0IAehxsyQM1WOc+GVxzdthjxydcwuNknR50paLuUKhlCiUkSepE35TqBbliuIBpycY2
6ugzYWTQq6GuxCcNRLjwRAMvLdsgAG0fd6CXOendJUYOU92nS1F29OZdrf1PwawqeFY1B9a5WJA4
7jpYYEyC3FmGpJLadXdjFyUFs8Qq76rLhFJakVm0cpgRzKKYcRMXo4rDyv+YPpsissNxJPJqfB0A
SG7nW+/H0Xtr6d7/EpyQyLcp6hrMXJm3xNjvOiTUdww1DkkmESztu+lTfzgo2uf+E2TAZnB4pJWU
v2fpGPkM+Cgo5LAo8hpDX3jmWViSjNHR3GLdgVs27XPSTjeExVUu5f+QTDgmTdTMIt6kvcpUdF/0
DXD9kIN1HFZdmeloiXkp9wGhFyEZDQP8xX2dx7iA02BZ2h99EMj0UdYr6uOsJ/7WOaF6c3csdZvm
n3PBxyupfULO3mNbMWa6NMzG633IZ5+m23rJ0+CYx8nwOd7CAPB4phaUxPju/J1MmjTHC7M+BCd6
OVJdqKdZIngfS5yAX1kSlMzm6fEkNb+H7lC9r6QTzFRswLM1hX0E0Qm3lmEkhJWQ4rMh21S/Ik3p
7g3NGH10009jMT9AIszr7R9mhNrPKc4Tr9NMtEs37ezw6BZDXsd7m/YuQ+hM+6wKAWfF02I6x8fT
rjxtr9ybPaKU0Pg7wC37ejQFYnsR0BNUdTi28MM+GEHFXKu8ZmmgxBZDqB6+Fzuu8gS33ZfbvIwI
QEgodyCNynwmEJTdM1MYJhuGAg1Ci0qTZXgICr9J3xbZp1C9gUycYMPxVSj6D4+sng2jsSXEC5Mo
fuUEl+muxAOXvK0dTnuslmXGsbYv3YpNSkPYa+zkvYoFBrMwd7t11ztZkwTX3PWoPM51oNjdHKne
s/IJBmcqwhcaK5/d1WxljYPXKnX8+bwMDQHUTGwZQuetTWPmTFXpHwjJc7znpu1K/RxaJuBvmuwE
96eTIIIeMoJKmju8xOS5Gsf0SbaJijCLiFaIZXKdJ123l7oceyyieRmw1eVY2GBmmeLgk7xfgeja
AtK2v20sRRv3qpbWPuyaSn/16ST5MArXvcxJKspHHHGSVnDoKWV2HaaQ7iiMRCDeACdi8tsRugQI
gHJXkFPQQmEUmDzqIaZtxVaQDeseBZgZagLDTx8myigY9mQ6mfSRyW5bnjhtUKSY9wkv+ewlVe9P
OyiPqSGfHtw/RkQmYriA3eBtEpZyeYONHbSLOEaGy0hCscOvTOtVnQ3m02BXcU+palvmHfPMmCVM
3kuTQSrpbdxV+fqpicIgGI4dUT28AtB3xqPlB91k9qmCMQUMLCrX2xMWBDXXOiYZn1ZUKeb/QCsp
CJqYyL2MbQ5sTjJFU568Uuu2eLjF3gz7ZlgtJNNIG9Y91gwFnPI83eqykkICU2C3m4zuYZRgN6Mp
yS8Mqej9rnJOsStA3Id6+kcnjFtyi+pzI6+6qGqWH8PsEgl2YCO7293R9Vvn7zqqVPms8hsKTxy8
YKknFgZNPZ/ouqJB7PDrZva5kYXTvhDwkkTzOV79QDYXXCe6umLQqQ49zXf9lym6SRgQ1UB4Ghsq
YSKeO726czTRvko9/14wiHFf5uv8wlwiiY9O35d/ihwedbMu4eTHTF2dUbSblePLP4gpXT8CXoo/
mSGyiQ1CxIttaCn9uzpYhvkf5b37lAddiaA5Fam7CyfsShiglPe4jMyoDo3IivosEq87tI0tfJya
y/hs3BvWAbhs4i+XkWpP0shMpAzkEGDljGG5+jGQONhdC27h+pfB1+m4dOVpYRg6eaM/v3HOxom/
caI+su+DsVQYG1oltzn0jOZuWKo3rddR4k/EsbgOZusO7kjjE5hbRxD0Idub8QNB0xYKeMlb8JjD
XYPNH0aueKIx4nyMn7l4nF9NU0CAY/rxL3MYF/0R2pnG3BAN5vGM9nS026n2cMAXeMAyhj0l0rrf
2tXbodl1f43XkYEfg0m9Au74gA7EoHo/xzZhzUbTw52dwkmq+lIlne+Sfp623r4bx2q6LyEZ1XPI
SjT/AwBXBx95G0zeY5YwzLgT7Dgd7kqgA1Jimqj1hg9GmEF4Jh+ruchRLYzboy5NYW+IeT2mWUGQ
Ln+sqM9Vk2UaKDXvI/8XpF43ONuhIhjuDJMTV4fCX/FuRa6TiutYNoZhd2vpeDZIvsn6XtRhOz8A
EhEKMf+fFk/OdvEUgIqSONHodL2krYj0p+C2TDTlIkNNpipdwb/B/ht3Ankjb8uAoCDVISkYlfME
8q481w6z1pXaQZdlxxA2beNlzxe3pC0WCagJ5L2+adN6GwZrDf5FHBsTUjDdrDMfPgPTAPosYXzv
1qMI7iijIucuh8Wb7gR2qABOtO7r6SMIQyUuTgqlz/g9XDwouHQ0w8ljhh9+i1QRB8cChXA+67rG
dSrTvn4EOl06Ki4/rvduOFAwUNfMnCrJvEZkvBAiU8O8RynnVOnyk+lqAJSrdgnkPmm6JTo0VUrW
jkcIIibCCoOr3MGJ6G+a5mXeJXThGEqr2f5YRFUxQfVmn7ClHFTy6ql57W8mjeiJVeTG7Js2z+f9
iARZPc3ZnPo7hxu9uNrG3swIc/VV4te55qCJOPJc8Od91IT2RVUw1ve+IJDrbuGIRNOqB+/S4GWi
RKboYFS+xlimnhnS4eYkscnxj8rDOQ14zsT8afDr7Nxw5GFNmqDkH7l7ynGTcJAlpxv+EmyIm5Au
T0KCcSyYogiDU1zO+hF4tvZ/z+RL5DhHA9b9CMhWO2DqMmoEOiYqrVAEFQcNcMmwTemxQ2ZikqqX
BSVjNdh5z/ZeFhTkDu0+J+McEEq7rQZHG5IshEipr3v3H+dpA5ykMNG13SUvgVmDI0ayYtq5TMPW
/bjYPGCs6bW/ksV6ctwuieo/yfTESFzGU5vcdh1qkfKQMsHALYbRVQI2ysJcWMLY8KVnHtEpxzXs
4ogk974Q/WldnMY+E+KBm4reerRvtgAxJpmmqwL72Pe1/0/5fv8XT6gTHtMwya9+Rom5r8qJqsrp
6FFolWkJwcNHNizjCiv1zxCM1Rxyiq1znJckSOtMNARQrKXP70aqwm1m3Ua6PmQwLC9g8RXmLVzE
90QI9rjHYbbdA3+H/4LVq/t2Xa8uTxVfTntohiFkpkBCo93EFCniwg9fDpWI1/KHDJf/LV2UY5fM
YSHsjsgDiCCaVl5c5koRYsVc/PabyLzGnHC/hRck9r5UOh6uunfUG3/RGHzmbT1Ov8KCERBDbV13
J7c0Q38umgFhVPUyz/aIyOSj5OmIL8G1mOFRRfp6L0mbAEEvynZ69kDa7UkwmibKxG3q/J5Hq/vF
OuQmOqxDmb1MjAL9nQyorvctYJThKcB6ybggLJIdcaig1TkbRqBZhtFxum9b6zDf8nBTFZW0hmrv
sY6h/lV3DaFSDLayscEg3YVe5e0cgUy4SVK4ShxnqjHRiWjinACOpKIsxE0geZHsnk1jvdyixKh2
txhm5F+iDORy9hSRIU+Ok2f2lhLFglVQbtnEhDYolwJzVQCtm8oZUeA2Kb67aj/VpYBAIxYuvObO
qP8yrxPhn4lk05/D6JbVD2RgSJAYtfmKPkhwbLLO3hmtjFs+V44VJ6acyR9GT80lFSR24coICrkP
4jh+hhHX1SEaZ8JZ8H+6ZC8TD9wSIMAy6W0zEGNHUAtmajha/BqPPi5XxoCZKgkfqFeBiy/U0tsa
pH71hnd0OGYMvS0lVk28BiGF0rlm5OZU5z4NAYwzP1/Di0p5/ZHh3eQxd0zXb/WCvnJhYmgaKipJ
TJ/pXTBHyUWzw+apJWEEdr560Jlm2xMB5oJNJfGPmXZMHgYemH+CMNVbEkFv6VFhU51DWmdtdizG
xDm3slHBPSNL/JVjfYt9obUqXmtGPmT+0S14W0JYk6NFYGS8HzYuDnDBCsMH1cXq0WFBcrNlHVj3
Z+bBQZM1LBGPmOKxOAJ9XbC0pEW43bhl50ZMRIBBdnUX1+wxNukYn6gEEEbNXDsgZ8hH7Laa1+GF
0wCYdy2LcdmRZbTCWiI8++nRarVeuziUTzqbg+YY3QTxCNEmPkaLHElsTfEGlHc9K7sC/9DxRdUn
ZJCcJpley90rMYbxcEkkYxf33ZUi1GqPubAABcBp0n7NU+RW9/WIffdI1dZqFrBG2R+LwnaXTW4i
j3quSLvzMR78LODCEUrpmd8jcj1o/Sif2JERcU+I00KosP42DVaaI5Xm2u3yKuQoZCyPJTyvI49X
jNo5uMvJMXT2K4Mu+00UCpr+L6v6Diu1k7VFQ+CgzBzWomLLTXIYCZXcOfyfcfuK8ia5aWLFkQEf
wglePruTbZEz3aJ0c1iivsgWa+GY87x9b8Z0PfWjO+U/G2fNiFX0CEgyh3Kw3YDTAlJ3N80RgRSj
57r+xvNNeiVhd0JNUlAiBzBcNCMhBLFCicv7BoU9sE0Jx2mNWZrrawWvX/T0syS+diElqF/qnU9g
WLpH9ye1d5g94nN4Qi4OdszhZNhdeU1sGS+7uLWGhTKFmUr3hVUkpv6zKKVQELJEEuJD2IzrfwBR
sQJh79Ea9WdviIma0l2ffiqUl3TPSI4peNlIbzrJVmMTT7J8umBEC5PfiSX24SdnvC3uCZ0YdksK
N46aMi3nko+SwUibkBcNnlH+8eqIxdPcoqFFf1DzIz380r02ZM79Gyf8f/iSZUP8gBeuHJNjN9bt
TpUzTDEOIZvfB6CgjHOqmcgPrwXSOXuEypN7Ura2Oc51uoQH2w+N/VF6LAxFSE0TeVHkmhZQQl6m
jsnQhjhtJWPdTbWC1DILJv+1ZiSJonGSc7HAYyWES+Sg9NUBXoduM56X5jlCEpe7Unu1PCyFNxGI
0tTcnXmSztPDIit5kTzreM3iVRxbeVumN3XKec5UJZJ95YfT/apWFw585c2+ayBLcUz3ajpXPlb8
Xe5NNQYAW4KFZpmLBLph95cENNTxeL9gQqeDWsVw3+UKD11nKNheB8HNePQMjcwmtmEVfrUax9Wm
ZuD/hys2f0pGHPhHrGPVs5hFQA7CTSxi7jwsA0QTGrzYkOOBNjW7S/gVRzfHCs8KnTsuQ9JWFE7T
nXVV8TQQUMD/b0z+MbJMbt7hq3CbL+bsk78BDFyvpBrpfMv0KIY3ZXJHLlcTgpCnsRcA9WosRgcX
Q7bcJtaIr2gUesHI6NLCTRWRbtju9a/FGgxbt7gGgKSIHW5skDNXsuzplV22BL4tfawJAXF9UCtS
jOeviMlq+dhUTj5hWRaEG3JktoN+6ofBw/SO76g6Fk5EHTsJgx2BxV4dOsLKqpFhGbERLClB0tjt
2vI49L6cHhSV7nRS9Zz/MhWHMJNVZ3nNrZn9/WRX4pxK1Du1YyBETUOatqO2DRthTgSHG6b1RTW9
pnkZRofWn+fpMFez+l2kFNq3pli/dJUICaiegPNI3Il8knXAaGe8xGvw0QD5N/u6tn69WYqKhzho
uPg3dPLzzzSXcbdrus6vdoQ+GLQu6SXHbu1LDIGyvG9z27xpIieAJLuu/gI0zJs7SRbuu+uRo3NH
fJH/jM7fvBOxs6Lmefl4SRIz4TAHxAF+W+2MmTJbVr+5gqclf1FU8/gcEPs2X4DsenVNo7A7T6OE
KSUwIn3DeE2oummwVQNeVdJegzbHYl/WSHCFMZW/R1SY9nCFFn+YmhpGOiyBkrfYrgy4lyCj9G9k
TGvnQ0A/bw6VDFEeMo887oNkYUG2JYQivdQZIMsOn2I9n2rjR2cCEvWRCEON+WAuUsjtmeLkirey
dfZlbwWubskuC8xwQOkeuO2x/I+j81p2FcmC6BcRAQVFwauQPzre9wtx3MW7whZfP0vzNnFjum9L
wtTOnbnSTWnOGbDaMfmtpuDZUyjb3wMmW1+dOBfWbdqwrLoi0DWZREgB3MAxuOx5yD7Zv9pcsqad
QnVX+nlsPbGaYnsULFIPZ9vv3P60dEmp9xlGcGuTW2H439LFoChKTnzAdxdBHMvvl8Q+ko5k+g1r
FiIvXRFIlu7WouQHYfM84O3RY5iwC6jN235UTtxgITc5ApFrFHvDVdV1tW1jyNpAx5Nh/HREyLix
ift0eJ3oBEP7dQa9HQdLZU/l1Sy8GerQ6u4LTYfUYSgpKzwRCbXMYchtBSZs6jDurF3BPNv3aBfR
is+OwZG+K30Zp6Cuf3qIB/fzwNR9iTXIWCyo+PQRYjww4Zuhz/36gsIPWAzO3dThmrB5+M+GBOS2
Wdf8sfBU+RPzGZ/7nGGHjD9fJKLlNL2ABx00gmO5sv9VBug+zHPWA63ED+62tUIKT9qi3mZqDdqj
b/Bs8VgrQuesVajOS2/cNxlk1R31xYB1HCxtb6ktIHJ5SkAqRcRcng3HJ/gvBMz7W0yT7MyTBQMn
ofTRabZOatXqa51pyzjTPhikh6xnJmfKRBvetvDrCBFbUBHBovC4yQeiGZHwYLtuFDicV3a3/MC5
qWOeC+m0DHtOl2WwLeTkAjZurPyjl/78CsYcDbEF+faGVyIuLlTbWf2nnyjK8uwp1Xs0i9K+A8As
b2uXdQObyiz/MXZSX1Jd6vyvF66t6WhBluagH0A7peSBpRXnYeCV02QGNlyzt3YfM9E4oiwVv9sR
637+OlCaULwOw9rdBmx/q69AerJ7wA81/xug9uVR6azOf5ym2voMo1pXeCHm4ruVVvFQ9XaBQc8X
kOVMYYcY153BzLdC2mSJmGhQTobQ1voxTCXLRsWvfTFTnv2Mbmxb3zZRWQKLShu157KImWUYv8qt
IxS5IFaE3nHpkQJO0G4m75E9nLKfqpWTCA/fqpHLTWmnInhU5ObdLY7+pTg7TTX8Tk5ot4dxDsvm
hsLIklVOJllP1jO+s00XdMuEeGd6ezsLH3VpM0hr7Z7L1qvCB/y3YuGvrO2/pshC7yxkIOwP8qzj
UzOU8Xzus2pSRCIcp4f3ijf3gdmkjF9a8glxNOFbX3YaPOzTgh2wYeUw9qcwR3N/bgD00rXhjvJQ
1D08cM73EJeIJ+Q4Iz6xqfnyNoC8m22mAL8nrWKULhyLEOclybs8LPa9HWAKC1nPRB6c6B3QcSo5
x8yz3Ac90zJ4iY0YsF51xbhEbMGQFas5XB5Tk1DqxdF9mCLjZvKzWLTTJFGTONW8qdq4wp8t4d7h
UelSkj4cCkAi6tj98xokg1sb59U7xL3cPsQsJhQUITE8yZmX1NZPG7FSLtLmw68EjsaqL0SZgU3L
l72r+J0x1/SZg7Sy9o3cZjlr5kvaIewJWY3ehxq60f0OOH2eegoSkAFpqSl+XM+4fcRBpyFmwB2B
HSIewjNSg8NYv1btJRuonNwSi4vhrDZMVVFqs8/aQM3Tn7XnpOzrGy0lSWLVfYdFDSRCr57O2EgN
mP/B+a6/VuwyQYCF9n7XirTGbTKPhiVXUMTsABpGmq4fBaMao3CzodGD4xokXlwDky4tptZ6gk4H
hlNxLZVe2d/TtYJgw+I2UZEsZgPJtKfnUWM+15CSCnpGGLOaK3QQM9QRO0SMKDbimHAy+Husnlq/
j+iurTsUHEe8cmL3IfG7NWSxooDM4qZy3AheS/8cg6kcOq5ufigMSCitYKTgURyj023sKR4eSH2O
vL15QaaAI4P5ZcZm8gPyHVpDmE2zYXSw4YORe8bpLI1cjg6H42WDDkPas4Pb9NhjX8UrWMJQ2XQ4
htwtTMjxMy1WmKIFyhVVK17l57fZqkBnKJIK2Hrl1HysPQv3q71IAZeaq6dyNeOBKwYgD8wD67HD
MxNzYMu7sxuGNrFKaQlowcXo/XNDG1nDct1yn5nC+sZej8tL6jC/H5eWh1wMyqtF/S31G04LALEq
p4sMLVT0UdFeNWOHsMM1LgI/dBu6i3hrRWo/99XU1DsW0vivi7ES/BLTtPwilFSvkiCgBMnFqmYj
KnekgQflhOwE5L0KDJwvialW62dTdOX36osUmihLGsryKo9UWzwMMcpd4fso6GirG8cNqqd0VriQ
yhnDLR9t8n8MTNUjP5pvohSKR0cOLsusvZ36Lf3g5mq2rYq0feiqViQEPDMEB6xuQxq5JgTES2Ps
WkYO49nLWPvdA6/OEkCh5IlOnrGm2N7Hdf1W2TOe+SVt1vex8jEBcmdWaaQmP7jPnImDApP2SDBS
WKbcjI7AJApps4G3ExOy28ckX4KITufKYULIUcDx/rdvUy/WLxgCuSKwiXs6YWEIXF5O6b/rfAyy
frWXZ6UKCc4NsxXHOL5vzmwJ2qepqfnwmtEi52bIKds0atx3Qi2wduH1Bpur3fJA7UwdkrHVhNtz
1JAsyrmfT/Dtgu5sStbBmxSuBXnZNMDfOpN7+ZxFMWOCBwH7OBWCvVJZx8FPSZgWholP8HevWj94
c0yFcF5yhn1C4+R/4mS9FthkPTemNYyt2q2NgvXRQ91bdyKIy8cscdKvdrySB0ncWfua104a6bbn
6oKGE9/5TkWemNMDy0K+CN7GJg45TKskXJpoya6jSFXXnJJK4TfJrpncHtEvzzrMFHSHveIuZdtO
EOYaxTahPk0O1pDtgNHgz1qt5I8mIC3Y5AfiFPvV+j7xHByjsC/Vx7JYOmXplGWvhIPnj7KSIiAG
5o33AbAkO2rcGfbeZPPW2mSMss9h78QIuP4IO4gVNkO/m2NZR4jAhkiuqpDnXPXNe2hQtc4xX94P
NkI4IsDkGPHXIlVnhY0125cNdARMAMO4q8dY3fvSWOOul1V6EdXCI9ld4jyF1SHb+6mvgx+Tcbvs
CWSE1oYOJVHtgEeyYJxYU6BDs/2ljsBnDl3bhaXTKJfZ3UqpgayyjHJ+nVQ5OPq8RfbHbOzjx6Jy
wWJMGPzT7QK7uImaZpihUunM9srN7ArBxWLP3pnEmfUVIj+FnMGX4o7vkr11TyXkidUXn4AUUDLu
a9qcmLH6pb1pcvTubRC6hj9B6n92Y5Zp3YYVj8OZEVA/YXeC1ORTEIAq5+KmVgxIoYW59Z7jjlL7
oAfWTxQIzUQ/lBpr7IZGJe7eeu2ATrBlToKbRGbBty00pm+30d2/ecJ5QEVIMw8Ufw6APX9WBzKK
t6mcVgd3VzoAbjQuqwbTGxK1i5MfR0ctDjNs7/GjJAOgCSPTsLBAJsK5RL9MnB3xVrdoCZgYpoEm
WJuj7oeSBo1+b5gi5RFcKitNNmrwh9lk88rp0mA5sm8mdNVM2hxzihE4G6oipbwrJJMtU7f7yrSv
g12QOiWQ5c5Pv1seTF9EJqjsaoYmTJmwU2S7pR5IrGr0yd8wbP01jqq0U0NzXrXrBieE4Ja8bYit
lq9fSz16l4kXUfVHPY9hqh16UV8rofR1lAHjVjFStOEY/qccDGNbRNlEEjJjJXMQbZ1e3ArbcXQ9
zEHsLxfiaIYQAInOUvd5tGZoDmOZOmT+3Xj+YiftYT1w2nq5GADnIeh4Qbc8X25TzdiGYLZO3ZMk
ZdH5JHsUXR8ZR3eCzAkazWlctX4t7Jx/jjoK095nC4LIRpVW8BXGUK04lZEx2NR4rouHOSl6GlmK
uPhWSK7hcVRD8GrpYDb4DX3iNG7VjP8645ERq6BH8sNYoHlpiWaq38HpC/Qh7LvmBduilpuRYy/Y
ilpVdOUkelGvAw2HLzPsbswEbtibo7O4cK0TSnXMISRY3e5kU9vVdlCDe8fOZxx4FKC7BhvyWkV3
Mzs6G74T1qz2n4VfXfCW6Et4OwS/D7O7+A/JjOL63mYza+fctdv51BRBRSAcdFpTRohZWfk1su8c
+m2dkjfmTGES4rgbh9SfdWG44ebCJa1+p3EAAchHscpLVq9uCJill6yT47yTN32ABZNSpSzON4Mn
W6qloDr14j6Ir8fAlgKAFSBn6uOEc4sixwIyzyZi7ZYC58IaUi271i5jDbVbFO58z6Mlrf4ki259
9BBuKf4YUfU3UISS+pl8e2OenNw3TwYLK1LVMgXc4I0PvZBrNZuhwq+5eF5R31Ne4+GUvsJ2Dpf3
tM+n5mI7gxC3KVXgPO7y3AOmQF4gvhnx8lFvVBGH2ymfeBLp4+L/C6hc36Mk5BCP2rzQ25Yqb46q
kg3LBq097u+DURtz7MpG3/B651VD3m6efpHEqDeS+I8wHZgYg9lYC/2amLxWt3MhQ7m1R/6L38sx
b7wPUqWOelSwXfm2sSQju0LKwjxEM9Z4z0O84WjdwqbbsSuK7f08jsmB03imonIWLNq5/MZmU+Hk
7b/whCOEwjnC8xibGfEOaA8QyaRcpu6VtBQgjCTQ8XjHSqCRu2ZEY/8cV+6Rkt8Mju8eT0OZPcIb
Y0Pi+WP5hmmy8zdDZ+b7tJ8hHNXrtGIRheeqjm4p2+WGpW4n3pq+XaetJTU1kBv23mS659h28n8s
Cxb3pMlcDA89BXjtW+P6XCZoKcgeEkc2F/3vzF4XP5GqsGOsTq+giY547anJnLHrMJTU1CsAo/eI
zrA+am+YSBm7Kpw+3iPtFDp4dYF1kXzFihF/BsJP7SfYhhP4L6bcM1Aare5GHCj9pWRde0D7qGtc
+JgXTkRLgPisDqrkNzBOyTYH47OwTtlk+fkLB0aM8oD5S21PUZUTZHkJlK69F0JgLjhBdDgifBgh
ragHYEFgkEiyDeschsBLhhfCP3Dct49YI8rgheUfnVwOvsps2/pGPMxVlpqjBH5wmefEeYnDggCi
RVpgV4x1dpa1jfbGziIBr5JVHJbCgUs/WtypvCzdNVHij+zOHiuLXfp5IH9Dqpe4CFmDyUDnwVY4
WKcVT2RKitGGTXjv9gnNke7az+aONRJWTRq+M/e/wmFr+8k9lcsdRk8sH0wqklf4WOLh/I/meIyX
CkmBLrdS6amitN6gWHDIVaQiNsrj3XwWiFzdbd2wvScZFg+3XWiFOAJtIHyKRFpIPFWzvieBAFY6
DdkHD5ilbl037F4wOdVfzLAq/gr5mF+j6lE0CyEKNinZWv8j56YD9LJSsENaliVNT0uTpI+4sNdk
O4A/6KMRzCv0EtYHt6i9msUcv1JWRp3Ir48jSZor6qxKbGXuddVTbNre2XtrxZw6LHhXwafMq6H/
y1b3MqhksC/CGqFABimbiHpawHnEVRduPZZKXHVZNjfbifex9SaRdP2PYbBeExI3hCka6+ApXhVe
zTe8oRhCBLc0vKwT0o3b8FrXBIwER9awtfK7xltWQsZDkbGe1B0btcCo5TIIaqo5poEyp4QjrMZ2
Jb4QNLdNaetX0+n2inNbHfshRy22bjWIdO8Bcn7hHUbudn0IDHfcWyM4Xm0GB94c0LlwKg75IMPP
NA3UX4CFmAPBGk6/ReVXlD30YwuSAKD7sx78ivJNundq7Dj18sZci6fDZJNz8WqsUjR8zSmHkY6o
1jFGwSR5TV1JenJaCVwIhwQx0jWjfeGQEcH4UhgXzPOVcWDuQ0ynoE47lrq7ymRJFvk4C/NDaXcZ
VZ9V91OGpd0wZ1stxkkrnN1jwmGt2UlM/pcuZK2/RVm3Z0TFVswgVkl743MuyvvJdJINEqQU+w0i
DlQ6aNWMgJOqxHpZ1hxYr+OG7Xis/L7t9sZGdMec04kyovXVsY4F2W0GdDeH0SV8HJ4R1Yw2iqAi
5bSNWYM9Ss6REEVhH/c95tUx4zo0Vm3evf+3zeTdkhG1FdS+3WKxX06chLz0Voim/WAyrfqDcHwJ
FKEfAbQnIu23xLRaUjkQ1PauX897S1ESsqFL1yz7qg91dqoyPO+QUJwQxZObBpXPn9VyiNkvVXcO
J4T1Rkp/krshVuLa85FNeXMUMvUe4nHy2k+ZUSNNeYjpxwPbXPUWUyIGja1k30kqOwDKBlieuoJM
WMPMuCQEjAPFicrzO5/jdpgmfvvoGac8eX6ZWWBu3X7dO4hj7YM/rf1fiO+VFYYxgVPd9E1itqO4
srBRl9btZCHW36DWst6wGgIODxN4fopvCFw8lCJos73DgePaZNLk3keHaZ7w+ZJZX45rk29j0+NV
O9x4o5tFE/CJ8sj6YX1aRdKFy0EQR/I4YBPRF/wcs8tm3l0t6wZLE/6Qqoo5aia+xR4Wph6xT13k
ex4n1gMOxtaJmoGodUi7X+FXu8D31BTVKSsF3NXaZTId6/E/0wfFjVwwakUh2nt48EfX76Anwfbx
OUoqTriRqXzNG5w4gDoxTDsL3n6fF8FcgytmJbKCHVjZZ/ppiPe19pfCek/xIN7osVRL5MPLMXua
BClC7Sx8A5woOQkDNlqH95VQULXHigcieRhBFOEfbh55wNnPVITE66PuFAc8dptNzVlpIXNWtlcG
s5SVBQihHD4orsPU4eAjwhFbx68xTrj/WCaKnN9wQcDAHCXcY1MF1b3Tec1XU1/pIWsHM7kLQ+Ne
cqvn5T+sYoGrlDf2TdU6Zvyu7CxsH20CjHsOzC0zvZF+/eK0lUzOikV3ebYRyg5e5mosFUst7MeW
9SGeD8cXX55zvVKyQMz0/jWygYPiBsQ8DfDDeedTTRJzMhkdxG/HSdrt2iZQvimKpDyIHYKbPptl
ir1thR1CbRd+hWJ3Zal6POKp8twzQZmaN/2g8ydt7Mk+eCMFnBs4GIgs7NUAaUzCJqiDZj5a8YFl
ss/isE9iJQ/x1I7XZUjvrk9eqpdfmi78v44j0QUqZIpBQdBefei1mtZXzOScNqSzxL96bJPhVjtW
/MADB0IWxuUBrJgLunXjDpzyT//vCPmwZ8MLEg+8jsXPoBK6n+2OQMkOUjlPzqpNa+vL6kn2CqGL
4L5IM/lG2KOxP1mu1sHTXPOcxErJq9CmSHltZeRIex0+3WWyLbZGV+vDNk27IMYNQnR5MzMB4JCv
0lafMsC86gWPjgcai6Wo9dmvnncD6spoAIK5Q1wqLEYo5KN04afb/AE4VUlYB4pVfZ4dlcxbjyPP
Batfn9zyE5WfRDoLSjf6Vk3UPTT97diD9IRx207TzeCklMptUrdKuKH5yeuvBF3I//DavhcMDnVB
RReSK151ZiJ+lpHflxMeSC2PZ09FD3dQDdaF8B/YmIEgy3+wDsKAZ4AdTyetg6U+lgq/7t5TPHDP
KSc8ebRdGd+WTJLrg9eumD56tS4JhSGpSE5MwbixNzaLyvjcXbu4H/AUrOvBzmRr348uEPIKWBpW
AKeCa6XLbuSUWvNpyT8WoZCPtVvo8zUku+6a64IAWIb74AOy+hMGLW074ZLCLUyv+JYEoHMmFuyz
hGuCJOlfimnup5/Bqvp6wPillXlqgrS0dnperhe6ED6jAyepl0QUNENvZi6kLzZylvi8OhzcHTTE
2H1w5mwMT2HLsHZbVco/r1RbyAvuSlTBgFt8eEfEHMtDWLrWEqV9OECDMbrfgk4ph12PaMHbNLjG
YKPS9/zly8RxD5+Yy3cZ1ihU6/xqAfJ27yVYL9bP9Esj929bYxGCv85st7jadXeHluj3+4ahAhdG
WjK4Y2gslq/B1CPCom7nn3xuY/Mgp6UjvD1MIcU5PG+JtslZTo8oKY6D/+7qr+KVk97BwFQVChyC
Gst8SrUiIc1cP1LY2ZeHdGKhGM10iJztavDpu5gHnqJFlrfNFnyfur9GchmX6Gf0Nv7iVNZDTSeZ
2Ui3p2pl6OAv7u2ZODgEMArht7O0kmc6QIRzxuGr+BhjMlV7DUbgZekA7EcQ1BX9KcuUsn5bJpWo
fZU51pkmJTwrIofKs2MVymmqHQKni3KqPUnh5FibKOjIc6cyUIQTW29XMDr+3kV1+7bD3MSsI8L+
Djnoas6ERrtNSGOvfBsLvD6CH5xA5nQED4ZgUdV7BBhW7FDGr+QzQY9kpAZY427XLpomGredt4i6
zUOSk8eOurhnUsDhrulFuDYEGwfgXBQM1mSz1Rvkj2qrsXkdSH6Le1a+tog6P3GwfgIsvMV3WNxo
aItrtOYEy2hJq/L5TNFe/ueABkr2CeizG1fpLIF74HbLa513FvbmIbRuclqV/Etmu2t4zjLZlACz
vOUvFO2YvfMomx6rMFPNmV0tWdmNYkH2mIfOciUV2zNKYjDhIXUptaTIfGkZLmZWpghRDsccZxxI
0NJjPeziJm0+CCGu5T2/Zl2fydBR1GYycGgndoiECrjMXfObc+ThnTH6fRWR6xM0FQgk7C0vGvbz
VhvP1HTXVBJxoI5LSftIga+9JX8fbJyRbFUAONfGZJs15xKYNAgf1LCj6qiggCWImLUd8ULRgM7C
9GnFGaiObAn95bUcFCGUHnLDUXu6SCKs7NcOSopwmqchwb/jh3NlPQcL0Uoebyz7HpAPvEerQRd4
SPiGqEtPYyQejwDrQVk5JtWWjddXU1E5vGlnPeItUN5ysEyV3bK3F94h5wlynu1lTrGGAOO8Cz05
0pzCAzh3yb7KoL4nOGsffFptQFY2te73JsXQ/8y6MnmhSLVuj3URWIe5GmgjsbtAn4sAvfFxYd2Z
fxGTH+HcBf6a/ercohAVLigXPgtSt3ufsGycldXZdGYupNanzkqqy7ySyt0sunDhHCuC9VFA6rk9
mxE6NluwUJZ7NVoLpB1DfQN/MkPWcficW4uOB1SJiW0avSoyuZ9A4C1nSD4A2VNon/+AH454mdjr
PfH7p3y+QGVqV7igCPATDOX4XpZxQ55asTMUdBSjQLJvqXe8DrV3GHjrkMyh2MnZaFMCIiVqMV6q
ml3Vg61JQaFdkB+mETVrdnOXwx1kAbJy/AXjS6vl3MfrLp5n0LkSSUZdPGimD+lEh13UpmnxPlRB
7u4Daucz2tVXeW9qZ4h35JQ6SVrxCuFeWeU8YqJhwYGm62KHyJ3wP0JIAG8AiQzdXYMorjb4atr/
YNKlKE/xlXSYc5RjMTaRoLH8MqewL2fE20gDJuExnG28hMLO28eGU5l9ZFAQ77IfHdbDeTAf6R+t
14fFxp2FBw0vNmnq1b7BdUTx2KLbIHxKVRXo3SpyjSw8iH8oojPjHVfeL0fq+YxRFAeyzbMYNMqk
7X9X8zMNlNQquufOb8fHAJ6RjCxrxv6DO43cqKH460rH7ugoGovy1+kzHOwRJ7tgD7LFi1/GoE/P
DojL8o/8kgt/jvirwMmX9R1AwhllnsJud7Gnwwh/YnnzGGbt39hxu+wY4HdCFCTADDLfqV+mWOKf
Wb0sIf+bdHSBblmXTcMNQIwAsjxxot0KjZ+oQu2Z5x4QCCetMDXhJ12ACsKOAAwI2aRO7yhZMNzS
xsV8lFpKZGArl4wmxgwv6U0cZPm/Xvl4zHzwZwOiTJA7hBSuXZuE1zkUqUknz4tep8tsWBZHDaW0
cWQPlaEykaDZveBd07/IOoibTd8NdXaoJ8sDCREuyR0rNT640CPlerXTiJtwgAm40fFKZmDGwcpz
CrPLNyfsMeEv9tDdN3qkA/GoSmgfx7G3ukPjkdI/UFNwPRlaLNpPXdUVx0Xj8I9MqVZCfYmjbwDL
Lt+4e6qSAglOWncmG714m/ZNALt4xP++BYYoiaP6wA4w2VPhcLR1YBLqCLyYbj6nKuJ/yEU8MmCF
jOGWidn6whfN9Jg2NijH2PPG6q0w8cqaSRJdf2auB51qKUbGCIcE3jGRK3GkQm80e39t/PY8l6ls
Lhz1Fv6PwpL/YOwNEKt6oQ5xGAQUHPoV/tuEOH13ok+Q1JyBNRYjpfOFvQVD5r6AXQ/YEPvkquDS
JALeRo5RcCWFoY+oG+3wkQStUv6NyzHZfNbroq3TQhXnbe9XRJFQGr03HxOLH2W9R9UWDIOVEobZ
anosgH7aYgqkCxMQgB1q/8D9k3qHOSxg9+WYdl56TT3ZEQR6Co9O56O4Vht4EGHtHkGPRR1Du5gK
RkMnHAuLsMMyXmNDdrDzdGfuQQkJD3ds2F/nLuLUO5G78bSHcUBPDA58uNzNZAd6Q7ksTFJeuOOF
Ossr0Ap3LrOJWSwgTW6+blkjjHobzka/TzOdTpxhMKTtULBIHwRKjK+wdAd6JxkDPkfdsExuMRPz
WIe0ZmPkp7ZqEzPOhFQs98MTSCu6KZhJLWJrtmjPup99fbEZhq+0xUHNB8euuztu03S9McXk/Zdb
BVM7LR39eilyY3/1FBO1Uby26rWfi5qpnCw/zaQ8SdOI/HRlWPAzDuxgOPqvDMcJPQq5a3U0jNjh
3VLYQ3DblzMvaLAZzms6d+EdSnWR8c5LS3Tyep4vtWgoh4KbMu31Chrttpiz7H5x5iCJukbTtWfl
Y52eefEU9xVjK1WQjgqD2wWZlai2O7j/cugbB0eZAr8+DMk9KojlnyFiLjwsRJw+8DKz5w2LbN/Z
zWuGBzNtgM0JnDBcTl1nfRDnFz9B2VGvSVK5O1AHVP61wmq+64HyNExIMUI8k2ye11BnE+dB0l8J
YcgTFlZM+HoMw8KgUkS9M+BDj52etW7sDjS3Nqi3l4kyNxFxU0OBGtoVO99GcfGabbIaOUatB7Vn
68xWsW8Q8tyoajPXe2SLXoy7hSqn6wp+0vFuXUF941a1qvaWQwOtf5uJRsNnLpia5kPUS6YoNx7e
/KLhKGbn1EoR+Q5xjToTN8WuDjClb6EfkBTvSfn+eWIKXguOtbQzL2n7DV0St4hYZjPetnMjuneX
jd9O6XKUSIYWixMY7sM7lR4Amny8jPd2m+Jap6sZxw5orfeKLqgwInoBOSLjaS/ZVE3DWVbBYm8L
4bIgKehxfjAeYvexz4dlOM19FjyBNEA38FAtQv7TRxqHM75z+pbA6WwoqGDKr8OYDkUSoWlwDDqp
sPIIUpcnqsIxIwMhE1T9USH55jJDWN94jGO4XLPWt4uck+TRnRSeanS7D4w+GH6kJFa5Q3lKWbIn
pVf377KJw/XEtDZO8EWbELR6EK/2UfNNo3/TBmhfqUmyfKKJw9ybUTGmpATOTmTckmrf0pjZ3LHq
Cm4g8UouOp/QDsiFBu70Sm9NeVOBZnMOsf4/n30JAvCkDTD8gY6sXbjGnj5kHliP/3Dpi/t54VC4
dajEGCOhIXdx+jLANiIMICllJcvcqlJvWogDxYGc4EQQUlqO4OXlOSU9BO76OAlXof4Wc/9YwW9D
MR4kGa43adML8FWBqPBvQjizwMRClYxO+xCkHp7qLX9bbSxe14WDdIHm6bIM5YU4w0AKSqqPVzgD
XNjZhLbvYK55BqkwN/t5mYNHDpZesxvWpb5p+9KettLxyK43KweSD8aiNDmwNZiQwgvRn0MXat6W
w4Yb7srB719rMzIetKk9Qx0ymTw2Cs15J7TwfwkJjzwcR14fm7auxXs+ieAG9GT+ETSUXGyoaBnp
y9N+99Vom4m6a6hboAoXx8xGsiBjwnEG+YCZM6YtTzV9sBt0XzeEHpvi5GKyGY+maRbvgDxDcxBH
SBa3S4HT+kBjQ/O50uFpfdi2oWvdgopXMs/E05H20uUhJOSLwcLqiubLsrDpRiHYA86wfoOVkBI+
C+kj1ZX7HyzbtTgNFArc9gBWlo2IzfAPqkXub1fPJS67+iS6j/RQzP4O9aypztO8XqMLAJiwrdIC
F7LeI8iO1032P8pJ5HfadkS9A2soV+J11D+nU01WgpRqmZ7S2rEeSbdrQmkBlosL/QyxfcP5PMYK
bUQ3y0NDiVZyoqS33FZjjF0jgnwUV8cwBEhyM7sGDA08AoxsHoJ2xERTpTdsbs1jnHGRHolzGt7N
fkrjp5a8QrH0wdHZc7LHHrequZPPxOKo7aySMXV3xI+IEWBUnWfQGB5NTJDVmFyyHv0cIro7ptlO
DaVPewacIrNcRwjyJWBK9PoRTuMsT5Zd9tlPURREFK1KC8pXwPHj5dtwflw52fPPwdnbs2EttLPN
CXS4O2qi6N/zG4+BtmKcWwFBEA+kOYp/8ZZgFZZ9ABHDjtN++DdiIx2wH3csghqPcWEjGfvRcXSZ
vCdujaR577OGiZ/piyNnCaQxJLjJTYIR5saUfev+cQpZ8/3EC+qvoQvnsx0o0T6FQQfNamZBs2Js
EGxNuALr8Ey8Qp9pJUjic9v1zvMQ+hW3JdsKZ1+Sp5rPdEcs/2hltn9qVKDyesOUwY7wjc8SdAja
dattCN14Ca3+DlzbbL2KiShUbDJUBvTGwmVQTjIsW6hjxfhSAZixb+MELfu3LagLOBgsiXynYKy8
Dy5AwhdRD+kpPqb8+OJb+4PtnEyGmw99q12s8qiUaxeEV4X3jyG6w8C/8BOd48WnSXZrOd6AP9JD
hfu1ZM4BPODeoywh7rV9goBFoNjCyhsfHcNFeY5JuxLpEJhHeSIJaPSxtL1W0eSK3TryY6TccSsW
aLGgU+CcsIlzLclrbHR5Cdlxavm3LWBmeKMhh55dEgJf34Hd8P0nx+nYOxN3mbK9PfFffIc7GnPW
3Et98i3Ld0+rkiWanOcT1ZogdbnMMpbs9kmnyjuu05iGswmVHujx/zg6r+XIbS2KfhGrQBIAydfO
UdK0sl5Y0mjMnANIfv1dfd9ctseWuknghL3XzgDQeH2htwl0LMlHyjJ5OokYER4zYuV7rwUeB0Bx
eeu5LIir4UMktfPdoJ0JXjrciYDxWRCeAtMNpO3q1LtxzlsknM2GUStsgvIy1pIgzmYp0OpDsAkO
HUsqcu3t3j0PYIOnPSUmzXZt+T7TRXwtxUb5k1Q7JAZe/u6mrD6OsaEkfwliECaroY9ifSVqAhE0
XGmdoC5ICx0/M5JVNO8ZgwK97xso3ox2izuYIlDwWUGne+xuNktk0bOuvIZU02cEVrJ4WOBUJTsm
aeFPWQEpxbOIHG1X9GRkrgvbsJCiRSLHb/Lq6cNaxukj9oy2DrWqPXllpoaXDylltmmBlPyWQy2R
M+rUhefa2ba1KvB2G7SFmkHTglYhW82jwDOfDsNktgXBNwG5VrIuD71FjuVWtT6ZrgIIi3Ws9NgO
J24mezz4Lt3XDSfNePcWFrS6fQSTPQlY1q8WnAaEkklB3I4vQvVF8cCJ0pVUYntnZmCxChE0IK3N
iTPaF4EkZh6DJ6hTp1fmCe21n796jO3uEcKDc+YXmF1ORuQimywMIGy6LozeIK/n/DPAqD5DGKiT
0brprkTmkgxAVnD5otd4A9irQQni3EFxb5AH6G07pF1yDsl0RoRryTg7z7WR5eeiye375odqw+9a
OY1nf5cdu9MDbvQo2FVu5z70Pv0Llu84stZjBtTixH2zQJ+kBOT/aevSuqWwqhjPLHWz9M+mElWG
+nuAOHAa4JPp3aAYgZ3YTAzzd+xk48edZApqxiwjc8cwFBswDbFkZGMXUXzERe1ZEIBrDxVoH43i
bLVC++uJ9MH6ovORZMWAERwD5ERGpSH8jLMTjAXkuXhtZ63/cN+6oFpKkwKy5ADQa4Ww1zunThiR
IQ7RBtk76eH0xIihALzeu5dqXLx0P/lFKrek3/Dy6A7IC+REHoRn5sw+bKE54GwHX2KZ9RShWUPr
GkhusaqPwr9YWMbgT91y816yadF8Ppo/Gzymepi7F7Lw2vSPRp9zV+cMdkjVQE4O7mWWmccS7hUo
Psh8eOvTOdEQrTAl77wpcGgXINfXyPqSMNxXOgbWv7InPicsFAkU1WVTTG7rEBDuyfKdRnf6I7Rb
2oBoE3wIDMj0SbBIsmjiLYkw3sucZ9K3F7K6TA64Y4t1sfA3DscqjpqkrvaDbhrvVQYJXSXLyGWH
DRuXQwPzp0f2zaaG7ZNhi594jvfK8YoaHOew5n1qvYE4REhbX93oOb8xODl0RRyVcEgDxkXILIR4
jxm8EkmJYpBoclGrrynJSK2mFCEZni6ToMmwJogHtgnX5RMqIJK8XLt0H5tZKxLVoI1TL1adxzm2
akIIPtjOW3gPThYkYjsja7qHnmgl9guA1hcWzexRSjTV2V4z0kAGFv0/EhloH66QoXXESU5OkEKf
14QItAWVDAvCnoTSvp3kFyoUaCVszPAYzj5zeUirjcrPQdGqncuQgliXJtfThtLR4WQliw5luU4n
lm7DgNCL86eGy447guEz13O4hqoR/Ut60RC4WI2gpYPF/R0SUviiPEx+6IHAWqBB/IUeS7aDjUf8
6BaMylYEkKfWD+cwUv6w4yHcUiQS/ZlbtoekLIc+eKkqCY9OukNTHpIJVSwiOEDlDzHt9lfBrCrd
eK2XvohaPk7DFOSPbTo5F88bsmk9t8olI2b2wDgGsyXcQ6MnCeqDdSAzcbAPCUcEWs1n+vRe79it
LqQZLANlTp7PKZVo0VFfQflbTIn9sqB/hFKEABCCfZn98WpnTK6Ds2R/7aWS9rYosDYM/GYWbc+a
/n35yWY0hPticetpjTqV6O1ooCc82Yz+unXp2Wm9sjJdIXkoC/Hejpl5b+zGa3aFb+xg26a25Z6r
KAg/eCbGZg/HVEXvYw6Qe+1ZHQNyz5v1tZjpKTY+ej9ioqc6IuapCZ2ZGzZ0XgLfEE5XB/0yvrWN
AcFpAiUuFQknxQZQCcmgDL7caVPZMn4rZ4Hzys3AZGA1Yr8YbKYAvd1aTF1XXPGWVFS0ZYlqZ7Zn
cRazIqy6xnkKHMOPBoHaLS2o/V4Ezj9xG7FgJWcC0uryi7F5Dxe6jbFKzTyJU5jf6HyjD/B7DNew
YjHTGrwwkmsVCQsvYlSg9i02HTEDiOwqDUdu3caV1V+W0hvq9UzfkzyPqmk5xCZPBZsAiRlGwpEx
H1gzPCkTMuO2CXPJoT4IvHGdNfAz3jUmmFIYsIKC4gEf7S7al1WH+7XOizqAmQ6bqWaN0UQps7O0
xr/T1IbhZJnoAaGvsXwbeTg2PJqKvHPtSuxjAk3McsV1HLOQbSzs9u2TUyeNvaPzqqu3uRQLyV2u
W/fBLkvCDh+5jvEodxqP862o5cAHC1kO6AQi4wG3JcvsYD61CzLG3URcTnFt/FLrS5r0nI9nO5IV
ySootf0RnB3nnIR7UKthz1p+GH7YQ03qI2RDmr61cYGWmQgUWAlruyPUdpO29VJeBMN61GQFE1ww
YX7Yg4tqPNzxIyP0fG+X/PHnOMfvBGKNVQVC3XpQ1ikdmFPvF1HEyVOTo9Vc0fA3/EuFMTEQu4i8
ADTvY3vp7SmfPtOocghgs2ZJTIPIy3VQy+5MFo1cngWcOfdUjzlwKMueR+840AhPq4QSlPhQ8iiY
MZR6ptyVDRimvWF98Jf+x+ANyDwbkRlFJEoqLukSClAENohOCnroqWWlOqzDwXUW+mOQ2hsbwick
BC1MuekrNMSbwLGG/CZSMv/aVaMJz722MxcXcq8eYNOV9YMebqnjduWVQmru3pSh+2W2mUXRRlkT
rkEXIS7sEl31f3vlLvEDrnnnUtpD+4LMWxQHt3Ggg2nMIIKBQUWczexSCealwyyoskvBJihp+ks6
DXCQcxNOaE2a8U4EqwBFfZYp6lhsQJn/k/F+mS1gUZ0TyULJuepjQGJIUUUAAZ0vRnp7twlQdSeg
ePVhDpaOdRuJmfkaxRZhqKCacSMFlIEEyHpA+1i1G1Nfp8qhTS8bYNJE7U5oBzNCV4Jj1svB/7AZ
275XKH/RvCDCucZ5miwP1jiK4gvESJs8lRguIe2AiVmQg7d54D0P9GnNBtaC+a46i5K9UlQmB/Tw
4Qfa4PoIrQzVPbo4wUtPO3UZiwYVY38v1Ih1ZOL0wsKh8c4AdfEVCMSX9to0kz0dBnQFzrYp7F4/
xTy8GMJyCB8P1kCmw2bi2vvxW+T0e0erIcYByXBx1dq+Tjd2WefBiSeadAoIf/d8BlN/shnJ243S
9AKQRLr5NPF9i7VRDJYvDboCVBuwZ/tzW9fRMhzUsNjF76L82Trxf/CK58RupieSXydxsRyh3qkM
ZZGT3jyl4DahM6AtWddp59vvUyGnOdvzXWQRi2jsg4rJIhGnX3XsDuEud730LWGVSsxaxsuHbe8O
UH9mYRnErL+Dsn8N0yhqsdg7LSZKUHi5vVNUaPmV9XMYfvHyLi4wXBb6aBeaOBIbOsy7b78vDHHJ
+JtarwAD4KTpd58B7LyflXRAqXKcO+skU56zcfycwd6Qhx0ayiFJZPNs+Mv8mClOYc5QJs/ypVr6
6RQHKQiGhruFdJu0wqJca5jxQILV/VHLUv1NGya79wJj6YknzKCiH32cWU6taQRJVJdQfiMgxD/4
sJQ8eH5KRn0M2b5+z9mc1CRO8a1j5p9thGYNiMGdg0r8XREX/4CUgahAWFed2ZE05vSILMJ6YhTi
FT0jKl++gYjURLblo+W+otGX1d4gPLKP2Z0ARDlFhtFNK/w8g+nH/JADP4+3qbJrfJ+I484mrqOA
KCVcFlvXxvlH6WKFR1FPeIy6Jc1+eMnbL4PNHZqsFu4H+yNy6WaoiME+1g6hzWzR6o/SC20ibMcu
eluaYngCM8XkusLtgLyNYGkcHpUcyx+qssD8yyyX+6VWxGJuoqFNphPmkuJWBoP/Xwx+xJDJ7hgf
MawPGSuN+zJbIw2fljdvks6xm/FKri2XreW6ZyJbs8LhKtqzUA2RApcDlJSkVPK58ts5w20Fkaq1
83vFVNuFy+LiHqmO5jydGBcSM3r0+xFZTVGPRbFL+km3G0NlRhQkRHYShREak/c71ayN4yCqkMi0
CbNL8JSIGanN7JaEksHZDcSUW9tMKXV1MmtA87G46SPXC5v4MXAcWPKtp1jcV5NuvHVicTrtSFGZ
/H04eXc2OHDttH8PszttKG/9qEW3IzBidpHpvjM7AbvmAxDC8Esawoj/oGNu6rjFS4kwh/ecQk6u
DEYVqLHYo53uZoYAOcAKrf3iXEesxP8tCajwdWukla2LmVkORASycAqobtGz7bg4q3jm5zc2e1TQ
MADpxplDdPBJE7tCwusZ61+XNslZFlWQnaolquODpaPyWmYEZ2P6a8bRWU3J4pLdLZnqbEYMZZ8T
DrnolGiIfG9UDul5EG2Z3i20QXU1JEeIv7NySJ7CpxuC3LGc9oPHBi53hEmhWTM/VuCNdBq9uTbm
mn1TOCgtj4C9i+lzxBuAfHVSQb4fmJzdIAT6vyMyPnT4Y2HLTxP2w3Ql5ocoT/SxAJth8VeEgPWY
8Fd+7NRsGu3yLy4L/0pULgIGF5fHs2cc8ofRTEjx6FsMvZqjvYiF/SYAluGhtFVPboxoC/tJLVPi
7hW3UYAU3JJZW++GMctNgwid1IQBeBgCQir4UvliPgdUfh5IMtuT4woidGbRrLDCZ13YCP8XV5Qv
+SHIfz6gxxk94o6R5q6KpGP8gJ/RgMMR3YxdOrE7QPblrKFISbolHHcFbhcqz+kS1CRz76QR/gmy
RPgzeiA1N0Nuu/UHdeSYkmnPWfHtAMl4A2MyEAsSlf+8djT7Uk7uG5YM71/MjUzUhU1HgEecZC6C
zh8CtAVm4zSw8DCmTNV/9NfjfJhECq6vJgDkDU02hz6GOm7jJhRsQrzGYUoTG63CM5jg5QtVyvKN
LdP9AmvML+P4rHWY4GGp23lIiO5ROpjuEsJclsMyUDKs8ZNgXQooBT+IiLYXPvkgmA4kcQx3pyDN
+SNz41Q/oZ4qBTIXKq7mqhJHLxdohda8wS3o4ScnQgX2n33nbrUlXRLvtgcYsEVXVfw0tTbdsQbQ
BNvAc9P8HMKzsgAyE4tyU4I/la5CVJkMg9Hac3yCjLCvAFwzbIVj692WuidlA5l+QoL1gK+Nt4FE
5IQr9NWthfWLEd52Dx58MvFnivuQ2xs1AaEp+NKqTesWRfpwV7e/8paQJ9Ol+bwGg5M6rGLn7ODY
TQayOguJ5/qLlwXxZx868jAQi8KCNJXTRQdpJ48poZww2aj5odljOSJdJQlY21dvVp4WNGIJXTNZ
thjit+5YELYjh9Hp4a7Fpv6aWqf1Nm5j98uexW02n3zmWuzeIS6Xv+iIAz6IlPe7+iw0IME9vgLX
7O7hQPObyqyxX6fZnf0J3II0EdZaTRjc3JT3nMpVajxj2PuBLPlgDNqsJq12laJVWYnKIjs3iiin
TjoougYQL5rzcHe/zoHB5CRpObK/q1td23kpWZfFbEHnrly7BK0764WAzvE5p5KPd3C0xK2KQG+u
xP1bZrBZ9Mkee08WMOKoOFHzqDcoiUwhLkL4xYHYSbIqaJGW5gC4B6FASmn/mc4eZoaAk/YwonLl
90V+9gSQRoc/sMcSvDORbih5wpY8QNZL85X9BckVYaws2JejgtTlc+S+GmdGdDdIm33ppN0WUmNv
zVvhuI37FM/jwm2Dkx8xEPrplz52ZpyIS9JcR8H1HDi1CXaxtJlMsZAtF5S+uSTvFs1He6OfaDHx
4iP65xeN25zJGDBkFUzJcOG9Lzx0uaJ+QZhB8Dd6DvqX1spMCJBwHuLtUCn1mLInXOBnYhhN2mb5
qXjfI7qrAa4xY3ll49pk0QcIBaZtCDUB5ytRBd4Bzw07cEAyMPca2j8kV27gpHuXU6c8dnRh47aF
tFwOO5YnibPle7Uxu8fGZ7eUD+6ybZjvBN2mrdi06D2qjp7zUSQgKe2bk6V0eU2rLGvfV+7c7pXT
8Sk4CbsEHsUIfUhqzeJ1kMrkNFsWSoRaMHPaiCQJvX8TfJeQFChSOxCaNYDzSjjYaKzM1PGKMVnN
bwgX5/khrbFX8SyDsa2GseYyJSnhyjJ0YCA6cLrtASSob5YcDkJY+up+35Qg549IJlFYJRlEhbXC
qfFyN4LF3M9Wg02iHLtralHgku04s9uxJqdnNhz1VI197iD2I+QgwimEnqE/GYsLY4MJhqOTvLUy
Omnyb4HVd370yFQdBpDBp2O2ni+X6XVMezJTKBti8HQRqZQffibyaxDBMSCRGecMhm2k4L0r1wxL
Oc5Dq/F/JIISiHgNGt5Nx7ycEUMZD3+WqCPhhMmDfyJ5g/TFOgujs51ZfvDWiGE45GSAZCvtj0gj
SAKbUZMxlr9rA0y7SFHuYXY65sL2NfZuwI8g+DKl9x8KWxBUVeFN+7eQctlvEFAauRZ3m8JBF/EE
00gFdOEW0lWDrsqVhzqeobgOirQBCqDS93fUL4N5rElF2uY06N42AsThXjo/aJttS5CJXI0DOIJd
ljpUXCN5aulxAov2r4kmFHbYEQFtkgv4X7uQH3eItQfWG2ILiSoHlk/JcmxGA5AwSSnYeZMlwepg
stpo37O5YaXrNVzRDzV6Es/l2+jq8ZBlXffVpVOvUDSR93xP+QbnwL3dDl1SX/DONv540KTxdadM
OLmNjofr9MNuatwHhYE5hCSrKfhqjDOx2WzwLK4RugNwbGljvhuvzkYUB3Mzjwgzwbt8hiKv9uDE
CvEmEYNnN/gdYfswAcJaOPepLcwEc1Hfg1KTEJudw+qZ2eICaQG9Gp7hVcOgLX3WhYf6wCNX22dx
H1MRp9Tu+JSyqNMPeCbIAWIDcGe0LIQLzevK6dgyZNnY3X0rRUamXZIxULQDpf/MCbkDBy/2ObNW
Omd2TpJdT9QNKl2Ofzbj+cxqNtzK3C9po3gqZZjunJiQS/gsA7jhW1YIO7gDWKxuugVI9JFZNKou
+lVGhOUc7WgwctlslrkKvpSVZ/Gmsa2le61Jbss2OYrkByxn03NihalZ4Xdl0DPRxfvrDnLxtWQg
eStaCmV2k505ub6LSlNh3L9FVpTQzRhC2neEZqZHD9H0vK8h1cpPi249JaMF9U+6Hq00Au+3JDlc
ym7sls9FGoS4a17uHJCucEyNehYO2U+fDMU9/yowunlwGW9xHzIARcPuqywPWZciKZ37VRHW6FmE
l8BjkzEj4ofBQ15y9qHIsREsQvSRG+46JXdkdFs+aRbEk1cPHIChRNQZKfaPGOkBa61bjiVJvrgX
QZYBTAUNdEP/Vg3OymHhCLkdHVuS//VdVGiclpzL6PDJ2gKglhHdiCSROiC2LlYzOfN1KCNV/zIM
nJjehLbQmNcrJ7H3JfgjVHo5hnYM8pCfF7/fIr/Pou/K9gNnK6d4is4OqJWBZEt7isPlY+K6+o1R
w02UUZ3I/xDugh9hU6MQmSh2u9x+SJPg7p2i+X1rC3x6N/aOrvyo3d4C4uHI0U4ulVhatZ0mcC5b
5MLZ8E/SQ8iQpWoMG6MduXzVA3tbVaBlrEI4tlQ6bvzoE49uo2hK0hazXT6P7QNuzjHbcg7m5SOA
KImWEMRddEkU0o2n1qbB/gmnDu7T1u7kFLI8RtYZ45VnSaP/KsoJ5y79DfMPl5sNj8fAFOsUCJjL
HzPWPCTwRVeLhL1bxa7IGFZ79cbBtB1sKfJh3/BfBDf8HUzDoqMXib2BpSIrlsTbV6yWx59O+naL
MzeurZ2pWm3v/aanZl7AAsaQiDwyNjYdirCA8Cs/NALTdEGJtXYsMlTYc8dedUEFHkSEqyWLZOGC
qmWMjp3dKgG3q9Fm/qmIDfb2o9SsSCHy4kz+zFLqZoSXThxtRlnVM+JKExSXKWucitz0mA56DGGA
/NhGwbExjKJ6hA9cAuEjzA9uBzx7NqusIBZQd8t6xH7aJaAsvbEG6gKY2a+d/ZIu7fQAg9aTTNwg
5CD4EVPwOjHyyLddEczefsBj0+1qtNnptC5UX5B4D+lGPJMdRLImwymnPQq37sgVTmSWc+Zh6XEB
mFThyOAZ1KTlkRw+0ZthplicBJAgYiA0+QH1DTRceAw7qIJNmR0KIA+ywoDBYUh62ujZvLVEB6Vi
NbMbrz+zvu/1i24QypK31GpiiYxH6uW6Sk3sdljJ6WjZHzMJC+qNl2It4W+yrfgphzkr17jtOrOa
olDIz8yP2zQ+8954LrboDF1+hZcAZP6KuBBOaUbCggy/SLQh1DINIm7lp42GgtlK8hpYh00AnuAV
4S2gY675ZVou7o+J2Yd7YV+RiX+6RFmPFHeywBcjlpY+YRIZ01CoxaSZa4FsHmyjJw9uHQ0uEsOZ
lcKp0ExaD0b6yd3tKFxOdaJCyLzCPIMGr2fmv1ZIOb5y6rjxF30DYz8ijBx/IA2lgZIiIbR0XHnG
WLeeEAy6Kml46KXdaK3xf7NXv3qgx+WT70LQGWDqAnTCCVrFw22g/GqCE9PsDlDcGtdnAn6nxO6b
Jw8exCCTPgAnrIy/q4CsNc0W369TgFgshSf8Ndh8fNIz2QcG9bqfLuMuK1Mv/wypA8azz5PX703Z
kk1RREFiWKOXXXAYJ7s3+1rYJPBZnQRXxNgCo6ux55l0pTtl9Mi4vx+RAcfoONuucMCDGd8nUT2C
9rUtBj0dc3or1KB8SMWmQK/GIhm1AgOzNE9uKGUb5vxqzEg2amgb1jM+iHpTltT8G8sEPaUR8wu6
tbgknQ7ltLPq3LmPDwxs1Hzw2PyJDSst8eLwAAUHQajyD6c8Q8Yi1fJSuT0htk67vDe5cIatKLLS
YAvvcG9JzCLMlFSIigC3AXPReorHIxFR4b+ucolTrlXod/+Qhyj1TWtj13wlKODWGhmLOhCu3Jg/
qOeIvRkmF7pClXaFt2OuBwM5azprXRGtxrrPHa2RZR4nUrep8fQZjCaLL38y31RntCEpQL1soYuy
qdopiHI1YfKIHMxsPkhSDONNlpy7rq2CM9CFscLNnKNjiwixd7aspijVvCgissRLEx4sz6pS1JvV
pBYORciNSHn9+MPqq2Q5FCAbO55tuwzPnALIpPrR7//GbB1fRC4mVr44zlDK2xX1cCmRfzCbok5g
KE7DtvIzv1KrCbscUIlZ8w5YIE+JVwp08GUDCVBPs0shsqW60QhQaFDiE+ky3viIVDxNjl2genH2
pnxWW5Ih4tdulL6P+pce8Aq/vHlLfcSV37qMmMqVCpzWJlTsBXZ1Zltfka/yfz2O8pJvw+5eB2uZ
sVSR+VesDUqvH2AxWPzJ4WWFUIf3/M1Ri+aGJblwjgvJbX/zSNcVKCcI4+j56iUhMTAyDmu+1Jw7
6Jv/+hENGDTSIFj+kJsVP1YQn+Z9WBSqWbPhvYfXVMKrth5pzoTMtF55QGUcy41dV0HDDBSR45/e
Yde061tiqR6Xnsn+M9sqUjj4fOKK45Z4pBULA7WnRYKWF3fZGwgF9z9VJekBSTWYe4xbyYtshqg5
pdoFfUHODlx07VviYY5GnL9Eixa3Ucix2hV6tn0SlgJJlB6o22YlddI9N+WUMZzmMNqliJvLvZ9U
0aMvWW0fRpdpF7E7eYAtdSQqcmt1jQYeJeNQrFyPAfRjXBZGgxofJOaGrvcZyESptdZ2ggWBDADp
HZmxTEfPsnF6D8aTtAllhLmHDOjmAS4vcTuW9nCc2oiHCKnFGkMMRaCtfdmGpGJkKAUyps+yJaqn
TdhDEyxqPVX+BJQQrk3qrhClRagycTrdT2tMbbtG8xp/hxFGto0XWuqG7gho/VCa6E9TiPRXWqm4
lIzJGcT9H9JlBQrZfrYs9wMR7z2ixGLuYbD3KaM0cLzlRYGpQB/Wd+Kuk57CgAwkcGbZHVrYn2EN
eMjNuoXbRmeF+Wvb1MAeSQZQNrwqOY5EEdznTLj/kAKOkmwuayn6jdB1M5/Rtkf1BXEalogpjT+p
+mZNiFcdvQx4PdTJqJjEK5wN2Xtp9fVPSnj8bwpl0z7dk5xfrBbJ5ZotY3lq+JWSTYyVnHGNTd7G
S2V3wVvEOXpTU1bn6L84fAUa/Fa8FCB16yNpPOOOvR+fsh96BBG6tTJrD/F5R3EDOHYC/hz+MLZy
kXNAKcv3QqWucxCNn/xdhFh+fZZLJC4OS7oPINjiyrNy4R8o9WbWlAG/PQnVIsKqyqsT0OQK420K
xB9Ee0Wqu/SABCXbcZ4U5iaVgtwpM2ZmJDAtJzOMHvwthPZXpFZ9dOQbdIE222ifN6VQGYuOOqCj
m6wsBNLd55197vEwJqvBnfBVcfOWD3ObmBF7grGhEjl2uXEX6DqXZWmbt8HPhg98juB0AsvPsq0X
UUeuh96+d4hJVH81DINgniQM2T5La+x+20VgvA96QxgSYpFU++fcKfX4g/OO8SzwYf0TmZmXcnBk
M61Y7ol/xJ7O/9i0lsOlWULkmCtdhtFfGwlPBqdu6dyDn5D0vaoA7nCaooZ3dsjI/fI6NL4qdx1t
nbt2vUa1z7IIWYQTaxfskAcOZHwQ5Xp/adv+xURQWLasUe8oQUQUBCRRt5OgBv+FbjctYxfHEUK3
teklhokojp1PzTpYXTrSwKaXEvc0UBs3LojtRbSE2dkawfq4oWUf/SHIiXPJWspi3YeqPCMrIyMU
4ET1N7UWptEJhf2zX8nsAydZ9BPCwTPbcubuRs0R0Jn2o4ezPZHtY1hTJa6jeISaXvVt9AlaG/sR
2CbNaq4KG4ZBEUs8RI8KsA+6xmGjPJcsLIKq8mKdSVz+BNx791BCackb4h8WjjohiHkintt/Kmzt
/gIMGAGdy9b9zmP0JAfsFnTEboXYh7Cv2dtq4ozKRxfbSMb9nYjswRYY9R5M0qo7BRX+ASYqH3f5
Jlf+coS6PoEoLCaQiaIIaneTTDZ+l9pknaSabwbQmOgL+0MzVhNgM2ga9t4OUAjyUxWEF/WgSDYx
tmKxwt3hD39MS8uz8lusqqeqU+mhHOgSznMTNwDCWyYAq4UGSG1ja0i9HWf3fKSlkIiBiXLV1oOR
2DC8gwhperYYTN3xnbFoLB6Lmj3Cf9hq8GlvB68GNrobEVMn0ZXlHyHSexYNbtdvUw9PKf2HM6qU
zzmLnq1JqAQYUxAO7aUclPvKIe55WxXHabeevTz67HBMdL/LjL9abpnl9vZaG7zbBHZLt/hu4lyf
hx77APYSpAQFIVBojDfZLIfmihBv7naDmSsEhUhirGmjqMRCnnbHwgXZhIzubux4cUQoWLnNKptz
J4DR4Dntu4bzWu1x4dbVw4wz1MI2GcJ7XoPgKuMnkr8Sh8n3wtAG1c2MeJjFKVQH/OUk4kAd0/k6
s+RizoaDMTksHNDovIgNjPAgIzI6oh/paSalN96DBnTAoYHlLV8vSkyv8RK0ErdvV7Q7ZEV2sbVR
JN5UhMls4xXkBzFOsfLXlIQA5xrWmuKVgQRyUyb7rXxlKjf8C3iBqZV9NRIJOGmuZbw/WrANJLh2
zVNzP/69qin2ulajd6htRststUDYHFjuONEv8V6IIcEVSr2r6hiht4fBNz6QoDO7LM5lK8qziod+
+OWCd5IrUAg+rxTD3h2iU8ln516v31BCROEzlKn7RnFeJHCCfOax3t0d4/HOLKC+uOMi3zlIFSG6
pIod3r05npN9FGH6XzXdhKmMjhzJOr28YLAS2zQvmpIRMo3O/WKd+tS86xKFkn1TNPXsFgqi1NPH
2Megyg0AQipbIDtTFEF9BN7g+8oHTFTPT1Q9DrkAPlSoK3BH9a8D0DFfGGP43ctoC0LfmIk3CIg8
yzsWGZCkPyah9P2ocUzogxsxHEJCVRqs5/EyruZIWcN7HCu/OlUGQe2ayWotiLdq2uDRraZObBlU
Cu4G4imr/xybleAO+ZqCcRqXMSNQF47nM/r2MT+OsWFkxjwmQPoUIe2Uf1wEqJ8DfjD32pJa3O/s
kAIDhoKD3WfO+Lp2I8ntd1pEO5lmjbkvJkG7bRGd/GVCgu+blAB5QQw42cDiiTJAlmqFdfxSF/78
TV0xj3+agABnIoqMrfYo4BwsQ1Yt/WKF1rysr1FUdumZtAYvfagrlj+bAIAhK2u8HiXDHaDdLoZN
bIAA+B0XuioDcB8OE3qsugmICsCt1l0qlC99+2cqVJi+DNmYoO/na+HQmlOW8VwzQWg9Jdr22vaF
TsMQPRrZUcEGylp6gigaGfb6vcagMgGxGPCs8098N3jv/WDuftOANvqAEWpQh9FXdvLOlWdbT0zM
TXiTUdp0B8oYkgXN5Ll4xl2bK6VQnSyfJrTZ8fa+87EPQuF52+oE5RY9Netsdk2CDJJQYjcPC0Vx
SpnTETML6cJqER3JHbNpQ4XtEGbkn+oIw81Wq6Qr/gIkgGsxxV7y0UgTHSeJjYWBkkMuFqKR8dXR
TDoQzTVmOtpjiidMRkb/Dclb79Ytg2nShzKLS9QLRueBUThRJFnKs7q532D6PnXV74EDWoiBN5wo
FoAVWBpkQsA3y85uD8sohjutqsFQJQLknqxs5qwGKuCDIm1LfzmFHlYmZl4TzMhm9EUDINCQx9Mx
F4rWWY9Apc396csqk/zPHAdxjHEqVig2kWJDboaJ9z7V3I9YItvoVcQwX5jOG+tqYXLAqdTxQq0R
5FHNI1qT4z2CN3lDb93/l5gaNZKFBJ+Ncp0o/giEDAbqVgKynALwF+M1FmSFmjhkh4zXb6PCASsk
8m+kyaVZ/PdM/4+yM1mO3ciy7a+k5bhghcbdAZS9qkH07MlgzwmMl5dE3zcO4OvfgkYimcZrSjNp
ICkvIhCA+/Fz9l47TcpNjdz+CV0/w71YjZqcWXyGz2hqbAKDyFI5UZL4uu1AY/yhm5cZT2vn02XD
Q3oB05DGZpaWXv8IVjR7nWe7XZBqOjDWkds7N6CC9FHbQfdMZmXxYbci/RWQN3tq27oH4lghzF+N
bObY3JAWvdIcRXnVTHVTbRs4DMbWz7Pkye8LEHgW+ufnGJ/arYE2PkLejPxko7EsXuYRgVkrvynR
XwFxa97alGqFObud3mCldR5807E/0jj+K62p79317OUN6uxe1SbkSyslGhD1MdO7sLA2yrJZF0ek
p+mGKXJ+5qHMhHxEzHG9QsEIU1mDKy1Y9Gr8i5OoSS/CHskgIwlY10hFYXCUewqTkC0S1ts5mbBR
1BHitZXXmpwIOO0ZGY4+UX40omrVmjTN5p06q4y3ti7cmAKmgNqZFLZ71iE6NHFSCSbhXlnxXWvC
bWKOFa6fnSon6zAWsV71hEUhXPVMNCroFZNg2LMY5O96qMUvQ7PeLkDw3DjtK1W/uYz4fDR8eUHy
q09DfhsakK+2/Szqy86xvFv2nFAdSOIjvmFCNwsMo+A+rXrWVU5vRuw2Jw0tUPB+Q5jdNnVLKKXN
fk2ib8nQdmsxcvkQbW/caRTBh7mu7CuYygtdByxTy8wsjRCcsLWvtZ/Y+T4OQkxoU5R5Z002+/cF
FIx+3cNxQN1YlthGYpsiBRUI9l6fieC1gWimPtG5Zx+HoYtu6sBiLwwFAVpAB8Lx0mqHAjAHUnJn
FQEnO8PUN/8yB6rzdeSQdb1SI6dwJqwWjloxjOODNic4mRxGmXsys25QZzsFPeHIz08kYqdh3Tey
u2GsVt8l4VReJAXxWCs0MzTOZOu2NxnUR9o0oTt+WGmCdoRJmNo7aZeVu84kn3xnGCTQr9GdE2Dp
1eP8gn2qvvWaIUREYi7e4G6winxH3USiOe99OaxNg3JqW8h41msde+CtENOZK3p86XWSmtEvbE8u
PSJdyniDhzE5+hxsXarGIH/tHcN985NuSDY8CWRkVRzJjj60Hz6GhY9nyxChPvMXm8J6DnODTttc
pfeNP6FTyQ0tz8PKKuydT+VUr9w2YQENGxpJxAaxrq584GRPzTi6mI8Vvz9VQ8CjwYaGQIi1ATZ7
X8XWNVmIrFMAuazXkDkRD1XZi307ddmT7O3sCXBL8dx1DsJKy5zEOQOH5C4oFCzorqBdfzLkSb7P
Rmh/m5G59jMyHE5IgVsj5dczIihqh4Sy17VLyJs2avPoAOWB4XiLvXU4EQXHZy9A8A3eaWLO1fAy
gmeqKsoBgm0QWVmuCc2YsyN5kunsvpHl3mgwZrJ5yjlt3jrKIHQZA4iHHah2bibcQuPWwIn1kkXR
cKU9THqU17akaBtyMS9CLLpgIOWye8NE6bXCOmqiiQxDX2/o9rTJ1kQEhJCzpQ+8ant/wa8zbaGb
U7rWg8f7y0BdFSnocc1hdxU2Yd+taQ4NFXNxlABbhBPwnsk1Th8lwV/mak41seZp03pg5YaIZIi6
DTiChWDDxC5nqbz03Dk8QxhTjRv490n4nLSR8xEjdVIrNFwt7fWsw4SRR+VrDKrhzIz1Av/XFnRi
Th2hR7DKVDzC/bWmK5q1DfQPFFsX0Tja+YmVjJBMgHbkoIrsGrJnwsGlPBRNsggvYVDAfaobM9wa
oJeHM1CVDBNFg8KTZoUlL4c6N957xNh7uXx0eK2hxjpHoumbmnIL9Xu/CNidQS6S17SBSegnVX2b
jrn7y29azS7KGohPFRbIdjJtAVWJVui56AWYTQ5ooHo8oGnZntRDuHHsk7VeNbadj0QfAJBDHoqN
EI5One1JLC5xCNVhEB1kVUIa8TTV+zaCPyZZ1KX+cEgwCrcWR6GOKXZrLKaEqj3Bymk9AVhnhjsq
dqJ1TL+aea4BBh0Y6eAWNDxMGazY0RiNAPti+tDHnn9EqsbWjW0tvGAmzBjLNAfOdqali8eMcNwE
un4ZPCDUx9YZhNrZVx2DS34c/OQWuYRLZuboLf7qgrObXeXPTZYX0RkFhLji969RhVdJ9AsLcnmf
eznt5yoQYX4aQtigMW+YdAhiRkntrhm88jYgIYfyOQ3lhcDlBH5nVPo5DDt2aWYcotlElh2620GR
Y78y7bxC10PHeqOZdHmrIcEhiVC/ba4cDr5486VR/+JNJw9DqaD8GHH9kCeLxAKhquiTV8/HQe30
nCR3hRnBgcKZ1934xA3RakzK4gQBezXQf3KJHVuKTpod7mg/ZkDmmYcwK168zMTQgKv0ipMsjJb2
f5uiF+wxCZNXwPyV3aiOUNs6zshTSsBMcTkC3H4L4RQRdjPXcb2OujR8aJGTjry4RXfplfloMMTg
ZV3ZaY97JXOajoQDP3jnAaedA2m4oLmemLesjPltOBdNsZFdO71YWC9uGDh0ck17vQb1DQ/rMpi7
5Ykhs+7RdSd9QlKtMNdz65sLjyoAnmGFQxoCJhnnJwup8wVuQIwVZg9Ig9tn0nZz5VCh0ydsWkMV
jWA8cjM47U+jBbvLZLBK0ZIastxkvuFcWBRgZLXEuXdG+jdWJX5Ou9w4jcPocBodirGOgElzbejG
ZoZNdYIVyJp9vW1SQzVbRNrcfZYh9yETMT3bCHEPfY+6cg48/3y1KrfqR2V7HN/ycaCP0SF4vpny
xSpFcettCvD6ydLowRZbU9LiG8oEx7Ie08ChwXVDYEs8DPeEGha3HLyHX2OUpNiKWmJyDFoN1bqg
Z5mvIiLFzXU459be7gg7pF5dzLuNU6QPSNabhxbyXsLmuDgZYmNiYu0D84bHkBDo5Qyx+8Gi4rkb
vCeJt9VZp18jqFiPc8X8daUcurhb4uJidag9jGX7kJr1qvV6jl6owxO0XzqLHxyBewEUJ8H0p1Fr
FEd0hRFaHQzy+LSCYnyOKmqtdVTQqdzAarROWLk40LeIULKNgVxAH7AShJeYuZhqOXQ+oDLGbDsk
k+UyWeM1VD4e/DhkD2DUDSQ9LPWvPGPis8MZ1W4togOYEtaIbWh3No2xYYo/REf6yyHlVlUamxEn
pHnZjYk1bvwiQ2c2eYxpTzoSRu/w87YHgIEm48EZuSPjWkasjLDtpN8m/RyAXuCRcDaQeJzn3ujg
RjYkUHYnkYeZfbc8LpLby1u0ZZoNc4MDKLRKdIMNmVyGq+qdge2ZAxRx4BMsQVLHx7KmvMo8ARvC
E4QbIFIi95XJamuCQPRLvfcsXfdrik+2DmzK9dElqyzc1ZYaX9p4XIgvjY1hmJGrQMGA3IPYrq4v
X+m1CrAFNjaUlYHc+D4BaAMlxiJDb1UXiC83Ik1h8ZhmjDikgagNpi4urdeuAjK9Zgm3r2Z4Q8hk
pCY7akCzRRBrJyaG+f6ClW2jVM8n1pjE7a7IVfboTVMkVxWULQQY1AvZoWsrnxRpnHzBnqwujiF0
D0GVNhxtPpI+wQNpd6i5TnLDbaEVUsrQexRaBIeQVgnW9pH8a3hD2cU8DcJgewmH4k65xJ9ssE0E
/mXC+vzSRzpiVlTWnrWpi0BzfCXP9xeNAVgj/dhWNJWY5Tk3sGGqZoPfMrmO08bRyBr4lxsMyzPv
BVYSMrc9ipyNI43oaRY5qu8wdsLrbCicbku6k9gPrkmm0ijT/oJ6b4z3NkfKeCXYiEze/h6aTmuk
1huAp+TV6mG9rJvKKJo7OO3eTW72TBb1bDfmXvYoQ9EtNxzumCHE8LshUNHjsevkFdtp8Y653CrX
mRng2SB60pq3hlCRgaMLdwfLemzQU+GcAmmP4i4i9XLYsGE2VDKQvZ6G1APU1/SdehVq9hq8MY6F
EDOMlnRq1Q+HoJcCISQRdsXOo+J9d2hAhpsEHTkFJraWa+xCbLiyZGyHCat792jRNLQkbBeYEq64
YD+YuO7BUsj8AcUQo7uq7cSWhgqKEDp6HOQySAt39Nuq85qmHB6rrCn0XQ7Q0F0hyGHagjaHVGVk
zDZtycRNFlw/0aNhLuNDa8rc5SnOJ6D3tFv73zPKqmTbNkgsNhZ6jaeU1f13wXJ0O4GgjdeFVPPW
48gJH78M5YPTJ8WZ2ZJkshGlwxTdkeVL7jrIaGBIVdeAzaKr2fEERoM+mz7o0o7vJnaWZ8rJ6tSj
35psKhB/UKtEl28zaKMPET/wkSEVSqG0p7UfRyXg+tovBJryfOm0+VXfjgxxcmKnMPOkl7xhMI2o
dQddgXwn2rn/TfFFD5WXskqyG0QzkUKj6pWDTSuC5XljRVPPImLacvBvfbxoxa6LBuWubGvSKXab
xnSDYZV7zKH79WyNU3cep3bJfBmhVftCDgC3yU2ZMdPgbmPTOQnh9PeMbsqpRnlEW5k5ezHbdLzW
lpEzAY55PpcYjc6J9x1xgSOz7snkTamt0E8Fux5a2JMF0+GQ+l6DD+lS3xmvbWQzeCkkK1h9Hdiu
zfAGtoAify1RWR8+2Moyc2/d85vjAK0TCfgfRhYYy9uEUGgg+bpy+zOi63yxE/2UyL0i0LB4w9Nq
u/Ai7KrVMBirUm0BOwBJPHV8yKzU/6HVA52PMkvh4qXpOXYXkde7bXHwfDKX1Bl+fQYQ2zjyYm7I
6FQQd7ZtijtCbEERjmBUInLrVib9fXM5PXDCx9M3Uqr5xnydwenP90i+Gd2B8GSRzEXHhs8O1bqn
CfmBxnq0ipLUCcROBK5itFpYYBpQe0L6+Awwh2TgdRRhWQe5YLP84P6JHhMfwtgqadClUlnEhYWH
VkmH8zm13kYQWXopkdaTd98gFcla1qcV/mvjpaHh9qGEaB7o5TbtOgE1QEGVE9Sy7uJAPjLUJsGn
L20LDZ4k9HwTlxhoNmboZc56GFTzsUiGyQDQIlmwJ43Eh4+Unazz1AE5CoBccBwbpw9PYbQmCDsf
mQgh66fywdKQbvFhmQckhbakBVE1F1VvyGkF7dv/5WZ62kF6pztPpEaH8qjv6KK5wkEVp/sufh6R
6L+EBOXF27FwCvpOHNZIHGMuJg98DmbvHoeG+YBhiiofQDBFWTXWINzDWfaCvxvehcgrwN+c61xE
QHOH43BUVKtrCKBBs4V4REB8KUkViYfCf6KzjnwFK2yuThUjfCSVbYoA0u9y42gqQX9GOkn9EdGE
ndb5LGV/5iWNfUvNh3Ir9CmMV7NJcuhWCzQvKykBKwnTdJITsk/wk1QFA5U15kfUR7HtkeHuCMOt
T7vlEdkk2GaMvanHOYYgZSHeDYLEDdcEmCUgP6zZu1ecaBmmoqOwyc4bbIxgaD/JEqlT0tT1hD5s
ZIxFDWfT9KkqDOAsD+SfcQhG4A2NoCA4pI8aTx3apuhOk6AN1SYebD2sPRnQjAC/wn8NV0eukqIM
fqEkah99VKEUqZgs3qVVO78BhA08Jmriya7sDlj8CLd2FXfASzdY28Sjb9L93RV0qW8QjNFf4rul
hx6N/Q2IpfGXLJzqwlYE2u5iZjjBlqga4W9bQtjYMZ0FbeQ0zK03wsZ4vJY1PzD5DKrJ1qRq0FWD
5eqbK0hbMAu8IZgYlibJ7yIryGYt2sK4BOqUwX5zzea0SAv4yq7y6n0eE+B44mO5PzO7Jn1yIxZk
MkIBCW7gHaBBRN2MfsnqlHBXwRznj2g8LHx+wLh+RXE6vWkIxpyvUZu0KzmFcbyiMczZh+Mw0Flu
Bzt/S0/0XkW2frbnrrwOJD8U/cWCRkRhwK0nQswBlztp8zXJZcGYvo+PqbV0WOPcmQYg6x7PmyBz
DvvdSNeG0x4mAopXDAFuqJNXswTaaqXxgGfBAOSA72mOH/3JctUmQkvo7yoG1NWKgoBJAVBliUnP
YrMGcK4jQBEEbOH8xT5Hcpur3zj8TcQk12N3xu+IbSixgng5ddGNW/UsRcAsK1t6C1PBfZa+WGzJ
cw6NhrNXgRyOPIorjlgjJ3Yjlv2BzmRTr3tlyWswPuMr/sXmNeHE8sYsN+w58M3jU4a3+Mj8s3sC
293cjjDKoQxFFngdy1F8YyCQ3Ij/wvmG+pJKf1vDJ60OtelGgDUafyCDq68YBJ3G6PqJp1L4COzt
v//13//3/97G/wnfy+symxiz/6vo8+syLrr2f/8t/v0vpgrLPz35/b//dh1pmkIKH1WlS8MTDSr/
/u31GBch/7H1X5EZR23TMmiunLy7GEDhV0E0XP98Efn9IthFPJsQFctGweZ8vsjAreNxUwRpqYk+
J4kX8x0K0Q5Fj09Ta/WPr+ZR01uedBzl8MU+X41HAbOh56J8M6knt3iugL5Ptt+fOowbPn6+2Pf7
Z0mmC56rfLR5pDh+vlgKCJ8xOkFfiM8afEoEebJGGc7Tz5f5fgelhS7VpHqzhYuS7/NlKlRVwKB8
AWcMV9kFgA4VPWrU+OowCS8Ibn++nLX8eX97LITvuy6BXo7EtCVtWIyfrzfRTexJ1FM3BVxzfAcl
7AdKubCnAbgaZVvrPaNZxN25NQw1iQ72RBnu90H2y2A6ZW/dUUYs8yx9w8AIZm5neEBFCCNkEBUL
s0qSGqICTh926v0fPr317dN7wle8frYQLhnvy4/2t4d6IsoUEdmsbsA/5gQUOICAJnIfczwN0cVc
qvwFFuESf5mwXbB3ZcBGKv1UCTtpT3/+MN/vJI+a71kmZ1olqaY/f5Z+oqRmIBAdi9BtyagSoaJg
G60X3UQuLCpsRiZjnrOfr6q+3QGfa/E/3jjyLOXyPP3tDhQJvM1eD8ONp4vgN7FM+R1LKYORxStO
Y2gQejr/+ZLW97vONT3bFpbDi2DJ5d///Zr5EjDbm+bNxG/jn6D0nSCBksXN3LwISCnSW+S5as/G
nNOr9UeVVc8G+bfzZvJ12MBw62B4/WE18L/fCWURw+z4jkJhIc3Pn6qakR2PQwtFi1zczs0gfPFw
nGg7EXLNiLaAUihYiWD1Fs4hmtiI13+4MctP/LeXiSXWZGFA6IueRfjS+bpGuB1EmSmwbgqOEhx1
qyFWe87Hs/HkEP13PXeFLujuD7Dl22hqI4KFTJ2fMt/0zfTUiVJchRzkZA4ohuVIbH7+gPLLM8oH
ZKEAu8D25vsWH/TzPWrKJnBTLNU3oa6tOTlVvYIJRUMjIghVY3AyzkUzDePJHHkYdZm2za61Thrl
qxvT0z4850amTAoKAB7YOgriGW+pJcP2DN84RHbaXfqjAeJMGGptMM9ft5POoQMmAIM4rPcJ+NSJ
/KlgJCC66W4JII26GqNExWmQGCbD6zZ2aFgH0j6k3o0WZckVYcVVuuMwS0GJrm+YbjzYRxqMVBd1
W1znkd4mGYqU0zKIUWIgqdR3cgBJviXZk4n5OuJ83V32rLzipkr/GvFmRqLVNUG6gCsLzorzGiQR
mWc2Ira9MaemceRTZU8WjaKlCR9yvJGZjoeDxhWan/b1eDkbINiu0bjh4f3D4/z1LVt+K0uYPmMD
MgUVm/fn34pQGrOAp2ndaDiW5wCSmWMs2RyEtEKlWBeCKI4NxhRcBrQ8AjCZumaYFLk7GYNjuPv5
0VmejM+Pts1Tw27r+FKw4H5ZabtSixA4Sn3s5uBKt2N08PGbr3XWipGXPv3wRAHWcwjKP6w2//HC
UtoWhYW/rCefb4OhRQXZqGqOALmig5kQZ+8WLY23ys6vE+AzTzSK+IcNGuLDz9/ZWpaML1+axdXl
bbak62Em/3xtBGE8C+MUHStkXP6Giph03LHCu4fMGUEHMs7MuYsHCyECoWVHjcb7MfM56vz8Qb7f
A0fYpmnblpTS9L1lE/jbggtMB61saeBfcXnSRWDZKyvLp/McaOneFHX8mpgqWkNXNh5+vvL3BUMo
thXlc+uJYLK/rGjgCWaAo6Vxg5lvTHbgvaPpnKN0IjZC2NPGUky3VyU6/T8upn99q893n++K+MS0
QARinv+yzZhxNraoXrMjR1GX0KPBwZm0G2G1WRk4G6i8DIMy9nqks6QeRb4o5ttxlH2z6ib8RNEG
UWSCYM0YbHXA46eDG5vlbvwYGzKLkvcpB3h9MQ1Bbe91kuto34W2z0wUghwxolUfMfqPsOCuVEUI
HqyfxrJvGkRfZ0xuCUnMWt5ChiqxeUEgic2J2jSZI5E9hKgEXyMJbPRxh+YimCMsQdhYSiCcYQPR
Aet72rd3FGblNbbM+SVgBQxuZFnXaj+OFs3aATeGv6uFmbT7FucoQ+1OcT6PVG+6bzOe15wBCQ6b
U6kkBAiwJJr/rxMl6ppxaH5eJLo39hNsINR90FFQ1s7csO60gVZGCBUov37jDo5HfnNrK1pbZH7U
t5FBr/iadPouP8NmSsoNLRYvDVelHALyFbEwxPF5O+ZjunOb0TsCigCd6kZB84gbakywNgLHfZYq
ly9g2iAXMI1qiRd3C7XvY8b+6Fyhsq0jDWBm19mmPng54qUHLabmgEA4QUuqODzjb6TEW+G3mqKt
SqwUAysRgW1jYwJtRfK7YbBDWhg0Y7/Yh1Mt6hdPh666bmxcQNdu0qK8dspIEoI8gUDftlREEF8R
EwFoqHVhXjCXc5N6N+sZSWpDQo63xibEKz2W2ESfG2Xp8txFmnBmkaiu3vWUe8C+cv1gl9PI7FvS
etmE5IyRxZFXeov71UYShIXtkI4uh6Q1OueoXTPBm4y1mc3eaYSZetpL7ZUv5AigwdFYxx6VKTNQ
nIaC06kAVRABNId2M+2Vts3kCbZr4u9hrFYTvuEaqXJTeoRDJJ6M4PNMWjPPQbPqZyeTM2bmCT3v
4Ved5SFNMQDj+C0FvKn7VqvZOe8x+bu7yEb6C+6rG9yc6ObEXoIsxXBmubkrbrvJgr67kNCteCNy
X01XPAhZ/tpiZw4ug9Eu9YmBXBP0umEk1d5leoTD09JpflakcSfvpAjD4XyuTdmuhjGy32YoJLxc
mtbHmbZzvMtr+Bc15sYIysASCVntcxdF9p1Rz8Yc7hQH1xMEtIgwdktRQ0WVu+b9aFReBHFaVUuq
SyDLXeK19phfAnjVlYHOemoc5KJpe4PXNMmubcJOSCFPcyO4+qeLJLZbhnoU4UC5bfPLIjmiHCla
FXfHgMHSpu1Lb5tUkXk+mWV0j7k+PaXhK/7phsxLR6kLAgMFl+eKL3tT6k6EclVmcEwz1e+gncd3
XuKVb9CbiGoseZ+tM2wbGGc7n8bQz9/4+4YkJf5RThyuNOmgf6m1c88k4xGN3w0P80z/tffGHh0r
rXCHuX2sxD5CKTJcOgwwy2jTIvqPDj9/hP+wOUvXtgSkQAggaJW+3ADV5kBmxzg+0g+kNAIHkF61
PjlMIq9RGeDiOkh49gcAsu7N6Bvt1kAl/4cT6JfjF0UaLyXtFPi/Pnuz/6VIG3HHZb5FUlkmc1AH
CEbjKdzzfo3eNtQckk7oVyn3D/XAf7oqTXIqIpoEyv5axpM7je2YzPija5rRTYkC4b0LYLkohKJX
OGws558Xo8p0PZM6yGIz8Zwv5d9QdaSVO0V5bAleKg4GLrgRQwS0vKYuSxdgc+R5l1OtHzAaJvsB
bS4eUKo5xNuR+EOX6fvTp0xPKXo/PHw0ZZai5W/lEITA2a8sqzrqpsxeWhjH57BgJUC/uTpDTzHj
6A5ZFfRo9H94677XQxQkSglJW8HB+vvlVWccV1GW1OXR6dvkcugdczNq2b+OrgdqMJOcbXGHHX9+
1L//3Oj/GNPSLeRRF+aXQgjtutGUU5Uch74Or6sY0vgKFRnjhjEGF8Y5yvzDA/bX9/hSezmCshct
B8vLtxecXCGqBdqhN2nM7ImGLwTsdaQ8tA9kaqYWMj8S5maiEp1dV5N2zfodRD7hu5ZlVOeVx6Rw
H3ZhWZ8yM3aShabPpgxgaYY2ntsE31gMoOG0lJPj/yblHr49DpUxLsmFwX2ByCBuqOX+6cJl88bY
Lou04PeTXxtGwINLTGdDcouiP5s3fivrA3NdubcqwtxcPy7blUuLyNyYBRF8P/+OXzoUPKxLT49V
i4rCXY4Vn59bxorYlscquxUy0gj4TR4ZKqVzc8yA1cFBRtCWOlcOcpRTI06s258v/1eL8tOPaltL
q4y/m1gLafh9vj49Yug5PCzHv8jJayPJsKWU3iDfR59sO/pWAgmH6bb7pFbFHVhVjAweC8P9FBT5
qgNf9vDzR/r2OrF2wSlcuhFq2T+/Ptkp/n4jIxwtSePs6OSucTA9h1AxG/TDIUmH4HyYCaj5+arf
3ieGvby6gCaYvNv0Pz/fh9l34MqFQhzrwAi8swnf7nlQ5+XWLms/JePE6N9+vuKXri6/vO2p5fYi
ULd8YX3ZJvCdIa7Hv3xEppbftTWJlS6K5T0UWecPD9n3W+o4lnQ4qis2Ztv/slKHaOIGLLPhLX6m
5rHU9jMKYwVA1kH23Qd9ulVGlfzTQzpVrGAztk3Jwkzj4vMdbYjcIUUUt2zcOuEZZzZvbRKMRJkX
yEvQle5ZXVD2rXizhz80QL/fWq6MytxlgaRJ8nVFnu2xHNOsj25LejOEn4TAfa2hCa/gtODN/fl3
hPjBN/n8Djl41nyME4K3iGf38zcteZg5Q8XukfKjbm6wYOiaamvGwLwFly7ad0TBwXCH3sJE1hRa
OW1HSnBG12U/DiZ4BB/df9t1VrFTdmX8hjJBelobx/m1Jvgx2Dk9AddYldCI0ICrx+i09tLWIbjB
dInka3uYyGQFLfzsDolgvHgW8uZEa7g811TjVv+GtMLPLlPp1SanLLBK4xV2PCLoOsOpgP3ploBp
h1P1Q5XH+T2hkBEJonEMfGfGikuQSm/WbxYLQropVdKE6FZaZ4BDUqSXbdN7wYbC2iTDKyqad2Ab
E4yDvq26CySRxnMixdBfWunYPkRNaTx5Rd++ZXALk204tvO1knlAlOCAtPHcdHp5FGM+v2m6cLdR
3pDLkQ60lhEXjozpY9sGcsikK7rQjh0jrDUh1Z92eVIe+8Dqu5OiaGe5KZlMrCuQDt4pUn4yhhjI
o1QQkOBzJNnjHB4Yv6F+9DCgPsBQRqDVh231gT4Q8zIWm6bdZ56po9uCk7vxjvisLq+nPk02lJXl
uJP+EuQe0GY5h02EPZjGbvfBX8K+ocjUb75Cn7QVHWEAyNPM4d7Q+AwfS3ChhPWxL5ySm+l421gH
fbKZIqt/xghYl9ukmYt2RQOvRX9JS9ZZVWilKJz552pj41KAiW6nZakIKwwZbBJPZfvXHqelceeZ
5dScC3oX8b1sE+IzljipEQdR6GDYHanVVhF5XO5ailIemrKAkErHsSxXPTYTsZdxnvcX9UTvBIgU
wNAHV9ZpcErQJo5JkkqDGCwv5y2/esntRekr8dc89O4UpBtEa/1+ILHOuYWd1Arm9gindySQI5yn
Pp1wa9g+B1TDDuYRjUbpPdG899Ubskg0AB3Y9/uawTlOaFIpkzNJPsnCa7GwDORen5cnRRTEr8R2
G7g0w9jgKD8sIuLNUOnkLWSbIqKpr1/yrCDkxYBbtdN+BBA5iUPvomtmgmnrgPDpJ9rfZbWhdTe5
S+oQ1AuX5x+s4+RP8eOAXuw3i3/X3vS4nC8RsBG2UEU5Q4Oexa3HX9oxFQMEbz2BCu3Ma9Ajirm9
Gyt19AKa/ucZcOlz3Qy+eeAwyCpCTyBF50hublRPKHLiOr7CLjaOO38Rut2Xw/gXQckVkV7xUScT
VWvOCAlzjFE4u3HQKCsDQNjDAaeEgVdjSNFTum7LJ2ph5sqLJGq6J1Rn/dsMcvN3ZvFwI0JZYJ7t
4LcvWFXH+JwUs6Q8GacCb8s8AcsRcTKCm2jhUZ+YY2AMVGNF/CR7EmV+B43XCVoCPTAju0/st1p0
Y3BIq564viyn8t5ogiZiJFzMBU+g42VEpJAMKW4iHw7qOnUa3b0FLRKZ0wGl/Xyb9BKTIe7rju6h
VEa6r1H34+zoKvkw8jxKZC3sFod0MkbGi4SvIQmJhnSXVHFcrc0qHOHXUZnDpBsR+m3MwQvECb7H
BJ6Qix2ROwgEDZ5Rbgd08LLY2nRBIy7deXTRCCcYauId5aqiUSiy6kn4VqxXvQx0iTbKJVPveebP
J0MKn+muoICQ950T9P3FENBOW+eWVzT7MVfYBUVoqwe8grigAtE0Fz13tZebeslgPnMqnBc7e6BJ
sRKGleS7UYJ9gefNGCEVBZJyr+EAe/RVX7Mw+4TpqPWI0rnaYOIxoBKVk7/lD7DrvSq78j2dYv2O
Pr64d0AT9ofB5wdCIoKA7RDWJmGvJgIomvGubF+rwbHlpenERHnapJgRKOdUTnQ6dSbmQlqFUA83
9YjzYW9YqFlu4PU0HyXmLULEs9J4h/sWDmd978t6WxO6GP2hTLG+F8OQUJW3FIDM7jnNft5I3arq
KqhhWKXAKMC+04V3EtUWB6p0Tl2wX7Jq1QdUnviKZpdhnIYObyNs3obxEzosfKppkhLXEfMkbWUt
8vfFPksfWAc4NqQPdmSfxI0+dydAwH/4+N+rLM9j0kfZCrTJsv0vDZBQuS3xsFFzu1ASKvar3t+O
GRnnhjIHA1VwNGxI2oO0+3MB8v2uUbDavktTniHjt6GQ35gGN66rbh207GzteCXzfdd7MHRmIgtY
cTvCRhCDTfpJpz0GGIxU4fiHT/G9gKZ0tuVSRFPTgnD7/NvVNGIzQGzl7Uxg16+a6xIkG+HQ6aPS
WNvjbJ78/LW/327BuHkZiTHg5cT/pb4Ujhbczck5ogYIgW3IpNqYwsO9LKf2SBgx0Kuw7PU//p5c
1qW5Q6vNXfiIn7/n3KAEBonqHBd7MSpMkMBsKd5lms35pVLl7T//lpyFaAl7ksS4r101/PtT4dit
czQ81b7gbV+SXlEZkW9Fy3dBiR3q2sz+aTeFGb6STHdcJjYSQ9znL1lWgEmTIcpuCXEAyhz6NWDI
Mh+uiG7FfGtM8Ks7pmsr6bde+Yf36Pvz7FmW7fAgYxHyvslP4tws6JwN3rHXFdJKJZiqEOcUo/CS
wB36VCCRnmkuritrDh7hvKM8/vmu/4eP4NCIosFCM5Nj6JezGZKBZiTwpbjtxpTIUp0CktJEViGO
J5SVETlk19Ak2RQfMwE5WSqHy58/wffXiaWQsR7KLBM62tfTE51cE2qb295yzHEWNoxecswscYpz
vzi2dlPc/8ML+iZdapcfXbCBsaZ+/slrs8WdQKzUrYV37qLW5rTRsZCnTHbqUyfxhj8cuL/3amkc
ooeQNHWWlunXhqVbKux6qSQ+syRHhQnSX8m/PsKRVW8YIbmyuJLv9ey5d0L1cGzRD/9/zs6jN25k
XcO/iABz2HZWsORWcJgNYTkwk0UW86+/D3U3blJowgc4M4vxnKmuYoUvvKF4hMVsWivp4rIIMv0U
5s0lwrlWzemq+at46FiiNsq49Z/NvOkOBoZJD5DsxTZiJ0raqnl0QOdI2XWB6n9PdXRVI60y/gOn
rj0JdB69le33wQ+yKOFOwDK+Bd3mWUaJ7z06f9xvL8gDW3gSleH3Bk4BOtDWkIdbXNWiXQmSifKY
Pg63QQAReZdgJ/zV0oX6VrfIU13fHosT4VmUxjSb2j7fioLn5RIBn/XKSguRyCphyG1QMHB/gDzu
/jPD0brnsvg2WIguFY2q3iQRBs0rSzI/Dxp3vU584k7DW1xMl+N7CJxbaQPsVikjEd4mPrKdnx2B
x/UJ1jaq+Y6wQnvlEM6fGAblVKABb1g2fRV99hnyII+yOHXdzwnC/L/qmqz5KPmn+lFXeQP2do8s
zQFLx7Jaufbn5WzuP53CEPA7XadCP7+AgJgCWYNyfAbG4r3hQoWnaTFqsEx0r/P21hgr3yEoK7iQ
2+Bbb65/7AXOZAJqgm1QgZQCAATccbnaIPaglFlWcC7ysv/R64q9xxk3E1sDjsv3NHDqI04jyhnz
WCivMP0QSG7HjUsAvla7WtwT/BaK63Q1kEgFXWbOLial9E0J1iE9a1k03LpIa0Fm1+MTclbjHYI+
oIAbzwvw7uVpPvrumHxpq9E3TitrMo3zd5WH4SnSejbIUpaF2v3lmsBoMJqOYvEZ59H8phqG7MGs
eoc8EIjSzypxtR+O2ctnYP3KbwqUwR6G+solvdwWNnUtlYNIVYv+0mwtvASR1DhtrXPT0uLc2jkM
2R1ZgvpaIVA+7EIT5xpEZzEe3MByadYAw8sDwWPomBQuwfwQTOmXa9CkY43OrNqfa8PIzonWZ4fR
mUwhfdjHqdEpNyzRWlw9LezlwoOgdHiRNKCMlPRmpxDlQaMVWEefZT0i3WL7OUZ9XWopN1R24pV7
bnHPMAxrS/ADwIUjMLvnIlADFQZa2hlTNjhjNiXcTZhJ/0+Eld0hMEz3H6OdaV4mkA4QYwbtB302
oMx6Ce0MSJc5jh56HGP+yQ5Bxj8Au2hv2MfJFzrZ1p4aLhJ47piG7v76zv5oytzqBDqOaljW/OU3
C5RIK5wrz7DMAmy2/KodHgIkvQ9+HmnaTUoLL11pjy82MrO2UB2lws+cSfkuN1IEviSTyaCeraAB
jW/BsDhRWmmQ7Xdbx7inigStP/N9ZGQLP/x1fcbTml7sKEOd3hKudIotBNazY2TXJWcGmaYzbxre
PaURVl+F6agH5F+y+sTrFR/zkCpVH2YOBk5+u3LBLrb09ANo3EHE4hSDtb6cPs0GoQ6KDkec/k+9
MzEoNG9gUSmbyvNxa7g+3fdUaDZfcjIuLp1p05iezVeGuU4NyfPOeewB0CrLFrrgDtH87h4oQo1J
rEzgV2d+iDwb5hPAMgskS5Q3wCSGQcW6bY1Tg/b4HlWqKDk0EFShfLRmCHhpW6Jxk91Be1cFUnaF
FR7olcGuKmKLLEk4SFoJHUcVBNTGQW5GG0QrdJcoA40L9ZiSeCREa8McczG57a0p6K89s36M2j6u
12I9Y/nt6baRNHKX0OszZztPthFOH6Nvn9Ohp+TUFufYMHtzg/OGucPAmnA+RNz+rsE8d48CW3c0
MWf/gX768M0LcGkBO6qu/ajF24IW/oTcmHajodOoudwPoam3Vmgk41nLKXYf4YFV3j3kPUy/4Uvn
Cj5AqaDK2Gqltxe1ninHgFsseoo1kSsr22VxyfNjXJSkYEaruqfP0ZVg38JqxO3hrOt5iMleEfq7
aOiHdutowtq7U3UsTnxjd32XfjSsB3+HIgIxjzuPOVIROI2pF9oZnVfVukF8wAarXoRUrctStMq9
BBZ1kGVdrzSqPjiMvGfcAtOLRsY5/flf0X9fWXoIrk89A0ZL/tiVi0NBpSALGCO6V67M8p2sMTuL
oBcZkPyWyH7+mlE3yj18PNSzD2fkewBGCA0k8jJk18s03IEUGOM74PsYlSCWg5tj0NGw0PK4utHA
GN9Dvx/az1Gr2t9aOIuQ25URbmwfVOqusut42HeCbsRzA0A73NZhFTm7wnXKUzRa+NkWici9ndnh
1HQaqnbCvmtDjX5EaHgwxq5/0g9uedKXqTEGI4Dm1uysaVjKNFXbG2cRe8F+0k3a2kaJkxZocHGi
xIwxx0iH94+Sh+bp+tjv/dP5QtNSnxaZGN6e51AmuLlESl8/ax7IE6qmXuKXW+mObXUzAJQ2npHu
6I440hvqJ4qH+SePChY2WKSrd0E4ugOybHU3KYQqVvYJXmL3mCS5q6/siA+eX+pXU7WBHi1No9lb
oAXWiI06AUA1OOoXyO1YeyWyb7YZ0r/5rnKr6Pn60iw/C9BZ2v2GClAMRMdsxAzxAy1LK/2s2+oY
PDZI3b+GupIOu95ptZrkStW+g7UPgxvDkeaX66MvH1/KKhTP+DtPL5SRy+M21K0Bzo+3r5moQhLd
kp+Ob7WI44LOUkrcy6ntePhsUR+XCtaU14dfLreGNgQVZo4e8ZY3XUN/nXZmaXK5jsY5EFG9bxG+
xCsl01EfSSKNXoNZjyvx1fJ+IXDV6MB77xCPeXsYAGWDlCO4GT8KoDgkjkkTEBMHZ4uNq/75+vSW
tyiDQfshQ2GR8by9nN4woL0tRW6d6yHEG6l3auUPvRSoALah9p8GNQlfsrr+94AGEomr8T+HdNGd
z5EljZWMvYbfipK8KYpLdR1ki3OLEQOu0v8+xwkyA5RBQ/jUm+0gnVYNYtEMJhCAQZ27V5Sz3frq
IwjUQGxDUiHs5DG5uT7sMhNlz04l7ulNtO1FgV8PIyBQhW+eERnBaX4wIblBX0Exx4pwDc/zTP6S
NGGp0CrRPh+tYE9ypH//X36GM6WihkHArs0+MVJXSBcpjnluDUUDKGQkBxtKBGAcJNfu8HCA5x0P
4ucQRu6DlIVPVSZae62XJQI6Slyu3OwcU5va4eVGs62yRn7E1vgIssHMcqAbfqTFFHh77lvgpm0V
2p/HpLdzgkIMqqAWI5/ChRKmk1ZOOZyvr8sHBxsklQZbB+AtYLzZD0KhIE8RTDfRpk+iW7WKwgMM
FX2SYU7ua7SxV+7t5bEGL6USNYO05T13p0Dzr4skjAl3E6vxP48lD/NGVpn4qqbox+SIoFYrd8jy
0pwQvUwMnpZroW5zOZjnJyEsZZGctR756ce6Qlj4SObY7lCrC3E7Re3c2eVhWX637TH95qktKJB/
PnckiPQ9uLxBWi4qtrUxWEphDcW5aGT2xu9pMLpDfGWbFJk7Hn0/0O8SBMRW4tHFh+WeZrdPOFNy
RUq0l3PXeJTaoKMFkvTodh88iJQUHgHR1pNbz+Qy+Y8byaTTQsRFc4mUHDDp5XgFjLdhjHQfYwo8
pW5qo8lfTCFkCoQgQNc7MftxhSe6nCJDsqCuyZVGc2k2ZA5HDtyC652lVYvmpvCs6Igvj4cSm5X3
Hd6AqPivLOuiyMzxtaYSo8UlSmF3HomGdoovb5EFTymKbigjjWpefZuMU8aXXvZmjOWM5slbvfTS
Tw6VgGE/eAFcMwgtWX9T1iXGeC0a78rKwVrsdfr8ECZVVIfxqFomx+FgCZIv75w5dfOaVF32DSCE
Sy9eRtJ8bPEd/1F2YZOeMVvM97Duo5V87IPPQb0XaUmVahulkVmA1GpZifL1EDy1sdLd6kGkf8e0
oIDghZku8mhpYK7suUVIxpxpNU2gdajIQGwv9xw+GFiVsxxniEejclcYaXaTCtflNPcIVyBsL8wd
XlgoRpJdQB+5vuUXd5lJSZ32B2Qykj8aT5fDYz5aJz0olKewrPHM65DVOkqkxMKj1SJ+dn2w5Vxt
rk3mSSmf4vo8A2+NOkKyqkyeYkWpbwRlv5fRKo3/yGi/eeCpDkBQsYimQU8H+/rQyyd8+qagbIHa
0q1eZP9GAVYd+W3GpmH8BXy8edQwArupO6X6bodWAc4rira1r1RIjeXRnx5Ex8ph/+DgTcB5WgoU
UCewqXm52nhbKFhvt87ZkD1cno0w6vo56gPFenRxjBs3sIuIXiLqzfDtQaz7J1PJUT7Syi5GI04P
9ftqEuNe2fbv/YyLlAkWJ1R1Cyw7TIJFgJPXhZ63buIRxfG072tNscodSDWn3aSVOkSQ51z0r0QY
qGjE2BLVRKjmEpmwKghOLqRmcDD48cZ477hI1WErkn1VB9c1buEQKCbwmAH4eAwm9tA4Xv8HeGH7
uYZ+NT6hby5wqbTVUuxDUcdvK19+KqHM50ZD1dO4X3ERs2eLHsfJqDl1ywmjbVLto8BwtphyBjc1
1wz15CiAJ6eZtDjoxt6lgz4cR6dK7h0El1dO2yJGZ5n5IWgU2CatDXuWgjQ8O45NVRFlWcPKTvBF
gy+4+FXOXqpdMClbuWhdBrhgP19fhA8G5lGjoQwsl1xkTthFgLMpfK6gs2dVGoRmPQ2+ReD42iN8
mn5LAap9CYNQGVeO3fJ6ISKDBm/RyzGY+Ky89a4VBG82eKprS8sgj2nlFpR1qW0s5PRWSsvLyHSi
pwJyBstNkqfOMzxXVHXeQrx5avDt+x36jkyOKCMb9WOHcJ21H+ijT4xpW6nvsxr7vGdQRygiG1qC
EJ5US2XlXH1065CuTM/ZhImmznR54BXkU82ytcOnCH3NV8Fr/tAUKi0azZhkDuuo3GRp0t9kGZr+
oHzbfoNTUX28/vXfITizI/DePqLlAEiJ1P/yZ2CcALABP71zpzS5uDEjBWNW+Is6DHogL+M+i4oW
2BlKgSANW8f6FlgSZKDABL059YWS+68+7nCYTZnp8LvvDOixrlc6jzoaE59HLQzxaWnVttz6Q58/
D5APra2Li3j9AHwFob/GzIJPYxCmv52GwAN+cW7cVx4g6EOQGHH07KpRE24VW+JyB3d/YHA3gX8B
T8C3bzWU1fdWE0TVAVsM1IP8Mna1o1XUCuaNLvQiy4eeRmFL9b0dHeIi+hlrYXmqADWg+It2YryV
6Nwg/Y0ukHtgx6J96blDot01Xof3IvFt/rkc4na4r2Fud4jEK2F5i5iMavwwrBRdJsT+9GHfI2EB
yzR0cfdxo3J8RI3R+E94ueZtUCWLXq9/vPesbv7xIIrwcoB1AtpuXH48LM9TC4F//1yb+fBryLty
PIauYuPbCrYYAXMojhg3DTUyt5l0s+ZN5yl7lzhCojuRdYW/b1vWDyZIZsQQ3aL5CWCzjLb4vkux
csW9y1rMfi4FCJd+7ZQw8JMvf26U9y3ya55yDsc8a3dBg1Hvtgj8AfcPat3hXau3afkY1FJ1jwrN
sQoOe0cmIzNsvTYCCDFJVdUZyJErfaOae7Z2c2pSGYNHR9XxbfRV9oGRquKH1sXJs4MlGUpG0ahi
TlcD0dkXo549WqKzgW4mtsXAMotxEWxxSmCXtwkCwh49zJu0ZL02ImyHcl8jhbR2/nUmO18McC7k
iGgGTG//5WKoFGSQAvD8c5RRlPvBQwcvd1OABw02VT0I81uOWDqOed2Qqw9OVXu3eOApxS0QeLVD
wr2txW1B1Wcth10GuhOL34T4hEYJXMXZxWzXjokqk5E/JSHOJI+Y54zfY7Nqo4cK4tqJHo1ceYeX
I1KNpexGYI/ylD2v3YS9gb1Q4mVPUSB1Fca7TkCTOW21CeRwxrkoWXl7PhqQljnXHTgKatHTn/+V
puP2oDm6L8UTMv3uiRcQ9vLQpNEv4WP7dlSlL+Tp+lldPrMOjCSL4iZtvmXlOQ2UzBu1RjxBupFY
KWfOd5kaIx4ruDZvDQT6yk0Fj39l2GXeRHxDzsrfgM4uwoqswIjaipz8qfNwXnzAha4ttrHXl7/g
8IPE1013xBC4g9y/GS2lteONBY2g+fcF58STvUGoA0jmzfZU62DjUBHBPIGZgceNmOme+zD8bps+
4gxlIVbC6Q8+sEEpl74Z/SqXHvblB677oFOAPVRPBYz6Y1b4/3mYBN6DxpZHZH3Cp+sf94PHnKnR
wWHbAMtb6EvldOi7YTDKJx/yHnZOAwYl2CFg90mQbAyHingj3BPjaPodUG/Uca22wIxV6xH9XEmV
P5q7R9ULBw+Ee5Agu5w7lgQJtMq2egp8vzsG+ijujUQzRkASxSOS83Tqrs/+nQ94eZU5bGtiSE4x
MJR50UDGselRn8+f7MhES8oP8RumQNZ7p1FgJY+q5yTOOMiAoVVo9xE40aB4VMHU5QiTG12Nx2Tp
QipRc8WAAKVhQe0B70S3x0xIsUvDFDsZ5NhGqc2IUVnDNYLEo9sYEGOKpD2EqMfik+tC0NgpMeZu
n70eV+frE/3gDLN/qfB5JuAvYIqXK+uZsWL0dp0+lVWTvqjYrh3STMkY0OhuhRiTG969m+tjfpAY
0g4h/5pCRdvlDrkcNNMx7qz80XkywcA+8TmrHYqyxn9lV+lHW5HxVz3E9Sr0GlY6CGxxW0Kt1RFK
RN0TmR9t+OezRZdIh8vOmzUBTWf7a/DqyMEwyHkKIi3Jce9Bxi9Dp6LfI9up34sE1NfKwi+39FRO
VsH/O4Bv4VVcrkEYYfoXt4nzlLZ4kcJGAuzMIgyvUawmGqqlVb8SWi2zE0Y0EBKaCn4TmPxyxA5+
sZvWjJj44/gdVy5zm45jhKF3mbf765+Yhj7/tYsDBPGTZv/0/nFtMc/L0XwrKQnyQo9b2hmbH6FZ
yxYfkThN4zfKMDj9HoIxRCG0LOpIR9qmSyBwoOYUmK+c7NT7BvZKkeqGE4XlKRhdBcohXh7pySrs
FGvdiqYyDeK4dXdF0rnBD7wFEMmyUP20tjECeNWpD/PgtlfR7LlX3Zp4C+5RD98n68yXoDYC82Hi
LCQbMZnPsxBa3GD2SJynEZPoYiDOB6WjpTuEH5XhFiqr/kkPMmk1W+ANKlQ102p0MsrB018VcjQe
AhH2wFnxwEUxyESsysoM/wCFHOFES61wW1bwjvjqtEb7MAX0yamyY+sA6SqsdyWaCvmu4zymtMkD
DykYRQUpvO0Q+FFfm9Ko1U1CyOlvRVeNZ1cpPWefWl77FpooQe1cq8C5se7UZ623tAH7k9xs/Zs4
LoR/b4e48BHEa9Y5c32ZA51Lta9WnshhUxaa/zku+s7cZaMhqx2O1/pv4lHL+JJzDIs75LYRNmuT
sXxDwbP6UTWUz46Nqsk7zrOibGI9wEcjSfAhf6kKGq5G16TfkFAqz5EZlANyqIn/hCiwBcdOJMk2
aynT7fBcl3fgj4t4G5W982TDdvuCBUj7kjiJ/7NNPC3dUH3PMc3Rg+Cb8DLvN6VJzd9D+CiD57yg
zbnNEvIA/Cfgam6ht9fpQ46tTPcQ4yT05tQOWdSgxZR/SwPR8o2SQtTdhI2OZMVAvVDsIk+qNays
XL7h7lK5d6EWxrh14rMSYa8UeTjS5Wjof3JHv/bODoR5KPxqZt+5+tC9Uu7E2kOaHt6msGe9bYVe
LRKrVYjC6xAN5dkec1wEAMgF9SaObSFIzqYLAPtM6WxUpfH+Q3qh+NEIvUsemFS4QxzfbfZj54e3
PvQyfWN2atM9Dy4eljvcX4d+X/lJ+Vv4gEcJ99RuxMvSadLXhu6hDrcQm9Wt2UrNeUHU0n/rsEdR
nhsK2zi2qwnWl45o/PAYZki8UZAZ2goN2WIY8YfPVLPGNcHCS0jQbftR1bRDsB9C6Hsfo6g0Ha8A
7bwoqrFeaGi3o0PThxq5mCegjODqjI1FrJZQc2y91b61OQTB75ooTf0xgOLRPBss/zcqOEX7Zob4
T2Kx7Um9uAmDtLtXW60q/sMWr2jOtGJHUB1dhcYQkpzS+dnIIO7+yDAy7QcJYHQ8ZGaWDxuBzv9t
oUZev0EUVeC3pwLttRLpPQpMG6w7DJDV/q5J28mGokKlcovwMlnTzodg+wA20Mpu+RfTfQ0ntbe3
QBEpT6bEShNDgljhhPefFn3JrCREY0cV9U06lhgBjXU94JEE+AZh4wCHAbynzNJ5AnQWFHzfRLo7
DIKwhqirsnusMBnUbkh/lKPdxpaHnarAZrRG/AnibzNE7SH3asSE9DIdQOsHrgxu7NEbxpfWFLge
MV+/eI3juCebTCuAZFqp25/Nug60vZnV2e9agW+98lQuAgZebWAcE6iBtjtN8Mt73aBcIhBuHJ7U
QLfOPkhdzIfZf6hQI9l8a46mFh391E/WAA2L54tGlQsal17OJDfjTH/+V4Kjml7gtiR4T3aaK79Q
/3+pKVlEOx3NDLkS/i0eZws2EGki3b8pf5sLDKkmggVWarhPeY4deiHGDDf41Cg3/mBZT3pdDSsB
7jLapiFBm2qamQE2bs7yGqkspXapw7+GErEHSas+RH2R/2pCW3vQKtnfqrY0jtpotViAIYCOPVBr
frv+as8zK5rcQFaoXXKrT02zaVn+WmJc6zssspzsWR+MQt8Ygi6Y1hTRG2rz8aFSY1KpEaGXHmZx
B9yxwlJgpYawXHnVg3xP7dqmMO/MNXmzQouRq1XTZ000pX9QY73/reDwgnkUFgryFtEufSWfXBZS
JyAeASkzJqEl37mcNqItjTS5JZ6kERWb1IIbHWPE9qmUJbEBcjvioUOE090NMpVvovAn6z8TgXns
HzDKvP4NlgtABg9Hh1yHYNSb6x3GWD9lgZ73TxidWkgPaPW2V+raROe/ds5erQQrcI8PzhU9QPI7
sEKgCubKKHmkOmPaGMOTJdJx05WhdcqMpPsy1IW/RviZXx7TBqPBTzlkgl0i9Xy50nbsKpgjBsVz
Y1V6sPOM2gNsWaJe5TlxfR82VYXGd5H9vr6mLv/Zv2NRhsUik64j4FNq03Ox7LATiEVWunh2IYj6
j36es584iPLraITBUQRtEeyynHzrkwHr/uv10ecLPI0+MTc52MDf6PnOJ21hKwVW8ZkiEJSqLC+c
c5Lq7Y0tWzjd1webbx8EbihxIfBCRA6fypgF+c6YoD6QJM6z3tWT44HphRtwi0hy0UfT38wAi++V
IRftNFr5pOWo64D1hFU2r4HCze6KEFu4FyzCYUhsMnWwDAQDcicmLCuz4AQ6stO+FGpPrE48P3o7
ADPGWxHotD4rN8C7ppeJM2LDpao4X/axGx98FuneMnybB9bAuA0hW7f/RIbd4l8/mYFsa7Ttgmce
JHXYtD7ciU3a9L39fH1Jl5uW6cHVJnWij8vyXn6/JvajjmymfqmDPnua0Ir3FRnCS1L3w1bppX2H
PUf45/qgC1gnA9JDQukY/Bd34QK82ASuGN28eEGosxLbrPKxtGycKLgLrMaxbkJkL3eoOWXBIRsq
y7l1kXE6CalUxhGCSis2mt0M4khC25+wnU77k47NT/90/XdOz/3l0ZqgxFxVxLfQlubl+sgCEoO2
p/6MXayAWEC1pD4auC2uXIvLQ8Q4HstKFk6xcY4c1+oCZUsa+89tKePhkI/OLwvMGZa6rUqb498n
xXXIfCb1Il7Eyy8O3xDvMTSGnpVcQeQhCfLwxkFeYlh5eT6a1N/jzHLkxtXitFPhopINlLhweiAR
sGmWgz/ZoQMluz6tj4aDCoJoHHnEsu2NyoEjenc0niP63wRtIrqzrCj9qWIDvVYdXe4LSt/QGKeb
lyHn4IcozmsnjHRyDT/pvmMsjqtJS13z9V+nRF1/ootP53Pial1+qbJU9Sqmi/wS9CWGWlpTjzyc
dNsmzxv97fpgi2eEaiDPFqAOja3mzTlTNirQmotg0YtRJA0GkVnuvZH6QeBxG3O4BycWvVhRLP6M
pmt2KwdgcQtNgwNBNMmaENycI0+BCxhjQkXihbwJiR1Pl5mxy9E6wq85SP1jLZL8RvPtcaVY99Gk
EVskBgYOR4Qwu/0iF6te6VTxS1hXPs0cKPJ7rOyDlxHFwZcimRL7rlFtbF+s0v7n5wwIA4UUMGMm
QBJ+wuX3dRCFQbWpTF+wEqVz3SX5Ftcr5YcpS3HThHKtKrc4ItN4BNdsWuC91jy7Ad3phxnAwheY
CK5yG+I/Kg49jg/gZ5J88FaezsUpwVRjAl8hYQrZEAX2y+npduXoBF9IZlVBnVE7ycxf3ijWNCsW
ZAza8RPebuJSQvcz5kElnlbI8pbZ8OJGFEj+Q0PTcHZjiW/sLq7a5pOdUks76Y3t+XuD1hVV1s4u
y/KYW95wmzqRhWWU3cnxhMZ8be9qSwzuHok62YXkvUM13pZ2mVYvrou5S6GqlYYah9LgltSOiJJV
ukJej/UxOX191JM0okgjchuF2Cr+EUYyWCP3LD4ktii8GA4x/QSTmHdLKmI5p/bD5mW0FQc8Ru98
0xBqOpZ2U61kxMuhLGJZNswU4y1RD1j+BZ1FAPQCEaV+CcPE03G2lk9I4VjN4foVtIy13vlc6gTO
Ad9Fsfpyx4C4jUge9eqlGZE+Pvq9TE8oBnu4ivlRXf3BuAlrUhAuo3UMjUY8g/kfqZyPPeUOzZdZ
AXB3HMN8p0pHOQ9qVmKtVMoe2EAbmKj0mMH4Mw6wBduiu6T/sYjXTnQPBnFQ6knjKlZCWT6W0Bmz
FUTL4qqZ2KEeQStZKIHyIvejI5tg0N68aI5scdCBWwz9SzSfe70qvg46tuAmIpJHBN+1ldt1ETZP
X0+jrgFMb2LBzw6i5mXYIaNe9CJCqnlbDfH3coMym9lsq0gt5TELsWdaGXRxpU+nkfYh1CEOKFCp
y2/ZlC6PJIZTL1qpNf0RN9AcVAq+9MaOcK17yOFiHzAx++enhHFpICKfTDQAHWf2aFaVheuVUbUv
OqraeNKjZneLruyNC0Pne0uGjIqgra/VVBbHZIoO0SqmYas6RHCzYKcN0fGvLV95yRuqmrhpAeTY
eK2SZge/c1Kxv35SFlk9XUsH+MgkVghNhBNzubqgjcC15UP4OoBWv4tKmtFa2MX31Po+RVVxtM1I
e8QAXj5QqrNODVN+KKtOrnzkRWUHPQcmzM+Y9C95wma/A7eQjO2exK8ykOPeTCMdh55QTs6aqHPh
PzuG8n4QpfA3uNr2lOwBiUArsKW3siSL/cYvAewIPo0KE2Hg7DGto07QMOjjV4P3OoF356fHLhrD
oybG6pvXDsae8H3telx0+8hEua4mM4+ptIX+7OWHkKjQtVHvpK/Yf4vHEsnKeCPUzLipOnxBN75i
KhEifS3ujmaNA0DlCueTC3Aq3DaiLPd8Q9qrK7tjceDNSVaAghs62tRb5u9D7HtapwZCvApcxGt8
6F3sAKTR4FsqTVduwrJxaiQjUyfYiXyoylOPy0GyTxEIe3H7Mv5Vmor7M1Nq+r1GSCq+1dOwOcou
7VYKNO/A/4sci//39I6xi7iZ7Hcfq7/KciUm5XIsw+EZzGeZ41VDrAauJwLDBoZGdps2CrjWpZ9q
YI8610IAz7PSP2arZN/4NnK4G0RRfMGARv/XzilNec4XUAxENKgIm1OEc/HbOOtG4/Xo5TsY4aAR
86RLTFgm29PsBqkUxBuvf7rll2PEqY3pknbSrJ29gLnpyTZXmv45jfzMw94+9O/x68GJNMMeLtqI
3sAQ4n8ZE9YCMaE5UcwvZ9kkbaa3Tt8/R+SnT47t4kxbi+6rNqBHw6E3/1wfb/ESsqrUHPjeBDCE
L9Nd+teqTgCQmu/YP5ujdRvIXBbbyE6HV104SknZDIk8drD8XFa2+NdHmKFByFMq456Z2LuXQyP1
ErngIodnKp7y1LiKtcP32fpZCFUeksYyb9Q2cF+z3Kxfr096mtR8m5NogNAHGzAVsWYjZ5rvupKR
tWxMzmYnyopOvKbtlEA3/jVmA2II4AEQEbmNzb14OVYgSg932GF8ThpNftN6t77zHaVudnh/m2u1
iw92LIPBV7DBlHA2Z+88AXmboMA1PANioWpeu7LSwMA2jdhItQk/VUnprdGCPxwTguRE4HP4a3ZK
urpF5aqtmWBg/ewrF+tsl+akciiSytTxykSwdiWZ+eD7TV5F7B5CCiqdszXVIhvzz7himgSiz0Iv
HnOZGF/SYXi7vlGW7xin4q+BZqfRraC0eO44PHM94+FrQCT2qkHfVk3mvPogAU6lFVs/rw+6WFCY
ApTJScEBW0/AvssdY5XYPaB93L9YmG5WGy/s8Hb2EzQiD1Eh0m5r+9QqT9cHfS9r/X0m6HhNhP0J
VM6tByLpclSy3BEfbEe8xj0wSgw7qQACyU2JHiIRY4hZUiS9QSZIP5WhJpWDO5aaepPrcHGPQWjI
8nbUvjq2qL5C9XY+m7h1oPElxvsSqcSyRkPSQWQV4V0nhInd24N6HEoDMbhRsah9ESkiTtuAIQif
A9PvT7Uf4IRohxLlnUDEQbilZ2d8NpBt6U7gXqsvbZTChOXR6b7FXmj4v7qwD8YfmOOIXwViufe9
3hreFmRoKI+l0N1kZdEWkd/UJoT5TY2EcB4xwdmnMkXr+ENpi9fKUpL0ECJYjKl2PfT+USPbzTZC
WEqzi42xfetrG3fz1OocvK8tvT5V6BD+KzaT7F5VCXyoJELFQU7x8iuqQoTScf36VcsBcuCzWwDJ
9nPcZ/xsHJNdJqtu5TAuoq5pTFIKgKAUxwBSz3ZOgJFT2RVF+9rlWtMh8ztk0BhbM8XHGOFuc+9o
SfvLiwV65SW23p8CeKv9YRStCQZeG4tqizMB9sErT+n8lph+Fw6Kk9ARVz3gusu16EVX24bfiVen
brNPwdj4J9JrTLR50PCBv35+5oeWwSh2vku6Eei5cwZSRfcU3KsiX3EdMN58v3F/moHRBTuJVCjK
0A762Cu7b345MSQNY9Yb9CA6cu+A8b+ebmnUAN6csnmFJz5uKy8vv5DyqgcJl/NnxY1Y3KV2W3Qr
fdNpC11cFDRMqT7wvhAiTgfgclkziRRs0ZrKixF7mTzqte08Go0rv2tOjOpLxqXPdZU7xR26G8Xa
R3035Lscno09tSupirLO8zpd5Uc0C4fWeVHTSbjY6t20/z7GAf6CVmU79as0AMa4WWex5Qr/lXKK
Yp0GbI3VrW7WyY8MiVvv2OHs4h4H5C+f3SFGqCHRpSb3o9kCn66Hzsx3dNB1lDr7Ck/5UTZudTIx
PVY6cgdPdv0Rbgae5XvQzg3uw4nWNbteOK57cBrVe3WHSI2Po59XFKUCLd4rZhsmx6RgJ0zmYmWz
7wIcGo/IJyv1p74Pve5RowXzmzTOFb+7eBjM54FelThbcjAZt60QFsanm1Jo9cn2YQT++sdNzP6l
3gwXfyoSEEBcftpIbZzSHQPvBdEcPL8dUwlegIlld0KPhL2nO4RS/PUhF5sYxDoURLYTaStZxewp
L/WxwE2yLF77PCrtTY2M1GM95GmzzwIbh2fNN3r1SQtwBTv8DyNzVul9Tc1afXY9oEY9aorf5q+8
eh0nRagbtdabRyfXVAoiAzX+FG/Vlfm+w3n/3r+QX4nrLZpLwB+mpsXlGjtgcwyX1++1JyC0D5XU
rK9g2x3vtqQd4xxIrCeLdWzMD32sqHf05pRi23imDG/BUdgRLubY1GxUZJd+ZEpbrAVX8y+COO3U
oueEk03za2fnG29yFShXobw2iV2Z2EDq4geNgKrY+4OJdKE1+M/l4LlrJOX5df0+LoVUQjoMtwjt
LhcmrFrqdX0efFEsX7yCpTN2WdW656gNi/31T7+olPz/WLQRebSQV55TGIZOc0WpKcpr1Qt5V8ta
/EDtItsrkY5iiVZiaZohuGFtMbJTY6QJNfumthy5JsQ3v0v/j7Pz2pHbaMP0FRFgDqfsOKNR1jRb
OiGk3zJzzrz6fUqLXajZRBNjwDYM2UB1BVZ94Q3id1CgIg8RMnzUWW/nnOiTZMEn8F9xg7W18wyc
8Jo2ULALCC21qzeBHu3yoJvVlyziqdw4jMtHizokHQHKV7TSIe8ulfJmbOZKy6/jy+jL2EzMg9zt
esxlPaRUsFp1VMnfWPn7CYsRha41R4vVX0w4EDogkhMmF78aumc9Mco9Hn/Dhyy1pc6tNV5nOcDV
nAK+2Zwe77o4uDdfnqAvQjCAAk+DAj3x28WOMgzvWmDJlypIZWgqg/xSpJ1/tPVWaEDXQ39oY834
CEiwPoB+yDfqc/cHnHkLjBeZIHazy3gkwQzZbtHpvwTohr+TlMI6GTkK60mnS1vP5No6c7ZFckQU
qNqLUiBGlknkK1F6GWeMGrAAyb43lj4gnF4nJ7ic83cqt5C42jTZykHv7w9R7UUDSdZoIhrLLUYN
HVOO0Uku9mymx6x24q9y2Al9+8x4nhun8nxJcTYu85WTTBsN9Tk4uJBJliXfcczSTmqM9KInilK6
zqjXmRspOr3uKIoF0VsflS11/ZWZisQeyUFUZYkyFzeWpGjidS+yS+ZE5nPbze03ThYyNhbNBVIe
zby2s7QF21o5RqJ7wcJSrQESvrif49bx506b84utZs9WZKMPO1BdOagDbL+Nz3XlkxFIJqozQkLv
/sjS0iJPNbJL4fv9j8wfHQCDyFNAKCifQrtS35XUpb4DIFHepyVomTd/sQxPzx3pXlLiJdyHxQ+k
qjXZ1Q4f1HcjRJjctYuaKm7WFdaXauo7N1R82diHJKz7ipaUuXFHrm0yZQ04opC8hfHl7a3RRiPV
aj/JL36jhhf+j2afWLXjtlhpRBhKTIE7IiD0xtoYNzM9Wth1FqQX6o+LTcYvxamHMsovWIgEZxPr
XfMAaqw5FWVjBpimttVOzp0h3FUkWI9Xfe1bInX6g0mxUBNdHGsy1hjadpZf8GeV5N1Q5GOwx8H7
t48PagoHdKq2rsa7RFpIw3Av8ulShCCLXMw3hDwbWpEWe6WkYjBUDHUcn6KhDQ+tgS2TW0Tp8AlR
bunD2BMpnAigjWerts14x/GJ040c5z5AEL8HKBRpo0ztftlJUPE17es2jLzJD7TsqSyG3j9FfCrc
LTqMWBBiTTQenKSMrIM8tjgl1ADNOzwhJGdLTvbuK+QWNf5voIJpAQXp2yM4yZFv96oWECfG7f+m
rLBeABr6/qmLx2k8QfilbZjXZW3sOlON46ccLfGNQ7H6G6gGAx3mAccQ9fY3aBPkIdywI69ujHk/
ED+eJUwafyZJ/3OQZ+s10jL8wXM/nHdBlYQbN8HdV8gS0NHi2eabQPRg8Z4VQzkURhoHXi4H1oHv
pYpd+qj1vm9b57vSSdWLSlH+raUNwNn0kkTMALEIOMyitFGAyp2buJYuQR3i0QVZS94hlp6cUtWJ
XjN9tA65XSEXH8rti14X8bmdEgC1gTx8HDiYG7XktU3AkESU6vlFvDi3mzCSkNTg0QJPG3uld8Nc
U/bjVMzyUcth2mvZZL0EflKfi8ku9ny3W8J7d2EF6yF6E6JNRH64TL4VA/OG2JxDLzGj4FveJs5F
cnL9JbX09NWUALLto6hK/zfOwHrfeCsxNHhtk8+SFOhO42ZWJ9gRBidAGZvi3OZ6w05UFJMqNMwN
aKGnx+OtnDjSUXpW1ERhgi5TBG2OlF4xpcgjwhrgsaQtqZgqo3BiyPsZVYRPYcBpeDzo3dULGUCl
7C9k14golg4OiQ3ScxzU2HM6y/wo41y3ryvF/DrJDSwOaUs3aG2Of6TXiSagJNriv/9VQZpIDcyG
sqAXS4H9osnSvFOpOmDBFfbOzgzk7IjPmLNxud4FMEySt1xwXcEJ3b3qUjlA3B/txMsxLj7CPAVk
283ySUE3Y6sstzZD8AcEonB5RU57O0O9a3hsslK69Baso5Fi9Vfk7o1dP8fWuemNhKQWT4DHu7jy
lYCLFi1KAd+jCX476ByakobGjXSROglh9cCJE09Dp2QfpEa/J1rX+l2eF+o7KzatjXt65SUlFqUK
ayISS3F62dDLy0FWY8P0L0EBhs1VYbLUbos2abgrG8X/YZICAPow0sx1iF/bXQmuljLsONHhbNPh
9Hgt7jabCiE9efJbNkFE6LdrERI4TmWrhRcTJ9Ync0LFyI0aoB/7tAV4sBGs3X0/YjTOFQmIONem
2Jm/DnSN3HrS4GxysaXIOfh9Jp8qP3nu8ryr3LCcnK+PZ7c13uJV9NVqbFGACS9dkES/Z8tH+wSR
+SHbTZ35CzOldssbc21EIXJFSsdfFJxvZyhncRnUjR5eoqr8GUjddOxbK/mGhofMBPGVe/sERW/P
MARaiRjkdjiawhA6kyC+yG0TfdFrJ3vOrKA+SriX2FDIGzt+ejzi/YEhfUQLgAdONFeMZZZuos7c
qmV8MSGru5XTK6obIxbj4lggb63m3fUgZI3g3sPUEObPyxqgDa5WoeYaX+yYu06KpdZ/RkasLfdj
jbb63rZ87UkJsWU5Pp7l/TYyMJcfjGxxVWiLl1yZ1MRoTCO6hGMLAG0qnVTaS3qUKIc+tprXQVHm
cmNl764lMVnaiXCP+EDAZd/upQx0Y7axpr20bVu8+lEHh9aYHOeDJY32N39Op398rca1Uk9DBKwe
T/g+oqbKRceWQqtOgQ8Q6u3oUK/hVSd4LxDc+D+y2k4+Z1moBScp841fmBDiO0d5Xf2kWSG5ezM1
40HNm2rjd6wcL7BRBmh7XnbwEotAEvvsLusaK77QmJr7Qx0bSXCQk2GiSSdZ3x5P+i5eE3MmXhUR
JFyC5fGqeUwbp5SSC+8BbgBOPja/6om6rU3d6hg5lAzQrGnLH3ke+LQJkjK5PP4FK+eM3PlPwE5p
FaG+21XHdnO2k5maE5LJnfq5nMvwlAS0hnZTPwRHeU5T5a1Bqihn8gTRGOe7umu7KTQ1Rkkzkstc
dXWzh1tO/dq0y+Ir4oTF2a4b53/BhBDlCQo8BOWo8cMNHJOY1U2lj5/Aey/AViTuNENvZ52OiYPA
uJReKp86NZxiK33f11L/P5mysnOgGTHYnpkMxcZXLWr39+OSpIDAIINfdkITzB0SsOvpJdPjuDnE
ea9O5wqJro1dXZkfLVcyE8EcuT9XZud0ZpZhDuvgBH01Wjt7EiBy2Jq9/Y3lCD6OqTltvK13fV7q
1OIck/7J3JiUoG5XtYLnH6BEmF1ArY/Bz8TX8cTqAxXbuEHSgq+EkrW+l3nWu19ypw+oLiZ1Xu98
pe+emrFCBlxCbnErKVr5orHhFigbMhOT1srtzzILVQkyx88uigb/+1COquXSFrH7d8gw1eNGhL4y
GsQMwUKjisuAy2tMB+rQlexoESLS/DlIK8tyqXlayT+Gr+rRxp29NhzJP5EMVEaIu4vvl55YXcg1
iDqzbXFolTRyrB31ruZfCWWz748vi5Xjy/pxdsHxQAtd8p6VpkukyayKS5YaGlpofpePz36cJ6+P
x1mdFGokJPNQEvhMb3cM09ci5mooLlOZlN8VR7LcSGvokhdKv3EDr7x5wLup30B+wE98eTjwO+2g
3Nf5xbTnrsf1oerfzWhpn9M5JXdvTOXboOYIpM5at2GCsXL18s4IMx602vh7cQnlaoYLjjblF7nK
TNnVzZrzn/jWqZmD6GuHK8XG0Vy5FbjtxCkh+qU5vxhwnACHaqlVXCwI81+cwEz3DVnYOZjT5H3o
l1VwoB8FlPPxbq7NE9IiWBPSe24ksdt/xdxKW7XRpFXlJVenaoeEQnQotaTYa1ODmoU0b2UUd+Ox
n8hygbPGyRL6+OL0YFHeUHJJlYtOa/hdoRYN4BadzrubUiXFBadVtvqFdweWUcS3TgmKoo29ZKtL
uk2ZHc78JZiD+BimU/MxCdsMf5+xAUz9eD3vIyUuWpo2oCKBlDugi24XNNXaApi3ol5iZWq+Wnk1
fLIHuCXHLAOCtBuS0qjOvaLERyWFIaqYlfUEWuCt2H2iFqIXvlLwRLQZlmAAjbZjxiukXXoyt7Mz
66NnSHh3cbPmT3ZjnJChjeutyYvJ3TyhYlTgoHwvNOW1pWFxjuPtFCS6ehntLvXisI9Po91Yn7qp
QVQzGMfqF5Si0R3ldvbyso73I3TN97bsI+o3V2brorQx/n68JfdHjqePmAaYk6gHLetuRQJvQe4M
7SLlafSrb6LU35vR4KgHop0gO9cYIHf7x2PenznGNARnA44+XfHFMW9J1hHJMbULjozWzxgxyg/V
kIx7LKK2POju7n3xsgveAHB9nBmXOaXax7N4QPVLjyhPu2uDIE/39SBtOcHdXVCMI+pbXIkEh2jQ
3x7swO5kTAoC4yKnaflCW1//EfR57TaB0vxjGGGSup2mbT0Ba5uHhzNYKAANgLQWC2lK01gk/KJL
28kJzoYGmkYEnXXf01+3rmPnYD379r2jxwwtDGcboV5yO9G6rWhjBDV6RlGpv0iBpVendBjrXVX0
aMY8Hux+9+iYMDGiBC4nRrsdrGhpnWdw8S/wtVQJrUtwZ4e2bmTzf48HuntLyZoAZ7CDtGr0O3sG
YOQAZmbDuESaHPigoEQ+jgWQ/CXkLjvmdqia+0GD5TFi85weHo9+f3gYnXtRKJnxxi258VQNyzzs
TONSRsp4aqQyPddDVZ2LHE23oAGw4jrmVB0fj3p/eG5HVW8XN02qKE1ViVHlqf8azk7+VHS6Di9D
Nf6Nq2k+PR5vbY2JYrluCdMRyltsZt0q8aCYhXmRxjk9pLYaHiglRm5lBs17ZUBFKfbRe26caIvv
tzZT5kpxAN8CHjtxzP56xuMeSa2xm81LIBvpwUp1OcJBGNvSQ+F0zZdwCoYtLNT6kHwhdP2Qv1mW
2PsRYSvM281LlSb6GVVV/4DsJDB8IIUm+NjErH49Xt61Q0STUSYipLvHd3M7SWkCopigK3NpS9P2
+npUsyMq/Z26iwO1NQ5KVtDURT8ueLPVB3I79DcZFtQkllTL6svIjCpj0o0LaPwQsTS//hQmWIkd
0ExtnqSQPQ/A6NvnxzMWV83NeyrMukQmblCQFoK0tzNOpsnO4zbMvL4K5LMhj+YIzK34bdNSa900
zQxSx8HamwoC6ZljvvU8AyKkDo0PB8xq7a7m1PWtbI6jVHpdFKjupDetp0RKd+DPEJbrM+1VqSft
nZXV4cbId1st+A8WmFxaGyz4Em2jFaMB7XSovBh7b1x2cfqthr5AsSKKnvS5DJ4jHLs2Hu2V1Rby
jnBK2WguycVqV2VpQ7prai9EPsyri6B6MfwY+8GeprCTRsrB1MLyUI9T9UUfWmnjtroPHemei+4g
vUogXWz77W6XeWA4eaLVnjl3aue2luT8NkHlzh9lDYmwk0WwhKylaUgNoUuU52dJaRPzKZl8aeO+
FlO9PXh0bBFKEBV5jWtlcZOVY6KzAUnjwZhqOjeYNVefp+hnrAzGxgt4R1VGGBjXFVQ+0fkBqLKs
pmKV5VB612svjcPS2QWEtUilW51yyDWneamnTgoOBLP+oc3iEE0lZaZcjkG7KD+FEdRIfZQgMycm
0nc77j6oJbOUBhEqkpL1SQsNyT9O9WiGbgdpdt45XYFBdo8ae7uzsyqxdmGRzF/Tpo4/P/5+748x
1waeKaLtK8rUixtrTouhahu/8dS0Nfa42hRuYjr1Pgql+qntyg/EdeX7x2Pe3cssJ5IwNLDgk9E6
W4QvQCIBYlpB6+kpZq1O143HcaSXNM91c5Dt8u21YTGgQOoLzgKY8sVnA7bIqTGsaz0kLnWvbGg+
cvlLx8CSpWcKhoBd+q6KD0qM9PkutPEPQv0u+PJ42itLzYxpg4pmAHL+i1/R941fjHLZeeCawo/8
Uhzio+DUQ84+yF2tnv1W3QJz3b33NgUrQB3cz0hbQ8++/WDHIIY7Nuqdl1aOH+0KvmkwJEatud0k
68+DldknTU38AP3P7Pp4vn9obotPlGoPuRZ/YexgLAdXywZ57z71qE6Hr0MiZ2d7rDtrV+HIDl24
aqZjEYxp4rZZOLyMilP/CFsl/Feqy75/6hqlgzeH9co/KL6OH2PfT4+dURRnU8HoWSs/hcVRllTn
HMPrO0UdUG/38RTu71sBlGLtBAWbzHzxdWB33NdZGqWekUzx9xZu1kubliHqlcgaHzAASvdKR2MB
TnDoVrOmPj0ef+VLgflCT4WSBEDyJevDaf2mCOQi80pbCz9Vgxx+CCWlesrU1gHIWlobNSV15byg
AU5GTkkQBOtyy7o0QcPDVnKPJnr90qhWci76vHcjEwdUV6r14iPO7eG3SrXQ3/f7SZZ2OfINnxNo
qx9S1Wq+TnM9du6A+sK+nK3qQql+3oO9d/apYbZ7AIvSZ3qYSecWTdoluxGu/rnW1Owrguvpzppm
E+Etjfctyir9JUmQ1t3YVlU8DouTKdp/pL9CKe+uiT1KDsL5pZp5Djhk09X9yRr2pVkXudsazfAD
vKLz5HQJsqH06bTgULdI1jyNZpRrxykO8brI+jL61cyldEXeVK+PENN0wx1Lah4CKIN1BvKC2jNw
nQoMmRqa70sVucfd4wPyhzG9nAnbRB1F4GXobN5+4BU9HjwhhoSwJ6pxZFBjDSFUBH12KkXj82Q5
xbQXao0f6GXE4n1RrKdMC/xvgVFMn5tBH35qMs2zveljqLmPs9k8qrKU7qow+/fxj125ALkGyFvJ
J3m3l+qEPc0RIBh16ZmpIl2nIus/gAtB48MnTA39JjmXhp/9h5hFLA5hC4x93nHxq/5KPEY1odWJ
T5TH95U+jZUmnXst6t6JROhF1vL5ktCLgGgpG89jkGa7aCri72+e+Z8rnxuEaPkOPtyOmYyUTFd7
yF92Ln13GsCDnX6n1D9+0DBo2QPL89+K8UT1hyqfhXiEKLosXfEUPaXoVCEN2CMgfRgmf2SPi+kp
DNXXcOrmJwMFADfPsIl+PNv7W4sBue+RWiIJupPndgpDhotcDB6LOzy1jRY8+aMsHcZS/pmVdrNx
Sd7fWUTDIrNEVo2JLtsKahA3bYh7iecgf3u2zBiH5cke94UVavtAS+PPDf7bnwenszcmeg+GEchl
Bgd+gn3RXTotx9xYY9ROXokL+XM3Z9neknRnF1ep8ir7cnIs8VDmuUBBHLkZe9o34aCeR+nNmiS8
sQK1RizMGafatrgHwnGusmJoR88fJ/V3C+bsbGh17DVVZWzM+g8Y8vbOgY1KAkC4CI6Cp/32i0r6
SDJTOGOe049OsdOieeYy72n77pLZskM3LVPuQhwlIpx1jHL+1VFOhvMLCaV5CgsnfK0V08l2nR9X
H7WSxjKG8qMmPSfZkP0wDJrGaHAruY4D6dQGqHL5xuvjM3qfPtDLYAb8foNG2xKaZttTpZORjx5r
CllzKhWpQHcCmUHK/vWPx4PdfxBIrQmnaFC/tmgY3y4YgiDF3PIOeZYV+VSzULo+zNkMSR8sCFyg
SkUi9fR4zPvQBT0Q3gXUByCBMfrtmEbQI/SsdYqXQZfeqZrU75XWCia8vGQUwetQOeUVoIA2Uedg
B09j/PT4B6xMmpI2IEOxwnTjFgWfVFBxgO+o3hAIT1fVLF6ybJLdoZTNfyN8q94cXsO0siHgcPrp
nC6zCtWvqzmkOOJJre0fTCtB4ZtBD6ZSO0cpKIO9HYJn/Q+TJMalmUHERIvqdpVhj4ME01vVK3l9
T6hpp09Zl7UfjLktDznHaePbuz+2MCUoN0Bx4jRR+bgdDzCylM5EJF4wpcm1mZsWp62gUz5PY28o
G2HS2hGiTijgon+M78XF+9fLSciHVn3SaJ6V10p4LjunxXaPXKp2uff98lC0/eAG+hBXB7Db1qcs
kqw3k2D+iGSTZaJFQjt3eY5Jx0vKoprp1WqFnJMOTPU0IYSxM4ICsVSE3MlRjc0c9e5RYVibhsyf
ijShwyJZyyQwHIZR6V4++x0JfY9EfgQLfB/HkuFZVPffWQ2OgzbE8vMbzxSUf8g+ojkl6kpLuSe+
aElCxMrwgNvFP2Dvxs/O5Fuf9VLND0ME3+o/jCcImfTDRJ10cVPY02hPPOKGp8d6zrVtjWXsAvOP
Pth9EZ5q9CI2ZngXCDJDghKSP6AOMMsXp5h6Yan4fKsePuDDqxCL/6gBhj5KSl3t0zDvX+ssN7di
5ZVRSeOAp9HYJbsxxIX113FOsnlI4dFL3hRZr04Y+LtCUbp95pvopFWt9jsDhLjl93P3wXIF06Sh
8Q2snvt4cY4AJ6XwslXJs9M++1m2Ju+gVpWvfW9Zr4/38f7IiqHAwRJgE10vBYzsRNZrTHwkzzcj
+V05hOVJG0P9WmtQ5AZdp8jRYlVKjOpvYXdWhwazTytRlCWXWUjRl50yRmFw1WiuTl9SXH+/OEaG
WEYq535FxUwyjkjTQbzMBwXF98czv3tqaJkCHhWAJZDALMHtzk5VTCdDrcOrHpfFv3Y+dc/jaFWf
J2WScfPCavut174YUEcCTDT9LLiWtwPqo4MvZamGV3wjshA5WMobY9l+p1ufY9OAEdvjCa6cItGr
ZyShnWotDTLTttayOdAcbypxYSNuIpjYSR30VpTbuYI21nNtOPgXQmIcBBjVm9vp9Sa89EmzfK9B
QeRgVNSzXFn15bNaD2n19rWkGyRkhfg6eUMXa4lnMiIE/hxcRwBWyhlnSf3YokPg7AyKO8bebMrq
6c3LyZAkRoRiaGAtMcBlYpYEsBEOLEaXoRMa9tJXrCfHcYdUwD+Px1o5m7TZdepHIKpZz0WEECJq
pFmo3V7rxCn3sYJCfF6n+JtObXzMVO33fxiOdYTZh7AYBPTbrZMwozYmru1r1c2gJ5q41Z/VuG6P
gWLMkhvO45YW8+oE6bdDJaSzR3//dkQ6wx1uQ2l4TdUiaXd4G0T9cxPnlrqv5zxOILMkkIceT3Pl
hCIkR7YDF5dnctnH7PEImpPKkjwpTiX5fYV8QL6D0Di1R8A9xtaTvPJ0cLnx8VEugt69rCGU4CDD
zMnCK+ogbbjDQ0fKj7igSqc5HqvyPSXl9wmUi41y3P0sYSoS74lv/w9b83ZplayOyJ6z6GrXKmBq
8F7GrqhHXmpl2voMV8fi7kaageyOpsDtWGqhJJCqquiKRLj6ZOStdsS7oXsPILDY+OLXhxJyUAwm
kJ63Q9WtrU9aWTMt4ILFfixk9QBu3PzsyLhivfmksIZc1f9vMPF0/fXqy4NQipTt8FriCVK5hdVP
iCSqZiyd7Tg3Ny7q+4PCaKgICvA3wc2f+upfo9WS0jmSxtRKp9enHdL3VDQx18jRZLKLD3NtT+9y
rotvb/0c4DmR+BDFEddQLr6dJL4TIXAnM7pGcR+dlbRzrug9FAc5lDbtOVd2T2CCBX6TqhLlhtux
SrNVzSFUo2vHtF6dElum1LcgrsZFuuXptzoWkQxcRNFmXgrpVeo0ZvUwh9cp0/QXmHLS+7RF7muY
mq1Mbm0o5BBpof/hES1hfw6QP0qjUnidQzxc3app8KEyuqEJdjwMVrhxLO9vTdFSgAUNoobe2/Kg
4OVVdipaqtcaoOUncyheB2hdorOhfIuGrvvy+IDcB2i3wy2ehcksQiMI4vCaDzPmdCAYMh6fYXB+
2I1ZfXSCUi6+NUNp2G7CDzo8Hn1jssuMRoqgDTu4XF3NPuqpB6i96xM9fZJwfgO+rW/Zta+NJxp9
BNy0tyg43x7R3PftQef9uzrIBb5LnFj6GthWD516Mn7WY2a8mRdG7ALmjOsKEATYbfV2wKJVi5zn
I7r2k+N/lUc1f1+gLrRrsdx6ms2+2yAgrG0nIB5cgP/015YSfo7eaVXfGgS8FJQ1t+miXn7fTWE1
HHL80uaz01WyhdXgOMfI2hlbmLC1BaY/JBBoQDdBm9zOt5esFpFpcYOX+oCNXEn8NFmVl+Vy8Q+r
IW1cq2sfpylMGCD4MewSQZimUqSFjR9d07Luv6RDR61D06P4yQxmhFIfn9bVwSDAsadUsRVzEbGN
ttMnoy2H10Lym+5j3fbVk1qUU/lhTLV4o0h/X0JGoAfMJ6IEPBqUxBZnFRC3MnRQOK8Z2ov+DmxA
hmPiGBkuGtRz645Blf6wsR7cqeGAN7GVDbiyq0ryMpKIbQTGK8+XwUkGnQ/SGknvRaEyz/O079OS
D0cpTOOjFjhjg5Ol7xwHn5PtwrQIozOltXIL0njP/mAdoFZqJn4eAtIhduWvl9Nvs0hLuza5xjnm
l/vKb6dX3fRRaGwSlAZ17n3+qaB87zbIVHrYqefEDq3hfJiA3r+H01fsHh8EsdE3dW6hnSSKTiKC
EA2G25+klZkl/ODia54Z2bTD3RQ1a+y3g9PjcVa+JlQPLKFkbVMnXsI5gxGorxHO6VXVy5EEXQYZ
O89NGrj2lM2/u6qxPj8eceX+4FYk8aArhG3LsoyoJjzvAGKzaxpk/rtpMqMRxYkZPW9fnf+JKkf6
0vhK40aJbW2ws1cmS/7KbUmQCZj/Ll0wwzwZZ8AGWp9fq0Zu0ag3owruspR/nkJz825e2UXaf5Sh
aaITryz1sXsZD/mud1jdOOuGQ1E5HN4K59V2495YmRngLOG7JlSdcWq4PS5jqgS6HJbZtUx0GZe3
pkaEt47sys2MCrkEs9nS+l+7PIAmUGIyMC9nlmKf//poOuSk6rSas2sd+eoRq1YTI+dZ/U11MXhu
9Tw6U3xrd1AvdWMn+nK7BI2PY6xI0+vjE7VycwiVZ+InsmqBlbr9JX2lBkjJhPk1rFVHolSKlG1U
8G25JiDoSLYghWuJfHg86nLJhZqbAGUJEe0/jhW3owKm7CyqpZNX9Ur5NBR6/RxHHXdnOfS/rcQJ
3gopFQOiQkqPjTuKQGhxJcx1z1vETOmrafa7MQ7ap2IA8IBNZt+9KKMTvTGyFwOSyYv+icgDjcUO
Z20SZBCaVE8DTZifQzBxv9UOfN2+Seatzp7YpL8vPDEYfT2iPwrQQOvEcv91nFIqgzUMXtnz5ySN
9xRSs+aL5FhBuNeqPJ03bqG13RO0M5Hm0TFehtx+XgiVYmX2wrSx8WVHzTN90Udw7Vbn2Psg0cYt
8UGxP8sZ8tZS9AGuytO+2L+qDxVnzKF2YB8zI5NJW6OWjfzdgGJAuCtmUnhZGbLvlG3mUxcJg9vH
J3b5nYglBstD+VkETsQXt0tcGWVZ9mWseCp1qcxVO1X7khk046TA0X/1Uhd/6nUn/fp41OUd+H9H
JS+FJkx9dPl1ok1r9HM7KZ5cVUruljm5Fk62hr5/PM7KjgqTLJGFEs/c1fIQIm/sqIxkb8bJpTkZ
LTSIfQc+NDpFsSp/69XBfCuEnrmJ5gVhA58HML9FzCK1GXI4TqF6mQqSHN822CaY/qCcFD93PhU+
l7JcIX1/PNM7KCzDsp4gDqCcsKZLixcUlwcqX4Pmxc1cfAplPdvLftnl4GaqgX8ND/qgx1+UftJD
ALnD/C5Va3Mjelz5YGmO/yn3w+PBC+32NMUaELkEAjB1YSut4eea/pMcAuF1jdTc8v9YBg1ixjCv
0cQlYcUoYbHQELTGCiUOzUv8aXaeZQUBf9iw71onqZXDaDjUbhrNKl5w8t4qMq4cYC4IvhjgHUiW
LQscUZk5JY1q3esnrcv2YBpj/eC0QfH0eFtXDjBvN66ef+CwwKxvFzRP1YrsRdMBCxm1A4Q7xpmo
CX39Okxz/J3+WOWcHw+5uqwQfgmIKAg4S0ntOpHohUc+UxuGYDo1QYkZY2u3iu76mia9tLOTKvt+
1P1rOsxbEJaVC1EIsQFJEpoNdwT+YJxzug4j7wv2lD9LYFv1CUVeNTkCXB6ekSPOpycAs8MXA9NI
zBoMrJzf/opjXEDGIRgMMMTE5v/17IT+WPadkSgemNs4eTdJakl6p0Sl8zEDF6u85Ko9bqU6qxOn
VocSPnL0uEDfDhoFZWWVIBO8sg7V5IPkj9m+kdHpOGhpP1g7jIVmEQDnBcLP/M+Vi4+hcn2892vH
jcbH//8Ri7qBpEZDOCul6lWy0n4EsJJ9zyiPHMzcaAB+4yzzeLyV14dbgviFNij95WVXu7LCGT96
R/VUCSQGr3La7+l+qt/ilibhYUqD6Z9sdEx/411YG5fnhOhYEJb1ZY+nndLWVvpE88Kibn6GRqv6
78MMw/BjhPk4tklTbP9QcXX58ni+a+vLI08ujxysUBW/3WRpaHw/K3XNo8TcHKRYc45+h2ypq5pz
dJiNcYtftTZRyLPCWRG0NYjr2wHBhNKhqxvdswuleUmcoX9fWEVsIz2S2CjA5HkY7ALKVlvE1tWB
gbYDMIRRSwZyO3CCxEpu1YXmSUOhHCOo9e4wJPV7Rx4qrOQjHxV8f1LD9D/sLCAFCDjULpCzW3xG
SNT1ih7UmmcWWvMBhcLxS5/19HtUHC1Dl6bsGLpm3JpbtpxrTx8wGJFBcnsBKL2dsFKFRTREMuAU
DUgnhtaq3Z7kUcdESJ5hx/yXeQIzoU5DL5+G/u1wRpsGA2gf3TOxN/eSUpo/zXCffDdX55JvtQ61
QxEKN67HJ3h1mlzMQm4KLdgluHFWkxBhwoLXwQ4Vda9MM/2nKHLyYT+mlHE2Sh5rxwiyPWEULzn4
TXFr/nUVp7k+jUad6Z4c6R8kyUa8x+67I0vcHFNtnj8WmjR9f/sUyWIpPCGYQ1i+GFMJpNrveiIp
Rx7rV02q0BsEn5YeKcQ12cY+rq0niSooEDJGBPAW+2jJ2JKXvcWxqSTrN7Q4NUWXugcpqk9yOx4f
T0389EW6IfIboGGUHsD/Lb6OwEcFSTEb08sVw3+nll2R7YuxeF/V9VUq4/SkcCvazwrGhm7m++XG
8Cu7yU2EhC8vHGXwJdkd/BAMLaswvWbCTPok9b4ZYIeiQx1Du7E+m1ItJ3s9i6Yt/amViXNmkXMB
iIc6xbJJ5MeDZfapzcgG/rGzhBGgH6sRPmSl/y9BhonxAZbZgTuMBaD7sYh0eWOnVydviiomAEiy
kcWxissmLvRMtrzCxCihzxRo2NJIbyN0jBkZNa6KI23UdOMLWnly6FQBRsZ0gAR5iaZSbBp9bWlb
XjVocnSoDC3pXaVy/pXioFPd0hy0jV1eW2uB3hIXP/wiXSzEX9/spM0y2xxZXicNQdft0jEOf5Vd
nIV7ue98CfHOqZFOjj4XSMnUlvqt5k/KjcR2bd5UsgVQUAATlw8B0oeTPNWx5cV1VuOkOpguDn1h
7Rqx/wXBl3BLgnxtf/8ecBE7wQPCNGnyTU/upCI+IDomf4lG+EZnH7QJhuJgyFwlRuH58PijXrlC
SOAF15bImdxxQQqqVSxG07xih/OwLNECapR3dJvyeKcHbbfBldPvbxDAs7SUwXuSbS7xY5o6pp2p
+4YXJLXuu+jnRLqb2/2WL9zapEiwAI6hdQR8ZHFT5eQYMXELyZ2lVnPhllrefw7HEppTNGpT7b19
DQV2Q2i8UolenhZdThsMgzTDK6aw656j0LaanV+aND7jKrc3CJwrKZYotUCG4FkDQLW89PUglrnq
Dc/8P6Sd147cyBKmn4gAvbktlmmjlmmZqtYNIY1maJKeSfv0+1Fnge1iE0VIO3M1I0BZaRgZGfGb
vPBQ2I1BNem9VD/naPZ/tbxW/YDzfP6c6P2wEYVWhwZtj2gXBR+YVdcfp52n1Ad62zwP3Lkg2Q21
uTeFmSf3OoCj+kGvOmwXu2iMfyn895Z4ztq2/lbF4Crn01wCV1D57hohpXM2Imh2MKmS72pXmf5Y
OfUG3vvt9wiYCq1Djg/XDSnh9Uz1dIBMFGv6OVDDuvfRLC9/RRZOJMc0Naz24KpxmuzUKqcbe/sw
vQ09yMAxPy5ZCqTUQa5HdpWhlT0PiXOe2+G+0pBM2eO+a+qfG6zG7iZLRt1/t4d8u64MiQwqXyUA
Lkp610NqBi67vdWB0a2y9l2IsmLmV7xhfVWJo63u8tsYAAIbeSmXBzKp2TJBUr0J2cM0ts96V8T/
aM6oNccw9ar2j68uxkHIFkFbNpFE93pSgy41O3QZx3KnOj8K4cTTPhkdxTrZRuHshY2s7sbltXJq
gLtQDAVRySW2rG+7rWM3lqi9Mx1Xozo2VUFTKqmQ2Qep0wSPJZJz/zaOVm2VKt/emryCKbfwHEbP
irNzPVkWcaSnC2Y0KArL8we8II8x3c346Dah8SNr3GmPjwtWyQr2EuY+G1qxVYNYObivf8OyNVXp
DfZ3YRhfcksVH8JGxslBlGhE7N22LXxcHdELvX1w38aj+fEPtn0uvCOEtNhjt3dl21kgdblypugR
Sa/O8KvYE8bORnjpsUEAtt4lYya/BYlsN8L++uiwsLEVo8a2hGDHIy9nzJLDix5Y2peRQkDgk07Y
X2ppgrkZ8uQjKWrxOQ4zYyMQr3yxfK1kSBT/eUotW9tG1dhpatrKeaAa82gqqKpnwlE+S/BAp9tr
vLat0EvBQpLIcrgWkTAVTTrlgwgvhdbXu77ow49eEoz7dko/64Nnfbk93MonhCsmLGveM7iiLJ0V
wcGoWTcK5ZzmEVIUk9YO4yFj8eODicjTEO7qESxa6Az2Ri93JTCBQqGRQkeDYKguUrCmDfEXsoPo
Qp19tI8CyU/nJJ3Y+osFpfiLwgevYMor8+94leF2RpkUVWTFFw1JjxOXzLCbNKhaqTt1zSm2FErs
t9d0bQu5UuiF0V3FgGXxmdRZh1vkYMQXCWmxP8YABPKTN9ZWdAeLwKnvs8KuPt0ec20f6Q2RwNPP
5dky/6ZXs8xEoOWBCVJYl4bzrp/Uwc+UQPWtQnqf7NaqD42ZbQmorH0W1H6pjrG69OUXgyoT9BK9
csMLnpHOgHVhUdzreC18amooi7cnuDoWmlU89mflsTcSQNTnFFBFoObTvvqoCrX0gz5rvH3RYkG6
cWbWziZpF7sH5wPUvHG9mrmjhanjRfFF6DL7oWqiCE8yjat8/+eTAiVCjs7qwT6YQ96rXWsiRCsM
kXlnLFW7oygKJ/ANKUPj3hqnZkvxd20JORq0ClDrIG1enEvDKq0Y0xSPclCvOoeqmeVGTKnm8aFJ
jOjX7bmtrSGPWRrsTA1AyPznr+Y2BKUTpWQaZ4v2/vtKz4EAAYqqxeH2OGvXAhfxb8AVYXOZJM/0
LVe0aXCm62Fld17oxE80StynSQPGitGSm3cgodI6/oEbqFpvDL+WClAdmd1HZr+2pYaRqiKa1k2V
chaT52Y7xWi6Q6lXxWPRdBDTB686ssTxCSkL0RyyvMm/3p7/2pcPOwBsOWhQqh+LXEQLI1EGCRE8
asvgKYDX9iR4s7zLrSml+WDTFaozY+NrXOlg6mDqZusjmqazc/z17pq5hrREEHtnLRxr8VQUdbBr
UCowTilVGx2PzSAL3V3STbr+SL8sex9YqOBccnVq/r29AL8VDq8LZZTIQBXzfuA5SBnw+reElF27
0iuCc5amhKGa5b6DNF8Gfpdq8kHtvPAUakKiITFaJwVMcObzLNXQ4O/7EevfSuwr3M7ubv+utWsA
jwO+NjTLwGYtgkjY6BZqrkkAparIzP3QpFV/Xwo1huI9hu2dguLF/V8MySc+C+DNz+PFrmSa0oZ6
YTrnQU6mwWGs5BM/r3cPhjkYpGZRZn27PeQbz8j5VgWMMEPvgK/ylrpe/RIRujzrWxtZp9LVzpHq
oczCyVC0I0XmutnBsdBR5kyUrPajqAvfOamhvohpCD4FnhpLbEej/N6rgiG/GErbW/vbv3AlQPCz
ZmIbb/jZeOH6B8ZO4QWGFQb0ccqk2uF43nr+yDv6LDtdSfpdqVvZwTJS1/polY2x9YpfOQdcjRRw
EW/go1mmWMM0CrdBsOkyDo31RPm93dt4hflmwtMBOfhxCw75NiKgsgupZmb00XVYGk1MbjxriNtQ
fAkGH8co93xPqcJPdeCaPlJbjbOzs3FL0+ztMjMq/ZS5p0IWssQ0ZIPSue04pheYaPJTaiX2Z8PI
FeUAID3W/Wn0KMqntnpCWQAI5u09frvGDA57cfawZ4uXAv5OZYlGNGF2SRpkdorUyN1PrlsG7wKl
CfL7sq77cIscsrrMpCOce6ZE6/n6XGlgqiJbquklz93UJan06l95JOOXbhLeboy0/ghfUWzJCq2s
M89r4NNIRs/aPovvjYqPjcZuLC52NTxngVLuO1dUJLVdp2WHoeswQNIKkCtjk6ZbnqDzX34damcn
Cs7wrImCo9jidTLqYx8nuDfD16qi+6rQB/lQKE7absTOlbUFoE5jfYY7EdQXl5pdwyJhGCap2Dif
KlFw6Ic2q+hLdvJb7ynDKRdW/3L7FFlrs0OoDWecOWdZaj667ZAPmEMnFw75UOyiVAbjk4LDfAVy
V5bRH5dnWUw+l9+K5sinzz/ndYZUCAsuaCkusg5xdNYS6xwZ0bhVxlv5NgDc/JaHBo8MDuB6GPw0
m6HLqpRixUARTSuS2jnKYdw5CQ+GXVhF+p/aF9s6aGwSIqoElJw4KtdDotIEAiZWxSXuTT1+7l3B
W1ZhpPEQ9qVZfHcRfEQSqoJNsVGjWDuhGijLuVw6X0fz5/NqUcOmFlPRBcy2HF0SkCEqq72Iw+4v
TujrcRYn1MV8zdViK70YTlj5g6zCz6JvqgPGJeIui2Jtz6Mh/nn7gK5OjiLE3BIE9LJEUWmlO/Wj
YaQXlJlk90GISu8+2VHS7P9mHLAlvBMABSwJRq5XO9mQuikCxKOh7vtGncLnovamLRPN1QnZaIwA
25+FlxfxZIhSW1ZtngHyTa2TyK0BHXivdbbAqWvxZH7JzaL+UE6W+h5pamH1hNjjxU6d8GuGiox2
mJVYU5o8pK0PKCk06F86SW9tZMprX9+rkZf0JWJY16klI4tGqh8w+9CUHaFHU3djnrk/mz+X2p8/
Pp2UCqQmCfqbroGiAmIkRueXpIUQEKhx9CThLX1Skck9ZClGhHardGKj/rsWO3ELojFOxgGpdvHJ
xxWypX2T55dAJB4AdnUqf4L6Ki9O4Sb/3D6ea2v6eqzFN44qWjEobcxuxob85ilIWu8o/lp3AwaM
n7qsqZ7//wZcfOweUC/VgMJxydy0ZnIKWm4Hq3PLz1qjmy9V3kPd/4shjVnrmJrrW3RmBNpGL2M+
waJPzZNoLUs+uQnKEwDyMb3dT/izVX9ckuPk0MPj2p396JZfyazhNhMP0gsmok3l1wGs0MMAhnxj
Ode+xlfjLL8JK08qLXHT9KJM0Q8wRyOtrcj4FLvCcr/koujj+yAOnK2EbfWI/r/pLZMXqdZYBzpN
eunaMtJ8y80CbxdURSGwExnM+Hh7B9eG4/qji09Nbn6AXN9EkUy6cYpjKB2DGhyFHK17MsPwAQe2
LaD/2oKydTh5UImDCDaH2VeXHtdhGYpIJf3VzeEfEZnNQ27oXbZL3fBkuzgywGzY2MS1j5DwQtee
f2b61fWYdgbHyIq4AHsjR2PWAmR7n2Ny/ti3aZgfZV7VG4z2laIDgYXa3wxWmF3m9OshR2EXEiNP
riVXRj+cdDghpXOPn47jA+HK/HAswah43jggvai4pTxaeKxs+WCu7iuwaczZSE9Rb7r+FZMnaysz
3OSiQNsodqqZto+h0yeuz4uj3OrfrW4thj6AIsA3sbfXo1lo/OrhGCWXwDbk/ZS1JUKR9qQ/29mk
+mVauWeqWuZGhF27l+eu2py/wR1RFxHWFNLtR57LZMKR6rc4w8MZibVo6228tpYkMrM+EzUSCiXX
s0vBvFeh0YmLqejysaVo2B4RQa+0nZdVwUZ4Wx8MJR1ODg/xJZC0K/oWP88RJjHVkR9KkCoPahHa
Xynlt4fb3/7ax4FUPsihmYAOkfh6XtIY7XxSDHaNnmziUxpM/CGqxo84CQ3DybO6amPH1s4JaGCU
JoDYzxyc6xER8FMzJ4/EpUXvhW59MfQ/x4bGD7YVniP3Sl0P9UlOk7aVCa8tK5/DXHzk6a0uVaDd
BniqYmsk+4kMpT/GpXaY0Cno92DbnI20+3eRevkCBSsKWWwGSr15gXIjBvmIF+jFwibDL00zwlTM
kcfCqYyTkuSgOUGCmH5rj/1ns23tzo8j2/3YVG71iNSvpfvu6MRQ1YMQ9U6lsu9vb/0bXt2cf5Fn
4uFHA0Enhb7eibHBQK8N+IXj5Pbv+sB27jKlnv4VSR3/pwlNfFBqy/jU0REqd1GrydYveffpx8jr
N37L2mfM85nmAi1bm0bN9U+Rfa9q8KSSS1o0WbErIjVEx7lXmy0L7NUz8GqgxemDnzM0oix4ymZq
830qp7Tc6+g2avdt0UTJxtc1R5/lGUASC5mq+cpD3uR6WmpjpTJxK6oQVRcX/qQ3irILaiT2/HYo
3Y9F3IRP1YAImVoof85koZnIDcSVNz9vlwKWME0I1l7onp1Mn2xEclSj/CiLwFQ+l4k+Jpi6tlby
VDe5kF8iJ7W3OsQra016P8tHzXAZesXXs28R56obftfZ0mUo9l4KyOvOlFb+rSwowPu3j/PKWhP+
VcpchGdgSIvR0k44GiU076wi1fO5GrRCgkisvOloQUyK907euOo+D/v6nVKn0SZ+ZSWu0bW1sA5D
tWlucF7PVh/AG4jKpNEgXXh9TtgTWhENqTwUurwcdy2kw54tzOi2mnNroYbSNnAD0Ki045d45iDB
PgwvONwYO2ARqLxDz4NqN3kfy6xsbDR8ujB/npTGI9R5aKeRPZufDBXiwAEP2rreG2gcDu9Ck5qA
P5VjazyNQ94kl9tbtP5DAWhR+EQRH4HH6zUyaopZdawHZ29AtBK2HMpJvmp148fc5PrulDET0O/h
7fuuHKb2PoDz1p/AqyDolJadFZzCiusq3JmecE6cBvekpWqykb+tHVyqQbQEuX7BWi0CYx1Wsg9K
1T33StYdTS9o38UAaf4xgh6v0dtrsnZsSIVnwuQcg5e1NZEqCg7hWXA2oFVUewuzYJgMVa89Kl0e
VgkaLX1k+mWrefEGr26exiI6zV+nNYuEQ2hcejpNoQKelRIEKPEutfetDNKHPqVetjNzNa0/0Bwv
/ktJP743pZY+D6miJXd/PntwB6w1BCWA8YtwnKoFGAH8Rc9hJ6yzyJXxWNllYX5tcdKFwNLBmBmD
Xlgb981K2jNbFqNBDVOHQsBih/Uwb+tU1+jF9knf7MEGVLmfiBT/4nAS8SmjPJ5vzHUOQMvlBqOu
QebmTL2hB02mwLIbpQWYhUMdP5Qd3LdEFDo9Hp6zBzDVGAHIKcchCPun7uX2Sq+daXAzNAEQTGPJ
F4keCly5Fmmdck4yRR/3thejp77T3cpI7jpT1uPG1bfS7JzVClll8CwExKV6St9xeipFCSgVN4gs
qJXr3E+BKLRvYTKoz6gFj58TOU5+PsbVXYUXVHLnKnmp7LLKCliavFAPihuoG8XstbSHjIcWDPRv
OrHLS9l0cql0paGcrdCLv4X1NKuaaRFMsRjBrH3XdNl7lIxtZ2/kaWOi7GZ5H9MIpeFTnM7LdXtj
Vo4iF7EK/pkKNNWZxb2BqJRt92MJsCmgZcCj0ErMf6c0nnY5Val6T+I+bDkurBxFXuFwmGc0AsF4
cRgyx1ZdGYfeua0c46HIdUAqZeAE7t6zK1EezD4LmhPFDxzK2h6jvm+357yS7s0d+bklRQURnMz1
PYDjYlYKnKLhcYnsZUSsIvAbvJS3sDhra0vXAtwPrT6eh4vwoqWhXqFLOMNWwEDv8lFT3zlRpwWn
xouaB68vuu7T7amtxHMQ5qgj0eCDHPEGXqp1XhG5indGbapBft/oo5OMcV0sM9yp/KxOYtUvwp6o
c3vg1bnOj8UZ/U10mff8VWnFaju79vreOwPWiR+yMqicna4H2BVBpvvaaWG95fu+OiKld8IZXZQ3
VnYdwla4k+bBOY0S70GJ9fBlNLRpp1O0VfdlGw/a8fYcV4IYNxVP8LnvNSPWrudYt0UeRYH0zoJg
egxllz4KPf4i8OL4enuktRNKJknk4pOEDLc4oXbQVZIMzj2PtRnvwe/iV6TAjtb/YtegbiJpDwIJ
NdJFRtThL6spmeKezaqB2SfNKvLd3rCfDQVnrWNeKNqGTPvaGvJBAOn+3ZRdXrn2gJdLQen73BRm
5e1HwpvtK6K0i4eqM2P557UMUPIey0h9ca5EXW/ZEEVxAsiC4k+ShfvELqbRxwdHRZ3Nrf9Uy4i3
LJUgAiZbB29lWVtINBj0ug7YBwMx+jM0aTJfWCnehrdPx9rJfz3Oor5ndNUAf3ryznni9M+A1B1x
LOAWlzsqw17gu6Dxft0ecmXb5m4LFAvWEVzcYh2RhOryEWDVWdH1H2YgvPNkTOdaVPZGAFsrXjIS
NiJoNc1yZIvcKMuHERNMXhN4sYhTJmv1aerjELUFpc5PuSK7Q2p5aQlILnbPVm8le70p039vz3dl
idEKIPuEwz1nqcuKAE+5VkQD50Zm8mAktva172GFMl72XivzfmPaK+vLI5lCKZUa9Nf1xZVYROUU
ozis4CSQkIBPbvhJBJH2qcp0b4uCsBJc5rzTQlMDGBziiNffhCeqIMt1MzgrU45AU+AFWG6q8Vwx
/eNFtIBYQVAEdepQh7geSI8dafXoIJ1Nt2kGX0dHo8XrB2GdO4vyVPMVo8xJ33hWrCQXhIz5cwfa
RYK1mJ3jZUGIkxDA8N428s9RHroHTR86597qm8mA3YuS9FMZhXF6lw3V1sFZy+8YH+YaWg88rJbn
d9Iqu66GILw4taN1R52D5O36ugs93xWB90mzQv2eskQsdmreVjsBz+1l6Ou0O0VelwX+n+8BP4XG
Me40FLgXH64NOkTPHSW8xMpoUAoYnANNVcyfbDG4fmJN2pfbA/7GiS0eGjN8jMSR8s/MU7re9Sh0
yimqHTYAUVjnnrqIdcl4BFV3UD0iByKqnXvhR8cNjWAPuS8xLx2KeNODizGcelQHikN3IRLAXr1z
Jy1+3+YTNpc93bD6iBpzH2PxaYZB40/c/j2kL0N/SoCOaR9cjMOdHTeLKr7aVoqYXRiUpnMogXSA
p0sCWf+8Pdu100YpC5FIqENI2S2WNxTU7ZDBVCDAksGKXSwrb/iQaWP+Zehy51OmOdn9kNrOuw66
xeH24GtBg+cNNjGACjlwi1BZNU4wQ+jDS+JpzbcAc6qd7uR5sxNUOTfGmv+u5a4Sk0ntkFFZkfJA
e17H+zQ457XBE1HHPRixg05vy12Y9U9oVTYFTxhXaw5d2Kv9riVNTDYO80p2i/4OUYvohV7gkstj
6E1bj3J+1JlR0AElS43wc5BH6jOBPO33rZHKp1Faw5ar1tpKc6fPDRgWgHLi9ZnGcFNViWZgVLUS
t5PGRfSMyNwj/mttyVus3YDgtMEiUbi3AKcut7WyvApcAGUqXGWMHbo8wTtVGcPCt/tk+KgVsRRH
15X6dDCthJJQbAaJc6yxwi03SlFrz2gLShz/zjTcN6CoPBktLQL+eU5sN36HypT5US9xmHVHHIxB
1eWfnWYETofv2QdAs8Y3NN9hmNXKxKcnycbjISy8jXtl7RiwGXApKPBSTlgsUOtRMGg7NziXeua6
R9tocvWuEChV7LqxRNdGdZTCR1zf+Yvz587+5/jtgB5egjdCx6u00pTKOU7dKPIdjMY+qJELyiCk
fA8FH7TVoeiLxt34+lbSERTceAnArUJVYQnej6LeCuWIN4EhrGnvTpa6UzG2/JAn2r0xGv3Gtq8O
5/62XsA/hMleH3d1KmzIaRHH3auzryixxzhJJoruD44+NUgpeHG3oba7Fl9mNdgZJz8DtxYJV1FM
feklLXva6XW1iwM72KmKiMT7klac2NWVCV3NgMHwtTab/GhG0v385+GU2aooJHHm+fSuZ10Y2tjU
MNfOsYW6b0eSJA9Z6/xqk6jbkmdfuzfm64IEgfoA7MzrsWJBJd0emK6FWPSd64G733EJDr8yFRgL
6jkYONowE9nsEpTn6fZM10IMKisONF7MROAlLF4Qo1JEXdNyc/TYZ99Had4826FtJgdzdDPzYIue
b0eOwWU03GMYZR0QgQJs5/3t37ESVilIgvmgKgnsfBnpGpgnEiUD5SyL0Po26KVTnaxe/uiUqtqy
E1kdi2IDtjQk2agnXK94JqaohTIUXiYU/+8RCur1nZOm9hFKDpr1tye28gHNXQYyDwp8VFsXOVDb
qUPr2jFa1ZWbfJohaLsxyNKnLkc0R1eKrT76ytfzu5E6C8rQml0iPkq3hCrRYSzQGsJofJnEg3Ls
a1mn7+wQ6d695Yz2TzWbzAcLSmr0OKht1O5vT3pthedizFyzwCbsDRqyDxUBVwrcgDK31sGoFF96
AJ8Xs1GNjQi1Qqfg1L4abHEHyM4ywO2hBh5hwfhPDCZZPWWJ1p7q0SozUu0WAx5Sid56Z/EG/yyL
zgSfPCR1ksDAEznVZ+ibP1ylmHRfM9txSy1qdTnYDK4pQBtA/q8PnCFMYP2zhv+omsP0IOrINU+Z
IWGxUwSf/lw1lQUB6z4zjWhDLrWairiyANp5DFdntn5MdRV6+ZA5MNhTgD7RO9NuN5Lf9U2ASjQn
+hQbl0iRIIrCEBRKeMl1D2TVLobP+FziV6/vUhn3xR3CwIp3L0cMvHOM6ZMdDn0Cnf82CId7ldyF
slYlACMpALx/ua3Zaxs457VdoBYzX5wU7SgUXu9CzvwzjL0SuJd2m/gCLLdfZEF5p9TtaG589quD
zf3f37rx1u9s6lURNIwMJ2tsBQ6tG8jwQ4MmjzxOmFLJ01RF+X+3v7c5Yi1Sco6Xh0jurF2FsuD1
1KrOGp0I9+lLhkgKHLYGvOJz5s4e8bcHeqMbTmyhEck7gzckAkvLhzyodGvQs0xcLASdYl9Q6v6R
273pHfSpcCsfxJPsfR3QLMXmZLgPjATjOjcp/N6yqrsiMrrj7Z+0FmDR/8Hh/DcBYdnKTWXZRkav
Jhf3exLX3YOVK9V7/M7iYIfDWrMVz1cvTOqj1v8d7w0D1USvwM4x/zDNROvux2Rss2NrDErtq3b0
WFFlCT72hgh925aac8cLyIt3WVQV0V9EWQQNEGMDPjOjOq53fb5LyKDS5KLnGapziKAm+ynvjF/w
/P9cZ4liJoKZ6AgQWN5QshAYQh0/w0Ajzy3k5prByRJ6wcD6diicOCY8+E7dOGwrmREFVG4RhP1o
Vy7P2qDJSdcK/Hhmenj+5AWDkCet16yntsDY6RhXs4JnW2LQ6MNDyfWtvV67S/mAqT7SFYb/u8hE
yywGyGmSGymNnKsVmFAfMsiapi8NqNx7NeJnHwaKjl8tJY13jpKbfwHBhY/G7KmDzvzROdC8CiSK
YreBytd9MQql+9aX43OXpx73VNZtOcivxSxKMOSbyJcRuhbnqSa7B0nYRJeowsjiwW5U8xCbwjhm
edGqd7c/27XqGOAY3jEw0Kgm/P7OXk0MA7cW+hUlQa9W7H1ZZ9qPGgaVcdKyglsjN9TpIZJppNCb
dmLvJ+oHk7tvE0/yfxomsZFHrMURzjdWQqRqszDT9ULHRps7RTCGF3ymnIdZXv1nW5lOfCjH3m32
9GGyj7eXYI7Ky6g9q3fxzoEHCnfrekRraMwkMbgzs0B24V4P9M588AIFF9VSsUK/Utwu3ZtKGIcb
kWN9ZJqD/xt5SfBUA6HWGkjny+S6rXGgs2t1z5VoPCDsg+I8Yb4FUMsjIcoPfzFndBVJu8FIgWy5
nrNpouXI5QK1EyLTJxCHwQMCMIX5o+OPdh24H/fBmdTq3z8f9jfGc05QZpvc62HRKJoLkTICnavJ
YzcC7YsJ43dR6kXfurIfpG8qiZj+YrYuLUK+J1h5b5i+iJBa7RBSci3kZHyGze1+RqykeqjUPjWO
IhNpsMOJodl64awVawgW3PJzyAbmNH/qrz6ugoG5fWPl3KKvPj66eRDea2rWdH6oSud5QkfJT924
dh6B2Fp+4zh7hCBd19fqdhqPnlrqXyXQ6vAvcjA6ObTCOfd4eM8H89XvMqaSVK/m4MkhgkmXj3b/
XUeu9pcrZPBye8/XPmjKgwaeMrPi8hvY4VAD+LbN8BKmvWb6RecM3b6qk8l3OoxI06TcqoyufVbu
7CpC1QARsqWyMkUveEtqGl8cERbPw+TSgMNp+z89E525m6gq7FVls9e4Ok+Tiizgyjl8L872QDlO
4vEaXZIpni70c1r1Y+9VxvQcAGuq96jSbHbc5/OzDF1kt7PZ9FydXAqdmaNZG6HVIdgivOalThq7
okLvlr5jZO6W9uxiWck7IGfTUZwl+Yy5CHV9aJpSUZWJuuJLGcf/Jb1ZPKpmAT4ww8dhz6bKb2DF
9I3gvFjV/w3q6i6qrDrUnmU5v9PGFKGf1n7phl69w2kE5EQ/TcMzRRRz51oi3NIEXGQb/xuRvjT1
bIDwPFSup+mFRZh2ZW695HUz1Yd8rKdHEDnOtKNxEry3A1MK30isrvdLxyl8tTbGjdLbIuP6/ROY
KgxbIvNcfrv+CS3qB0gFMmk1lyn6LV3zwGOj8AenCveqENoO26B8Pw7WFibtd9v41Yn6PTRgld99
IkpRSzme1hghZQeh+xIPgeifkpwT8RxhbD/NrWy9PZDhifp9owWGP9qtaxw6bD57P6GT9L7gURLd
Z0mv3OGm2k7/QQ/W23inSjuPj03jaMM/g9nLNgHLFGnPU9t7rl+i6fKux1G63Aj7b88OhsvA++l4
EuWA4V4vY1UXpBBFyjKWeouGeyuTXTSYabNrPSHea22Qb5Sj354dRkTpGxAlii6kidcj2qEZaFKx
rJeuV1p/MhV5GRQ5HmWUZQ8eAMO7xlDHU4mM9gl72+jPsBVs3syX5mqlTjJ/L4vhwYxLs08D+8Xr
ovaku4Xch5E3UC8cpuPtqL7MG+exqJVijqDOSSPx/XqqUWlOIxL29otNpxRvLm7Ye+lpbbQrKtuU
cPvb1Jdqqz1B+c29O8nnhvyk0Xu7NC6RJbr9e94GJ34OlwxpI+7EdNOufw7Xltmlo2a/VCPM4sgO
qkNUIvDrYLq9m5xYPTloevxZdeF/a8CCo0FGE47nwfWgg6uIOC6l/RLorXOyC7X/mThOovlNUJh/
BtP5v2PN8H0NhxLTXBxmJF+Npk6E/aIVevKt572LCPeY3DcoCW/s7dvwM+8tIAEyQMhqS9RM5fF2
V9j5l9SeAYh0IHddqNf+KIr72AoVP5x4a+tWGG+c3/WByZPQfQSPuJxjZNSdbnaW/YKEvbcf4i6/
Az0ATi/3aHe0xaHr6x9o6GUb8XZZNmNx6cYzKOkJzRyKUtcbaXW4J5kRlnPmYDnlly6LPLwY3FD7
aqitmu4KK3GtI3acvXmsMrNy9pwtoQFfKvvs0Yw0yYHvSy07NZ2RHAwwMVt0hpUPbm7/AETBeHAW
j13cS1jwFqLIBuN7VMrvQZCKo9UlkW+kqb4XISDxXiimbzZTuavCIfWbIfRO6EHbG4+WRc7BWgEm
RHkPKMUs16YvLicZq02LGo77QjoVPWiyG6AodcqPsbeULUvLt181mB/KKrQ5MUUCtXm9L6ORlpld
xMGLyFP5GGhGfR9EVoKmv6p8mzQpqIDUW1/1/NVeX4FkcQijzO7cFvjbxaDJFDop7pXx91o3cIRL
hPfSgiRodkFktryQ2+HX7di1NiAvhLmRjVsD1dvrWbpZ0UeYqCXfu8Yaz7w/m4NX6+pJEdoIK07d
KhKv7SB1QwCwM97WWzZNyzRxytZxwu9VTC/rc5EJvfQ16TXqYxqp8Q6NduuAyNOvZoiCR0zYI7kb
HamdysgNDh3WhMnJ7eM2haUKV/hS5s20sSQrG0+TxiOOzyruZJ7XSzJ6w2jEQeO+BLVZ7guLxCsZ
ZLoPS9H/Y2atu6ujhAvm9kasLAwltZnQOfPOwJldj6ogdDVBgGRUY4oROxT6u8kbrAvWhJsOzW9j
HWfr98Ofotas6L0YC52hNDImlImdOPGrpuhOWd2kOyS2w0c7UtvnUWtLPxTNljz/21kyGoKZPP1m
dOSyUlvSRm56/By+T0ijG+hICEzEGzAbO5GZW8XRJcWHcMFoiFjCsZtL/u5iJxUQke3YN+I7xAZV
93NZDWDLTUqlH5UE6P3BlIU1YoQYhNohFb3r/BhwIv1QmvUQ7Cw9UP9Teao6j2PZVeOBSoGbfBGy
4Zz+4eZTXgQM6gBTQz+DG/B6Q2KIC+BJZPQTvVYv8wsIIXvQVGNwoHUgv9we7M3uz5kKhReAKyrw
7DdKVyKrAeJ50c9MD8S7zhbpCeMbNN5Ynl1XKMbX2o7fIclXb1yxb2LNzHNgT8hPeaMClLqeZZQP
Kch3S/uRcD/8yPV0euy6cvgEH3v4kdjw4W9PdH08yrbk4bQhl5w/mTtGYQ5C/xE0WX6npwAquyFP
MezFwmsXUjffKG2sDQi5ne4ePHeuysUEnSDt4xhRhB+jWro/pm6wP+YpBhQqyPS90ZmbZLs5KFxd
F4QngHW/sQMc8aWT1aSpUd1auvKPm9WtvS/6SvLi0aP4vg68OH80MPXofqba6FjKfZSXsniOG1vK
z7kxVqgv46lW1XeZNozNxl6Tjy9/29yOmlX7QcbMZO7FmW5wlqol9fJ/rIwKrr3Hjzoik2rSJnb8
fshdK3jnSilOoeKm0wezhsy440953CmJFXnvy1DP9iaib85+QKSyfy/L1o13uWOqzV2dO31+Pygh
fgcphX/1gReyZt1NTWzGdzXkiu7Yq12mXGTQDoYPoNVID24ro38McoUIIJUkO+87Lc6fRUqjLvIV
U8nH5GCXRo35VJ66yVcU5JXx4kXSeTEsHsZPmhmbL7xPkvSfyezC9pB4+f/h7LyS48bSfL+VjnpH
D7yZ6O4HAOnpRUlUvSBEKgl74P2eZhWzsfuDqu+MMslgXt2ujoqokMgDHBzzmb/JIq8RU/YctSjx
YvVnAYwu4XRsnLCiDzr04xTdVWpNqaItNX7UM2SSkcC3ERsbdrDpjfjBSpLuAUhiMG4lZCA/6SGq
Vq5E9Sr2p8QaI19Kx/Iwqa36ODtNq/yJUy2gyCJNRXKLzPx4MK1wit0Zs+FsAW2Y4nOjj7K8s8em
sAd3bixp8BtTS66ccgzsvR7aWudauMEAbcnqFI4bDmDtzjbwtT42IpDJJiqlHn2kE4qHJB1m3R2U
OM2uQHxpMp/PCT4bVgcCp1GKyXQNE4HAyR4iyccxOG02FNOlq0DgcOXFg1XUj2Y1RfKw6vSqTPOV
GVA1jUBrhZG9HnGjepqlBF2GNOoTNIAFAv1rp5K0Vz0O5kK4ZmE7XeHDUYqN4cJp8eZYXJAg0DkW
U3EkI85hTooTyrEo5emFI6LdRFher2O9DddLVu3W6GtQHoUUKcdDeiEFeDMyIMpFe5IqMSUXroHT
c7EwIQmLqdd/mIMs6rXaNVKI4Z6i3LdOX3yue5EBELDarHA2LcRenKY+PijflA4IPND7pJiLN8RC
GDp9gEmMsSFEHr6202iG95rd2k8SSuwEYqK+HaI8SQ5zFdSrJOrEZ26n6UJc/ybkQrGO2gE64Qtz
mFrb6QNQD1dyEpf0mfBe2cSgjkK/zKdcczE+v5GA/Nqe0TjlJWW+8wObauLC8XcwOeR/byxUMrtC
bbqWzeeJJtu6mqdqV6o2Mtd6Pj44RgVG4eOZ1s8OxaU1T2UP5wQKXCDhz24IRF6oCFuj8xyWsTUf
rKnPXGm5oy90ss7jLIpAIDRhLIAnI7g/d2/E562cuWWdZypFsauPTf9oFKE4qvRrL3kiv51EsA1L
PEn0oi5ovdOPp056MMXqEDzL4Pa2mG+0+yauZI/wafKq/mKx+2cA/uutt7wciRn9PYBFb/G3NC2y
LHYK59nB5Obe6p3+NrDLye/lod1NQHNDNyipGYi61HdaVX5X21Lafvwh36TEPx+Cjg5xFCvXtpbr
75c2Rt0rJfrGmfMsqk6t/cCcbTcmwvsctf20h62lryIzSV+GMQyOajQPt5mRy8I1hHzJ0eH8/Pjr
Ueg2yEvtjYb/6aNkqPWMc9s7z6Vjd+bO6fu8dvsO2oiLHZ7KWaJU874QRXKvdFN4//FMvF3SfA3r
f0c/mwhjLHSjm5XguRpyVNIaewo9LbrMp3p3mSELxQm51CDO+XaTpo6D0zZMeKamn3SnVtZgIo0N
V+NwMGNnvkAdeW88bLUhZgPaWozMT2e16G1zQhXJfh4HQ3tUxQghdZoGhAEc/c+2quML9897WxZo
BZExm5ZCxzLPvyyovjJHeRSh85yFtXGnjnX4LY/scTfrCUYyH3+z994NkQZKDUgL0Bo8WzG4x05W
DTftGSqxNW6KzswOhRbbsytlkgOxKjO0zx8P+c4yod+7KAtQtkHh+Ww6dSUfbCkpgmcpULrQa0xe
cC2nXOUX3u2d3bA0lvlo6HpBcjlL+krQGRM95OC5kcvCK/LA+T5rpbQyoVRt1XrKvKoI6sckqZvN
x6/4zhdcsgy0khA/oi599gXVdphjvaqdZwWirbOZ5TkBV6jr80pGS3S+EDWc35nsejAKJPCIqoBZ
OO+jmrGKGxdWfs+ZLunNUpBFBLVRzeglKKWMKKIVbqg5wdPHL/nO0uGQh71PZYxV+qbuDN6FCrPB
9AZ1+JKCpNySKo47iVbzykjhMP3+eIBnF6kAagZv+A80A+tMkSfpWTJraS9hfun3Bf1i6PhxcqUz
C/KFEd/7jIBs6CuQp2IzcPYZaTslThAo0jPyHlHoowkdeBJs/NzD7SO4MNh72wL554W4gGQhcsyn
uz4zhqgpoz54zvWyU1c2PNgnRRlRKft4Gt9bLcQd5PtonbBczna809eVls5W8GyJsNvN6jCt0iyN
91UnB1dWNWe7epqDC5fke4MuFFGSP1icb5SUxiIonBTPkheJTMHTs3pYwfQDchEp1bYrO/26VONk
87tvCveJYiYoRS4JTtPTGR2CXo4D2QxfOnyhNE8YVU+HKOzatT2GFc7GtYOCFGR0/+Nx335Jxl0i
IOpaoDDPoVNUrOsxjCz2RNpqtVvxIQhJKBm9fjzO2+XJAQo0i+lENYQ+7en7gVtFRbDoopdxsJwr
bRKTmwyW+aCrkrP6/aFgMaPVjawzvSb1dCgRxmkCNDxmqEFc4RKdPIL+R9d5LLLfPlZ+QuQX6XWD
EOY8MA6rJkISSeetHC2/FlIj7cZJYSv00ZUdNcX64zd7uzIZDurMcoZylp3zMnV8NkQXd/FLIzeG
H1tj++RIWrYTThIfBklTXaS/+gt78DzNYhLpoKBOQOuCMt/5OxqGU+d6jqGYLA/DRlOTwNfgsbjx
lGo3VJjbVYEKzpeIQtnKSeVLAhTvLRxCi6UUxrKhCHf6NYO4miyMe+MXqnP9jmsS+0Qrzx6suY93
H0/v20sCOB+VbKTq2Aus1tOhjMLujdmsxEszZlq1kgUs/zu7zSX1MxWq9j4skRqMLhyl7w1KLYyN
RjK5KAqcDoqKR5r35CAvylCHGxmm2T11Ie0K9ahoC7ByvHC6vTMedQISZygWpHLngUbumHOtk968
aLVluIhvxrgiDE3rD9OgvyaUiS/c+G8/4HIL0pCi0EdR87yeCe47ycNuzF7kSZ3XdhFan/tYA7ql
9LjZfvwF3xmLnA48OYiC5ba3TyeTMKKIhqFMX6SATsHjlNak/5DDhbQrIrN4/M3RljwOWyvYEUv7
93wq7VoNy0GL25exsOQ/22zqXIUAlctX0vr/j7HIzEBILKUOimGnbybTNzVl+PUvGoJPoATMLFhx
J2oIduMk6H/8Ym/OGZJw4FFLZsabkSeeDoaGxVRXgTq+OGPTXGlBbHpVORi3Y5/sevzfYzVPL+y9
5flPsmMYVAZ0WvBObIO3xLXSDvIsTNQX7J4IX0AtV/JKpVZ4Ie97s0IYB2OOxeETJx8I3qev5qR9
05OnqS8tPYrBRUQt3Edj0LdeJjuXosBlnk5fakmxYZ0iYsltpJ3dREpjSJHSOdmPzOg0N4ty4zPc
FzRCx8xaT1KcY9EROKsQevuPj7/gm2oDNES4lgvbGZ0m5PmXT/xLXqaNpia6uq9fKZma3+NalAcy
q+mhSvRgj7D18KOUO+kx0ZVxDx/A/qKK6ZIgxDmYkwrVYthIxwZiDRzvc3RNnEtjUMxGe4R9XqMU
aiYBPr9xh4q+0Uxds89iWXmSHG3WP0u6iADFIX+zFYNRp9SMhfq9TdUg2WVIW8rrCzN0vuKItsjr
4KJy5nKtnD+cFqP60GaGeqzsVHvo9UD7juN1+0TFuwZjqpiZN1I9WlVkoocqyXvLcwxJuZuVsFiC
Cb3/Us/p+FU25W5cXXi4ZWX8unKWh8PRYMHAslIRuTj9fEptZy1uDupRrlvnOqbz9KSA1K9ctbG1
2yGZpcF14Olb7kC5Xrh0J6LI7+ty2LZ6NER+hAyOcWHvnF8dy0ORCBMJkNXYhASnD2X1xIl9airH
ecrGo1EpxauRUVXV+WoPappeQqW+s37YoNSoF7IC2bd+lhSPYIFFhNzDMSlqGfuKIW8N/AlF61ZR
E97iHJsvalQTcntZ0tl+wVX9EOR670KEFT8WtRdnHaEkk/gff5+3M0Hpd0nWSYBgUZ/nJXZWYGzb
KcGPtDO+S/id0u7P++EqsPJyK5L6+PFw5+cxlV566wiQstRISM5rlYHTNVVXqOEx5BJwZzmlISJV
0qEum3aHJne/1wf7krXh+eH1c1AYOlT4ASJT+T392s7URmUvMWgxA1ltcQDd0PJyvNAolLvOKZXN
aDTKrgnj6ULE+c7sckZT16bQDVTqHC8zzFFlGJ0UHifEVb6VrV34URJrmGePqT/a0fY3ZxeazKJs
BqODzOuNiC+RkhzHSZIc2TiNcLW+yF9GrZsaDy2TwaWupY2uofeX8szzqwjWG7O6FEQAFbwtCCsK
DpyaHafHOmPrVLlZ+KFTBwZsLO69312xDEZrE1EWQjHq0Gf3QYmde2+jB3QEWhFPbpW1hbTKNKof
edxi3GQuCsUfz+s770cdHycufHuXKu/ZGQaPMKFR3oujEYb5Fkcq+yDmPNjNaFldWDHvD4VQCxcN
GgPnEqAzBmm4rZXiiJNCvBKOIq3HSFVz10opEFx4rzfLEyAIYHWGwXkGgZ6zjUEVEj0ghJyOoBcj
L05HbdvRjNpMUy/diWK+VGx5dzyMMKG8UAOxz22r5RZUU6LExTFOjLBxrbKoWtR3RuMQ1qibuWWp
axegk2/2/vKK7IbluAEfev7p0oievJRa4mgmyXgfJFW5qgu8lusOz1pXbtT2qtKNhchWXuSdv/Mt
uV4Wj6QlbEHn8/TcmTBiTsJAzo9RNxa5C4al2DbVkGCwjK3p3cdr9J25ZTDSEs5xYvlzN4U819CI
05riOOeptirgF6+AFI6bPtAwYZ/US3v+3fG4OWmdLliy84kVqtpFpRiLY1cn5paCROrPcy3uuLjy
bcM1f6Ed8HYy9YVMs/yfVA5zkdPJrCBPh4NQ0uNsDfJDFXaVT4F5uqOQfwk7/jbkXMRlKD2Spy+R
p3y2L5QSfCfBUnYM7aq03XxWs7WZ2eZXp1GTezi9hV8lcgVyqtduzUGK1k0/VxdaiG8nmIegQcDt
gW8Yla3TF6YqOcnJVLA5rTnZGGmReIWeaz+ssUy3jYN9xO8uIB2q5ILZQodzcYg7HS/Qur5sESE7
NpP+vemqdhtqXFzlbPkxqdL649Hefk6gYXRiKUsu5NJz77tO7btUC6TuCDM/uInlWVqjQxjvdK0/
/v5IIAkJO2ju094+i/ViZ1JQKar7YzCo5dWsOtFq6MN4DR243nw81Fl0A6wLnhnoWCAMmNEQ6pxO
ISaFmYVjpPoa5oW+KbHZWVFVC7+UYWPuhG2EfhDJzSXSyrujLpAyzrlFxn1ZSL8kSANAzaGNWuUV
woOur1q7Ur+0etttQOhoL1qpZl+7urOV37s8lpelGEKLh2Se6/88/6QzCyJaadVX/PWUwDXzQHsI
tTy6j0QTKDBG6/7Czb9cs7+kEn+NCOGd1vNyBpyXQ81Rs3LUmrXXaKSLFHbF/EVNLOlCleds3/01
yvJWxBiLLdTZRxQthck8V7TXFhzPDnlaYJKDlPRegSR15E1qqHS/h1tjyJ/Vea4oUkzi7bOzzR47
LPWErr1WBTzI1fJvsammGApH3AGSghV4AR52tv3+GpHTG+4CVUJy29M1U1Y5VGc101+BIGKk7CTm
Lo66fi31urT6eFO8nU+SLfoAtMn4h7bc6VAd1HukQPUodGVcdycQYtC2jaYIfLIaAXVCu6SE8c6I
aA2SECNHIEOGOUu2lNAuBgPkDMrwSePsO9u5T8h6HT/BoZHWp+jSCyvz7RZEho155JrnwofDcPqO
U5AUUqr3Teh2Si5L1x1EFE+tpOm1yUZ7ZUhx+F0DDZd//3hul4vodEcwHvcipV7AS4glnY7rpEZk
OlmdhS6oT/k6HLtoZ0yS7WpVGX4NRarc9epowV5r9IM5ydYlXuDbdYTTDlwnbsq/KOunD9CqTm+2
cpFgL4Za/TZx9OCWWY7dRC8uMUTebP9FvBKYyzIWZa9zGn6ZF4MkNVYf0m+ZhAdie3T8vhRh+btf
k4Eg2bB+oFGxH5ev/cuBag0VqqeIBrFiAzGnKwfWsOqjoTKX9zlHoumCqGvDfacOZXHh9PkJwj35
pAy+CDxQOaRPwTl3OnhQmdFQzhpLKYC+NK1nqojqIcrK8C4WmjHijmW1MthwwIb+JFWys1eCIH6C
hTQXXpWEZu5WeTG1rppiNS/cUSFWSVwJdL9+VwgJ75GkSlodVa8Rmns9OEH8HeW6Ao2rGs+/Pe5N
vewWXQzaEKGoibhYGfMau7oAbmg8eroW2s99PORPkYj0FHSiVWvdKphrWyt8ikAzfKFag4T78Wp/
s8u4bBAqoGtErxYBmbOThIpypWWjpoSu6YhmlzeBuNZ0aNRRVOZ/kgiOT41t15eYAWcpBF0jSNKc
Yexw0mvSiNMv0htFFuiNUEM3gkLU7AbU6mtv6BtNOeBDYWV7uFLDIUxEKVYVTZBLxdc35xkUGGqu
5EssRoVk5vQBTGhe0Htwm3NbEGeTC/C1pY4Nlh/1cCfvnmFYGxdO7TcvzZjoMMArJnJayr6nY4IU
H5WmlxhTN4ofRV+Ht3lvOzRuB2evjqO+wRDPWpvjbF7YAe+8LVE3rppcvQsd4+wsJT1CNjlVaU8h
PbxFyrJKt6Gq4uXZxlqjXxVEweJCrP1mZdEjpxhFcZtp5iBbnumXHa+Eepd0FAoTELi67rZWarbw
8I1FVnEIS08qJee6BsASXDhqftbXTrY7GQ0YyIXZB5LkjRjDZPWFIzQNikkr922+H0knF4uoTlOy
r22V0cku9E5pt/aYIsjtWTbwnasRK8fu2soHrvA1GfWsruvUTm+7bpYiF645MHQhYbvm206rI2UL
pMvty2Ze8NIxqsYuVN7Q+hGlmdn5aCjW8s7SSFbRVKZnFxwcxO5grEu5pcRu2koN6pZCyPGNmVJk
wZO+qUs/A+R4STjr/EIBDkW7klXHvwABn2NxU+JnmbxH/TrgOG6on50scsX06fcOkvNBzkK8tBta
bVYi9av2CQsmycVWOL51Lqyp83V8PshZEtlGZkaVPVS/krohv+aF0h6pO/vfzk7/8TL+JwXJu7/W
SvOvf/DfL0XJkg+j9uw//3Udv9RFU7y2/1h+7H/+2ukP/eu2POaf2vp4bK+/l+d/8+QH+f3/Ht//
3n4/+Y9VTn94uu+O9fRwbLqs/TkIT7r8zf/XP/zb8edveZzK4z//eCm6HEuRh2MYF/kf//6j3Y9/
/vFTaOc/fv39//7Dm++Cn3vs6qr77/8iYvrrt/3Pjxy/N+0//9D1v0Nlx4MU5AuoX46wP/42HJc/
UY2/c3fQTrJNOkrw/fhyeVG3ET+k/p0ESie+ABJE32nJ/MFyLH+kGfw+YjxYuNSuKMPpf/zfRzv5
SP/70f6WdwLXrrxt/vnH2eJYMMi0A5bRF9A3qKDTA8eiDm5S7NK9tEy+ddFwBVDlILhixThciBHB
NvDLfjljfg62eLJSVVyotedpadpR5coro/eolIr5k0hKpdw3uRIj/dYWVe6q5agq15HhJK/1XOc2
ljfa0K+UprO3csNB4kaCy8m1oc2X95JddcYuDcOkuVMrw863OQTVaG3MJEi7qhHmeFCroK22pjVY
1xpGKcVtGrXqlYEidHgDiiue/MGpx+oQGVNYrWddzej5CJuQRm1no1krEkh86Gn1vEordc79EaI5
P2SoI3DqwNDSTYuA5F2MNYuy7rU01/aoUFWpl+WVEFt90NHfKtX+dgo7flM75n3imVhgfXPQY66g
bcyaBPXOqnS37iOmIuka7S4pQkwPIRoakWvWM0ilil/gcc724dopZhn0m5zIPTexHEnXwzjKOypy
RefX+NYhJjjLelptqIAr4goTJyPX/axDJdBNZnorO9XJk8ATU2cgQ17GXerZjeLUm2hGR3jJM+XR
Q9xMUV1bTuiJGaC3vgxTN+c7DML1r4mU6C68F8BxiVgpinSPEZbJQcmT4t04epHaUwOPScDVZq5c
sImNC++e35QGuV9KjNjb1iYeuhVsG4XuIICJDuE612yNG6e0HkIzKn0laLEoRjdyAsfhz3VL/Kg+
RZ31aE7Jg5S36aqW1FvWuHrdANl3szm/76xw3Qe67GGnB9zMknfVZBs7RxgBUj/CcJvZCb2UZ3CT
uNrHZrd3gIt7/aiuaf3i9qW1m0IQ0ElG7JHZ3yL8sUWMfPCxZN9mTV77aTrcq1p0iCFZ0UuR1nab
DcRCYvC55Gy/4mOLOPhBScSF0iQ8Ran2EJEmdwyarZiFek29+UHP0RIhlf8eNep+ssLr0sb8L21M
5GnmQGyUvFnrlXG3qD8lI/cohfIbJGvWs10/TEp4k861tKVpte+VxA3sjlzBajoXu8RrKRj8UTWu
G0yCuWcn6jBkvVN+q8w8QVmYV4XZ3xlqdCQR8CBQ1Y8IKH/SOnll5NMNxGeuvC74rLU9KivBVtKT
edU59PibOdhhoxoQ97dPdkYjEeV6f1Yn1OvNeXk2jBLbIfbUdnLNcMx3oTVSv2wJyBVbMl09FblX
s0/8LI++6nUoofXY3fb2VHgWUQCEf9l3IlSBJOeHIjmFGzrjjRVXySYymmMzqpkbTl3v2wFMd1X1
62xeB7MCryxtruHAP5ppEblG5RwGdb7K5/iOZt/E9Wd5/SzfjEGOVPdk0PKVUx1RM0CdQQnJKNBg
F4Gc/KKWTubHdju6ztxs7KyD09Q+8aBXqs2rOK384kjpqpKj4m6Oo9c6ax4CAXBacfpNXZmHPOue
TG3ctlpMb5uKjRsbzXOE7Z3XUeNcdxDIvKkIsNystWvJUSGB8NJqJhZb5eYZJ6LIbYJ5l+hxc9WW
1exPZnKnYUS2ccryDkeD9qZO+sTtq3nbSQXJdmQdoTatRWEXhykNH0qlZSeO5rCiUze7elXUblfX
Nmjo+QpiGdQItZg9TUtfgfi1btM7X+Z08pDozg9WV34LnD5YBbnh1Vl5LGIECUJVslADM9aG3q2M
MZHcXqADXduOn8VR7DaWetvPtPfqNj40kVxuYhg1moipWFnE0lnn3KJCtI8mbRcG6UFORO6mTruS
++C+STu0kSp2qGqJ+yRIardeCF49lpXoSxpfQhtFZJW2uVdKfecWgRqtrcr8EyDbQTVS+y4A8LNq
y1xdJYX1OFamtUuqYVsZ6Y6Ox+gRxW+TqF7ZQ7WbZkbTanPyVEJaD2DJ/JByTRPoiusxrwKMwxOv
LlJrq4zJzhTWj6GOCj8fpo0EaMrtrTBdWVGneVoA043D4mXOFAhLturqDhTjPO3aVVipa8hm45Xc
VIan6yB+8l7ajxipriiXNo1HZiF/iUQQbTurWwchXldaE3t6EtxnVnhjivqlMljfBSShIo6MlWNX
i/ggKoNYkXnyFD8K2fHVZrBckxKsVxt1w7kb3jSVvZqm2lqZIhpXXBL5DWu9WCnyUCvXYzY7ngLc
6VbWROM7HbUxLUsqVysrvmufrjOz2VuONK7qIDDcxOkPRZXtqxI14dqxXrUh5TRQSDX9MVSzFUL/
re0j2bazc2kPwkM+GHaLvhreMNuuGKOtmsf3YVZ/AzxyXQjlsdWE6orC2tSabA7ePFtfc/Sqjg1i
uDc53UJ3HrJrKyuu86jD3UWbDS8zprXdVM9OiXvtUOjHSWSyb5jVrWV2031aTdlm1OI1l9/zbBXf
Wtp7iyPytCOm3wZqNvoGUq9Rl6sYupU2pYdil5uS7OI29jyN4XaojNcefVJP7Ut7m+hRedejKHRQ
oISuUgrDXJG5eAwRQt909KG9Lss0JoqPlMvj5xz5Fbfro5XTDNRJzPJBNSbN12Plei6yV5HPzdrp
ypJ4X7uJUzaU0JvOM+K88qQZLEacG1yzdXfbOU2octLVuR+K/GtOrOaVZWOz8VPiBaf7AhQv96BM
Q9qPDMnNRTDtrbo8dDS+d3Kdxp4j4kPC2nDzUJbdyEq+5W3e7UrZeLKn0lnJxfxnWIp7ieMpwJLR
HWqnvlaFofpanOpXMnhxTx2RUOr1SvKFnmznKN3bRXxvFPW1beWfDDvWVsoUmsvdN6yMSNUfZmcK
XA3hcpRa5OyTbc7fjLFTXfiNm6DIBN9SjrdSKFW+0ovuvmrK5AB2+bpsSgewvfwtZEe4sSJ3V6aT
TJzmprVyBiH9GLTspRvH4kYZ4wcD3wM+HCGPY0vKF/xm1vlgxBu9LCSvmM1v+IeUa0BLFgpIauEq
qKK5VES1W61uN808tgQs6bDq5WAHYHtli2inq90tGO/vgz5es8L1K7MXvW8G2RrinnAlw7lBP5h9
MtmFh51y51LhJGQmuW3T0A/1+aCk2KsWef+jkLMV7ZJDFhu1qznpdzPVbufauU3a+LHsdR/6+XUd
URkLy+wlBTEnBSG3W2HKfjzL2zk27oAT37ez2Eyq/jTOGa9LdEEgF3k0WWx3zOTvrR1jUdwZX3jb
wrWr8bkf1M+y1dZubA0HUSuPDgtRIAC91zt8ne1skPyuDuNbIQRL0anpLDTVNxT9R7ebA/Wm4GHG
XVKHBGU6WjPdxsZLIrqP7URwrdiSNXq9OeTHeFCtdBdFVa966ZSJh1BW0/FacPEodPMNEfk1jl6H
MhayuZGUIJfcIkEUYktxTc6/p6C+vg5U/oCUTyCEek8PHe266XSZkBC3bi+pG34JKOW8uZVrLfhN
7wgyE5R34L2Soi2ukOd1cxTCmD50R7xCQJdyk14t/IJFd5X3URDiyj2NNbY4QXOhmfxTfPE0JQKo
vHDmWICgh8+lEMq67TuqfZ2nKzhXkQBJ1KyHpK1KNBlB0bkSiLTESyZKFB6Af7470HFVZp6dxqdG
k34yNL3fSFRontLlOqQXlssuiK7Qn9PWznwbXX9kNZLZOFB6HV2hUdxwJUi1qivXhkx+W1BaCiVE
dH6rvMGsktkC5aJSDiyQ2tJpcklvBwfn3uq8VtTZlwZ/ri+9nG1pTHILS5NkPWHsaMsXKoY/QXOn
c+qAIgOESDGLwt15QzCV5lYL5UH2zKTPYl/PS+2zVil6s67HUQRurfZTgpxSzE4SYiTLGCdbArlt
WpnHmnekCx3Ksxrmz9WlLgn7T1gEuP/TecDkyQD2Vctex2o+YDRvH8a0ka5RxY/vpLKUrqsC0x68
/KRLPOM3+f3PogOVBAX+Imp+Zy0EJZLsztFKsLjWED73oQ2MYMznGmqmmvDVa2s27Qu1xLPSGaEk
dDvUfJe+7NKJOhtzgLJoWQHM7S6b98La5kG36oqnj9fWzyf/9StDeAEwCAAedt+CdD4rwhuDNjfC
QlRD+eSsM3/e3QrT3zTu85/9Pl8XT7qr3HNpKDD1Vc+ztxz6648fgdHOKxo02UH+Uy0FyEmZ6Pwh
0oQUzwqLwGuj6uCkxSNGkMSmKZmJhoLwJyipNeVJYz9G6W0pjB1Cbb0n7LjZTlk5u4R5y70c0Spp
OeYKy2n2oxW9mhI202GXIWyJnicHu5beq/Uc+UqTJcSs0de2xFfKrvRyo5toxDj4zGCq3VA0MKbi
U5EZeys278pk8E2l9k2puGlrddtmZeNixLArKq3AvKX1ghzeUNvb3NeaRruMEPEKppu6IomP3EEM
d50WPNVysHIM8Yni38usiYPd25FP8nKTmcPX2hj3RsYsG1P/NeiGb2ozfpP78mugqftEyw8Sp6uf
tMnKKkkp6QPt0OPAdUFyHsNB9UXINwrkdRqbG3RadrJS3Tq9bh1oorwkqrSecazwhpCq1NxQUO6z
5JMSiZtSN9dTPGway94LzfbNkdzbkf8cgupT1ALRroKrIQ0xGNMe4sLxuh4rLMNsvgmF4FCrvzIr
j0XfdS6NzTXtjk0yYVIqYUyWz2TN4U0kaG2p/GUpbN267L72SH+niZK75GPrUJc2RiS9pNyvqhIL
Lsn+iB/KI+e0Q7F63gzxsA/AEXnsTl8qgs859mauXbarOWq8NLYeIk19MtLIGzrxZXaKfSf0zDVB
7Lvl2KwtVPSj0lycKXZFrdJkdL7lo7ELZ46RpLpBe+/rEMZLbLxNe4Qygv67GBx4blrxoMXDpwye
YoXDmNwof0qmtbUbh/iVD9ujtNI02WMUKnu05DK/7XFO0/uB68EuCgync3KZJP9mxhRzwoTKg0mY
5lly9ImA8vPQNuCe+IqA/FlF6KUr951ERWFob1stfwzRW1pX1djQ3auzl7zQsKKSlSsa1JtZzQ+m
6FaA/XCc02ThB1J8pc/WfnTmnp4m3xiuwbyqqFPMkb2R6qlwcwTfy2y+moxY8zqtuZc6rb3JR4nI
t01uNLs5kAjfSlXDkp+EvZYifQ/H40Bqundm9lk3Wcm6dIrEhSdjbbo601bUxeNtJNLpNi3Kqz5J
NwGaoRQokr515SHZZj0ZZkf7UtLmaafX0med6thOrzrpnuLMa4Llptdj/gRt689Cby38nvCPlmnM
7jp22you4m+t0z6aIhDeOJmj3zAXsjVvOA9ab5oKw404NHJRXEm56bVBesu8+nlRNG4Evscz57F3
1ano3aoYTS+uiftkFYh2NdUrPYuvrSbYZhiWfJnQauc3do9OyQ1XTYEvjL74aqNu6lWU2a6WJqtX
ECa6RomSWdYONqiStjs0Y/X6f0g6ryU5kSwMPxEReHOLKdum2qqlG6LVknAJJCYT8/T79ezNxO7E
qFVNQXLOb3Pbu3Q4CQBd+jIbrL2Jg9G9j8roeZnUD2NanpdyTAq6fJOAMgcCfoHIJE87i7j74Y7m
cDGG8rSH3QIW4VH9EN1TQZNBpr8iccnIHg3SoN+N7+y82Nfeo+nrBwpRf1JHiGJhOI72erKIoKI1
L54nD6YXrHHvtwfkJ4955B1s7pSxrz57OeO5MDLbUKkGnzCG9SBDi95uyKet+t12Vlb25qkS7m31
zWQM9+u0FV5sCXEwo/44hNZPtX9SP/5D7bK+RDDR49FthVH+mEZTH+clQBnqsB4sY59OnTLo8Bol
uWF2wYerhkwFEQH1/l/fWCLBwi/Nw3fCUlzV1X7Ovc6ZMl9J4xOxENAcBpHEH+vuRQSV96yWegQS
5qJHnI2FjZfE0N0Tpjj5YBoV0tcIifgwNe8uuyE3/9a8R0GJsWxa16Sz7frVorLzBoj8Zzas866N
HBjFSr3F+Gco3wML1KuX+piplvPe5HlG8c8NpSu53nB7/9YdkIRQfQXAmdMrFa+heU9b2rUNmwiU
wStir9Bh7JX7fi8r882ztfVsmvWUg2sGb6oy4PAmd0qILrJvVI4hZLf5Ja8kPjDOOsH8u2jc4VLX
cgOKJGEuFgUO6i7Y7LQI58dlE91xENOZ2vcrhj03MYg+i/uQ+ped8tF4W/z7SushW4RxFy7hbV5s
N8lZj1K6AaakzHm/F6q+dAWt9cwCFugHo23ZjO/z5HwM6yrieWya2AsmOxn9wbg44fAwrcvTpuc7
d+sMYo+Cuf+yt/mP087L0cp9K9GDAQjcDjnollXl88/I1N/Bx53AZF+6YRtvM5in3uc93vrhp7lI
edGVu1txGbKeP7fWXgF1tHSxgVW5fy1YB5KRpqHM6sG1dDz5nQei2JTDft3cuXbSad8INCIZULzb
Vf44sjQYdOHMpQaNiaw2nUToiVh3+VolRe6uv6rS/VKF6bWnKFishzlq1QEpf5cGRpsfCgPAIq01
dtpDZWI6i5tGlvfgJ34s+Ge8V87TJpfx0Of0GcQjEpIp41musl7vYKcitPtHlITqoxjE8NAqetfT
ITSmtCauFay8D0npaYOs0UI+r9QRnguM+F7OMOOY60NY6so4U8ikv4sE1uhZM1+8zkYxXkYS31QS
0Xn01KiNG7m20hXcilYzgui4GedYjuvBncrbptfgSBvTuwbQXkPHIFrczlPb7KqsXomr15s8hqXR
JH1lLD9Kb3y2SIZKSsJp40ov/tMwtOSQ4lD7MObSAeCqcvdfh0D7lcovd8s2Z0/ctX4kBC+J6iBz
JTY5pMT8xCF8RwJnEb6Vb0kwdjIZxrU+Rd/VqeCbvXhhFBExrvnwTBefeI7arnwzN7Vtr1HvFjoO
dXFGfb3eL9Xg/uhUOSQsovnBJtgoi0C6jl0dNannjAv9zPl6q63FOzZ7tJzcSDXzyXM358j6MODR
rTUHOrljVezwPJ90JIcsn8FI10LfdeG6fMCL+em6qxe4xP06zgYQhJnn4CNNFL5y7j+OiIouoUc2
PU3JK0hhMxAny4hNmmYP3ueY18aTn1yanyvRa4gRDnBf53GXx3pfj1YxBekQLPVhUE1BX7Y1BidS
C8O/2iu7O6oVDuQpSlB1z1zPoxrzY8F9+f321Lt7cGzK0VebQ7QzmiImwXe8whENcTnlfF01hXru
ovczOoWnvPEnrrxAYBJ48tYH2zHMq+mp88Zs2VvrRN5P1ldCnqFEzHhxRX9Vy06ZGl9WZKkxM4YF
SHtsPnn7tydF2hhxZuEBC/InjW9QZ8QGpYO93KZWpmWInKfl9C4W9bfwvWffppC4y8eL3dV3i70s
CYj3rQmjr6GO9tSoVbyBzaTamxGd7SPUfWGdUDSlowP0azTcgEax3JvdKBCKRZfakDRalfP9EIa3
ojGSap+ak6sp2lj1elzdSmdrAaUHl8HbsBpPRVfJ2KAO6y208je38O0E2o6y5G55JT9hyByv573b
ic6CdmCGQNYZxtOk7F8IC+gy+54oHaxtpx4SxjzXlbVkcnB3rnXkVTe1wLnSfiyYBhaBci68jSJ3
7gNl4EzSnvkBXDlf8kkkSF2CWNqRyOaB+TWGn2SFHogcggxYhyTYRy84cxW6OHKHLZk62o7WcE+E
2s2vcSSsF01iNP+p6kkcDeCKx7lznoRw14emC50XczGaeFjDG8GA7cFr3e6Xv0z3muDAeIvK40LL
ztPQMakWXvM2RPX77OG68fJagZm6j0FujklnDUvcONulGMF/i2X8FfrzlLXmTO3SGgbTY682/a9r
Bplysvysax1c6rDjQDb1R0fm/Gnbm+oOG7Cf5uawnTzwgMMwbjIhO1JlSwHPNZFVkbp5Hx5ah57V
Vhc3PKd7AiD20Ju9+DPhR3iy7SZIrUBmzn9oQ96fd284Npx5TNnQ0O186GoChKkDRtXE5ZaHglJv
ivks8N+JFubFkqQ07sSVimwyqRyP87ycj6uhwt8zGgZQzDximvseSorNp7BR1yhaeetViUCK9eI4
Wrxsrre8k6HdyWMBDq9u2kfGFUtM+ClZA3m2d4zzagMr9F1e5mbKQQ9PysuSLK8Ha6kzpaMj87U8
7U71BH0Zl/306O/D4zrWWWPIZ0WnrwTWOZo9zNYYQKmMU/QPKZBU8dzNP9zF0MmyBmheS/NKqKpx
2KxKJnUvjYQoKnGY6i5P7F52cbnbmcRicSxmozr5dHRwtHxqC2lSY9r3ve1eLdVfQJa+oDLcjAMx
ownezUKf9/UCOBn7gdSxsQw7UfvjzbGdq5q4A3pdv4iuv3NgOtvQ3uOoX+gQ9brElvBoQTE+DLM9
3lY3ukbB2DwT008WYsfskAfirIflJvxiir9XrwEqYohVs6qEsMAf1TZzShbOedXEbsZ5Z6WjbX8O
wn7zjNx7hnlnoHLn5Wdg0WgUVOPKhaEYrF7aH3lre/GyzT97owwRNwr3XFX7q7FF/RNtvwz6IG3Z
4oV9PG9dfuDxOXs4L5IKu/zBqYEE/Lwc4F5XMwVntB4CDvekpgfE7BkXI91BFXk1ISF5mymPGXtR
97z47Jh7EoFBl/tX29fOwYYLj9FJPxVT9EyP7yd9Xv9G25qSoI6eAkIBMxoFmYV6optcgxXd6x6i
brOPIoSKF+aSbN18K/fo6vl9eyY4kXksYiGqnWK/CFltWa2L+sKz2yFsmKO/GOZuLZO42r0x8azu
05n864Dj89b0YAM6eP/O52SlcM4jLPRZTM7F6qCXLNSfPLzjO2n7Mp7hbp7dsL7Rvb3eU6sdAiIv
feIs6k4byjsWDSHdCzCqnahoD67DMoJ3l/Ky+bwgXfwlvJVxKE5jJ06FsrdTrosX2A0jdmdweIaQ
Qy59giDN2nii0/CsDGq3SGMtYl2TEbIZDr9vl6djCZMplypGSfcyDyPaimJ6EGIKX7WH6cpu9iJF
l0GdFDZs3g17zzc8va+TWk+K5LZL1JCQ2k8bHj9Pe0nZEVjVV7/dvVv/9JSeUHvuRRcKun6box1e
on5LRFn/HAYXGCiQP1tnvO2m7LK58I1z0C4ia8gXSttGvqK6+ZtXTRnvnLFZ1zqfXkX4sgxnKyFu
6GEqlyAL6xVKbxqSXVaXchrs2F6Lm6i6mg5NvqbZMA4oYx+CbdXJN/Jgu/oF+8AjV6hKtd+eVq1O
k4LvKT3/6tjllnj50BwHjmOA58da5z0TtoweAWp/mds+oiYN3zZl/YNvVLHR9xjy3FtpafdkN9UH
Gjb/yP5rZBV6LNgwv0tWpJTHZRG3rahhXcQenqK25D1FxCgz6PBbTqDmRMsaeImNh8l1byDVQ9LJ
5nEaZIs4nOvvGd5vL6j5KwK3PO/+TtuWlM+NdsIEyZBILWVeu1YfG1GquGQCvJSL1f0RorOPWMPP
2q8/EG2iUViCu55H9V7I9aUpwdqHkK1dTfLBXl0+yV6taWnLt2Ew37YouBXtGq9V7/BB7DXNPXoD
Hdd+tbzqUUkeaMMUT9Dev7yZWSjy6qt01i1ZHBr+RlVdrXVenZjc5pEHxv6WTFqPnmz+FC5PTuUZ
adk4kruHEbEdTMRHlQPIrOkx2MbvNSf0jGRbtMt8nmeYyTr+fTSnLv8uFvl2N23yjUKClz1AHjHU
xuukxY/eLU9cRS82Pf7HJm6r7D4Yfs/RwIbL7gGcOOIq/vY6cY9Eazo4qsWuAqFNgmrmDfJFL+Ob
2IB5jGl4qivBmCrHaz0U9465nFStx1Mu6j4mgfxGAtcV7/x9GE3PXS1kPE7euzu1czIaJaWpZvuj
Mz2QVvFY7+Vb4EJfyUof3H47r7n4dMP1ra7No099elI57Yc/ivod95JPIK95KLkwd7AFE5AeTWA+
b+24mOu7VXVbbAEz8o279RkP2Reh4XVSzvXBmbtbpQL+Xv3hMaASz8+K0dKFWDQ9dgu/JyfMBUMD
UVq9I7T5o1+gf1AT8hk64hl6PsmLOW2GZvKoZX9YRKT5v4CzvTRftCzfh3InqYB3nduLOoWFEllB
n0iDXwWELHxqhH4JuHMjjKzxElj6EOr5ZKn60V+ZKA1vJLicut/CgFNg/oLPZ7E/lGN1YzGs2Ih2
h4klvG1uOwAxif4AY5q1s998RLW9xEjcexJsupO7QTGKufYzx2+HDFcHt1NXf4piukO8R2S8qA7S
Nsu07YhJ6FZ9G4j8icXkPQAhPC+h9zFEaPkErW48XencRenutwexgu/1FX+wjoDo7NBhdPajExZO
hkd3HH956/glysg7smHtnIqrkbh7ASQjHBoKUtI/5svCUZzazkoNw2jeQlbv2KGeAxY1f9w8cbeZ
+g7K674YgKecUbUopNbwOfC2t2VdxswR6mfbmA08mXM0/fyCpq+OzZ0XYW8x0OcqiM02LB/KXUeI
8ygHVhZtsRN/LY2xJLOr5QnXi41aG/WVJwbE0aK/NNHybvbFaz+xtEZDe4dPrUors3mlMSvnhuhO
ovXHVNX402FfgUWX+8IcHuQSPsjcuZoksKelqASiPP01TxwBpRIvZWcSSwsPuOuQgWnQ58XdLxT2
MUOVcMAak0gs+qlL997Ef8dbvQxtJnYb1fayDUDltkj1UgWxETYGbQZsFMgMHbbgIl5BaMxoOq0G
WhNUIE9Uua642uV8bzrdyzYsHi/LIjwVFguBU3U7l8r2sjxceaZEQozQJ0av+cMcAM7cvuVAc25F
VLrxNnXm8+TyposbuzIu25r/0SPiB3vY299raxn3wSxFoswos5b8ihLPAQDttmcrxwE+ROraj5GP
3KmXyTqZ0bXshXPspCGTZawep9oEHss9cEek4dkWqNcpB0oQQhnoCKV1MEYjgd+Vjzl3a+xWvp9u
+HgYOUMUfVNpyHeUstOrn/fTbRMm3a2GRQHj2Kn1LveRUFhWo2g59RU5N4jzy2th8rLk5DzOAKLs
5fpQRRVnD2NcP/z2fOUmmAXDO6eMosPYO24M5bq3aaDH8W4by+dqNfeEOpdPUYfbSZMKfGLkY803
P7o1/5qM3j8Pnve2DwhOUWPhgQnFn4ZItqQcAZwIzvy5Nyg/9tK/Nau5pZat3pE1/KgiX8c1A0T8
/0dGyiqDMvuDT8nKLDU8Sp9hxHRr+wQhXxwtYw3SeVq/Zej2L1FYBk8rv74/z6elXJ9Ho3LOeMzt
zHfsvxEO+kTbFht2Ka6G3jm/Q2RXuOjB1Kzhx1A2DH1Bn5lFeCW0db9Io3hz2eEPSA7xp9AnCVOI
OtJiYlf2Wh+H/yQu4GJTjgA5Dxy2COO+28VyoAuFJZTK5FhE1rkt+aaagMPRqatMgeig0mOeG0np
TRXpcYTDe79VmT+47lIkALJBimbKe5itWd6TArdwYaj2nrySa2ZdZDiUDwYwWOoUIwg3BWSoMmkD
t5PAG3k3IMZLuq6YUGvI4ZGA2ze/9xYOXiGMOuWz0YQz7sME3loMfeL7RA4m1mzZ7ZFmvLbLxgmd
MoaIbyLJZy1vGXc8/zJ5AYJ8a0D19Y1gl9bExtrI02DLh25va/ZbrFH7MCLeE/Aes+/cBgljxYFz
1l1wkCUDuKPz/RB14RDFmgDvgyOZgSwQFW2x2gYshKkyNrKflgv04w9t+L9bSf8Z386QyD56s4eJ
2yp6MUDPRfEG/vAYqVY8bIhsU7VFw4kzvkGi6Z7WziIvZTEYY0u3//5lmnKM7Z0xsLZywCeDlu99
oIZLgma0P708wqGDfaf3xH3nUeMkqsCLA2M+tzsqNZp8EXwvx7GPXkeHPaXZbaqX9Hu0dPd4+prM
Z00CsNhUnmxcrxk5VPEjL/WHXnbWOKD3tQ3Ng7VHb4EzvSzct4FUWwr0DnobURbH01kyThbTr7bU
JjRX52b5EnTp7LJmuyHp1Hn/jlglm3VHi3N+r7T5tTr287had9LJbSCGKSf2dy4S4eiHDn1RFOzp
4jqZkmMfe33zTHfAmDUz6ko+8T/Esg9mTfa/yPVTsyy0jviNme4trUg1ufxD5JzIAL/mI+I0apRH
8Fn96RDnEZdEmzpoZvPBgXBbAZ6kvjnlr9YZygRs5mJ0URYaIuWT/YBvfs2nv8vGwsvOVFJ/5I5f
RT3z1orsLSHK7NQH7sfSl899MEC6FU7K6/lafHd92tOFhfKk1vGXte9Zj71G7goIiYLyOXxWQ13G
wTzfN4TkTEH5uIIMcNecWVmOnqx+BfskYxstyVmswWkmUrxx1nNpueeW9KRjVAYv+4ruabL765xv
3WFAfsX2iPPWreq/9K38k177j77RW+65j8zjP5pKXC1ZfMPYznthCnSlQU7LTkEeyeP+ncgYNNZy
h3sK8a7HsOfay1vdbk/MX3gNS+vAsnGNWtpyB1BOM+h7/1AvfsiFAfVNGnN/tN1K3VvzBrzWav1z
sH0WAqWGZ6+Q+QtnFOx0s1RNsrnWpZEjzPyMvLpyJEUUtQHMv4Zj2hmBEpkwZh93rV28RQVJxs0+
ANDZ85yQxt0uZ2I3kt3rnczeuje72nf0shYyOejeUaGLWMxApg65LmmHHzO1m7I7al+a6ff2XoVl
nuR58JUXy/DSdwCksaJXjsItbwFwsgKV6d3L8A3w69bSSfxyP8+jRvCNeZU0NNQxaxIUADJikfro
uOYvgFK8XAzvIe/Wxz1wOCKkaR2Z6b7IDYgeQ0d+7C5sjplXD3M5dViT5glpWlgfzFllRemaz1Vh
eyk9RXc7MgNUENkG6zOTWwVdMcqXish8JOUtT567xGaD/NmRxh9bVmHa+QjTowmZ2urhW8Vd6jOK
REek0UcCzHUW2DudYrn3NbIsPejCfQ3y8on6q/ti3L8AMb3M6gcj290y4DcuAP6+1x8nKP4oZOwp
5tzivJXYAuriPdjcs4jkyyS9yyJV0nj99zFptp9dy7bcTFd7NcWR/CkRo6Wnt8Md9zQS0RezCQaQ
qQIsMsM/dPPmv+udszyiXfwgBycEsByMCimd307x5nRgfeH05IqNj1DM3XVpypMwjSaFqLrD/EDX
DHpoo0dhW+d+cypnHCY9y2CiaooWDONt9+WjuQVLstqwfK1aIR99L/H61eJiBVlAdTFEQDQRMNmM
qUeQhCbQjykhhVlRcVU6L62IUEzTb1sY3Y+im76GpmVc66EGg7t2d+O8IPHTanhm3fmmetKGAxEY
h0moTOy81QHeVVzU/ki1KVQnc+i1lrg8nGILEpumsMx0xwt5aVm5dwdrztdstqF85R7tB2K1zlvo
tBnf+6XehuE89gDkdW48jLq+GK7zg4IJn7StyDxUU3HbHaXvja3+OVbzW78E23meKMuVYV0kpaJS
Tnrzc9B0Bxx4fSLojklU1/CkmO5hlE2QYdIs4fxcXqk5egOlh6tpqY+9piIcdS9rZM6vl4aWwCzr
tnvc5XVwrWfjIFXnx8hW8xcSG9W3z+YDMY1KmLlvtbAOCzFkqHrc9Y+pjB/bpPjEykNCCs0Sb7kT
sBtW5ZGrMdZxGNYfq2v+LUdnfnF1h5GhmziUG3uHkkcdsq3M9h3X15Tt1auRNjutEVFouN+qsiDu
DQ/AHDeTx9sG+joZEVol61hF8VzId5Tnd97+PYVMzN19+D7R9ANNxrraEMH44A28GQcQDDinTaXA
nWfRlzZir+Hi0x5z3iomFaWa12Cxn5rWb9OKMtAj1W6oWZYGoARt0bfeXRH6HptTSc4nSSwmMjrD
cu0jakxbxyW/U3Hlu9+jQyUDFM2hNU7Bo1MO36W4W1Hk8TJY23bVLjk5SJRI6qLR7RvtMlWjUgfF
+5bQVTPaj7YwveZ+84lhz7p9xTVjFK5OJFnU1etqA1Bma4P75ALbHwWZ5XVzUmniGXloHDjyBjtU
mTIObZ8BSYx9NvcWRc6Wz9aUeYuuuRs28ocoQOibR90Y7V/aEGw0IpLje5j5oXeVF2xTFngMdxht
Gh7IKWLMYI0ivsyv1rp771ae8pg6xshMZ6tS6m8rJl76Foqw02a5+/hjBG4l/0u8A45y9Qs1f/+z
mBFe0rDUbODPpIPSq2YZzmltaVNPwP7+uMqxYXFqJvN+gv7Ndd+2d2sZ6vECMcQXYxVb9JNQKj7X
6uudH4rW/fdgzfX2tdhah190Hhvv5ZKbVebyJPCxyKI47QVD6rNerN5N7b1t7h1LB1tC51B/XLFa
bPcmKZpuGjKud0d/KUjnRRHsIMgpBiQbIftSg/NYNOaLZ+n5aOeBGg9alWF94u1JDZHczSU/NKO/
BTfSg6Lo2uxmqH4y9WHtn9B39kkuODpjCnYX46OeKmnG2IbYXctm9k3AhhIQDk9v7zA9wwmnFQr7
jNxIu0GxIXOms9HZj8UmkPRTGGe9ugF9VhkGD2s/atFRVRbrSVX30g+M8hypZUI7hA2w/QMmU67H
EmwGlVHtK0bcclHSAY0lHji/QK03dbKKZRgfPXxT7ctk+D7DFXzx+kQfodouk4vqPhWDa7sXanUr
+34J8MmBjUB45LIGGGlGxzATYzNXL1utRX+BYnULI1cozXtKFZjqTbOpwa3NxjafLX/zPuZiJHbd
IYCQgs8JAvjJHg3RIaaj7Cgs/BFCtJws5BSDZafqWzt6MdVUjuhhxJaz4inZqzh0tR3g82DXsB8t
FO362ac00j0RIMg3A12M2FXJsA/uAta5844ad0y4lDar/yo3nRoo4EI4LlEbj1XH7H7XEEPFzxqD
7dqb5E2dPcPvg4fdF7xEONYRR0dWr5dTs0/IR009Aa4aJWqAuOpzjg9khOWL2+zAMJQ6yLduLEoP
ykzs/f1gyvBao+/5Y2xS8d70iv4EsbDcodi/r20IyJi3IKoTbej5iRiDqUz6tZPwid42v+1G7zIu
NAjagPoMBP0FJTOxBXZ9IX9DY4zLi/rQTlR2YZ2CtgzXipeiAHmO13KGm0Uf0TEQeUVdae5Fq/2N
YsT6XdW8WMgp/E+OyWxlpK4ze+679LQ5Hr4DT+W93dRkTpg09YxI9bk6t5aj7BuGlP8c2idpy6jQ
eSeLuSJVqxH0OrisffuH4eFkiKs9wONRLitCnWIKVX1GVcoCX9v0mKS6nrV3kjTafCnlG+uz55ev
TbUizl3txdiW2P6Ojbp0frv8K/h7m4cO2AS4jYIqKxvdXuesxdBVuDPdV6qx5YBSq/HmzJabsWOO
qEaQC49k9WAdQj/uat4sqrPCz7YR8rbqaLp5rgGqU9o1rBwYFhjTWmxvQb3yKEdTM9uPa83HSSC6
xNmrl9BP69qdv3qCAc14XJWw7zVSv5MrWow6u+8HGOC8dr4wNjQwMpPJ4UmgSXNR5dgsjGwOAi6G
Z4NoSDOCf6XIgeuLgISj00JXhc/hP9W7XyHG31oLncLU5XAf47eonfZnlQJKDQ94mzkioVbe5nnC
9eLYk59N/dAMp2ojkS+h6qxCaxvOxquHaahIa8dxTjnFonczoO+tN7FAERbYBomFCGE4zEFrvdpb
pDQf1qTxyzLEecqX7UWV5HUCaXxn6Q2glclodm0aUildnHvL4dHUoIAuSBUw29FXHSfb0Bb6EWFW
/4HYliMEZGlqQC3caTs55l7O6U7AgxmzR+UyadvN+Yv7xClTZ8QnOFeNpdM634wIiAI5N13B9R24
TzcepOn3d2O1h9QkR1t/bi1ff/hkZLD+ehbvoXEFXO77nhduH/I9rb2//Br9vm4T322JAqVW0Fti
XHnTfbn55m90Tkz/0ujBMMhLekRfwx8jEJbbAIipR4zJfFzGAxUL/1p0x0lUYS1P8sXCqRvWVejG
xQ6mmXG8rOOh6rCPxRu2yvrb/6f9THZMIxczbA0kJDwNcVNOxqfYa/1zqinY8cNlvWF1DsOUSV+8
QxmKLVusCbWnaSAXhect3IdG+Zzhlrm6eSrptvtnTnJ+0BGWMQZgiSZq4sXpkLvWYapow5+6X+Ur
Eih1TzmU8XscuBESHArcS60tMKtWxeS/TJ2P4BMBIDY+dws/c+pcPlDY8d92NhPELWTfKlPiyxuY
l9won6NR9ogRpkC85uV0585imjN2cab1aV5fu3krP6JpAO0yg9ZFadKUovucTLt7Wg3T/O1RwXEn
tGp/V75FT0VN4scdIZWsU/MuQX+Eap9hT1DbmYZ0CMJbzD5upKvPkxr9f5WUDFKbyVSCA9k+gMKJ
d6SpJT4kryz4ZnakOa2pTeLNrdV7UWKYjBNpI/oBFEZn9iIHfiOnXJ7Zd1+/U5w5rNwFIfPsbfXr
NubdX6XFpwpAe32QuD3b9TNjf3GzeRs9hfCGzbUORsThaxVh4y4jjLijPyYDzCgKk2+nbjBQgFj2
6s7p+yhtSKkLEFIZ88NeCVrbl9Iqv6oiytGNuFP/VomKBXNH25NA9TUYgDUO2+9cnydkEuEffu3i
yXVyBEZz0Rt3npzMt1EF1VeP4sTAVqei8KChhaH5QKXdFH+vOlchsDnTgFEdygJsFzmhya1dC5dX
mu18e3IJYfZbVCz7+FCzVozZjg56PQrgDR6o/0wTe6i0OjrOFgFhttbN9nfuS6Y97nuKNDsfgWhb
J04ooBy2KSrsizF33j8IeuPRKkQNqG9q4O///pyuIshbDCFDipqCQlRK7n6para+zB1LWgo8J5/L
UtH06M/OCIiC5ujcGCZnRrW2nDCic7iNc1SiRyd3kNtMAYL+qR54+fS8odEcefxn5vfzJAgGRI9p
b97ZNmH3l0kDHqJ3RHc1sMwU+crATSK04qeDFaB67y0PKUpdN79HRDWpZ9Xe1Rx8Tl3tCsKASoCx
SzcYIVMriq2vddPOdJiVJ7qkxTPwl/Uiv6cofk+Dat0OZhE0aU2EQ8LYABUY7ECO8Wo2Ia4c43/c
Xc1y4siWfhXt7r0RgxsJEGhzIwzGdpWN221c7nt7QySgEmmEBPrhb2IiZjMPMetZ9WJ2s5xdvck8
yXwpkb5KoQaMTlTVLUdHV2G7jlInT548v99ZC0ccNvMCcVLv9WZmGcuwHaI51+uiL9Mdrjx47wD3
naCvaDMIm9cYO1mJuhaC3p9RqGyY7Zqjmy8rHGSoMt1drG48vVmfd+AoTNb90GgaSOHVvAD1pAv0
iFir6tIYRwmzomg72b4gmuK+4AA3UIwIVwRzF4HrhODrAE1ZHnCGcXfCfjYxlhRNii44EukIbuGv
rUEPteKVq+qqxTueZa0fgyrfvL62UReNLgSsDTAD05mPvrLZq+NZn8yW49ygy7zeN3wBxxyvGy8T
swbjcgarq9p+hUf3tzqgr9DYWG+hcsmMAG4YrrcPqLAyflltTSe4qkaeqFhH9yj/xUSd7AB4SdVF
vWtVHJhIwWaCAXkxBl9+rEWz7XW8COZ/c5EzeplYTbQV8OBT4KNKOWgtpmN9u3BwG6OKGhFes4cc
ACx2XkXNKrrGAkyciE206i7QT+9ee8BUQKysuoS4eBsX52c7gG/X9n1kBNv+1o+f9Nkm+DgHFtsD
spwjHcgfcafq6Far6yyBuvHiG9ON2UXTBjbUnU1xj0yDyKjfVq1JBZMmk9sfg75Ra42WTBwtjgL3
q3l9s37cYgb8vNMaBJDwJeIsy7u6AyltY1w2PMpm0vdmiaum54WVsHY9g6SIKbEThJkTAoiE40T4
6M5FycGrH64fzYUDk6tmCc/NjBu4pFaGj+/U12sc/OnUglyicV6vdoBZNqlEHdRlVYdTISuoskeL
Y6Na3VxH5vbV6JkYljftRZvWenC91euNu0YcWSZaZZZg0HSwABG0feKCWkWb9fS2FrgLqwsEkQbK
MrYxPGMjWi2nt/PJGr+fagEkZQbmxxaQBBw4SNPFuoMaVsD6oF0WCgxtBs1NA5GoJW91BtEKFXPx
pD5AiMTlBh6GElkUxPg+Hgn80Ol2hUOHFE7cAYy1X6/eooYT9fSoV6hEKEJbIbI2/bhtTOFLLFFe
V0VHojnb1Dvo/kV0v9NKDMIQyqf6aRZtp/M7hAhqs0fUp1mvnShGRWIH/bHG9NppNOvWrTUxo+BG
N0U9JLAYMRdt4EF5bbY4F6h0dqcvlRlfhB3Efk0kc1HdA6lGnaZtBbhP22vUcgAhZBmZzU4cwZBq
bxYDjMfyJvCrOtzk2MlNde569/PNWn+9jV08ux1Uph4m5lb84FfIkInApr9uON21u44RmRoEqEIB
jCJqz4265fSjMBjAmImAqTfnHkdrhBlW0WfNp+jmWBiYNoaUEeqi29ut16jcTHSOXvQ2CgON6FMD
HkirC7MITYTxwkSlVLMizPfX5tJ9SfcwQCA+vHZDTG69XXrTagOg+zCzO/BXrRGylMvaDSJByAlX
ayEgbXjDjaFVWlGrU51UqyhiAVo7LMTJoNG6fq1ZjasVBsHMf4G/MAB85ZpX0Zywms1GNRNBTuj8
zWbWMbYbhFwbq6j67HhBfdFfozpn8BGePcSvHqyRh0FR1PQlrFkQeY7Ii3c1a04HqBp6XRk/o85i
4MJPnACYA8FFN0SGcIo+fitee9ZtuNZrv8HKb/1tuhh0X1sV1FBxtNeIat6K4zxV5pC9leO9ONxY
4wpxH5arOho9anB7EIpoW5uZ84QRJUiBrGYRqpWiz0Zg/R3tg9CIjQYu6+uouv41advbAUUpGEij
PwKqevZn+C+PPaVgVp2GZXVj+wIFKsyTEqvJPn23OgFOdQzGKvOr3TzIVQq4tUO5SjCdnv3zfkli
RokV7RM6DRhLjFRTcLESQgkm1yECLgN0VzwGdJZpXDSaNeBfoRw8+UKHsOt7zu7HFcu8QMZWF63D
bz/HAzMc2l/6PhrYeb9z6A3sZF8SoK86YAFL8aBmXWDEIDRgrZm+IxpZFR5YF1UgSqDtHSE08ZU+
8DviwW5FkPisYL5DDBr6BWaRoO8eOGfJFzqGMyzQqxeo9WihRBbhE/EF3MnvSwpqkNtSQlAR75h8
VXNHoFG7SGUfzEm+0kd9R9tv1Mu+Pd7RQlkk6rDT7RfAcJn9r0BLAKQdkKc7LSF49H0JgG6U5UEN
qg7oqsjKAiQg+VJ4gMnKF+gxxywVdNt/Z++uQ2OVkn7DuKgB8hTeh7rxTesCeg9DAOS+f3cHXy+7
7RWAQDbRLweYCngvRftevxBDhJsoTUiO/ztYcIKOeLMnOohYjRNLgtthBlXz6C9IO2KfQAYOE0D5
lvkGU5n86jMwN1Pi6WUqPv91lIXgTK75zA8F8mjmo/K7qf2V+am0EbLP2vFjf6WF7yC/ecvtgAWj
yaabXPq7t0qhPy8DRzxToKWnzxYmgcAj+cdK9nBF307KIcJt3+VLrpAVI6pKkw0YAmmSjlisuLnK
UhUMtSUZQVRMfihN1Hd9RDsVFojxoWXpdkcxG/uBJCSWK3BXy5K9DmxvNNFuYs5UaWhSEGfu1GXe
WPsQij9CuVyx+CZs8LKLv0GCXF21LmyssmT7cYCjMVNEQ28REH5kAXNitpFLFHwAKrr8KFTJecfu
0Q5iSSUlCku0LBsQcM4v1qA4IS+2Z29j21WOCG7RYysuUoNvPtW+clT9qff/fMe/RFZhKUq1mhD6
MS4B17EDVVHBRSsrNZee46tbe3RjUwfs8LUShav8Uaega3tchcyGIVeWA0Aijb0xl4SEAAn7sCzZ
zoSNJRVBU8xhKkvzyZ7HQ5ePNP+zFk1sDfipji/JJg+BiVz2IVf2zB8FiJ2MtOPPI5DADlR3gHyM
XHnyHgTCAgw9P/CVS6wBXK2y7OmAQMBc7fJzwEfMe+ORpCyW3yC4IzpsbmsvdjBW7rUGwUVx9cqH
wHhXJN4ksM+6zmYeZdlgEiy2u4hZ5EPvucLo8WzlFjIJxKSLes9AJdskOKqA1OX+XFXXYoBLWfF7
xrG/YXmLtUVg/d2woXoIWwTbdzPJXQNi5mZZHuwLAgprypPtfPmfyNbGf/qw9LmY85suU5xnZPzk
x/ONvjvb2yjSi8kE5ane82HeKkCVLAFdO8QMA+VywRgIArp8mONCneCy7bExc1g4YorDpR83Uo/b
Mj228aNIFQeBv1hWiHvMZSsu6SRS1iDgL8jmiBKc4h4u0tFIFQYxVbo8D+C6RTxWLmkMKaeizDxV
AesU11zP3wr9u4hVmRBzE8vy44HDxJdkEpGguDISqjlGiDnLZVebquFKm4chiyW5ZNUIwpWm/vTl
9xgJacUsRO6GgDA8k7GiiJF3L0+2b29GE9t1bUWYjSrBivtiIs/O4JQLFXw2xLiesrvYh3vvMCVY
Z4iRb6XpIp4ZMO3exsReSS1ZtAjjlybuz6Dn1E0UcMel6cZjpkicQXHzP/uql2ZQREP7X/7L11Bc
8OV3TYTsHoMv/+2N+FzltcD5LsuTZxzDMMdrMf26NF3mbfMKGpm58oQ/OXsHvE4g0IgTTBFn1K5Z
qNyERp1AlyLOz3NRaKNBwOQu4jBIHCgmgUFxwf6254MYJoGw/cZnQzZcqVJsEjAi1aH9vfNNETdv
80B7hjGnKNFGjUAfXQ43trJ3TUOg9wsk/6YFDCmUrBw9MN8uDou+NIThf7xIbAc+rWpBUKitG0wq
9ETeRWpAcVtaBGeqZ69RiJ6lqlOkovqMe5H2KK55O7mCesImRj1F9kmYdSE/nu85f/J4ZI+1fsSi
nHUlqqLK3kNvAT2EIRHRkwQTWwU1AYd86TBTkHAoHt5hAR8ObdW0QMwCJWmtQzdTSv/bHWBM08Ao
glMOsMhOYyOO5NL9EXhw5He+i3x7EtvNSkJzP6aye+UTReDSi5DdR1BdETAdoyvkY+T5eCfdvGlW
EFV6H8Uu5rCoZqSOdj293DIfxLxR7bLgiCV3RO4Qv2/Bl3EoIvI5ExVHtyRrd27X/prTMpNSa/5Z
nAR1xSZGvddbRqveQIkm5oyY1l7k5n18eUTJrePnn4JJwxgqXhODxVtNvVk9mFE4VcFBZlhOEM0W
MKyMlmXUYaZgNnCteshMPvVBbYax86OCq0CMvDXRyapjgL2o8QIeZl5i43+M3T31cT1EQed+BONc
ObboPWtgeLXRMFEx1awBtnrveJzzMAbQEHsoly0uIJRjYXIvxKEJabAwEupgvcSpb/V2HWkPNtKI
wV6xR6uOm0nMJK9hUkIVPvDBgGf62G93S6Xq6ZRbKrMp/wy3kDvc0xFSOORlkXmjky8ilCUFijgT
hKgSHaweEp3ANmvbrsPjmXzrNH4kP53PA2DaQi0mRuutHWxtx1/miutE+asNdRttSjwFNTOBGtum
yPi0MfsP9qSygzWC5V7Z3owFU/negtfmIbV2orx9CMAG1amhCJV3wyh/tYmpWWX3rLO1RxOVtxSh
crSe55kgxpWVXe01C3y7qFrv4H104sZdB8wb2XKRQhxaBCf6hg9hq8EWzhK2CHbuJrYDL7Q3Ct1D
ztuJbLixA0B0qWQp+ABvX+UuRW4DU4IR7lNUA0JEkiXnq7Lb2IPOUZigUyQfPoz2lINOkXz4EDFX
Xa1OwIWPdpATMEAvlWfuR1QRIctsK4ETneIGumdRrroboEzlF3zPo0mcN030fRfx/cZJ3/WXbJoT
4DoBj+859Hpke2FkqxWE6IcmYEi8tmeoqQocSUuoS71OoOJ7mOMBnih0xYDTsldHz/dYLijYIDgi
KD+I1MVSZAX+wE3RKYL3iEysciXeFFcz+oNzVo9uEVhTj4ijxLl0rU4RJH5CRjUXKkA/YHk5Eyca
VbuKTBiinamsAPcTrYnKfyWybVB4Hf05QttyhanPQXCS+0sGhy4YK4QNChav7LF6eRgGgaj1Vzza
psEBdckE6vjTNACLFeMScSL5mPPtlF2m4I57zthX3cb9AO77r6cXURUNuevAL5SLTeTjYHzkREMT
GhkXlO0EqkBTeDV9O8gnlylqXNEmZItS9F4usdHQKZrI0pBxj43scd7T05H7JLis7jBGeKlw27JQ
5LgfN36/pHz5D6H+i1wzNOCjzR7T39GF2qgatfrxx3270Bo0tXVS/ifDoX+GyNpnB3XJPIxUwSVQ
bJfQmEPGX1XCBCbmZTDLX6MEd1KbeY7LxnY4UdQZASN6aPVDOEkhS7HgSZzfNAJnHFOMPLXOokaw
VjS2DP2xavpQuF/9gGv3zJsqNhXF9YZeObU9k8I3ukWPknYn/te/fMqKA5Ay5cfzL/wPHi4HO5d6
0ilao0FZ3TqdonDxI5urqiFBdChrC99tAgcjcnMnA3VC5Rmc3sKYeKO2yAA6qTztNMFaQJtAMO7Y
lgHMc48lBOf6nqldZQmcRNkthJ3D/L0jQtGJDrsSLZ45WaaoLYSvP+ZLtSJHNwnuOhBmm/yZpmgm
e7DnaqWz3iQwI0WbOOKYRcae3iKhP90zVXSKkPkjABUAXQpHLJSHOfFmDiaZT/Rm+nDB2BxqQ6Gs
E0jH84TxfGzFMAjO9TN75fucRsGlfIXzr6lnxtF1IOkkTKawMJ5RkizMwryaMygamD9th3YBOyiC
mi/cjoDYoPCDQtX9jEIgf6l9iNDSPdd+0jCIAVM/4t3JzD5OB9IbgcjsHngXA0R5girgnzT5V170
0GadIhran6M7290U6RvUwFDYPj0+HsO177IwyjINsLcHqUOLnIQ6s+Naf8KnqK3xwLW3v6bII9mH
okIOJTaW/Nb5ZzC5VRg2KODu//37f4ZTtmHaTbBBKS9WcIvu1xmTu6boQ1SSmTWK3sdnjo70yr2N
JIR8HaEKBBJXrUrgc6GVZ8qmUtzDn644wxSQCG/1CxAOmBrpaAIBrEnw0Ct/OvbBwGc2hRvJZ4pX
AigxlGMRbN4dwyB6rhQnADumKqBtJSvPl4xHVnF5ZYS8fwVD6yU9sTW7ZxDUMCNc7RRQJtBB92we
TXJmTcqaoxfXtwssJYWvP2DJVmGVb+N4Efy324miWr+yG5N9G3EsAcCW/VZXFFZJ/LcDPyKEBDKS
cuCy7/UdIsMV1T5TpNfg93/GSJECK8ZEeB99C5ZpIljeaqF++6gSK9r8r7PvRUXVP6AUpDXqntZn
M1+5gCmKadqogELfXPb2IklbCuQ93ys0YwkCVx1/5Ifan+9s24Ur+peix1AgTyTxMVSeIQmGmky0
hxZg51HUa3R8Xx5GxTilKNq4xmDi7O5SBEWukZOGm/LWtpXkCfko2I/WHuyAOtGj2MEiClD2vWjw
wQ6u99FPApZis0Vu762jRwTjVbBECozAm1h1kPe7QTI5txNf49ZG/cFOQtOWvdEV6oBc+T1FslBW
L4XifNP6Dlb7EFlzSSkxqim60jF1HGGPGQt3r6M+gGDlD/ZK6zC3IPlMkZF/4Dn4EIp8/AvzAJal
OjBNAv/ogSGeojCY4swKBv9mI9SrFocjOS4fdb7YPfJoxDgOaoE2Ri8SwQPYPGZon1kVoJLpND4p
ZlzJdSanxiIQalxSIXzF4lj1fivi+zVM2hR8a7u2x/5FuwxHKLkEiEuibJ7FiUW4B/EWjM6dqAbF
wcDSiert2Z+inFjhmkGRA3tGBkVdLUX26zlGQVhusQSS+Su2l4cJw68xn0ZN6KJjTcrU+Ydrz8g0
KCI8mHY8n9tB9GYRyoUK4W+gDa3ZRE9aAxU6VcSUKEo0d8Vi/aStXOuhkjDQfo4RWYW9WKQ48FA8
uVqtN1pwf9CleRx+8Ns5Pm/d5WW9newrHPflUzy1ThblXS7gUIP8ZRAPlROmy90/X0xhn3EAIicn
oc2CYd6FoXiCE3NXRc+lyHCJ1QI8XLXGjgbzjkPZCezINpswWE3y5cXhEjMlyqavO2yD+uGiU0OR
L+rkpINCi135M+DiqO34FNkZSbcYGZYiPQ6gkDz+CEVpORyOMeA7YrX3nwLK7ZYh3CdlLLFlKLId
HyHHuf3TDQJrFzaSQEzK4/tRYAeLEt9QwKIpaTUMY5HMOV/bPaL9LfK1pxzSiyFm2JQ93KlRd8cx
0TjRpg/2kqsahCKXmj7lPh6ppSoGRaUvTE+Pj9k4tUP9IXARJFtSDUiwAyIZn/KnA7lE7KnA9zAo
GoBTRr1wdGcCgEeEIgQWeKoV9mo5KGJcGDwY8XCivfDA4YVK3qA4HZ/6B59AIMhtBDty0L4YwCol
4fzD1wH8Bcq3JKFEpChyq32mWkUGhTePypxI6yJvgLBMrB5jilbnVDphwkSTL7+79myT5UqDIh6d
vECP4Qlq1wtg0SiKxNIXSG8B7c9pF/Rfsi9RgzNy1I3Kms3dXb7rK6U8ChBepA2eGOY7K/5AMmuv
hD/7Nrt/nv2WfMFkoNNXessCeJmv+5ZnujqY5Aktqjg7FEWCT3GYq5g0KIys5y//C9TLjZ2Vf4AH
yY9/pDKLhOPryEURDtDXlYuid08OBmE6uwiA6Ad8ywL0ox/vLUVpQvl5RVmpO66hz9RdgOPhW1UX
EDhcHR+2iPBcFKVIUaHedZERd5f5QWwUJh+85cieIXshVaEw+igi6OiXGQs0tSxdhDzlxz/SuMej
Pw9gcDLPTJJKPHGK7Ogj8t5q3Z9uHbWqswIr7Yevc0WkZaxfV5Gce+DYRDRKKzt2tNrmuCh0NvMc
MBVFBP8GLTdA5gv4XFkvRQTiA7CIFKIUYO8fwoDZCmazrhMwF2tdKGulaMb/6AfjHAsoeqzv4hVi
c8pqKWCr720g16lAwJjMKh9zvgr7GTFmSSXRXhTI4L8AJjNQqFKUWvRZPObaZcDyjfcUVRX9TQ7/
zaCI4e/yYWLNWnfGRfWOcgsZFNHVX1H9jiSEp5RyA05TbsD5wvF3G60wkkwSgqGAr3vwNQjdn0It
X6eA3n35sPPXfCNQYrR+PBwjNQ70aeUo1o0qhVrG/IZhUSwSRgX0HUXm4HIYa704VEyhHXUCHv3r
U7fffXrpXv2bJoRHlF/tyT/8IaRla0DEbxlAga3Xj09+OtP+KPpnGe9uV+k8clFp9df/BwAA//8=
</cx:binary>
              </cx:geoCache>
            </cx:geography>
          </cx:layoutPr>
        </cx:series>
        <cx:series layoutId="regionMap" hidden="1" uniqueId="{6D036EAE-9F65-49E9-9D87-E279F2A48EAE}" formatIdx="1">
          <cx:tx>
            <cx:txData>
              <cx:f>_xlchart.v5.6</cx:f>
              <cx:v/>
            </cx:txData>
          </cx:tx>
          <cx:dataId val="1"/>
          <cx:layoutPr>
            <cx:geography cultureLanguage="es-ES" cultureRegion="ES" attribution="Con tecnología de Bing">
              <cx:geoCache provider="{E9337A44-BEBE-4D9F-B70C-5C5E7DAFC167}">
                <cx:binary>7Hvbctw40uarOHy9dONMYmJ6IoasKkm2JNuS5dMNQyeTIEGAAEES5NvsM+zd3s6LbZYP3Va1f3V3
REf0xY4uVFEESQCZicwvv8z65238x62+v/ZPYqfN8I/b+PPTOoT+Hz/9NNzW99318KxTt94O9lN4
dmu7n+ynT+r2/qc7fz0rU/1EEGY/3dbXPtzHp//6J7yturen9vY6KGtej/d+ubgfRh2GR8Z+OPTk
1o4m7B+v4E0/P726/PfTJ/cmqLC8Wfr7n58+GH/65KfDt/xmxicaFhXGO3iWymccUZ4ymqLPf/Tp
E21N9XU4kfIZwhkVVDL5+Y99m/v8uoPnt0O4vrPDkyuj4OPb2I/W9XlV13d3/n4Ynnz9/O3zD/by
22E12OKLNAq7X/7V5ef9/vRQ2v/658EFkMDBle8Uciiu3xs61MfRve+uzfLY3v+cTjh+hiSWWSrQ
F5mnD3SC0TOaoQylWfZFZfjb1F9U8m8NxmrU9berf1wZvz55oIZfBw4VsNn+/QrI/fWq9GPb/XPy
T/YS/vyHyAPJJ5w+I59lDqr5/AfjX07iF9HDSobHV/LjU/DtuQOxf7t8KPT84u8X+tWLb1v/kX39
OYGDWCWjGSX0i73L7KHYyTPOERcM8S9S36vle7Ff3Ctjv7igbwM/WtSPZf/g4QMFPBg71MJR/vdr
4fl1f20e2/OfUwQVzwRnmPOUfNXEA0Vgmj6TqeCC8G9zfrF7WMZ//s+j6/ix7L89dyD2b5cPJf78
1d8v8RNz97hr/XMSJ+QZ5YRJTB/afCqfQdBNUfbN5A+c/O8u48cC//rYgby/Xj0U98n53y/u4tpc
3z0ayv6cvAX4kpTKTHzzJeBKHuAdOAEowyD3L47+0NV8Xs9//vc38//jbuaXBw9k/8v1Q+kX//77
pf/vcQj+Wv+VBp8Q/iwlGWIZxT/2MewZkwinlLLP3v7A8P/Qkn5s/N89eqCE70YO1fDvq79fDX8c
ZP+5w/Bf8B8+W8qPE7UfDh2C/28Q7a/Kx/6LPR+mcp+TsUOhf8MHf5XQ/wt7fsNVHIr8ARL+q+T+
X9z/A37oD7mdX1DDX6WK/+Kir/TcHxL/r3zIXyX///84n/+ZkPuFr9xch+vtZ6LzO07u8dFv6jt4
9DG+9IsKT+5+fsqA/PyFPd2/4YBl6P/zf2+0ur1+cnevnxTAktpvecC3p++vh/DzU5w9E4wKvMev
8B8SvKdP5vvPI/gZZmmK5Re2I2Xi6RNjfaiBiX0G2R4wfhmWDBNCMTCtgx33Qwl/hhgiWKYZTTMi
ufyFYH5l9VJZ84tQvn5/YsbulVUmDD8/TVP09En/5b79OvfcoUwRgHACrxRCUMjm+9vrC2Cx4Xb8
v0gisGh8vxNiiRta2aU6k2Sh9DS61ZnTySeozbN1aPV2lmsdn0cS/fuajWooBCXWFXJMMlasy7w0
m7kcx2ZTrVyj3ExW2M3YLIssWmm7y6XjXOZxaZzdtsOi3hI9zrLQVReXrSVz3W1oW5efDG+R3y14
ZG+GFNk0H+t0PAvUlrZYEV3p8ZhJTo9SZpdpy2JISd6kazVvoqziW6dS2Z2M04CXd1nq3fIcLyHx
mymxldg4hdkxwVZXxcSjUEXfJLjNyerLjyyotd/M9airvOk73+fr6q3OkbLVlEfe1V1eG67OZLJw
kwsy9j5f8bIm+TQm7U2XkvQjEhNBRaR86fPGZ/Ltqhr13vnRLLsqynDeZqYv80xq/MmGUOJ8Sb2d
C8msOJnjHKrcKqtf1RZndkt7YrOC9hVR25UldtlWMw4oV1aVseBr1r9RTfQetqQWthHUJVnOQrte
zkoJVBjDy906c2u3s4fNbDDWidjSqMbsCPWjP1KGho+DmnSXS2HSV6IU/tyMgqiNG9aky+PoZZ/r
YW7HgqGeJbkSurn20vsLKyq15IMKwhZez9OySdeUnho6reMRWqeKFSNWhmxwnY2xoEZ6vPModd0R
cQK73GWiaS6in4K4WDs3q2M1oWk4WcYk7U+GsXGq6Bhp620l8bhuFqMx2nbSl1VO+sngYuiH1hfC
J9wX00Rif8SFYsuWV2FNjhKuUDhttRzDqRJN0u1qIfq4wcKjbJMRatzzoSXJe6fTpLnJloYM2xrW
4TZjIvsmJ1g4vHW4nerjqqGu2XSRVVlhHF3tVgeHQ9FRisbTpaklKQZFncxd1Eu/db2P/jjpZrvs
0qlpcT71k8JZvgZXJW+snQXfVbhvdbEsydA89+2cvFOdC3FXq5Sz3IumUqeqpzi9UKMbxiuuSVNv
Yh+W+UOnmq4vaj0F9UYn9dyctaYcnsc5nboXSgUynVdRy/mlDzLMJ26OQ7brVzPWYK8tLd8HIlv2
Cdad2CO5qAxvBjAgvhuWBatNaontX/N5Mqao0ELUrnZLVNu4zHzc9HUV1Alusr7Lva1BN51YnD7n
vkuzl9r4dYXDEhP6nK6VlZuk5Agf1XLhn1JuwrxhrTLtFvEO6QK1zUC3XnXa7twkarxt+dzVx5EG
1BxJqmtbZGsX/VlVTsgUuhz77pzECjxXWeFA7mxjYp93qBzDK4kVR8UYo6l33KGm2oZySUXuENA/
RT1oFE5sEkS97c1+lFDbqmPKmOvOiJ6H5nhGfrDnBIPnOY7gLOqTYZh1f6yDUbwgYEflc19PU3Zk
1n7GRTNwx4p0xL7ctAp3yYbTusYbO7Doc221YpesGVuT94pFvhnikr1lsoXlgPbhIZMO2fMymslt
6sw2H1qS+k9uKfmnpY2435hhse/QvJ+9GyhcSOrJL3lEJaJwxDrPioyVfQn+DcHoJAi4m1qFFjTB
nNy6MtN6x5IYXhIe8JTLtU/P62lFdz3j1h13S9t78N9N7XM7p+oeE5eetwvINddktO9qYf2ngFZU
Hg+M+U9LTPinhmAj89bZhucGDwwOa63tuwwPGSk41E/vSkvAfDTv4ZAag+KQj2Xvm5yuXPG8X5cP
ckZmymsr0FLA+Y0sb2LV6I3ia7/kiI5ZdkJGNLNcK+7Vic+yZtytpoxvZ8Rqd4o71b7pg63bo5n7
OTmZvIq2gICR9BtaMvoeKgotTY4rYjlNc69w0hSdGe3puLSI5MHEcS1YA8ZW1Kibrjoog96rmbVo
I+S4XEzp4HxeRlTNRVWO6E1dc34iSsLdrrJJKY8ZHsqziTB650c963zBYmlyj8Ng8lA2cdmUbLQ2
t1SHU2IFNwWWS2d29ZDZ83EeCc45X+gbW2mviomSIHNDGCMFM50/7fpS2WKk3fLak4yxo6DkKPPU
lS34oiXSdIMjpeaFK2Xd5joi8sbB9G0uOsPr3Tou5EVZxWnOjZCDKsaq1SpHSbe+6bEaXmc6indN
okidU+nT51WpupCXdKrftwZTcGY+Vh8J+HLQd/S6yfvZiaVIpVu7XNCg36zIt6cCuazZJb7xHwLN
qrNZztjsqC7bc7c4864P3fzO6IS8T1CUJi8Z6V6Nwg1VIazEEG7cWKbbqawmtyXKd1c4uIbmFLcU
YkzWpcOmLZP6xDeNdckRWxKUsIJNDdI5SZ0A39aTpdr2a8fxphUNEYUjNL0jpbFoF2cxvZ5SM7zp
G276HABQW+Wi7psub7I5ewkgIPhjNNQTKSrjILz12drWuUa4RAUmY3o+RsvqvIvKXwRS2pt2zKjZ
1CJmEJgpdW0hJ9eAhDpbNmBXaYx5wAq/Y7Pxt9rsVck8U68EE0l7VAU7dMVkVbxIgQi9IdWirrSS
Sm1Mphwt+qj6aZvJldAjKrE9t5qCZAdXD5uetN2Ql477j5lC8mYduX5DKstf4DrSt1bqsd2wqO0d
FHo6lHda1TLvbaQOAmhUbiektkmuPWfvHPhht8lMtVeywPjYeuSTYszI0G3IPnAUDZ6GW5WmQ12Q
aKUqkOllzHWTCXbMMuaWbRBM2zxFIV4mSvekoLprpk3CmumVIxNjW7Cn6p7zsVqe62WqP5hqHrs8
SRGZih6QFADBZcnUhgcxqHxEWX07TJ1Vee0T9irMEYHpAxSec5m4tt2tNGZNjifWhAJVemi2sV1X
m68QjJ7bPklMHud+zTYY2XaLXV+y41LL5pXtA5l32sGRLdA+nObI8D4WqzDzB8W1eDE2hM65l4mK
hV+XJjvys2N9kaS2ibu2m2KZ07Jy6Y57TdoN5b0+Sypj2x1mdr5g0qR6u7Rt+arTsh620qwVyzMr
BgcoRLEGfIWq3idJRT95VMdug1ATOzDMBpYTq6S7AuA3vzQAC6Z8aMNyJvvFszwsVMFtJTUqX2pH
u8JNq9G7oVclz+tuqZK897O5Vnp03Qkb6ew2kx6yOXfQcPCxLyN729hmTDaobozOG5DouIkZzbay
NlZvukq3czGEQWbgyuJy34RxPu+acSwLLdRyYbkebqmWJuSLjdP71A4QPpikHSkWqdJ2D5oBpypB
ostjPzZ2kw6ie+WHRN1mrOMfcNbEOR8AM7BNCw4WcHaFmn4bS14POZg/Iy8sYM3XVde1az53rmzy
EZoiWKGpE6+roU4/kGWaAHQhUd+hmqVy45ppvcKotlfrUM1sU3re1DmqB8RzVPr+rlXpqLcAoiAI
ycm2Oo+6ymjeLCOdcpW1y8emS7XJ68wwC7FNiXLLuekuqhHCWl4hNLEc0pP2PEoqGpi8djXgtVqv
ebZ0AOjLqmK3feR2zCtup/fBDbTMlwb3t3Pwpc9n14oq94HYdeshwOF8TcY55IPLsrpYYt+ZovQL
eDSoDCbvLAuluBj4UN942U0fl3WuXmVhadfXXAzdlJt1nkVelxY0OiI5AlznwbxeZCjtRivTY4hu
XqKCI1aeemgwojkZBXo+8Gxqj0oTfQKiXf24gZJY9ZpC4Yznc2V1U+B5bm5VH9F9TRY95FJGUW30
WsXTkIzgV4Z2jkteLnQ+C5kgeidoO1w2YlG3ymBISpZSz29F78d3ETfuhkwxSfIGovNbO3riCjSG
9nKwulwLaSBU5NRN7btmNZAQJQ2YTjECUH3NjCTnS0qzD10r4lBQSTA/IiGbPqR0aec8WqerzZpU
yuWTA+Di3BrbIu1pfSMt5Ax5okZOi2qRvMknzsJ1Nyh1k9S0uRkGGd5XrV9VrhOctcWY8uYU+woy
QrhsLrqs7T9CeqOnwmTz+JJ7NryXTaMJ2hgJR+P9OKkqQBiA9C0veed9nrCuvWqjFFfI2OQGyYn2
RTYo/n4lWZVAAkzA7JeYrc2uYvV44W07q9wA3Dlb5q77tM4xvotTtd6kcdDlFjL64X6suZt3YFjd
89SYGHKnpybkWVP6Oq8GljbFPKDpvXbSfkSI8LRIAfk1ucL1mO0y3E1T7rnWgJojhNvt2hpxFQj1
87lsUtEXTa9l9nzsgho2ywxQdE5iXW2RSvCdwkuvi5VWrHldrypJC2Invndg3bSrzQp4sFMCLpg5
qyD1JBqfx9osHQCGYN8xPgJa73Epq+2AaHU7tBP2R2yo25cAigk5H0MJMi5Hhei2bINdL9kM2VQu
q+A0eJ/gwULIMpANAbdtCq9WOLi16MsBoluKxxcQVMW2dGtW52q0ab/JHADFbUdWW57J1Qw0d21g
2QXew1W4KdboQyShASyVDGOCp6IKWq/F7DNbbum6VuSd4lG9qvpsIRyE14bu9PuS4QOG5taCm1ZV
/bUL8Jev/3rZ35vL4O/vw9l1/7lZ7dexh19/7WXbM1S/NLbtv/yGK/sf2LAvjYj/w+Afo8oAhT7G
lf24Yrlnnz4/+IUmS4SAdhJKBQdeS0jMELBhX3myFOr0mEiUSco5Exl0R3zlyVIMHRMshe4IkuF9
I8pXkgxIN0kJh6IyJkCwAe3yZ0gyCtTfdxzZfkZMkBSYklQAW0dgAd9zZBo33uC55fcZLsMot6Rn
fQKAAZL59S3AmL69Zonnww781gAsTCCR17FIbIluKuOZSQpLYps+lzVfxk0rE+OOZ9np4Uzzrk+W
3LaR9zdgT020G5CVbsBBpSnD92m0y3ih65jq6yzjfXlLO4h755VQrqd5B9gdlsJ6QDova4zCbDaV
5r7tIYvjXXeK08XBkiF64uUF6ahpPiXDZOGZ73T6IybxQEYSSWhdgcYsYBFB6ghM4nsZpZCEjbWo
s/tytqZxx6Fjmh1rNg0+PYYgHNRcrKrX6pNGpSLl7vHpMdCoD3Qk05SmFBKsjIKmYDEP518bmg0C
CXXXQKLQqiJYCik4xCmSuGbn41z5sPF1AAcLDjlZe/NqZhT8R4HZKmb6HOgAM7S5tY56fC555mDs
8UWCCX+/xhRBIyHLwIQEhi4fMMuHa4y1SkjtaXInEj8hAjxpWqVupzMWKPClPgjxseWoDCePzws9
oofzMslSQjgiEmjjg3n7cbGpTWh2Vy1gcyKfUK8H4HBLYqp8btSoXpoS+p9DXteWEJE/Pr38zfQp
yzADsppx4JnTvVi+o5grPinI9Wp6l6Q6hXSGz0jwazhICdAwq0r1OUQUi89o65bxsh0QWut8qJUG
ofzZlWQp5CGCA+uNoI15T4Z/t5I6rUvdLMjfMTHDkQOOWay4BeQ+jwPbqqxk4qMfQQQuH0Saio8W
LZOX20lZ1M+/o5U9s/4r885SxIlgGefZvomOcHqglSAUahYg7G5LCEbcH1nXd+WyTcpukMvRknnI
4TeP7x8feDKYUyIGpwQOKgV3mh0IoJIQmGUfkpta+bRLjmOo9weii7aGbutxbtjKCtUNC+nzKAkF
QQCBWo+XXS+apTAJ9uZSAg/uzcZx68lFNykz3Dy+zL0//V4yGFPEGGIcp+DDqTjwJeNcZh4BaruJ
PngwAjS2CPSD4kx5kkdPp+QS8l63PzRhtvsP1Vfj7+jnN8LCWEBRhiIhM0YZuLaH1pI5MoRlEPbG
aJ6ADwc8pNY5nxYUFv6ClsBpXQ/V6NvrDqgE8KgeagaYH2dJk0xt7mrwtnvPv9TwlFGrnl6w2Pa2
+x23gg8PGN4LKSUC6kGgYSEO4lOkM+TgZqU3Q0lE0m2bMPR6fOXWoHpTzACmYXFJ2k0wZhfX2WWT
teuSXM59X54MEticqujWFS0vutqZUOZGIlGGYoS8Q1+ITlZrV0DHbgSXCHnpgs1ztEoNb21VOTv3
O8cUQ1/XAwMgAmdSSIEw5YKDsT6UPFimcZOZ+o8pt7zhRY8gIXF5WY5S+gKvaQKuHSjdz95TjwzG
xs/uBBBlBkNQRaHC7caZ/v4Z2pflDhZHAYxwiTGh+7N7YBZtbIeurG3/sfdwityWDm3Gzgiu6fKC
DuMC4pDlpNe3XR2XZV+9AsagLsDhz+KicmuZHPuONetbn4yDOM+U2AOEyCbgB47ake/VYwcqwYSW
KeXTBdCl7fp21aKd2xxpvQ9aCqQPCrJG1nCRAtBc32ZdjKA7ypsFPoYVVSHb9Hygw06k4153bayA
Gd24z9NLyD2WGZiI2MArLIAHWLlKIEXRReh5117HQRjX7+Tk8XTJqF3DqfctZK5ad550RVKVXTyu
GATXDyYzJXsLtRsMRpZmFeCMyRkLEOVx33DoNcm+Exaqphll0H1M8YFp0HIxFZa9/rjibvBVHglK
+yGfbWP1CR3dDI7i8RkPvRFJwRcRDHEbM4jdhzMOHrjAuaPzBwrcGhjjPLK9+yND2kLwFpPj4mPZ
0BWMcCZjGKqzFBwL2Onjy9jD2Qd2R1MhSLpvuCaIQMvkwc4hvRldIkX3tgNGONA82JEn99ZBUYa/
qNvB4K0vU6teTUNWgcfpa26rbZVBGcjmWZrOesoDqdwLXWbiMlKvMyjdzVhMFyFLkCocX6N9AUaE
6rwBikD1OSuBBYTDXiOwQzvVgC5OyqYN+5M/MU5fEoj3wNLT1tM4HT2+40O/llEIUAA3YNf7Xx1B
TvDQDbSirM3shvRqGg0CEMu9JwBip3VvtwxAFjuu8RzBbGMrKXxU4TOyTUS/N2k6NjMpL8so9iZN
nFo7f6x6Qvcu0q0DwjvImftBHa18aeHUlcAugcHiJevgdKbYwTF6fEvkwLNlgICgqEjAq+2bXqG3
+OGWHDXdCiUVcpWFmsLZCn21X0BIKCS8X88xdCMvsLayjvsjDr5y71J87yDQJDUGGI8j31+yrh3a
a6AxU3asZr2Xg1tmK85LF+EuVdP9FpeqE8OuTVJPd33mJzoUC8QL2O7vbO0AZcLWoHOdEQxHBcEP
B9jB1kJscapHu1zRatp7KsjQwbRWvSp7G1DWEpMvwbr1bUrMPj52iYW61XEUna6W7doJHKqdpECB
XQFK9SCOOW0oWB8Uk8GbGJVIMDEGZbi9dxvBbR4r0s/g1gIgEphQhRLBN8ixMIiiq6Cgfh5CWieh
4Hps4EhAgbaBb1/ks3eF7fXjQjg4oxnABUBXKeEZpJ3oN1AXzysTi3DJm6lLLXiHL/CW1Fmc2gIy
y7oyv+cWDsLRfkpGAdgjSIIR/C7mIByhxgJq7WP6ZoDqY3sdlhDAoCD27/n4pmeWb8s5sVB4E5ou
IHA9lQYgCzg9kBJwKjq8SsWQlc2uBDYEnAEcyOnCQ6kUIkCXwMEP0UCg+qq2ys1ANAJdCm0MNIdT
tFdH1ca9IpJGYfiQSyOnC2Q7CyvhbQuxqRVhn6c+Lm0gjh/6RNj8PgiAk8CYAQo6zGwADg5JheIC
BblF6DIPUNbui3JGZXMuyMr8snW1F32WS0IkUMDeO+WeIz3SCNVHQDvJC191CTsruzqlhZttrG6R
0ugYWlmY2LQpEOF3rNGrv+is6OAHoCvW80s2YRTXTdYYyfvCAX4cxt08A5F67l1dRgt1N9ThU4o8
lhtjvIQicQyjL3MbM7c2UBufPItFFdsJDsO0+nkBEjrhDWt2wGmO7FLosLCqQBFDffCol3ONS8Bv
ZRVOQp0CMivSVc/rCmktmGJ/EtulHHM39I3YTTKt6IZ3SVzfzMIS9XZkuio3lAWCiwXyU7vkogJq
fyMVmdui4ro6TgkNG2fRvL4opUHoCM+4JrsqAX4MbfvWduxq4VPVJlfSohjfxAAV+rNkCCa5gIiR
jnfcC+Gv1nSCEggQcRbXw2sZVw38sgJ2Y7dalnU2h9I3JXWR+hXY7hvcNZm5q0lvpwglu7C4e2jY
mGdUtFCOx81xKI3j2QbyAKjJHJVd0opzidOkbY8m0ZNB1/dA1NMAUo7w8xrPzlZqJzDpFfuhr/dU
dhBoawzr+/RklKWq9anhsXXVtpmqME+nMy8rpXYl6+aRX5SGUHciGlZX2Q5sBdjsvIdqOYR1qKCo
WeZVwoQLm7r0a7OczNWQ1OpoVh1EG2h3mqE3aTP1wDS/t8ko+HACxjEnZTFTgC34fOwBdcl9DSeL
4qUmaQof4cvFRCkNY0hSBtOt0EPgoKznJJmeN8JDK9AxBu48TYul4e2YHkXT4E7nnE37uIh4omA7
FeUQVK5juUCfWdHwWvLq5TL3c5++asqkmfUuhZo46U/acZHZ9FI0lCsooki5R9WpD7xu36ZVWSbr
C8b0AJJKFgcu+wy8tqv5i4SWPtWnWEFLlX7VNHOTldsZqjlDtbUKQxW5AJe1X9IyJRqRLarqBfpq
UN9CX9TGBJRw855UxMB8XaOlvBqrzLnCQ+oNkiXZqCCCFFjU+5fA+gGy5M7JPaZn9QC7L/oaGyp2
TT3vJQa19RY+oAgVkkvTpXuXz6ZQZWkh5wANBtsVqGVxFKTv4L7+y1brwFcQn2tS+INYMpQwm64x
JJlQ9tmrB/esJvwd1nEvZ8NkA1xSMiYeVJGYNqvZvXOQ0LidVwqQVjFneEldobKajwlokI1ufBsa
MyoD8krq1R5BwwzD8Sxr0v2SFWi6Xy8FWBbMQGHI3ZRJ3BsYdDbtNc+XBK5p2e1FM00YboUQm7kZ
1jCZAaYtvu7HeyhB3wDhVsM1HnsrLlvOSkkLNkPLgc77tMYgi6/WU66DhFem0AYHY2VYPgsDykKg
v68YV/KV77/RgbdnFCmfXH4VdfLl9m9C/nIfMAWkPUtJ38ECsIFOlZtWiV597jVbYNOOrPC7+7wi
tFLoEhJw6A/K+RdF2XWC5ijglJfRVycGmiSgmInbelrES9mNFqQ0kU7DLaQHjs0XQHOUUPxr0bIH
vVXHCVzUaYXc/2PvTJbj1rFu/USsYAeCnPwDkpmpXrIluWxPGO4OexJswO7p70enq8pS+bfvmd3B
jThxFJIzkwQIbOy99lorPwfnGWwVO4i4dh5TZufUaJFqG2+2Llbt79W5eX605+XhJWXF/HhuzjsO
Qlb74BdvzVinKb0gXp+5mccf17YzZfa8GbmrxytG6uzTe15Im141d8kg90+x8n7gfajvHVbXMGb7
rZ8n1NjmjV/o6beuPBimaMricqNfA5Ut3UEk8zDTwGBPB0W6Ix/DzPPNJ2l3ny0vbVg+NPDqffD9
RLJ7P4Bl7x9oT/sPd0p9flQwnXhJvYn9/uH3pdn8DNGxSvNjk/p8Li1kK3UuYGZKa7x2zmslL+iI
ydOPKQ+Kqed2ltwp+RBOgJaLFyovOecnq9s885nMrfCnWHUGVKnIHNKEi9N8bSmZxkqBbVYABkA2
PKZMX8o23bez5nzlb+WqvcI/liSLy3rlBEO1tBej25p1HVWBW9HkTIYU2NCCDMjrs72naoYkjaK6
qzuoD3drPYPbCbqpQEUdWH51N5VjAigw9wVXt7K0nd55sIeoApJ129f+HBDKiyOUCJsI4/dZpf1D
VXPE1ofFaJJguBQBR9XywfSWgniTVm1blhc/4ORirLK+OOqsot79srqD6zgXqsiYjpPzfc90rV8x
YUMyl8n2zoHhNY/PnTNns3cxnocOdXVgihy1bCUjKtN5EAdvMy2i3Ni7+/RZi9pXDXjVvsTP+KlP
35UZsOAPMd4xz21+9CxwXt/loI+wNasNXDmARAlVC8hi9epbR1k9r/BWa69hJ6EH1tUZZNksASHt
qJuuT+zLlAYan7GdobeEshzUsBNuCUSZWCWlbw1zDBobnbKKOpSm7L6fRnfOAeHT0h8JlY6XrJx5
w0qkKY7Uevvk6dzZoQJb01FtHoqqSXl7v1aM8sNMepYYV3My9H1+FzjFDlK2muPuVpaJ441vXGCs
NYElUBhrdvRmBRMhBrqwPDeUgEDeRzd1oLDR7J0DHv5muDB8j15T78dGLZJ9ufV2b7H4zjNZjC1I
tJObuTNdzRu8Bfmm3PRsPPYk06AKm+oC7yPxlvVlwCZhBgrX3MeQqMYg+FNe7ihVlZOvklkHkADU
Ry+Am2F9hoHjVXee16k1Obp2O4zGX3NuFUty4ERzKhEOFfi3EfmVJft3IJJzOT6ZaVekaZRADMuW
t7Mkt+m+BlM+dfaHIfGBJk59qac6iAwbiva7zdU2bAXN6bBQ7FtWS04ppQi0pVnldQFBdeKPhpxC
CRfJXeIfIzk/y04VAMSREM66D+t7uKmqaY9/wZru0YTsf9+8+VDvr2i+o/dJYe9/E5Zp8Io1XfcX
Jg7oRH2gct97G3mVKLZySraY3G3jaqlDwUbdd2VQ7//yY8mSUxKJAkGzhxbAdwh+D6dGGvXL2sPd
s2x4uw/QMtO5DSEOAti765YE9uXcNfsuT41thwOHnXTfhS5p2XjZbSbr2zXpP9yBW+53XuZ0Gj/+
uJDoA460jqViPJ4rtiYvNlmGRaO0+6Y8B6zyDDR2KIZZDUbV7SDk0Hu968KUqbs2CbPO08ajzoVi
zONMF2+6yu10T+MyiKDGo5yq/bb09w1ntCXnCCQBvW9yZe9txriZl31NymSzyzyEA9PU9SErKnbj
8Twh4MB70Ct9b0+x3AEy43VmO5X0/wB8vSrowXKID6xgm+CGCuA1rJyN9BDAq+3HrG097lqm6cJu
mGH93HWGu++gagJ4gXGXd/u9/6G6e1nb7Zf39l6NGQhhcf1XhW0Py86YBwlUdQ6NBRgwd0EdwE76
/aVeAejsJhPLG64FZMX/vb2s/6kvNPtl5yekkv9aI2a5tG2008TcexnQsyIiQxHkh87hSz22sPd4
ZD+C4+/v5SWEIMzvinNLMHja4axz++W9JBOsBhij6WNAV837mAtrz8eHwZfOYWtJnf80z/99QQwe
AA48P7ABF4NXuGKZ9aZVQZx+2y0NB0VacuJfyrUkzP3Y2b8foPVScrKPEOzWFNJCdWLRjnp1waUq
3LQZK+/tj4gxZ9sO2q+eswpxXNzBn46FSrb+jZ4dRCW1bvZ47vSEBmPYXM6jP9zRy5XOHVFK+QGH
lwyEC0T3CmhcA9OY5ep0b6vzpprJ69jjiy4T4nruTzmPAM3Lys4MHA4HUgsj22+kUE4HdxiiEftT
1E4rzHAhtKwRob7j5eyPxLrLV4d6EibJ936WOofZ3w/i9WPkwbmmYwo6JpZlYRj0ct1w7najvRjT
XTaUe2TavidCahCNfrMavnbPTJWz5Pbh3I77WTr0q+sJkwf5Xdnkea/mDE6r4gGb+u7HsbekWVeE
8Ctz0Yb9kKd/C1oTJpC/hcsRG8Nhq/5XOHDmBCR6you787FEkrw/DVlW7Itm6PYD4/cTuseX/3Qh
wWdxHmCh7qQUOsX8/nJC53Vb8n4T5YVsjL4Ukaxr6Xz0ejbMn7bgf1+KR+fTwfNdKn35OtTViV2v
OvXSi3MqMgnQEdaR3dX8+P2oflAxfhoYWCGXCiDImA4hxH8d102TvozMs+HUbzaUyIMtlp2NoE0X
nv9fw9bQQ4/aIQVbDcI62agWwxE5jVVfc1pDwUmjtlQgPze2C/ZgPtSJSNP2YiU3EO1dsuQlZNEo
sWk5fRi6rqYM6gvbbbpDXenNhqPbmjAWY78XQG03DgoLx3sIzv280qMYce6Tpra65bZMsymAMqMn
L7fARAqoGhcUGjKv4wpaII/iR4IiDd6WheU5rSBD9zksvO9h7FxqlLNJ6EZlZhO6KQ33NGCebIOE
trV96oTG1ryAFMuD4+0M1Z7MGefcRtEcZbebyregBpbDWFtb2Ax90OSxp2RVaERbZ8ij49iEanpO
ZL5nUHTWZuZ36/z9EJfdBLJEbVF69kH5kDUf65KqYroy6VbkaVQt9UA9BZ5fFdWzQ9obOHfeOgau
uiw809jBgGHqwVnXcx0WzCuynTgrdQ3sCgIj6TKERTZCW4sM3aazWYedA3vIfgi6QMn5kHaeK7on
sQbT1j7Rb9g7WuSApu3dteNAE+EpV6DNaQwJCTrBMes7y0I0YZF0/rVSeiJXEd4y2x8tsayjfwds
lqg3TRAUpX0omsGAjq+QRC5jhOSRXvqhaVeebTwvaO3QdRggE1NEamYJP1rdNZlvygCu8RbSjp5z
qunAh3u+5Jk5nFyzGufPnlmXa4aSgoS7CWuJMOJ9A/Ji6NA/t9x+xKKOfnjq3fg1cbs4Nlnl2Zos
+nueBfC954lrM+6HznlpwLQkG4SoXVKy9QGMGBVOvenVFpEsbSW3YZelHc6lMQVPBPHWf1RNYFTH
OhcpZOs0nR/FmosiXvM5OeXu5FzAXNwu636ZLkAy2rey9+xoCUR2J/OxMsGMp/4pYVFfuNCDh5Dd
l31GiVm9T9EbImW0EmrRyhlPFLtASnYjrn1lfmxLtmMzK+/Gm3MVSzdDldiZRn9EZ+AeijbX91tR
jeaBrHw8+KvpVKxYr/6SKf1oW6667l0jva6nYTwI9EkR3Jf0Ymp1EGfB7L+RKuvo66v8az50SVxl
Kg1Xt2likQTdlb/Z9XFNGrrAjRIuH+2vDRqHRh5nPvLSpx773C+tPsF7SL52QVmdUDDBil6DQhyz
wmwflQs2H1ZANENoOG36PC+b/6kyGrjYjq6fZh+1o2mP5pVrBlketobh3LjAdMcePc23oZDJG8DD
HL7S6ARfLVo91DOWst5OiOPyo1ob42AN9fh2mFwAB0JBPKyLvnKGfi1DUc9+lMggyfz3+WQH6yUM
BP1lsN3COrRajZQ5eZ2t4eQI/5s/ClmjXjP6qzqAjhC71li8WSanpE6q22sxjFYXJX7WfjKLQd0s
0jWvB8/aV2gi9h5qOs1XC+nsrSnL6RL027jKSyezY5/o9xVmtdMgNPWtjLJZGR9m1c3fOsNYIju3
tk/DULQ2jAIFfXDbBlZuVqkqhDEFT1ttc7lceTrt0hDdV363WpJATEkVTbNTOVeub1bqql+6/mgr
bV+Lql5CkN53Yl6/mDpJ7lyL7TMNeoyBFs08TJd6krFYW+fgyrG5U5nbf1jVQk5m0t5OEXCVcCBg
VOepUKGhHfcTnek2dOyqObUABaFt1uObxWrKN0O2jmVUjmP63GVr976H1G6jjkQLmlg98sqC+6Pj
6oO5sfGWDBnW4s8PgT1kVdRsU/EJieMW0uSp3zUtlG6lJutNQBPhUtm9H+neTK7cvHE/Db633BTg
/RNtB1dz0QT9kjY6KlKd3ni+gX6kssrgU2+Q1MAGVuQrohi6B2/2yiOB3vOiIN/kxWi12QM8Hbgd
c9Y/222jTpNerFOhJu9T7yTPM3Xy89bVm3/qlLuGRVen31Ym5JSNUusDaeAKxTcQSdi7HR3bEk64
iWDw0gtKderIQ60wlUPwjHYi+OwsynkqeqRE0zZt3zQLPJ6QX966EAtOJidF3C3d+Eh+aYRibqYb
ox/Kj5vZNienshKYWcDJd9lqupxlCxHJLHIfPEiU3oWkMROpoSlOpdD9M9wuh/uf7CvLbJxj4TnD
B3C57iFosv7CWqvgsa777Todiu6wSEIuZXCd3zWuOV712p0fmiHpn1DhuV+cciI42N063blrzeYB
07q3nFFfL72cL/N5cZC8ab85JV7txpTHMCyBPYLLzeiTmyTJ+jdw4LNnH+jkA1Tt8YkDP71gs8nb
zTJGOExefqyCRNzQ4bacaKyDKva3FemCCRftuKVG+1ACwT+kS6sQo6vKPPZz0X1Qo3ZTiuttu+kD
V19DVCpBB+r2KXW2ACE3svODI0v/wqLnF01qc+/9KXVA5nvjq5HYcNBuVuFueRCt9UKuG0sNpO3f
lMKZ5Hgw276sxrAKVHIzGyp9AGWp7gx3bd5VOGnxnhSgN7feDTUZTKFlgVSkgH4pENxdBa2yP2oj
0XNUZbN5C9VHP+f2NHWnzK4cNwoyS167Sdv7x8Csm+CqznwV08d1t3Ci3x2jB6tlWGxjMIW1kzR3
rUG//3o1Oslce+Y89jddMNHosZbemi/Rgdb3zuIab2QT5Crylj5rD1mg+reIjKf6QMt3za7hyLd5
bPSNgISYJJZxktMwbG9Xv+l1dtpTDzMOuqWt2pJZa+e0vCqpyfsqsiSZSyRqnUy3oCUF6gxtpU+z
3No1as3Ku4Gul1jxbJEiXo8U4uM7kVP9obQ3ejUKpC5m2kArukAPLq+EvZhN8bQ5a2LvAokOUcuV
TbAzL32XjsCpq9amj7NpEPoxMNKygIGTVkEf9kaCdiky3GB5zB1YM6GdudWbdrWM7TRTaBaRKTvb
vJmDYmkiuwfHv5UV4TSGILfFLcjWVWGPeeRZsrwajXUZivtqNbxgc5h+hKw1YjK7LneWlrJFfT+O
buGP8eoVXmUDsA8t+8GnvRlpa7Xrg2vpKrspERp6Yd0A80bbuHRNiKSTxo/URXnR5EhxEfiL+bbM
gUnjYsmXCzQWlh97vplJILGity7LtFe0I7WQa2jPdL+90R7vDBEsMqqR1AyhdEsHKA7M7p2ljP7r
hNYldnq12qe2TSznkE6ZrZHoektmIJUddiraHMrMe7sabitJzLS/5lVEJB15QWuif8u/EIQQ7B8y
hWhEpJ21BIeylpZESI0YUIhby5g8/Uwzt04uis53P6XT9HHbsvQ5zdTHNFBIbigT6scZbsch8ZP+
ZHJ4mAQJr6f9JbfrarWru97J9XHK+iBSndpUKKFpolOpRf3YN5UX9723htrPXeLrNNZfxjTZjrKt
aOOlS3JLh9FHq7kMKN42Dhv3IRgy51FCIOrjfALrYT2wYNCa5fNXq1XlG9U1g38YpExvhrZpH3U3
jOlBL+mUXIIapzI06iW4rFsEknbTVceyS8RjU5rWIRiz9rpMhHFrl4t7bSualm060LwOKIti206m
T42W+rQtto2bhOQQjlEBdcNBWV57B39wHi9VPydhMMzmEnVlimzUGyYVoohN4JBCiNSXg8fgDisg
9+OW9PnXhL53dyror8U9m3IOt7Xs7zjlOfxzr0RBXZBfcAvJW06d/Khl4EW6Udm7Ik+tjyBvyxHS
TnBqzaA+SiWLB6MwcVGovey92dTPVQETLKVwO0o7KT60sz22oXDa9oODiO5K206yhEm/FH6ExtC9
ShTOF2VqgnDnyxRR7Dr3BWXJ1TRb+Zcyc+THErX++9Jy5puJzm0sVNdeOkDG7wDfUU8S09AFOYXZ
3XpJ4pC3Ehz3Reh+ccu9GF6RQXJqL/bwuZ18Iz+gQ6QRCpiMe0YjGpS1A+rvkV7T1gIWyrmw0J8S
R0LPyAtxW6nB/pxlGcpou+IewqKSmR+VfG4E/MWayFYlLmtP2zIeM4icCLg4vq9q1Y7/VFRtWVQq
xzE/cvDO6JEMf54ujLH04hErkYu8E/bzzhs4WttU6jBfDXUvxFJ81pOvOB6oPI+tTmBDtYlwbmjd
9ddqhVQS9ikpzc0yaPW5tMcljwZgRsSIU7V8GceVvcKmpE7TChTz60TXChl/MU2HppicK0DqFMpU
vmwk89BGv7lQSJNjLbPx2l2p30KDdGSMq6QzxMHoaji/OHSId+NQVR+kmpaoHJwhrkyjM1GkS+uR
7pofwAoihwu9cc6q00xSdUX0a+bD0mUZssclIPWExWG0d042W4iFk52Jt9amUIceh450Z6SwiCI3
q7PCLadjOnm0UuoyKkqStP6wl7FIvdYut8mpnSbZ3jeDbsp7u7XmIaaqSEpCWuC1m4p6S6fVejJM
u2jce087iR+WVpc7nypoo0YTTYa/FMmRhhly0tsyw4QmiKi2F1eFesvqQUeSA1escUb/yq9CDZvb
XeNmWpO6vF79xHbMaNAUYOqhmkCHnHCB5h3oY69Vl79P09Jt03hmq9BGQY3jNH04LV3rjceUXK25
1Jk26r+GblgmccjgP9XNQXT02h4T06b3clIQpcYm7lfXMIuHQquS54C7y5BrxK2aHgAy2J7hf6uN
QJrM41A0axyobBHvBV2m7PEM1hpqbziMVbBDo7aVLOoao829dQ9fYO+DsA83+TV1E3PxTvCqN/Zb
Zw1B/kGrOTOyEBXj7l9DY7KYPY4IwvH4TmcACv7NSEK53JlFYK74uKSD7srTRneLp8WRh3T4s+Pr
ZqpjUY16ba4dzfA2vGlgWeAOJAanTh6dUajcO3gQVXPnytS6W1t4SPlIjkPtkHZHpRBv29D02riE
hXRrQ+YidVcBERMVMUmU757yUdbrqkBhJ5DUHC+J3WjBPaTN4ubVQc0wbgKwg6b1bzZSP/+QGJWX
0AWbkkDp0HK7wD3IdXPcE32/+p3ydfVswK4ZQ7tFfBZiabRsB9gm9VezKcmyYL9nfXlovSHI4qmH
p7KEm93RfNw8vX5n2V8FeTo9YC8xXYAD5zetmThRaXv6trDWtT4op4asNQU0gpVRPRYB3iyXHSmc
DJ1GrW64NHPZnPrRhMW4+GpuEOdM5VeFzUZJaHXrJPQ4R3U8Otv6dsiNeSFBMKoDGSgVYlIoIU69
5451nNT+8tnYkmVVoZXOnfXWL/NSxHxjQfOlxwaqD4diojRoNmOiGukLKzuQTvTDBVrScvqaGsuO
uJBR202E5UF6RKc1Jcax1pYPOcfuAgTJpouXkLuaw4U1tPJDNVV4X0QywXMAgbydCypUuQ53NQZX
OrZNocf3UB+gTYS9gmUXwenoECtry4ZXBLh1l1J516HbkYffLjTclnB2SnmQpVddGSli6wHiNeIK
uHWqhrphr3rApEAEtKSMMTuhW+DBSKTyIT4A3UWnqg61MIDZ5w3CAmsjCd5ow2wZ54bTlaWWh5WH
HbtB4geHAm7FNwPyEuBhodIbgzA8fKS4nLM3sqj7Pety7PyCDMa76l0p8s+ESGc9OfgNvG1nJ7mF
Jpl+TXs0saE/bwt0tUSDjGxbvmD4Ys7P/iL0w9xXGUNAxkZ3WNYt0VTWiBVKEby1gA9lHBTtfGkB
WuTxDDfmn7PjoiMU5eBeNG5RQE/sxWOXpO1xtBvzvdcPVhhIeIhZXyGQdYZtDZEcrXcWYrA8tvUw
IeqqGgjyQT4F02Xq9bDThmaDDpom88LtBtVOjaAajlQjV/tIh4g+q+kgLIzTyZkIvbjdgMKMSkIv
dFJsJ8K0WYdbRyt9k9rW5MemSJU8QoRQT/MiR1jHY8MoYQPIj26f+WlYk4Dfd8ae8Q6+6+OKYqxr
HnplEkBHKbs8iznQC5hXwCUPWw0CEG6eUt6hnCDYxQ72DIetW3hPKqDTQRup8blx1F/zkDUHOxmW
aB7F+kESLabrZWx6FVfd5KOY70fN5YToKAhyUKDabm9xJLGv/awqJTShZMXDCDHytWFk9ue1ysur
xVDDA1w9pO+5b39CFaMb+gwyWKNcDEUfydnN11jjejZgnuGPyUFnuV8Rf3unui4sexXH0ZvFOyPJ
1HIHclU6gAFtvYaVqq0PeQDjIawhYty1MEzMg5zFSlEQ2KgaugRfpENtFdlTKZZ+jjg3yerIz+PM
6Tt/nzfvfnZmYGhM2JI7v6qd9x0sizScdPXBGer2fT9iOJNhl/9WwqiEKJVOLPmq/5Aas5mSWy1G
ZJB53PYaec8A7vKxSbWBswqbOu7zUt6PemyvRtGh9ehleQMuIC+MxPTfgRjnkmWQep+VvTmHxTWH
t1O/2pfl0I52VEz+vGdrZg11pgHikcPgXwxO1njxFhgkTnUeLKdG2FP1FrVsHuMXNcQ9S92NOkfo
A+mLdd2sbQY3cLbeZ8m6vA+S0QrVoM3dYg4pt18lf0ErNmNXuOOzT7p/stzE+oxdW/ne5C0iNBYm
Dsr/ezQ3/u1Ck/+kppFd5+tPEJTHB6XNFTu2sTUt9sH2EKQGhjC95dYnzoO+ocwYnNiXkFN4983c
2f0/C8CO2F8oVDqM97Zwyaz2neFX7mOROW4duaD6l0o1Fq0wmJal43xZNeh/f8Bkye36zxxQWIfE
9MBRMb2nom1r9RYrgdYV92OB/9hyGHx/5yb1HfpnSALY5tUdvQYaju29u0KlWU8zbkk0FpzWXMbs
0tRZXWyXELnX8TnJl1l8EXhXlBdF69ejGyVub45G7E8CJT3Bq4TNQk8LfkSBYZZnxhDvrI200TfX
POpLrzeXS70uoJhY3S3i6LqI+T96TTMSVDp8q5aKOCYyU8TkefAUYmP10hRCiwvHCjoyaTysqhUt
NJsGGrsroIJmqv1mdsaKjw8NTYh6h0HNa5nRscyxWBhjlSY7iZw12NEGSYt0M7s3k+OPlDC5s3h9
/67152TCbXATPnUfkqF8Ke7wAxp0Gw+z53vWwVSOHrrPutwmaw35FJWv0dy6pGThpjIiw0WCTLII
IhDrfSSul5pBdcrSZZLdP7WRbkj888Qv+Te48NJbro1xoGC+LtYhqbwIExpfTsc/tOdeCkRo/iGg
DtDK0uSEpgfx4WXXsTGpOYpFBV/MAhXJj6637ZWC9lPv1Clsz9mfmjoya7e3ZSj7CiFSWNFHGbC8
ahb5XHxvdP3+vl52e7ktvhXIQ66KryLNQ3pFL28rFyvSpDSXX8tW7dqm+kz8qMugYiEaLe2yPzQq
X/bk9ysi42Y2du0wLd/dY+BnTgagoT+a6CW+1ecrTmdWjSOantb8IDNXQ4KbzMVA8pEXNCvPj+KH
1+iPDvfZLPPf/gqvfv2fp7bmv5emC9+9Ev79jv+5/dcXQf32Vadv7f71GMPrF+138+/P+n/DzsFy
efj/u/XpTf7tSzZ+a4aRb1r52fP0+/vObg7BP8iIyAmlMD1p7VSWf5k5BP+go77bmtLoxtrfdnis
P8wcXPkPW2LnYLIDfBtczf63nwP/ZCKUBkW0bNOjF/+3/BzEq8Vs7mwiWChugBbLI+rsqpKf6D7a
nJGe9p0XKrvuY+2tw/U2uveQa0oc8EZ9RAzh3GWiJ21wO1DiZZOx06wl1kzae4I3D5u4cfXtzs0/
EWEie0w/k1u89+sUWq+o3aj2xH2AYhOzMnxAx/JmQtRu5GX/z9KDNIv4jqNSSRLGQlHtVH0xUy2I
gO5IntAXS+v2r0xUKnbbaYihSydRbujtGQAbvyfsAS9VgWWnh2AwhL/bHOlgu/drNxShP9VDDHTz
YBjtFPrmXFAhz5SqToHSrMEUMbCa7JTAeH/rdtqNvy+H/79vfvUFHz8cUnY3E0ko/9+3DeaVWLrA
efmPxfD+hvN+cZ1/WDbWJwHWfZ4HkgFB7Wx+gh09bGGHIwuq8u5AQuD9sV8wOTHx7OWLvzAIDhzW
xr/3i2X/A9W8hXIaZhu5j/V37E9eklMgoPnwiXbbBJudzK97oP5pt+TCqOoMi1/UBoZ9nFOLlHwx
xtNPs/ELOtF+rv2HlMLHBt7+H9eBhIXe9hWdCNJSa48zlqd+WXXvx6Ba4N2001VW64zm7jjX52X6
f8lf+n5BHCAIJRxqnheIfdg/DYst3dVyK0W4gE+FQOfqEo+S8QoXpOIPl/qvGQw8B20awwPB5ux8
dal1HaE3G60IAVCaj0OzKopslT39fgZfWaB8HxGyS2TRfDfT7s2wpxY/jcjy1jSzFi1Q4wbqoZEJ
DU97NvpH26ALii9n+y0Z6ykD6bCd42JJfaysoXk/OJ48utZWffz9Db0Ks/sjZe3CScORhdVD0H5x
P4OTzy0uZCIsXNL80JY7kg3D41Oq7eIPUsBfXku4GAShFcYV+9W10qas66aYoVF7gbyng66flAT8
wF3EsP6QmXzPwV6tVb4B0eP0gCPmi9dUuznv1xVuN15rQ+FcWX2QPHki9Q99a7S3YproSG6iu8rM
kZqUujKDn4FNMN6ZWJIZhRfV5kQp3drFdE3NvB5ddBF8x9q/o8sv9tMv1hyHJYuNTDKwydpeTv7K
g8bapMb0lt7BIXFSWud2q+O/fxWPWaCHzInvmjux9qclZza5Bj0vvVB2Hu1OublP8EaLP+WC+82+
mnBWENFsd+NAXPsqOORB3c91mXrUIdt49DadXha+ZX9p16K/pIGGvVyGpPEQwBB+/P0If7WrMBP0
dzHvvrasfeX9NETbVXMxppkLYIbpA0e5Jy8C6AjyOMnEuhdFSg2eTraItOdDGkkDALWGtAiiBC4z
3yYxtH9/1ll1EkoTcy8J/y9vidO+2yUUxEqEDG9KVS6xGvz6D/HkFxGZjEsCaAlhwgvaV9hPA0fM
NO9SN+I+GoeLud4sGyd0ALCQ3GY7kuAlX34/1/snvnrMrFd8NSwGZ3EMvLxi0lUm9TTshbTvi4h5
pC3vChH//auQf8IIw5EI7tqrMDnDqsEsPnAR2aBlUhsNHnpq/rl6+F+Pl1+NBXOpACes/WDzX+2M
rZ5sa6k7SshBTQ9YSOcHZL/d/e/H8ouw5xOJ4PxSnknMjV7OGKoPCzCJk+W7J7CVzYI+itHGM/rQ
vz8g8nUJpdeGF/tfQU82lvKMscbXT64J4EeJaXWCx+rvB7RPy6slEJgOqQsLLjAhxb4ckLn0dT2a
I1cZPE2cnGWUW+XBSbwYt6FHBKQ5vp/+A1YUfwiYv5jKwAIF5wyR2Bi8DmU+9q2doXIRujM6cWxT
6qPeJg9uAO4svx/kfhi9HqRNaWTh2wmv+bWfnKxLOS4c5eFUtMdKewBBDr7kZqpDo7GvsHlf/zCt
v1iNuD35kO7JeDgVXgVQEbT+OFajGzqrs4brQIEwOHRGfz+uX02hS3gWmKSA3bzOc2yv7jZ7lm4o
GviP+BJkRz3W/d2stfOHTfyrdSJMghKuE6YPGv1ynaTQTSdvNmigoB69DFKqqdrU8wlrOuumQKQW
2UZZPfVbOh1N5Zp/uPyvRio492Dt42xGnvPy8m07/h/qzqQ5buTa99/l7uHAPCzuBjWwiiIlUrO0
QUgtCfOcGD/9+yW745kF4hYu/VYvwu5uu9s+lYkcTp7zH8wC0AVnSI6Eq6OY2T2kJ3GfaWG1Malr
iwVfDBdYv2mTzMtj+tkxXAzqrHlWz6drhndjULyf4qDZI1H6xw6SOzfs0o2AL9eKA4WQ20Vq1Umo
/WVAuo86jIfS9IcgBx+WUieP6Wofrq+VtSguAl8yP4Hn4xiXUcYUwYQgKEzkSKt877RCP6L96ryK
pCBTYmmkYlm6zTnMk38RxaI1MIdhhZFCWdsfeBN7f9HtEb9QmZ1vrg/oqWpwuasdqSpH3u1pCLo5
izWBR0XDUHnBkBs6qh/EbtXR58SvZB9rPdWAAQzhLgIuUPq5hQ7LweIvs71WDyp0crOPv88B/y++
7ZUYBQy0gZQdmB7xJ1aRk0K5vHZa9Lc7EJSGkeff0iEKkXBHJqI/ll4T30+OZ6R7XQD99ONEgSoY
UXrfgaAGSYK6EJ01UerWx2ASZuqnRZeibBybeXaEOGr9ROtH/DG4FMErFMkXiqy2KfGW3cjv1e3h
jaUV5kcMUEjpaTkX7THkB3+LlLmDx4k1wZ0HU48hglO5DRw3SilwQ5+G49fSFk5D0wpp+aKgulcz
qvG31z/AyorSMNQhT1NJFPWnqs+zjZKNCaSGUAWe1Vr6fd5V391JC87Xg7zc+GQmsmZEJcbh+F5c
62kVla2jWQhF9+n0JjH04uRWXrSrkazZWlDsgMV60gyeTlJrTG7FxXrC+URtSis2Id/mYKjt1EYB
bbJCABETfNHr41pJcx2Nq49Unk3P63FxQxSZHpWIKGDjABDoLyQwNKpMWeU9ANkdcgTms54ur5cH
O41ecg9wV59+GZGs0FPof6wtSGMbP2ltri22k2pxRRrWsvDQVYiV0LpAp0Xo2a2obMCFgRFbJyVB
VJ0+dube1xarDVp94rg7hCfGt22PhpePTIDQ/TCGRO+PRsE7DJRP8Fij0D9tHJcvz2e+tykrNx71
Tko1lwcZ2PKyRX7ZYopy/WdbayiYVFhj8OjXfw8oTL4No6T7fX1u1qaG5J/XiIENDHJ0l0GdCJJx
VNLeqkowRMhOQ0FVY+00i1TZ4EaujU8S46jkeh7yncsVryUJ7yug+VbEQ1Z1Z1u2nB+RD/89Wclb
ZyjnjRldG5zrICZFH5idvDxIjQCYH1r0lEu6oT61laV/zvgvdzOOLvHGul+LRblJmgBzj0M4vJzI
AhMQkrCWNF2rurM2KPbOGozqTqnn7j8JxVL2DI/iHHvtMpTLbTcjT8Z+FtpwcnKV1ZHxchPgx1+/
OuRaNC3+gOrq4tYbZkjuU887CpiGcSy5V4UPZTA5ljxO041ga8cumCIKXJZDZX35TIxwWLaKgANp
cKr0fhrN+ciD2f55fUgrURB54j3l0YJycD67nDwtzLVeazmeINPn79ImLU+QusGm/wdhGAeEDxUM
vic3w7M7xKNW3ioDy2GkrHEuIt24s+NRPb0+ClkJSQmqxZqqLQbDQUYFTDXYUqLtH9FZnfYh8j4b
G1cePIv7A9qaTqeFojK128VYUNktLZEptMAjg0vRzP8EWvegxc5dqVBKuT6klX3EKQT9lEI1t8eT
zdyziUtQOwlGZDh8Lhjjq1Y6ErUeDTdNpL++skUplce7yksDru6TauCzUADY8QwbbAuHkdC9a+cR
Mfuo3WrErsweplomDzRyObmTLleC1WphiQYANRZwhUi6Nt15xPnrQy3cfBcaEN+uT+CCFf2UqlJB
swG9Y8fHS3Rxj4xe60zMFnWmCoOYnVOk+hdLM8WtQkH6ca60+VecztoHDbkNJJzDrj8N/L6b6z9j
bdgAkCglwMym07tYmrNhj7AyOO3ruJpPdaJXB5SB9M9CRMluCsSwsRXW4sk2oauzHQxtmXbk7JEg
mxl12KgF1k66fUTnLPok5mD2ObCVx+vjW1mndERUetlIYePdtjiEm36kGP5UJ1YQbHM7T9trfQg8
0bG//geRqJ4h1EMTjqL05QKKE1MNnAyVObrY+m6wNEinSV+8ybp+eHXpAhImHXpgA4jwcg5fhgo9
IOGhyZ6uVfOhNQrns4LO7D0iIFtdGvn5F2cKFxey+vSWZB92kZNaESJ6ekCkRu/TB26FD66jTPsM
jBfmC46d73u1sU9YxjkbB8zKBSARCFRgqfI71LQvx9iIcUhprlh+H43uJ+YgAL8dzRvLY2U5gm/h
yqJawpvUXczkU89YwaTAdx1gH64yf3VgK/ihFv1GvOf1BzT1Cw5L2fAm1V88tDEQ5GGmc2baYQKf
QkhnligNkXVT6QVTTdlYJmtTSKdFdhJpedHOu5zCbJ7BqsP79dOmHt9noQOeu4u2dvRaFIfLC7sG
pDGgplxGIdnC8qlg3Wdz9AmUWocm3ObbYDUIUACXZhrCDeoiw8mDoISbyjsUa77p3oYK87ZRNe3w
+i1M1Z/qKqORqIXLoRSlUWtK7YJa4jV7Y8a2eTvWZrIvtWRLgmJ1QByCoMkdOrr24rSITGGTm5HQ
zxX+Rmk4encIjVgb5WL5g5fblyye2g7dOGqsi2y3aRA6mTtWwIh/6ClsrPDgtk557I15RkAHcquj
VHeNOrAIS3uzQrISneyN9IB7i/NjMcYw1mBiquCv+jxVP0PECH/Enae/K5DIePUTwiXtkUIRHPVg
XRdfTk06fElbi3Sxd6cdZlM9IjZddjMafbhxY748EglF+x35UelusEzrwQPif4PwHXq2PTLfAwCl
XVfX1o9YAQmLWjzFcuCusmV4vL48VyLzbiEh5gBhkT6pqD9LhJClmm0FcKIPsz+4SXkEf0hLy/3E
GxQ7m6g0YmTnnHg/TzpdnOuxX96jPAhJwGjT0EWnR3S5NYB0goHkdYHkmI6ZIA+zk0iT8IzTxLwR
6uXW8FDnQS6ZFyH+K9pirweYAVilSUnLUTrnIS3gSgWif/39wuOClhOdUo09vzy2KLJWyZgxIHMK
vZ01WcqO37IFOlgZCw4ctEpJCtjrT1WYZ5/MLZGp5UaAIp0p4mRDIPYNkauvPrc8CR+kikuaI6+x
y49j2WVuaJVr+EE+qwcD/oHvTU24ayEenK+vA3khXp4ohNJNqurguihILE6UKdIH2PRUXHRMtD6G
Xee+nyLR/UC+Tn3kjI4OEA21V19kBKUpyWVGo4bD+XJ8Qeh4WdiMFDnDIPw+TkhyFL0S/rw+tJVv
RZoBJAU9PTS9ltrCGgSa2AHb7Js8o49A6809TaEt2ez1KBzJPJ948y2joM6ZKokgSlMkmExpFRCG
PJv318eysl05oOTTTHZW6c1czljL9ESp0PELGvr5QNly3hmeO+9AXg4bR+9TQ3y5JORDEOAfxTvb
W5y9A12zaaJQBvmuBO2PdUpxUJy0k6ZxnnYeuQG+4a1qH1Auw3F20PNfPFU9aZpsNjf4GGcHu7GG
90mLbzSYePPVdWJ5WmMSBBiAk9NdpEGNXU7mSL7sG5hOniC7qvySeOvUeplJEoX9QMGHdimTeTnj
YRMEsZeyB0MntL8g9FXcpi0G3LsMi7QdF2S88YlXFpJJMxtNLTn5VI0vA06u8MKq5hNXoa3eD5kx
HyOcIDYaKmtRSIZkQYFXG1pMl1F0RYhuBsvtp05ufOJnfO2CbmvnrRSj5UFseRJlQw1LW6ThI0tm
soTsYpSVeY84tH2256L60DaiSH2EJ4oveZpCBsyL8j7F8fMXdCV8Toc+ae8tJ8o3TrmV7UOlQSLF
qD1R4l0smalxrdTkJvRDHpfvzdyJb0q0eT+YYtY3LvWVUFw+1O7kcYDh2eIzmlK5ttHBdiS5iN7l
SZvd2RguHgcovxsbYS0UZSigKFL/jhvj8lsapVP83YJDnrT+6dpFezMlAR6hfRYnG5f4ynbAHoDu
mEdFxaTMcRkLGU10fKE3+LjoNgg4gdePFIw6495WsBuPtxq0K+uUnimFVs48+SxcfDHP5AXiarlJ
VT6wpChOfLLVacuTYzmDzJnFg1tK74Pw4316OSr4RrVwIJb4U0cjqBbQc1Q3jD8mSFO9cnsbqgYh
QKJx4Hsgw7QYkD3R9mvTjIY3Xbudkqp43Lai2vhM2nLeZBhKwSpplkbH2Vkc3gX6S30KpQ8YZuhb
uYUhDV7dcbafR3zGG+cAP2mHKKRUTtGOnhl8wmbGn8NmD6lq4yZ5Obv8Fq54qvISFb6soOhYA8+Y
u0g4QVbukEFAVqEX7k3pgb++fj++HDbFIBYm/klgwzk+Fx/SLkSaxyAy3LxKbtF6bN+0erbVyl+L
Qq+BRutTh93UL6MYWYYDJVsfRrQ9Ipw1tV9qs/j66qGwJBHORGiczb2cNdz+oqprVdPPPQdT6hQm
rmnBVHtlFLk+WB6A/KmSEuxyKHY1YJo+MGGp4daQe6PpjVV46VYUc3luUBKUWH2sMUBb8MSRU/os
YdbbHqV2A+acDdj5rxJE43esNXD/sUsnh43rVH8E/tOf0irwfkCHq38YsTSjB7TXYRcNfA3JaC2H
oV2XzvTAgWfVJ3XInNusH1XnY5pPVbqzi8pBnRxfgXM4lxVGCHElHjqtd/AubukHncmBi7uiSOBr
2mg//TVlqTIf4nBSTkVfGtpemSej2xVslZbimKq3hxHqaLdv9KG+i6yhrny8ycU3ownI8/Js7MJT
NfQVHBYUcE4Zjsg/2s7LsILo88REcMyOrWOhZgji+Dj1TOHJDRQVYT6S0vDd6HXp2wyi7efe1Mpu
J6zSehexcdtjlhaJfsShCd0MTZ3m5qyaWR1gjJvnX0rRRR9Q9qimnWfP8T1S/sZH1RXaj2rQpXBI
Vks75kzL85uR1CU4uNYo7kkI0u+DK+rxGEajqR3RatK8+zpBx+AUxXqZnJM0ynRsWAczvAncxKyO
qMd6ip+a+oyAk1YV+V6MdoElFW4E/Y0O3Cr8JKluKMTZFVI2oddnb/KRRj7mADEmEQH2vbioK2jD
7JBOHn5UaqV9RkC97ndphBqZPxeF99G0Rrs9Y2A3/xVh+0UC7Y1P2iZa82jB8Hwwe2TVUN8e86+k
LchFDEmDNN7UoPrmC1gY9c6KG/iKoZvV97pimJ/RfIJ4jO9D+lnlr1nnordPrZLqSD5AMu6Os0j6
Zt97Acd/Aqo524t8TkkMZmDYflEOQ+vHalUjwF3r9s8A05/PfRA3qCB3Bf8E+k7jRI5s1b+KsImC
e5BVc7rLDcX4iIyAOh50tFy+OIgrBSdHq6L3Tt+5D1WQGmdcqr1zjDDXrfQn3BnA5nzcLI3vkxLY
nynhozIEBDXFU90QA2LMs5HQAorrod4ZSa+UiJBo+XjTUtn4pY5OGu+rHJNhHAvcWOEQbJSf3G3p
11SFPL9LujrrUKb2inHnYTj2vrH6udrXiOxVfuug8HhL9Qw2q63J8hivXyTMp7B3PvdtmWBrzf/+
r74fs/xmDtzxrkDZr/Vr4SWnDCtKVCuQXuNzQ0b3ECSox19izJyfAwpB3N0jWiNHAz31LyPFBmQK
8TN5sAHauGhVlI2Bf/roBoWkOZsK/tpVFx1oVyD75Mb5+A4chf0jajBz3w9eYdVHpDqEOJTCBuFg
1kjL3iU6xON3VtsYxkcr0+ZoZ7tTyGaoMxHuYF7nxj6zPUirio0hzCM4ifYbqpguBimaFuvgcaw+
+JYYrZrfx3M09KhQNOnXBvXNCkE1jLV2RR1PX7IWBw0cJNIycb/XszIfNQ8XorvCztPhVIE8LOjW
tf23JpqjksUxZZwPoui1XWpVUeujKNF87dSxfx/CLR19j7k4F0biYgHf4ktyW1mdPu8FmsGoDFWZ
ibUBskSs8iwbSb4geyAc1YSx6+v4jQKimPugv4PDmWsnZA+Lu7JucuQsRMLHmzMTeXdb/cD5336v
0N6C9WrU1gl8XyXhS1X1reqhoh4N9M+9A5p26CgYQ5OioIfjxrsEsXULomSLCgjQUf6mBbHjcxSn
4UM/2TG28UKf8UenRZ1R93ZhQsENtv5kXokVNpa3WmyGD2lQW7of52qJ6PyYMSdYxCNmP/E8yHZV
EKFjjnhYiYmhN9bBQYSx8U7ktY62O7r7JeLleqHDL528YS8A+4an3GmzKTyMour0M3XRDMWd2SuG
j1MT9I+h1qWQTqLGNT/XZj+5fmIJ7XuACdH3puMouO00azR+2HYBAeLcIyg53FSuF9xP7N9hh7S6
/g0D6R6NDz3WUWVKISMc2slKH6insTZrA4ncY2opNpOtucg81F7WPsZOlCAF6aade6O3vG5w9fa8
9DBoyfS28RCH21s96eiu1FSIaYiAmG+VOKg+xrOjomwIiMa6taOu/w2Ea8ZUPTaGD+k0gtb40hVZ
HZ1r0ZifoOpWVWPfdqqR/5lQk8K5PbLm2zTtB3RNPSm3JRtNKHnqLoIpHe/5ArtuhfesB/073vWG
lt4aEfC0XV3o7tkSiqrtC7VWv2OQVJt7dPldPNVB7jO+Mftd4TYroO6P+nhsKXbPnDImyN647Kcf
ildGnzKrFLk/GPDYDiEbilp4lsUY4MxSMkvkGSoiQI+d93NM19zpNCPcA8kPbg1FRY6wVpFeQGwx
mTCKs+3qZzx0qFC6YHEwOjBr3h5z3sXnWCDscDTqvKU4i4oYpVlvRntxVDykEYcRIcJ6SONHocXD
fOAKkyxAd7JOPdqpH1w1zWEsT/aIGiz9J2uvQRbUDiZH3mM1xlq5Q/CoMnckBQp733NgB0qXgDfp
WPWKX811l53ww/Ae56AfzZ2a1vXbLhsbHM/R8kQlZw4OSPQiWlOXrf3AQp9H1E644P/SjCgKdiZV
/P7tNILyu2/HtAzezYGGgibmV4Hzx8SrVDniru6q7zRgscmhhWJifsd/QGQ3LGtHvFM79JmQlmKV
3ut2lKBDO9tIf8Vmy9kX26ibHKMYW7GvLYpW08HslK6+wRsDTFXczlZyr2T6pL33vMHSb5Q0iPQz
T56yO0czImpHLYoH6xgkbTjsFC8bfjSVGLp3U9IZ76s5CILJH/PIdE9lNvbaIUDsnnuJInfxrYt7
48/1VPXFMwLdXeTGXUB7/OkFLcpI05bjfILHgDneIdJza5eaYfrOsYfw4Xoo+Tp6XvoiW5XNFflo
AfhP5+EyW1UMDdwI7j2+A8qUe8m293ZjsNZN4Y3Hxg662xi1k3OL4NOhRePocD3+6lABLVDgk0DI
JYZgSNUoReGIZ0w8e8daWManOjDGvZs19Ubb48VbhqHSjedJb3PTktBeDjVKC4xtXWDJZUADWNFM
1PgqMb6yRMGEulSbUBr2aK8AdruMothqETgDN5felukhcci+us5EI0CoW6azK98OPKesFwBjotuw
qIbMKhYtYga+m6Um7jS5ATjWiuPJdyMbMrCXx8cE4YB7xDmrW8zC3L+uf7u1CX1q5gB50CkALeLX
ieIUpHBAyt2gvpmmoDoMFm3U61HWVgi0F6oWUIeAIC3e91WXz7ykBhO9xbI6mKPSHkyHxGJCI+fV
K4TiPM0MOhBAqV48ERthdmlTuEA7Yi85zHQF7u0WQd3rA3o5bTIKvAZuNqpLS70EzUFmDU0iVkgM
rlrv3RGF6URsTNvLuogmKSGA4fkXFFhJ3X3+DsXWC/RBSBilxf2P97dzSKy834GArpR901bu27Ed
OzKNfnyLbrSCUV+aItYK2OTstn1PoTmMaa96xUYzRG6ByzOHTj6SEfSNQWVQSL78ZQgitSbKfKaP
KpWK3qKlHFUu4GMXkKK7cNSEb3fRFhBkbdph6FNaAwUNJGPx/g+8qSu5UuVJpxU71GZI4rF43zjP
VqPAuaMlR6/fXjayxrQbBCen6XdF7h7bfPiiquNWw+JliQFuKkQwONSwjhjO5QRyocVuaHM/gN/3
UJTWuq9F2eKp1KbOY5lr49+DehU//n8nGvGu+l2gEvz7t7j/Uf1/oBwha03/l6O6/yF+/EN2l8oX
//1ffvOjjbPnBHj5z/9NgFd0918uzGVg7jT0KPf9mwGvOMa/0MGhwAIcE8rjEzn+Hwq89S8d5raD
jgNZM20WeeHiPyCi//4vxTD+RecAi12VBh7nEFjOJ+WO8Hf58Pf++Vvs49//+Yrbhc3igGgHRB7x
E8rlS9KgoWBorYfo1tdgKo0dp5loblDqM8tbpIgScXw2M/+Evx4OgDCYII1uDsamS+h7pSC1lQr4
GlrKo+HXmKXQs31wgYr5IcROaH7V5UOhl34LKQN3H2r75A+LQ0SNixTrrXr0a0Ut3gvHsD/ybE5u
ro/qcjuzfaXkBlsMA1nuBMRdLndaP88QZ7ui9V1d6feTqPodVDyxcWhc7ud/omBuIbFHns5dehml
DNoKE/i89YMi8Q4ogFv0VsfsezjO9T5OvS2A/MtRQUSj2+7KtAHM5KIlRr3A4RnkkpmgM41ZzDAe
I5RFN26gtSgwE6V4iiS3LI2jNcRuE7TOG8j0kf5Fjev8LBAR3l//Qi/njqYeiRaYAU+CaxfpQQMD
FwFzBJThZ0XOLvIQ8gcuZlmw1b0JlwLISlu6BfJ8/fcFJr+XLPDDpgNjJbulHArPr1YPobgKSkuD
nzXkR6T1rH3fpsm92rn2xvBWQnHESKdgLkryrMXSwJESU2KyEmBjMKJ6r5iPWLRWuzbJs43MdWUm
SVqB95GOy0r8YiatikqngkEFVbc2OWMbZZ9szok7szS8d0NTOqfrX25lfTyP5yzSR5y159LuidcU
2lydco28BGtbO96IszaFXJPe0xuHY3oxhYhMzpRdrNr3qCb0uwQh/Gkv4m7+ju13vRFsbRJBykiV
BUmdW7ZlvLqh8JRMGLvjKLrv0OB8G9l2sCMfmfb26Jqv6jg9LUWaP6CMyPAgXNqLrdybXeBSY6x9
DTljalW8jGOByFYYz+HGfl6bR+icpE+00i1nCcbUkCNMlZFXzNSolI71zH7bJjNGDygIfby+NOTh
vdhg4ID+HWqxwRCArRCKZFTWXL6LsM67cdOp/gx+w7wbzLT+3Ljd1+sh11bj85AvJhLw24Asr69R
WaRiEVjHGD3tje28GkXjZcETFNDDci226OE2sxI1aGx63QPKZMkOppKxAZpcjUKGyGYGHAs68/J8
CqzArCPPqf2yzWMURkv7yFPD3rgb15a6jTEa2Q8+5mj0XkZpPCdusDtGpbmhq41YY5beZnYe/Mmr
NvrocV6Jjc21ugKha5D4PhGSFhHRDc8akBy1L0jMbrK++wbe+6de687h9YsBAB8aEqx1l3fa5dDA
b0XhgPqmHwUKRjZ56+7NTNt8oskn2OUytznYJU4QmLjkWV2GQaIo7jLU4Xxqq4bfFiCbrDlKDlVV
hTfFUIKMsa2bIMAzHG/sAQu3vuj8WaXo9trxosADV1vXke+TSc/lD/EoVPd4uje+Jl3uHosWs+pz
hLFNu/EFn6CPyyGDGObOlFaNAFAuIyFL7aL4UzaofEYprvZ6f6zryvhY9s19aCvjLQ/T8gBZSvMN
4u9GdBZ3fAOhCQ9pR6XeQLS/PGk8Lld2JOAVk1rb4vcME/mRghS2X1GMNfwhhB7v62LAih7FUb3y
46a337eIAowbx+nLTUpkKhp0VCDlv0iPJt0YUSnmpsBxxN01ZZLuZqMrNr7s6vieRVkssamvvBn3
CeR7I63fI0QOsaMOlJscp5HJ+1Ym+A28di0xLj4wEwdOB2Lu5Rd2cWk1yCihuE5uQzGVinFvimJj
9l4ePkRBWweuvGy3v9AYKHUU1h1RAzz37PelO+F8k7bJjdplyU+BC97x+qjW5pElS2OfWIiKLE6E
IMVl9cleDSKXiYovFl5v9EANd66bt/d6P3lij/MCZjH/b3HlPDxDE+CThIFFaeLRCyLgTTKU5bnC
iP0eqH3zpqOlSDkeD6jrQdcmV2abUgiLOtUSIE4lPq+zpmByY836KpRu7A661yc3Q+FhahEVivhy
PaKcvstjQUIlQB3yBOJaXOaCnREOhdWi+NQHLb2Pum72Rp70iIuMr087SaXJYJCgAW8MK/5yRpFJ
n1M4JRUFxC47qBgmH+FCvz6ZpoBIKY9HPqVmqgOXURCbLktTR11bcarhxkiRC08T51GtkW/LGnVj
da6cJRfR5Op9tkpweLbb0ea0wp4rwD0iRokcN8NmnjZWhvvyO2G+DFmG1QHeb4k5Zx/HWYQkuZ/1
ansbuUp+Uxa5elvmlnuoHLv/OCLkk/r5NETD67cC+jqURSQ9jUx3MUgnHd05Fdz+syK8DxkN1nf4
2XRS2L8+l409A7yIgM69emXSGOGhLGHVrJvFBcGbxBaGNpCKakHnV4aHSSAi1wAl+teJ7Mh7F66w
zDjAsfFMWcpBuBV24yaIWBrqZf/G7urunBvCuo2pBSLQ7qABjcDwFsl75ZNS4qDuQCLiAjBe3P1N
VOuzEEQ1OlsP8QKPcTyMy/bWKo3u7WiCZylcr93Vcb9FZX+xbOWliw4UUHzYvjAMLpetFQxFVdec
KGEC6kCX5l7UYvr7V35BonC9gq3EqJhMdZE1NrB8m4GWLN10bNL8tkvmPU/c7GRUTvEqsDGfUMaC
K88LEIwq8NHLEaVmbMZWBcgxBXkCfqpT5u+9omfOxrX+4ryUcWRvxYXjBdlrcYjFc1KhVt7BwdPS
aU9zznyjZl1+xqfuH1Hh/1EWbC2U7C/RNpMX7RJfif1VUYLDIlQNwISyh4KH3/QtKtVpIzlcWw7k
QmwBDZkS6tqXk1fnbhSPelX5janGhwYDIT8aonpjQ69EkdcMVyOTp77oi7ShE3l1HHOEWfPoqzb+
hGiZu6//QCTUsp5HDNpXi+7LhKqSnrQBju9WT3LJQXUoRzd5DOpw/vbq9U2nmfHIlhV3zeKEcvS8
jnASw7ax7gKwQqLdpUaf7CiJbDRu1qbueST5959dM9ih1sEMXMn37P6z6xTYGOtBtXGXvUg+IOVT
npTnH+cuteTLIBoWY3mpAfjCaEq9q5OxxkRwKFHMwtnOL8F83VyfvwV2/2nTAreGcoeeu0bUxWaa
pWvtUBPRDD0msNai/VgU6S7wesyvIiuITsXYh7j+WN4NgBH9jzIpt9hU4+1iDOn76z9nbZL5kJCt
ADWjh7kYf1hkeYfyRol9ENgZBeOdAyWC368Pgs4ynEqKR6ybxZoBmQgkpULrH8No2HDTkNhi36pe
ZW/sg7WvCUdNYqHhr9D6uPyagZkWqjGxOIsEKB5eA7avDspRw36mwE9jI9ra3CHNxeJxTFhkyxSh
G0Ep5z2al46wgjdpP9XnilN0//rJQ+3FM8mByCOXhW0ncxoMwDgRkzZv7kpMDA6jZcQb5diVsTBt
PKIksZtizmLmQCsoqRdHMk91orfZ4Jn4eljRa0tFNJokU5Fjg7cNDn2X38ede0Uocu2nsZHf59Oo
76ugcDfO3Cdi50V+L8PQiLKw1qPzuwRF5/aMv2ju4C3RBfEdQCvjqNXZbTlYnm+r/Vt3sN5Xihoc
6sgJ3lDvvrW9qtq4X2Q6sfwRQMAR6ZEMHWRIL8c612rniRAjwNnude0gxqgtHszRUoETdsNg7Eas
ZeJz09N63ViYK9uA1wBNPx3wCWnW4mMqZWSpXe6VuIwl2PBGqj3thyq+w00KT6k24I+vXqNcPkAZ
XCAGTPriTOt0Z4RJySmC2XLsD63RHJ0cXbfrUeTPvpxRqatJhYwVZEEuXdzY1JzDsXH4rHYkbcBd
pzxPxeyczcCLNpbQyxkkFI11oAxERKL08uNxVtpqgyqkX6ZWrOynMsNTRsXp/ZPXGtavCFJnsDE6
OUfL0bHzpPQRxxe+Dpcho7S2xrDGDxYguIIPTW19rrth/ll3Dhp4WqH/pAwyvqkiozzlDQ5M1yf3
5XKFPUxiIPn1oESW/Jm8qNWwBxEIaq8JQfM6v7LG+W4VUiHZwy69M7eyypdHjozIo5VuGlVW6XTw
/H5vB+wXdQ1j5ELRebTWXXdiq2xBvuSiWEwrtD94TpDP5d2zWDR6IkBnlPgyNonSzDu3iOOv9Tzh
AIvblvlQ456EkJsbUTNyMvDHGztjZc0CmiKdJQekerRsVMMxcNLCAXmj4Ct4tMJ0Ejsv0KKPJWjq
LZHvlYOPVglPZSTOqaPwJricUgNNT3MQKhvfbh84F9OPmDal+95sMm1vtpH1ITWwxvXHYGjFUQdp
iG1n29afosYstrhSKzMvRZipzJFeS3TC5Y/Rs1Y0cz1w2NcR2xXfvJ+DTT5fqKPnZ1OQ3rfuZ60O
o1dfZUwCbXQqZwADwPpdxlVxQLbqipUMNRZeFNanxnzj9fh1/QfflocXYAeYrDBSF8dsDt0lAOJQ
+jj/BZ/6KTGcw6R5wRsRm52zkTeuLSSPshUVSJQFEGC5HJUwdekACOZuprJ+W8FpeTsUjrLv7XL4
eP0oWDn8oMUThoYi+KVll08LTGtyCsbl4LP9KxHa9MkVuDKmRZadaGhGX67HWxkaNXrgLSjjSib5
4qbMTCXOu6nkXEcWa69ENDCbJpT6769vYHJr0HLmSmRoVIsXayO28ypsBVwKbzKb0DfHrgto+xXG
WdMLaoHXB7ZypoKqZWCccrAGl8oMOCfbGYZhhQ9bKNkFJXL4vgJ/iGTfbfVfYmp69abmrtl4Oa3F
pdxISCS6AJMs1konBi1DVoe4A0ahMCJj860+0Whsijj6hMlTeef2kbKR3K18RgAKpAAOyRd/sdgO
vYOEmlBCjjpBlSAo2OVVWpc7x4Ftc31iV1aoyzkHQ1XaJ4B+utwMM8x0px9yKDHtPO+ybtZvJrt3
Tx3ksf1QhMpGoWVtaDyrZfuEejGPxct49eCE9eh6WNK2pn3Gw1Pf56FVvp9dLKCvD02uwMV95ZJF
0WsAFcpcLh5kpl3jlTNB11HDOHtrNpSPsIeIjv9BFO5dS0dnhlRqEQVrQKwPLE6TOsnqA2567hvM
TodX18I0lyYGmahElqONfjltbUTrzZ4qSdKwsN4G2ZZNJxO5zHo/YWKwBbleWxVUqOQ7hqQCAfvL
cKo6202HnR8LUHzoxfyYl/Xg2+RTvlMn9caHWotGjU9CqCgT8667jFYVbWJjWiqVa5DzLeLGOLZp
6JzVEZPZeZi7jQtgZWFwIlOJRu2FmEvie+ro1TCCPvMhReLXijaW3u/DUgu2soiVxU4IWRijRgsd
d3FGjpWpRSJmH4997+R7fAi7vZOWUKhilLU/XF+IK7PIJNKaBKSAusUyWDBqYyEwbEDUOYKHws+p
/yoa0wr8AL9ewOZQUF5/OnJjUy0lJwESuby2ZyRzx2jEXzrp42CXKuHe1ANcdDtLOZi4dfvjqA0b
N8HanJJUo8UuFVkobl4ulkgkSpUrJjlmm91ieJ4e8KPEYtLUtwrsW5Hk3fCsamZXwMJABcFG6kTc
nzmqRXbAmquvdnGKZfDGwFauGgQrecvL3IQ7ZTGwXEANi1pswsU4C+yILeVhtgNvX1ttfVBGb7p1
8Ov6cn3RrAZF6u4JgsRraRG0yT380l0YV1CPQz8GCvIpn+xPkV00R9WujSOWp+ZGzJXnGQc/WTVy
JcAWTPmbns1r6+JllhjYXfJS0vwwKm69asy+TEGU/IWcUP7dytVmbylqc9aHMd84bF7m0rIrJNlp
3ArUtRYpEp7CzmhkMWabzqg9IqaASWrUhD8UKMD3s6sEhxZTtHs8WTduvpenjlyu7BTyaAoKy+uo
EKYXC+qTPkRm4x0tjRB1nER/vP5BX54CvDpRbgD1yt33AmLeI7QRxwhs+yTU0fdwjvpoL8q2LI5m
MJbfRWeFP65HfDmh8p1LSQ0NAJ227OKQi0SuRGpDBpHDpB5Q8yysB6+bEXVoaKscofOhn1qEKux4
BOe2UAtr0Z+yeJSxUY625N9/tpggGCNGLSm9aoXVphSV8zpq92U07LwhizU/xjpk2FejWqUnisXa
7+ujf3lISAcsAOG0JZDmWJJCbDoSUh+u8PURtjT//pFCrr3RI3fL5mUlEiVSKbkjA1Jgvxwpbwfd
mzNuySKQcgvFjJ06xjL09I92b03RxnH0cpeiSckzgryQb0pZ4TJcmyhpMoqW6wT6/C8ukH06YFqo
pQEVOFGUNyF8kG/V4FQ3yWSYn69P68vNQnRK6fCk4IdTELuMLjrbRsaJ6CDHkjf4waj/h7P32pEb
2bpunyiAoCdvSWZmWZVRqVSlG0KW3gfJCD79P7LPudgqCV3or4ENNLBbYtJExDJzjQkFpLP/85I8
XwVyMYEvp7P/Zi9ghYSotHFCp7QdXVXG/cBQj7j8P9wKvEVWPWpPjHp+vxVchn2BKo0Hue3DPaJ0
ZhJLKdf3tGB/WfkUt5mTsYFhEly/iaLon3rt1i1dnDPElEYjmnqocvklej99FYZK/OeQlMY3dij0
yRhZ+EMRNue26cfzK4Jy6xyaNWw+eNS9Dm2u3ft/f4R/+xZRXsr/r2CJLv33R9hWpSTfMpz5wTZf
ymp0E4oJbWqbrbkc5klejfTbH7ypGl6LoBjeWQp/2WMI43ikVJ3OJMI3h6TXgKmZJMF3hvE7rplU
FO/dsAmoY+pgerIBq66x55bjkwumY3rn5v88oomwmJU4t42BX7xVTPViH2gpN/TV9l6+8jJKiAs2
izFZihwESIHM8DEXQIiO//7U/7LhcGH0Bbxktp23tX+MOuYxX0kCjDXOieAXXq7hXrxYwVK/E7u+
We6sPOhbqApJANjDiex+f8HZWnRt5BrcOraZOecQhwsLWv47N/S2qPf/XyZkPztjXkjqf7/MGfXB
mLpTphU9Cowfl3TNd+bnZCWS0Z/lB/qJwNMccZ/pTB9Hup0P2aL+4+f8x894syO4g9ww9LHLtJym
FvIHQBgCw+0EZ8ZJ62g/9L6jYlYzhTfEjIf/9Fr/uToCPxQr4HTQyL7Z2KceIGsVLGUa5vly5Y2+
OWAHha8L89DvLJy/vdb/vdR5Xf/P4ezvTmAYXSzTJYrKg3KaMLX1/B6c9M3G988NARnmlRLNkfi8
WZ5iLWpc3asiBXkSbFcSFWyWzMB2MOwzVSQ/BoPK/mM0d74oSnpWI8NMknD2TRDrGHeEFRrluPgW
+a2HvCk9V67eCVb/cmvg2jk8kM/wz9tQeWFYJBMUmNJIm7C9XqzGqS+U0wb2BXNhMzNAwcCO/+8f
yJsN559bo3V5VmpxbZKR399az5B8URqoga2WVUYDeFjKPQn2ebOmuNaBjhIVFut2ypeRbvu/X/yP
T4Z+Pt8+agXE9uy1b47kaQVNIDBrSuCd5RdyykziI3x95ypvdnQXHCoiccIo2rQ4sL2V+ywAHta2
t60Edm++JsZpeugtOjoIaAswFzit227ojtAr3xvcf7Or/nNpDAHPejgME1D6//50o6qXWQ3mJbFk
X1j3tjes43OplC3cGI3LrN7pRv3tev+Q8M6xHHL1N2uw2N3GzsRgJ6YGUNVse5gyX9gk3rJP7yz3
v1yK2v0/MErkHyzJ329tYKJrqpHUJBlZxyEbuz3VnMtsaeN7OLw3EcH5KaKCoMXO/5jGlm++0ar2
R/xnN+5qlv11kXXDSWR7m9giyB/VSo8/25YqqVrt3GyOt71zJv+xLs+XpzVCUHe2+3obHNsiioiB
ge3zkYYnsUOrcH2MJDMpgJG6vXz4r6sCjig9aA5ieproJN48WYyPYHmxrdkgAy7qplsPY1mod1bF
n3f121XsN2uvxnlFjDWEbDr6QZKHPghRjfLOAiGyrs57gIC/XY7q7FmczSAF9/f7TXkdtdMy9HOc
cwfZVcfBnUxZJFiRO80Sh50LSudgVFO6x//+NBEOUQYg9Kfw/eZpFpQa0fDbInHC3n8tatqY/fwf
5UC8JMZqEUVT0aEDxIr//e6a3jQF2CY3MdzOayT7LqWLMbxTgftzu2QAApDgeSwjIBZ/8wyrdc1y
oPdVatt0fbyw7A+iLK3L//rAuMq5RkRLlMLU29LU3DtbMYSAJgfXJjJj5PVYyvm97+HP7QP8MQIq
pHCMhf5hmEGpPjPOGFapWE0fF4XkeINGdKEzmvX/fkN/HHFnRRMxFcgPTG2pQv3+ciaYRlKWZZ2O
jIp93+ulffK8fDyOlafTOezFVU4R9Z1z9W/3hxIChxfKs1z//P//TzQ07TzgfOQpVmUx0jJGyj7b
uFdoYb0HGvjbpVhRnC/kK9RF3nwWXlOsJaNfdHB2R93hJNcm/Rpary4Cw/+8mM7Te2iQqKify3pv
vnO5QxsblrBOh23vT9Hc/Joc/z3pwZ/vi++BdgS6//Ox+Xa/nUFAwfgozx9gYD4t/b6nu3CLG+Ze
51tZDM1tt4vpvd7Yn4vr96u+2Scy3/SMbGVl6ljrfrEOpTr182pf/Pu3+GcsQlOTChqdb0bQ6W/+
/ll42pT1KEhKRLiU92297LEJdJe07mBfW0WVtXG5Zc6FW6js679f+m83yCFGZovjFTWQNzeo9xni
IUD9tPJ9nfqLXd/UeMik/4erUNSmu0+1l4G1NzdYLSieMg8kib2uR2foazRk1nt13T8/eXIaNkJY
QZRAsH74/SqwtdvOwjoolcueLSdM02f7uFdT3V7glqfesww8f9b/01zkNrjcGW6DrxYiqrcFqjXv
3HHcQRAClHJPOWYXD50HvLaazrWqaFmjdz6TvywBqn7RWY1CxPHHuyqU64o12Ko0DIg2lLLoWQWi
Dy9IVNRxRVd+swbz3B7+/eX95bGyHyO64ap4Fby1P1HiHHyNa5XmHD5HzDr3ywx4H3YoJPPvDc3/
5aES/AMlOm//ZFVv3mHUSRNE+Vils1J5z/gZoV+C+iD0QYVFc3FRu33Z/udt+QyvpYzFAQePIjyv
z//Zlt0AfOa8LG3a0QxNqC1lT/6mnIvd6dfv//4w/7LeaFyxzCkU0859q6BSS0AXoFjbFB19kKxY
tSbNHv34v1yESjR1DkbB3qbD0hpy9HyqTRFAb4eikzLttmh/5wT947ugfMIxRt+Pms1Z6Pr7U9Mk
bzQXqz5ltnx8aCi7p3KetlMBiuzzv9/QHxsk37t3bogRJTLO87bw3U3ddBZXj2mFA+VThjIruyx3
KNVz2meTjFJO7i2EZ7cNY/2l2hY8Iv79F9BC/ePVIZFAKkmAfFaCMOH++/2SztUMfdbjwXgS+91Y
7E5jN/e45c45VN/WnTHY8Mt2b4BFwhytGtiKrfTrxKJ1l42HqJRWa33cW8cUX8saLYZ7uTUwA5+L
ACNU9TkzddVVF4FYZ/GjayuRhYkoZSaquKzXrq4OmOXIzEkK062jTNVKu7c6gTadnKdVD5HoE78o
tvN/X+yj8zpCp1e/LCWH7fNu76DFphaE+I+xdtWS2IsprUMl+nKs4spSVXu1DFV5JYPKr2iOVat5
0UUHtTLulnyqgqPtlt2SGAtyYxTTYQunW9mcaQmVUzThM+Ud273283WWP6KZ2adPNQmhU8U9Y1GQ
m3gybZCu8MqXjh/f6+xqmEDPJ3Ruu+0jJhigE+NeVVmWtjTJ66QyKpo+adeZqjv8aYVzAaEyo0DI
vfTe69iYxdlTZ9x04F3gUZPvzkGtlRYK64MmcoOLqZjFdlItUqt4JubXxcEyZcgwbQtisY2NGTKZ
9kXmmMd+2a3uRzN0vl2eFEiaz+NMOrumDfwy8QG9bJ99UGUENHFcrLkkUVlnfqqPsuTFWnLJUKsD
JXj/OPgDmtYoBx0BOV2OKlkCr6ke5jOHpk2FI5bos5eZANLpMjXFklBk6paPEGwpusZrVzVTQSqb
RdZF4dhKP+IMqWqyiBy+Lf3KSgq3iht7WvbPvg6a/FPphesojhAEtrW5xPhtKR6CYhnWM1uUqO1h
24K+2YCz5pupknNXlhi7BC7Zf56gbkvyrm6I1PNunC3Tcbl6u3jA8Sdvvruc2DbAUyHCfE73bYLU
ScdfesvH3i+k9xPqMpRDitKYsMikgMZbwXYM18maE7OM/aRSjOO2nMuzkKOnKjMtmvVl8MP9ZHKv
615xPZBVHaOXKHCm6psl2L6wV662jNXi1vv9uITIIE9ijsyMBUzV4SiV1Llylikuw93Ofs5TZ3t8
ypk/M7YgjLHkS+iafWZm3dX7BEENo2rzOhRAOK82e3D3T243LflHJ8pU98R0q25SL8qgqjIWsQdx
KFXWpWtfGnnbhnnGwD/F+P25EahHVNovPheftjG4Maby3WdVhct+DLOeHShBdjcXMmWUyMrFxWga
Oq9xN7rGvHZuy0I9ttKAaYiDWu5IRLpKdJO8dia7HXAFogUeybRQZ0bvQRYAuUMY5DW9gOtFMMkZ
JdbaLvsPrxB0sdKsmFEBxVZvZO8ekQh1IRNzFqhwK67k3m2vKCxFlcdMlWfdjW3nApUqnB9kybiI
h3n91RvxX8YNMpe7fPSLAXgCUzsmi6p4V0hklpgN1lu+t6B2iyIWNi5iYMjRQ8zzVWA1o6s+1L30
mulyUg1k+NOkGQ2ek5WkIPDTwfEz7waCsN8usIvKoisuFbt1hUbaitQQOzBsvMR2hYCTXi5bONiX
u9OyfX3C9NUsy2NXO2MdHeYuCjbr05T15D5Ed2DjqnNPUgS3Wu1aX4eIhmZQo/kOlXgDIGcd5tmA
BUojAZD7vq1GM16M8Dxwn7Ba1ddVHHn2Fv0IW5uex1FVxv+lhnILri1Zz/JLUIKFfGoDJvJR/SFW
QnjIIGn/w3bYk2N7JVpINl2u67X0hyB7MiTIy7NU/dScmib37es5hEeVsH3Jb4FqARyVixkup2zH
G8/LLCAR25hbOPRt+a2f2cVdxOTB0W6i+o6+GpT5pA2i2XsKS6+tD5SbJm3HNL374s4f1o3h3cEZ
XfFiO9S+v3NPpfOi/Aq2uLcIEZ34WbQcLJixJkGH0Dgn5NayuZ5Nl3mpD8XeTeoqsscXZ7FDIWPR
tiP2xF4dNY92XTbjjcUJnN2PIF3NDfvd8LK7lime8y4as+8BcLv2oapFGDyoUe7RC1qgsT/OvSiD
tLCG1ZyIVeEur7pDNHoYRZv97KPZmu6RrZbtUeeljr7xyfZ8c5mF3OVh8u2u+xFlbuUzWDjxHA79
vk7Oz9JdqU7Hop9svmq+EakfPKelPSU6o/yPndnH/aoQlctov6uzpn7O8lDJ7sLdZn8OjtKbcm1d
aBKFTCf7FlbTLxzcNvlzrWF1b2c8HzTaZFbCtb/Zk9aLwwR9p/09ZUJjnaFIqz7PodtGRekxq9EX
Z1XqVDijnhPfdGP3M1haKZsY05OZadkit1X0FW65HJ6D0m1xAvJ7PvQiRhm2+3ZS9wZPt3ixllZ1
bKShnk5huDbMoNP3GG9LgWM0FoEFyKCw1+znSA/m5RXEtD/FzFCVC1ujVcPwRgeCxtLqBY0k3ZfI
imRduuGzzmmcPmebaH/k3VCFVCubtaYaDO7eAqwcJg7fopMEYz613+dlDx8ReHFiR60s9IPfbfoi
Z31lN3XhFF3C7jO+QGRfQfk7a/0KSXp8bExf/cBUQLUXQ6+dh2Hb/AcGT3P1z7HwmofWpJlznP2r
bhuL5SORQkhJGshzexp34BYngCaZOsggc3Xi9NHkXewzPuQxct/2ubcCXpbZBTxtAwya2mgh42KA
eJAgxANH4I1NUx0r38tuyG5MGw84XeGTx/l9OSh7dA8wzjck2Eq1h2m06iPgXss9urLLTyQfUEMG
Uw8SUVs2FiDru14mK6JxKNvEK6eN4+3VQYvZJGPGGZN49cpLKU0DGWhF1apg/m9LfTmXa2Bidw3R
jkGLi3IIQnpb09KIWV/lYC9MXFVdcFG3E97xZ4szK5WCYyi2zpdKlt6u0XxYS+Ymk9X7InW0rS1E
dnnxyHZnf56dvltj20TzJ7cK8k9errNfBZ2dB2sCf8ITEUJCWe7pI8lgAt7NbHi0QX+dCVYBxwz+
zZC1un7o+x1nHswZquFS98zoHBdH2VheMGk+pu4YiBI8+Qydvu75NP05at1DZkLZJxV/5u78HqiE
Yxu8JirLbDshRumD1N2JRdAlmpZDpAraNfa7xf4K07m9zp1+1ynK5pJ7kFo5p1LsWFjYe1l96Xk1
ZVJujTg6TH57/NoOSZHnDR2yv7a2E5Kd9li5Df9KGZYYPK/Droidysqfp7qqsgs3zzY7DohUkGBU
YQSj3WqGu7rxw+IY2BVMm2hefHV0QHHS0o/2Oor7fe5NUqwoe2PhWQXITnAJ3mFf2uFxC+bW+9jW
eWUlm4+nWtzqYJjjuhi1xhQqh9M65E4E0D/fAivteZ/Dh3GX9kWfV6132TuNzvhDwiW6BGuKNR+T
QWusAsVmBiXUbY5du4o7G2lV/83qaxOLkD0TYw/cPNIiH/lrnTqA175GmChd+kHp5SjFu+A6aiq8
molxQ7HEGCnUP+vd0dtPH/DKS9sMnCdVUZZO2s1RNB3VnkvuxZq7hGjJBf24Ife4yvTkPdv4xoRX
XcYcQFLgZ/m4B3knsckY9bWG5r/G67YR5K37ENmp37u5TgBPRWAXC13em9G2v8xuVNyUTY93hZJO
rtgMo6pMumxlYwTg7n6abGm+iL7Oolisbmk92osCWeAhccBFYxpXamP1rJbuA8vS7MAWNSefn5VS
3BfEtU/7IkC7yN4ur3vLW6KkBzFJwF/3dZ7meRE6F7wqbz3ueNDOfKpd9LgyblIdMl2qDFR8uxYX
5SZG/1gj1cEYhTGm4JipjHLwLjKsWIpeWy/uJs6CKKY5qyNFyPkQOStq0EwX2Wm3VywdNy/P25Mg
nh4+F5WzxUOI5UWCCzt7F52Ns1HGxohkezEx73pP7c1uMHRRq3U5BspiQkyQs7C+/FKsJ0iaurro
3HAarolVyNpqXksF3i/i78F61JvTWbuMwzPAUnymrd/+tK09/1EM/fYD/Evxdcvr5qbz0OYdHbL0
+71a6qcuE41OJR/Uy+J0cj7J2umeplpI9szW2p1joP2GoABPDpF6BBTOybe0VV86TTs/0Wf38j0h
3yd721XnPE7M2JkDE0hDWmSVz1kgOLVwUvHgY2WNG5YEgx0J6to4/j1deeAUO8NMkMNtJaejCKZA
f8JoIawvlVsTDqtV4gDVrJxD8Vx2jjoM8OrK2BeieK1yJudjRGuyfaoWs83p2kIfP7EV97eIKDJG
fB18e0AGRz604gpWAEKK6JecbP1LKhH9ml2PzHbFhMwki1w8mpbhzHmGwK7BrMNq7UPmkZ6jezkD
I7XVjl+3bWPSJS+cto7naHe+0ywhB1KRVRMii+lTmAX9t7YzwrlymE4/Yb2OgQHl7GmExUEV+Mjk
CmZylZehPSmK0Xpe+2xlufR7/gVroO2Dv7vZ10gZ8bA49vIQiWirTwMRD/JJ5TFVHOBlIA9lVY3H
zcUJ8xBZeJLExVKa221stDxixaG/BSBJcWkQRn2vHDgJkF46x08zbQenRk6rpHCT719n6a6Myg9h
py/Wena+bZu7BMz0mP7rwOaxH4IlrG7typa/7KXdPqyCOjieBrP/dc2b6qnwoGQw0tjMV4ufEyJ5
NFPW2KDxWS8aRLgmHbey/aVHKb51s65s9jdjPpa9AsuCkU5T3FXl6NI2bdfup9XMk0k2E9X1AVfM
pkG52SzXotXDRIJgxl+572ZfjDPkDwtH+L3f4HRUKC9s45Wn9j0Y1XSt29Ei1u945zEMFm0leCgR
BzZNcR7bdWdkC9I1DdDbolg+RBNpeFzpWpFVmeKcJoReeW/Zre6Og8RyFwkURKPjOpt1ibF58YIT
nUvr1Ve158MnmcWdO3ksd5uxy4BCFTl8qhlrn2I30AFZKUqCkG6TwDJiczQjHLXW/dVOz9c9bjaJ
/cEeFW1P5Sp1CiqedRypVmHCtNhLHi9zwEeWra57l41h8Yzyonna7IU6EInfMsfOEI0SF9aePaTF
jv2xbnLv59pHze02l3N+pQvMhg5RSBBznHQbqqRezh0VmVn5pTUGjTpqHUVPnOl9ma5e2V1XTHir
y6lv/C/96ohbXYndO+L4W3wGtL4vV0E+RY9FlBnN7GPNjAE1Fg+3o2IcD6GF2c/FaLldleTu4P4I
R0cjAuqy5trdp/3Z3ZYBPyZv9juQR0bgYsCbObW0Irfjuhb7S5Zro2/YLbz2GNm1fWjdUG3JiGSC
cHbISe4ybp6nYyLzQtLtPHm1k3+sJwZ941KNWLnkghggtWsjf2E12F4z7nfewqle+cdpLYcgYYpG
3QfK4ALCK7R4APvmJztjWXdw3RydFFhWdPEaYjxzyAnbvUQ0rrz01o3bjBiCgAXZbkEQs57d73T4
sk9ycOfPLnL6L7QJzHXeLJVOVNFEn8Nt7X9QCWzup2Vov1Xe7lzizqSnhC456a+mSwQtA80/Orgt
yi6dbm5CrrsYviiRqe2QSWe1Y8vNRp4sewZ1ENubHxvgHiT7NqoIds9gvF/JUjHlyabKuh6M8L7g
n+PdBn41fW3K2v3sBLTQ4tlt1Ld6hjwVY9zhOGfCut+y7VWNHU/LHH6lw0yQvBRRfrN7o55iw0O8
hRotS0ar9HIzLDlBirQWK8U0pekZ6xqFHxvyjleBNOs1LH2X320PjIQg3OhP7lBldYyhFF4iPmOl
JP972Y8nbNG22yw8E6h9WrEqHgs7wE246MPlQNRkugTjkOoFmX52by/+tsYt+dGetPk5ahvdtb/o
fJiE8Tr4QZ/kWAaYq3Ay01d7Ne6Tv0cue7fYu4e+U+FnL3cscxnVef00qKr/rpBY34KP6M2x9MtI
xz0UjBepKaTGNicww//laD02a8cRkBWgM9li/eBBdzL4vDgDqRwqYve5WFeOjq03TP34U62bKyUr
57qZSZKJfZ1+SZ3OEi9l2ANLJWfISEhDF5jTTNRy0+64I8YDXmprzBL3vwmxNfkBBzPgRxUZcdLk
dX3XOeQT1IHoKZ+wXatuph1QwikTeN+GIOV/5q3bXaFfJ4ppVkIMS4X6icpyMKbIkLMt0aEIizT0
BgT0DQUxcJnMzd+WNJu+b42K/KNSvX30/JWIvlPVXib2NM2vctyiex9xH1r7DiRJXHstXkkR/Mdr
Wpm9F9N4Kz/mba2GZFCd3QBlXYm9QsBROHk7eftxiUSwJe02OHuiXEvfuGFuIo5CVT6GkHgDXKVU
GRydcLGOvONhJ3Jj1BlzSvGKuIhxd4be7Tn1Gm++aZiO2y5qukRPAb5OxRXkSA7HgrC6iNmLxEVU
SL2eZD4EQTp5IVPqXs4mg6VbcJVZzX43qwZnqV0X9bXpzOSRgHkGFyJh5rty8znVuiCnjdksU3dR
BjSKDjvKwxcvG/avY6TlmPIO65tFK9tKo23m427qrP2sRD18i9rGzROfCOU7TQZzWwWbKlJy5u6D
0kY09xIUg8ofo4EicKp7R4GAz5ZyerUc0xJ2lIu7fMDaKPfTEOcy863ehZxx+FKsAhEq3gIWJi6Z
4ezUzuksAGDEuZyi7z6Wc91hnOZ9e92yxfoY0ji8MKssWDj7urz0OB9+b5e+KY6h1XXPwNPdz0sv
qinZHNG+ypJTN5Zk3J92UUWAl3xcs6zJ5yuN/GVrDmJeovCgl2woLyZq3TOmX6613+RNRMyykxZ/
9N2Z8qKlbcgADgXsJi2HOtQxuNJeH8Kw6mvKHE77sdaAE8Cn752I9VToV+VWhKF2YHUBdob8mLRf
Ry6twzGYU7kbfUvwPJLLmsaMSUtFrzwwnd+21NSG8aswqx/m3zFdoaRg5Dg+hJUIw4MNrodgYxvN
luyl11GZChYlE2H03nOoDJgB9vS0f9kmkKB/eQ+lfYGnyfBlzBZIp1mwjE5CjZm0xgTOQqVH+P1w
hdmdaMB0Og7VIeB6VImnAS/mbt+9+6Xa6ptViq1LtdpIhfId2V5S6AmQfDGpYTvaNjEGCpgcGXA7
tFNNg0Z3j9W02JL/fO0/WHjrcYVql+1xp+rrYixZ+g9tg2og1mYZqLjVbfABLJ0TxGrwlx8MxOsl
phgih9TnNQ9pO4mCghXeevf4aOdkFKat5WlFtbulnobQSR0aAz0+Hdu9bbJsfqSpghUJxmaddd6+
m6+ldhe2afhq/PGSaDoWmbU+2bsb3Q2tVvqEXL+6x5bNslN8/tYHFQFwhOmtoL53/mbTrrKKhUhA
zraFn1REyei5LaocjUeV40fX912539ZuTarmcQy2cagWT+MkJYB3CmzXmutyCq2LaRjUGg/0/58K
viqFsqYJC2oVGKKwGZcsqBKtTI4/5VyTiPpeflpyJ9xT4MQDrcysUnkcAh7PEn/J9Fe3a5Q8FWSp
l9RUnbs+2PxfBfa8C/tWrkwy8wEFsdc0uzzWe17v6YSh2dPmiVbE+PWZGTYGRss0YcqgTYZ2QPBt
YGPpENGFs2+UedHD1h82GGpeQp92G4n2t/CWJtH0KUMiJ2n4UwqBZ7vh9hRaikZAueHol5hsRj9q
lZxNjeU2WKCVO0VJN6qfMjr0w6HFA8YkgvzgPsKoZkuYLpqKWMp5p86Mr+hl5tjM9SpNWybGz4qx
0YDIdUow79pwdMz2ngRAu96UeNXgfowmi7zaYujykZaPRQljtBYCoWWpMbcM6UmZQA33S0nIm8Lk
ri/buiDGWHOxYva8Fes3OzOyId7bhpuqbhvr0laZeJp213lA+7u3saeyiAqr7Kbp0NLtu917jwJY
kXvq0z9Nhjhao+GnvUz6TnSZehZZPzaHaBqrn55Tc5wOq96/bUZMd47pip9jD8KD5MDJ7gbT+WxB
WW8/418Ks3el+nQR2L39HWtx9zO3yjdGX3Rf0kV305egExTm932FuLWERcNIMigXeG2Vd+Ccc+/o
oM2PpKr7gGuwZ14QSYsvHZ0JDrKo0HPcLJaobiGW0k/K1bh+HExYGPT+O9YHgx1MPycJs4Vo3f8p
ADnKhGQ0/GDbGzaaZtLzJ6FbIms8jeRtU513Go0120PH8amSTVnrNc0Rpm8RMgcizsrZ8m+1t7s+
rZm2edCWId7lkt2drYUP2nDlvAuDlc1qCnz5OIZdNV7PWWBrGkzt6qV50FCmBKMd2hfL6ILKOvtV
eqmyOvOLJ3TerAg162SgnPpsbQXF0noh24o9l7JHDprEu+AQxOmubTMa4fbe9g/1mTRwjDrb3LDt
OR3pB+F97Iei/5WJ1nWTThcjqfDq9I+VjuYtoV9ezjg/Y3vLeF1pPUyEIDLxUfncz4T/E9tBWNB8
YnxkYTJeSywsi1xDgM/aYY1r9jrGk9YyMJcuE4E/Q6+qcCu2FrdN+EjMy7pU4im3qglTSzNNX7s6
o1q74lpSx4teh3sfPOn3iZPnjkqzdQ+zt7fvR7TwGSW7tsZ+49wh1lVnTZ8zKn/yVDlmuW+lNbfX
ma/wox1ZXv6RYUT6f5U4Q4/PvOFDO8/E8k5YRiVqnllgdLg6xbezYSeBLPsZ62/CUC7mlCzubaZh
l8Ok1umQZzMtfo2Uj+drbIKKqZH+Q23V9cijzokVetSg32RNY/rQzWzFiak0X2zYy+CXcqR5dM2y
ztdD6HPkGGZurCRYPf2VOnjgJjMi5JMP+ra4LF3k8edjDibmMPQO4V+fU7cDQ2NjD7gH+0uFr96r
qZvQile7FtcMvfc//WCj8AzoGeAqDrLj56UJ1iBuZEsP38uD8bKdBX9zO60jIS32m14y1qH3i76H
R7cDFcG5Wdwyc9W5M2kW4Hj5ndoJZfGOTe1syov8+sZMrfzUCHe0DwJznDLZyiY815EzmvFBQf03
hSXXP9abY75plFyv3BAuLSQbTXcImA7xE3dcZ3Xa4KdfUfCRW9zzCX0kWuqaNHcwQk76cBfOyVjK
eZVeVz6jUi2+LNRmX8F5WsWJPnX7PFal93Pa+0LHBD2Smj+9uW9DP7q3OgrHbTp4a2R9Rzg+7LGd
VUAAcKNw60tZN9vnDl9z78ouumxKFWoQPmQGO3+xHvVI9XCkT1yujSHEQ3mDC3YtiuEwT6V7PUOb
oN2EPefPzGmpBFh9mKXFtPnbMSh31ITl4klBxtCLOb/NvarlnukMiETzvZpjvyxOk7S8u6vO6iW9
ZAYyf9bDpv4fZ+e1FMeWbdEvyoj05jVdGSiKAoSAlwyQSe99fv0dqfNwRUFQoe7T3UcG2LXd2svM
OdepKhacWiFoA82ZSVcrnlZoU+JUYqaIV0uQNYGNMJH2LMgTFaGCJpCdnxDA3hkpbZgdiwaR8y5u
IvkBOCzKAKIU4RsYJRouZSeRnQlXP8AOg6A6ZoVSZRj3sbgXGspjvNJ0/LAXqTJOYqsPoT8KXf5i
VHhHTky3N4AQQqjxntE+/aGrJ+0nnAvyM0Xal4bddAXkiycVJUPpoMyzvFynjUrLYSUNyDYNoWYc
wepWqWvyDi+U2s0aoyRoPfS6AXUIP6SBS7YJstpIrmTMB5nnqO5owGk18UOShjPpHm0UYq8El6SS
zpNJK1edvjjy3IMeltIlfYTXped2jp5FyLc3i6sX8tLZPJHUOHpeml8tIrqqS8VH2utjHqRoWFr6
Xk9NYSKhP073EUv5WC0LJOMpseLSEVJsnzNEcoTkcFHWlU9KKLxto1WfIxt16VEQo/47fA+uH33I
AaDMeTW1bqSareqEQgUUQw1Medcm3L9XcAIYSNUoKHTJCsY2xc3ichZyQ1/vmBQD4iaAI9FNbAli
Y73u6A2US8om69B94zUwAhr8EUTYajpbfjF0QnKt0ehPt81JnGI7HFAmcrKChOrWnHXtV6XV0fcC
kxKxCEa/KyVcItcEA6XeLWnWX8+qWMbXeGf69ViJRrHRhmKIHU3LAdXgOZCtkaRBatx8kAUSMEvI
4Yk0rXwe5p6J1EocnnKCru8TMQEUH6FE4GAxq+BbaoZ0oZWWxaBbLk9H4lHqba6qCjfFz8mpp05W
zU0PfVZpbqR+LH8ImaDFVzRK17awr/sf+pBpnihHfX1D6p6aVwcpcsYo1fpva8jjnzO11V8Z2ddH
tdKBTgQVij6OkoZ4b12Na+7GQ6UeO+AeIMSowaKjNMwTJYdBTZ1ZRoYc0c2xeTWSEiPYR2TLeUk6
o3GSNG7ZitHg6HdmRcPwImrVRwvo0WuUSdOjWBtmb+dyMb0WiERLbhINwgl/YgGhUvPhDTP/pqp9
85hOpWjZ2GopgQMF7gTkmEq/bPoVVzGSR3qxELstbUdH5LIm1YCCPGmuymhMW+on9VWTOvWbIhr9
SRUIUO3WHNofshgW+CMEQZUbUNbc5UwQly7olasYl1R3sphu3WBW0K1G7FNBmHaoAFlw9fNqw1sY
vRnqqNHDN5kXBZ2nOtZdVdCM2A1YQMkBlmtwVwPOgRPLSgxsGc0w6ucVgC17tcmQVthg1aZ5PD2v
TdKdVOTS6hGBqexnSmvrEhT+kh2LDM/Tm4ewoqxFeTd3rWRQJ39KKGvXk57XzmykKjMLYIl6S8AD
Q23cnF6qVExfCQjgcce5sDzI0izCWhHq8UEN5+ROngeJpJE0UoXj+SgrB7wGlenM7Mrj0AX1Ta7K
yremINI/kXZSVKcGefUyw6x7Dss5v2/1FBcbBHgCJiwOlMdIm0sY+HOs3AiUuaNtWYT1azSUKwKR
GIRu88i4dZteLOgHOfQW74Uw9wnlJIqJD7oOqCWJkLm0x7rofg0QLl50QtAQf0Phfio4CXgT1Lgs
r9THuHPqdgm/SZ0EmKiiorN21YgoV2jlyDrHOfLTdt/L0mlSxumU05ysInWpJq8g6ghC5m74OYEs
zu2oXU9x26pxuV2qtHgqKQhzoGnRHTsCiQHRpnYQWTZJJ1JRi55Gh6irCsNpVJoBu+HIN/l1pPYR
7T0ikuOZKMzZVs0DgENtOHWnsA2AWCQr0N5W1TGawaP1whOxeXZUNFLdrHwiHKumC2+h0yCeG0iF
upOljhxws0KUuHAardultOxN1yCp9khSsXoWw1HWPEPMyMsOTSzdgJksdAdeCYkr4jWdqnQiGbOD
nQW8getVnOaeFjGuUCtseNRRSna5ArA8QhB7T0KkVJOrRLO4HQXK79jwcHo1Ky140PBiWCdd6N8k
ZaHKj4JnTJsZSZsJ1IUxepSCWAv2SLKOx6JGMcbnKmDYgObxVpYaTfeowA51iOeuNOSb8krnqZjL
5lpQsS220YVdSq9ytV5oMT8HR/gWw90gm93boHZqs5XQDLkqMkrxeG5lQFlS1V7J442YP6MJt6UC
w55cbFxuxLEG2TOpQnXFVFugDYYcRc4M5epXzPlhBDTc/VbM9d+VGmW6JzRD8bqaB6I0ah5oeeNJ
7IxgypE1pF76XJujBN8hUsKCF0owSc+Qo7jJGsgFwGP04Ia2z3T0W0jEgUWIlnJwraAMK1wiNd4v
Gl3SadMOTp0EBugPvxbm9Ca1Sh7PvM5HmePTKPtUo+aE5o1YZsRQenondlPyYywX4yUCDw4gM1LE
7+1SExRpGao76hSBtgllEY5h2IsBbrk+KN85hck1UPwfU9BmNJYuKrw9I8Y/NxZTRhGyyMRtIlfg
maaFIicGO6kjLzFx2e1BIBK1E8p1gI2sUd4ByolMD6U7ejPphaC8FoDhsFYKz3BSDOI2amuuBIl/
67aVK+W2IgNduMGojM+1zKvJ4VPHN7mg3ZCdpIl+NbRgv+iyXsaP40y5jJzUqB3gYI+ccMCVkdcD
7GvQhqJpup0bKVUMvZHEPRvXgNVIJ+EhtaYQINsKQCw1Og5thnqIMbhB8dxAIn0alba8KcR4UrZJ
Vol+IUydusG41qljdGUXqaAmSAnSDoh8Qjbs04L6p7RWEsHUmbYBo3TYTpaWU2/IY73FAskke2mU
AtEBrXzK24OScp/YhKABx9RpOoWPwTykY0xHs1YhPX6AVEb2oJhS3aC3DC3vHdISZCt4N6LOGyoj
U3w6BZHSTnqleSoTefw1FrxBKHJRcXaTbq7vDUsSsmuAvvFVgrXIHWNcoypqzHwI4DJxaNOat3lC
h1S4grVIGdtYxuRVjdTxFzU+Rm3SNrVc8laZeWzUnIQwHQ4X4gH0b6m6FqbWfIcHV2lXkVbG3wAd
dB0O11D1QGZiAczIBJUldZoKBNY2JKXWXkOnbQ8DQPPeoXX0uGzpkFjF0ZFa6yQ/gLBY3nC8BvDw
k6EG7WMXplBBvAYJLmMnUMp/ReV7fJpCZeo31OTN0rWIisFY9ALqkMTXJLdDYxGeLSTRkO0ydesm
6lMrAg0WmTjXZXnfUsYHWCXG4psAPKJwlzjVAg9wiAU0itA0d9UWjBCV7vUCqP2MWKFcmEPtmLwp
Oh62AdKMSp/10JW1eVp6ZRQpVi5ME4ZyvQFpOx6WoV1Ivy1YBpfCSH8XApruqQ9JaU1O00wfY+QR
FLcvywbVH1CAOJlpPpMrbjVMTiOlBP0mwBAJyFjXdeBShCilxCBwbKjfIuOYVosRbGtyyzEiRTi4
TinKlAwpwRW6j+xYhTYTUmqmT+Y+5W1SZEpzKjByNOOahXC5aAaZohXNWu9xHsfBi1BQ3SMmI5Fh
EQtBIDhuOb7jJKKqUCf5HNjpjHmnjkjCZ4cqOME0gBMDbNeSSK9aKqfwhwtkNFFbHdLJzZVB/Rkt
BTZQiOlGYwtKTo7WSsAA2z3G+q7J6uwbwESl8ojqp8chjPJoJ+B4U9uIK+VkhDIKW5NUcSI7vegk
qoaSdBhxbl7rZDDvkQu2AB/RrSjwMmuB0rkocnfTmLH8EpWyoblJMom7RQvL6thYZXMa50ITwW6Y
INjL1bXPAyVtHFXsQYXhkQswrwu9/V5EGXFugiwoRh4QZ+CSGVdPmANqSHDMgOQqRSYIgN+E/hYz
tQyOkqRgHKsERaOx/vMOqJ012KVYdgdMI3VicETBE0yMbDujrEr/7TqjPAjMp36e4ce1bg3grd7T
N0X8HU6FqWxEgRyfQ5pA4ikRdTpIYlwE05NGhfAT9fPuZx7K7YhDnYaPaOwOpzlqBl6YSg9f626e
f4cGMDs/baz0zeKRbjydi0Ulok7MGgmaxAAXOuNyOpx4it1qJHBvYDHg+BF6pz/I0RevZWXEoy0h
Df9IFZcczdh286EsR+sV7RfQPFSMtZoqwJIAWVYE82eW5MtbTGzFrKQMTFufG4PqJHGidWs5Txsc
MTaylxhtVxr3SAt0e5VMHVXPeOV0tIMFWLQolxzwiSiy+SFlu307znJni4Y8atwDVYhAGSVh45mV
Beyat4WWSmaoLqFDQba+ofOYOLuGqIvXWljQbCCWxqzc4D+m3+sSq4wTB/SolytMP4DH/Adw0+QW
XmsHzjCWc8EDER7cdtinyMHNlwjT4rK/l8GKf6uo3TxoOnUEldfxOi8z5S7JFLU41cnYI7VjxcO8
lc1hum+jtkUGdWkUZICqrAs2c6kkd32ltGSexhnSyiwuZBvxXRBNXWTaqHtESYLuxWpJuDi1td64
cset8cIunrCP1tgUu0Kd5B467qiaFrlVDfugKR1/HUHn+VHFSyU4aK2VKBok0py8mSXAiQ0SGUNw
GIhxAHQZwXA3gZv7pRIasNXSKuZShOTaAzUCTjaDgAHe0InZ29hMwUOAp/8TUag1zTpPo4ohwAf0
oOIoz/BBQHrk0IOe63jiIW86ydrU2ZhSZYUhlG8n8J13xCoVjY0TuQU+r0EOGqWllpw2g4lop7Kc
ZSBMSJK4QQBNBj/SMG7JTeNtarACrpIG+J0b02LSpHjQ8zwBrlEe5bmO3yYTZK+TZQZeLuy/pnZq
0Qxui0QFZ4Tnj5NL2TVK/VLJ9XshlwHy9IiG3LaC1C1ObQb9aEN/A81UGWL5kBrx/GL2unSvU9AS
PSlYRMGNLIviBL2hwthJmxzXNBOU4iSZnXlH98byWRRaDcBSWYaygz0kfUh3uOIaSppQwGtulFf0
5AF8AsfNdw3Eq8GT0H3vHD6P+BDAed4vy1iCESGB+rNN4/BZJpsGorae8phKLEfMlpVcmEEKDivu
EoAb4AAg8N+DYo5UF0TSQhneMKsNCHu+UwFbV/LuUX3DOQaSb/cKOmle2HTGTZdowoSpziSN3F+S
PDVVGj9YQWrdUjYk4zIGwSKsCa6ptE1dgNoyxSru/oxle8VpINSQQVnaXQnZwYZYFbzpEakKv7Xq
RHVnsBA0je+7ea8ueo7Whbi+MIlYZ7GnDhFp2QxEh+JJuWkc17hTw6j0y64t27Bxgn4gt4d+k3zd
Dov6LUyxYjYClzEdiAhLfLOpcGcQb25+jxD+ruM672R3aETq5bEJq4CV5kA6WleHmT0ss/AEAZE9
nmYk0c14kR6UyUCqpQZ3KZMaw0Wzx7SUId6khXXq0mDRbIL1CKchkCQuhCgL38ZYWb4F8dBLAMLX
PDNicP2rmrRK7SwjeRhnoQNFsOoKzhTcyBnd5nMVCsBnCavtWTGkA3Sx5sa0QgDHhpTj2Yeq0dEs
yqrGCUtPeV5uZ0q9y5SOgQ9QVA23mdRaJ6GIUNGwLCr2V8owUs2gHN66AWa/hWLBW7+TE9US7Laj
l3JXNAKxaEfZ3SNYLRJoiElZnuRZAhYAZqyFRBOI1LvgyPVePUVz5TbiJKmOuUCBdiax718HZRRG
b+wbKfGtyEq5U5Gl42kBQF2Az4Vh4kqkBOOfU0hixusXQRqcvIQAj2M2p0AurFqO9+iPWflhHGLz
VovTrHaVYcmgaZVg7I5Qfihq9/AUWIxayX9KaSG1/hwtweTOEykrP4xwjF2JVWzcBSOOb5FQpWJh
s0qQyArJwV1cG/gSNa0vBICeA07IzF39lRUTDdVjeB93ZTej8LK2ATjQEKF7AjOrUoQsW/1Qa9Sd
HWWZK6DFZpWgxagGEshbLJctUEi5kQIJyMtEJhUk3ggs283gD/0sg2r+VmZSclRBpYsrYJDcMdlY
g0C0rH6bwUDwR16XXCHZQzyuRKNg0xmZ+ILHN3YOIUqBCzo05lGqlFraBKq5vITCKB6gmA7iFWQy
5eeoScqanMmAZ9JLKNyRGI4W6qNicYRcoEhg+JU+osxOgwMHEBA3ypgS8RTR9CB1SlVkwwZR1B76
tqGsXPc65d1UbK3dLITduBnZ7/uFF3zaqmQzdgnZk1OnDOSQ0DjrrwFE8EqWoE9u8A54LjKxLQd7
aUlibMy4bkhgybAJ7slJZrgg5SCDlypS86TnJWBYnpvwWGcgie2BVf4OQn04roEeUBwxgw8mCGV7
C08y+JFWZJCdQZmIMNTJzICJ0FLl2YpmLnNYRbMBPisjXZEnCOt6qOGpPzKSbSjDylX0EKlFR+Qr
WvUzOkN6RpKtyH6EUt2AgghSUkqwubMKTHpRPUglCACMLPgLVUPz2I5bmpK73OL5xZr1ZcCPV8CC
jKRqNVA4uI3gpNXsTo3hMjhUofQ3zWyME29Qq/hlEFLn5ug2ntiFDS5+UymVs1rn2ZcTkjteMnWk
sTVzARgZmflxxaDObjTV0wHPpWj1bUhFe/YiVTJrpOVq4dAOvJrbtCyVnUlORLZNBOYJ4cupko4t
ZMCfTSAuRx22aGePACv6bbeQf7uFexagbSoYJWsTqVrp0cWrM66XTs+qR+IC4VGwSIxSBqpE8Pl6
gpfbjZX0nBWLKuIDEh79sMJkEGzCLzCKgQRpalPVoMa/G3QNtSi5WIWGkVBIjYGzDUnCAwCK52+g
Swf6bVhQl3ylgstjl/1ML9qv+c6r7sPf4gY0D0D6E7kGEZEzspBn5O5MmjWrBvhDQViVX4S+DOw+
rfuNkY7TrSBkiL0KQcjWdb2bpb20+Xr4c8L3Ojy9WqHjm8jYUgV7z7WGw9p0wFZyG+oV4VAGlLnf
iqAEFdid1ZEahWUvmhpeNVMGLPjrwc+7itFgjtFlUaTqqOirfsr70ekTpmuU7go7DXhyvUYKuEg5
bQG9lKgiBtZEFi2EmU39PCaigiPqpQVoE5wYEt613j1d+ETn3PPzT3QmsQLgOaibnO0ISxU7TAnT
TUJLdnCVHmtcYQwPtfAGNpqXdaOGvpc5b4qCDIA8hkDDZ1IO4EmsCyt1LgHw52PRxHBVvZWUD8pi
9YSF7lVC4iIPSbfCnQsBdmRkI9O21Ev361U414ZYR1sVPoxV3RRMzJlMSjWqBW3eQYIABzbf1NhQ
gMdBl8ItnLTpjUa/8gU5rM+OIZJ7kq6tZ1DSznRLAEi2ZdpSh4cOKN/qwExwcyWwuJ047UDPWZuq
gLtdKvq/tX9YWxzqII319QQyvnR2As0SBiL4F8p9COFBuSL9G1ffcpW3YEcmiNL210v7caLvxzs7
X7MuQEypKoiHhTgS0Y7zYWbcK/AYCljxunNrs67vLC0L/a9H/niyGRnxGQ1RY4N+VOsn+0t7o521
UopVTjYdksR9CLaVh7cqd1+P8vHoMApNAjk2MDJI4rwfhaFjxaq50coodXtthb6ZubSnKD/eG+Ct
L5ybj/cC9W3MB9VjCoLs5vvhTNUKrFzgpDYdr1lHatgh4/gdco20/feJEbnRjZxyD/q+6/L+tXxQ
uZpminkbglqud3gwcLGgD8cOAE9YyQ3p3Att1z9bSlNBiAkGPNSEc/VCiQi7znvufBUJ449gJtFl
dcmaSWyi9Ba1RvOCzshnJ4TWCSZECBP5p3N18ZGOECqVW6xx0xOvWEvVVm5ltEPxPxxFWhChCS+p
Krt2tpYxYHI8CtZyqY0arHNngTma6gujfLZ+yJVLgKfoggIm/v2OjQY43TRilA6EgA610Fq2SSQ3
3kSOlQo+ubCvj8hnh9ESLdADuGVYs7MbppeNFs7mekSkwTqNBcIgzhSGhuD1GU7NBUtyLlK0Wi5L
MURWUUU14rxNSWn1GT4wzONGCvPXmIIe+NAU6MpSXZttsbYkFrrh8espfmK+eBgQIZOwlXR6lt+v
6RKYi6IBErXRFIDRKRnBpp3Jtyp54tdZYJKFUNSNqgB4vDDdT3YTEViqzWgyYVzUM0dlkOMyMmtu
ehv05rMM8TrhLZaGLc3Kej+EH+19PdVPbsPqkNGaRZF4ks5NSztaHRi7jFoW8FBXQ9nS7wXlUlfy
T3bRkFF00yVUipB+PpsWcjVhUqx3LpBTaQL1nrbJRmlbSfSlQgSNHCfifJTA/0YXDNqnI/MQQGGj
WSB66e+3MgD3P3V0A7MTsyeOhgwTuEHL3SBJ0kpv2HbAriNUzuDCwJ9cE8YT8S4Quwbftn6wvyxp
A+XdgGHKwqbVtG8LcfBQghVOFhmUCxbtkzki/6fQwISrsrYLfz9UnYnyMmo57Hy4f67QAC2btAbi
bUwB6VQBU35KJeuSXvEnE7RWbXj6B2lkUMSzPYUwjQbzwCWJJQR0xAY4EtSWYBOKsBT++ZBaYD4s
umzQ9gYRzPcTTCCdk09iggGCQK7VgWMaa+2S3tvHq7B2XBBpsqqh+KafSwKKg0kXj5o+MAICAsd0
TMHzRclwwRX7ZJRVG49/sJ5I6J+Zzx6+Sl5oFsVoA4xoJRUaaJ1I/+drjRfNlZPRUJRF1M/er9gk
RsOE+w7IAtBIfmwQ1yndshG6S/frk+lgmCXU7EUeOU7C+4GoKKlhQf7UXkaUSeNcbhwAixcUhz9a
xT8tRdHLokU87s/ZbGQclnEqSHIy3XSP8YxnL27Bf1QTrH8PhnU1P//rkUOMl2aNQNS1tbXKmd2I
gXWTP8BjVpSKkC0yK7+ap8n9epRPJmaY2EVV5HHTifPer96IfmvYpDWhuFVTMswi45pmMq1vGn3k
VFN4qTnP5+MRAtDIFP/uXBV/kMXeMMjrAEEQWup/tBOluhqEMG0SMSlP/dQoP76e4icHhCnSxoxX
Bs3/D6E3+viwVljIOSpimLsl1YWyW/79vKPJQ2JMU1ara50JDVutDscd0oHdZ2Jwa04QntoknS90
r/zoF5CK0nhKDN5KAoCzuxvoEXJTq3ymQms7kNqossCaGe+B7FsbazTh4KbhRAmv7fLN18v4yc7h
bqEXqNGrUCKX8v6kDLEY1zUNS+xSV8MnKEDaE9Q8tfWzEtkOW0+BFPlfD/nxWaExBUu5VnJ4Pc8f
7WiUC2uki7YdKMWy0UBlvWQCFclrQSY8vw1g8Ep2WUfkc78e+JMjYyLraXIBTe7fudYsfS9xYNEb
tAfUqm4STc3ttqrGf/ZjmZ6F7qUM4QrJ77P3q6wmuPwmwC8rM4sNvMYAkTehMLgKWZZrFw7oZ0eH
p5ls4LqigObe71+v0BILnCpxqTnFG7S9wNZlsYAqfWAkB/QI54NG0m6j4Fw//PtyGiwj3UZMjo+2
Hq2/PBEjJncd6hrof8BMtxKaT16JpuKFGPWzA2rIxMT4kBqh6pnPjOZTpaA4DzJZTw27BbDwokyo
eoK/rbfwRNrt/zArQmmEbgl7MNXvZ7Ugp1JCEeR0qmUVu7DcKx2YFyJZF07jpxMjyl+dD/7fPIv1
UaYCFopCAwouARwCOgNTMGlLa8q2aa6J7d0C8+dSJuyTQdcmKcQ9LCZP+NnDsMjAlKsFns1MxzZq
VFC4ZnDwJbo2YZ67Xy/lR0+Ow0GEqhGn8iooZ7YlH1NYtsjqQInqIBc58TLV2RPcL6OeYIjPo3wp
qvvTF+V9PnhtmUJkZbKueA9nuzflVhTqlCZsi2uXe/HQiYdxQkHMirtiG5iUjqS4bjcRyEh6AAqU
p+xwNigI5mjkXTi6n9gbC+ETTLqiY9vP3ctoBJlJd6gSbE0TejTSBcIXohT/9Sp/Pue/hlm34a97
mOhdNogB3W+CZZl0u+lXcS1aRaqakytWd9TySNiJI/U1M0OxtsooRSNcbtKVJxEv9Kn67Hyx4yhE
k1PCMpzd1hIxucBQmXIIdtxRQav+Upo6BRImhvuhJUb7evKfLTHJb94SXs61qdv7uav6Qm8KZBlt
Q1NqdNdgEBlzPl6Y1WcH2aCRuIQ4vsJerrP+a4VBBqvZ1BMnIKFXPwdJSB2xlsNXGm9fcgU+nRAx
16pQDrZXPFtA1JEBCEg4HA1NxN2gARFIoSa64HB8OgqkEgwPuQ/s9/sJwWsKKpm2qbQJDmPTR6ZI
7V0iLRjQX+/PZytH+x6eVhLvJB/O3PgG596E1MpAQif6Ash01ygH41TBGL7/X4ZC+NlaHWt6gL+f
U95ObWcJbFI1ddXRDLqICqcJjBc00Zh8+x8Go9sVKThcbOk8CkfOJkIdGod3oADj931H40sQ4u7Q
Zbn/9VCf7RUuGg8gcsy88GfzAsOk6m1O6kZRtPyElIV5o5uDecFWrT/l3HAikmys6SFeiHMt5iIb
9DleOHdFC27S7sGK7jCO42NEhsqvetg+X0/rs5NBsg+IImglalhnz5/SQRrPdUpn6GkVTrJAj2sS
moTh10cXNuvj3MiWqBwKHj4yGedzG1XJylow1SubutlEQX0qzWYPVE7fik08XJjYJ6OZ6C7TPoGe
Lyvc7P05HHtFoNs45XVtFPR9mFvCA62doO5I/XKLRF9wwd/8eD5QsJZonIMfIcN0PbvLsagD2BdK
SO3U2J8raZnJucnj3dfb9ekodDnkGpPKoOb5flaCMOjTgjoTiDYUWNUhbG6AcF7qqfTJ2q2+EIUW
ggOSzuvf/2VoSdfDjjLB1RfDPNxKUrBCJmD97tV81L/LdZD9/udpcQRJMsmo1VN7OZuWomdNHEaE
BCiM4azn8s+4MP6xRzWJBeIBFbOEQefxOHcpZQGxiWIZCO9KBRXdFu0Ysstq4QDFgKAmsmcXbvPH
3cKua7TfJKbExTwvCNZDBQNnsMDzZXV/bSxJcBD7URn/2bpDqRANOpcbWHfZPLPuZg7eBwBIijJG
V3p5mv9aVqhZoyeX2mB9mJCuSETghkiILNO9/OxSofTbCL0IEVGq5/g5L4XKS7von/PzjEJoijux
NktgQu+PH0BQ0N4GcsMNNNzaTgsTKZxxHlPlMPQVsL2ktQDRwZPn8qN0WV+sk302z9VsEJFjQag4
vv8EGZHOSvgFvdRkYGXiRomu1VjL//X95zlZe2zxMPMyYxrfDyMiD9+raxoPWpjpWsr4qwBkvP36
bq2+9rsnhYzn2i5krYVb63/fD9LERdt0rf7SwxGuSuGkx9tcNPxSkm063uDgQPqiX8OFM/khu7CO
CtmItK66Cgad7SFYQtR6J/1l6vdWZF7ngyeXgZPpibssT19P8Hwocsci1Qea5JBxhQF9ZjxidCUW
oKGwgvUpvEHtJHD6MR+uBPTWPVGHp0ZmL/K+HvT8hPwZlBo/NU0ZF+M8tZegOqSN5RTZ6HekJ/gB
mbeYs+l+Pcr56/zfKCY+r6KsjfXO7htF6BA5YKYWQXMaAZUIayoWFSUHXvklwMQng63NQuChUfGm
RcaZ1W/KkjZl2opGjALGGivzjgeNF3Pqgn88+Mzr3VBnB1/Tg8BYaoaCmzhCYsiDDeIq/+qyraOQ
+aE3Bnk1LMmZXex7KQJ5jzojRkbbjFSNKbYthv/1Hn08CVRnYUFgp8g2kR95f79gHCyJpkNODOKq
IoptIxQWs3+1vFR+3o1ydosJSNAEmAgeEQQNbHSznsVUev56Jh8PAOkIpFlpzrFWm4yzXZkyoZPD
BSk1mhbpP6UJPYcMgu6qK2FcapX05+j+bZZwMBiMFAHVEupL5x3qRjQS1HmgikUVHRUZfEYBsrbR
XjdCXt8Avi39Tu/7LeKvsjPFibxDJTe7YBs/7B0xMj1PJNBb5srhPJtxXqOwnkfGkxXDAKiRWXQm
Pb3kTX06CAgP1pSKjS6eD4LsCzLC4XM617nlKbWi7Qt61Vmbf9q9FRGjEghRQmEg+p+c2Yo+yyYr
0qfRphleBHK5Mr+hmwKFVE2iCzHe2Yz+Gwovl1at1LBpZ/j+yCuBEacFzq2t55C/Wybo9pkgXTIS
4vtxKOhS3GLZVIUN4pU8Ly7wR5IgRdLpanf0j1vX923bvzr4vuv6B4ffH1z+33Ude8uv3MOVv7N3
fM3hwG/3rsvfbd09f+ft+SVf7e92R3fL3x745h1f6jg7fpq/sfmR/Pj1S/yS7989+Mfdjp9m8+Ns
b/1rf+c7L3wJH8F21j/h1/zGs21n62wZl6/lJ95ujvz4K9flR73wJzvP9jx+4pN7sHe7B3vnOXyP
53mO5zjO+mUe38/PW3+Yc80vDsyET3S3Dr/ZOvtHb79+qbff2Z5z47j8mllvNyWTd/h0vre9dhx/
d/DXD8pn2/Cdd84rP3XLl+5v7rfb+3WZWKj1u93DIbfXYe8d/vjrM/gncfn/t/rDjp0XavKkaVVg
S6eDf3zZ+Q9MynNene3eub8w0p9kz1cjnRn3rm0yueNs+O7p6e0Y2kfbe75xRPvCOMp6bb4a58y7
aOu2gr/MOGzR0+7ujn12WG+2ZHt1cK8c50K1/yyP+HEJzyLyQOrqBCX108F9eeC0sE9f7xEIlwtT
Wq/dX+Ed+Gz4R6gjHU5X/tV6oP3Dn3/49/HF524cOauHl4P/cjjWNhfn8PLCXtrXGw7W7m6z22w2
3mZzbd9wwvbO1Zbj/Hx9/ec4XtvOzZb95uZxLVzndOXY3E9vf3Kurjh9++0FE37xIKyv2l+zUUVa
Wiasl/vkPnBvWLFLp/qPu//VGTizd0jtQGJkiCv/5Rh6XEuu+3G98CzbHf/Z2Rt+td7q0GaG+99b
tDzt3+52u/092qf7S0fkT0X8qw90/qR0ppLk66E87h6OvvN7u4ttf+Ovi37wsXHu/WE1k2wMG+HZ
2EBn/a179B/ch93dwX0qsW0b++nqzecHMJXjxt483A4sn4sVudttOHfennNe2d7Na2Lv79lq15Vt
98SBeLHsb94NlsR37a3rnbBD+8NqYL4+qn8C5K/meeZbpaUwKRInFYN9sJ+wuYPN537e+Pbdf5aZ
6WFErxz3yudDeNjdrz+B8scP+eojnDleC9KG87gu9RPm/cAqHFa7drh3j65ztdthrbcv3BaMNRaf
V2LjeTXm1fdZc56e7foKuE9sjv/i7o5HDDbn5ngX2vZ3TpHPnvBKeHtu4RNWe2//sWW7ze64u/u1
C+1fd+sPfXs4vsT2w2K/hfYOY4cdOt7x21+/OI3Y/K1zc4+N5d+n7b13v/3tYPK39/YDr8hk26G9
4ap+v765+X6z33rfdvvtz/sTL4Vz4jlwPO/etV+veYi2pyv3nitqe/v9NTZ7v2XpXVb1zzIz898s
N48rI/K2bA+8y4crZ+vdcNX/fOHjPX+8GoV79+r09MRBdH5e2JGvrRee2/v7TlulUjB4Ynglr/gf
Z3dzcHnyuPq24+7/e+ScC+eAVnVfGk2a2b0fNh0MYygZljFZjsOR+89VW0ddX+/a5hbZb+tbj7nk
XuxsvhDr4N+trzIbzcbzqzu+YWff4BD4/Gr93t1uc8O/t/csmrt3Tn8cG5bVX19NbtQNN3f3x13Y
7vdcyPWo++sZPPqrOY3sLUeI5cda+y72+GrdRnf7dMDTcbfH/yPtvHbkRrYF+yuNfucZejO45zyQ
TKYtb2ReiJJUordB//WzqNP3HlWWoJyeQQMNFEpZkSSDYXbsvZbPZ37/ANbZ4T8vhPlj8UdGzo81
pkrM4uydXKoKumcZUwAdq4BxAdWcNHm5lEd1XlXx72ZI+lidyJwiGGePGZzhQFqTRHXjYLS7dGrm
E3Df/troI2Mbc45Bwf1kwMegrH7McNvBr+mjvQFOz2OlfWn/dbY3+vF1TDI01p0Rccp3x8R2qUI2
huBVzVPuCj3LjxOUqSABOXD1+xv8I13//A5TvaCynienkpDl266m6wVGjpnldZy2jz011xBNte0S
ZjtMEjujaj/3yfi5V7Aa6uFDafQfJxIDZ4JxTZft0QVdOj5aH+nZFyK+YhNncVSqG86TuKl8BZZi
Yy6SldbRXguw/NmhFCSf3YI0L7MgS5ZCvQfVm3xdEiQhF5LIf3HzTdPUZI4zyWOFifz2hoTtovZQ
2QeXjH3UCmZV+ZR11X4Tp/mFF/0XvftNU2eriUaZ1Xheu13cmdI+o0OciBH2F9Zgv27FYetEgcEa
onh7QS20kbDMeYf6JYoD1ZmkoFZBgP6+I/2yFaLdCplZ5IaYZ/3IQX6VQ8SlH1Vp+hlYjbiWBsm8
/30rv+ocZODySnBsRUrd2eKIPNioHgpgN1mipNuhYLlMoa4SbSI96k5yDWxL7ev6oA3p8PT3m7ZV
OgR53Or7FwXiTamMBcQHjTPTq0kxxhd0VdIeAo9xWwD7hWhrmrdsyS+VbLy/tdQzEgYni5wYJ0PC
2wcojWTcSG0KVs3Wm6s0K6td7IhLSTDvb61NYhaPTrZl4u7naRSx3AymXBezCy3hXjaNl0G3H8PF
PAyA9UDpdztLby8sLtel49t3nYNiFYgTp98qlVNnS0vKwkdOQ8oZIAgMqY9Oja9lVytaYnqQ/+sY
lLaIyI2BnJ4+//5xvp3Z15nFVtZsBQJDjPskbb29qeQ0U+Of0bRtUienTWG6qeq42aCgpAa1ay8d
CP3qUnXyVCiYIpmWcMbb9mZlCfVIBVMoRihU6lSkH/IoCgPK31KYE1a9QxFxScv8fixbs7TIHCcz
g55znsQQo4CGVwP2Gs6k5GVyJfmZLpygBnvq//5+/rIpjlJgc4CYZsZ+e33wcxc02rD/ADqPKhOI
nMmb0EnKIlDSRTF3v2/u3TuBCpkcV1Ony64plGcztjSBtLENCmONCaSa1IIdrTN8tr9v5V0nWQsI
aWLNzDAw1a/vzE/bPSdkB72ABoVfXNhiw9o8Lf3cjI1vlOzbIGrrVA9+3+S7+3jW5Pl9zOEy2Iim
PAgcta/o2WtqKZ1fNPlw4eLe3cIf1ZFknrK6Ip3QPJsX4mWOZUiViRfNTb8HIVd4lGyXF/rF+1Y4
biI5kvwzplSUOm9vIbD3IbUa4DFOJoxNEw8LIE1z2f7+rp2/XaxdeKt4r+jlqg0g/m0rFMwrqDhJ
QO7DUL6fnAGXZdTvZ80aXLyQ0/1QzRcihu+a5I4RT16r6dZiuvNQfK5Y2qQJ6lsT0Sr+hFbG8Jyq
k24VgJc3jt2tGOG52/z+QtfH//OIyVkl4UmKbH6808Qk315oPo39IGf4ObsgcXtv3FRb7Ur1L504
nQWGTAaNt+2czTmsFnuzyWmn9j8/lz5KNPfb4fbl9xfzI0z8u6vR3l7NZIoYIAOtqFvyPF0Uaxvl
Gvqej5bOMzZkRLnH1j1gNXLnD79v+/xM4N0Vrh3353e7zXK9XU2n0k73Ro/aRPerdWUd/u68en4n
1xf+p3amvATTVdKOfhduG2hHz9SZHcIL/eJ89j5v5Wx6gZKU5tJ6NUuAss2D5+yVXn3hXX63Tzpv
ZX0nfroWLWkVPV2f11Wz+ZJ5j6/G9uX54ZLQXFkf+++6xdmwS31ZPisJzTQbqoE8sFDuMwz0m8Wz
nsCq7y/0hLUv/665syHXQSTO8EFzo/cFFr/7tXQP372H5wvN/GLA+PnVPT8zKUQpLAjt61UBJvU4
w/NQOXq2b/ov20/CfwLheOmBXRguzuvSCd3VTry2Ofhs7HjBks2Hxf36dB27t8J/YU/gxm56YWK5
9PzOax412Glqvj6/2fuyBPIWUelGBPF1sg/dfNu7F27s26j5u7FKPRtFMh20BdSH9SJjr+A/3QXE
Tnj+Uv8/n5vPuv95JrUuYYiMSShz10JDdwipUK3a/jBk1qVrutRXzgYN20qFXa4vmm187MNdgsKi
VnHQlhmEuEt5gGdhx/c38GzwSG1JNeDA/vsG5jfos3wrQM3rPSV+4hNVnhmIZff7pas8C6e/b/hs
PBmjAsVTQ8Pag3oQz9V1c9C+hLecAmNDqV/mx/KQ3Gi3xuOFHnPp9p4NMFE3JWa19hiNPgMQi/45
7FjleaFrefWm3ES+7dmeeWGQfhdsOe9AZyPNrJZZLtYXg7ywINkp/mPhEVgN3ZrbWwWqe3Ee/9UA
QJ4WtZUrxIDyurcjtsjsopTXLttsUGDyfmi+w8pB95xj4WFWvhO3iEa27VY/OfsLd/lX4+rPbZ/d
ZTB/c07eCmsVf9yYz3kQB2Mw+1kg9uruUszsV4+UNA9ySah1IFfxbEOQ4g9J57YWbouUR1aAokAN
1efXvmz9dLn7/aWdDwTrwRl1TCqJkdRekkv69q6aXaKGca4vnqR1WgC2EtmF0iaob+flwhCun01O
NEXBDfmXlIbbFrjSt03ltmpO6oDQNAQedKycsqRMS8svjKHnd29tRSexiN3ACjE5j6voyoyPSUCh
7ICl3MACtw7tkAtPntXiJq2L4okKc+X2b99FIjhsq1i0k5tmrv3np9VEBb+qFTUKbTzg9QZcPmOq
3hV3WITyS31xHcJ+nuO5QPZwBG6ojzSoij97D5AktotjSbNnlUPpeCDJxBNMXtCWrVFp2WOuDB0c
/sKqR5eEAyG5IKuL2zydw2ejK7sKrtMwDPumMNU7knwb1I9tUttuLaOz/P19ebf4JhWOlCVyEMgy
dzRSit7eGB23WdlZFm5xZRhQwUl5NDMaohKI/UmYIQUspjFMaYB4fnhpSQj7Ggknsn2FpK0lSGvN
vAQeOl9frl9Jo3+QdQSBH73k268kwc5MZKWePMxXGf4HTXVxhBWfyMcwAMnWg32Ya5VpNxmmC6Pm
+5dN46FRNUA8mAj9jxPmn7oJgH1pnCna9drO/tyQU/vUwYS8AYR+qXjnFy2tBc4m2ZFEFUixfnuR
kVhNxI66QDlOTTJcKUH3qzkF4k760OvvH/L795oQJjEvaE6U0MrnmZKRJU9FBWHUsyAUbrp2wrvZ
RBf2qO82OTw2YBcalTLk9TEFrFf8072LOJzQ0qUfvFCKQ3dC9O6mRaS5dKjikPRLtbHyMN+ocqpf
kWSZvxrFrFwYwd6/enwH0qHXInKy/88jbfMyjFHV8HbZKDbMTVSF0oOeyZRqOB2Iwj1WCQh7f/vu
ruMYdddkYCtE6t9ed2HEhVblIfwjUQEmnPUsKApL2/39Vqg5Ww8LSAUFYPK2lWgcOJua0wH6Hpp1
AJXIH6pZ/tv3T5c1LkQhsramJ529etmsZVZHvq6XjHV5letC8RMJKOAI1N0v+ikM/u5Vram0FLqs
BV3rnPD2qtRZFvmidmh7liQ6pJW07ENUeRc2Ce8HFFs1QGlwURy5vasFAcbCkd5sC8+SktKXZbCE
Oe6cnWwb0sYujBFg/ySGfSiJvzLl/9fX6X9Hr9Xtv4d98a//4uevFQzONZv/7Md/XSVfW5799+6/
1o/9zz97+6F/3Qyvbde3r39cvdTij6Avv710SVWef+bNn6Clv76J/9K9vPlhU3ZJN9/1r+18/yr6
vPvRHN95/Zf/t7/84/XHX3mc69d//vm16stu/WsRX+vPv361//bPP6mQ/+mpr3//r19evxR87v41
Kas/nsrkW/XuU68vovvnn8o/qJshNEhFBjFrymLpBuPr+hvJ/gf1DJxLMnmT5q2Cevnzj7Jqu/if
f5ryP9awGL11LYUh55J5ljds/ZXu8Ku16FWnlGRNyPzzv6/+zRP7zxP8o+yL2ypBJsvlyGug6z8T
Osmc9go5INsWJNKPBt/20oVSgAWnb+w5qgUJz4UlZNnBOOcCE2otOdIW7ZdzbKUImUvWxsozkvQk
sKVa31PXbyXXyxjZ3yGzKd8n4D8HKTGjPYpOK5gKK3m0sXpsJlHl7cNCjeXWKpv6VpZs82iiNftY
jk27rQCwoDHv6jD0wOLKnxNgAZ9NBeSUN9aS+UHrctjitl6q8g9e0+A3ecbWpiHEi7R+lPSHMUt7
5yZzwA/53ZIy2y/WNIXIvYZ62DvUSylBkaX2R7W3QQtXnYplrc/npQ/MsHBe6yo0x10XAUEHXLsS
dh0OxKZtm8mp5c2CdZvXKmIsN+XQ1E0QNcVk7CVLH+x71YlFQioxeqO9HhYcXKG+KbKDbEk5t6+P
Gn8stGlbFqPtPIXgMoVv5ug7cO/ONOFMxacYSfrN2BA+ByRtS8OutFk3ArieQ79mYwmDnaPbq8Kw
w9Qb8Z3gLyryydoWGoraUG05DSnHyDqlVYMTmaRTK/emcDAR+w46tiMn1+dv3SIbxA5q5H2UL1dW
exuPJK/t51TuRl8vLad1E5wrDyDLTaSVNTLvqayyK4D+IZYM+ApKoDYOZ61mopefBg1o3aEFwYs7
bFmUQIhZ+6J0yMnvcmec2wCNH1/YwIO30ReyeYM0l6ETdFlc31iLXvaPSzVVqDadukS0bRWO2Hd1
J3+RlX7eyiGEClD5KXj3ssWme2zT1v4U65GVQV+Pxq28iDnasZ/Rnha2Do2XAtG9GxAOt9gDTNjM
6JQA3apS+XWsjfHbEJvNR5IC5CuEdMmuoaDz2EsZdUV9RL6IPzoDNMBYNpe9AyMXM4Yo7h2yuHt/
nDGhoJxtjnofwZJOckt9IGTSBqDZ5mWDMdUAyT5G2XOltM1tywbDdEMkwTsbED+M2yilxod6pvDF
KJLpK4hSYXuOLZYtpgNgbpoFX9JHjIiFvCfeHwNAVULPlubypVhSkglSSXvGx+kYfm6H1WvLWZHu
1Sn+WU6Mi0X22tF6gfrL6kvDPHKXtEa9bclcIFoWW9ZNs8oZ0WvAeMM35Chop+TIosSa0+AIhF2Y
vtiSovbbOJXKoB2nEZiuod1mZl+OwWjEE0VKkEqvbGE4IxIpARRzQbhs7M3KyK+kCQt7UPLafjFn
JQMTWQxI4n4aZP8axn4ett4u+qjPgtiAzIJBE7U3XI2zSFWhZJ2MolKBKOhXsrwzUdb8P7SgmZyP
sy8l3/xsSYKgu2n7jBYamJuLBZg0/f9s4Wx54NQUleHtUTDWeAnXYHWXIua/vEs6Bzq8Vvb7IyMw
5oLuYhAktTDP6bsmbS9cw49owH9mD47xDah9a5GLzSTFOuRsTRXVMvTIlMqTvKv06Srua/lhEYX9
IYl0STnKbVOXXNnKa8/s8qrUk3BDJmt+pRiR0fi2JlIzaKgP/zA1VNgiQZTn5WOrDHKxa3CzwnQ2
Enk6yXAVC1/Js/oS//PtqporWCGcbB9Wdh7VtOf1JtgNpsZsLAXooHKSu2+2kx30St5UAPt/36XW
B/rmXtES9cHEIAD0rUfmb2daSVcE+Hag2+pcP4Z2mx4Ha7kr4+JSqOPXDbFZ4FQXrC8rhDeblSUv
zSJBnImdxfSLpPW0sXpOUMP8/nre3zkCKpx5ElDh2b97CRHOVPZM6o0rmzlYcrlC/Wd/mkpzJ43Z
hbbexlXWp7TWb4Nt439rXdXZC59YWafLSam5vT3tS4h/+MMm9EGqOMaXaoPOwgY/GuOifqzcV8rO
+Wl/ZpZCt6cYN2WhUf32LGvYco+OVGHAfrGG+zY62MVJgwTy+xuqUNn6ro8QFHBA0ZJjtCZVrKu1
n/aZo163UV22mtuoRv9oKUNqUs7ooC2r7D66QR09aV4159Y3NZfyQ9SVy702DtWmE1Oj+3qLdWPH
RJ/cpJS+48ozodd6cRXGrOzwAH2sgVxvB6OWMQswJR5Tpa+fZkeltxh92qFzS5RP4SKcz6FtoqSD
jEvlqArxPvEVM6diSir6qNwkmjnOPuLxVvIo0dZOKTknewRc/OvGHIcveT1i2cFNMz6ZtT1hX2sU
c5Mbwr43+mIUGH8syngjpIHToZBDWTtG9Sh/6eo6uc2zUADa0MKGo1lTWg5ybQkdrYCT3Gt99Mr8
EM3uJIO7c6PJIXwUzRhXfQ5jlYdRmIl67O1aNQ9YrZqHZhnbaj/VRhvMtSS+IVHubo0yrvYFLtZd
YUX5hngZsc44nePKF/WgttuhN7UrTR/FwBzs1LIXW6h1MRdXko5nB8ZgMFVK/SVNJKrVULDWLDwJ
/0039dIIvw7Vprgq2nl4Ce2+OjYA+v24aeQ7RxP2rdKqwN8AkJ3sJUSaNbCc8iKgq6mvGXKFsK0a
ioColdw/RFNuoUFrGqEClRLVdCWQvI7HyBQDoHcFdqLppaLL+q3AVmmAN4Qo5mtpNT5g14tiTyR2
9slZnEPKeEcyInvd2G61OxaGzsOIP1LbKuTQ5JRVYabGKpiyA3mWTCU8Sa3TdB5ax+hEVlg5HniY
aiAaCwwNiP5DXxECcUENTpGLEKN8HHlrNlKTmVNQQkDST72TUY6rqrFlnLpozLcLXoznWl2G2nX6
Xqzw9J5Ttdls41sWD5bXiLSxAzM169RlH9le9d2wbIQkpfD/CRfu1Rrzxz2SDLkOpnB2+mPBrbyh
aLXZjyGW+l2JGWF+zOg72nbkz5mRGytFxlolb4CiP3Z6km96KueOKGRNooH1OO8MgZZZdhO1soNo
rhyKEPNkDEQnW/mhQQKZbo1mGHPVrRICYDfIhET6dZApA9yEU9hJu9lw8vGBvMz0RVSSUx1JiLL2
IOE5cJqcKsdNVTjGo5mVbXLqtHKl7ZATAxPFbFOCcl1ad77eCyf0B2b1rc6ebPK6tMuBHSmtJe3L
VjZ7v2J9+aHMnFYPErxGvhZqXbDWpz3EOsJqY9YROBLd717UXI8DXerHHdCg9nYCUMDyWa+/q8qo
71K5UIMklexd2rb9i93I48aIVvXoNOFYJm8md1of01A/ojkKhx3pOtKTCFNVdcuRkmQ3jfr4WwW1
6z6kPkXyiGYuH1pNG/NV4LO8cGyqkoMQotpFo2kcKGRZIl5dxQwGEXYfTS22X4DbK3Bopl7bSmbX
3WLs5ntgY0Wi3DZE2NDVSS+WiDVlW4oErG0kOZlf6uGU+7U6RdLGhKs/Iqk1+mGbLbk46cv8oSrr
+KVoC4QyZbp8TRMztLdjUTjVhr13M2P7InVuO0kq4jr0D8nTnLSE9fBWt1ujCMGvoujRkw2eheL7
2DW2n9XaiAGYfby5lZ06N45yX07qTWwhZd8oGA84mTHabjkZeiIjN5KiWfYK0quanYTbRnZN/F93
7DDH5go7SN4/Y5wYw9JvZHyNULOSWvflEgcnGYSqFFAnI09eMqnTI9+79MlpGV9khNz1p47dktcX
OkNHaY6xGXRDOktHLbVKfQdluIZeX6TDtmyUcYv7SGm2FqrZbzi6SKCzUrU9FA3CSa+fpYUIpoOP
eZCFdB/LVhEFslMmT0tYGE9lPxmbOS3rg4N2NfLh20V+Y3fzs02MfDkpIpGvJPR5/WPTypnqgasu
b/EDx9seAMKXsVds0mycGiOJmS21tgE9ZGtPaFLJiJmi+gj1sLV26E9sZd+ECiLtrJoXB3wYZpHx
gb1fuhxyOUmqAOmLqt9anS6Kjx2SpSbAQNUnd8AJio1c9PKhZw8IGK+PlRJljdHotyPrxxOCreGO
Hdii75QG8ckOcH6MxE+NrhW9NO/Luld1bzHrGeq+ElKh5CadxGTXzBOaMLPluV5bej+vSMN5snEM
ghvaTWMzq8+rqomNljlOR6sdMGgK3JdXkD61aN2Gt3uOHaoHhPXYU8uxS/JjZPTG4Nty5dySLKk6
m0lF4HyYpwLBC6c9yECVLuoLDyQ2FW1uKDnpmmRm5kEqcg7OYTEs2VEyFpDHKfGL+8HhbdkNGQWt
O+aGdmcQeCmuUbqJbSJHxgckaISLU4IOYwAqutsto1J8wJiyfFwYAKwg0pMyEBg5U5/RlmOa3OQw
C/iHiPFNxQok2ba/7ZZksE4kDU+Kpw9zpASZmIikVrOj3evdUnJnp3ELxDt+QcLVym6I2+VBy4TM
liDUNmaqhpult8mShXqXb60iBWig4K9Xeg6STLb8cAAE2kWl2sbLkkwu0hpt38qDopwyxxy7VYEe
lvd6pVvwLEjmeihimKdb4fDcXSG3jnVtaHN0L7FJKQP0QPrTEsf3DNNK6sfy0De7Jpz69CN8SGe8
LqQ89SxRNtdNjXf3lERCJkzUYk06UmNvEPYwU4IEXanxrRe5nZlMKcgnLJNKXjin04GEstyrEMF5
UwbL6LM05Tnv3WCPxHTEmOWbUksQWCvZpFNSTETyiyQ1yqYYF9kkUFXLO93I++xUhGNq7BJbkxAB
t6kysvKMHKR7ktPMhGwUQyC8CjGHIgXJFX1Mn8dOQZ88tbkD4kjhyA1tBtpQlDxrrQWKgWifhjJ/
oh0WMJUOWCfXjrpqO3A8mzHWtpmyi0SZGPto6bPyINCQ+cDzu3ijrWLze4AN/eAT4ctQPS4FTm5s
ZgG5kQsrqHp+hPwthgeOTjwlSVLsck3rl8Rm/DHSdo1sxNcxgMVtODpxEHV4VEPFjIKIt7+gwl/G
DLZM024iSXCT2wYO9Soy7VOmYMv53kiIwdRBEEdrEmMrUAqWzLUZpwVWKIrhbijGJtuEg5o5u96w
umvETfKnopnqjIGkrzfSMszHQtST7tqdg7yICOs0B6NJfvTHkfhJ7ELoUSmMhsN4ImrfsupN9OEk
z12lXjmZTmnH1Dv5l5TJlYWB5ET7kkxZfLzZaB6nYTRv03ApbqfZquyXMUPo8uzIWAhUsTgpU5pp
fQqjsA1irV42eTWOLCYk+ZM06bbtER0Wd5CwS6xwhTCPaqHYBB3stNo4zlhIXpPGthrYoaR5MZac
aY/IvOiDCmZmiSpMCr8UasZiECO49IltVL94elLP0gPCdxug7ILcG6dUPL90aZjN31QLP+8XpUXN
EPRWIfW+nCdt8WCgN98NXVNjOmydmLUWYVwfB6BS+MT6nI2qVYjLxDDF3qQK7bGfC/YJRS3Ph5kg
4V4i46xw7dXre2LGGFD+osFxLb1pvpecV7k2kU0c99l+zrJjD+yznEtN35TosYQ/A6vZc9qWBVYV
R7vUScObCf/rYy2CjqW8IDLkJuSljq48aV1xs5BxQ25q5sxIkxiQF19bopDtRrZYd6OaNpo7olq6
tpu03LDLMK57eWYPpRf9dyoO8ideOXtr1Zl9FE6tBpItpO9KxJvlMTTP+1F2wvFghHEjH6nP11g1
zmX01dTrftssaAOfei3TJjet7FD1OLoqlXWNCkR9SXBXzkpqDM81md7swpzUdjMkRpvWkEQKc1C0
fttl2UlgYrY3AGFKxUMRoG5xuoYL4rFljva5FJPGrIhC3hYj1l9vzAcIY5I5Wuq+TZuoPNm5WWmu
Qaf9mLRWmXt9PtXjplv6qjxl/TIeq1jV5j3DYrxnUxXmXi40Odko6Th/ZTZIEa0vhZagRpTVQ9Ss
+65EFLRadnFg5oO1S6NuxKBaQw2t0yge7+0JXDbAIjW9ndO8+dLga7haD+C2oYWKNORoanLVJgur
Uy8l40eZzIDWtUpSb1W/7M2OYZMMImszLnnanCqi6NahC+u0eOxKm/Bkx/O0No1WZx81NsWZx1pk
uJ+GXLuT8G18toUiT5BOzOUYxXJ3HIxcf5kKFQ9epBdyebWMo5zxGndtfG+GIFSYJmEEuVovzUeU
ofO4Qcc0XXMuWO6EPrTjujfJJmRq+L6Temi/1mXS30hSWwoE91n2RY90sFND6GMBd+pgmZUwuzKa
ePkEJLi1VvMk2kAtQeiyzCL9kHYKajyNaTf3IOnHudsMS8w2hvmnc0OhooEy2xZ9rdkwBQiLwrx0
HM196rCO74TBmgHfgo/WgB+BuwdJNnTBPKX5fa1M0UaWG2vTryhbdyxle+sMcfQZw7vxWM+U+ECS
tiev6fLkrmqF/NwqbFnLRc5uDGJRm5zUYXlVdYafVKiJBOiUBm1aAqFsqWh2qqOm3qC3HD44Zp18
z6t8ZE0+OdPW0eP52hxm9uWd2U5b6uLa2YfR3d3Mla5uM8NUxFOFwfUQizjxceOpJNUmBvb5XNdN
DyzZV1Oo0lVGbD11i0gu71iSVp/6QdFRb3PxbrEIFkC6RhI6w0RUz+7QoX90ORRS95zyGltzmMQp
Iw/lRI9W/LHS04Cv3txpaqU8jnr+EJYsEwyiG26qJbJD38AK6E9ys3xnoFEOqTM6egBIetzPrN+R
kCxl+UG0fR1v+Wv6dRZrWe0XrSVcdrLaVwopss3YNtV+XKCge2UtRsVN8VT5ADydT3ZTSDsMY8So
pEnA9dAEaCo318Jl2lh6XIPi6iqEr4wHzxKy2EBlJ/nRjDu92qtCagiaNyYpe2oNYCoPW8cFFpzd
SYk9fZLaqLg3GyXyDCmajjmHNaexDZFuaJgzrivbLHYDR933bdhZG5kDJa+08uqmE4mzMzOM0K7N
5t0V7PcK3+xMihJ7o/A7S0Wglk48L59OYPRBHMuZtallydmSTqJI7jjxBbykKcOnxpzs7aKokg+s
R+H0b2b93ajpMU7Esos4JNi3k9NjPXS0zi/HQRyKWZ8eHY5y7mLYMvhUjSnE2poUdesWhoTIkTj8
Q5+P5nYZxFR6kzkUpdckc7ar1JCIRaUjKQ17hNNVr4yBMkpMPBb6elhYiC8zv4jzHnCqPFveOIOg
gYmTcr1kJU93pHvGbJOb9qT3Q+fbNceHYTwnW2NkXDOUudZcwrd8SDhF8ZzPqZptM8YPKnFWJZJW
z44/ciNsj1SU4VQqTiu8oWuN10hk1YaZvvzcG8LrEju9D4WiDVf10hv+unh+wuhoPRQ9dkOWrVaP
Lth26g9zK+lDIC22nN9yO3h9MC7OFqU/Ve11vZ3z/6WQbpTFNDn0W2ODrAMmW97qamXNuyTt5PlU
RorxUiW6wmBMXNRvceUZQUJuA4WvADc2IMtkx3eUxkq9uA2zgOoRpqOuGb4OodlvSMm41ZU0ajxU
hSrfUBqHUw/m5wHBEFpW3qlbURr2qzkTmZoLddS8To2Xj4CC9Y+hmMd7gmDsJZ3UKI9YB1FnV7bo
bbdsMrbQca9yGLdwYLMZkyV5CIEvBa2WWDCXyjAJas6lU3fK6QSblvMkzbWttQpEShTrZAwconq2
1kZ3ZjvnultzOs7ql57nshGbhodwad36WcJcbKXFluQqGRkqB+9BBvizFyc5r5MNrqZv3dyHeAXZ
j7+GvSkpGxTNSL6VMQ4QPi/HsV1tfx1FUvFuLFvxYumFvpWtCklsXyXzbu4Umh6FNvNmy0N7p0po
BKecB+dkcr/JnGJEgJiMrIcwxl3rVeIgnWwAeXr4CRfjqk7EY1X3LxZw1avFVud7fXCS0zLrC6Ms
Ypn2QKH0XUb3281hl3deq7Me31otBcMLfEXrICO/ZrStmuqKmPzM8rBi0zSpUbyHwYsqozUa85m9
4XgY7XLcqNk4DbuILIpvNYtK0pEdu/CHmq6BjlPufZvolL+Eit4RPsmG54518Je8MnkOrcnWEVqg
Fud+bFcOy22ZPdlVaVels2vbFFpyXE/94LLsbK5icF3oTlMMm1BJ5/LJKSAB+QnHJDdTPDgk//Ua
A0cDPy9yU6cZrGtNy6vAHjpLrDlGGXUdHNJ+UfsxSba5sPq9GueQ/EPW+i9Zn5rbuB6yFwklRe1b
o6ocwgV5ecDmYR63SePc8FreZTGRgxjKMgWRkxHunbbXjcARCVKdknWyE1ish67qDHaWi3LQ8dM6
aj/WCertVggOwXOnCD+0bHkcT+1t8qoqHtmzSRDW4qQIb+29VnFYHA6pvjcLvn8gj1IR+m1qs2zS
Bura/AQkG0m7uU5gUBvN9iqMZvsbAc3XSi3uwjhLDHTEtnozG0mlBAtH8fkGvHD+oHV6v01aNfmu
5dmMbF2ELDxtqdDx9FScOLvz7BSnOc1Sg1chjha3EUbJOYVZzS9gQAtKBap+etZD8i3c0M7So6KV
AyGlPle0vbrUcr/FOUtGmz2KttjohUlufK/3XUbpZtGmQSrFc7ZplYLzyU6WhvBxyoES+lYCrS/g
gDmk3FSVwys7cvCyiqTOxDYrc+0kJZ2quU4Rzc4uLojvX8fUOc9u1BpTw4nCnHxVCI4PXib9H9LO
Y8ltYFnTLzSIgDdbgLab7Z2kDUIWKHjvnv5+0J2Y0wQZZOjMShtFJwvlsjJ/k4pDpGelsYLUOVo7
bRwjaQtOxfwOxAHxvILMyVw5QdJuizyb4ifMSO3XwkzlzmtZ2YfWavkdCKvK8d7pY5zKKoMiS+Cm
YWFGjwAHJWtFzb6l9M8nQwS/LvvvaVj3qldqZfm9o0w3/Wp4aCWPHXnvPuMMHHYZgIEGiwNVfVKC
3EROGmvdV2nOdncB4LJ65+Sa7zVNlq11ScLOxTfrl1aJDermpaz8noQWboZMGTCDNrKUGvygFUgA
mmF0wLKh2wxaZVKBxm6J3ETc6V3jT9tECqqnOlDbXQ+UgGdU5UwPjS+LR9K6/j7TavzVLQUD5bGW
Lf6XOfi/srGVK0+KjFjz6NUGYLezyBi2cp72+q1mZPhwm7X/ngHWXKV+VtkHYDM5lN2GKvxzC4m9
wSbG7t7TKSNlDKZQIjXA3Ou9asd4XKN4mYTrqZN6FlBA/XS2NI3eRUU5gLPZRN8wSfzVZOr1IWh8
DmYrLnPuXZsOUD5ghpzH/hrQT/kiYUT8lqSFQWeNG+u3nkbRY5JG9irjrGi2HXzVdWKaOObCFA3T
25xy4UszTnrvJTlw2YMwWudP0vBydWW/VaZV6Nd1v0XOYhQbDI51aMBTYXfIqDvJbshisC/5YIX7
LI11iU/T5ds4iMuvqTEad34rFXvZafoXWZMjbtekS1z/t1MU0lMq1dUmcn4JuPGOATmRRieVg4EE
NPHMDBYw7RhF/l3jalx64Ijt0M0yH93TGH3fj8gPi2otWmDm9EdYz/SUnTeqgg9dmLz6ihHnK81E
Utntg7pgFnMQJM3Q8tAoots0HJsdDpsWMJV6bG/HjELIQfZ1J9jozlhWN0XTN8Ue3d+MlgFTfa83
Zdats7aLJhdH8k51K3WSglsZkBISs9nUHDAZpcDHjAvqZzwpkgc5A5dSoBOcr8C04Nqd92FAgX6k
awWipCp2Mj3D53K+dIPGZuWZThFXns3u/kajT4mwQlCxTWKl6muIbQMJZjapr3UaZQ+dhX92FVN3
5FPxetsM1EbjbWQl3AtZafM860U1Rje4A1tflFgVt1IP3fOhyptWcY1Bw5A9C5WbwIl6sUr7vFTR
LBDlj1gpM7GpqinpP4qCnoVbOn0otlWhcdlWwsrXneT3tOqo2jwVfTfdhk40xE8Z7TlGhh1w8qg0
hv0khNpkNyDUYXWnmSW9TXUhP8hBMJUuxN7x1ojLVF5n8iTzqEP+jkTHMYe7tJisD02eS+GB1Jjq
GrqWeWAt+RvyKHnjjHiNIZWt6D/IOPlChqEUqKK0+hsuGRP9nERroGumtTVt1dS2Gwxfg0h9LUnF
8EnHwiynsDi1xGsxnadxFJh0CUx7dE0bJLmbmJ30nvtDuYssrlQ3Fcn4g4lT7oSF1c63mGG7Kr70
0gtNUZwcpC4OJwp3lvbSN7Y0Fx39ehUrNQUBI6r6aO49dfsmdYJ4h5x0UW0Bc0+vkSE6bLv7YXhr
Rk2sijHQDiPl6ie66NG3rCmrHcDKtNpbaVPEu7DKQIENBj5QCWvVxRPaqtZ6UkcvmTKWNkD3OJ9W
FCacl1QmHbhLGqlPnpvctzA3t5OJt3FnK+MGCEORbJIKWP6qz4JEJhuxzD8SoJdk3/RFQ7Mm5Xz0
NCep92FLDvEDcdxqfJPMTAmfEYyOkTx0Ag2/8lGnpI/ndP/WdVEqVv4gsre6Hxxy5Nqmik53XUJf
WlA230ydI4VPjd/AZBAwGb6iV5HuC3kKd3qYa7kLg3N6x8taB/c4xC+hUVBX0v3el5g7s6Xa1qqY
CkelGCqPckwhH5oek+f72JBC+TkMR1Z4xNqybg2u7H0KZFzcRHSZeZOGfH13tNX2OwjO5l6J+xJA
V+2YTwKv8N7ryyZ9tAOrftF49uuuKXWFuPEbs3jCSHpoD72qwnCJ8+CrSSIEJW3wqTVGstB44NTj
9zK2C8trg1p0XlBxuXgq9/ZwK02BaD1FD4Z6lQ+teNSCRJv2ieGX+Uc5Rf19IkyZ13gQJx8ZchaZ
Kyt189oYZvU6mpZGG9gsJIr9Ir+xp7IKV5ODO5HraG2M9czEG8JLy1ilmFS06YGCXvLEb5eUFU5L
jf4zHtvqtsuM6lHBaH2t6uX0XpRjeJfDWF9ptNxXypR0NyZlE5nppHNgukYljcF2NA18u0YtsfG2
wuvdGp6jqKHzacmV+hThS/ZLlyFyrkKhdRuoK7b6VZADUvscwUW4tB6tXc1+2VdG1B7ouVnflKK1
b9E7MiirV3K5crLSj7d9JYuUh6DQNqoeyU9drnZbVUD1ZhOO+ptfJ5ywXcuBZDVlG+4whBroWqa1
slNbnUeWyByMD8DOOmuD5sQfriwF4GpR2SvfiPA5b6vqDmhh+JgPMahClhU2JSb1v3yVSSAh3QzA
bPtcqqX6WItWbETaDfc4HalflKpRDibSKuuy4E+VdO99LxPQMtaipIWYqH2xGet8ZJXoGZ5OvWx2
a62TIvuG1s/wQaUIlaTBkCc3HYvmFint4M4yCutdblGDHiq1vS/61tmJIKbfmdCD5r2iBBTwaYzh
MOTT+P/FXvLXXVE7j1HVUqlKfH5QYGqbIFXkB020QCgxtrZXKcfJRyuT3MsszTWYRntwGz9U0z9+
QO53ED1Yx5vAVutw5SecxzuSdBCwYR/J+6T305dIqftvWiZwYaAwWpPVB06lPYbCL+odOL7sJmp0
czc45Lk4rQ05K1qW0ucRfAPtzKiMfsuqP31Va4POiEynrdpRrhzfyknGByekA8i30NPC3/daC+K2
d4T2W2Mbbn1Z96uVhm9BgzR9nDwHgU3VASCL8txTwySTourm1rGKnW0o0fZ00iZRvUBo9ls6+bmx
NrvWKtd1JAC5dWnartJIm7K97wRSCDXBKqQNGUVReQk9wl2WBFPyiuXE4HYShi0qeZ2DqROnHArh
jXEL7q9VtgnujI+GTZIz+opmU3lV6oDnjeyTt8wTt/Hx68seqHPawbduKlU2SmXMzS26CKsg7YK7
VtSApbUxa7p3MyfNctBKHnAiloxh36qTTtXZppDGFkfxYpImBTOkgHZFXZuwMGnpTkmDy+ZYbDkv
4kd/sGJxEwdN/BxixHmgtDLcoiA8vdFtD+p7uFF+RP1QC3b0P4PXQhLsq76N7gPFpEgNUC8AUUKe
Hm2sTOIJy6OefTHxwVpPInteDZNUDu44hNXPqov71DPzpvtmRAaHFhYS6WOdN86wiulv4SkUZfna
piuRPbdEfdbHLL31OcbuecKYD20zVE+KGEXkqnJGx6JL643jS7xX7CbuvKktnDmnT/QN5HDdWoeq
ke5aDFRM3Jll+ZnGGYXfkr+FrY+h+/uRy6a7aUyzfejLDnxjUlZasKkMO43dgcpC6grfjFWQF23+
qEW6ejdkUqjdgq3Lh71mCkpcdiXnj1KTxTR3OrYKnX7BW6OsHoJKN9gbfbaNyG9uFT+cvvtV3L9U
DUBKlKuM/lA57VSvizTwHQ/eU6luCgeQp6ug0r+ncq2+m2TeH0DORyr0hkbbQS+V723uozLNtvPz
x6EY4rVuxJ1NijbqN30sKucjGeTqkBnTAOWLacFVXMc5BLqZVCCB3UZ0veQkfog6PtCGNEGxqS1l
tUnP1DazJ7oQ4fgCkiCpvpD2VChKpGW4M/Cc/lPLsi1tU0frwkee8na3bclnVuiGmKkndyhcuZWe
2+l6buMabmliNwiUwYieOQZikEtyzv0xFum2mhr1zVLagW5hn6/54vJXoH0Fp6DB/aeueMmQ8HNz
9zxiJ4NyBD3ThGM57SKf/lBNT9fJaddoQyOZlNZJAGIKfYdIqPoBtkAZeSnAuDetCPR3HQ/VVWyp
4S9b5afsKn0ooEu3uR3xWlSoTPGLh/AWBs/w4UyxMDfCMSt5zYnrAMTiMgw+HLuyf0GJVeN9hiKY
cQc6scrWJPAD1OMiV+5GpyK1Uex+/NJkevRDDJn2vbQ7+JfY39jfQpBNjaeVRVrRzQ/sXxg/ORCY
4SNZlFB7zLAlMNUcXVJFmyiMYKs2I1QIBVxG7zoYVE472BPOEyVMYCBqYIuXLq3k4j725b5nG0YG
CYsOg/Eh1cPpJlS64afMvfpby8tw9LpY5dzJHXVe55E9fFELRX8ZS0lJ6LIL4e/m9MyiW0hpaUM9
2xxd3A6V6AAWLVNdP7UVeSVUp/lS8Zq8jYYwrvaInvvWquWgRtWro5kM0UKdT+qgm6X3m8CRV4Ve
BrE3m5jE62nyqX3HgVS/a+2g/wgzEnxPS0Kfy4SrtbkRfpObe3rnw1MTS22+/T/NMGWwnzuOcBFr
+Urq9O6P3dZa44ZUoJ/jNrO3itlGh3EI+u9q1JTUYGX562V06Cmq17IhLmPtYpJFyfoCGpr3SleH
7ai5av08CvUuZeM61nSF4HsGaEsvciZ/G1D+dH0B6JaLyJfGJqIbr4aeLD0LJ3Sd/J5ebqE/Xh7Q
Gayrg3D9rEFnGPKJAwr4rAJrISq6+K15suy/xrn/dDnEmW+Gna9JlUdjPFDejuG0hlZIQ4s+jasV
T4X1mk1riviXQ5yioBGVQ5IJfJkBJ0tdIJPjMAcLE5Y6Tel+VUqaK+KtDEx2Cq/Judgn2GBbhiPP
bY7Cm4JDwvFgshKOqi9ysCSF70aU9XrMpkZ7Zw4/U/tGYF98eWQL0uuMg+aToSoHRgQUOdJTxwFh
1cYVOFvdhcfodRQPZeUmq7bCuYvEXRCsO9q95hXS5OmMzbBnMGwqunJo/C0GqQY0NR2wcW7ePat5
u+uyZqO168sjO1152HIrPLdBWVuQlBdBCjtpRWWSQivOw9C+N/YVz7uFcAtfjglixcEsAIlssmWP
v1xN/dQaKtN09RqBGkX2uvwDvwmvGkPhqjp430Jyte67Wr/XPIypLe5FZF2RJD1ZL7AMoGRwWKgI
eZ34JCh5CqzbmSheacZDHharVm6ex8isvV5SHlXsDGklXBH9XCiR/B05kydDL5Nna9OlfKWZOGAv
Q4UieeTcV+VH0ZMN1Hr/VEv5YczUddub9zTkqFEiHbiCxfM42JpXa/EhK6ddHQR3RXBVCGDehEfU
i/lTQFHhMOBjwB84no8KHzZcsPkUfvMjL/RbmRzMiPTS7fI7G+/KYLBdKWvfHDV5kIy5R6D9gHN7
hcRwdkKQDzVt/Ak1bDaPf4Wl0q0LBjCzZQrk0pBWjjM7aQQrKh27mBIM6J+fl1f6yXE+D/xTyPkn
feITqNVIAz8jZOVvCoOKB/YtPc22tup3eXhl755sq0WwhcTGYAQgnHuCdaBjuLBpZFo8Jy6P6OSA
IAg7yzKQMdbwBFvsXQCRY9RmmuXKo7GmabAtYkC25IKXw5wc6xbUWgt2LQfErOWx2MGBJTWN1Gg+
Wbv9OGbyH9M2qI2k9ds0Wfn75WCnY3IQtMTGlkD6bC91PEtFqpVSY1i+Kwl5q5AsBVr3ziq+cuGe
rj/CYOwtw0dHdmUpTpI3gdo1k4M2j/LeRJuUXnkGQgB0cvvFKgzv8qBOlx6JBLI1NB0t7t/lIdtL
XdhghUQ5jaiuLtp953freMCH0ZnWXfZ/2ehHZPTPnMAzM8bliCEdRw//LneXEDalPgXpDD3/0ZnK
fTI0z9mYuHoWXFFbPYnEMceaYFCoMaLHsNhU0tylyiLTcsPaeuJ/5rugq+jARZq9CptrsgXzrjk6
u7iCVc2aEwy44FDUjheHXA1VCxKPLdwi5vqiGH96eCCZTPfPWqfdl6zr15dn7mQ5zhF1iyXiwDw3
llusLdM0DhDScfMIL2wBTdr47Y/xv25k1BHImVjvbGW4aotxUWYaVSczaTIP90Px1ah83uRXrsAz
M0UMm7lCb4U8bXHu08gqbKjCJGXSweYRr1c3VvIxtlf270LPj+VAuqLPBlzAe5DNNBZZc9doo60k
KnlmLSkoq4N5Ka1y2CeDFt2OrfHH1/oGDC+1pqLLdvEI3aqie7NWI3+4sjpP9h02lopJrRRrULaD
OZ/Sn478vi4TZ0AK3o1UvQc4QL/dTnXtVdO7ZD81KoUIvc2uZDynH1rTZTQJsE2EOIFqwXFQvaWa
Q6eDpnvjuHH1U5WnjR8ffPP18tI8HZymayZLZnbfsxEfPo4TjEY5VQ1AvpyP3RUIzQvjNgVvUQiv
cP5cDnZuUKxNPLF1SyfuYlCp1vVCcSgGxEnxCHdzD+UR3F9/6FRpdznUydHMI2hWdpm1hdEr0uZx
f5q0ONCiDgdZy02TeJX773VZrnizeyCS11nzk6bg5XinWxybZGYLPRnaSKyX43ihEmuFFiH6PXWI
Uct+mqzoGuY3g4Tp3+VQp+cXoRw86JyZJEoychxK1GagGzX+8zDg471C/c8V3Zii9GrmaCbKAqNX
a+xu6Yy/WzTGrxwzJ0kJaR8rZT4FLFU/WTFDN8aAFFqLdNuhSwJVrfw3caB59x+HWHzMQrFbS6lA
qKdCyXZ5J40rY8zbfQXoyytHeq+akv2Kpa70+ix50Fq5vHLXnlmp884j8bZVLr+lz3Ga+H6od/wC
hTKxB+H+kJs5t/v4JbHKf82MGC0oAozDqRHwqlhkRqCER0p5ZHlJE64U6UZ27tKUW7b+/4yjHq+b
SurgKWINz5kK8E658+lqC9QSyuTKJXFuhTjIz2mztP9c+zgOhDFuHLQKndgyV57KIvgZWdKVsZzZ
bpDtuOawlEVk+yQXCmNwbigduxVgNLfWOs9Qh9oNjfLKaj/lLqPr9TnSYi0O0FrtMOertRgn+uJx
YuGFvxtJB8WYelJFnaL9XoM9NaVroc+cYYRGVh8hZ0gjS42sqIWDC6yG96byKoIH2n+6vCvrR1TM
ZZprujjk3Y08bAt4atVzWB1o9rfOxojdKf9++cz5Wws5Tprmz/Cf37L4DHrUCORY+Az8ljHfBs19
Ln/z0SnQjAMkRNPYiuEl8W/9qKNJujbjzTheuRLPLCsyAhOvUc51Q1teiUpnarlZ8TmKSkYYvy24
sMBQXB7omY2PjTo3BmJBVBuWXogtIFH40NRw4b/8UXNjA373N8S5dWmG/x5qlhxC/oySEKpB6mKb
BH2pF7FmujSJPjoxPhW1cQve66cfF9cETU/3C5khunEUIA1KT8tap9SrZYmuB6tYk7Zlaf/UYhWm
sfP1X78eYXgI4aPOOQas7HhIYwdQaMSk2bWa7hAOKR1oEMn5uOb1eaUw8vcGP16R89GCosgsrG79
L/P/0w3v6FJdFl1InSHqLfsJW8xhH6ia1H8kTVFGGy2ih7KmOm5/6FqDJiG6ENxWkoj70aMKJ/YQ
NRH/hJht3flV0f9GfcmZDlAPwMNbNOfSVZ4aJLnNRENhQzct+TP6UJtW6I8Z7ypEyUe5SpwblszQ
kIf23WsRVtBYBs3MKFUVWbLVtWgAmBKK6s0yp+C1Fk30lWZGs4+yof3tW1Gzh7MwRFcOyNOz429h
E0kXUjtu6cV+NYpk1EoBMCQtfwgn8iL7VymQPyrvo2hvqVdO/NMscn4p4lY9a4Lytl+kJCSwGpiJ
hrmwJ6SD/Cd6d67Sdnc6N5k2XZNUPd2kyLMhcmpQ0uRNbM8nxaepxwOEfnzt2LwXFTds14bWb6wJ
3n52JQ04PXL46/gOo8lhQRhbGs2rRtXVRhRjr51/1fTbyLwyS+f+Pq/e2ZbXmCuLi4S4cOAaBjkk
pnHKfzT0uKfeev/nLYkay39CLL6VFEkdBAdCyHBs6E267BbPalcNyPnLkc4MBggVdTjMNniwqPMZ
9GlWJhDrkVXnNmdMTd8WlRTtWogzE38UYrGqGxQbeyhbNkxLKVml8RB4US73O1QwnXWdy8Pr5SGd
ufboJ7LQsGFhadOPOB5TngGRbe3McQGouaZW3BRx7FKTQ18C7AiCPCBYXpEzeNajwbNDWCB5dptD
grbgFyhq9HT595zuM5PWDpRtC0rMqWOSU01RIizJR+dbf9b1AD5oBfO73uGV+cWelCuPmtMZZdzQ
KWgfWLOdyWJGg7gwJbWVJdq/wj9EtfWnn5rpykF+ejXN0jA8PakmzHXuxUuNfoSfB0DDXL37LnIZ
qLm1kbT8ykyefjmimCDxKcWgXvu3wfBpcWJ0oIlBhIFX1MrPpsi2PgzbQbJgAlV9Bi3P3l6eqnPD
0rgKKZXI8pxOHK+cqc3GTkKuy7Py16yAPyssNOSuHVCnGwKLIgsZUQsYr4b11HEUKDhxUAUO/Q+r
izzRZmKbKQViDEH8bBm9ciUFO316zuFQdqZkML/SFnOV+JLV2CXyKqGNtJr/BdDlOq7Zf+2w0zgm
TSNRXDM0Vpe/5enkHYdd7EJwV2hrAL3wona4AYq2gaJ3YyP3MAzNhgPhSsHndOo48REYRbLb5jmv
LsIhWpBBUgyFB9L1pi5lCGxjf1uo0pXy8Zk4XJXkf+gT0YfWFktER2muVLB74nJGrHGW15MPcfLl
8rebf+xxmjTfx/8JskjJIIONY0Lyint4H3tKAMC5TjxUeLyJVDDx/4RD9XI55Jk3E7ru85nBytSV
k0y9E0UP6HAQPMrEU9irGx2i1FDJPxUleBriDlSw/AEYlwJeuRL6NXOkk+Xi8GSXUQZlPyh0qeZV
/Gmvt5DKk26m+PZyV7pNb/10Msv4Xmqt4il0o1ZJmY1vl8d8MpdzTEAEvJFQXbeWzohDD9EjMnPh
VRHCgKaBKhDnslgHPdvicih1zqaOppRYpHREQ/KarsX8Wz6NL4yQ5O1qRXhjsEEvww0zwNTTu5+g
JhO/t8kA7PkAy+s2TOZP7aVg24atmUabIpb3Untf+b8ta2/0V64L9eS+mH8Y8qf0XHCDw6zt+IdN
1djHpW4Kb8oo8FIAi8jInKwG2wvaLL2LxxwDNXCmwN2FZLbNLs9V4zFMVGktiwo/iVTYQXhTcQiN
LnmktgKaiKw5OMhuVXVjAQtcGqRbG+ky3VNiQM4evH/y9TIttS+tJUDs0YaMrpmInZyzDiLjfHAU
YulhnXQaE1/tBkmuIq+gXHPgATWtit4vPCw/5Z0igmsuYmfjUWJj41Lloy1y/CXjauqU2gT45ITJ
jdp8DYSKssNG1q8k7meWLS11OhOkuGyY5XNXJJAaUCdiXGN5z878if7LNpDsK7fvueHMRXRuQxzm
gNwcD4f5nkJuo8hLom+K8avrNqb2qwivHHXnoxgKa5Bntb3s+gkhK2Er1MgL5H0z/ZpQQgiGR9H9
urz/zn0zDPMsOn/kLBzex4OJkoZrEAM5L+KW2ErCSBH90YVAeCrKryRH6jzRi73+N3fnJuK5c7LX
I+rzObL/kaeGvfyOcgQ+j1mIA+8wysA0R1Ci6AVKqvyjznprkwETfEsglB1SkLzWIxTqIvW6icxn
S4cP9Lwl1/6vGjmE1ykMkp+WVRs7ZBIAso6dbX3Vo1z5/u/fiyoHzheUUqmQLx6HZct+7GW86lp9
XPkhcHYn3zn+P+OG2KKfwyy2TKb6MVVlwgB4g86/CxrZM+IYIub75fGcW2amTunbpNtOR3aRBDl6
ieKWLjGe1KL7nw26/qHYcfnMQ1f7OZkhB+DliGcuNOKQclHDYW3Li3O1diKNiRwij9cIfCS5k+6Y
vB9DVqOaD9R23VNLupLqnRnl/z56efzw9vl7x3+6ZCTflkqe/EAve7QIy95LeQeMdrrz+/RKHnQt
1CJFsSdqJGVMkSLO3wsoX6BtwRh/CfUraeSZjXs0pMVnRBO2MbSMOABXV0Fdr61G7Nrpn2VJqXqj
fEpS7mAMcXJXyEKu9ArUNV/OXrVKde9DPkd+bHN5UZy5bHWHZ6cJqhDNNGuxDLWuws+2nbl40UeP
rYahvVwOcOZzzT0mm8SUOhstn+NzrvCLODTzNvYQcvgjmnSTI8QBYvfKFXRmcc+tXpSdON141S72
rYyAZSiZAEoRVThQWKMngeBY9osWFzSh8cpWOs1NgcPNbQMF29q/mfHxqCqE8+IxixG7hjmGvgVC
7ZO5l/EamjaWimhci4hitQ6v2U2e+5rcGhQ8ySB05FCP405lmPlSAcUCUr2nxcYqryVUUJX15Uk7
d2EA/lSowVC3UChdHMcx68Ex0iqLvS4h6ypCCp5Pjv2mo/+GGAC9gUasS/9GC7Zd/o4QwGC/VEhx
dt+L4lafofvroX2gcnv5Z51ZrBTrZJA4ZMdgZRZbDxZ8aeASEbPFtzAu4cnXVyb23DJiFTGlEAYR
jVgcIs5UDthCEsHm2h+ha9UPDS1tVEHqayCIc1Npc/krnMTztbzIZgLLNAN0CJDPCYodJONVEBt7
pEyvjOh8mLngMz8tjGVuNgV6rdkcjF6QT55JH9eITdfWHi7PzLkonFNcLiCHebcsBoNdlANwAth7
Xx+MWaNritGJuDKUM9NPV4W8WaGPhfj3YvGXcVnIWsb702rbnQEjkPnb/fM4GAKOJ3MlyeQwOV73
WIi3WlIxjsnv3lFa2dRAluTE+tfaAEDXGS3B/NP+Npee5eXQZG2kWYDbG2eltDdTQ6/AHq9slzM3
4lGUxWIekc6ecKdlE49okFAhaNEsHSXgf/KVx+SZ6QcpRNmNpw04m+X0I1usjHYhEqh38V6CxqMj
JeI3Ynt5dk6qEPNnY+OzQcmcTjIYrVJ9vWnCxPP1Cr4kIhB0wm9GB7lhgw9ZlM2qbf/8NzEBqAK0
poqzPHEbv/LHwCImgrBr0ZER7wvlqcqpXKWPyKZdjnbm/EHcfq600MufG5TH64/Kt2Hi14UOHk4c
uAHs085amS0XJ6BYq7ty+Z+bNup9FDhwMLbwQjmOVvo2tAwDJlQw2TezA4ViG2u1vvL6OLcM5wIO
8urKXKBajKk10H9wJBQJ5NzczrW3KC3cHq0HBDevZAFnB/Qp1PxTPqWbQodJ65iE0irnNYFznriF
MY2ryhyrb5dn6txhRB+Us45kgxlbjEp0uWDQhEItcG+P1gMiVVcWw7UQi9GMRtgFhU+Iqhic5ynA
ST0eg+D58kDOT89/BjIvyU/fLBxBqU8OUexecifeBDpdsGdN+i+uVtrTM0YTeBPN8cUVgYqPPGVw
S1Cq0l9mUEzn+LtJDZFxje80yb5Wvzt3WHyKZy0ejKONOk7g52zcAmpkXYW5l3eB5QZq+dX3UZIW
wTbM483lr3k26uwbRG2bQs8yRemTwKgDUSbelCc39BaL5LeqDC4snVRTvNa+Eu6UDMKRSFvg/8Wb
19Cn2VP7zEKZjHjo5Xoj4lkS8myKLiNI+9IbDykVdgMxomh9eZin0MpF3MXy1xWkXTCZSGiXTlsk
VfTyadTQdds2jBZoR16PHsJIm7beo8J9OfjZQ/LTmBf7wvRnrXsc41FVcVg5aALKg/Q4JgH2FT3c
wPTfk5ujb7zYIfqA0meYz2NVD4GCLGqN9iJ05MujOrsPP41qXlmfZhKd+qDFKAc9BAfNYaP51tct
dJsgAkR5zYriL5BwURAysTm0YPKQUYMRPQ6WNEnQ1Tol/MZAfDZskeoqrZ+YzcBf9l+jHa5yOhJm
qGNo8l5G+yr67pum1wVfuvzK+TOvlJOfgr/cDDAA87h8IHYqGK+2aHhDiPp3aiO10MITT+zgyt1w
9vt+irNYNRryetT0GbKkokc4qZ7UoGEyfUMT8r/IU1l6VEMp8oKxXCSRQUnJA/Ut1qc0Oq6WIzaG
RPiVIOc+GxkQWHAgqmdwTBoGi0iroymKlJEdFAcj8Q9tY7//+6ok8XFo/QBisJc8OqvopBAIRuLF
kZm9mvKY7CtUHw+h6mjvRhp/XA537mFtOry8gP2QAeFjcrwww24WHhQjQqiILHfNnjps3n01SfnG
m1ZCptO6S/pVfc0UcP6zy0XIW2zOvZgziInHYXNMMbo2kLmcJHFAf0nfxvUou3Ju1I92cxMm70Ob
o5J6FRE3/+HjwIBDFYoIKjVN8r5F4NKZxkZomEMEyNwiYdZYBykcvki1hkgLLQ03be0PJL+nj6Yv
xlUTjbpXx+I50LRvvRK8a3YV30vmOG3jDtmNAIbMlbfKaRbC7+PLAGHgOpWXD8hEkmtp5jK5pfba
FB999uXylJ/emMd/f3HuZWmNN0Ko8MhWtrH0bqkImj0l6dawV0XwbxaofwkiR4NZLC89ynQ01hiM
n6zkIET8E9kmpIMuD+nM7cgC5jTjJYTHINaZx8tJrZuOziKFA2Dsrm69G/E3TXuTssEtjUOsvpX9
bd1tEGlT42u9fOXMfM1NJuB5mBrO/Zjj2JnV5UmpNYarKl+VeIX/qVt26Jv+sQwPlFNVI6tp9Gun
f/PjeuM7d1eLAfrpbpr3EbiFmeNBo38xfAnVXHvoWNTw09cIw8SIaZXiptEB9EAIkB5apHa7iG1s
ehhMeVm+GdT11CIHvur1R7Xw6nBXkvKOPvL2PUYb2w6a8PDSI+ghzwTo2CsN7LZt3Rt91EyjF73a
jVjSDXblZvV3yEWrWLprim+p/ruuXhz7QXe20ShvA6AUdDiS9KW1brLsWrXzTD52PPTFahbC8qcs
YeiQ25F3Q1GbWiSmOKEOpXUF3HQ1Rs8Gui+XV9yZTXT0xReTHg2DJCU9Ybtx0/Z0yfmOL7zUWWzB
gYf4lVzlygRri9waAefYrgPC5Wh9NpD85eQmHhCH6TwVs3Bz/CWjA3l5iKcX3tGXXeIcRNF0KNp1
BtIWphcUyB2DwxSYllwOo6qnJ/J8CfBCofwzkz6O948/jgh9tMQZp8FDbxKO5kuW/HaMG6V9sizJ
RUR7itHa+uirGBGZjar9on7v9oaJqFfvShQmC+2uH7Y1MmqSVFzJfv9euYsr4+gHLlJ+P4W4gbYo
HwJVnca+iRBazfSUcOx5lF3a38mouLPCrBU8TuJbXoAHTt0G34RscLxRIA3lPAGvg3PxYKPJWFn3
am1+v/wdT0FvKAjw0DCAC2sW5cfFIUC1Qh7Hmu8YTOpKsjwnfhPhHutEFYxRhG6Ybj3blMhp5Tnl
B/XydviFVsiVr3V21Xz6FYv9qOIlYcU+v0KGSaD7v0qwnhizXtl+5w78o8Eu9p9so1WU+L3h9pWj
PWeTIs9oH+N2MKYKBhQKrS1Gol7sq1QvkZ1ct63/P6Sd147cyNKtn4gAvbkly7Q38uobQiND7z2f
/nzUwb9VlcVdhGYPoMHMNKaD6SIjI1as1bnxoqeDxLi98WBZCe+Ze4RjUTOnvY6ky/ke7mVnLuG4
NNy0ekVJKKxvNT2FTzxzLWfXOV+s4qvM+vMy5s83Y4Qn2fk61OCGPlzfBb9d/cVmPfkSYf7pd9E0
reFLmn6Gc+2mA9KbJwuZ+Z0DMT80xAoUcJL6LDfvZPkQzE/j9FGXEIiNbzqy1nE8uWp3V1PuaOx9
ZrReDFXaqLe0ZH2B6Iu3Znm8/s0rMegye0vHr7kIUov4c7iiBguRVANg8BdfRZvnq6SFbt3oxxG8
iN/PXguOBBS80m44n9XdypIt5BhwSYgXJwRVZtFHs4GQDeIiXYu2byb1P2CqTTd27OVraBnjH0vC
ugS2DxtwjSUQELxT6EEJDy3kUWZnboxpy5JwNNSMRfMTLAWavPO5ueec3Gn6oneH6+v2G1F3udf+
MybxVoKw1ramEC8YVYsqMaSQ/GN6V3ZwK0avnRTvVVxloHiz9KTIR1W7C6J73SEq+pQ6X7Tyk2XP
/MvbMD1SDqex9zl3Mi+u9gU6QuXnyXm9/sHrLnLJINIIRwn29zE+efKbWuqDnOCDTcl/GkNIfGsL
Kl0UgttROySqfhjlmUyOtYPa8i3xv9foPXvoYR1np0creasncH3nn3yQ4DfmUK9GutkMNzfnQzGV
niLDpuM8NKHqIXRDRue+kV+G1nSt6O+vd0pUS18J8wElvrBNMjWThgjtZhdlC/JV0qPfp/s2LTcA
CWtDxI5FnWIpI11AeKUmAalscSGMhhR7EooZLuqC6AhMcNtCuykd+H/9o0/vJQSM3LBZMgGW6e10
Y8BrgfrCdbJkX8i/22IfK7oDUxxmuJkYTvMx0HaFo3zSWnOnjoXnFMZ7dJRvoWJ9cGBVhrzp1RyU
50jXD0afbKTo12fl5FuEmKJLHHj3DGa/W5IixhFhLNl8LKDmgBdXG7xazu7QCeyyjSOw4vDO5mD5
+ckJ8Cu6CHPgSchKxLepNRyiOd8X7d8Xjm2D1ggGiMujdCzs6xQIghItw0viOwiUPafdqAasT+CJ
BcGfKj3innLOQDLnKbA+j9ptk90kw2dtfM2KO1CLuvowFFtbaImzBY93Ni7h0IBVCkI0UQkFrY/K
/NmX/GMq30n5S40mSAuqDKzfVnZrdcm0BYZl0lNO3eh8yYyWR7Q5MVLd5Fz4+k0GI3eROxtv6GXC
LoZ2YkaY0BpJnMlazCBE5ZXDMURHKofc7V1BrxvEyxuueInqr5kTZpKgX4UPj1sqKV6U7CDFjwDE
o+AnKkkkPmBp5mb0ivyHoqMMPWxEHNenFALC8ylN4yxV2hS3qzUhDJbyM8zcj31q/5vD9p8ptWTl
3Ax6dKTcUsZYGu+a9jk2v8z+u+vzuPiJ/z6NdFedmygiOZS7kVVLZsmVB+i3pQ0LW3MlPM+SopXh
pMBCF4ZHbeStOwZ3ixzC9YEsu1gcCBgbcCA0Bi4Y9POBBBUt97bMkjS1BjsrqlD2o1K14GDuJXML
o7EWJRMDLOVRcjYarBWCNVQTjCZmZdC96adfRqje5O1NVYyeGcOb7jzLM4RVIzGJldLoeZSt5miP
750OVbUfjv4kaz8K64ekoUL54rT5rimKnT7cS9Y326y9pFU3Yro1d3f2wUvQd+K3Fz2tFBlR7q5E
bZ7VeCIhU7TfNYeeU36QAMrPok/QZuf34TRHnjTIz3bYpRvfsbJKZ58hrBKJLl6ZMC+6YUUiQjVb
mTdG198mMH3BxYKSbdDGWx3wiysQtsaZUcEzBZlqoz+J0Wze5ySyhnxy6yjfAxP1Oij6ZO2jbW2y
vi2H88IqIeLvnJoKd8/5jOvFqOXmyIY0htpt7uIUlk4JYPfOfkqt53yqf+lm9q42pdvrB2HtaYub
/49hW3BOQa+lKbO8vCU/dMNXRf31m73R/lDUt20MzGeGw+++QlSsMzbugN9Q/8tBExYuuRj5Iodg
dYXio79iuO1YZvvQdqodmjXyg+LDUdFDbOWm+TB4uhO/D9MMTtlhDj30O1QiOQBcirXl31a8D5Px
54OEtQ/VriGxyWSYtO1n/dcBnFOfb7i4FfSdfWZFXGvTrHp/wkrMXdej3xFNn+ge59rbafa3Gk7Y
MHfJnVoF1MayNyeQeecoHk7vy7jdwSBctF9Uhwxq6s7zl439sL4Rl8r60jbtiHm4Js/LrJxYk6L7
OE73qXarpYeevqMRhakJUPh9pnsw5103u5aWY07+mFXP938y02jkoFztDg5JxkU+MuRxF+1bcGB1
s7NhrS38b30MUVdNbyVVIssD1u7CP55K7yBOVi0PLreY9GRr3zdb37cs/MVOpc+LmEhe7g3RE4Hm
qkKJWTH1YbeopiZtj4z2CzLTTfJ1mje2iLJlT9iIUhGkiEUwHXE03pBMUaLBDZVDWaJLeBeVH3v7
vWE8QrIejh0pyUekP9CE/hmPu0h5NctNgotl+q+NX9iy5mxmSh8vy2N8ybv5tk7nAxqpbhd9VCUv
6T5NukpW40M18UUbd/Va0n1hN/q/yRehHpCPGaNCKzHZ1pbg5iH1y4PpP/oUxDKeS+UPJ4Q9ZCPd
8F+sOjJJtgU79fuOPLkDJa7n2mo1w53Tr04qu0b+BTJt16o+mvZtNTaeZb2XdGljsOLC01AIXQ99
A4QKKsGJEP/08kDLomSDY5FvIdn3BjAJxoOmfKr7d0Wx4YDF3A0GfrN1gN9WZXjOhLhEq5H27tEd
9PoOCGEH96/qdK6TGHst3cIhiXf5MpjFDGVYML4XRHEGnOA5eQEogXPZr71iSgqI+JFHaoh8YAo6
ztYc3QZ1nm6ExSuDNGkvhNWCZh/IBYVBot1aLTo2iTfCEeCyy7odydovyNDEdwjCK+51T7ZqDlIp
ODQAiOm/nf/Jtqm7AiFqyLi5vt/0CmQ12q2Q/ylbme/f2aPTI8mE0ltC1Xa5OB3SieceM4CHdpE2
pF2zBhJkIsyESmAeujMVIQ3G+y+B/7HJISj/rFpHaiqT+h7pSds8Xh/vRZ5D/I5lQk4G3CajI3c+
32HGvmur/iFF5yt7wU/q5SPcEn7+YEVepuyRyXHt6MGRNrIbF0dGmAjBNzcziPlJ5QN0RNK9wQ5c
sNLoNCA5msvJHsb1fa0aG+d0ZTufzb7goH1UpYwYllVSeeE+Lu9qCDzS8CD1N9L49foMr5ribqSY
TG/XBcNP4zudWjmcHAjTyWgdS3Wf1tFO7Xe+v+EQlj1zsadowgLbBhTWFDevnRSWHtQUMUbneW5B
p36et1Ip6yaA28KsSK1efKXGst7n1YIfD9H6/S3V+ysNvlyfsYug9veeBEn8f0aEaCKsQ+QJTV4t
ckMrG4UhudlLWtB9yXon3Zt2rN8EySy/z8c0PqRlOTy0AKR6uhqk6DZBLXUr/yA+nMUPEtx6FaL9
Fukyo1Z3luzVIRAFe2f49xZKiuGrE91W8MJ3zg7lqcjwamXrA8QEyP//AItrkmodAH4hOaC2iT5b
GR9gxYhlKl4m7TU09ORHtDMLNApQYXJqaucU7L/rxkZ0d3GXitaF9ZAmfTIQfaUNST6G7dMM6aoa
/QMifhg+y/YhrQ9NvTHi9X32Z8DCjKNKV/V5zYA1/y1N3k3lY6b/ur7NVg+m88eEkFUtKnlGWgoT
VGHl+jvYtsx+7mfADFu48a3BLD8/8bF6hvJBWjB/Wjw9Fd2b5MgHdbP7aNWRnoxH8OROomkJhPtY
aXl5ooKqHwd0V3kKwZZtORtuewkZL33Nn9kT3Hbh5IlhLLM3zi9IGejOk2k+jPkxAlDS3lHGub5Y
a1NIKy7tTvDoLYy851NoalWKXq+TeGX5Gg3fgpgqxFbeZMPG72NwskxIIyrZ0GMD+W0q0ohgoxVI
xvv6SNYijJORiIGpSh1vMCusZKn2QR20fdfu5H5IXEXbOENrG4KEIggfHRFeOqbO5wwAhI4YPTU9
MAZBfcioT0xfOtRHO+N+8I/Xh7U6eSfGhNOkpIY59grGBn/Ym8FrTCNw3f9z3cjq3J0YWT7iZIV8
HBHBGUYsbh+1f8zMA6rYSBpuebzV0VBchtfCWBr5hO1mt3mAEjk3aQlupPg+9oM7ofdsKPu6Uvd2
+D6lXKqgxzrnXlfvJu05HL/VW4Sjq8P98xW/SSJOhguIqo+kkq/IYzpbvo3GnYYy9xbP4poVmJIJ
66Fc4AEjbBPH4So1E6D40P7oyc6xn6RxZ29lUddmlCh3eX1TtzccYUZNaNwaRApTrwlQYHK+NsBF
h3gDWvE7FSt6Jdh/YB/g0bCoCZxvkAn+AdlZrCgy9cMurRYZi7SwbxKo3NC+RK+Ocsic1vsgsbtH
257LvRwPU/E4mlYDnZWd2tXPQaJbDwhcETiqN8chcr9Bqv6UmxRNMQC2wOEKI5erAxT5BUrvdta2
D32vjfIxzYyRAKHWS32na3mwRWy9Oo0QJNIsuAA+xcb0KkTEemrAY0uV8zREqqfQut0Gyf7vDxoJ
pP+YEeLjtEFIqTWZx8nXelcbEFK0Chfmjee4S2/+N1vCztATUu5Sj60+/2qn93nymJZP3RaQdTWI
IXKCH4rkmHaRog2QmGs0ltAzjfhnBx1GJXcukpo8nHWEb+sXaBl3BUx69Rboc+2AQZa2UJFb7H6R
syLNVUXqItasUtRd7u8zBYgMFGp/S565hGnkWRgkzYs8koQruSwVKPEtRljVQXcoY+tXWhr6xgN5
LRSGFdwmpYIlQPTnJ8zv9FACi857sWjuI0C6QR5u3Fur84Xaw8IZBvuCmMM0+7Cr5pl+RSSRk904
vtVK7ZojDf1jtdWFuTYchLoAedDRR75GmDNkmIpqmrhREkTE7OK1T1+u7+5VAwtbtA7dFLwOQuRu
O70hpSmDMRbQb3cbt9//jQHq56gU4r/FFkgniMfA0WmBhFfwB5kuhM7CLf2Ii4rSsrUQJSDRz9pD
bi+selGrWVXHaL+NjX9Uor2jkgzIdoihasanIF5EfB4WTVwo3v7N6P4YFsKKvgxoj01pubSq/Bt9
aZ4eqBugk7Xtdjo24c5QmhTl75CxBepXeHp22riXbOMwGRsR0uLHxLsJtDllROiMeaMLO4FSiWXH
M8CV2lJ8hLO+jzX5juFz3ccvzhiYUE+nDzKsAddncHV4AJigxoNQyhG7mTPT0Vu/x+zUwxCmVNou
iS2k6rVPufTjuqn1bcLdTieqSYedWJeFEj3LzaUXqy81z/QfrOJ5MqHFu1W1n0V1YxivkvrB6jcu
kOWMXkzswixB2hUyahGXp0M+SyDHCE2EP1XQOfmPCnyvnRz14XB9hKunGSkxXAXJQdAq596v0PvQ
qlRMVS2vrEapb/wg3qqbbhkRnttw+uRc8hiBze3T4MsfLJigr49jdcrwe0hvLfGlLYxDmiwHyUe8
0iR1P6sgui0hzAUbfWMPb1W91cm89hCBIvE/1oQBaTJv7aHghKE8TiAtd3syny6yb7CCfPZ750kx
Pl8f32pakyYvgOLAYGhhWSbgJHRGolHKIgmTaDi9DnPmoRr4EZXgT7mMRB79JUaOcmxeIrmjfdGc
aad2+q6zy72FRPr1b1mf6z+fIsRSfh9PaVrhwhxj8CqJKOoJEdvOaPfpuGFqZaIBjtCqt4AVeCkL
y9ogXY5uLTsHbaZd2SAZvguNG9PKdoH9hgDy9YFtWROWNerstkculXPHe9mcP1bBlzFQKUDwZHLu
zPzmurkVR0ZHpMnAICviEhLixKasjVkdaNwDD3Ik/dZJP4z2HWrJGw5zxU8jykFzAfEvDfEiE5M+
1lJUZ0tTHcWy+oM5wGZxl+s3Sor+lsrrudxI267No0LKVl16kSCgFQZmZx2IcB+vmc4vY+WF+Xiv
7tGo3/dts9FmubIXIUYlEY22EIQgInufLJl1IC/tnA0CzSN3lIvUH3skC1w/sV7Mv8ajEThgcNEy
griLYpwwtjkoRj9B/tOLYbTvJNttqSwMnLO/3xsnZkS9jLpRS6NdzPiE2HHzWDaeX6r0LW34/7Ub
DhkYh2oY/ePAyYQTVjlG15YzjZ1zWYO6haIYtp1cre6nVH+VxiZ6taNJ++5XZnuYchrYw9jsQlcP
EaHeOH5r+5SZpSjHUnImhE9BiFlBhFTlmhjfIvkNCs50XnDRdwb95U7jRls5uNV9emJQOO9z41dR
YWKwgKakSxE2/4j+sKsWsTdkb0q4cd7XXmxgjf8MUAg6pdBWsxaJIJ7gD6XdgK1pYX5Z4lx4Iw+S
jMOmbONU367vpa1hLtfzydUBDiob+5Bh0rb1WhU4mtD8VIT2UXLmlwoduCHfhIouQxFCmLOhCjGo
4Y++1uRa6pXqz7Hcj+g367eB82A5t5b+7LQfu+xQGSnC7beDv/HcWvUJNtQtQEYWXVHhquyGdi6C
gmlu5QCCgpvW0g697cn0Hg1bbCMXmKHf/oD3KepAdLjTXHs+uUkw+r0UMbmaWcqkqKNmPwwTQJFM
z2jZ8L/rQVzSWzuodzANvpcQ4d4NFsrQJIAdLvEwu72+2mujp3qOQBK1ZZ5pgoNyBnQEjFxn5n0b
CQMIsuJj3BxsKTlW2Xy8buwCJ7MM/8SamNErYi1oy8ggP5U/dwqy61Vdgep+xXl5YaHvhize5bX6
WIWHUtmpnnVrRh/K+AEnje46ogvxy7iTdkq88WErISfftZSjFwEJSCjPl0VCgouUGrMwUp5MqvKZ
q2Fjoteub7Ca9NXyVrVhGTk34SR+WEvtcpqTyEp2U58ABZqs4RaNySpCVdlp31+f7VUHcmpy+aST
k6x3baISehJ3LoSA1be++2jO+0GhvP55RAwY0UDp63WbqxPJGWKy2E+6SBwKgWKQxDWjTAcHNcfm
YfC3cHerE4n+KvkkXuOOCGZSfCWZgWKgw948yOm9Nb6T1KMzvF4fyOq54M1vUEZWkOwTlssutLoy
i+VcBPlLokl3VVi9n2zYjrvuKUQy/rq51XlD4cOEH0jjZSWYk9tgaDPwz57WVc19YxbOgzlv0SUs
v0T0suzA/xgR9kMZkxgMe4wYxrhzkgpZkWRXqRv3x/q2gxmS6jinnY1wvu1S4q48TmBF6PXstR4U
+inL22gIbyTYhOdEv+lK534wflrOVkjwX0wvQgYLA6ImtseaKBkhd+wQI3faro2+KhLqcrV66EPf
G7vsmBlvQzEeA2Wr/LO2KRdmLKCRcFUZYoG6rygS2zkQvjmq4+cuaMhvynPyWPUKAqpB22y8dNaW
kiQu+CdgQfQCCg6LnK0hgbQimQLFot/dztwO4c/re3I12Ds1smzaU/8xzo08hBjpJcdxxxKC80Da
pwZTGy9iy+NxJgOWx87raDkIe0Q//scPEE5FQXVPSjM+IJCyg54frflr4D/p07Ftgn1Xv6ryB1v7
RTX5ut21w3g6buGcNHWr2ZnGYhpxgU7D0TbH3XULazHWQuWBiwSSycvnfGbrQAm0ppk47vDAaspe
6T/G0lGXbjpokFN6SK+bW9udJIcQpV2wgORuzs0Zsw/NbYjLVJQHxRm8uIWnI34rpGh/3dDazJ0a
EkLkpjTyAMwK5Ptl/r6b8w9aPm+MZW3nU5FcMMjc1Rc0e5Hup5rdE0GF7RebfHL1kv+bh/2piWWU
J/vekNu0yn6/LIaP3JYWPem8Kb0u8Nrqpdrijl5dnJMBCZvcSRy5inwWZ0rulLpH5gICOjt2x60g
Z8uQsK1HKVa7PmHmYv9OsT/26WPdvLPCjThnbX1IE1MDoTHlkrxpjGd7Nn2bM5vahdtLX8uyuhmC
fON+XttpJnBMxHRV/ogPUT+UjVm3cA12EqPN7Ssd3RRK/PH6fl7Lo/0WqF641iEQFQuqchtbeYcA
I7oj0ltXaUdV0mizkb0JmtlhDOFg/UeDA7ma6oPTBfuAI2WXgZd29sa+X/XGCA/Alg/LvIEe8/mu
1EpzoLiX4fLnljb1qB/dZKQeqxdg6wv02R2viCpa5iOXbh2vmLd6pRenJIYPpx8gHAvTqdLMypd8
F2FD3h0S6z5HCQ+EQJDJ+64oeC951+d/bcuemhTOhuEPcVAG1OadejxE7T9NdCwGbTe3/1y3swa5
Y53/TK5wNozcmSJrIUycjDGC7zx3ywFuS6u+C1pIzmiN2lntP9qcHIch38dqBDnPX3fRLK+j048Q
AicdoQJ7WCa4yXw3VUnfo5Fp/5yN75X5zxQ+otXiJfqx6f5FAg6ZPsqZJPYp0gqzbGtTmFCsx6Uq
8U1goQRV+A9q/L61d7H5T9zvrk/2Wmh9ak6Y66ogKpMo9nhBOH/Op2rf6yZ98GQXlzyc8reKvL9n
dVEExE2gqSa+7aI2ih27gdoRlavdVO2K8mmWodvZooBZHRYPO43a86KQIpzPMJqLTo+wU2Xvl0PR
V8dRCXZ29WhvpRFWTUFKt5BNgwkT7/OyzkKzjitcgayg83ejSbsMQQD/W/S38u/L5C3lLBp5TbLP
Yn04muyxBV1P5NDuWwNCmdc+eZbNwbOUh6bdOO1rV8epsSVqOrl3lSgpg9DCWN43+bGPFRmxPR2a
tQ5t7Ot7cMuUEIAlyVzpmYIpbXiypu+p9EK0vmFjzXnBnEaEp0IMDVhFGE5DXbWI2RBlV7lJV3jg
TVwkllznX43mxJIQdtFl48xOgaWgpQlUo7fMf+r7r9enbM39nw5H2N9x1etykWPE0CO6jt81VeQq
xlFRPmRT5Tbjc1Xtr1tcnUDED1HbIdd8wdTFZRMgMUa2fgyf9OJQyrdR+gHOvf/NirDrJkDV3Vhh
pcwRwVMC6W1O57tIUZ/T0N+6xJeVEO7QhbSeFxvjwSEJrjYEI6HENvlzSEL3NW1xA8R6ZpW6HRRo
qXSrI1rK9WPcBTSK+qriGXa98Q0rbw8+AZYJ+CxIY4lHeiwBfJTLJ8C6plr7vt6Vxm0Pf6Bsfe83
0XUrrmopPwL9J7EGvbFw0NRmLJp5eRFkRg+7k3RAvu6Dbo43tAPcZ4G51cCyBCHiBDOxdMssFVeQ
n+eHblbqsdM0VhNQ334w7T0Z+uv7ZcV1LBC7RaAcanxYdM8t5E2TTrVGfSyU3srgKZtGN043ctJb
NoQ9qaeRbGUVNuYB+iz7LbGkB8UeD9dHsnK+zkYirM0QJYYWlOyEOi7o7vfS6jbS3itwUf0vduCu
P5+xGfZfBbJ3OLb13i3kZwARXVx62yDptWkjJ0B2nb8tTP/nhlSqjJVW86yea4BVbldPZQK5neLs
fAVlRLCdRVjss65y9j458dtwGIfbERgDXDtafqPTwgAQyrSW9GWIrI5dDcc5DOMD1rqftOPIkVuH
VQ7rpuMjC1jHJCCjcYa4OZsSgL8tp8666ahkgEMqGm2fpKXqGtI8fvaHWf4aB03w4ETl9DYGqeW/
Jp2qfdU7OHSKUCIfPMhWcLRTxfzhR8n8YqUqvaGS3efHsizzARRYMMTePKIjdqz91uofnDqRqoPW
JEp4VIIg/Fwb/fBZqitNg7mwCL+Wk61ErhT4qKTZrdrfUBjMD0Ncx87GfbfmWIBGAfXjZQ7eS7jv
5pJrMFNImfp5u2uNY034Wuo3Y/VQ6vvMfnd9U62t9ak19Xytg7iLpljFmlUN1KRpVWtD1ya5cd3M
2hk5NSNsqSaZ2T4TZhSI9LLXxH/Xd9+rzQLYMjei24LaB4QcMSq0nMtoT0Kf2jdCR4OR0Wuq76W2
U7Ojpj8nITIq5b0UHwESOdWLaW48otfelDSM/zG7jP7E7NCij8V7gAyf9qOHdqjI3qVo0pj93jB6
V9afG2nfQpCwhey+IJcirlyIe1XcJ6UnYJvnhu1qbiWAWZmHnt13vXib+/EAPCroP3ZJc2cG097m
QbCIjow03CTGK1fp7RwWd5NmHa+v8MoNdfYpwhy0tZ1Sl+FT9EExIUQ2dpJRAl5uA68rklu12OL7
WQmkGDg31AIhlS2RLME3/TzSsyHz0sJ8X6QI0thl4hmZ/9RJxS/qCzfN1LwvdfvH9YGuocNPDYtk
CUamJIOk9IilFfOtL6cEO3Zmea2kt4+y2UNXUuZJfB/PjVXcJaHk38tWGtFfWzbhL3/SZMlrE1Mh
uZ71L7I6xTdxZiNxqUNKp9L/77dfw8QYP/UBdXk31sPqLhx6426S5fRFjrmQ86DYwJeubWGiUgo+
ALkMxDCFnRQHc9OG/QjCSep7zwfVLtuNgVfQv6LSkuzrOvlARubFSI9zlWiuMm6JcKx4IrAkoO8W
7BEYD8FFgGucJS2SMwKC7LOmhUensT6ZyhZmbcUTIaO6JH/INhASi+51iEfTqFi9aZhdk5oGvW9d
eMyAV1zfJxft+8vhpJihqOBx5AVEdn44G2WgImZPmVepX0cemDq86rta2WXzXS9/hBoPdsgwvNGq
0U3pZpC15zS6DYMbWfNU/tv1r7mc3SVhzesdKi7uFlMIheQ0niX2z4Jbz0Cz3XRT7qXjX3t5SIkN
xI5AjbObRIqbLuwtbQRggNYIud5oNxpvqvpp3OoevQxOz80IroagRauaAjMZvAeD/jQ5ycZsXTqz
xQLRtglVDwTHQnBqpFOkZAYWCq3bT/LHfN6B6z+mM/xUt9cXZm0w2qIcrsMpgSS6ED2a5uyzMrCV
ImvXvrR5RLG3zbKNAa1sRiqiGog0jIB7E0WPrMCw0PvCjDl9NBBHDZXskzPktKek750G/D2tOqnU
I29dwzyyaGEGbmtE71v1vd7Fj77yYbRKT9I2u0Ivr+ylPcqkjIPYD/zzguOh2qfptVxlXpA7iLNq
cNNF1vxM4taFAGZfztD9TP+MfXZIGwBRxvvr079S6zy3L2ymOJCM3mzrjKKEc+ir3q0mCUVZJXya
/V91Ex0mSadBi/B+3Eqpre0yykncXos2JOfm3EEUBbCUOW9YE16wUf+oZrslVvHH+znZqvdcuj2G
+ceWCBmJBjqCwwhb2twCoIVIZbzXont7C921Oiba3ahdLMTkYpoQEj5SzSZhAM1MriIX9MYcuukp
bd9y6bixdKtb58TWcrROwq6x15susbDFW5IQ+aesECLfmH7h6dY/M/nmSD8UoJDGD9cNr4yRlxGI
MvwDtCNiNUN17Kix9CIHr/YryCVXzbko6R+M76xNEZZVW7z62R5kEPnrfIzSUGd53JWII6sN5bOj
qh7lEpL3pnPbv69vgnMG04kVAxSpGE2W7VSpwVRhqzmayuOMHnUzKu7cbczfSjno3JBw5kptqs10
xFCX3Sfh41weR+2Hau9HcpZW5/b5PSUQWf1UFLd2s++S1+vrdxk5Yl6ntMbtDMGhmLrJDScNiA1z
zzcGAFG0wqM1PSzlSet93pQeZN/JVtvGyvk7syncvxpuXs10bM56enDig5L5N5Z2Z7RbBa6twQlO
BX00Iy5Hus80NDihdmRQk9sl3xXD37V670XyIbK/Xp/Qyyfr2YTqQmaCmGNCVoTB5RYpsLu22c36
29zovLm9Ma5v/94aFxn6aYQx9HEvR+bk2E+j3NPsovAOL6K9RgtvUj9IJN6SajxU3QDCotu4PdcO
4alFYfEMo4uQTEb5U1LKYzN+kzIalG3zEIWZK21GUavWVB6UVD8WSjbhyIN6i8OkZnztWOym3IKu
Brj/VOzUgGabrTfzxdpBA6EZtgbCiGCY4PB8Nv1BHfquUySqnx56YAvrWGiqXiw/2vErD6jra3cR
7SzWkAYDb0MYenE9hJGRN6mPNcn51mQ0Lulv1w1cbH8MAGKGUwR5R8Iq9Xw4fdFY6CvB4J8DQyV/
2bdPTfEpnpBVQ7sga27KYYuXYcukMINpNvA8U1mjYHpLqfxBK13ATJiCvfzW24bnbPWVX8TywhiF
e0/t5rbPyWW64/hkqwdNLQi2j9fn8cJfCTaEsMyfgzmzQmyE+EU/ODgDFGPjrtI3DvPahuAlRvaC
5B9bQjjMoFzhnY6wU5cfUi3z6nJjQ6xP1h8Dwtk1k3aas2IxML7nla4or5vcZFtjWDbIiUNqjUmL
kxYTdhgc0P1wZ31rj22YEDsTCiUm07FMUxOarh58kp2NdVifJtDU6vIGobnwfAz+qJo9KsiMIW5c
OJrr+p1qvru+py7hAcumsinigRCnj1BcbL2FxRA80qJlleyCCoqbejc7933nxbrlmtZzKNVu1UGs
1+zkamNHr04hTVxgtyBjgM/tfIRKkJgJ3OuSa/mPVfZsNxvFhtUTc/L7hY0W9H0fo/OOa5towtT6
/WS78vyYbnVibo1D2G2VqQXGtJz+ok7dTLnx5a0C8uWbiHVaQJHW0n8JOlg4/PSXjvMwsk4jJK+m
QQ+YG8RPteZp021p7GL/qfrr4sZikrKdDggJZ6AJ+89sqrbqZUaV0Ncmu5PyQQcaVBk317fg2uSd
mhE2QRZBvB+pmJHVrxZsKWb/87qBlV0AnpoKCTLrvBBErXV1LEPkQOhsqZqPCjnJajfpt6Pz6bqV
ldOKFXbxUhKECUMIEbR4ATnXs+Sm+j4nSRjWCWWa0LtuZWWyeA2YsICTB6HaKuw0GPosrcuRnoud
j471Kocb5D8XoyDlASs+2HADxluycecnMlwodgGFhZ4uPSXDfWLuNf9v1xsTzM/C9kNju/NbxerE
NfcBqPR6yEOP7gc5fadrG79/2S9nBYfl95O6QEPIMC1KmedDkHo5iLKhCL1W+6XU74f2bggP+bAL
ow1DF/tKMCTMVeD47DlE2j21mOk8vYusNz3dy/XfLjlCBfAjAb4BE0PoKZwPLctlJOEHOrzVX220
6/qtwvLKOM4M2OcTlrWxYk6g2D3Dep79A404JUCirXLTyrKQRWa5DfJqtAEIOzfxM8U32sVK9Zj6
iBCrN21feOg7jFvueGUTn5oyxbfP6BSaMmIKBiu9OHbNXW9v3CxroyFq1niwLq2kojtOi1AfulZj
UfTveuna+b3f0HVAsi7Z2GUXJ57lP7W0rN7JcclVc6YsjKUClbE4p/iwRfyxMl08u1kUEBMUrsQU
cTsMfaI3RuhlPDeSj7q5j+uNWsbKFsMEoGZ4EheKIGEPA3f27daHpSDVftq6G5RQrsfvCgRHr7vH
VTs0wC4lOG4tSzj7tj04hVU6oSdJu1jz4mBn2s/zVovCypKQfwa3g9SgqoF1P1+SLtLUyJy7yEMW
SZE+RNnH66PY+v3Ckvdql4eZwu8vk0OTvbTlr+u//3KWFuVsUpy/32MXHjgKB0dr6gAwQay2N47f
Ptn63Ny2BfiIagy3qoKr5paqOTAZ2rzFxcdVj7MTQ0lQTXuzKSCtO0Sc+kDacJSXZ5J8Om05DI0D
qYqhbJPOiHt1fkLb7LMSNhScD0P50qnNoRy+XZ/BxVmd3zGYQjrIpDoGLkBM3SeVQQ1QxxQCZM5r
ksvj65A29/OU1DdF30SeOg3/aM003ifR+P267cvdgaY7pC10ylsQgYtAqyHQRqm2mU7oZzzfyvfN
Fm5/cfji6HTuLkIBwFTUKM73dxBXZpqbC8WC0e0tyXAdq71Pyuhza01eT7LaQvLxXwyKtybpaRwE
Qzs3GWtdFNK9Dhq9eont0m23auFrK8btuWiD0+MtiwZ6S83i3zBoo0JCJUZBYDc6L1Tj5RhFp8H1
tzAjl16VHM4CBMAL0cqnC/Fgn8W1Y1eACv38ZaZWVb12Wy/Qy8fbks3H19Heq8ONIL6fSrXoSnsK
4AGMPlu+J8NW2t+MARquAcShLz3NpRVU9SaqeM3x+oJdHupz00LQULajgoAuplVrvB0Vei9Nmpvf
zX8NAD0foiUkj5S0HcZWCeHytFPXTD6HeXlot8oWl5vjbDDitVH70RA3A4OZFTCKwDNgHfh/pF3Z
jtw6svwiAZJIba+qvXpf7faL0O1zTInaqV1ff4O+mHEVW7cI9wXmaYzTWaSSyWRmRsRjE4whVE9e
mQXROzGEzRBoAtZnF4FZmRKBfwkjfeo9Ug1Nas4Ua4sygO35TpSv0V8XueX+oXqAOxfUNp+nFGvW
G720UQduvx+c4F9gTO9aY6r2yDu2l51icUF/jKmE8H1AUuQqMBaTfx1zMyNMMKpxvM8v4fMVqT18
L3bwRCYwQo3riK5795qDIbjIyVbYx8bazNVP2/h+eWGL3n6yMMULYz4HkxXBZpDYxVpk/MbpJ4qH
cWlsgOXT4Qh0+6gE4NyMitErIfJhkoc4uq97zOtokBE6E/KWOUkr44DHs8cSfCr/AxkZmp6hxzSp
62cqdPmpJJ00Ji3kiKL8ESdGgGNy6OBgHU5wY0D/r74padh24Uj2UXZwkmcPunrMDKEGXTt3NAMo
I7RbzZP28xyN8ivkxz35FUFBKqDR8StGqKuR0I7H0AZvbvoej3c59FyHaO1C+67XhedFpzlZvZL0
xgLyLlUDuxN/sl2IZ+zBNb0G7P+yby4eCJiBbDt69QBQKbvczB14DiLYMSjqdBTrsFzQV0XoTkQY
4Y3luItpraFtfgQZ4mXjn3MuDOdjGgNTLL6Pa0h51QHe50yWDdtp7R+BWltnKH0NI/nhlt6BdTqH
kpfmeWZyao6q87aj59flZEPwJ0N+5/1bjdaaRSFtHivACkUh1nG5zYvhMMTry+tc+pZ/1ondPvch
NzGbyWYwXEDXqCbugSVi69mYmQRR4mVTi7c6hcgEXpfILz/d6lnXjF2RwJaPdkzYkzn0uxm8+dl6
gvSbU40b+f+LhtymVrbHb8U4r4ZNaPHMnP4G5XpHz64tsgG/wfB49IwS7XCVuwUeVXPZrwoTFBaD
weYd2KimY5XY4i4fxa7F+0tD4fd/bAYm0v+3SaU+Ti3oC6Ewgh9iuhjDaNd9t+feT6Pdps6WQbwe
AOYBm4Ri26gLX58TbTgbQcUV3HpyTkf55jXhCZiPSoRINt0So8bIs04/fNGtMDbu4D1JJQHjuVvZ
UxDk4IzGNic/wGqXkn8CCUP/Qp4BRAQUPjAUjxamcp1wYyRGWQmZZzjHzi33cQd4xvSh8dul/QLs
AkHIQwP/k4KAl1WJ5XOZEvYIsWPkvxYetMKdFnwwUZfZLxHIfXibR5hlHD7GqvzeNN5DTSPQv+Tk
JWop0USnxdAIGkRgQVA3Q/VBCcF9ZuBiEmgNp02+iUj0iDmmfTvXEEaDYFOUPNAu3zhjvmGZJmP4
XZZTQxUeaSgIS5EajK4pnzYF4zgBidQqre6FO+4SQT+yKQ3z9nG22rXF4n8h6yDruD36eH311nLc
QoOwD42TIlGzQzd4u/yF5KFVfxK+i4+6rov/qWPsk9fUdTvBoZMREiv9Q06mHTgPwigab0sAXqNU
R1ux5N+nFpW8qYKqwzTNsFjxuYY4GF03ZvaWoG7iaLvmckMvrU7xcsto59EeYCtFNh0MSehVr9Wg
uYGW7rvTBckzcJJLCMeIGyuAkQkhmPM6TBjYo45RjMfP5vLXWnqUnJpSHKjM2i4Gx2G6ajB/1xQb
qIp5yY8oZWsbolIT68Kq04T9ZZPglMeULKIRUW5zPlRJCilsBNuohiW+Eql9mAIz7NzgNnJB1JXf
pcas4fZeihtSqR5ATJA1gMLufE+NXDhTbCEIEoqRW8+/TZguR1r6bHI9gCDIGpQ6UVFWZgJW4xbX
t+tN1X0+9QMG+xAwnHWSVaCNYC20ORtIBGku8yWnhEAMKNhRwcdLXQlAospxk5o9NAGmu5RsW+gA
DV+5RMDuhSskoBStIeWrme04FIkzQAWxezfmWxa/JMGL628vu+PiSsA7Y6Mr6ONaVG7D2RunDDcJ
fMNPnrquf+UCqJRh1nj94oWPSRQP/C+oRX8a0Qb8KGLmOCHFC26ceOOmV0OxncROdPemsymtDcEb
wb22+ucvrO/ErhKq4tHq4iGeZfgotkHKD6R+LHNDs4tLIfh0dYqvc5bMLJfyRLFHq5Ug3r/S6D5I
aLGyq8LbJlVnreui0IxcLNvFkA+ae6CUUE+2MxQ1adDrB4tPvkpy/6r33PU0G3eRUYSFZWxd99fl
/Vw61TjM/7GoDqBFbZ70BMCyFSnZyue3QaebjVy83U9NKC6Jxw2tXQYTvh8BioyTtYnZPRu+Ve4K
7SUbEmZRqznQSyHy9zC9hXYyYOrKYYucymlm7sBNerSSnTdQBq7GdFgTTDUlYjy2NL82h+lweTM1
VtXNxJTGmALFhJWOd3MFqv57O34Vxn1D96Je1bqJraWzfrJItXYZkKBLMVeOiToOGM9VTIA4jL9w
Ek5tKOcNIn6ly2zYoGkDpcTQoXFoo6ItpvXUQoBOY063JOXgTbmfTrUJc178nmG2uxg3WlWP39eI
koK4cHjZ/ZfzOmpbgKSsrRvcoasOxMDJ1rJ79gapP/dngsHdbVBaxdNY+umtN7ZiXk2CGXfo7qIt
NqRsuI7rLLtqHR+EzZe9Z2HtkvDWhrof2E1RLT6/YP0CuMwWr1cUYA4ROzbeGPq9FgAuu6rq4uXr
HA9W3OSBOjoP5UlRkh41smGonWvDr+17ljtX2TjgySaC3dTbwxrpy80I3uQw5uWsWeZCxJEUFQCC
AWoOFKwSDtwSTx8wImOZBJgt0E/hsri8kUsRByYgYAaYuYPhOOU6Z3MdtQ5DTla6V0G7H5uNX64y
743GJlA8u3HAY1jTaV76eOgxgndQ0gh/4s/LXJK3tJQZp3GduTsDeSdAqJfXtRBe3FMb7rmDCMvE
xFJbIFbXa1BTjGw95zdR8gJaSoD2uy+kEiB1RwsS0BKZaSq72DQTczuC92hiHWl8rMYffqLJKRd3
DVOtePrB8wErO19RXtMkjmeY8C24/M8hv5lazeMShEwLHi/zZEmCjD6wSoPR8lFMKbjIgdJJ6hcp
CPnhmGn/CtmYClSAkf0ja4rgECXcuPUK3h55buUbDlDIPirN+MC4aN/oGJnvNS+jvWmxecsNh+FV
4ZZkV/Ys2oJ3uzua7tzTcPaK+S2dwHDmsjFLwn6kZgWiUV+s84l3N22SmeupcatV0nT2TTN5xp2o
o7GFOs4072qrZu82t7IbN++qh6hqxmvKk/Y+M0SH12ZcgekuzQPQEXUNWzPT/vDnFGTVBW0iG7pw
VfvcdUmyoW2f3DqecJp14iQgZKrQIQWYP/bADThDxOa1dUHmg40bHvtqZgfLqa1NECHRCbvOp/u4
GssKJedaXCeEyF8W8UMPHY+1XXcFtINpDLLUoBy2teuIrVkMQb7rWN3tUWUcDm6UJ2xlzjF5Ydns
Hwe3GcHxMBYk2UQ0m6qQ5ia9tisz2rMhAJNU1ZhNE3bYxO0Aca61gzkt4P/c3Nj3XZYAquv0wZa7
fbLL58D9nrdxfkT10Xjmad7/mCM/umuqgW4MKyYd5vUpycIE3VC6hiArxVyhmVrfyGwHaGuP7lWW
d9Z7lwn7X1om5v3gZXxTCitBwgzIQbY2ijL7lqfuUIPPucz+KSJnPHIQ279yq+8PZWHNKzFM+Q3+
8+4m9n0MnmceuYmMyUJjhcQHf7T5jZ049VqUc1KFNcq934Ladh+GggUcEsiCVADg+NmwjXLGsh2A
5PahtJv2IeWk3gKVFrQrTsh0xMDX8MPrYxO9XoFisQ+V490AcJwIKRht731AM26zqOYV2N9lDIem
xRNL8+KxLGa3XPMqrg5dWddvjLpxENaWGN5pzzE4mlnT7BztOGu/c8xHbvmcVceoM8lz0VUkOkD+
NQEzoD0/QO2o2Obp5KyMyPAeHK+ODq3VOOaupxFhm7qrIyt0C9RdV5SnU7/LmmZ8yKp+6sMxC6Lr
wTFyII2Mbh8llWGF3liXHwDqxM8E+xKHNVhqn5jlNMW68PrsueR0fLJBrfYjqMAiy7LAbENe8eK5
IH397mSoKABH5AIOEqdx/a0csuAhCljjhkVFCDjPaX7lDyPbzB0w3lnZDM92PdkiZIYof439MG4s
NBSfbTcBoCXz0SwKc7sEC3SeBPETSSOIfyVOPIQMyfmzPdnGtow6EodmaWaY+Y/G4ZUINhyiLBdB
WAyuezVUdnTLSIsDXJrOiFOEYcY4r/qrYUjNtwmTT6Gd1hQ/3fGjHGy8pXebCzywQZ3jjIc6SgyE
DlekExT9ZnGkwkjvJz53ZQixmfpQ+266LZwW9TJnjgWqD84ILAdP/8Fc1/BSeUF3yP0sQGMbRcC7
Am+0AgileF2JUrwzP4pvEQ27tSHy6cPL7Xo7U7A4kb4Y47DxKhByzNPErpI+QeoaTG60qynPn0aE
663JG7sPYYgdyqCqtxj0SG9oVfJHI5rivRsTB8chBSeC78bthhEw6mfT3G/BCZe+5UFjhHSKuw04
K7w9KCfAJOcyp18LMXko+lk2ZkJAoMq2dPIgCUnrYZPwgm7KPnWGXeW6Ilj5OXXmEDDiJggH8M61
aztushiPMoHusFOBojXsQSq2AcC/JSuPeenGtdLs2YdsPObamtGAZDx1xLQC3mauVoHZpL9AEw8s
5VjW7WtdBtFmIqJ682jU7vs4S7fgYWjeCDPafQ2t5JUwunYjPFGtidz0uDDmb9TqzF8DTf3Q89Ly
AYMB3jVrg+YKMhnzwYIjgkvciHUiF0utAHAE/rnllOwxTowJQl4RB5PC45xsTfQiLO/NDr6Z6CfP
7sqownTaUp20yGI2J8cFJZUAismKWYEZqNKSvWSj2dVgg8+EbrByMes5sSB/wUktj3WVzUBNgaZu
N/2orH8kyX5gQvCCoCCU/Ayy7J62OtD3YgpJTQCxA9TKMUAmX+onVuvG491oIGlI5ehjcnD6bZcn
IXSJkng/Jt8i+g+vNW/xpUQFVT0Pk4qoqSDlOreZNDGoi2X7uoxukyQc3G1b7YbmJtI96pbSrlND
ypZC0WkKetlVNsRzJ74Tduh0coNLfnFqQv6Ek/3jdSTiRH612TuMuQPGY/L3rXEXBS685DDjJWmP
zy2UGGSjtuy/BcPVMO28YBM4mp60TKjVtxI48gEiBemB+2mM22ryxrR62bKd/evBz45tkkJ1MoGO
rL2+nNsvfZITU+pMhvC8psozrCbyn3x6D8VESzfa+xnJDgbRUxvKy4sgyyuCGDbASLgCAx1SRFBm
zubaiwRYVoxrG5OFce9CuQLQQAIqohwcLIUVpnzcT1DnG/Fia80fHoYELq9es9Hq+JDvpXXUyEkK
wTYBeR06VBaOTDcMteSTkBgAXA+jwNYnJXC3zxoQPeDlaYtfqXiOxcsXViErryAJAAW9qoOFLKiJ
pgavmTzY1HXYAmUCuke/0E1QLvoKQgSm/30AjlWBnMHmKF6keN6S6Ggb/9Y9GJs0LQadCSVCmJCb
hjw7THT+U9AngEisTZ1cos6G/PeTEFGmovepjyezX/6q001a3o3V41e+yJ+d+vRiBolPNWAZFdK1
2vnmlz+ifDUIXf9g0bNOvojyVE4sO2auAzsF1F/IC+81dWHdVim3kVHjgRRRbFWdb2pIDTbOq/XX
5PwyOpysQYmnPLXBKVdhDW1z5N03ETyl0cPlz6HZpt+X7skXD6IC0+ACJmz6Pc4gvCG+cCdI0QdM
pqJehxTs3KUms0snM0ePKreOCWQEcWObfy3XIvcJaRtgeOBzDdQ2vekbdh20OOVTjmGW4d43Hjrn
hmGA3dVExaV84NSScghr5M1xAYDSajJ3NN4z4YfUfQAFcPn3U7ByTS60+ySnK0o+5/tmW1VUFxyW
emvt09uZbvvhK98emCjM4aP2ijnzcxNihHCRFaHR3lY3TlCGbf6Vs/7HgKOsISva0vVjGd37l2LY
uvFVGe1cHWxp8SRiggoAacxeY7vOl+GZSVE3nazBebuBbY06Dbnuol66DcE4ChwG2kBg2VXywLKa
AYcd0FuLASnP2TZ1pxAsXRbfXD6OS00899SQ4mCQaBY0b6Whpq2uUVRKjwWKGhuvbZp7ID6jlehB
Hdu77o/RtJq1OzvbzE3ICjzDuox7ydlxL//2Q3SPbSU5yVoyl7ONo+ulW9MeAad/ZOZVC0mx0dJU
HZfC0KkppadRVHaNugpMyYHehDwMEOe4vLPLFkBeJdFgQLgpcYhkICrnsnTaNruqvCW95jAteggq
+P/5+8p9EBRg6RIj/n5d/MM7vmYFqiWBtyGJjlT6N72NmgPjaQfQEVJHzPwrzghHRE8LHGYrv3ch
VOfg8WNsHQZmRdSs2tnDqJcX2gy6NGl5jYHl2wm1v7npUBnrQw4qYAIeomQI9p1120UBCl+avVh6
H57+QMWJgU7r5k7uRWd889372D3m8SYuoRB6rKs90Q1fLG79yX4oAQA1RycAHRA6i2iINUkbutUE
aOGeoUB02YmWQs3pwpTkpQg4oCMTFsYxMEleWuPWNDURYNFPJe065hLQt1D9dDAKB4wQGLjg9nWc
Wki/dd3fxWP9x4IKv0+KLCgx04E5AWgWZM1z422L7HvWXBu5bhxbs5hAOdZR4IqhtrGYOKn2JU+u
oae1/8on+e9+qS/0htjTyCOsJnC7XUkG1NWKMPMyzWfRbZri0nWfCmpF+PITIMQgxfAKkGula9o/
DTxb//+WpPjzVIFHETReuDZbunbLl9wFttvX7NvyGf2zb0o8jEwr8YIG+8b43sQQqGhupuGmdpFA
Qb/H2gVke3lVy1dbADA56M/BvqBOW1d8SgdKO1wnyXWSH6PxLsPssW19g5xoByIfGlJrhU5wiJfi
V86tnMxC7Z0AvqfsaDHOKerTMB03x6KLVyYK/bFOS0X+kU9h+cSIsqM9LSbDlSc38Hfc24m8wUi+
pnW2eKBObCi3TF0kszM7sDGCb6aQpAadxvl0FpSkkA1VlRgGLGAvw8goV71uqHbR89D4A7zL+y2/
cJ6vlVCIccscU1eFz585QmqY59BtA5Oru/JAgQSmm+kRnZN3TH8dvuCDUlUSaFrItwNPe267ToeG
++2IBqrDHnKfANzzPDQ1atnVdd94q2I0H8T4MbevmIvfUOOvCTvxUgG1LhJViRr2PtUJDGgICQtr
z7mVgkPam8w97Q0HKvVVeu37pfVyecVLTomthoguAA4m5rHPFzwmgyWpUOGUcWil4JUv7mY2aY7X
UnA8NaJci7A9JhWFkZj8TDw0dPaZU+Ep+dx0r5eXI/+SesZOLSlnbBzrifUd0uNqBPMfKB8BMFrZ
aBKR9u2yJd3GKScNN4mboRGDfDF4Z2zvpU+et7lsYukgSAQ8uCLBEYIXzPm3se26bpIBo2VF9O4l
0M5B/7lCR9IMh+CdGNuafVw2uLym/xpUh6H8rMM0cQODdkk27oh5BUjy5miCXjaz/JH+mLHP11WV
jiXsQn6kdOsWG0rXRfZE6BcC1cnuqY9+B4LwYG2HFSK+53zXV5pK81IgPP378t9PKiMegOojRIzw
JBkhjgbhV667lRa/v7wNwU0ByKv6PO55k4ESzsKcsvck2mnFx1dhUjQT0Qc9JBPaRDqw8OJBxbwr
IA2A4ANhe74m1pYealawGFjXSQQ8Ct8WbAiHzkLevL3sBYv7d2JL8QIbFNqOI7B/MSCghouZeU0s
+My8KIPpiQXlHVT4U0HFCAs1JjL5sRJPJXsUdFXUuw4NYuTO/GixLfitgetaFYXmRbmY0HjOb6p0
zLB8SmiiIXetLoIHGrE18DD3+umFJgYazoL7JcDRUYHW31g/Zp6b37kAQZUrOYNwYwHfB2ZayoRm
zxcPOOAaQCqA6OYT8bVns6FuIoJf1D9xe9MMxzbQBC2dCXn4T44FyYOpTjKKaWbu3aYd+NQKflsI
Hcfv4tk4WYkS6BF9ez+ZYabps/bK8YYSyYh15GPirhuHH/0gg4Q4Z1e0LnWvvMVTcmJbictD2yVO
X0nbpAS30lakT2W8Ay8O4C9fOCN/LKlEtpw3vc8ELMWtEwpqhq1OnV3zudQT75HS80QJCxlFOlpt
bQz80FzTmlg86ifLUI56MFoVxlfgdr316vmw8XR5mxY/iE/A2gR8FKYH5SJPfK7gHPI3NXpRCapD
pgOq7DXPbozoHk2wy5Z+N8fVBAOZLd4JCCyAHShLSTOLZ0QCOUAPEEbkqu9/ZREoEG8NCEO15WYg
ey9/m6KbyrlHS+6y9aV1IjcE8olCFgdwi/N1Rq5RcAjiYh958y5izJaPPzBcdjc6zyRtNAd56YQB
fQpME7AJ9JPCW1nimeTLQT+bmuD7ucr5x0j80ClXcXHVp+um/ffy6hYNgvoFgA7wczoq848BIVC7
ilqUafzyamreGrBV+ONt7A+QsGfPcz6tIRSt2dIl/8cl6kNWXSpQqy1pD88+r7AAI0kpGOwg3dBf
TVoeqEUjoP7CuAVmmEE7fP7dAn/sUFrEW1rQZttE86GOzV3DXM0XWxwoAXky5JAAykMdU7m+xWBL
2j/5ekiym0nczeCLjUVzC1a1DWZdt3Ed30PE9HHizSrI3i9/vqVDDrgy+KcABvJRFD5fpBvMhVsH
SPJrKCEa43Vf/nPZwOIuggEXzQh0glFHPTeQ2rQeTYLr1IvmnezcVYa5ZczXeIS8oD6d8BMzygVm
EmiQejIvgQpv2NmY0s23HX+iXwA+Sy3y/y5HOcxWaYGLFnOgqwg5XYI5nDR/ry3g93Q9qcVzdWJI
eakkfuR2FQh0VqUNevngnWKMM3tq6V3nrYsy2Tf+F1p6Psa4XAQPtNVVKr1q6AJT1CjWs/Q4zd9N
d2+JL3RXoUqMlj0SLMdWry2DgEmHGyjYBJyvvBEkFbgidYXQJY8+NaLEejedwUVUwEju+vem2z0E
xeNll9ZZUAIDIUVeQkwOZwbSOdZ452SaT7GYg6J3B5VOcIAj9ii5SmpOCRsETmXjfzNLYIWuJvvJ
6F54/ADS5fjGuEExbf7KC+/EqvpyiZF7Zo588A/pjPGY11Z4YeWvtaz40nXVs3pqRwl4TJjDCIqo
dGXVbrFL7OmhH7+JObh355858Hyhl35c/mJLQejUouoTRUrKtMRhSh0AE6TEQPeY/rWIIR4up0YU
t8jtxmYiwrL6YAcW2RCyvOAgJTpKyqVId2pGeudJ2lR6zUBGD2YqvMCycQpz96Md9pWpAVosTuad
GlIiN52szLMlNg9irSs2vc8RPthNVD1CeA+CTSChd2wkVF9o6QHmCwI+FJWBFFcrAAFnvLHldZj1
5rEtvNteS+4vP7figDARSMJNUFF90k6JnHIYMX8PE159W8tncjWHSdyFOSdAytQo1hw9UqwH5/vI
vtuVjklh4ROio+j6LhAsgKiqJA5u31l5YuMSMcEINJQ7jikN84ejI8he8PozM8qdCPAvo6kHM22L
IfB2vGtp/astzPXlw7VwnM/MKFdi2811n0gsZdbwGyixAJYdpg+jF9yIMgoxi6K56hduRg/vYHTR
gLz93EvjlmHWvMFVz936ldrlJu5+xRFw58MTXAozxR9BMuy+sMYTm8ptbFBjcOrWliFrLeYnkT6E
IYH+Nm81LfPFb4Z3AvJaF6yEKjlg1YicJdLQMIGp04+3/Zwf65lpeER0ZpT1kFEwbzBhZmx3tXvP
m20W7y9vmfzsnw4Z9O3w9IHoIzKm8zjVRjU0xjA8v+oHzOonm0CgigOQTh62X+jRQL4KMyKgZZZM
lMqFAqlrHClpaoyHdefuCeSzM139YHHLMCiCvwahX1A4na+nyQlgEo6PKgygdGDvmDCj6TDNzb90
liwTo7ZIxbFtKjSRsdE2WGcABcqtXRSjFM4pSOvotA76AKCXEYXEpNR8qaWVWYAIgjwRqd8nSB0f
3BiYGfBfxi0klgKR12sv6IdtQmbN8pYC36klJSLNs+cCmIDlxQEFQpleF31wYOAexE1zuOx+S4uy
0W/H4CbYRj49hEF1EmVBiqJoNUIe1gSbHHc3kwg09eQlL7ddvEOlbhVecYqX114XZGWCSkyQFlDA
2EE/MvavXC+c+Pbygpb27tSScu9Dcm4GwhsLKowtmD1C1/vog01Pni6bWUhuwRn6Z0FyX0/SC8uw
TYZ/hRlnvvOGYFeWlSaAL69EknVKWfNPHPtZnkH+i6CwlBe/JkDEg29etxl0sl2LDgC6qP9YUUJc
klqkjmXVtKvuy+4wgZJk1NwKSybAZIPCDtDNkub8fK+SPA+6QYLf2+l2dF4NUNSajWazdDaUsCPG
QeCugw2fbin7PlhgMNNpyS1FHfROAxDqQ2MLOP7zdYyZnYJKDLcB0IsfVR5f9wSqR4RvMzCQOrUf
+uCPDS/72dItLvEEsi6GYXA1B3JKwYeWYV1JXwFke8sRsOu8DEHEu3KrDRCY0L+9bHLprJ6aVD5X
X9kZq0yc1Tr3bjH3sbKH/GdfWZs88Le9l2vCqm6FypejApNpkYtdncqqXLV0fI8qozlkffO97M03
M2DlJkqC2xzzYJrNXf6gfzZX8X2I9aVjVmFzZ88aocaFwhUoWfo1tB/exzJ6M0vrBiIAmjGGpXON
miNojVEHxE2pXMOQY7GnypCxcLjCs4GMaTgnKxH9uvwZlwpmmKOChA5gKQCCq3MfFEDGEeh2xA/b
vTFTdzVl7hqKmrva4Fd5+tb6+cEBDtFh05453c/L5he9SBayUEEFpYHKBuz2fS9AhYzkvfzZpjkc
J9narMeV9p4bXPMhF7f0xJgS9IljJhFYwVCUAbde5b6mc3oIGki4GF/JqvHn/rssJQY4QOJxV2BZ
UwxAtelfeYWHvBAa12N5x1tzLeI29GftaKxuhfLfT+6bAj8JNHmwG/Nqb2dixZ0udIDqAFfWzThN
K4zL3bMedDDc3Edd+5RX7p2XDC1koLNdnXahpWWqXPzErgnyIIliBxXT+W8CmjYTQyePDyrXWbwN
wJtO16A6CHUkcYsH9cSSsvrBE2DBiLF6Ov6gJMyzfYZmiMXXESug/KFx3cW75MSaEpHKCQwERK4r
AYOJOX2PUCe1IEJ4+YDorCjBJx5Sx3Ay6UkO5lE3QH6GyMY0RhaD68lS5L+fuA1pnS62JvmJuvY7
CdrruHPXffQKNNyGuskmid8LzOpeXtlSb1qqjfzHMVQlBd7HvK6k1dHJtiRJDmCsXFl9sem9do/s
Ge0VvgYpxmPfk21sVBufvZsGu8/iw+VfotljVSK4rQ03AtpPlqHtNY1tcGMmu8rQyewsJYNQdcDD
AISBYExWIrqXNZUTpHjzMM+Bkry7B2B995WV/DFhn39ITDwnoL5HhGt6duRejGHS+DWaZ42ZxTBz
shJybqYkbem3E1ZCJ3YQTXVj9Y9W4WMMxNV45lKzETNwkN+kgGBgCkjZNBq0jUHiAFkhOOmg6DY7
kFoPHfLq0e/jvO2iO2cIC9qD/GHT6BCnWuvKfsZIVRsqsFAbtaWSPrjxMfZXQ3UFjt+s+wAiG+cR
NOy9jTGrYXP5Yy6Gs5OlK7vceEPdCflGLhMwlPHV7O5Y0q1Z/lIEEA9fXba2VKE822nldmQsruIc
r7xVPN86/abCmKvT7+ZEIK96JMZjZq9HrumKLzqSnHCUB4J8wjYaQTaYQQmbVRQfCtGDhL3ZFL6x
67DEy+tbvIYkoRcA/hTVSsWR+snJp8jGa9mJIYqJPNXo6C7DC2Om33FtaULK0sLkfHoAeR3w+aht
yKlk1DFoiYSfeE0o0uyftg76lc3cJJxt5+Xy2pZaHOh5moBWQMvdhqzC+YFkZeA3pgNzmFSjuyat
rtumLtdOy8YDCJHcXeeSn21SN+Hod+WajODwr6L5KXcrHSf8UjBFUMd4AMWv+cQHa+ctGZFlZSue
BUfa1StaezeZ9pW14K7ofMnnKKQJpJ62cme1nPW2T3oUEZNHv3iv+ocSbL0TRHJcdOc3jQFJLk/j
Q5+/KmyiNIbxWAKJFrX9avh2nJQRbPJ8ZTVPiS/AEXwoBx3dlc6O/PeT+9izOw5VSZTUJ2/Vdk9T
sYVCtqDfLnuNzoo8MSdWKj6ATt/HapysD2MfoC3riZrojD9ftvPZI+SuwT0x5GoGnuqcdRJD6aCV
q8mehv6hMO9qHW//58N9bkKJXbFTzUEgTYzeB/MOllizEuMMv2ZdF+DzHQ7MiWlD6+23kpk6ftKC
sMSY5KzwWD0wETyafqepWS9agMIMRZ1N6qMofk0sHkdJhIJ8J1Yt/0bJX4dcyeYJOUTw40kxFOWr
d3E1NePv4rv30pAticowje4KQIIuf/Ul7zq1oySu9lhgBm9A6cvN1yzLQuaBUAnNIKpZz9J+ofWE
5g8KR2BNU+J61yJxq1xUpkRwZ5f/ZoOtuxgXnMtBXEU676Gy4qny3wJIiGIqkB52TgWB7GcTip+x
l0vyl1CUN0Hwi7r8oSXdNuUPZt/s0eB47myyNi0BNq0SMaLWPQsWf5MLolSCmC9Fws7PruigcgYo
P1JWN7uK5u5KJNaO1M52gu9Ps657uWQOWiJwfdQA4TbyiJ+EirIEx8Pg4WOKZq7eJi8CUUw+Q1x0
VWYZxNj5ZFHwmnTQbywglsxCSnsvnEdvODKIhGyCbs78EIjQsoBEgy8ZtXjfvEQoIt07ZU91Im1L
vxd9EhcisxSjEeo0XDT3EerI2J4J74kwSs21MY9HPymvR6P9p0g6nY9ImO55f4ZAeg4KxDaFK6Lh
er5BE6RzR+bLRNEQkElozPVAumtgu9bePK1FHaCMkwN3O+wwyqj7OvKPfzIOX6Dg/JAMhYpxIHca
o5uR2ox9sBaDuTfMYOuZmKR1nK3RkZc5GZDyYJzWfu4rpilULRxAqR4PsTKp6ImxpPOlF4g1cx4h
h3PYxxD7oQ0Oq78OJRjk+t14AA0GQKLnFrKejTXpI1Rtow2ND7V1NYIgqfh+2crCNXVmRTlSYxFb
oF/ELvbeQYyA2NZ3gb+5bGPhQUFgRFLl4Byh3KVsViPmZBYNukOFM25TgA1CxgJr5bXWtGuDNIUS
w5CusxJE3CNvx1tMmqF4Yw3Oscm7h76dJ80vWjopcF0HvICyYK32yEgSDRQDgKBGtX+hkxDm/m1k
GvddMKBXMa41y1/yVLgoeDzxorPhMudfkvQN2trySVNZEcRS8uY6ANHXJq7L+q1PXL5FpnDXstm7
BeH1DfcND6IQqcZhf2+yel7wASBzauG8Ykbr/FdEjh+PfQRCirFyhxYQ4ZyYK+bm9NkIQJHTpp0A
yfuYFvEVZrjgdAlP0ab8H86uazdyXdl+kQBJVKBeJXVyzvbMizDJyoHK0tffxbk429000cQY2Dg4
wACuJlUsFqtWrWVgyPzguln7NJMcRFW95lo/6BiTEHy264CrrcwvdLZUySZf8Zf8rne6p9pLjbCJ
Gs52VvXLJl6d8tl0epvz2BhPem9p76zq2M7LNPPFjiK2L/qlDLPEWq+S1CrRCYmixI/Bi3Y3xO2s
Aip9fmbi2yMxQ7qOvMYRZQzyGQ9vc6yKgJqY9zLdu8r+1aONkBst2DnJdlaBGCUlZ1gEQQC/THhf
Xtj/bHSsaXDxWhmWjUfvSRxWw2vlPiXjDwjepajBONeWUr5Rdr5xGaAzC4p20GUKR28qzMWGjEQR
TAnIVQ2u7JLfOq2lAANI8h7cOZDDQj0bB11E004F+PLSGUjoYvBA5XZIm+8ZfXPc7fmjJDu3ALtA
19rhEUWsWU11SwbM9hSBRaeNORcHx8vDpLP8gnyLZ0txv0n37siaeXpi1tEcs6yFtX4Fgbhpbgr3
js2KnZMbAS0+wMgcjyJ8IDPJ59j1oD04l9OvaXbmO+qOz3XW14o2s9wBIZ2B9hy6sxgtOl1OBghP
O/HXeR1NwJz+7BYgay5Xz49ndAY3pnsxYjK1UdFE89RdjDuWR3DYoGWECU4htadW70ZOiV10+ud1
eJybizgD+YCfa896uzdUbxVJVQCTAIDpc+kDDN+Ic/IDBPxKoOjgI/0z5tZnEuh5GKWbPvfd7I0U
QQyrzg1tdud9U5YRHNsVUv/MBKXgRLFO2vW71J3306KaC5O5P38jYTPRt/pUS237qTcLEJ3y0eym
O7Bpv7CS44ZrZ1VkHzK3PDYl+H5ex0C9IQMOaAz1qdjZU7vw9bL4woE+NiNcjXG2sLVNYCbCUHEz
3835m1fWQbT8TsCeef4DyUI+sEQQ7fEQ8y0Rp86r/V019ThpGNXwHrzM8z37vo0eBwhMO6pCvynz
BwfBHmpHBDRmYrw3mDaylvCkBzjO3vC95tFc8eU2GrvvohfMgmvW9RD/WOqgpHuSv3fNTeI26Nzs
6HipW79bjfll81is+8oJ00rFwSNzpuPfJ/irwzqS2zHyAVBGZ7o/LtvWvSfdzz5VZB5/MdliBMCN
B/YavFZxCwmBh7S0MxIbO9GaCWBcu2JBN4OTx/p9fs+cJUwM4ud9tSlqXL7F94aADigo2C+bXOTz
S0VBOToHunM/x4oIL81Mj3+a4OaD2RC0ebEJrLwEGxU2f4PSUJuFxHvKyq2ThWO+r6HBFpdh9e8j
WATzljAPvBS4lsQ3BGMoeqASBdFgcJ2jdupHVjCpJPNk4ffYCL+5jx6xedd4FQYMkQAY3/ret/ud
W25J8jTZ+zK6NVUACVkicGyOe92ROcYWO04XmHPsLKCOb5GbGcNynup1JPNePPV1KAOg8osO76md
YdFsx6gRbUk+YuLw0K4PCYjpLONHoWLdkMQNXJd/ccRAt6Gmd2oKg7FZmVowlWaPTtxinBN8xPVt
DK5FEmAg7HyUknyvE2vC95oyMy60Gdagl7IycD5iPj9NLN8x/dL6Dp5dQF4UgVES609MCt8swyBy
ZY8wabZko/dDONXXusoxJB/sxIgQbtYpy6KWJ1PxVPqsuEDDEdvqg2l9ZIqUypR+MZwnzMyi1Icm
y+kXK6vMKqyF72HxmM6HKb3pK4IhvdCON1b1lGZWkIy/u+p36lxF694lbThZjk/0LQUVeXro420b
FaExbDBZFczFAKbNLTKKHOp4ye3k/fsliG7Jx88VtgbxcajMFH+/BUbBA3jJaHcu+zlpdOP+Pu9d
El5RrrTwYUvIxlqKGZ2VZykR+1nbYae9piiHer2fJwd92bTptiFXnrEx67se7ExLFTDzwbPfijLZ
NaorSBZ+j34NRKRPPxSUy6JJ1/FrPGwzGqsxRGADO9f9bjyAmNyPprehnXe2fVeV4TR/oeMA8xib
cwheZph7PzUP8mrSzTw1jdjd7D2ZKyAi9cWcKC5A6fn6MCMO82prpHldCjNV95a2Uxg3+4pVXznE
R0aEgGhbWjID1oSt1L534MUe0o2jIgqWxSaOy+JzFS4YqIRzZQzzVOS8LZ04P4vosBYQijy0Lshm
88u6fp1fzjurbN8w1wu5PxSNAGUWPo/e68D3xgvO3bLR6N6mj+sXrmA+Ovw/E+KnacwJcu0NTLTs
uoi/MWejVYrTLV8FVMsx34pik1hrAn382hNtwvWx7hfrVc+uWtU0mdQEOieOjjIhJk2F75KMptGu
LlYxzo9AQS/5Fbqu57+FrPMIHr4PG0KQWmxoXUBmBP7Vvq3fLdTcu0Cz/5jp92G8L3At2kOpsClf
Ft45mInCC1IsG7KmH6waQKrAbg9x/J6ieER+nF+W7KZAu+k/E8JtGxk6LVGKB0trtJm0PZJwO8yq
m9XbmJ3i/a1ajfCRvCUuEmuAKQ+y67Gxn9LvgEefXw7/G0KmjY/0sRzhI+XDMnWGDhssXfy08C33
ZaGl7xmXRNUg4jtzzpRwOA2XtZHRwNRU/zK0i6J7b2Y8FHfnFyR7zaNeZpgcH40kWXy0rdkEJRRo
PwULsjtgJiHZYvjRMF66zAkis8VLrrlxKdktdnSduPF9whQTp7Kgd/wLBBdpgIIFGQN+AaGHcfnj
jE8mQYv6AiQ8Nd2mumrFPFALG4vJMtsEKRnGucFeenopjd6azJNho07YQkYl8Yv02a03RXQxW6s/
e68EJeQeb8d/vz8wfwDUPGbwofAjDtbmbc8i0Ij+DVOUhmW/G+fN+Y8p2UkM1nAdKShaeSBROF1Z
U7rNzFIIkjksDXq6dfRdQnx033w7DZFoZaqSl8RHjw3+jWlHjxHHhL5EM0f4dFbmF1kDLPFhHa4y
ouhFSY72iR3h7h11DKNbpYdiCcTXqYsC9ux3X7jgT4wIT1W3GeyqQloaJBiG8qKAeK+TipNZEj9A
H4AyJIeXwBP4vx9tWO5oa0lypwjQFr3q6gHqVdllP6Wbms9vjpli3yTR98ScEK7AiAN9Dh0+V5i/
c5b6qWn4hbaB7jnFXqqmQlXWBPdr7QGZQAVrphO22Q8gMX2r3c95aJv3+fB+3tc/u4SF5h0CD1JL
PEIcYWm6HjnV4EKTwu0YqhcQMRz9qt6eN/LZv2EEfXCIUKMnDu6H089lryU6oHOM/iu60dYQMi3F
6/TB1Q7n7Xw+uLBDACNDsxfpkvieyta41psUdgzjPQdzLcTM2KsJyb8R7E3uFCS2ImP+7IenBoVP
VehTbUAOGAuLNm21H72Lrv8GMSulTJskrTm2BKbw0y0EXqSZqh6WVsshyJqjKN26fRRfGyTLtqkH
OYymbOvfVuLED4lBk50zePnT+f2VLhc6uly6AhUNsUkTtV5LSj0F3JNdd4AcF+Y9db/NdshaxYmT
fskjS9yjjg54aWd6W7mwlE9N6CGDYw5kvmagPPfJ9Dpa91avSHukPnpkUQgp1IowBU5gESTc9bRZ
TReA1tuo+UKXFV8S/TX0NvGaw8V5ujRrTiro6cKQ7gapE9hG548j2Nl0vx3eI+tBT59m7wa4+K98
u//MWoIDQVk3i52Kr88A9xAYvrQ7x9tU3kafFGUNaUj5WKAIeDDiFrQDNSxp1sYurqf1zljezi9G
fhyObAiXjKFpjTskCaDUnJei3pToCPVrB6m5FLjY5zHzteUwqngCVCsTUh49dfVxMbCy0VxDDcDC
ef4erSqOO5UVXrA/8v3Iq0q74Q6SksskexygZ56rdEGl3o4wCZImirqkJXh705Z1tHqwwWy/WjOf
AnIKcoAE1a7zX0oaMo4MCfdL7lV9ZPCDPKOmbmm/Ynbtkc3a+kylGiUJGY4BqhXimgaArSLoSouG
wlvdGInhtLGr2zENe/dxrG+AW8jr0C3/3cuh3gMIrY2OARoGwg5mCYlHmqcolmRXrnFX2G/lv2c5
aMccmRD2LgXnZjYtKPrn1V1v3rXjM6uDdbk1h3+/xtD3QUDCDY22tTjcyQb0PdwRMBMa3RX6Y8YC
SgML10y27M+7g+zgnpgStg3AM+o2DraNFu+99uZABDuom8XvhmuDvRjZdRwNiheDxNdPTArbWGiW
BaJerA4V6sl4W/Vd611VqvYx/yunzyHeO/vYQyGsj0verQvFwjzj9zL+gO5d5D2w5KFI95Gp8D3p
ikB9xks1vC0jxqFh6hJo/qF1jNrjCCxG2kHE8IoMiq8liUQQGviwI0SifBpNkvewE6+3ph1GzdOo
wlzxPyFuGzYNZwh9EICPBH+oeprUZgRAemQCiqm/E1XlTG4AxGbgbUN9TnzMEYp3sbtiuBdqYZCU
Nx9Xu1aM+ktNoGDGm92ANIrwwjwx7AmL5uf0d908OJiFOX9qZN+bV+T+Z0C47ZLeMOe1KlFgKu91
RGozv3WLh0SlBSz73MdmBLdqMzbi3sY6ku6wVi8u87NI4VGS64ArTP23EsGjkriLkznHSmj9oqXf
PAipQ2ozX3K/UHERSr8K5LgpJVz6Q1Tkprk1GZ2Olr2dXll9E3QlU3wWlQVhMTlSt7rmQBWoGxFU
QBqVVpz0gxwtgf/7USbQ9g3aAh7AX1rynFpPZAGR76T4IlIbwPTwES70EcTCVRytFctnAK/q+VbT
QlpfkfL9vPvKbma0jv8zwd37aBlFG3e51cBEs9xAUnXwQguwyeaaaZBKZpBkVU0TyWKxSYG1RTsU
dXGxIAtMG7SCCHoMybJlThea0BwullBzrhCfGZhuz69P6tRH5oT19RDvAMMMzNH2ajL2qfviknBp
940KSyz/Vh/rEoLlNFLQD60wNMzfnWzHUJm1FM8g6VrQ6+eDWBx8IlxjlHklRkXQ4yPN09Q8p8nB
ioF4fcyyL+Qc5ochUZyQDdNQlgyBX1/2Y/mEHL5oghEITEcxgiDdtCNDQvEhNinwu4C2Bk7yqhW1
jylM6AEqXEAaoT2U/8HBgtkT0eN0QOUzsDvAxYlvoavV0lAfMKGryKalEefIjOBpRp9lRhLDjKnf
a9ob08LznixNzwB8xifm7OdIbU+Pap05WRVx7BFboQqnJZc0y0OSmnsjmS716WauKsDTzIr5ldcp
mgKyPSRIAjgDKf9PsN2DmZmsFVxvprd1Xvh2tp804F4P59co8wcAnfgdhOogFQkHk34ka0fhD7Wx
M6M/43K7uKoaqATDiDLMhxGRXxC8+wOYN2BkaAJg1EKTXkfuN8vdeXZgADBRPWTerlMpLMrc49iq
6OoLASqCW+2qyxQ6nM2/D6VhWS7cAp4OQjmxdtGa49qsDdyjnzVnCCw363YEg5ssYG7ugBp00L1S
4ZPS7/VhUyxcACDR5ZTbZPWP0oVI9bdh2J53CbnbH9kQNo5NIyi8VtgwnEPSGf7U2gBX3RX93YqK
ZReFtbbRzc15q7JrkeD1DeI/TGEAKXx61mayGug/wGjUQ3nFB1Q4G0HPpzHoy/R0Z0+mGTZdk15r
fYTC4lIau/M/QBbruXoDp/TBU0LElheFRslQ4AdYSCwKsmE4dJFX+FrxYlaKNEN6uHmnCGVmlJp1
/pWPcgC9JMPoeQNe520arlm1geA18yFOjKzJVk2CSl3myJgQJte6KqKZoeenN3eLFfbTc04VLiPd
O4/rDgIwzPnETtejxYlbVMUEj2EVqDk036U/8MwEyBUTe4mtuF6krvJhTVS8Yg7rATLDgpbUekzo
t7V9i731vqz0S72iuDkxmmKpULzSaHJk1DxdYhEzzYwNLLEEMpSnUOMXapKYksNQNEZbkKuJlcKy
bKCbnmBZVvZOVs1fJ5/Yvlc926oxCvnn+rAkrAXtmznpuEcMOmZ1Ot/xApLejyP6e9++cKgwwI5G
h41LVHxvQsotJr0zow4AeJDb30DpfqRPQJCPkUohVubmf/HjaKUbnJHt9AM5OV1SUuIDrWAEyJtp
wwa8Dc2X8wuSnVzQ/3D9YYxloLx2aqXW7Qr0mgveUe6PjLzPwAGz6LZzFI9o2RfCmBoGDDDoBFJA
IQQP3TDFbYJ9i7WrIT7o5k0xXZr1/eAo+uTSu/nYkuALOoAUQ9LzL2Q0u7X1LrMeuDJSERArNUNo
jBjTqNnOxMjG3HW/G/vtCxuKFQJlg6rEJ0nnoaXr2nt8Q8Fq62lWGLNNj8gRv5+3I3WPIzv8lXQU
cqmmFegn69hRepnZl1a21TrF3SyLS9aHCSI0FfLZgQhyiqXM4+vioag77zPQ9MbkfUF/ylxudJVW
qtQbAbGxgR9y0OYT3MSlizkZERZVotdlLYFjvCeg3TdTRaYtdUcUdimAmUA52IKdckkHM7PhJPm6
RxO2SZ+0adM1t7aqbihdEH+kYj1IqsQYWAxxV8eZCW8stIPTvlNv/OUVYNdrmeKEqSwJft8WUbpE
LSxN5j1Y4KzylXDBsDjfnPe7v3g3saYHzd//liQkNngJA/EaGVgSo9frWPvEaYOxyp6bznpo8+Eq
1Rvwlz6ZzUuVJneYf/O1dN1M9JuF99nStJvVSQOXZQdrVLEJqTaBX3pHh2IobOZYDL8N7Ladt2ms
az0JW+3h/BbIChAoB0OqD5kdbgLBe2LmTaYxAhtD5+/F8D6OwZoddHaxNMH0+7wp2S0NgjjQwCO1
sqnY9rCWzJgoKPCCfL6tjVtQIPjnDUh37MiAsGM50ZolZzDAnCLMyNXShwUj2/Er1cfjhQi3mWvW
Y+kMsGOn39Ny9W3j3sh/nl+L9FQfrYWv9ejrY/QfME1uYxlKP8vf5iYOciPBbPwDVbWwpfuGYUYL
qhoUItjCvTnFI16AC2y1DWgs3+bO1yFTompJSj3tyIoQ5CGeMaHojQic4Og42aaPfKCwBv2ORluL
Pp3fPmm4PzLG//1o+/S4mIjBQW6pfh0B9N0Bd771jKckDrp2z1JFKqXYQfERXbkaQNHL34vybah3
cwMY1lOs4vSWXpPI1zho7y8tzumijKaGCFS94tGs0d1qgILY6a+j3j2c3zvpOT0yI4QEO0UfIgKn
WJBA/TqFCLf5et6A9BELGvn/FiLEd0ZImVugcghW890adJ+1+8l7sawHk70mQCxBfYrWqlgvPVFH
RoVYPycjNO1zGLUbxHbUhZAfhnma+EiOQ+L+hhLVNqkeBgcZqvdtTpNAG15rvXoaMSrNshqkz9Pz
+Y2Qus3RTxICljbosd3E+EljNuFZ9tg0mIl4aLXdeTOyD4qJOeDPOPsBmCVO/aZs+nKsewe1EDNM
wWxUrqsiB5Et5MiCLXxQL86dtkwpLIyvsx7O7r3hvoFQ7fw6VFaELxhl2CzCXMTE4s8Mgog49/v5
e++9nzcjO2bojdl8qAPDvWJh2ZnqLpsZFlOivoFWjG1tV0gQnDfC91zMPI6MiEVlajZ6YrYwwjCy
U8aPHgu97B5EUF122dVZ2IwqzmJZ/D22KBxr3Yw9zK7DosPAWRwMJk6A6S/V1fQ7r1QtLcUeuoJD
UG8YzWWCMa1+yodwHp+JIuQaUm/wOLwLDQ3gOAVv6HvNapcBNSG77Z5cDF/u58Xcumx9A3tn7ucT
nXZz1y5hCoavC+oUb1PNUP7LNl76C9wSV3Y5bcm89gpAmCzOcA0JaElwrQxX2GfPHKxE5wB4Omqo
daRghIhQqPqROX6vkjWVbfOxLWGbW6AItRKyfUHDJh89/2Btf1kqlJRso4+NCBuNazumC4fZVwtg
CbER1sV4U2rgEf5SCxzVaBONMDyuQX5wGqmQmtCki2dcDEZog6k4qX6cP3bSj3NkgK/1OC/IaOy5
JQzEBgYBATsnQ+pH40ttbYxKJawoi7sgKHGhfgCONyLSvA3UWvR0tnjD8nsz/WLT9vxiZF//+O8L
i2HJYLlxRPB6WZMgJl2YuE/9rJoZkW3ZsRX+70dbVqEJE5UY/wvq7DDau0jHSOgYFBSvoccvrAd0
Hhg6wF2Fsv2ppWIqa8gy455arCxg3ZYM0dZ0FXFD+lE+jPzNTY6XY0ej2ekwEmFgjLq7ZFTNZcrO
iwvMKTHhysD/C8uooKRUzxmuKcL2K9ThKr+aH7KvoEWOrFChoFG5NiqeJtZhxtvSeJ9B7XL+a0h4
dfHI4RJ0FO9DoMqFdQyDjfiywIKDzkJlHfAOdYbbdN6BBotGh6Z9xQnN+10TQy8H5xUvofO/QL6R
//2AT8S+mpa1gFDz8lcStNSPnOe6e5vHw3kz0mP0sU6RAiXWUwjIdVinYSQ+xd1QPHqq1EV6iDxO
w865PCHAcura0UI6UJ/gMV+Bm6d9tNODXh3qbpOpUEqyWx7s6/8ZEmOCWS9xlqB0goqTOV1P0/Oi
7a3+rS33lqpTIj1KR7aEF91UZ1WxuLCVoRWzgmSiSRV3qWI14qepzdnqFoptM8vE73K0L67ocMX6
0Mq/F46izy8zBtFFyK2g1omqkHDPrbFnFQOPDHNeb1PTDAbXPgxru+8MD5QOs9+3jaKRLD1jXG0V
ABA+kiWOMpI+StOoQJ5Up0FEdB/tEUJSUELdRuxgUz+N/iBx8zN2k5tXbh72KrUM6Vvs+Bfwj3wU
DzXajkY64hfE9Y05h2sc2tO2Ka6T+Lpluzh7iPA2OX/g5DZRaODVc2gFiJUgoFD6PoVGS1BiGGGy
0La5S5s7rb1MnA5MhJhmr3MfU9sKs/wDijn3X/ZQgB84TYRwkxWUVmXlwKxXEe13k68dasCQRRhm
rTxUHQeTAn+3YxiqCtwsI8iOzWl91+mq45eh0TkO01eAMmDcQzkMJDQYaxGCLEONovJWPsGl137V
vzH63ihZHmUH9ciIeOfNqHtbk4dBJ9oNEE7V0cVS7K0svvGGCLj5MefkiU9MOwfBTtynJZ5miV/H
vwYwreTe76q5Uw5cyML1kSmx1mJYC53SNC6DOS5CaKNcpXMSmvOkqEGrzAhp/JCtdd6aMBO1Dx15
LVqCw6gi0JHdcMdrEfJ3s1qXvoySMrC0DU0uHHqLpCqbFB9H+vk/Po4IVymW1R01HUvBa8R3GfFd
FVhStQ4hiES6UeqVAQt2fj+VqH/BhuX5yVfasB4o/0BOzSOmmJLkVK9Z04I1WYvbl8z17lpDgyTv
fImJ1l1n9vvzEUO6cR/mxAQkL9PMXiN49WgPu9mY71fcCOdNSN2MMyVwNTawKAlu5hiRPcYlTHTN
L4IR1DzZTPG3f7bhcllD6B4AN4n3yGmIH5wutpnWlNBBWiLLXyJdv8OgReaGVlUV6ea8NcmAMbBl
NtfVRoGPM3qemoPqb0RGCzRaVpn5mYZYal9FaMwPLlq/QbPmPh2SvVHckbbfQsREcbtIrvET88KZ
0kczg3Rzix21thpKy6BiG0MPoF2i3+qaIkGRXWUn1vidc3R9dpgfyvMU1gh56PEUW/sNeDl9N3kZ
CO4ZFCeuov4LB/rEqHDc7AUUu72JHU6a2yaekHupUm+T75JwV56Y4H57tK6Y0LrUCqxL0+4je9vR
DUni0NKv7egt1zZppfntb1Jq2yzZJOlrkg0cEokXb+ACD5deTs4vPf62sCc6RioH40+bT7/NsaEC
81crVCRnwOhbyUCNWAKy9lKCYGD8Ya/bqaG7sn2y1hDOB3CwahpOclDx1gDeEIztKAyKZR19sSJm
cJXaaPYz8uLU11m/PX9yJJfo36F8QIFR/nDFOfVC08lMXJA+dCbZufMvs9gucRfM1W5WiTNKAvaJ
KcGDGOBM1KlhKjHCQgMCdO9Vu0VFLimJnydWBCfCbHrvsQ5WaL6bzdsO3PDnd0z6UZCr/2/H+DKP
vBQyb7XZpDCQmWDIfk7HbZIqYMYyEAYwhOh4A2xqfp77SJIWVMwjZg3cVN9geAa6a5sy/5lHYWpc
EcwE5dsihTCarioRy2LLiWUhbmukAJca4VMO7B4KrnUZ6tlPFBLABJ02IbhllU9hqUnMpoHpEd1g
FGKEFNnwsqggI4qq/eAXIJ3F1O4AYsne75fBz8oBw4rIIsJ//opAPX8YFdep02zJOW6yWu9q5043
3p3513kTf+fshZhxbEOst3djb0+GDhukmZ7sgV1k0eJnANh3GOnKexL25L0t3hzjEXk4c67KOdkY
FO1d6us5pg7t5JCOznYpIQngPJuRDp2zXylGb4Fb8Ue7upsn+zbDtPj53y05pyc/W7xL0zEx7A4/
e8Qr0Ky3k/HipaFWKUKq5M7EXQ34oo4cBBV14aDGVhI13QI47uKs1kvqeeX3GN4BZjaLJJc4FUge
+sppa2xGAkbi84v8HCbAiw/6WSQoYIb/RBo1FazEwHgKYEDxWOuXVaFY3eco8f+8+9yEjVE0YXXl
2KRtlOHvd+i1eCwOMj3fevrb+VVIwCQwA6wUSmUotcPWaTDiHU0bAnjgXkgfWlB85lud7GaolMUx
gLm39hqy0Xe9qz5gT7bl90EArdpmu6oilmy50KkFZhyaWGCeEHymTxojW0wsl9V/6ty56hdttwym
Apz2d3Tv9ESBmhga02BiAPoILZjT5a66PmiNjug0Oc6a+BrQJe9GUjqXS22Oua8XPSCFPVuhklOT
DqoqBUYA19JoSWikaX1n4Fl9i0Z9l2Ks0uuckEyRuZm6dpyhnj6Ula9BGrL2e5YnT5E7dE/TWmMH
iZ7TvRllqsuKf55P6wHIDXwMqMW4YuhjQ1k4VtaiZWXFeL40kD8tvAKc6hqlPjPLq6UtkM8VmDTL
tC9gV7CbyJXBpgqIKTBjp7upGbMHgQicwLp4j53LKN2N0atd7s77qNQ1jqwIrgGFizGz+YQJ7R7y
PDRakFwYz+dtfM5iAKjCFJvlQEWUQ7ZPVzJ0gNo3ZORg3ObOHOzrxCM7J1pxfdQ+1SLF5SELHny8
FIrWUGamYhuwY0SLjQFLaoFp9lrTN5Mf5xcktYBSFTIALgTxKXxENZhGE349uc7WsyJwSCgGf6Rb
dmRBSGMWhk5pk8PCXN+PIJCeHvXs0ss731MJCX8O9Pg4Hic2AS+2gf8RPk40Qk3SBBA3W28AgdTZ
Pko21eTbFJKOm/P7JuEiPDH2CQveRnFbcVh2y8LSvJ6WXck2NN8Y8d6xtjMJ6+62TMM62lOiUs+V
efrRQj3+vjnKDKE9AqgAX6jOrlqUwr19rFJ1kwWMYxPC069JvCgyVpgYinCYD2ANQIiHDkDmbTUa
dCpBcEmtmG8nbhY85vH1xHf1XOW5VQGcE8TNtuvv9PXNzPa0u10S6D78oeRQWN8bbUJLH1Jv+o/O
VlTEZOcA0QlXKOB7yA75lh9tacScOBsI1luC5gSzO/5oKsKT1ILL4U0mSHEAZj21oK9Nk5sORx6R
zjfKaz1VcXJJihMIFdhFEHJx/nTxALRM0xl0XHBr2egnXZbLg+Httfw67je1E8Ze7rMOCAn8pyj1
y07ekWHxMOTuGPfjCMNApXvaziA/s/7GWJ675sL4d4DiySJFjbpswdlv+CKbuN52y49mNS+0JA3P
n2/VisQjxqrCWThqOwGBmrPeFtUl8t/I+an3e+DHFNZkB/p4/4TTNgDv0eU6XxOa9u73rr/Ipm/n
FyQLwxgV0/kctguInRAcm8YGnW6PyR8aWeh1tumfdDQ1f6qhlpLM8boBXYyKdUS2iaiTccZ2YPoo
FVx+1hKSehzBUeaPfQ/e8kDTn2vDX7yLSUWKJNlCg/O0/x39xMCxsD5QJRq15sBW76EqZlrOU9M7
67ZwQW14ficlodEAvwBK21xMECPMpwc51iHLO4HPIEihd2ks6U1c3wExfaMZzUVDbhKdbKmNdPC8
VQkVLxKnD7OfWgPzgBTBRvxIZ2+P0SqIr7hhnL6QxdxrmnPRNU9tnFyOSRfiHgeRg+UFC7QushVy
Uu6zlSV7a7ACy1C8PonkK+OHwa0w448MQkSCtHE21m4F56U1Jhu0Ic4vErvWzaDw0uwFr8n1G/UK
75CSYdpn1pKH7dBPk9+YPWRe+zXy2Zonr1Xb6HdVZGZRqE+9XeyjLh/AoDzN/UU1kxnaootDQtdM
mt9DNsZTaGrl/LsAe/OfJAITcWfNy+xPqWP+dMfWPlTTkl8uMR3mAHf1+jB4rQGn0PNvUcfSA8Zc
ui0Aal15pVWDd53rY61oun5+4OKTYSgNOAk8mSCMduopRdYbVtKgx290F3gqaOT3Ul8XkWqq6q82
gJDdY1Ic/TU+7IRBaiHzxcN37Fliofc3tpUeJEkyXmNPp/d00Lq9bg0gq3DyZv5JK2u4qeYJLQx9
zJtNPufdxeTO7UOR16js9iD0e25TK79jhTb8bDxtVWyJzFnAC2QDKc85gUVniQfdgmwI+tDuoqU7
zVnNjcO8Q9O07YEQVIEWSiN/qa3x3y94iGMBj8rvR8jyCt8Cj1dU8//2R7t70BT6rrM5f0BlH/vY
gBDDeyvuqQZHD0BwgrJJrTV+lOpB9u8FJQz+IlnnpIv4P2Ig19jIhpS3o6jDNsOQ31Rk8IexVVzp
knQFBA2IcngtcgIH4aVTlSPLpnxCHZpOYarh0M7B+Q2T3Eh4EIIiEBNtFqSmhNthSiCHN7ZYiLkE
LSjEoWk9mCDCHP3WIApbko+DLrTtAOrDFW3ELuGoW00xRuhEJ7U/Vt/b+bavN5lKNEuyZ7CCygQ2
jSv0CD6W215q0oVbqb459DpTNS5Uf194SiXLuI4F7w7TufJ1bRPPlWKfVBaEr57pmdOXJlZQmfnB
GbN93ezPf3X5l/jYIx4gjhJt1iQFWxesgVXx1iMghJlfHZRg/32gC+ItFGU3LmbMuW5O7dij0SRj
CTulcb/asx/THz258bJEsWOSvOPEDt/Ro/VAUapbAOEqMTB5t4zX3fSqDd/Ob5mkSn+6FuGk5E5k
dvMIG2v8kEUAhpebys38eNr367XZ3qfVQfd+LF+IaCdLE9zNAY2ollLuzhZkPbtgYHrQ1JdE9alU
Wyg6XVIvvTdgeRF9tJvbNp59kofn91BlQ3C7pV6j0uxho40fVrqvpwBIZlWKJj09KBZiWhGPWHDt
nPrCQM00tjpsGPOAQbdDD6Rji88ra67+vIBbIH1pi8cugtomELpD8YSp0/PLlPQ44Co854YKPAo6
IidZ3TFApmu4/cC2xL0fyy2gC9uZBVHp+Tqgf/p8Vfw7sawNSU2efePAodQuZMSuk69La7hITcs9
RvnAt0K7sB0359cmSR2OrYiAhdYrKSi4YMVu36omtNZrOjZ+3iGCbKPy7bwxmb9w5D0fG+MUtoJP
ro2R11QHqqhow7aF9JCLWunDF2yAhMHAzWTxV/upu0zIcjzmwV3S6r2Kr3oQrahucekyCC48CFci
OxfhuvXUZlM6wx04XCHh6D+U61Vk/zK39z6MiGjdmSZutq4w0jdPEXrn6VcKXvaxBXGnkKIsWYnT
q7HGR2fSGS4iFd+zLB0BtADAZjDI81bN6dcoFxdnegL8pv8/0s6rV2rm2fqfyJJzuPWknSNswo0F
POCcsz/9+2vOe2DGY421Of8gLpCo6XZ1dXXVqrWUO3nYtt2Xztpr8fXYv/3DZ9d5hFMKAlL2Wwns
6MaA0jaFk5bPbspXk7f1q2tP/XjZxNKNIbhEQF3+1vyen8g2bzq5mUDeKMmXQrrh/bPNu91ovnjW
3nYOsfrLkve5tVLqXbjbsYpKFbuooAE/20IjaD2Tli6BHEEJFbXs0LsqeYjla8AU8b1nDx4MMREO
7xrNtfnJUZI2qdU0BkxgtrtcK13PZpqNGZgB+JeyA5YBolYCNdWjqz3F3y/v7oK/n1ifpXldHMuS
DU4DXOvgZvaDUq6sb3EfGbBhloO2iTlvciVWVzdUzVkeATuWfg3DixTcB2uXxUJwwMBfM7N1NIHW
hJWDGc2/Q2SxC64Mb/8PW3VkYpaFTapkl36cgmeEqrevwQD7Hy5bWFuE+FhHp0mq4DnWxF5RgnBz
51fQoVpWrPQDl6r9DO7w4OLJRZl4/myFqSqWIBcDi4HuWhHytAsYG9DcLHvgwY092LfhPS7yj0P7
0VtDfS1UnE6sC385WiPKuV0kyThc2kWH2rFe5a68FXRZvmaCyGIefEhxxPpweWsXIuKJ2dkdGCaR
z2OKRU/aS+3dJcb9oHzRqq/a2oTl+TfkHWjBoaIjDE5vbZY/pHUPPaBsRTRT5cCN2/IhNSU3kYOV
+HS+j6K5AKUeYgW8Ac/eBE1bNtloxnTvaldv74vhtS/HTa9dy+hXIOr7fpytQJpgC+VgTsG8ID8U
qZkUhRVv6CRLysc4eJHqL5c/0tLeHZmYl96N1swcL8dEAYyz0j9rrbmtx+1lI+cR7zdihsvK5hpG
8uPUAUdovvt+QJK6tPqdGdXbfi2HOA95WLAZKeTtTJ9zXipLdcnM5BD5cqtzC+naUHedBg1X93Z5
IQtmkF8XZRPGAoRzny4EL0s7pwU+kLYfDedWG5CA/9AqK2/CJStg3uG2o5FFfUN8s6PzakijqcSe
j5XEY3ik9F4SuX3oJ6m+VmRPurq8pvNjavPi+GtN/Joja7FlRJOkocmehWXs6sW3IUs+qP4Xe1Kv
xubXZWML7gaLK0QKnCNYt7VZQI+iIvDKEnd2ch8ahW8D0CmzeL1sZMHdbPGJGDIF1Qtd1OmKACM3
uSVYygZwF4ZLKmM9c1Pa/102sxAOfvNs20JkG1jiLOyMgZMqpcCDWd4+nj4H8ABFIaNf21zZA/6l
ULQ2NEkTjp9+mrnYeDkVL4AlKnTls0w2mKTUCXy4ZLXCridX1r2RQRHZewIcydezAp7cbsAU/8ay
u3br9EHvlopNVs0bmbkDiepMvdF7qYdueqr7676X9LfUq0lFQrkrrqJCi6dtpxFN5dRsgkPbJ2gN
dETWu7rq2zsqyNVDqYx+e1tYof5kTibnbRqnvdqMwa2ppvJXdczt2yG06+sW9woZHksJzPqkKzQP
41iCYsh3zF+pnA/7SbfH76E0Gs957aWvAZ2sT0Vst7e6Ew97AxvPhQ3qo8gyNdimg9Pd6Ilpfu7K
AHaneAwUd2j7ZtwqvpQ95CGA5klOan8zVnL3TTB61nsI0PLr1pwI21VvpU99VjXTLV3W3ntyQJY+
Mupid5seqsTGHbIgv7aMYHwr2irYW2EHE2iuwA9AQdM8BKGGVoBnQ3e+9duRAaBJDaTHRM3kz3E5
ec95U4f0TyyjvE47Kdoi+IZyTqdn9Ya6VZDdZkWc3/AZNX+nOfH4Uy3VPIU1LU4/QFdU8M6GMHyf
1XX4q27KRN1LVpXxJrasNuZd7refVb1vvuSTj6ZMF9jRd8QatF3ltzrSGlmi3elBTfmtMT3Jvezy
529oamKyYMqzgEkA+Dg9WSEXVSCVcCWr6bTR4X5QpeYwRfIhhJrZ69KfkbTWuFo6zJQkhNa1AyHb
vChieL6lZymnTIv3JuCjdng/xI5FHVmYBfUiS6y8EWypPtKxUjK6fXZ9edvW1iC29SjENqPS6uPv
SIF/1eHDoD5fNrCQYEJRpHFboHdFi2IeixrwqnnWjBQ3clX6anWW9SUL/L7alHZGedSBAHOfeo7P
KUzNbnKbwAvVbROr6X+Vr0V8v7C+LcK+K7eXf9nS0iEbJT+D3o5S/SzgJ7439L4OMKJvP0pK55rB
SqNh4bJk5X8NiB9wtLd21cS5+pvYqFffYhUaRxAYxljcZOqKpbWlzJzfCO00soS0YkU7A/RFsaoZ
tXQ7WrxJeXhD4U0X4HQtoRMSnwU2gUi1Va03B47DwFj5IotGaCyST2KLfvepEd1KwqJHX30j2c9d
vU/araGtmFj6JvCw/jExexk6QFZNL6JLVw9fY8PcRi2Q7Kyng7nGbrm2mJl7yXmbF73EYurxSqlu
ajLyNRTCQn5kU9EhQwL3AMJntl9hN6odcU+gELI9rIP79GC+BhAr6977qVyhQzgyNdu3IZfTeJQo
UXpFeIXYaZb4e6PZNvJ9ELw/6zsxNdu4QbH8LvYYbc0Hb9uY4RaG1SR/02WY3CVzczkILF0bsGhC
aoxQDWj2mbHSz7u2dtjCvtiEdegWARp5V8hQuQZ6ydGaUyy635G5WUiolVgfMwlzY+q5Ybcd5V9e
53bJ2+VVLfkeeSYFFlVXzzupsJy1RmIAGQkQPwCQYAPaUKY1bqYVK3PN2DHzZTMcSWYj2Kbs4MnU
X8w15uSlDTtayXzQLp2qqYx/S58Whnnotbii7K/cT1Di0SzyotfLG7dmbubm4Yi8eZ2wcZr2I7F+
MGe3KZgcCqJPl+0sdDNg7iNnoGdPfxgI/2moqzhOldcyIt9x76bGxjFeWvVVGal8hNsg3zfjeuNw
ydcFZAOcOwp2MKGe2nQCONb9HDCFlmdiok+7zdv2te2LdKdUDx09HMlZAUUsRSgHFn6WKDsWTepT
k+SPvWb1cA1Ivd7uJO3JiFsPtoZMvi7s8jM8HGutqkWLv7kA4AUTgtanFs220esyJuzmY2LRblNQ
G477UPmqxp4UbEq99JJDOrTpSiFt4QoGNKWZlk0xBM7h2ZOLT5zFZk9bJQuM67y9t7zycNlnFo7b
/5AwmiCz6EjNViYl6KDrLZVvOY7TnTHBK2lW9QAWw/r5D5Z4BzOL4IhR0NlapsIxKQQTpaKcgoj6
3FqHQi13l40sbRiT54IzhpmUs5K6MtlBFVeC2M0c3YExLG1NeWTBFZxjCzPnsyakYGRtJCuiJx89
RfJe0a7S9C4f/yFPF8he+qNAIyC1Ep/uKNOLsyEb7VFgKhWGSFtnUwQ/Lu/WQmCi/0grCtA68KI5
ijjuI6vQCg2CEOVG7W8yfTfav3Jj7Rm/MHAl2qtgb2CNt/jv7NMbSdqOoUgpmijM907rd1dZ51ST
a2WG6W8tJ7DvQzkNHnwnaPNtlaflQ98nyWs4aeFNkqppfvAY747csmz1nWp6yasold+p0QBxr4oy
OyhyAwrOuu9rz41ypq92ZhiOKoWD0HhNHOhjNjRBzOuorsuKZ48iZStZoFjFaa2C9YGHhiOZorc9
7yV7Y+x7FQ0CXm6GvBv7zNvodS1d940wWDbjTlV7/WCMbX+outLeXP6Y5ycZ88yswGxMk/RMRhSl
0D6MC9qK0JWU+8aK/c/2CGAk86r3i65jSqA5Ae8AQJ+Hw8GJlCiL6C8mbTe6lpKF10Fh2i7jOmv8
IEur4ssJti9HU3kRnx4CyjNS3ieM2gZjUd/mtlk8q1Fjf7cLjRLO5R08Pw5iSoqgatjAbyHIP7VF
buOYdccEaVE8lhqtJHSNu/GgF9LKp1o0ZIHmQu/P1NQ50YevmqWVxR1tZsCNY6jwXg0fUOPZ1Xr5
cnlN5wGRNf01NZ8l8go9l6cGU6MJx1+dPY5t8eWyicVPBHcLjUxbc84Ce6mnnLkCE33nb1NPe4rR
4AviceWmWnjzsxQg2fT5wM2yqtPP04YOVbxkpL/S79vpJUxupejNV68NRrxDpDPL2wmN9OihSIBj
fri8xqVthMVAKGtztVBkPbUtS5LVhbFBgxip5rTNNmm4v2xhaRdtAfwmhQKseFb3aY3cM4m9m7B4
Q+ttUp//5SyJKG9DbCTICOf9nNGP82qqGN/s4ys5RbhgugrJoi6vY2GnSANp4PCVdK4U7XSnbCMv
w8JWoP8YlU0b75gfWbGwcHrAyFMtEAgDmf+dWkhLxgYDL8g2WXbvBQ9heW85v3p15cG4sA4x4YVI
ABOAzHDOggEimVkTZ3G26RF41D+ba6o3C9+bwInANLc7TY95DM3qthmZ4ck2Bcy6fbxVs0etXVFc
XLiRTMAFfApRjcJ3T3dKTTzdpMSVbUrloKQfevuQW59081o2XjwDxRSGei9//MVFgdIQAgGA3FXx
WDhKWZQYpLrfY7CL7gzjLbC+xAyU/d9szBY1xrLf5jY2puzRax8pWUfh62UTi9/+7zLmAgHVMNVA
uzGhT+NeUZKrkSmB95tgJIITwv+Z5ZoFFKvXsxIWiWwjMbwamhY1+vgfVnFsYhYv69AKKO9gIpkq
12HcuVt5nZw//UixKQXgYw5p3TxkmUYHdVdZZRszD109+xB9prFKiWNr0qkZvl/esCVfJlmFJExA
wFATO3UtXM5J2qrJEMB6HDvkk5mmlumpmfAPHkbPPMhrsmVLzswCkRpiRgCK+lkka6Mgd4q8I86Y
Ieu5SaNv7RoR71IsO7YhPPHowFRaJfEqw4aUueGvrv4k+9soWHGEha2zqH4K/XOqUfTzT40EveoN
ldRzaRm3khm5afBqMgcZOK5i3qIZVU4rcUd41iwTBtJJJgA3Ey1qdXZE+1pFYHIc+VbO6yTd6ugH
mButAXQxrpGNLXwk5jV4Ijs618GZGI+tdxm5uJxtqnaEQpzXpf6hHNaaMmdWBGmAyays4FLk6pwd
JVlmKoccDehhEzPDtC2UzLXCw2UPXzMyC55loTiNN2DE8AB4wy+mZf8gtiZ4CQQDLQ4NfGSe48pK
P5jDADFBpFJr17a9X2wuL+PMpX9bwAY9WzH6Pbs4m7YoGJWj5T2UzjYrt7bzoiTORl6JBwu7RYLB
qDcy3aKuL/7+6OR4eVWQRhdUwssGGVYmmcZP/ruTMgbxkfmlQsJXJ/2brUWq88CohIJVFmjPWttt
jQz5PX8lji4t5diKerqUMem9NvKEFfCTpiwflLB91Kw1fNKiGY394smv80qcncpu4M1oTgzidYlx
1wzavQV4RE3b97sxqshkaAI5JCbwZquZJNWsDNGioN5tATQrNZcG0mUnO7t6+DDw0pDTULJSyJ9O
jah5mfHgNAGFGsa+d8Idc5mH3gfLk0Qvg9Rvg2CNgucsis5MzmJAZBelNTQ0K9JQZ6Z6FxbffK/Z
xkza6clerw4wXV1epPgXT8IoeQHva1H6A9UBE8TpIq0pNwujoVFr2zU5uwVHTbGDt+FgTvZL56VX
l82do2CFPdFHUGArpvA08/bAg2S5FcpcPWXGNtkVJm37Qx5tcutjHL8pynMQfHb8m8tml1bJKKSO
ihApBIjB01WSI/dhWlG01qobP6A/I1rGt/XguHm3wt+0EJooPtFopIHBJJUz95osTqYyx5Spytep
5t21SQyNUfmrdZrny6taMiWaJDLoLK6M+WNVz/K6Nzq8xTA72a2Vor23g7G5K+pScht//IdIxdCk
Q+2JjpOozJzuYq/ateIJCuhKNXf0W6Gzplr2btA3HgJOWmDjSVnPXpAO8A28hxIXrPrWNrZ8y52S
7DlUEiZPs3w/Ztnny/u45B1gpMXaxO0+fyaVVtUllRBgsDvjZzIOBxUV5smvajey431trrGIrdmb
5Ur1UIOlCrBXpOEvOWgQJR1uBirwtVQ+m9W705ffG/p3ebMjPma5VSYxG2pnMO1KH5Dp3edrLIwL
gd8CuEyyT9eEPHmWyGb56MCBxxqGWL0uteemM3Yg7t5/759Yme2cn7ZVHIn6/hCoe7nyPrdNea9N
P/ywWun/LK2HWqCAC5LMUBo89XVtGqNoikYicfeS9A6jZJIbrAXfhRuG4hxld/5DQXd+9etMXlce
rEMQRCnbQP4kh5+8OnIzr34uQyRdV+LFojkLJwfqBlJ/rlc4DgHoAjH7XE/FjRXfJdp/VV/uzJ8F
ffFujfpFfIv5zQKvAUkAiQ27OIu5sNK3ct2RccSO80NKIHTMwhXw8FIAJD3TeDyRpsGDdfqROERo
t9fEWqpE13Kbbdt+/MpLhKkqY+WeXPIH8ieLR5qoSM+fhqECPC+zaJRE1hVYQpDQV7WarJQdzilX
OKrHVmaXh6mHaeYIDbYm0dP/pMkwb7xBq55guBo/KtJkMTluFgeaKgm1Sau+jQqqIW5WRc6j6vTd
q5nu1H6NsP685zv7WbPD4ISj4QUmi5fg70n6AxMe5rTxjQBdrW1eahs9ONRr98CSt9I04qqB7UtX
f2cSR8m3AuWuNUFHuCmq5jo0tespbO+8ZLgaOYpe1d7EevX+jE/0qf6YnCXJXW6OXuZjEl4Ot9FN
d7B/NN4WwNWOTmIWrpzHpRMiULsU6XWYAuazOW1STFkiOAIUx3vSYCQfyo+Xb7bFA8LYM/qk4u06
B4movpE5YyUsgEMObzo5VaLDoCll4EaF4X1rgq74lz2k3ATtBy8/Ks2nZ7Ibx073BXqoycJDa8mf
M7m4yQtKDpZ634yQCaZrqjSLqxR1Tvi4YM6cR5qgnAYjYipiY9EU0CcZ1sTsVs8d5i+MlarDYv7K
xxJBDYNn2DvVimJEUrm7vSZhJLZ3de48y99H8Y/BciXtofReLXWvWyuhYTH+cAw4CLrAbM62NaCv
PcW6aKPWlot0zBMYvb2HmMxlh1lKTagX/q+ZOTKmtkdfbcWhkyt/5zdvEs2CMt8H44TG8UpIXfps
lG/5XpSNYG6ZLck3JAV1T5HoDUCJas/+zyl7ayM1QwAdTXy4vLLFIMYgnM4jh7YBb49Tx/SdzqbJ
x9cyW+0hrF5y20KQOu8PieHv1Sn5MkwGshWPkbk247K40CPLs7DiNSja1AY+Eybp517+NMXac0Fx
dkNDa395lUtuQi2RhgeJM/WxWRpmlV3m+RGm4tKI3cLQfzlNekNjbU1wayl20TIlpFjU4JU5e2HY
aCgDDkxM0nb/kpdO4GqrdL6L+wZBBI8orly+3ekXi9oh7bMGG5kFgBhB9DwCQa+r0DWuvA8XnYO3
PiUeIpaYAj01BU3OOPUT3WazaWzlpnE0P7kn2SwGV0fKAIh6F9W2a/Zq/KA3RvCiBmp7awNmf3+d
hkojVHm8yhlynh8KIyxa25H4IXHVfCSfZqxNjbYZLLIrcXpxycCpRAVNNB3n3YHIUILELomapME3
mh35bozcslcHX72u/29y1Lcg1TZqnj0pPIcuu+n5l+XRSqhmvykUnVHOGFpv9AW5zobu2643oYjP
tz4cl1n2ctnQeTzDEHg1up7iNTnPELWuN1rNoT/h1XeZ+XVIfTfJrniQ0xlZWdP50Ts1JdZ8lK9A
71Vog44pZURVz9k5Ocni2oW+ZmSWiXWGUZeKaOmgZOLX3x2pc+N3SwSAMqb3wTVDVYhZuVkMYdqj
kgefUn7M3I2ZdFeplew1aa0UtLAU8EakCMxkEbDmjcNRIaksFKrqWW19oyt/sDwCsl/4K9fMip05
EzMivTnirBO+lo5uUEj7Whp2nrGGM140A9uTuJ3JQ+YQcMnpRqkuTXZt9LqNbOe265g5PF+t9/5g
pdBlYcqaEhIkAvN3nF9WRKoEsv/QLNzU3tnWJo7u7Tzc2tVXswj2NjNB07vnVERQAoFB7UUB9WbP
XM8M6yDyQqzaSfIBbqg3tSDtkSUU2pgBMhh2S31nd/n4LsQJMXJmChZK6JXmPtJpfpS0U5gz+iPv
O+17MvaHiYx8RDPosqXzyiuO+NfS3Eu8MPfrYcBSY39ksIWcZCd5xm4avhoqud6uXOvNrxmcpSNJ
k3tAuTAY1KVr9WSMD1HPjNun0LJ3tfTZWgOML+4lnGfM5wkMyPxmaS29NYY6zjcKsMUxeB7UcSt7
bmetpMjn7zZ28o8dWgmncbDKC7nwTBYWKRqV60+6M228aCMZn1Pnky2tSdqcJyIKS4JUCKdkXdps
H60p6AO/IoyU5q06Fq4G+/Vl11g42VBICQpbugAirTpd0FAmFBqY6d0Utiq7o9xHu7iBugXdpjVe
9KXFUDs2gRyLczZ/EdJRS6REtWin+4VrGE+rKdXvBP60KoOwnph7JoKAIJwnOm0FBrfyOMWDUWdu
4Rm3Vmo0e2mMHgNZekxr3bjx1P5OkaQb266uJTX/WJbTfaH6PjzwnMI6eKKHpJM2dzc5EjieREbm
y1q3ciLPqVO5rgF9i/4/eQp7crrvfdUBYYqDnNkgc18o6ZUcCMJ4eVt06KMNQKIjbyMPP/zJ2EaK
L5j2VsqNC18ecgEmrKmVUTCbtw3qwqMDOUoCD3Djd5brVy8QWx3e7V4YYWgWqRwANPNzmSZpmRaj
TyAgD/Nq+WBCvb+qnbeQ7tH24HHM084CNjNPptuozBQtxkw+xLus/WiNAhvbDFdTKeh02u2I8JRS
IHto1Gu55uI+8qwU1skp5iOOpIGlFhrY1iM4sYZmMxTKbRKsQQIWTo9AmP8xIyLgcQaWVbAwtZgJ
c/o7ifnQBGvC6wtRW7QEdRCV5K7wnZyasEvkhFKJ4GZWL7r30GWfIdZphhe7/qzrV623krsslBsQ
UTqyJ4Lt0ZKasbG9MYzyzVRu8+ohHt2Q4rey7acbXfrqaG7Tf5S6q/d7JEV8jWcIECvSmVOjzOLm
aQGQj/6E/Dhq+c3gG4+h9Pn9VuhdMfwl4/vqvGoDxSRgywQVRyMZd1UzXpdVvQXmu3IdLTmFhqYo
UCswdmdl6D6yg5J8CKdgREWrf5L7v38dOgFCVcEH0YmbpctqxEBAZ9Y4t/xBMW40NAWSlTUsnR8g
dmLUC4gQznf6QTwmsnMap3gdciBZZQqSEXf1bljybXr2IAUBn3LbzW5S37Rzh3oIO2XetoyaQGKi
9M9xsM28n1W/TfOVPFa40ewqAh8iZtdgf6BmLlZ95NtJV1XMozPkrMHJabWDq/bPTf4U2qGbRKFb
rmlnLewiA4eiKSsDWSOBPrUnjZ1R8rLJN3EmpnXtH53P5aKpa+DBBY8TfUtQI+Iip1Z3aifTlMIL
QlmkkpV0M/UqNMudsUbVuWSFJiw1SPaPK3K2e3ZcsnvJmCMycjsgKL02orngDQwA88SALhf4+Lxc
prYWbGsB/75U7QqZUmpMN/SDUt/B26/6h3ENpbZoTzQpyU9hcpg33MCnGH0js2tWPty0znCgEu+a
zi/N+k7OAjufdaBv/N7xYyKcibAfTGyOzP0+28S+y8o+JsXhYmquLL9HZnyN0en3vzF3c5alCOYo
irfzJEJvtSCH6jbf+BQfIIZIwutQvm/IiNHG7D6qo2tPTwj7+OG3pD1002OwFs+XXOX4F6inDhkb
QzeUmZ5vVG+SblD8Uh/10vjx7jAoKJX/LHMWoyotVthIlhnF8k7iTySQri0Ixy6bWXjF/G7BAc4H
tMIA1ulaRkceIdsWh4s0oinsjTKgKxI+lvkag+JSuBDNvv9v6XdCdRSejGoKwyBV8k2iTVepDh+J
E+2m3nx5/4KYVaPtRMeEOuds35JYKaOW+tfGp/ZsOf73oQrvZTJe2JLWsomFzaNRCq2K4JvH72eb
B7YxTTQfW2pU3Lat/zSN5sGqUuQ47H0cN1ey9qQAr01KFSrzB1V5Nc3qzq8Nt9S+V3G8svSl7Ob4
98y3uCl5dtctv2cyvE95p+z0SrkxiuwmioOnmspGAg7SIl+l2xRAIrLisgsXEJyCSBfBrwLCax5y
+k4d474BnJjVjpsq14OyQVYwUcNNKpHVfbn8oRf8ySZeCwAcACFGaE89dzL9akzhKUN1DGln4zAm
36ZuJZ6t2ZiddMPL48TxgmJThZk7eYds9Lfl6tDgohsdrWTmsn5ZDLJSsxI9PtjNF4m5omQbRLvL
+7VmRUS1o/MXFA4TsS1rMZGA8wErXPPsU+0Pl60s75gpiDQQRYaA/9SKrUyRhRsWmwQxdoUB+iSk
+bS/bGR5KX+MzHUCAsh05KkSn166z/TH1LqKxs3QrqAhFt2ZugGDS0znnelwlZnlRYPFhkm1RtrR
XBdaedfCss2YvrrpFe+g9mvFnqXtE4UXRkzIdQBin25fElkxJLAMZdt2ROXTuZPT7OA0ysfLG7hw
g8HCQgWQkI+hOWqwjMtIGYsSXzDVe+SFD7n3/bIF8XCb3dIQ5wlhMZipBQvU6UKCvm7VSiM5tOww
hUsNYoA46Jkvr7Ov/Ri1xEU/XYl/5zYh6GXOFxJ8RPC0eaF9SiWjcXRSrCbcds4XXdt57U2vf23l
zXsXhyGoocWMDgFvHvdDT9HaOifNKdrPg/nFq6799q1Sb6a1oc3z73RiaB7Q6xxqqqTnzlSqz1ZM
yF6TjxfH8fQzIflt0i7mLQcj7LxAVuvdlDeNSZYx3E7Nk5kdpOBT5V+V/W2h3vr1Cphz6QsdmxMH
+ygG5X4WtVWLuaQYN6N8DafywQu/SsNVE62BfxZtMfkHChEoE72qU1vdhIY8J43LUH5r7OhKN6bn
XKt2UtW6dJZWcoHzgysm2AVQD9Y4/pz5uyE1kZ+Lm6LvU9ey9r390St2l93uPOwJGxDPwmaAONuc
WSCPOnvMezSY2/ynMb6U0V0wAgNZeRwv+RwIbeZcSQxpisz2TVFQc9QsYUV5Nr2Qisjz5WWcx1UE
wAmqPA9+R4bZVrVyWWRFGRWbPNuaBVqcP3z9UYuuU7RZ4zWw5pIXHBsTP+bI49IyD9oWNqGNPelu
GF8b1rNhFK4lX9drL64lFwBNCaYNfB4Ir9nVB51tnxkBG1eivZFUByEAZwRrDAOLVoScBHeS4A+c
7V5Q5QZl46RAhOp5dGA3c14ka42NdcnTuML/GJntml32EpEWIxOHM7+uwx+TciMrayJvix+HHgP5
IrUY1HlPP05WFLUVh5ixY+M2ZWD3iqcptKX+8NVqzXvV99KVI7RoEfFn2qR0UsBen1oMjCAzZI/7
1Uv/E1dsbW1K6Vrqi22THy67+eIe/jEFJODUFGR6TR3lOe4wXkF1V/aF6xikdStmFv3hyMzsuJqe
UbZtjxkv2ZndlzZ4KcK3yytZ3DQT+RLKi6ijziFoCEroFVCbYqOqz120b4wb2fEAj2zMNQTf4mII
PjKQZ6LDvAgTMFvfaymL6etwX4zaJgLhMyBKfnlBi5/myIz4+6OgkKS9baJmWWziNqU2thnC3aiY
bpP/QygV0y7/uxyxsUd2GBFNVEj2eT4gP6y19ls2+f/y+Y9MzE4qtTEfcRxMdP6LET6GzuM0rNQV
lz//31XMzkytO21pCEeGtGof+LdtfCihrAh0dGZWn9TCXecJydGWzVN7qDj6utQx1mYBc6m9mBmY
DpLx1WztbWOlu27St6XZRlDSdFfx5Pzf9nOeNZgWQ11wgf0Or636odMPXr1W0Fzx8rmGjppAS2AX
2EgqZ2sFj3LjuNYafGbFx+dQ1dLMe8TkMKL4W6fZdfbeUG+staLOom8wgATuiSoI0runHq7JYxAo
A1b64geaH+W465LnxPM3VryWzy3uGnBiSD4YUyOtOzUV6FYNcXNBoJM/aOUuSX9aa7F0MTM5MiFS
o6PzGvlJo9keqzGzNzv7PijfYmfT2a92r7oAai4HoeWt+7ueWRCyOinJe503WCVBeRS222AYmIh1
e+N7brxdtrW2sFmUqH2/k8ucvQsq44reTTd8MoB+KNoXtbjv1H/IhRlU+POlZgGDTnlc+TrW1Ez/
nlhj6NKx3COfcn15VQv1LjLJv4bmM//Akwt672xh4+8q74ORbS3ah1N0NbTb3LzKQ6J7cOXJa+Bh
sYCzIHVkd3bnTsoAfTGDrBuvit86J7p2hg+GJ2wymeZEG4VqdFn9S9p8ZHRWi8q9qQ78GKNtX+1T
9bkoe5RcD2r9pUeYOe1/XN7cleM2b8OBji5jWRy3rAU+zExo1RQviWStrGptK2dHDm5eY+pSzMj5
DyPaFM2NBS/c6FwF/WZ03Hots11blvj7oyPuJ0UgDRr2vPHeah7y/INavl7euaUH1LFXzg52VyZF
6QgTU/86jN+1ceU+XoAenLr9LOgOtuebUYcBe2jeplF6UZzILZTgGaYdBFCM2zB7LBImBFJz7cSJ
pPWS588CSWWrpRyFmDb1/E1L27so8W8ta7xJ9PCmcuTNVGQQUZs7Y5BX4uVyDCP/RBOFgavfweDo
y2WMubZaQ3COJH2TyD/kKDgE6bRXEJhJq+ieyduVasWir3C1gXflOXeGcNcYEBiSSJw4A0mAst9l
ig7tyxp4d/EiODIzO9hIV1ZONLKnTdjtU9veVH342EF9nGo/A2dtonxxG5kFpTQL4oJW5OkBMKtG
65iRJC9oBHFmvHHaQwN/mzy5av4p7tzLh2F5cX/NzW5tHeL+Gjp3zlv+JoGFsT/V+Xaq99rau3ht
XbNAQu3P84caQ238KmcMUt00w22jP0ryja7//L8tahZEGBeT8lR02sf2m6UfMtjrhjslvHei7WVD
a4uahRKBS231HEMNLF32Q+R9dDzosl7y7G5Q/yWs0L8RGFgSKUMXP+bogDmyp6cxM/qbILSv8+CT
rBmbKB03phXAdESDZfgh+8mr56y1dMUq5kFF1KEZOYQfFO6UU8OGWRvt1GM4DOXrQXJuCZ/PUWXe
d0GwdtiW7ptjW7NFwiCY5XJGFBnU+BD42z5/bqcrKjY7R3L9QIdvzf6HI3BsUvyko33VU78ok5Dl
1cmv1L6V2l9Dg06KByfvGqn1kr+IhzMElGCA6IudmqrarhkSyDw2U7y3PAZsv6r2nTfme1Xd2v4a
S/fiRXRsbhZL0tzSirbGXElOaenXSaC6MHbbPs0y587Od0X6szXNlUOx6C5Hi5yHlCBprEITn1C6
t4dDl1M2BNFgrrGJLYX/49XNIoqWM5vWUKPa5P3XWN7IwVM8rmTK4p8483xq7+go0iyDVez0e9Ea
aX2z5IbJ7fyhK7wXMq6VK3vNxCyEZIj02nlTkWAV3h2nf1fWa4/AxY0SAyGIPoiB9ZmDUzAqQ6SZ
AB4xI6UEX2p5cKM1BrnFg/vHyBkMmiIXWh0DodAax69T8yF0guuQYu7wvZZeo1B5tuF9uxx9F7cO
lBitTMHOPMf2ZgAJbHS0KRONXyvnSV8b7Vx05KN/f/ZpBjkbO0mk2KFpXtlO+BjE9Mn9XNp547/U
NWAQtOnMA6PStNk3MoMuhPuYtdDvTFzfklI3bJubMljrjS07wx9D+qzs2VpDosYGhuSCR1nx6X/G
dlZC6vLO/TUyi3MymacVJhgxEiYdE9dmyL/9GAYrx3MxnBrUwREDsphSncW3TKqb0dYwMwocr58E
myBFGM0Yws3kDG4RJ1c9T77LXreQMcFexJwQjKYALM8ALJkRBeDZc+ZCdhDD6x1UHW6VbyXn7bKh
peezYBZjcgy2LUZvZ9EnhvnDTE0HtJbR7vQxPUjJtPeQz0yq6arRf9KNfjCoT0WjeRcZa+31pXWC
0wGpKCZW+fM09pmT3Gd9BFhFb8t2qyFOs1P62HHb/0fale3GrQPZLxIgiqIkvkrqbre3eIntJC9C
tqt93/X1c5jB3HTTRBPXgyQvMeBSkcVisZZz8noAkYxVhWYCiKjLOiuONBrQ0V6K0jemD+QGNasa
qzUiqD0V0VgAwvXHvGLU8rIMBeqAhbZVkfT9g7UrZ7GnjfVOOaIQ5Kz2QzmhHwjShhsPHEfXxgo2
KWMxHpBscm8IQoDA2rLvGNxF55Az5X4aA8s5+++APeKT0POKqXWMCcp13ma1zHKh0HtiP1n7nMd5
CNxhrPrqRw7X+E2FCzgTJvm1EVVWs3EgbIkX9MwYbA0swEv5RrL+uLzUiksBklCoxPMMLyj5rFQt
Mi68R2jVrRMY6JJ48os0NUKyGsd2Tdm+KzjxARDze1jqz5dlK3zQmWxhaidhHVj2RuAeoXhlbE6A
eRnXCpuB7mwduYLqnJzqKJ3SNUN+sG9QfYnX/t5FsNNWB9p0oEYBKGx9dVkp1YKCgwCzLABRQyOF
JCwZts4qFig19uDQbakFoCzTWV5B3MOQAq1+pQVAgutuyl7Mbiw1D27VkqL1zANkJAaPgEQoLekC
ANdxMdC7tzWdn23d8MCGvg1TBmKqbVtGjTzV0mIsiAk4Bypwgs/lYfJtiu0c2rYYZZzGV95fj9EV
ie/SQXMkVKEy5kX+FSXPw211abPUhk+wFxb5hE3BWidf2OAEuRW95WN3RI/iz7Wxjqv5gafxmWzp
tqx6hvQvMl94zWUPE2i5Y0Y+GXUX5FPhN5vr+hMzHi4bkmorBfInECQIMijyS8TLWq+ZRZl6xF/H
DIzohaR5uMYaD6C4otHe/FeOdb6FqH72U0Yhx4vm8K4K6wqDS+2Dke89a3dZJaUoSkVfKaDP0Jp7
Lso1xnykDM6mBoJhnJYHIGm1YL7pyBWzbzzdkIJSnIDGwBrCxclNRhFrSvantDKacXrVbg4BXAy6
ZNayXu95yUlYpNFdU4Al77Ke4pRJjxJAViEzBNRs4EnIHQa0tTBHuSLqacpPApoHWLqmjsJCqdyJ
DPHzE+eZ5RWNzBkylsz9MUz5TZSmAaLtZ0RGRzfpfGq44WW1VCJdQNEK4irwt8vdYVM5t94m+h9n
8tkwAh5/dbdjP38uUdzRPsRVfvRUmHQ51KMVgTEcbScuOlqS6ZedAcIVHZEm/V4YiR/NNyn7z72q
IK3ECwxVeqTbMMhwvqRNkk5mJkQaZNsvZLjehnQ/zs7+8jIqxgghxxLzHiYWEpih53K2sV37Vtzu
1gxeTPocpyiRAdEEDdahFf9EAQavfsMLWakb0VAtKtBcRcMdjgOT8fIyM0NzeYOzbqJSBnrqXZm+
mO7r6FzH7lNFU7QkfOCO/wOlgoEQAcMuXRAYfouz3sCaksR6HjG1OJbWLsHsSQe2Ss26KlLrOOp4
Pf+vLLny7S0JWkZyrKud/0qAw1tGURWgi+qli9NdWtVHa1ha32z4J8+MXy8LV12EAvEQrWXA5XxX
W0WJZ+pHE7cTLyZ40ieOex9NRj434qBqNF0ROmHS2dg2DO9kBMIm+pPHB2sowiJ7a9vdApbzy3qJ
XyW7slO9pICi23pM54petom8WsV34HF84Pej0IkOSmTTMW1wfhZic4i9huP397x8Jsn0wyqN8CMi
ONovwGUANEVJRGN2lNcoKQFMNCwAnWiCmOyyBJW/F72QgrXGxRyzfKCjYZozJLoC1xwCVvlrDwxg
3cyMyvueCpHuaSBCUq8TOV7KX1r3WBahtXkYFqNBuXwqf17WSLntJxrR820B/tHasgrCrMXwCXBD
bKLZeOWauZguBrQNepzlPm1kkVPX6pC6WWM0DmFwOg3i4oVk/YfkYBYSpxLAfPLegKUDp0W093he
Mh9MxMG7HL3UISG9Lu+g3CEO6Fp4OkRtcjBsmFle9Az+h5vdbnCuszRkw2/W5L5ZfabR03/fIgGc
gD5t9AO8m9LmG8B+KxevmmZ9G5DBMXTpBdUO/RWAyaZzG1jbzSsLDwKc+bsLJVr3OtH5bJ0M6eQk
KIL2VQYZq7Pn2SNl94h0L6+TKo4+VUM6N405mkixQ8Q83SYZ0MqOzRjavcZP6hSRDgwDHrs1Ukjp
aL8v23wPJma/HDqNNas8P0AYEEOj3xPPTPEZJ1Gfa1h8mIUTEGRHnp/wlxxdkbnzs+L/XF42pUIn
ksSynkjK+LgitoWkBrjsDjB1S+dQ9JqIS5noOdVH6HsipcW809rMWLYp3R6ZZ/hzi3szIaFj5y8T
GcKED9i4FYUtJ7S3YfKrOt0XRXbftYvuY1Txw+nHSBfFarPeWjOovHj8dcbwW7rV+wLQRm6dXC+2
7cOFHDA9GyblB/qmBLjG/+2rJ521BE+90Ra9ZnF6tyw/WmBgzTsASqzguSbP/6+dlaeqqyTyBswZ
I/XrJscqBoRlhdapUQeDojEgTzp3DqnWrXaxmhhk7azSt8fYB1XxZV1ULvd03aRIqJqc1klFsyNb
H4gVWNPj0D9Z+W25XpW6G0snSzp7xdSSbenFHi3zbTU6fpeBZH3qd1OWPGQTB7HfpFFPmfQQyEaA
RMMbFl7+/Hx07VCvreinw6xOdCxWWu6xjl/cMj5moEP2wQ7CgpxlzzXn12a7Nvv/vL547uG9h6AG
VW35CT15UUJr9C0FcZ3Anf2caw/HMWDzwZ6uM91toFIX4mwHRWxkl5FWP1e3aOeMO+ARDrzEuLcJ
Ink2IJWUBgOYQnKAwK2Js1vN3jfX4uqypgpzPRMt+bvC7oa+K6BpSe6yZle0r1WkEaFw3hCB7kv6
h2tNzmpXThOli+jkyNrHbAwNe5fxfTTdDFTTiKDUBXRdmKJAEhCcr+fLOK05YamLZZycK2u9TurX
bP58ebmUupyIkA5eYThxHqUQUaW7bLxrAcgHELNtueI6rF+x8NILBCNcf5WRbGLrZr7kDTYG8KJl
er0235YYTfQ/LuujCHiR30exSDC4oIVCOmhuXnXJ5sLiOAP9HSo4g45CU7UpfyW8K7/mVsoXMkKC
aTxMy63XH8so/O9KALcEiBI4RAKD4XzfgZ1iTZuotsWluaB5DUimiH9LTaij2pATKXIi1m1GajYz
IvfR/jLYQWndVNnbsB0u66LwtuDn/FcXOf1pR+VoJCl0yTgAEgG0v9wU2d7I3ji9r7bHy8JUeyMm
3pFfFsCv8nyGN2LkHPAVaNxZOwvZJqf3561Jdi5G4DSrpzI0+HJU+iEJjXhSxGuMeOrArYvSzhz2
23CzmrpKtWrpUNDBi9oF9h9s+twMmJdMpQWgziABEDY4l8HfWx8sJJOymj/ayQ+PlsfL66fyBoAj
Ey3sGLkFfOa5xAGh7wx+MpQBFuALTq1vGU+siH22Gn7KNFPFOmFSYNFSdDIURMTA1Q6sy8G6XPdb
tl8JILE1159YKdn3nOolOVLR+eHlYthpWu5NQLmB4smPsl1Zhn00oBX8wUAQfnkpVaZ4KlJyrN2c
T+s0ICJGm9V1XvEvAwaMqZ3oaqwqI4GNIC8OJHz0gkpGMm14nMQGTvGCLkYrf23dV47eTPdI0qso
0YTW6nX8V5gM4lwP5Vq7FoQ1cXI1FxXGLscr8D4dU7vyDXf7bTnL6HuGqRsUUfmqEy3lMe3EzGYn
Ey3fNfP8sX1ZYsvf0jtAEmu2jWjW05KscowwfzsJFWer+Z4Qu/PNngV1vt66zbIrTRpmZvJp8b6a
ThTW3othNoest/zBmT9Zzed4sVHlAeMa6JY+YFACShLgWchMvOvBoUZBGxdnc3Hiq76Hw06Hf9qt
0/hr5alE6vMPiK4gjzp3AaRHSyw14EId83MfPQ/0U1cdtl/x+vYBdSyA2hEBGfluuHbm7WS0G/xn
ntnBigchdzGEqCuLK7VBFADaZgFMKJcCwFxfJq0NKaaTP+JbghwMSxGAXcqivh6I7lJQNZKgg+2v
PMl6tnrb4MoQTuFZa/md+WtLvtUL+MlHe49CzN1G1s+R+eL2XeAUOuRs5SE5ES55uXwxpiKPJzhU
s7jx2HNpRs95su1drOwHNu9EkuTcGko2EAdhWev8Cu0aa/Zt1I1DKJXhYsgSsAwU8+nndtgs82T3
FZRJk18dDb1qn/YYydeh/ijd9F8xcnjS5GnJuhxizB7zMk0dLGKW5CNH90SIZBV84JOVdiLInp/b
+aron7L4+IEdOREh7b1RFzFohKEHYVAAXEZWgnZljXNULRbwkvGmgy8GTbi0J3GZjxGtIaRub8G1
0LW3iY5xQfl0ROEHDkhA+AFf73zf08YscncxEfR4P8f1c5y4PjgYMGN5P8JPLJlvZc9e+YHyCNDZ
/0oVfuQkf4WHy8rB+YKLDaQBgxk46IG+vEEKe4ZCePqjCRR0jHI/SYtCOs4m/Kq9WC85xeskpfGP
cWHo7hh0ORuF20NPl02QlSeIveU4bl6dzRl6nE+D/MIkc+is+dGo1tBjvU+zn5c1U1jFmTDJut0l
JlYyQ1hZXI9Lh9jDn2dNpUy5eicKSeYNPpONkglP7g09MZv1YhVPOaZRE+PXZV0UAc6ZLpJjm3vD
7Bv8BQ398oJh3707IAPF27Dz+N060hegl++cTGd+uiUUPz8xP2ez+DSXYr9QbnTQ2lDWgMfUuAjx
7VIQfKabdLI8b4yBwgrdYgAZlB54mwddG5FOD+kYjUjhLUUMPbKF3qADHzMEHIroWLoVMdqZJuLn
J8uVgHqmBpshrME9OMOtN+yXzhLnyWdDGdQam1CvGyALgV+JZ5F8Ew0lKRnv4b2btQ5pf9OmOkIi
VdgAhf4VId9CrO880WONrEXij7PPye3CAgC2uABSXnJ/JAHKg45OrNpL/JUqHdyET8ZAakgtWub3
9LEsvzbL7ZQsfrxozq9mDV3p/NIlzftWZLIcAMvP68EzdBe5+uT+VUZ8wYlN1MZUNz0XEvC282Z/
iXdzdihzAfwPEOfDXF1ddhW61ZPObIpS2rKVEAgAXQzebdtDOufBmIYz/XZZkvpU/VVNOrhzxcuu
NCEJEM7riIwT8SuiafBW3btnJigd3dau+mFMRSC0oo8zdNK3rvo2YMxvMr9VWbha/qSDXNIZhXSM
MQeF/mQbelHyOkbftGk03bpJ4QppJ6CUL/j9A0++G+t8BQixt6Fh+8vbo1s6uegzgBhh2oRxN7GN
qZ89IJb6GOCOwDZN7pwqrKxrpsPDUl6IQFAFwi1De+j7PCcu/8iCC/TmOExL80iRonGNny5a8y+r
p9ylfyW9y3d2JDXLcYSktcNoUVf7Tf8R+z6RID05a9cdR1O48w5QsO70E6xJsQ6SSHllnMiQfZ3X
9llHsUes+OqA1zu+R5l6KQbMyaPnVLNkStcgAMld9EUDaV5yDcSY3RZTsjhL1iMlhU+8cOlvx/RT
Yxwub47SxE8kSa7B5Nk45rY4tf2TyUJm7nij8wxqA/irjeQZaGyl9TZDm9lAzDDtDDrsKmtHmsFv
SVB3M5hCgBuN3rfXvPxaT8E8ak6Y7gskRwF8PoSXA7Ts618O/Yky5+VVVN4dJ6soOYqt4FtULkLD
6jWenzgBTcZDNH5eWFj24GRodE3QGgPhUpmYbVVkV2DIC2KgsblmEG3BHAP8KwkmXblCJ0o6XM7c
WdtIhC0iZWaI/fqSrl+m/JrpYEh1kqQjRjGtMru9kDQb6Fq9SY0kIL3vLD8XT3PAlN4PiMBoXgVA
JFKf55d9u61AeMV4Z2B6b8YAkgjnx8Aeel1vrvJ0nYiRT5eVFn0sclSb+x2zIdN860SajKrStE9E
SIdr8CYyuuLxNHvPyfDPah8vm7ZOBenosKx1gMuLlbKqzDfzODTHA43++f8Jkc7ParfePIl1siYH
jGIl5vcPNP7y/xIi37Jl12UDnsp4muEeyqzdZjDfTXVAbJr1kl/O3UQzuxcJPOK+JPa3ND4UH0CR
wob/a7yeFAu3HjoxPRH2YMA7YNNrOrVBV9/m6S3BKN3lRVN6thNZwvxOomIjtZLcbSErbr5HoOXZ
2uLVzCjobM3dwHnYtuWeOeXXy1KVl+2JVOncDANxik28mOL5m928GIC5njpnXxCCqpLj+VWe6+gl
NR5BRp2skymaPXG/Dw3w/ROfRztgS/mGrpNDZx/SeXKdqiOLUM1aj94SlvObFtddJ0I6TUO32Sau
O9gH37vLU1X80LZYa0TISf628ox1jP+s1udifOD9k51qHJtaBFrFRTERcars2Ao6t6Y4SOs2+kl2
lUcvaB66bGfKG4f+lSFtxuhY0UI8yEiL9SUtBz9d7H2+RH7T1F8rW9eArDRr1OOBugXEYKQDzg9T
2zH0P1FccC7mFwAr5vNxP3Vp2DbXSXY0dVljpUmjumyjKxTDHrZ0n3bRlvPVhbjU/Gqv1157TOqg
9I6X11C5TydSJA/B8gIJ+GrFwaG36Jcxl7fE0IgQBvsu8YQ5GrCxQg901J6v29wVllPGSK4WmCoz
r0i+64E2aC1hHx9sd/G3/O0DOp0IlPxPN1pGTg3oVHirdesgLgmikaFOYa46VBfl8p2Iksx885o8
W7YNTRQ8f9yqJEhj96ZYNON5SlM4kSIZugWb7uMRUpzi4FEgOT+U5j3TdaYrCCVEg9jfjZI9jwOU
94VDzLzFIQYNC7PzneS+bXZL/TphDju9waBJGt1M/dOaAeRgzz/0oHHFVBIQUATKpmQrNiA2Z0ck
4pEhp8stW785OrehtMcTGdJqUlTKbYZcqHg0JTQsyx/u8H3YdiT61dq7VjdJqty8E3HSqvZGPJhd
BJVs+wtbfxLrs8NvtFkIZSDpAsEcEJhI/cv4g95asLoSe9evSzC1P5JIY4NKSz8RIK3abCd22rgQ
0A2HvLwGJBPATS6fW5WDxRsd6InCp6MwfL75GBo1Ei+Gx6NrXT01yXDNGdpBtjFj1wMGS+5jE8QA
lt3rGENVW4S2MQ+9Q+jdfUfmai3Vwni1wGE4T677iO6kxbrJdc9Y1QpSoIxTTJ5bmC+SDAF0PUbT
JlQcLyuMgPATsw3Md/RweRUVliAY/oCZgDleD6Wm81XsgTFspB540k3MgwKsJTJ94LDpoIrEQZSc
+pkU6d6YeOsuowMpGGp/aBqgoLbFHhD3zz3y1g4S15eVUqwdOG4o0CcERgyApc+VSoaisL1FMLGP
ya7u+p90WALHMDV5aqUYiqwjeK5BximH/y7gkgEPAJbrKWu+VBP62En3wHVoGqp2eeQ2Baw4jA02
Jz7jJCx3U6dkdgL+6cir2M5r8+zJdJIvWx5nu5SOt2XU3OeZ81ajCdCfNucuikvqm8PW+kvU8mPe
Mx2qjGo/LRAni8YvUIjIAALTZGF+uAU9tGicnHm9+dXgEN9FvBuAQCnxM0cHwKYUKfB+MGKP9ZZx
7JLFjUEdWJbBsuz5eB2xDv++raBFbXR9+aocLeju/sqSgik7dabMsSFrBSRrmVxVU+b3aWBu98MW
Uvq4Ak6gM3aXjdZS+JUzqZLVOmBMr/ulADxBmQt8lsXN7ixS99+iyFvvvCGln0jksN/RvHjNPh5G
MGcWjhkdY5NMj/NaVKgrWKRFoXMxj5xM3RT0XY/aXUNHAjJPg5OfSR87uzmN4VgG9F0vfmHR5irK
0/glqey1CFtjSPZpNDFN3lbhrjGLhROJVkGM2coNpJTUs2EIAOSNgVSNPo/8CEDCxD7M7l01aboF
VSfzVJgUfM8xLNcYIQwTsZblz0Zn/iYYZH4ajbT4ennfdLKkbVtTI6/bHLJo/DTYx4Ycojz4iAjR
p4pOZduVbd9qKMYhRhy3gv2zVA+gfNcSWim1QDgneNgxgS1Pr4+8ztK5g5Mx2XrIZ9NHKQG5TF3X
kWoMGo1V4PQGmyna0+R8hlWMuTX+Wa209tfV/hFXP8uxuLUwmDeuxa+OuAGxs4CV+dUGzpg4Tx8u
LyYRGyJfRlRwnOJmYA6T/WlemAPpqNgwcA/swBzzZnJj3jOOGYe2yMAkzexns/MK3zTTm4Wlxlc3
K55KMjo7IKQYms1VObbTzxFu4cS9l6wh6SZ86UQTfwbxQb7dsyEg+XXJP19WXeVhoDfBHBkuJ1AR
nIuqMOae9HlWBhg8wsDDGEdBVOG9Q9Y8wqunNwZdoVUpESBFYENFmyCu43OJplfNORUSM/p7ILsZ
Vfd2u3J0NRSdGMlhR6CVnUkDMXl9H2VhE92NGcxLhxWgtl5QvqEU6OAW4mIvT/ZqnIs87du8DOLc
zfZTU/sZz26zdf3Mx7ekKu66YgxaM30bHWNfFduRWV8ub6HSWtC5K9A0XNHsdv4FU9yXk81wNQ02
mBheYcv+Uh+69Fep66JROuwTSVLMBkJKcGuJS7AbWMjzL0ky+vli+gnePOk4H5to1mSBVLEorBN8
OoD+xw0h6WbE69RRcQEiIF78Ml/WsBttXSODytPZImxBuxiwj96Z5JraIHissIJtmOUvC6ZozS28
vEvKCMK2TTH5A2ZRU+6/Ra+qa7cGAl0zBtrQ9bK+jt6+2249YPyBAYK4oasbDVY1I4Pe5q9MyZHE
aQSOEw6ZFiiPatARwpM13yd6T6N9a4Wb8ylpgxWOzvjSWkEBGIraDIfy6NRHXutCcAXDN4ZVUY7C
ULSAYZKPCq968WjH18z1Tcx9Zv+Olscm843In61nJ/K3eEfAZNN9YvkNrcMIg63t9Tjumvlrke7q
bH95S1TGha7e/6VNAcme9J4iUWl0lPRlME7L5JsiQB2autcMYakckY2OR1DBw7aArXV+PPlSI0gv
xjJg5u+t/9I4LkDwPAzSf6C7Epc1QGe5jdwikn7ngsa87xdmzyU6r48c+72lD55uiFp1UuDs0BYI
0lBA90jOu0+9esQwThlUK7tyWXvn1uTKIL0mWBMrL9/HQF3FawnAKAKC5VyVOS/quODoxZr7iqf+
NhPz0wSMu+vObMuQdoP5OI3WeF2ug+kEa5lUb5dNQ6knFbuF8iDFn/MPAG9TujkjPsBoj/H01YwO
pW67VM4Uk3n/ihA/P7k42oaueNlBRFsmOAK3m7NLtzCeTDS/eYAp3H1AI8CS4FmPVcWfc3G0zWnv
dULcZAV2ye+She3WdHu6LEap1YkY6dodWzQuDC2sHVB8wKd2u86vjDen/8yNY6Nt9hW/7Z2dnEiT
7MSKU2uzZ0jDw34ovmzAkUrKF9y9SfM2eLu6Nn3vt9kegb/oX9bzT/R7SbR0F5pbH3X1ivVskoNl
Xk/dLuF3lRGU7SEuQq8tDp157TSd39s/I2+X2F+T7hiND6kOh1/lX/DuFmjuLsNsrrSxrEVnK/Ow
BkYmurevmjpM41e+aR5rqhOBgA1wkSCXx7tDOhF8LtqVgAcCTN/k0C1k7/XJbo2oxkyV1yTo3zBl
bIFZClWSczuNmTP1cycuiRUQOrtyTtg/xtSNub9GVhbteTpGO2DJDk8FQlY3mCrUSvEmKJNBc2Or
NAZ7GzDyBcACcnvnX0KyYXSjfIIpz3tOv1Wlbxq6RmvVcTmVIRlwjq68NtnE5RCHm+vn1pVVALSy
3gNtwPlAAy8GqpH9Aqea2ERpaUdAhOIyhELdhuthtDI/G7MPOM5TGXLEURoLglHIiDyMFoH7kRyt
Pvnhlv1Hsj+nkiSDRKnBNeIK113xua/vneHTst2Z2af0+fJBV+7QyaJJbrr05hYd3dihKH+Oe9sv
wB9thyBY2+wDom6NW1HaHF70eJAhnn/Hh9mxwRkKIgZ+2I2XHQrr0dFBJaj8BdBU/0/EnwN4cu9Y
K+3auRXrNr9t8y+rD0kXlLoxMFVsdSpF8kpWauV0nKHIAEZsa+x9IFhc3hjVUqHDE0POYF81ASZ4
fjxZ3iDlyAhCEXrLMG5aoulUlwpXxSF/MuEmvCuSVNLx5Aumz3oUH1EUQV7xsGEcs8Sbx2pif2kO
Q5WH2by7rJbSAZ7KlC4Wp8qJAy8Ifx5vvl3dDnGHUdobs9zPa9DH98DOQMvcZaFiraTLzBMkuSaj
Juj85DvEGOKsQ1c83glofp4EXFn5O1tRWe1+UB36wZ+UwrkwBuxcke9DNRdzgpIbYnExVu6EWcyR
oTaNKUjHm/w1302uA0a8Xx4A/mb2pSGrz+MEcfI+X0s/5//QbLsrkSIa+yt7ueXu82AeHe8pHisw
kRahC7wdXdfn+3URn8rBjo39ZyBCP7cxM+Vrs5X41KLfpfMTKb/i8TaZeKMsvy/vwLvzAuBdwUgK
v2wC9kJ+gvYc2Ld94hRgJAVffLvZg58Xm4739N2ZEVI4EylXeJh3+4yB98apUpQnMOe+Xfd1/7Jw
C6RwlfPy39UBFaUFJHuKCpKc05voEOV8Q7RgJvH3EumyzYqDyyLeOWboInC8kPdHlYrIDSLVYNAC
WQ8kdJuvK30eNkBdLz6JY79KX5mzuyxNtXLIqOIZhykOy5WRAWjVrPnGOpSp0u6VkfjWS7pXHusQ
/RRmgABdTOeamL3ichWWgFksLeMa0Y9J39y1f+wR2V7WRCXCYgRzeMJpvnsmmss8LhxHKkia0QmA
UTrA0+hgsN4dHAz42TjaeI8CJP9derpLMWgMjIAyIAVC8PkzrYYgZk+GTYONagrL7y40yGIwBWCD
2IL+VDqkaVROfC1srJmHJMI/BgnL7WFcXi8vm0qKA/QbgGcwpC65MJCTa3NlM5JfNRPpm+Uxoz8w
qXTXVB4YFDeNM36fjYZCQBZHPkocUaQnzkW1duyUlQtRHRCbl/F6oqjGXPH6yrBvCAuWbecgWZLN
XzP3Bk1L/11PPOxRwmMoygA05lw4H4FT2kxlBSDuOkjcg+sd8Z70UdLQCFLZIdiTYIDonMbsshQh
eBR0tXyFIDR4BeAxv19i+/GyLmoRCHdRj7SAcirpYtVml9iALwRxbHxs+hkzk1Pz87IMlV2ILmK8
vfBOwATt+XrFCdg0QLZaoYj1w0M6y/3agbTY/M8kcrAJbIkJy4Ol47EniRmzfOZOh9Wyb+qW35W2
G2LWXrMnCi93JkUKdlHumClJIaVrMLSfdiArsH+VVamptyjXDO8QgeuPXKg8fDKkLOP1BDGx8yUF
O2QR+W0faof334/FiUX7Vw4uo/NFa5yhZtkMOUXVh0Z72JZvtL7eEstPHFCi8vsa2Yk2KHRQRYqr
6UyuZNpWy4t4ioRce9hhVC2oJu5nhbebFtu36ZOJPMF/tkKACBOGHgeA+yBrdq5ptUTpsAzgbYHv
Ai5Z7afD7Ef0NdIN4im27kyQOHInbtBBUz6hKwT1tCif3ZRaR5R365u1a77lgJvW6KVYSY6yFFop
mIvBcbmrYDQwMk4onETf5K/ANQuHeBx9zGH5mVndUSTlItvSyFSpCFIkvI8RW3jvEiq5S4CInI1V
QBcHIGeTPyUhr0Dv0Goyw4rTBg//B/tZXCtyljOd5q71XLgO5OivvbJKfIegFkBdHcaLSiMEry5I
78FWh9zt+abx1WymOYdGK979Kbh4+SMFJUpHNSunVOhEjmQciWnYzpRO8IWRe0hJHFhuGeb9tr9s
7KoLkp/qI93FS5QgU1VCn2irwjzfAJK4792dswaNcw1u9QXIvq0R9hjeHLeblP7XJh/xVsKwIywE
gTST6wYVUITFNHkVcIwRECPfWau9I1b9dFlNRQx1KkYeWIjskRRGATFxgmdQ9G2m7bNt1uFgkau6
0RmjUpq4iEUKEUVEqRiSLu1izN4GpWAWZlPfmPaPNP0dT32Y4PVzWTXFxQyUZ1SBUA9iti0bJDF6
E91CUI2m1YNR0lu3/X5ZgtIUTyRIptiaaxeXHBLcbAqqePI3MjyBoUJjikpFGANGAth3ELhLqzak
1VpOoN8Jei9+NN3lmaa68TlxOM+ey39e5mBocvAC5aAJOD+8dYr/LmsGY1+ip0j0VdWfXSQ77Mb3
nqtqB6xL175zf5sA5K/K4XB5HVWuAww8gBUWIY4lY9RXdt9GbAWIeuZ9ypCLquaf6biLzE3jOlSO
ngrmNqjpARZfOtIdK2dipWhJyqh7h67ocKkdP1pzn/PiMHnET0vdVUaUuiEBwbGB3AXN0PnKFmBK
rGbbroAuSd/seDk6YJH75hb0phnYXTX2TrDZyWenc5/SeZl9lifk2NmzeR2V7ZHZHd03Q1v6MaEv
l1f9fXUBm45uFITFogIFuPLzT0P9C3lHUGQEbdv7LKH+7Ni+M6GaMi/Z0aqjPZsBLWW0o8+yPCDo
mGHVXY6Jjwlt61M7+y37h7W6gbZ3+TB8Fq5zPH8ZDq0lp25g/9GcJQioq8ENUSuF6v/kTX+oyUu1
BUZ915Th5ZVQnWOXoW8Tlz8HN7pk/Y1rDKicF1VA2jK7as3CDnKaLHc1LZyPiIKCiJ44cBPls2x7
aR9VHMrV3XbHVxSlF/Oz487PlzV637wJGS6koJMXFY53zUYoeDqlKaLSDVSgbp68TEN610+/1+gX
neejlwyJz0YzQC33maTLjgEePTQsE9wyI9EE/KoNBUI51hV1cMbkjumuYWRO1whPzZn4tA8AeBi3
e9BORGjJW/nnMdE4TNWZAwI7WFFxdQKMXX7HAKc2dboYFmTFfjT+cN191WxBquuPUyp2Ikd6yXit
mxhebSBtP70My8NUHU2GcSuUx/gdafbN/IFYDkCOQO4Sbhr1lfMDm8JLGtGc4MB6wBZHdt0wZr/v
iMZNqo7DqRixvCfhtz0MWU/ACgqAoYfZrf0BgxaeridM5YvherBNwjFacvEb56As+ZjizC33UXJX
dkC8dq+4uR+qXaLj4FZqdCJM2qjE7Oq+LDJcb7bpt+2NlR56QFZePnOq4OZUI8nT533co5MNGq3d
3nDHoMIgYVLfDumLNX3EwP/qI7M2Thi+m4sYomLytfGulvyxsz63Oi5S5TE6kSLdDw6f86VnkMK9
I2/e1uYTes2nWXP5Kw8RUhqwA7zBMHolWVtcTFla4rEX0zjk42/TSpFtfXN7gDgY6Z5QM/BWXSCq
MggBpcVBTINnkezx06y2ys6FQSCK3/Gi9bMu3nk6eLg/I/JyWHUqRgoQBwK8HINDjIF0+cuYswk9
z306ZLuJueuzjcnAaA9w6or5aBEZy7AhfPqOK3kOV05iDPF5U2EECAlI/eRZxvC6jCQVzUw9d9Ey
3cHU1gSdTryr3R/luvGnyemKBgkH4j1nUcYfFweoPFMZ9V9b/BZUY9G58aVowcQ7JHWc72PDngYU
m4Cf4ScD6l2P3YyEWoi7qQeIa9YChNuiZr6fk4VWu3me7X7v9oUD0NqNhn3nNg9N1G4gKM2KrvDH
ZnADd2HNvkXfQhkPmHPt7boq/CUZG+6vqAve824gm+84S/XLADXol9XMh9RPXbQw+sAnwatqsTeE
1H0bj4GdNZZznU8uDf+HtCtbjpPXuk9EFQjEcAv0ZLfnIU5uKCdOECAQiJmn/xf5z/nSjVVNfTkX
9u1uCWlL2nsNxIn1p77qhvSmtUb73mC5N2wgutDHG2cg/A7Cx20I3HJs+8wCD83iwDCBa6tHr6z0
BueG5XguBmlvOneGzOWBxdLZDmmHpD1aZarvrMKDy5s3ps5Ln1Zx47dtx3eGbMQ2t9yy2KZeU6Pb
mFj9NVCRw3uks7QN+kErYTVESr5yYVBtwtMltMj5cuon2Pdhe+TomtXRbRs9Oqgtudnz5ez1uSWI
GwOaULMoMcoEsKY634d1qlvMmOuY43BXiD1E81J9O1YvEKX1y/Q6cg6mtr8cU7kLT0IuDprB7Wqn
0FB4kYAhl6RiqIKUD3E5fb0cRzmH6DuiHw3YGvb8+dC8upq6giNOM8h9D+y/qNKX1LQfy7Zf+Vzq
afwTa9n5HsYCxr1zxXmy94b7XR8fGisJRvfdKjfTtKkzWKWvecEoHhkzrBp9Ixv1dPBHFpkaCI9Y
AiCMWqB3E1f3or+Rw4+YvY8iSOl2xIZNnrHPfbBaSdn4goRJ9tbw75en+XMmP/8V5HyawUJyo4bh
V3QZkI7RkxyzsNCHIGJhX35hSZDUK+/WzwsIEU06o5JnYeHluAsKXmvCmgKuBDQoK21rJe6hj9bC
KGq8iIMHCbrJNrqay8Zc1Hd2ySeBk7C3nywPHr8dk/uGeVe2iWZxTrI+YCYeeU0iD4mAORY0ud1/
v7TmX2HPCsp4rIGCeD6/kQGMspHhTp9Xr4n3M2Ojb0rMqvZVy9+78RY04nFaa9Uop/gkqHUeVM8j
HksLH3Wg0z417LeGtVshrZVbgGLfYHBz1wHldHDOlhUIHT3CSEBMFRLsUBbMb6X3nOPkz+9c+F7I
TV7f5NEaWPhzXphjonM4TynOwcW2gXNO67USy6fOf8o6g2T5bRSNwBL+vLwxlHN4EmexMSLPEyN3
MDZZXwn+vck3Rv9wOcT8Gc5vGudDWawNCQsdwFQwlEY+TLrwBwiIX46wNlmLheCS2qGswCAyoKmR
tQ9Z4j440PAFr2YllDKRnMzXPJ8nD5C8dFN0VTCYwr3TnA+ttv1pgHhY5EfGsTciv4aczr8fHXbU
jM6HFQh8Gc5DembVDr2Lai9pLFju3I3JbdElW3NNV0W1FE7iLOloPavNUWeIw4ziGrY1m8bm4cTj
lVyxFma5sgfeWa2OMC3ERTzQjVguwzJfg51/JqbAYASZyLHhGTsL7i7iAOJVJrqLCmiZ9BP6Jn1k
bQkk+kZ/yBozvwHpCvUrt9JuEz3pNqYci29un3fXpJ4dIHsJ/M/lD6kc+ckvIucf0jGlhYs0fpEb
dU8iMj5qxwod8XQ5imqFno57sd2Mop7KMcL8Ov0XrynhWgcCavUA2AHTJ1zO3tA/vxxROS4XL2WU
xObrxSJiXCZZyQiKwEniRtu00umVMLsMTUa+JhCuyiVgTc2YGmAncR08n0L4uzWxmEO1rXmUkbhP
Cju4PBplukdbal49MHmF1fl5DBZlaTPp6ARU0OKPJcj0e6Lvm24L3TbDuyc285t2heejymCYPoDh
UffEJWkRU9M82CoMKP/SIfYdown4NB5yy9rYRbPytT5XNyDAgkL2DHVDtCWmy8m8Sk4JKdDay/1J
C6cu9g37qyQ3RX9VyJfLs6kc2Em0RXnDyftmynNEY6h3ufAb1xtUHmpfrOnlKPc7zkncNVGixa5f
pEltkrwu5nGNVIdQc7M1vTxMgLxsai1IHSPsxy9AcQdjNdxE3NlG6biyclRjxQ9A/QuwrHn1nC+c
PBclLLFwDDG8Q6P8R+uyMAf6XveSlW/4uZ6DRI36KdqZMND9hMub3Mwrk7nBntT1DUrkbBflbhs2
I2RhvWlEk50y8nz5S6p2OUCABs4hRMSt9nx0ZeeVXqID/hvbMNySOa+DuOqjTVsaPy9HUmWwGZ4H
pYLZEHOpTqcVcCLwtFygv2h2b/o49RI+x4YDu6vact+FPdZ3NIl7ALfQnsRzEPfSlQlWXqsdGxOs
Q0ll9s4+Hy1NOjseMgfF8CLyTbNHO/ep8vyh+EbHuyS7K607295NVbO9PHblLNuo+sAIFvWjJUbd
cJ3WinsblyXtXbNgKYRXfBGvvE0UJXgDNwlAh1H7dkDaXKQbW0Y5ocCSBg5hvhx3QtwP6YOdo/az
Y/Zer4+EbKfECnrcM4yvub5yB1B9YRfoAgvrCRC5ZboDt8gtgIqcgUl3ndtvZ8Rtc0/do5ke+iHx
HUeunL2qrIfuGtSgLGwdjPv8e7r4mkbNMeLBfZ8MPEzuc4DZawhROUMY12uir4oNikSAZ9+ckNAd
XaQCUokS3Kxqhn671XU1Wi5c4iSDrLKVJhsTRaZd07h1tDJKBTIARz96N0CuQdUWeKzzYYqUtDzP
EbcYt4N111O/81rwizs8fOGpcuPRoHV/ueijoUERGvRfC7HP9CpgRMFXBbMQ2/c8fgQ1Fq1vIHWU
k6s++WFVDyz+uLxDVIn+JIa5RDWNDo2oLRGj9qwHQlo/h7PBoP9IaXYEImGPnvq3Jh6/or7pk9Y4
lNma/KhiMZ39gkVyQBkHV2MXv0DAEdiDXlpd30Jt59puhpACZTcm6Vo+mnfk4hGFZtlv8wgQAj8B
nCpuZu1kWCLQyniydxrt5Vs7xdFsAdg3jwzl24dK12i+JRQ2r35EnTg+GrGV7Z1SdOa25ZZ+lXpu
v0YTUlzJoNJroilKgd/G8/j8k9tDJwYxFxhoSnfa5G7LZA0FpQyBvQQCAuQyPln3dHaejc6IZAxd
rUNFUPUFKuPyqlKc3QaI1rPB5Pxi+PTGb8fKm1qK10Ke70kVw8XvKBPieyxa+ZSqSKj0zZp0yA2f
AKa2SHlGYmT4JO1R7Y1D4V1R8RCTv4mDOx6kK0xjbrmefxeXu1aNMwDfJdevDf2HXlX7ekCmTema
TotyS1roiaPhCDlBVEnOYxHNLC3mZLO83m3Uv6Ae4+tsb/AMVip3mnix2+uWXuXdC7NXwM+qrXga
eXG/7AoiEyZxK9HHG6e6MYoDMbSAmrcOezGm/eVForoVAGg/o4QcPHU+mS6lFovzURciKD3raAny
OHbPXldu4lhsy7TxG7O/0fXs6GruVW1EXy+HV40VKF5YKDhzufj3VzipPSRtQ1sYy82ntvc6UuYT
YcIt2oUBm/6GxXrdxGsqVeoR4yZiz3V3sI0Wu1sbRpNFMUY8ZPR5ANFTG41wMJosyOz4aBs9mCtw
XC3NgEYfubVGO1DdVGA7hWcleuVA4CwPFDNihtM12C2iProl7vIHt6/RZB6B/9673sb1dl605VCh
S1EG3GZr4nOq16Bhw4l1VuvAxXdJDZJeEtUt7NKDPj0YaEQ1AAZY2i+G3GBrez4erOgGnkf//ksD
uAs5ht/AhCWkH8jjuGLzAQMOenrMGpnDxKcpb7wc0uttcuuk0XuXec1KE1+VmsCOgUYBqAuo2i/P
NVMWPCGNCKzKhE9x4Ts2LrtA/uggfFweoeKCBCUItFah4wsc9JLmGpWW1B0BblxHf8AcZAdNu7DB
u9Br5MGBSP7laKqviPcEgC0IhRLu7y7FydZpeQSddw9PClx9nn5bWBMYnejZxnCrXV/fd54edG20
jdGGvBxaMadnkRepURNwu+nnx0wd3fdRGjQFYEs83prOmt6pKgsjFA6v2e0Sy3Vxx9XGCbSXHPmh
mcwrC71YnPxHpsWhWcpNllt+XrKtcB8nm11Pvb2r9bXqqHKwDkF6QrESm3aRLYopqQgrMNhJ+wYI
Wa3Vftk81ugyX55URSYENQS9BqgAmmg/L0baumgaY0/immu0V9LtNkjVgV0ZP7Si2Wv5cODRmtmG
ApI2W0HhQEUvC4+n5ZvFKh0Hsr+ImSUHCr0XemXEO8n3eHsW7p5NYe58odqx8LYkfYFZlA/nXOrc
tf9aRRf3ajwoIKKC09uCs+n5Wdua3sC0Eb8jRXUh21nms0NvXBmhFX/t8TVzDuUX/RONLigE3TBW
CRrtmGkYEzT6F9QawmGw/HIt5akSAooZmF9U3GYNyfNhRZyMfdtOePTrTQB0BZot7WNhlNfMzB4H
Tz5cXkHKzYLkQ0AFA48OjZbzeLU+6AneiiIwvBEwvhK2HNus1X2rvIEQDpR8o+QxKl4TFyJ3yfPl
4Ir7LCpVf2KT89gw8DZ0iaY5cIsxsOLp0WBruNV5ByzeC4BNAjOI2gfUTJf1C1h9lcyNICXJNXfj
AgVA9RG3wORweSSq8xlorxnLByrrjFk5HwptQXa3GjRza+mJXRIzy5+sPH7I3dgLOzrwHWvFTerY
CA4QTT1aqc/iERfDmL5AXr05dCIfVy7zvw+q5eiBG/1t7gKe3xIwkI+4NKQtPq5EJb/jht/Dybqi
H+BlXlv6zGVHArbevcT2Syp3VisDaKvvk/xeuvY+o40foXea2sl15No7RjRA6tc6fOqpo6YD/Q5U
qKwlZ6Wr2zQePayCooOZfHrVZm9p5ANKAq3il9QqD1byZtSmT+z+meR8m6bSl/oa20O1ULA8oJKN
5wgut4tUig9iJBnackFigqiTWMawBxgZyPRarlzV1ZHw7nF/0xV/XzVPzmDU7yrezk/Y1CJ712D7
uuMbmzu7y0tSlbHQqUXnnaISDNr6+YocdFNLQVSFsw+wKGW9T7KPBJRia02qQJlBZvA0ngPQTvpU
pixG0LiaFORoUUUR2TD4/GypLhtcJLTupXNH54vRGsY+Z055rJ3aOLq2NK6tooSonuHFaxltTsXL
Re/N5RcAWcEEXRZoYdJMTDpbVdTS75JjJD5a7RdpNg5kk8muKnZ8bZ+ppvo04uJuM7JS1t5smpkW
Xys94AR14fGuN9ca/aqz4TTO4pEX5ZEu6hZxNMK3WgXUmTcE2lAfYLUNpxS2kj5Ut4vTcIsV1Jss
GZIeE8mbt0lCBaB86pNHXQtFJHzhbS+vV4PO6f7Th0PTAH3+WblqebOY0jx1ChNnLEogAGfmchjk
rq5qt95gy9hXsiGVuYkBqt6OcKt+1UtJ7jXqjeZV4+QdepWlMWztzISxR4tCSby1pnF8IKPQncCc
TJPfI/tUu7IvLGefRNnwnhngFwR0jM0Nm2KkwdiNs+u68po+JCCNSujzd4JtBqrJK64LbZPMy9Ys
SASJn1Y3PrxGr/ek7rMx1HNPS8KOpYUT1EPk3lKtSgEbNNzy3owt/bkiBn+jeg45Ls1wJ9zyaz3W
AysxIlARRZMe2rw3cW8dPWi0gUWH3+C2t50TmdTnuha/GzIpQ1Q95ZNZmX0Zjm3Vb9q00b+Bu4C9
bumJDWZQHjN7S1lFruIetsF+U/YND/K6p2xX5wAGAMQ4q0oY3Jp5WfreqwiEPRveksn3ygH4jnQo
KqQmKN1f9RnzoF0Yp+6HgCNHMLaO9yuLS+OQm16yQ5VgDD0OMtYVQPXQemog1udXApPsx3U6piEc
+9oA+EE4D7a6lf+syrG9sSdP1NCyTKMWorIt5DTgzEJ/5V7UvBtJM7pBFtfyR1sbxZOAc1Tk02p0
w8bVvF+cYnofHeHEt7DR0NMgHrkAOcKajhbEjTedzGCkYODYL3rP3XVFRAbw3JtD3rTp1dT3xQGF
LnLQG5TBq6HsE58UDHa3ssYK0yRglFeUjuiOF1S4G6J1SRxCwLGAHF0X3eik1OR+LAwnDjOiazd5
i7Xrj4KINyJHgGAi4AWtQI5TVYU9bNfEQzmk7NqWo2kFVTlVoO8MVTXblImaboaMxduU9fWtRifj
yZJDMgEEDVN2n5iCGPcl7Ypy0/ZGG99ojTSPQ0/qjYlL8HeQ3qsdBDYAUC2xMvKVJ4Yyvc9MD/TZ
kFHNJeNYygarJ4ejcQqJtYjsWHVD+q9ZcmtmfpHuTfFLTuFoHm13lQCvSAh41aDGA9rnrOO+yKui
a7yqznAzAFP4CJ7YLY0/Mrh/QPNlRxBu7LstuuDXVZ74NQcK3hIrSUmRAqGaBSw/EGVQ8172EQpN
n3JmtwIgDcMnwY4e297CrtSh/7BmxafI7rgKo5+Jf7iKL9MfL2srHx3cC0RWQ5EBJesI6hIZqI0e
4ajEOtLMrsEuSMuVPK8KDNYTWIwgsNFPIh2GxmltNBpqWy0Av7dlbqOfuh+j58hMVlaTaj5RVYE6
IYF/B7L8+aWkHHvk6wqo6ai2UEerLHFl6EPLfejcQkQJ6asNp9jICn9q7X5N3kZx80In0wUQBrUd
qLMvojfmWCdTj+gWnKBrvcVBFh14suaBqbgOQCoQLH0LTwKAGZZhUIp0S1biOmA0G0n3sKLAif3s
rD0VVdd7QCVwX8VMogKwXJ2jPZRmGSfg+2Gu3ir0aVGMG0EnChpg0mGQasf4FSzNRiC5eyuy/RGH
3Leoa7vK53GcHYvYcK5Z3Xl7FttsE0VlfM2SXtsYFu9QtKjtLAqzpkdflNuQCyeyY2sUHVVRCrMF
mD+Zob/A/54vCq9LCqq3sLQubVQL2OQzXmz49I2ZhW+wbyDREB7mlrGy7FWr4TTs4jNldZETmSJs
S/tNmT+b47jja5aA829f3Gmgr2LZAF7NUJrlZbThZj12Oi7HHerUscnusrhdUVFYCzEvx9P3hJDY
2DFC5HmGLxyxB9Ik//7NMveo0RSCfulcgT6PISvd6XgNLylXLx+LWnuPI76Fu8DK3X2+UX6arZMw
i4JAm3BpNy7CwD695HcC9ASW3KSez72N2X3J7d3lO6ci82FYGBJYrTb0fhdLIK9QPcxpDcH7kYVC
NHfp5GyawboiTRQ6+bhymijDQehiJrfO3bVFuHSyK7s1cH+PUG01Jr6hlQ0qBHS9THZTrtklKXKt
hR70P9EW6wIUjEFLR0ST2t3U1z4hH3V209AtQ4emWEtGqk8HogYohNjBUHparBArgwQn62dbF/un
5Ww8Zzf0v3j67PVRWLUfg7XWYldNJsQgAHDygIRDiep8SVrmgLp5nFVA24EbKaLSn7g1+G2WBiNz
xqC12++XV4siYaA6gDssyPHzfWjx+XI2CE/MOg1CACo22HdxTHcEt2P/chzVyHA9NPFuhw7yJ4kh
dxydBHsN2Np6003XEBj1QaFhEpfDNd6nOhR6aci+EIVYYmrNCOoGEweAypFvQtcBR3sZgesro/24
Vq9VLRAbJLL/hFrCau0kwz3KAEodNC4ib3u7CslkBw52H3ff8zps1uRXVFdXfLA/IRdLJGkLKNkM
COnAYq8qXzzc2/Qh31hadg8Uqi9mii26XbPVhb7jnhf0EVnBGCkuAzNsCrr6Hi4daCmdL1O0KjuZ
TphhDrvUBPLVniZvGk0/uIBMX143a6HmhHByEHCtI6Y2awNVQ7V3KxpquLg2Qwba3sqRo0otgOSD
bAEnNnzRxU4wh9GT7gj4adoVmwg+BSHRxJM29JvUyTcu1zbDIFaOINUxdxpzkc6cOLVZlyImh7N9
IU1UCJ8uz59qfzvQHLBQhwS6YrkZIuD6rHoEbrGkERQXOTTtAbhzVwR0lXP3J8pyHxSgonVTD1zy
1HooVmivSebdzvBdzYHxUWztunjNDE219U4Gtqzxi6Y07CkD4NpmX2x+70a/yHBI6s3E71n+ZHc/
L8+jch2ejHBxiqdNQvRkDseiG3eAYNlmkq+rYv3K9XASxTxf7QlFN9Gc51E66Fz0KQrqGTNXdq8q
P57O3PwjTraUQN/H6D0EAePaJ8PeaD+k9UCTHzbd/MWkzdp1AMu5yPuL4bRp2ziGwKR1aAqkehOa
yR6+SV70ejmOcvmdxFmMKK29Fs1ojMicl1ub/XBLPeiNdJtx7yuNrKsyy/4mW5yEXGQLp+hpOk0I
mTcojEYhY4/1CP1MtBDpD9atNbmVyw9UZVDtANRAV+v8m41x7XLizMkp1nze3ZZAonXJA83WWgbK
xQEoxEzpg3jZcltNUTcSPUegmn+h+Y3Gt+ArB4W3qVBP+ouvdhJqsaUKlOScwUSoUTvqGfFJ3m44
v4pRG8myI13rKyv31km4xWI0E5PpnpynUK+2GYuu437NT/yzJwWUJlBw+Gf2FgsxT7w8sdp59sZv
hf04wlKcDb47XjWQ95+2oOtB3JCX+ybdwxousJOX3nu0m/sRkm219nx5fpVXhdNfs1ijwItCJN7C
r4EzViuv0c3zHSBGuzr2S/vawxWM6NuqvmbFZlUL43fHZ/nsAQQEvoHQwwB/cXFP0WyYRLn1CO0D
l3zNIGNOqv5Wa3E3MbLd6Al/KmQ4yG+Fx0G+jtZcC9XxUZSB7gfuKQC2n++YDj3RPtHA9GgN+2Ca
HRzMuF+0L7rd+VZuQm8StN88erds+WbpK9lB1f8DRhYUf/TxZ9G6xeiF2XZAkWL0Xf+lL+wwIjIc
3VkKvXqNPHJAmXdTDhmWxrCJafaG6u0mspujzFetSVSp4/SnLLYZALUwmWkwEYUHkjvb6N5PvMz0
Kt6vLLd5TMsvfhpoMeONm+szHQtXNQfX3+zVdGEeUPq1eLa7Fl6OuwrVlxRtA7bWQ1JVW2azk5mg
CnYGlCrPPzZgBVlXeZju2BS+WQIy8mHqD7mxSWEEkaV3bLzN/wKDeRZzPpROjtHJws5qK8SsUMiv
NiQZTR7aad4DOJIMX0Gp6B8vz7DqmDsd5XwlOonIpqTMOwMRIVyZatdZCUEG4bMhMPWblK9Vqufs
8Plz/ndOQZY4jxYZ1ZiSEp/TKcRVIup9CUi74/28PCbVefNnTJ+xDJMEeHke0zi0gYgq3EZgkJc8
5R6GOa01NZUpETZsILKhgOV6S4ANJ4YtWtghBZTBgGcKdP2BWtwvnWfX/g7MLhejn1hvIrpri5X9
od6H/4Reom3qQaOZOyJ0Uw3bnmzztg1zGIQlfyGpMJtK/cYyIft86m44cgBhiiBSLl5ZtJVjQOIb
ove+YV7xNHSmYFq1R1Zu/pOYi93gTBMvDIGYNkoHmbPlOurDqPWnW41e25AnjTa2FibG++XloyJF
nI11sSeSztVabiBukXeB9A6yuaU2kjvsHo9AdOpaE6Kqx8S2JX5kr+0R5TcFoByYptn0yVycsAY6
gUAeAh/PhXxp+/Qh6fugZ69cW9OWUu7Gk0jzLznZ+83QcahbI5KIeFgyFpqgCZdasbk8n6oBoX6M
1WMCfgoV2/MwwugGAHfAVeQa6A9OmoLYFyOPFpb1LTPaleevMhqQm/CCwJ+1bMO5lcwNTQdVSCMg
+kcmEKIsyLXqAfqQweWBqeYP3MF/Qi3Wp1kSDqEfhGIaKMmZ2aD5DLp3WNp0dznS7wLrMnGehlrM
oUML1nU5QoniuibfiHdvl7dtdWTljwx+qtM33Xg1oj3pvojsETJU3pqhqyqnnvyA315lJ2sFTVi7
RksZVx/xkedXunucLSZdcp8na90n1ZF0Gmpxz+mqyKo9IOSDenJ+Zew1KxJf2F1Yalg4QKR2Fl+Z
XuWHRKES8Ehgvz6pr2uprWV1F+FDFvQAdPFLW7Kw6v6CyQGk7Z8wi1uT6TL00CyEwS3yuhHWdkKI
ZKB7YPtWDMEUcwheNbQQbQChwYtczCEsWv/zuRyvrzc8sryw13M4YcTOfYqqWkjlACpbV8uV+4Ti
RQQxN9AEXXRoUVScp/p0nUAjn+U5EwEVifZotrkT5FB+Wvlg83JfbAc0DdGJnX3xICq12A5TZUYi
N/EwhnyI3YZ6ArUQKAp9c1Hh4DAEMuQK35qoxgVlflTuYVsJ29PFuCrRoWJYzbA3sApMUKB520Es
F950LYUqAd3DF2KTEMvPqHYwoTvoOPGGNsmumVJfxj0qV30Y2f1msp1nXRi+63JUUjNoMGVhWXhB
RrLwctJQZEIKwzQkwVlQBhWT808xDrCgGkqAGou6hp8nbiOpz9OPvHm4HEe11iior/gD1+WTTaHT
FRqqWOjHD82OwnUyYocYCEQI51jN3sE+/t/CLbKuMOSkO9McLn4RHvMN7zbt7lj0UvSdvyrvr3oG
QNoasEDY3QI7viTY5mWVDLVug8bchxw+c17jp5kR1gRQX7+mh0nciDVapurLzfLdAHUgJX3qIsak
pQPjPcgOMmxMHhT8ZzE+9/oaT06R1H/LhP83ziIhQfAX3QUD24i6+w4CQLZPNcs3poCXq+jH+aW2
3LLIrLOJhknwAliuxniQ0koQyzHuB+teGyDF1vkQyGubDtLyWxDuRbmF7BIUbXfuWqlV+RkdoNZm
ouvcxpyn4iQv5baT2vk4/F6kjf4jq745dEs6yFvCOgq6Bu2ODyv7QpUyTkMuFiproqGobXxFu5bB
NHlPuamtZFvlBzwZ1SIPMtsce9ohhFaxY0Uh1gg10k4mNzTjX7pV7UlVAQRb/J9Z/C0SeDKLxOZ1
6TaYRafqPyS7c+BWwll8hxrYVWm2T1rsbj0UKhvrrf4rmNNZ9MWh5gmvGUsPo2X1Ias2VToAyfio
tR9R/OqyoyifDHcjzefSWrlTql4EZ5EXGyXRCClGF5HhVRFqEho+DTtSO72TtnipS74d+0cQ33Za
3IVZ+jSar0a3pp63OvmLWkhm2qPoS0x+Vn3w6AGIxrDxgjy9635bMhQT3mJf6jWvX2UugoYxLE4A
jDeWR+04xvpQWIjKjLBonpz6Puq3abGykFVnCARu/xtlqQI6gxuFRhGFWjjTW5yu28nYE/qN1L7s
ny+fIIrbA4oCOujBoGTCAGexaxJnLED6RyryXBBvsp1dvo6e9iT1wgf9Ch4exOeUrXRIVoIun+oW
GEf/z3TvRCi6Fxpdp3hQMop66dGJE98uVo7/OaEuEu4MxwOtAZIfuAkudgsU5rwYADzckYyHEiJT
RB7Gbq0Fr1gdZ0EWG4Pmdh41JoJMw32DVzr3INGAOxhdOfTXBrNY+4nmGkAUzHHc70z2qIVHvvvv
TZgAYATAb36j/mZTnp8RRQUHTbhZYBHywOKv6Me502akEBot1z6Oct5AXMLxjmLKJ0ELjwBVLXSE
KqO7qftZ9U9O/ESbf/8KwID+RJlPqJN0PWXoKHENUTQHhVLuV+7GjjZV+zU2K7TwVxac6oyFmLMB
Wr+NM0Jf7it0uuOazOGc/E7G33uzgk/1q00fnGlv9Ju+hQzByrpQHIAo0DoOyPHA06Bicj5CgI5d
i8+XQU4b2LhCzcbZCICd3WNlJSvjU+1gB1kQAFtcyQAlPI8F/1ZBInfGncKAWGQHz3hh4s0dBp82
PyZzI5GBLycq1SrB8oBsFS5MgO8sEtVY2TxOe0SkACxqTRRoFjQapigkoCj9T6GW73v0HDJaZXMo
rQ+yIdtr5IsJWv4k3LU+hnpUeEJ58KhHT3BxFatjEpVDTEUwNpJ/FGCLf3dLQ3sDUrt8qh0SwWdZ
8PgaIHx+5NPkHO2RwKjBMDx2yFpHCN8d4EAPkfLcaGECzaou1M28W7m/Kc4kwBuI4c1QX7SbFrNf
0mGoQY8AphntWBRX7fqeis7noIaZgkHw7evlT6Bay7P3FpiwuPNb3iKXxnZbdmWNeKyp/ExA9eXr
gOu4rd+7yV9QVoCYAn8EHjdQHV02NzRLitacxzZV0vgyEDZuiFPeSAjWhgCn3cJQIdlj8CuYDtUz
2oFuxqzMgafip/3KuAl6aApkMZV29OoW+vgIKIfxNCUDMQKz483X3jazPbFy+quirfcO9mq3qbvW
TP0BPZ+DVdT0DTs+Hn27yd1HN81ottOE1fehXXWMbWRnZ18o0yBfb5t1CB0d41c8mah3GEZsrD1s
FCcT/F9QL0Y/EjWJpZ9ZFzPY1Y+wkoZa7K2IxZEXJsAwzr9PdFAbAfgSfT9oBC1B7yAtutCZzkrU
wn0OjodOnlD79rLvZr+y7BVpDtkU+duZBSvIJ5phUTBhJTMfrvJBaC1HuLPVV3JAEXXY5YId8D0u
L3zVzRYhQYkD3R489iWgyNWkLCt4OYJ0+kvPdsi0vtEmPs+Dbsi2mfdViNfYfE2LFVEBFUf7NPAS
YzSUbaY3JgJb0JasAKmvtTD17mn0TnjnVz0IN1detYNcbOLBxvheOm9J/HUSt/Uat0DV3T37KYvT
ZWhgjNPa+CmaJgMKma3eQH87D6n+njp1YMo9yY/xFIIoHkOwBNjY4i/0JiGXDTNNQP6B6lpSqh0z
AvvKBEA6glBGSu8Ys31drGQ51S0Bpyi2DGiss9TmIq0SpyF5ZM9IbxTJ+i0n71G+c+eFLLfpeCXh
P2Q7q7LSc2dxcRueJSDhRQkaGXCp8zY+uQpFJX5Kn82IafGVWDfE4yG1H0ryQMgQsuGqtjYADlxe
14oD5CzmfBCexLQcyJ1bLnCbGjg3Ewfjf3yfOwWUc1DIAOEH6OZyROUqOh3m4mwdxj4eHGsOKTe6
2Aprl0+7GSlhOPvSaPykPHjxDarBTQUfkYfSe738A9RDnkUWsILwZF58XDwwSt5xUCF1/aYUYd08
ug2659MGiJECKftyNNW7HDP8T7jloypLqqyMDHzVVGeBSfbCux27Q1sFWg5nYBD6Ivu11PdoOOf2
xyCttfjqVfUn/mLTCugugLiO4cbTAbZCVvKlBMdOD8bkhZn7Aa7McboSU3XenA55cUvoE5wNZJ5h
Qh5Y91Ofbq321+VpVZ0ApyEWl+qy6/g06JhVBna+AIpKN7YUIAgv38NHS85fduUEUFx9YEkMcjRI
QFByXCLEtN7w+skEKH7yrsBd1DvX9+T3JNo5q99MFQq1VSgUAWRsfnIg82RuRWPcl8GgfRNFSCdg
qbKNCbbcMK0B3xQ3XdDXZzVr8HagwLFYHlZDXWhND6BN5OjLF0e8xzdp+qOr9pc/mCqnQmkc9RPk
NjxOlpcQo9PtCLIFOMdaCgPkwrFAFbO4BbX6uoEF2ljrOFEGTy+OtuaCs5unbc/DKh7ylUaJcnpP
fsmcIE5yHvR2Lb0zdRiVs+Ghnn6I5K0BMmDM0Bud1g5N5fx6UBCDDpsFUfvF/LrUjCVkG4AMmmCx
EjmaFUKH+k14zpvGARi6PMuKaLgWQfkDlDzIAi2lrfQEQjauSCtIQuZf3LLp9iRxJfjQZfbQRaM8
XA6n2OhAwjugACKZ0k/OTyzuErfywNvQ08n12yoDmssgMGtsrDX1SdXI0KyDxzyFDAKsQ88/WgL3
VQ/GQlVgmOWOyeL/SPuyJjl5ptlfRAT7cgv0NvvimbF9Q9hjm10gEEjw67+UT5zXtIZown584ZuO
mKK0lqqyMndkHE8i945s6DdCLplyUO5hQBrQbIBXO3Ty1HLKwDmKjj1M+QU71p44ZN4WNd/awKEl
BIVPbDzjA1NLkmk6dS3o1BYMz2QIm/yAthWkVGbv5+UZWtt2YIyA7ikOFLQuqKEMRdKtbTtOgX0B
8lkfrgGo2AVjcmp176Cz7q40KfQ1272R+D82bMu1rQ6kB6pZBP4QOUbe5XzOULUZisybaWQm044l
865hFQjHxr1Lu1vuZrjn+7DWQHRWOwcyZcVGNmRlo8tJRPIKcFCw+Ck3fTcQhtZ6nUYtd9EXIiZQ
B/DxDmWebGcXWh3q3mDsLju9NrMLm+p1D5oMLMrRoLiYIK/kfdXxGCIViKIvm1nbDpLl1pRsHegu
Us6wGi18mpeYsmMqOOhcvFPDOTpzd3QtY3/Z1NrTB0o1uIx8nF+IZNSt1wWVPTtIxzXcjAjglPZo
xynQnWjtj0sd0NaBxvX4WiKqGMf08B/NK676AmixlMJ8PwhvB0ZqNHTkfM9bG9iSXJsiHOb3ItWm
kBbpd88pbhK/+77xEStRFPoKLchKAh2BzLxyjKOZcQZMwaERej4eXChQI7ci9kFCvxmTeVUk1mEA
eHvIgjTE8bERpK9NNhoJJAEKMHzorj3fR8TvJr8LPBrhXXTLe/EEvtQnLdU/0zn4ctnRteW7MPX7
OFncjdPU+sCy+DDFWvRUT6S+L0Y3i9zO3srFrh2zPsqcAABgXMF9du6VOTHfAr4flwcSonjSfeG2
837Zm9+JAPUECoCH8ABZlbK+yrTVYDacp9JspaYatWOdXs/Tj6E8VpUVkv5zxtxrN32Z2lMinqnx
owjaiFa3Wruv56NHDvYEMOauTQ/Q1+LWxuX5cVYh7I0nHVImPtjHVRrIXjip3Yzo+DbQPQd9rqFO
o8l8L4Kny4OwagealFCBl6STquyKCEZrRE0QnD7QZHdQlCg4ildg09uUGVi1BJfQS/ZbAVg57zOt
7RKeQ+kPfeuQMXwCS8+U3Iv622WHPi4ctAr9znBL4AEIgM4XTiCgouknyDMxXrkQhYaAWJIkW63s
a85gJyCZ/pvUVo1X+0Fz+i7DC2NsRXWNsFS7bToTPb7AOaYT7zfqIB83nsziosSGJlGZXVVWqpGA
v2ROkHLovATx03BwBi9ymy0mqbWxA4u25P200Jeqti2DN8UqK4LHt/COdfLDrD5fnht5GJ9vOLiB
xnL4gm4dRLfncwPp03FyazQq1w4oGsOkBhFEdg1as7CwT/bw87K1dW/+WJO/L04rw0hyqyphLefO
btZB3lp58WUT8mz94BDoLQLDdlBXUXcpDawpnRu8j/TButMqf2c0XwLx5Jmv5jyAvmTAE5Bu8ahd
NvoBg25VPnUdhgcg1479sM+cwwSaIVEfchdgFKQd260uoZXlJyVycbeBMRr5dvlFi5H0RVYEo7CQ
e+op5Bb22qzH5abq1IoVgL3QHuLasmshUBZ5IngzpQPC3sqpY7cRaObVkJcoInMq3qbC/TQ2r45W
xWXyiA6Xd2jcX6NZpAusmIKH6/LEGubHmT37GPn7wuWeIyueyBg8CB41aMW1DJzHeVziCgyZ/0aG
5noEhCOYtV3Fb4WYNo6xlcHAgxD5ZFx+6BRUO3VMAerlohEUtIH+J7zbUhDrj31U9tVWBPcxDjZt
1DpRxgVxNui5lWFvWiPPUZbromaCON4I1dSwnfUH6qXvjjvcl7T0NpAEKxsTEEswBwDijPqNWgpw
GEQ1zY51WMDzDZBr14zQ3eX5Wxk+8BMArI0+K+xL9WHDcyf3C9MEy2HzqZ2eKnKY/h5XIukWsStA
WQRmVnXvz45f0qR0ughkBLEAgQkIdkGNnP69vizsoAouMW7gnFRHKx+qMeUV7FCwiYPNPLGOND/5
2v7yiK3caPIZ6OJ6kVSCatWkI3iQos2xi1LtxiVPJj3OkErc6vdYmxfsbOgi6gi6wJh7vq0CMOgJ
6tkd9vaABj//OLBgn3P7rzMdGDMsZQmWQ3uop1w0ZWrXqAhizOoZ8hqPXkJD9PH6yJH9w6At7ChX
zFSDl7vJYCeprX0mVQg89wUUYSRspo28w8qpf+aSHNnFgZSXjlX4A0xNoBVwIVXLnSBuKBizjfG1
c9+rDiLXWwRHK/np84GUq2ZhVWPEmscOVmegfsC2F5g/JwOEZTiImtCzT2DMwyOZMRNI+hOIyi4P
78pBAeAAROAA8pTlNeVo6oK+IwVJOtRTigg4HSCk/34C0YjpoR6JO8f4IHhcI6/hClmwIhBGmQCL
874U1XM+b8QJa44g5EE/jOXjsaxyQ4xmObQNyfsopwyNQBFHGHd5qFY2FgK3PxaUdzD0IWaQAcJC
G5ycvgq1HmC3f/ECRyqOIqlwqiuLgVqtxcGU2kfVCLFhlLmMLVnNlbsI5/UfC8rxoIlBF7SFBR48
5NVOI2DFA1o5CYm1UWhas4TOFyQoQf8OBJ2cscXCtoTAsgbJZjTV1x1D/glBxI8mj1lyvDwxW4aU
iWFDneVdA0MBVhg3IKeJ5yzqSkApbJU/V5ps0GVtekhB2PLucxRbKOCDlJjTHnp7HEJun2lz52pg
K3x3phgcz4y/2/b73N/htW45XQgI+OBvrMO1lb74BFemShbjSutu0KcJnzADZz66j3azkZ9fuafA
mYDavovQQaKhzw1oekNKiEX3ETPMkCNs6ZLQNLoQ3fiXJ27lwF0aUkvrvjb1Q+nDE30C5Bts9td2
fiVfx3gZO/beyjbSEVv2zHPHmkYzxtSFvaE4kjbubIRg+9qJDC1s61/e1mJZOzAW46hekb4DvJTD
MI4zJB50NJ1/T9nD5RHcMiF/X6yFnlm9Ddl1TBXYuMVrbdxVW8iL9dUgAd3Ibhl4g52b4LQoc5LD
C4k1oDdDususg9gSI1pd1DbqYGjUAZRKFVNABcrT5gGOiEIHcroOg61C7IoFcIWBwwJRMZArKnqt
LLukouZEIxcBeAiQTgwq8X4jKpLbX3mtorSGZlvw+eDSU98UtlfOrAhsChm7LtbcQ1d+Rllhhipi
O9xnWwjRNZeQVcKjwkd14QOuiFa2O3cZMnhupc/PLqMvUxZ0f58YQRrmjxHlxEPrBYEkFZKfPO9C
qCdcMdfGheEeL6/klZGTkAtDVmRkqUQ5dGiRGAWBzHSERrdsT0cPYBsoEoaENPe0C/ynxKb0U15R
Z8PwyqGApBz0b/A4wwvNUbYQG7Nk8AG5iHL9lPq7IXjo3INR3NLya8/ACPJ42c+Vy+rMnHLD2ync
92zZZje5u0HflVq7K2iHaC+GbsjGclxZIFDtQDOaC/grEguKb6kdtEMdjIgt6Wmsy6gCquSyOyun
w5kFxR2vqhyolAm40wJAQsqoL57s+rbpRXzZ0Nq4LV2Rvy9OuoyDABXy5whU9ceeNyFJITBPr40G
jMzo5rtsbMsrZc23LoR6G5130TBr9L7OSrEbNJo+tnPwqBNmbvi2copjg8kqEgTP5Al47tsEsbl2
cmBuDB5JferyH8G4sRLWhk8S7tkoF4OEQAVzjrQU9WTOXdRD39YJ+XDkJbBGz+Pfd2mgQ2NhSPEl
MROAOksY8osj5GEK/cEbY3uIp+wpGzcClbXl/ccWIubzcfOHsQAQEbaYeM75lf8PKQ4UnEAjhVtP
dvcp8cKUZkK4g4WjIe1Qq3wr0AOvaxupmpXyHnpMoLCDLYpczQeqNM4yOiNkxxZK40TEVV/HqRv2
+qvJPrNq54sboLDm4NflJb625hZW1dirBoeZ2Uvf/OZHWzlvZmfu/J58/m9WlOclb6qgrTl8Qxh5
KNEiUVfNleVv8SGuXR5oJ5aFJpSZUG0/XwhJQEAuZMMZT//VVEdeP81NGY5dOHMM5PfLPv2ORZRL
HrDXP9aUM8/MbGiV5bCG8rD71S9EeXKD2TaQc09m4PAtCyTkc/fAjNSJHNI3Nx6gmycAAPqdrlV5
BLny/pQVtRvzjvk7VrY/Ln/i6uQCNvk7nSyVaM7Hw8orm/HAxRfWD7y8q9BOrD/9gwnQG0Hfw0GS
STUx+lXqlzUGwZkhTDyW6L/v27BOko3w43dcpo62pHGD+CfiA2Tnzn3JG4tMtTvhDivN3cjeBrwP
hsyMiyLYc/puekFIxyESLaAp+njLrMkOOZ33/fBl9h+qrDtphn2F5MO9oydxG2ypwK4dQsvvs86/
j2eeSZMCfbdN+cbs23oLuLW2tpd/X9pfXHyNXdilbeOQM3EIWfVpZmPsZVdF8ZCMgNtt5MDWVs7S
mrKTIMigFSZwDGjR+jp1Mjnw6mwBQNdu16UNZf+4gz9z2mLEwPJWlJ8svPTK2Jw2FugK8sZEIRTw
dEk/iQK0MjEpmPZFXcGV2XzlqYe+zFMHeGvjncC94fZXNnKidOtBtubb0qgyW31gUT9xsFr5+FKV
n5wKr6Xbf+jbg2sIWSWPNMJ+FdSWe8NYg7QfVtpyl9MafW7j60z+Xgjz3Ixy//m1n+glxURBSmpu
4mCCCMw8g2drCqFIGdrWxn2+PmULv5QpQ9dsz/XfK2NiUIcE0gVoErwKbmqriLmUHqlA+90AKh3Q
Lb6ItZW/HFNl5swMyHZLx5gm+mM+fCmHQyeuLp+Za0HY0oSyuTTTa2a9NBBPiOpp9M1wgnp973Wf
OvRLoDKwkYBbO5kAfZbVPhB8fMDR0Vlz8j6BObfSfk4F/04gUXLZo9VBs/BeA8EGun9VbANPkxEq
K7jfc+q/5WDTMxr31s+cDTNrSXK07v2xo6xEA018tKtgJ6vzl56+5ENwcqcKFAtTZE1vYtYO5jg8
9znfpVwKBOaRP1Uvl51deykuP0JZnbZXGznX5ZU3WfdDkkHZqt8VlX2juekViiQ7B3oWDcxfNrs1
xsrCHEvTAeM3zJadFSLjE7YGYFju6bKVLeeUtWnlDQPCE1a6KvLhhnixoNNuAUDyrSqvE5SBL9tb
PSgXM6pcAnrjljTzpD17lyUxIE4keEOr1z9YQcsVlqakmlElmEmV6dBMx6uRWDe6ODhpzIdby9iI
cldDePSXAmeJsh6ypkq8laceehKlM3nz2tlmmF91vzw39sx7EB14VSzGb9OWiuzqYbKwKeOGRVyQ
st7yphY2odNUFr+EM4R8eguKO7bJc7gWgkDtGShj9BwCi6G4B2pvD+lg7D7Hv+3I7ZDddvY9a1+t
+RFIxL+fsaUtxa3B1OZpaGDLrrIwc3dtEttQ5NL4xnrf8knuh8XwgWQpb1yIUkXZUO0a4UNk6Ufu
mqAtYOiztyJEKbv/5JmKTIVYykC7VI5ie9+kP73xJQfvT6BvDODaupB1f+DAQKuPy/TcMcjt6lzz
UE90PPB8Vncuv5rBwJqwa7M9XPZo7WRamlLmStiVaAYXpqAQlTTfdO/kpD//mwllmkgDlClez4h0
DLDB5A9a+07F34N5JSjjf0OmvoWD3i7rxJBrLh/sXaGDIdbooQ+Qo3R5bwSJHl12anXtAWiAzBma
eZHBOJ8il7U+kGzyeSbM1xm9rtHsirjj07VeETRiWG/o8dywuXbegp0D4SJKcTLDfm4zsDMj7TgK
vXUDHjp5ojNoO8SV/XzZt3U7gO9bqP0Bi6b4loJ7yUaDRBcFhJ8g1l5AxzPQ0qidNhaf/EPquxDg
TUTAaNSR6LBzh4BoKPp+xiDS8VvfAiBooeX6IModCJEssjO2xHpX99XCnnJh1S1JuSlgz5yPDQ8t
M07ZF8+4Je1fo41RnTBA+CClaz3ozZw7ZtaaUbG86KPGQHC44+w2gSiYefrbeYIV8AaYCA2RHVYx
SbVdOuY0V9A9L9CEdgMUbidibeup93HQgHtCSl+K2yOtr8p8mHZQoP/eRj27iyFnDOGvugUr5kO7
1Uf58Sg6N6TMDvfTDIgYC/Uj6x1U5TXeyP33yyO2ZgIwaRsZWuQ3P/QtGj6g9tro91jSN73xyx3f
my3+ng0TanetCIaSmTNMmNOpcE6WfoDS7mUvZLR4vm3kREgUPZIpQGTLGVvce61GJ50ZPlJlOWQ6
GErzabORslnzYmlCuRZSq9DFDMQ8wGcgz2rTI6hZdnQgf/2agieWriMxBAIM4wPU1aoYaxhOtIY7
38qsRnCMZqFbgIWeOGf+njjmxgr4eOTAom0B9IxCoo1WuvOxsydwioN5EjEDgAZVejcH7mEc0d11
yjIrZF1Yb1WLPp6mZxYtJcOdUNCJD6O8YdHd3tCdoPlXKDDezO641eD18VKCKbAAgm4DiUMk6c+d
Mwe/zBN5KYG85bpM2ZNbI6mnUfeT4MnToI9x404vlxfjSnP9uVFlqfQ6BRerjtvCS+eHsQU9Q+2/
+8UcBd7XyfMgW5nvp86vAPbSHt2mv4OAykH3XvQqiQN7vCKOt2/LdOPVsLqAF0OhzDMFjChJanyV
weZ9MnR3AlDgJqMb3q+OOM5GpJIt3MpqS53t58PgC+yTWnx1mR3aEHKA/ibIPGZx7D0tvDzYa2cx
HikyPY4O9w+U10wHKWLhw6uq/sIssvcN+ljPv8hoXaPzfSPcWPVtYcw8X000cFMPRVxkU3qI2JDy
WPYnPYBoynXPToa/xVWyOmMLc9a5uS7tcqfrMJRzkoR8hHaOo0ci36rVbHmlPMUHzdW1McEeESwI
Netblsea/s0o3kb/2tN+XJ6v1b2/8En6vDipRwjUBzmyQ+gbMUORmzFlP1JBThXyff/NknJ59hrp
cl2GUi751ZQodZph2X8i/t8DYrDbcbIAnIpOGKhynXuE5kjbK4wAIZtlh8jd3jFRhVlfHi+7s3rF
Lcwos4TGTkRVLS6GlpV6nDS5cQTngbW7bGV9LfxxRpkektt67w9wxu1v0Li3t7zPIz+17OBqEfW/
XDa2vhZAWA/QEBSbdSV6dwSZg0TD+ga/cqQNiG7cPrSoF2bk72mBMUngrvJlwUXGhueTRF1hWImL
0TNzsNK6TxZ984QGkqenkhiR0W6svbVTCe99dDai5wawOnUYrRlVvQzRLumcsOzuOkh1NO3jNH7u
tiga1wYRiGgLLXxoK/qg4k7sYfILgpC3SdGsOXapeW+aRX4grfMAEi326fKcrS1DWZAEiRV4/4Ff
Px9ICZuxa5ZKXpZiV5vp3ZSK/WUTK4MHPBOcAYQYUlvqXDVO2vlzAUhqoD3m421hgcOjjV1kL/x8
Y7mv5LhkjzkeDegdQa1afW91DW6ypsVEZQX4V+f3oNVi6C+GbT7tc2QxPAuMxTqfkAObn4izBRDD
4xHjpUSuaL1Eexa6NsAkrBY9isavJ6csAb00Uex3iiL74qVTuTMY12eozpXlJ5JofKdbaXPScqt+
Z43vRiN4oJ/H1s8+JQxBRDqhClsSje39Infw9PG1G251493ADI4WA6fBimitkr6jhb//XFbCipze
aD8D0+9nkTBaDdw3jfiua5rz1FPfu+uqIAEjZZ0dAS8UP/PBra07kdjgOPZknFbNuvvLFazpY6vK
zFM7C23H07k6zXrm1WDoLEH1aJdZceO0yEmFqFs5euiMzJziSUyuB9SBTXhYuk1gHsCLbqOza67t
bFcYLYRde93rAbPlGd9V0JnZeUky/hoHEfRh5hVZHgXFEFhRApGU02RY4rowtPqmr2r+yS/n9rXX
6Av6tx9gajyKhngAauvzPIbMC8ANmZm11JoyrX0+8urr4DE/mo22ehqQ7D6mfWCgjcEEbyQRSP8D
UJB37c52Sz4C+qu7B9uprJ1b6MXJqIi5qwy8al1ITl5h02jgEej6k9aN9MoZR/80AYYxIm8lsh0b
tYG9l8lgpFdg8KuA06xbH9L1bt7sqN151hXPhIkOBAx5iJ0A8ruB6GjoqTqIlKAS3D7bXV4geC1x
UUNU/bVuO3DqaEGwF2MCiAD13CH07V7/KqYCjEIDhDjc2A5SIAONIin26AFH5yZtx/R5mHvmP1eV
GKZoRHvNG+GsPrY2+LMjd67LPdiYph+6lwJY06Hpf1dr5fgCyaHAjA2SuM1hpjZsmp2TvUE2kfpX
dkqDT4i86+MEGgUzCWuaWLczWMSCEGxiaN4gxsBuhNl65AqlHNuGmo+p7wjVsyZsApQaQ4tAIz5s
SOChhTVvW2xE3oz7gRD7Na/TMoGkFiFXWq3rxzYpu6NAq3rkd3OL471qbTybStMjYZkmn5zRMuIR
vC63g8XEHqVt86rPCD0mGgtuLF7lJmynJcQ8dJYeWcWLJ9Axzyeg1pH2nkVu7JoEjOa2mNOwa4MR
TFSOw9O4rbzxBCl5qAOIXBgxnS3jl5WP4L7pxxyR1GiKJHRTkdxYmlY9617DfwbzkO+mYC4fJ96w
I9DYxk9wtrU8FIU/X5ekSOI6daxH2htalNdglQgt+Lx36FgCRqql3VcQWOdm6NVt+sUsCuRD27z1
+UNCSH0FRKiGHKnOqkeb98EzM2n6UANv8IVP/eTt9dIKDjM3E3KcPa2/yYzKw13v5OmuZqX7OLYV
hK+5r1XGDdOr9slBN8e1qbnFr8ZBnBjyOUAq2bZ7vvNTMgShW/ojf2acVFFRUHblzt4UO3Vd7Ep0
DE1bZ/bKjQcxKDAwSMI0iCYrARcPvNrx+xpnA/ZFrM2gthZ1NHlBDEAHpIOKF4f+tKFZGmY4PYew
vPo+pU1MmltHF98v31Ur/X54pS8+RgnLel1v+7SU12+VgsLgU03quPC+CmHF85D+aug7TZ2bLEHk
ycBC1W89cFdvsOUHKKFGBXF2nwiZ8uLFVUGGeKAkJr0JyKkNSSPjaNts51ZZXKMkALqet40BkBe+
eoHBf2QrJIcxGBXPAwJNowXQKrjA3O57mdlx1md7i/Rfh+qtgchK2I3NjrlNGldtFgat2IhHVhcD
khYeol88AdVcHKBnEOTyALEGUPjeSYbv2CpXI7kiqHpseCrTEh88XZiSn7J4ujQaVA/YAMy41tI4
D3Z6QXcNGnKgGTuNr25+ENnVYG6E/SsBOTpn5UMaDDxQflCGt9QrO0FKGJEk7kFn5q8QzDvOsw6e
KOJFbVc+aVstpGvxF9pbQLCCVm5Q4ikhXpZq2lwNMJn3ecQhy5yaGcj5TkkVsS11lZVw0oB2FDKQ
Bh4wlspOP5Kst1trQvxlvbOUh95W79Ha+lgakOO7mDQcgyZtfBgYGM3Ro2jXd4QnnytI3uNhWNH4
8iKRu01dIxb67UAg+TvLrUwXkB24wgEei8j43PHXrHhL3Y0M4eqQ/TGhdspkkza1GocJYYnYFX3c
d4f/5IQa45NktrlrwsLQfffH4+C9/EOdA5oSUqQDNQGUOlT2FwsojqksDTwj8gxAH0iKNLQPNcP4
TMz2ZszY45xBZZryrarY2n6yJPsYtATRwaU2+JZWhf5v3eyjsTdAJPBdr3eI2bRs3vXVJ6FvwGDX
Vh/63QLIhoGgDCv8fPVB0m7oLXlVlcYn2uyq+bvmXYutk2nNCkRvDLBzYb8i3XBuZcjw1tQtzFdB
7ns0eiYipBau9L9HN1iADf+xo+wlpw0Yz0sd3oAHWm+8Yz9XNw0Cx4roG+WitUUOpXgf0Y/cSWox
UWgdJGEzTBOu/5vKn2/At3L8+1UOpkbcG/Kljrfs+ahNo27j6kYVRxu8FC1nxIupyJOImCge/YMp
udSRigbbjnqI86Arq8oLZJDQh7m4IuQnxKsu21gdMTSsSx0+tLA78vfFQTcZ1UCDQoM74qHUnTAx
N3Bsa0ebuzCgjFeapfnIpqSPUlSS0VMV2pSH1ZZEwQqRJzYLWkUBM8Z/KF+f++HmOc2a0pXtbDo9
9qRE0sZh0xRrWaGdsoazm2KmSIi2llMbUerbxfNM9f6l4VBSSWpDHBtrJrdtB9b8jdBzbYyX36Zs
ADb7HRgGsWQ6MgK5Kk6NxveXp3EFLSj9h9KSJC9CBV+5Qahe5Bb3QXxbzjYeiNazQb9wMzuWkORr
CUpP9c+21R9HJ9sIZded+59hVeIEcGi/zycMfFIYe+5le2JsyY3Jb1dvx4VvKtE3m5vMaF0HvYNE
f2WteUyT/jB7WdR6dhqWNAX1svvQt/aXy4O6tnSXdpUXQ2V1UFbT4VqtPdDqO9WuvPblsom1MxjI
ValOC9lWqHOdL1tIKAjfSzBtaILy8Mh07l0AR/TPl62sztHCirIABxBulM0EKzz/4benYQv7svr3
cSvj6JX4yt+PjcUhMrsEJ2WDPT6arxq/KfWN1b06ES5YQVE1R2uTmivvAOHxhIlS8NBB5U4T4UQf
x1nfyL6uW/E8kNDi2sXr43wuOM9wPnB4MfVPDd/R6aErNy72VRNIF+LqQLAH7u5zE6nhs5FxnLZ0
+h2+3AEsDwqs/l9W1cKMMt/+XOPvevCEFifHLtGJcLTdV73eqG2vLt6FGWXAgkpHNqNOgZ2ZjnV7
U3qnQYOcT3R58cqP/bD7/1ixlbIvD3IyVymsmF40Fzd69xW8SoFx8sXO2CJIXvUIsD78g6INoDTn
8wNKSldYfc6iwrjJZzSsFOWp6H6gL3EDjryaAIAS3/+3pHrlIFHk49CGV1M0tHvfvXbaN2N6y8ip
JA3CpBMrHmsoN6db5cHV8VxYlqnlxWYdkWpIGSnRzpkBLfBUsxtreBXDXV3cCPr3ADxcS6DfkrSf
AOCpO7dCg6dLgJkEoPW+g1yy/tDxUIMW99Ydu7qzZBwr+QiQTpC/L7xCUFHURYKZy8FU3ttGyIPv
Y3a6vBRXz7mFEbl8FkZKt2NDUGDSNCcJDfGEnNFlA3L/q2tdlpvAJKNLMJzyhi7bsQY/NuZmxtuZ
TVk0p9VtI4IobfsD8bqNN+Hacl+aU5ZCyiyA71qYG4okrOx0P3S/+Qa3kMdbbimTo/sdg7Il7AT+
tzq7QgvWVCEpexyK/eXxW1sFS4eUCQoG7nDGYMhBhRhMaE12MPkWo/gK74UFUiHZCC7zzh8Rzn09
gBNaHq9kl2pQV6mu0+qts0/gNByKaz170uwQLG25fVOYn0oSJdlGUL02oMsvUA54PUGnFWf4Albf
V9MzMpshcuxIBoVBkf/DtYg6AzYWWjKRc1GiIE8v69kXOH/z6d7UftB6b22lc9ambWlC7rvFvtK6
fjQ1aWJqjEdSQKDXTfYMVHqXV8dq0nNpR1mHJQRw2oHADgsOQfVt0HZo9EybX5aDVjkSZ1NUB/di
S5d75cDFMrFMiIuBZPODTMQMXVEEBLBqdDQ0jO/jAKJhUBEazyJBhXDY2AMrm/rMnLKpxyavKtS0
kCNJuwdKSGyzYj8CCIoIamNAV87DM1PK0pgRkvncleHMWO86Vl6lvbu7PGdb3ihLoxs1z5oYTIz1
/Wy8TcazPz+Tf4jL4Aj4vH3IeGCqlHufcjtwmxnXlODPKA44+YmwjWlZe6EtbajwNQN6VIS1uKEm
v4qBAo6DtA7BUP+FeU1opnTHwAMFXR/QrU2Plwdx7XV8Zlu5VyaIdgQOh23d/ly0O15eVe2xyV9n
uuuzl9Q5Mut5oifexrb+aLkbJ8jKaXVmXVmRpZXZNhUY3Tq1o0z/0UGFtszSMGn016bd4mjZsqYu
yqDKqlLGcGCvMKyf9gjZbTKGen2NSvPGuMovV+5rPLcRxMi2ShvQ4fODyypac/QTeOZM9M6h2o2O
FBdn6QMtMqS7ki8NQSGcGU+8TO59O4d0wufLn7BydJ59gXITNLWvBUYJbwuBionvcwOFt84AhRDd
ajxbHdiFs8omAbtPPegEzg65c51p6b61nSsrGMPSrNCL9uNfHENSHDcsiO/VyFFP56wiIPWOHHoC
4+HcoJh6uGxi3aE/JpSzpcohna4JmDBQrxZe2JYzUgw35XgoytfLplbvAAnXQM+2ZGRXFqWOcnje
OTA1VUfIMerWNdTpbHOXk6fWpRv7bX27g/gNUBgp86dSm2IRUG7qFY4zSBT3QAA2rqzbz2ExjbeV
04cO0KOmm+7cPI0qwwwbiGkPzjuANRsR8+oQL75E2fpZZoh+HmWECVgnh5AOQUMdmoq6mGcbB+yW
KWU2dZMHzM3gtOZB1tAFPIuVcdcNYTH+BGPK1hivlPVMSAn8b4yVWKItwEzutDA3aW8CsqQDOqol
jXEKXqBPgfuApoUw3yLhWL0NfZA2QVUdeRYVd6TNpjs0HYwmQxlOyFP4bvuIFgKj2WL9XT1XFpbk
lyxCMseh6HGzYSlF/itHn8Kohbq38f5YNwKeF0h3+0AxKSdK7vesdPSaRZwhPPHbfdH7+0zfErhY
H7X/mVFv3rIX2lx6MCPQY6/FJHkAwRAPNnI7W1aUO9ZHY2omKoIRK4/O9IsFDwWJ0+DvNS4RSUpu
nP83Zr+RYYuJ8YF+mQw0xUS4ethJ7/N3bST0jZTFT2O0st3lc2vLKeXcqivmB2WCoUvKX+60C/JP
IAuo0v1lK3JrfrhGAxS8ZAs/MAHKXnK83g+yCe/qKs2snd26aWxP+T+Fkgsr0tfFyOUiyABSwVmU
QzIJT7iDCZmrBNpwgCtd9mf1tA9svOJlJRyNJeeWmqrOLUOeeq4HiSETpSIwtn5jWBrBvQac9H+z
poQAsz1kyDRhRYiOXVvJ2Ie07cGqPBrA9Vk6dB+5m4d1EDQbZ+Dq4li4qWzfobSB7pDZim56bmu0
CALUQ+ZDZVrRZQ/lH1LXBxiNoM+AmxP9GMp42t44MJJjaxEfuCgGydomDydT25XIAOpzH9d+EHGr
Ol42uzaNIOFDNz9QliBDVhY/ze0UBAVY/EzcBXWUdc+pcUrr71k7hV2xpVi5+kBYmlMusAZcWqM+
wpyXgQrNufNIETb6MbEeHP6S5/t6iEj5D2tnaVPZeWML3suqgs2UQYbYPpGuCoVzh9BA9x79LYTA
2gPclFT8niQedHGInW8MIdCW7jsNEkH5C5oSLHboNeQ707CwbiShNYgOhR976Vb5/rf27McV9Mew
uvc5TVytheExITKFXPjfmvaF4l2pQWfQp9gflnaaWBkObgtUaRc3znAYa+sAFeMwCIZ90haxTqy9
q22xR0unL32bsroZ7VNiaVjdM3KjZvJE3M+F2NhBa8ERIBMQkAJ8AnVexUbXQT62m2BDy9CaNQVE
C/uMj6hfV8MOgLg7CNDyDfocY3X/LIwqB9NYe7Mu0hYhkte8FIIfvGyIW2B387zZo0MxGm2gp+mX
Vs+vC+eXVc63tvFS6VpogSeNgEXWtuabLiGHy/t6fRkuPkw5uHQ3HcQI7rrIEqCl1d7M4TiOh2p6
t508JKDNaG89wMGG02W7qxMNHS/JHwoVNhVwQQo8ggFSxngIcnQ8djT9FKXqrWrc+kGCeiLOLMAu
PmTsgBT9P9KuaztuXNl+EddiJvEKpo7KyX7hGkkWc878+ruhuWfcjeZp3vG1Jdkee1QIhapCoWrv
DJV3ONR9PVngubPQ8+606CDT0KkD1MonNSzs3kAl6RyuLO2SJ2dPmf8RzdkwdUD+izAb1un9Lqqq
Lag/VlR5eRV/i+BsSD4wdOsEm0dQlQuOSpiQhJbI+P/JZv0Ww52YMkddWYqMjRUlo92Q2En1xhkA
33xdzKJrO1kw7ozgka4zGubazGirza5ZPBAY/+QQdyCO3HRrPZRri8drfgtUk2LC/qSS3QxHXT/o
4+f1Ga2oAF9oFsf+QEoWoArF06jcroZxi98f0JAaOqhRjMVjlALkF+HizKaQ37b1Y0U218e/aLXA
fQOUILTHAIjw3EeBMKYw0gantBWTw5DoVJHiR6180tVyU+vpvh/XmqnZd7xwACcSOR2oMl2siAyJ
+rTVQfOOagNhoxWfgKm4PrXF3T8RxO3+QMQAdQAQFJq3XaOB/RJlRWsQPYuzQUUtWovYWz3vapJh
FmKwIsMEDHAwWTpuxQkgVaH4JgJwuJ3Flf1aikIlEzU/oCNDjQDfNKV2he8XWc0mtWnUV1OydYLH
gxXbvagVgDlE8AmWFFTlnWuFUPhgRtGxdIGe2nU70Dit4D3RGRFs8rCmQrFyh1hcxt8C+bqasC3K
KBsgsCo8U76pa6ctfonmk7QGdrQmiLu3BoIJWtOKzUwAbUVrA9gsSd5lySLzyqvV0slVDEBng7+P
gUewvz+5gAVNSirD7FEqJKPBt3dksvZ+vyQBD/eoeWZ40zi/5xJKAEoSkqNfBU8g1lyiseAPiiZR
goLxo8UJbLg6F0iqjaTMkg8JJOmtYEBVmx0ikhWGFfez6MRR1gLEeUCEmBftbHHbx341AMSBSC9G
isTxL9049MlTIr/Emh0mu34tpcVUmDNDGoIF4Dbh0goHzimCXzdZOFYgsh/15wJAJdltqXq4ZJlm
iOzWrblmKBasEa76eD8FPDio5/gspSwD8U2XAPcsVlnvjQTIxSha7+GX0rV34QW9AEyBglQvbh6o
H2Zn4ETz0qiMerSooo+TiK5ZTn/Nqrii3IuzORHBGfE86mH5NIiQmoqCQ9huh9t+DedlwdaZQDIC
gwiMHVqEuS3Sqy5WohJCZgV3wwDtyZhO4uKh4bqjWNI+CMJNATjZyGPwTjaQMqVBwxmDGtqN4MXA
i02veopPgSeSo/YmPZbh43WZS3uEhCPUHW35KHrm5gakjDJO+g6ozGbm5n65TY16xaYuBf6Y1m8Z
8rkezFqI4v0EMpISSAPgnlXQUZ6z9ji3bu0ZDVqzHbZuGPz7RCcqioBgQ1BVBP/B2yWSlxExhxr4
fDe+/ysaH4s1EvJF1UBlGUqtcagukhXiCH7MCc+8Vls+VUSigfJhpDHM7Mv1bVrSc3DP/SOHM+Jh
HqFFq4WcorQSBWTqN1K7EuEvFUehhFvWkSdANS+qks+3STCidAQHIbQvK+7n2C83PjA/6lkBsYOo
Bhuw4M1eLZb5oZDCLSjZfpABAIj5HGQP12f7nVHnjCKGAuBU9NDg4YbPAUlqrvhSMgKOPB2DlDbE
aF6GIgzujHQsPyY1R89lPJQGSBp0LbH7JjdvwiTULaVDVyMYuuJ8g29eeHlioMG/gnM6jGYzGGCS
04OCRvN8FzDq4UgoRw/Ag9WhDIP2WQOGZY066XIQqRho0V0+qtonYIbJazvJSPyCQPglIoNU2iGQ
uu4jP5GgwDUdweUGjFI5vi06doPwy8kEV0UfuUUyFV9DKEwBRaOD6ATAxrqT8gqBTCV18k4GAscf
FI9g+QBKxng4CZh2zncSCEJFIJrQFry+H1Kp9kQhP/hB8AfGF0/3gG8CSSaGzdl3bQwyvYxnBmBn
3JaAZ5nwCkw1sD1eV4cluwheKCSu8A5qAv6Gm89cSUNvZOyUEVAWkC5FkmjSK7sy+uqxDpqJzkEh
W3IqDVQHhLgjo97k6fogFgI2gjQ548+G98Rz4vmahv5YpkAVAlpkgfhaeYzLhAL/uR+ex2BasZgL
VuVMFmcwVT/s1WmCLIHsSO1pYXsEs2VqCCvh9aIcpEQQ6iC+vmAcjXucwTnAukahbN5PMt4INQHA
UkQHBMKsa/nz9TVccDaASUM+DJqOo8STQeRjEqFLGfMiILodFJRBDms3+wVDeSaCTfkk5uhbgPVN
gAm2BrCmxWDCJtJkt/0aQfyyGCSVEEfBd/IhQRCZUjEx1Vfr9zpDR7H/GAu/rq/WAuQsQ5X7LYRT
gywItSZmalAZ34kK9AiNyVsubiXpWUk9DegoZY9XvJsOhVVrurFw9YJwRKXAS0EVGt9YOIdCmiff
2NV6AxK4zdBkgNC/SfSdHtoNWu2vT3YhDCbAcRfREQmCcazq+b5lPUh8p5qpfDls/Vj1pHH8iWeA
fRH0B1XNLXFWt5oyvFwX+w3ZwHkayGWFuQj50cfByR2EluGEQV9ygKaYxTOcEbA4M3cm86YxJapM
aPGPo/dA+xKr9tGcZBrK8StMr51pgI5B5Ule/0zA7q42w6YEYF4q9ysp3SVlQwIfoScDzEOr4vna
pKjzFSsNayO30X7Ao3pRjLvReL2+FEs7cCqFOznRbOYdeq5xOJtyuFEBTAr0UzNRGirq0bwV8yZ5
SETiBYafWeU43F0Xv2QbwBKqom8WQCUw8ueTLP1AQCMRTlQ8Nl4rFzeK9geXBfR1/RbBBVFpH2eK
zg6tJkb3vZg9xOFgsfqv6zNZ2i6cG9ZXithF45Fy1KlJZqPLcSepCSpoZlcu5y3JphUxxtIJZSTO
uMehbVHhV6wy/L6W1QIUMaFUFTQlODoAydAGW8ySWnP7UNNds6/GR7Mr+5syTRM7BXoc/pGAQdJI
jNqJGmLYyDQeW0D5AKa4sEWtFiarDuPkDkS8yhEQEg2aIQHdWjZDANgPURwPfm/MOzX2MwBfy3FA
K+JXr61PgLQVSllLW72NDkNTz/dEHcqnJibzrsdDud235WzSKNOB8FGAqSqgSlnGsYXQGuW0gMDp
PxQtDXqnkItiI+QSsYMx9O/MQa7g4WVjcEHFmgPBVu09pRpJTOXGrJENCu/qHoDRolT5WyH3t0kh
yFtD0BypnBU3L43JnYeS4I2bTLdAGp49VRPUg1bhZkLDtCvA2ZcnKMQbUTsPQDRV2UxzM79MtS5l
dDDi8k6ZkVynAAZpfToBx8dBL2f/NKaj5HVVlvwQgkgC0EGk48FSALXwio1cjINM8FBLcDngu+Uv
azIRmjw1cIlCaZxxAOt0edOBv2OrIv3zgndxH3gaeTfapTCaN5LZxTlgKqZ/z3mj4En49yg4t5Qi
/1gOGkYxkPkwJgZQmTrv+hFaskWmDmBQ9BaCsp7nKB8QTjdqX8MqmxK460Jcu8sA1qh0hbR4L8QC
fW/mttTXsppLQZ4JnFZw/sqoHObfiggBXqTSIDmSSwc5sgohQI1ojqzjphTXck1LwdepLC51kXXx
mBk9lrE0KsC+dGnmAtztqU2r+qEhwh8wG2DbTubGeboI51zoCsgL53SkUdqiZnISDmYU/UrC9DgZ
YWkDwSN3xBxoKZUx1F/XN3XJLuIbADkGdYUa0kLnFr6YACKTthiAVPW4DCmkcPxpePeFZq0Ydcky
As8LWTUkjVkn77kkdayKGIEgXJnqv+Zp31ukQgFuq+ChWwNrhIiS8FoD7sn1CS5pz6lYbkfjoix8
haXWqtpgmdbIsNUEMUKOBM4aYTTzVXzcciqL2828rhstFrCYwOejaY4NLTfXZ7O8Xf8sIs9WiJZc
oYkhx4rMGx2A7sOwr5P36zKWzsDJLHhALbMTyey3WLEg/4pqgeIeguKL4Lat+pXWrzVJnNECqgFA
tdl6tej9K6beUodHxXSmZiWMWdEBnmEbVl+ZxgwzMuvAMWa3IIk9z3Y1PAJaasUfrM2J6cjJXSdH
XVXfJtghMYtoR0YalkDWdKpm5f69KAfAZ6i2Rq+pyl8FuoC0isysotKGdpHbtXYsVZMa0orGLctB
DhwpVlwDeG2o+gmARCVLQCER3ndfNaCqVM0Z/a8/0Dr2WP6/cjhdqAs0pCgG1k2SU5fo1UHU/Jc4
NXdwaGuQP2tz4sLaIKumJjWQO9aI/64j+UMDlII0dWrSoTAe/n8T4xRiQgNV1QyYmACtywJa64lT
yk9+uOa7lvwz+AL/WUHelMtTknYqBCVjTo1udICzSkXyMiuT1UTJXVaXAJGvVvK5a1LZWp/oO64h
oYbecNjXeDekol3qB1DD0kkCukqGONIN28y9vqKLx/lkopwnEcPBEEGVhnt+L9u43dFI6h6TvEKU
LFhtsdZzv6YtnAeJurpHAxzEpdpEFX+r9wAWA7/MGkXiohzAu4OTChXAF3Qaw1Tk0jQhI6+TYh/6
qFFBK5GAjJaerxGALq7giShuSpmekB44guyFBtHcX/q4QWkHaAdyq9b/oBidIBOJV04AvgOuhnOK
nWwOZZbDUGkKOK+n4i8jTHeVLANPC+6xVscVg7X0snEqkK9x1gyg/fUivAou1luxVHd61OybQNzm
3RtIFW91TadSCDXNRByTdHtdORc9NK7BEvh+JYInjvPzUI1pAUJh7GIqlHZcKUBkfPc1fyWqWdSV
EyncBhaZXHRtDCkiwxru+q0Yxm6X4MKpFSsHfPGCg/IP4FnhUoucE2dXTGQe6iCDLKF15D61EzlC
8G3LQO+rVWoG9hgoVP2DLmaCZDmu0MCtZJns83WUO73K0gHvRNXku6M+lFQC2ZcutCt5nEX79VsO
T78yhcLgZwJ7xEkIaMR+IlE95B3tTS/2e0urPzSiOtdVhG3ORZh4IpLLWo+mnGuCApEpNoyENqLf
PrOa6mcs5cjrrOzfmjTOsc5myWBvsZAqK6l8DIQHnRxD9TFEx666AoOwtpicYx30XFdzEbL0vnJm
wZ5yt50R2r8A7aUCvGOy2oG8JpHzrkkpsIoySJSm2G213o5J4AyzZAc42f6YPafReKt3a0ya7Nte
20LuTEhox+rNAmID8GJlVYqXJ20lkFyqGSWI7QAKiPZ3vK9wiynnBqxLhCxoJBzC/qWu3tpmrwS2
JG/iAjkF8Oi685xSP743xZDqQDbX9ka3VUpQxkbWdZ1dNGsng+HWuY6ypp9STLjXH7Jucspkjxz1
ipDFVT0Rwq1qqgyxNlSYcZLslHoE7sgfgNnh8VJGv5CKav0L7jsDW5W2PbKNApZQ6j8b1adiTgGa
s7J7i+t1IogZ8JOwKFEVVElXEIS6JVqg8TJQXiR9xXZdClGB3ikiAS0jWQ52mHMhNfrVAIrFDIk6
WEIfeUWn4nIj/ettORfDWRC8QQdKomDvTVnundwUfWeK2tS+rmGXLu1cCqfuAgqAgAiDyZizbGfx
S51GtPLfB+3nn8gB/jarPcY7DifHHEstTnXEPmoLQndT3dTEKKkytB4g+9b4tS/NEyYFrA9UjgCf
EfwK5zskMxzlUUX+voMahNOjgg5cww4BigAkbNzkcWpXFO/yDJ1L5DYrCxU9CVIR/kyfb3DHoS0J
7q+v4KLafYPx6aC90Qin270xFgaY0HGIlPQ9zwf1Fe0vvucnZA3w5jJOBTWVinpGVruNpyAumEpL
YR6lScX7Q1LsAOHVtyizQGa8+oG3neuTunSTEAXSKFMD9pQuy5yBm8Wq6bpRg7WVdnX9KulPUrwF
T/KkwBqtLOBCSHUujDN0kSgHhTBDmJzaknpUNIBnRFQ03b5Gd8Vj7TvzGn3U4lKezI/btGkAKXoU
6QjD054qXURnoG0j/uj9zSpk6NJaKjq6WwgeQnSd5ytCmYPfF4KBbSvoKCh0JEjN9xUgXHq7q/fZ
6/WtW4j4WR3lb3mczueRoZaxAXl58tyqNBVvsvInbhgWKY7CRMfRNTurISsGa+lsI3uLwj1Ep3ip
5JRzLEchTFKA6yHC8GNAyxOQ/zhSSGhSbmTx2VS31+e5dO4AXQa4ZGCQoO6NDejEp4D1Y06mCgJb
NGnXP43iZfQ/r4tYeN5WxRMZfIKx0uRSbmuBvaHXj3M+2133F1i8f6osczFJd1Kp7ksNfPfm4FXo
jUrmV9QZrjichaqn81FwZjNOoxDDwEyHobRK7b3y8/tsLFzJz60I3HhDgHD5IAiRV/cd8MXTlSKa
pcNyugqcQiWFpGVoDGJxLHGqsqSz+jpLBy2+M8aV3OSSFp2K4txRgYRhZTSYqoj8dF3WNDBspftU
GhcBXdJsjP5PjM+pRM7SFZoSG80Micn0FFcekL+DIqMCGCLa/rkxAicUrVr897nx8y3lTN5Yw+nN
TOpoPBfIuKlrfn1tITkDZ2aS1jSM3qXJ55AClhTkoD1t8ujQK4WjKP5LjurNOdcerh+ZJWN3upyc
GRAavyxR0gszoPRUGx/VpKVGC2Tp8Fccb6N/f/Nn64h7uCGhWBhlQudGYG6ruEFfGG4e2dfQ9rjw
05zYmfR8fVbLtua3GE5J8CLdSwY7Ae0cb/xmOqqt6ohytRLBLgV9p7PhtAIwEIHYKBAjNg/5wJwS
exW2jFjfXJ/PfzEpvyfEqYdS+VMMXG6UiiEhP6ato0Wv+mzLhqcM6Apz2TVRs+bQxiPvSmix6J+A
BY7WDJSoMZ6Z8z0zx0YqZjUA6GSqDb+yRB09PZnjLd6/TbwyZn7/IJRq8zr3amX3dVfsVLzmOnWc
Ce71ZVg0bHh0BmgXILDA3Hs+EiEsk8RMMBJB/AXOqKF2S2FfIBEmrsVTa5I4BWIFWnGYQZJJAqsw
nLx8KsS3oAqdokxW/MXi0T+ZFadFAZIAaleGyGWmLvqg0GNeqROKh0qaaRFazl+l6OX6Oi5GcKg7
/GchOXWCdxaMWYc6aYYHSkahc0SQBcS65dd2392TCXf0bk2P2O6cZx1w9k+EcqaGVH7UtQbWVCnv
DVQDito+bV7TWXIaKXDzukVzAtIu9yhzrckuWauAXNtSZglP4g8l1bvIqLHMGeidw/iJgcTgGqOq
jhGtvAx+tz9fmyoX6/ij1kdJg6kadWdHwwyZEDbHz1WiWzX5kSkgyCiHfaslXiXrPwxwI4gA1u7H
4SD2XwIK52E7t6n4QaTQwhuMp4yCF0f+Q1XH+7YprJSscad+Z0IvB83wChGcgfeH08NKmYBf24J3
SZMOcHjWABYZNdzM8Q2OObhNTRQ39+MDKIv14WkgO118Nbo1KIJFfwQev/8MglMSqZr7GhsFdHtB
B6vM8BOX0wh0MJPdiRUwUBt77DRjRTUX3cWJUG67IjlLijSE0KSmSoWZ402yXOOJA2z54gH4Z278
dboDzb3ZaxATjBKKjGpAIbt+Ekqg7qrHZ7CwSg9SOOSDZQxhu2u6KGxonEXdL1WKVZUm/kTeRZDP
7oFdT45im5ktDXKiTvfz6Lc/ij6pDlLf+OhnM7TmAZhCnTuBhSx05SEhdkFwaWqjUehoW5akoyFw
ckH6YqbVLoi1doPaEWVfGBWSSpUg3Y8AUX0s6i5CrgnUWRs/LM3XrBn8XVIHqD0vBr+zp65Ewk4Z
5pvcIKkXCyPxmrwBlZEAwr3B7PJDFjeGjdxYbU/o7nsGGdGw83UC2ilQMyABSMz8mKI66BYE6cZf
gP0zj1k3lx1tDFNGr37RG7rra2q+U8IxcTXfEO0c5Z6gD0QL/1A2yo+oTbq7opGizCZoVMcz2pzb
c5uFT0Lc6zQNM/OuTfvJoIpaA7VPn2dpA8JqLUcB5KR/iFjAfVgFrH3X6ERUEpMS1MsVCceNSfBq
hrI1A3injN2mI6R+Med+egLNQHVnjmN426Afc2f2ibSt0IjjpEMvfkWV3N8XRS3+AOUV2YLqAt/R
N+vMLSejmqx5ktptjVz6LkgA1gYoyECxkVw3nwEe0R7DatJLYF+K+acPnh4XRE+dbwUorthIZlZm
8Hlpre66eJJ0Koctyd3EnNAIWvu+Bjw6P+lGimy2PFEzlqWHaWyCe9WXQ9bwkfo3DRi37nAHBMer
XpnZT6MO/IYWcVBGWPhaMIHHbZCNqObqnegn7Q5ctMKR6C1DrBHN2AEQwfSlN7pqFTP45b3rLmrR
KYLQU9WBEo1uDc7VTyn0GqgdIA1uC5W2U3XU1dl0/G74K4vNj6TuDkaOUWvFtL0ueTneIcikfFek
Acbi3FFElQJipTFD76HUuL7SJFZhEnDxVqpbK32AxlEBNhnv4VRMgTchSLikF0W+coljLvjCGp+M
gnfRbV2YIvLWFnLKN0A381RhO2deFQ/29fkuWqUTQZzF7QH4KyA5Dkzuquto3iU9LWP/oInCjy4y
aT+vkSMuRh8oy1ZY0ZZpIrV4vsBCmhBgLMUAPR32ivSN4lMbjxKMUxsgbLT78Rgbzr+fJeOTYER/
+OR7LVT02nTpBJli/c6o4AbtVQc3o9m9amsv4cvzQ5YDXPEmgIP4S04QgkcM5RjgJBKfghHYFHst
PcLs2iZKtwzVjUAfJEkrE1zyYYBnRi0yaBOkCwrsnkRB2bc5OCbmnGpArw3byClx9bm+jotiUDkL
dAkRgvhipKCbsqr3EdkU86ZOwP0lHOX267oMFlzzqq+dyOCCb9wrFKLIkBEYZeVKNXrAKxC5rSzY
0gE7lcJmehIP+tOkdJUEKf1QAzGwAsNuYg2yXY/BSoC/rBAKLrx48kLqnm+Di/S8jAUBorShduZB
owOMqFnNVtUUW61qdZojhxHWpg0ypLXj9r0lv5cTr28mHgqAmIO0G9rqZZEB4J1MFBjyBViZs8xy
48fsWNIba7O/39tfxN6sFfF8m+XfskxZAvQXhKDiHkEp+La5SGo0hGKoIrjK0h6sxgGTuD3aAhUo
ylycwgptMFxbOj5xU7RaZ7QGW7J8GlORlpZgD9R3DFuzu5UduKDZ/B6XrOGJBx3/0sVLhpAG4iCY
ZKCVw8bV272N0m+rwbhm+ntchhVZiDCtyR3sv0eV2LkV2L5l2KZVrljeCzAj3KdF9EqhoxkwSpc1
M9IAR4zMz0jNaRulVArsmlDYKP2xcaUbfyNke512WKHnkD5+ri2KzJ8AXjx3I+rFuC9A9jFSIaTg
DJLvTcPKtz9vCwtxpQKwVRptfbfcfPRWSnMKzZnoFwATrLWHEkDDcUceANysOFtG+IKEK27X5zpa
ZXPTK1WsU9u297Z9tPdH/M5lH65L3e2WUvxydF0Xv6Nb6rV063n0wcOX//zAhTl/pw/Uw19v8esD
/h3+rcP+Hl8s9mHhh82+WBa1rft7e4OP/QaybPYFnxY+2D9h/5T9wf7cv9y/7D/3pV3iT/s9Pj73
7H/BOPcrGnFxRWCEt6KIYiNogyJLhN8SLczFMc1MqtGC/vxbOZXb1jbo5EQ08noXNet2Zv0a3Moy
Fcd/nHepN+wH2tGX0hbp16dpBa5hTzthZWzShbrg5DCKE9D8iQCE0zmDmcpjnRVCGlr7t4wmNGBL
/fFqOdb9SnHoBewpzihwElSog44ub8g614YQgA2+luOGIHu1jU33vENjpxT7cd3RfMPwn5krThDn
aQZFHpMp8gHxS7NvkwU4U2i37ij4k4JJss8MP/dvb/aROMdbl25HNnHv7kOlB5VWtuaUjuZ80DuE
qRTPN/TVcx6tzf3n536NgOvCkbB7OSDGFVQzgfIZS3S+MN2IhnC5QQaq/IhVCy1suJv1u+lteB9/
pCue/mIXoH7QRYIqDmw6NoLbb8DPSP0sFKH15r672193H87NY7Bqmi8LRVgBD1i+8AQFLmbj4rlN
KJUunLPIetEo9prSA1aXWs5mRau+H3ZPN5vNB/EROL9As8wgfM8XT/bltJBxvbFgXo7u2/HvHy6s
yhHGhX38bSiYsWAWw2P2Y4v/zj6/fzgOdXJ6OFgwG/ebr/uNvb+Hcfh82VzXywvHgKGCDl1nnEWs
kVbk3GhWtZrqFx3oF63GgtGLvi2WtVlrkfx+EOPWBNBi6AkFSBISE7y/FociS7IJi8+sGWwtJu3Q
lVO2tMPAq5OQ/QOzEGIC7oZRKyTLqgj0iwnd71/29vGn673i+Lw6K1sssZvDxXROJHHmU8wDySch
JO2PR2wbbNMfbAyajSVE9iBJBhH6uQ5FBSniJpqZANt+O7q/qAd1sDYrtvYSrQAKcCqHm4jUZ0WY
FJBz/Pnz/enpKUCY8gTDw4KVGb/HnyDaOTjW5vGrtB6/HgfKfn5NdKIh+2Xl3e270JVfWtQWoGDC
hEGWecTHGr2JIOuUoCnsuGxv4ZLhI+EoNxs4yuvLfJk//Z7+b2HMFZ2ErIMBL6hVTBjcPxz/A7w8
prphDvq6qAsXwI4acLxNYL5/OxvuMioiLTK1BEynLOpg0caWHXt2/lkI8B0OrMlcXssTmfL59AKS
jF1TtZCJGnOKL8C9w9cXzDZBBPrLe/XuDneHg7OyiZcpXm6ynGPtql4OxQSCYQEL6rpP3g/rZs2o
LJ730yXlDK0RSHJZR2x69tGgBNbzzoOmPq+pyeWrGDcdzkPpUVpL6DiFoDfb3Xq42axox8V95ls7
dIToKNBAEQ/fvafERS4k0987tTfoGyjIHduF8y+dj29TaW3YGVgpel0+/idiueOfKH6WzRLEMv1I
6Ftnvb0AtBDuYLJam91fEBG6DxSekkUdLaIO6r0C8fX7TpVSXCjxE+u/4pi+wcourMDJwDjHZIKF
eAamw9+nBUpkH7+/4OCww8M8KlwlO6zsC77ixwG/fh+m7+Abq4VjvHKG2Xm5Miq+Clqo/KoTz0bF
RoYB/e292SjYWNglwPn2pGsjUJhK8yMAyABKsAB5gTiGW5eiIKmm1ujvZIK/7ynsqsJuIa+Y/Y21
Y2bSvnfXgprvvNWZYPSUasDZILjbopZS4SxlG+dCHJoKHFJBbwMa0MzKrJ7+wu9mOuJrwKIpB2Og
GIp3uLMetg/e1nEwpK+v+09EXFsXtgeXnD3uQvcvL/v7TUe/AtzFP1fj14tco4w4APA7AKFFeI/y
o3PDVwm6FneCmIBFjM5v/ldDlc38nr4H22IbP5S09pKnyR7e1xgvLh0KuiUICMJRdoA+eiQAzwUL
KZrlR3SpMu91C3/69MRcCtbgcaKIqjZr+3IZWCGmQqgJcQAnATQJJ9AP1RYdo7JAdW/+iDbp1p03
vxRP2JUvkfUOqg1Lp3jGsIBRtRa3MyN+phIsnIOTRrQFIEUEKedzHfRQF/TegOhn2Xvr7eQl3Q6D
J3nJNveaTbViEy7uhTInj1PBKtc6US4hr3elR+mtf5Oth8TyG1u+OwwH+WDYomesHPn/IhTF8Wiz
YBkULqlVq50QDwGEpqllBPbP6H4+9JuPBgQmX/keFtDFO8tztRZg8nfgv+f6WywXLUQ+iUADBbFE
tqaH++xLtIA4bUXifvjxOtnZ9hnVLKu19Mx6XOwoNhWJKwB2oPv4fEc7EWdmZpOdCa122ofsTZ55
rL5a++kuTul0G2KNkTyi8bO4153r1vXi0vk95xPpXLRSkWauVKBu00mjMwogXuBwAE/lO4Inv67h
Dn93GF3OFc8DuOvKyGNz2ltkEapNgEtE40P1Vb3IMGfpXt9K3vhQvI07QGlZFegH6ZqJWBSMwBYH
BxcIZJ85wU3i910pQHCWOaiHcNBGU3n5XntI6XCYXNMl98Nm9GJnNfvFdJWf8qlkzioKhu/Lvsq2
F3Oj8q501buW0uDQBLZOTfrcbHLvXtlqd2t7+91neyYaMB+g2NbA6YikEwC3zjWrB7kQcNEz5HRG
JDiDDblVKHqHbN8F9qEb7ROn3Wf3qhUgVQtc85e7wQOoPKxXTrO75hY6sPcd9eZm9nKr2Mo0sJ/T
lTuXzKbPj/H7lOOeirL3izLquWlSpejAo2jrLyM1HDCUOsrNzxIxEKr/vPYQ7Xor24Y0vtHu0wey
zWyYAU94Khxtu3IYLkINMAjAsKOim5Xf4xZ4vmAE/QNiUap4vHYNmUYNlR3fLp0m8CaZCljD+XNF
4oU55yRy2hEQ1F+loCSxasGNXgTUHlqVle+DQ4XjoH5o/4e8NHNO3IqfTZKLZlrQ06AWGyK7XS4c
ywwCfxFrtMS3KANDFpUyG91R3vWJXt6KVBADwzkTBUurYcfPl1YR9LnPRz20eru6CahBzZ1xmz0A
h8Aa3PhLt1FygMx0cshvvhRnoDepJVLzJqN/DTR4vz6YywwMNxjOqeGZvtHaAtTUE/KBGutzUycK
ZMkDiM/eW8d3gYNSWQVeBmSqF9T/1xVEnHxu19ExIFfNjMWYkIvMaHNTu7KTPgFF5qHdSJvZewbe
gJtSsKzY7Q3AunbdJrfISoHjpVHEMExADuE1HDmPi76COkDQGbVIRLUfjUZ71Ihvo33gmNvwfb4R
bzUvsLLQcchWWjtobLc5HTyTfKENqJ+oekhuHBSJ9G/qV+fNtw1FuYx2FH5WhybCKV8ziJdxG8I1
SQIUDZLcoLTllVCcej0WwFhmxQfFjreZMzjEwdYLCKQVL/4Knoxjb1oAObLHj87qWnpd8RZOwfkA
OMWLiJ4pPpqM2dXPFTZzRKWD+dUe3j5Nd9qNdrAf9+qX7KgUtVf5PnlSAbVkibubFs+JPgVa99qI
LtwTloQFsejkw7k0RG5EaTqXSdcjzgoVa3DQFi+kMMXDXzM17RZ0kXRyY/qSPCESCaxPEYSpKyO4
CH/YABhWLoDroILft+WTbJBqjkJiaBhAH+EIMhug3gZ3A12NPS7t3rkgbqaVGqepDNZNS3tMDwbo
FmiV0nIfbTPrVf6QXZNQf8W7XaZkuMlxDiXJcoAN65CJB4gncSda6o8O6/nLvI2sGhm97D1fE7m0
ngCyQWsLohwWZJ0bWqOthLIXESrrP8dbNLlUeFaCv+83gWcQvH/OjjPYE7Qqs9eUacGuSoqG2wma
othm6pxrMfV6lCKzTa1kE3d0fMxdYqHgzmkAdWoJeBYmv2bdmo+BO8602a+9eS4u94l8/t4gxlGp
qCPkg8np3tjqNdypac9W4Q3OdmaVf5L1eP1ILxjRsznztSfR2MddqLKrSUFRU0+TnfEGtuH3xKo+
RkzeDp3R8V/L41pkedkPgzMLxCIEK2g/02DOzne6jWT0nMwB3osOymftzm/ZTt0qxxouzUEdSk67
zfW5LtjPM4n8+sZtg0OEajhLnCz1Z7EZ7fh2OgYP/Sal2XG0YL2t/F50o2cwPhm7VcqUiwzD+Yz5
tc5jyRcjHfLDrXBLHgPcfauX/+HsO3pc55lmf5EA5bBVtORsT94IE5WsnPXrb3GAD8emhdF9n83Z
HGDapJrNZnd1VWwmG/VhDKxppSR6ZpQP/G5iFqLU/ZOUMk2iy1WYGrgwSXyBLN3pNmy8wlvNiL5H
TW8xur7vzcHj13hFmMLD33v+Swlxe1WCxhYPQwXtc8hd0Of54rcyw1+qxBCd6FnE3YQ1bvKtgKfS
mrGgHONqm8EUEbQB/zAn3X94AaGxO3jRg/9SfokLPjBzxvB7CE0wEZtGzk6FNHDhTJJ0AW7OP4on
zs69wOo0oCp4G/mCnZhFrxtLr4T7bqXIIytHUxT1MDQpfovSV7tfgZmQ67QsMYQzSLNHRwK0Q3zN
HW0HNvD4qd6Apm8hSbsvdBObPEiMUBAAlOP3+F3ZjP1Q4eqhTBBMOpN9HCK900UAW1QdDr5R9yyi
KLNubHTol5zt/lUA02CyI9IcRN6Eyg/zLBFBSIw9Rm1Fj1aBxb/6m9bWHIzSnzBlf/jbx+6wIuj6
Q9ELzK3o0uKrqvytcwviZaj6hCG5MGKJXb007h76SqohO/FBNhUjxDP5pfFkXXOKn8woDO0RUj5A
GEVLSLf7ggR+C8ZuUPckhL93XGx1XAs1F//+Ft7APKgU6NkKGHUoX+yjj78Xft9joIxRITSvwGWf
pzAWAoa+qr5SLzEUQ/xkzdganCU641mXQs6NxBOlD3QYqbMjsmUZ+AyCCH+skIFe3I/ICLaYyUrx
DOIPvl27oJJUd8F+abjmPisgu/rPMuVRWjWFgS+HiVFdbHD2/wQb9rN6ih1l4U3xO9dPhasbQ9SO
ZloS+VUIQyCd0M75kz05qKEhvxZ1+SvdSie8LYxqB5JEeVc9Lkmdz9zGWCegYGT8DNKbNONlrTAV
Lxb4oNv81OzVg1ig4lEagm9oRmDEb/lhXPeujDre84IrkR28W/iVZeoMSVqYayFxpeZFlfQ9M+mc
I5uCouefUOYY7UqPzHodfcROlxmLDyry1/+yTiLKVbCKGEjThegWGOUTAI/Bas+B5e+pNwuPcSJ7
MdGaC1DAE+C9gBQThXfKnTrhAp6rBrFRPqbveM/vphUD5F9rY6yxNYr3JZ7N2Qvg2iDlVslFUgM+
hcHe4CBfeZhWh26NqYmD4KAoy24WQ/D9uwjrAnG7iFcROi8sZTC+pJLcpbh2/WO8B+ofYajzIDPG
W8KXf1rwHfL0oL+eDGpegjqAhAEd70c5Fwc+RrxvDagRhKnR7jIbdIBWacr71oUY7k/00J7VpSvu
/knE43r7Z5daZDcpIVNEsJsBfrZrDuhoDF6sf7EbHjUgDnF+sUk0d0yuTNJjMn7vN0moYV8v7rQR
1oJZGtpOMworcutP9pPXlc24knBqT9PCLTeXuVyvluaGiOterCHXkBjJk7YRj4Op2T7y5f61Wfv2
xetOo75kk2zg/YeFCoFGAFU8HfC5Vo4G6dImxvTS70oj2SSHyROMaCn4kIvjzg5JFIDDIYpe1Nu2
i5VECmPYqVHdns4o5duRVzxnhRVgJG09uuU5foT6ETI292/fpQDIcFdcob/oLkUAyOKOgiv1NX7K
mgG5itE70eliSjbYFFbykw1xIqPbyi+RHcKpVLvePI56vTL+/gFzmfnND6DWPkiRmssBfsBgbgFA
/ozWlfudbGQ33gko2sqZ7i0RgC3apOKfwEdDI5c94t827HS0qLR9bMtOdMyepS3qioyDMXLOioDV
XFgt6QbRX1ohfMMQRSBCu9SRFeVAqhmy2lIh9UpLNtMN8y15/UO7XiyZzN0qKIMj8IIvHO96qjWV
DHhijuWEfMWrOgOs3Cb/ValGh4w3aHQuNit7YXlzkVBRoO+EbBTaXXSi31cFN/KKkBini6ZLe9Tf
X2u9yVbsWjimZmXxJxhfLR3T2bQB+HZAv8CHAwkqalczMQmnKCfXy1GzRSc/TSvCJeo21mY0FWTF
+gY8ORhNXkqXZtarCIDmkY6ujJyQqtYUQ5cmbCwlKBC1xuWr2ESn0Xtg0BUbVpJdoTqleHje7nk9
2wU2sz6SV8dS7vJr5dapUCpCQxnifMiZMPMGp7vKHmQQLLBDJ5NKAtzYfeNRoDdLy3+rndHCMJr+
tOU9wZYsxMtJf07hBp0XmA3aV0ysgzjt3bcCI9yOzhLB5cxzANTPxNuhdSaDy4RKq6AswoBRgEF4
eSp4K3gUPtjX0eTlrRjgHbjgfffhGgB1FY0KCLKiFEk315WUGSs/l0m5rn5q30Hw/iGY4VeOOUSg
5SvAor/AQv/cbNX1kibeTCMMklqEORS0gvgVMgnxV98AJVCtxIhUYqzxEVCzQzvAGb3KrVGP1wzm
MTJQF92AW3zHvFV6bhVOvEGNHIOUVrAQZO4GKrB2ABRBq4iBCmjo0UgOriaVFh+/Rdi/RYbwUltn
lLac1nr4JNCO6PSZ1haK96RmC/Io0Yw2hX7x8nNgT5ZgKYfMUa2Fb3N/Uq5/E1Cat/vDjlzQ96T2
00NRR+8tMOhYzceF1Q+jWQCpHWEn1sxqKeDy9zkSypmE8xTkS4AV05KSQ4kZt1yLLkb1kryLRpUB
jtU9YYjUDjbCTi97Q9TDd6/FXtUe9N5+fti3xfoHCQO3BxQ/QoGaENwTpJN0mBjBQKUObXwxOCiM
YHDbUT32HeXr5Cl3LussNCZv+Blqm9cXdv0+0cd4JukeIyijlk1DYuNMiBS1Qes633Hr1IGKlsky
gKRJmFnHOM8U68PCaORMkfHWJH23ckoLHhGY5J3MjU4PmYvRdO6ZTBUVP/jWTrjjjtybgImiCsNH
X3+veN68RiacCC/and5hlamleJl69Af2bGgEJ0IPiY3eada0i4zIDR40B2RYvUkqu/4ud/9DFR0b
cPULqGisMGzKDDEEoQebs6Vz+BBCBsMUvdIp1mUMlIaheEbwyr5UurZ8A9/f+WB0xKMOt6wApJFC
zuFVHIpC0A/yFdbPrPxt/s7U+nASKwsiu6aEeWg9Xaxj3yevsAgsFQslHzjab9PsymLKjVNfc/jg
7FE+ci4SKv5Yf6fAKKzkc6OYzKMPvJsBMllzMarMHSwcLSTNRNAH0LXb1YYp2QFRuiBxzl7gcPuw
s8ELYgaNiQ9tsjGEI4z8Y/EBPbtmDUI8eGUSFjkq4RCLUZhCgaw5XSt29wKdN52FakWsj4dMrw+S
I59b8x3j3Uvp8tz3xWSkTO44rJeGU2ZSFKh5iP4XtJmsQRcC3Ue9fnJaO/lCZSJZ/LxLBqnALUNa
LmAzGIw37U/m+l63bgIdku7TDwu1DH2p1MXPGVQwZYaiORLXOxi/mGttpZU8+pjg37KVs6ZHUF/R
5VA/bPTn58nQAa23ZH21PI05d1lcm6Y+a5z24HgdYFrYt6lZnxiD2aHv5QRb8pYv3cKw9MEKzr2Z
PYqbAIiSv6PXTCKLNPLf2mlZ70wFSfbEcBdDfePOwS5/4kxc0PH5m3mrD9zRg165Xm2XGuszhU24
MBE7FYBnIc3c22OUB70fZD5ax6ijlhip+mH2EVrZhZ2teTx3N4rVw/pkybvQW0TtkD9OX45gYYbO
HuhC8ASmNp3r81ot6yA1MM3UaTrWvEm2EFBI3MSMnTbQ/97juRsCuSimjWTQlEPqjMrUUvlSdajk
Qt7MmGxUEozAC76rVfgcHIsPuLZwUgud/+IROxC3AJ3K3OT5798wU8vAk0HENCVmnSDzSTMoCJEE
ThMVv2H02G/xtSQNXkyrGcmDZLRrMFVYUKRcGqqe8y4khSgvQOKNzDJSr5UwZpqM4QEZGuzR4t/9
N96akBGmuR18ZzugMvcaaq1ufFwKIvdVI1FD6wu3EqI0hCWoT1z5wSSUpLGLngQ76pWiy26wAWW7
uvBxZ5YooXcuy0i00HFC0ebWk5tLxpWXpkTCM+rSA5p9JvuUev5G2YISE5X6bfqVGen64i0mmvdu
DMtIOghiD29uuuLI+RDkEis0kmOXf/PfMaS4AU7yrKGZ55v5S4eDu+p7IP+9dC/uwu/FuHm/yRCl
RREJ/PAaCgx3pTkmxQtMxM1f7uoji8HhRw0Apd75umwlcwv5n9BUnGdupQcuGM8xDFmgG5kZKhr8
mG9frBTeX83IOxUUOZB6IvGkGYQLiLJqYo6rOW5hAaFklW/AUVus/VXAoxGFImHmIMgtHa37lBeZ
PtrqGulyoi1GeUCUFkDKgO7G4I/tE5zbEiDhZ7Lu5OU2pDzZh3q1cJjvkwGirA2BSwDYAYKk4eRd
35eQ3fIvxuigqX3ReSM/KevL3j8AmvWTBXoS6TxgI4y5BHmeuSuJacLVgcEGsEJRixWFpPGTBIGb
O0tn0RMtxoo/xOOHtOtQ8DYSF3Pi7WpMdWS+ggHmMKdfiqe/AOfb+H37G6h8N2Yj8CZp+A3SpwAM
kI/rmnRaI15nQ6v9kJeq3jN+frNmcolf5ZthdAm7OMR9EbrtNsc0jelvIO6GZMHLdO7IOONzC3zM
k/DQvC586fv84HapVABloI93EXkstXoBxZ4bqWb3jDFjcDCRD200p8Recq6ZYwRgOUukO9BSRe/+
drUNxLSrMYI7VyBr8N3iY8JEWqlDUEAP9pJRbNnTwGBCbWGlM6foxiz5CFebHDNCjBlYFTAkB/nt
arADXa/Wg9G+lOdyvdh2vM/5AAv4t0o6bHNMOUwljySz1gMHODqsD22bHc5NrKeOj/v4BZoQZng6
C15lXGKT0MXHS5fHnGdd/wryK68WnQ9t0fgh9npC3URPtpAENcKzZn3zLsiGMABTlHq7Xg9LbjW/
2YDQyeQRpdHtOGgKqEkFMWUMnHSmtGp3qcG8p3ix+Toply6mQLNHluj//p9B6j5uMTDK1xyJkQ53
sX1neAiOAPBPBofBl/8Co8PXBc0JeS2xGJGgfLgFK2ww+giQrTF8NviOqa7YcGKdP0fAdRXHwVjS
sJrpON7apBxYzUD5Lgc4qoMt/iTr3gKQzMk3l13pAopgS+7ShUf2jA6D14uk9vQiNZWsdDDIOsEp
fYw2iTtYhcGe/j6Zsz76by9/s9srH5WKKJT7CmY6W7HbWK9tCcvpFlxyyQp1r8RZOHJCSXbvczKD
o7/hc1xfgvv3Wha27Pd2u1oLWsJ+c+lhJd74DohenmsTKnr2UnSZKULf+MJvD+zKTsuJTRAPsCMe
OQSzZl1ZYA1/AfLn+PeCZrzuN8EFGBtVeEAoqQvC57SmCDsVDUMOryi1MNIfDSDVWiBTOcobs5XP
iZmv/rY6kwXAKiFEQxqgoihAfS1Sdw6j0kdTycoeUHo2UjtG8U3bXNxaBi4/WwnZk+IUxrHXNVSn
tc3iI+7+U2LmHkvWJKjNKxjHvQ2dbM1rENVJkQTo6Sl54jo9sGLOQCKgR17k+GAIEQDg2HZWYKdn
ECz+vQUzD6pb++T3XX3iEoK1tSYAqdt6k82ZF1t85XajzeuXR3X7pTjvXwsG72P2jUH6HLbsVIHr
Dgb9N4nTexBqP3VrTtcsadui8PeDvsrSGu/zTCLbjqcyi0YDQcfcrjFmR6aSBnzmymTO8aHcdedY
MeUNuHU6fXK0N85IzNI3BGkx6syU0cExgs8LBXSUNlFPv7XdpWUZBk2LsuK5Q+K+eckNZQJoVAT9
wa5bR6BFklCQKs32kH6ElgoXRG1IWNqC+y4CfgZ53oDzGFqfKlXdFHp/yNUGD0nNt6VW57ej8ZEa
eE/yBy0zhWPpRhuUVd2lqDtTIUGFEdcXUjANtId0e6fTpCrsCxR1W3TolZV2/sbgzSe2oEI6BvCZ
w676tbYqXnrNXLpZ5pwbVDtgWgRZGATB6fgVl6nKMRo2P3rXHqBAIOvTRjbx1AxQmUGW1GHSRrWX
0HX3c7mkJoOhYNQayZudNiu3QwBeSRQ51c4cLXEbmrwrmNl6tC8mgWWrZgjgqJ5nEHA0M8d89wzV
Wpi2n8Gk3/4IKtuPlEKqRHYkjys8JHGyPrS1b9bbCFPJ2lbVy6/ke8Pryb4w1YWr9neBt1f6rW3a
28pKBe8rbMPhwA4ovr2hvfr6KXnqHqmhLh8x3faWHvOHZjd9yBGY4Q3O8t8XIs39o+P2V1ChFYor
GVRF8CsACXstodk36MVH+rjpnpgfdSWemgQdu79t8jOhBqO7mJfHcUOe+AuguAqnQhRBPXViUUaB
isi+hIC304AqTtk/xIr+yerhj/zwXOmMZlQWeC9NNFiBkmvhg/KuXcdL8O0ZWCIqwfB84NU4IC8V
KrzLjaQkoS+meNT3IPTUh43qWomTOJg5AqsKxj8Z+EOvT63+yDiLcyD3nwDmUSLFgYCyE8LPbfQT
o26UU07GkZfWSW8CwWZ3+nCMttOxueglY7/zi6PbM6heUv1GawNF0Rks5FRIeSOVEjgD9FpvPXRx
m1iHchEeui0gmXuw5AFAXawEkNFVI9rMqQH0K0TVkQ8uzpHfJ4S3P4a/3YFkgsTnpcaPQdQFgi/u
8EoIEOmaQ2zj+7MvyglYWNDyRcZu4aqdSW9ubVP3XqtmEZdksN29JD+jZ3KBVerioX39VL8mZ8Aj
rVn1G1nR46Pi5OQxvvgcvn+F3/4EKgq1mD4qKvItcks7Cy8dpgeEreRguNwYLGZ75I/FElPAPYIR
NSwgJqDThjI1Knu3O94CQNQHVY7STuOMZNSw3iL07uvaSg7DkrGZ9QGmAeUXeDjuefp6933QB2W5
AqnAXe2EzyK4Hjd8q7PnQ/ISWkG8Qu5cL13mMz51Y5QKrzwTppmawiiItJxgxekqREJX9WvxrGz5
Fb+XQMMNBoZ0zZGS7d8RbuZeQb8B8UQl8048wFi326to01D4qZpi8MJ3ym3sql4AufAP/hAYwzF7
ikzJjV6T5+gcO0t1pDmPxoAX1NXQLuUAlqcexAOmNvu6KHFxGtkDuLUxiSNxZntB6ayOMURLZliT
TeCoILC7WAjzz5mzmEvdZ7C41NFyAbYRUGDMU97uQNdUl6xh8CNK6xJa8SF9VDesy0NnyCOTChyk
af5DCntrk77L0JvIGQk2q41yBoUgmfCSTiIm6VOweuL5Z6h7xcsM9n8vGt4apj43GMIjbQgrlLuP
l0Nnkg7bq7TmUaFVXcXC+JOtPXFP3dY3JHPB02YOssIihquolwFESg+iYFSZUJBAANd/ZL3iLBNz
vF2qmAAal7x61hbuKdDZosEFJP3tN43SbgS9yIhSJDTn0JNm3rXOBOgIdf7Fdc3EDBTY/9mi/IeZ
khiE5bAF9HG6S7fqV2gTDDlv83sD3YYt+8EuCOzNvK9JUf+fTergcHk58j0Hm7kVoruT42YMTULL
JWzDXaN76mJ1e2mVlMcyLEcmBNEGVHDvfrJPSYA20ugCCWtqYPjkjIvXukvNpJnZwJt10kLDedpJ
cjNgndAVqi20zKBWYYjnbB2bB+VYg+rxbye9H1OTwGBCJi8w4o+YRL9v6os4xbwW5ciwJZvZfQxm
+l7rFTrcZa0742f1fCJnM1tvkj1oPp7OzEPoFW/gMnX+/iX3nxi/BABSsNkBMUUaKrcunHSFVhbV
BejjFdM46pEFNTH/2ki6bIrgcOmc5HMhwbgfI4JJVE2wesLbCTznrclG65NBHSBCP+3DzWB3LsQm
DO4t34ifID9eCkUkVbp5VVDWqHMDglkfHgxrjY2cegXYscOtq/W0wzjzgOxuYT/vHJiY02SSSYIm
DdCg28UpeEC1bFrmhsCBIKABAdCk/2LAZIjmbjpvMt7xsFzq+N4/mGEW5Shcb3ip43ahPqMvVbxf
DT2KT268V7cP8hfvYtzPY1EAwwxebRo4U0y04Mf3yO5fswAkoRtHXszi7WrHLFDCqujgPXt0gDsz
ILwU6gNymcRRtvmmepJX5Vpzl5hA7qkBKMOUD0kF02dF2sJXnbcBhqd9tunhvrZwzvXku9iUiFRo
yjVIbGK9fGY8qwVk+H0EIFhyF/N1cp/RTka0Gf5vHygnk6EXFLAyfk5TW9JKOQPruZbBhcKfi9ys
7cHCxOWq3ET75NmAqtiCz81YB202GvBowYM7VqQy9jhUAjmF6rwhP6pvyoZQJNeGf9AiHTcEmkjm
5PGczmxVG4NkC7Zn/P3GNuUBZVyNZVvCNhjEf9KnanM5CGug0VQsWyuMyRBKvXhknxfMkj9LbTi4
iWRgSuB4qIFSxwziVyj9FjDLrGWw3nAbZT2tNYv5rs0RigI6u17sO9+vFFAdgigFIRMgBzJ1NYVc
Hw1Klxeki2O3XrTLd/kjvu0KZSmksgnGq9qV8rCwUPLWvV0osQqeaY7lUROiUww/bC7cBcKFRoGX
Fhp0r9kape0t5tRMKCF9/W3t/uGPAtS1NSqMJM1QgwSpRB9lXKUWCL2eCN+Rsuu8apW42iPIvqzO
ajAmJzjVKTKLxcoyOSl36yXjDEQqHiNe1NtfjvM8EtOmQKEXVOyk3iO75bZaBcA5ujDrxYPOvcbu
4ue9P0R4lqDKiw+M7i8UufHDrmow3QVNhg7BzBiPEjjgj+A0yT05Bt4vdbNntEm9zBnNxPUB3V6K
H/cgKYIdRxqJoVOUm4EVujWeFWzKXpIUenn7PMJcweAmzngoX0RbPsv6e/GDQpeVW0C3O5hLWmoM
/XYEqU1HCxKLBwsFdIDpjuiFvdSZKMC1W48wBYxHpOx6IkLrCMgR1vVXo5lZ8aP6/L8j8LDwK8sq
FbqmRJuCgFiW9unusm9swA+tQ2YPjT5hrIIcqvqj21alLi29yGY+OB6kPNDDGFsHiIX64JeU6Woe
qs7Q8oOAOFrg2btgtShuLtazSDCithfpjorBFaD9wARAfsmVayWRLF/ykCsMcTt6wWncRUjxGDdw
U1hrlx4l96ERyg7/rNHJrJJDrylk2MK4bEJMPRSb0I62eGvagTM5klMtvq9nEjpYBHMw5p7QksUg
+u36VGZSeqhMkqMzmePugmnlr8oabf85fGPsRfJ98ufo7VRBpYBFQiwC2LNbc0ETX/j+0hZQy7E4
DH7iDR89sgfJJ4/3TbHEEXNfl5aAbwdyEJcrQCE8bQ/a1XUGyRr4qC2sQDtriQbkpNbMI1if+lfM
NRj8A8TStoXjW0mlJx/pT7LoQzNf9fpH3OGsKnlIWxlxcQhQe4wsFqCyVYaJJzBqiLxR7pmHAXQi
jblwI8z4LskroJXJqqRATV20GMEpL8kEuwq6bas+xZjZG39AjnngdqUZP7Mu5AjIUAvmFTHllpV6
uV7E2i39CCrbC/084+IWX6CxuQ0HoTgglXmr/0kNSEDJLkEa+OgyZ0+sfQw+au9pYRPItUd53PUm
/FIBXx3gUVAKKMbBfryB2o/DnSKM1AwHNdEr9OtRmcxQBH3mbf8UP8vPrN6v+F1raOaj4KRmuugL
MwcAmR7K1IDbAxRPDxqmclanQzqi3X2qn2rokUA4alMeGDSDD+KuXnyUz9zJN/aoII1bM1P7HPaY
lXocLXYbeUJuXp4LjFZxbuzEXnKQjCX8rDCTcKEXBuEL0OCBcYOGsU5j3ElCC+QZyL9EMLdw4LtC
omV9ciaqZnZ7DCzBU0ArggKPqsde7CLTt9IVpHTdYT1amQNJVuvMb8pzhsmvv31i5uGM3/Tv1ynU
wSjSSZHTEr9OPlahxa15QF46A3LsuT3a2c63WPPnb5NzWcKNSRIjrtxQlHK5qHuYVM4vkTW54LN9
441wv+EMMuLv62moi5vIFtD1/9v04mqpEyhNWlWXPEy3P8rD9NLtP5CGOdBm8Q6pMxjJEs/ZzIMW
2wuVMsLMhRm/u6E6jmAOxQRrDczwARDxONQvP6NVWnvM3T/3ZnDmUKdxoSYIGZ6FAv3vBDh14DE+
ibY/LjW03+loq2h+EFZyiwK9dQGABGRC1i/OYdPxgI5L9kuvc7ayj3Rtx+i103YAGufGa2gJ4GhV
9WHNWWAY3qlmn+ur5mXER+meJsfXj4Xpb0NrIUDdl9cB9iYqOSpHpnJRWrn1jCQOIkBu8HuTJ5SR
JrP6wPwEHl/frZOAi9MNN9IBMAGrXcm7/70KCuPAuIMulkyDIn+8NS4kMVOlEnDumIF6g6Lm8DHI
plTZuPozXTj87Yn3xXxYw/QvCL4JLQxa9LfWFFnOwjjo0AuqcNoVgs5U9O71JXcIb4r8lTuKghk0
sCoxm8nwpK9xtTTFP5M5ygqkZ0jmCKQdTY0gdkPGBx3k1quXFOWOEK+y2PNPI4aDrIXVkr2jHFEF
GgCkgyC0AkcLlTpGlyRoo8rH5IIhGt25F0HJq48QaHuK1o0r2CkKStlJA909GqMHzdWcNsOcm6xD
zbcGAOjvnzMXBq5/Dj0wI+d+klWMlhrZRnVkdFMCK9n6K9QWwrXgRedFIMhM2nNjkEotg34sizzG
+iOw/4IvDrNmx2alwNTw5IMVo3C+FpZ416eRkDv/23GZiutTn/pCl8BibzRQtNTBlODF9gGTumiU
8E5i/m1vLqjf2KMu17DtezUtYa8xm42wmTpD0xP03LO9aLDvOdhfoc5o7vCJQ5R14Gv/IbTf/ADq
QGVhlct1/vsD6m3N2/Ax2f4MvGdcqr6is9CiBnPX/7pqJJMaghUJF3gW0RQcUdxCyjZBRjUanFk9
o3Vy+sBJxvA+HkQhounBw8zGoYXY3FIv8j6CEBFAnCUFM0EaYhYVrzgNU6u90lRwYv6NMHdG1udr
jPn8yAJXng3aBD1DpHzsoTx2/N8VQWAdlKoYXUHZH/9QJRZRZUKJ79vKqHF9gXxoB3oemEXrMdh2
hvAk4CxjaDd9WCWLw373LzX0vlBHwhQUBrHIyM5t8Ax6eWCEvK4MfgvqMrAKq25iPOcvuZvYS7Fr
3hhBkYCGDqPYNKBpEPxWjBrsM4N66LTSDJIppO5koZ+0WgxNd28EsrQra5QbhxclmGQNSyst2Qs8
Rg/3FzOKdHn/Kq6zeOHY3oNcKXOUE2HipeQ4NHXx5q3MAggFKEwoF4z8oGJk/H1Y7ttTlC359qvJ
XAygYgtbvddaH8M6cTAX8EKw44w97BerQXd3DmWO8lBObMFhRZbWvLTW+K6sO5A5AXYmgtgjODdO
9XhcPJN3nVTKJlVcRfVJ7bkcNtVjugpN0gsbjXADwRwhBV1BA4rOwUF+xdqZs5Q83UV8YlsExTHp
f0GMg4rAPSbJ6rGCbe5T+0rebX/Lo+nY2gPK117uLn7Ou9ckZY/yVClq2aQgn1PcMgAW9UhVCA9a
Cf521LwIPWZjXLaqkTl/+9Fd2kLZpVy26UctZUrYBeeYrcb6x0ly2P+P+YP59ZHkHVNSUGig/OcC
yaOQ0zpEOI932u90C1YQoNlSEBxVVvceue+h164xJfX38u6Tk9/1/bNL+ZCWCUIsxhhVIdwTMlFl
9DfVR2VxAA1lF/3xuDSXLszGHPQCOBmUVXAf6kt2EzCsWYRYTrIzbVNbe84djf3pxYdqAJmrUXa8
u40ev2V9fAUDgh7YTriOwL6pPTwu1lJJGLjJFbF+SC0TPBGQRRItSsnkMZcnmViBhhyDrtFqQl4q
6tIRo9x5jxZguWFBVDMdWnYpQM2dXky3YE4MzAAoBFKeFYpoAdUjW6Gd3amr4oCs0LDkPZoU7EK2
MrvGK0vk/6+ewBELTYx0gKXS6qC2jrdWpi2s5j4jI/uIlAjAekL49osUvLKRqKlY+4qM+Pc5QAMT
TwxHAbhDdtUNmD0ntD9CfdfrORgfFJdfSLHnrSNBkBCTMJ1Nl2+hdZWW7YCvOHp8anaCUeABZ3AO
PPjUO+DVkPSQsWDeCgnbuYbRYnNxNuu+EUT2ANBrADB5DIrRHEdtFoVckmOIV97W7+opSAF8j1Dh
GD8VG8Pb78KkC2+VFTywwKoVn5GtdQufYe7WgwImtNGJUxGdz9tPXfAB6pJtVBsp6vN2scdgry1t
2a8GHagC9Em89h/u9BuLlHMp/NhqdQaLv69+UIz2Bw1Y0AY0bNVS9+F+KIwo/F4tj3rZpcUgg3gh
hAq7Ix9Ds7Vik7mAbPw8OsrXQmScOZ9gy+KA5UUlGztK3XBTWl/YCmqNuOGwHoirpDp8ecCInbyd
XheMzQRFPFUBH4YptPFoeMcQyWURgPMYjyVtz1oT6ALBWAhBnvdYjx0c3QV7JKxTYe/GHnXdJL6Y
TQKfArIDYPRRdAizuI0ZBZSnzFbTG0s4koun0PNN9CM9LFgnIf4v69SlMwR9KU8ZrLdGTh4Qu4/O
ZtF8V032nH9VRvi9YHDmFkdFFIw34JsC4IBWZeAZvpwYPocy9hbA796THcnaH/boBxQriJw5F93D
KHCLUsR/GGQkMsRXtqkDMlWVwjcabOfHTkc/wPD3idNZP62iL7VE577qtSnqq0Lknr/0YVGDOT3b
hPtmxWyZ41LTdy7MYUEQlmVRYcTIL2WlURoeYOeSWJnAZNOAVga9fDC9uNXqNbTzF23LP4SncR0j
mUk+knHBee95zH539N8PoKJAlU7toLHkBwATOx5lYJNUZ4DIE/sF8JVeWaEN6DvwqZwHSlxbgbZQ
6Ax7TX8CYb+14FpktbQvo8CsoKUAEgGU2W4jblJF5RSxFcArSF4Qd1FRa3chAm9AuAzEVWS2IBNk
naVvPfdSBI3gP8PUIcoYiF/VAwxj+mVyWVzuLGBThMMKBzgq/oO6Bdn2fwZpBpYuqGMIvsPgW+DV
pf6d6Ty++wQc5WiyqHeAuWlhb+dC8LVFEkeukgppKNNW4mAx3rBG++0/XNbMG2h2dsJSv/IelEUt
jjqlFxnzl1JDdtMOXaB+vcxMHQ1YKCwuwWg1pDRW/LN4+nuFv8/5e+/BxBT48NArpVv5EvqEjazA
lbWz7Clr4RlsEBgwP2AGEXvL2oXxDFc2LsjH2RVrcq9LbcLZjAGui/IG6qVA6VDXXKgNF7ZVsXDZ
QRHAiL9C4Kp30YExLxamT90lGOfsHX5tkPqobayC9x6dETKGibJsrz+/8np9Hlc5yN7/y/ZeLY5K
h+oSKWvlw1Zusb4lYy4u0Vk0okG7+Uz4mkjz5+AfPotTYDV4qSfoS7P/eysQgFVkhQBcQUQDWEPq
pA5+yEEDZ0J26vhO+jPZzfpjQn6qWMCVn4ND4YgB0oq/134/kQerkkQ+KZg/gaCgy1aZMvlcIlRA
jOagtLHSbe8McGhJzyDAhsl9FjVvnNklwo97YAwxDFYVNIHA13uH+RLKZKi7DE8BhTeGdelxJ8aI
LNkFied0bN3OSyFoMLxyX0uiV3OHGChSVQOvJsuiBUayrKt4MVQ5oT8ZSQI+2DG05oLVBcdYbAx/
JZ4BSfJCEelUu/iKJn5EHWOAoTXwqwBQiv2m/EzE+yoaJw6vaFMBfaW5r51IsXResIqtb6kIy4QY
eTEdnsmjgIRGRRQ0tqhN0o8uVR4a1b/ArHAGed/FVl4EzfTPtT0Zo4vMza5Hc8GrZq47KDiAtRDC
oETznYqT+cSxicYgIWWd+kR4eTBRjJs308WVv0Er12RNdo0X3kKgnPVmZKzAk4FVDvAjKmqME7r6
aTOQ+s/0Apy78BGjkreLvOZZdptjcZIDnftehM3MJI4YbwJmUuElMolC3e5Q5O2VsVBQRdxqux6s
+s/JqlhF28q7PHJGDVUvNzj4lv+ttavkYzE434EWcJSuzVORQ6jDmtWI+c7Od5i9ATdj9oFLEEDG
ehXmS4kVifW3bixADwRpHV7QhH2MSqzGnpuGtBNqPKMZ5OU8/q2RXAk73tNs5Hm5Uwu4lGLghD3F
RUmmNlCYWQogv43Xu58BmJIGmCqLGji16XLHqg2T4I+zmF4tDdQQbMHp8FPAVbRqAckKQeaeOBkC
NgMVDcll/x9p17EcOQ4lvwgR9OZKV06lkncXRkvqpveg/fpNanemWRCjEKsJHVrROiQBPDwAz2SC
C1Y5/sDmUGePOtmZjgzfwop3K+Pk98JgNHbwVH9orojuipO2Qdrlt+7m2xg83OJ+5NA1r5zH56DM
kkeqCUrsGZR+jGgS1K1pW19FOLEaD6y81+OWs6G/u64zPJassS2lWSgQeE/lzoDcenZLLBEBzqtn
EwlDehSPt5cRv2+pc0DGSY9ZAb3SFID6vfxM0TIB4uOHnC8T8v3yeI7DXGwGYaJxOwIn3tUoA77q
0C/hgXThAVbkFrvRQ7bKcPOv158febzI4sor5Ryf8ViBFvhKMy9k7/qIyivX1ItfMxce6zBAzmq+
buiwYmEX7a7/DDfSSYJwWvTuY4l5MdeV+Nj5tzDnUyHksexTfEvw1LqILIODGx1R0E4D6Wr83ryU
T2QTX9+Hx96ONzzuj5ULwTk6c2aY6qiqybwS415z/Y2RWiYqjUR0U85t8cZH8kpujS03MjUbEuNG
0C6KywDe/QhImow3I9kwEonCjWhvuUNBs3Gqn8Xr0s12xWeFez0vPfvdWYPNFvcsEecUkpTsNW80
pYqomTlfNocXHTpKmXuguFQr9gSaypl+wvfAhfAId2qNhVXvc04YdG2iF1+AHOL5/cfsK3lIJnwB
2aLIvHKPmUvf0dWwSUG5Xnz4D81N/1y/cRtpVs4N4CIpLaMyGUFYxmGrutLWOcECIzf7Bo00aA29
QWcz2N1X4F/dZonNPRm/30Pmyf4LybhJOZimPvExVMHuduI2aB3tpqOotBdt8qqBciDeS9fkRthy
+Xxna2XNClQ2+JlbUtGhez7JklqOoUx9RB82w5X0iDrC2AF7zBbH0QbBZRAR3Neb/vD0//aaGO9f
VGYHT0Y3jHFAGnSl5qHVHeI/6P9Fs4glfl4GWokrzDP7F4nZrXmuNUmkYHwZynKv6UuOGDZxCzTd
QSSWbrg8o7MfvDSfzErWhl/qYgc8yMtdq3ieVe5LB0WAnX8veL+aLVfJZOVgOBsg4xcUbYi6Tgeg
/AGmgOw4CbbUW+1L8xBMXHG9lZw3eA/x/EKfAq6R3xL6qD9EJrrCwo2pQ1+ajfSK68PROKmosuKs
3Jpl6uiRxEV1rlVgc1nQNavMKQsoWAeDO/m+c1BUTq/iF6jt3imK20I9kP4CtRLvCsHDZSwmyjU5
CRLgih+JGz7lTgTNZQmk3jpK2mzpWnlD0FXYzG3yPxkxqtnBADKz0pnMGzfUpNYYUx1n7L68Ej8b
SGPCBQmPKC8Lfl+R4/QrBQO0zOP6WLukoc4Ry4ruQeRZ2CrbPK56ASTXMKHT4IV2hXK6a+EGUkof
lWfu2i1XwnYlTwszQv0cGrShbw3y1nOvQ1K1U/oKGqftL6N1q84d9uDNlDfpPgJlOXJZIMABt7b8
ypnhNde+xGXWVszrWNTqGXffb/QTucPxdixamx6pS236yhMAXXnDY6AznwhKtVGXydZpy7XY60Ib
Udv8GBXLfA7vxbvsmMwSfYPdgy+UII0lHApH0C3OWFeuwjMbP5oxwCmDblRmjoU4bPq6AnSjg71H
2Ps5ytgmd7wBL9nWuE+PcmllJ+4zY+3eAFIyFKUjrI62CcYfyUVeJeqEKaag6kQc2fLvg91reDT5
IjSzL2V97QJKYS4IcW+YgT9hhCWqVBDwu1bfk9/FcTyBK330FE+9STzhLXgN+VVUq4b0d5Tf1nXs
5aKdRzm3SSHKCVEJ/Trfvj76dnHgr+WqT1rAMa8MsZtoCkVCTCq6o0RIudnRETJKtnw3q0zrV+kx
+wHl/qw/jyguUuBod0SU4nyTSvWAmmIppkjpg6Iawshb1Rqc4dCLICbFK159a6EfAoLl2+GGY7tr
96ElNPPaKAczzSFqQXErUT8kNy8QhUpm6fETuvPMW0i9bwJUkfluznWGKwc4vO8s4YHgFwIIzLYR
pbCXBhHQ4x5XBv8oeg2IFnDS3SD9ru6VbXobby4P96tgmTFkYKJzCnK1qNtga/JMcUjELgImfZiT
wAV6lkvc/AKIXOL+6c4tJIObeciC7LVr/OEqtPqDfMNv85g356UPYeysSlCC1af4EPWU2k/JIQ2t
TLMl6hjQq0Gl5vYX9Gorizzkj/Iu5DGPrXiss2lgVr0Y6sTsi3kaPAjzgujgpRnsbhs75p14R93Q
0hFyti/P/fe6eQPliSguQLUDiNJB531u5ZFRJpDQSmFq+/zqiPO2u4lvIKTxABsH9ZcFNn6v/STO
bYzn3g+wRewxiBiBmN5QmeOo13JBiseM2lUNKfdkizaCPxGEIbOreptvc8O+ke6NOdoKFrzteHcZ
/Svlzy72nCX5usihz5bx1Jk+BsEYUryvciu0hb2217DVtRECujOhdLJTj713He9fb6ASBx7iewiQ
O+lB3VReDq5FMItzSYJWCnNRn/D3m1iXXgp9Xctag8TV6YW4wV4Gd2hxmz6jtQ58DfEz2Gvd20Sw
1JvqEDgot0fH2+VpWbubfPEtzvJtaKRnN2NSl7mcmdAuAweUspdBjhzObGsd4ixgCrqRLQl3v8uY
axGNM0xm342p39WaAcz3AJTAV8OzcDPeCC+V8woaFJRBwuM64V45YNa3XCbRlcPlDJzZAb0px6aZ
d3NAY+5zKVx/tJMNgWBTD1kV0YrA4WtwI0qrG2/mtfxnnpndHoDFwi8TwJLtBO001Sr2SYKMb/Nx
VT0oJyilOdpRRwRe4mabVx3uEptx8nTEjXeUMd/ySfQmZNJx8X2/01DxqTniXrgRTqYtbxQwRSTP
9xBptX5A1wG/s/wEZu93Oa17zccnSEdZhIlR926yBo/YX1sv97KXcqPvZdBGXLa19XmHOBWELzXI
dLMv/qFTxiboMO+gb4NpNfCrrdW9yOBG0RHXKQ8xRArw8gehqG//7IiBMBZSEICeKwbP/a2Yp30c
CcNXdEV0qu0I1/eOWT985E+l9RsZiIfRAtG8nT4Z3Nzl2vkGTTA0HUCwyUSB0jm41tV1Uk0Al2du
IdNC2vaU/YJegK3e4nSvwWvU2cVrDfXuWTR9x5n6tQNuCc+YfF9FUaYN89hBQfIxvCTHGF3DpR1A
JQHCRcmvWaQ+O31ehl11qjoEIWZekLmYkYlJ6JHcg8AfiZAaHOu3HSKV+ikHrWi5S7Y9aH5kpMjV
BB4OXdRoqoldcISEjwqXpOS7owGzAZhkoZogg0CTzeG2TSGhshKpVAke7cUT7gcIVxWwOM0xE5R4
9y+B3b6DBu3y+L8OsvOD7hyX8a5iEyXGqGF1devB2KdX003jTqfOuwWXFP6vhSxGi//WQYJvPagu
7hzPzYag1FF1a5du4yfRRqU9zsDiqsA+7Z+5pBvzF1z6QsYujaKo21Kev/AUbsIH8PFBrs8A3xW+
4FCiJBBcCHvDku4gZhKCmK7jnXpfWSj2CxDSwUUfQiYzSd/5zlCSsS17CYWP+umkvaLwflM7oNiw
alRD2fRQqhZS7LvC/sAl1PoDHTnBSxzipfBPvPLBFXtVkLj7+y2MvaZBgKJIEd+C/DPC+ijh+P1m
QprA/4SbhG/C7Rf/alY9E2+qO8IPUKyUdZ99AtvuXWhdFacqPgGJ4QydQBJE2bXde+1k76olf46g
RCmffTJ3DiEPDz4UlLX0r/LdB/qwvWKX2r2TOLyG468NcmGRTMaQlQkbKxHwVdIxukNn8xvIyZK9
73zkVrSRTgWSmM898tWjhycvbxutXFLO54Qx0ixsCrObl8XYvLewwW14jxzydIvKqdcJnaXxLUI2
+pV+8q/1eZF4rMzfnTcqA2QQ7SFfryO0wZjoJJpJW/UhqMLIlUJHRx6TF/QDPcYkfRN9THyK9hTK
TQd8D7ACFi+zmVJjdl3MNVlNWqEqNVTOlvXWl61E3HSQvAWpl2RrEwpO4E1R+XPZZX0/KIA5p+gF
JGvhKpkUhNKOJJfmymBTvlMlp85GeGnOabSKMbNnIIyLH4FZziGrJrMoMa5UCw6VtJG6cluWvy8P
ZKU+CiNZoDBHXkyNOqU9UKKZWHVEH0KR3FX+cGoUwxb9ukNgvnaUWR6yVh/Ql8crevgeSjj/gHka
FlU0fokQc5HBamkyvmho6Bmm6IPI5VZoK6umBWfl1s645XgZI1Uzses7H+PNww3tnqLhmUZPHTeu
+D30NY9qlp4y0b+IvCAzqizMxKJN8E5qk89JMD4zaXRB2WzJTXDVKR8dXpRRixqlVo72ioRi7wyk
6XnVQI9AC2Pw3n2WhniM0B2n0JyjSMr5OIOJy+W6RqPAx5T3k1VFh8nYgBbNVJG7FqCAzSt2XLdj
VKvCI+gQn2TsWDJp4wfzVOTGaJU5eklJsVPynFPKsOp9cGv9B4Yx5EERe5RKASbunml5aidcnhXP
SA17RCvjZOtx417eO7yBMZY7UtGvwg6IQjbZ1IDOlTGKdkGHimOzPCDGZoNQKxWxmWdQf0zUaxS0
W2XMK+9anT9kjfCsE+doImOxip6UkdigSt4Ho3aTPPfxdTDGTuP/mqKNigx2o/FIpFf3Irp4DMgW
gNeKJSVKy7bV/LlOPlI9ozI2fQOV+ePYit4PFspA2gZtYOA11pmFSugoTUUCHLUZ7UnZhZPotiRx
L6OsOrIFCrNKmaHUeow+DlCil1d5M6ZeQMmrTlGPJ0ntbRHEvPgUD5E5hQrZl7qhzFFy0Ppe0b5W
KmrgBVx42mAvxcnu8vhWvcZifMytDz3TsdZWQOuqHREf43qv9uHtVPdOAZVX2Yg2l/F4o2MMMs+m
Lo5q4KXN4GW6fFNqjaUYqRvR+HoopJSzy9at8V8rYb2iQaVU1yNYSSeignN4qJs/lf45kLvLw1o/
cf/OI0tcghrKKC5z4FBTemsSkKbUcU4OUAO/krIMTRvDoLk52FdtocxQUiF1fwgteaQGvNFK5wdU
E8FXifNoa+JJhlOierZNISOg8+IZq8uIZjnsO1QGg6PpHMiUtEwyRyxjWB6zyhuSW7FE3LZ+Dv3t
5ZldNdAFEnMC9EQ382kAkik9UQHz6OWIIuS11SaGBZqKn9jL3FM6c5ygnZPxKgrpUxp18zpWQIpE
J4OwIZ2ko5b2nMzz6mItoBjXEtdJKZQgBbBRu3BvSP1rrI523mu7WjU5o1o9axZQjE9pYpJDKAyT
qATI45gamubbd8XgqpF9T0PigrTAYbxJrEBe96t5KAdF1OTkeKlIYenksI0qfaCQy6E3k2Gr1Lls
JLypZLxKoodDW9SYykpWLCqZhZXWoMKFXkufqzyXslJHPI8Szcdzm/X867nxV1lRQpgTaGo8/E6R
MxKk4GQMwY5m0YufZ+glb9o/MfSSEhM9VAZ0ROLGiSvfgSjvs4JQzOXRz3jsA3XxPSw5TEf0vOxb
tGzlCCGJqKs2FFBxhZqrFh7RnNR0wV71gxkH4aAKOkCU+SoyY1GkSFV5yGtgCuhxhnC2qxSjM5Wg
0pYUTqB+pf5FEZZgjFmlHSlQu4QOl6w6yN1B0Gwluuozp9AfQU+TIsEf8W4xKwHbc0xmkfFOo5C4
nxvExH0enTKKiSwdGt8nsqW1jlIcA2GbxC5yVz49jsZW7PchvdMjt9YOUcCLA6zt4MUUsCkaQkY5
lFN8TqMGb33SfGpSsikHn5MNnL0pa0oIAYHPAxqNYGhh3J9YBoUcFYCJ9XYzaPmraEy3l6117ehY
QjBuzwxkBOBRL2wrcWM1yqHB4T+RGzF58oVf/w2KMVLNpIZORWyMuhGtMLttSOWV+kElud0UnJlb
X6C/M8fYKG1CP0sh8G3DEdkCOAgIKjQVznNoHWSW6IH4MloKmAElg2lEDcGuSxp0S8ahnQX+oZRz
zhKtnbkaKIL+gWHGUkdp4VfTnA/Mj0P9oJHmpcmvi5R6GgSXQ5D7cM6n1evTEpHZbZOs5EJMgdjm
gx0WW/M3Bidfj6W1j4g9jXbb5d4PjAMdGajA/N/m7HMvTnEPpe3c+ygEKHBDzy7Rezel16b4QGUe
Gf7qvlqAzX9fxEPKNMgDBDbxKCpld+gjWCOxwf9v+6XXBaIldq4iPhXmbVUjRPLUgsOe915an+PF
NzB7O8indDBrDFjTLNN/G5S7MMGB7CoEJ1jp+n1tGcqp0V8vzzMXl9nwpa6Het8At54SC0qCQndb
gEJO8kqofJE0s0oNiV7FEXEzuAy9ul0WI2a2S551JM5HIJetmwrQANCGTcd70awv7aybhIsTdMnn
O9FiaUk/CQUJ5pTiJDgNhZqPTNuXywNZKRbEaQS5iH9AmIt9b9ZUNwdUDYjmCTLBVHo2zU1NrjLl
uosgbfNsSpuGXhvFB+XRcqw6gwU0c9UnVaKQDuEeW0a5RqsK1hQ9kBBlbLVga5ACJLrK8QZr9xmE
DlAHjvJI/VuJhFrmsRBMc4lE+TB2R2paeuT5JQoyZAgT061RuJzpXYs2LxDZ07UzpLQZcyB2+oZK
rlbcjMlk+R30/kJqyXhtNKUlpLw68FX7BMMvitvn1l32sSGLJvLxKmBN4SmPajcSUPkSdFvO6FYt
dAHDbMCBmkmvFcg9G+SDtlalX8GFW4Zf2QT82+D3rvV7UN0JsSuFb0E1WGqhc07HGeLbvWLxCcxO
HOQwTeNwTn9XmSOEqpcod6My3NQt5+han1ITGq0KiN2/Bbzi2oCE2oCcXkGumuE28Y95sLs8n+vT
+S8ES0sdtHlVtC0gqhw5c710+vQnsUGomfwzCrZNPhN9yAXPo1DRoVgnhROMh5DLaLFq9VA4AMsM
yNENhdnZQiCmETGAkibhK37fiLWxrfXSjf3pmKvyptduc4jo4C1RcA7EVaeygGbOQ4jKZlPU4SWU
ik/lEFpm2ll91O5a/1Xu35pq4uyBVZeywJvNZuGkq1BU476bJ9ScNvI0bKRecMtCsjKzOwWVtpnz
ElEqOpdNhTdMZudlQzfIwgwrmeSJ+O9dWoUWlUevkN/ELnN7qeQEFVYfp5BDAS0tckzIKjOL2oZK
ZtIJMxtJ0AWWhkdxKo+RWG4MA6Vc4mMkjtshwGfoIwgefGgqWyZ5RkOuZTRQp9Z67/IUrO4WKCwI
qD6AQg7bQaUM0djGqoEW8mrYpFJ7N4S8nNrsPL45l38hwFB7vrhdiTf+FAIC9SW9eo33YJxsDMWT
h594sQUQe9S3qp6ZA4pwfc23Ix8qRjS0ymTa5iEv7rzqxxZQzIEvGWkRCfMydnTbabdG/0xF3jm7
/q5egDC2kmt0EkaK8ehZgACpbPWoPErQDuBTO85dqrvSHFFoeOk6LjCz/XMfrP6hOPckC9AA9ANr
Qpe7su1Q/1QP1qht5eq60n9yNCxGy/gAoysSIyYAzSVHJ4rlBxu96Th3l9V1+5J7RFAUZfIMiJyn
2WDM65YnxnaIQMswaq4uyvblXbVq8gsYxrFUkjYasQYYSENYbfleF6DdmykaYs/3Bw7Y6uG9AGMO
b4i960U9Aqwac2tMr0swwI3Br6aYOO6SBzS704WX1gKxxrMTQFF+E/cbsOpZOjJ9ESdTyluj+bBY
wKglDoAkhiEI6PrJguw+FEYvq5r7y2u0DgPKTtCDI0HKlrSCPznM0BUNeksZsgXyiNTA/SCJPzK4
vyiMo8iTsg6QlwAFIFW3ohk+jFW0iXOTE3lYPclAbfjPYBhX0UZ6GrSGCR+LUMoUbhQ/d9VoS/FC
rwJn4gUEeHPHOAij9nulLQAXFNehBCq+DpK7vNIW3piYvYr4V2hqA6YuQ7DXqVH6gVK8KfsVpQbI
BoUE8akq62VXTqf24bJtrD+KcVShqw+ChKAUObdBpSUh7XsfbB/UVaGK17o0RI1TcV0We5M6kJ9u
UUwQDLwxzxP37az8i/tVbrSw/TyYqrFLMOZJRDczShX8gXcDWb1WLiCYU3LsCE1TERAQNHYIRlHq
Ww2OVortZEjsEeW+kFYPeApWvJExG0HPIeaUdjAZlei7oWyfpjrdXF61VatcjIzZBKoWtY3QYNHM
4lhnOaprHnRY52WQ1avqAoQxfdBZGGQcMQ5E9S2F7Bp4wVqSrQYLpg2QQd9PZHsZkjd1zEZIeyHL
WwmQue8jqJ7uofvydhli1bUvRsUcWJrsIw1rwOdWKPPN62PuF5tWO0bQ7fgJkAyacUlWZXRXnm+s
WAt7X5EJSF70/kbM4sCWcjQ3DtCJMJTny1irpzB4ZP7BYpaqrpqUaibsIVMPCBsMYu3I1JHR1gE+
nctQ61bxF4pZoiZFGUxeAkqU2ys5GO1YuRsyEDAIbfDe1ekO3exuX/oSZzrXTf4vLrNuipBAFzbB
dErw8S0I+rTgMRh6ToZn1RMvJpK5YcjoQPLleXSG4tD0rlQiVK1B1FH1ytp0g9C7PJnrxvh3UPPn
LJzg1HatKWYYVBq4HTJkXbmRmzdF45WO8nAYJy+mfWdUAoYlodJmmN9+VYSsXHLfFjHP685e9btj
/2dMYAA9H1NukMyPDGCZ4WPU70DGKSfgLGztqYdyXnI/mX8G4aFQKMd3rBBGIDT579qh3fYceCBa
qk0ZgKMG3Jvxn8Y3A88YBIviQlIlZJOV9103WmYHVRY8OcvO96QOiooyNBU6/W5QqpsxE3gp78sm
BTbd88/Kqa40XYo1pvEj7Q6qcUuLcB+nT5r2ltQaZ5usb0/whokQmoP6LON1ZHEsIeaLM69OBRAn
2l2B9nW5gULUbsh/jSi+MkOOR1g1Lh0dbLqICA6eGucDHBJfkqIaThuRS0sP3Ya+NvLvSuO8eddD
zwuc+TsWm4W0Yxw3PoamV7sy32URKKs+0nqbdbejuBElnLWfdftYpbej4juXN+rqIi6wGb+gGJVE
tflMl6ttqqEWHTI7SOq3htcGjtD2/3FKGb8AkScxFinggux3FV0rpV1BC1rlDGr1tF0MivEKjRlr
aSkDpUumnaq2n2IrcW7rl20DmdzzNUuF2CzzCBBRhRY2+DWCIC+5SSvv8vqsng7gLgBntQBND4mx
QcPsJBpnAXIfQ3EkinzUMuFJq/W7yzDrt+UFDmODNCyT1pfhY+T+GdlBUXZjqG2JICIMXKF2COSV
fCtsBc6uXrf9BS5jf9JImqadgFujSq3uqr0/yRYej46fQ4kwAUus+avJw48yBhVThbaJtrnSddRb
Xx7/6nIuPoOxS9mfcrmnsy9L232plIcGdXLZgEYeMnGgVq80CyjGODNTLXu8vqBVkH2qMJw6xuOu
9Jr+GXSN2/80LJZxPWkSP5fnN2VQe0EY2cAyR1tQOFfPVScCjSwNksVo/zOYRVSUQYv1HkZajRul
+Y3ip7LInEhwVPpYCw1nd6+eBAs0Zq3MVk+oPmCthP5Nqh+17iCZT70fosz3kJfeSFvOHuQBMiuW
ND5RimIeXh5bAbShyFGsJasurjPZVTVX5oWDVv3X3xGyXTpqGKLYWEKbBFIK1ohIwxTTh8uWsV59
s8BgLhV+gwqqfMCghFS4NaMeTYNp0VlFJoH6IR2uqz4+CbT5qOUeReDK9Nj4047MKa06OkW1GNp1
ncZukcq+nXfIdkGlO7Ni0yecI2PdA/5rXGxzkA/GVjWs8KGxMO0JshhpqVwHFSSVLs8ID4e5YIDV
JS5jHWaFmOJW9gu30hsLghAcmPW9os9RUqRfQZ/IHByaUqBuDcPRtcdOm6wmc1oKzgtQrQ23gsZV
MV+9tYIBAJwPYAIAZ+Q5XtDrg58osKU0sVN9tIr2KkOSdwgfBhDJ5VsTRcgE7SI5r/Vu1YgXwPPf
F7eaIDJJWsytZqNebcjQb3peC8yq014gMGdjGmYqDnZM5QCyunzySs13En1bKDzOmVWX/dVkigk0
8Og9H4oex+ZQ9DCNPLxTKzdCRYWAO5LiRh3vIFq1wgUUM2v+IHVCns9Q1S1aMyytEawsiDkejYfC
zFwWhOAImN+cJLoykfmPUM6Z85q9Vt0mqpfBVAoW+G+FvmGPYjC07aCiQkToPLoaY7sAbbPcnMzU
jRPwpMqcc2iFlkgBFSn62WaJE7DtMpurTLskS3RA0txKjurdeKM9NNfSje+B8PYF7Dm4YuyCP7hi
XPYda5t6gcues1Kd5LH4FRKZdgYIo1EZG99IwaEVnTG+vYy12i25BGM8N4i8kg7XsrmH07QgYR9A
DgjshZZ2k+2zTXkwJwtCvelj5QVOAv1iH8Qqlz9hbT8sv0A63w9IacqRpsB8psFr48M4IkbyYNSO
Jv66DLSaxloiMTsPRI251AdAkuIDXHI7to4sHFQVpSPytta8CjQuFS948V2hFefiEpXZhIbRBVJH
MMONVRwnXDrvhdgaAguh+PCZPvp3Bzp3tEfOL98NeLlWmWdMzOaUpiQSOrBcQS0x9PwH7SZ+bhzd
jUBROW4CLOht7BiOYtc79a5yyBtahncbsIPCuku72eIQB2M4+FS38mvtCbfkEPFu7WuuXUcHJ6h9
oI6usJS7qTZOSZyhGVAfrv1osEfusbXmoHSobM39D6oI5aVzC6vzjKbCiMMj9y11RBFbtvG5nQir
j48lCrPONTqh0XsMFDS6CiBZ19MjtF6V8FNukdlPiWeKbiU8TsKmNz11FFyOdc/7hI0oLfGZlU59
QoVMB34qowa0CTYCCsDUtCi3UiygFDvZhx3dKGVil3hlkrjfodLoJ+mt5UfMp+zinFaQ6UR9JD5C
LG57AiJnVClmOS/xuPrAXMKwbwSaETlLYNV4kteG1zRXU/+kEQ3tzS9N/CgUW7XaVdPd5SleuyIs
UZm3AikHlJXPXbJKRfbJpB/69A8R0+dmJJ+XkXgWyxw9dScUeW5gfPp4o4qPY3dP/T//CYJ9FsRt
2uZ6gMFIyWRLkWT78uRNae5chuEtFcvXOBlmqLb9PGmKR/Aix3WnNXa1dOpUtxc/Y/FQiI6gZbvL
uJwZZC/6QTh0ohACNlBfauTNOvFWlZ4vY6z71n/9CnsbVo24KbMSqxT1qFntKoQ7yIth9Idald5j
474xou1lxHVf+ReR8TGjmdSp4gOxro6+gIs2iEJ4N61VDBQ3go8RFOjfKpLyxmjQxTsbRhteF2aP
8IipFO3H5ZGszp34pSaEOi+VnTsBFUB9OlNpSJXmjMQahaOfjo5EZKfSTgGydf8Nj5m5LJjGJJ5b
7JPqrlZOfuIl41VsvGb+7aDVnBvcqvEtBse4Yl2I4kSY2RDGbkL9/a5OGitMODV5q95oAcK42iTo
eqS8AeL3lYuub1uITLy/jRMKPThmx1ssxt1qQR5LiQCoAlX+JkpWXDq9j8O9LB0I5eSWVudOmnne
dFCsfAvN67QZy9THdQmC9urY70Wwh1Q8fvL1a+8ChTGHXJFKgjJK1Ngew1O9nbbIXu2yYwmajthC
4hYaZY68y21yzDwhsyAz6kqc9VsRAsLFcPENjJXQViFKnWALdB8nGffuJ9T0fb48SCpIbSqns9WN
Dmn68Rly9La8n1Qw/imcb1gtP1x+A2NEiI0OWRNgHlrwWTlZb6t3w6HZgE/wvfoIb2U3KUF9VYnu
5d24filejJ2xqDSXRq2pgAvKTINAxns40K306X+CMwW5JcGTrOodWdITSM1l3f0Bi/D53M8Wv7in
+IqSJGYEfPX+aGa4iPtXPeqpYyCPlnHXHvw76dqfrOD98sBXN+1i3MzBHmtNqWqzdGIMujREaSBt
QtyGlwTioHw9hBaj0xO0PaCGGwdT/R77BzW1k7izporzQp4/9tuN8+9gvo7+BYykNj5Y8eZJDDI7
DfXfMl4yphhagvxnCgU8rgTEbXkls6vOaIE634MXqFAxrMNuBGpbfhJfcdJk60NvdDQeNMQNo8a7
vGKrREuLLfJ171/gBWVmknaOn452Zes6Xsf6C/5Bn6x+rTbQTXwV3qkt3JGrfEMfldhOb8nVuLn8
FRyv+MXHuPgICpo8eCzYTSVir/SiVyg2pJh+cm4tppbxSAWIr7twtpuqzi1fq2wVch0J70rIW0DG
56R1PpcpAEWIPxrRbVqnCj/UxB2Tyoq5AuRrIcvl8jGeRiVDnemzlyVdY406mplvBN2JutZpGydE
4E0tPZ0+oQWU4+N4S8a4GKmtBGhDYJi03SDgMKS/UUrNWTDeVDLuBKXpBWRwgWFKVj+99NkumzYG
av0gQOlNGidSw9nvbDGaOtZR280Llxkuad0Iyk85tmC8m6TOHs3DQDhWzzumv/6+MPvSgM1HNRYv
3aF8W9pD4ra8ogfTTa3o2Hix1cj23eg9pptu31sqZJsvb7vVu/DfDfHlGxb46D7wkcvEiElC3UDX
EQrkuJfZ/L77UFUyQd4P4kGWmKdriSorEq5WRvHUhjvdPNDqKUxdXeYMhQfE3HjUgVRFNnMulaNX
haBD2qN1M+2d9kdlNCBk+HdIjBfRuj4LB3QL20LxgWZz3ExT5FoLXgfv+toYOjKE4CVG49n5OTDG
siCm2sw1hBLXzEhQjLS7vPrru+svArODRyGUJkOD9U1ibI1RhdOlsH1dueoKYqWB6jS9zjlSv6L/
3+3hLyazo405XVfN7HVRXj0nko4nXppD59NMs63elAoO2CCTVHCtJuNr1CoZeovRZq+lOgHJeETk
d6mdmo92QENVrRjDldAP5ZtCw/QO3ZUKyKxAP2ShEiDaZlODytUSrWRVS40/KCv0n9pRGN+hXQm5
rWoAtWsiE9MeKeoREi0ItgHVfS+jqoxbW2kmR70LuqM+jsEOvXAgxaT02NBIncVulMGpTDn66IwR
KlOJqW4nvVF+h0IVQ3sjyRAbIqoby8O9UOrZJqnUe3kg5lYpJPA5kuimMCPCWdD1YAQM5v9shqWX
Gf1JR2kAZheEFwTF/sNkZXGLY+6lgjQiuZqKR+TOzI5HoL1+FvzFZaLs+RiKEorI5gjkBE4UYvmp
Zic/O77/ojA3I6KnOSiWsCMq0Jypre13Xuj/vrwn1qdQBnubALmEmUHnfNsFlakk+QiQNr4Ppo3Q
P07qJsGlD/0ZWeSR5r2eK9p+ctAtUJk7gzIrOdcDUP3mV1Q9RWIMOrwD6XZycp+ovBDI6nIt0BjX
kuqRCs5roBHyGskfCrqtJt39jxPJepehiAPfBEhc3vrtSTKvB6Gw2mI/hk6DyHxe2D1yLiUvBb56
EMjmzGkIOhDQjJ0vYBmaaTpRUGTptb+ZhsHOovC67YPrWh9/6U32kwNuAcesHCga9bqVwGUTiK9K
ZY0ksnTZUpKrgTuja5XsaD/+d2TMsml1bxqEYGRmLO00EluhsS3NV4I7ufg/pF3Zbt26svwiARIl
UtSrhjV4dux4yIsQO7HmedbX31Jwz7YWzbOEnYO8xcAqkWw2m83uKvMyCdETbHjYeOcXUhYVIYG1
CKCCLlr9Iwq3ihEqEAgq+cJ5N42ZXTfpbsoTZyg68ALl+zCID1PWoNFcfT4PK1tGvmhyo6AQpE5i
CWMOPSNI3UE+3m9wwJr3PY0TOOUGFz7rWsUj6Xk42ZZYwwnhgx+aVFFHwCXq/ZA2XsO/x+2Wm5Qd
uGsQwTTNmltz0QMkKH5DziJK3D4FxQLYFYpL4rONiEhb/KF41qLVB4+7TFuUBQS4KJ2HcrTAN8KS
0E79nwO3Ub/s6j6oiB47nHkN1MXQNGxNre1rb38xoSDXXtDBEyAmQFPFKGNeoJncJL/gZ51ofm63
LujS+VxhCItWZVSvk4UzIwkJWmX2Q4BWuhhR+yvpfhlbdFJSE+Ggl0RNg8FQ4nrqWLieFAEdsNNz
HUmcEBRDbyMtNu4gsqgPien/gIgneDKAfldZaASronkKc7rLUXH+NyvzCSEc1qyclbxTMI6mjLwQ
2alqah3W/zqPIt2/lko0KMqBFFE0PktvrSiKsTa99tQmDmExTABvsSCRNvt0w9SlhrACE5ww8jIz
KRKAWf2Dz+40ji54+oamVZeax7D9i4Y9eGELVeaQDIFAzqkh+F1emr62CAeQch+YtR2P1MuTjQ20
fLO4e9coy+5e+V3QpNKCNthAhXXjozSBmfuE3MXpBozMva9hhMfjbhjnyVjYLYI5P6StsW96lFnq
fFcmxO7A4ZyPt6q2xZAm20trVGHnWokfWEO3oJJXq/sg7QWxHs8b4Nb8id4PKi8N0QDRtSPSZxbe
eUpOXsccHE/at/NY0uEs7bUGX/gLVOFkzs00a3sDfBIDLEHV+MVg0NcavLrnYaRDwlPHH/cDnkMB
pmyLeNI6wFBc3VDIZd11pfGhB8Ue1bf781iS/QseU7LYOGJB6ESfml8dR0aFkmL0r/HDLYHi0tDf
6NEWed2yzoKRn6AIGzefjAJcCA1aX+pDObd2vXVESMwbAJA/U0EYTqCwczqMiU3RlPgAoEnjZuhj
nDUDNKaPcw1dRl95D5vMbri/8cgj8UfguCUWCsNA6KSKxFiWHzI9qFu0l5nw4Kpvj8y4N8vQjvOr
9qqkW2VOEsM4wVu+Z+UrpgBlIaiPQIlavwPrQNwUhzQ7zk2yMa4/edgv67UamHAG5iFjaRMCSEP3
hXGkxGnZPmm8xHoyhx2pcvT2HMZ4T+fObjuOgHSrIlyy1dZDFelOEKTRoST4gmm6TlFMRfghyQ/n
bV9WSXUCInj4bOktnpf1S5TJ80eUucSWHY3NVWMhIWHGqK0K7VAbHgqEXxub/L+Ao8cXlGqEovj9
dDFReDFPA+nQXYDLNEW7pcJ3afScGw+NUti+eYSWlA35yfNjlm4UFGz+B1XwLUqZkkE1e/TVdDst
cHPiIFDdqdU+KOwyw3PyFqe+fCE/AQWbRYddnikzhlk31+hrsUanGjeCKelUouYKxJgMurZfaq8m
w/TLoBxgrmrU3oxWOLpqNUHcXtOhpmahoxW8+x2aofAyRo2Zgfer2OJGkI1TWyToKUgxGcKh0+XM
WDspyTCjrQChth8QtC7ehMXP86sn89ZrEMFmlBTlYXM/LZWwgTMmLynZqxDsMp2h3jgXZA122hpK
MJRWBWmbn2I8bPRQ3z+W9xF9DsuHsd1b6A8fSi9NrsP0TVf3c3cYUgcFpFHkki0iN5nPW3+HYD9t
xFUOPUT4PLCFlPpTrk4ucg6oqh83toZ0BaGqsWhBo15WvMokeDZCUT3BiHUKovfdRBSnLHbnV1BW
jouqlE8UISQKrTJMjRQoMc1crXHH6Y2rF716GVZ7n172JqSYyFWUXGumM3avNPnw57dmq5xzmTXR
wa+/QrDWqVTVoe3QL6xHnolawqFwuorabWiCThl5y3YjuyCdW+j7gnUAai9orzndHYybfqqYwJtn
q3TThuJ9xyQ/aUu3soe6LNaA1ixdtGYXlVsBKo2rMClDTDCFkGTljS618WLmJJCETmw88kBdfICW
fRfb6Ud9mHbRVfz8G9rqt+QmcrU9DrPnFKr36mGL3FU+B/98mFgQjbxO1Y0DPqziD4kf2vp8TPSN
O4vMQaAXFArKqrncxoR1nfVhStNcR294/VSp8BExyDIu6OxpZKs3RDbPayjBF0UTpCxnHcNpG0/F
u0UCtoDze2ULQXBBWdWmQzIDoYAmSqNVdrL1miQ9OdaDELxLPI5ZZPSAiOIjCDFCwxuyn6F6iCE6
rVz4zZW2xeYkswLoE/wRfWYcWZvTnQC5+WyKtcUKjJ3KvQrNBlsQf14wxd1NQESwCBQgJBYbJH0j
xM0hhhVAyPWi2TV7y3Kb92j/PLndDkrAru/4oOCwM9NGbbS3VQovc9lreMEylCKj6bQMMQLVqAo/
jcjYNC6ieePcl+Ig1ofsg8Z12PvpVHI2oJgrwjCn8TZirhG/seKWkofzVihdsBWK4LBVogwLlysc
NljxmHJgASrKt9rpZGXXCMlAHWFCfYhCNO90LANJO7MvkDO0eHajqPsafZb8yQ+eutnWaXGZWHcZ
8A2+Q6OItbXTZPAE0jIceTxcocBMewqfTiwItWJCHeOi1jO4o3lvhs90fCf5o1LZ4eyiuodjU+i3
ZIuXS7LNl/QRR1U7cvkaFXZEY+L+CXVOVIOqyi9eVm7Q0C2CLBnGQpoOZTzcdXFhOx1fl/RNO1kM
+bayL21tojsI6NyfNxTJmUrIktFD6IBMqCWMQx00ltQ9hJtpyEFX6s3grqj5Rxd5DUSqI747Dyex
/hM4wXWxEPQF0aITrQyg31L4ta6MaOVBTE/Hw3moP0eT4FAgYIngkunQSkbq43T6QlC7176FQvzh
okADxuCAsMWmkP1yu4ti38fotCm8N9T72fRb74DlD/KCgfueucmV7qi2iaaL818km+vVB4lnqWKl
xjAb+KC5Q9X378kMXbjsECwvfXBd1tNfXIgxAQbKAdBeCl0wYXv2AUUHXQ48bZEAh2qv4WLU781L
eLAS+3XI7MK0k8k5P8o/GpVf5/0TVvA9pO6RngTdi/OUeeC2CEBEu4e8ku0fjbvoaj5Yu/4ytUfb
8qwfeLrM7J/W8WdzALWdbge75u0GZGntbnJ87/yHyaJYzIcJ6glcXXXohp8aRNBGIM728WH+d2VX
XgVu+w4qS+76V4GngXtp6SpzsuNfsC2dwJJTWD9IFW1eGIGDBkKWem/z5/MDk1WzniAIC62rA+0r
Ewjje+/qB7Qz3hQ38UvzPXL8B4ocsB08GC8lwkmUI7gXoZfYH//jJwiLnpUJDdIAStEQbLXB0PWm
XRlu8f0uu35/La/pfnj2Hay04nKbutPlFn21rFrpZAqEGNIiQYB3HkyBcrgeb7MP7qAPhR348f2l
2KPpy89t5YfxwB+svXk/2b/OD1928TyBX/zeKsk11qgjMiIMn97ecoft+zfNHVFaG9xDcLGEMrPu
gK1xi8hGcspD7gu9VagKwWkkejgLilVlNifgmva9ptxREiE7njojc/FIo7bXSnCBkgo1djiKJH9E
oTduPQRIz2DdNPCORqA7gYfY04FPpVkyE0Iwztzicq23dqIaNpwy+nT2un4srFve2AFI2rP8ZuY3
5db9V3agoKLWwPipjlY2YU8rI5StjA74A73ksRvEx9wKkA9+Or/AWzDCHh4YmrIbFevro9F2roor
dIS/K3X4TWu3dCVkSqdE5wZnYMgxUYUvDCkEj7ZGF1sCf7nTuuHev+deehwf+aO21w/95fhNuc4/
HugvRB07HCW7BjrQo9M8b+0qucdcfYow7DpuwAahYHYT6AG7Pe7AuJrGu8yp0EbpjOjmtPu9upsv
zOP5+ZbdcZaYR0MhGUiCkLw4tatxQgeRZsSYhBaSZea4V4jltBBUHcYMfR3RdIsE60/0r3qk2eK2
kcVdSI0bsCvcxL88ZYAJSa+qCduKBOj0+d37384PTrZtGcQRwTzFVFymxJhrohY4NjCrJJym0Q7K
wgx2oxakUC/Lgso7j7b8mngcr9GEkCsOqmaqRqClbXvM0WrbNro38d5JInBShK/n0aRzh6GhKlAF
g4j42tSYkPHqhqKFy4lQwtZcjWq6cYOSJfqhEQ3KWFRA/cmgntpGEBcT1ELL1imKyYYClT1D9tSq
uZf4xWWf5xf+AIkKIzqYtWHPTecUGvRua90hlF6cHy6ROQbUQIJ6Hy4IhIPC0Uv6LND7rm7BJcK9
cmwdw/Ivsyndj/540FKyy/N0Zw4PWsGcTNX3aTcdQRRuVxyqADS+gmSfE0IPsgNDU+f/iPOfCR61
aFeCFTe9niI+gNQhxQOruRGmSXcY2CsQH+vUwAki7LDEIKESqPhyrXoxhyvNskn7WkIKM7yjpT3m
l0zdFNhe/IVoi2vMZTZXxyTzaa2qDTCDJrEjvE7nuuIEg5fpyk4tbkfrWktT2+pQUbPr/iJ9SNbg
wrYLU5+M8QTwblC+t018wfhjo7VejLbI0a9sY3o7bxzSqGCNKG69nNNmbJfhQtWLIxcU5q8JEpfM
cFnA7KFydWiYgN5TB39W09qpuoeES57+HqZL0/q98TWLKZ6bfOE+hPeTNFBHfA2UQF1rvPpTWUpd
Mnqzn3imf1flL6qSgazpuUp/K/xhA19SIkZMJPkYHLqBR1thq9BEq6uQdJh/8lgjGjLCJ9zSCTlS
KGWbOytBfczWG67syrXGFMJSI9K0cjT61mnSh7Df8ehiUiDpou+gG2kXwYZnkrhai5u4SuOBTsPr
mrClqKmGuamiHC1rUrtVrIeq5tD2hC5q9KMvtx48l/US1vMETdhMta/VLIiWkrs8gNFcZyBb9023
YN+SobGT5trQN05lOSJy3BAyW6pQhfGhVMvIkwaxpRmlUPNCSs54jtFy32X6w9B9oHUQRG1b9Qsy
d2/hyoZrPOpaUOYn2E1sxH3LKGqCIEvZ0BsC4nVCctuoPXU4ktRT5tQxFNRt/qRdAQmIY6Ufzpuu
5FA7+QLBisJp0JXAwkzrZvGSN2V5tFpSbxwlUuNZDVOYXCMalKBYSriiPjgGQeQwel+zyMFL0q41
/qKoF0PCsx/ajHFwGaIziFszG2cspRWpnklmh0fPWhQ9tgXfTTGsVis3jGf5/i/m+olIBaI9hG1a
3HdL9RhqC0uSHvwmcJJNPRD5WqF+B/3NuBr98cmrI0ZhBh+KGIWFCq5kdqnMP9QtrTSJU8HcfUII
bt0nejmQpQ5OjfMDEqPgGt4tZQd54I7gZiPKy3nzk1qGRaDwY4FmCq7z9NTUxwgFZIvSnJLbvaLv
Gv+2jvY8dfR8cs9DyTfbCksw9T63IAI1AMucC/VuastrK2L33Wztyx6VmjpRHogRgU8LGWV7bNLp
DhLpulfR8KJLs/i25Vn2feOblvF9sZzVNwk7w+rLobcifJOfxU9QAf2RqeVNmibv/vCU4QEwARXz
oPh7msT2bIDazQ/eCYMc9fnvkIR6Fl99huBvi4J2MV9KViHw1lv0QoOwnD8+mVva6XIcitIcKPOY
XGxLmpu8wDsVcKLA4ereDJJjgb6rzepwWXiCAX0CCWtt0H6M9A7z2vN3Nez2bGqREvXN70GYH/T0
lVmQagSbij61btY8N6S/66j1DM0pW8uTm3hCi6m1RR4h3VyrjxIWu8AD/qiG+CiV2sS8MhAnNnyf
meg7QKfKOG0sqtQrreCERVUUpVNqgsnuJuS+W3fs3QL1NH9jOVjNRRsMEqBC5DmokP8cY5T7VaUD
FaQdOMNtiuKrRNs4Q+ST9wkkeKYiZn4/xdDOS/JfBp3vzOgeBLA0d7vpXfeHDY8uN9RPNOEMqYew
iVBqig2h67i52qrV7BWtvrHUDa+0/NBXB/APkHh0FBko+GiGEtowem2QNU9VN2szcF4/V6Fr8uQS
pHTnV0zWnI+jEfEqR+gBwTFhyRIflYt/CpHnbDyMEPrSUM6Qg5M5NYqbBESRCit3nP7qug+a/yZo
n8VNEOKulsu6bONjZDa6/hZhVWdKqiTPcN40Q5zbNeoH3KHSQ9eIwuRwftyyJV1DCUta0iLlsQGo
ZAiOaa+B7q07QtQdBGFb5P0boxI7WqeuHMmI1iKHasp1USHjr5MDMzfet6QH2mpEYhsrrCYtTB8w
vpLuu8h4VgpUfNPWUwJQf7XESTRUsg1sv4gVTX3smRHeDQ3DjoYtDTvZ7oRXh1YfGDaQKhUSe1wd
OqWiMOMmGJwUwo6sNZ3GoldD+xZp48MA2ckNz7OYqbhzQKyIygqOTNoXYZUBUUodLlKr+qR/t2pI
CDRFnAI0r9xKJ5MbBFtCXvJ1/YQkp9GKX/rorVrkd01emU6gzNyrowFaqD3deuBaJuzL6DSG9y0T
G1UVT8pMG5TI1DGh4Ia6joJfFjh/idrtVWhMxcmHSWNEgZBEJN2xUPsN77ecjl/AkfZlDEXPS/L5
dJxci3V9qABeTvEuium3pJ83EvzSqVxBCBufxGOsFjMcbMeSHcr6D2qaukW41S0vSwWBT/RzKMKu
13OsUro48ji90sPvQxiiKPi+IW5SXbAQrArqi4KuuL9wNTpy9gQabMs15HT+8srKrKbBocg63HUy
f5fH3d6EzpzCw40CI6lXW0EJJtlRhjZZA1AhZ96IGCKeBrw6W7eQ7L47PyrpHsebjI5zHiXqYotm
At1YvLtiKpXUQbSKnvUc3AeIqersjfLgr+bwE02IXuogaYx0CSx87ZpxPGHGRyuM7GQrzSl1I6tR
CbYOSUTVTCeMagqy/RiCP6X8sNTmYgyfe0jinp9C+Wp9Dkqw+iIsKpIu3VlKC4ZW6zox31p/uG22
zF4WVVirQQlWT/KoTQhkapx+iiy3CvwEj9HtfWsOLwEZbrppiJwA/SeXKYuNrZWTgqO2A09nlrF0
g55af49SJFXLAE5B5aCU7ji+K83RyiK7aB7S8mOTKVY6q5+AovJ9GehouKsAWGj7ofrZta6VPGfq
Vq+ijI7aslY4wrbGK2zlqw1I2VoXWyDwooPvdijFtQ2b7n8q15Pb3M5e5gYPyhXzzluO1F+usIV9
3lt9PJnFgg3Fd5rGO5NYx0zfOlTlweEKR7iQzxSClHkHnOSn4bEL4hnco99Kb9rl3ypQi+Kw24Pc
dCMKlr3GnUytcF8LBlzmeLnAPhVeGrrKwfeM6+HJ+J3t88OUQi/KqT8gxUU3nJp0Xv8oZRooA/5S
aIVms6jwfQBzcm1paMis3Mmst4a3rM6XA3WFIqyeQtpI1xbLies9bW4plHsyFInPjQvdgjIovGDa
V7ib4UCy+sfzliPdHStsYUXzzOyjUgF20BqXUwoQtboCAcq+jtjhPJTUl66ghFUEpQT4yQNA5cqw
V8AZQ6YY4mkoWGApKg7p9/NwW2u3/H2VDxtLv+zSHHCa9Vpq98VSN73lzLZmb/n7CoOmSBohSYrZ
qyMcDfdZewjMC/4X7TUoUMPDn6qjngtPXqcwTau3IU9UnEL5Zaq4dfkebpKySR4p0GhC8R6Ggkb8
EzCqti8zThDV0fZZ493FMJS1O8yvs9JcoxHd6+fyJdcek7x4OL9O0sBhBSycelGT4zeXwCFCgs+q
nGKGI2l9e0BdFIshNMzoX7xWrIcqHEEZ5dHE+BKqqGh8HYm5Ayfj6Pf3WrXUiqkbfHeLXX/Z3p8D
FA+gMFfDsF9ilbhFi0IX/OwnNGKdn8QtDOHwyaFkYIHOGISnWDXcDHxbndStlJHU2lcDEfzUlLbU
6BqAdF0JMiuVOj7h3mxqCL+KrWBIVmADg1y6rlHFh2JXYf9WTaVNZMK0VfGhmPdRcRf7r6jxNoLH
VkcCcnom9NjFd2V4bLYe82WEIyfgwsYehrbIo6UV1ki9hF4a5DpgzxS0CqOd4kGtutKozfuN00Ya
GoGPWjOIShBZCiOeq9JsigiguZI9jyG6G+LIHQjxSmrYTcMgkhg7aqbsztuOfLArXGGwYxPykS1x
54wSnynCMy0LbJ9P3lg8gZvD0aanHCJhBX+iyVaGaxNc8Dtdk+omOIEQuiQ9aheui/zGpO/Qk3Ij
86Iz95XvBvXB30qPSG15NWbB6yjBHFigpoYPIF4T8/uqYzb1q51mPp2fXekxtAISnI1K1aFuQwCF
ZniccJnkSr5byF3Ow2yM589Nd3USxS2Nx5IuMKPl29UwPof6bCt43de6buOesrVmf/6+AgsTA+/6
FcBi8qGV3qg7fnD08ZxfLcRNw07tdmMD9uMt5RF5IIiOboq+YQaiVsHNFVkGMqgAsXxbD3YAxqRk
DNBJoOy5ntl6XRxIOuH/66Ohxp6BiVZm8yFFA1xqPU367zLrjuen/b9MxecXCT6xrNEuOdXo/u7L
e7BPDP1tn6LfL7ygoNo39b2CtxLWelawEUzJirwh5fEJLARuDTRkaM4xFXP1Wgf6vmXEHkd2yyYD
HTimVyqBrcX3bTZd9HzEi516pGF21NUHPQ0vLOo/Vuxt4K95Qxy1IzCT8KI38ZA0kHDfFtrvJq29
IEjsqtBUu2/w9rEwhgzVlnCXNCxcDUQICwmzEjpRDCTt7/r2GMTvFcqEDNUNxmljteQO9nPOBAdb
+2Vv+cvdsyLQ4nxo/HGvlvdae2vgTqGYeHZ5PG8e8s3/CSh41qBWU2YMsI7S8EE/ZB0aVUOL5uid
h9m0QtGJ5uiQ7ftlX2S3UO+oOMhsMjtQUfx1TBIn6zoXpNCDtvlasFjZaWxDoU9MQcqFNjbkdoUZ
LS1U8xEVAXAZXTV+tPeNCwaLx/Wli98SpLXG2OnzqzFz66638Wy5MfCvEwx8bWlVRLmkaooPTArr
9QaP0gjAK9DmNMhv7RL10oiI61fczejkmMVdrUJyMXfm5hsF03ca3qrTv2dUPP0O4TghaPPvwgrf
EbZzuUNyZQD/CNhojby+9Ys4ssFINe3OD146dohtI1enUgQNggcYZpIECdURjlk3qXEIqsdki7J6
+ewvy4syWE4N3LBVURatnxs8g05oxPFZiTcCyDtQSJhwA005IXEt/6pBX8vGSSYbFspP9UVFHOl7
sZZIISYMysCwxumGgRI2m3bB+Pv81H0Nl3GCrDCEfTkyK0DdvIELVehwBWazWX+1NQphR0ZTlfrj
sjhZ6PTI0U83VfpyfhDLR4qLsx6EYHMdMgOWogDCzG8VswOZlMeCq7b51znk07kSApgB66Et28wZ
q2t9/FWgoSG75/rGk4Z8RVBkgCwLqAGYgJJNbAimFCvSkcFug13Sbiy5fLb+ARApKvxo4pOaAKCc
Hup6eVcP/QfS+xvW+/WIwWxBrh0EaRzsXmLNVmBCVshaZsvvAxBWotwdjncuffqLxV3+HFAl+QWx
xPZx9mOIuTdp4m/cIqQD/dP9pKk6uq6EmcxjY1ALAwMlQYg28WOm2o2Z2NkWUanUwikAII6FlIEp
xGKjWWVTA3pNNND94D2ae3wQ+rD78zb+NTjAdK5AhPCKhaZStQuIke55dDcPD2n/hEPH7rpmY+Wk
FriCEtxpEfhaOhuA4v4VQ9tm3mXO+cFIbWOFsHzBKmxGFS4rlR4Ig/GSRYcRKoTTjVZ+b9jBiF+K
YeMRTea8NXQUw39jR31hSGjHpoZQn4XAqnjMdTCWoOW7Dn+F5bth/ojy4/nBSadvhSYODg2HA8J/
vGpNhyp9U8qNpI108tDNt7CoAkbMTyV6EgxBr8Dc+uc2uNLVm6REaG29msZLDJb04f38eKTmvcg0
I+MGujzxMp736pTxOWiduDcgpKjZTRmjXHsrcNiCEU6i2sysbCgBk9KjYaETUIdT2DpSiXRxVoMR
TqM5ZoRPy2DqXXED5opj8IMGdkPR9OelT9TJHXZzOf/SH0x3eOFoB4yd+gqMseenVFKSgN1sGXxh
AUXIKPYh6pU+o3ouQq9A6pKL0Y1+sFe0uB98O7tKIODoWY9KuQEqH/onpuBBuNIbYWWh8RYRKusf
yb+v5jgdk+A26laJtdjH74f6VV0emPXd2qKTl9vI5xCErZVF1qAYHBCM3yj0GPDE3uRRlJ4aFsdh
zvQlByycGj2PZojHACOrFlKcn8g4Lbwtzb/vg6ZomINbAv0XW87JUx+oJt2Ig2/p3OsZXPqc9A+p
z0P0gPCOvI1JWPz7hvVTRMEA5koPlCBDQ1U+PPflhWp9P2/Vsplbj0gwgDnRyqwn+H2tOZT9x6BD
x33a99lWild2FBJcc4AFXpYv1ZGTpsXoqoIDVEdXG0KbkkOvHvnQIPA7nB+SzODWUILBKWEOwacK
7qLUkcaZE1cPnyseuf8byvIVq+NQ6VkbxC1QwKiTab2DZ1kGLq2/AQG3CltIfFAvcwoyd8RirbUM
BUIvkNIwQI4WbjU6S00ArXr/AREi8TpAMU4QAiRCx9KsRy5DQ2qSaJAbfzw/HCmSiXYr9HmpDHyn
p8MhJbJ6sYbtYxqLLuZtPB581eu3hKskhTEIXRG/LkS/ED79k5xfrc2YTBGJkJd1etNwKmo+xZCk
NfS5ttHhbkOxzZky9Db7wY41W1Xfi3WJ95o1tmB9fGr1YsBTukPy2elofTdb2sZtQxZMgPmB40hE
LtEUCY6CcA5z2MtS1hHgvO3y3jUa8NTGnYXKqQL8pG3tJy7hNRjehm7jQUi2vXAEwmBA+mLA4Z4u
Ym8S35wjhEomBHJ4AMrtkl/5vP2Li4COm9TSnwcOBJEat0sVy0DIiYjM9wi6y4K+cFuwclnV7rxR
SsfzCSTS41ZTMYQlA5CuNhD81Wq/fcizclBxmYMK5saOltvmCk44QpCKLKasQBjNotGG0qidxuqB
j4hwUxNiLlHutBaqY8fbrpy3LgmymBoJF7SPIOEC8m1h6fRc87Ux4rjeId9kWN/KMgS3Y3UVJsQ1
tF8taHrOz63M66P2AB1AKq5zqtg7ZlrdaLT54vXpUNtqGwYQF4zyA6lAO9vjlah6+d8Axd3HWaK3
NQCttEBS+CNgqh0XCBLN3qbG+HweTbbX0YEJJVboroFORgg7UJxXDXqHy6oxgi+VM7wbbOmHS2cQ
PCCoSTMRe4p73ZzVWM8W69TI6ObMm2hi12jLB8V++3B+NH+iJNF1oQcYT3eI08ErKJimijtCmjYt
gsGjdWhfyLUO9jt7fBluEgccYuSdH4fdfMPs7/k1u53upttX1N4erIMJChC09Xrnv0c2u+vPEUKf
apjVOSzxOcsijn6BR+Gn8wgS+gmK8tPPEQsbIioynUBNuXX0Hb3xr0E5cde65sG8yS66V8XtL8pr
ZkMpB6PMrnKv3QpVZAfiGl8w15Y0FQrKgG+AkzNNr3h04xeKW+Cp4vxIJcTty0g5NF/wHL2s76nX
jlOUcjYDOiqxTV8UnIDJlLtsBFMW8/dphjt810LGD11laCJFTYirFt1W6ajU95koygdrLpj58OBy
+hGpr82V0eAGFSfdhU+jY8a4HdfdriNgQkgDu5/u4hBUheGv88OX+fg1sBDi4DG+wn0OwGOQ2110
yNHB2o7H8yCyxTThXDWG9C+eFYQpVkurThhDKK2Y+9kHe8meszc6b3g4SWXBcuaDagIZOkhAi9Qd
STcYRgdGHEcL7hiEaNFV70RJeui15tgn7SGi0wMrX9G268xBjjZx7YLk4UbHinSsFqJSVMuCw0tM
eCoKIQqKj8Hf0aYOqnPjIrCz2oP04Pk5lZ1Y5ieOmPccc7XhqLCBxeTxNz2KvUorf8y+6vYksMvq
1xRtlevJgiuOTaAaaCNBgbPg0405Q//ECJYCP9KhmKLP2aEukByMR/9O14vrcehDhxSK7xCNbAk0
ybw9CuIXUYwlcSge0JDDaOJ6Ag2DTt/i4a7Pfs+DMza78d/3kS6tBToktExUAetimhVtC0qQEDge
xp/L5hjHr030npSvnfq+RZshed4DlgGuG4riYFxRBCcbD3k34fjHjCKl3PW7CW9aw04LbzW649qO
EygnkWeyla+U5mvWuIJzHRMoMangYnNUY/drdO6VQ1Pv+I9vyhOvvajx6qcNLyNdPQp+i6XfE/8E
98bmFK8xS6c8T9GYS68M1da1n2r8PdxiXZRtP75CEvxZSoeCRwsS7j82hOxK9eeQOMYW57jU16xx
hM0QjKY+8gUnb1Epqx16O7XzC/2+RfrNre4q36GP5zf8xsj+HCGrq5s/xP8/h9HSi4+O2eK5SCA0
lX07jyPpooRVIhUBNR9wzBExmzc3ZgFm5hFH75452kF73BUOpML4rfYjeJideF/dgcxjsOfX88Cy
o2iNK0Q17SI6X/ABVtm8Bf0RFHKBtTsPQZbfEAO5NYaw43o11YtEAUa/S4lNnqAh7o5Hfmxc/6F4
1AY3d3RQ5VE3+Jk6l+g/cP4m3bP+AmHvpbGp6EqK2Z0JuUtmdQfCK4ehoGPmd31VHzcGvDWpwtE7
UbOd2IgBmw9sX3jauwK5asiOBjdoq5gGV3NTN9oj39TZ82QbL8F+vkDz7Hv4xHdbiaH/MvtLwA6K
TXTqC7PfRmbA5hBOXN3TXbH398fMYZpt7rSbymlA6uYZbnOl/9aO6HXO9/GefWd/cUcHEdU/nyBM
/zj7EJ6kODa7+ALVr4Qd+RZpt3SjQkcJbl01IMMoOLusMbRKLZZRlr+6+sMyesjlPLD+4/zSSn3q
CkbwdMlYlajpBgyKu5v+DdQRfnFdkBHq55vhqRwLrKAW+rfBCiRYUTIn4xz6wAogN5B2eOlkKLT5
2QbUYQOKBtjgIFGBe2Xyu2WRa079tUUbd66NayXmOyW9G4Nkwx9KY2ZY0j8ftazDyiEaTeb7vVrh
UIGocwddBCVzrOk4QWybvczVgas3+laebjGPL/4DVFA6ajkxGWLxqlpbU6ETnJwZV++TjD1gP/9F
YIcW3X8ghGHpYaKMU4WggOS6V8fOoO3VBB01wXFSLsJ8yx9JHcQKTrDWprNaJVwYjHRkXIYe/dwp
EoEQV/sLa13BCNY6sFIbOx8TxxLtEDS7IlZdZEccZXTLrUZG6ZCQxIGXQaRp/eHzXBlGgDg07ksY
htaACrVittF6fyMQB5UDZOZBCmYQxMXCxLG8TltEpXh70z5C3W2QidONXeQ7Cnhzs9gJGVhdDudn
UWZ+lrY856AfT/tSJ2nOI6s4xWKVGTgYa/0mHeoNBynzXmsI4RRWKpDrVhGGpURImYa3aWznoHbS
y+/nhyJzKf9H2pctx60kWf5K231HDXYE2rr6AVvuyVUUxRcYRVGBNQJrBIDfmk+YH5sDVU1XEkwj
ZnoedO1KXDxj8/BwP37OpZ3FXZDW4OuCwhwCKIAYSHvD2nAamJfwsFtT6lwztfD5tc61vDVhKtdZ
AFbgqtHRxus33bFI374e1dWK7OWwFp6yYbkNRmA8H5RtP3qd7pFTtzND19dvqgPkEYPCy30tnDZ7
cpPcf8v8bzRYe6jNZ2nppC4/w8KDlE0ve7Wbd2bPwpKFcuKR7F3P0g4KBSDy19djvnbcLs0tDkIN
0o2RE5gD2/qjMjPvgDkUzBByzVVd3ZogBkVeSMMhWCZJNFlPhtIj5jbraDKOlXki9HVa2y1XZ+/C
ysJTuW5alHqPfFBabiQRW0WBQG58GNoyrMgtXeUcn18Kn1brwt7iJcFqtAfEAqMC9x/57SBb8GwE
6p3xHUqkVHgV9ZWnMVC3+rmOuig+0Yf/xvIh7eXMsCJwDC12rDCgap6MGK+CqkUOmqbU9O01Ob+r
juvCyGJL0tFOlD+TGvM0UPXvKXiKvx7G1TweBG5sB92nM3Rt4VCmHPokQzy/yJSbmt8yCvg0cKpv
qfmrETc22PGqE1U2ufr4teGr2//C7sK7xLo25cl84tuJQkoEBVwHEdHaq+zqLrmwslglpRGlmJCQ
9Wt2Nvm7OR71vvSgh0QrBmq0IuT2y9fjunraLiwulmzgVe2yat4X7d7NfqTiRNsf1tpdfcUKWEOB
SwDUFYz3yzqIUCt16nRYqWLFzxwjKiT3cnIjtHTlKXSlyRUmLkwtFormEF1yGJ5CA9jDHzThTdv0
NG2Uk3nbNF65o/54cH9oK9W6K+5kFlxBnx9q+zM32ccotWqV3qASSUkwTxGUkaCQPfWJZ2qzIm8I
hd6vV+3KbvxgbjHIzpCFI3OYq/Rjqdxr2VZT7r82oa0NabEXgXaTpJ7zrI11L9Fp0wSlOPVFAKZS
5AZDTfzuzKghB5XcNeJgsds2vWlp0MOxJSuze+1JifGinQzlUDQ3LlPLWqtayiRROK8CejZuIC/1
wF9N/z49imO3Te77qIRA9jY/MlRn9sm3dk1Z60pw8eEDLI4JiyHmZeX4AEMcxUNUJUHi/hDuuUrW
KhWrY11ctE2tpkVqwZRBAzTPgU+KeuavJHrPj29ZlH3nWpDu6C2k24+9lz5Wm9e15OjaYBd3IyEc
8FAXK9+XgTQDk7ZeU4YpfTGyp6832Zqlxa1YOHzsmI2xmqMv4kNd7Mfivh0f4nTt4phPxOL+vVzA
ZRsngASGmTWw1OgQuX/p8pWA+lqWV4Oas4mngkUQuy+G0pqVHpuzSgIEUqz4Bt0MQxHVRjSxwzgE
GBwwJv5kWisXonnlmIJDHYcCTL4a4LyLomVC27YqUGUG47QRNPBvkOdG6SXrQIwrw4LEXpb71LW3
ZXWg4qQkB7BCjdbBNs7SerblXcpSTx/BUE03eRxkXISou0v1kE+R5IEz4eVjeKO5y0h86GMwF5Mh
FAAfoq7tt8OTAK9L173q/VxF8x2oB1X5YWxunE6NhgR1aEAXoCS85gGv7Bwd3OkamO0QCujLGwUJ
Gc6VyUIcAA9Iob4Dwo3cd1G+s9Y6/K/N8KWphbPlElquhT6bSo+QvmkT35CZl0ITgAZ2teLZrxpD
96itoYdUR4vYx4uEThJ8hAaMFcL1QD4ZqSB+7bRnRR55f86qLvr6BF65mWdD/2Vv4dj6dmQp3qB4
NSlPqgNmX/2RtnY09eHXdtbGtfBq0NI0qtaex2UBLwpSQKK/cWtjTMmmcsiOrFJIXTFoaGi7B8US
ni2f2CcVPSEx6Lh7XwPhKq126fQyQlqA1TepFq6pkF+ZRaDTCEHRygJT5/L6L5lTTy51QWpvxf5Y
fRvjCZmBSLKV3XHl3v9gZ7EVK81IzFZ1ep+5N0N+KrTHdE0y4Iqj/GBisQGNyXBTo8a8dbHp64b0
7f9G64GBGBD0U8icoli82Ar6ZNiUJZgsM+m/d2wKRJXcs2wlZrg6jgsr8/64SA8JjSh2qsJKDv9m
dBCNWWuvuroYFxYWHj9TElevJlioy/eqDg3wSmpIk359blaMLMV3TIsbFAek9wcAXzprJ4kJz7uC
zl+Zq6UiFSlr4ZgcI1F76yYRegANgODrcVyrN12uuqF/XI+mQcsxKno9WDCmU2ofrTH3JQglu9EI
qpQdZ6gZSyQe46qHnhEUupmPLvogESCdlOomlg9dvlYnmJdoERV8+FCLsJ2JjHWugtkt+2+EP9Tj
mdJD0R5QldLyUPR3X0/CVTfxrx3zR07xYk9msSpYps97MpUbkULcKP0OWdE4X2n6WlvPxRnuhUva
yp3PcJ7d9k19KNnj1yNZs7C4NnhNXTKosIBmmJht9E5b2ffX8v4flmbhJey0mKBVhrkqLPWRZFnm
kUkSr3fH20EooZuTaEi517X3Ltqcvx7dqvGF80jopFlExjgQ6mMZN0AC+3V/U063UGYbMteXyoEp
+orVq5sRWS9c/ag5fKo6tA2xqakkwi/hsWIWpibauQF6HtAc+Grfq/+NnjoDup0gfgfAVP+kjkgG
s62g3yvQgSp+lw1/HJAL6zUWqABjrkyofuWgXdpaTKjsiF7WeSp87diim5h6+bF6dU7xwzf9vnnj
K71TV5gGAPG6GNrCNZMY9HIagznxpp7TJ+chP4/vtetVB2f0jTCwdk/WHV1zcerXg7Tmr18c78rR
C+ijwCpep6H8LUrPOpm7pPASUKysGLvmSi5G+ImUU6u4ygbYQqEzYFntT4C0ZffE3Hy9ctfun0s7
88JejCmxsiLvMtgpDXdnF+YhAb2cHNcSRGtmFo6415LGKLvZjKX6RO4zZNfWsvbX0ByXu8KandrF
WNBC6oz9bETZohixaZ6zR3bUAnbgz+ZDZnvpihu+euddTt7CD6OTShX5vEgte6KvkPt96YLWU8IU
iMrO8pT36qA/CqDy74qn/79lW/hn+M2iSRtYNow3SZ50o/Vq9dvXNlaHt3DRYsw1RZ33hn0ygG56
0bzukO5n2maJIfHnaT/c5gFUWfQNWXturzgUa+FQcGvbyVDDNuridelpNyYK8Z49q2OEP1TACpyV
GOkKnGrGpUGCDw2FEEBddrbHIzq5qk4D2LlK8ba/KYt9nkE7LNDLNkizh7E+sXjb95t6DJT6nOUr
J/FKhmH+AKBdRNcBCtNLXMU0gPSmYEBbu8CS56IIygra2cBYQXI5hmLqbkxsaKKE5RrjpObMs/kx
TvpoenFyOKGAWznoi87tA3VQkyxBk7vN5Q7a2Yp7U/JjUz9zY9M4T67lCfTPKDw01HdNe7XxRrE8
dcjvAA/1XKqGBvgx5YnU8XYSue9Uj8iSQHyg5E3gAkDZVsLrmhfwL/hdd0MnSGZUW0NPUKDcCbON
IMEytsd2ylGoeSGTEiqdCbaBSNO32RRW5c6q91xhYS13TNnE2c5mk9eVu4mAKX7TiId8OMUGePqY
RzMalOwXTQ8UDJY2ooqSB+50W2Q3TEcbUAT196raDuwmg77iGKkd4lX2BNI7Nd5mzpa4T7y6A70b
JA0OxXgH+hpHywPSbJ36gXRRmRteJY6Wvc/onc2PiviWON9dFPynY94cOETv6nzn8Psy37D2NZaP
qJsw98ERW257zriBZjXD+VEFyNTSt9YEQcWNnCL0oIQpKEnKZ7X9wZ0UNNcxJBbC3D4lkLDTvrHs
QeGvxgjBnBhcFpAgsymma0RNzdy3SuCmbzq3fJP+UMcz5A+UKvV7FFJ0kW1LEmH7+Rn/Ftdb8NtO
3e+u9jP3qMY3SGOJ9hvJf0ow+IBHS9TzhBygec3cwc9FRM2wVdudgqaKDryHln5TGNJTOdmQ/Blo
oahMQ/Dnrt33n0OnuSV1lnYxVZSFlu2+pUXjxkr6GYzjaztn10Rd0IepVxxbr1M99dY4gco2xA57
UCkaZFcc4RXzNnJRputqkNWFEvrHi6UuLN43M0wwO6I11pd+7rObRvVi7/uDDcFOtn9D4eh7G9Yr
A78ioYmqw4XlxcG0+Wg7DS61P/AgNArta2/6DunSEqGrf++EzqkK2+O4TXZOUAXZBrK1oOYJ1m6C
K/7hw8dYXHSJaHlHJT6G7oNpDKbjwN7AGcuIP38D97vnBs4x957dX1/P/Oco6OPwF9ccxIlAC+Gg
XgYiqaR8qcAGVlVeb6yNb/78C//3YXyLm07NSzAnWahflV55Nn3jkEQ5xlkHYtOF8aHd9v5aSulK
Ievj2BY3XJkYutsRzGn5BAWuHYtqSByHyD8Gr93pXGwsf41yYG2Ui6i5MMCz8we/67h7w9rEw9lQ
tl8v2LVb9GImXXURIydjhRalZj4qNv2pWttJZbsK3K+tfEXFKXCL4bWTuufkCWiNCdpr0JImU3E3
92N+/VGuaOBdTvAnJm/XLfTKnUvyCAbvXIjERGyXBfk5Dn7mmyGY7nGreSizeG1EPOHLCGj/YG9l
3sPXH+TTJnYNoMMBxjXQTQDw++LwSCUZC1WPEUaNTaST2q/hXFvnpI/3Xxv6tL4whMZQQCtsUNqh
Ae6jm3KLqahsCDYh8Qa6cptBZig09OhrI59XeGFlcSZ1YUzF0MIKSFXB7T0hPvN4BqZfYG93hs+g
L4viVbniCdfGtjihrJKlQ+tMov/zrsseKyuSa5yW86/44AQWA1scSGQslVbtMTAlU9Vdkdfld10x
7AxEiyM/OX1W/Fb6bFjJY17bHWhdctBuD7ptsnzo5RlgMmIqJMqBG7VFE5j+JJuDbjyvLNuanTng
vngcTaYOKuERE+girgu0IbI3dK//ACUgPZIHdl8drFO+s/x2DQn5+Vk2z6sOjTRUcayZ8uSjZepM
rnTTHNoSO5y6naN63xtPhMYGfRnh3K/krwx1vo4/LeSFwcVC9rTu06aHQfvUHVNkhjeub905LzIa
NsmenFfTEZ8SA4sRLhyrYo1MOgkM1lY0BNwXnq5Brt43IwZRjRW/9rlw/9Han+TWxUr2rOACZElo
nAm0G7IRb7zw2jHU/fl9Nm3smxaBUeJ3r9hN43bt3rp6EPEWAOUrgJOfusBGjXOmT6UEsAqQVrGV
cxbLstcGeXW7GlABNefWUHNZRLA74lQuphXBVv8b0hm+HSrHel/9jG+dsEE65Fze0qhb09i9vlmh
iITSxRzqLeUfejL11Cawi8LSm3kHYH0UB8VP/XHyLb++6X+u7NX52H3aqxf25q9fLKal6EWXJFz6
jg4kSwexTc/w0w36EwOpej1efysz+xl/MG+fC4uLYNbp48IuFYyQvNDRq5GnjsDEKbwssgNt9Nqb
MXA2yg4NItvfg++8VHvlmK10+M9h66dRgytbA+EMZnqJAWyKqiXcmJ1RcTS136R//3parw/ywsDC
BQBZJkFGCl/eDTZQ3tyrzczPVHLPesBT+8oF3gWl/AZ9b6OJFHQCyTQUuWWypVXmg3zA0+3Yc6f6
RlZylxPD02TzQCyBVJ+Srj0wPof585pcfNyFAxE5yWtVn283e2e/yFfondlR8lBt7yuv3ZK3Mppk
kO2N/eBrdjD4Y/Dw/4yA+fgR3EXgZijm0BQWZqycdrX6ovR3JPVd8p2hw+brxbm6+EiwQFQS5/qT
FnMmrDrNWvivCbUuNlXnYVA3X5v4nCCeRwPmCNC8oRHXIotNPjAHz9PZI4PL20I7+bk/R9YBNLTj
j86jj9a+A4W+n0ZN9LXhq27rwu7ivZbFTW5AvwMbO9V3ZjUdUaUG2+cYJsnb15auz+K/RrgI9iAp
YU0dhSXifk/TJzMNv/798wlZHlGgXAB5AXgAQesCd+K0VQJKrxpbklqbFkmP+NYd7iXbaKw4l2tw
j2ujubS2cIOlXU1JW8Da6H7vacS7NczTmoHFhrCd1Bq02YBNHmYqCLH9erquBY8zcxaqOxaAOks6
D00fwfYnGglKlp+tFfBu06YRullc6n9t6Gr8fWGJLA4qH9BW6+SwlBqq8FmSIOOcZ6eS/oJUTER1
A+DSoguYcL/LlKEPjnVPqkA3g0X4OS7alR3/GbGLowaSUxPqwsCZfuJLgYJRbQiGz5P/1jzNDTqA
ilqPH88AKSEh0qkrL4FrR8wlAABBGcoFgmYRTpqpAbatupU+jXvofRwro0R3Tcjb4M9E/4+34d/p
O7/9x15v//M/8Pc3XqGMQsHz/fGv/3lTvbN/uy1e397b/5h/8L++cfF9m3d+fi0/f9OHn8Ev/6dx
vOBfP/wlZF3ajXf9ezPev7d90f35/fiY83f+337x397//JbHsXr/+19vvGfd/Ntoytlf//zS7tff
/wLu6GLDzb//n1+cB/D3v/av1f/6n59/4P217fCzlvG3eeodOBv5/udfdP1vWH8dQA9gY/4wDDMO
xvS//2Vaf0PQDy4xgj5sFR39cCAtOBXwJV39GzjMQI2rguNnJkoy//o/4/2wLP9apn8DneMtT1nX
/v0v4w+N8b9cFZQ3DGjqYisAteCiu/xPHeMihmJjK/pR5OwWOQD9QBQ+Y+Ji0A+m6hDxQZtQY0Vm
t+/kN+LKM/h+YySKf5gpDwrL3qWSH3v11YbmL6A379UwlzdQ1UMtOC/TKJqK6TwY7KXt8IPpnavH
Wzk6MtDVvEBmVimDqi2HgKrABhWpg1CilMyDyturmdmK50xKGkralB6y/xBjKEs8sqYiheNODL8A
OXtaPE9jMqHMp/+i41j6SIzYoB4C3BYFl4y/dVOjRuWozPRVDg1p9aCrULLrExN1psY1Alfq3wkf
30y9NLdu7iRnpUighc1F8b3NWHkyWq3fZk23yW+zW2Q4t2DdOk7lkZpNAO2SnTsdRE7vlQJZdEdC
LIg1WhGo+aCEE6XPtQo1wq4aiFe+uTzxHLk3io2j70bTRc9glCWIyF2PjOZbn7MqKhMw1IGPYwD7
/Mh8izEvjsFXvpNMUQLFySwkfUC9Iu2AQ9XD1t+Qw86QIUF3A/OmwQD+bgDnYN1ybcu0wug9pzN+
V0rToGLQkyBWDPNZaZTX0jBj6PHkZgjglOaXdMo2rlH+gtpG7LU01kM0WOEdZE7IfquDhiZy0fhM
VEoUT/xN9AMJJlD1hnNMsm9BDBygO6v2GtOSAXJZCcQz1fRUylaGkpsscDX0HcWirR+7osluetKC
DWMwhyBXRHJMRUMCrcufcXO2gaMUP0Whll6eFTzqRAxmBZH10RSL4hlMtBqOvlaeeYtt21f1SyHG
2GMjywKt7sajIdHvVsb8J7q8NSjBOj8YCtCYRsJ9q0bfa2YwROhdn0R6YT1g8VKftZTuO1NkvlPb
wxbN/Hej1TK/qEBAXJtc9YU18oc4d+hmyN1vaPHNI7PsuB9neLTSnpkBkbLdTzKNb9UuJhFYpM0D
iLboD0NaTghE1xDUTNNm5Lg7BWrZp6+9TZ1wFPMm73Pz4NTM9qAKSDwDskJhT0e+z1rm7NDtWWAO
WttXagTVbV1Sv5ejeYyzkiAGR/En0VXUhqseyydz1PuUnnoKdUSYZjWzvKapxe/YRSNDaRsynbFE
epjLGF3RrSo94kSpFkVCSoE+1ikOdH1IbhQsZJjmTRIQBcz7eUoSP594Fuiu4kSt4uC8aia4+hwb
L/a4TCKTC2NbxBPxOxPaRBrgTc9FotWeq02uPzdmbXSnaA5aOyBpmxGr8NKx1wP4Rulz3uQR5gF1
SpAmhCJBo3hmQRqLpEW/S3QdhFEK6LHQS0nDjnJjN7gN8xVRaf5olIAYUsNECRDlK4eKb2yoKsiv
G0+2AmbBTnPHvQnxEa8Z7O95p2ubgWuOnzrpbwdY7qATErgdC8NR+vGGNZUCHXqahm5TmufEwUk2
GZWQ2JQoT01uFqJNS/PS1CabkSskEA2vTwUvjF3jZmNg9QNOozaUIfiYtRCA3d5L4iLdM85wThxZ
eg2lUziWMvf6GueX5bXwRjqiqFWmr1KxXNDtOXxPMVwvV5oxImoDkqy4ELuyn34AK8P8DPyqgSom
cP0PTY4VbWgAph8eNlXrbIVe2FGdoUp4cbn98zK5vDw+Rrn/uDpcAMfBdQl6QLLUu1MYlDKk0bBb
xzUOpdsHFk6CWpHAVcpvsU3Rz6XFu69tLiImGAVBGUJFcBuaIJgxlkZzWeVqPQzarQkOz6nO/BjY
uDz71UnMDPLhZfugGiFx7gycJyOx/xHYfIhrLsc8vww+XJfQ5kDzvAOKO9zbUKPH1y+uy1FxXGwK
x7ht8uwF/aHPtWH23tAZK4+wjyE3hgmoPKht5keeg/9fcujEGot5jUaDW6HG3uhCy3sFf3FlIJcG
luQ5Y+lyEK3BQGucsvacmXdZ+fr1Wn0M6/+MwZ0pPWeBe11DJurjXEHex1a61CS3vXT8RBzMSXqD
eaeav6u1B93n0SAX4uJZjMcDcmvLMkGG9ULuSWR3xO0iUCk/uOn4o5Hk59cj+hg+zyPSXAzHseHZ
NRP//TgiIDTTtDSS9E7v7o3piULzRuvfEhR6v7azHA5YmYGhcB0NLENQi/+TobncZZbSaiOh6a1T
lL5evCrpQ76GNF7g+JyZ+tmFoCk018DAA2mm+UNcGBFmQ2MErPSWoetR7XuwJtxm7l1aHJkq9iWA
1ARiu1n89PXY/vSeXx4h08HtDLIxGLfx588Jv7CbkmwcpyTLQIgAzalOCH5qDFSwmsGpfF2N+7Ac
GVShBFdDWbkgKrFV40Xvcc46hT9DQsHwuLC4r9eZdVeyUuxG1X4fQB54m3IX6Au3czbMUB30YVkV
VBDgiNtk0hDY1tDJIynCjMkG4AIVUiOEWHN8Q4TWeQBQTBFUa60t1y25AspZbh2MGljCmU8epB/g
OVpkqdBJWEI9Gh+RZ6fEQDHkdzc4/oj26K+nFxtSx8J9nGBQHatQUEYTCN5z9sJHZbaRqVSpnRsn
1wERZUzzdSdPt50OTlU+VG1Q4Fp+1jN0a3Q4uxvZZprq6YkbY+6k4zGN5idExlTUIhwyKAlMwk2j
Kk3erNawb93Y7fdJkcVxZEv9hwqck98PGjGCOk3NXcNFfHQQbuJ1IPWzmmaD3/bl6DdE1gFtLXJA
NcrpZqZ7ru8stZAhKzR5FrwrHxM3rTajBOMbeKfpb+i0l5uJVZncO0aVhI0lEKVnZIgatHj7gzTy
gCrNt2lokF9syxZFEYHr2PZdPsl9PplFZLSA/egi6QKbVD+A67Q2ogKnVIUkvQ/FcvecqmCWyyF1
6PPBTkYPLXWtl8su/m4kJfKc7lhvQF+VnJBnwdvIEPyGDEp97+QqDxlryYud9y0kWao4Odpkqr+Z
NUQlErO0945Nm7BvISOfM1lEqZ6YP1Os6p5YrA9sKWZdU+L8amNk5IfWAQYBBKPhgFePPxKNhgZS
7TtCEFNA31yirXB8K1PIGbVM/HASjia0vIcOU6HbfjEmNZJzPfEgkXCv6tUzTVgOFNRgR1nFQKVB
suFAW6oEXS1yK9CNQUS8LjBTsVmd1BbgoM4WtT8QAc0dCqhNVybuiRfmdAakjEWdVWdeXzb4mM1Y
b2taVdBgd4BbykyAGmjTb7nIk1CrDOknrKO9Vyscr8JOdU61mRe7ugAJgUsKcoeCFwxkg55tJ2Ra
tE5t/FrJ8qg10OSmK2rt0Zp0O63M3INW9OZRa6R6bGxpeXlhTXvcLu7GipM0skVR4UGpEoTXrpJF
SlsR8z3rrROiw9GbSjXzCjXn97apmtgyvfkOwKNuhglp+ve2nJ4ZKeLdQBq5H1ECOE5xm86NRih1
G2596Esmf9Oe/BQlyPPUvLEh6QhnYyTVEGGilZuuG6e7XFq5T6idbDXm5iG6BY0bYg8a1tQxbvBC
sneZ0xpRwkE2nDk1wjxaGwGz8GNuSZ/cgYIErbWFz7sBBKyaU/52wb/hVZbMgMR3ZJjEg31ABER2
k9YAZ6cm4DIqx2rHOGRUZTbpnt2ZVtRmptgxbN/7oR/K1Ed3jIFuVGGjk4FMvqZYoB6KoTSGd0QV
FugXi9AypHhFjjJmC90qkAjqr42psZAZXYpYvgKWQwXsS6MKJHKUrNzgsU7fHVE0nsEN9H0TtLg5
eR8HU1q/gu6YhMxS77g9scDitNsltOdnZRD1LjcTERI6WtvcJe4OgeR4bCYNgSoaeXaaDUBbAm7P
QOPdBBYdGxC0sUdrmTmNRcAMB0Q3xJQHt3Yab9T6LNIgSeVxFCUkB3OtWfESMIpSwxNvTPd1a9oB
GvT2sYJMwWtpf8Oj54zohPpxnPKjjdv2mBsVXpsm4xHFCnokgwoceyTSCtzSDsH7M4foMg2Fkf/C
3fnQGTZkLx2Xmy86HSBO2Ypv0h7B9s9ibWcmvIiSlmQ3U5rE2xScFJ7Wju3eyh0ltGWW7BqkXrYl
j6tNMdbdqR+ryS+kwQNZoJ0KqhZoLlW6Qtw1Vf82lhokE+OO3OIRh3em2ZhBZXROkLa2cRqVIdsZ
HVdBZd1n25khOZQFRUk8diAExBoRFCihQwQ+HarQKkfrfgANGCSI+tNIVXvXdPBkWqeor4pttYeJ
DC0YG8mwaRIg3KgRO36WjDinwk123K7LsChK6EGVlEcqHskeqXJ+q0m8rMvUKLbMZvZJCGuKkrr+
NWWVe3QzRdmDYwePhNTNPa5xd9/z+Lm33BegPH5INnEwH1fE04o0jSyhUY8N7E0Xag+uMHMCoSSB
s8yL/Ocwli2whyWHsqkU75Oa5AAa9uBAV+1ePIqqzg5wi/Wua+P87FRadUM58ipoDE83o5vea71T
hRXQGH48Kg+W1MSWUepEvAf1KJ58qt/O2Zc+ydxNMvVDqDCeRr0xZuepSRVPKpjXHrIgP9KRAT2X
0XI3umO1Ne2B/tCGzgltnksv1iHkKW2FhGkFlnZjROv9ZNH+PEpR+kNloiBW64nio3ZWe0ypnEdZ
2RTKJnG7bfX5Gozh7/y55cIvlLJ71sbcQtMoUQAKmO8Hb+yGN8PGjBVqY2/V3sgfXJ6RwrOKMcWL
Plb3Uz2o56645XhNIt0tHfnWlo76mKNFK2iyGjx3dX0Pzq4pMvRRgIDRnCCEJd8ZB0RRMubum6zk
/oAk08nsRQ9/Vrsg93SQRMuS98rNsMXtiUBpkqlb0OzrQamUwsdFmt6CKfAnT1v6SxdSCYw2biHl
lvGfWTsBMZTYShoo+lCdnczQ4b6tYlMaogVkV9d8RZPZYSAqpg74Eb/n2Vs/mCVgoi0qjUFpt/ld
QuwRcyczdOlC+F0Hh0dTB2rXp5tSz+jt6AowkLFWnSKOGOPMESqEDgPCtO1I7dVu42yKlmeRWiZv
eI6DBW6o9X2mmN9lw7UT54BjYRABBPaQkBqRkGIeylUQQnBZixsS5JUPpokMVZ0CjDKwite+Fdvd
HXNAdNB0lnoGwWxxICpNQvRIj8Rrp9L1VLOvQP5WduZeSRwatIOj3PLYLj3s+fZuKPrGo3FdnVuG
e52QvA0SU6VR24ND3jDiMgRRYfosEeLuyjkbwxuQ+7SW/qKOHT2oNicoaCgA1cdcizQE3p4QiQxq
0TfoU85+Z2bcvCaW9i7nPxLtwdg43T5pOzQXNQpxTxaVr5mNrK6WzEJcRC+2QwMaYOSnNcQVBIfV
UN/MLHnl0lBeBTpqot4kfajkqv442jEB0T0b4fuUqQHwW0GqNhYyKFyDboVZZkhOEtRjXECaZVpB
K5mM6J0GYxHAssBxkwbyjH0L8t++UF8p5xnAtbT5qRnTO2QilV3Vaw0Iy8EY5qvQqDoMBUtDu0Si
Utrip1E4GDNU1yaII4AdTe96XJmKkGe7AD++MeLyHXUxMNCLAYjrCvsGal1nA6ngTjXDxnxq6DOh
bphqBCKuEuQ0UpjDjQk8eRD31W+ofb83itIhQQO0CsgvbB/HWR4QefCodMFhrPbQrwSRfB+0OYpO
lY0KD7Eb4ZtuV4eWkymnDC+GoB5rtkVcnJ84PM8ZGfH/zdmZ7caNdEn4iQgwk/sti7VrK1uSZd8Q
tmVzJ5M7k08/X/U/wLRlj4WZG6HRaDSLZDLznIg4EXW4aCCVaXUYFG/MuNkY2m0/AwualFaO6Pbo
khmWC2JyGUwHvXYe690YyOSIEY3YkGn7pRbY/+p8LDZj5rYnq7DGvaGq4NQOOGdrQSI7TIMMLVLE
duXirHt7xR5xKdNpl5Xudysfxo1lMnXl56N7buLZ2QunTZ+MoMaax6KAL4ZiPBZdBjAHlh26axDc
pIZ31yGq2zT1ajwnpba3I0jscyZKqIIaSqLlqAX+wrs3PY3o/0ActctPW5ZTUgmEfq3tf9A+SJy0
jOW2LJdk09jD93rq45t5XO3brLRR0FN+oaZZQr9aKRKyLmkOmV+OIaVSE63KVtEwesV2qUfnkFTu
8E0vdXy3oCW8QXA5b2SlxIfOpqgV7P0cuukxX5oLK86OzD7w73N/Kh7KnjrWXZqnJe1YNn0nwzk3
umPdWZ+UP9jbOK2WbRfXr5piaesGGcsUuGAPcSu6sOvTMWoqW9+XrQu8bGNgaqps2qZzrI+iWVKy
rNJWPveYCu8CW9DLANN2mx5C5pzKIl34zsZ+V1gT2eVTFz+45TTfTomT3LLR6cPUlsYhdvJuZ7dT
CeYKaC5UNrJ+y2xk14+H26xluMzqlHssdCuDUJh1TfbFELQf+t5yvlc1QxuVIjIUHmJ8rLRpc2q2
E5Fyyn9sWCtbX0ycSLajRl4iKdVNb9oIL1J9GvC32fc9n2Er7OEE4flay8TdtjWcTZMQveq2aRot
k5XsqBKcbb04+JKQDbSx7SyI9CoP8dqVmyxr7C1QosJAEXpSuuN20v1dKdGcxEzkOW2b7ZZWfyuA
Ecg3VPqQNMkPh0yr26Bn7Q9NGhzTzEnv9HUwmKalCr2OWtKyJ2OXVow8LIVMNlL1hGmufkokdC7X
j0uWtfcYKgJUrzqYo2m0zcPYBsl3a12GnWUNat8Sr7FxVJwfSi2mb3DE661rMlcjC3MkHazWD76V
6ue8ztCbr5OObGPNGe1gAsaIiTjqtN2elZ6Cl9Jt8yfDEFPGFrjMUWoYBcOi7rSHOfO2WWB9cFLd
JHAqWDyvsVN8sIQ6dJToCrjEAQPAVtts9pRuhPKSE/ycm+RB0RfGL8wsJzv2z3rvWD2ern1sMYeR
AbDMhkabg/nUkOp4h/fQR9oxF85KOyFPTmcQNEF60DFkw5qJ+WvdEy2Ag09/v9bNgGuxzo+ZoF82
RfI9aYOPEDRGuPhVTwpq4R5KK3duJ6/NP7ispaNL3M7e7jm/KFTzO5ukhbt2deydsJbPWQ/2X1Nd
btNR6n3gdmq7IujcTiJNN9UMWUNjXYWDU7qnORsZJnIpTE3tWbfdIH66OTMtM5/x3jVWP5ozUe06
9syIZv2SiWQ+pj4uryUmgWeXOZvd1AuIS8a4bzwYvQ2dcHrX1G53qWVpnURdO1vtjjUm3i7ytb6s
D53i/bX5MthhmpF4WLsjsYetR5j42gSfVZr9MBoT0l45zqEy8BQpjODLwNj4phT2Jxfm8dDqWoRm
wWyHtLKU5jN4pt2CoiPZNpqGNNjKfrKvkikRxVPdbNbYsrdypWp37ck55tJQG1tek4R9i50g47nU
diaiBkttyE4m0tPUhV1cH41MUpc5nNVJt863eYCfpd87wWmqHPcJgfO0dxIE7FmwSiZemvkQjySg
5kUf7JdA5mG8Gmrrj4bztAyVjOpsxf5kFq+whgUJK4F9U+XlNx07HY7ymiG6NV7uhzYhcLiYf4we
ka1aGW1EPt91j2yWY1LVVph2bPapkTNQaHnBoZLdvE34nje99tTej3P6qdT2T9NI6t2sLS9aMul8
ZiDcP+oirjB4T5llXpfie7sY12VRfbEna2G/su74TtybppQFjiDmsJWD44SlZTHt0LgYvzT0p6lq
7M1Yyyoam37YjT6NXAuvR1+aDdtpKJAaTWMJ7cMWI0mgBdQ3IH+uSUF4qk2hOw0/4qYDJlIjgwYm
68Fm9GuLfeh4jucxOQSiZrImwWetSeZi52dYxAMNGw3m+2ZbywMfxiab7SM0n3NvFUX1aPiru1GD
ei6CLt7atcK4Pl6x7U6zfNfKmjsQJeis08xbj8BtxgHEi50mIAaUcLvALBwiOJktKqvU3SyFOd8q
bHg4qeRL0XXG1swrFPqmNe+BgOUO8NSAgcYjdw8cFoR2UzNLQGpnc5xNDIB0bNR7S5BXPw7Qv5Nk
txPltVJN7eJaqGLlsPawg7Pp3GGRyQbeSBN4sKbyl4nBvNb40+odpu4QEUdd6fXbXqwmfmaVGxWT
XXxocmoor+3rfTrr9mjMut/3zVwfqrFJDm47+bvJDjomoabhlltgWG2xy1s7ncXNchUa5rn4DNmH
6e0y5FvHrnWUzJW5y+2RqiH17H3elrTucaIPoFh07xmxWCzj6iboU/XYJHlzT4buz0bQPIm2GDfu
hGRhmKGkAzuvD/zOYFMVkkIFCHU7zU13J9WI14IX9A9Z1xfn2R6/4a7isb2BoJQyK+7pYzTkuJ/c
ZXotKIgMjIHaomh2tTEjHFd9c04GYOd5QAyRxjzusm/zkycr74XZP8yEV0tvu4WZ9rXXGQSv5R2Y
/wj2earI/xm81riJk5igo8UBVWNjDm01PfkilwSz51OEia3EWlZXR4+ndA9Sznfg5x15E624qMGH
7F57kwKTQOvZzZutIUx3hxgo2E2D34dMd3I3ra32+TqOBzcpp12b+Z9bWw77GlzsodXZsg0yxhIX
ydpdINDvcyeb9k28iH0irkcVvd3Oyzp0RXQQdLt49FH2vEzdNcYeCp2EGi5T1Tq9JLjAHS0o5ltI
cizIrbk9rot0YXuncucPC8qDFOYyVllxjMsCFCL3i2jU0oaEzdxDYkMiNNWotqxJdsWhEjuFvG9X
+6p7neM2/Wh4HXEmLNQQVo2DNLuCyLSLyPM6PKhSII55nxrYp7VBtul7jo+xssK5H+0DY4jyhnnS
FpNWAQigGKaDsq3rM8PYcpeM4qVIW3OT5DHhku2A6xheoyHQShym6QiGLYM6dKFsb6Qpl5OXWtU+
phXaKq9RN9If+jAo7Xrf9G0ROrbb3K6lOUeD5xabFqfghxTFwmFOONdXo/6xJkV1ZKMdd00NYLdW
oz7ldgGmO8TUEclAIM3gx4cpufaKTh9EanWMF6ucyAz3DIpSy11OaBSaU9Yb8rFN2ZtX8h52CMPM
3Vz13wDPTRCY1QgTDxm1rtSahKvMCWQAG9uMRiH2o13km2H24NFlqQCGu2ezRHqh6ae2esnj0DBt
75hYgfgw6y7shT2H2lBzWFBBhcJWGmVxoDGlkgMYH+17SVf8qVrlgijNeHQ94MHei82NSjA48WPk
AYnpVdQZPcDU2n63S7ADqD5vO5utCOt87R6uGP8m6H2OaenpH3M6VMBPJvyW1eh8k41FcigqfPpa
uzUIe17dG9mBTRKRQslAcx9aC4EQHVjdh7x4MOtzkdvGN79ayJi1+2DbZQXPVij3DiAzBcLi5dqW
oW9TURQIwf183wejd1wqb3x00hh1UWaO5yUz7X1vJZiXLvW0Kbq2487LK/kw6NDyM4a7LNlupt5j
dbhjdp4bj4ihykrC3Ha7l6xARtKVovs4trVf0RD7y0aVxXjbONKIJHEWG8No5DM0DF7rHoVgWGNE
Ar1QO8ClTJbG6E6TAGfJocSL3Og/ddOVBZjXdkM0JVaQcu5uvADgpPbn7rVg/Os+Fnl7LxvaWa+S
M5mW2XOOBecZMU4XNmXNFCNodANKn+Ve5AHibmtJqWOPSfNk27X8acemj/HjTP7rEhtIKxhN2A5O
Y97VS/BVi9XdM5gkAKZKykKz6yNn0f5ZzOsaSTa8fS7zaTfT2G+AXcl7NnSxs4h9uVly+T11Swut
mWPpUE9phcxlLRMMJoNE3eP8m3wei8a4Gx2qrGFZkXPGHerw2iGthZaRTrkUlz53VbrpPPAyQIQk
StKp2fj24pyHzJ3vUD4wVt3066eepXs/mKpKaRJ9H4WR+tRONUoL0alHuwM1ggyOlXDhKzhsLCcr
v/q5KY8iTud7l4IrtOJiOsTpakROn4kvflCZP2kTPztFPN/Bv5lfgmXNn3O3GQ2OrCk4uUyXh1J6
6YcWLG5vzOajLbIkbC16BMyPdiLorTsW3rPVEx2By9JYPZqjUqGdqnLfj+vKEI9aq33ZQlFGjS6V
v12V0pQ6rJUqJ11q7Dy8jWTxyoY43sdWJhhFGz7AIaaHkpMAcJeyYZLQslMDPOZaA7Z3Tu5GAYFq
YZczxwLJJqJ2dYubspev5pyVZ9pL2J02npj3zehJWybY0x4YMU7tmISe+Rvh2+42dap0P1piUqEq
hXGjIR8iH8Vc1LNSHvIZGAFTvYleGgxA2Bk1Vd5ZN5Wpp69i5Vwu7MT55rmxCftQTct91jGvrqxU
ngidAeAoDdRtBph1DzDaEVzPvi90YP5kFkdssKoqP8iizD9mbdo+oecebq2iWvdUFRN+tsHweYAo
ll62Lb8YYlkPRj5MR6IH0MTPy9KHGTG5nE7Z+G0QpX0EY54fSmzTsTOereDEjlRuCq9LPzHKpU7W
Og7nmfNx0+ZrE+Wpb9w2enxYejEcpLtmkQ/ftaUZ6wCnDNx9nKbWm0ZJ66wm1e+Vj/+kssyS+r/w
9lWNR/6YSKwUSarWT6PwcwlxBkDbeak6ov5EgOgPYo9K1A+b0Rqiten8Hwaexzu3ia9nND2XvP6p
s8bYB1nD/VrwZqpQX2JrIANF5q8EEa5MyNcvS7A++3nz6hkmUPWY+hYeXG3ZIG7qnObJHzF5aRZz
2LNUy71hIC6cl6HHfBG44Lk1hP2at5KYgiGR5EMWqUX5AH7VZC7md0OR3PRlY110uVbwW6138l2S
OsbbzJdqb6rVwKRgWMN2yVFSSsxzNobnp3urQPHYr/FMT8R6gfDPE2sIiW7Q+4FXtHfjZPqc5lZ+
o1vV3hU9FE0tUGJllVtGFhzhHSjHqjALmJJ668NCRkXQ4G/gBcanxjW8DYCzvQGPawmhb7odLmrm
bhI1PGJqrpEdD+nWN9L0HCMUOplpkhzSGARlHP2WjsZjMnoW0C51wYqED7nYazodVKtpZOyq+EBD
hm6ttafdErjzwRFU0XYsg21u296uGoglbbBBhppnDxjLVUW2yazJoJv1UE1WjP5QUvUndrmZSFPe
eIVlhWMRu9E0gywtFgGP3mtcXXLj89QqzUmegr1ZbU67HXQ/MyNYVZgntgThliac/bVes2rSSHgb
X+22M18Buc2B/5/uPk5d7W/HMcHfoCmHHenHM51DRSSfmXa3Q0zQoqlnGRn+XO+83nPO3uItG9sd
JPUfKDnDsK/02jKa1xzh2rVI64Oqi7IE6MKCo0FQButkDvqrL1La7GpdqDrY4TM/LBCfbYZRf5uF
xIa1M7GpmZKPnHv2c3zVAoO/Fp946uJ70FYDaEmLYoEhE/o1jD8hSdm7mv576XrFgwXLtK2W0t0U
gSg/6DFwXoqhWp6N3hkYZl/AYIOklFE/9Sqs1IRrDOkf0J3ui9M3VujVdM+Bm6RRKyd5XmuD2L7M
yKFuPMhIGqIJoMejSs9VZm5MCJ2vhm7adJc3hiejwSzqaCmWL3PMBx6ueTMcg97FKame8cpYKELu
Rgu3i4LCQUkBgijc61D0PByMeB34AeN0qBg8OaGOxcG89uSLLoVDymVqU6wE3nw/tsqJLFenZzex
mFQqbSomp4+bnVMvcsOaI9fRkuORKQnj0aN92qRJ5Z/16KA48EXzKehYybmjdaRdnFW72Iwjmog+
HNM5P1UmPgNziXp2ha7dDIbl7QbbEltjZqyDX7PstTH6O9eMzU9d3QKPm7F9YpBMfSwZaHxMqpRq
Pydf0E2ShHZ5+BYv/YigvK42hTJVhNJwOqeqr3e5GCoEsll6Mlab95FLiiYP5roJs7FzSGtUunw0
dJm/wgz639KYQTYzXqafSmXNjkZ+3leLKD7mOg4OwmwzYroLUHzMgUjpc2aayGrANkYVj5i3jh8g
GaFUJwMtcBg0QhboTM37UcacA+aEoNZaM30BD4eqNftRhmOcZXT0M23B1KFfH72KKlH7e8dR7S4Y
LXPrg32MW2FY+gw0iOFj6kHajbbeOVZ5Z+X1dL8YmNkgxX6tvNqkUgS/nq16OJM/lx9XkF1oqOYq
vjGc7+ZYAW8qzwQWdL7pwjC3Xjqv5DhV5o+Uuj+ctZFsLNl4O69qQjwGwnRi9CZjDnWqZEq3uqDD
HwzAnyaJ848pC+dDUc75K8jcOO4ctWYPkIoobflc9tOIa7/ZlklUssQxtWWcJ2ysLr0rIfWA4Vfz
WJbA5KIpgwNPu7/U7SSrkFT0h8y0ICiVez9R9lwcGrcWBU457eORT5V8qPpaBJtbsmLaY4O//VZ0
B2k45yRjTKCYNR9KWikduZZJekY5YHWtPNGiPIezuMlqyY7dptXJGuPm1faA0RdtWGe3ke7ndFpy
1MKEvajyWr1RpOwgAiDsPJx4IIiD0yAGO2Jo/0fqdsZVn63bjerYTlSgAAVxLa7H+EeW8KnbpOLc
w03IzxVtlxN1K8V7vwCgwHMgHWA+0O6YoJr1s1JDf2DAD9DBNbN4j50FkH0njLsiY2qVYq/bGgM2
wrOLVL5pHJ5FbOlhT+5J+XMSdvwS93K95HnmPgcFAYRGnhjgjgrmofQ+zFaOExKl53sZwX/QDKLl
FTjJWMKGuPDeCCBb007MwUnah8yTtx6s8LhkW2eszk6r722rfhqS+IuJCqFR0/bvwra3ilibKRUJ
a0DMrUQ5+NbUqiTuEftfGd+bS3lbBFM0GNPu75d4E/l6ncp2EVN5DD56/OEGf5VEFqPWTuJ27Z0U
iQCYMdwrHjfM57Ib0J67FSZPq71uE9ubQwltfhebJBOpmobTyPvyxzj5Kz3flJqnKRmdbbAs2QED
aghdMxkfGrQeXzhRgdG9hhLgHe3fVUP4b+HfPz//6rIfuET+EI/z688vpdmpxavaO3i4cKrv+3mf
EUk1+M8mK72RrMf0vye9/ldB9H8eyq9XvQpJ6eQRZZv41l5f3L/0nKZB0DhQ6XCXuH2Hxt8DcSwE
BQkahXX+xhRzGpa2TWBeDnUk8/T6hFBvhZza4FYrJfCqguUR6MY5ZGDb1wNofo4tj7kNhdx/JE50
Y5cVWxEIxM4QSYnzu0M4yJBfvau6zN2JTK43mo5p4wwUQBCMY7RWAoIm6I8lbWZUS+waoG6fJzli
4+gKFXGvBvKFzjs0hgb2q8ARmNgMTnVXP8WL51DkMHXUJKm0cY5CwEMlxQ7CfMw+rldEZ6qOt+WY
DmcvG5pd5lXF3YAnxUc9jt2dN7NK67V9LJZ4wFnZ7M+1hVrJPwoVow1a8CKKEcUclFqMaJnVd47j
IBxl2z97s4F4K1mGqEP7EOVm4R/JbD9RZVL4plkznwy7/MFa9S/p5EOAu9N66+FWe/REML9kAPqA
uJPr7bQWitVIO6VtCt5wwup9xxjuT1065Qa5sxHN0ip3fQ0U0zp9/7G5zn4tw5TflUglLkolBd4M
VbEedUeTVjPesLUWtzoFgU4UjKLIHhkScrb2aCwbSqjv0m3d43pVCWmm2U5VLNwhZLCYSad4scKC
/+Y2LTUbFG0Ap2i2ODzbsjwahs4/9I0ao9kT+Fw0Cqlf1cc/fLdMt3N3L1p76+NLgWP8WWcS5iKr
GDsy5+ZBA9H9kG4NoLvATamQICKmzlYUm33veke0LvomkbLdlXV5NXgJQGFIkicu5Yph+FS558Ad
X5F4W5cAl8Vj763UxsLI78TalMeVOPqoGoJqT9vLca6LnjGc2DQ2s+zLS94zq2z2zMlCLmvEJZMT
2zvtg12GwqnG8wDwFwm8o82Q+SK3DEdfA8S76/fJ4N/VrL8iTIlysENPKns3rg0lZaoyBbieji/W
7HL8eGuxHwrdECsxfIF9yJ6SZgIoKVAJ2Z5M7trBXKI877JbfJmAz43JjNZ5sE5z2qgmdHLLDP3S
bC7K+Kz7T8T8SLnu0WMyDNOl6ZNvqQeja24y+oepiqvbbB3R1qVlhBSuea7T3vrS5UnxMWn7do+3
d3pUoppPoxjTu2BW/g2HL+gYv2CFUSidhSrbc8+ZHtTWhlD+RDTg+sR4ra7W/tDhDgB9lteCGAXN
+om95WJ68GFJHX/u9PI97i31zeiYBs/FlY0D6/PvDFQZ6DAdC9osAXmAbN0g+i6PgK3zyfRSDfMz
0jf39bjuMePA1LIdYxHKPsrltuwiN5/kJ39CnFnZHKwh5zyq8i7IIIgDw4HlC2JrBy8ib9NJJ6fE
NV5VIOEX+vpHgkKHxDOUIfyE+CdKFLUjN3dCGNZhda6ZUdRe+1NP9G5u6oEQJ1dRZ2l6h1KpIJoc
OZ8ISsbKTmb4c9RCPvqSTnZ2l68u5c+r6BJ5SgovY2yuJkUwDbqz4ep6u1p2exM387RV/RzcNH1J
dxy0BBM4TBFpaTBwnjHUVNkKwHVY8+Qdu8e3R7FjMmzh4nx//euQHP7rjj+jOaeSbeStvU7+fbb6
ems0RfxO+s6bqwTSv3oPWHj+QmUjG7oq6v91riw4rZeqS/uPmVMy19RuBIEqfz/w38xZgKnics9M
LNZ0Dnp5982NpOANFuOt3cWbNCTQdkIPzq7z94u8Uf5zES4jrtPd3A6P681FlraKM1PO6mI683aA
dZxM9G3PFSqvv1/on8mJf53EXOlK4jEGg0/Q1RDpzUlcq1r2BFVaF7fsMUKR4tQ5yOydARVEM1b3
V2KbxvXc96jN1+UOb6FndLjv+PBf7+eXX4EomTXhMNGOooewzDfvbV7Qg9g+/ZxqI2MozqAREfrM
DcOIx75otokBdvH3W397zevLo2ZjKosXSXH6pvLJgriPc98SD84an4c02Tv2eCon78rmYLEHzVtz
cP/fr2lfA84DvJmY0HqzPtdujrvEHcSDTFNv2SLRW+/NuM4+Jrbyvg2+2z91PjrXmrGH7J1r//pt
/DPldHX2YYjHEiyvt0476MVWbU9pxlGdjbtkmfFU1VPyzhDaryvXJ2BOSJsoApthNIo7741bQF+I
Xplmuz7A8RJetOpiX2RdvTNRJ5ww33nPCfvX+vV6PZyRPGbR/3mPFLG/rhwxJ8QxN2l1adJPiMDX
+SXogf4eZP8SZzXqy/cmGN/0M79d8e0UHMqdPJ1lXTGY3sWb3s5vusANW52+FnOPBECBGkEcn4ym
P1fqPcv7t661/33DDEP5bA3Se2vNqbE7QYiQgMa13Sle2pdxRWwH3zVlWRZNU+xSwiEo18o9uWP+
aADw/H0Riz89c8p25iktz2Ko8s0zz4rOEgNg0gW7trvFGG6nMoerketPv1lf2Oc3bpB+XZbutlmc
yOmyHC9YD1Yq/5ob7qHLr2IRsVnwfRWyOyPMeWf7/OMPFDQW0mK944nw66IYp4T5DRR9F6JfLu66
QH0EQTjYMJs1YmJcPqPOHb6jm3zncPjj4gAoE9cjgjA9/3p6/OsA6lUvCjsvq0uBjLrXdOg1sTM0
vJXzpJwXa/ri9zfG8s72+WYX/8+a/Pdl3+wrGowl7RSLIrYXStNDO31b5i86uThpEGXLSxwzydLf
w5gxD5K+45AS/LqT/n71N4/bbLIGqXlVXYwCTJMxlXPptQ4gC4pmt/o2uQzPDElNsYHnDNLM+jsg
649ycj86pUcOsblrV3xFEFM7yjnaJmDtIhS6xfb7nHYGZIH54FDk7wTJnGrmGt1aPfhXKoWmaI+v
w4bN3t/pafzZVAiWnZpUOij5mY5O1Eh0DXeb10yCXfXE6YJ3wbq+ID49+wXUnz8rZiv6qGrSHfFZ
kWWxYBIOn1kuhzFWNJxW+VTGyaNbmw9xoTZMjC0hAmBoRB0JVZ/8Vmxt3X6c3WAXNLA7S+2v4Vy5
mCoT6MS5yngJ4zyb2KnoAUQetY3cd678MbX2VzTXjKDMw7arrE1HlZ6hD4GAQvyUJI/Eyo6bvJef
RJ+cPf9HAdhOz/fs2ldRzTjt1crnPiOA2CSzgPecbnRjPy4kHOFjv22QPWCSM1D4JR/e2Qh+3+zR
XTHdSr0VWHh8vXnx7AO0ODQlF9P1H4BycQcIFgWfaJyWRO5TjVa5QmfsrnsrX89iiZ9SHK8E9ACg
19d6NC4oTS/v/CrJN/Y/xcR1OSI5YXjYtRnZY2T0zfZkNQDDmY2RdNG+OpwEvCcbHskQT22+C6A1
DP11mB6tkcL3vRTzt2aB/1ycssJyro45Hv/06wZgwmpPri6o3CajPq+QsjvLkN02G+wVwchi/uyg
JL+twYAI0+vU/VCu3yA50tNKDOPWKC33NM7BcN+1GvF4lgwnGwhjZ87F+Pr3B/VP1s3bB4UPuU/e
l/TwQ3tTAfnoIlFKOM2lC47Z9Jo1n/yVIc4gB/d/sGGM8vE2Mb+gIQmb9s7yzG8dRiLOWt90y33M
WCzC18jyv9YFTHv9c1lYmEbHt8s4UwnGx4hnYt0sZkZvXTwE+Tvjsb9W4v95zyDDvnN914yvvtlr
szxRIHNaXVZ7OMe6eCiyNmOa0Cje2eD+sKtfzdOoSzFmYEj2LUiGdQomJHD3F4ye5BXzSV9h0MrD
YHivS71U91lgL7e5Cx6PNAy5X7bYu7+/rN/3WH4C9j3XkjVgyPvNu3K9rCI/pVeXrH3Ws/OhrlbY
sDZE7hWU322zfOeQ//0I5Xqcn1RwDvic/+YjMsykMZ2Ch5vUgfvdntcS7gtvjcQb0oPTLPKpKroa
7YtAeThAMfw/btcCtQ08PITkPxZE/zpHDXOEvW9rzOAnk4kqINIwaeoP2VBVIWacRzshFSFw93+/
6tsSmZ3Dl/j40hXwReAH/evH25tpDNxyfcgpPkE9LaS3/N8rhF+u8c9H+a87y7xYGes0qIst9wGU
xoAfonKekRMhbCfYMNjWhLjqsX5nAf3hayEA3aImty1a8bd1o7IE00+xzxMVwePkC1jf6WmFC//7
IxS/X4cuzrXJpGWV8ufNBthmqJxk7XWXXjj3fVw/Gc2EZqk8JLTl6G0jpvwfmXs9Dna3a+aVCrrb
wjFPYVCpD3Mh3llJ1+v9usn9+nuuH9a/nnc5q0qvvt9Rkd07PbsTKwfZU2j03W4uHv9+978fiNeL
eSChHD3oxd9sSYtjmiv6dKThWXY0G3Rm40BQQnVA9/ZOO/eHSwkG7YFSrsAKLtS/3lem2f80jPJl
JCvDdZrgUggV7JJc/kxi7b3zFP/wVrkahz1OBNbVN+vXq2G/NYp8Gq5Xo9hS/c70CEmX72w6v29y
DhnleBbT3kDY/Ja9GSDXH9Klvyin2/bV+NVjkM+xfHaBYpsP/Q1S0Xc+i98/+eslMTy4fvQ0rW8+
eUN3XrkILlmss2SiVRhnszXmT39fF3+8Co4mNE2m6f/WtFkBrmWM7vQXS9WXerI/Wlb6zrP7Q2Po
0HpLC74LL07k+r++IsRdNnLstb/41c9OYqY/awQ9r4tPC6igS5bIri8r0u08SN9ZHX+6vX9f+s03
ZiGZTXz/+t56dWjFAOs/oeL9+zP8wxJEdXT1w7i66YIU/Xp/tULPjNTMefCmqcUIwXJvmRqrzmuG
X9zfL/X7t0XlZjo0jqxF97fXRaR70Gs3zy6j460sPORVqYV7gQYNj1RbrPu/X+/NHgUTbQe8NUpp
grZ/3zaKRLhixGT6MgmcmYy6Uvt1NLHZKrXaBrCANBW99Q4i+9tFUflIdirHYlbv6q/y6/OMS1mi
PR69ix/34y4WAQ1Pqovz5MzebuH5norZKN5bpdf/67+2YwyQTLAacGCXEf3/IuzMluREtiz6RZjh
4M7wShBzRs7zCyYpU8yTM/P1veL2Q9dVl1U9lpUkIgJwP37O3mvT0/9jhbRbWifFbBoPFpqro6lF
vutJvj0OtcDg38XiznDT6Y0DJfwCSuWTF3d5udFjnr+vbo49wkrWbOMPU/GQNhhWS6SD92ucUqnM
dXKqmUj8883542HgEwueNp86mZbytTL4799JtmrN/bkyHibfezKbpn5yEjTNU5wYN6ZZ2/+yIP2/
20KxZXEdlgrOVd5/atG/7FdmPo7EOMf6gbnjNrvqQQbA5t6bYV2naP/W//1/X+56NQ90LwEGdJTk
9f//5WoNJRgoh04/zGW3xzcBY2cz1u9dtDz886/4x9trMf/nQvRilOC84f+HA/6XC6FCWTLRZfrB
LPPQHekItXel+y+Y63+7yHWd+stFUMXMDhQI/eCk8Q4R+1M+uiFGqn9pt/zdZSTwMs4EvklpfL2F
f7lMVPTROsaUcM5wYxTvs77txb+UiX/shP/5uYCi42wTzORpUf/3JTy/8OKx5BiJ4/HZ8tsbw/Ru
GV8DnIlPRZrAlLuea//5Hv3tRR2H+QxVMM/9HyvCWtKCseTMm+SpYF713hOQPb05UJgM84Oyn/75
en9sG//7Jf/veuoPsm7XaKdYcq5XDGtYriR+/VvExN893sBy2daJGaP4/WPPUErTXASL9mBgT5gt
LCVfrXID9/jPX+Rvf7i/XOaPJWJsY7W6gCMfoipBrbyP9b619oudhRjmg5gL//P1/m6NYHcySVkH
AUsj9r+fjrZ0alUVSfPQVfd59FVG29y9wZVe/Fur9+/uEGg0GGlsp6zcf1xozlJfx6rkiQBz4iT7
0fqXR+DvbtD/XYAOx39/E4kB0hsdznmxQ6xdiSQqReotNbQg+S8/Gi3Yv/3dEOnwYjFwUn8eal1z
dpaotOsHU5Q1Qknfuy2ycgjndvKDDjfAcWJ/us1xtJ47af0o8LtshYvQQLU6CxtgOXSx+Qtwr7yj
bgXawLK7SvkKo0gP0u5j3FXSCLCZSSAbceX9TkXlHOrJ/cC23YZps37nhuE+ZIiGwmxpWxUOicts
LbVVDyfA8g9VWQz34BjzbYJpYKcnmCLUHFc1bQLxeRZuEKupDzS+DrxCLwXD4wUeV4hVrtmjMPzl
9TrB8CXqTdymnwgCviZEwdtsbvttmXawazrgFuk6Od9Ib+juWDmWYWaE+zKHSKXogYDcyJKHdV5O
1Voepq4nRhJnsYF2GNOv01nepk4quZnaoXkeTESuF3zEKfAZjSwBXTn+6VT2QWph47dyxw980Vah
q7BTU+D5cBzAS+TWHB0clTX3Vl38skviztDuuh8uTrK9DR1mX7XJcBcbJhI+CymIjAQeF7Ofws4r
rW2XUqaYOVT2JCU4xnB69djZY3c2G5xX1cCRAcRFc8wB0AZW2sqDEFH9Aay+26tpaLeuhd3Jr9G7
eontniox+OFaFMZW4yALXRtPaaTHz07GzqZSg/gdSdzillbTy9I6Fg7GZR4g38B+WaSmzF6vYlDd
RKjfPTvfpuOQhmsbCyiGy9QGiF3UPm4hkvh+1b/UvSPDvKwiKFhQdm6KKbFurLj83Qpy1eiuesdx
GOsAmaSz02sG/6zChIro3Ar0wiszpd78mY4+zA8cjFvTi5wtCfT2oZGYeFCM6kuae96pnHR/UAR8
4DAzC26lI85J3P7kuXB3BTD1j3h10LBbHYrOIXaJJADTEfdLsc308mVN5wmW6Fgtz60LBlwndNmb
JBlvo6iJ9iqLMvDKqzrMw/KF9tPA+uZxP7yqDR0M1kWYFOCRGmRUe1eIbOt1VX/sHMQdUxPdifRm
zE9pG0BkRf09lER75sLao3+MD1U3yUNUD4B4cKMjjS1sjBOTzDd2PvzWk/HZLooekXajfeRq67aT
JWMCePosJov7DgRicYKuKDH0pYCR81mv+67QLnrPjjxswDrhmCbGfTXV3tlq6n7Xq2wOKgvh8TCk
83mCTIFuC7pVn7TxpXPlt+Gb6FS9Xm1Ei7FiLHBNytz9nEXGUIvD8aZCtrkrjIjUul7MR5GWM/W1
nV50nozHLhLRYxSv6bFraqC7c1vf+QseOH8Fa4ffCJJaBczVsPDFSgk6IcdotC2LVGCMs73btE+g
9iKH33uJ+uWAvMNcg/gmb72fQM+u8FYpN15uIT4ncfmhqht9xidKlWzGlwlv+rGKyMZCUkIoV5zc
e+Y4h0ntkaxaOm4A637e2XJQ4Qxtajdmq4vjoyYQcjQw2WQRBghjsnbN1SSnmqoJ28GEyevjpUyt
q89oRtdfFlcAVUknG3VffOPwn5u0A2aSDHUKI0k3v2JCoAKIPXDRpGvQzRzaZdMrF/ksiVpxdwX/
el4CuTkuNnbvEZCY5TO6XQc+nOfBKh7jOkx600E033dnJ0plgPaIgLG4HZ5iOuq7/mqZG5q1PiUe
Zc1Y4dd26rXFLrsyCszbKOBPRPdiBcFhJs1HNqT2Jl9inN9dKvnImoaRDQUHkznJrItgm09gQGQ+
mG3wvf62TtEOraCBdqWRt8xlKvmzjGZz02J82KSt+6lxb21kmn9NVffdoMxnGJl9jcp4s5sBcNps
/6oi8iHBJmDEQIVBXlv7SymavK4VkcM4DLAW7SwLV5CiaMqa5Ik2FLFuLjiIqjeedT7zMVunQPNE
0ntbmisyOZg7cU8cZ1NqDFheZe8d7N/B1LLbjlLGDGmBlVTjgu4A/3H3wh/kTSzSGVNeqmkksGK8
pG6H6F+1xatbli8OKrG3YTDK84TX5rSsdXyOOUS1+NlgwgxXfZ17NUjjJzF+ydjzyQXFe4RHCMGZ
H6Mr8w18CPQHQ5H4zqmK3W/pabBt2O9uOtcHGTR1RsCpmfBD1c2YQ+kJxXpEpOI02d6apNyOWYnR
nfdkh8XZecwGMe2RJnQXqEX9bdPI7KRL1t7rCfiGo3Ue5nMy4UdTv1mEmnCEos1yB1F+dHqElbmX
7ZrRX/YwGeZdwmmGR3sa6DZj8cDxgQ9L2suGvXY9WeMwhWvXWU9NljgjEslhgIcKb26fIghF3O9n
rzLq2NWJBq1+GQ00ggBCD24MqfkxzSl+yOYrT9Masdr4TMX92vvhZ1UfALTDvO+viIWLOodHAig7
sDBBwfST+Q0E4He3Ux9qGF4XBc5B20X6CJQuh0RB4aRGSgbHWfwAOIY+F4MR36sUs7CPM2/TdzY9
vDlHtD5F85WloUs8BKmQ9iEqMm7CEit9qhrJsBbBFc6NOL6zuGsMJ/1k5+YVnHnqwl1f4BmortiN
quDlpzETBQVj6I3rDqALkqoICvDlp9mV887SdnbsMNXcjrlEmxBLUJKR/C5bxuMdbqKT2ff9dhKF
9x6BjAGMVdYHooKaDfpke+dhlQ6R81jvHRQkkCWoUBDLr+p5XTwMi4PMEL7HYnwsAYvwzJvVRUgE
05NR/Mb9C+k8Q1TTmY4GlGikd2uN1LNUY35glLreNcid+N92F99IZ0IkinfrvFznLIBjiMNcluip
6wu5j1Un970Ju6fAWYqNYGheq5YO91C2HtYBW+wMJDL7vsL6tKmNXkNVHf07TKQ8x0vr//I0EmtP
GyIEsOTfA8D0ttKcEGrOPW9rQfEEbTXBoda8WpXR/3CwDWGqyBci0KO15HRmriz2Vj5gPZaT+SDa
NnqOhhhIwNDO+7wSURj71bJ1YqbwfrWyKkceIHVllMN+7Zf42QRA8Khn3A6T3dBi8Bk6J2XkHpt4
jLb0n5pnefVWAbz1tr3BCgRRBRnBbGc7ZJDePvXMLMzaEaOez0AsG7wnp+rAxUTUkMnkTTVZDO23
jfwffF4xPfB480AI59uUzMzbipK208gCTPbgOCjGvP4JXlHtGH2TMWsghE2zlbSHZdV3Zj+ie8x8
vjCq0ro8Z6non1t/+eF0ZkcJNHxB7okvy2zry6gtM8xN8TWr652bacg7jYXvZfLgy+NNx4m/JId5
5gjNBBsFt8fa3rSJuE2Y4AZGxYrq9em6a7RipIjBbScXMT9F89JsjIQ3MimKlwntLV75jPCXVjhb
q9qn5e5XYybPJqIuGKU089DBL/upBcA/YSAPzHka9ihAUfhnS87M1xE7CEvzFoZTgTg5KrYu5u2N
08WgJDyK3/OiBOeGrOhPaVq0j6ots0M7O/YGgsx0ATrb/+DHXsgazvGhTICStxmpybTV2o6vPRdn
ogsy7Il59IwnFIsq3qJ95Sn8ZLEHUZLaQ6BkTkhBzMTw1tcePEZcp6RHV94FDW28Uys1k904/T1o
Gw4BJlDkzy7jwLHL9TI9NLjONVXq2H4A6b+ZZ/VJ2thkf2XSnsSzavvURghk18Uhha0U7ZSp60/s
cdeHkY4Xcm3bxpSqxm3r9FeYfaX8TTHMUAalN4/zawfP5OJMbMujI92gxJN7VD1ur9L1k/u8ks7W
95r6kK+pEyhhfBRdnwdlm/q7tS3tH3krOLd4ZZLiY8L+tolTkjPnJTOponwzDbAF9EFUQHreFL2d
H2kuLtuxzJJ70RAMgChZu09J6kOl0/JpnNDPxwmjctZ6795JEf5HLnC/Vrc4PkD+uv2HUNawkOds
eqeGyu9oj0a6a7GEH7MCnY5BSR0WdteE6Th9QREgfTzp0BF3OSQeCTWQvmQJp5Wax3RyIn+bxj5m
jfvmo33dmZ7m208aYxyrWVAl0UcR9dVG5tKC8mgRvTpd10GMYEHjZAknJto6nOiSS9m7oPMsNypv
S+AyGanWKqeq9ww+KalNQOhYzpNMZcsFdgO8JZGp9eKJ5j5vi48B+NJhcjBREQ2MPcoofI3xGWyG
O5s6TDAQb6FMlzv4c2wNIDJxMvF04n9LXikD6DRDFPxyknj+5ZrReL8g7jnwD8xgLvrkFqga2tp4
VQJiqztGLAiifu9LLGZW5dmASmb3YK2JHRgRmB5KjvFopYN7l0eal5xId4TZwLph8rRlqLsFcoYX
+Xc0uoEeqe4jdt1vo2BCYXECOc2EpLwhLTb2eiHl218i3NmMvUMp7YaEcHzrRpn0eJciA52EjeOL
BWGjjNY4YMyhWY46IDChSIdtFOsbZ0KSbdrEbXh0n4KGQ70VZDU1HtwxYy+niUgMBxbTvdnNXkCf
0tqKCCCIirM1KHNQZYSc8ALb7krnl0rOT6pvP4YA0NQwf0UVy6CicgtTiU4+S9KFsObeD1tlyLD2
h/XeUot1XFNIbXC2lkts5w5nDL9hUdB6L1UT3+hO4ZYtlQexKx3u8lINBLlYwyeEY+/szJlxO+Gf
4k6l466Ez/2esMyc8RXnYTbn0B15nKx7ilps83UCsMqvhycQTd/jpPUx6Uc/YIS+3ljJ00Coo4fh
nKMPt8LKxQfF63hNp4enaihygIcOUUnfuNuE64VWbKlA9A1HPhxueZgmSR6ai+e/y9rBU6owRf9c
I/cHbo7pJbaq+tgrA4q3WS51emQGCmBEtQLMtJf0zu8kV/Mx17MdRnNWbAsTSUrTRAisBNa0bbl0
9W3XW1+ObRsn+FhzUKyjhRAYJxHvVYrJeOS9XxtM8PnsfFaO2x/soqZB4kpB6adxhtY2koQqY5qP
pfDVN5c3FxMEddUCpYsY7a1vFMbeHcjPyUtaglNFtYpwE5ZJXuMhADHOewcVAcdeh7d5faB1MaKE
RluGNsW5s0ecPqmLMiBrgX2npZkcUhnFB6+t9GNiee4TX8oOHJfHMvWQGXbTJywhfEISf6VJARUw
9MHh34/DdspL+TakTbpd+sL+7BPLuvWz3EqDtou932tfkGzCanoeJSK9ou9gfpjRG6YV5FSJQcIN
y2hI8g2skEJbh84f4xDj8M9V5+MWZgU2TM9m3UQxvst8N8KJ0/ycAfq80FqCQUFeyY6JHpglyS1e
lkU+Vm7ysmYT2U6GCVzF9mrspEsZlgj7cSsN3xMZMJtG5M0hGbRk4eHumWDgjvWiukc1VsYZmIB7
BoCa3LqyWHclUY/bFWwpTc6GryGuJ37jw6/t+i53Z6rUvtI09SRtizjitVS/2FW+AfyDrUE1tZEL
btfemDG6TMoPnau2ME5Tl80THHTrTPWdmxpYqCrs1BXGfz6fkwC+t9ptbPo/UJq0O2OoZg6Gqvux
jnQfEd1TVnXTzpJ1eUtFOL7NFcgbW0dJwIGxBkKm9D4qh/zKFeBAsDZO/kF0SbyrqlGE1qLKLUcZ
aOPmghe16Yvs0NfAkWPX+o1HHzlus66bplUQqKT3u2nMFmBqkZ9Ya9UFsWEVyn5CQRnHtn5sy2Hm
7F70OIe0BFY5xZCUsCNuDMi7uwY3VWBn5U+mVgmvrf5KZjAReJOFfXIqnv5hFb+uftwgMRt6cxBg
KaUBt3/nEf6YulPirsSPu4V9SyNOjnY49FcKYObduCs0Txux/8n3WBToaA1kWOQexnIc6chlIPEY
ifFaLJ35MNoiedCdXV383HPfsWfRmeJEGvDjgmtecSjDelAH6XZLiFfP3gJzLrfSAclG4GcfGvFg
AbSpu/Kj753oDEZMHxKChg6R6JJ7KGtdWBE5tJ+5LZshm6yzPXJrYidmETdbta0niDhllK37OvOt
s4VvGQCXwNNmw272fVHv/xMCoONut1brDyMZXBquzewc+0kmO8TqYGOo2Haiw1rdNcZ0YGwPEMdL
uB3FRORAKp3jNMuD16TPrYPLOqm7YVvInsOYmWRHdDTtrQ/H+GTRmj2vEAvZUrSQvxkeNh+O179H
TZGcBRiffd6BMpnT7Cvu5omPT8NXrtfcoKgf8OilXQT8wSHc2HNoUbUNlFk3N+8gRvN+K2zKS+yb
27K2+wMvp70jpUBiPrKak6Hn6smKMvd9Xr2fbjXzvJisN7jX+l3twm+Zjco7StXWrCVt9dwZXhda
koLCrEjpELmRfoyWS2o0TtiNSg3ophR9G2Ml8yprCnxQpdG8rGkPK52OBNRnp4+iJ26G4MRXkCtb
ddiqXdFAUnXQCovOUR/LqsYTw84B2NhsAXLV5vTCVievHV1yQn1l3iUNTQlKoPGwjO6Vv8YWCRQW
eYQE3VA21P2KXvtXhhTOCujHUVyT0NkfqqEof9NyRUHqaVbkZZidi0cGyCMVuA5tlTuvs1TjYwZ/
gISliHgBIuJ2BmsiN54n+07PRhHG7lzTt+j1xouWGdZ+P6rL4NCFWy1YZISUveOGQ0Y0t9+YvKYD
AR3gEeapR09lYmrZMZiA2zE11c4WdnKxdD0BenRBmvowknVryTdnke9M20k2tptPlScdVuiWMz/w
if4oW5ThBqFxVhQNX3bpi5guLu47JA9Nf/J8iDLVlcTWm71+t0oLpIUuu3DEA2pV71cW19Q9WbVk
a+gr9dtj0b9xy+kDiXdzIoQDfjY9JlqXH2mJS2GOyeWgZdBvCN7gJEnGwxaYKesvde9H5oK4sUpc
lUPvZk+jqDWjgZa2gq7cXZRVyWFqhMXYAfEYyQrlqXNQZPDKqQS19ODUMI8G/9z4ovlQa6MjkMmd
tVtk+jL4CccTe/pImiu+V/L7bdgB5JNHlwD46VCkIa6mFWxtWUq4raUdBWYWPTbJNF0ScsOyLX3o
tntJsV4Mu6zX/QvWqmFjdqkPCqUDW94mtnkCPugdZxiOb5E2u5DXFsmC00XHeKFZbPnJKxMEc1N5
MSkGAoNhhFP5wMEmOmK1EqHKYlITyWMlSZc0LCPuin02THTu/LG+8ipV2HrNz9KsfuZ1KTawAzEC
K5fO2nnkIKm3RTTcFx4YucEDWEsAQ8ZpKbG2LbwW2rr5z0GwLI5NWVwTEhmimIMbvbXmUlNEz357
gEu/9bNP+mZ1dFNVg2tfgM9e893GPk33Gs3I7YqrEIWkTPdocIlWhJdBDJmmwVUKkN+O4XytOfTO
arJ7XMf1r6iIr93IV/1WZmen3Ymn6xfAIhHW9c5xzhLuEdBu8Dhyxp/NLhJkDPDbFut8HZHfIOxW
7B0B1LJniAQ7BtpuWTV4qSXLxNIM/cnF+7LGoxEsWf6C0ezaaNNilxWeeiRv5udiifOS588rL/ze
RP1MPAG9+AIuNBlAFzktgkyRDoy/mX5DWMX55p7d8b7EtaQg09HktEqHkr0soveVauxilcx3Nu5i
JL8bOQ3PmeN1nwKSVOgvmLpxnYqV/d3L5DYr+/HBNe315Fnpp2d3r3FjAngusLr3YqT75Rpgm+da
c4MroqDBND7bNa73QAKauhsaczrLGtwSLeEpqFMDDqlBI7pKaUcMVR3T9e010ZAcSmGoMB6xgfDZ
IyBrzOhTUFQEgRSCjj59ooLJBqvwwq+1kRNwmLGxRnjmQ7qDrIOpoSsJUlgYZ5c2HRoiA9jVpDs8
dzNzlDZN3HORLR+s59beZdSxYdkz7+ApZ2GEmm5TYVpwePExpXK+ZsaUcCb/IbFnMiC0rn0f9p6g
KMfuu3Q5JNm5VxMpS62G7ZsQmSn+nt052RKls1ZbxhvvLevPhsEKKJpo/gFZHXwYnSGGMCYlCUTX
nWVIjoRpM5tfwui6c9NjxM+IzghiejeBHkndo/EEpJlGwYO91P1jlibYQ0ZT2I+uVVaUxmvTbpZq
+rRZpsICVPAGqMkPMk6Zt1pOu9CjHSTE3Ez+sGJPXJjX1BfFUsIHUT9rjsLnLHYWEJFKMjDx8XB0
IsFKKJjIllHOybz4MOO4hb6d+Sdazj/7ZKDZ63nXCWWEpQydTLSERT/2Ty20VtA2uQZQBIYuLYhv
VG6cPI9NPNxVpf4BwdraytZHq5yxVVPHEW0HjnIEuOnqheHL8CZLKOdQ9MqLMeiyOZdWXl5MJkgu
VpR+hs85Zrt8JIrHwCXN1p5UN2M0Rw8NPXwoXBW1ojn0L5PoqMozYwY03Vzx79ZrLWnpLRa+4kGp
7LS6fn5yzGu5rbkXDFI5O1txu2vjPAm13/c7Pbr6wKCGGJy2SnbUHDj4a99i5avMwKetHkaZeif1
+jXxJ4+Xuku2axpZB+J51MGfLeq3qJ+9HSPK5XG0kYT27mQfMe7P26nrypt61nD7Om8NUd0t4AXB
MOV27JNy5KCYl858MVbfO7sxf4OMws+6A5g254I5gGmR99ppch1ITd1w7mXNBH35kAid6NCMHO0H
2szji4aNzEzGtQLG6MB0u+iexUQSbxOJkyOK/DD2Mj1c4Z0cbkgSE5nPAYEIgW0+g57FPNNspoUO
FhQYdN8KgQHWHs0EkEQblbQfUogqSK/hMDNd3F0f0xMfMyDPPnVKMOZNebIojJhuxPlmFm13nrHE
nU2VWj9yYmz4I/hbJg2OCKJiffDkWDwI6rN9nA0POdF3+8xpwdbLQlz67OrykPYYAkhcz/gt5Mlx
VHOUBtao2otIItKp/kzStNnSnSs2kkqUENrSYnthH4Bhn5NqYY5P9shABpBFdwZPjogo6rutqtar
NEbgAxGK/KZm7fmmC6Evfr6uB9+Pne04ymQ/FRMj5vVtbUd9IGCg3uLqHx5ZrBfGRRits3YoDraI
0pvG0s0ZUAUgOHtsHxqVeUy1loEib2Ua28bZXaenJ0nheTBmm6ZYb0hywa7TaWn+UL7uLovEi0V4
vXPsFmt5asaBbhMFxsalqKnAGdlJVt7pxOG18KevFGDCezxVxNQuV1u9k7MuNFP8VY6Ls8u9NOL0
POUMtU3+wnilmFWTfOBAEf/olV3tSaYiLqXPGerGBFHmmTveYjaAym22JvtZ1CL6jP0TWTT+iS3Z
OsZ51mAQKOGDNDkUc7bltcuXPflROqTGb4mVbKZLJcr8wCIyXMtEY0PEB6XyYCwHYTQVkgaH+nip
QeFOSxI4mXopmsHfM+LRp8bprpFQrcnpd8S15fQA/yIfkkUdbYx0mm+bOa4h9l6RwbZfkzHi/zYK
8UtzJmE+/UvZJK84nlG8TbbMH8ZlmTamjoctpmt5R1Sg3OYjo11LxdUp83N1ghSV7rMyf8mkW3AQ
Fea5U9bMD9DDwKhyYBZMbBg3IYJ1JjS4TK+Wo6Wi+C2Pl6+qbz/w4CUbQQWwKWui372RUoCZIEc/
Q6vgyhpH0eKad3GEx8F3825Xq9UKyLGwwpSV6FIVXRLky8KA3JlfxrpAAHmNoa6Znd5OTlSC0RXG
KyE0R6Tbt0st0h2TgFti8bzdOqrP0eqTUC3stJ7gEYdVldz43NU95zRx64Mge0Dsnm/kDL2GHEh/
Fw2F90XBJgASujXzohx0i+Hp49JB+bAX9QmbpTkgSEdO4pMubwyzHVScjXcJSYC8CvanlzHga5Ru
YVBez2at+b7KKb3xq4iAvcbDAsUwPA3wn03ItugOpJh0NkJWPC5NZj+Q85RfRAMBcE1wFK5J0m5F
2hD2VmtxZ11HB37F6VAipw2UQ0RaMcrywYkdDxf39NZSsofw5DSigGuKiujUYY18xu+OIX9HYAau
LwJCEzd7BaU4blbX+FKO6cLDaz78GbJGMg3DJWflPmQG3ya2aQA1nXxFR5BcTYzrYSXiceOs5YM3
rf2bwycLaU5xw00rOhukt4V5n3yg4IHiKlFIjqkbijiZnr3adfkSoEdVTm8JCE5/bHp33XUgU7x+
fK0jZonZRK6L0EMKwMP3Q8Ye0cbTY7n1E9EfLQLj7wcz6vddnlbPoJnskFgMayNiRVwavK9qE7WT
86ksszuM3mK/x2LpX4zGi2H01WShMTXx8I8WitoWqVTH0WrrJfQKl/ZaEWkHqHTjDA/artbHcRwx
JNKLgph+xWGK/GI7bfeDWKPqhraUZMTvRs+wanh12wneXVxtJo4MzDaZgnH41OavvPM48WC1/Ln2
EdnJwlsPc5K5Ozux6S4yeawNual9xFltBVUv++7r6S0x4meyg4DrX/U5c0E7EGaKhwbNmV69mCtA
Vqu3bccAkePREEpC6O9UNumfZt+OrwCKxk3GaTco6hm6mwnYRvTssp1nmLccFmP43oO7GfIJqmVe
TqHvDmIb+4gP5qiKASU51rMY7G9T+Rl+IGI4Z8vONkK00YOPTTLoVC0ImsVH3TsMMADAk8BhUfUg
VofLyrjiIOyGYb4xZnd2NPHAZVQnXamzIRhBNb8jg7J26ei+eJ1jPdqysQ6cvFDnOHnLAt+ws3gq
IhK7XXfLVGaEPURPKbjBM6PC8qVXyCqqxStuhHNCFUUgSm5kb4D93U1Tu+QS1px+pIeYjAGF+Wjn
n0jraec8gHCiHNgQob0xaT6nUGFyhv7Ta1buBHIi5oeXtvo1iuw2Wski7u9JUgUtYlpn2jQkllK3
xF9QpNkqaf0WELquM32P2LcXhIw75eiDdJ6JpiBmiJdSPTXirNSNW93FyclLD9BfU0ZIJnRM3zuo
lirvBvZ9RBqBX5IBncigTN8lCS62wc97WIuDU3757gPHriA1OTl0NzQixcpRyDz3tD6rYZtqNhXY
MtytH5X7UJsvNmeq6i5J951LEauOS02uR/FdToeCJlRnbKyOAVV9s9BVSo9ivu9pMg1MGIuRoG4k
Xzlbm+5/Ay+iRvjujBDOrx5u5vJrwDRtRbdr/EuUmjwbkjB81CqJ3sX1c0wmfXsjmuyoGFQ78sFt
/R273k0dXdU19bbhlwftGpImeDaH3dx9LfQvVI6MkXOVOb0udKa6eDuNyAs4GNmaIL4N0R8HkZ3k
cvYSZq2yCJU8mMVD1TxXvDqag/bF62n0Q/Yb+yJsbOJvvY3Xe2E9fl3vmpP85pBJbCAohBV0/lZ5
d7V+M1kv4yY/5dZ+EmfiPI5lAeOQQzQrw2D+yhJC4hChCoCrC+Sx6SmK8ToOkD3nL1agoIQwN9CL
k81JT+w7cLNzwChm9Vo7R4dOBJF3QRpNQWufEpRGPDHsIyGfOk92rbg3CMKUH3F9X4hjn3xdodC4
ETeT4ge8GBaJMBe/vE6/PuixTO6DT8RRpwj2/SXF8zK/4pkMGHN08hJ5+4YxFn4YAzFOv8/Qz5Rq
24uvApViya4KoThdDSKJLnV0m0rCb9Bq5RePfdwhfEZ2ZrurOe4Czkb7VdaGZoI7ypdkVNWR7u4P
K7fyW9h+W3fldJVfJoJePVK1KL56PSOFkveeMjalTexqQfYmiw4YZOcmstpzAl1PFIeCoPmJRCV4
WCDYCeQAQ4I4l+HS1YUwX2xyYiRLnv8ytqy8PnO1gkZqFMjxBcRwCMtk01INZvmevHbOUPyrVJNL
nOJ7fvofks5ruVFlC8NPRBWxgVshlJOzPTeUI7HJTXr682mf2ynXjMaC7rX+OFHcI8+CToyJBd/p
3jMCf5NDC7/rWeecbBU/J0uqvzrTi+4/NtE2Q4C51H/gk1utfdWXR9N/QSy+FH8j0fEQWFVj3HMq
dvqQoUbb3ksJTIe46fkjbV5S6tkGfRfF016MepAj3WgqLPY+6dqA9gwLMAj7GdWNjfzNJ3S8LZ86
47WzGC+1HbPtvjLvSfik/qe/tvJh7CXp3th4Kfmrh3IlxddE6prMTgvflkrRggDpzFGA3Bw8Sbsh
KloTtDfhRPD9H1q2uH5vrvhB/BfECbHZLrllAO6LuVU2vzeO2xlOfn9XQcJNyuTszwYTCQcizwBL
01oryjDttNcB+Rn5mysvesid25Tku9z6Z6IEn0vyQwFf4/pfNWDrGJ6JdLtfhdMdArBRvWsoAeqV
T4NEVjCRSgNpyjOlkjqbIvHz5Xy2KYSz8FJN0Zvjo8xIokNEKqobrfqURGqaEKxQy44NvT/ePSNw
uBkkow0tTDiEESMr536zHqvl2FKBM9Npljjr2HotK5qM+Y1MLDwIAipBZvQG0pMv7FnEHfboC+mi
Nl7/2PvXm3cZ6nTJ534tteirG+p1nkAylGcx7zX5psZvR9/Ncmtk5N0RKeh/Vs6N5IAgJQw0t4hl
FIeWPbF0tiUVLyM1O7lBXMAD92pKwpsTFKMWTO73wpk7Nt9t/uw6J9aLlVN/xOoDKVnooBpAwYDk
8rJkaNh3o3b2ph1RFL3H+3BTlOrId636ALVa1zY7rvupdU8xb0qfbqTcmtlrN3y7Zb2dkdgiNkDf
9mTTktGgLyw1RVlpxpFNhJL8pCnc7UhxrPbwM8R/PHX12+wdJZns/8UbUMvB+sdfjIpx+Kqd273+
zNd2jngspj/Ij6r7QV+7I2yY/VmudPNHznS9+du5OWUNlyeneE+WrYtM0cq2i3xW4CjpchXOjdtt
wzwdEIYS/TVAJn8kkVIW+ttr2zJ+zYYHfX6XqESM/qgxZMWu3+/uwmLkGSknkiBCNUO4FFJV0x8K
Kle2fPs9qY4VBc6WSI6NVdxG7JR88cmG+SUQ48MwohxUYITyYvggkBnm1dd0pMnP+Xan3w4BSkYg
sDOR4brE97KXkIchmLNfDd7Bo5GlR1s9JvYaBensaFvARQoG3pCUhSJaLpSGbJdJXCPqdeG1QyMn
1AKVUyHUx2xYmy7eS+8dvoBVuthI5y2JfsWl92lQlbvu09s3/VXU/MGRXXk1yG0PI4edaT8mezEg
MCSJNVlOdz3PML9YnKq55My4HxD2j+SeiiZaDJObKzGT0hNVPXrk7dc5X/IHh5hPVRglU2VerAW9
q5wtnoFdb/mInadOnTL/l3z0YjjE04nOsZXoz/c3DUaal2jvM3Gbl7R+jEwIeccN6U7ib/utinBm
ygMrGbsvH0QMEoWrpw3amAjb9DPLzzXaA3JSFhEqvHLOxTSvs7FvO1ZZfWdP7mbg2rC8g6HBR3Qb
O7sIOJJxeUCcii79MreP8/jpGjwxH0X6T0toi/YQ1NP0UWtn1axh/0MSDAN9+Bjd41LdSParIAbr
5DSmNOZ9gv1oJWXpxV42z7qF6vJTd4/CfozGF7pHqni/OJs2OUr5SE8AUQSBLS8+wGw1XovsZqO0
Tft/RdrzEBwd72VwthO3WBpjVHlxzOc4u6nhpMdUTaOS6t8zcSBDRi0e80qY4mjnCSW+8tE3aSp8
qEHVB4f38X0xrr4KWeTWTv/NfQTXvba4zET0OwmKMcqTR7WpU5CQrhdhS1Ale77dPyQ54YomuauZ
vTL0jWiwyKCLiric9XuT0FnSohNXe+U+Zvp4Gsx/sYq2hekDVVM31F7YaALhtuw91KvDYEz6Fhcy
FWt1yJjOwAx2zQagCZ0SVdaS5EIpwcrlAvbKRyISEJ++0J3LaZcdJlKui+47RTUtqSSfy700fpPB
XTXmW8YBYOoZhvEsAJOWDPATbGI8/qo5WWvpjOd/vmadJDYIFBdQTfLfN7pXqqC6etwr/3Zv+qaA
Y7NQsDQzcUxu6JLAWYsnU1C/PnaPKibte7E5ZeJ1G31MDqL98SWqz0XkBFpDfQ9Q1eL8DZ1cL8nT
WH/S6l6TVl9nnAcVEGarrVP92vnObfHzU19TaWhzY8VyFWkIpfmljzSI+ia6RMGJp8wXmr9DVRUE
UcfftgVjlf02A9XsDpJ95DTciBRIq8OACxZqmzOXjG4A55K/skTbElHg6QIeZe3TMLzTzyT6K4nW
iC84saNNW/5YEOxkV0J5/lVeKJS9NaKIFNuMTbzZJ67aDMZP07REzlIrdg/2UrLd10CgOr4c0ozR
82rvWjbtq1LtkZqArk7xXxttPW9noG7TKCKZJy6y5Hk2yTGt2hDg79STV7B1Fwc5/V/t0cHXvvbC
ejXz5nPRBZ3rXWBbP438Sxz36BBxH5PVI4v3sU3Z0NG7wQLCNS8D3V+3WuPiTV5T/yUxjVC1aHqX
rwldSPRczn9+Q38QbhvjQxHRqfjEyc5e9iU+l5ktsRD/YtoY23W26LvBHU5KPI/NRqTMKuRVZdrK
gBJm49HbH3roVPPpWA8NVb7Qbcl0bKpNYVyVSyDr3nENMunXuDBC1BNBz4woynSrKNMbUfWZ+kPf
HpV9bKHFRfIjLSeYgJB7bW/ClNYAuZnx4rrnQTO2CD9XOrsUkTSE1fLN41ZBGRCk940M4Ea9ThZp
94pqxeJh8n7oCvpaCMa3pU2E56WynhGqrtJqAvf55Yy3o0urHQ13L7Otyin747NBmzvLo+/8Kdpa
YQGKdiOTt9GNgmXkNMKGdNB4imAM6Cs4wT9bzm8Z1yhFn6FLUnRuGFdIdsqKP306682zg1a1PBkZ
D2fGA61fRI3sa9feWw+8Y92x+zinQf5ZQqxj2gla8Kr0WSjYJoLh6+YWiZd8dIJhvvRNBN3PWPZm
oPyaCRJyAdpZ+ngAuujskm5blU9yeNWaJ699HOftgGG69ALQXzD0g1PwA/Wt7T5MNhjbP3apvq9A
M/KZCYhWH1m80qx5ndJLrR1xBNKt/Fi4RyneM2Kvl7kPXEFvIx08CcGwFGEtBrw89jsLcFWyUifM
dXr2N5CLX6tdXJ8zGu/SijWX27ssf3zy8Wk+3qbGlj40y6TnmUTgeF43Ga1scb1T6etACj7ONsjr
73T89Hv+h6gONOu9NL+adtgm1ry29D1R72i6eI4XTz0ojcpQ8htFhWCDeOO+xbRNqvlCB4ho8F/Y
NN3k45eNsG/WcyLZ1AlX1wG4IVph5XulKyBYOKnRUueHyAfb17wLhsFgyctTUc3w5bgcwXtocUjn
0By6Q0fWH78PF3GDl9+bc9qbRTqUMjTscE0oI6JAGjvIY/3Pa5EkmVNINvGHH2MeAost6YUeZLlF
WHFw+3nXUyyh33VNNAOhje9Jxs5NHZH08m1E5rVFh04eMyuYv7W6nhblewXAsG5Ke9fMvOzuPO69
Kn5XU/Vu29rOX4bQE/qpqihQrJcAOGwl5uIGnhlaw3QA4/9wGBCFPxxGK3ug+mw9jvMmrWkeNt2K
JDgRepG+7z3tJPP4mFjapoT9X8Fm/Laa2Cg5PcazDpEPYTWaweJ0+463JvXRzUvrA+ULswQVFdzG
7SrNtYB4ryfbRQGWiH1pNf+m3EMgXhEx4hf+weDCRe8d0Lu+ajQrXIiUDgjixd73N8uHvnsS9sCI
vJQr079vc8U79NBtTPONMWEVcOfDssQ71HC3wteC1PK3ZUvvOfrjzujOpYTeKyHpVbubouhmpgMh
TUQ0qqW7qEUeS22grrdcRzolKoDL9J0ePQ7oVbxENxSF54nkrzJ23sy6Xw1cmn1u4vRDl2PGR+xJ
azVnLwY5epO5vHRLF/r8jI46Us1x4E9ZaHNwNBSxLfOCQIeCjdhHX7FsNcc4dZXcWR3vKZLKkQbK
1nNDqMuPRvN2eTWeW2MKKvyVHcVWsJp0r1Ks+4qafyfa6RE48m0c1MHOo7W1kO5p0PBJoBJrz32v
HStmuw5Ynj4Pb66Q8NpXXf2oyNn6prZLuU8S3aFB27q3WIEV6RsU7Q+awxUseHv7eTkmBdN7jgeu
F8bN0odQ/FfAQsan3a1RlwVJ0u6arqdwpt8qfaJwhBYqGD7KKfeuWa0F9j8rv78/fHYuZvTMvz7t
VaPhHjpjWRPtdhEVE9tgjk8DIFLv1ptYA5PTQX4mZ1oXgPBAU7/67D9Sbl4HzkAPMjPcb1vxfXsy
rB2uKCS2jYnozGKEpIKVMl47mkNnQkRaoP0Y+2yfj8Xab4u9rpe4O7NtM5UfsMoFJcZJzP9G27Qt
VMxdc2iWRJ1TtrF2x4no0GgDbUwFNzEdSRYTNV5RdxRxGwj2UlOkx9wbaRKJt9EwUVnsa4iKmrCY
6mMVc5Z7y4uN8nXoGYgbYtMpqIL+Gu5FpT5ooK63R/RF+3wmeR8rX+QnLCT0VFfLHuWQYq2jQFNY
T1RgremZudLxUhAPvmxlG781PLxk1BOVpR5KyyXX05Y1Kf/Zk9W/5gNbXoeP3BA4A/l1cmQ09ZPT
5x/ZLNACUjftlLtJxmT1M1mpmrEOQygCyBLRmVxPkEqRUZxa2LC650hm+uHxyLg/GlVfZ1STXcJL
YZSBhwoCASumbSTgC6d8lNJSxJtQNwwYLDhOmxzKqF9lUb0uK7ht3A1USiGJrIO24iIiCxHZNeB8
HSattzMBWMl3DbNhCvPeXZm5tSWif2065YUx84DLl02LobjXgpigPc/Eut4KvEI4LV1MkGkJHmbT
DghBgNggq2iewpDVNwefTsPqvrMldJhKo9vZTL2tkn/k91MvZS3vxgjdNszngc1wAZatXVTPHjHX
KI29njjfkhNT4B0qVQ6yZ+LyI8j4bPoeOtsGdKU6diyEXVUEhjZuOBn2d+X53LVrE22ePxavtcoO
asr0AL3sdUkiyphs+Vg5yBRRUbAZ4lzL7PK9M2xUIRhoIgtNbGbo52YALPf4oHRW8CM99Cwj2b0d
N9liywrHDOZ34VsEGMWatI6iKSCrcGNF7koJDzUBhWqFwEJGa+eINNwFks9rC8wEPyrf54zEKR2z
cYXQiy/n3sG8RGFNnl+xjDIQmgOukcm1wJlctzrXLqahxFuj2Ari6b6vN4FVlifdw2VscLJUXYlY
yaSZV/xYWEuCObeDxEYAoHsop7lKdSq9CoFZv+t+Kwbxms+rLSNfaH2cRBtGix5awHu1YZ0NoP+G
9uNVPBAzHLfmsbSXZyuzdqi7t5RePBEA/AArTJ0vjuRJbJUWTn4FJpqNu4Ri2bgXW4xSa3xkYeRn
D3rPqAoP6eEMJLXnwZXaRz2iEfVg/gx9YeHAhiESmGN/TYdmYDPDJUp79C3Wt7Hc90zsFNlRIudM
ZGdTPd21WJ1Nd+tPXza310BNYoc5skOjS+3vINe9wOzAnxp08aQ9o7AdL2jf7e+ZVD8E9588exyw
eIdt1Me9278XKB2tIruOAHT9RO3iXOLtio9p22zx8UPx9IGY8qttV3tDYYerhq0pske83+ChsLMQ
93tdmHvD9v8akVLYmWO+ScqnijDiO8Vu6T6YDC/F5Pd7BV0uI/tWGf0a+zyfspM0DaI2tDiQHPd9
1gDi+869MHt8jEgJ6QYcAHkQZeX3v7A0IZb8t7yOTovCmTb2qCqT+Nkvp3NfKJyDiP+dmoxxNfMr
soZqC8QMrZFiE6R5Ms2gGLgcbIyJCK/vhIoW0iJOj+lYUQQ5f5gZnbbegKjHccnbxLltBmmhGKF7
/UDVAlRAVJPE4KDnbmFYw6SfKANCuBaxpJr+srtLN2e3O9M0uyXt7OiqWe2g2H68ydo4aXaaQBml
bYZ1LN70eNioqLUv41gBH3qEWFQ+O423duGUI0HnykCErtt46/i+OsqZXR5Pqs46Idru0hQRG7hx
sur0r7K8X99bzi2RwDV1VrbdMReWh7El7cKzCAqklp6ulrsahpl3PXsI0u4gEJiSAIgxzBbMZFpW
lhPTNggAX2nc2DSo9wCU8f0y1HDbpKyrdjsjPqIrt8kTRjn6tDJBUoZs4hBRw2YyKe6taYyDtt8M
BcRrh5m8nNpqbyd2YJKm0EwOQ7cNvEJcwmKBiffD1i1KNJYKyXlW2jJUxKY8ajPe/Aw33aWqBfHD
Wc7BbOkPPi9oXciW8krvThMN5oPhVbW3oaSw38o0wc45FN531nlfeqv7F91p4CAMMgtfFwsay3RO
XZe57UuF7uONyJ5iO87cBqOjkEYL1EIWMci7yKUHZNVUOUXXVnGtBDIw8guIp95GSVyebEV2KE4G
jW3HeVeD3Rxp7fhe8k5tsRimGMZLgRuuzSklS6KrZxhYO+MlmXiDEhNBHkCeSVKF7r3WdWu+G3Ps
3Ux7lnmgptbc2mDaAT32ydYoQRzyIcoOg+kcap80DLvFTL2Yo/Fftd0On4s8N+SAbLvFxuOG7XIH
E9uHTe6iWeoQ7U0CS3GPJRLxEB4mzGndWZq/tNSgss3o57A81/ykLxDV1oAmPq57uL4sjg5dylIv
czVhQ/VNqCdM1I8o05J91uIxACNJG9DYJntWuWofZOcg5kdeO11TH/zY8C0iXEzsOg8ZMRwe8SXx
eBvr1P0W0iGlZFbAnh49kyRLOVfDsSOqYDoNLfY4P0H9b+KYsjx3dol46OiK6U0LMjsbRvntGcuy
URnfnl4Q34E76VNN2hijjeoAdwbCBrBRrjO6T6AVp5mm7mFOHtylr/7ypWfHTauSLdQ2hY8Q2yVo
BL+wOT/niCXCUelPchp/ar3NDqVjnKVTEMyRuMyDWZk/DuP9vu09TMYO4So3P63drWP02CPb0XiH
fvafUShPr6S8UP9ANQcvxTwc264dNjHNMkfdF+ql70yoYF8ue/ZIfD3Ish54VuxbSQpBWOlm86Mj
mNw2yzTsSqhTclRFyruSRdA7bWwxoo+W9uOKstgbOSZclbJXYCv477EvyaPgWMuzBtNyo/Pv1eN3
rpOFck9g21mz9ZR6jUl2CwoSZpc61w6IVXTA6Q7A2oklh5QBKAweWLziob2LP5fS2SCZS0/IYsw1
/SnqUJeEp0CL9tN+MCWyD6HUyzANODN8DwxQ96sXKskYTweNMzrH2qKviszGO5dhekfJ2NlIQpx+
W91pnnr03S8/bYvwbgAjC2BocCTmhCWLjrGsqJ0JICNmok4TLzBoTASw5fgpibl74p/geDJhwCtd
qotJmA4H6HTnokWMyw5gYdsN6S9p9Sny5hFYqMx9zAoN/FdCFhR0R00LXFHxaQyr8wiMpvKwkDNX
bkfSw5yguvWAQ7NMzVeNkqkUAP2g0pGCKbrl7ZSA/sxlsnD9eldX+bcVLc8yn/CxnIdU3LyE1Egs
mcRx+NOM0g9pzS5uK45ys37KmKOojEk4SqVnj1cncsqHfLI8LiTqRdhI7WhP3+E9U8JwXrRJgWrS
Qrhx7nX2eeTjDenEfOtdSXtSNXiIdoEY1pNJ3ajPCquYf9/z2agwWprDfnwhPSAZNnz0dp92S8Pr
D/7KRKiqtaSCiW7JIv6x/Pgf88lyNqayei8Ahuz5JS5qAG9q1gnViMgzwFkeB1hOOeBkFP21dBI+
6sqLfvtZGDGkeJTu3ci7RtyBT+Not0dbQ1YoNZqcSIT0OU/u50WxGOHk0AMfEfrFSGt7OFCLthv2
5LvB7Md0Da+ZejIn0JPRNwhoV0KFXVuQY4DZtd5ZGIoCwrOBWOd4hiHJGr3FgQvUmk0mWkeAK3rP
4mTD1xrvNVqHKezhYrYygwdw0QznOBLngOyJTeFUtO+yfd/gH1mPZJKdGxstscl8tnhUvqM2B2YS
k06xt8bQLJrlXVugu+1Rs3gmnH/zxNPSm2k4EKGEMpalhXT3CChfA0MbJwY94vuhi6suaFo72nZa
awP8ZM1GzR3BIY0XMW6MhmTsRnPVpwbOFVkw1uGfYEDH20cVgU5eVRIJfLiofXjr9XyDPpb3R0mc
RPDcq9ZMuYioxEQVTeOrinV2GMmEHGvu54LrYV3oihLgnLoaJjjG1Ny3QQv7qAvqdCafSMdeEfmY
b9HZNUGXtDHCBfEQ4xqJg6RGL6HaHqtIXmZVqBdR1K6HpT7XY/+rk+M9PAomMiQIUXZrR6vYd60N
SYRTyQZFTy4I3Gz2Cc0c/yTXOElflvlFldwPEJYf1qNktWLSzwM/gvXz4+EwuF+OJ9AWyIZIR10z
NZS1ZJZzm8u3snHMB/wN6h3HkR6MJCWgOjD/9X2VWWFajAZDX0/gWEyW2R7CoN97C2obmzTnW3MX
PWYmAJXLXhO6fS43RcwNjDELg7Ld+bemMBEwdsaxyKfuikugRlqZNgA2QsNjUxfv3lKQyePVn2yt
Ck1SnNe89kwlLrkhduAXHaexlyX5mZwC5g+9QOLg2PO1XsRfpNL7XOtM32h7f+oZ8dPUuFdfaNM5
SiIMvYbPluTqzdCHhL/ZMXEMouPZuDfD+Bmg/jSJO1vua/rOqjLjEx06VXQiJml+9uUND6Vzkoq8
htXojwn8pzk5rxINbOgYdwCM9lLtbCboHr2RylyShKCHcUsEmU5cwakSIvMf0tiHq7ZpnptjAcBP
N/iTII8lnvyPpkeuSTYFImwnvcag2o0ygth8j3rWCECWqEqgBibf/KWR8JEosMfGVoCD9XCzRu1U
tnnzGkVOhuShARBQg/VsobiGAemGH2l2Opyx/TL2lNaWrnyljiQ520msXhz2D3b4CaDWwpxOwezD
XFePWKueCw//lI1nkuubU3S1NM1bT9rlRWZMfrbQiDFKSdTJ7Wr8aCxUqd/YcZ4XLILyqtfFaxPf
bWKzC51VjprhonunvpmIJBk0aoEY8LgpPJCJlRz6v6KUhHRkJWAU8iDhQEE3BFDxrmSxGoLa0shg
0HlMo62RRiqkINNG0G8xaI899umBeTRoGq3cilT9c0gr2ZKf4R/nPr53r/iIF+yMwLY2ATic2Y4C
UrqITOssc6esCvl+OviVsZ4yaRlwrLZBx0bW/VENLMMiH8hoWBBcF4v7nYLEbcoq/ajrEkfJzOJT
F9qyyshmCdTsNoAHC1yHR+JFWM6J/K6lLj/JR7uLuHNQydBuYczc2EWGL+ya89qk5HxlKbd+pMLc
YKvXk2YhXC17Bs5g4+T2Qo7Q0fSZVsnQ7LTRd+aNanOb2kVvMvY00428/ZGByrCdI4J0YgTir+we
Yt/WNcESlL4zvFZTGRpiSLboaXWCDykKvRnxqL4LXu081DztbZzFl8xhegmNKzfE7xMV5Q7O72AV
qgpKc7yOQze8OoaP6ll06KPu6aAyJ5KZ9bB7hr591vFIrotIczEkmf2mKaDxGbkTTA76q5XQXbRD
OGJTvOj9Dh6XA4uOGw6SzXnTEMa0t5wFB3DhzfLazWBvjet3/JDD5mTBi9OglZ2TvHtYWux9zHAm
A1ne2A+SiEDo1lmHJ2VmWuWlIgAAQwb0E98JFXlynXa9C37SvMxi9B40+oo2QzLIYySUGTLQNOCc
dE14Dq0aK9dO/E0T+e1vfg9lQ3bCoDi42k2RJ/VDMNZ06m17OFpm1+4n5YIGR175JezFXmtS71lB
dHXi7aqCwuYxIw5r3An0SOfBF80+9VJvX7SUXXp2hnF17CvQMsOG35jKaztyqsgBXA2E0rpjxdiN
WpJIQPE0dJ33M4N4p+Gd/BoqwV3lXKrSbD5yvesOTevnD92URWfTGrI33aUz1Bw1FYx5Om+GOYdu
Isrq4EJjMA/SsY77pJ0PtqN/L4jTNFLfVnpF04LMfG0/YDXf2bGpQgdQLMhcq96BjKBTMHVOco+P
FiWWeRjLVHwqnWTV2UnHtUnMwVrXspf8/4oulIGYFvDt0Y6jwinVgNZ8I9oYg/G7qP5dzBju9Uyf
/3kgNkdrwrkNAV8daMPInxYdKZ1eTNMJBbfoA5wo0M2dfF6ctOc0AZq0NdRjmsi+apvidZtZa9X5
vf3n9g6vI9NzQJHx/IiBywwm+KkVJjNjBYcPtCoPqT/fE4O0OphyGlsztJWc+8uYhJ3iyKXKp6Uh
E99QF9fGxpt8Y63rMKqqm2uyEYCuHOQs0ulDXnxCPqLaPbauYf6NJubmblKsQ32qLZuUsfsnJ4Pp
NhP5u66Shqmf1J6Tmoxbodu/hJRRF5/0EFOMtj7zQi6IWLtn2UxubMM+NNpT7ebOOhcT7pjIKinr
G03hfQpVJ6/MGP475sJ/KQUa6KtHa3xrpZ1tKww0uPywEYP/NNVb0vQdBF2eBx05pBs1GOIvFY92
le8i4YwPTUFQ5EbGkIK1H3NLmHN7aCwtIxRA1zBcMmOTpFa822NDSESFVwJYcU7fqPOaWTswQtKq
q6iiXkBvSGs2j0IrwVASVE1M2azY4CSHUis/CNbL19SUPhed9mb4lC8hoh5O5FO1L2ieuwsEtIX1
MAaxMvLo6GPlwzDYxN9ANjRRE/WMgz1qv5uZDBGTItyVYln8qKpFB7AawVWW1jnxeNVEWli/RdM6
AbOa3CXSXsyjY8ZV/zO5mkjDKvO6k3JjA3TdTI8tgq0DKSDjVg5iRMOUlc+yx0TqFtSBttkMvqTP
5sCMi20pCnxWa2tXEjaLwVvmqDdAVYZi00rO19CxJ+8Sd9kIEG1Yx8bG8jjLaN4tKOCfbBhShPZd
saEQjVYnbAYnI18gMTNRrU1fMyhE8Uk5JZc5LJZaWy+uO7rgSToi93aurZXrCVKZct1BXjt7b30K
8p6bVpyvS2t5tRYLwojMKAt4NIrRec7Ij2oq5He9YXzmCRfTXM8wDV0zLxCdWd2+L/R+I583K6QC
ckrMwKwVkU2uYd08ox0A2U37ktDb+hDphC9NA5KYScG9EeC1hDLp2m02xvd/wX9x+6L/Mg3wta7D
BmCiMVtDEMigV7YfyiUvfug1bU95nVEcXkbFKILOgvdrXWFcF7v2MHO3zqbuMy8sWNcOsk56mD4I
qE6UTAaJ4Vyo1PIfGt1Ra1/01GJo4HMj4rw5JfR0WorlhZTdardUo3EzLE0Evpf1N7zZ5aY2FxnM
nTHtQPzzoBZ29FUMTBvgkswKi6Vv8b4i1ug44lMqzoOxRB8XkVy4LbzKoAwBJB3POPoszzNo9XIY
2Lrxc8y6+pqV0vkmOICwNgfoXhLquPCRYfaWqdG2SecmgWBcWOPbH9ZiMuR5qWeEClbO40R+IbXB
A5EyOb0Wm3I2UszrcbTuXRG/WBnsG5eGZr3qrSYxrvfayfOY/Eeuhi0QXbWdOl1u0qk0brwFd7YJ
FFMmIKAEnVFYMkifpCD1j3p7b6XhNNsC3xahoafJ2+TO+kHqqn2WiicEhYVETimoM9Y0ONHC1jXU
mklN4Cnpxh6xJqTKQoDlZfvPSNLmZ5zl9AT2rqjRpneziWV9KYfpWxcivjBFSJ4rFMx+2zSYopZy
54t6vC11KY44gQnIg3Jci94hWsaKS9yCGOIGj2O9buE3qqGhazeGi/NTMK60p3W3qDrcOA2Bv0j4
lhH9MdnI5A7TOlvOq5koh03c8bIZQPRro9UZKfP4/gBzkM0z2EWPqWZ5z2Nlv3QJgxodcW5QDr0g
3dHzN4Vjy50OULXK0vmNsRP8m0WYLA6hg1NQorR2bbN+maacm4kxBfKH5BcM9NPWJiTxL0E2hp1l
jHa6xDnqSDR3A7kegP7sM0ZKr4Yt8hGw2083MGHWVo0JAyZf5fV+bq1cPJarkus2LOlTwXhcEU2l
2n+zjhI3daJLJLCxR3OZrVuCpVCqJH8po+pKGNP7PCAmbtvI2iVj8cKU1Aeerj0VFgPbSo5286ZE
gcTHGI2TyttfmyoeMhKw159dE4OsN2vyYlqYPvt0cq4uVRbvTV2AStsWorjagNpK0l+5eBDCdEm+
1twga5OenL0+29o+jmxWZ9jWsNVtgvJcVx7I50M0kiyxeb/XuLCcydO/WF1BjywNZcrUW2ao8XwE
iWBga2xDbL2KBXi0jOE1zsro4nWqPVVpOYQsRKj4Rpk+QWTgHG9RA6eEFCerBRfUamnTL1+m1XGo
2uKIDIOPTnQSK3+MLLpSvXEq8hpYxetJjrJi4goZCeziicQxa6eW0niA+UHP3ZWozwaMCSh07t9D
bGRMH0vvdMCrjfXPGfXywjNH1EKS/JKdgVAttYjziSykEGlFn2Wa9ta6s4BKATkI1+sx0ji1Zq4o
lWcyJzs68qQVThiwt0NDyVzctPCqbgWYbpYNzNC9T1B1FjmMpnlcdBQ1VoLWGL0m0q++wmKBHGk1
EZ61NZf+sQA+AQ2RT5Oyb4X6H2lnshu3kq3rV7k440uADAYZ5OBMsldrpdKSLE8I2ZbZ9z2f/nys
wdlSKm8mqu5GoVDYLjiSZDQr/vU3frHWc7/fYuqpv6mZQI69lzuvHupGaVUQci39zu60X0bSV5uw
lkOJqWtRraPI6K6xHemJyojeEFh7yzTVYe4KB9WuX+ob1y3Hm2CSwAodXkV4y3WbshU6ty2scFUb
vOFqk2586BSYm8XDbZ7lXCwaFwKTRum/CmRBHa/DnHBtkW7DqVZrf0yqZgMNjWb05A5L09a4NAr4
Wk410LocmhsXRex464wZRl6edIN5648fAjD+X9joPwFQIfeqqZxuijwXJGkmDbbltEsh8+MIWO8E
JmbvRt0E+9B2nAcvgDlckbj2jdjE2ZIKDT3nURyBikdjnkNTh6OL2ggVTTATyRu4HX/oElv3XjYE
3wwHBWAGfoyJCRZcokje9YCOKmA1Ej762LTEfUSV6SSfS9IfdwGOJVuEsKj6bV/Hb4QE6L7A+tT2
J+5QVOZbTaD+qQ2gWriy9kqa/lvPHX0nu6LfB9gjraIKHYTWluGyZ1dexoNr33QZsXFqyF58spg3
vousl8z2HmVQ4KwbYzS/V/mEDK6nuDK0JtmIsZ+pl3zWVOavke9AAnY05nPHkjKN+g+3WZqok0BD
E03ISXEoOYiucVnb+ixCgHfP+sCnqK87NBuUPZYELE48zE3Txmyw8rBq98oCQ4clmiq8nHz6IN9N
NPHdup7C8Qc6jnrp1sia8VHsFp49u5QbI7Ve5cChMAuKnD6JqR2bPrp2zWFcyqw9ZCWAU5tQsape
o/OLT9ROqM657SUagIXMS3pvZV4zaSJfDDS0K90eb9JQYBHbDdF3r0j/sAHjXp7Zcxsojx7b0RsO
Vtrm7EokpywdBSPcDsSPEcO1WzmMMYU93B6Xah2PySB8ysoI//0J7oanhmAT6ID30vZ0OB2TmW/h
HlDZO+67r9K3htslL8UIt1Np5DfFUJJq2ivqvKLCSDbA9Y6jL4QMAMaoP/kYUUBVg9KrY5QNVDr5
K3OwDWcR0VNY+eUUgiFrZgOAWqbGUjd5Zc2kxAEhp/FophFED5O/Jwp/ghW43KLTbpUQIE2eLGof
kCFvNyEhgOMLY24oQOw0j/5G1NHC1T027CTUdmlbBT8TzaZLADq2E9pQXbsEzKzgV8CbzjBxvE5S
o+FY1ZqBT0NJi2FhfEuuL4yUrrY2vCSCUS33nYxuiN+l794kZsUdmzWDY3gxceUONUBbN6k49j28
wH0PYSrIdTfeJF2JdX6Y+1uDi9dmHDvgysGfPUAG0uA8Oyrx4vbrtTTrfBs5kXXoTTs5jKGPmYIq
otmjwlxYNcJKv6ez01KhKMHNPqjEa0d05rcR+1hssw0Uxp7k3DLlppdXnnjvQalXetfauO3ZvnHw
h6B+NpwYBiYCHrDyugEyqnmqWoPyoDdtdV1JLfouHWpk0Zg2CEnbrqsMOplmRsm7p0XxPm98rDo5
v9+cEIFq3HE1xB18WIKMI8uStcA+d8TL2oHWl3W2uQX7pzCucI3E1Geg1xcNe6yijWvNtpo3r7Ss
2VJsqB46Ay8QzYnrpZEUf4AWzPeuNdjO6batbRFxZ3Ywapi0GLoGWgGUL9JeeCWXY6MN0jc7ic11
2w/Nj6zlUoEBCTV27/w2cHYkR9czN5QQMFocqwKWr4d2H5QqvMlbUFIDatpgdrOExewDdh0jfnVo
4HNhh5vQjKX2UAZO+i1x7HIvALBAUGcE2JAoeuwJ1uUw2pDh45CwBZzykX30Kts4Jpc/Wm0tQRW9
WgW6mO5di1ICdSD4jo+9SS7ZrdoSbwYMrloBuhcN77DJs52jNWqDeHjcYjxY7bqS7AAdNtZbIvp+
gmgt613OjrGSU81+Kof4duzhfIy6QTZ3hA+9VxLDlyRglyZsjjtuy7jU9yhucKRi98uNd0ofijQr
mY/hqrquNQqKibTJNTaRBOoauFA8RpnP3U4VwYOBrBwPfmzarlozcrat6lPk6na59cqpwW5DjW8V
KRAbNPHsF/gAsv0jXaU70DwnwYh1lkxt0P9ZS0J5sDNoK30fGqjieq9Pd0PZkBdMQPIWk1csgHWO
394Q2j0xTt2Gq5fY9VUT/Cq8qd5ZRpsup3z41VnkcDZ5Gv7N8NmD3zjUGyPqi01PHvXGAuHCv8o3
N8YEOTeVFLgpxv8bSfYGLFQ4aEFu1HKbjMCLUSi2Aw7ci9FEjd35FhYLkdesJ7NW8EkJx8ibzv5R
FT3Q3LzZjmj4rjpT866dAcx7EQ7Vz1iTzk85VnQOc7vIr/D6rVa2sPgeOAX4/mvazubJpZ2taTt4
OxWhsfGIQ1lneh7hBqG0XRz40Tr0W43N1c/W5ggNuRTO30ZqGEDN1l+gO9j1BDGuJUbEyT6VYIS4
a/A/gRbobNbao6/n8maOA38UZRqscVyPFwhN4CW0lnHlxfTrels4ezo5xM449iuVhbjF91+7sbES
pEjBU2ppYqS8Qhj8TjdupksRFbYMdYXXUp2T0hHHLZ6PsRtdJRZs7QTPNNu9gWiJsC2Jkh8q07Be
zL2C9D+UNgEmLzdaXBQvVovNjI3AbN0ynb6ZlEDXEZr/ZWXDQEmiyL9TdKBue6Y+h1TTw3OA/Z/F
JCZ1OVaBgfWLfpD5gMj8N+Q+8Djyzrddbzer0jftrcv175q0CePGEWO94fwttsnE5hdVmYu+M+0h
KctwE8a1+0r3bVhwj9QXpIJBHLUJqCC4q16GFZAJE3CJWxl4SQp3ssAfZEHLJfoF2IoHEqT/O0rE
eMltHJWZRmtwyHM4lloHkO9kcq7k1HeMAFBC4BOE1RyOh4hYglmEPgbbwO4Jd43IVots7TeHfCix
E2Nj6qNJbiJP+bewWuH9TWCj7MYQaY1cboSevgB4+esSIHE5dkKj4NTCG5C7YD1qioIpLfS/U+A+
VUhcnuxEY0l5GEzvVTvod2iJq42bhNRUSNsQzpvEdGNSvJgU/D3SCJ1VNUGiCdLB2vkCKomPcUKF
k4ei33pvYpfwYvj4RHMr6W6EzuyY8qlYBdGEi1eAOjDT/Ud8R3YTMZootEr6c4QGU4ONCeAXekWh
Zck2TlFSUxqgCag1fV0nuP8GSu+XuZ7pVwC8mFAkYXGjK/ahpTvn6pj9qL5pOgygBkQI4y8EO3Gu
tv1QG/cYWzoLPw3e0yLB94e+3S1+29MyNMAJXDvMdy4tjB38WgwNDOqaTSpwCBjC7LnO6I+z8wZX
Jv6JCmb/SPVc4Gi5GJxGrXoyadZmVoYvMhtJ/gA1hKgJhn/taJb5Aq/J2tRzedF1XbFtBOgzkJi8
mdCP7yKMuDbpAHk2DDt8NnoYw4NM8+c4VNmjZiG05e48QtQC/Y6T4rs7DmLDdoEHHJ2XXRPrap8E
Wr6BvqGeYXJi4JE4dKJgJNDqzA30qjRohqTFRR7b5Q2ZeqClA33SlTN3hezJNSdMXGM4y5lRQu2o
XUBnp+GQgEE6B5zq2pOMU0wqkqB60tIBayx6hPcYRPOumyLdY9+OGYfEPrKeinrlWX2BAbgO/h5X
ya2XFNP3nErsloD6hx6TilWUte/sLtyVXb+lMMQW3iPJBCMRyl0Les/CpmIkIQOYGe81wAmSMpqk
uypwCLz1UuCbqgSc5GXCNB5MA/pwo2+x1P4ROJwPi6wNMDqG+OUlXaGvlBX/xfAzvw0Lp6Ueiqtt
XcPaxY7D2A9+/4aa5GeNrcVVPwXjcwNYvqIf221GH+O6MGtcSoPAvqOjlm9rr+OOgjwaJwXycXxS
j/7FxEIWjSGbC3ixxEvGXcQxTcW0sPOlWdslHsOcRdWQOr9jrB9vSyekd9hR2Or6FNxxuSu5pkB2
eyycON06nStX3ghO1Bt4fBSdGR2g9/XLnv2NqhmWT5c7A7ac4Jl1FkIBzz11O4gCgWx8O5X7Wsfm
BMd+/dUqWutXKGbvLIUWyMZnZRlhdXpneL1a2m08brLJszeO7lYvUV+DKSiuyCS34wdvBcMtDHPj
N7sAItNaH+gRZsMrpunyDuNGDlTh10hzaD8nmZvewhdNqa5yKpCy0H6zFVN1YT2CKkN3twEG6Dc0
+OK1GEzckiofvygPRCWKvXBjlGFHTutsdBl3MKAhu+FmbQJpdUX7HELnetEp3ODdIi5VHajVwvUI
H4qKNniiF+xRmifxY0+KyN7Fgh5m/dj8gNYtNtitcTGxJTQb/it67pUpdxaMiKuyBbRcxiA2UN+T
BP5rmFTlbRlnJbhJmV6xZU1Pwiy0a0HffpuULfsMFYvRUj5BhOGKGCmEdp7+hjfNC5yAfYt3Oxb+
gEyJ+1T0T7kC3DNAcr6Vg3JufAjmy7aBPEfXNWCq5PnvyBiSdezHOdnpalaMkwT66E65fiXSluwE
ANutKeLwu5glYLoygltAs/g9NWlC65DG7vUccmlltMPabYbkhgtH/jANqdxopJttMGQhj8COn0PN
LPNlvYtyglzwiXPBah0gdlJQVpaPc/IuddYmBEd5FaR36FUxImk9WiNFI9B0RIARDg4/syVK8xx2
s62Gg7Vp1aewSeB20gqAujeY4YSrfpWv2UnCdZNBn0SnYW2YC4THEsO7ySqzglufe9NvL08kU2Am
dGRhee3XfgS1VcOZXeff4Yws99Y0mTRlh3zlysbdOiafy65wINA9rLzw9XkGY9bfSDGydnaUP3rD
VG00aZj/4sshzp4wRTUGl1CjeHh1eqe4Q9cU/OaIG+6ggkDUwQw0BatEQtWSDLAixSZ9ABgeX7qc
vYDua77rE/VUlkO1qBR/SWd4v83JECUJN9zx8JuGPCDHl5G7+MIyh3Cv0ZfZTqbAtiBpmC0stJuo
5TVgB0/CCsKTluUhMTGcI1WAooobH/78IrSps9wmWLc4EmdoZSnag/lf4LDjBv2yUQ9dHJRPucR+
By/ewL9xh1heQ94rVvY40vbUzfGujFKHA7xx7o0MrIy8vmTrty4TplMuLCD67vQCydkY3eq2BHl+
oKkRYgeb/UKn4q/xivYf7KA0dkOHX1xE9xAqkUivHd9Hb5uKfNuZuMl5beV/G0r7N4702bWRd4h5
zd7BWN+bFiNXt3vipNiW4Y+zX3BjN4bce7RtKJG+KkBWMswcY9qYYCEV3SPuPQ+DQk8QGuAPZo/p
UBMVzn3V1RyfrpzrNHQe0aDHIId8tVFHsBTHRCcw2bU1MYrhLnRgU3F9E7PFc7ZrWY7Y27JZ9Y1L
iHGI8gSvjPrRGh2Spjgs7zSfrCW4ixrSG1wyubiGnKRO8cufK+isLLt3R3Tt79Ru/U1CvBdmcriv
BJrXbQEws4PejT7pL7KhwYXXbBRBzVGmPgJZYzXoQS65aRQaaxKGyZEQmAnIkYcUVXNTK7QBlivH
51qVAoDRk9fQcNCC28arg39EFAE5YXDYWNi1NQEe3YG7taBK3GPZFSLCgsNBll2/IrSrhXVRAKcl
cIc11NOGh6DMSQqCFDJvwOcJ157GTXRiEA15XcDA39hm516V6VRsNQPyTDtp1Y6FR1VdA7Y3kQpX
vkidmwQC7Iryjt2oaX8UsAh3NYSZx9KZCPtsyUbENSHagEf3V3h8slxVTd0+6s6TZ+iPKrH6VZSP
8nZS1g/RWTjIJ5yqTUaTAoKl89gioLuNmxTudsP8KC3Y2InWBju6KxEmDSRjjK5E/loW+LulJYsE
1JSaSzOxrKXvdEe6VbDqYxO1DR7b3G1QYNdjPbLf1/mN4aIMMFv0oRhpttg9ZNkODy0dpncb0Ra1
yjcKV6ocyKf4v8RJyxYo9eYKTy0mLn5AGlQl7rDpLykreqpd2m0KtyrumVfmFYFsE8ZRk0I4GNRk
8eXZH0ogFLGqKV5V3KEU7rRWLQxuqDAUBdKSCuoHuB63dGUa7JVQjIa4Qn8UI5TR4Js/miwutkBD
ruwJlUonK2RVoVe/VFVV7/WaDEe/dOKtPw7GCnM1awUh943OP21BfDZvc86dtd34GK0XNW4LKLKX
8HnULokwDjBbl81+FD/bQZW3Na17REW0gGoDpnICg3vREU606o3+jXw0fYu63tk4qWzfCSayrw03
onvk6r9VZ6abCqvVR7d33wLlQGarQBBooP2Bz2us6d5wUQ2TGiwJTzen6OGCyJbIrM4G+9PzrSVx
jjLQfWNMY3kbNaIAlCR1raSvoZN3Sd/KB5Gz4gsz3bWa6T8Iq0kfJfdGSOLNAHAPRH3NpPpdNvQp
ijTnAuEEHERep697ocMgrQ19oZSWrQZEuws5ZvgRUr4thwkRJkzAfN36nHyNR8eJNL4AOVw4bAct
EIh+AGRAc8aGaCxMD11LNdcRMRcrPgVX8UAf106S/RXEJa7wdEp+NSNAt6Va7a0k0AuwwWxQHMrH
ksLyngYbnlO6N/yk2nuFXWYDuiKBIdl0WFUtwFHfwVWIovwPD8eSzgdkHXPGSB7RjXKKoL4eEikX
dVVW+4BtZxcUmGLC86NDQV9VZEjWoeCQokIjQyB/i63o3iIpfmWkCGZlyA1KDSSlLIQ3eleCQBMK
LDXCIuZM0yesZlqSPiBJwWSqVTVdu26Hv3HgxC+NB3LtCJoOdczRYOk9KawYJi6TMILZDAyMg25V
w8vpX8mWBFqOE4WZiI51P6qRYch3tGm0ZRwjd+wMc1xDnXaQjyCc0HvyhaYMpaRLwtOq6RpzK+Ia
NXo1EohAr/EGrcm3KI6dJ2hA0bLMSrWF24KVEy4eS+D+AJlAy9EPrx6BjA6/WGn1rdXYJU0HCDa0
CST3i3Ys/LXTqb++23Y+HdJhmK/7GrZVqKNQzFirvB8l4K8HMxkbXDzmIntsr2146T4FoNU2FXlW
Prvc0naoJ2mPGi/QjV7KW2IiwaVMQntq7MChLbhWR6vVwnNRmxG/0K3j175tsAS1NfzNMSyEq+Zb
13Xhg6hA2Phj90P717dxKZR4+2pJ8e4AzG7h3hRb8t7G+delf2sjlavOpJkfCFY3phA4B84+pTob
8DJ0MO1OAzx+9O8lRpmLvKJD6SSyX5W2Hm8raLhXkqKKNESqtkXNcYvGTcW7imgnLEwxNAsdNCqt
KzAEju3qlibW9GyThXDg/0tYQRNo67QNtbVsgxHZHgQkGIj6H62FeQkgV/6JbTPklhCTITCUvBpz
9jqQHap923Q45yXdQLTz8UtNLm3Ese7PbOEa8coVN9MObUFUX8UteA9W8s5a0L/DLMRUOINE1rUw
4pAs0GFjlmiQC1ql+NV3nSae6WejiZQChNJW9rX0qCw5LhA0UR6ui3Ss7nAPt9bVlJY4QxAPoKoQ
PRt7XjqYWAJZ/CVeVZdEfM7GH6DVcNDCcCmrFs8a24LH6Vva1jG6cAuVho4CGnc6P2b3WkvZfhf4
c+GmCsy0L00YZjlhQ8up8LBcNpmLVThCFwirZ4eu+EZ531xEDNR4cySJPkFxLTXoNPgg07sj8GXt
IwuD9Tm3TbNW/vSpFX6UGd2xqUv02z7IrIcgBZnV4No/6kWBOm1wXaT1UFohQ1aA8xYNXprgaK4g
fCvLMG7sHqkkJuWvUzvTJQU+tHqIjJyLZLtumvBVciwukg6wAoxdbpn8IHOylzjQQFgL8QHfYmQH
W0LHi232Y9U0apBId+m7GuiNqOXcO4sIErgxQ/XMLdjYdmjCUUE7nnddGgbrJiJtzjOiYSc4wGDC
asO9AubWd0MJB5mIsVgV+3xAvuvBqWI/AiwTAnTHSRJcHwqHz5YS3BO6Fgb4Vpa+wCd/Vo3NltOl
xBiHRAjbLmQBTHphPnH7rXGPtePVlI5YiRFAvHBLFLFjwG6uDfiTNfzQZVRq1uMEQQpSXli9EA0j
tk6R9Ic4sGxOFaZdLWio0kmb6CljIeOEQt4IAZuds9uAtWK2tFaBtORshhDWWb6dGtP5nUcN0Zp4
9i58D+bU+XT0r6HllilMV1gmbRpL6Eeh7y0riivxmO/RJ3/3p2KZG+PP80N8jS1nCMulmDaFbUn9
KBcdIEy1Udnle2O6HZ1nxGt2jHgYTeL5cb4GlvMQhnKFNNirSZv+r/9T/H57DKnY//u/jP8bBtVk
jamb7YvoG8CCLPyVxS7ahq8l2r/zY82/Ocd0Mc+u/vz3fzlCtz6PNYfcfxirQnEUzrmF+3F4zfy/
LnbeLu1pA3w8SSGG3UDhOj+iYX4dUupK2SarwIXxO3/JD0P6BErKuSTZ5z3OARDZ22mPIhRu3juU
12WrgaKC3fd/XPcwxICG9YVnPvEdWdSOqSSXYlokR98xGQBCaDRn+19J/rNDQZa5nG6r84954iMi
uhGAKwZ0SnIVPz8lHXEzxZsm2ysssWH/xYW79rkdJ/nBc2/Oj2V9faOfxjqa+5HniskkuWLvgCf1
qN8k9hLG+OP8KOLkMK7p2hbvzmUJfH4k2Jaq1xuG4QgnCWKPjdjG/muRmLD8Xsrvlumtu/YpsK6I
taIdBJwpEa98c/M7NqzQ40L1LcGSa7gi6+78T/uy+JXQlc57FqZhzf/5/MuGpGw0LXDFo9XVPyrx
BA337/kRjC+TZh4CVoiwOQ9sTunPQ3QGLH7iisxHbi+wCbCSEB4mIR380rb/rQn4OX69F0Py0wCQ
H6zyAHrx4EfJllwmIBZy2xYUVdvzP+vL8lUUF4a0DaV0A8rJ/Ks/rKUyDyJ+c1kfYrrpmyEDdXBQ
kpHzMOkPbtwe6trCbQlVOTVvSvH87w/PItLZcA1bOsczAhwqgPAnKm79IJvVhJudTTTmfSFU8y0q
CBfUpzCi5aBbVzXr4fb88PM7/7R58fSSfxQHps7uf/TZLaTaI/366jAYz9V0KLFxI4cGAZ7rtGvN
vzo/2pfpP4+GmT7CUsEZ8K997cO7duiYALc6FcGGqP+AbErr3SzSC6/0y74xj+JYSie5z6YKPd6c
mgyuam5VB5i3XhcSxP7e94Rotmsq1PMP9HXV2K5lAXk6nGeuqY7OGfDHsnT6oTpAZHysbP+6t8y7
80OcemcW0aymLqAkGMfvrMrCYXKiiiQTRHCP2L2Ih9hoMI2JMAo/P9SpyaCE4HFYp4YujzZBn5uU
Hpl5c6AnTQax+QNezK63EVQ39C0TZXzDenx9fkzj1CtUbAnsCVK6X0oCyK8tfWkGTYEdqdrtTQBK
kPzFFGbjM37Xdi991D70EKU6Fw+McEfa46Zs1OP5X3LqRX/4IcbRcdOUfRVQJzeHBp8Ku9uPOZLJ
8uX8IKd2m4+DHL1ibHBqyOBVc2iJxNS+xeO1pQDREJ3oB+L8au3H+fFOvl1zXm8u+64h54f+sOKI
OLLiYuShdLD3qtlHnrf8/xvhaP8k3LUzJOzsA102nyoaQengXVhm/3r3x9sUsx+g3nEU+YVH68xV
rt5La6wPtfYAKp4D5YfGg1u+Gma2k94O+wI47PmFjeTkx/ow6rxePrw8T9VpRvBzfUgGuA7dVSaf
PVztJsyhuKW3yaIEID7/No15Anx5UstUOrukZZvH57AH6wGbp6A5ELOx0o2rlOw176HwtthvpMFV
F9LB0t7hTlx41pMT5cO4859/eFY/xBaq8EPGDeQ3oJMXj3i5C8/2pWxlY+aUxXpc6dLBE+LzGAjK
4Dix3DFK7sAcMI9x93b9INpbw1VLo/6bq1+G/03rnoLiPg0254c/tbs5ukFPV7JVs8V9Hh0wNU5i
qMyHdqRq9vAaWZXSx/5DGc0ynfuDQTIGB23i5np+5FPv9uPIR/NIBvhmJA5LJMezeSLzIc0vHKxf
Syvb5cHQqJmujmff0ZFnjFA2U+yzDmQRuPazU3N+Yxj75/xzfF0PSsfPiK9H24Vz/GgzIVOFaqGw
WA/lD65YbNZkTtApTm7TejeW945x6XSYv8nn1UBRpiOGkYbUHW6On79ZFNFChs/DrMQnJcKsvFXc
MyyxEJjHV9WlYuzE6vs0nn10Bgwwun3ovM0h8B89PlSoXeuFjxXDqnGIpKqwYrgph+vBuHDIf/1+
n8cVn5+zs9qKFgfbNPvbEL360W1QPTJBz3+/r/OQUeZbscC2yTTto8Mnz2WuI5BtDlhGLoP8fqov
TJCTj0EbwjEcndvEcQFBj8Qc6XNWB4XSMZueK6pZqqN1C93x/KOcnBjQ3hyXgkV8OddaRy812EX1
wehBfGx/Y9joYiqBI2zT0ltLpn//COLluTwWAJdgkR1NxbhBbRfZEk/ghKAO2WOZ3GE+tTXVdazI
WJi9piBlaxfGPflKueNTGtm6xRL4PDMUcDQ2DtwP+hifFljQsrvP0lfHujr/Qr9WP6xqrmWuSQIq
1cLR7uhjUzGiOOMaFFOZSG9N6MpVPMgLw5yagkIJoB+HeApXHE1BzbFaOmJmc7CROeCo02+TcHL/
g8nxcZCj1VRAc2w0wqQOJZeYFu40Tcm6fM1pvVUXqp+vUAwH2sexjs60SpX0syPFWNlD4H2HOU3P
ajNnX2v6QVe3lKvY/4+JjvrdW4XphY3j9Pt0gbnmG4htHX025BKggZXRHCxA06lu72BWvZ6fGadm
IBxwoTuWlOz9859/qAwC8pJkLdP2oMxgmeDuq5X3qsXIf3t+nFMzEKTOEZITxvlyOUxK5dByytsD
Rk0EJvsQjfEYbPvN+WG+lgHQ5V2XjYNNEHH/0Qfr+sH0fTSKh1wWSxte6GRc9cSQh/eCBNHi+vxo
/6pMj04wg6eyXQFRT+r60VxEYqgSrZsYDsc503+K4Kpl1qMW76W6F/7GyoNZYb4oIrXECn0F82kp
AacRCWM3D1Z9/vec+JiGKeV8oeQUoKT+/DHhaZkqCuPxEFo3dqDhj0p32r2Wl66SJz4moB23b8A7
k295NC/1gUtr14jpYNm43P8e0Y1E0QXMbv47jl+tpXi7CI0srsdHzzLS7s2GsNAPsp7TMg8+SYlR
tFPqOuyGC7PmxA1EGTbMcWlzV4VuebT9V7CDc5+j4eBLlFG8vSw2dPiHJhYCCNBJNddE/Qu2zvUU
RRcm0amXScVqcbLy0YCzP3806NtmA6lgxIo1WiOi9SKNkMR//6ChIv9nkKO3mYwC65WsGg8u69so
oAuKfWNhmGte+GwntiwGclz0wq7lyOM2g0lodtnH3UiKPdpuUZOivfq3JznljbJASyiFvxzVeFUO
Ci5Pf9AFxs+5fmfin5QM1hqs5sL+e2r/FywoaYLFAwMdn88pJuMw18v+MHg1qeUu1LA8p80rMwfh
tEjDJe6FxFJpyPtKWbj7th7K78LGlW2gkIV3rQ/dv7/IP/2mo085WgTJEorScyaFyyb902mPpbh3
9Lfzr/nUmvg0ztEiJ1Y+LXWj6g8mjbAh3usR6q1wMRQPpbPvtHXfPEnMHC6MOu+YR8tecExQxjpc
5Cx9Xi0fziPLoHqtSGE9xHjfYWGciApx6oo+WTFslZ8spogedPYdS5jKLC6MfmLPESYkBYHUXOdH
HC1FzU16V3NUezDctwgDJIBiOAhZfuNZFxb9/JG+PCatHa5z7G9sc58fs4bIDEqfdYdJ/E1gJs0g
UQG7JiouQMAndhcBXIq4ABD667mrTAzE82HoDy0unxwe28kgIMa8dEU9uVJQd3DuAM0q4O7PD0Qf
doKtNbaHpDoY1trvrszoyS22nbile71uxNYn4gZ3k56GVqSez0+bE8f+vEiZLjQ2QVaO9u/CN7Mc
U7TyIJB0ux0sTIxfy+EwBNB+0B5O8fr8gCdmCmcsnw4ZKiqxY8jKplnNH7jFwUhhSHg7GdxpFSxr
bCegNlyYlvOvP5osnwabn/7Dmigd04Mn7BTkSUEYyK67dqPVez/5EwdPKkZYM5jL84936n1+fLyj
95mwDFtokcXBy5If5GYv2kBsmnq8JiYaCgJOjFN/OD/kiRUh2dRpkuAzoGNb9/khTdgZJKIbxaGD
4fo8Knwwt272dH6QUxDAp1GO113vos4zGWUcdz3qDRm+1ESStO7fCmgaObw2bD2yHfCmOj/yiTdK
4435QuacIZgznx9varpJa6akPCTQlBaVJq9zEpEjdBg4H64q2GWxdqmPe+Is/jTm/Ocf5k3sWK6L
Er88lCkSTW01Gzqcf6pLIxzt1qkBP130PFUxYhaYEnGbXRjh1DEEq8CemzAsNnHcJ8ZbpMQYjqlY
1VdNjQpFe0qgg7n2g/S+pR3mIA+WuDT/Tz4XBT2Hge3Qhj/6WrHQyqR1JJOxa36UZn7rFdHuP3h1
H4Y4Ol7bHFOBzGcmFrIcaF/5BHs2UX1hYzRO7P8QGP55kqOVnFvA7maKIamLc0qIJ1E/4d5BNPNK
mCEJ1I5XrCeSNz09vnK0doHL70sS6juUaqjr0KPiaPt6/smNeSkf7WcffpNxXCNOZRrqSczb9eDZ
I7nGK8Er/HYV12G/CIpkQlNnPca8njWubVh5h+hbWhfdp0/zdnvh18zf8uuvUZJtR+KzaB3trm5R
GJOT2li2mtWjgrQSSvhb0PbL2lhLAY9cuptusK57foXAaI0TdFuV+v787zix//FS/vkZRx9q0uOJ
Ow/zPG9vVYcSFYOkoYFBBF3h/Einl9Q/Qx1vtbEX95mXcZ6UOfoq48nO78v0PtTvZIHMYtv7v8Zg
vHBgnp6H//t49tFe5AunKZJuPsPcW7O+Tx2Okofzz3XhDR432wlzsDFzZQjo32tirPeW7c+hu5uq
V5vzQ/0/pvA/jzP/lg9b60TuzTCUVnEIgvuG+EX5pNTz7EKgk5zoFr878eSOPxNrK91Ln+/km8SW
hnaxQ7PseG8qRBoN0N6Lg1ntvK5DnLv14ZKdf8CT7/LDIEfPV/cxbmTzEjXqPW7SKngV/lbhonR+
mBNllGVaClgINAHcYt4pPrxGKOMNzXvqNodwpP5vnG0tjA+E+glL/cJQp5/on6GOtvQOEUzYW355
8KPdKF+a7kdLm61WFwr7S080f70PTySwuo4zm8Kwb1D2YYlPZANK49ohaOk/2TFsxOjS4J8voG7a
FxpRafMyxnPDN2+d7C4v7+z2Am/g5HYBKmdRlHGfp7/w+ZHwineTyOsLrhC3cfqrzbcJCShh99io
vVVD9U/worww6Kmv9XHMo9eYNnZU1UnN6eh6h7RBHFBWm8RAFB1n43+wb0hAQ3A8+lAU9Z+fzyj1
gWBlk+ez7VurKB7xJ91iJb2G63Lp8n6qsPgwlnv0Lls/xKI14tQnX2Ghl281zNnzS+r0m/vfp3GP
3lybYm1s+/PT6Dutfbbjh6r4FQbfzo9ysq74+CBHpyZWKnHnejxIG8ektyEJip8D4IGsuNHSBzmk
G9CohaN+yYHMg7vAfTdx2bD+k82Qi5+puNxiF3jc9NJhoiFmqtjz0w6EYo6xrn55hbiweZz8bB+G
OfpseWiI0TaZjnX1UIUvnnUJ97g0wNHuFI6YhAcJz9HDVlfNu53/OP/BTk4LCBY6bGeDpsb85x/3
JeRPBHZOlNHYfw3Gurdec/am/yHtzHrjVpIs/IsIcF9ea9NqyVWSLNkvhH1tc993/vr5Uo3pUZFE
EbqD2zAaMOCoTGZGxnLinNhaC53XDE3iWqdNAygI2SqmFyEgfdbT5xZc3dB9u7ygxR3juuoAdPmf
M7m1Q1dH1hhyzkcIfJlRIv1YQ00sH3L+bdvRKaBwwM43DabmIYmjgmyRyfkCcIbZ3QXmQ+fDfxI4
GyhcEO88WfWv0biNXIaJGMh27qlQrBy/2ZNv89zTV1Mtg7arNX3y0axQu3aospcol4JrP/PMO7+z
rJt8MJ0V96GINZ2Fw++2DIf32ALWML1RfQRKIM7G7CWp1G0YUvXs0ZSqdvCPNtV9Ax9MBpCdebJt
Vkcn8KoBc39KgJxKlEPFoW6rIKKULa9swexd5WeZ3HByVk20kCYXpIybcZDytnjxKqbUzBph8ueM
qpLCLIy9UjObHeGJLXH0PtyVuC3twkrgXrbtVx8SWkY2t36Ifg4zEJcP8dKH/biqibMeZDMqiqIr
XkzPhYyXocYu2XerVdXFzbOp/vNigQ6YAkjsvk+MJiuKFzn9IyMCkyiPgedthlFCfW0N2D27mOwe
/EocU5P/N6sEFpYLVY425C9Abr8ZdXDHePLKIV0zMXHHgBxNXbK6/MWts18RA60Neo6Xv8w8wrcB
7jItAQxBo0E6rfBBhR8HkRWxjPHRYMSeYVGou/CYZbUbsxuUsQ5ILO+02L9qmM6KypXew8I3ExVE
G2wM9UwQoueHENkPxYAoSDByuldtqMJg0Y3Mi0qkhhWEpVkVrYSuC7vqmDITFboNBEKblt4Z2TT0
EM6tl6b+gTrKvnXWYAjCJ098CxYcxaJSbM4RJHCQMkaXydlLwLiGDkOmGfyTGtVdHSPJC3uuYu/7
NVT+wmU+szk5K1FfazHgC3wnM5O1fmLqLWBwyeivLh+YRTuI9FLfMy2eDPH3H5xGAi8FPdEme9Go
pHRQDuy9MPf3XW61EEWtpjMLnsOhH2XqGuAAnar7uTm/auK4GOLoZYSs23TifUcVpYDn9/Kqls4E
2ANDAVHHl5smaCrj7g1A7PAlj0uo3g09v0WkaC03my/G4CFnLols1qQ8OmkeMPSsSjRm/Je686Fj
TOF00/el0q64jfnTZvKg0VrSwXKD9pnsWan1mWkxXf0Sw3aLQuAQ/bAQVjMQcTqk8a/LOze/vyaP
J9B/OtgUfafViNaCY6dDfpQ6AMwo3bcsvod0AZ7hH1b3/bKp+UfCFJsH9JIBr1lFwNOgt6uoVr6E
iYs0kmTCbgCt/KeNgI8SD7AMggjIw/mBqyjEQfI7+i+u26kPZZ8me8MO8pW8Yn4SbDIwXiomFhTT
mFZ7g6iTmSG0k5d0QDYbTjJtgPtZXTMz7wOwT1jS8XYiHJ7mfKmjq65pd+oT1LD7oTPukrbYQgnz
FXr/vQn+S5Lcgz6gAE+tWZb03eXNnEeW7/YNohnacoY+RfakxeiFdpGoTz30D7mh7OBhj4eBMVx0
0eFh8L+0wz3E0EwpXbkASPrg2qxPyKxe/h0zp/X+MwCEwQ5B137qReLCxxuHrfpkZWjOAHmr/Hhn
NS1TudeXLS3vuBjXs5EKsGbVCqOQKttGx+fJgOEezcRNJphugz0qsRmT1souN9FgsVDI+HSOKBb5
wfIkindHCCDiUVefKvm2HL903p0drJRiZsdWoC55qlkXhSzVFM7gg/NnjFjzAy3Vn6Syu0EF6T7Q
oJIpxsPlTZy9n8IMEz22zIAZcPnJHYxKX64VudSfjOx7o98Y2t+aSrHrPFaoayLpjrT5Z/0/42yk
Ppbs4P5RUpxYtJHCiTMt8J6lLj0ZdX8bgbj4/9mY3vmUtp9XddgYKPV3UDBb2cq+zRw/+ZtqcfSQ
D6EVYkzeZk0NUh9/Yz+hc9+p8C8n8lZrHmrBaQdlmFeuxAIz3489gVoigbI0U542ONyxr7wR2dIn
dUS1e4AqDjlZlMndB+auP330iFNJ64nrGadmhedHDw2pGC6n2n2KDfk3TGfX8MxdD3H85/LRm59w
8T7zaoKTAls8TQvbDMSPh8LAU+ylD5Ee36taA9GIsxKDzh3SuZlJ1GsYPly/qqM/pSNSSQG0iRBB
eogb1Gsd/MUF0QThO9mEHNP3uaYPG2YhvLpeOP6SI+dLNaJEG64NIC6Y4RxoQPeBDylzZEIW56pc
B+aT5/Y3kuUyGVFs1HblgM9rtGQIKoOOugBd0R2bQNszxYrHEfTtE4ONexmK/fROLh5gKgmUaGtp
O5k3xM4+/7FYk0J2JBAsLPP86A2aLPkjuI8nKwKa2pRfoDzZV20C5b69En3Mt5GrRDEbUCflHvBf
56bsSPGg5q/z58zJf6LAhryRqDToPy6f8rmjYKhQIcQR0SGK1RN31ziJ7Y1yGD732bONPkMN7SF0
hJvStvZDn2466dPrcghDTO4u6F6Vesv5usoc/mDDzOTnTlak20yG6YKzaPMY12W9NqkyvVwKAFXL
Jp8E0UaCPsUgmMrQjWFejM82ciuPtd9T6pbi6sosZMDtMXwQK6ubG1R4PKjYgHsQNYHJAYHGubIH
1K1Oddv/KPIKPVgJenfrkKzO6U+/HF3kj6amFwAcQlBStGlOfdmhUiBtqNYyjVPB2/tXKW7qwFt5
taY+XhgUs64sj/mVWc4ymHk1Nl4ZnnLPcn8odg96y88FVV7sDnd9WAy3sdLFq3iI6U3ArqhIgnX6
T79ickSlPLQdpBfCE3pc+qNSDqa7GR30gM2uK+lnOX/R0GugRDaL+7zNoAJLpRr5hB6WzYNUNtCx
uyGC6pHNLHQJv8xKSDnDRPMDye2ZZtBJq0HSTY60ExdJHEIgd4KyuUAYOoaby6wVE3nZDt4+VUix
2LB2xUXfXBc2lYBYURjxsNzvGsigP208gvyRkN1JXVvehDEKYR1kX38uX/WFfTz7mer5zVNIMiDB
5mdWg//Q6OkfSYcmvrVuPm3GZvRVJsGlsELaeW4GvZ08E7Xbk15VN3EDMs5hCnu0ri+bWbhpTFzI
DJ9Su2EUdOL/w6Ic6kw2ylNqXI8BSojlKTDKrRP+umznvdn3sYTD1yWAB2DuEAcAY5pc6VRzoUxS
6vTEr0EorkadXElNhDyzWD34UuBscwvtu5jjcQfjAuzWcQ+RCxWK8Dfha/lk+f13zYWlaByC8BF8
RfeMWBPseq1nPxbI5h6qkGsrQwqjbvpSs9Zu0MKHBzUsKhokIzjEyVPSSaiGeHYan9qmu9FBRl8X
TKns0JZ5u7xXS4ZIYw3croDJT2cRIO9NLAeBrFOVp+3XMU3lO/i3huOo5GuJwfzz0xqAZwDQtfAO
0wIKxFm6OVQopRjyA7oq1za8K70FIXvZHC4vau5nGXVgFoW+iwzUc9qKQA8FdEUbtadQ/5MN3yv/
d17+iuUfSf/XUNYerCVj1JB5rUy8O6n6+eXpcxlJTaqsJ8tCCD24Lp3yph1LuOKZEg8Omf398uLm
X0yMx4sg13jPsCa3SLYLCOkUp2I60HgsJXfX58NLCyn3ZTPzp0OlCMW7ITucQ47G+bL0kYKC5Lnl
SS7vK9/cdcPXxr4388e6qFc+19KKmC6jcEdsMccZp7nuNp6qVicKutp+1DN144sBWcGOuLKqhTNo
ywCNBXpTQIAn9wqB6wxoftecOupRbylKunvFf83cTtuphbfWz1zYQyJCmelAqmvs5cSa2TFSk5i8
91JB2BlsGunWVq99xA/Whnym1TWFR0zMGVAzxLUy/Hj+tfzQ8nUYtoksvH1cI7kCRe7l8yC+97lP
VfHaMP2YCvnp/MUM4RHMpLQ71V7CMFm0scL+QW7D63ZwHiMr+2JqcFTKnvz5w/E+7YvjIKnSpjPT
KpLqIxCz9gTJ0cZq3jrI4rxBWVndfP9IDVSSbnIsQ1AKne+fyMntPHWCU9tGd4Hl3aG2uIIWmZ/y
cxOTt7zJKtut8AgU98F6ZxCcStYXYCsrfUFV3P/zDyWyHBy6qlLl4XOdL6Upen3Q4io4xdCHgiJi
tmN0EcOxxubBcrIbXXnzimpXqZAIwhdyjzDS8NMLwvSXDUbh4ESC6LxT9KvS1D1R9oODIkv1XZPa
HmT7+meH4gXxDC1yioxcTNhvxL59KEshJ9Ppw+gFpyBMrjy93NrKVToON63d35jq3qGXdPkkz+qa
7xZJBoEZcJ5mWXXTFrFDxyU8weytbHVmKDL1frOrBRu9nHd7FNk6iP0dbRfa5rDJPO2fstB7lFCi
dt/BzbHilGZlx/cfZFOvsHQGrGYls7EqCFcpIpzC8GWAcZIMtYjuMkQ5ui8+CjqxIu/r8pdjfnaG
WRgmyIASgVzSnFXO/FHtxsKKopNBs27M+9eIOHzjd3aJvrx2TLVVcon5a6kRA+oEZv9heJl8bVXN
8yRMlfBkMxMwVHdjHsFnd936xk7vXxv7oEtfvArOX/U2psWcKm+InSFjLfi9URZQk7fLh2HhVvKY
Aqt1GOehKzFxnEUaohoLR+OpLo4RNDNVU6Aeu9Y7WnAvZ1Ymj2keGU5E+TA6eYGxz4ufyir0YNYK
5lOKLA+6R1Yz57XrDARATEmPTsFw2yFridQiVE38aenXaRLtIkjZm6M+vvXu50MFjeaRKFHhbyy+
7PkNTg21N6Cdjk6qc29EhwDBT4tnTn50He/TrwGmSNMJ7MC8Ay89N0VzKSOxMMITMkyItn2z0I/r
bi4fiXmMQPkfmUO6liSIDL2f20hLZsdHpUpPo/NiQKgYEKd6/bARmhOXLc0GkvhoDtG9AaqbwXko
wM5N5UniBpbtZacw9quN1enfY98G0QELap4+F012bVIliDT/Ks3rTV3Am6uF+8pyV/r4C7cA4l9C
B0YJBGvV5HdEUQ/BNNIwJzXOH3LX/Sdy6pukD1aewIWdJbyzOaPcNHggpmZaDVXGgnKEU1xX/b5u
vyBitCszc2VfF5yMA9iO/xYHrEukCtAkDMOTWd+HvX+TwkbYgT1FHUlJTvbq7NOiPVrqNJ+JwORp
o6xqaTmjIBCeUCmCtk+/taJXtf+K3I6b36gIcl0+NktfC9IJgVuhVju7BJ4it0nfxuFpSPJdat9V
6XFUny7bWPpUcBqJ91GmRDItkFRVrpd+ho3cgkMfAKjbPlMqg+1WWmkzzlfDTDrz4BQGCMjp4J/f
AbjBHdwjV1pF50RNXxpVYQjo7+XlzB3wuZFJRWAw0adA4owTYfbbWHvWEfy4bGFtGZOHxO1dqdJ7
LMRtB5Dw0XHQxstXIoVFIybzg6LrbBDnn++VMnhjhbxieLKkwzgqm46KuaO+XV7J4l59MKKeG+lR
ryR3wkgXogf0u3RXItTlRfBigBUUFM2Tx3AMdQM0M9GOpEbbkklLG4w732flg8zaDbC5Aa39rx1j
slmG2o4BJOAhnKzwkgph4OKmTe4lZnM96ypTDjEN3qheuThLu2dSlqeHBw4Sp3q+e0NZW16dSeGp
7uDOdB8U/59Pfx6RodgigOXpcCb5f5JQr0XI2Tt5CkpO/p01mleXLcw/EKPxULDIMCc4gCwnH6gA
bB4WSRY/hfZPOG42BlpHTrAGL5h7GKxYIGkoBfJm25N1hG3cZ1bsx0+RbbW/B9CxJ70AXWBUubun
j7RGnzN30mLgX4MKApIZWuDa+YfpdUOSRuq0TwbaLjhrRKCvMuNPBVtcqr2V49qc9vwgkNHIQIUw
xjmYJv8RVJ0hEOP4qZR+BhUTFvXXy59pXl1wDAqYIm+igsf/O1/QmOelnkbwPGeIOUCx/sexwlu6
Uju8EIpM4e6yOfHVz/NKMQoumjKwl1BcFev9kKcZoTiLsdme0uyoyV550wflA/Twf+jE/kVj5rbR
a//W8T97n6hMiq6MwkisAWXbxK/6Krz4Sl9UJyCUKKA1u8F3hu3K0oRLO1ubqJ8AuoIshBqoMcXF
0WK1AxQ2xxPS5OONJOf5Qa3UeOdWrYfWKJoVfmVf6XbzpsZS97tQxxCF9E4IxkWRqpxgE0+3uh4p
+h6KDp+ugs2EVVWFN6EP93mulumDX/nB71xKnH4T6XInHdTOGXeN1Zm39mi1h9ZX0yvuNp3/IYt/
9KUaPwZpBw2GP4z1g9U7FZp9FsIzdsfgoaZW9S2CvgiWFLtaGwpji0i6neysFK1At0LXIRw86Yja
hIZar+JfgZqMd7ncMW6OEnh08L3A+6X2fnd0e+OHVCHgbZD6bkK5bcY9GoHUqVSULlF6uh6dcgxR
cwmVe0bVpU1djmhdMiFsvfqoO+x1P/DvyiisUSiPq2OeDeNvT9fau8zvyD0Q7NzageJvbamSD6Vb
5luqIMVTYkOyUyIrDzBeaQ9hoqMln6jId4EcPySZqZ96LR+7jeIZ7nYYMvPRRH/xHyTH+3CLNHpx
5MzI3s5CpsDYSK7rfO3CPjwUlvcLARbGCC6flJnTEq6DygpoTYvy6DTV8YAd5FpkjCdYWrZKeYik
B0M9pv0apHHGVAwoj3gSsJOYaBKP/flt6xGy9CMzdE+9Mno/0Vh2j4ltoZ0qaa9J60fbSMtUpjAI
mjZJI40HUf7bOKF65/ooeqryti2kP6UBvGOwnz+7CTgAck3RXBE8RrOIrZc8pTf002j8iW1tIxQ5
0R/b1Nb+XxiCEYbeM/56lli2ulIVsVvop8h+6vorzX0ZhjdbDVc+6uy9E51R3mxboT0hsETne222
QpGWB+iUESj45W1IySUsXy6vZeathRELyB4DizTRpyeniIC9lGWvncZe240o8mT9Q6HfKM0LqmiX
Tb13Us7dGZzzoB4YjhBY1WkMgjpYoCiQop6amKnt4W9UdFc6RHh+dOvYv9XqNizuO9nbSsi+50g4
1i+UwzeFWe7H9KSkKAM9pAVSYVfF6kjW7BVhG97JEzjdjuhjnO+1LDcw4vDLcWDy1hKqj2qM4sCz
El7HcbVVh3hXSF8s+4AqyK7tDnFuM8byx6Vn52U/Mgi7y+tVUuj5rVbZKnC3dHGoLEx/lC+CYQ/W
PRjsM2b1h6c6z2Hkqn+UzCFc/jZLpux3YyJD5cidr7/hoXODJjPpFncPKBxdVaXmo7KCtrDqrRy5
+bmGVeWDLfHqfXixy8xDNCvGViO9anxgQIXFWri7ZANYD6EuH42G/+TupH6YxGhyGkdf75krhiDG
7fZ8sMu7tmhFXBxAXbArTEMdM9Qr16hHrDQx4B15F4XVcyP1Kx9nXoiFmZWg6r92Jl/HUlub8o9s
HANbqExTx0qUvVY8IVhWxvu2bbYot22q5E2zv316hagMgPoWJMkw5k3CHMkzC7T1WvnoaGDK2n0I
Pz2aMZeNzEJghU7yByOTwJ7xWKmWESI5BiPkgO4vlDa2lvlVKQ5hcF2tEU0vfLSP1qYfrSytVpGz
Xj52QfFopeZPu0NltvRXFjV3rGeLcibfbCipXnQDixrRtXevguokB19UtHttZIwv79+iKQG5Umwy
MBh1zi/UqEqKpyFiezSjv0PyOqrJruvbq8A7oWt+fdnWgqMAlkmSTBWGhtu0JEdBvAL0kcpHWs+7
FK1O4SPxFMrPf2OHR9wALk9MMzl4VmKnuWzW8jH2rhQLIaZw7+tPWvj7spnFwwBD8P+amRy9QR/U
Rq0r+YhS2TaRggrlSmnTKd7KcubtL844lVuyY6qZDJ1MsiI9NstCbQrlWFfpXYEebt0QxGpW92YV
7bVp00wY0yu3r1+TxtqFaNfh3vZygAKXGe0jvUaYMXUYpet3vkZkXQVCPnClBLL0cSERgkrcBlk3
m2JCxTgeytRTxW2/GaGhHsyrpmMQp2tXsralK0+3hbYtvXXwdJPtUJvK0LxK5hgN4Y3lJHslFdyx
9rZTIFIZenoR9hqH8eLqPticXBMjYYwXNV75qCnmRnJuxvRO1YqNVf75/Jn6uLbJ+xa6ZjLEKG0d
h/Qb7VrD+OF5a+QPa2uZvG+tUtXF4GKDuOVL0w1fGsWF9oRk0A1WPtW8GyCO7od908/dSxI1lju0
g3yU+wCGzscsuodSLjCdnT1AgIMSo2eW0HO+Zf23XMZhP13ez6WzYjD3RoT2jmaZuAI9Q2ZECrDf
+V+i8LGsv0jtc+U/0/jfy9XrZWNzCB6r/Wht4hHCQnOhfMMabZhbY3T2AUCCXi+2uL29Iuc3hdFe
Z0G+s8tyK9vjj76Pd3XhXcuawqDv+N0r7W2NLtvK7xI34jx4PvtdUweCuF7tI0cvH60o2zhQArg3
kXUcCkZs4ms/cjayEu7dboWScumcfdiN6dPi22oQuAV3RtWHXe7r38xOQjKzYkBvDaa86CI/2pqc
6Q5BgUKziTVcKfqCkPPBZRgL4cl7pXQ3gwciy6PQHwwnI40PdZx+rXrzdigiQG/JIfTK6xJJ59CP
dhpUh2HYl9si8a5XPoNwErPPQKUONwnWeZZkdkHuVKEjDmN8m2XXFsqNin7TlPdDGW7SxL1HXm6b
IHYv6PMu2168BwL9JFJwmJUn/sukOiLx+HIP478OT2KSwCQCbUNf/9D6nz5Tp5ftzXMiphNhWST3
pGEFCur83vtxxFCjn8jH0hz+lvaIWiNyVnZwsl2ZubI22VGuPPTScLhsV/iTyRZjl2efm0hhdDo3
SZgN67uOXeZmtkrx2rhrDD1rFiYnLZDb0oqSkLsEjoI+O0iSz5KVkE+CzuFPQT0gOovnm6d6nhcn
YUxMFqq7dtwH4Rpn/ULowisNVoQ/xdCs+PsPaVTdGn4TOdp4TAv9R9TFO6mV/6Srhc5FM4Ihh4yN
9H2aSYWlH9YJdBFHyUEX+woNxc1Ig+LyJ196YxzA2YR6MJgC6Z8sJpS1ius2DMdQVa9dGUHPqHls
KC22obVHn+KJMZSrpGr+1lp1Z4X6ti2TbY0O5uXfseDu+BkUdQiiGQjRJk+dr+gtFWprOOqUrON9
rv+q4CdPypXhj6WEDuQ7/QU67JroyJx/O9usatV0pAFX125jK7wutGSbWXeRJh3o1GwG5cF0Ye03
vsrWP59fImV/hQcdARcKS+em1Rjl3KHR9KPdPY7uT7N5jBUKp+Fa9WqO/ODQmDRqqfSQusIQdG4o
6HxAPJmsHzM1lq8qo0EWA4ntDZ345F7zWn/vgjC6Kszsp1p1yoYAIN9WVEI2jt82Kwds4RQjLccR
FnNYjGRPPmxT1x4FjdxAVSX/Geveve1kQGKNlfOz4FhEoETPndd+Titlhq1rtoHP5trdDrHye9Ua
bj7//T6amHhlq4P6UEI59Jj5mX3HYHOFLBqDthVogk2up2v83ktX4n2EkQ4E51We+ErqXZXZyCn2
an3H3MNGQ2mauZRdFa5MPyx9I9r6MgeAjAAU8fmBkQB6eLT09aOGaO4AVYyiUIq7urx9C48oFS7m
P0T+KpAR50ZAmeh1qoX6EaaVFnXVhEaiZ/xStW+5/TVq1siPFnePKXZFpLHw1U0uQRbapQNmRj+C
cqEn881spV3QhUyUrJw88Q9NHk3W9X+GJpuHSqMRFyqGBvpvt1XYPyKgDEbHj78lvO07u9DWbvjS
YX8XRQQ7zz8/VdBqRg+gpqqqxwjwzCZQtHHr1MXahOvSwgT8R+grAI2c9kflINe0vgrUI7irfTCa
N07s7LRBwv375UGzPj13xbUValp8LVi0SU7PD4hals44KJF6tAbP/QaVjbYvs1KIzA+6tHWMzri+
fCKXjj1AfQBqSL8K0NW5wVJ28rROZPUYK8mu8L+6/h8lXIMeLZ1DKsnC5csMsU17CaXVqICkTVaV
G6iRmzvNlQ969KhVK3nKkiECN8JjBOvAUk1WU7WmM9gBJYSmVeItGmsvaqdWG1WhcKghz7f9/OYJ
fCQMt6IvNQVTKHj1SHMk5dg2b1b3wx0P5Ro6bCEMpvhJ3A1XGuCW6YHIcwkZSIkDkRT1cCObsfEU
ypW1M9xEuTF6h1i/KDpzR5AUyshw9tbu8hoXtxQwgpjiAFw1DfQK245c307Uo+I1X4oy+tVXqJv3
NeNprfuvNpSHW2QYQoZA/JgPUWUcITSSyKF6JGjZVOrvMr0enOfLC1o68fAm/NfG5IolQzhWDrQ8
x4pp721vjK+F2kMRlbWv/z9DE6fYQgwcKiang8LclemjXSu1u2ANKSaO9NT1flzO5Ekp/D7sUdZR
jtzwYFNW1jUEsSvXanHLgGzQPRP/TdHzsZN6sAdgQ41vU/d7pgcbuVtjpF4zMilc5bUaK7XmcpmM
R7l0oGza64G5cmPnp5lkkll7xsgQWZnhawr0T8q6JyzU8sG79zrlBdotSoxxdnLKYMW3zj8NVRpY
BPDlBpCuKaYL3TAnL8DBHJWkV57zwOl+SL2vr1hZyF6I9mihAqrhT8oC55fGSRm0qetBOUo94usE
ugBwfva9xf38Vhg6xIrJVRncVv3jAA3amP+Om5XYaWFXIc+gr/HOczdThB6z0aMS6CvHQRkOXlXt
e+ju1VLau+5KRWi+pfBpEd4CZ37XM5tcXs934zZHuO8Yhy+uH26r+u/lSztfCgZIbC2SWpCyU14V
qzHo2VlSe9Ti7MCR2BbZrpIOsb2ykDU74u8/eLrcSGolgiL96OHpSgkWmfzgGtfJavtufq3Eghje
oZZB/DJ9e2sF1fg+U1taJumurOV/2kbQ8K0B8NbMiA/3YT1q1EeDESrtMa31g1ZGN3Ge/bK1+Ofn
P4+AdwmmIbhUplP3SspLPOZNcwzDowW/UJYlm9AYdlX5+R6BkBsQSDzw3zqyVOcLorFamzWKaHBR
X6XG19a5Nr16Y0fPnfdzCN8uL2tp9wwCaBFMAG2ZkiQgcKTGTRE1Rz/UN7l8Ekmxne8/b0RwxsOI
yYMxU/SVfan1GZVuj3H+XJOzpfKjvpZFLR1rmyqKgI4gpz51eWHZIIpkWR3V8ujWyvUHJzMOeVvu
csO+ubwc8QHOHz4SasvgPxEszEJlKP5yoqa4P9pjs7GSmy7YQ3+107rncFWea+n7fLQ1ecrd0qk7
ipH9Ue8YRPgGiABS0efL61neOnECBNcZEx2TA6d4TADVbJ2OkoXite+dNkt9kKuvlw0t+VBSJmoi
oq8yQ5t0XuP4pVb1R/IlpuCKTbzGzL+4XR8sTLbL6HMnCp2yP5baP31264a0LdYkMhaePUbZIS+B
5BFIMyXi8/1K3bq04yHFSP/qD98S9XaMTEipYqr14aZJ3urkzcvSraTelup92RRXl7dxoYzGD3jX
WxU8IKAwz3+A7dl+2Fpqd6zM/K21tFtGuJ6ivHgcbW2vjeZ2KLQ7Q4TlJu2E0Sy//6sfYAtmKZzU
LP3IwYS0ncqJsWEPUP8qbbsrk0Mh3cjNqx3um/y6Vu51bSUYXDqnjDX91+okTkPxdagSE6uDkW+K
9igVuyH45a0xTq6ZmVR+UOZtjHAwu2Nhv5np9zw75NHtqhzAkhNhGhScG/ULmhoTL18mY+aFQ8c3
LMN8K/fVzhvjK8mx94HsfQdY+nr5m4mTP3ValALfHTDQ3Wk2pbmFNfjwmh1dULJqcSNEiJr+Rulg
sKCLFmcrPn++PjG9K7hILZjmZ8qvY2KMna916dG3hk0SKJuo/Y6ejOLsMoKOz64NUkvyKkYnqSiA
NDi/D2VrWJHfdtlRDqKd0txW45th5TyZzT5ID5K8xg22tLYP9rRJGTs0mz7v4yo7Fmq7UWJnkxnB
k544ykbOk2sP6uNPl3GJsVXgArxgZENT/gmY7R0j1eX0GMoBo0whDjTcDrFzuLyPc++JGd5oXjYS
f4De5/sotUNiJ52UHm3V3jid9UdJAVb3brfWiFpwocISsaFicihZ1bklrVdjf/TDjNMfb+r8Ripu
GDLeyGa/16Rr07ypkuexUfgR2UbtH+PPykgr9Fw+2p++E3rQNOmIfTPKf5a6cp+4Yb2hWnXwyvSr
nq5xlC3srMUlEH09YXba53FdxfKaJMyPTuMfTLncR+Zju3Ys588rPBTsKA8TFSjow843Ne7yqiCw
z4+h97OGQKXuV+YS1wyIv/8QasttZbSqjQHVfC30v47ydPn8zT3v+QLELn7498Oq9Tuj7vLjkLib
1rjq3Z0D02r+dtnMwvWFm5myIx1EoU4x2aesS9oM9GJ2TOQSmsxSh10t9Y8w17y6rf0mefXpssHF
r29TpGaijgM/9U+0o7K4tpXsaLSo5zg94OzCs+4kp/ws9yLnWsCt6CaI+QmS8vMddNwoThiSz49e
ruS3/ZD0p6zx13jwls7BRyviO374Tqk/tGD5OQeZLN1Gnf4lb9bEAecmTFisbQDttEWg65gsRNdi
qyuo3h4dOII0lMNBU63UDuZfRbQhGX8V4wNQ4Ex80BD4tZw0nXK0a1g6zH1oyYfUXIN3zM80Vkx0
ADhslNum3YICpS7blQr1WFjdJrNupGGfD0d5jYVu0QxeG+Q0+tMznjbo/a3BQan+mCnptWzgS0cv
fiCKoY1rf75dTDYHYRSJvQ7RiTb5OK1TQR6WecoxBZPTZTXtFrQO8mQrrcEuF74RmHlb8AeJYsIU
Cl6EjYHwczge4VJpzK969KMPv332coqmB1EKXQiFDZws5l0hQMpKqn+hDRdasbWGW71fCV0X18HN
l+HCos8+neHzdaS6zDgEBql6m6g/9sg+WO3zv1gJKAIONBO6M+qOXLMbKSxd+Zgnj8yCuC2U5WsF
t8WFkHzQ+iL7ASB3fvWbsOLVNCi4meqtF9UbY3zs1LVxm3msinOGW1UVc3oiojs34schU0QxYFum
XvXwm1TdOMmNNkACZxSbdK3RseBq8JTQHdF7XcimOi9yIKMEsuK2xt7qnNehWfv8CxkbbVDRRwFO
InCwk8jKbRkGLJJSPqry8Kvs1H2TGD4pcH4dk8v4RnFt9/rezMy9SneqRA340xEkyriidClozECf
TlLGgoEaGKSc8VhKL8bwRfNv4vbm8vFb2kdKL8SOAknLtzv/ajXanxIg2hHoj3WvtfWD67Svl00s
eDkxDyBeN5wqswfnJhRXMb0yFiaKX2rCdIMDv+ZgbP5FNYntoidOIQky9hkFa81XMPICFHskZ+Mm
Ty19Iw/9zgy0YJvn/eddEACgd5p5Gh0APs6XZQcpT2FhyscqC7ZGG27i4MkN/N3lzZuHPQJm9H9W
JumznQWSAZmGfEwk40uSNZs6bbD2UwrqK1N+uWxs7ifeXyEK2oykEdVN/ERdll4Z9P54DBvIT0pl
q+jJXpVWIrlFKyq1cvHuoQYwvVa+mdpJDG5JcSUP/Mz4dexSQM6Zt+K/59PrzNgTVv2vpSlyKZOD
IafTiSVF3STJk2u9OslfI3iugIbIDb1QX9uO+acDR/pFEIYKJ0hXeUpI4qpmT0+y57wHJcWyYVOW
X53wn8ufan5vz41M7q3RFFVeJgNIt0a+Hcvu3ljlGZqboGROnUhEpAo6HpMDrrVBl2dyXVJevs+H
u2JcY05aMsAgqACCiHno6Yuh+pSG/NEoTv4Q7eB42/jVSrQ4dz2oJYD2EMrN9GemOb/Z5Fkh531y
GrTb3P7pB8/0i2l6XV/+GPMTTYooWH2F20HjUPyMD6F1HHYQgetFehL1eDsIQF5k6Jd/Pk/ADFE1
t+YdsCVe4A9myri1xsKW05PryExOx/s4XFMvXrgywoag8RUk8LNxUVlFRrwKlfRky9JGaa4N2915
+Z8wDPcJctA+oWmXy5t8dahv7ugE7QvYGQZ2qTBMoZsMPzde0kEtYybOVsm0H5YXXY1G+tsu1I3j
fR46IMB14D5AcAE0mZ4MvQ6rrKrc5NTq5kbLs41UMKX2aapEBSsM/EMyw1g8geT5F+u9WAoZmUlP
TXJnuCjOFsmm6h4gwb+6fAIXdo83j8OOkBC0oPqkuNWpekppaPBPddK/tamyo0sFkaAEIW+77zvr
9bK5hdCIx5xxYjJxoEyz0er/oexLliuFtSC/iAhAjFvgTvb1PHujsMu2ECAQQgPw9Z33dUfHK1dF
Od6mVq7gMkg6JzNPJhtWXFDl8rZJ3llaihluCVqUrd1qf8dyzM43m6G/pEgz+veV/7Kif7vwt6Wm
knRaU0Ll7ey5C524Kp3JcRD0AClA+e9L/UUUerpJOOqc6GPo/L5VtD6G8sco9eUtgRSINZdZeBHZ
i0a+CJNvkuwtye8JZitookvzE3P9ZzV9qpbgSoH2BnvkdzNFsGIsUMj8vJXRh1bnOTkiFGKTIiRk
3DO3/nSrf9mKAcaiOgOKiC7ke6ujxnyWbHbytluvU/gHSkQg+4h+Yy1cm+PPhO2jEZ5ZyIOvIdwc
r3OyGfKXH573Xz5ilDrIODrVuwRjnL+vFi5hoxeFTt0iQv0qgJ9pgfarojXfhozcI9x6aybyjMBq
cHiiEMTfWG/asoVei0ULVEZ9FXCI3xQZ3v790/54GxB6n8xVc/Q3aDy/n1RxHy7BqhJ7hySOtr+D
3b6vds6DfWxS9NEPi+uPdxFCIH9SZpxSoiP/O4riTa6zqG6RIN+/6H4qTRBt/9fbOVFgcHZGTQ5s
+vvbHmK5egGv1V2dX8wzdvbk6KIPkp4v696bfjq2/liy2I6wTQBPATiNwdxvy8iDabHLhkbduTop
AqExcbKN0wfq/QB0/vH5nK4DM6KTuA6C9e+tjIxyGIVQo+58nVXzwK7GUZRBIDD41MPq4ScHhz8O
fYQKISoSAiHMU59CQH7/Wrt8gkvROrs7QF5F4D5ZinmjH8zesNr//Bowfw7iEsAgvGn/EFONyqzU
0YTcTbNGWgbDANXMI7hFpDS8Bf49XNEGoychTclOIbx0ODigyUW+ilmU+ewvCHfMk3E3x6I7jlq/
T1mKGIyUwpa0y/UmECx9W4OaP6zwyVNFWotOlRGh9BA58iuJ5v56FiM5wJ0ihVNWPjdVozy5cab3
drlK5tt6NvOtt+TJ28lycCxMB2stHcgA0iL2Jcd6a9KGF5yjSRpHhEoCplSlZSmKpHwODpw2743X
1lupMbSTR223JUE9frZzYI6zWurzHv7jxahC/lr3tTJwc4G9/KbWeNcdi7arAnFVjnX8qoRGZGud
8mc16qQtPDbcBZl77Nw0wDFibZ8EUmcqw+GUgtsnWylgFmMDuu45RoiKzATtRlIP60C3D2Cl2XFa
PH9DjPe+YuRTFVavYV2kLBNf3jLXhYGGfoNIzORSLsEDBsPbBwUZ5j6QKiyz2KRdybo1gR9bAop+
Y4rmNCXU6vzZoeSdNhlGe3aBNG/taJ+CHJFrwbCE51mOh170ORwmlJbzSyOHFC9niNexoEI8LHI4
pdR7OT0shEylCJvoOuUuGopM9aKr+p5kN5EJXaG9WpR0FOh32kCx65QMyy+MFX1Cvz5tkdbw2sO2
FIAGgSVJEfl1DLdUmz062T3OU/YUriuMvwBL+zcaOYkFEDGIZb2FVf6KcPlCWAYlWZLPgyqN5/Uf
SYbuvmOUlXai/S1HhbSPcnUP8PY1DuYb1jd1WDm4F/LJ/9SBUwUdkvkqn1anqykz8XAxeYPZOdV/
wdk2pdtRBwqD2za+T7gdTUklyMMKAkDoCpnNkLqNXAZ+58LluU90X8WDl8zFErrbVvHXYMTwYaPl
VHhN/+wC+WuuRw9+K3VU0nwGndAbV9KIpwWXdbadZKIOuWcSiLi57DedRM5B5QM/P9drzcdCkvEh
OoUvFz6ndpMkDd8NzcrAf2hZBeCnvmQ7y0PbiodumVnhD220QQTnk5k88pj04XBYluljTPRki0Sy
/gxGPF5pdPxqGFnTykuR9LYXfA0+bMxp0U6IZzWC600Ibai6Qfw8xGYjdDnCId4XFrDDZuAcg9YM
Z+aik0eBJJVwD5tTVh8WGKdEV9SHTe86qbUYYz1UMINuy9nmSZV2/Ctpxr5KpwaxaEMWd0WMiMNu
m812xacUh0Xo/GOzEL8vYM44jodpEVEB/VtQJg2SCXs2QlbVDdExDbp27zPJSvAquvKX9iasQV/r
aH7ngoy7pBOsdDSKyzwcSbhFym7gl9OSfZDVm8TRIWKzhYr9onc9wljpoB5CIY5L49106SC93Wpl
LzB941toFvk9nbuXIGuw8TgO19Eq5u5ZQoDjzhCB3Bxjq7CtGfgOB4UnyeM0h3h0KCGjK0l8R8o2
b91D7wvmDjr22N7Fkt0tYMC9SgVG4iiJ+6L1GNllK2WHUYuebxovNXSHL/WqVf5OUyRim7B9Tn3Q
rhiBQxwCfkA5pfLkGOMZUzAWwlIhm+trBffYyllrEUgXu3Pnj1h8PZc+jCjnOfsV6izbzjX1f1EF
16mtVbTdwHIC3z+f2dXcINIOmELCil772aXioeBVO8TqKVNkudf1+A4lsX8utL3uO7wMD2noz4A7
MnhA8aku8zYd4UodgXCsa/j1rg6xnIgeTo4szrot8qXmN6MV3RGLgD7fmx/WvnkJGisPWTjGx7BL
YAQ64vPAavZKG1taAOdBbKrn8wp9Ci343C9beM8vR6+lXn9OEgtrrE6s75ChNN6OoNcLP8YpzaA0
1AjkaN3sKoPNvujqKKlCgFOVSUaY2QE/Xv2yS4a8cC5CGHPW/bIjcWXnWeytPSiUwyzrQFy0qN38
oxEKKdS5SKdKdV407Ic+rvPNIGq4K4UYBuUh3Lk9Pd+MK0eSMZ32xCwvw9JlVSLAwMpwFedshWW/
q2EYC5NQmEd373lWY4+U9ZVO17CarCIbpFhlD77Dxho7C1/ZSHovODe+lohzv9TDYKoshElBsVoo
B4ve+FLi1ikPdimOv7Zau25ud8vSC3ymNRuKaNUESUSGd0Xd5zdLgpRWfxmlLNKT6wfRdK5mf9w3
qVeuHXi8oO8LzvATfQKDYtc5shs8Em54jWgmbrLmgsytKDrT7ST8qWmA96ItfhhOanMHYsC/DhXr
SxCQWKORHSHBaKDsL8ZO9499HHRbufjhJuYtxUdLp7tknqEMpXK8cVCn7QkU5Ucgr2zXzSsMQ7T7
WvAoSxy4sswAglwnCxLETs1OJXLiNsw2FOvR0y+jhAU+D6l7GbuAbzETfj0EI930XqNfsB+6l65d
lgpb9XA2ZPV0m2HAGptEigF3mrr2Uoc02EC9Z6YSCtJeD8hEQ4rdhWcC92pEFCIeRZESSC1WoQ7o
i1LiVzAl8TbBToEAJh6Wdg5pKT3THhJEre7y1HxERN/6LngMZTRWU+5ld5lsyDYzdaJKPndjSUYK
X+0oofuAICaYynpAeJnPywizTcelThrYDPTTAXtzX/RNNmxartJ7HHDjpSOtOYtbuMe0IdaMCQck
nwnUmTvXRmZHw9ad54iPK7J6zsJN6+sVg8z9eJHQIHohtnnSYVY/Ot0MRTxn43mHnaUImwZE6IRq
SqYj1tOMEu86W8dcbjw7k4I1pP+YtJ9iMB6+rQip6USxUP+DdbrtKyv9+0jP07z3EtvqKxvBc3OC
sV1hiTpTeXijI8GP47p04hCZpm2LIFqtggm/Ovo8vYXjPTwgIecskli9sExfy2Yc9l4ueBm29Q5F
XBbPUBTP26amOzUZe2jhtV0F3pwcIMzTJbiOsVC+RWgaH6CJU8HaQKaJc5wsArZWPchxE4tLthK2
oVGtNrMHY33lT1XO3jDKIEoDq80NvhdIiBJScSkxvJZn6w5n8BdZgncnHfKHWA9qCqBFm++iJqtG
Gn8w0vvF2lJwYyCxYbPBT+EMAv0er+EI53ATidQIWDvRzdB6nxzvsYW6+lOpptvOssX0bzg9kXbk
ZRcmL+sS87NWx1eOhHWVZvJLDH122TDffCBT3T/CHcncrxmlu6CDG2Tsueahh+vpRlB/2TOZuHyz
RJ3fXGAuZCzgecjO/TFfoS1fkvMsdUNehcrEusDoJqqyFlKGTe4WANsZTrq4N8MrkDpEBMWREM9y
wTFY+COp7yJfz0vp8ZG8GZeql7CdXiFhf3MsORk2wURb2Oalztw9XYb5dlQaBWGNrefoT9pKWLkk
nY/EeAfTggyH1cecrdluzhr7hmpCVWj34kJEHNhPo9W4qZk3bmLaLZu8DZvzPKzVVSicfz3phG/H
RMZ4FUnblg1DtkMh+UIfWi0hJKLh1KVHbdIhLBjM+daKpV649UL/i9baXnWwOlZJIjbYktFL+Hzc
I6OIdmU/BBkitAWDa2ivUbyqROHpTHm9G7BVlS7o0tfIU8M5+gkMO65ePbtjH4kxvO9k0vd7KKy5
3CYoesvO0mbbdiM8GHl9P2ryMbQo/4a4KUlsFuyFBo1Gvn7ludXY3mPsOCl+fYvXvxFt1j51CLo/
rjJsNnMDdgW+LvpOJytK+wEGaTyM9b0XeVejsvByy2EWbdliSj82WAoNResjEWt5j7eZ6V2wNLxB
KnhvmXceLqKvMXptMVSLqhUAiDbjiFoSuV/M+aewDy95sXhBL7TLY3YRayAW6cTc3ufzEB2kDS6B
KVqIXi0ZShEZf981MTGbOlPoa9kCzAe0UHQ5Jjyrmrr7FTYx6lzoOi+DnDsIm119ZhmA9iJAA/7o
mYEdOKHMVTKEcMbrE0jtQDEOZzkCw0SBTb9+mhOWFV7a4TkAoN92+P/gNgMybEDHvyXx2vpguVAb
R3N2LfUkkXBUj2U4rbxsWXPvBwvsM1R/J3z9MIBaOItyidKPrRpnP8aMaS3E1eCLvpxXqp76pL9e
5Sk+xjdpiRlhrGqYbh6CEGpmHsCLhoU6xGImWQVipT+DVtZXtzD8C4ssomN/wVw9ikvocm514r9i
KnEyR8p0lN1Q34cebvVNV9Cx+yVic++T7iEcVYzvNbJPtR/LhwyBQ7LwwmV9kpGZL+2ojplgSYVD
FFJOmWevlq9PUfbe1z28MqTn71kSe69N3/gFPPZznJXpGNZbnjpxSyFNe0oYfn00DOm7XQ2OwYjc
YMol3iyLfBwaw8u+wbqAldDnZBE1KNrhKXIzfCqQD1TU8zgUKVIJMdXe9eVEQKSbOffvURM/1FnE
nzCjk76RuK7PVkQ+4Rid0q7oZjpc0iGcTTl0aG470LubznbL0UAe6G9htUlvh6zP+wqzU73cr5G5
nZAc5o68PUmeuwT9Xp1DUmEc/Qzs8tlqc25HeE5MiXhb0vVuSELRopeSiJg0dfaL0D4qxIgZwA0c
3nAoIUTRDEWSgWLJ0n5E2QFxIhBnPeCFY74oPOR6SEHJR+MhHvx3f47fo9w05dBjg4yF/x5OUMGE
2IqKleNhwJReALqeazyzkerHFTRLuWTwKUpNZ7/GaEVuIjL0ykWlK2weVc2OurfmDDFZhhStk0e6
Mq/kUwympAktkp5bljzNEhRgwJfruUvSCl0/ukAHI5IEc4rKp0+e5F6Rxl20WzkSoZeVwCfWZfV2
aKjBT+PjTeJ6BMuH8kRh0ka9Qn+FPIUV1XffSmzY9TJczhnBPThoYdq1g8m8W7u3FqO6z9Di9HYP
mEhdNekJMMDRY0uXRncrbbKHEdO3+9Qp3pRh7bdHqFPjB9nC1LawCQIExwkjpAVqSfIiExId1hC5
TxUdvHTc9oNIdtaM21j2/hN6ZVcJcGCXFlLszSSGKd8JErx1A1I895a1tEBfhSFvhp0Cp2Be5NqH
UVGWrzs5Z8949LRAVQJSNkMRu6z+/dBFbt9yAAOp3aNJ3OZc52e+Sl3ZdHCAvNS6VdExH2C1a2Ie
nvEpUyXQcVVFTj+mADL2iRe+5DXCSOYhf6gtbgzWs0VSx0fa+HeOwjJ9bdmvdJIvKMzSzVqT/OAU
esMc5MKctu5OslrrjVJ+Vyrfqa70fL+vYL3EK5Wh19ELfU+NpWXsdaIkUbcXXbgPx2Q/eItQsDsM
YdyVrJsR5VWedHuinjOy1wm8iJf4M5yZ2k6jDM5JDQObwsT0MwYo8lanGq157zODbL3TnELXX6EN
fQwnBpM1C0sbKqdm6/J0KlozdcfIRXd8Gf2XxePyXIg0hbcelW95r8lZ0Nlpo+o1uaRR5G6cYhTt
pkkqP23uhV5/NWyIdxajREsxkRp9sw+Yx9YSg/ndFM/3WZc/9J7f1aAFE6BxHbcIlFm9stVBfhg7
T1QNpJJDQXGw/KI4RR7AHtlgvzbNL4kS4ZzNxL/gLBmrGZZ/hY9N5nzNZHilAxEBxxGeX9iIYgAi
857z0F1H8OffqT5ym6HR/OhCTGpQiDsKbvqvrD558w5w4MgaBNPCdFmiYK4y7r9T2kMcT+1c0ZWn
BxbDVeBsxtj+Y7QCCwuMlz/PRiVtZWGAlZUxC/RVpJoV+rtYog5AYBIQVZEWJrByT6ZGPvCencw+
0iebh7ayXRbcOkfkJzejFQXFzrkWqFCeJY6DnSZod7cz2kP4EYWnWMREyl8TacPCTeOtCnSICQ9M
gyB0tna6DML+vm+T+QynLBD/Je/mo+14up2tfJ9Zi80osc7cmCkcn0dI6yCTV2LDlJdf1v0IL09m
uqqBXCktFBUz4MP8FeAAIpW1mJ5WEKBXyQyfnzLL6IrbQqlyloQj92HUR9Oto4srfdNgFi/MHpdJ
8c8cSOg1JKNPCRye9mu4kBLI8IrNo16izUqTpwBQXrdiU00w+gbVd93+MipE6GXeTPDCimzDKzYZ
8hoMNHlcFoBInDpsgDkjrxpN6Lm3ZuMHNac37kfX+N1TNSu66HIEcFaFubEbCp+te4pQySKw+W1o
a1raaEiLkAxYiL1wRRfxqJyx4Wx1NLC3hvrjrUhHfRtM07oNV31hE0euQfg2pnAhP7UXXhvhSyLz
jC0W3fFoFfKy+AospHEx/A4lgKqzlSTzLvLFcg0RTnYROQxjLyKGwTg2ilutTtbjjd9nRZd7FnlT
jAJf0Ss8tkBjJeUYkPYH3uZPJgXzBMjeQ9ANCPI/RvLGATVbXQ8pVnl80c5VLHYR4G+FSvLfBNGf
3AaUtVDmZAQZCSEUAb9zGzoJiBUyxwYZrfy4xP0dAJf4Shob/XClv9wSwUTeaYgR4yB/kEOsBgAf
tpl/FwSfAOZKN1Ngkhxig58Swv5yJbBqJ0L3RFj/MQDoOMR6UDzAmHgJsaeNTtlzsCYh7Kg4Wqk6
oz8MzpGTNuu36Z0Qes5TghymNCFS/C7fUyTFVjj05C7I0QkwL+5KwbsMVKqaLlaxshmiJAkjDSBL
rPLmADGlQLsLvQbj+Rpk7QE4J78NQGUUDIf0DpVseon1sRyJWHxvtyRwRAoABV+S+XUZjtzqZN8G
sd52PkM2uIIUhfsSyao0bqYrf03ZZo59D0ZRbXDbNPi+//3d/OUZY04QChWYkYBI/j6vlGNayU9W
Re4ygEl5d7+EiHZdd+gV/n2dP6l5PNqTTRNgRRCzeK+/f6BzCyMnwyNyB3C8IO7aQEmG0nmZUAUD
bmfz0ZhdKA44a9DM/qBB+JOSg/YYlDzsLaBpBNP4+8XTxXddQiW/Hwd32QfijAQ/UJl/XgHRrvBP
OGW9Q+uenL6s/1L6IEeKzlPT9/cgIBHmuZzRzvzwqr4rfSBrBSIAERlES6eP8zvNbIMIyRqYXb/X
KcwAww1yfc8885hiPNaYw5ovFcA/nEz1D2Kp/0gX/mtZnAhTrEG8PCizsOq/2/IjKZkEjM7kfpmB
L0BR0EYFQxP8kK8L2fEeuJaiwyPXsfukIjSfbkjy8146+iXyRMBSwof/UTRsRUjzwiOwEC5iC3iS
eHj1epxojVqpzm5rOF2WuQnrq2yanCh4rkGUnVlSpq5yI0MvOj94GWycezltcq7yHTphuQsMAUAJ
VPowAbDAnEk7g74UedsdQT/Uty6P76FI8Kt/f9Tk2+o5PRhQ/1AZRDAiw9TYNxEPcZwTCe+jewyj
QdRM2/aSpYF8CPTArv14bM+8eMUEz0CbiqawM4hbGV+gJmZxYV2K1HVi4jMZtsmtmAa9w4YSfiXO
XVCgdns/dBm2Vq+pxsaTh3ydgl2DPJd9kBpw8sEEMC+b5NZq4DoWROguiOq5XDjY+xL9xlTI1vgf
44hnYegpPGmZyTnAkZ90198On9NjABgM4SSCjZBb8F00JTXNcpFRcg8at4jQmszzGUikfz/s/2Se
fPsKYbd+kmbBHABmNd8WsVhTPbc5i+7TJa2Gbken53xnsflGrwDswBiRoWo/T+QY3HKWjyS4SdJX
i0gSz/4kUz2pwP74KZgxgnIL82ZY8r+v9jCfKGSiQ3QfmuFCjd3GRfU1sqMBA2GQql4v4X9UxojM
JEOwCYefvBn/8tmdFJ7///LfNhugD8Y0HJe3E+DWFmTotSfPWfSTDfB30RgG/OGKBWEPpgfhMQm9
0e/3uU4mR3hwEF3iKL5CkDWIT6x1J9st6cZm45r2asz48+xtgqm99qOfzIG/m7aeHAb+rzru5KYW
QVj1+w9oHexyAamyq9CgLBxMHpSh5wNVHOS9GP3uAurL4VA3bXQ6jcMDvh0NNBdLpIVhQOzvTdax
ktn8a9VNXDWwgAOoOEMMpqzbgxb7KVTn+8jlf34xgoIhMTnJMkGd/f6LfWXbGfr1+mrSXrzhczDe
cjUvlcW8/Nbi+L9cZNDDz6JPi6ZOsooSt5WAxn1pP3hv2h/2qO/fysnoBPU+nh0JCPJOv60a0vid
6kTHbxwL+4N0rb5IAx6XnQFhgaiwn0Ywvx2EWBC4Hgb+cEXUUFH27dtsQrmsgxkaKLg/cmB7+U8O
P983m+8X+PaAFRK0pp7jAoqCtUwfAnur7OaHveb7Aj9dhECIfKoGfQRkfHtqwxTUCsoOdsPdct7y
4TLyyC71AMjDm+RqBgcexLSinF6nAWjEPnv49w/4201i8CcNEal22mO+3aTWGQdK4LObrjYV42Q3
pVdyef73Rf72afz3RU6v8r9qlhQKHhJAdHATLoiA5Q1EOkAsvRv4X//7Qn+9G8wYYcoIfrLwKfz9
QiZ2OfDtvL4BQP1e8+EjSaBjyO0PJ8Q3zd9/Pj2s95ObHwYN/1CnB/3sBt6T+qbhXBSmtvvJAAHj
wZ3sHLov8jUGP+1Qf7smFBkonOFRcipxf781vJ4BI7BNfZMn73m8b/i94GcIdyxGuMu69H8cCT3d
YgZtKWYVMFGJ0eNvr4xB+tI7ZvFddP0ONNJbqtr/rZL9f5eA+C+JkMCEjOrf78j61AqMbLKbZFl2
QMvOFXQi//4eEGZ2+qH/fYLCHxO3gq4YM6G40vchaisBT4BSXa+9VfPthDRucPAiZWjNAwV0rFUl
RayXAHl7ubb9WHlN11VDnOuyRVEGnamx5SynudAJRW6XzaHiYMCW1h4ELkAgZJJ2GNTeW/DYRUd6
c8cMAfxhOrXnIsw2zE3RZbQ42LfNhlQaAqqLYc7svgvYI5GTexIRmT/aWOT7mHHvsV2iDy+FiD+0
qrlN6lZspnmMqtROAOhjBB8iVeIdLBggDuKvUlRmMD2CFWZBESUmxRYjz8Nh5HOyZ5GyhTbJWkER
Lc5zviyb0Yd0IJ0gdYnGJoIegMCkSswxAsgEAZO/kP1QS3lh1iHfrTizt1Nn0jNqAVIGQy9BfMdR
CU2lD82mj0Dv8dTTWQ3+LaQeDs6ALbcpb/itw0D2VR4BWI8i9jVkPtDOWHVX3RxrRGHUSUl9GDGz
dkCTAUblQhCIoTCYk1cziV01AsvcGKXfGgJKLYpFAFx1CSrYGw7FUMOmPGWJfynC3r+dRAQbNnKQ
QHyXfgbrQ8WGI28dcgnFDvBcWgCvthcoQ4ItxmuxwzbZRxyLteIN5sZhEcSqruH+pvFjPFLXeJvc
TO0zaMDhOMe9j/0RTXoRJXMaHDXnt5jbJ5CfzBQmUvk7GVq3X1orLR49jAHhT9nney8yNXQq9Uu+
KNDqEFI/ByvPHDQgETOlUusLLNfjqYT5mrjyMg+Gu/DceceU0BRVLgvzV54x/yXUetp4TnlN6S1p
+hAuYf9OEaBzD05rOGLyGUPoYf6p/F4/rQR6CzyaO3wYy4YK/Qk7MO+OtnQ9Cra0r5kYouxAOPiC
ODVzUkUxB5c4uRBCiaH5qu2a3LoJ+CNnOdD7bGH7vk9sCY1dssOJUd/2fpNBTAoa4TGHn/s7l9yW
vldji1ehe6NTLm7QengVdWPNyiatoQeau/SCjO4uhX3dueJ27a9AebEdOK0VD2fiEGhadpiFUJdc
6mgT6GYp69NHssRQZyLR4FpGg8Vz5r9asjSvPcvMVU2QL9njYTw0qC+TAx06sQUEm9wtFM++SMKa
3aRQaVx6Qc/uu1G+hqkUT5MMX1qaxEiUhaLdRivgTAfhOEib59Wb4y1e0nyFZ5s/kUWHZZ+1QQVS
SFdAWYZtO4qsGlr/JV69OIa0bgqLgRvYP8cS/yg0ltBQ5I8R6FBA46KvfEamTTr7E7I0IsT05alg
F9GoDW40g3MG7Jbn5T1t3m1Yl4z20Fh8si5eQZC0sEJxsMofQ4k/jEEpJlPaIHG5mcrM5bZaEzpU
sc6brYY6oOwBRpfC58GWWDUeyJBHwILr9GGKGv/McmgwO7awsp9IVC745gq3wqsbWn+/XMdphMlL
Cn2HcR4olQR0GnhN0BwcAypRS8anyUbeO/BdW6wR4FyRSluGvPPOk5q73dplohQA6CGltH7J40aU
4WR6pC/xaLpLOwhTQ8qzHSTFQ6lMOn9BTuKfK3ipvZuBdweII2IQQQPEFGELafii2LLHxuOXmFd2
Vefb4BHKlWko886Zo+Bj/R57EJkXXLG8JI1aTxpke0aaMd5J56UwZwzsU2haNLVzJgM4zYOVZ4vL
9hJmfdU4NJDxQxlVNK1q70Oh+U5x9Hs2sfW5BU5yM1MjsY17YGtypLw0gfEvTdvE287zpltwCXB+
7yZTGZ0BmOthUGuydri2nk7OvCDL9xphghtIONpnMO1i3yxLAIQaKkLd+RDZ82E4Syag3rTVYFvM
uA6fE0QlBTRoTeX5MJELwNI2NL9hXkCrsJk+OorBBu4Qrhd13RPKSYTfMQ8AIqZPKgu1xdb3oCPy
8n69bB0CeLwMMp92HHEwgDS/mEaQ4tCY2yLs4PU4aIidVUT7DTSbmH6qwVueqTE8ecK2+mgbbbZc
t+ZiDcHj+UOmNkSmYgNV2FJGizdUdbxEe8b8YEt7lm9mkotyZIF5xenbbZa64Zt1Fl2RehLwPPea
jWzxTdshSg4qigFFJBFQGA8SsHoO8ovRmq5MFGKDpjz66vJkvVMZU7eykWI3EVw2NSreIs6hxzhY
Oz/2ukur0UEddZL9XUIQAm2gafxDm1O9k94kNzV2vbNcc7fphE22CjwO8jf8+KD+D2fnteM20rXr
KyLAHE6prA5iu91OJ4THgTlnXv1+6A38X4siRNjAnBnTpSpWWOENEWhaoYz0k0pt57VBUQIjP5x2
CJKLrZGzd6rIkHeG3+rbMaEWIgz4S2y6nPJJr1Te1qvBPIMXUh/jwRSOlLCFo+YaNI192rtWBsE0
6bg0BiEqz2CjpR342ugDdhzeQaHb96HM4vyUlGPzVuBouJUGU30pgQjseMiwSRPa+nvUTLhrcyhs
S6KIGWp1d0hxYiq3IYtly5aX7rSYpkUEpfoUy66yBdtdPORTR1wZLAzX2MQc6aB+VXs1+IEGUrjF
TqI9yqiLAq8RkEMcm58Z5FGbMmBoyxLbrI8y6YEj66KqIMn7CWp9MGgd2kNtjkcqPhwy1/S2IX3F
DTD10VbGWD3VqdBiIETifyYRHDrbDwHOKJX+GoUeuib0iunQi+xZffS3sZtlu7wR9XPuKe2+SDTD
Nls5eaLt4m30KgcDnWkJdT+iK9+gAqL0gGldL/0apeJou+qI86M8YcNR8Nl3poq5jBib9pDqFZwl
GMxDrlm7vAd/khb6D3Nsf5RGb3xtW6hiLjY9m7CRxUPZZqENPggjgyB3j3WZqw84XXtA0P3gAFgv
+xSNgruRtaY+RHGqbJIKlFPhYX8sJr6x18SsPKTU2B6JCtiDQ5vZfQMUosxaa0d1Z/LrsjRbMmSw
YaBCDoGbUa7EmRUttOmxCWskD8OJTUBNSv3Qqxko60gQy41k0WBV2yDeoFrVQTWL+p1bVcExrfzG
GWmDH7OqqZ6TkXKVUNb6M+doAGbkeZesisTnMs1w52plYR9KQnfIOooHAwVAw07Alm1lWcr3YVS7
9bZpjOZ1kL1fsZZh765digmNhnNw91lHN2bYZKNQflOMoXKkool+qnkdfbFG3dtpIZ2wTvR/RFIE
aEvooAe4owKSwlI2VUsoK+M8csy01toDKxZ3uJH4NN0mXerR7HfAXfuNm5TlrgWUvA8FvbbHolOP
lgQaPRawsY5VxK2kNvs6ZAh2+b2VXEx1DLdK6lPFVVFO8fTctHtRVnaemgk7H4DQTtc8XwTslcva
QcWxp92XHZS6tO1dW/W9z96o+rZX1yW9/9zXdmoCPcJXw/ZRo8wZn0MrnJC3miqAzaybbaiWylkr
rerZ8oyfXRl1dp6x6VUAoHtIMASlnWceXavj2cFXZxPgHLkbwrY+GaLcvHaZ5O8NVAa/KjLANsr/
9UejFuJzVWWjowteoAP0x57+ofRGDUnr1C02IW1MaQMVMbxUPReCL6ND3SABypNC1SweIhD7sRY5
FWV3qNQpSDg3j/c+SpiPad+ab6Ay3XwTdnlz7mkmh3btih3kElw0f8Vt2jiqYCSvMYDkh7pooRaH
rRfYnRn1yNbrOVaKnXFws1pA4XbgetDQWS5GkFKjLHXHOCv8Y2Z11VaNjG81e+HJzfP6Kezc5FNf
6OFj64MKiBJX24xDG7z5YTPse0WHhoP0oa0UhfjRlPPAkT0BdJcW+KRDRXNQhtTcyV6bvbVxgaf5
CLbHyqMp6AHD5bWadfbrMcUtOv8sVGW1S0M9eUzRLniQA71+IuPxePOV4qLFZf9q6IV3EsuQrUIj
HonJ8Df/V7j1OwVxU5mzqSGRdLBALp1ItwqnyAsi+1IyqVGqnbvzI691sHsUbKEzwp0i1zEwR1KM
xPe6N8XV5L1eauLF4mB/rEU92/m+m2zTsPO3gZi0uNUW7QOaMul+0NvhQ6Am9Qc1QmRZGVXQ4V1T
7cvI3ZiheQLJ+ylyVWHbhBQpPbkDHZmk7bPckytVXIcbUU2rvSzH6n7qLm6USuwOvtZKWyAtv9yo
BKajt8U5KwPpOZNBAsTgZHtdBM43di3lZLN+hGVVf49TuvVAJ5UncHQ0sw3Yw1FX6DzVfXT2Ya4A
IvDzbTSKB38SmrVScGyjPJ47VTd3tRsWZ+CH3l7RwHV7I0JcltLKG5qEwJDrMnlQTNfChBabahNs
06OUh9E2Dy2LAmbAs15m1UdVSn+GQW1eRIVrTrdywpYOik4gKPFp8ALzu1xKCbUzt9nKdVlf9CRV
H6TUqs9GI/7SjYwLuimlc9grvV3BkbCptMf7UXPbvU/tYQMIRrW1Mht2egMyDpF6fSf0vXQAtw3c
LjbD36rcyJtO8UBi6lF4DrIm2UfAKKHza/6u6oBdcIULO6CIwSHQKpAAYk0QitrV2bTMEvS6BnEM
mpjtR7m5RdgQdIzlxye6lNpDPxEI8A/FDD3w8q91EQ47dNFdUFVtshnFeDxb8hB9p+Kv781S6h/R
dfg9hFH8pioCa6lFnzoLdemscX80SFi8lkqYO3Xs0kTrZdnJZKO1CUe9XYsWzYFAfHIel7B0yuUO
7Gam2HCCvFMTALSW9UI4Nx6CYDaVE/FZtBQX/hEErBj3Yl/qpJOLRcPOswbhomIECc9HzR5SN8+e
WjXsXpIAYghApdexTugg5mJivbqWesGAVXgTLMQjOatZYBeh5Tt+1AHD8vunTLGyTai6v600ah7Q
vOzPclukJ5UnaxOAwrUziumocphd/JLK4L4zFkdg+EY0TvoEK43CEMhGigBnGogmgJrS27iBlj8o
hSQe2lQ0N0VutvvEd6NNoWifIMybR/B16e+ohZk2DoC+WgXH9UhDN7cfyuICgAWGkmyNmp3l0vhB
p1Fx0hsp3BDxigeQVL/LOLKOrQwMuPdwM+iDSnnAxB6LdUF69PMu2ZheLjoFIjosIVY6tSVY20CJ
vidJFBxikq99WMYNRQV4VzBKJo4eUGaqzqV2pnzav2W9jpHcKJJR9mHyJRKE8rPbB/oZfll9qHO4
f1lhtReBeArTKdfbmkVBeatNpGPWueMzT2pht0GivxQBTQwyV/cBn3d5l+S9cFRrA3gdDhc+0YXh
70WvBB0axzVo08TapRVBptcUv0wwTXbMEQe+nwOuBmVkGz367GOe5y8EzKMt0JawC5Ed5Vlah3h7
Lz2ZTR8/+kkZfLpf31so7qGwjpuKgUIRwJdZldItu1ooW110hFL+JpN9U2BY0QlZGOJPbR69Cwy1
GeW6SpkRpER5lWuOKyYXdFhDG9LK7/vTuK2PW5aoyOBq0HKC4T39+7v6eKNmaqiLmeY03A+VbLxq
cUt9Mv5mYN9t3x/rto7MWMjwMaAOUGFeRx4oshRjjg55HffHKGnPo9u8wDL+CHbwhzg0lGLWurY3
eAJqsIAWVCrJqK0AypitoZZbVpwC/3DS1gCnK7saxdTyrLmUkjIfAgwwuCH92CvCrksBrt6f8W2n
DHY5bHbwEhNkyZqr1YSjXIo1FGFnpJ7rNYckddKys438POZgVEHBCSg8i656QAfvgAf2Ru1/3f8N
N7uInyDR3DQns8WJsH39hUuhd0thqFQnL/0tbtuELCv7dGmWiEfLCrKWk43MXP5Qaz3Kw24+On7c
bBMSttA/kDPYQnBOiwESyHMwvHbiV0/ble7RLVaq+bctXPoFsN3pomJwqsnzg9JCPy4hAo2OpAGO
l7f+FNT1DyMJJ+CJS1lu6Y16p79eV4UODA+2RLdHnqsuu2nH26SKvRPLPyUlgDK08uHmcCJOo8gI
k/UbjU3O99Ryenc2ZQ/spVd0PV8Oc6i6A6e1odvY1RdhdCDBf9VCfaf1lHarNZPOm27WNPSkMGJO
aju0ta6HRnU2E3Fo7R2lsT61Q/olGvRXimTbv19DmeTb1BFtobU0a5olg+RHqDwNTlWI7dZtgvIU
R/EaQHH6K1d9GCbDvlCBRzEQGKzryQQWpp9tKAzOHzx6nT2o4i+R2q4mUhwaPtyf0u2NM42Gz/vU
VTXwv5qNJpV07yxBGxzRejVjkPt6fGiKr7nUUZzG2HSgh1LtxWrFi2NxknS0DHzfJm2+2UXXQiKL
wK8Mjt9UPBSt/rEHBxbpFCe05oAH48qhW7hWQN0CmhLpIKMvNdshkVhopG7W4BgUBSM/eRyV6l+G
QOIW9xqESEHgXH+3nPyD/FkZnK7Kf4ule8bS/HD/a908f9PHejfEbAOK8Nu8GIEKJ6q/S6lkJ+ml
T2G5avv74yytFgEdMoMKmiO0Ba+n4nORhHAJBudPccpTE7uncLjyvi5tPbwwJ303LiVCk9k3gZIL
Bz4Bol5W0AntQQG1U/RwzNLQqvBlx+AWHlUWPwy9HLxlcKf2yKr/d3+qCxsRiNRkRApijIMw+xGJ
gJAC9BSuDrJyQw9tE7UHGWSzIlWbNlrD7ywOxygSOlPIxM8xl2FFtW2ieTjI4eyUDAR9ZcdUlavm
s5qtmI5OSJzZRQInjsdcQ3379jU3SkU3pKzvnL4XP8mat4fmV6JJAIWdZC6Eb51uAz3+IY1r0r+L
I6OgxQNOV1ycXyqdquSlK0lASoFCdY2BxgYSB+nJVR6l9qVCagVh4N39D3kTroFwAdtjsGfReCGC
mu3ZFovOVjIhPMgZcgtD8qwn+cbPim1m1ro9EMHsElleQ0QvDavha4XBEyhTttH1sGpVQYQord7R
cOiCzIN9JhR+mUxLQo7vkOUrH3XhqcNEi7NJt57bYL5f6XDASkVM20nJwkzLR7+ASmO9Fgou3AAq
GMpJuBBwA5ju62mxQ+nPy1XvjKqx7UftIkXl6f4HWx6C6wWYvE4UNL9k0B82orLtnSjPmpfBpPSo
V733en+Upe9jkO8YoP41nrfZKInllpomZL3DjqFndtSgfBTxOW+aTaMd+/br/eEWbmhkGP833PRz
3gVB0LTaAf/03pF8ev79L1P+iKbPflyTrpzWf362DVkGj0RiIt1YTDVibvmelvYOtZAPmptzRw7o
26ifjEqysXDfWK3xnABL2dyf3+KlzXYHYosQ1YSzvZ5gBksRWHA4OEEGickVKB1ATNYqSjs/C+st
I0HxlP9UZWWzLG179L0VitzkfjcxsyBYWl0FUu/o4xt8U4pQv3Ph58rcprt+tqga0FEEotgsKLnN
5qaLAQ0vZCgdT7xoXJByFSDsfWlcHTIyRDPUSNMj9Ctf/i10JxAU98dfOBAIZU/3JfJtzHH693d7
R+2yMlYCUXaKFOMQqoResIYbX1hGXFVljgJnjlxvdkkGrUqtPZBGxypJbYqhkd4KoAxI2UvaykW1
lOaAjJ+CLhmQo/zn399NZ8iqdJQycXRqmopS8BVXnFEI9n72SfV/oqpAYR/xZ9A36kqCt3DkrwaW
r9cx1CLF67VmdMrQexV0Y+djb9A5tVxtx+DYxCtx39KRYDzMbMDjopo2Ryai/awQulSjk8vef3ok
/pfL+Y5yO/VRH1/zMD0g7vAD1ye0oWnK//WmwfqCqwBjeHTirRnevU2jYPDR1naI8ils7Wrz9z8M
QJhGYYCshKrA9Wp6VVCFZtcMTuIJn5oe7Rd0u7SVWHD6I7OTB6Ly/waZK4nWrRiKVleQDrgMQDL3
IY3gMgjWz96naCqKX9EGgGFhrpFtlg7EVGlQkWMBkDt/5zJ9qKPa/xNRk9LFpv8tlqtnqVzzCV8Z
R5t9JhONIHVEiMfRiMV6uX726I7Ymv+XRmNTEo5tBHEXAD60Cf8g9t8dOssrDa9AF9qBy2hP9Gwt
PNzfDwsvHG8OBRqVmHLi1lzvB4FeV1aFOjkID0DawU2C/+rm504u/2FrT6U+KkIq4t3zp8ZoBRT3
q35EgoV+q1gjqmNqb38/GzIqcJWT3e5NeGDGrht4kic6iIHsrLA8hi7MWEvameHf51QTYJ8HhozH
4uW+XjeQQISuwoA0aGm2BymWE4QNDHGFB7H0dVgsSROpoN1iy/WETow7aqMzKKBUvGITG8auyY56
vXK9L23oP+QSkxDkVtdfrlJN9Tu3d+gf2G30PaWdmCbH+19nZZD5qQHsVClNPg2SeZu8+Axr1TbX
Qt3FQXhyp8IV8pDzCDGyRmRA0NUhby83ifCbseyifr0/k4W33WChKPhNWfVNhUomFQupCPaOCSLp
XI25fHC9ZuWqXkgurwaZbTGMzlDuxPjOSVDSiYuvKR2OXPnKl7GyfxmKbsJE/yGxmgcSndom1miA
MQzhn9myWD788eTOxqc81N9KAFf/sH74OJDzUBPGVvX69ORxqZZRoVKm0rA3k05drqzcNtLiPqCl
IKki/Bre0ushMA2h464yJVx+Kp6Cp05HSC2uPmO8UD+4TUFDjRoS6XqCVVIDTwUPd8VOkJs7NGgI
Zn4LezxZ4xguRTPw+/BXJ17jwlWuf1abxRLad9Ri8qT8L5GCJy1v/I1g1MGmBmNlW4nYHoo0WamL
LG3Y98PO9tLg5R3Rhj84pdZtQCfs1kuPi0NMtWK+KFXGP3HVu7fKsAJcMYHbMjNY32lNvzodkBDp
20p/EAepehDawHoGAAfiMqBN1qdCsguTqDgVVpGjNpMVG6FRw6/399rSRoCVRCUZaicMndmKI3/W
oj/PRpBAikTIlbrCW1Z1K/tt6aaGMoobG8RtNKpnoxQmcK/W4m6Le2mbjvWZBLuqAUUaK7HV2kCz
L+mZaVojF0eqOND+EzOUKotLn/QQTCz18/2lW9qscNKIPIj46XbPwpwu8EbuOWqgqSA8yd2AwLVw
UAP8AiVKaXEXfhbF4Nv9MZcaDzyUk9kyJo9QJGaDitYQyuVAnBAhqpcB463o51o9Sl3RJyN+UDJC
f85JeG5j8ZTX8vb++EvbmJsds3EeEKrZsw8ZRH0R6I1Mj6OU0SBCjs4cAEfcH2RpYXlnAf4p9FZl
c3b/mWFgZLhcAXBCsfOgCML4qBSeu3GVmlwjio1dqHbRa4WSzcr0FkfmdSSegPFnzmt5SgxunDUn
m6qOkzJFSWFjlD8GCGpbuiMZKwHMwuGDKsQrTGNAJaWZfUy11pGhQIfPAV63Gcuf4O1q/9P9xVzI
NmgvEvWp3DyIz0+/4d3FU4ttXLlqKztqHBnbBoslF8EnoWselF47llodbSZhCgDZ0Zf7Iy+cRYhC
UDgNC2eImy6cErlSaPS+6MRiE9gQVk8Id7gb3xrfdCX5+0idui8a8BRO1GlJr6epdhbETLrJTlPp
H6Cnvk5IY1tIwstgrvWRFnbJ1VjTv79bUqEC+S73EXF0+y2Ov0klxi1bqvb04xJoV/dX8TbOmSyI
J4l9jQLojUKCJCOM45ehcdEC8B/e2bO+BODzUdHc9qFzf6yFbjGFepohEwuL9H6+ilY+6IDhESEE
9eSX0GrGS+Ohu4WRrHbKEeTU65/SBCkXHiTwtlL/8f4PuD0Q1+PPVtaC1AyqEOEQwXorgHyXwblJ
pJUVXRyEuvJUSaCIPm+gtlaXFmPEJKXgQ9GAWk3syHi5P5E/6IHrJH9qvAFZoymA7socXZCNlBRD
7tEL+WuxL9sEcd/eU7RXvwnCz6wyqOAs+WANVf2pyWWF2ywPfFuIJRed1hx+Qm1VD71slM9dSAUN
iGYYfG6Exjygi9w8qIHvOVg7JSec85KD5pXRIVfos4gDdTXw83KNRW1TIcqQDv25p55/9Ai87Iqq
32lo6/h7WwTeSyIrPdKMpvQ5Gnvhszdo4h5RjtxpfUiLTYl2mavHPhp6I3KdoRRtjAT+exc1Unrg
vKGonI35cwgEFNSGqrz1ofVaZ/XvoBNkW/DFGCDhGNTjnojdP5XD4KGca44P5WA2JzRkAyr6baH/
7mlo/IplNJTvf4ml80MKYtKjtyxcfWYXQ5bxO/rG0y+i2KHjcxyLX3mCCax79oA23h/r9nWc4rv/
jTXbvn1Rq7FXMtbQog9IJ1uXV57G2ztV0aHEA9adCh+3jrqmKuS+Z+kXCbXvF2QaYbtohfBxjJXu
WWvFeKV1LcvcZdf7WIVJPeE3aG7Ra5q9xW7TeO0Ylyk14qJ46fLhJJkAinfonY6Q/Uzkx6T0qynm
0a4bo+rZqKEcIkTi2/iniyAas+pcmZX1mrF1zZ2px8V+KNWUArNpbBS0J75rtDNeJqbAJkPD/a9v
FFUnv6ErOJFy9fnnRzZQUMEmhhdDLDYjJfxKR2VUW9lktx9+GoW4jOdn4ZJOSz+TQzwLLkL7IFn+
phvXtvHtpcUIloHvEHWuW4CW73lDjzV0dFFQfNMMMOyAULv+999uYBSVaOcDoyS8u1kt8lu0avox
uchp/GSA7QWncH+E27cTUq/FG0PhH9/w+X4KcAsILAVtIUmuwqdWNP2PotD650jTy0fVbbuTIoiG
3fvdGsTt9htNI4NY0HWZ8q42O5zIykNvCMvqgh7JRq9PreX99fEniRSpipPoQDOfPyyKJ6lY/GXV
ZSifBcRvldUpTAHh9WnUZJ3AWMQCHWPWeTAnIU0TeaaHAB5j7by00zZuCdtsI8aJYR29sQk+dgZN
Ut1KVUSq4SpvrLotZBD8Q4CWXK8J3zPXKje16JabbNDeWHIJ9wYPGH/q681eoHTzErWyuUXu1NwX
ViwAdh8Qi4uhi/WK/Op1tfZsuppwDBHD9Wxo7+Nbj1AWZi2Z7B0rUAY5TFn0ZUQ8Dh46uejeEkRQ
7U5H+9VOKwEx8qoUh21a5sZah2Jhh9FZgunPTUkJYQ7NCpMamnJaSpdSjJKzGKqA+Zq2fYH3Ju1a
PVYg0FUJTntan4lHgJz6OUS4c19lnkxgM2iP2mjV+zKUFNLxodxBLPQ+eroR7POixp70/oG4vdGJ
E0C2k2yICkXTWUaVhkPhtch8XjSlHba1UijPshoMB05G+ohRSqGsDLhwDuhpAg4iKFFBvMwSgohI
wPNGGlG5r7xIQ/1hFNKVV2qhHUZOMyVwEmniAol/1Gu3QAX64uewVGNR7X8gtKoduhAzyinAfNAQ
UTsCeoFpq2LMoWFZs6UwWaz9ktv3i8KGCluIjQDxen7fFHE3lLlktBcf3f59qbjFmxLXSCBbWR59
UCJf/jjm+o9hcLN9m4Du93M8TeGFJIKdWe6ae+rSyvCSUho3iBT4CLPVF2tDoIksdJdQjZotdLZ4
l5otdZcS8j/hEYdCtkCDmr7VvILhoedcV5rtuTysf78R6J2g6aXwMnLbz572EC/FAUpSfxnS5wkQ
JLT/3d/at2/WhGr9vwGM6du8y5P0gZ8uR2l/McVvSeDo/iHNPtwf4ja7nfDXAH8Ma/rC8yvXd+vR
kiBVXErU/1V4jQnqB0kjpj8L3fJ+6BX6rWVujZseSfARcajh77OJSUKC0wuoaoIWzlZRGTvfD2oF
VZYOvI0FjU6aNPdGWiv3p7qwdQDyYoEyxX5TIW32gNGsr7NRCeqLJX+Sxp3mP1T9m4w1ln8wo2pb
6IegPsdJsjLu7X1xPexsgsKgN0mlMWyoaOMp8XXtPCQIvt2f3e01qEtoyhERA1pE/HD693d7JfHK
fizhSF+GSCg2US60m6BNkzchibp95EL4vD/ewqwI2PhqgM8RuPkT974bLyjzrqr06SUdXhP1s6p9
v//3b9OOKSD839+fXet1K4VpogrSpYsD0enKunqSaIahDSK2CpwKXw5QAhSLlfDq9shNFUlQ9SbN
Cq692bBmnAqZUqTjJRLRiUjj6JTKaI1jsfB2f36LA6E3SLlABWQ6R01GcixYYTSMF7PM4SPJD60H
ETgcVi2tFxaSNILMDfAUse/8fWw0wgm3rJhR0O/M8a2ihCQH6ZMKNwohrfuzuo0daPciFkCrl4yB
cPF6F/quX3UT4cjRQcp7ym/NfenrL3pzCqCLIWjy10frajhNvh6uR+8X4KebOYJ26kxklPv/7s/n
dpdfDzDbDqEuFbUskc0PbXio6j1c+L8+t8QsRC8AuOkk3ewDmGiwvJIsAGvciahx+FD8lc72cmPv
qoj3//V8rkabXYEqbjYVshWBE+gIzJjhs6+tRvG3Oxvk1ZT8KBjLoqs4Kxg0KSjHAiVBRzREQLLn
Msc6b00WbXGQKQfi0gPmPFc5EtGrwzS3DRyyVuCAw7OUCc9UR4uVBVvY0BNyYQJpY2p8U2FOg6EC
FCsFQPQOffjgxSfcAfCmovyyLdfK2WuDzdASftEqjVGJvPTqV2p4IhL4mGJQOhI3qvbLxUjq/m5Y
XsT/TW52fHI4xLi2MbkI0QUXPTk6kijTrBTpF84QS8i7q/D6ktTN9kOCnIrHXR84sV5Gb5jUlGcD
v6C3+3NZGgXBOoumvIgH8BxQPyru5BIWhE4iiy9y8rWO5U/3R7i9SAFtgfyZBNBQM5w/DUYbFH3S
slpl/bFOHxALhYws2zqWVgB7/2HfvR9s+nTvnldk2IwOidbAcYXXHleLsMcIMrWTPNziHAlLd6VO
tbQVCKjBG9Awun0lDCy7EKuJfWdEI0ChL4T1hD0qa3igpTUkTiH+0gE40Ci6nlY3eGTfre87oXmw
rLMkflCk7iDIqFqEP+9/roXDRPIKM41i34L2ZRb2ne8qg+ekuWb7brdHaegs9tWblGM2o4inJCrX
dIpvV3FCWU8u9BN0Awv36+nJfWAKuio0Ti7pOGH2Berv7UdPTla+1m2wxzj0M4CISKJ8Q4bAXkjv
qGy3ToYJ0TPd2XZLyoRPZZ8ZeJK23cp4C6jFaUASQdqKIN/mqpDaKLZi2cPGDyhquVhf+ICe6h8B
XkH5pfT6nVCPm1r66xiTEAKovEg9ArTdvAcQN9BdVYzenNQYj2WWXrBr2N3fJQtJwTQGDCqeYAhU
c8QibnFGMAQ9OgNpa3vw31E+kvJjhoAC/mabBnGHAOecHqdKNRFWLuA/1dPretQkLs9/JNl0qOY8
BMtU6wIj9tqBdfDUB/42Ks2tpKd7nFvPOuKEtgVjuFCU3ZCi4+KVTW3riYD9KcjKPP+VB/h56eK2
KNqV47O0lZEdJTucikE39DUBt8ls1IoaeLMibBIt1B5836T94ZZ/6dlOcZxF4DaAyEnkeFP2C00l
ruinVU6obDM/shsst6RtuyaXeftCTMNMoK2pqgKN5/pw+mYTI4okV06i9yeAMh8kIV556qbwdv45
KUPxQIhc0DeGyAhJSZTO5MZxNWTR/V893h1j8D1TjUMhvkixg8DSykOxNKv3Q84iOlSVLRxmpMZR
cgm8hPQxUZp/OIbvhtBnXfbcbVRXD5mVl/5KlB+5/C9/H8gmOw28FqHC9Yep2YCVKkat06LfF8bR
Nl3Tg719C0CCTU0Y8ENoT8+fHakqDdUvlIa0JDgmqmjXZUNE1z4msfvmK+H3SFK2KxfLbamZMYG9
6pCG0TKdV1YCT9V93NUYMzpY/ZfYfwbvhxmPCjzJ2wX116goj2p5uD/s0rGFWaQChSXf43mYreWk
n6aMbAe5/IRnC942vZ0PK3DOxefg/SizwNE0lUYaJJF9bg7xdzw/1VPietrHoiiF52yUQGEj32gH
o/81sCr/IuMnuPIblp7A6VqCykuDGKbH9UQNLQokwRoaBw1I9PZ2iRkddPmklCuAoaWtYyq6iDD0
JA87Bykp6E38/60jmsm56eJDJVsXPaJPnA/PniZf/GbtPpx++uwWoTdBfxKYEuSZmxLnmLlljCKL
ExloKbUvYXlq8P8VGxd11LXy+cKGmTTZqUIQSHDLztaxylFmxGS0cKxM3XV5exDl/jHN1b+/pqjV
Ap2nPEBxZR5AFGbZuHkzFE6L3AOelWF/vL/xl/YkgQLiC9akRnCD86h8b/I4ygtHCj/E4JnpTuDJ
+YxdOb61T4UfY0DwFd/XlXMuTyWA+dfCj57LHizoFEVcb0Q3MgcltsrKCVoq3nJq64DlCjfc+f3n
0n0YvYPkfmn1by7WmCJexwgDSeGr2b6N2CRKJFxxZWw69Xcf97iXlnZePKntCi5l6SO/+41zpQg/
VpJcBynpNPFnSg1KEdqV+Hb/A6yNMbsTDJrSfqnUFWTVFzn7lig1noUrL8XCYaSwAHGfyFeFYDL9
+7usSICI2jZFWDnIwHXPWEUKF0z3FNyVUEDDeU/ZYrfwNqCk9y+76/3Is68sY8ql6XVQOUaCQo16
VPNn9I12fizbkw18vY9yZ/S/3F/ShTtuUvagwQBmXqOudj3dDk87nl05dxC/3ATFt0rR7V7Yt8HP
++MsLSvphGRMKCkIFLNPJ4DyKSuXCwc9fVuTPph4bCPTU37ys1Ow9g2Xbrf3g80mpQ4BbncNg0n5
i5V8HYqjV/2sUA9QtZVobPpLs5PJ5Un6x4UA6HAOxkLcSjRQvYKhF3wukEfHCPL+ukkL8Z6CUA7B
HuACkwjj+gOZEirFSaWTh+FssA/U8rVwq8+KXzz3rbExgtaumvLRHQSU9IIHnKt+DuRP2CLZtHyP
YWRtsDA4B0n5M1d1BwjQy/0fuLQCiHdPrwhJKZnb9e9DfgjvaIxoHQP5wQmcXEcrS7DwNdHxgNMB
OAhy6TyoxnEYx+VSaKFaopk3aMWr2STHAv8kA0Wu7VD12/tTWjgTk3AIFUYAfZNXwfWUKhlkhdUG
neOWUImqZvyvMwtjE5TRqa+6338/GGQ5ENcIq02YoevBFCWvzQQfPwc92YvhJy9NCAptjD/02Voi
ujQvYkUDaQOIAOyl66HCSjArfUxaJ1TDL/ikb+sw/mj2JtK2yj9cZrgj0NWF7E+MOPe4sCCPIk/U
dbCykMETm+6pF4snSfGOBdCkEy/nvpWiZy3EFTJOVvbkwjsBeW4SpyfagJsx7ah3dzggCLFMuqFz
KiSAM/+7qF7ccAXDsLSYvA+gfVCBI7ucXWj5CAvFAhZDFByeUEtDmiL63kXtR4s62v0tslRA4IJm
l0xSWbciDWjTigC8CtEZjSL50lmJu41Vwzt4CPzZWImnO7Ky4VyPkb7toI1sk7QsXsreklZOxsJh
nzyyaNEDoKELOFvYFDURELBAy6WB+Nuq7aTcrcx14aG4GmJ23/mIpxmgn0en9apNPXwWE2VvgGWZ
rEb9PQxWEDEfUITfT0J4hYIGfrXB49oWtYPX9oc0djJRX/lRC98aMD03PIYKJkjR2bQNM81ULNc4
OHL2mBjZsda/FEh8V3386f70F2ZPqxpcBvID4D6M6QO827kAAPSwjwWuHg/N3Bq2VLlRgicze8CX
Zhv1K63IhceFxjH0JRQDLY3S9vVwNbp6cBRQB/B6SUDXRzGOkY+zsDyi7wwwRQDtOiTegzcieTpG
hb9yiG4PKnBFHg9IBICmwH5cjy+oWt0lbdY6aF0/9i30FnY6dgjmqpDZ7c4FfIDYFE15gFnSvEPQ
onZZNpZSOyGyZYP2kmsf4+q31n1JhqOIyrBXFyghR5sc3cxmKLeDW+7iv69C0COlNkCbguNzU1Ml
vE+FSVfiIhSdbZrFRtdWqOYLCwrrG6KC/ueTzvM6tFyqvmlq4yLniLA25S7N5A9anP71PUCayksM
QZnE+KbhK3aNpeZxYVwSTdtICazOvl659G5PArJI4HTJHCF6QMa+3hpo5WOZ4/rWBWD906AKEabk
ODPogv4jMJtjaQmn/8fZmfXIjeRa+BcJ0L68SrnU6swq292ufhHstq1doX379feTgTudpRRSsIGB
ZwAPzIwQg8EgD88ByrdhdMVL3hldHD9KwbKoq8Q5DSWQaElGa/t4+4BfhxKmBSnEqnOXB8jT4rq3
I0n2c2gXT2GeV24eGLtM5Oe60WYK4I3kdNUWHIu/pJ3moP1+CxUzSnWt7qWT4Xyr2zdD+9ipb1K0
Ubhf2bOZMun/rSwH/lXmYvo6w8qEGIsJV7Zc3N/eszULDIzQyqHYRRY8O/1FUKzTpqi1rvBPaSiQ
IpefA6F8um1ijuDv83hgiMC9bOD1tPbMxYeHuLlU89BxTmVCvwFJTS8zlb2BioqlBjAk19lGWX7t
21hgaRxcCoGlZeSFDgKaUoU1KZLu1T2S5/CHavm5DDc+z+rK/jP0q6ZxsXlTNqRtN2BIil7V/iUU
9Y4RLdiOnZPkb4EKV4zRvwYaRFygQbW8KFsfLTEJeuyTZn+Oy7sSgF4YfonRADHE7x+kGWRPGEKX
FFDX0ilKWwriXzM3GsIe2b9ZLh4gW3Kgvr3tGitVnxkLTUvK+cXnt0xlVavRUrvozdMAzRFUvPFj
EuYPrWnuwmT4NvS9zNCU9llF9aY38/0fWJ+LjzzSZ5KlJcOo0UNAZvvMFlVqvk+Go4Gen3yWxwdR
FqhrF27X3vlbiJGV78j44H9G5+B84TQ8eQcJMl3rNLSjJyet13ArhwWS14rO/944fCvnG6A5r1tY
qyBfunrgmZUfKlDu4aInU/qnjLYQFmvLARwwz/nA4El35v1y8nywBd01CVSe6Rb+ZyPoXcMYDkqa
H5KkPNz+ZPO/toglOOR/1uajf7F5SezbMCvb0ilQFaazA6R3guSxcn5/bIJKigp9Dq1uFTqUxVWS
5XCTpEC8T0U13bdF/RTRU0/SrYx85esAgpn72/Rnr7EV8lQihCRs+wSy8b4SxT7Lwo2s5ToNhYAC
VAAzDXM7Y3nCJgXm4S5s/JOjS56jfy7MF2EeNOfsp//49Yd62uporTgEcpXEeoSj6f0uX8Jcuwg1
N0pwHiqkH9rGdstwuENdUdKKuaExbXj4ikvM6JR5ZmP+7yXKdvQzqK/QE4BaDM0Fcyx2kd/t5Uav
N66VldljKuy4BbSn4EeuMnp1QtbBqkE/iCE41FbxxHT6XYsWSWarT2luIdaSGTuq9UgFkA2HCgov
AOg3gbBzerY4BJe/Y3ntIFXRalPnB2e49OsT3PwGwiCa+uI4kL0XKBvsyWKLR33gsrAb40samM3j
BBjZLapR/S6X9kYgXfOxi4359ca+OJXlPBxnIbR+BhJzkKG2bdJPQLyDAIUCsE/ILvXTxtW7Urub
2x082mBQBnm3bHyIUkfC08zCs2M3EsiJf+gxuZZSfhxoFLt60dVHqxeFp9hlcGgTp3BVETFl3Lad
W1bZsJProtxFQRvtSFn0XRxH6SMvlerg6L9fCJ5/K1MxSJLC0bjMtxt00MYCnPRZ2P2LkfavTASe
AiPZOU6xkZeunoYLU3PEufgUSheYidTE4bm0NGLj15AXPqzut6PwSoLF/A2T/zPBzczB+N6IiSSQ
nNmKf+rNxzodmcj0vSR+SfWthvxaLKH/ClyKogicGIvV5D5aRqrt+yfDf5ac+16Jd+gsM6t98vUt
csdVWyyIYiiPCPDD7xcVaYOcd5Uusajw2Qmp/RYvRTMyKIGG8NaUzuoOzojEuewB5nuxg0WZyg4n
VTqBc9oXcbYvdP/vUEjf+6A8/sHH4uq3QUaD21pm+FFXooKoy/4pg+FOC57UekQk5Cml73Lb0Jrr
zaTwAKgoWF+lGoXe9LrT9f5pksL7IoufGaa9q8dgo66xUrGDi/DCzuJD9S21Sd9p/ZM1OJ/CJPra
R5TGW9XZa9n0LEWqJxi9ErV2aGT52GjZl9vrXHMU9tNiuJNdveK+DwwpzRlQ4EZNIDEpelcqID6V
PqdoV+Yfb9uyr2EILPbC2GKxwhwaoY6mfwpyhtNSBCOJ8NZ3RBrbB83vomNZNKanlZHsSZqC+A6q
jsiwVVmMHGQ9umrXoMZCgWhvjar4HoXW3xK6ILZvEqin+sk3EYN3xlR9MpQm3VW8Mg5NKqGPLtPb
FNS7PYnrwzWmxtllXCvMmOTBq5kk/n1RV85jhnyU5yC14tL1c7w8qf27SvZb7kLd/xBC7+v5o+I8
OkH2tUiG6nFqm2Y3NVN87AfE4pIh6e/LXBcf0Hip936OoKCdmf5zlaQ/hzY6tFHbolffZ5Unx2b3
QWrqwquS0XJp5fsw5NfNvdryNKaEqY+IZaWP8eR08CyMmid8+JIDMw4Q0gyyu6SLvoxSE+4YZeUH
m9M3btAKTT8kO3zIrQ7TpDtuV/fhUZ+yQvG0of+J8ku/u/1Zr44KTScqc2AMCZ/XBRjNZ9PaBqO2
dO67f0CCZe2G58yh8V2SMJtg+mzuFMwX2CLCNDGjfJrjSyc5Clt3QmFSsqsNG8pVGPtlZJ79gZyU
UDYflYvbZvJrlQJCTCYyMHfEgHt+4LnsP9gQ9RymoA+/snepazdN4YksHg+5rFZHxlBjz1CK6F+5
aJSdFqGlYUxJMrpS6WzxuF+d1sVPXD63ulzNqzoNzp1T/kvvudmX7fhiScrzVFYeit8bF/D6vv+3
JYt9N+XBn5QkCs5WFO51O/Si/t/bzrO6IoOnOa9m45qDRi3Q+ypCSTqZ5t+jI3tN9mgowW4qXsEp
3Ta1uhgIReaG/TyYtFhM0OtRhrBMcPbj8XOa6R+Z3DvcNrF6FP4zsSxTQwWpGa3Jc8EIn5z8L8n0
0uhPNuzCxOIxB0VvFfdCxgVsMN/19xZRbwvEaPQl0q3fvQRndyN9gNaGvOXquWU1JiQvTR0gbQRQ
JH9Qx5+N//P2lq06wIWN+atdnLqC9oihiRb+i0HaZWPnKv03URVu3T2iD/wnC5q7jDx4CCTLl7Bq
pZFtMQJwZjJ4F6j/9Jl6KGX/D6woPKx4OYLEUW3t/ZIm2G/1OWSdqgzRK1n/VkfDV3kI72/v3Jqz
4cVMnMxzQSRE7810ZMdqMVCs6Iou9kapvVMGNHwKY2vX1gIjBLGQNxGCAUYuAmPRI8kXtZzRbnQ+
oA1yh4j8A+StO7nXvT9YE2M6XCgzw9HygU+UABrkmwR65c0Mv/vWHapRf2CC2vrcH1V1hnbeb1tZ
KvoAOEg61UUc3o/MKh5NJAGPeV1uPS3mcLy4tlSgpNwS3I482RaOkNqMkTaCdr3Sjh8TJzPcVgRf
pjz6SJz4UU3k5YOtbM1VrVoFHU8HCRTI1cseMTt5MpJGOUG3tw/kY5wPrlH+Ffv7cnqcwDTf3s+V
A8xwJNTTlMRpoi/frobtB1InHPnki59BbrlV5Ls9rIKa9ViCu7xtbPbpqx0F3DH3kxgAX/q8L49M
sMa5ckry3n+0NF4BY9Slh0oBRqYjMzvm1qzkaEauHiP2fdv6yomjuDq/p9jX61IyCOqqT4JYOXVK
48nql6p69UNpY4nXZWTeA2Tj3Lq8sKlyLRw0iIvQiWpFOdnqSzipbts/qEJ2g+4QW7vAR0n3zkm+
3V7ZL69fbCwoTzrKZD7Mw2jz0i/CcOOT+6dpaZx0kZR7BqyZGdGkcB+VjXyXybW2g7vpczJlVeda
1VQfu6bJvWlq6h92ZQ87MxLKB6cIK9cprNZNZLM5qlVYvXVa3XzM0UB3tXJMnvuyCdxEl9RXtUQK
UQnI5+Qxw1HLIXqpRvNtGMvsbrAG1ZPltjuQtWeeBW4o3Yk0EnuzksODNKGEWpejBhWZA1X8wKvj
5E8SaugVxBalUmz1fVYcj97LLPcB3gcGr8U11ZThxHh/Z59ShON5PSjaDxSqh/JUFFCel2/A1G5/
kesCHdQClxYXXyRVJUnUAlFEP3WQI7I9K6bR5Ef7xhGunz2q40HjzaYq34Zs35q/f7kA35ino8iF
r7llh9IKClVK7VM5axeW5qMf1Z96O9o4UWvOrkPeBTQdUDNQnIWzh9WIGJ1EpzspUflG3rasIZoi
YEnCNcOvavKQ64YLpOH27q6c5HdmF5E5miIpaqfSPmWB+Fcbk2/dEO2H7A8SKN5EBFwWCEvyMlxZ
Ec3pYlStE5gdt1Bfu+hTam/BmVeuZ7qdwE3Ava3QOMqcMisc6MHonbbPRyQpJ9Ursq91tL+9afqq
JaaDAJ9yEV8xyhlCa/NYDqwTfdzmMMSQPhXT1H3WMgeshBlVXyw9kg6+AhlXM0T9wWCQ8y5GCfg4
QvAYuCwAaI4kaQ99lJf30PwWXqshp1oYYfKAPmL+YCLyTgFCV70JpP6bYYrBM8sCocSGA9cOtXmI
S9uIedP3eeAKI65em24yf8RI0T4ORmqjLmskhxox4TO5ngEuz7efwkiCPc2OqkMsrOGDMsXR/eig
OjnUbfShQfmY55wi3KI2pee4au0Nh1u5lAmq/23d/PcX8VWfKmmSJD5S2X9m0EKvnyoTrHD9UEwv
fXa4/aFWvxPcZTgdkFPKN++NiWToTcKueepiJsayu0x8ZYFur7zetjMHvcWlATiBih93MTWyZTpN
B6OK41o3TxOi0aHyj/P7fBUEwVntjqop/7kifOvViKOFruWpZM7PTD4E0hbN20r6wiAho7owz6Pn
tUxuuwrlc6q1/onpSK/ouu8Ew3tR264WcrtURbPxbbbsLRyh6TK5rREUPklp+0Gr9GMetHeBSgEJ
em3RNFuthTmSLb/R5foWr4TKdwJNqkb/5DdF5U28jV/80PqBSjYasWPlHKIqhShYCcROtqqfnZS/
MYER3E3WCHMkzJSfb/vMWuS1iPZED4IibvPeN2M5ro1hoIVnOKde+tG1wLl+P8MHg/efidltL85a
iAqdlcmYaJxnTXlNm1dhb0z8rHn+XDGdawn0bJZeo8eRbTpl5J+iofwnliCYsK3o7vZOrRWk4F0C
JMHEP3u1HMhk8LuectPxTx3UgEx8Muh65zEeH8LJF6NNLR7qFF+N4qMPlWMxOvem1Oxby/87TfXj
7R+zumDqNL/etCBmF27U55rcaSKlshgqsH7F6d81qry3bay5xoxsZgSWLtgVjYvUVGWg5ypHw5jh
uAh3lq0+uBMSXH9gCKAQj3Qq3jzPFg7SDIWN2jAOYmXPraIdlCT9YE7hxlGHeXvl8DF7+T9Di+zG
0mUl6OuJ6nqnRY8lDPMH1Y7SY9r7f/N2nw4yZdlYqrRnhFHLwzRq/n3TdsV+8g3zkId1tYdGC/UX
pSvdtkgUlxnkfzUqz8cUqrGHfLLaXeNT9ZZUP9uDg2FuKhvEEaUTxNIAw2OrMJ03oxcWU8VOtgtr
QdmafOKYWnK0L0bk8aomrXalGtVeWioM9qeUwnOn6x7TaIjuncYZhFvZeulavjB31jhVXheNxiEv
RP7QBJpz0KMJVfdySMESGrkrDSkcbGAPj4kgYgdx3d/JYWy5NOGmz/ZocXEjunscqsi4ixVoUpEm
t9y+buRX3aKaMVFeNeuEuWJ5/CD7AcN0xvQ54//1oe6cfD9Z03SsM/3NMtNvU6JbB3WQTCgx4idd
zpBbTrq9VGrZKcrt8tj3Q+ppZZ+7Q6ExcDkF3VM0xhJw1XT0Ups5SLsNxle5JPcoYP30qiL2d6Y1
8RdURPYQu7Q7+PrEZyMPq12LOtCuNUV6rFqhe7D0DB6QkuaDFGnmkZl7c9/azFcBXh92UWU46EQW
n5zEhp1vwvH3YqgyxMabFn0mv6QNURdUb4IoeLaSItqV0TC5A8ARN9WmH+VoTV7VKvK+F2oJNKVq
3DwhfaLR2H7ociHv9QFOv3EWtVYzvXus+0gBl9Z2/Ej/H5QV1M9+3CkPTmX1jgcpU/e1yQPF2OUI
rO8M5k6dJoHFkwTzwJToz6zrBhe0fvYzaKWval/lz1NK+tY4efTajhITW23fe/QyLU/ojeyBT06+
oHAdKg+9/3HIbeccSojITUbj81tH6xE54nYXoPDiBQ5Nk51oJ+MpyaPsOQvlyevawkFetWh2ap4V
n0PVKs+TjRb57Er5/cCpceV+kHn4RCRpSly4FoLQdD2QGz7IkQxUoUre9LT5aVVV9sFuW82jnqX+
1MvAPuhZEByRzuqfnFizd22lF4dBF8UubVCsAiJfn9KyiTlFQXHIy7p7iKBbYth9qvO9iVDeziI1
eKwN+AUpIrLQIYt2qZz+6Cu/PXZ9GL1IMeJl8M0En1WzV2ba9o56dgAX470lkvGYFVXpQisZPiix
5NypcmN41hSGTKsq9lHUyrATSt/ty6LSaUAjIDzlfXgfaXVx7KafHer0IX5bU3bcaYBqN8oOa3kJ
VUSo7Mh2GP5YBHi576zeFMI/CVPM3B5t6dZ5CFO6/FP4zROy7N9vB+G12Di3wQGUM4NxNRE1gPuo
Aka9TuXg3GklgBMx1Hei8okK6hbMZO36QucKWA1wap00733Eb6tYzeOIJn+mt3u1Ul5qpi83dnDF
xi+aKRDbdBJRBnxvQ5KVqcjsKT5HWe32FpWQ8dPtLVv5RvDjGUCgYPagu7/InYqgQv06YmiyMJyH
yPkLVGE8DV5jUZNp/v0DWzwqoSyZGS+WnfbBlmzbHEV87lILus0DfyKHcCAP3+XFxkW5uq4LW7Or
XCRsUa6ZRU/sPmtAxmDWjr9MnUx3ozFTD85Bwy1i/e/by1vJNWYme0oOc6JxVWiW5DHQmjGOz2Ee
HWX/aYzEQ+S/3Tay4uLM+4D54FjNlCWL6191Ii0mgYyZD4MFl+DfyP8qfr/3nY3B8C1DC9ezu8i2
0wLX05Tvtv0ll3TXrz4ZYqMduPKd3q1n4X8MCyl5lMt4+PSPoIVdwMuTMYthBC+1+vUP9o6yOZBa
WlBXAAxjzMw8ZGTyjEbECOg9i8NPsCOEr2UdwTGiFVtCyysegYChSaL9i2JEW3wsuYW5GB7d+Nyr
PrCp+ENsy/dIb228HLbMzFHkwtcVnUXBBs8eMqhUlLRU9afa2ThQa8VDFkM8B+A385ItMlwBMXYD
c2l8Hgsl5V5j2lONKKalxjQ+t0LrPK7BBMB6pmde3GbyTh+ceJcFidjItVd9BlE3Ign1THupHtb3
iaTGPesd6pcseVbbVz85a9E9pMcbllbiL8DQ/ywtokiVSeYUVE2MRCQTE76uJ17CPX/bLeeLYvGc
xgg9gJlRyaGw9/7zjZ3U+jV8kOcsJesavFD6NrX+fgZy1UHnttn3ekt/bcVj5o4A2zd/Tzot703C
tdsofSqFZ9PXH2Ba/jj0vDeNautLrdqB757RtZmF1Vrsn6qlTNLocLvKdbWr7R8NSfLWhMaWjdlb
Lrw/izsrn1JusGaoXL2DoCAqeNJuFD3mX7r4SJTq58BhUK1BreS9lcAK9SD1tehsGBMdk59JUx5Q
uajA2tz2hjVDKE/AmkSfb27XvDekVhYVUWhcibvf8vRBRP9W3c5qtsC6K579q+PFTcVVdXXvy20V
ZPoE21uvjjvfCV2RbSVIqyuBdXeeobKpaCxukElJK9lMxvAcgYhyTbm4s+P8s2ZJd1Lx2zQfDAGh
Fv4/W4trRB3LKKm4N85ph+6QM6sBFaPk71TDn/a3P9BaIGR8bta3Js+EWWt2yAuHk9I4aIywC5EV
tHcOCW0kph92LT2oudgZYfhTreX9QG3T9S1n3/nyj0T3f78e9e43LA5W3lD6hRYyPHdKZ3pVbu/r
KH/hJbKVw6/6ycViF6drqqfY9oVMpLDNp7Th+THVtrSxpatGqGRTVOR6RiHh/Y4qTlvJalCF54wZ
d4Bq0VMfOFtkZKvueGFk/hEXn61lLFnp+zY8y+VZ076GpnZU1cxT1I+3/WMtHtGZmakgGSm5qi/z
GFSLYISpsTBjNzMURjv3mfhy28jKnYEKz39GFlFCyCmj+pDQzlegUZ/l6EGSnqTiLkm/tuW3ptvo
HG6tafHWaZKyDuIAc0L+5MPPaClHQ9vIYjaWtIywmTTlNorZLMlQdqM03EFbd1fK7d5O2+daz16r
Xj9QUtmIt/NOLQP7xU4uiZ6LErRGPSSYlf4JtNaN/bOjnuO8Pw516YJBuP3hNnbyF93OhRc6/dia
Mppe52CUjkKaQqD4qg/JSrtxYW0ZWrh73/oDsQlDpvjuhy+mTdVki5Ro1cY8AsdQMffisoNdWXnQ
xKbEJaLrbjS8lOPfuf/7D4RZnOx/NubfcLFhAYTlzWD7MNQ6wsu7H5PxqW4P8vSYBj9vf5qVtPKd
pUVM1aw66A0RkEb3+2aCqQiUr6p0XkwJqQ6nw21ra+Hocl2LEwyuwUgVyY7Og/IU+9/s+C/ILhGP
/fcPzDCTTWIJjb9sLkJr2bZ2aU0ogamZc+5D8SiQ+SilyYsT/ettU6v7x4w7HclZ2WFZrBBdNqZN
60Tnqs8mrl+1eeoaCu0IGRSPXRVQbgMqt3F8164OSkuWqlF5v67CJKLRY5nS+9kOJyghRql39dza
OEurRpiXJvVjWAx18/c+CHVVXo2JEZ318lsM90Lefbu9dasH6cLAwhlAQgszrqDDjQLrbp53Sxzz
I7Ii+9tmVn1u1oViXAQQxpKIYDI6SzDswHNm+q4aozegxVSZf+eTvGFodT2QHoDzgKoPt3u/YU6t
BQV3Y3ym748oLOXVRPGMfgsmvrYe+g/g4Oi3AoZYXEtFO/R+kvXRuYZ2iEJIBox/MnZtrbq3N05Z
W5DG6IuMVjVwnaUWhhYX6NkPs2+H3TH0809SDU6sk+KMPieVdcHMfoLmbR4e+3RCRnF0y8x6Tvzh
yCTW0dqamFq7LKk0gcaD2Q6B6/n3XkRFJzTNJPLt4DzJ2klr+3EX+iME8Vr/UDT6zmmLc+C3b23X
393eibVD/otvH9i8CjHSwnAvyQgAKcxPcVQOWT/sNKEeBtW6U9XmY9VvEe5vmVs40qRmg13kmAsB
GxT9cEhMaWdqqmdk44mG2+726tYcCo4MaHtmTinmGN9va9IVzEZOUcirKH4rtYRGckJ9UnKN9rdp
LNgg6Jt5GgFR4mW58N0mMTK46Xm2juVjUn8Jnb9uL2XNYylLk4LO8xM8Jt8vBbLdLLCNKDnnJdeY
Pjzqymthb/VX1yLjzEkOfRugCt6s763wfchy7SQ5G/63PPgyjMfbq1jLzi7//cX3D9okzqjgJrBU
PPWM8pfxj5RB+KB95ClZSFuzuWvf/9LcIg5DBzIqfjMvR6/duH4LEUScaH0mGx9na9sWH9+02rCK
apZlFz+rKQfc+nZ735QNC8sZ2Fyeez4iTSDZdO6a7jFxHiX/XvI/i+h7LA9el7821b+ac98qB02R
HrqtL3ftfzN19zyAQR0DedfFEsUY80K1pvRcFG/d+FppD6rx249g7nw4sObeBRfNEnYdB1HvlJKU
nqO0dhspZzAJ3aZ86wl87YPoXgOJR8AHvPXVg84MSnNKjDClbPyS+Xu6hS9p9DKAI8/qB7053/5y
K/sGbIioAOccCPnlh7MsaYoKPS7OVvtQhY7btqEbjRtJ9aoRYOTwWfFMJda9P7bCiiIJSUJxttCK
vkuitHvTo7j9rPels7u9nusjRa2EEiA8wbQtGFN9bypRIE6B1r84iwCqXvN+HM+Cju8W38zKinRS
AK4mGemjK3pUILyWVQ7IW3cS/d+SSrChVNXOmZTm/vaCVi0ZkKGRRc2mFhm1IceZoUHGeVap8CRM
icJ96PVgS2+bmffl/bsU9bULM/MBv7jhfStihF3DTFL8VVYDLSzHVY2TLz9K0lmTGq8fN54K1yED
i1BkIvw2jy3ri4VBsyGLbNLzc1R9D7Rp19g/bi9pxRVmHTGLdGUuOy8xhMwvDpbadNJJdT7qMbOX
5rfGKt2p39+2s7KQd3YW3g3gxMnaGju62bsifSuLDQPXWQkvHGb1iTnQGV7VaPMA2ZQe4WMqBSUf
xvYKpAHrWvGoALpatVUSXkE0Y49OB3Rp8ytnGegaUetyqc6CvgqTtBXIluygMODdFJ8H64uVws6W
f/KLLe6/1X2kbjufX8LsrzvmwgUntc2c0kmYC0vgZ1VnHMvvnyUuCHofNMhgplj2IQhCSZxGjDWl
mQxfvRPeM99S3yv5uMUqs3JqOawgwlkMTazl0wchOxHqScxzO+jemkbsE815ZMc3Auvall2aWSQQ
TdbrzdRhppTUty7SP47t1ldZcz6V1JExMLD8LOZ9YKhbLRZCM0JUI+b5FHVXxc4uFg8ijO4V7ePt
o7S6bf8Zu1Kgl0Xh5MKiaDol+zAw/mbC2u16/cfvm4HYhxccVXUGIhYnVh2aXBYDVWa9eXWs6ggU
0gMnthFS13aOWTLIfsjxaeUsdi6So66rBR/HUsG/VIyF+tlrIw/3sSPtQyneShzWNm8W3uCq4Phe
ITqNdkr1Vi3xOTuLXbMN71SpeLaNrZmwtbhK8WDus8zBe4l/nSI7tkZ7wCMqaRf3vtvqL20f7kAC
bezguiWCnsVkxTWT8qSnyMtaiM4EPSmk7Lgl9W1R10d7+Ou2R1yzGOAK8ONYNsS7PO+XfTDhi7EB
QBWcR2JrzvNaqw4mM1pudIAlsd5F1LDEH2QRGGW6AhCnSdI3f9GLiKcUEkN+gnlex3mOkFvNy8fQ
3mKEWnOLSyMLZ+/k0YzTBiNT+amzUNn1761xK31YNYJOB9qxCtFOWzzMoJtUhcMk/7nVolM7jPdt
3p87Buk3PtP87yzSFEQtoSiDO4sbcanLKI1qaYMCx04h1TBZIpte+gdNSs6TMXjjOL80dE90LcTb
DGb4/c5M4/3tH7F2ri9/wyLohroROZXGb0AYKBZvkp4frMncMUbvooVx29bavnITQuoC1O+6EARr
JDIc8YTskpK99IP5LEFsV9OhuG1m7R7h1iUmMi8F/eD8My4csZy4NxRKdTS1x/qQwHP4U60MSL5v
m1lJMg1Q5TP/lTm/4OedvTDDWPwAnI67pNIJuEI55sW9g6hLACA8hFPOEB9bY2uCaS2IXBpdfC6p
UbNGRUnmbM9I4zykaPZWhr4Xyn/ysXiBzgvUZpTRIuDXmZ8HIqwp59jiOZR4JToi8iKn/f3MmYz2
f3aWNJQAB6ZW62gtQgiwg852F27RFq2GQ8eYgRTwI/Gxrr6UNPhqPYXnQTYfi6n46Gf2KW8lV+6C
M8jAT0xYUGE1zwmywVJcbhyxNbenZkydHSIxVVm+5mW7G3058edvFn7guX2GXuvo29oW4eGqHQsm
NqqsvICX4QTM2UDluIcpqxi9Zvg5ND+sYkt8bsUIXs0kE5OIoDeXeYCIg05H9ZSWkgqbkSHdTzUi
bclwf/twrfg5Zkyo0LiYIXtbfLIAwHCmqexZNFiMHgzAskwvkF6C9vttQ6vrAcsDbAQA99UgRVeE
fSQaUDYzHXjQacdGMTy1NjcatKtmAH6hMQwz/dWIgxoOcaOOpE/oxrvW2DCf8m+n/rZeMgkaS/mf
lQXQJu/7MoiSiJq+UXM1Oq5kgkPPty7htTcVvPfMgTFiTnVqOSUqVeDDB15y57j925HSQ9n5XqoX
O+i/3Y5ZESX5qKglitAvtz/WymX1zu7iYg4QpTSMJgRIRHs5FCF4+s++uM8n4PnhVnxfuUYohpOr
zViE6yLz2A2TVHbw41Kx+CfNcq+O+s+/vx6G6ej/8ieYlIWXtw1SfaY+SSel+VJB+izXp9H5Rrtk
J6UbjOErBwolZr4YI1Kwdi8PVGlVwu7iMjjHAWmgDauLv5/a6K6cJu/2olZcfY5ypkMXAPimvliU
Hui874UOIGWs98mk3LXUL53S2N8284vYbpE9vbOzuApzs2kLEWjhGbDSsy8ZHsx7h0Guj1H5CvL7
qCmpp/ut19F+pjpzV9uFN4it7tZKFvDuVyyuySaGMIXhBq4vqKD1RnhZQs1xeEymvx2/Z/AeIOL0
envp88purNxYoEnjWskmJSbzsMzajdoPAbpBQ9s8t5V6NER/NpuNl+zKUbBIA2TQ58aM6Fwsss/j
sskLOyToa7ukqHf11pNlw8JySQj3aJ3WOGQb0TNdRNdsftzes1WvpDDM/B4zbdTo3mdrRe9ADKXB
0+OP+0B7tNKP+hZX/Up0mh/h7BQldUo+i+hbSpUEn0hGemtawZ09+n8Vg/456vTG7cdGv4+lYOul
smaSPFcnAWVU9qoG1CMbU1gDWYxj5MEHe3SCXci5mAfFSi/uJufg9In4+ftbScxyZIUSyjXRTVXr
ag3/Akah1CmqbxTevvnBRrxa+14Q4sNgMiNg+eP996oVuBYYowpAv35rHAlRsM8MImyk8Gtex6eC
Kg1QNq+6hV9bgn6/iHMyM/ktrh7CcmuaeW0VM2HhTAYwjxwsDDQAQ9scxutTaYIuHAu6oeDNn9re
35p2WYvvF5aWxSYxhVoTCCjZ5t76VL90WePB0uamxkaPZW3PAKqgxQlYBRDOckmj7JvdyEGyA5Gg
ijrajyGqfhs3/VqIu7CyjAeZkTptNj8VLTt9U7Xug2iNO5ScPgaJfcdt6jnJ99tevbaBYAJ5iEMl
iK7PwuHMSSR0RqgTq+3kKvKHTCF6W7VrK/vfNzSXf/QZ5nPNQtRJaR8PAkO+UTz4IvDdUJeOzAfs
AjFtldFWVkXNlt7OzHUA2GP++4tHagC1YmN3aKGLcEzdBt8QKupTQfejqr/eXtdaVkiTak4yYAKl
FrnwjGyKk9Y3a3SpO//JrsQPo2y9kBFYMBYo10/nroofnELfN6Lbynznf3txJV7aXrq/mQ6RHghs
T5S2tOEpo+vTy4+N1O9z462sYCftN1x05WwzIwXLKp0mVryc/qrz3hkcvwKEYBkekdfVe2OXOlsF
ylUzNIJnOidC7rKawcDeEMnJxINLMx+UVkE22r8LdWej+L5y4AhRs6LB/ESh9PXeUbKyK2q+KaWn
JPOM8uh3dwB8O9N2hSiA4m5hz1ZuLpvnI4kiiYWCWsh7e1pW1nKdawl5k/DGOKHEC0RRvbPC4K6y
No7cqmua+qwgY1GgvBovE41flbFTJmdZBFCqFl6YOm7YKR7CkK7KCKvTwk7wIzO2coJfyNulY1Lu
nbNuyFb54/06eb5aYa3myZlukPUIdX/qhlWlPzbpMIDrl5He0Aqbwp8Qns9LlPnwNnE7ox8fbDP7
Jfj85EdVjD5baMWvIANrEEqmsy+F/SO0xuKh7XVofulB/f6T1Z4bz5BgAxO44vbKVbs17LpICIjJ
J6GPtGV0uKLEVk9mLZG/NLSM9WYiChR8+Dil6QyukKP7uoyerORZFpDCdXeKXjxVfb6DcnwHL8ZB
MtL7GoKY2+Fr7Zzh+dyh0O5yFBbPFq0qtRRnzc5tNj1U6KsBVgvU/yPtypoc5ZXlLyJCgNheAdvt
Xm33LD3zQvRsbAIEiPXX39Tce85ny1wTfc7bRHQMZW2lUlVW5kqya+mUgQjGoKhvo1KjuuO0pmbC
86g4NGO97Vi3gdjZABGe8Q/SV/dDQwp/KrQ1ZNZC1wWIpxGGoScGpCoeVQ7biOpx7WYeQ+NjFZhg
zY1tYI7z31Za+sK5BxWd14Pxk22d+lc6ipWNtLjAaMJFHzNeuWiYkVN/dgmhdAg1xCwuDqbX+rQr
70BmtY+SGvg/ZuwHBK25zG1T9342+q/lZDy4Y/YEEsrft5d46TJ0XVl4xn6TvKOXv0OAQK0r8hJL
XAOiRL2Gb7RY8E0KTJGfxGb18S0FmSzZLYkaFvyq4lO1EkKnrQeZIDGWAWp3Qeqc9P7Thwclsz6u
J+ni4DCUnIhHymKcRjjuNkPxCnVAX0gFHLDyQXNpJbO+sH1hBpBJ+Qi8ZhY3OxBPWiPQPJl5SnVr
E/FHwf7U7KkrvoPbKbg9smsafsks+I859Y6IuqZp4gjmXOMImbOm3uvgXUvYk0VAaTc+pRMaQ9+5
2/nT9Cri0zSOYQn+teG9j/6U9lbz/tz+RSvj/3vOzjeyCQ6ERssZAJzQu5iPwgVHxbGvTnH0hZHv
t40t4GYvh69sH6fU2972UlhDU940vzXxA5++E+03dx/aSPha9MCq1o9Aal1lL0zskeDxS7oS5iwc
GiwC4BpI5iDl68g5ORvz5NjgFGsZO+RWByZlbWsRdpd7xgvqnHe3R7zggi9MKXdlB0YOixQwRdhD
kbWgktwL8e22jYW4A9G9Jb0gCLIhZnA5HJQoeVpa8EUcqleJ/d0b3HB6ZEEbrxhaGgwqXXC50MbB
41KZN+a1M68qIwdii4Ysfqrkzb9KyLVoBTc0aq6I2a6gW7RrM6smAy7puEADMQlY/0jtlS2wdH9I
ATxw86BNAJ2VyqQR3einMnZy4BHdx05P9xXpUYtHowIa6fGgCYxaA4darPtZXb42dhmAPX2l+Wdp
HwKpCBVUyW1+hbCqKQQ3hqFgYAjoyBY8H9YG/fygXS9A5iHsfo0dX1867Mj8ooqO4EeqrV/uFAns
ML2xKA7Z4DwOhe27cfHM8mRTUudBgltJkoclHhmJM9+b3Nj3JToWaf9uieybMNhzl/INN+0nu3ZX
fP5SRQs7CgBEYJrQMaI2/cmHlkGmiB2gKfLTroXATQo0XQcyivs4Jz16YSiE98iU7ko9e7Tbeoe+
ujUJ4f/nZ2BDSNAbpkk5sAm8EDdrix3MKXvSwGBGmL4zE/imrORgVUqe7ZGeGmd6yYvysz31+9uH
eWn3o5yMkwwdZ2DJlJgtrYq6FjQvYb8OTPFcAlVI0u1/Z0Q5yC0FSw5haXnorR+luNP6n7Oxcq8u
OSXZf4OOcmTmr9J4dTt5ThzbxcFAdpLUj5PmBcQe7zR2Xzf2yngWV+3cmhIxiL4daV06xcFJviOX
A0gSBLYd4vcmMJ9ZEsQN+reKe0qfgDlcudOXDtW5beVO4zXlpDBgO+tAI0pfey8J0Bzk29iubfa5
BVHx7dVbevqhOP/P3Mp81tn95SDAJknjFgeQsm3HFu005FUfy03XHV3IK031Rqezj97WlWle2puW
DT5wHA1yrTDeN1XsMKkvzEY7cM37ib3r3RocYGnjINGCPYNXCy5cZXADd1o+xfBR9dy8zhYUM0r9
XoDs149HZ59GNLw9m0uDkhXGvy8YJCQUe8wWnphTFBh769RXe609RdmKn1/aIXDv0p/8JcxQgvRo
TI0q6WGijBO0c1kh77QjgnlgX+aD2fSbYi5Ot0f1F9CjPNLRPP2PTeVEZKx3ADVDERg9mVtWQtDR
dnaxJBVr802ONqwYL/GuYCEAXNuqBmeqnYZ4tuKxisjBhfojmwP0521dAZ1hkTwCtL0vLR5iNEEi
kl8ZzTep0T2IiAdaUUNoSIDU0nswI2dfU3tDinllpRZPuVTkATc2dsaVGLoBEFjcoxh8sC3Xt8z9
1Ey+JdjW1o7M2bTtUWg/GyZ84q6ZXlzBM8vKCpogFACeBLXuTkMvaO03zqd4PPD2EFUi+LikLR4J
5+NU1q6IBtuIDQASCtG/Cijp9Xm+llxfDMXPjShuyx5RAoMODVKbdn5XtrbfN5af242fpnRvFxQi
M/Mb0tKfqVFvs8I9MgugLcsMkhEtIoP95faGlcfsar+ezbByDPscCSGX4ec46aMlBBJHa5wQa2to
X3pNW0DqyOkwq1nVBxH9NEH9J2b7Ke+3efUTWjz/3YCUi7zNhcUhJZYetO7BLGKEkSuPqaU8HLYJ
8n9oq5GNXXLAZ9dADIrOZAZf3iEGO2PfvEXZJ8TmJHoe9WPZP7vWSZtbiH997vnXgtU+qzYUnG8U
Wt6s31XsTa9+iBFkdCt51wVWUbl///lhSgyVTk4R1xN+WG4/9xU0yACciJsDmfZGO4XcBLShOnTG
j5n/IuV7X2+T6E/W7st+5b3y/+zxf/2QK44iAJRLPWU8PbBZD2rNfh5RgPNTvdxa0KCaBUGHJOhb
aBNqo9iBaT6g+LlTnt3pEbm3tPbX7T0ht9jVJndRAwTCHalvNbjrJ9Bn8AnI3HaCeoHYA3ByN4CW
pP2w9rb0IGeGlK0xQ/Rr1kfgpqgx3ZdICrdl89CBeeL2eJaOFKqZwDODUBUa8fJuPduBY6ZFScJw
sU1/tbePrT0E3AK5C9iDhjTesWgNcby4t85NKqd4npK4mRt4Ytb2QdptPff7iFyC8I45NL1GArRO
noRj+zamW4C6AkMbN/bw3FaIWLw1CbfFSAzkq5JoGPUvdMtcToDugd2SS+hYOX+d+A4EV34x3HX8
xYJIbc/fqXgb85Vq5eKkn9lUHEtZtZE+57BpDRyKSW5Q8m+erflzK0Kdvnbx7vYiLwVkCF2kVAoS
nlede6LtstGZsMgNT3d9PYZDZCFJNTzZEtuTG3e3zS3FY9AldXE8UIlCp+rllJa5hhc4wZk1sta3
+p0FrHBabm8bWd5GZ1aU2w9bgXYdcvIH3nOfTSdqP5RFvkMjyNi8lv2JZi+R8QhqPfDDfuIVHqPt
aRTbolh57i26qPPhKjuo7YgBri38kCR519ixt37BJ6TpWz5x8Ht+qa2DmHZ29h0cs73DfYn5Bc/U
ymzI8EX1SxAbwe9AERxQD2U2ZlHOWoXOm4NZHon4TKY2yMRdllk+yDwDLwLDi0N92z5mycpqLyXS
EetLCBdwrKAEU0y7M5/TeJbQKjbUG0F19yT66Xtm8cKHrPdv267ZhiR6tLVs0KcaLPuTTkbz2qXl
jyFr195Wi4cLWw94GklJqbZWOcPoFK2E4zW02dQxOSSpG2oImdMm37ImD7t+LVRf6M2FNuiZTWXH
w7M0UDQB9NAh1jMqZ5s+NzasBDEzmbaa6ENaZC9t0b6PWXRHqjTU+yjkIn3sTWMlxF4bvrIattsb
5SAjTwquZN0BONre5+AZtVO2Gdw7wr/e3nmLh/1s6ErUp2t9qfUGfAtp0zsOaLvtJn8mh73fNrM2
LOWQuX0ykKyTsVhzV5peyLovXMCtRHUQE6iIY6/dNigjnKsDdTYu5ZayylpMhWwvS+PyNarLX8U4
7pOo8stJgJGE06Ar+w1ygyvHadEuslbEBNAYV7LyTnE1c2AC3bwHkXRPOmsfS8K/oVl/U7D8gWjl
Ps1naLn9B0hMDwhgA5pFeJphM1/67MqxK00vAW02vPwunat9jSKwQBGMW2tKYYs75syUXOqzkKNK
9CqiCQ6LyaZNr2snfe7CPitWCnxLkRp6jWRzKjCsoDy/NFOMIqU1gZm8FH6bPvyvBk6zVr6T+/tq
n5yZUfZJOXUG1zyYMSLxnmv0D6RDVkayvCX+GYm6NmYcFcMMj4bG1KfETB4NDsFnqNNBsZcA+sia
r3M+baoJPF63D8HS4FAngJQLiPhAuK84EzFomd7PALAAwf2cxs0RO2TlHl8a3LkJZZliu4JsnNXh
GhfRgxd5kkQbNHvTSzF1gU7z33DhLxrY1m+PbGl3gN5KZtLRrXqlf1bFYAEtEwBYohQZiFlsTLP7
Qln8DKTGygivTRlQSATdMzLzkkVJOdEl6CcsvP5B2ASQk5ml3yWJeBs5x6py7RXvv5BggTF0MgMG
D44DQy2KaFCv9DLJ5gIeAChv/QLjvD9PIHetdu3wlejcj2q8ne10k2lrkf3iQCHLZyMI8SQLyuWJ
czoxG1Tq0if2wAMOUEZABm7uEB00um9zh69ZvHYlGC1KIXgpocpsqD00IySAYm7gkVRDjRhsAWBd
y/FwXkn+LY5LcjeA7hRoSZUfIBrmqAb3BboxJzCWdVazYTq9Z533aExr2obXxwEjOrOlXKe2rc2e
1cAP5052n1naQ14YISQVt7yJwrQoNkTUx6boV4Cti0OE35c7RjJeK6dwzm1uo38Ceu0dDZtyBEI3
HnwvFfd5DbKn22dvadWgdmGDSF4mAtU39ByN3KpKtIsZ/JcHZmiBkw4O0dtGrl0XeHfxnPvbGkyu
gHBGE+l10uKhbk3ziCRBnYNIeY1dZsmIIcFIkrQEe1DxzI7RTQMVuKwr9xWwMd8q1pD8S3N1bkG5
LIfByiPHhO+f0Q1WVigoIfJII3Nze7YW/QZYkgAJsUFIgH60y7NrpFZMQIuMPECV+aMXts2XoplC
G7Ix3eAPxjESz9PY+jr9dNuyHMDl/WkAgfOPYWUK0VGts9lEvJqZzYYX1E/ItwSIZD6D2x1XgQ0p
wNsWl6f0H4vKlGpCj5vegkWeWp+6otnVkA3M0Pa6YmfhhXo5NHnWzwKdxGmB7JlgqCh2dfyJZGXg
VXe68SdJfjQsD2v2MNAvaBD0qXlfgNmCdqDc7vZO8np7xEun+2yO1W7GymnQUaujkuBAB84ng3Uy
yu4+b9i2q439bVsr6+kpl0AKJQ1vMGVK03vWp0fkMj2w9EdI8NjzN2cNH722bz3jco7Tto9pZeFd
MHsvefqbGA2gi9iw/GcHLqmoRNtLKdFcP/U1pO2qaSU4SiHlZhiDnNU6JNXXsd+m/PfgHXoX1230
zZyfQNfj2wNbOasr+1ctr+kAJeaJhiF7oKHtj1zfj93x9iLKQ3fjUKpJsTr916FEyPIlp8YeVL53
WaL7Y8fCztFWTsqyG/33ifQU5zN7oxlRFzPZ63/AFuJP/dvt8SzdqucHQHEybqJZmdeAmk0zbR9C
4sCtunrYpwJdMclDq7nPHRWHofsPMCrSBeBlhdwMxqdCIsamyrRC0rKbbrLLIYo168Wu7ftgKKtg
5tvcuGdxGopim5kP7rCSxl9cRnSSQOEPge4Vxfms65BRK+CAPPI8QqooyoNqerW1TxNAMbdnePHY
gywAXdMSra26GOqkZMxS5PwitDHpX3jV+zOpoMn5aNA/TnW6bW0ha4t5PTOneJnaKrLcKiXXnvfK
SsATwHVOAebg98T81TpPRXY31CvPsEUvemZTcTVxBRqSClkOcAQ5u9p9NGrLb8WT5a3EYmtTKU/L
2bVBMzzGagN2mrHZdNyAJq6zcXovnDxtD9WbMGlQ9/ovJ1Q5gmVNO5IWSGJa8/xSQsI1Lq1ja6b3
aNYOCzxeOCE71LDu9HEKb9tePJzogEMJDLH8VSN8CZA5QY87DmfZBk75GKNiXR7y5BVyVFs3+lF9
nCsNmwc5f6l+DQ1ANVcK1JSRoK4OhtlY31aF9z4UWYikxO/b41r0akiMSrQ62NKIcj9wvYLiaAw/
LbTiK8Q2/cKOf9w2sbhVzkwoW8XVMoisljBhWZNvpid3dncxVOAqcdSzL3RcC2kWj8CZPXk1nW3N
LHfmuIXC8qE2kAr4lAyaP3jbdXbWpSsOb1h5I8hWFlc5alAP65J8cuFN0KzjdS4qnnyHnP7t2Vty
j8B9S71m15OArcvRzB13MlFqILsmpW803WYavmlx68/UDPJ2JS5a2g3nxpQrqMILJTNaGEP/xLZJ
XzS329wezqIFPHmkziqKPCr1lqi51zDXxi2aeX7Roc2+WfESS9sNXdqQMEQqA9h5ZUfPtLebcUJn
Ylr85gUPBoiZodvZz7EVIAhhZit1ssUFkno7eJEAs6omFCD6MKTOAHsTViWqv3OdBpn7Vul0Bw3w
27O3tLXRByCzXCDhAsHT5WaoI1NjLMd70R6sjSbGcKYO2G3SoB5+3ba0NItgdkBAAHkLvFBVS6h9
GB2BqzV6K2iHDNqOT2X1wJtBprKfkyRfWTZj0SJewn9JnkCNr3RaeBWLoqLK8kM2dQTgMobiRAy1
UJw/pLDHYQ55ijZWZNi/6iAo/N6XaPlIrKjesHnAMyzu52CwhL6DRM+w0dCg6gMGztGzNA0vKWS5
/DlmiLY9/RetpgqQX85D0G+0fqt5IyoCJgmZ1rnfeh7NK3tkadcj/Q0tOuhag7tPcUk8E51lg1/i
oCVg4yKg68MCfjwPCjIOBDeokCPAucpsmaXXjZCtz9GGY7f3pLa4Dx6GbKWIt7QFqYu2SEmc51wp
gdGpoTHwBGg5Itk9YZpf9OUG4Et/5mty4EsOFjJwgGA5IE4D7+HlbndcyYyfWNmBUD7djTarQFAQ
OT5x+JpC7d/3iPqYQL0f/Cyg5bBBKHFpy2SOnTONAiMtAG20ZuyeYnTMF4uW4JJK3MH1XbMcUXaP
ug10UJFkGFv3DVP9jUyiDEhPq7BFL+De0XrqD2Y/Q1GEQ+6LeM2zR90mNImGBjTRDG8srfKHtGmm
e4DqGx9Z83xLSwDiPLdKdtFE+ggtkQ19qZn4RvopefDGvgjxDKCQpUiBn6ad++QipxjMiescCjjt
ABJ3b+inGU8NKWfoZHRveK68T2TKT3oM7HWGmuzD5Nr5RgDciLZEhE1T/oNMdbwTcyabxVCjLqcZ
z0FjfO2TJrvrzc54HB0rAs15avkglnsGT4p9Bw1WyxdDxXyHFakvevaNeNP3BD1aAUpR8zbJvxTj
J3c+Vgdohgpnh0baaZs3HcjTytlPomwIB5R6QWXa9mgnnIIqtoKoAssf6NB3HPrbYd0Ce21WJnoA
KJ7IlcmqoDWEe++KGh4PKdVtxqt67Rgt7Tqw1CPvjlgPLW3KrmvHinSsB1qe2dEhduIne0o2HVsr
MC2dI6RQUcoC1AF3rnLVdlkV650nAACXQJYS+GgaJpW11bq72578b35P3drnlqTjPYuHbDDHRtbQ
wZIdv2TdQPxOM/YRCD2tKQ2okYW5JDCGsK3pzJvBE8+JYX61kzEwJ34nWBFqgxEOw5onWbo40RUh
wapoHEdf3+XvKk19go7wxMB28i7a19h7Mfg2yk8xGkxvT8Hikp5ZUmaAxTRNjHpgB4tOvlfsxSjh
0sFtI8sLitFItwiwnOJB2hl6TKxs0YKDB1409oHDYz919khsrViSO/B6Qf+xJG+bswXVbNKkUQVL
gF+RAN0yTZClM5iuoyzdRmZTgFMNtKkxx4EhE9J1twe6NJseXs/YtFCCvGr37Co2d3mP19aMRjkD
1mb6tepXbsylzXFuRFmyqmNGy+IEgjUGCcBX/cVg3mYuwI04xFu4xJUdsoCPkbSmoHE2AEGy0FZ9
OadMYKyCQXIvM0Tvl2k0HLxEq/YVVMsfKvj/QE+mceNohvegdyR5bWt4j4CTcXhCA4m9NeuM3Y94
ne5EzNZEihanHD2oIChDouTqJrRNiEBMXp0dRm8OGKnClABlnX++vbBL+wp6LXB6uAShnCd/xdm+
YmUEddIGDxowhjGpnDt8QnT7k7kzRLMFtV/iout3OgKZR9surZVttbDiwOZIzV40ZaEhSzk/RRRx
MKZIzn1QNvpGbz/OUbaPSuuuziAWQtfUvxZ6JNFiihc92jHRkYQW0MvhRqaXzl4fj6gZg+ozHx/s
5KsGDeasfUYFTYMKeZu81V7jO/WfgQ5BSu5589M1XxHh+TidUBdJX3R3ralb7rTL043oA+Rtf+Xr
JNX35c+CfIqWxHE0PZf61z7nG7t+m1IT1ebfc0vvuXe6vejX047ppjLuwdaS5CSX5sbazjWNQo2c
p6eh+FEX35iHtdfzkOjvt01d768LU5YS4YPppansaZ6e8yJC2W7rZZsckBjX+dzFh3oK0dh92+BC
9hvFbFCzI+eD19JVAZ1VVo2nuzY9d+MLFaCPM/ba9LVxn3OxbemhoL/ZcJwsseJNrq8CkKFIYUBJ
JWtesT73qcUSngFNlYsmoPVDmko49E5rvqyM728womyWC0uK27LtqUPwmAFFCKkg30TafWsN5IcZ
N+7nArS9fj5X9lvjOtm+YJzuc2rzsEM39/cympsfIK9Hk4GFn0dGp90KKe0mJnPaFqT9guDbekb9
cg7mNLc3gBk5n+Mo/pV3jtUF6WxFP2ePTOApGduty+ruzUydT1lXGQFv7XIXW7T/VOhjNm7izEtf
msow/qRD3Ld3Nq6NB4AB689a39QBByvD1h0i9zEt+Hiqi6LBs00Tx8TVviRO7h1HQys2HqvIjk0j
XnFxmSfPQ2w3O2R0rdwHs5K5cQo0WQZQEO73fZuDq8VONETtHSr6zIhjvwd2ZGf2ObBmnQZSqZia
W95G3UORjHyf6Vbjx3U/34O/Pd5DxaIKslkkO8hGUpABodekRX/Ptme1EcbCiA46vD9SSwBrGnSC
dxRtGxhmCsb8ziLu21AW2kuSNVPtW4PV/xjcgd2Tees23Z/Ia94pkDBDqt3NmRlCC7s4JZndPLSk
PyaaoLtyrLt9ZlfjBkoGFBwWUiy4raeg51QEDro4X6KeN88d8pXfLCPVflWAFW7TMetfqadpD7NX
z8FkCud7bWddoKWieLGaqdnl9pRhhfV5CvTJSr43ne4eK0QVz+gn+zVbVrRtZ0YC16bptuB1uzG8
xNnOqVUFnhMN91EvQNJqFtHdkHgcr4HU2aDKhFp8ZYyBrufZHgBKG18Z+qAZjR9d5Zbo2JnmcLbc
JESsKQKtRJEm+ExSPci1MT8R4RSf56pxT7lRZU8J2mb9CqT0D6UT6y99xNxdGjUFyi+g++N6zL/W
RdftJpc5AQMH0c5hkfWkmzHQhIClgYgIz7XJgFJqBxZxdM84wtct5kA5uDTfyWRqf3SB6NPL0EEE
9WG6b4q82/QVKXdpRzDZQwHyLHfINp1LtI07VWLraHofGlbb7e2o0u81s2t2TswqYPzwrNEmvQ7q
NuoDI8uMnU1rhGKFa624tTX3orhsGmncaZo8ewHMdmt4b3W68+IRcqo/b7sXZ8FhI5+lA3EBalTJ
hHR5NzhNGo95OaYvo5nY77XlQHcqHa32PjLtDmcAL/+ORu7GIWK+Q6xoQ1TB8EJu1829o+eePxa5
Frb9d6Q8AgtcZE9jkxWB0X3jlIBd2xGbLkUDzjCL+ZAUZPjhttgxhp1uWzEYAejSjAA92vSlTGy2
cwUisGwA+B86z21YN6x6EpEwT8gn1jvNmKNtH9E6HI15OKSdpoW8ZV8nr23uUgtPTI1mTthDnCq0
wQOzywre/egEK7eF7f2cShC+xjWKFs6cekHlRebTVOOd33ju1rC69kQmSEa4nlsD35Db/SuEmtgd
mp/tTZOLP0ULZn/aoHHJnEi36+2iwSWnNUlQMGyI0XIt1EkIHleRCZH7NhV/RKpTn2T9sItayNQm
OSiqa9amL4Xe8aBsk/o4lBNZibMuc1HQQ0bXI7JQoCSUSGjHVl4POSe806OIQGwS0Dw/S9cCmMvt
CQNAhCJdjZYAB/khPNcvd03NiswhNdjTymanT3047PnIQiS+bu/Oq3EgUKSSjcRGeggRq3FpJtJL
BMKp7h1q834ot56xkui6/r5OkAZwERbBENpEL79vRCDFbLNaO2i6X86htZbdugy85DQB1SflESHs
DOyiSvbJQXGma3NeHU09LMTWS7Yk2ZnIV6+xpqmGKIibJDwSY0A+F/JplwOJzWiuhgaeLuFPjL30
3daBY4yCdo3jRJ0xkACDkRWLb2E9oOSiGErKgY+5TbNDjZz073IVuif//z/BDsCd2KxYDyCNwGEg
ReguB5JHk+by2gGQidx59b1XPetrTS8LQ5BECTb8PfKbyKJemmAVGN0HG2Kc5aOlBfba0/n688hm
AqQK8j8kakFxfvn5tsjGxBvq7jBUs+9+cqqPgRTkFF0aUDYtki0a06WBkfgICCEh+rFDB9oPnAfc
CMBO2rL57nIAvVcT9FFARACZx2bnrcn8Xc8PGspAuIQuDQmIVmspSarXmmf10QtACMizTmtc0qpr
slC/lTBMcJggcwGncfnzczEn+jSVxlPTJJs6Q1YzJGk4GR8TfcbLWbGj3NCdyyotJrDDy9JPINLz
UyO+1q1lLZThYBHwvrAh0oM8IgJxS3GB4JCIzISw6BUts6CrBgHB5OzEms6BcuzQMmOgRwXXBUHn
HQIBZU+VNNEigvr3SRghi0LLCacPuiiYMMHzgro6WI8JnLqyrYwaBz6JxvoUCbBrmej+Tu6b8S7D
vwZrrfNf2WTSGHrMQL0NUh503qgaFWbdMeryrjoZ38Eg1nz+0AmRX5c1M/DkguMVIZPyfNcGcPHO
ESlOBdlrm5J87NbD50EeRRCMQaMETtaVgzvL0VjWSDWEYNqpHzw/PZZltPJ2vV5tyaKBTAvCNSRm
1bx0nQ6sp5FunbZT/oUk5h515xWo8tUCgLYQCvbofoIRnHRlteusoLRnaXt00XG2yfLNB1dA+byy
X1sPuvea/LzZb51dsoaUv/71Dt56ACqhTgTchFrBzjm1irYe+1N8F2m78mOQYKSNkTWAmwZbEBIW
cOfKJadrdSKGxupPBpnfLW69JfXHAsC/FoDOQVSAMjkiG2WHMr2t4x4UhafcGe++aSBL+dj8I0eJ
sjFmBokPOA71MIN+GLKlGQIbXvkABbnRB3+/+n1lfanBwf+Q4vuMHZGoi/ju9u+/PAGoP0uoPuQj
IUGmgx1D7TIiWpS78zh6zzUegsOGsK1Y26KXjluaAAs0CusyrPzLLX95isuuiPRJ9N7zjDfSr2YO
o3bT9dvb41gzoriKuWAVxVvDe6ZTwOow1UMzDaws/O+sKIcZqkUsgxiy94y+kXl4jozAMPx8TVZe
GQtS3roB/AuV1SKUg9X2FE6Y0YHuVDvOyXs+hV2O/tlDPn0o5HdBbobvQ4MQSyI7c9VOopxoZo0c
Vn3ETZ3LGHnFt166juvvKytSt6zQa+LVx/q74AFd61Ja+7yyFHycK6fQ8PPptHHYropWllptor2a
H7lKZ5ePYWkOiaeoPnrzwf3i6ce4fxxSFMqRZQt6usuqbev59OusnW5vsrWRKXGbsOhY8Y7WR83a
62PIu5WRrX1fCfs5L4YEzxoszLyBHhtdawFa+74SDyLnPWtkxsqU8zOlJ7LWLbDyfTWz7nidcCqB
78ddhe6HZ659zCf+38rLqAYKdqDLVAbQxmJEklarj677Wle7ke709uftNVbcrmriby7/bHO5tE3E
hJzlcQaarrqDHmPzQQ6mKxNKvAwEgYfkDExETgB5MEN/7NYYfJZX4t8TpeJI9KyJ9dKDCTuG/BgS
QP+RC/nn+9L+2SxFOrhGcoHvD/ldU2y61/9uERQXoms01XN0HR5nBtaLsOj9Ya04sjZDihMZ8oKh
zdtFg9gnY4S/CG+PYPHzkm0TSHL0qKlpFbfVIPNlN83Rc140uwToayW8kb7mnyzE/zlxZJ6Q2YKW
E9oIL1cAHMc9nYiJo7Bzk2CwA1Do7ec1rYCrC09eRdB0QywLsmM0gF5asXrg/Usbs0R1kAw/mH9m
EdpvH58qibuHfDHSUKCvubRRGGA/RIDQHDXnqXe3nK1h+pbW4tyA4lZtU4hmtmHAa4Ou/p7Wa1jP
pVkCkTwSKkhKXINoCquJMYMzPxbv7bCpxp0OsedqpUFhaRSSKhEYX3DQoLnycpoS3vV1rFX8aDk/
fcP7cXsRFodw9nVlEUBBZw5Fz/hxckM73kdp6Fmh6FaeXItWALFB2wPITlFevxxDCZ0bhAdxfZw2
SfriJj9p/jYbK85jcaIg/IQMmgV0r/oyAuGH6DjX+dHO7/nWtFeis6ULAtCEf39e8d6z20I8QyP8
WMadnxlH+CfQmd5eDbVn4+8VQfFwl4lxefIUB+iIYjZEF1XHxrkTfJd4e8vdtqmf9j7KTsUPfS2j
tjiqM4PK7kpR3JOlguooDL/PXhISFNWKx1paF6TTiBSORPuxqdTdHbsfoJ+a8KP7J60eTbrSCrI0
AosgNAeNjsQlK6ecWEWhg1wenze3rn0HUHdsroxg0QQQ9jgnyHuggHG5fVvaJL1b69WxmoM6+4kQ
rViV6V06Iugp/ZcN9VksK8Ylzn91nM2A0q8TDWu6icw1LqfFxTBdwHPx0sBTRjnvbsPY1KRedSwG
4P1C++vtDXw9Cgv6nQ46l5EqgqCINH8WH1Ags/I6HcujDrGQFHohz2gmm9cGIZf08g4EExeeYbic
ZB5Yxep0Om8mK9XKI3pCrcIf0037Nnl3zLhbBaJfzxdMSZYmoMF0XOnK+Ygj9L50EAM6FvcO2Qzl
ys5amK+LzyvL4Zm8bcwJyQTCH9Ma1bidFt9zewXNdr1/LwehHBEUDZH0hpzUsS7uYygk031HV8A1
KtM0PJeFOg/6HcDZha+pQJ4stibamlF5zN8d/3fvAHt4cNl9mwHueU+75xFIDe/L7d0mZ0fZB9Ii
CGQ8MPAStVxSzg4F/yD2geF9aYtwHkKt90A+YATuvHJPXu0DxyBgp8ABNeFngNq53NhSlFnTEs84
mdWx9A5/bg9k7etyAc+OTd+gSpdk+Hqji82Qh5rnbW5buNpoyu+Xfz+z0ES2DokBWHD0R+AF4hSQ
koc8vG3kehhSGYkgLYmzKcsDl0byKhqBguLJa+d9te3P2Upz4drnlW1M51zkg4HPN/bGLrZrpFgL
n4fKLM442NgMlEaVyLrOU24moxWd7PmuG3fADX14dqSKrYd4VzYUqKnttGziPtL06JQ6PiQe3I8+
zRyIUgGjifIYWJMRvl9OvlHWOndI65ya9qkBZnQl/FmaHbQDImWOnSTj9cvP59TMYn0ao1MX30/b
Zvz42iI2gJtFcht8F+oVq/PK4tn/kPZlu5Hr2LJfJEDz8KohJ+dQtst2Vb0INYqaRVEiKX39Cfnc
i3YqhRTcp3c30MAGvJIUubiGWBFKkTzbRg36s9r/9A1D7AHKKCC9oYmD/sv1zzeIyWShOMpTqiRB
Un+ln+s+Iy/D9n8wcKPU0tvaULWu8pQMfpZsq/qzYQ7+Plr26E+i8zJR8lwvQCYoGxpdnTx7AB0Z
EJvxhzVhzqVPjJ4CSGLQ3sFeTf/+g48AMiMDcSdTnljyxzvpq6QStz4I8Rk0AKb5HdRT54hXS+k6
ZWisFGS/4ZBscuob4+6TwIn3D3FlZXYPNGVou9Yw0ue0irohoNXn79nV35/lMsUAvBXj+Ptdu+/S
vSL+j39/9hXwyxEPpGb6PLw6ZANCxPteaOEjgIcFNDYImaEn5M6caGq5cTdKo3iuqxAg4uIBlCxK
Gtw3cvMw44gCQm1AAxepMQxdnyQGbNQA4dziWe3BKem+xNUxhQxMsmnWhCAnt3MVAmDYQYM+Hqa0
ML2PGODaUpliQNXJevZcumeM5eSKb3oryetsMQaCC3vC5GMlE4P6vPjPSmR+mPpOL4XhnOqYVGCu
0F8HBxCQqtgmJH68v3lLsGGgZfAMTa1vCAPNHqJc0rKqVIdc4NDro5128kjx2kbC6vVorKzskABY
joyw1r2L0dneQz8S5YCJzfiT2/u/a//wU2aXKe+tsdO4TS4T+2xdsgMi1qfRkCuPy+xQ/j8zwI5g
0NiB95k5N623MofnFrkgswiQj/rMfqEDRibF0/29nbm4G0Oz009zqgylZpILIpQMDOcFKB/uW5j+
wocD+W4BvVMwPLy3sed+2hu9mmUqTsuoAPDpjtBKqPxWUXxM/4VQ6gr0NaW6JYtQFAEzO8iiAH6b
X4EB5bWUNdi8wnUewEbiHEdLHSOtot6ZNLab+2rByPPY6dbKYpe2c/K4kBMFHO4Gaa6ldaFYXMNJ
HYcasiog8qyGT3YX3ncUvLyAwOKno2E//YgPz1KcZsoI7C656PwSm6lflWu5y3Sh5t8MmoYWakZ4
+fB/ri1UQOXUhCnkQo3xTAbyUvSC70gm/o2peIyJhRFM/QSSvSMj4m9D5cv9M/MeHMx+AHgWsEAE
P++sX9c/AELAmdlnaXx2xnpIfWKX3paBXvvF0kvDp9AcDe2OFTueWUPIeoce27JgkWgE+8Ilzb6D
oFo7OYYVRwXE6oPRbpKXWnPK0OP4MK2WyA0wl96ujd1xA3jyPwD26Il6BdsnXdK0oLLQik1uUf5U
FaP9SMA0GGisGI6C6O0z4k4c3tSRIWZUMXE5ern8PuCrPMYDdx6hyJT8i1u3/pqowPHf35wld/ie
3b2DZabZnOvNKQaeq248Gmddo8M2E4b+UhqW+uToY7n3aAwYB0a1oGVrN5skw/EjNPU2+qgl/+7/
En2qVM0+k+dBtQfPwMQQPaf8GfCmakOZ2ufGKfIYdLGKA+b5FELBYJAVDo0cSNEhGXXdYUvTrg4x
ctsclBhsE6xNnlwt8YFEMjY5d+rHTNHUiGOA62dOq+E7TXEDfJ1OM5GatUZKMbuoKLsC7YfaK7A7
KFjfAOfcClPTsdlr5z6XYZ2xI+D4b/d3Z7okHzZnMmEhcQJsAYMuiONnn2kwam3whtI5u0Tvfa9T
CPA7sQCcmvcrphZWM0Fi4fHQKUdSPjMFdlZF4JhyDAwkXukXxOx/pQrGJD69Ihw8EG9aAAUCSzV7
lbiOOWAgvfm5BzFeWadBz9+ItgaInr19075NnhPlsnfBsXkEk1KMEFjVAOyCNKICQhQ9iWz12KGV
en85i4Ygkwk4PWKKG1ksre1ioY6dOGtaX+2bZlAi0kIVg7nku4aDG943N8V4s/PgwaNioG9K6uBZ
r6+t3ldOD1CFOHNBfTO1t+6A5rPws+wnQ5HWM1swOuQrzmLhECJiQvaOQ2GgCDV73x1wScuqlTAq
W1/qX+yWAtD3uXLa+xdzpqEEUIiAIGAuEJc4Ts8EyfmZMG9jDIM/ICY07b/3929pKZPgKPCIOnL6
eSugBUt1Iq20P5PsRU/ssOA/yuLbZ21MU2mI1PEPQNpzlp+Gq7mbtXZ/9rr60HTsZLMnTO/fNzJ9
6OuDgJLKu8oRXKYJ2Ov1QdDEkPc9eAzOJgi9uf2vx5APGQ+xyaPCLFbqCIvGkMMCIgxo2U0JyiXA
J6pJKc+eVu3L4eSB1mBQU1/tLF9lKyubt2twEkCmgUrRpEqImudNzWU0qiJvFXnGxNUXQ0eyw9wm
AMLrCZR7EENpvRczz58Vnhw6Q7zc39fbA4JyNAq7U5qA4zgvTVNAPWOl7AXcUxpU6rk1f5jjGlrv
9hajxg5MLOCGYEZB7er647lgqO+LrB7OWas0XzCJJIOhVVswLzi6OBBgot5y00yeDLukDyYEmtdY
txZWiTcR8xwY6pi6FrNUUvI2MXuj78+9pr8WjfoVhER/DRavOI7bJwUzKf8xM29SmXY7gk9J9GdR
Ov/UAWzRSLDuf69b/wsTqJNPPXy8kzfVUY3yDpqP/TkZf3SGuxmoB9ZaFoKgd8X1LlpC1orBEXTG
ADW+/mgJAwxBA8b4nBvDg0N5EnCLBqQ1jbCQbKU//e7IZ/d7mg0HEBzdNyT+0xf8GJ97cUMNR7Jz
U4t6A0siUEvaPgotcR48ocuot9XAzC+gJ8n81q2SQ2ZbDaYW2/x5gN57RPTU85vGHqO6t00/5rzb
39/7Bbdw9RunHfvwG82x1oqKc3ZuCzXKCbR5ClEdRvAwm1r1NpRNdN/e0hcAUhCZFzimJz2Ra3vI
ml2OYUd2TqiOemai7HTKIxCcnbpilc96cqDzD4DeBDIHVK8Rn84cbNtbFQDyDTtr+t9R/E2Vb47x
wocvGsRwKoyCHdRc2Vst8gD6Rxordcmlnf1ofOYgWl1RPNJTdmYVw/CZLn5SR7zIXPWCsbJ3Bl+j
jJt3mianqzkoXKFEggkZdd7nl/mk5Wswdi7Uik1jfNoOsEkrRObTojHbZw9NYWSXXge5adpaSeC1
mLC3Wq0P8BauFU2X/BNSggluj6mgmzCnw7xZwcnYnVsBmmbWKJecF38lWWPdWDpRH+3MIhuZTiQm
Kgb4KnrS+ixUCiXIChJ0VbXiPZZc4VRnBtXglA7Ps2E3KRo3jtvu3BMl+QWuY+bneUb+3L8hi/uG
ghroVzBWddNtsTkbpT1o3Rlosi9DNeycRkYpIyvFu0UzmHYykSiAY2H+fMANMzcWCRZjV7veGZ5b
zwmEG69JYSx+HgtcfBh3Q/Qxd4IKxjodb+i7M/VIg8pc/QAGh02FfM5XW2dFdXThUZ4CQqi36BNG
ZN7/9rLcK0eZdWentEJMY5xaUX1JpFYGsYtqD0bLNmrl/tHrtcGipYAHU5vAQSDmQdA4385ci61u
0D12Nr1nVdlhdh9XrApjJQ+HKiTKWysSeJyVgHtW4Xq/8QjmQaqHzhPypJk37XNaOCh5snOpNSHG
zznIZSB6VSlWgjamtwXumGxlvEYJvXQRppoagmMgT29qy7mXjUKhMMvhWEhuPyNE+nX/FsyJX/53
aZP4O0JjMIHM4yvWdgYpdAMbOvIx8kQ1Rph+QdG8Uwy/sjs3TDDzHiRGU3zlVVFGg+mMaHO3Gri3
GsunugbS9qrpDmWvfpJTaPpx6BVgzh7JIsa75hGLRkzZDWnOzpWj+6h8+0ZyUPQDt97u78LCRqNd
4E5JGyYTUKC4fi2ZhUnnlMMOV99k+Vdr13o2S+f2yoJ+bWEAB2gmihLUKnLTgIvPqXufpyVop55b
DQxr4hWpI4jHxuD+yhZexyu7s6e5LDGIDYAVXsfmlZpJ4DIwDO9Y/pTFr5+3NAERkY/C/9xGHHFV
eWx6h638J/RPiTzz6i8TZ3V8um9o6WN9MDQHKnkqI5kZw5DEOL7pccykr1UqFj/XRxuzz4Vqdlka
yhRUNOcBsaFTxwFY/jdl9zrqVYhPGeRathmclbUtvBZ4KaYGNF6+Wz0c3YqVHgwRDPpU5RD1tdlF
E8vwEUPMzcrJWDIFrmtr8uFAlM1j9BRD6V6twbl4Xn50iLkj8bG1VoKzNSOzfaxKAVhAItgZPT9I
4b4x52cKxr/7B2LpjH9cyeyM2w7zVO4itibuPpnaAPbO1F8s46v5SXD1uz/6aGla7oconhujohN1
xDsQDw9qYj05ufHr/mIW3nEobvzns0z//oMJWVglWE6xGBuJfFL9Sg0t0MFZssavvHSLwF2G0s4E
NrnpnOgddQgtcMLzbLAOCaa1Q6mMdXR/NUufBlP+GKkETelUnb5eTZkj0LHTKQ0pSu+Jtygut7la
g6zCcMMureih42O74s2XtvCj0dmhIyIjMq5wsrXiiBYKMdAVOCrVy6eXhllgB1EImibAKsxigpbk
buKCEeycDvX4qI9U7tSidvcuWOxD7g7dY+b1ayRhS7nHxAKAfjBITrGns7POMX9UDxqOx6g82uxn
69gPLYb0oDAdgLhtS20eWuQUk+wUxzJsx/39RS/cZ6gHon4LdAac/LxPWvceeJOyrj0zo/JFYkIs
/FU3VowsHBoYwX/xmgB1Pu+3QHdTpSUt2zPRvEOagEGkaY89Jvp5cWj46tM8a75NlxqUBO8UWWAB
Q/vj+oyaqejKPMnac1tmj1YRq76etVtO8p8WS4qwzvPUT7j5UvLWb20SyJJmm/vbunAZp9LSRLWB
AP6G344XJG6H0qPnpsh+ePR7Kvo1Ws+FEPajifmIFPJOcOMzh55zbde43SkbbGglP+tj5jd292Sa
Kx9x6aRgSGT6hIDjaXMyDKMAc2limvScVs1Pu5cvHBgJRSLsub91C5cddw9/H+ErxlbnX6+Xlt6O
nU3PWmYi+T6V/de+e7TT7/fNLCwHgOIJNDdpLt9oL4FcuFEHtDzPZWEdmMKCsYeScb4G0Vv4SojD
ARJD1wJ3fL5rIGnKK1okKtoH8m9DzO9x5/3pevdYlkrsD6h0+Rr+1UoocGt1apmBuROJlXOL90id
zhtkM6hnCypk4diPbkh1xbcTE0qgeRIMMdhqQWWz8uneV3NdN5rsYrAQZSrA4m4iOVHhbWoK9QwB
nsKHqlYTDCTuwl4W56RGnaw0t73ofutp/Q1R7s+2HTeNgrqSNlaBUrA4HDVrIwf3PPaK7xEdYgjm
lyw2dpkrHxvu4Rzo7FSMlIeq0b9A6OyrTJJAT5pt7fJI0+lzXjUqCHjBI5rIKEbpsAOFl9Hbry0k
AlEewHhn3b1Wrb3LhRXYihFonfaQc77Fq7DSO5j3d+GKJhoLZHqoZsIL3OTVmHjK7Fyo56Yh+WXM
3f4gaqafKqnxXUJ07SkFAIH7rdTrC8BVvxWla5+HJPds3+63sX0afwjSN0WopG5+8mK7Cu3G/d02
Lcq8XT9E928FeHrgHK8/oa1O2gmID+BDb4bFHZoPZKiZdapcuwxo6kZWNnxj/RgYmoggd5v6Gk1C
GtsbuzI2ILg8WK0BMRVa7SHt8hM0ZD6TXRZCTw1zWO5emtmuqto9/lxYQ5hVzesAnM+IG4ZOD8At
8VK5eR8OEllT6yYXtevyA5gsoaFbmH/1wX1Iat3xR7390jfJsSy8R1q3yYOs21NPalSiUxrZNTjd
snSbGUP/LzEo2KbijIVtn9Z+41S2X8ViKxv3rcq6DK11eSayEn6usUjRigd9evlSzEr7gpi533sj
29MUWuOlMDHF4hYikl5qhGmeh7qj/HObLJCgznPTCpR6dUA6hfoOB387CPVTPx/SbhOjBk39mBTf
pWsfedW9pZYXisrdmw29WBo7WVkWGgZ56jqyl7G6NzvvIU6tIM3YAdpdb6B03hPT3oHbD6pVfTiy
McxFsQFi+lRKtstq+tWJW8zqJceRFJsa9a6x+17XWiiYFXFHOUGFF55NeJElmi9VMuzqwfmq2fFT
QTjfCa9Vw3y0j0mLCd6Uip8g7X6rDRGiBnu2Sz2iwgP5XHGuckH2pcJDg7sy0glOgqtj8sr6BU3t
g5p0fVB5WRJUo5f4cijIptaACPeU9DwaGaqYIntKJQuNzvylVJazMaHTHKLgRHwhqh9G4rQHmmZb
u4eoO4oQdgNmPmMIc1CbbK2k3JsYBA8ZxG0CUCiiPOTGP7OUtIei9bTQoaqP2RQRglvL9EEJSYI+
aX7IDqIPdmytQMvcGWgDl9rWEGIAWTbxoqDgdx1fAKLUxIBPWSe7dSogvkAcBPaJ54rRSCNG4IFt
zfD6PBzVUWw8LdU3eoNpx1ZVfutsiBqjD+OclFHSg4Gcc3S+PHu6/Huu5E8Y8fzWyzYE/57Yj7Io
cEATcsy6HNyHsqNRw0DcmI/0RdbC2NtKFrSx8l2lzaNQVNC3iqdyNB6VoYJ+g3lMhchPUucl9LiH
J9urIt6bWx33p2/Mb3Fe/PBK8lYkpeWDPk4LtLaFU/TkzyrjPyytO+pqcxpMLUx5c3KKZp+IMciJ
Z/gu+M+HLv2BKilctWUdU/RbNkOS1CCn1I8d0fycmV/VwYIroIHJjUBt241JOHJHtOsJ1x5iU9+l
2fisFYbli8w7ohjxfN+j3cae+FhoEUOcG7ivm4oTKVyUMlNun6yOJ/AFtPGbfnjq9fSpVhU/tu2V
R/C9YjnzoBjURWkRCieowL2XIj4kfMiBio7J3jqpHlPPWGICuRuhvw1KXQ0ByD/h+S0j1NRNjI7G
EF54q+/VNFOjtvwHmo1tBbUvBept8i+lYQePcKp7hm66Qe1zqbYgRrTDyhh4VJd0DCFLOb7mmcaO
OaSTt/d37zaQmDCH6AFZaAOBu3eWeeUADpc8H7WTN1ZgUCbEjQ9DJbtnkXsUMx9pDLJ7MnSnig31
SgxtT3/8eiNxX21MCCDTXEDLuDrqj04fixOB9sWRGi19ccqu3PcdBTsD0twtuA/JC3pmyhdIkdq/
CuAoDhrpIZOTqMYBgo3twVKY+wqeVevYpl2+cbumMH3LIYDDSZo2PpgTAYyuChnlifWrbvXkuR/q
Jg/0hiVfZKbyp2lQKbKKBBTkqKGqr3pjqL9ZDCkWk3dwybjUXzRrBNYGOiffY9UC+V3teC9urCN8
HZQK+T4VR2dk8dFkDX+gLklPipLSECWobjdoYJXhfdyBGllLH3omIXSh584XxuPhaxzb4oVXDQ4A
gpa/ms7Aa4trFqTgNY19SmylBL8AxvOzmLcRJmaMLVS61moyt3EB0AgWKOQwRTqxds+SKsHTvKOq
hgV5ovRpbiq+1idvqg391/tn7jYBgCX05sG8947Gmp05JOdaI6atc4zUh4T8tjC+d1MVyHr5tCGA
aq2pBTDR+syFERpN9mNXa/yUWw7/k5bquM2h0XtJM0OPNFSX11o6t77IBaxjmgRCvo3Jr2nlHzyD
ao3mUOL2nDiz9f3Yp+O2ahr6pySefDY6NQscKYDWvL/M21x0ajmAH2mijIbKyfSrPlg1Ypn3VCn4
yTJbGrWDqm64M3ySUAOPIqwA7uq+N3GAo7u2YhltD7GYhp80UDN+oXLIEdAnWjT0xlo78b07M3MM
qHKiCjWVTYCAmD3AuaolAETm/ERGnp15aYIjBKzfl96mDKSQo/E7H7rx5DhWcm7HUfmZkTzdQUdJ
ACJRVt+70U0PMTxB1MRkDJgOzHbJ3OTJ4x7CvVqLkUlAP9OoxtG3S0vvg6Qri6iA5KAvCwJ+ZNlB
gYvWdCN54YaiHZMjnEgfNF6n+riMYkck+901JgdQSIGb6WsaDRJMI6pENMMb8GIaFTRUcPf9wZZR
S6AHINw8hWeTiQ+MStBkVrIxpYXCTOF4+9TocPFGooc6BW1MX0FV1M7M4g2I3r+a7Ky/nhztgDVd
F3Wm1h90TcRRSjq6zSqaX9SqR5OyRyHo7xgnyqlwO73wDS0Dx7TdMvHYZbGoVjLRBbcBKTboUiMZ
Bd3l/Fg0ZaKPKrCIJ7NT45Ooa/YjB7X3UevqYSXZmr76/FRM6EoDvHugHJuDK8c2xrQdz8WJKX21
GUHodcljUC9SBTLtIKE3oriri6OjF/FfvJTkv1jpxEM7MZ+CL2xe5MpZrgC01oqTqw2/2x4oazuD
nG9SrHHvLPhHZNiT2DiyS5QOpzf7w31OY6ICLghPbNtNwOSZpcDANM9uQqL7jmNhQxHgoiYJSxNh
1cxx5JkpUKFx+clg3bdWB8GkxQOXGmGFKLe06GYUGD0sjfC+2YWYA3PYmAzE/M2EX5+O1If1ucxR
3FRPxakGfLBP/9XpC+n2BQEyAQMPtfXzvrml7Zxm/XFyPBQp56sEHzn1lMLgJzE+ovIKbZ+HynzT
lD/3zSytypoOJyrLUKWfEw4NGEV0pRPzk107QZyYpV8O5TdH5r/V3Owm1vXXEdzTK75/aXETwalr
g8ICYLHZJySFALI54+OpI+h3JZfR+pFoeTCWa8woN4YAp0N46OD4o86FOPv6owHt6dlU0OxiekdI
gsbdtwrNNef7/U1csgLCDGDDULXDLs6OhhYDDZ7bVnrh/JvMBYAQGobBHPSs1+bNFi2ZSBewGsAE
558ryxsT1bo4vWSWcdAKsjV57fdFfShsd3d/UTcuElvnAd+BgAfYXEDsrrdu0Bs9LgF5urRKtaFO
/nVA4m2zcQW38l44vfKPk52JBW7CPQCtPds86alIHSVEED2jDI0GAl2olDyn+SnunwCmzrrnBgTz
SlX4mXwC7/3KUbwJft7NA7U7YQhvMWVuV+dlp3bphQpnKtE8N1L50asszOLmMALD/V/sKrzT/zc3
RUUfvAjALE1BLHCP57oFrvw80MA8uQZEvgmtZmuabalqSlFaA08vlWC+Yxw8tnLgF84GfIUBakvw
99n4cterSAh6Q6bAKjDMEXilFpTma1nv72/VwpdBz9gEohr4c6AtZ04CB0OlCG+yS6MiEVFQVX6o
EpP/9BrbDrPCyZ48aFmsePnFlYExEpSgyM8BsL9emSjdZBQaLhhmYALdpcHg7QkpVh7lhWvsqMCa
TCBSuPZ5T9y2qNLIZMQHMojfm4+VfM3YpCuysoU33h3PB6xMqBb872aW3SyJXqSWk1+6dxSBK9VN
18ReqArzxYVn9AUURAMza6zt/W83n2UCtAWWASYCv7eKdHkediiUAhDCs+JiUBKB7myLbsQGYpE/
pM72vG7+tpZ1yu0xNGl11Pt/983fXgBUwUysAMV+C/9MpbIPt6zS1dJs7LS+oDZvPXWUVj9lrvO1
z7hkBr/7PW0CcHzeE+K9V9CxrZqLmYF5KxNmG6qNWIPYLuzlxHMNgR0bFXAMAs1yGEPqWd5qbXNR
i+IcqzqEF0hUe69G9lJl5tEdtZBoNnBpqON25cqFuFkjyFnRJMd/gIK7HUobhO2ONNPGC2Pc27NM
YRuvgu7l/Q82OYyrR2BmZfoVHz6YMqn0le6kNh1v0wFdoDELy8GNaLmvi605dj5ehvsmb+4gTCKR
ByIFlaSJaP3aJIV4sVXqlXpxuIyPFZKqSynjLNQLAflIo80e/wt74JNA8Q1Dnqj7XdvzvIqNWRuP
F9mWaSAaK3Kq8ug12e8e4Mb7tm682LS2D7Zm2+nVlWHEHlEv0NS5uAbb8laC7WONTnzZDPw/KK8w
tTqHsylNghYLLvGloIPuj20XFNKtfNqKlVdz4Vth/A0IUBAeo2s5ZywxJcXcLWQJLoZ+HJu3vD0b
3U+WkZVtu0U9YP5IhU8GYz2AJABIXX8jg3Y5RSNQuag1CGQM6Y85sIrjQ2VBUb6E/B/XqrBtpXUE
VzvbcbQ/Ipcra0WtG7c9/Qx4baBzQCR3M4ivyKHG9ClUjcZe89UkSuqIpzGm8Z+rnPvNmnzXwmeE
OTyzQJuDU38+EuLRVLHMuFfw0J6V/Jtub9mnu/TvK/qPiVnxzE1rHPgWG8vz2gdeBWOTha+L1/vH
fmnf8JoC2oCEG6WQmaM01bpUSsWNL53xm7hFoHlfRLfXlAdvgAxEsiYtOt2imdOaCkvgocdLA0qX
WYBSZUQ3Ek+PL2L8nkKrjrZrOhba0sH/aGJa8Qe/OCi86fUMJhrU7Y52abzmGOcQGRgElKIpd2yQ
np93ddv6ljF+0b0k92U//DSkFUK9KIhj46lObciYu32zcluWjg2KhWBycydhmPlYVmtkjZnEcXwp
xocao/gSzRxvraqAsvrCLsNdTi4aHJpgv7reAk7AEcLQf7jo0tUuQ4EKXsUhh9YI9PSYi1pRKZvf
TeZ4G+4a4ltt0zpi0nD2HJWIEKH4dy3rIaSWJX8YYoVQYxhtVYFSCSzqZSEvLX6oYeKgo9W0o6re
75OKKyh4cZSyOt3hW0Vl9VYrcT8SzGj3vqv2tm9iGHsPTbcsRA8g9YcJt5NDDQFSrg0NdDNV/dhK
fzjc1iLZ8wpFNcsOGZqChY1eJutdJTRTE0MzAdWAOlafBLo+7sDrIGkl8ZvRC0q1gFpYlij+kNSO
37WQtM640M8GtCP9XNeY32hGA4V32R5FppVHXThip2KKYpt5dn1MO68MAKdSTkqVfqOVwxy/dmX5
jXGJkqBMizpEPXTAQN/QKls6Nl3EjcyKupw0X8CEZOwwcuK8lQkxtujEGOHQp91BtHF6qGq7wIiG
0h0UV8l8tUyHBwZmpgshDlp2vAGiA4QXW0yPv5IUYp2xcOJo0J3qYI4s2+We1W77Um0ijwAgSJA2
h8yAxif4N4oL4LBxkMZWESB8w36WdhdWCt6YOOdG1NpGtRGYB9p0jgJ9dhfiYlIm4lh3xDykBmpQ
Sa/lO6nHTYRKM+raYJ72MWzsQaFP6uHgmZDxaKQMJeaKfCKd4dgMbY8P1Itj7Oag2zOFvVVHtf/q
KlOtNHPiS+tk8UYg4b8wx0l9KwUvd4FiOQZ/0Y00VcXdmFZ8NuKuiFicA8kFGAE0TVX15b6vW/IM
qH0hjph4km5gtQVU7XgX2+4FShaBQ4CeEVoZArTzmvX6231bS34VCnAI5JGn32I4U9dq8AQn8cWT
levjkj6YRX5SdInOulsDM5qHWuGtjNtN3nPuXVHHm2SOMJcOYtjre49GZuGNloRGTVkcEoNsC5qF
lWd9AU1FDSYfe3d/kUt+BkE2cjKUSQF5nMVnriOykaMWffHG8i+0DKM2S1fGWZaWhL4Optemehvw
gNdLGpDD9twQ8QW6t0Fnqkenhlam9odaXUQU77OYaLy5mIKHIBXeQ6TPs+cJ0NQ4K2vNg3wdBikw
uJVb2aYY17A5S8/ARzOzJyrLBAdzxehdRueS6tRXxB5v5kqVZukEfjDyjn348A42fTZK7sKI0W+F
8yjqJ7uEbCEx/LH5x6yVmtTKkuYJ12h3SpuyAda492Io2bazh4cYHub+iVu6whAvNifGQhTo52Yw
hNuY7jhRGyVxwNUYlMoHt84CwK/uG1rIrtAFAwsqasnQdZgPusVgO6kaB8LfCgAQ4l+Kl8lID20c
eSleT+DfAEH4v1mclv7he0HULetjAoseo5umxqh48yitHxBi90W9Izr0hkAhfd/m4hn5sMrZebcF
Xv92gE1qlkFelXiQXm0PsKmm3LCCBkKany3jTDcMmTFmBydqi/nA/4A2l5oQEl/wZo1Q8k0s4Ibi
71n6+/7KFg+KhzLGVM2ASt7sig28S3KUYiHczuxQAoJGmx+JxzZxt4Ihui01YEUAhqK9Av+KMtjc
6VpmYbRc2heMUF8qam5L1/5KhcQmWk8sGyK0nwt/kkwEHQzZepnx5/5SF64e6npoCE+qSIgnZi5S
yUViaWlpX7QBlDMlT+pgGDNAqKgyRvdNLXhjmAJyGLgpQKbm9cU8Z2pfI3292MrbKHeJQGSU27sU
MqqfH48CVmVa1TRkh+Ls/DErbI+y1G1t0ItZAYndECJ7W8WJjzwGbKHIV2dVFvcRu4iePhogqK9f
X0BN6xLZjZ19yVLXL5Txq6moJ+lZ/+7v4aKZqU2ARhXa7HMXpjZDhgJZbF90kyq+ounfet3otrVu
Nbv/whIocNHwA3gdBLzXCxIqzVk96PaFZZ3vxMbGG5yNWGW6X1oQuEim1iKIJtCaujYDnS7W1C4B
8K1nF6bq3DcAL99wkyTb+wvS3qk4ZxEOrpoB7SnABW514Ccwnppawrq0LnjJB8XpA7T8NT9NWkBO
zxbnAVSaFZQtCW0jaqcognt14Stt87dUef0G3Kekvt612g4zceDPssoWuDvNfKR5Ih4QqMmNQus0
tLNSBEkhmtFHTb8LLLO2Qvyqv0OuoTGttfw54bUMAbKt9oL2zT4lhe0zr7W3tpl4R0JjVECglhAA
/4D5SHBS03OieMYXPSYAWSblEIA2CwyL8WhtY70jl7iGnNMguiQCk20bWn3NowSiDkEC4NITqNjt
PQVyyG9Vk4cNmL9826qrYDT78ZRk4lcF/Qqg+ZzkIICiCxjeY8DjVGghmzI/YKjDCRptErVNWm/b
UNU4dZxB2Zryr4lQ5VbWaAEnVuY+uIAkbAkYrgMA0+RDUuRd41cJsG9ZshvNTYaOXa3RBwvZdOoD
M1lFKUajkK64zqFB5XyH5ijfZgAMPGjNqF4Gxxwey1Z4X8HHrj+wxFIjRfkfzs5rR25kWddPRIDe
3LJsG3U1ZVrmhhg5eia9e/r9UefsPd0soggNsC5mQZCiMpkmMuI3co5afiK7+qDJ95k5WL9ynwEl
lTbdhyAd9ik2ufe4Hf9B2zkfkwqndECp9SnN/eJoAwHZWV2h3PFfk6slbbBrC8T3U63JwSxqgcuB
EbiaXQPqDZAbj5vZpVqf7QItUnDLx9GFzZPvFBE3ewU0+u92sPBO8yNzJ2uRfZ/BpH3XlYZ+j3Bl
/2QOwA0CNC0eywqasa/H0jnpeuUlCeWGhaUNA4L8tvIpTyt/46pZO32pGiLFw8l43U7vY79NIzM1
KGqLr2bvTztfDKPrR/KLUdUkKHGwkW6t5Ac0Q5CEAjgA+G7Zpe0Nu9Cz2sTOO5wOefpJan91AxaI
Cbzi/ntRbxJ+rgC5HPqvAy6SIC00dEkCegWS8lJlXwfte+4/ReHZ0DwKYm4tT7tuC22y8opBhIpN
OFe1gSAtkqAobqF1GT6eLGqz7ziT/9a2DbYqsEteE/w7FCyuevdJgBHIwOq+dNpPxccNfkKh19yi
2/wRO1wejoap0O+Y8f7G8msNakuWAqblkuSGdMSBXZyrAuEJqRXfh7bVHzCO1j6nuhnvRjTsdkYv
V/u0ioHYJFaxZwS1F2eN/fdPAxIxOOJUpGjILLviRWKk+ZDMP6u0fgNxCB7xrokPGkq2G8mlvrZe
yS5ptEIFomuwaFAEVLSScJrsC6Yi5T7sQW3jkPJZblN1J0fWT6Ct2d5XM6z/kEgCARMnpyaPZ743
UiyTowdPZotrAJVQhBIjER0rZZIeI9I7isqo1XRj4hyzLMFA04411yorCnmxKSikOMNORJlyJwqo
OdRMzIfArM2TEw3BAfBp/hJByj+YktQe9eAsZ40B7ZZa077NBf+fVwzFmWQAuwWsjJLOQGlk0A+c
ZKD8ZIj9Onh5jp6O879Gwcyu4Pndvl83pm9JRDMHVRtTX7EvVm9ApPY/9x3mfKYauLZpnaqx2yk5
Wq+3g66lD7NOFqbTZEVXqB2hCbOBtEHQbnwcC/FilubHIEaK43ac1W3+Ks48+FfvKyeQyyGfgJL1
PIPHKHJ1HA5vh1h5dGDi++9QFstPdVJoJCR3Fxj9avpQG6xy/UNICnA7zsaU/eEqvRqKBWg41yuG
EpQvaItzI34S3fPtGH/StqvT5N/BLJ8VJXKWKfmOfSkEFKAo/5iakqvq9VNbRz+T3PzAaEt4ivo5
0aJ3cSy7hmj2o1Fs3Hrrg+XwoUEHD235vpLqfOQNV9uXTkp3EsSGDDoQEiiHjfGuXT3AumaoMlrD
lOzerg9jCPMklXr7Iif+3of+nArD7RT9rI/a18rQfzYxpJupv7Om6O527LUhouCus3hg716pf6mV
mDLhFPbFzJ/kPmOE7/P62+0Y12oiXELcP9CiuYhAfS/WvyE5RWU3IxWn8imWvmZ2C7vrbFiPcvJk
+4eWwlDvnPsW7WjjXVu8G5LGbfuNt+q1esPiVyy2SJkBlh8m6l5y9iQPsRuH9k7SD4mAiGrv8vCX
4sPv3XhyrW39V0Nf6u8ngwoWgDP0YmXi0qfmS53aG1tyfWCg2bhheaFcARvKLNQ7NYytSzwkl7Ic
H+wiSXa6KC7Q574YUfoPDyV04f0fsWpvzOqfxvtyr87vSaTw5jrsco+EluzXhiJIYVqtlHcNErQ7
a/LrO7vV27NZFtHOtIP8UxqN/gUzw+QAXj5HShQKneoHqJYX0o+6C/gCSdfto8APz0qnWkfcZvt9
OlrZoXDUf8axMukFYUDSOmaMlq4sv3SmQbcVTOQxGe3B9XOtytxeBfh2e/1qq5uEcjooFfrMkPvf
7s/crmmph5Z1UROOmfa3WUv5Y9eb6tlSC+Uo4izZtQLCWDkJ0qumwjYuUwWvo9FhPUuZh4y4dMrC
tvN6SI80ISYLulUSGYe4buENj37muJSb/XNAcrFDl1S+Hwa/Oim8D3fgC6UdHcPynmeV/uig9evG
KAE8+34rDoVUao+lQTMkNcfyxak2tu/qEqZshtzOTIRXF6OHX1dPFZfiJUIIQjPag/mXRlZ/klTK
Ef8XYf4Fry6VqNHz0VBIg+U22mdJvZcy+Gz5RotidRwoqODujCQdq/VtFCMMUR/E6fZiF+VHNRP3
k6VuhFjfiv/GWLY/i15Rq7w1rIvAXihtTapv5vTLRsPUHZLuoivxYRik+7zLD1O4xUZfywGwHfjf
ATqLapze6E4Ws3UuAyKfgfbFMj1BhQFhw9v7YW0iZ30YkH6k1Vc6X2h1g+BNhH1RKh92q4NYmpRs
XL2rMdA8Z73NvZclflsqwiA0O82igKS6poB6KHXqFqll7VU730dztW/O3BcrQi5leHYidC6BfHbU
70B08F2/16vpnAQbK2PtCHkVasnnC2E0JxSGncsYvFOs3K1bt9E+/IfvQmEblNS8pZbVsNKRhY12
sXOx5PGZLsXz2Fje7RCrM4aRD4A9MJdXbT6/UHrFzHxIESVEoyR1WF59Ku+VTMi7qmrVk6UiJXE7
6OrcYXZGkZkaN9CNtxu3M5og19KZiYHYQGc8iO5hsDfu6T855fIe42SgQ8D8UbBcrIWgaQx4wjU9
kJwyWel8r0bly2SAlG3Ee6tJKM36nmw3FypyniJVAMM01HynAFugieqc9iWTk7tGizu31MvH0P4d
dhFIaG3rul/bGcCrZrV0ekTcR29ngzxqrAqtcS6xmMrvTtmkxzK21bvbc772HnsdZf4mr47kTLcF
uAKmwwh1t50seHrPznTOUxQ1TEQVNpbu6sEJmAk4vjInE8s0oidDKUGikYf6asnFCTTFRDhxHxoW
pOcEiL6d1vVDDqn+pKilfcdsVx9vj3ltcb/+DfP5+mrMFLhqO+pa+2I03U6Np5Av6cweCzAVVS81
yv3teGvrmk4fcBxELanOLNe1QN1PKlL7opf1IY+RBPf9fYVR0+0w63NL3Zr8F+9cHrtvx9XIFEg6
nzhDkD8FBgbuciUeGkdL3U4Ln1th/SPE8K3xjZ1eZxuTOi/H5b6yXwVfdALkBuKkcCKQD5P9Lq7i
OyfONu6jNSAg3Sd4c0hN0HFYHhBJqUt5gujRxZCfnVzsJ/++HxBfuiSCinN2UNv+4KvOTjGDU6ME
u9vzu3btkvmqMx2CE3E5vY7d1LzviQ6k6KhN2W/LqY6TARswLbdexmsvxdexFrOZmADdRQfTv5qo
K1M+PTWB/lHNp49Ng0JCMIi7omiP1iCfpkarN1bS9YJFmYX9iQ8a47yqcVFxojIz9GQ3xc+86dE8
OhvSr7+dTWKQZlrgtGe8zOKtaI6qQLikMy9aKH3N1QapYvEoqfVDaRYbZ9z1fp+FZmQNHBQdxStO
q1T3UJz1lpZihl8Su336NhSa2xUPmr2116+3wdtYi2GVYoriLqDDp+Yzk7/eG1tWitcn9tsIiwss
RLNzCE1GE9deaO3zptnVvD4owprtr82axdp4KFYgkcVFBHpzcaZMqdWE1hCbly5WHkvfOU39xsGB
5P/V0QFhECllzic63FdlkUDiVdfoY/BsCjglx8TW8nOmFu2+4bqod4PRGneBZk+HTO2rj73VhfsY
4NNdUYMF7pxgeh6k0riT0UJ+zvMiPAZ2on+Oo3jAZawZT2yh/jO4PuM96UVy7hQ/PRea2bnTBJit
lOt4X0UA69B3UI0DhOHykFAA+4CkNN/QD/WTPyCPWDZlh9Zr2p3TXE33tgk9SatD+5DXVnzUIJO6
k5yE9wma/CHk7Da5x1bqa1WZvy2iP9RKKj83ZgXVTU2cA9isr1MpN6cqjbt9WCXFo9Tq03HwE/0B
ArDRuX7ZaW7TifGSDmZwMbIaNh7okF3p6NrRCOPvw1iDVRKhsgsKlEL00peenDHvHxMnSg4UYzp6
Y0lxdHpZ3+MmhOUuYuQfNJjAbpkikCKG1nfVKAwPjh9rSFqqxXu/DbMd5FjrxZdMcfTjJoMPbUgn
gSLaQ1HGJjo2g3pXWvqXgqIWjUtbd9HBCzyqBN1OCmhmKjUoFrtSsgc0bL8HvRLu81qiUtlOv5wt
lf7ro5kVBKxq5j2hN7Dsr7QdOM2wQoIh9htXyPRT7WCHe5mb/D2FBslEqmjWrGpIIWSJFnOQTBgH
rQme1Vg5OzEdzdB/KOxiT9PJlWJ5X2e9V5n6P0mTvfNT+a87HW/DLy6GNmjbaKDe/2yO9tfJUF+M
sDn1nbpxA6wdmXBcZ0QcrN4rP0yrMSNdR0H/2e+Mo5MmD4DzAbbCTxrrU650f/1qAu4xExvhKVM6
XF7sjVUrRq8YwbMVhscMZqNfBw+ptYVFWrvXZqkqsPsgu64Q/EEjm+h3msGzPiitK/Lwkd106Vvz
ePtuWzs0cTgElsmbFu7p4tDs4jDT0Iz1L8IWP3QDJn6j+BvJ0FqMmRsJ7oi08opzWjVqJrdOLV3U
kZq5Bqs73Xiar+SToJr+DfHnz1/lyUqb6dVowEDozMJE89rpXJEl56BxPqll65mVtW/r8c4cOH2k
LeGktS2Ngc98XSPKfFXsTOLJNiKr8C+DlR7j9J+CimI6/hNPG/O4GocCB9YRMyV5mZzjbqi1cjbB
/M9H+vmfcGxxW+u9nn+5vSZWQFxgV2RkJCzMvCkVL14BGEQ5Nj1/6cLeUplSJI5yCUVrqGrBu1ZL
EKnD6xGBnKY+g6lX9nk/2Gc69dH+9i9RVzIIxIYoHMwONeCfFr9E6FWvDVCRLmNDu1CNzGknDKfb
GTlykHGqpF/GHll/tHvxNjOtYld1fnwqItngkPfDnw233HFIAvCDdRmD92jTk1ZMX+0qAEJF9/lo
JMmIcp4UHNKi/R05xkPUGb/apNXfTbXa7rs4yqh2YrF4e2grG5yRzZ0VBXcuyFZvX0B6SfMwxq3t
IlkpoAXtEKSWJ+fifDvMtVIfjwAunNnGFLIo4l5v4/RBkfapFEoXH23EHCfZQacMLDTrOZuMnd3k
6PJIboVWNHJIJ91qnzvDfhhpfgRmfmca7U4Kq5M99O8Uu0boMDorsM9u/8iVIxzvHEwq/khLof7w
9jemldGPhaxIl7F978uARdK9Kpd0oI1jNr6/HWttReGyRPMH5ixZ/fxbXp0UZqID+o/S4DkqfFeU
PyTb3IfJqY1Oo6TuzC07ldX55+Vgomk6m14sL2Ge73jgqr106QdDweoAg5fQ0CB7FjFwnwnsQ9Y4
qjdRFn30LbuBq2il+6Dxv/BECNC41PxDNhvEmn7q/xhSiBFFpndub0nNUSs76wH1m+DD7UlaW5ww
c+Y7AT0ORLffTlLJPaP2qcMBYH8KUGDSIMmgxna4HWXlPFN4uKEqMpNTryi+jW2U5pDnkPJqFARJ
rTOUliFk+1WmAElAy+12vLVlxoOEs4S34ny3vh3VlAY92Z+QLhLtmoJaSu/8TpOnpoRCLW8ss/VY
PP1nmXkuhsUyQ/4wc2rB2KQ5QW2xM8zavUDGplAkF0VF9/bQ1lY1IPD/Czf/+atVnepCLYyUoU2x
4QbKyYGPYzkvjepFlQqF5O83LMcKCN/56T2/vd+GM5Anq2BU+heMoM5SEH3rfO3US9GhqqNTkU4b
OZcy/3tvKzaAicHxkJ+QylpLLI/VyFqtzNSKsdZ/qtYeLb7pZHQc9Af2bZi46BDvpN48yJnzQY3L
b3LWuYaScnBbL0PfP5ZFcfblaKP2sTLrM8gZEQPOcKiPc+LzatbNcVDlSHA7Tf6xw8Q2Le+lrnWT
MDwPQbYDrrvxmVdW1ZuA8759FVAZ4y4BuOhfbAnZq8S5z3PG7XBLjeN+kpSNz7yCeiAcJaQ/jpX8
w4vvDBTQzxPUcC5jZ4y0v9p32pQf5fqbiSu2W+60sT9pfncuJv2UqFlM5mVuHBKrcwybVsMAh0Rg
uZFGqQltHVtblCJ8V5ee2uHUFUezuTjO5zTfOPdW1xl8CqqcYCuuMrmqQCAO8BfrWs73emocbOUx
GH4KvHR9oPmZvfPNjaROX/2ms4MQpKGZrLs4KZQOJ8ZWVP4lNN+LASihiShlAy9FV1yr8azhCx6p
kh66/F3U9By3A2hYoE9fK2In5fUu+UNkISOc3iWWvHeC3qVD+xTb5kkM56aqdghn7mpDdQf/LPXq
LtaxOnuI5JEDEDxccxEpXAf/ZBtPMRl60D9F0T+GfzaSO1P9R3I+j8bdVN6FNL9vn1rK2sdleaHE
RKWSCVisZzyCSdxgJl+C4VvdHbLxkiNPZoWTq0w/zDF3W+Wsmt2zZDzlfQy6PuTNOh5UZwBxiQuJ
HCNrtKVbo659kfknofX8RzN4cU/4ejqaSgbvyQyQGG32Q/vZsX0XjD1MQu0wTpAplWMB1q34pqkc
tAjq6uVXCTimYUwHPf4e1AiDgg2bBq/DmEbPkS+bVUV/+/GjI/S9X269glcAAfxeg6SGVTsj6Rdb
tfFLq41jw6Ej1bp5XBxClkwZ/M77aa8q91L/kusNyfPnpngngPwl2qHjtaeGJ00+ZnrM01lz6+yb
Yeau7z8oUnqCOTpZH4vu1OmXWni189Lr52n41jXpnZn/zEpok5F9LsK7jWWhXh/388PXAdxL6QJd
wbfHnG1PeRPWvk7XQ3G78Emq77PkYaw8UB0kTi9N+UuP7qhaJpsijfOKW9w0IOrJ1WY/Vpx2FitS
r5MOWerSuMSm/s4ZwpNhUrRAPuL2EFeexDNwHxjXXJ25ckewQG84RVkZF1uNkUJ9bJS/9jHmvnwd
YXE3DUE7dXXdAo/WvcCo3Vj7fHsIK3uXOpY6I2xxAsCa4+1HctpR64K8NJFI0d/pQwvUx/4UD8VH
2Ob70QrOg1FnGxfS2tfhHYMKnQlI+eo5aPVqr3QxX6eLa47l2qo+iA5Ead7pW4TBq1AsPdDX8+OT
u4fayNvhxSZvpqhsUw/B1Sp/Mbvj1G6wObdCzNvg1W2umkLquqJMvTAfuzt4L5RB2zC9CNXeapNc
HWmMBsTg/OSBv3cFK5gCkccBNiqe3KNx3jcnOY4tF343/HQoWG2Qn26vjqvcfg444/KpylDBWmZs
Sl8aCIgUiZdEn0MT8dp/qjpFivt8O8zauCBvzPpzSGCD5Xs7hQEyjFnbOolHF6rCrj07FnYN2Kz/
QTZ8Nhrr9+14a58Mdg+wbdKD655wOWl94Dtm4tWj2bhymHysA/1SqPrf1k6ZPkAgPBg5AumFLlZf
CihbcaYp8VL4hxXyK8WPsvl8eyxXG3gRY7H84iAK9diXE48c/yfOtJ8nzbynz0WrBieDQDzBc95S
vFiPibYGfFXKgctbaqJON4pBTzjJI7cOP5h9sW+0bxTu9O7BrreK7aufC8mH/x9uiX2S4BVDWNES
r++CfTahtduVu2BrUaytdVqPuLqCekOfZ3Fd9fboK2hZFF5SW+F7PZiMz3EZIuL8MfI5C29/tdVg
gJlo686yd8si4GjkQcrLC7pXVe2FTo1TRHezdDF6zBuX1Foo7JKpu6FbqdKmf7u5Ur3QIlzdC6+t
OSb6l1HAOZl+kEXeHtLaoqCDq7GjOHKv3sqZIdpE0yThYSiiHKVEDnbSZBztWPlpqvEHEppHudGb
v59ITg6Yesjtcs87iwuyrQYtb+Mq97CEBcXRBNKjlVSj6whV2gdjrG7E+6OC/Ca1mKGKc/PQnCXv
ripPxqhEptSFuYfNXUzDaYilXU9PY0dnz7aK5yqUDrHokRd2PjWZdMAy8pImo4HKRJ305bNqUOks
IiXGS05tP4oJKlprI9zgql1QfGC3K5M72ql2R5zBNQtUcooukx8LzYj2RWnKhyKPKtfkr9z5OQbz
Zt1GD0EY+7uh6pPnujT5twopzneFhIk1JI8yxje2CsGOih0uK/uU9705wX7ipdK5aTqkpLuBcw5l
eXqsukC6o13t75nD+IKTVq4ctR7emeLHgUuZycempcy+9XarXORS+WYL/2sRSWN9hGlDXz1K5EMv
WVAsLLtGDSWz9Bwil/1bwR33RZNk1XWGADkUEuyPZoE7YAq/xJOV0En3sQmNwZ/C6i5WtNENlUC5
R8Xe/8dJVBUcNyyKnZRE6i7Vc+M+S/FVMGt4swpo2KdsGLV9L5Iec6XMYnr6auP7r5xFwF1oUCGG
RqHGnHfBq9seW7F0tu3IvaT6lRXf/P7JL/7+RH8TYnEQ2YmCnrJJiCL6x9Siu9Q52WjxDw7t6ODY
hlswk5WNC8YEPS1aBLMIweIGCbPJzlUpyj3ICG4zARKuAUVm3b7qLkX4Q4o3HgZrU0jOifoltz1V
tcWtWAWYpeF+E3t9Xx7stveUtgTAb51un0drYQzwnZRseZJTe3j7pcLWUQcn7Ll8u6k42aKuKW7E
/gEKpfwfFsXrUIsvVvppbAzlmHiM+NnqQxiVd1P3/vZ45pNsefAYNHSo1s2z9qcC8WrlFQOCcshM
JR48t5+ThE6kr/Qbc7ZyV+AFSccSgWOUnJZAX6Ox8ywx9MwLEC2Ppm9K8i7q7zu27+2xrHwbylF8
FEBjFNyWr464n9rKx4/PS8fBxQ8SFgedvY1C8UoQ+HkAGhH1wz57mft3YaNl1phlXjYFiC7lF+hF
Z39Qv/31WAhDjw0AOyzOZSuC+w29cz3KvFBrPcpnbt+r58IYj7fDzGto8fl5ps2Z/ywxdtWxDsAn
ZpocVBDEe1d1AMv38UFXEJm/mFDh/a53/XTjabOyHGbUr8yq44F4JThR6q2SxqlfeE46fuiKwxjF
NK8lGz28w+3RrSxuKoOcBbO4BfroiyRFb8tMN1FD9eqo+q3V3ItqvlGiWxkMd+dstkKeoMNJense
oPbVhg3cd68P67tE6j+R6+G/E51J0ze+1cpoeDfpGjJ6NKeu8EVSVGUhkGzh6aag3Em/QHLGLY7h
6nhm1SfU6xHtXibhmdVKwvQF49HLw1TX32pdP7ZNdvCL7O/XAfLPWNQYLL659fJ26lTMCJJQMJ4y
76KnoVZ/SZEfPTdJgC2UhjL57cWwciGRY3HQMYk0lJaLQdRjN6C2ILw+zZV3U2OFOzXpHCTJW2un
tE0IWTuyv6VapG51YFbODEKT2GGNyMmxfLFVVP8cx48KT6q/SEOzt8T7BrL97fGtLY/XQRaLPZQm
8MgGQUwNFmL3PtnsMKwOQ7XmFMWZnTsXESzcs9Ghm4TXduajMRb36FsDptsqtK9+qFdh5oG+upKS
jswc7QlBdQW3zO40kQYPQ4tI3ZOufI3Cr/9h3pD4gy6B0hkp2NtwOfLQQlYYVR81O1Acrlp/uB1h
dUCvIizmzRcGr4haFp6S22cH4T0FoRFgB4P1rNuxG2Vfbsdb/U6AdkDVUD5H1eTtiFCMiAMZNzFv
UmMoX9PvsS8BqfvSRso1b9DF5cFV+2+cRcoVDaUojLIVnqWKEQOszjwo9Vju8qEFlmo1Eq5cffb3
9y+34lyomg2SrtoCxgDipKl4EMbgILtf2I1GW5rIq+N6FWI+I18twCKbMgmNtsITAt8vw4vQMjTN
n2HyU4n3tz/VWqi5VMRrHRl8/uNtqNzHCgr5i9xrQ2enivSdn4k9hhs1lDsMGTJD3zgl1tYGaTIV
CdR7OHkX30zLJTnVRyv3VKHgkxLxqsSpLtlifWyFWWyqgbNICS3GJak/ebe6WvnD2EqRVufu1VAW
24qSzVhWuk0M1L5qVL+M1Iu60m0QtTW3/NrX7sXX87Y4lKQA3nGQMiCHb6NXLyjg7ztVcC1uJBRr
xziWs3AQ4A9B8Ftk/bKaoWuCgKin5sYDwKpHLQw3Qqx9HEAVGioemNxf1W6swBwp8LEGEke42niZ
pJfW2UhWtmLMf/5qDxmjqeehYvBxIthjE6LXXeduKv+ufZWZ3KViYI1s0xIC1lGaKk1zyDxlUOmD
Xqqm2GvZD7FFqV07wc3ZGGNOk8Hlzkvx1Wj0cAgGqxDCk/BsDYtzO33Tyvsu7PaWFuz1eusu/5P7
LI9WPtDsH0Qrw1oODAhWCuA6Fd4QG9ODJRnTLpYqbS8PinSKbaQEzK775Muo0RaqMR5Q7IkPXd/K
biVwJ1ZKc9yNmlaBiZbELlIdce9DXtw4vdY+MtqPgC/m9/AVQBTx2b4fG4fDJH9J1MKdzC9qu3He
r079qxiLXT4BAw8yh/1QO8W9pfYoZ0+fhKrdl3GxV4EJuXqcbGBKVseFwAYJm46p4bK4iUgYlNGS
zBR+9K7s7sLuO12Y/3ASz6Jm/xtkcaIMKNJb40ixFvnEnS5FbmlUbh1/vH3BrA7FMWQeXBBxrtA4
lqTMVgkm0yceUHk5TSrJLgpQt6OsHcVcyLTr5yoWj5O3+yMuSq3tR0t4TgedKfroi1PmVO5YfgzT
n7dDrQ2I/Q5kHfFWhw7w21BWbqRW4mvCa4L0MbDVo9IHd1Job8B35tlfbkCejPNDC81CZ9mjsnx8
Es1uyj1ZLwAXyNKzZNvfbw9l5fE9v7JgRdLR5X+LU8URsYS/hESDqvjd++fGdHaOhNRufhcV4R6M
QTluLOyV8/JNxHmzvTrHkoR8MWHivAHxrUR7VwYAV3hImuA9bo9t5TNB3pt1QR1QfFdbCP3gTI4S
mm+NhNZxfKzwBc7sjYtsdTjIBs8Ntxnhtlh2WpaFk4WJnKcGX4ysOCGwGNeIk4n+8B9GA4obwQgQ
1rgJvZ23tuKJKlor8XTps2WCQLG/NOW32zHWBjMn7DA/Zs2+5evKFPhO25U+N5XB3iIpgvHkXk4K
tx031p25srjpiiIQQ+2H1tQf7cBXy0CKm26q2ir1HD2qn0uz/VZmfi7QbIjBaWHM9Iy87yVKo6Pk
xQgUSqlxFFxWOz8spHMzKZh4KXJycJqpdssCIk1iTPmXzB+jcz+pye9UC8ujg/osLiyVdt91wXiy
J6k6GIVR7y3kw87o9A2eXxe5W/X9cEokPd7zlTsPHlH/rgMwiHlwr/4UaSM9mCAjgfXVmvNDLlp9
2Km53e61tlX301T2vxs9rnZaMfa/qkmOPgWZEf8IhHDOwo+UewPl/r3dpt0JrPWnuMshAARTcI4k
czrJItSPDfoeu07CF1EVeF4pPr2zNInyXxg5zsKIkF0D00yOdH+3PCSvPzuMMf4eVTha1Hz6t0vL
pD6V6zVLyx/Fr8lQDk2Vfu5D5THDAPz2CrsmngLTo94yg3d5O18tMUyypzJV2sTLZo/wOqy5dGhb
7yoBgqFv7gMxPAyV/G307cc0mU5QYb/IcbLxbFwb8VyknUs+s7nB4gkiJ3klZ/DuPTCd3hDFZ7kj
pzZEfbZBlN8e8nX2MI/431jq29k1BuHT4KLJ204V9tzN3pzukqk5FtV7u4Lgu3VQXO8s4vG4oiao
ose6PNL7trL0tqBvnnX+sQiUx041T7eHtBqCBxzLBqzBVQFaSSqnsY0O9ITMPgh+1Xjy3o6w9oHA
B0G/hkpCgrI4VgOpUoXR0UpBAeaSYtGpxInvRlb8sbKtjXt2NRYlQOr1YP3YBG8/UC+rDq7KfuzF
kHXvsgpR0cqqh31nDfk+dMpiowq4NnuzKDZvBbKhq0ar2ZZmLFBG9/QhsI4BPMFDq/r9RtJ6nQ/h
8cXdjcQZHC1y47ejEqmiJ1Gb0yXKVXDHL0b53Z6OChW5AGjI7a+1GstCDY42DvvaWMSqm8psjCZM
KIhk3UeTR/HOIGkWsKl8/4TamPV9QtV+YxPP3+VtfsQIX0VdbCyH+0Lxs5j7PRzO88G/M7VW2cm2
JjbGtxoJbgrI2zUh2wBPjqSOA2Ah4ms+AFbr36vmRil6JQbLHDkHG0IDvKbFKpRHIcPwKWOv6HEf
b+TPxZi+U4N2I/1aO4DpsbEmaIlS2Vke9sOY1ZOKf4YHqmx8TFXpg6MY2bHiwgI+yn1vDeJ7JRnG
O7PrOzrpTY5oe2o+FvCWt+wrV7YCiwaEAzU8qoTLN2YujaXdD3rkDYAaugFn4d7/dHttrhy/oLKp
Qc5vxOvy1thXSjlKTuSl2otphvtU1k9h/VjGzl7B07fYkpRZ+46k084sHgG2bFnjDwsz7XIr4zTx
q/eZUT1hP3RGM/HL7WGtHFpwyWXuJwo0K0U0uLNtAwDGq/zqHHTyt1D4dw6A3qjVv94OtfqRUIDC
OAmoIVXCtydJmVrIlBXMIMq5Yj9KGsl6nDobe2wryjzgVwlh1nSVqG0r8iYLm0x5eDZEsHHQr4WY
NQPJXik8Xj1EeTzGzYDvi9dN0rFDGA3e0gYw7pqbqAEVAgHAwQstAaT+22FURT2m2F+GXqiUe5E5
u6RWdhLC8iIdLmYoQeZrh18o3r8L9OFTUWw96Nb2Nx0e6AFgEFbYrGzVtBnbMvCCRL0Y3XPRfM+l
FoXLPnEbCO+xZpzyRjlgQH00A+VDovyHL/n6FyzJroMh+6We8wtqU3+Whf+pi5yNo399lLN3Jrkk
xMElbdCMkB6CrRB4UubkX1UL6dNhVLqzZDfSI9qNwUk3yKKF5QNickjcQ4RpQMKDAEq0qjrc3iEr
e55slpro3NfD/WRx//WFUCt5MEKvUZ7T7ItR/grExjvzmkKs2fDVeaGDFqSTvFTzFwiicwnlkcce
+UkJ7keIVXnS/GrK9ojA1AO+5J+0RG3dsEG//Pb4VjYO2mUwiDGb5/G+vDPspM2bWuoiD91yf5do
A17rabbVF9iKMv/5qxOgiXUtL3qioMjm6lTR200awsplwEBmciUlZ5OH59sQqHYKx8KekAduWaP9
PUrRB1xxqodpCpPzWCjjxUE6eK9Zw9bLZ+XABmiAdxsVHRK/Zf221KfYQdk98qSyvTeH5j61p49q
330KRv1vjXHmpfIq1DwLrybSH2j15jWhaID5bteGxZOKFurOluPw7/N0VgVkBJphM014MaF+BHfZ
aafIG7VTKoYnW3tU0nZX1ltCAGvT9zrQItnT5EmvhE2gKv3ko44t1e+bfABCtlX3XtvLAJspJ/8/
U9DF5FEVKZR4LEKvNZRgb01B8WkIjP7RrACQ3d5Wq6cYsFxnhiDQB1kWeYuxqOMCs1NvrCV8v3Ia
cEOC+aPlN0MBsFBxQ0xIBjPak8p3eyPGcaxIZPOX1rdbdlSr455vLcxCaK0vt0aSxx2CknbgmYP9
oKQIbnb+Pkw3Xo6rn9GC7q2STvBUcN4uzTAr8hAXqtCTRfPDjsVpnJxfSUlFp6k3Mt3VASFOBxED
nA84/7ehZqkwo7fj0FMAjR/6ciwurVFiLgh9eON8XDtW5qfqDNWdkdb/Q9p5LLmNNFv4iRABb7Yg
2WwvsFstt0FoZOC9x9PfD1r80wQriNDcjTYdoWShqjKzMk+eswr6kwRv+RSxj7AJjR+alK6AUXlG
Y077YFTUpzqo9L1WV9NWtrGc+tUTiAlI8EVLUXAp4Jyv0UElDFbBMaRHk3tl6EAQb7htOrlTCXCd
Oldqoa5hQQK7Q7MC1dn6xp9QVrh+jkWbSpcIIjrg5TAPrZr9pV9bvmqn2WnsjsXAZKuJmNx0pw3x
xoURGoJLhe4HDhQiqvPl8pCcakSJslMa9sem+gI3rqu0n6C8ur4g0dFBIGUhCFa4n8bKBwRqIk09
GngnjVE/n7oc/X2JZsJ1K6LVwMfB/Uf/bRnmWa1mLGpkbIfshKqTWxuw+4/fY0i1cunndUPC5dio
hi5ObdECPjfkU9GtzapJT53SoUxaZ8+F1n7rjGQjRxHZwQZTBrwvSbJW1yCORs0ZLWaS8rkh99KC
ytWc4jhnzdv1BQkd53tLqw2i/NvXjjKmJ0WrbtArcKGqeBwkpEJT4y6KzL0ZyDdIC7zOpuGWafSm
F8rr9d8gylaW1xenkSqYva4aBU3cMIQ4pydIEb4BzvNgRb25buLP83d9vcEuq396WktN73zjFCih
8inKs5NTGR/1aoYDI9oPFctLih2+DbiB3rjWMD5q9ByS0bnPivgOGNv++g8Rbiz50kLBQy1p7bXt
eFYzB+zfqVCrdt9IFbwPNrOu4X8otFCzpDq8dNYIiasLnmRJFHUdF3wYk/hjbkTBDbwbQeb6HROu
1xe1nMaLjwtIdwHEUTFd417quDP7XA2ABJfzT6u8dwAzZvm9NhuHoWkP140Jv6BNtYrUDLaTdcFZ
cYJ2ZGIq57R8AG7jIiKaWlvTS5es8X/+d2IrgQhehzUjK+MSCLZnTX5qdbh3nGL+YPj20Y5iRCz6
Gx0es9KdXIRydXWvztITbGfIGIW3DZrQG6568Snrr2sATl76b5R41qSE8OqVA5hNUEUpcCKUN9td
qM3ljWLn9t6y+gyS5Qp+oNx5Azu7RU8l2ttlQppBJIhCL4ppGWQyQa5U+clO21tnUr5WBZwaE7nd
YUTXhCnGLbIQ0QZT7eHBT7NWv3gixfLQJ34D8HuSHrOyQXnwi65+//tDBE7acUhn0L4xl4DyLq9H
4FAKU8T/TtC5HKs2Ow6y8jynW6xGomyGMW1E1eAQs6mbnZuJfIWMyXGAlytfHSja/eCX3PRuaH3p
zMztlK0+rciTwr/Mo5ZSPyOtq/CUZTb0nLqdnKyKmR/Exstq3jiNGybWJQlqHXMS2LS587DN7qax
Sp/VMBg2rAjf6LD6UyKjAMMlXwVAbtFUyzVtJSPKrK+TP0a3UiRlsPr1w+2Y+Mmxz0LlDgJin4ZG
pN/k3ZRutU5EJ9HiTcGdU4CprqNw0DMV3Jo9UVia4U7MvySI/+XpuLFY0QWnzLnAVancXugXpVrB
kDOCX6def7TB6QN33vVU3nEpofToxCgWKRvxUJQwvTe5Ov8BGU5UOPSMWyKCXYy7rL5TC8fV+tvr
F00YeN9bWm3krLc0zrKWRnhk3eZ1cpvr5qHL4psuMu4HRpjcFN02m1EVR2o/57m5z23pY+fHGwm+
6NxSvCbVgTuQyoF2fhWtwEIgciCj0kf41NIBgbN5Y60iE0BMqKERbwVKKhXElGVGQxa0V/jR9jP/
wbZQWb7+RUU+BS35JdoC3Qawdb6QvoA+fLIZGB6RSgqDNz2mTvBUGI8t5JyW9HLdmsj9L9IsOjy1
dDjWOIZAnoNmzOiwaSYyqWXv3Gapcxcm6VOQaA9O2m+l8qKyLzigfy0uX/mda3akxjDMmG7bFDdP
fZmFu1yu75ENBnmSdQ9wrN5IvelOzCC6tqUjcNdusZUIN5IxWJuBFsqD6xTD6DWG6ZQKNxq8qOmP
mQHJ619V5FjACv3PwCouGG3SSnHNV40yCLHRMrzr5PSHpm+B70XXHCAg7USEgZZxrfNvmY4UAkOJ
vl4gS4przN2LgqSglqTf9cjY/4c10T6B5o4rdvFksfPQ6mSosE88A5+sSf8Y6dne0vKf180ID+Q7
M8v1eHc8ktGeMrPh0xmm74aBikYkqL5AOiRJjhzEzXVrwo16Z20VUBU5l0ZDZ1ELV0/Yhm4ZwpRu
boCFrltBdvB8TR0eMEthsTxJjMaTp9cfCmujJyr0Gv9biLEe4CzrrG5RAcI3ad3jGCroIFX7OjNO
muJ/sILhtVG3EN3CwwfvIZO3THpfkNKizNM5RQgxRF+qFBf8/i6QjduxAzxU53fX90l4Kt7ZWnn3
KrTp8WbYsnwndqtw3Le1/tjP9l2CF+6neSvTEi7OoG1CccPg35UXzuy2nOQa7F3Y36cARMppV1sS
dYf/UAhYhnMWQCHzTmviMSsxAfmEZHS1812WXrTyRx9/uv7thN6OQXXQffC7ULc8P31FoKV9sCyl
zYJfSGkcCsn4cd2E4PTxtIe4Hb59yr7rByK4CV+WiOnLGO8dv0NFp6it3WowXprRfrJy6dMUo2Zx
3aogrzqzuuzhO1dR0L8zrQCsAQ2sZ7Bj95zVnW50cGjPv9VR+i7BVl+EW3ARwW2GoIvOKFORyDqu
v2deGkOf2gmTvvZDXSYurMEmHcPraxOcP53n/Z8JaTBg6+lYoLJoCsS0++G1IYELGJkIb6eIGFlt
wYGFpsA5KFTxzGUi9/wzRtlYViribydr4ZnKg32j/pbHwB3VLSYj0TFZmDNt6q/k/WuyQT+JazkP
u4iGQXHSUvNWbhnZmRxmNErpoMbRMR6ajdMv2i32naVRerosPs2p1lMCKKOTGqfe6KgPQ1O/DdOW
vxClNWBBQWfyEEThZY10zuyhshAmH0+ScZcYxk2pP4/qrqlt+CLve+djUH+ZoVvV9I2wLPCM0Mrw
jKafymt3nfdmuVMOcaINYNhS1xh+pNpDJt0N+W0ZbPhgwe5ZKvyeuBEemRdE1lbWa7kcBAM4+5PU
PUwxDHfzN7X2qumzXFS76xdAsG9YoynBnDsueF2g0TI03XpJ60+ZEz5Jsek1ufEWtf3huhmBc+RU
AF8lh4KVWF1lamNlzIbUt/0pTXt3Cj85WygiwVc7M7Cs852Tin07C6x5AClbfJQH2DvSlpP+bMrp
wc4fynyLh0BwHs7srZxi67fhYJhjf3Iky51Unl/ERn7BTdJ6TNhf/3qCTQLrtaDnQPhDh7JaXOCg
DmBXRX/ShmelzfbV/ClQtyoSAv8E2zj9Ipijtct2m5ox46PXanfyzX1fMH2hG+5S45zsLeoDwSAP
5Mr0g+Gro7hyMWA/JWmmKJnanmy9B7qG7F/1Jff/8dVPQ/qW1O6n8JanieWFvyR7F5o3AFaM4Pb6
N71cLrEaHpuFJJP6pLLawLJxQsqfYXvS+Q2pfheHh7lFQ2cjYbzYOkInNEcslWY05EPLuX13Lk26
+5nqtMj81YV8g4xB4cJvpz+WPK83HMfFHcPUQpAHvJIJOajjz01NQRrqQVVKXmR14aFT+uIhzaUt
njLRgshDoXkAGkj1fRXG+ixJuoHX48nuxhOwlgdr0I5Kk/7tkWcxNpMFzPUvDAxrMxFqo9kQqb5H
6uY5/fBMPdN1cmPD/V2cgsUMvO3GgshTL3ompVpaUqZJvqeNNY5i2Blt9AwwfTfH+caBE20P00Z/
2N3I4C7obOpU9/vECU55nsuvqRzob4bvbM2YCq0Ax1nGnCn5rWO/TlfZrJQ6OMXTaB+c3jL3c5D7
h7+8PHw2B90YZGNM2r3raOgo0ZS0lhGcHPV3M32fym+l/G3M//lrK9BhgBkHGwNLyhqLmaJPELd2
GgIwWsYPdm0LCsco9m28lZtdRI8l03xnafmq725pF83JKINFOTVowQDHOfXqFLtGD1LNiG5i1XrN
SvXn9dVdtgwXoxSfgMUtlPPrnm5pz0qj1lZwascEgI9jLlA4szw0umS8RpI6uM1UxrtIyZlzlBFG
LhYK7jSFUbVLozr921R4+TnMcjIIAbHYBfTDiZM8C+UmOBUOuNv8halOV9O/as7v6+sWOBBgM7SZ
wcqBX14/+ZR2UpUROcCTYvoQpUeZcoRjJdjlZdTeXDd18XJZlvTO1Mr5tqltOn05Bad5ghJ3mvJd
MacwaoFBSut5N6PXOs8I1Pb1RrteeJ5sCu8EVNgA1ic3i8tJHXRJ8hIDruE5Kn/z0FneGB8AnX+C
vvibTQ98YwOFH5ZCP3UqdLd46Z4f4rGK82zQy+AUadUxG0ow9tXeR3v3+kcVuMxFe0AHTQof4QW0
pCy0TK/MMDilILd389Qoz8mErFJXTRPUypF9vG5PtIlL6YNnIJBG6qfnyyoWJjNzxtegLgmtLYQV
oESn4rnvnqTxEFeHXGEYsarGrZq76HvCxPmH7g5mgDVIIWfQUQ1TJThpuX8MpyhxKxOyYj34Dx90
6WEvQGY0BNaQGRIBagpJEJ4qpI+r4EdjPTkGIk8fr39HQWRgMf+aWZVaWnI+aSwlvmMooWSbJt9R
tdoIp8JPthSdl89F+X4FD0htedB6G8hWa7eH2XqqaV1n3RbET7iSd1ZWj4mqSrtuooF90op68pK5
Tu9ymxb29e+1tZbVuWt8ZS77yWctAZSiE7qyfUGq2PKevm5IvBzamrheKmDrJ5jOICDPo2X/R+c0
yMZRCZsNfyRaC7OgdG1AA8MTvVpLlVjx3ICU9WwyHldp8uwQDtMHa1TljRMgWgw9U9v8sxZelOe3
FUUZO4RFwffSIHyFaMqbAnXDIQgXw3zGMulFH3+9mLDDGUht4XtZPTn7Rp9+DtoUPDAAtiVKKXJ1
JLnWgs1f2K1XVyZZUONqGfpe06Rw96u1cSyQnpxwrjszte2NcCVaGGGeDjd9Z6LwapfqMe21rsaz
1uNNmyENad72vP6vnzaREXA7jA0hoQPVySomTmTbIOeC4NQlubrL/KY66KM5ukaX24f/n6lVQLIm
KTH8IgpOMo7GSgHA/5KLu+s2ROeNKLuIoSBRAsrr/LyVvWZkc2kynOvIu7iLdsWW6rPoELy3sDoE
ZlArajASy+fkZhyUXTSXB1Qedtq44QdEO8P9hJdgeSteBNahM3pkqw3eIqW092f1OW3fimgLkiNK
TZibAdHE05dsb/kV71NdltBGUU5qkpdofqBiZx4DC32daZIaFhhOxzTqBzAPg51tNI+FK+TVABE0
cMmLiJrESL8OdSJ5pWWCzSxk/z6NC+02a/x04y6Jdm0h9Fn4q0gd1oz46DeWeV/OkmeMxn6Qv+hm
v4+SrxyXv79PPINtKnY8JBk2XIU8dVZGZkKgWpiYu5bmaefP2odi+Hn9mC+H7Ay8BGH8eyurkDcA
npcnXbLA9GmfMie7KZAJjJwi3QXZALf/sLEqoT1oK+iVQChxgYCpZADftVnYnm/4N04HM3ifuPmC
1kcy+05tqQ1dX6DgHpPfQcADKyHA3fUwgmFJWh6Gte1Z8fB9crK9PFWfr5sQnD48G4Ony4wOXYWV
e624X609F5Zn+U9q+ArHT19t4KFEn40h2iUsUby9qPE3/jBPcR47nikVsZunyrMUMtXR6dlnw/J7
3lNbDK9/6lTrk/He5PJh393nRtUqaDkixxu64SilzTEwikOY2c8DjSAlpMsf28cwbj91ffNBnsfD
UKYv5hQ+xmp6Z8D9y2TBRg5wiTritDLeqIAQgd+PA7T6TWM4a7DT4MmG4LWUotOQJYe4z+5bf96P
fflLgWmAHsiw10Jt46YI/Jtq8PLCv1lEuHXWPmLKZ9zU8TRAR0fd9Ntdq6blMawDppozhIhLtFWZ
FtyirrlsTSyr5n8GM4Z1dEXOVx2niW2bvuR4CC/pjzNv9NuxyeSnCNLSx74yYtRlkvARHu3yJYNR
4NDST7kD1PPr+jm/LK8uPwSlCc4hxXa83/kPGU0raqM68T0zgjWjThrdDeYS3dh4Um4jK+m/ZVWa
uObgdx/qJqwf85rZ0xzesI9+oxaIRUFo7ZdjdVTYxtENa6l6Ynwu+XL9hwq36t3vXF3ITikBm0e+
41GPDmGQKie3IJa/tRMzXWVrhsehkY29ExZbeyVyBe+/0OrSKBX09lUX+V4LibUd3qfMRUjJ/vry
lv/k4may5eQmMPCCXjzfhsRCXnMIA8erNf3GQVd8jLbe4uJ1/M/EGpgylEGXky3Y3jAnnzLavwpK
C8OwmTSI7MCVRF4P0yr17OXv75xMPtiSabah4/XBCzhztxr1m6D79fffC8/M4DXd0UstqVjt9HRW
8GQ5Qn9astBwv1y3IDpwEIhxK3hsIZSzitWWk+dGnTo2M6AW/B6lGzvflO4nWPIDh2xnRYfr9oSf
jRcKOBGkBy6mMGNH9/14kB0vtXXjwBh2SYZQg/uy4nTL5y6XZX3aQMz9z9bq0qNNGZS1MjjeqNu/
jNB5ZOLtSXcmtItKmhvGaWjgOPdVdyjk20U+cOpVb7TUv8+7lkkL/I+CgiPPmPOT0ocN5PTTxCbC
ElO7eqoZPxAJAIVZJtmPWYm3BOD/hO2LhTN4ToJkLjM4K9RPHkRtEsOq5DWdNdyBjPg0l6qyA+ua
PvVJWhzkJpn2dWUabyhCancpTJZM0YFy7Znz96KwzxdVpv42nLPuqCMydNNo3aKY6gw7pzX0myEJ
/X3RV+ojzrJwaaGFt9cPiihvWNpucBsuo1Pr7CdupamtZ8v3Ei0+auatYdwacnVAY4Chtw23JMiM
icv/2louybu7rAyI9ND98r2gsMoXW0n9224Kwp92WLS7sq+2phpEdW7VgsbEXvABi9D8uUG7GRXw
h7rvSVEwvZpFmzxOFhSvA8F0p9Xh9372zSdpMizPtnL7n0mS5cDNZKU/wVqwNfUq8gGkZ2CBIJSk
3bkKOrNdxK1RhZIXSsW3ykflq8wPbQFZJuw7bp2VvyN/CzwgtEmx2wTitISdVSSwejVvy5ZPPkiP
Yb3v9M9lle2knkz+eyX/NZMl4Z+JXpkyMG8sqBLPv3dJZSewfA6TNnuz+iPuY9dW/0tws+kBmugd
I+VsryIoc1slsSb2vXDUftuR9YEq3MZBFXnP9yaWv787qNUwxH4WYGJSPjjGfTAc9c67fu+2TCz3
8p2JoNOi2LIC36P7cx80/rc5l58t2d549wpTQ3uRW2f+ZHGOqwPQsflQDpS+V+f5c6iXbgXPXD+O
r0Sq1q1sgl03Z7+6edwHXbNLS2Uj8okczLsfYK6c5FgaEkgxfkCW8y4JqocxNx6HXHtNg3GPCPJW
8VSU+ywDoHARghW/YOhIHAALBcJPaLRYNymI6sncUugSXSoQTjwwFsYdXqrnezdD4ol0io2JyEzJ
aGPtjcqaeiNbrXIfdEl7y2sz3vcVELLrp2bZrXXEYSCMG0YqAbZ5ZVlLrTgLbbLHvI+/UB466bG2
L0cQOklxcKZM3UnW7ObNFvZe5Lkpq1LWYA7NuZhqbVpt1qxupraaTP1tKmk4LeIY49iSvKv9pv4P
sZw8jJENCikmBcPzL6y0eO444hkXaR+D6HfoPKfBx7p8u/41RUfTQRUFrBOdDgQkzq1YvRKn6aDa
Hk3Bg4IjHooPQ/EWV5mrKBsUVMKLyCAKWQIj2JTBVltXj5ZGqF0yQDm4KxJlr0btPXC9t6aQXmxn
eFD07EVJenNftOoXOd8aAxMdnff2V1la3Whpy7myvb4t3dR+y+ajU1tu3z+XiCqHw2mYfl7/vH+o
PtanlUnsZaSQFyGp9fn39dnAqM1T25PkKkIBuAbfExRz9IIuiP7TUTP/gxL3vAfLyA+fWmuaj03t
x5RIkg552vBLPw0JLHRa9cHk6Xroy3j+kIU+UxNp+LmApemIOkJNnjmMG+AZ4dEA5LeAkgAzrOvv
feWg1G0Ftmd01Q0VsOPgI/NaHHUG+IDFu9e/lMhnEcrA3UM7DoHyKt6EhVYpfZrbXuVod37dvDG/
8OO6CdENfm9i+fu7eNOoaJBVVmR7uo9YVPqDdHCn+w/t+PG6HVFcc8i1kEkxzaWCd24n6CAwh1kA
O5IV71LTkI51nI+H0pHSu+umhHsEhgGGBjYIeMu5qVjrW4nyge2pZfNUdtkNCdZ9n4Yv85Te9eMW
0d/lIBTZDXOADG/B8QHV1MqeIdWyEbU1br+bkl8TVbVdYSEV5Y7yIB2V1lHvZ97EM51UJhmqFl3N
PKEQ7FYxc4JhU6LXq6XyhmMRfnDanuDIDH6asXKVqVQ0Zm9S+JtV/QaujBuz3NdbQ0Qi7wVOnqFd
6i4Mk64bRGWRq40yO+TJyvjBiMOfGrMhZgpHaCRBKkwL1MqaA9xDL1WuPRbzFshSVNijdQBPBo90
WL/XelJqn4xVWZiUoU3btbQnLY13TfvKlDQN0v6mMpipza2dbG1EXMG9ObO7cpuzOgallMKzWFjT
P04xfSkV+3ZEONBttXiLW0iwl1TOAG0wpQuOYj0zOdfmxFQCFf0yKF8NlJ0nQ27cRs5ur98c4aJ4
tyLsuDA7rHMyoBJjMVnU9JHqM+/CeKrdOZz9vW4Nn5wxNjcuqipImEDdyMwxLXwVF3xNQaV2Vmdl
OAVwjx8NIww+pGqnvFiZpvyOZqfdL3Tyn9sKSvS5UNXahSoreqLIyPb2jVLflV1kP9mRNuzjyAru
qlDudqXUDG5Z690uqOTRbevE2oVNPTyGxqycRr0O3D5rm53l+M6XKicV5GWX8jkj5XD9e4r2bRHJ
pH8AufIFStbR5iAz28T2oh6Fq4pff0isv3es6AAxGUwznWbP+gYWBFq/YmDcs9HHCZzxJqs+GI29
EYkEPnVRGwKrsRSyL9hMa9nvECeJbV5wtTuE+q0f6M9AJW/CJJJcxZI2TqLQsSw4u0VegTbqOtDO
dqQ3MDsuhTHpWx9pr2ZUPoxJdppmFdWNLMSz+65cS4co1l9SJ98I9ILQiyrBv/aXo/suLia5n8gR
3Dje2Hb3fRI8tIa1MQEkum2ACBf6HaDuF+QKQ9DOtcIp9/wmV+8lR61fx6Jjat1M7DstHPWNbypc
EihMDZgkw/FrLxKpfa8rIX0IRX42EhB8wZbgsiCXJDMHNwJmRMAjqdqz2hYVuWQqP2f+JxVCDgjm
KjRHp+LLMP/TbX1CkQOhRce8Px1cAZGk5BTymBHk8ji74WH+qErZfZHZo6vVKAG0iW8cJPot16+1
6EO+t7r8/d3ZcOo8zBqJMvqYKR/RpfrSlRThrtsQfkqIv2EnBmtqrOnycl+PowwMiKfP3S7xB+SH
Yleav2btqdNfuibeT+NGKijyVirUDNBBLJLF69J91TYDmFLZ9oI4/sfplNdadmY39Le4hEW+hFDN
1D1KLdBbLX9/9/mMLNLLhGa8N0TlD80o7/I+CXeWZv5SYnpgfqnLx+sfU3hMFk6+ZUZtKXqdWyx5
hnA2e3rHlj8CQW6nvePb0UEL42wnQyR7CMgi9pPuVxsRQHDHoeZAWZ3xheWts3rdARHXIBsILK/v
xyMUpO6oGId8BGC74UwEmwdI3yITo9hNNrbyVzU91mGOVcPTjcGrtOTjINUf23RreOCSPgUMN+UT
JtPoWFyGGwmpjbIMBt1T5kx+Hv3Z+WrnaeO2etUvxOTh3hrM+tHOiXpalsuAhRXniEJTdLQ7G2dQ
a/mxcszx0Rk2R2BEH4G0HyQHeKUF2X6+z7Q0Knm2Wt0LBvtVquRbA3Z5eOz9LZC+4AgjMrMA1xiK
Wibazw1lqRyXvpnrnoaELkZcAzRWTZRXoqOlbqlPiQ4R/BE076mx0MRYHaI5RT8wmzLdUyVPrfO9
xlSgrb/N6utfXxMeChQTYdtaoA+ri2nbeaOjMG94qvMaWpmryk+z/Jboj4X00ElfrxsT7RUPEzTC
oJm8BGaWYVKYlZManhEM/U5akMFG1EHbVFn/AQHI2+xfU6tc3fZlU2UI2/Di8VUvX5DX3XDWwuOw
EEYvhb9Lj0ZNrreH2tG9IbUBr9lTtE9LebqLLQW5n96wHhcgyYZTExp1lmSMmUp8y+oMmlna2ZCJ
ceNlde+nwSHRD5FuP7b5SxhvhAaBA4UsgZgOhlvTAZGfn3eDl3SeNLbh5Wr+Ww/LXW7ld32tfNLt
9vs05B/9St1SJhYdEFI/ZswgmcT66jQiPjENTsZpZJB3V2Weot5qVr6/fgoFoZxaGgVwQgDp7Roc
mvtZHgyVoTNk+Fz2kWtu6YQJ4jgGGGek0s7A/AWBnRLV1kz91OvgmpgyyZUia983v3vruc/pMwVH
Z/xyfU3qUjpf1dd4b/BYXPB0y6TX+W6VUdd0GUSqHtLI7Yd57MP7KEzMo65AsWiUFDRNExDFHM/y
bu7N5qG2u+a5LiZ1Fybxr9IqRy9hGtgMbwp60iSKvnUshwa4eQaHoQuemhnv6z9auBELx8pSWFMu
Sl16H+c0NfFxQRW7cUYpTUfJY8OI6MosPeClnkbutB4SUmV04a2q071Z/jyp3FTLcfvqH7Wm7670
G/dTtCI6+tB7Abtijmt1fps0zAJJjQxPKqO3GlXyVN4CjYgCw3sTq6AfhqPcSo2ve0mtzq7TSzeh
iQMgETgEfbZxVUSlFjAKjL0zL64BIFmFIU2TUj/gEe8FTWDuiinda1L7EMb5Yei0b1KqPUVZdVDz
6FM35xv9KuFKcQUkaoRcburqSM+ZpAy1jO2irfd1PTYHiXEvr9CV4cZIp2rD4YmcD69ceam4IHhh
rzavNPS2TcvZokStIDuvHYdJBZsxbpwREVSAkMG0JxUQaCfVlR1lRlJGj/mmaWakBoqFceZV82R+
QFlaj5cCuHasJLlD9EfWvzS+HO8dM/PdwQqlXSVn6REB4/DGSqxhl4D73OuQrH0x6zo+Td1I7avw
k/tiQmInqMDWarA7fy3S0L+7fntF2wOyjZSIHAvm5lUzLwbRFyppY3tOJZ1C33z1jfI2AHYaq1vd
gy1Tq1Noab4UJlkJLDMrGD0z9rNdolbOA2n65z8sitQER0GSclG9mfK+AslIZaWLjfuKgT/ZOnSt
8TQG0kbyLgqvPPL+Z2lZ87sXEeTFmjyileQ17fc8V9ze+WHr454ZDFdrfsbp4frCRJ7pvbnVobP9
sIhynf5LaqqQdC0O/va6BeH1+XdBa7ZbMJC9FYZYKJ230fgmR7prpVvdERGMA7LI/322de03q2q7
biYgwVozEqnKN12fv8R2/djDZCrb7atuV79KXzqiLXRAvOmpULdYBMQLxccTZgEZratvKRSKra2O
FpVZ5zmurGPgBF/L4a+VqXl1MYPxPzPLjr47IEESajowJgqz0BQkjvpDV5wbmvsb51C4GgRx/lT5
tItRXcUZS9WWOsuLgs9F9K0MfqfRRltCeH0p2v6RTaVrsjp7cWjlZtjTQAulJ6NgosQACxJ/VNOP
10+gqIDIKMG/hlYRIym7ltFDatn+VO+rZtzZtr9r+g8VEo7q9BlO07az3AaGrmlL2Fl4v0gxjKXP
xalYuSgtZVQ7CCw+o299LeP+MxI/G1dYvDxaAosVg4K9dn4ijCYsFS1VTS+QvwZBOLpSWbU7tA9S
14wagLxwaFnTh6yQ7nqEtEbQmNc/sCix5e3BwDUMcuAxVov0Szm3EIOzvEGVkUGU+/KfVtLzz0Vr
DS+SI3ff8zkYDvHUtG4U+/NGQiAsRHAhFiAjclQX1cyUqr4aZ6XlKaN5HxbJkbb9vvW7naLWHx3L
Ok7h9KMM4p/a2NyBPz7FaX9vZz2D1P191tm/r3+O5dyuc26QNM6f4uoCqTrfj2EI5q4vfNObpS5w
47DtH4Miyjw5bqaXJnT0Y6CW/6F3/0fGkykjXM8Fcoz56DwF52Z6KqRHsJeVAFv0zo3z/mXuZ/kw
qcVNoHS34fgf0DuIbACjARwIAfh6rDJw7EiuZ+pabf6t1X/QaDVpiJvO7WRs+CTROAGmoHfm9bSM
g69eM7KfznPaKaZnpWVWupkU2XtlqsEiRk35fQ6rT4SAxFUruTkMoZzewyyYPg5GU566oe/v2jic
bqtIK3eTNJmHKjVP17de5DXf/cB18mOGsWSqHbswafF9W5Cq5Y1bmn8/MMkGK0vv3OSxun7UpY0u
+6GGb4ZY5luj+/e+WXzxoV65vhjROcan0D13ILq8kDhI6SKZkklAc6A1yJoSEPz0XJv+DyUfvmh1
uYWZEvnK9/bU83tjtY7RSqNCYj/Le1TVn/1qq/or3B+QnsQcwLj0w85N9JMWTQYS7l6Z2K5ZfDeV
aqfqx+vfTRTXYJ7geMLHiF7iyh3qCaygQdTwYCjvCsRlxry+rWIJ3tUteINwOcxysB6GWi+G6rO5
HabMGOg8a+OPcqIcOFuvlIQ3FrRhZk0zDtdbPFY1ZhR98io9uuWRe9DMrTgt3H8GQv60jBYhgfPN
ifJkrCMmtD3FH38FafGopvpGK094pBe+joUM7HLGL+ChEPAiIo93sl0yay7suGUIPMMO7nXGTK4f
BMF3IypqFKwQ+qMxtfyad6kaLDGKUi65fJa+pvngqj3Pui3c3ZaRVXIjB0nXpzEldjXMjvp8nHr6
vs5GEi/YGsCuPEqpMZKxrx1vZua22pRgOxy5f4OrDSb9cIvJb8PG2nf6AcOK9QyMYsz916CdHu1k
fru+IYJEhUlpiwyadAlw5MrDVMgMl0qWm15fFjeozj30zfAy5tm+18B42/N3oMhfmffZiFuCU4cn
WDApJn77AtsQKcxqN2juetkg3/Hy010msZ6UqbvRwvZWm8sN4LAoTi6uB064RSKRltP5wavCRO4k
uzA9P1NfdPVzGf4IHs103leWGb74chDet2kIWs3pmEvOFC/Lkhsfmc1DqKfy9y6RsztQaFs7LDqq
NEu5DVxyxGxXF1ytu6pUadZ4qvkg+V9HlLO1cAtCL/zYKDUaKIUsCPBVjhDGGow4LbP9CuiYBU11
nOX0bc6tT+zCvdFqG1dDdKZAvVJ1X6qJjAidf+upMqSYBMvwmjRr3ca099HcfAU2eMj/6EFKvxQ7
McDTb2UBgjBDzvuv4dXXdAaHt646UYiHh2dIul1vwIum/hhsf3/92ohuJoPK3HyOEkNWqyWajdr2
Uzdonm7V9q6hi3k0oFjaECASrYeXrUXfmT7pxYdU7G5Q0r5QvZIHy6hZd3amQkApNXu829ZRXLzi
KkenlAPedJGTWiLO+a7FdHtHsLaq10xaACQBqnDN+lx1xVfYPDU3NRHKqnk1XP+QorOy0HpTbgbh
e8m8k+jBqCejRlu9fKjk4WCXYBW0+Dssh8MOhecvmiNpbpfCb3vdsmgL6eUtcC6LavnaIwDdSgC5
B5ond93HMHMekjnb8Dqi280rG6nehWQTtfLzT5pHyASEdqh5eXMLnZHrS/su/Hp9GaJtW5hyqZEu
egHrOMSYAhVap9CpsfCkcpUh+5GhReyquZn/VqGquk0Zatz7BYQo1y0LV4fb4ryAz76I5XnRGFop
S/9H2pf2SIpr2/4iJDObr0BMOUZkZWZV1hdUU4MZDAYMmF//FvXuPSeCQIGyr1rdaqmk2oGH7T2s
vZZ51Juh+17Renin0C4NK6Nf4zpcNPW3U4RWAWbBZx4sHx1luJqwjlFWPjJa7DM9uYvKdKX8smwG
+wSUDnR55ldAT92mHJwaHZD6Uag7Gf2g+tu/WDQwGSLaBtwCWIHLI0E1zpoy9cxjV9bvttXvPRb9
FpL+38z87VacxVkjKrNRXzvmsYD0algaUBZS0JJGapisyQ4vvS5olf3vF/2tQ56ZavRMMqJiYB6Y
Iwwf6YS2L9zS2qhGZgEp0IzozWEtuV/aKqC0QCSCKhbij+nPz6xWUjFrKAi6/mP+rY/Ek5kXGxvs
Up/frnMzs+zI0eMisUvTOiqtEK8Zs1hoF4X20Y+6XDM1JUFzBwykJ/JXuAoIgc6SpEEnhWkmsX1E
VcPyO2Z12yZlTSBcO5c+i9PyoRiV2pZclCFtIieoKm0IGrAUIqpRgAlkbbZvQZC4GWLdln5PSL5r
5FAGRkmaOwrWLz912t4fXcnunFKcUoCDn0laZ+CvsaN9DIjQlmCmMVSl9Iuswjvg6HBbtfPLYbSP
0UZoyQteP2gD9b0M+gTa7VphGD4ryXdbI9o3BHzGRktU89CoAY1KFLuBsLaAHkVBTPczm5hf7CjW
/ZQlLLR41x5qu2Rb0kVr2frS84m7jLoIOtj2Vfu6FGxorBbAA494oWliPgXSMJoCoDxbU6xdugRI
1NGp+qtJOPfCeeqNae7Cc5Rd+wAQ0rEqoxgEVPYz7yhUWuy1EbWl1wsJLuqbAJhDiXt2/qXVxo3U
LPOIXOuH66otso/PV24mYqj/mJidfY/FUdflJl4vXQ+Vbr94g76vIZl5+4otPWDTpDqyddCTApx1
eZPHMhs0Ll3zCCqI91av7sZ63DmFBbhBAglCTIb5ebYGPFhYPjDaoqcIy4g85gVJUFVC/tepzKNy
aNBT5tcRW4kvFk4fgoup/AxyIEgOzq5zOURSKwdqHh3q/YqNlnyRZlFtikqzNlavOyux4uIXodqL
BgViuCuWrb5tukF2QHe5ZrqJDDsU3Uo0s/hBZxamX3Dmcnto1Xl9DgsyiV647e2lltzXEhJBkn9a
KQQvI2ImoCABucKpmLVMM0chhDcQW6g0+hE7aP4OffWVDrjAt0/fdE9mThdNbJw9kP5CV2YOegDp
Ul/nUWQe+7b6o0V64tPRTPzCqP+VJew1LivuLCYgL5cPnKjSghisdbSa9t1Ksw0tOBrndCX5+iuN
MP+iidIG3RVQC1+B0S1jrFvm9MaxHSDhpkih7jF7ZW8obeSRtbYd8lIS32tG88VkjXy1yaB8E681
JJjqFOTOjiuQCLcafYCGCtunbCIfYVG3Nex2+JbTwQmGtKEPZlWjeUA1MHibRhbocVR9wXpm98UI
j2Gxxg6UKZJ920WYIIAaZrE1IovfRxlKqL5bYfLETSxnD42O+hmDQvm9F0dJqLL92MpDDdwkjUOa
hwD47uIhDweQeWnBEEchd+h9GgvrEa8GMtmiqkOCqYyXBHRtQamR+l6nnX0C0j/+Bw8l3dhe2mzr
tB+3taJsy7uyAfyR9EHV43mUjmABkELuP6p0GWTvUsM3KqmFltUMGzOi+RY1JPbiZlq8z/U237Qd
WZNRWrpeqPBNU+CgLwPC9/J8FLFlsgoZ5xEEsn6tv1D6WPDvWfZ6+8CvmZkFoJES42AqmOn02reN
F9N9GuBi9ThZuVkLT6IHOOZEIgBMHNKfy+/BPCZ3E1YZxxT0aEoUu1Lq+4pi7qQchV9F9u72hy05
QOgEgh0c+nnQrZ+9iFDxZcLmpoGR6TYcbPbUpOlKrXSprTbpdYLUHZKueOlnNjAo1rRSNPpRMcd+
jQYv3rhlSd7yoe7DsnKydwj8OSGprOq101R84JWhgtSQUVgUCIHqhNVvXBDvEdM97O32AiwtOMZy
PZTXEWTh5blc8HrszLhPR/2YmNmOeQUNiSEfjage/LQq7tt6tWSwtOQgUgNzEwB105TzpUVaANen
1chvHY5msfszyYzg89+EETooMEI7HhDL2SNauF5rMWgDH7XhmJbf9ZgGFVqmo3Un+zUy1CUIFxRn
/mtsFonUPR8U2rYGBAGguqUpkMtrwojwZbYBXLwiW7vlfF+mqkJVC2gu3YSO2+0PXlpS9LGm6Tkd
0Mv5e9Q5VlXERmkC7CL+kWb3LMs1noalcwIQEricMf8IRv/Zro2i0AdIlBvIM6K9omFF3H3J31R9
0sgaNGN5TdGPQzaN6iYYPC6PSNkpEOrkhXmsjHaDIPkVoztbDF7u0DPc67J7TsHPazlFHKBTveLq
lmZPYRZNeHBNIqW3Zxs6tE3msBIRrCmyGqIj1n2b0J2BRz4F3fLYZLavZxWQp1T7MAbb8RMv3iHR
Gvximka4vbPLSwE8GzofGFe+klU0EimTEU/r0cnuanS7IxtuMP4JFGoYgWfN0LMwqR4Z+Xnb7pLD
t1BCxgwuBuhBvXC5A3qZeZYGLNPRSaXj96ywdq3SwZdDNAzZ0naNSmI6PvP4AzkDiBwtFKRwnS7t
icIdaz4aBopedphAZaOISdBlm9tftWQFqHWwdKHjez0Bp+KqMIaosI9t8hN6SgHorkJ9XHlSpidq
/inQMZ0uiQFg93zp3KqOE8Ac7WOSviXVJmk24BLN0j5gA1h5qzakQDPc/q6l3UL3kGCiAS786tXE
C8aGwevwXQTZNxOomSfmfuzTD83KV56zJV9zZmvexAQmIVXI1O1jRnSwKbENoOq3v+bvDZuvIBgw
pjoruDyQ5V0ehmZwRV7QEcWhnjvPLXd7fwAu1/YNbZQVhHnkr7ir+H6MyOgXyokD1qd3mf3Ymxa4
A3poMASOKOwnKNdistHoIitAHlILv1R6erS7wnxuUIfcYDYQ9RCmmk3WmXXrRzoibTy5zi9F3OQw
Jh1OolIZ26rBcb5VBJPQceGpwLZUuelMYbxUXdr5sVHVve+W0ZMH71DJKojjndbucpfIPwn4/U/G
yH4bdh2/J1znG7sbwFJfQbaU5iq/R9CQ+f1Y9ltjGDvfw9u1J1Gar9zppdOPwXVA8xGMoHA+u2NF
Kr1eGAPKUmNs+7kx5EARqZCYycoNWDqOeIQclLAnmfn5W6FVCNZsVOiPHgbPXswc6gpdH6U/xjiO
X0U9/ouJA3RV8FTgH4ykzZNmjC7bSrcgIQKKC+hNt7Te9H1druRIS18Fzsep3YEZpauSA2Io0NID
4nHUYgzsalbyiCmAHYnlA6r14e0rsGgLFUqE9niK4H8vb4A5KLDNoIZ51DpaByhGFHdMj+rdmHeo
xBkg1DzdNrh0NgD9AgW2jk+4KgSknd4P3BpsQPtoWDcaYAnOIQVh8G0z0829vNk6iv6AdCEKngjv
Z9+la0Pb5zlGEnIzdg+eRJMmQftWjcBf5y0d7tnQy7Cuentz2/ACuA+W0XZAZQU/4MpF2k4ugIJP
bRScu11JrKAXmh/VLl6zpn0oIG+Dm0F8cEp4gd7xn9r4edI8WMYJQdnAnYp+8yeVmJpMe8c6kro6
mHhdfUjQbWtefInEp3XfMbc+sSIbaPEAozPnR8VIcmIVCfo7g9kHk/R5Gutbb1zTfL5+6i7MeLOC
CysIJpjGygLyNG/dnbCjAmywOn8fEm4cY2ZkqAXnLTuMZaX+cfmQvK1s6/W5xS9AJI1IBfNo15Fv
kYr/P/IWGa+yfcdoE2CBGAHynbgICqUCqP/6DIWDFI9vp2+lk/hP6Rqv8cKxBloZkw02BWrTno82
lMIGXZQLziaGlyc3f4577Ts4HKE4BYaSbi1HXvhmzGICRoJDBMKmubvTam7nRiY8zPVEYRXtOK22
faStXNXpOM6uKh4LiNNNuTEGQGdXlbYcU6lUFifKugMmlgNLP7L8hOgqION2ZRunv+yWsVnMrfe9
peltW5xk+Qsr7TeAHJjikan4zkHjLs5RXetUNVWQ/Kbz1oYNl7wDsF9YTJDpoL47V+kZrLQoqxaS
QERs7ejNoA+2AJZ6P1HOtMmhsjY2e7TWSOcXl3gqXhsovOFdnjb6rDYKgSVTGtBzOaXaY+eMQcRf
QW6/J6CVGeIV7MzCocH1AIIKtOzWNfKorlFuZgPFBgLYrLcQ7Wjxhn3c3sclIyiHTlEbaOHQwr78
oIrZtUoxdXMClCpM+zeKOTiEbbeNLK3auZHp7TxbNUELSNorKweLlgzK7HczeAjAfrF059CV71k8
F+e2Zj6bKA9Sawy26CjQ6CIbDTVKzJ77CvzWiVTblsofRizC2FNHLUeD6v/2rbNI2AXu1rNSJz+p
hgUZZCLq9qGqd7HYW+nKHbwOOUDLblnUhaYLrsH8ycgZUAdGb+Zgc0EJ1Xyq3aDXt7azYuY6fbgw
M38yilwvdTz7OCKJ4Xup8FtjJUFZPISQegNVP5ryV6kkM7SkSISBNRu+tyY4i+hPg6z0TRZsYKQS
k4hTn3Ayc3kGzUaUmAbM81PHq8AF+xYfX73k08CCSUbzv0Zmtwl4VUIAxchPZfmUsd+DcVeudWeW
DjhsoNQBOjrIdM1B53UO/t5MVNgOpD+2/FZGd218z5GZSOen4360ZK+RkCSb2+d64cHEc4lADP0T
hLdzVoGWVqyJFGiskXsY6uBah6b/UXtVyIDvbcaVxGchTIG1KZCelGSgL3W5W6ikNkXuYiHB6r7X
+XcrffcwOlx1v23+NU/vePRvjseZwdnODYp2aJKn+QkU1Juq+tE0Bw5lw9truHQGUd200cmdAgFn
5gczr5rakV12soevXfKhlX9ou9K8WzMxcz9Og4lNMP5lp7HZxJ4Ovu5Dy/5FODPxiCCxmoir0Pq8
3B3TUXqBrEScOG22uiJhRe+F0a6s1oJ7g2sDJRZ4nabRmtkZ6LSoAoi4qSHl2oWmtc/Qj6nZbwih
3N6VRTseuJdRQ8SY8jzKT7ReDCVHWdTyar9Vnk+ZDHms/Eb7dtvSwuZgWAgODkg/zFPOQbim3RZp
JEl9EjwLq/QHQymy5cbKui0UICHzdWZmtnBi4AZN2h4fpFdhkqYompVAE3ZBbG4yJfcgSfV7Yfrq
80oel4Znl0jVGnQ2wKR+yscs6J2nwjJ8bhz+xSJa0OIB3eAUhU2u4yyYcIUdO+WI7aq74a5j/W4c
3qJ6xZEvvHnQWsQULyp0k8LLLIqAZLLpDS7OXp+pg2fnIRqcK+HdmonZTYU3NSXzYAKKu7+Ajvxt
oHL16aVC5WOqnBqAxlyNx43MkAWtEnFSab6vm+LJUGJr0bWg+G+yNMsFLuzM9j3PDdTq8IJDRTpT
d2gV/q471wVDS2E+ZC7TDyNoyAOzZe5G2X3kZ5FLH1vL/WN2xD6JmNh7sGN3b2OclX6qcRC7CCvd
9I77R6tSiYFtZYc1qbp7ayzyQ23Ff1KJ3GK0tFdHCCtoTChjNAN9Z10Hb+RaX0aSmjtNuN4e3JrR
61gS45HGSf5u6ZwFTuOBcN9WqMgrA6rkUvDAFVHk6zVhQapLL+DeWO4Th9dbkUB/tomptVeFGNFT
tocAtc14bwBYEkpulxhVZslrmWbNYSwg3Zb0uvXuWZC6BprMfc2l2+wgsCO/doLLIHIcuYmT2sOf
euQ5wcziPdUrzGVSPf7qkdhBPxrcrr6FvhAafNP/xqmVb0q2Sco70E5kd0D520DpehAKKS1+l+UC
OC7M6vuDmxLfHgxtJ4ndbMxak4HiBuDguQAsUFprYmILsf3F3k8+7+w6OjFPR49j70X6h8cbqNf4
BKNFVX9IvLV3ZyEGQS70l18GN/OqIhS7jU5EGlUnozECR52E9tUcUx/YpUPqPehrMNGFG4rCGhpn
YFJaQEpXngX9AcsqT2nthqnOntJ2DXe4bAIlSkBfXCCUZ6tXjDlISNysOvVi7LbMSrVty1Ma3vYD
Cy8caKlBXQPuTFSX5oWBhOmaJBKjgHHT2iFzS+hZtlCBKCPtASnEirWlEwGyD+BSgJIDE/jsmyzc
WAaBFViD1tJo7DNQTbbkFBVpAHnAFRe3bAy4axRxMHA2B+hbjJtNXufViYtDnr/ZiEJiD01dUfsN
XZ21nwKbuaNDLfA/1qbtPDvsGh1iKK7AWg8gSRKNfqyFLf2g4hQ7X0TxEYOQtCt+3N69pVOPBhsQ
I8DNgypuVtbRkx6Qnd4rTxYHCUN3qGXhR5YWtMOeDbvCqYPb9haiFNTmoAE/vX8T9fflR6rIcEdd
RfzUjPFGUw8DaPiNteb0ipE58KuN61ZqA4wkDbm34vTQa/qjiMbPo/MAkvjvx8zZEXTRDiUovMuT
W3502XMzDr5AdrTGGmhNMdX8ZCBjQWyPOvlEHDhbtCSONTwv5amwRncfWVBWFKj5B1yA2N82B203
2kwLDTCtorslmA++hMIfmKPftU7dntK2YHuzleyhAHtbIBMy3g9gTd2M4N94aQszDYbKtAKmCKrt
kKMMjbjNgxIqHm9Da3s7zvrRN4TAEyCqH1XL/nSSp7t+8ORGI7QIY0HjoPZsERIblEeVQmkXxU8K
GlGDBzpyMV83+pMVtcrnvKZ+U3TJyrz6AinTBPIDmSOA96hazP1dlcVFrOcuPwGBB8xXwZJdpRio
opkDvO4Qqf5Jz0q6EZJ8pF1WgIXbOZEkzcNJwNbXOdcOwOUkYcHpF2JZWWjKOA01zIPed7F8c/Ny
raCzQLBx+ZtnWZtuFI2tFzY/Ae2z41L76rXJfST0r57GtrXZBbxWvmcNe+BkHtIIMLNxLeZdeibO
l21+urwoa6CIwU9k/NC0OxMC3Z+/80hKwM2IfOsanOt4tGgrhEanUvDQHh+r4kXan59Pw199ZmS2
kKVUlAIlwk9F/z2VBxBxbaR4sJJyC3TRygctYEIujc2WjHoFMTzQLJ4s9b3R7kHFE2TaOx+mOOmt
9J6JXW4b658O7L0YPkrj7e0FXdwxYLLx5oKBEZNPl/5gHEtqSerAv7lvWffhuSsJytK7h84FOqiY
OEZ/ePYoeEkeg78Ef39Fn7vxPgLxXFq+Qwdi6IqVpVx6f4CcR38KkTuYp2YraUnD5FaG98edyrZl
HA7kNe7vGvWrbPeF/X1l4RYaC5hwAscjKEoxKzj3pGJkGdCz2Lg8ajvf6SujC1Log+3x26DNMABA
kNiYOBk5T7aDSZsQoWIPYfXBwQSDlu89jeo+6AjYlvZFcudAcHCb2TQPgEvPAy2prMSXRFSvTWX3
X3QHr1yaeu5TA2b+F9KIV4yXZGDKaX/aKpevRc7cV+5AsgRp9XAYdOYGzG64AKUvLUMZe/2vmqVt
wImIdsqJIOLddqVfVyN/LYy++Tx0BDEA5pGhy4GwFFWyy6OFHrTTGpoUJ5gKML2r+FvjvUVWubLv
10cYZxfQHgybYS9AQXhpp2R4v0onZycr/ycuCt+LP53JXxqYneHBVU7txZydFPvqVP90dR2QNWDh
wkDwZAQ0DpgGBjxqjmxQqUoqTWgJAoAOmQkaUtleOI8pP8jorUBa2kI31fsukz/S+a15fzjbJ3Kb
1c2KQ5iipssAYcKCQ6wFl5Uigpzdop7mfGzB+nPqE74VLfEzKB5Q+4e0NtI9OeSYly+3b9LkTq8s
ouuIjiNYYFG1vdw/WQKE3fQmLJI7OqLv4nc9iKC+fdoKuo0WwT+YGsKA4qUVYkUkQ96BGLE3Aem+
99Ivbr8vpFgJ9K+9EPQ7z+zMQm/d1GjHJ7WyXPuO8kygeSfDK0PHYwh4vhvlSqRy7V8vzc2SGIPG
g+HFMEfMb0V6jJKdKj5AApuaauWaXUfC01wx8nUHeJRrPLPe1kzjfADWOHa2MrNfwHK718o1Isbr
D4IZdIYxyQy0Ntz45T5VqU3GMWt1SETwfVS0O62ufuugeu7BsycauXLcF78KtI/orwM0fJXYjtWg
CgWdomOhdXc2i3zKiU/Ir9uH7/pQIP8GEwzmpuGgri63bQqQaiS4PHUy3Keif2ncOsfLMP7qI/ue
j+MXmqy9vNfXCjZBLz3t1QRAnx34JOk8DBjk5EiKKvHHrIAssvvbFP2+NrO19OXaB8PYxLyIKgRo
NOa3C6pEKla1JEc+vEfFRwEU2O0VXNqncwOza1UynVYjgwGqdv2kxa2BCnxNlG7ZCKJL1wJXF7r1
l2fPoGkxOq1HjsrioRjbYNRerCb8F1+CfgEUGlC5vcKV2K4hTJDzkmPCmOOD3s/ZATWAoVgwXKwc
7sVdmaIvYEahtjIf4UDPwohHQXHsSPUlScsvtp6vvfJ/Vbwu3Te2HmA8VIWA6rhqf5ik7zOwe+J7
nDQGeQqcXEIehGjeNPBXuPpoBXHd/MGQReUnCdt3TrlHx8Rv0I9zRLW5vbpLnzxhmYEUgKvHJl5u
IVHK7WRk68fUTIo9HewiFJW7xoO0kGtN3O1whSh1oCMzrz0kmp3GicnIkUGZW//CnWyXAJZrPBms
fJgAEHYbhV0+BOX43PUrbeglFwlIEmR0wZICvpeZi0TxuaxyfRyP2QCBFR/d6jqwtUy+D3DP284g
/GCbqlt5aZb8CRhl9WmOi4BDblZu4ag2N1LHDew5mBcwBjA+2g1i3rK15R1CfLlCobVkDzwMBFkD
sJGIeS93kinQKNZxQ46N7uyKlu4bfsidbRrtP39izu3MLr3CRJpdKjF9V/RtzOo9qJXfb5tY2jCA
SHG1rYmdYB7biSxyRk9XIyCQ5c5O0kebRKBM7obH3LDvMRWdrbzVi2t3ZnD687P6X57oaUIJDPLm
m93dgbs9rNRrZ32+UQxHhVIfWqwTOHY+ZswqxmJ7nM5EXwUYWqwwnZ1mP2+v3oJXPjcyZx0Cyq92
0wRGyl4fML9tbarClZgVW4NRLhuaFAtdAJkAgrtctdQZoqyYHjGv3Tfa76i9r/vX29+ysDEIn0Ch
gjAKVMXzQ13qUJHRNGPE8NBj3XwDTUuW2EATvtw2s/AlAGhOJT7A+SZvePklDQQmVONY49GE4B4r
+sd2iDaiXhNgXzIDLS88Y3+lvefsWY7mZXFCU+QEVbLV6u5YgEEW0PmVG7poBk7HAb0V1m0+uad6
FwVt2WPROmOntG6bVe03cKSvQCuWnLpjYfgWyAewl6AicrlqYM7JaofHuDWeF/mRoanAzNkBGfY2
a8zWBzfhnsf6walGSN6Xv2rDa3yZxl9ub96Ct8DPwO6hcYTZy7mjHZxEoZySjsccPGF9njxpdvEu
U+erGSXIwdS32+YWgDoYqgdLOJ5xsFdccV91ACdHAH+PR7tPje1Y6elvWXvdnqHrFyZi6DbKG/MA
KqH5t1pinLCMrB5NGRdDUrd/ytLtQOSPfjkcCshYZxsQgyGYaNMvmShSaxDUqMjDVEQWuOnxtqUF
7AE+Glrxf3HT08jO5V4rG23gJrfHo+GU8jGJs6+ZNkAaZMxksssd4KKgj+rckdpqghYTu6HU3DUB
poVYBa0LBGfAToL+dz5bBzXxyi2kPh6HJtmYtDq15prk0uKKnpmYfsLZQ8D7lPPGhJAzgkvfGSDo
roV1nIFDeq2QuZDiTNh3DAoBBjMRAF1a8lJEXZ3B1FHPK5TAvrOcbIT+pYhjTEi/6N3p9gYumMMG
YuMwnEzwPEx/fv5hZoP5bN4i5hLNrjZqDPB2oUdfDbsD24gIOiMOb1tc2C2E0kCC6xMHBYKqS4tZ
V0F8wQZnJB9/ZygbMHOt7rxoYWJXRPSKTHEOJNI5KA8pL93jmH802h+v+nxENWlz/Ofvnx2GSkjd
STwOkmXaBT3ZNOBogYRrpT6NGEFCPak7Ag6lTwiYy5USkTS4RUHhSVr6NSmMvRvJH7c3Y+FJuDAx
O22pMghkBDXw1Hnuh+iybcw7hb7MsP+0HTgjUGbgX7QY5zVlB6PRvOlsHLMK1d1UBEn9YHavnzUC
Yl6gSR30ouF+525vdKBJBFJ5/dgA7okS1aY0sl2cOCvbcv2uwAxokSD/Caga8IqX20JRDC5rHePE
aoCyk7Z13FOhP7TZziBvtz/o2utcWpodtKR1SFbWsKQNXzxxVxiYa2WnMv98re3SzsyJV06qFWXu
GUfd6QPLfJYi96sWkykcohNQ1th8/rMQ7kzuDQi8K1gH9QDoyUFkfYTkO/Q7EmhJPXau7hvjSvh2
7QjQLfmvoTlusVRVTslkKKLGZpDfa5Rhb3/K0llAOWUav504KOehTg/AEKapMNNSQclptLLUN9L+
Z9VmW9ZlP42x/3bb3sIXTbiHvzAVEyM1s5ddE+DukfowHN3e/Z07xUG6a2QI1y5hIkJA5I70Hy/7
3ERkqUaXZokSVPyTJhzV1rDLdrc/YyFsAIkJ0n0wwUxh79y15bkZ5bJDYlVVj8pW2wxdFMIdaDEf
YvkYl3d5Vxyq8tOOe6JOAZceJnPAzUln5xzdUJoMBrKGJvOCZOx+9cLaEG59xzjhSmC0tIpg6MPI
Ecpg14wSUMApdAiYINb29rz70+tPWvJ+exEXzgJ26L8mJu9x9nSnoPFCsUIgzG61MOvVY9NkKx2b
RRMoRaH+iX7CFeG50ApdZBpDSJt20I8t2yeD9Cs2pvf+su6FTQFLD7QRkC7g0F1+BsB25jg0+Ayt
90Dnmz8XggZO0X3PMTsFgpnOZ41YcQzT3zmziYr4xAeIRokBsdVLmxVaxUZta+0R6txQzoRQR6qX
Pm/Vk0iNJxoLx890ywfZxkobd2FBMXgDFDUySkz4XjU7h6QuE8klXB8whkkUgK/g9qlYSENA82mi
pYpJEYCC59FwSTQUtbREHk1g8mS5JY3zSLR93WJOa9zrbRKCQH8X03HrDWu93KVlhSN0UDBE7jfH
OysTGE/PzeVxdIBfmbCdufh8boNtwweCLA+MC1eU41BKhgZ1hhxZFHTb4lTq0jmYMQ3HfOWQLPh2
NLiQRYFcFw39ef4YA6baFwXvjn3zMok6ZNWPWEP0H8VbVn3c3rUFdwEaC1QiUc+e4OIzv25ZhWPx
FptmJO7eGdoyKNLyN3g7Vhzvkh0M0QGQgws3yVleHvw+Y0XHm0YepcqPQ8xOkahfXLrW41q6X2DR
N2wQHupIveefU7Jc71kkj4Qfy/Qfq/samwddPlR2QNPvLt/eXr3pus6vM/YIFRRE/EA8ziMyzaw5
oMgSmsKpzxMQ2/4qRpQU1uKxBZDJRGr9X0PT9T5zuV4/0RE2k6HiyYQarcWHh3GM9qZTvQlT+iRu
n62s3BbA7gRW/jsFthebENz+3IUCC34G2HkmlbsJFzCd3LOf0ZCKji2BF+EGZiDb9rFnHPk9CWrb
QTunDdui+EpI9tB0HFpvpNkzar7e/hGLa45LiEwOKNOryKfqda8uZYoTKy2/yPe0O7kuhpPWsKx/
j/7V5oImCLcDdPZX8UgHkrhBi3A17N7F0CW/L9XwWkE9s8nA6ECUExapFTL+lbbxzwFkZ6VduIgl
eVAT+gsTBaFRDk+Sxk+unu0qM392C33TkDX4xNLVmrh6p9YdRp3n75jkMYoxDAuSO/tSPGRAUNBs
rVC88H6AbgDlJRtHHY/y9CPOdn4EMWdk80wdy4wFAgE7Wgi393Xh6k6y6nhAMLAykYtfWsC8eFwR
0Q+YlTQDF5BaJU6t+mXarwn5Gal7Kr7cNrj4SWcGZ29xXJUeZCQQ0grtQWsMn64JEy34cURJGHYF
Fg2B35yaNzZaWrqCdEezTr9po7dtxxZkcMD8Z2WDoWU7WUl2F67GucG/we/ZJlkWy1pW6x20WzBg
PmwB/wSFyRfy+dmvKfz7z4f9jQTO7AxlhomVHHYy6j0SRe/qBIzXXr29vUFrn2Ncnoha7w3O+7GD
vnDmS+PJqV959zG4m9tmFu4PurgO8CtTQR8A+UszJbhwANyVw9GChnljDH6Oilez8s4uHTaUv+1J
EMV2QDdxacSx1P8cNg7kcZO9lOXniwMY0kTPFEy/C9B7Tltbo0nZHx0bNDEWC2JH+Zn7QkZIb8iV
r1laMpB9IT4Bdg5Mq9NdPjsAPRgRLQd8HEc5flQZOBofQPRwe1eW3MGZifkwMFqiGN6mXX8cG7YD
sHFogbkI6vI+rx4ch2GubOUYLJ22c4Oz0KHmlt5kIww63Y8iv+/ZQyk+cn0lDl9eOfQFQGSFwtpc
phSichYf0XI/ahgeUBxNxGSaal0baVxcPbR4kWMAG3o1rVBUDEIfcd0fRU36ewwriUdc6TyIIGh9
7w4gaigk6fZuo7x9kil7xREtfSXiBCh2Q0gPAMtprc/OR1MCF4QWDDnq5YeCtq3uffHQwrx9QpZy
+YmuANwFE/rnigmHRr2KqlHqyEP3sS180KBy+aDyXwoqd6Xzw6Lcd9lakXfp2zAGT8D1g/9eZVKl
mSgnN0ZybAHIDHCx86fBsbrnsdK0lS/8m7fMQpAJmYGRE8ClAeabfsv5Omro+pABJRHaqW3TPDNy
Quq9LcExbNdhq48BRlJ8s2/8GiMwGtm65M7RwO614WDNsfSfVQ+B6l9Eou2eHYRY02PUl84ZJn6w
HpOa5lXORytP8dpEj3+0dlHrBmWkP5sgzkJ8CrT6g8V2ThOiywnA7A/bOmTilEV5YA3wsOYJamGO
SMIqX2M+X9B59cAVh+uFjHSBGrdxeZTRnJApXLaKB49RH9PqROtPRflT4+kJg3EC43SF+zCASqT8
OSYFuiudX431LjK9OwkuMa2ONzR97mV6oo0exE2/4guWtxfLNxV0McQ0T76ajEcd17G9AlPnNPHV
+ETal1GIrY4osqJIxqJNbR2i5pfFHwrzruLHZACZcM7B7ldv6twJbHcAIDvyRw1flZ5uX7GFs452
EOKxqUSChsb0qp2dv6imPTjxKLpPDXT1VGnEDzE3xcbhaq02u1CNQWKBnj8ydZQQ5qlFGneaXTfY
skprqoesKdR2SDt1Z6uuCUAk1LzSTFYvteZph9sfuWj5L+Ic6S9KqdMZP/tI28hsPUWL6thTI5QO
gabBU6OeeB1ve8A/x3rlVl89NNOwEyiYcDIxu47Df2lPjZrVk0xHDai0Mf4ps8RHI0wG9hixPQDw
a1OzV5s4szd3xv+PtCtbbltXtl/EKs7DK0lJnmIrph0neUFl2pxHkCDIr7+LPufuiBBLKPnsp13l
CluYGo3u1WuBzYqO3tgfx4XsGG14fqUmnwo8VCUDO4t3F0NLdgsPMxw/ES9euDpwnyMfjlrL7IDa
sXuPRLLhu0r6qjO00wPaK6uJbAzOwFMQojl4mGBOhcWjtlGgeX/ujs6cQAi7LZ6rZtYCwyPa18vb
ZGPZFtYsyJIgTIQ+sRAmuqWNalhawRKxf1TUfkJT7S0Zix0rBhlp68aoTMAlULDCRYn6qDCqKp01
J26t9lian+sB3c63qvNyeTgSE+JbAQgjB8RGMKEpdzSO/VZ7HGUIsE0bILoEryZyuLjG1ju9RCoz
SVvSHGkKnkZmlWzXaEXxWJLZuX7vIVcMpBk6QTFr4uqUpMHj0c66o8dKq/TrXuOgk291NFojhqv7
pLixhzmV5PXPEyLvbnHpj0A61zuTBAUF+ZAacdMB6nHXT8eG3DfOk6O90vrJRK6r/5qnT6S9LWXs
QyZmbhUYLHZ1hAWAbGE3im+WeSjGSdHr7ojOvfw2U5w5AMWFInmSn0dYloaGhnfBV5yws46c1ik5
H+25PsZD/1Jo+hvTtQCs0CEp8hDVDhDMDk2otdYUeIkqeQGc7x79nVMYOVdU63Hw1rtHI8zJuTqW
UHJiYa7GQKGqfj9INs75TK6siOfANMoavABQavIq9XXEK5PMss715YeuF2ttQjgGiWWjDWPUyqNd
gg/+eQAPPfDCB3P4NMTfm+ToXF2gwVIBJIDwFG8zELQJackuq03bUPLyyLWw0x1/TmTvi3NXv7aw
zOrJnVnqjKFUV5ZHaCLveYFNUSY3TeYcNJs8TFP5fNlZbSwSKAuXvgJUvRHzCr43SQcb4lBTeexr
MIoYeZBrstTmMifCIgEKjFgHQjloRhIvL5XU7phxjhHl5J576dd4Lh+INYR5qd4rPbqg7eJgasNd
oik7beYBb6EcZfeSiOssGMHSnf4MYWINp6JeDW3A42yxPEhT/hTX047W/cFBIwqQBn/Sbv52eXbP
W5fejVq43hwwLp0hdevEpK5CWQn6W0hDesVNQtMHNOHtOz27BwHnzmJgNE0mXwMNk0HnIOcZMrsZ
KCXUQO3yXQt8mcT3bJx+DTRJoF0Czymai4TTPwwetWddLY4QH/bN9ogmtxCKxBIrG0cTVhY+HrCC
geZP2Fi9Uyvj5DjFsUofJhfdjU9J9pxUYP7tcr8fn7urdbyXqUZwBE6/BTcmFigAelHmkmXlsaue
HEZBcboHd4ifJp+6hduwUfHsyG8ur+/mVOLcqGi5BV5OhF8qSj2zrIc7MNqbodhNGpg3ieQtI7Eh
Ih7iuhjK3sa4kkVhHsKlU/o9nWW8HBtWUCBdZGUBfVhed2u3485IeNilUx3j6o23b3n5muuvV0/W
ysTyE048W7/wzaodTCT6A2jlb0zrh5INEm9zHksCJHkyDiEkr5meaWgpqo699tar5cEoQfKcTEGc
SzoN3l294NZWlhZ/czIcM7WNOa+s6mjPQ5Dnv52i9Bsr8Umyh77kzil+Oi0e6ZUZuGN7qGzo2ZeH
aiTBXD+BgzcocOerD2o5+7by0M6gbqy/gdQwGJnje15+M+VQWNRbn9M/RXWrQ5Al7V/A6rCfvR3a
XH1P/wN9FL/K3wo6obG1wtsxbB0tjMHmBcWug2v9VtmXHFQ8efY8qT853id9raPG8Ooln1RNdnNt
XCU4CjiDS1oetQZhfVPGdVKUVbNk/W293lErkxy3bQtL95uOGP6spFpbkBqyrbw56hqHFBRQbd7u
8h7duCSWZ/m/FoQxqLY1cFOHBbD23ePZ5cfkgOvRhyK9oow7b/j5AXvozYXaAh4kEIRabyItVwtF
1fUaaIwyaOICdOZH1d43Iwl15T6+GqgJ9mq4fuBzkI2HvqwQL1l4mJj9SOojn417k34rShkL+eYS
IQ2PDi6QyANAtR5QP6k9+DVqbALrq1n8rHNJvLJxvi10ny2PEfB6neU/jWKYoeatY4HQg1YPz6n+
pWiRTJJ1zMvsCAtjjohZUqLBDg5W6gyHdrgn7uOcSd45y4YSvAjGA2J4LAdu43eJqBMvopWp4cU1
xgMK8H1TziG4BW8ZdSW3scyMsK+ruSndFGRXR4Uc3AYSXVXYZ/MHjGAMSySJqxB7YL32S1+WSk2v
ObpVFzIP7fR9f+iydH/5zCxTL04ZKuRo3NOhAwZqmLUZkDwS18zT9kjsxs+HJzcB7d9dN4EsWfaU
39oFFqygfw/Zs7NeNscmRk6soj1OLoR2dTAxVigqZMy7BXmDJD7dOjnoSUGgbIE14QzyPtlZy8w4
b49u/6rCv1vGB+bt1MDyA0622pxApW0mWQtMvRK67F7LvpnQyWn/NMbh+hWy0DW84EGXZg1hI7SE
TWU8Je0xNpBE70f1Ji1ICJ4xJLP1e29OXi7b21wmB/IfSPkhfhGzvYqdFGrNqhZySr8q9Zem1njN
/tTiX5fNnF0OaBhapAh0DUlUwJ6FQ9T2gBZZoG09zpr74FSaD2ExSopoJMMhKZT7zHAl0QzqfuJm
h03EZEhIgMEX1QAhLivcYZobjO+oZ2hg1DpbC2oKJs3adspDy2J7pxRVHCQDqW7J5IBOaOrqN7ck
7H7MRtDqDLN3B621dG+W8RwyhC1BlaNzw/CKbA++wh6YCoa/eiyweeWEJi3e8niEAlBiK2iGcBnk
PxUDghWZHrHGiXd0pj2ac7txh6659q6wszngvcb8gU8a2DOY7c99Uj0gHavs9DQdHvusdL4VuOp2
GWQ2p77XgwQbsMn3FHQe1O39rohq/qCN+XNXO7dvyW5O7FvXaYPiWblVivGzrei3KdOLHTTX510z
M0AxNLXxHeC5gkG3yiBVm8Kf4UnCPMHv5RykQikQS4FbQCGV0wF09M2k+rqOR3VS1tRH75RxyNDk
HrB5fDUUpQ+V1gD4xKPNnrJ5wIhiPUj7zgpaYPMOeha/5NVs71NldtHdSaHINJAxULX4j9MXPGyn
qtgpdV/5TWkoqAQmxO9T0u0VBm51neMP1qBkIU2m2p+MzvCbBjRn3Abapla9P+BQqvy2nMw9utOg
ZuWaye2YIfjoYmKGRm7oPloIoDBbaNOhGYtur5pT4id6qgfcStJAZVDHUNrUQrP+XNw0w0x8w8II
MxuRX24XRVjhJ3+1HCu5G0oGNc3BG/apYShPgH3hdUHcGTijNEt8JbX5gXp9t1O5ze49mjQ4Wrbh
Z9ls3mRTR3fITQKtUhdZeqSt8WvilvoN5fL+ts0gvZOMEJvkeCVKwsBzzBYOBRylgzQ/zvtZjo61
0ELSuZ0fnam9dft7HfWE+CGt0wDUH2pd7Wn31epex+yhHO5tLku+nnnqBdFnoEAPNBxkHsSCCtIZ
FWdUL4/EOQ5G6jM0c1/2NGcObW3hnYPrxFVzt+6L3kCuItbvEvBctknip6oR1hCgumzpLDAQLAmu
mk4G40aKsSTKjOYKe2daNZ4mMpDT5oDQ0AXmbqRyzxRWVTxhIciIbEAGgIFe/+j4c63+HmTNnZsr
g/IknLRrL0ia9RVnkpjSGfztxyGOsuoRY5cszDvHyyr4wL/RwESD5jg4ZSA01hZmNKYRBqmSY0K7
B4u3PvS6PzfsG7XsB8uy/KxWPje2ce9kj41zAKXqoSf989QeVBW6YahpIODzSzuD8yGfys4LMwqa
OTwbqwRiz03qz1MejmALyG3Vd/m3ofw9aqo/mjyYcbNVdw2Ld4Nb+ODai/PHeLRwtxa+SV5i1KBJ
+6Qnlm/SQwoSz8a0njVOJafvLPxaZmBB2rhAO0N0VV/PQDUVyJNlvDrS5rfR9wHQpzsy/4zRjCmV
2Nvanae2hPV0+riFVxqRlRge9EH1J3jjKZOt6fkVuxqQcK0nignVpxpGqPXmFBF1JEnArU15Oojl
bJwcZrXXUtyw+D76Kv0h/eHxl+vP8KkBISAuKm53w4Q9OTgkaPoGVUg1pMrPy1bOFTXXC/+OWDgZ
R+uVAxr0Af/NOtXc5aYCvl4cB9yqrrFzbcp85AWgx+eoJdKYigWdV1zQNWC8O+CTf7R5+UtL3K8g
ZZat4OY2WegegEgAy6EIwS/Nxm0cDxMQk8e5/NwY3zr92izcMni4LiQZwdd2Fp2X9ZwMJpiu0MeP
hBJpfNPrfa2WQTU39woIA3Cr4PmMYv16r/StOeSOklXH1E12Db817EoSUupbrhgZjn9NCOeXDjGe
IENaHfGcsUPa2dOtS03T73RUgEDhnBwM0JGNlZIF/dyMn6AAXN5Y00hDPeuguTxlrj9ryXcnBxB5
ttD819IEZJRFDNqeFOxcU8vTHcJWe+eMQGRyl0yhM5qD77nwa0Rz8o8c4JMRCTEyh+xSCuvApSO1
PNKngcpyfVseAh32yPK+J/KFA+awvOA5gLPHzPrRT1BYrm9VvZAszPbS/2tELJcxcIZSVMhQn9By
DTlBKP7EJpMYOS+rLvsYvOgASi7KhWK3QJXXYztRpTzmpL5PSxLm5rybjey5bLXQ4sUOCq53OVGd
QJ/5LrHxDjDr3WVPsnlcT36DsMkdY+gH0kC1qmif7CRDyvx1RGX5spHN6fTQlrPohRtofVufJBID
XjLZVXW0CF43uA0N62qZ8GUuT0wIjt0scl3JWVcdVQT3HLSUxLnD4ZUMZHO2TqwImSjwe7C+YRgI
dAQDCJcFLPWgsb2/PF2bXuHEirDFvbnrob5dV2Cpess9QC/MO69+yRPJXSgxIxYzKreES4Gc+BHs
GI+81v05znxT/8kNSV5NsvwiQAI7X2lHE+PpDILZSpFhV35dnjLJwliCI00JcBm0wVg6rdmx3LrJ
uhSNC66Ee2PbDARhgWpCYlrshClhZqGgrID4/DTPMSQkX9AxfHko28vy18YymydXu52PvUHmtjoy
3faz/pOiOEFcTDtzlNWZttflryXhWKa9HTdTgtGQ+VumKm/9jDfn5cHITCyDPRlM7HjdpAwwUU/z
iKJf89zXjiQIXo7D2TPA+zsM4RlQaZNXmDZsQEP3Ne6OhjPuuPkNWQ+WmoGXJYExSmDoW2sEOiET
fRzORos1qcDBkevY0bl2IHXh6+mjV+3iQkYnt20H1Qh0yaHoJ75uG2+MPbtyEQ4jzTMMJcrzDBKu
D00qQaFsrdPCXPP/hoQ5bE2lH6zGhodWHzqHBtUkayzcOjonFsRnNOlU9DnosNA7v1T9zWjvOybZ
CMuPFDfCqQnhLtNTrWyQ3cJ+rvesRAjceg8Ub9xB+QY+g6Adfl+/uReEO7KdC3jHFTb3jBcpc5Ds
OzL2ZkEk2qwkDZ9bzzsEOmj3RIMkesGE68ZjvQJ2m7I+VhqIbKwDS34kLA8H72cFzYHLg9mcPJCG
LA9qEC+ICVU8VdvZq+3yCHX2kBhxUDTHqvo5oZFWGW+k3dWb2wH6jUB4oT6Bbsm1YzAHCK2lllce
63Ty6/hZVSq/lvGjy4wIu1pPXU9BpytgCFP3yhh9LCYr0CDifXnqthwQYniw4ppoeTnjTSN6DYkO
o6yOxZTtc2QJ69+AWgHxUEMZvQyoVe2mnEiMbrqGE6PC5gOLYdfpLEfJ2zsmUxlOcdiAUMIyZHjX
zUkEByOaA9E4ctb92XkeI2zZGL32aFEkFg7pIPE+m2MBcwCSUR6Is0Q3x82+7hsV0LEKb1biPXRt
76flk+u+XF6oTS8HMC4A2MhIOWJVXI0ngkbFoTw2rfbAzelFcSdJrLM5W4B2oyAGdoczOlPwRaRm
rQBkxLyfavZlhOJM/3Z5FFvbDUBMELUCtQhWOyHWURK1sN0Y993Uq7c2HQGo90JP+zJZ/9Tja9I+
WkP2gc12atJYn1bk8ZQ+Q1PNMY3bBwZCU3uGQqer3XU8e708uq0JxMWKMgs2A3oxl9GfRgzgnmNQ
kkWInSIt3/4wqOErV8Mh8VoAGgrVfAiH4dQKRlyDTjatMYUuqT+rjX0bu2hSujyQM8ZRCBfiyoYn
BdYfUHgxf8AVb/KMMe0/taP2pDfxfiLxi2ZUhyL/Ucag0s2Ohbe8xLU7RfliGd9Q5QCVOnjEJD9k
2RCn9+LyQ4ADQboEdNkgLlum/GRKi5TWGnfc4RNpvc+l6v3oKzL4eUpMf8izA9h4brlp3pRZfHBa
9aeRAKtvzfYgCWzFffv+M1CANHAvQmdTxB661GuRPsTP0GK2B8r4wKiZhP00vvImQdo0RybLBeGZ
b8yuDGzx/sZYzwFaEk0w/oLqyVuEBNZzEIMQBWp1Q/dpRjn7AJaX8s6hFURg0ZzvpOSg2MoXqLa7
n5qJ3pHM+t4Z7I8Zd781PryyGNnU1COR6qYQi9FL9ZGAaHrfoTSwg8jGM9D5eoie/AoFqjkEA/Vt
YoFXn/N97cx3hjc/wlMEDiVhMaTIu/DqMNj98j+9j57J+3auaz9tnD8Q1HuwmJaF0DLLAjdO93Nj
HVLUF1kONmTaxns1U289HadcHaJSd5JAAbwp1oY8vLxtBGf5rgWHuUBxBbl1MHkIF0wFyRQVmsRd
tG/51/xK7b73r4PIAmcQ1VuAXoUTmKBgNyoNoZEx7Tv7E7AvvYwnc2sAYFUBTyK6N1EiErZ9XCre
3BpVH008VIegl9E6yb4vTJCbTWMag1YiMoygAB/BIHlknH8fOFXk9pEvedfLEqKXrMeopsykkbZX
DBaiEBReXmHB1WINFgNLlx8Yes9DvtmJoZPXMhjgbz0Bv1bnM1k+cNMGMDUIIOAHwd24PnfmiGyd
nsQ0GqsDZCAK/TDKQM1C9PCfYUA+GmRU6G8+C7+8mBNmKjBRu6Hdh2oczsoul2EMN1fjxIqw2qXO
jW4wlS4qza+Z8eSVu+sXA6pUADNAyXSj2TivyxmVVhpNYxMqxh7FdJ/KItWt1TgxIrYba8zgdCoc
GiXN02wdPBZS7fnyOIR3xPtqoG0U1AbvnHrim4WAfY6zDKciHUOl31ldAAyCmYVjEqaN5IRsD+ev
LeGEqNxNiq4r+6gDcFwHQdj+Wq03cTjivZGRluO/Godce4DgFegaTe8gbc+QDMQW4qum19MB0LM+
SpQ7zwuBXQEO4/K6bO3fk3WxhYPI7RbdGCApjlxzj5IylcnUyb6/DPEkyOgG3s+EthgCf+MkQIvj
B37/0jaJ5zA438ReICVL0E/eGjQqs7dknzVfPvB5lB4h7gECuLNW8o6r2cBGjUYm94020CWnYnN2
Tj4vzL6pz4Y7c3xe1ZVdeqsM5f7634+iGLrtl769sx5qAyFebtByiGY3848ERezL399ysoiYQR0B
vMV5E686QQsAUqJDBBfsQ1nDmwJd92k6SOxsTBSqbaB4AOsCkKWeEBcoGQdPRdlPkR3/Bhyq+nH1
MIBxATQNxXLcrWIM2mX2BEISh0dqEbJxP5e3/XxgimQQG5O1QK/xlIUoMe5vdX0WalMFlXmfTtFQ
Hup5B5oaQu4ySXJoc6ZOjAgRrZqbTBvVbIpaPF1e6/kDN/dqEPp6ECkjWW7F1RRl9HaMAzSlGMXh
A6txMgTB7U1N3FvMKDGE7NcS7j4oVpCyK3PQiwtfDUQ4exlXprm1sRoJveEALVDJu0a22oLnM3uu
xWibwkShbQq5M/Zp9h48GX/L9nJj1y7PfnC/C1ZqnZFJTeopAtBNQ0VQhuSVfX8Z5Yn/Rt+QlgJM
NUXaDBmwm6yQ+O+NKw6r8Pf3Cwk/Uril4WjdFMXzjmj7FiwEzf7ydto0AUkoYLjBEAXo83oIhhuX
BcCXPAInjNHsxtS3td1lE5uzdGJCmKXW6HhJgaeNyu4RZK5z+/y/fV+YpaQzcisZMQRvCBwW4jxc
//2FicEBJtxb5GvXU6TRBmjLsVcjbbynqhJQ0BFftrAR/wGKBWAGXnbYqOI+7S0LQKEk0yKP7sbq
xs3u9PiuMPce2elEYmtrNfCIxL0HmjQQPgoLXqbjBM3qWI8GUwVYf2d3WXh5NFtn+9SCsN6grGEE
OFs9Gscwfsz2HNJtkiXZ2rUOeDLBTwj25rMraQQ9zmzXphapZQjMUJXfZPHN5VFszROoYPE+ApML
4PPCPDmEmHy2kjmqdcUv88oHh8kHLGA7vUvsoGf77NpWmmQGMCcCeYCf9Jn/+/rv4w2/UCDgRkXl
bb1v0f2Bp1PfTBEwtMQAbvgD5/r0+8IM9cU0Z62HsMOID70K/K5kH22sAJgEVQgm4I0Kjm5hfrKC
zoOlDSwagT8u/WSW/P7l952kt5Y7DtwQeMwjj4Q+DPHUqcaEBm+z5VFahlC+peazZkSXl0BmQjgK
XZfmTjzABGQrUzCGaMBXSM6zzITg/YBqh8bZDBOGsp/Se059rZGY2FqIBS+JgiocB94R642UlHM9
ebASmYdMDV3l+nOA2PLfz4vAoUR3qkY18Pnxi2s+9vn1l+jq80LMZ9p9ycmAz1v9LlPuKyeoRomv
2PB4KxP6eoLUOmaqildvFH/pen+uUXZGX+MHjsPpNBlrIzOkGwFh73g0OADYQtY8+3N5s0qWWaT0
SbWEMmc5Dyb/rvwsqn8+8HlHw7FDPnkREl///gTivi6t+RihalkM1M/IB4JWANr/WlgGeBKO6Sbo
GmgFC2kT6LdGvvvIAJYrGmQyy1Nr/fly0kHQltAxauY2UNMykL1Hl6N65pBAav1fA45wzlq3YK6J
vpTIdR4LqLIggQmqgVDhfu1KFL821hqx3pKiRpUDN6hwKFLUFTyuak1U6f70u5a4PdnXhYWwOg5O
HI6vN0MwIG79gMdY/frFJ54stEJpW84tvt/OQV/6sexBveFTodADpRp4JSyGGCORpGQ90whE9dxv
afugg8Yy/3n1ZoIJUPMCfAGiflH5qkDBDuK2RRMVD8oM4OL1PnX1eWF9VSczUpBtNJE6+Yx9ZYPs
pbu1xDgCKAnjPljUhdZLMIyqZiqKUUeT+ejRI+lsyaWzcRjQGYPqNsqZoNkVe/CqiRrMKvQuSuv6
nqfZvs+on1uNH1N3pzcyxrUNFw5+TBw9B/QLOA/CNYqHFpo9E95FzH1WahJAfCIc1Mi5Dgy3xBwg
rEHEt/B8Ldxp62krUqWJGwg3R+k/cefTX4ZsXTamDVgUdK8vpEpAigjrUo4uGJDbso3yDhQS6X6A
4nB3oLXv2G+Xd/DGIVkI48E9DYI/dEkK3gq8IA4fSdxGFo9cFGyJP1iHyyY2NhlabhD/oVUD3XBi
wQs9kXY+O3oTmW5I3IO0eUjyfTG1n/Y6jgiasaPC/WQaIeV/Lv/+jU11+vs94RQmDJS7dmxCoLNf
3u+6G+b5Q8kkAY7MinAvxQmrxzg1YAW4meTW1EPSB0RGpyabq+XvJz4XGaH2P2NpEjAjoGYr8Viy
UQgnI1VsatYGRjHTu5TtlPYuVvxZtmlloxCOByGkV1sVVpz4UBaB3oSXV3zz+P3dsWJ7VUeb2WYl
vp9Dp0p90JXnVN1nGSRLJUfj8nQhuy8sR60RklW4Autyl1RBTx/yb73sbbE9W0h9gGMUfIRiXUpL
bK8dW6+J0AEKCnkppGR7tv79vi0MokqM0bY6gjU3v8zJPeguq+Smju+lZedNX4Vh/HcgYrjjOaQb
BmY3EdPDHHSwqY++2Msrv70gf00sYz05Hw6NWQEltiai2gGqgqr3WpFdfqWm9fv9gbI8cpno44HS
sLB/QYAOtiO0tUQmAKfp52wYAskOXty2EIQiq/LXgjAOl1h6VsbwiVZ36w03Zh1YzUuu7NtkF2v3
k6w1ZXOLnZgTypEG67zBdkYcGNufGp9dDzhYkkR/hyPcUk0B7vgUyKuozQ9v/SQ5hZLJEqM4JNNy
ddIwWYkWmrbfAev1B7K9Tv0QBx/J3J0OxRBuk8JJGXBCGIqlJz6H2nPy+fIW3jwlf+fKEC6SttBM
ag9TEynFHg2olvrE2e1lE5LlFmtJOXQvk2zAhNXd5D+zjEuixu3vmwbUkdCgA5+1PoUWrz0Ili+3
SHczZUd0l37k9//9vnBLMa2kQ1Xj+5O1t9LbUobL2F6Cv98XTp/j4dHn5svvj3eZBdYlP76SSuW/
LgREWYAoLQScwhRVjpaMDlgxIxp/tetAse/zfH95lrZH8deE4KWmtkL/1nto6PlgtxlLwKE/sNCg
9bTwdl2w3iJlBnfKuhkyjsMA4VR+UB0JTGLLnZ9+31hvpBYsHTx1WRPZ1r6qfJLvdWdXdm+XJ2pZ
TtHZnloR1gJibEmuDfB+uvLWToesRCVsn2rhLMN1LW70kiFhRRxnsMq6hyFQWyd5QPI7dMfpPBzV
oyvjSZNNnbCHNR4jIcloEwHfN6Uo+dzM/FPOP/CSOp064eKoBpUaU4ENQEE6Be7BCS+cD1zpgNS+
Qx9RwxefB/VAYq4tDre7jW9UQGrR6idpy93yV6cmBJ+uVNOsQye2idzyoPWPrvkBf3X6fWEbz7zn
Q5bg+05kzL727fL2lf16YfsOKF4i34YLo6zB5r6rZN58y4+c/nph11qJPWSguW+iuD6W+Rc1fVZk
PPWyIQibNQXFY9VN2EZ82sdGMEb/2wwJ4UdNgV1zYmyhAQwYPYConcTA9mH7/z2K5PzaT8VNMxjx
cmfr2mduQth5z5MnLfvyvwwDJbe1FYL7Yq5LWAFbiGPcGFfKyr7fSX8XGgSO6+9rdgoumAZhgd6i
vHoLIY8P/H7DWLTZF2YN8c6b3X7sGYdLKnmozWhu+oinWMgk0Iqx0LqchQUZyI8AQoy0Msg6v7AP
oIIF68/lUWweBzgiSBSjrIfE23qWQP5apGTGcVA9BJz+TN66K0H+/1mIExPCQpcOIwUy7Lgnfs2l
3/+5PIDNw3bydWGZySL2zifkQ/r4ufWzXHIWZJ831vPTKZ3Z6hWCJ8U5VMaNNADfPGsnP19wd6Q3
9C51cJgr++Du62+fDdmDW7bCwj6KG1a29pKQsopgyh6Rx6llDmN7kgBdhgYemMbEJ4s69UhHWxgE
clL5GOSyd/DmEKwlJbho0CJ9vl4EY+zbgrIGETJBs83epl+nD0AYgIEHBmpRvF5a/dYmqoz0lcXG
Erla7caD4oVJJRt1axCnFoSNWpO55N7Aymg2/onrR7O9NVQZk//ZQgAYiAwtyCAtA2iMd7qSk4QB
JKVaSwHd6Gufg33iza3otU5JMCDcnnqZ6ZqS1c2rnhE/H+8whD0fQb569bkD8BBkDFCvBSknUsHC
kkMuxWF1MtavxlzdgjEsH1RJNL4xV6COQ0kBsRiqJmLno6u4cZKRpHmtFLCAod1e5lrPjjYkn9FZ
AdghGpxQFBNcR5+zvgbio361cIGqn/1QS6+9QmEBB27p3QSaAW/T9aZVhrxSPOJlr4l1O4V1fXul
a0WtCjysADIApgQsqBDHULscZjum9euELmTwoMSpZDedLwE0m9DwgFvURXFBLPjwMW36rnGa19L2
IVDVympu5ysAikoQXwNg4OI8iESBSlJl6M3rh1eowarN3u5uIAXkdlePAmqcS04ep071VDHjaME1
zR1pwTbV9Vbo7bSOmuG1K7E2ISy0qybKqAFS92IlzyWPZPRV5+uw/rzgmoiST20f4/PNQ2aWfpHL
6NU3DKB/xoMADVKMJmRv1hvVrCDGwfvWfSGs3U2PMTV3V0/QyoDgl6DDOzAokLkvM2jAqBv7XNJP
er6VcMJORiCchc4AGNHOMQJe0xAJLf+XV6JHdq6vXunFWQBgBbJg8FeJHB0TH+sJDcDlq35oEx6a
6tUIKBcZXhQKEVKCihQX6nopjElX52708legKXz3hqmyLMrZPfduAMEkHg5o7xTV2GyLkNwYlPzV
Kp5QJs607+kQXV7t88VYWJRx09n2UsQT/V5FtbrMXZa/VlMfWlZQm0EPaihP1rF5vm3XdoRzkWmk
mLwYdojl+c2PNPP8ywORGRAWw4WyZUMnGGg42U3cDLT02mQAegQgvwHnpDkLe5ZwMPK4NSaN2eML
gLhD3YbuLIPinq03LICsG9tl8bHo7VxvqNL1au4WI38xh7CPw9jZjd3hymlamxAZchAMZJWdwYS2
N6wnT4bmOttOwucF75r1xIndEZ8n2t3wD4jvfLe5q2VlvLO1XqzA9eHKVtHvJ6IBCisHxeEEK+md
ohb+CLjS5VnaGsYSKeHRCxdyhgPg4MqiqTGzl+kzs28ZeSXT25BcvZ90AK0Q16ApHMVzMdnezlqn
Ju2kR9YbFB1VS8Iqdj5J688vfz8JYOdRQ6dig88bI9916iHp26v3EiwAymCoQFwBeS04csAY2qFO
dD1Kqc+cIJ/Da1cB8BssAbwTcg4I0NYjAGqPxA2ikmgqd317U9zT9gbNwZeNbEwTcoiLsBuQMqij
ioPo56ryKsOK6jQJOv0zb4+XDZzvJfx6U0fyAREa4EpCJnTunI63JLEjmnwe2ezX3zuk2xvr5bKZ
jXHgglj6gEwA1bV3ZtGT5baM2XHqQrEi5u11JTAko5B9XhhFrnstXiv4PFU/W2rv5/O1OSAQzoC4
ZCmhoUvqTMqma720UwmxIrur/d9OXkqO9LlvBfgQSZlFZhcKp+I65x4BldpQ2FHOXzvQNg+aFnrO
9UfaQnM2di3UCJeVWO9Yr5zzRqm5HYEo2ffAdBv/vnqVQe+AIBx5joWlZ1mmk1We9Ar6sGPrRKa2
H5LQlLUvbSwzXg+YfRWEHwCPCUeu0tXRSMbGiUqUx/G432W7aweAPjgQP6G4BSNnkjb24LUFR5NF
ZJCQVkFbXO31Vt8/u98IPF7h2F6kavf9n6LeX/7554fZ8JYs4nKOdeibCfNfeSN1elsj0VimPsST
Hj1OHx323TGv3q5rQ8JOMjs3YbYOQ1m8q+8UvpPx/m2NBBpxhq7bYHo6g9dz0CywuC3iF9OrAnD1
2+ZrzHyNqlf7V4AEYQORE1CCZ3xfPWBJWmY28ctsBhW5T0xJAHu+Y5fvL5qxUK8EX7cwUUXD9ZYO
ffyCJ3XObjIZePz8+6glIsCHxCnOA2Lx9YnzysxTKk9zoz5EZa6XrfPm592FhGiBU0L4dv35Pk6b
lumpF8WVu7d7by/xSMu/X1UW8SzB1fnv95dtcOIwbOh70QqKFtE0owk4JMMn9XrPvTYh3KDWVJSG
lsMEFOWU3m/0a3MnGAKIqJBaAjYdxKL6egg8zYuOT7kSufQZ2QevSiVnbWMNkKVEswk6sRc1BCFo
JQ5zvEaxSOR+ydCqqSZXd2gAgqshAACYGC9fCFesR7AQrTqW05OI3tWmBz7UKzV4IbK2NrCM8GSV
u5K3tCOURFqWH+LBuavZ3irDTg9tvb8hhitxg1szZgKKC/IdNOADZ7y2N/C26tIS9rLis1E/2JIM
webnPRw65MwMtAEJtxBUhFLkRhuC9tZvlbcHpOoDKw7hlYXdTIPShrjiY6rR1nYrEnUMWep9q18d
zJjok1ZRclqo584ecqk5TINNPSsyoFSjBZBFuHwNbU0Q9OGXvAZI0qFXtZ5/nnT1OIBwKupoqP5S
ZRiUzc/bC92XiTT7WbaSNf3gtGNuRxrrA1rvx+L/SLuy3bh1IPtFArQvr2r1YsdJLLUTJ34RcrOI
1L5vXz+HHszcFiU0odwYQQIYqBK3YrHq1ClLMIANswR7h/I9FsdCG3huA5WlQkvAkzFB8+xVZYWS
mSM6FP3FLN0o4QyTLmepPvRQAjIdRLL8jO4t08Cxux0F5xSXcW4nUQQF3YR+IeAd3/9aXyrgDoLc
FFVM2TQBUe45Hy1nvzvGcOgqDhnC0nhLc9ePjN4aOgkt7aoV8wPaTB/nUvBw2FjphQZupVW970LG
jnANpdepQefzi2ArbWxWVMrqeDygrSDQhNwqqw1FhYIcmteSPOmf9X6/LTLwRkc5LhDuiM5wWd3M
bMKxV3PzOsRf7c+S9rp7j+K5BiohFS9pZsWXJ5kUSpEPHVYYFM/aG53+uS+ezS53/VtojYq3uQWf
dXXzRJqTpXMpSVfzzTT6g4K+8yV6/haOKHK/sczo9clY3x3wxyIiuhzHrNayVCWzcx2i18o0jnpZ
XtJot6+nL5RwkxVp8hxHTElufC5OqYgKme0UbrJQY4ICEEZuZ4LbaTmGZKiTmXahc2XUZZbzj2kG
YfqgfY2V3VlYcN9itYHZRuMlDUytS02yiaY/sIpwafrpXMPrU2rtlDXq+f7qr48Gnry4HeCegjVs
9ZpDkwRjLvqsfcm1X9nZKH/uF4/qZRaDA1MVqgaXo+iKyBrH3G5enPHZJgel+I/yOesXlnOh1Q3k
R/bB+rKbHscxUaMOYhn2/fD6OMM0OPM4j6ETfZnkh9o4NbvvBtQsY+rxdkAvbjh/y8lxshDpOIvW
L/3FMrMjSKOPe2f/3X+BG6MriDbwkXtJnUKEgbLqxVLRw/soh7tf0kv5nI/RypEZ6mhOB3R58jFz
aV4JFKxtExLTiHWDVxTTAzdjOUMEpBdy3qfNSzN8T3TtMEnoborAfVaJAonrcwBNrJm9Aiwqkpfs
9zfusVPXZDDKtn0h/bly3EpUHCOSz92itOklqrWQjwbro+XSX3tXevn53E4dDbuz0qFpX6Q2Ohhv
kyEC8m18P3LTjEwSwA3WVXk5P+bQlFVoy+1LlhO3flDA07Z7BCgSxIsBOUtsVR4SUuRoDDdPTfoS
Z9/aY95/3y3ewjFwWNgNC6xx8z+b9mRmZRm/dLbXoIxcYEbXdxtYT2/Ec/NPIwk3awHxXmq8VQ95
9x8/n7sN0qzRQmmAfBVQ7x+lTU73p2fr+w0Hd7PJiDIQLVku7zQp6jxLSfySkqM+nZXwOIr612zs
IFvDE9pEGxNQQvCFk3pfpOAdJfGLPMjoNfVQ9y/3x7BWgIacCBoi6IZ0Jdy85RiGJgTuTjLylz7x
Q1dvd3upS/FM/Y2FmGgSA9AE8Wg9dTJG8Hcr4GtGq9z/Ngpuo+IANgVCWPlL5RaxN4u6rbGNuHRg
lqPgNuocJgP8VYhP9ck19K/Sceq+odft7tOMOIkNWjb4eShh5Wt/kRIHaJmm40tdoENiiiZ/e3nA
QGWBGDHwbwgtrNNvRWpaRqeO3YsJClI/Va+7VwFMGQihg8cM7ir/6GkkMNf1mTyg0cVTkTkHEuX7
15l5qkiMoaEP0gDciaY5qaepcaYXSh+jM3F2hxdAcHAjnnO8SDxGJOohXjVfu+zFPO6bH8TlVYAC
gMIAmT08Ys510VP42VmlzS+V8vCcKpe90iEZlMnvGQzkDzknvrOtGeTOdAjIt8I+RpUAi8afAVzx
C/GcsSNAKcXolDIE2gRSl/abqntKcSJ7g5K8Gs4eJTKplciAml4/lOhYJeoUzts7Xj5nkOC6Rk5D
IT93kGiYPjSpwD/lLwUoAOYDuxPwlY1+H0qYELkfhz5QqhfF8WwZx8DfvdK3KvhcTKQRKakRgQkU
1a2rw85e4GhTgRHAEqEJMDgukZFZ2uzY0boq0bI+6OSznT85e0PzTD4yRYgPslQM4ABL+Z1UK0VL
SR8gCIM6qdjdPz3Igb0jJsHfCM90KV+NaGpr4AEIYrQIoE7iZj/vzz+zMrfXAQaACCqefYyoGClu
boJa2jfoRzE2gVE+SCEApui++oDbIJFe7iva2KxoV8yKveB+rWnQgShJcaLRiJKabhh5iuByFonn
zgJao4HfqIT4IX2Vhjd9L+b6fZ5uPp+7lZOJ9vkwQL4sf1fqIA7uz87GSQO+A8EpBOkQiHnvwXzj
W2RapiEImaGZfHVS+l/oV1h0Im6dDau30MHtpcJAOwv0V+4ChXgh2jKnR6dCh12BI7yxEOBCwZY1
ATVFWok7EXHcjs6kYopU31KOu3ljsA5oYGEzBC4ySg7/Sphpa5hjrdZBe5LCF6cUrMPW19us6BQR
cxRJ8D4qUZWs0puqDtL+YKSeMRzur/OWfES0YU5hMeAWcZd+NvSWXPVJE+j0Q3zpsof/Jp679MO4
MQqtgfjJeDGy10qQKNz4egapZ+EvJERg95bWaMqo1FJJboJa8+z4GFmC175APh8grBoppySE/CHx
9NAdBMZ04wAgkYA0LYDi4Arm46iaPaY0K6U8SMZLlzxEJTpl+ZOInXtjECxdwUhv8BaxeKD7bOdl
NKAdU1DSJ8U+JSL08IapWMjn1rjqJfjDBeTHla86H6v4k50IJko0BG6dtQpt1DUKFTKaqX82a+/+
Ll3fOeBrxm0GDD1M3qqBFJq4qqQ1tTGguqvq3xHalNVjRP6Zf93Xsx4G9OBqg53QNPYsXG7XdqaZ
ZYBZOSjiCz0m9W4nFeXXYKQF4B3kT3CQluIbtaLoWtrMwdj9IZd6L4wH/BCAFSowcQAvYC9xpmLs
jT6RI6cPGvAEaK/57pT2/ypA5Qoy5vDiV5a67wFjNdIhGJpfqvVrZzNR1iEMa4ypARoWYCdefA2O
0qySJvjwUXhIzqhjF9jS9UGAAsw+noFoEof8xXL+ByuJkJWvxsBIDDeqA1u+htleyDBGAdpYlp0C
rRQsHpezSIEvjC00sw9aMIihx0kreMaubRJolxizOA4Co8nk9ujcpQSAvMwMjKdG/mqX6TFxiqOh
vN4/Cu8MjEs/D3rQfgZBVHgZuHuWkzWHetiSilpBTQLlJ0qVJf1U/+mnXyjFuUSF4OGwcfKgjdX5
IOe2TioMOcHrc4K2jqCoOyjQpvf+eDYUYDAIzCMgaSGuza39HDl2IY95G6SK6X5Eh52/ko9wFaJh
6LnM39M9+DlqQto2ABzkoB7BPiPYvMw4cOvB0qmIuKlA1AO/sFyPsZAtChh0G5gEzdfp55Z+booP
9he040lELKmbk3Wji9tjeSYRpwuhSyrwxqIHqdoLBsApQb0GYAaoNgHjLk9ZNtZpBpevxjPoR2ue
I+u8f7XhTsKcOIAcomJjOVnR0BIpihPmubqddTSb3X4NPv9GPjdBhUJmowvjLsjnD+g5nVqC/PB7
lotfbaB3EN+GZ7BuOWP00jCDRbgLHLDI5vpRji+NP6EesZVfzfTgpA95+lj+U1WHcjoMoRdn13r+
CBcUeOP7U6mwg37vU5hBunlpFIXjdKqkdcFklW4lfeqlt4m+xdKnJGUsGUYbzOSzSl/uq92w1djp
KB8BiAD+l8XdlZFWanWWEJzXb80b0h9IUtxXsLXHkV/EywOYf7bXl8Maxjiv1HKuA7QWk8qztBcE
gR2OHpHwrBDugu/CY/AaJaQZmaw2CIvQHS2P1HsRZtDA7nk8nIAjYKim5QjqsQ17rcTLhn5V/pl/
7J0elkEGdxZMGeA0PAAiyQB7nsM+Cazk1ESXSGSP1+u7kM+3fhizyYyMqUmCyT7UxcOoni1R4Hq9
wlCBAiGG8UM2lvfeI220lKyekqD/FdsnRxHYgM0R3IjnbEyDmhsnnQfMkOL2uTugAmkvsSMKI1Em
gqVFyAV5Sz4Fpau9rsZ6hRGUXhR6IPQMw0sSumW/+x21VMSd8U41qlwvoUhXfLv82Dzs30xoGAMs
KipsEAXmfKJxqPtKbdP3zdQlJxGPJzuqSwuFrzfR+wtZKEQe+b1aDy0QYUadBBIajBln6ZP2A7Qt
uYgaZmvBYY7goIJuGLF+zoUwqV6VqW7FAfqkWY6nosNwf7o/UZsj+VcFT4sdF0qm9qYZB1F+xGoX
qm/TQx8eU6HxWLuRmLMbTZx7F4dTOIDqLw4cxW3jU9qfJpAqdYJ7bOsI3mrhzkhdNpWd93YctNQd
BhfdAe/P1+YoUIaOsl7EbNELcWkCE9keJNkkSRDOB01xm9HNswejCO5r2RoF6oUYSSwa8a0ap+lK
0mmTUeaBpaEA8NTvD8tjfzJqLpwNQDz5ikya6oltxng9q+Gxtk62qCvpxvezHLyFW0gD5JmPaatZ
g8RC3GSBSn7+MOJ/ds/OQjrTfuMf0LmuAXmps4Coz4kV7M8b4ZtvPp675bQRIaQavkDgzK/O0Uy/
3P/6jUONuhFU7oBAF4FzngB9ALdHNLVNHBgdrPiLZLzshQTBiC80cAOYkXpXm4pp0I+Zfhxe7w9g
a3Gxd1QDMXkAX/gcdjwlmTHOJA7q+BS6iIvcF7+eH1behCcgwzMhiMqdMLNpcjOPYPS0+kLKh7n4
IIsKLzc8TOhAkh9OEtDB4Hdb7iBcPh2KnmGL2m9xh/6mXl6dx/Zknwbr0LxS6qr7I9tLjZxd0sZh
bocRGntWveCV08VCY1URced6aXQkg5FIeicEBiZvOS5Jr4uOUCnFvURcJXwOiXd/cTYVoKG6BjQ7
eprxxehzODi2DubnQCofQ0fy7Lw739ewvpAwBEBdsbMQAEWb3uUQRmtS0RDFTIOu9VI9PdjxU9k+
zjE9OHT/YAAsxAud5ZcAu+VUOdGMrnvSEAXFp1o7lpbgat2YK+BU0LEO0QUEAnhvWYqreCp7mQR5
81AcymS3i4PuACh6QmqP1dzwRXq5PlNFBrd7UA0/UlSsCIzsxjFciGcX4Y2RBQ1RSZoS4hN6CGPn
EJuDZ+4ljwEWGUVbwJ4bCGIgFsM2w40SpJr60G764irrXpGX3pQTz4gvrbrbK1jq4d52+piUmdRB
j1Vfh9Kdhl/3N+16qW0gttlFB6YdhAC4cThmliJinNBr+9M0P8ytwB1YOx14GbEwErYqw3hyG7WL
rUHukQNFlNj+bsrTKX6WSH02ter7/XGsFx2K4G6gCg07Fnxvy/WIqsSeaNaFQSM9590pmk/mftcA
DwxUuFmI5iK+zo9FLTQHTaWl6BqNx/KfQoSb2FiJhXjOzuq5XhWqA/FS9Wr/U7aCqOHaOqGADvFC
GzB6vOH53F5eN7laq016BcWOpoEL/ZuTXk3qhfuNB7DOgAOw6D3Ohs6Nw0CazBqMNruWaEpkmJJr
7W1bh7OHQgD4ITDniPoY3AHvdY2anW7n18+ot3ZHEPrc30sbK7GQz52J0kHr37QM86s+H/Xhkg+C
pRDJ58400ogDkOn4fnW8JOPJFrghG+KR+oEXogFcBdgh5yKAcTKvM6VMr5LjFj/3MsRj8hfSuROd
6I1dZGaeXgH1BEdqo+++HCAf4H9WlqQiT8xNfl8NmHmHptcZsJvYm0RQ5A1DsZDPTb6mhG2SGiS9
Wvqx7k/zfMhEVCsiFZwfOM7S0KLVenpV0aIOLYrts7KXbQrl4aBLYP4fa04Nw7c0d11HUk0tK8xS
7ZvVQzXs9gCW8tkQb643wxijYhqL9BrOF5CWCYPO6ylayueOcBHF1dw52KNR5pWa1zuf0r1UjZgi
GAd2+aB9GSDu3EbKQ2PQJsBCAjx2EXstRD321scM8vGWRsEK+I3gyCynyCJRkUVZZAZq/am8mCJ4
2PrmhC8MBCbqw1HAgJO8FJ9WaTcqXTgFqUf+Kcmpzw+T4+01dABuIfAHqnw8eIEHXOrIUNjrNEYv
B0n5PI5HzdltSJfyuUu5AhukmkqQT7SgbJ9VTSB/NUcASqKqSkU6FOgntIhcfj9RerRhJWoXyOgO
WOiuURNXtr5G/a/787SpB3FvwIPBA2XyDedrrRslWwa4hwLU0/ReVnmlXorgaKszgVGg5FZl/gUK
Anm3OBw7q8rioguS/IwgJrE8TdTNdLVnoQJcK4jLMD4A1EIvJyzu7dS0Bx2ZgvCctZev96dpQzpQ
PSDAA9cXoBl81bDdoAJAmrIpmB4RI4uq438SzzNzSn3fN+kM8YP9pJy7eO+tzOCG/349n8SN81Az
6x7iW+kUHQ399DdfjwAfKqoZsoGb+jQtkSU01Snon5Ti0kcP98VvbB58/b/iuWs5Vc2wDy2In5Kj
jW498UcqIvHdWF68dFhRNdxrZjaWm8eU6ETjopID2oRu9jg5ovTZxhigAGV/OGloFMKHZ9piVMth
InKQG6EbSZo7ZugSM4ieblvjgBY4GOxtixj4chyGg/cUzpocZKZXjp4tSm9vDeNWPtN/c3eOveyU
ZIT8Rv6c0ee8OM30snu1GXyFZWs12CQe3q6qZVTJSTgjVnykw0OkuVUmSHNsjgKFsagVAlDf5h+G
xMiJrlTzHND8rEaHPrns7suOXC2j92L1SBasOM/nVocmOown5hwotWf+mkUcYhvrjJo2DdUQgEoi
Js0dCVqgxxuVaiAkqsOceubemip8/kI+d3tWo91ioRsrSLIjmsyi5YguuN/Wa4DsCdQgwoDdCkq6
5U6q51Rvy57qgaYTNw9POj2G5s/7W2k9S0sd/G4duqquka8JFOo5n0i12+xBPHsw48GGEk++xtBG
brooRksLzFF6bA5FlQhSi5vfjwgYHBlUtuFpspwjSS/qvI1MPYhwI9tq0MV/MQKkRYEsQG4X0WPO
cDeFPLRyNyiBVr2M0nN/vj//W2sM2hmUVCEUxthJlt8/N52tRQ7E0/i5mt0pQ49u/76KrSliYCEA
oGDwABRfqkjNMc7ioVaBOLzI04f5ea94oLhQgAxTwWhj+dCLZc622SBe4stxfXATISetic9bpCzB
g3Ern9uhpdLTuIkhf6r+DJp11NX2OKUPdtsLjtt6npaK+HmqQk0vByjS0HC6B5Eynd39UwVDZ6Pk
iyVSeBcvcYZBD2lo+JUFerK2deW/UYAUH6NVQc6S54WRpHGaE9TR+U5NDrIrgXdj9wgglRGGgGEf
YArOJDlKTAylN2W/inBFu44iOG3r4wD/90Y+t9gkakezGiFf6g6a4+nJgb7eH8HGdlpo4FbZoolD
oxYa0DZbQf/S3o1+xiLAw8ZWwtUDP1vFy0RFtdXyyPW42mS7G2Tfsj6n5LP8F7PEkg0mq7RCFJ2b
JWiMzaiiim/Zl0j1ytl1Xu7P0tY63GrgZgnEtzr6HRPFby3qOvmlCZH5+XFfx9Yk3epgK3XjKIH2
cUafeuhIdNeavEyEPNscA65PQDMRKVxZ7miCGwbaW8Wf9R96+uQAC9YLHLHNIaDigHkYuN94BoYs
GgqnJ7nil2nv9hdb3+/EIM99o4B74qq5nBhZ2yj+YLx2p7YRIGQ3vx93A9pCw0MCOf1yCaZhprVR
Oorfk6MdeRn5C3OBjOj/yecRvlE+V1OYmIpPlXNMH6r9vjymB3FCDRcEsNb8kxOPhDTqQ/R26c0v
dvvy5f4G3TIVIJxh/HOINQNyu5ydVs5njVSa7E+Gm3Ug63XB9NSLqts3tSiIl6uILLCODZwWRMzN
NJllv51O+fBcDl5RXYStM7ZWGsX5wIqj9RsyV5yfYScdNYdJlv26OSaPsXS8P1VsKrhLmpUjoyIA
KVA8DrmznCS900hOLPsUXR2Lk/ynHM+TdjKUl0gUm9w41gjrQQ1ievCJed4NsxxIHWZE9vvobMae
QQ67W5kzRoxbFWwybyxTmkvDoE4YTZhcG/RbFfHRbSw542KEYbLwj8bzYUh5Ba5GR5t92ypdqWhd
NEUclaeEClZla6pu9bDfL8Yx5LGT6LMv6UfSHJzsXIgos9m+4RceFZrg9EAwGo9qziEY4eUUre7M
fqQ8TOMj6ln6r4OISnlzHMhFw71kL6HVY7RuTWL18uxPyrmuz3V+LveHxljBG1iUUfSOqgf+rSU7
vWTrIBj3zUOcJgd9LvZ7lyhmAX7WBAgBYFduLcImKnv4f5M/twc4f4l3/wBubCngld5pb212Arl1
6EI1wVUha35jnlr7p1USxAROIhbijdVG1BudcUCuh6Q3Dx/sEWSaq0TR/Dh9ytraqycKJNmfvHAO
QyR42W2NCIEyvB/x9tqw7bWqkzQddd+Om6NuPKJJt9a56W5mfBx2FDn8vx4+rtgwvlq0iNb9wf5k
0crtdld8cQo4Z7CUWrxSNSiQk0dgNtJYsPQbpwObSsGmYtWtcAmXpzwzQq1AUw3DL9qnSr1U+ZPS
7iQ8eJ8jRObeHy4Az3Cbd0giMrdyafhUb46KPXjjXzg6GMS/GrgLJKN2S02zMPw0fhmPo4hyYuN+
Qi4CWAdQ4TJ4LSeeKjOheanovokuC+EHnT465ilOPqDsXvhg3VyPG13cVTs1o94jI6X7eae6qXqw
S6+z/uIpuRgQt+hdV09x866kPfyW98d6YWTBDIWSEHgl4KJYbilrKkfJKUvdl6pLGV8u923Vhi+C
ojJkOwCUAncWH5BINDPNMiXCgUhd6UcmQrpuzf+teG6t86IzJ1pR3e91NHM6tPWTrQuSBcwv5m69
xQi4JbajLBz6DCOI8jMCyEXuEe2SS0cANwp3NPd70TjYgP1hIdgPZ9sLpxnKZEx0f2Q8b0faCSzt
5nqA+pBBspCZ4F+rRTICa2jMum+Qc5m6jogdd2tBgDzGjgIzO3JcnPVAE4PKTstS9bXh1OUnrXIT
Ee341mVxq4Jb85QMQ4oci+oTFPbM3qg+FuSQ7C7FgiWHy8kgnoAzrWhlhzCSzEKJVN/IDuS1F93h
W+sAD1rTkLq2UcrDzdMwS4Wia42KB+uTVX4yRJTjW7c3vGY8AYD0QmCZk98ahhlnHT6/M74T+0ua
nULUJfVfNOfb/QO+tRqsEoZ5Oszqck+aSkUsfO4lxCfqB+ocy/lBbx4UERvC1iG81cIdCyVv7Dgr
MBzqHObxFH0Ab/RgnWnoan/C8C8uWQZJQRQVD8JVXXVUIWE1SSmWvj7Wv/L4IgTob60+SzKjERBe
BQ5PdJ4Z6Vw4bHP1RkDRF1jUAm1zUQBMfOdcwiHkbFbWT1rZI86NEXjRR0k+1B9HEehi66Qzno3/
08HdShY4FyXJMdh7/I2Mp1a5dP2f+3trc5qAe0FAh/2Y3KrHXUUzzQgVX5WerfgRrTb2ykezJwTL
4UzDlUIV/fLqCxsZbdcHA450kbr1j0EWncL1AADaBVMeDC6gF2hbtVQwyyre+xJ86PHDXJpu3u4G
KrISKFT5MAg6Q9hyQZ1QmcZaSgyY81g+2mNyILPg+lsbEtTkA0QIMCQ8w1XxfxSCmzrpMt2vWm9O
vqN2G9lmOXrTNG//YrDUi4pyEjBU8haxqSeCtiSt7ocfR/MxzB/+Rjyig6huBDaSj2aPrdr0RoyL
T04+9KDYbK5/IR8+M/KcrK0uD6Suc/DOSBQZhWY6pP25Vf378tfHDfOCpzdjL2JYS85NI1Y62rFD
DOQT8Gq9gP0nETlTG7uVMW2wlyVqGlY9gACxKSNDl2T/FOryuaB7KXLxtGNeIHj/QQKOPCF3nI1y
rqUih8XQm+n4qavG4/0p2vh+xmIHg4TGNmhhyV1Fip7HBR0SzZfs773fVftXGO6LhVUAKBUuIXfW
ACPIWFdOzQf/bjl81ffH4RGP+Ff+6nEapbll1rbmD+TPVDzFY+E643n/FMEgMRJYoGoBOlsapNoA
MYyhDJqfYAPRt0YX+a/rbYpQAWIrcJ5wCLBXlwrkdgQ5axn3vpSeMpTqUZdGAkOxpQKkMLg1QfWg
raIrjdEmqG+VWr+aL8Ty0+SiiQiFN1VY6HMCXmGUxPBouaaj6DCt662vpAcd7QwV17AFo1hf0bBx
7zXEgF2sITY1SdQxrKzBj8Y3VM+N8WM5H+z9SULQOiAhAvuNhDmgKsvlUKfCIPJkDr4DxnxSUpfs
zipAAWOZNeHxw9PkzpyTaTGS2tHol9/i8Isugiys/b6leG6/osm3avcFxMslsP7EsyKA5VR3MFW3
rd3M6T1ZEqBh1gvD4v8wICxPv7YiWk2oYkpR4aMFrjOorh4faaQdyr1dcOGT4y5CcQwjHMZLgFsa
IJPyrteV3C9cE7h2R4htX9/cEA7XXwXEEPVj/FMPaMl8jOcp9wmqvI/mH2dyVeUo6mK1PipMy3vW
DZz9qyZTyMqQmfbQkgCR6WoVcUXvPTYRywf4QgNfB1ckfWqAuz33wQIFCp9YxH+zKR8cIoCtAGUF
UoLlGSGN1nQl8pM+qgWzgxbtvrhhpdDuGCguFl3h/ZoRDT00gyS5Lw1XK/at/CiEoW2NgN3Z74x3
rGBwOQIdvTGyDjxTfjHn7sNERI7B1hqz3kZos4ZCMYWPqKFpdmw3U9T4JD3kVn1plelS7QffwKjf
KOHeLHOXdA0doSSXPalyw2DvzWe8t69E4gKrATdqOUfNpHV92Ga1b7h0POqS9xfiwaaAuAqiXCvv
lTjgZA7zqUScKwJu+LX4/hfyWb0vPFdkFXiCzFoK4zGuIT8sv2ZnOf6yXzzeQsglAJiKnAj3EpqK
sopzdPfyaedNL/ng7haPKCh8M5ghNALgkU+6GSrogKa2vvw2No9jvhuWxCox/xXPff1cYb4IhfjO
9MjzLO92miAerhnAvGCYWr3iUAAftxaYGvzoTe++a6DOvz87G8cL7EXIRgEKDrg2v7ZxaUsVmdLO
l6XalfEITQvPEkVQNmwElADGgzgNok48HtyisoSCm6zzM6M8JMeQivLzG/fmO30rEG5oVojKnuUB
KwoQu3RG2PqT+WEsH+n4YWI93ATnbGuugJGAawYuXRtBzKUWp22qKJYwV9OcuVH+u1F/q5KIYGRr
rm6U2JzX0SOuUZg95qoxvlWHLhec5Y0xMAgse0cA/QwS1+UYRqRw6k5WGl8Kz7F6qOf9N85CPtN/
kwpWStnOCgPyUZMsOS+DdphF/J4bvgWcPtRsIUjG2mJxy6CSzFFGO2n9BitcK5Onq9+aPBjzIOpe
75+OjcVgdQzgQMP1A8PK3QtyUyvdmJe1/01x/HQSzNVaOit/ZsghVDKigzn3XunQOKxVqaz79Ulr
LmErYMjeEI/bBqE+ZDY1Vh7LLcWsGiXJR82Pysit69jdzQPB3g7AnoFTDyVK61ywLFljbEwIz0S/
H3vya+/cm6CZgHAHcJI1Zijtq1ZR4t7wp49p8yksBS/qtclAaS2ioKgjgZJVb+k4Nxqq54rqN7VL
jEPteGF9MTqBQ7+xBqAEZAA6+C64QDnDZNsRqAHDRvItN69fSfj1/hytTzOSjHgDyeAoBXn1Cns+
ELtSqtL2ad9+6UBDlNcawJLSl/tqtkZxq4bz8Whq6FNmVeisphauMrv9uPslh4VgmSdA9bGb+A7Q
ndmiFFPBWuv1TxXtMQTfz2Z56cUz2DaCP8zTxqOEM0qhFqtmXqiGn6U/o/ZUfpOLp1E9yfOJjn92
TxXWm8FtwEsDACinSrHRUDypNITKjnL0uLtLKVpj4KyBMgHlmCY6J3Ao8dnQyNzLkunnqhuXl1b0
otpY6YV8ziTZVI4nWaGWr1zrMHHtqBP4GxsKENyDMwOkNl64KjeAOJGyZior2W8e4/45nHYDCMyF
eO77exV99KSkkf3EtUIXQPHdq7sQzx2EUkPv6myEeGp4MTlQEZR0wyihOawNq4rnLKaI2z0oRArj
MAEgTM7/FOpTSB5C6eTUguOwsQYLLewrbu5oebJAg1IB2aYZvwv5OQlP92dpPQoLT1nEIzESNJfg
j1uXSLKeAtjmDylQLseqAwzJnUVPZzYXy0MNLQh5ouEwi5TwNoMOcTejCcrkW845mz9L0+dOVDSx
niiWCQcjIUIloHrj355zoqZKEzdF8NmudRd2ZfdhQJ0evp0F7pmx4NwLQBmRKHdIERhh7tpK4u5P
0SCaBO5T8B3BYwWDy3Kl1dqIs8ymedCloA45kd0baSGe9+uTsMLlakE8Ub8wKgzycn8jbc2/gWwx
gnx4IKK13fLz6VhTJbaVLAA1kKt2ilvsRiSgX6JpvKew4IDxVEpqlKX1FGVZkLhN+K0odl9riOkA
T4gGcWgLjAfc8vtnOS8te5SrQM3BQNu4qO317s/Q+maDBsY/Cz8GVyfvoOb6qLRKoVTgyjoQ2S2c
D7HiytlTHqPL5+5sHCL3yOcix4FoK1ym5Wi6VspnOZurwGucT47jdd3BdJVx95mAFhwHVuGDa5Qn
ZsjAqdtEA5oC6JnshbNzaPYX1C01cD7ZaKd4VI/QkHb5YaCyN1Tn+6uyNoDQgAQHgxPCrVfZvr4x
sA4oy5PCkcugSh6zAiHcS9M9tiK4y/p0wF3C4r8zsSFBx5nxaGrMcsYZCZq2RImJi3JWgSHf0oCs
0Dvg773WejkOi8RkdCK7CjT6JS+ed3NQgmEP7EbI2CALjlcjZ/6ksJiVlNIsmMLnMT7k+0835CPk
Y2FDwf3m8UAlskGWk4YpuomDU8zQ3Fa67F5otBOHN4PCD7YS3GNdMehsTi3j4tJPpfTRrB8BuE0r
gdexsZ1Y5BO1xCjQZGz7y2UITSVN7aHPA8lN6t+/E+dnLTh0G2YEESC0dWG4fRhbbsMmCB6PRgtD
LhnJUzwYnjToXgVS/1F249Gtmm/3521jYy30cSNKSRX2dQx9PZmOpt4eZVHyae0dIOyNEwhHE67y
qhVkL8fzmIwgcAyrkx0SV7fdShcc861RsHS+BR5KBkXhvMEInNN5HipF0E1vqvp7FiE4tsaAgCs6
WcInZAGb5borqWV1qa2C5PKqta5Tf6Cpf38dtnYWs1HAguGixowtNVQJ8L41iGaDIjvq+bMUX5Fu
VATbd3OaQPAOO4LgN/IpSyWo+i7trE3yoHJ+Z9cuFuylrVliiXfs3y00m50SkE7NRhaU82/N+aJU
X9Xpz/1p2lKBaNP/lgwqq1KQIiZ9OlVhFlT9k22d+9FTQ4Enwmzd0ptFhgahJpgShqrhy3+dqtVA
vZyngZP5MoYQfylVzZ3wVw5f7o9mYz2Aa0IfJKwIClBWh33McJH3BoyW9WqiAFWwHpvi0WgBFUYI
2yC+tVzucJrDuqVgQExfaHcQdkBaTZSKWhwk4BEUx/8QG1qKjzK7J3MoV9dh/IwAkjspp7o+6uQs
R7vdcyiwGPMRbnMWbGQjvbnGtbEcurruyquWZYdzGYkInLaGgruJPfXAJbdiCzcnaVKJ3UK+Al7h
yQOhltf8bKofpPhn55KzqUL+AC9KnBQMajmSNIlbbcz1+moCwXjMRI1HV0uOigD0lEWan1Vnr8o1
1E4aas0s6mteXyT5UdmbYmEcucgjA5fM+nfwyeQmS8JeT0l9rbU/0VHLBad76+tRKw0YngG/Fu/J
5eTMQ27aianWV0f1fra7yYnw8bfS2Sa42URll5mdRbX6WmU/DqYmeGGsLBMnnV3sN9L1uI16NCyo
r2/xFEhvQ/d178YBBAXxUVQmohQO2ZulfISCnKKPuvqq0GNBjyKa8PXUL8VzJ2yU5bTJU4jvmida
fklFBCYb8oGwRG4LRVe4pfn+O8McJcmYxeN1sAbPKGpPfd09P+jHBh8AteQghuJxWVHYpMSk3XAl
jtuQj0TaLx8pPta/EdfOmjfTVMxqslFwdW1PjVMi9iqKx7HNvbh3QNAEW4rkOkIcgANzCzxnSTqp
FjGuTvJmxFeKWi75JIIEr3cpQpYgX8Eh3qTnNMIJdV5UvzaBpo1e22RHIqKC31jqhQ7Oy+hbq4WL
Dh2Uqh4dvlaa6N3IzhI/Vcgg6wgJsTcR//7Vi67LqAINJfEy7ROsySnNf8vTA6oeE7l/uL+zNuYM
XgDoD5DXZ6BU9vubky2DjDXNQeN1tWf5ksgeeArRFvy8XwnoTEBxybrMQs9SSVnqShgNk3a1+tfZ
OvbapdhNho18LN4UuLRRebzGh6CpY2hFWaLhCHpKfIla9/4QNtYdOShkY4H3wx/+kWcgTK2RJteu
mXRsjIOym6WTJQ2QhGIPevQe5U94lsihkzSOfW3/h7Qr7bFTV7a/CIl5+Ap76u4k253uTOcLSnJy
ATNjJvPr33IfvXs2Bm1EX2WUWnLhocrlqlWrrF/Dz5hlG9+/ss+348sRfZs56HuCUOpLVvWil4QJ
GkR7i1x7ZZFmQiSnSWsi7sYFhKATcm1flI1jtDY87k0Qy8DvQ7hR/PzmrOqUTcBe2g5eD49/IndD
E5ajA76OVxbodkHtg9z1fHQ0BTUUI+mMl7Z5Uh7c/HL/AC0t4Hx4aW1KMzV1FmN4tfrgOQ/99DDw
s5PuzuujnPF2FpJ9yvJpqDKlNV6K6fc0via/7s9ia5EkO65XrIpwOxgvVXvJPxbGxg6vLhLsEcLt
sH2Il873AICEwk4qC1+vntzU55Vv/im9vQlrLBHeh4Duor05HtSSyQsrLU4rissuH03f46Vf1BvK
trZKwAijASZCi3guimneHFQQ/BR5Qj3rBR1c/ATk/7ubpokp3Ahw5gJsWk60Ql7/pTN6f3APodru
fU2LsljQBuDNjswKZM0lKHVvIL6omy9fK3SMtsOtoMPaEiErIZD4CFwvorygr08To+rsl6HMgqb1
nUHZ2ASxBvN7FH4A2jnigYjYO1qzzWfQpWaMe7p1Xvrh0xQdvPxhODefvWK/RszESK6xktM08lyI
qZKDeYh2t0aEy4QEF1DaiGgAbC7tgzuFHGXArfkSsyPrj+1WofLb3TtfJgR9UNcGjQD3Dk7VfJkM
t/CKwlXDF+3KHMvXi8gPrd+V+cVLykCpAq3zq70N53FDozYC6SIAOgHllCNOYWeXrjNW4UscRedQ
UU7Pe62UwIuIGgmkLQCKkPSvzFuPAZWSvHbcb9ujYm9EUZaHF+PDxxS+JhA1MvtIatlx3hlp8krR
bAh0fPuVA+OjdwR4I8W/cijL66pOzYCzeNH0xnfyM3B571igGwHSqWLhaFa8hoBKPbFXVd9tPODH
4H2OqOhbZaY0vNq3qOGvIuUF8b60Ah5yI0W0XH+Mjx0A0k94lHJwJtUipS2HUHnJnadCOw9bhbFL
ZwmtQt+UQkDYFqZDV1pE0TQrfXWnh8J7pfap4LsvobkIyWwUY22pXQsRlnJA9C2P9iIU4G6LiDGI
kHDVLbjZIuAtU6tw01dTfcgfyy02i5UdAETERLQHZQR4VEneTD/E2ZBPCn0tfsdtkO/mrsPX43LG
7YMSG9AtSauT1rme19xLX9E+BfUJ5be9x38+vBTx1vvGbp0ew+fFk9t9bJyN87+8embju5IbA0o/
N+1NjK91QeXkYE3w09JPkyZI3GzDr1w5q3hQIWiCLCCubDl0MlLbjjMvL14d+0vZ9f44nrVpYz5L
t0yA4/6VIU7DjT9T5wzJ/QoylGM1gEzwqEXUD4+7N2UmRHLLXLDwh1kIISUq6if6NBX7VQLBXFw8
aGaDjK9cajuw0C7CMCtevzL+caR7IXgI4GJMxII19KRYAP3SrG/GqIidlzz91ZaBsbt1CsYHOhRV
Z9gLpIOkPcjKPkO5XGi/jOohedjs9rSi0LPhpdVPFTSzRPdl+6VPxlOWvJQp3zhEqxIAj0O6HVe+
KftjmZ7YUz8NWKDG8ROwTFjDhoQVVUC2AZcOqo0EKYBklGiI1ptq7Tov4ELs66OdnsKtNn0rmoDS
B/jFeKq/qdxcE8rEMvWS9e4L8JKBST+VylMVNUG2u5pAR+oBcRnwa4PUH8nxuZwqT7LEcDv3JaLV
U/iYb7owKyZqJkCysLEexw3vR/cl/U/DDrF3spLAyQ7OVjWmtGCATgtAKp7UyEAgRS6TfUS61+cg
uzJeE+vp+7ksPqTfd5mNfwSg1gWJEyRRFjdRxlgLmvvOeFX76OCga3GvH/43Cfp8L1jeAnoRYwqo
jFDO4TsmoKOgAA86uDLwZ6TLKC7w0CqZhuFN5ZzQ+LLPWRULhOC04FDFQwtLJGs2RSoltkfz1dD/
4/2MjK/3V0feYPTuRmgaZGZwmITmSUrnqazLm6ikz3F8qDS/sZ+N9DAYG8EZSbVR9YWXIgprRBAR
ODwZschKg7nRUMcoHH7QmlfafB2Nnev0JkLcDlgxF+Rjksql2lDDK3Oj57A5udpLQcn9hZLsn5iC
A+MHNgyU9Qrdnh+jAp2juTdFIalp5Gvmq76z5eabALjcQJkjSQZCQWkCWVF0is5Mj+TDUT05/XH/
98NnRUEv8OWCAHv+/ZpbOVyLLI9k/acPvbWvM9jbxyMvjdCV6OW6AHOOqlFoaul4aKiFm+HbkG+8
eFaOKejlEcAVRxSKZsy/ntoKNXg8RM/M8kP627AD3fObaMOrX5eC7tVwWhHXkF/reQSM1DSq0XOk
PxroymcFcXFut57PK8og4F6I/yD9jcSxrHJGX9U90qQkayyfG8CePOwkAhDbgQcc4LuwSjhLMpm9
5obt1CAVS9o2MJvLZlutlYVCNQrCrHA64OLLwdZcTdyUtyrOagm6r8FXvccKHNXDTnwO5oFdB9wI
AD8bC+VKh3bMXCvSm8gj0+82vWZfu373uYUAQcdrgDEHUAHJukaWWzRW5LqkiD6AEdbe51W+fT9A
M1gq0ZwP/5sfW01hCGNkuksc5cQ/WnTDrC5tkthoFM2j/AjRHznK14yDbU2eO5FOe7D1D1N52msz
sAFgmhXN1tHcwZDutoJFzPaKcSJt92mkD/EWD97a99+ML/cSH0JHcbUE43vXLAzGnQ4lVh+/kLUE
YbuoIpBd1tFxEYsew4kgSOkb6iNylpxusaeuzeFWiHREmZVbgw0iSpKC4kvxd8aSFnOQtsCbEpuh
X/xEHDMwS9RQ/di/xchXoabWRb0FMrzzE8qdmttppUwkZ38RZvy8P/rS1KHqSICIBFUqws3S1+Mp
4RlJ0VlE864aI03xxJPX+yJW1l9wFKC+DMlDFMpJKqZWClhnzNoiaOPlZ49x9Pf98cUn3gRYxQag
ohZ5XJggvE5koFKmpxNw96FD9OLvqT3nCffBUeGjHZmvagd4xxtx77X5iCPrYlYw3nKWjIdtK/D+
NoF9DfjwSO2tzsBbEqQt75ssjQfUOpEIl3Xu+sx5vb9ky9sBUHwEl2A5QFG2aEZWul7hVoiOkTK3
jrZ3GszER8rGj7qd9FgGLiE0nsNyAbkBqgpHfMlNZIOjf14xOJ1BWOEFMfcVthXAX5xgIQHIfNSF
4Sm0SOyOluKGWVLrpCufzD/68KTt7JD4NgegEvEb96lAcc7noNi9iybfmknyzO/zh9zda8SRA8LK
ILj01u1JjrYOmoJnaqiPxC6OhfKUti/3d3tlhQzEZQBuRn34MnXfZVQx867iRM3QkvmjyR6VeK/v
jSmgbAHRdAgQGIH5EtlRmZlFFU0ErXQvRn5Auv0diwTPVaDsHLQ9UyUrriap65ahzkmRg+ikSgJq
7tVr4S8hmQhTIpip5aRi5o2l3TjGSIwo9/Oi9N9xjgAtAgoRthD9uGUWD7etNa+1Jp24OUOzqrOy
xe8lxRzEQZ0JkHahMY2sA1ePTlBt42vGKe4ehioKKP3R6fuycv+IAiwbYGMRFZD7DaoT4gU0Kwzi
2L/t8Ge6f7eFpv3/8LoU4B1Tb3J5kWF4v9KpP2W7b23gmBA4EaRGKPAAF9f8wKKZpAW+E5UTFIOF
lZ9uXNorKidyA+jcIurbF32MmmZMECujE9HYd3vw7fZs7CR/EjswEyEukRvLajLbHnuWTyRxDubP
RjvmzYVtMakvbqI3IaBBRuU8ntQyYxzTct1gE4QY08HiQbE3evXPJP4dXwr9hFwBS3RUwQGsTr13
jrTT0F70cSMwvb4b/0qRDDhrXd4VPaQYqOY1/OS7sTWPVQmoYgSsDEyHC4BiWDAQCHcOJ1b5seiD
kZFk655b2wqcVkSnEbKEGZSUO23dhHPFhBtr+a1fbuER1mZwO7wc3HBb28t7DB93zkH/0z/3KB25
fw+JL5w5ajhMaE8KhUCAQBRAz08sZ4D/cIpKVZTxJFUQPUxjYO9s+/imFiZqtsEQCO78Ra2h6iho
Ip2oOFHspBzH6bh/Doj+iMwZ8FELBHYKZ4chiMOJ55ypcpiyj5F7CbfUbm0zhDsAblS4TgCszVfK
msIyLsyEEzo8xd+7+qDG75iH6HSHuhTEjQFbn0uI6j4O3WaaSBZeS/PZzVR/oIGyhboTt7K85Tdi
ZGqMHNUWoaJjNwrtAFLLZvpWskfNOuQ6Oq9e7m/Nyu0HVxARcBfZJ3HC5lNq3GTwuhAPMUt5hi3J
+alqnhCEsrdiHiuaKEJdiNKhZTniXZImMlXjKXc6lZTTazidrOHh/kRWx0dOQpxiKLzsJ1RllGv9
WGuEecHI/Xor+741vvT9ajNFRWdkGtE9GqSo/Kx3P7mRVxaYV8TDkbDDAZ5vhdrGep5xQyVqnPr6
YfJ2AiGFlgNUI1hYAZxHY07p+FYuG/Ic2RDifuTU8NHIbMMZXLFVgocVKSi4IUse065I1UIRr/qp
9IchsL8q3hGVe/c3ekXNUbaDmDsCfSJ7I91LhlO4TuPgad/X8Gl18BGaqt/HW41S1/YbHifCByB/
BTer5EzpaWg64cSghEYbeB4Lir1BNOwGHngiAogCbwBq5tvdRKZVqJUNVwSka9YTHbfQ7esz+FeA
dGINe0IgqTUmYtYne3hs/+zfB4HOR3NUZOERvJ5//9gMTstDbSL0B1cfXYOEW8RWqxMQjcVRgYmA
i+xHec4QT9TrJrj+f1eFb4Hg7f4UlgIMVNgD1im4qAG5lDSuBG2cpSXcvpbaY/KUhLt3eD689PoC
I66tTQWGLz64ZeBt9adfKgLKFrEsb4kJJJcldXYKapZqbllXrUb/u5OTXJrd2RVwlt2IkJGvBgub
Iq4gwjt16Wlv6RQMksBBovoSXiaY4uQ3vFZGhVFD169af6qOVrRxty3NEeyoKK6GCBgMmSLViQBG
1SLNvWrjS4cLrbYYikgu5pZbsHKMBA0HXBvgOER6Yq4JjCZRrWi9e03Uv/qnwv1+/5Qu91nEaNDd
VpQLiSzgfPgo09peyaf82pe+avW+wwy/2UgRLacAJhFBBQVolrgmZGUuuWWmRpldeRKUzzw53J+C
+MS5RzMfXoi/eXZRrR3iwcLwofVjSo5K++E4hM91e6btWduJc8apQpLLEVQNiK/Am5VcGlD9OdRt
S3at9ANTzmW5cayWayXAweIxgZJxpMglqxGblc6ytmbX9u8+83cSQr59PRwkkWwEynKRcvTSrK7p
lLLr6CsD9ynKI+/vxdLjQxkk6Frw7loLXseod89AN65dedkEbew3XncooyNDI1D1eF/UykpBlACL
4m8xs/m2M8RW2GSY2tWwHzL7WduJRxEjwlUSAUbRumpBLT95iTLVqJ246mg9reroZLrVcm+pezhH
b14Z3GNEuCTdCxlnRhMaxtW0TlP1yKcTT067Fwki4LNCx2HF5XTOlGABM2YbV9qfy/jAtyLvK1MQ
dyf2AKZ8meG30ijX0ch8vE7Ng+KdIuODsRWjWxraN74SEO7BV0KASPKV0olGmlpABCrpQvhjF2cK
vGG/2glSlP8KkdRat1BoO6Ki8ap44Lby6VaNynKdkEuz0XMXBdaA8MrlYHyaJisN9e6qaAetOvDs
NG6V6S1VD6cQCVkB9VsB/1smajsGkDdeodh9GhR5gAgOGi90O+vCoBhotobcoKChRmBW9i1VLU7M
Xqu7a2iWQC1+y7eo4JcGHVcSPGO8G4E0B8pmrtmuq2hpmrYQ8CX8ouWBy8/o51cERnFuht1uFCpw
QcwBVxxsjouOPYIISZmcVL+i9Rqtz7G3cTktT6+o8EWwH1wmoK2TsarVkOalA6N+HdgHSk+A0Gns
xH/t1XIhBIcLSyZ6NEkLpit9bBd5rF9j/VAbfrdfywW7L/i0UHAItgmZFxRNjaKpgP5fuQqG6Kdc
PzhbUKEVBbkVIWs5i9SSWSAUvqbIEUZBogMvtHE3bYmQVokD1VZ4OUQY41P6V08fmq32T0sJuIos
OPzIGsGwyx5t3yVTmddeSbrpLzt7KMt+m8VpS4Y0CzC/j5mlKyUplI9ZcTFRIG18u3+chEs5d6hw
YAGhF2QZcAnle6nv+iSJEicmPD+ULukZ+tAEHVxc9syjL/dlLW9xBwlC5F9gUuCYyCEis487ZjZ9
Qlrj4cUKd5t1NPEWPDXAQwJpJZewJlWnx6YVJsSCkz4GnvP9/tevbMZsfMlbU0tjRMgD40f5g0ov
lXpOyt0GSkwBvcQQuRG18GIBb7xb11Jw+yVqQlR7OPDSDfjv+3NY2wFAtyxkdhC2wdUxF6CHXCtw
M8UkfOQ/sv3+sqh3+3d0YR9vPl9X2zIBUDwmhmL6n6p6S6mXt958fGkH2inng+bh65NOJMuPevlX
qv7so+v+G3wuSCjNzUQms8jdSgi6Dspv96RkP/+3bZCcQaoUTkJNjF8Yft0HW4zCKydVdLFBaSNc
VsTPpF3WwkKta8+LiBIdlF8uO28+iFfOEWqTYDnwKhbqLBmmNHdbJZmajGhW9CU3HjTEmHcvkYi/
o9oX7y5UHEhnyTCUQUnMMiJh8hg9euOGpi2XCL440tkIVSMDiZTOfIcB2W5UVLm1RLGOGhqr9CwF
Z/tx7xzmQqRVcmOnwS2UtcTLPvT6xy54x/DiBYmEPJoyybSUbZqHJcBzHVGnj5r1WOykaYXvh8/H
uHAEoNMLTGmWqVZtI9JOaPPsBeHOIt+34QUVDaARjvglRQoG24k1laodsbJr/HPcSQu+GF6ypTG3
NNp5U0fC7EDbnynbi4zE6iDVAWwhTDUiBJIOmwVoA9vJ7khq9n52soDyvL+9a0f0RoAnHVG3d0on
ysyOlPaB6gfdPZvN+b6IpRrP5iAjbRUnStRxNDpitslRZ8qh+vO/CdDnaoa7PonTGnNonV/Wr9B4
z/DoVSBABEjXyLgXcN+1ymSNHYkump76nbtFVrK6QIjIIfoj4hxy8YI9ALFSd1ABNfyUPKrVvkLP
tzMqSKgd9BECGkyVttgDpr3RCq8j3iUBQWc37Y9Lw63D4ADUoAAD1m6+/mod6x1veQ0n9cGhr269
Ee1bOaPg0hY5Ug2eMHy7+fjMLfvW7lpGKnaslEPpXNr0uPsIiX41qBMShnrhssRZ3RRgiGTELBBi
etKqv++Pv3y0IZUlwOaAocCGyo08W4R1h0gzKmKaJ9X2c/tD4p21ZKP6Ym2hcCODGsgV9Hryq61C
D8y8roeKNF3QVg/ZdAz3p94xEcDYUEovMu9yGiWkaqZOroeJcL/SgnSr6nltofCmNQH0A/If1/98
r70GL9sQ9TDEiH+CXTYo8FCg1sFodvuoqF60QPaFELI4t5Lh1qtxdIeRMRK2ig/m662k+IpOI7WI
nQBLGV49cqVhmqsmWrdSTvrvuvaUbLE0rQ4P7JRuC7wlWMPmyyS4IEGFVnKSfYjtvxzz2/3jujo8
jJHgHUTltsw0NSL94WoT0IrgcgsUQCzYlpe9KgFvKLxCcDejk/V8AnGkaogxGD0xDaQJqsrfCpOs
CUApLDKWIN4QJdxzAZFexWlnKx3QZQ3/4JW74UbAEKLvNlpRCUYj+fwYoVVRk7kdmapjQU+DcjC7
0/5NAIAQ+DJEYITtk2bAeB5ydeoJQwPuY4W/9o+PRBNC0hYe5Til8/HTMhvwUOxGYurPtvV5J5+5
uHZQUIjYjmDIh55Jt0LfsILXjdKTqLUPv5RmCxu3tsHIg4oEEOrBEKScf35ZdVk0TXQAFORnn170
eMNtWTGmaP8lUnI4okj5SQcoCbVRdZnXE9590JsnI7l27Hn/DtyIkJVAiZvG4ylEFB71zTj33Q3n
fcWaGoLyWJQ7A7Mrh9lKrmjK2NqArIUnN//E9U9Dd1E3QiJrC4WKZMQiERdZFlVHqd2NY9tx0unP
6AzGknOzP+qC1CvIDJB4AM0nnoLzvdYaXqNqmHGiJF+UoBtf7u+D2Mp5eArQBhEv8kS/WcR15sOP
HRtce9QnUjcn1gTg3Ai1DylsUufn6YdBPdwXt3JyTTD2IA4G+wROPynCYDAkTnMzhL/aoDM92HyT
LSzFypaYsHoAnYC5YglNjT0DOTMH1ilS3KDWP2bKJ7Up908D+DVRriK6wCxqPQeDwTyytAcf+M/M
L/vvu1dpNry0KXQsHOpkCRqPALHGzmX2DgMF4hNwNsNOARYiF900Yz9aSem1BKA1etJ2luoL+zcb
XujmTXjHodxI6grDRyiJUK+9tZPydiFAOkZZZSdOlYUtSSbX5z+mzQ4qK6cIoWc8SBBIhYWVi3lV
Ez7xMMYDseNgdH1aPLXjftf+jSodj1tkGyw5iMTR42zgqd2TpkrOBTIN03As3/GAs/B4gIoDALR8
P/AkcRIriUZSo5TUL4oNI7uizrPhpYsuas2MT54yEC06lEXwHjVDEAmoEMG7scBTZD1QiIOe4ppu
q4OGPxuX0Noui9I80NsIUyF73E5cTghDWiMBprlFT8o8mIz9ngaenqLyHMAZeNziE25UoY/HMHWG
aSTI4/tHvCP3jw/CClwMAATDGZYfJb0bmV1vtyPRx6BD9V+8cUpXrlFRuCietg76IDjS9+PFOI0s
DAdoWvBL/cl6v9rqh71yiJBsRfMDQW2Mil7pEIH4pFcBCR5Im52m/Lyz+wtsBd4JcMUQiBQQKdld
TT3FCEfhbg/JH1XzR2t/VH4uQFqivGtbCyhg+PPPXH+Kx4e9lwGGR2G7eD8L9kppeQpNGw2Wwtlz
htCfzG+6tbHFSy2YC5C8ya5HAWkIdDExm9PYHxt6HXe2tf9nDxA+Eq9zEUmS7PWQxLXbNm5P0vpT
pFytjet4ZQag0EAYCYh1QRomLVHTgC7OalhHcrU8OnlyVvFn5Plx906AyhAVVPCKoRJysZ/HWVKY
sdaS9mqP3lFX9z97wNBzI0BappbqamFmBgSAhXZwQz82NvZ6qWtwU1GYj0AJSlbxNpybIzN0WRx6
1L3mduWXuRFk6kYgZk0C0HU4qyBwQ9pWkmAk3qAq4OMWyAmRK+w3Egtb40un1VHK0PJ66l1NHrTZ
gX3bvcfwh/79fGO+QInq9ANvMfxQBWNegHBr2m2xQd7uAEkp4AVokScmeHMj1FELhlVUzV8b0PWj
7ZXfbfWiXl2iGwmSQWoaXg61Dglx8Tx9dbaoNla0De1wRD4bN6d4n88n0KZ6wz0r9a5Tdooouss9
JPtvNfBuinS5KKwFF4Z0iMaYpowhpHgFyN631NL3vu7fZgHsAVRTE72oJQ/VM0rcFV3oXIegHF/b
aONVtbw1sT43w0uKXFnDZOk9hi94gs40l9g6VfVD6u4/SqjHAq4H9J5YJxk2m0SGkQ1mHl7VMtCT
T1bxc/cqzcaXlAGt0lWtA8rjOhmBV5+M/e4jHB5R8/oGmF1AbcxiUuphasKrM36mfk6f73/+ykGd
DS+ZChrhkVP0GB5Qt67z3emwRSu0omkzCdICZWhPYk4dJNSB2x0z7XR/AqvDO0gwoPmMiMNI78Ae
D2laOG14zS3VfzDT/ZU+qPECwwa6qyDLtjBFo5kridEN4fVg513ggqtl//ffji9ZCl7Flhq7fXil
4GGMnozpHZbOtIRrhEovHCW5MR5yMkragyHmWig/3fjnFhh67QDdDL/gYWQmC4cUZkgbnzLrV2T9
0pWNC3nFUgiqBbAWvYF85RnotlJyU8MSGe3RPvaXbHrizt/7twHXMeKc4PBCFacUQqrDqAM8FvcB
6ozhYfvVtEXQv3JQLSTJwf/+xpQj5wnLLnWjpujta/fR1V+s7sf9CawsEugcgCkEexTSYXKWLSrQ
/CFpY+faj8VjbF7iT155ivKdxN7CS0WpIF6bwpwun4PIRJpNV0JMp52jY9ed789i5TTNhpcuhYnZ
JQ0bDK9cbe+r67vD1/sCxADzWB4emoA3CVUG74UM+6s9A51EGle56knmh8Rtr/C+htZH8nn/xYNc
HgLzeJDADZAruxR7SDNmgmaBm7UftUHqbez4yloJOhih1nCUgJGY+xidlzlJaebeNcoOlucX/Kjx
je1YObMzEeLQ3fhhTlHrVlIVcCSfY/s80NP9zVgZHoELPPkB5kY+UnbzknIaYXxhu9vvDKzeOK0b
e7CyRB5S8iLrjMKoRfwogotRqW0REzAKmcoFvWsVY8ONWZsDohco+EEAAIRwInh8s0T9QIdiMAxg
hB4n59QVl/1L9NavB8l/oJDkZ1utjWwcvDwmg/s0BlTf/3BGBgwVb8jPCyi35EQiepSMZtfExHH+
jC31vdf7n7+2AbfjS5d/WQCjVecYvzLxEgnyLGA7eYyFRUK2EQsPHxVRWpkdzOGTGg1sCq+s0AMr
u5TF1ila2+JbCZIWKOFohRWiL9e+Iz0/UnfDJm2NLxm9tklpnNkYX/2T04PVv+MI3X6+5CFx1QYO
ucHwRQgvPjCr/dcz9gCeF8L8iF/IrASDBfCuMakh6lYeE73ws/ahtNpgdDZezWKZJdONhAVoqgRr
Hnx5aZnqTi0oBdPPte99c3o+Bb3+1/3TutgIZJxFLwYYDCBtFilVxcWzjWmTcs2yoJz8Kt27E9L4
ksU2OVzIxML4ysv4VJL7H79QNQE5Rk4eeHlEs/HemRsigydu7qamcnU15RyND1Z6RqHRxoWwJUSs
4I21U5J+qtTaUq6V+4WnqH7/lFd7TZKYBzon4vIU4Xg572IaeJI4ZgMH4DxaXwttY49XZ4ACJVQF
Ih+5SEvF8CVRmt5ExEzPIdpJ6MeoOt7ficVBRdcFlO6DjAw3ApwyyV5EraHGzGytK9WMA9NOcRnY
OQ20rX50K1PBo0eAhtBqUgAx5puRdaZXjg0qQi33UmpPZXFyt9oBrkxlJkKyHRVQb3lWQoSi+QZA
wuNjjCZZf+9eL+SRQNvwRk+FPZnPg05Vmg4JKk7dFG2HLrQOytT3qt1FJaJwTNCDgT9cxPUkBclR
2NWkQ+NenfK1b840Drx4I/C2tly3IiT16HJWOlpUuaj4+FZml7rzfFU9D8bGAVuxUybgT4ixAtcA
0jN5JlZHKe8i9xoHDWpvPDAs3N+RtZMFrmEwSaGUAU9r8fMbNc/DrjXBP+Je68w30wNNL+oW49na
Ut2KkJTE8EBoaAoRTHtOI99Rg5B+iL7fn8fqQiHjAyYN8BctbImVUW5OVHWujfVZCQl9xz54NlBi
SDtA22UcVMkNt0TMKbzG6H2jBlW1F0UEwjyEQFEmJmrsFtUkTpG6jccSGzVKZxUJUHpUtohGVnZ6
JkLahr7uQEvPIaIrT26h+3qk+MVuDwTKjR4WQDMI1mfAuebHKXPCUjPihBIPmbHHhm44Biu7LBhW
NSg2auPB2DEfvtcrDpyMRUnuBvbB3u3+idQP6OHRvA8lSotXSq4psR1zLSEsCpoYQazT7kM6G19S
tlGrWoZebAlxvlHzNCr771O8dS08tACYFD7yfHX0HMwc3sQSMp64+aKqn/d/PUBuBip+cUghZD58
6Bhc7UePEtP7ZKENx5bXt3JAAS8AywvqSOCbudLnKy6AeqmmU9JVxAjPfUWSYb9TAxMBgnjoMdip
ZNZtM45bU68whTT53ppHij7m6rfdq4TENt7qeO6iVE8OLzmTEzb6xChpzOPkD+aGIRInfOYaI1l1
O7x0IYRxz9ohailhk++Gf1XJKa5OYbhhTbekSPd0wkGh74U1JZPyaFXolflaMixV8J6lQisuLNRK
WY/XlEpUxholTngw+FHZzSL5tlb/ji+tVRvHeEQ4KiU69vnAm8M7Ph8wAxPpeuE6SdqMeL3GprqH
Pih/eO9Pu/MN4vOhDsgE4L0OnZjrW6XHVuTleQqKeN+wngtz4xmxYkyFO4muXggp4bUlfX9eTnEx
pV5KzDMqrqd0o2Jl7QyJIKvo7YHtlUs9KxbX3hjpGWmsn2YZDCdPP9lbbdE1EbaQ9QGOt2hehWgo
sgLzRcrSIdRrDiki9ta8jPRg06csOqjsoMCTHdrJ50rQGlvlMquLBzg3ZHoiOyeFUwBxQUerYYJc
9iF8HZr9phx09MC0IuQhiI6lvUFfHRuNxYeM0AioulOS/Np9dsEEDYgjNh7fKp8tHlnt5BpJQsLu
s/mjrvdWmgDtfju8tDppyouBehg+rnxqJod47PYrn+AYBhIKdxG0T9LtqrGTQdNoQuoaVlZ5VXez
pWAKKAjAbQrgG6iipINVsCxvp9aMRQkFC9otQO7K+ZkNL35+43c7Nh8jNAhCcal70OBqbOyvOB+S
WuCWRn2JyAahaEwavox5brEBJZ9ojsrbc9/pvkcdf/8hAuYTi4O8GR5ckhAnAbN0W6eiwPo/8XCI
1A0LsjYJNKIR8VZcp4vahgG8rSyjLtaoOJbZwSuPKGR5xxRuREi7HBf5lLUZRHj1MULHm8N7hhcs
YDARwi+b73JRjuBGbiglmf2QOmdlY/gVE+shs/Hf4SUr4US61jRaDF8jOibJpa4+ejUYBE/vmAQS
uyi+BVRjUYlDoySxnbGkRAGOKEzpod0KaImDIp9WQA/+K0HM80YZNMUo8qpDjxinrPzhR5PvLkyD
Mt8KkOInNm9AKK2klKBtRXHptwAO698P/LZgKYTSScN7tLWNiCkJUZyLDVDdFmPa6vjgM0NxNSBv
uFTn65NkWcN4hM+nw0n1fF7sv22gZP+OL+TfrH+TTGbJQxzT9CuQsc5u1KdYfYBX7LeWUgtAGoud
NmlYTglPv5ntmbfvUeKb8aW7YITPnbZKhc+fgqh/xjzeoQA340vLr4+sst0Y3rA7oPHt8T1XASrP
xHWGlyeus/nqR1E1RIULP5IPlx/tbvohLP7t6NLiGEXd9H044uh/N/jB2OoLvGajb4eX1sbkStVE
Kaco0zsV7MALpO5/3F/+NSsHJxtNhxF6Eazw8/UBN3g+DDXQc15q+tWr89TlwdjwjctMxDdlGwRY
OJRXsE0tcg5pqY5tC54EEkYo7bU+tc4lTi9D+bnyPFCS7y71FdtyI04KtzZ2M3IkgyjRki829bX2
8/1FW9sXhDIEmgLMfgi6zhctUZrBansWk9Q+9PV5oudu6/bZECHX4qgVCNRaR2T8ih9a+ZVFv0fv
7/uzWDN8gmEFlbKAvS06QBWVQq2c4wkEMC4evGmzP4qLwph/x5cMXwYEeWhYGJ95LzQE8fJ/VPW3
nW4E97ZmIRbyxrwidO9GbVykYKm+8g9W+z9OQrp9FF71jt5iEmMXDKlfhp8tft70Ata08Gap3h5i
N5PQnGRqM5qlJKwCPh6i+BJNJy16x02E1CLC3QgCiW7m86WKM0dXBr1MiWGdzWtubgwvlkJW8tvh
JVObM6+pdQfD5+VPap3SP016DLVzEv/Ye25Bb/TGzIpYKHJbkvbF3MvyfkJkIy0BOPE9td+wVsvd
AAsKQPzAbKIqETf3fJ1wakcndtuMJDo8puQ7a4+N+jhmW4RsSx2HywHOKVvEIOD8SQpiOlU7qIJD
CfzIfonq3N20HCDhvRUg6cZg8sIoCwhAm3HfzlCtvhthjEeiJXqjIaiL5mvyUlHN7dspznPyxKsv
zfC6e6fhlSHThDw16KbkikGlsBurceOMpBfrU7KVyFpaDqRmUJeLdygKE8FiNt/mUffysY6Siijo
8TF+dtv9YYy5AOkaKvvBGewWAlx6YM1h7I73l2flnM4mIClCoYyOOlUYv6i+j9bjkAeoHKPWy34p
gMKJfpDI9yH2PV+mhI4tqNFoTWDFq0tvPDTRJa0u94Ws7QWcM6TcRSH8gnS5arRQ81BoR6zftffV
1L/cH15849w0oa7uZnhpJ7ohUctRsytSZX1QsiDvDm641Xp6bQ4CII3aEMDJgaKdL1Re1ZZFk7Qi
ZfpEdGUjO7M2hdvRxWG4uSJye8psK8XorfXYJBV6vFV+M2xgUFamgFADPh6vaVEHLN0QlsJDx0H2
lZjqc1WQLZ69reGlG0JBJSq6VmH4EBtdkS19W1kieMtvBPACwyTnc2tWFG0Ewi+Sjrk/GmBduyr5
fm0QjqUGCLxocyjX8bmKXaQZsI/k/0i7rh3JcSX7RQTkzauUrlxmqt309IvQ090jR0mUo8zX72Fd
7N4UU0hBtRhUzUOhGaKLCEacOKGx12n6RIrumHTlSembFSO0tFa3gqT9tvPUIShEAsDCT7LWK4Y1
K7ewWkCsoawfgCNEqXVpMzgIf9HFbgTQRftbsQ/g8TPWAmULCgp5V4RBEaCGHpeL+0tkv7OCheSS
ZX/V5psb7pv4WKw1Q1lYKZhPaHCB4ECtiGSuszRKGx3dma6d5ed/D2v9jYRukHTHbHjpWjemkrlu
DaQLkjRgFC6PJPlLib2O7UP/sZZanAjqBnH7xGNMDrvqdkkGWgvoUX3QM5+yFRWyOD42G7320KEd
iYm5CtEHR+3MHkHv+pcyHBO22/75AgqM/gsImgG0Mx8+tM2m7ooWpIrly1if1hoDLX09stJAr6M4
FF06peEBTlRLaoPdkrfPf1JlxXldHh3wHzBGI9Qk52uciOmNOiAiPVq7hr+RtZD60m0T1Yj/O760
9gW6r1agXYrR1ujLgcR/WdvjxSJBA/Y71JQhIupKx7QvXKbbIVYf6ss7d/Fa+v7euxfjoxgLJ0eU
PkrOhpIr1Egqkf9uny3+5qg73fBCd5f83n6KIAgltIjWQMuKjbqxc0SP9XqoMA/2mnHHS7rNNcDY
YXDg4UcEzUDVNRdQosv7yNQB9YJ1vHdQCJEaK/d4Se2JBqDwZIRqldNXUaM6jdOO0dVVfd3OPe5l
AE6vEkeLFZcVE2gbEYSAE44yP2kiDBTh2jC1EIN2J/rJ7A+G+krTq9UBHuKH9Qe0x604+QBYVZzG
dhNddeozuiObO91gX+D/IQ4OIDuSZ9L46Ngw9JkNg1daf7f802icth8shBzgXIJtBqFeabksLTHT
0qziK/jOHeVl5Nvj4HhIoOoFbd/fe59IBrUbmM3Q5hfqtT1N2ZP9tPn7cRvAZQKQObjhZYrIXDUA
cAH850qcUxQf196KC2YOJgfGAZBOxJJlCscx01kPsxRd1eJCKzDO7yN152Zfqv7YrzXlWtAlkAUt
juQrYHFyGf6gkTiLXTO6Tugxmh5o9qawk3GxP+AZzORIngHp1MgIhQ+lu8HEfJb/83hL1uYh6Sqa
6KWgbMGOJ3tbO9WW3xQ+/+Nuxx7hTOHUCuYcAamW5mEWYBdC0wFQ/aZod2kyb606b2kicM8EVATF
Eei6N9eJaJ7UEN7Q+Fp69vCSuC9GtUvLv1ZeF0tHDGRPwIXjzS1IbedSWO8a/aSgCINbvxN7H+W+
nu3cwtOoP6zV6S/Yc2hEPANQ+YIAiwzX6lA05HZthAwzeSZ7x1m5jAvmHK3mBd0paFtwIaUdqbS2
qkfLiK422iTHrRdpvr4dQiIcHUFHgsYiaFAiWfTItXhEcxfRG1XzIy+z1RU7tbBGMwHSE8NF0NHk
ipNce1Pxo2FX8g/sAiSAAABMg7YCNPp8xycWhaSMjORap4VHlML7/fgCLs0AxxbuGjLA98hOCoXp
RrQAUCGJvHI8Dspm+iIXcX4Bo4dDAqyQvAnA9lolEahC3T41YJ5Z45BamgFcZVg+keRHaHa+QlZR
RZwRM0d+qj32MTnF29G1AnT5XwnaXII9sG7qbEigpdcoL51x3L4HwOziuQ1IDYiYpWPKwNaa606Y
g39B8yqyo2se4cJdg61A0BrUau/8p/MJdJQXphnaCMey17B297keHZxmu3eDIkC86UXFAfgApAs9
ZYOZh6GTXdX8YLjeKuPmwj5jaEEAALQWAr7SPuudPnGElOl14IcpUPl2fTQbXoi/8ZorFSWrpZLQ
K2k+d8xDU7RpM4+B6LQhuE+QKoKrJmdSswE1bq3j0isqe5m32hp8wWmeDS8d09ho21pDv+hrlZ4S
ulOctwa1bmuPyIWzBN4T0aAORSuwQcIQ3qyTqFFv9VbLrizeKfSpr1Fc8IGTJGoj8IhE12Uw6c5F
KODZNnrVzoDSTuzXiK4kpJYOEvw0lGMKumqYhvnwxEk7BBlRNFSxzhvOGcDCj+/z0kYIzJ2o1Qc0
SC5a4IZbGDWj+TXhr8a4L8wjj7/DtfmAFJhPaD2QnqG/5XwaqhJOGktDnKYRVQvfJhBvTKTxGuPr
R+TAVqMVG0BOMqsxjUfkpCKTXt3hsz58inRPqX0tW5nNAlISpgFlq0jmiBoG2Uw0VCVlD6DNtasP
SeUBKzGhZsk5JhnK3zyuBdQ6tR8IESKjjuSL6KMGGjzpKKCXY9frUwmIGPGzY6ntHy/d0klDMBV4
bjzH0TBIUlkuNaJGs/BQBjmHl7O3qtn+IhMNnoHFFLkdJLTnZ6At2yF1dEDctOIl53/Zm4maobGw
MnAOYLvvmVccPk7R4IqQCH/qwNZUHvPt4B6IgM2D3sC2I2AxnwInNDWdhCHm1e1gNsjm9g9iCv8d
X4ZBl0PIFXvKk6va9N4Ynqb2k76ZVAwyAAIUJfYiWOFK22BpMQUrBLbBdJMT8+Ip/sA+4/IBkQG6
AzSjl7xAXeNpZ2iAk5IWxT0ng694IAvvClF17cALeS95lHQJ4l4aCdsqufLpNf+GTry88RR9Xzuv
ln3YfifwCgPhNDpHWnD85/sdIfrP+waIHLPO/AEpybBamczSrQOLPI4S3FoAQCVHpGddqnJDlLEU
T+2Zpf/P4aW1cmuSJokYnuQ/xuRnuOYvLxlYWFaRDUZ1KFTTfIF6paB6p9a4c84uMf2c+/HaFO5F
YO0FYzBIG9CeS07BRFpo9mMHtTeFzxV5Kixv6Ff0uXAD5qE1iEBaG3BDwHvAwz2fRRGljHPW4WVk
vTDNb0s0QzzG1s7cjt6bCZJf9qMeKzFQZLjf5r53vlXD78fndXGt/jsR2S5Fo+sUoPXB3bZOMfCN
4A7Qd49FiB29WyvUpaE0EJR7d8xQQ9oa3CloAr+Q+b37k62VLi0KwJUAryL4S++iRXHIkUMfgGJI
O5+UXuisXInFNboZX3LYiNKmI0AkybVz/Kj/hMzk9sggisbgDeLI4imMZ8D8ODVxjrUbbcwgsfZl
uGMooNi+CSJmDqpuUW4qp45YQtu8AgfV9Ys7fU3tb49HFxZA3mLobqBhoGNBxC5dh9DmLI7aCaV7
XklOY+/bpj+sPWGWthmluHjHg3rHRBfB+SKV8GXMoRjia6V+b1+68ffjOSwNjyQhUp5wyeGmSXPo
RodXVYhQQVns0ORlrdxq6RABSIfCTAAc4W1IRrQcKKnAeYRafnKqstRz0LKz38wBhnqJWyFCbd28
Xka7TrIwhxAUlzqHYe1xtLREAGgCKQ5ko2jvNh+eUfAetK2FTlDjX/Aow6+Pd+DeTGuoX/2/4WU3
gKqxYU4xhh+T52p4Ds2DbR442+vJryJZCTUubQfynABjCOA1tn0+lVhTQKcVosSntn8Zxg+3+2Nu
7oeDnRZ+N64E3jCw1HMRKiVanJoxqBv0Q8p3a2y495uB4YFOAr8SbNCdH8DoqI+jSadzDV6iUv1X
Dz8/3o5FASjYFP2gRNdOyStjgKWbLEunczn4lvspJtvxVahNQ6IFYVJRpiZrvbFymVU6XXIBraxH
QCsXr7W3uDfTGBa97xB7QkYEnATzLdDCiGXlOMUXrd+BdTcz9xOIX9AfeS17u7BWggBJNEkD6AOd
ruaCVGfU+6gb9TOjIGfJy+dus4sMThb4qcA1IjKBEzsXoFVFlkVjZJ+LV9W8FHSl2Gfp+2+Hl65D
3pMhaXRinVv+TOmpGFb8pfvrNv98WfuhgYlqT/h8jR0K/pu4/zabW+JAgmAARUgXBg481/MVCi0O
fOyUWWfb/pQ91fXKCkkzAJEJAkIIUyOyhTcQSnHmw1el3U6a1fZnNNr2wLK1G6Zob5i/N925dylo
NQoXQLCkg2dmLsVAW0W9sVh/NhLbm76FjbYSvFmaxq0A6UZYY9UZXIMA5VsMJIyBlPBaQxPp0t3N
QTqqCMSOlE4QEZ0UMGmS3/4UIvj+z+OVklyO/0hB4sbFgxTPUznbWSitE5YdpEzcI+5x8FrrYK2t
1ruOu3Fs3qUgw4LgAxhsEIGQdt1qnbrK1Jyfi+bUOIcElaz81MexZ9OXzDwO7rdxI3/hnUhhJW9s
eEJYzvSo5OfxTS/3/Uais7vhJRveG11aaU7Gz00UtNMl26jU38dHBFWEnZCsR+nR/PMZmDrUuMu7
M3NaL2a7Tt8Y1fqPBGFXhaeD3ZeO8JTZI1ACWXduPOrY4Nki25TVfwSIPCdMK8yfDPVp+7DJNVvh
51x7DvlT5h7a4vj49Er69k6EpKy6GhCjtFP5uW2e+XjaSHaK4YGmQ8QPlgIO1R1adihIohbtMJxZ
+5wmB2c6bP184MahBAF+R7JZN+VNBpTBxQ0fz9FPpp+cjTWP4vPRdgx4PRBHL9RHdxpy8nTsmnOt
vYbJa7Ly9fcKCtEHQJVEQRxispakoKrR5C2jfXOe4l1i+zg/jelHzVvabivEFvNA1FXgDlElDZUu
7TJ36wRwj7o6h0FrvjlrkX7xz+fKCS0p38OjmAPqA6SLMBZdr01pVZ0Tsu+rF85/NrZn9vutew2n
AxcNtdhwO+6YPOkw9RUpqHJm6s74ytXNN0HkYIEIhMrAfZOdQGJ0aKNOc+ttdL7Xzve1lvP3F030
tAfbCLItCIPLoKG8KNUezXHMN4O4P9Sy/CvmK+tzvwuo88IdQAkh6Fnuok2J1jjc6cbxLZ/A03rh
+VOqvxjtivtxPw9IQXIQRggiFPm9Utm8YpFTjG9pFaDMb83QLU0CYBv4lkhkA7Ugva31VMvtIdKH
N3X47GiHovZAK9hvV6x4ut9IkQ4sqeJsLBVteFPKf1PwLJUvyhoBzL1/Mxch3e1BcwYz0yAic4FY
EClC0q8k2O7VhxCBWhZE5t79grmFazMjVNscIuyGeVa26+KfVes3tYcC7cdXb2FX8LQTmGUkJIFh
EF9y4wrQsqyNjgFMGYFTo0F3NQNSirj2w2GN425hUrji8DhxAjSUTEmiOpXGugkW1Lc49EJEJ6Kd
w4MxvfDi8HhOCxs0EyT5H+DxMu1WnwZcl1NJ/qA2K97YFABqVzCr/O9c4K7Plw0QZg4uccwlGf0p
/cKqQ7V2HR/PAsGouQgGFuiBAQ/8luX7iR9L8kNZ0+53N141kMEFiRHiUXjBypvfcXPqrcpKL2P+
Yh/YtHKKF4bHyOijg0IU5F5krDfJ7LjTiYPHN/07tL6tsaHfLZBAMiAQiIIgkOfAys4XSBl16nRK
Ul6UoBl8VMZFa6TGixJwLRCzw6sMYcG5hDqNQj1Wo/IyDIfi99D9sZxg41GF3w84BshkgBO7T59m
pkXwQmvJJaHPqfOshV+7tQq/u12Yi5BrLCgcZdOoe8GEeuiLQ7aWd77TIBgfcGzoKQSgoEqkRcpq
aozNqKB5RXSZnr6EL/rau3hpBgI8hJMqSqpl1AejSZdxCm5p7YfDvGL/eAvWRpcczVp3p5KUGN0q
qa+lCN50K/fgTvFhhQTCVHhQCEfJvNJtrvew3iCkV/NL2T/lKJwaXlm/09YARHfnVQhCdFlwkcBf
kGNRIN5uNZsO7mWcfNB5IM1CNsJA4TKjvSQQs8iuIT4L8zS/EmjlmhFdCd0LqxVPc/ZJV219GgHh
ZiDjhSIazAHdrOYSSEdJGjXcvETVvzzaRe3Orf5s3vKZCFm1MtrqgwsR5mvjUC8ZNpJuilUClABm
AaVHiDbLZZ1hPkVOR0zzAgsU8V1teqa11cgJIKCF3slodQB/TfbMzT7T6BCi54rpeKXC/cpGJ+i1
3sYLB0qQlcMxB8UAIszS3W6VQucINzrYC58ovpF4xqftWwEFDt8cEU1B8zXfbSVsFW6HE2g90f6J
H9q1evMF7QTAsmD0BLQR1086r1M1hqNKTftSOT5HTKU9l9VOW3tNLtxw0VAUvZhF0OCOnNRuYoLc
S+Fcum/lxHaW5dsVKN2KXfqR5boRJKZ7466lzLR41+fOZTJ8RD0GZ7synE1E2o64thqetBj/ezeW
3hiV3uPtXjpQAOGCoRG8cVCG0s1TDbSmizLRKajZKfmn6HtbfGCFxFsMKRfR9Vt2m5qqa2BFVPvS
8OI06e3BtXaP57BgMARtOSgmhdcEpT7fAy2LEy3PXOfCovKgNz/DyFlZpUUJ79WjeK+iP4ckwW2s
MVJNsCgjM++R2puALP7AHG4kaPM5IOVi0zrqMYfcbxKv+oBywn0WJgLO5V0nyxigsCwPJ+eSKU8D
/1MnJ20jRuVdxYoyRehZxM3ROHs+A8tqu9Q0YevIeFCM67jmmb2nO2ahDyhYQTcMBAagMHecTAoD
masWN+6lyP1a9XvQJxtP1ehnxmeE5qu/lfLAdK9NfEXbT5vDOhAO6SiQ1BADw//ms4vjMGy1lFiX
eHhpvurtNsKS98W7HV7afiWk9ZTGGN6oMu9g4tfW4/WeRRKU1gpuoqzV69FsR9tGg5zMS80nbWMZ
FT4fw6N/ExYIbdPv0BipPmlaFY3WZXJbL6Wxl/3e/v2IhQAlgfbNgl9nvvxpCA9kNFE9Z3voaOoB
UPaBBXpvh/feogCp27kANlLWoKNyeAnpXs/eso11sGKFBMjgPSgIJSjzAADBknDUv4SXLv/keEX+
afP6ABgmeh5CkQP8KR3PfpqartAycuHNzn4z11J59/oPX4+XhGhliiC5jC9GEYQ2ATBELsD0e6Id
dLWS6rw3QxCAhx000zuKWfJr0PqoSiMVrYM4e7McpLYjrxo33zEg7BEYxPogrHIXOk27ompQSkAu
w3hO01O1ckTvHRsMD+uDSBrCENCy8xNkjgREDAnaNyjqZez89EfXv6wSo0lwifdjBMoKYIbgPwlU
8VyI3qtu2rAGLZaKYxW/qY6Xud7RMGNP2dj8WIjCmYXlRkAb6BV5PnWPlHbsDCHeLt7Unrv8++Yj
Oxtfmgq1m9weLYw/lR6Sa/laif7CmUVJO0A9Ajl0j4lv6rGveeQYFysEv/UbCzZ/PiIoiNGguh2F
wzIivjGsYhhavCg0nnue3axlVJc+X3Dfg6oZp8qWi8n0Ar1aGqjES9547Sn/9YGvvxldSL9xW+u6
cfWuxeis+lJoZwf0648F3F1o4Bbg3CM5D5VxH2riJIuyjtY0oMDVF4MdmCPKLfuNPI0Ic6CWExlh
sH8jqQOqkPk8YpI2ip2SMmi1V5W8utfHs7jbBGl4ybtnWdIVSRWxoPL6dGe3u8fDLy3S7dfLLlNa
NkRDrCNwfpSV5qccoJut6ShpBlJmOTVr2lliBlOyJ81B/38ukKS3+9Soc5CHsqBTTuSsrvVtFv98
5vLh6wFDh2+BeB88PmmBlF6NOWqnWNCS6Vjmz0N/YPn3tPxUDCdTO4KG+vh4R+6UOCwoMiI4SYhv
oVmONJ+hnsqw6oYiKNxD+hmG+k+x9qJb2HS0EgTVGpQGlKwMYmjyrEjBMVUEo5EjSHqqKSq385Xr
t3BwdRFvQq4WqOi7FNgIChfd4jELRtODZ7Ozx3L/eKUWJaAMAe9GDWzjskNMQqe39LgqAzM8RORP
b6+A9dbGlxyylBlZWwxlGRiZ7mnDn2xauXxLAtA9EIA6FMnAqZRUR4du12WnkDSwdR/xILrmci/t
szhEosUyUMqy/UwyRSVFM6UBslJAFBCyr/StXhNOK3qwgqkMYBXcDul6JMxKFBvNL4M22rsIJqPs
eCNthVCwcDaQHxJIZVBxSRqw4o471VzJgqbYp/ppsjyUSoX/bD9LyK2hrTnK8IQun2txEFaohamm
NNBMZKFQH7Byq5e2GmoClkLEIdCecj5+avOB6jDRMELd65+8Ubd6lrpAoItEthCBKczHj1U97BVW
50EeP4Wf7XH7VQAFmni2Y58F4HA+fDmaU6NWhAZ29LXPQk9nG5seiV0GfAYkrABgLPhKLmNKQuKi
CJLKN7tv1rj1eTIfXyaZZHky5iHH+Ia7d8Gvsn1/bz9fbtcduVloKiOGt18Qg2vTFU0hrpFkhURC
FpVEAj18x6nSjDSq44zRYLLATM+6J12/4EbUZvKkkM1PLSzVrTDprDo9BTuqW9JgVF+cwtO1z4/v
2oKFA2RBTAX803gxSuMbWT5YIDaiQmeUWeN1aenl6q48PBazcOWEAEEDCfTCHbI+NQqsmFrWAahV
8mJflx+wP8iTI9gONBiOrdxYJrfT2rHLsgp0dlEMzyxW1mlh0wEXEhXygJJACUrPk6R09SxrNRaY
2i7/9Gn4Vg+7tbqopUWC1kCAGh4OwpfSxbYL1ajSATKGnPkdfra+UfA0QZ0jGJNQi3hfJDM2WLhC
SetgjKk/7obxIxMQ3Y9EJYsDDhrpMCkEWsMc4jp4y+xqR/Gz/RQhawPLgytxX/5B1dK1+7zGAoFJ
pWvjg64+PZawcB3wevuvBEl1t3al1g7YFoIpol5kazukl/eE/1NuDiFjL0SbbcBWLYDS5QhWnExj
PQ5GFUQ/q/jksg/cNziVsJ0gDANXgTjONw86m/BIGS2rCpry21j5mr3mziyd1VsB0lanfca6WIcA
Iz+qyjHcinWC94IQkIkaeShZ5Brn3+9QNmk96Vmgdz6zvWGtKmDh82fjS1dNH5oxVGOMP9ae0nvq
18fHaMHZmw0vxN8sf9lNWlkTHCO7PhHHCxFv2IzJEyuEfssApKMcCgm0uQgV9MNWojksSLPX6dSt
UWYvzuBmeGl/LaWKtc6yMHwDmipl36j7vs5WbtviLtwIkZ5XqpXzAWVGLCjygwOH9fR4F1aGl5lK
4cP0FU1tFliFn5XrhddL4+NRhfQoFLZ5FyQe6thBlDJlgdvuq9LTNmPlsMUYGmEMPD+BHJC2OMlz
nueRUwY5eij9zRovW3G0lzYZ7wQLvacQRAQ1wfwMmTyreGQNZdD3uVcdu/A56lac1TUR0jlKqlJl
pIUINyGe9Rx9SdlGsj7hrSIVIIhf8B/MpnTZarUnoc7NIsiHHau9SPW2HyPcMtH+HZViYDqYr1IT
Jgn4KbI8CMmnxHwK1/ixF2wOjAACGoiPIZPvSLug533jJo2VB8p0bCnzurj0anr8/XgWSxsBbIuG
Pg54N8BIz2dhdUwhqkKKQNECUqFLJy7EmtVZkyHtRK5qnPboSRTU33P7XOc7Xm1/WqFXlvD0BAc0
sg/zWaSgAFKtDiGyYfjW87O+fZHwQMfAePvgdSvXl9ZlVIREt7Mga3/RdF+ph8z+gAj0vAPuTjzW
79paRZrFoimOaIAOoBPZ6fFF6f883mpxYKQHCtDUKHcTLcDu0zNUy4vGzbQsGMcvKQfqxCtQbfpY
xsKhhe8i2I2R2nVA2DDfiCY1MprELWIN1VEh3nkg3lYeAnGxkWRFwEQ0qAYhrXQxyonaekUhI2fN
/qwU9f7xHMRxnK8TcjPvja0AyBIcJvM5mCUKxjkaIgfhMewQkdls3QSVJCgzoFtFu07Jh+ExKZK2
19NgAsbhuV4LA9xfNqRXoZGAxUJG5i7/nfExdN0+zQJDO2YOnNS9tVbjsSACAwt+A0RhIEza5H5w
9LGO3SRItIM6cfDwaTtjrYX3wi7MhIi/3/hKkQgcpuhVF+Q/DQeUgunmXCv4nlEUCB4IgGkROZG8
DMQ5uiahGgR805qvJPm8+RQhLQY4gMAg4GkrnSJH462FcH0C85D51klDBu6xgKVdEPAowTCH/Zav
mtMkhVkmThLgPWUrO7s8943/WMTSHtyKEJ9wswf1UEdKVNnY6Oyk6WdzuycG/0UUXyB0aIK2VdqC
xtR5WOUhtqDY5/UuXXnY3is8B2A72FARkbmn4oj0RgPTiENAHnPSrBfN+eyCf3t4sfXNzyoIEhZC
eN1ATkjrBCBG6wq9F8RfSlB3/bN9F25Hl4wbddEcGr3eYviTflm8wuV+PP7CQULcFg6AeDKIlhzz
XY4so+r7WosCxX0dyFuOQIC7shPLIkRHQhQswLpJlzl2rMqmuhUFiXlo8udJfybhyiwWzioAm4hv
i0ASLoVkFVonTjM9c+LA4Yk//DUl8cplWJzDjQDpQpN6nAz0OIgDNr2q2WvC4Cxtft4ixoMICWJ7
SAnA65vvRKf0oao0DDpjqvZ9q3p59eXxXi+uEqqhgY1CJPcuUD+ZpU7SwoDS6I7F56w9bR8e4AmR
ahUIEDmCi3ZmbVqUJA5Ceqy107iNHw+WH2luvHxww/C2hQGar88Y0SyfGIZv3HP/Naw+cErBhm2L
JAawGXJlQhqXDptAXweNyrxMj73o7+oDKlU0oFbEqwHBVRkjozldr2aFRgMlO9mGb29sMvG+RIKg
UFSjgxRRtgpgFC4Q6OZ5UI+HSfMT5wncccZGor//SBHlcyBgA7GOfJ+5YhRFHik0SPWdXfut64Xl
z7EdVkzc0mlFiargcoevcdd1IJvqqLXaIg/U5uieW/qB43Q7vHSj89AOzW7AfnPV8nrAQbu/Hl+H
e28YyA/kDtH6Bjx1d3grZk1Ry4e8CHTnqGV7NT5o7lHfyH7zvhmi4y4UhlCvcuLH0Hkag0kXq0R9
av6LErcPbIMwbmBoRe7qPrPEEYypzIwGnfqURC/mZnSACApbSIkhNAyHW7rV9hQn6pSbNEjC0B9Z
5Pdr6cmlc3QrQfz9xo8Bo3NCjAQSmO6jcGDIPqD2ELcFMg0ZAFTVSOObYeOAQxWpt8l5o7tu+IBZ
ALQB6WcU6gDCLJkFLR+nKZlyZFdRfKnv4nxzMAZ8nSjVNnUoPUA/pRcJmLminJYYH2FJrT82v7WP
6AvRYgW2WdSRyrhGK6bMSd0B2TDXY/ExKw+x5TXbE3yYByIAgqkJnP/yQQLksSdOhZybS75nV6f8
wG0WL07oPQGSlmtohqJ1cmtssEy6rw0no/d6c19Nm0MZmATosrBWonWZ7ANEetlaWpXTwBme1ORE
V7yYJZUEpY36fKwUOopIly1krOloguHb3J/Mp5R6PD9NxUekCBpbZKNxquSoEgkTN8lspOqz0S9R
QT95aL8br+mlBY8MPIHo+oBKd0DKLW1+raMBdzp3ENCo9OM0nYl7TtbqbBc0h6FAdQhOXhWl3NJy
sbajBXqaZwGl6DbOx5V1WhteUhwg2GOZFmL4KUHVxnO1HR6DoB5q72AeHBQsyvmelscjLYw8DVqg
V0a/WKmQW/r82+ElA9oBYtoMFoaP8j1Nvw72xsYewrQBcwMCeBX3DfVA0vKrWskcI0mTYEJGbDrr
25dfUJHo4lkCiKacTuITujQWnTYEWn1w/k429j8WX49rhncVAg0idCh9veu22ljxjgd16XXlwVjD
Ji2c/9n40ulpEAQzDTG+k/8Tkd2g7O3o92MPZmGH4cUjVIVaBsTEZOK1xO16ilA9mjfXn82jyr88
Hl4cECnUNhtesjxdpxhhbmP4kXp5dkxRNAjyFtNHr69qM5IYuwGWV9GgBDHDO4o64mSpprCoC+K4
8BLj1/Tt8VyWlupmfHmpWEG4MUS0C9pro+6yNaD10mbfDi8tVa+zPItafL5uPiXpyzQ8N9WKH7Bg
GwBmxNsNHTnh08uB1aYZlNZGMWqQqM954lP9VIKibvsLCNQzQPGjbBD+3t0b0dVRsEsit8Ge215V
Vl6yuXQaefNbCdJSASpRupWQEDMvbcGivdu604IQTQSVNPAYwVDP7Q4p7KpUUq0Jkm/gKRjKn4+H
v99pDC9wAChjEVl66fO1itacKWkbaOnJSHyUN2+HuiFMhTIEPKnA4QerJgVLeNqOePpU5GodXZ54
OUosH8/h7jIIAeBPFBwFeIfKDh8LIwVNv7LwSl/LyNc2cwhIw4uTfOPQV1WRj9zE8CA4RBjXS8nv
yNwap5dkSGvUdImZtWEaXsNO98DZ7PXaVvMDCQjEoAIVbqugEZvPwtWbiOhR517L8Wfo7PN4rTrg
7iRBgAjFiBC3SEZLJ6nQyQBKr9K9GuqbqpR+hRdivzkoAyHgSkcfcNR/ILAh3QZ9UtEHnsdxsDOa
X3rz6/FButNJMDwI3QogtKiNkpPdfZJaGjIaUTBqkZ/AXQW3mjK+JfZajcDCWmECqLkCSy1wRDKN
Dvp39LgTEKSZB5Of6+6flq88E5dE6FgqvIQ0RAPkjPRkkFYfqzgKKLqEWGd0Tc/44fFyLYkAyBTg
AEEMgmTl/EjpQ5lZo5pgFuHe+hlmB/PPBwSgAgtRAFC53bGj5n1hamVFyDVWzxl9gRJs1i6eODAz
pwBbjpTA/4mQvMrJmd7rBKMgd/0ye2b87NLnRvcMtPRD1f/ai2hBVUGceDKK5odgG50vWaE7g4YJ
kWvulRVKvwe61VxgPqgwF1cDDhRe8XMBWkhq1LM3EFD+VtmvcbuqRbhbHCk8SkESLXmZZqbQVrUo
uRqidYRaema6cm6XVgg+LNS4wBSBVmA+gaYtJ6dKMQE93tugq93Y6glGDgt0M760Aw2fYlSHtOTq
Rq9249nV18dndu375UvBTNKWaFN2zfudy0E86fz9WMB7N3H5yN7OQDqyddi4bSMkJI6v5p6aeOk3
8ksPyC/1/YeTHTG8+l+deWPihfppjZFXbMHdBwC9gR5pcNPvEAokAc1sEnICY7UHihMkUOoaPdOC
JgZ+FiEoRD8QipVN+hD3oUWHJLzm1LO1fewcSu5P9kr4Y0kKEqa6qJ4WqRyxlzeW3ZoaRUNDCdjE
6cScU2X9k//S16jzF4UA6Y8tAw4CF2cuJE1rY3LNCUK+Tjr1SuNnonhrxaoLp07UFQq0ouhoK0f6
ScnVFIwD4RXlSOoPlm0NXiOjKV4xuPQwvabshJqE0aJs4J442Yt1VbOtQVkxPDpdIpWGzCCYY+ZL
1EZhMVVpH+LO7xTTz8ju8ZVZXJ33lpfIwaLJmBS7UUqLJI3phFelzbwyzr3NSFSR8VUQu3Shd4X/
M59Akfat3iU4ruNe1Z+ccuWttPT9t8NLOst2s3hiKoZvzgr/XMcry79wn2dfLymUOCwa1LFH4TUp
jqG+Czt/tTn1ogjRXg8E3sB/ya6C2xR6EXHbBQfDziEn7uwaY7sLjaDKf0VIsyjatm6bBiLi+Njr
frIGwVu6x3BzcLtQqQCeKcm/zTMrHQbOw2sPqHEEH+FQTz+qNbq1RSlI3yA1Kwq3Zfi6nuZuYStV
eCWdH19yw2s+52u0rIubIThlLdA0QZT4+43aS7NmyIAFdK9t4nXjkUy+Tlb8BKHUJBOBBtjC8QQs
8b6VDnJ2akpS3YGJ+IeiREjzWOgz1FT31Yo5XLobt5KkbdEipbd4D0lc26mOX29/Ns0mIqmOrK8t
0gIEfU2dn331fXNQEIrDfX+44mIAFiQdWpJR2NnQcq595kVowLUZoS2NL9zfm63mLQEPBsH4avE9
LHIvSdf8qaXD9N8ZIOEylwCGhKjvmeNcrfKsW0cz3CvhB272O4WLg1ow+G/iCNxMom5KRIum1Lma
3XMPbGp42G4eUAcheoYgXofw7Hz8JDTgNfPMuWb5c5o9ZWsBhMUjChwektfgCQSAaj5+RIhOYyAY
roP9VKfbWZbFHqOGQ3SeEfEP6QYQO0qbtKHu1XY679yyja0/hceMbRXOuAX41F2TodxoeaXUuGHK
D5Rb5muB5QWNh89GIYpglEXwWlr93OkMawwN++r0fl3m532JX/Zap6SFPUA4VsQnkFADEaG0SMqY
6iqPVfva+0r03aE/Nh8h5DNFEzoRoAA9wnyLKeMGqbBNV304aNZe2e5/oakQVgjQBIB15C6E8TAM
bhEjtsJz0MyPnffv489/z21I+hqJLVGUhcaZonfz/PtHQuqydwb32hdHK3ru/rWLF9XYJ45Xj/v+
n3Dcs9Kn9o6saO8F7YFea0hA4tEKGjwZF9nbCber2HSuTvFiZEerfqJ0/3huC6YIuTSEpIBzQuBI
jnCGtApHbTAAE5qeas0f4l1rHlFGAur8x4KWjhgIUGDv0PoBCWHJ0Z94q4Sc1XGgOX4P7mVz5bWy
OD6qDAzoKR24c0mNFI7Z1HQENM8oXwjduWs1DAsXETysgIKhpgovLpm4AraiViveW9cQjaVKNX1S
humpM17pB2IUiGjDFcQaAZkkTyQxK0Mplda8dqnlsdZzQeeyeSsQh0TpM3YdukUOIgxG1rUTKjau
af9S60/aZi4D5GlFuSpCdwhr4/f8uiSVCnj7kJj/Q9qXbcttI1v+yl1+Z11O4NDrVj2QzOFMElNH
k/3CJckyZ3ACSZB/09/SP9YbsqudRHIlm6oqr1LJR0IQQEQAiNixIxyMIJ9OFXu9//3CXUjmuBhf
2uoszmudzBhfHQ/Vb2WXH7o2OzgOyJ3d3tvbVFh4eCA98PrCExUMszKOi+lWPgMyYYYmbrZnmp/u
z2bFyPFuFE3XBNH9DUysBwrO4LFthrUegBGt0b3U3TjCV4wcTHII3KLvDUozZdszyWC09jiaocOB
QveYcXZtP7G9wQzuz2XFCAUVL8wDhJHAyUjniF7Yva2Osxmq81vHfuBbMIO18UW7WQAbQRCKNsaS
ZlXU0MD6ZYdWE0bKS3HZ//mCIgjkDCDhwP18OTxvDDspwE0UmtOpCegWk+aa3gpECRDoiBPcpD31
uNPdNGmcsBsPJQ3Uh/KzAp6azgfY6icm8rckmd9AozpXqqx1wokEae0pW1GbNZ0FTAmln6IkHXm3
5UIRNSond8KdsMrPk3XUx0/F1mKtbvWVCOluHmdT1qIpgINI4TubfTW3Gp6vTkHQoPxou3vTmctK
tLyv09QJafQylw+p6We7S1jhOEQvxX+LkLRVzzUrrRhEACxGhlPSbIDR1o4kYElwcQMc7Rbii4IJ
B9euzA77xmtIYH0ucAupNlRpzXeARQ7V6PgHQF9pEsoEXhSu5riAomeW8YT6jzzxTfM8F+f9Oosr
HKCTyJUg7S2dGtkcNVYzKRbeGScjQjgz+JnxcUX/0UcYUKilzia5liso2MUBXuJICoytKNeadYsS
B3TIQFT2JreACyRD9aBj4bLmZ1HQNcfROqCoVW+fNqOma5uCahZoLQikkWgQyn315msYRWABVC+h
Nng68Z38oCjPLfdrfeOoXVMxQZaLow/p79uAi56pbRdPTlhXZxN9lJ5ScL5sseKsCEH8DphNESPE
LVfyJlZK4t5sYepF8kGnH5n9yujH3UVAeFqi0w7yoyJtAkrS5ZIpVttnyDnZIceSATW4YYsr7soB
sRwsHrhTG2UPy+HjuFFnZ2itcOIenYLK2ghyrq0RbmsOrFBUh8ic3kCP8bF1eiu0MuDTFM/ojhrK
H7carQuvKl2tgN7TBLuS4IuX4xV141RzVkOJ4/zRKQMHXPp17me2PzmZlw5+O++PXuBNALIIwSgM
0jxp70tsWspsDqu3A1DB7OYyxpJdDy+dIpzlNlVVDE/6z/xRtd/t9ik40EXLMQM3RHCJL3fdodXQ
glHGCkv7ya3ebIL7V7XqanzhB67sfEy7euoijF886Nqx2eqxtDY8MMyCxUkUQsh5kZyOplX0DoHL
+pipF/e0f3WuhpdLUMampKPeYPhMzf02BRPVxptvzShQNwgYM8osRA5muTwsids5rhUj1MtTMR/H
5qx35/2cKdAhgdMFXzUQrjCKpZRqqnhbJ60pDo4GPAVbyMqVm4iAwwmqZ7zAbxKGiaX2c0IdI6yZ
n4AYNLVSz7Y2jvE1ITjF4csF9xtun8tJzF1UiDcTbublQTHPSfyS5RsucFUECOxQh4qXDNzIUkQS
J2bjjgkJY9cvrJe2OiT6cb9G4QmDK7gL6nME4ZciZiXW8yHlRmiV75C9Jf3+BwAaRIESWzS60sDj
vhzfVcALgkaGRmgPXmMrh4hoGzMQI0gOFsVkDrZAdOcF/nEpocbLf9YnbLbymWUH82OXQZDfZ0FN
D/NWAfKKfeMdhnpIuHSQnGnSdPK4KjW35nrIdR/wHc/Myf5QwrUEXbKNslVsdNVS9ZAMr5x9IFtF
7GszQB0koP54auAlLs1AKfV8wrUQMyCPzZHtbNgqnva4EgA9g2L8H2Rqy92YSrurLTWGPiU+8nzn
otxdj/JDAsJGkAFgmew8lLqahqHLjHDSH/X2e0zrDcNeWyER2P63AOniUYylwfIaAtQxiB6taUNf
V4xaFDYjwQCjE/5puUJKVRKt0SY9LJ0nfX6I2WM3bFxt1mZwLULyG/Wg1TMZoaVq9YG9oAX9bp+x
mIF0hs49rRvDHfUw6T8b9uf9Yc3F6NL9hTS1NiB+o4f6R8JZYMVG8J99vmQBhtkXE8r5sAH8DM4f
Dy7wJzQIDRAFtSbI35ApkbY41+M8thFOq7XDFMRb7AFi+2SPh9wdcCS4J912N2rHukgyyknYdM9q
cqmqp649p6XzE54IPk5AOEHreEPFk9dNYWexQcLC8C3u1er5/j6sGQJBUEiQs4CFTT7dhqbL8mbs
SFjWb2z2YZ7RuGDjvrS6UqKHC/LnCKqYki6ZDfpEWjFWqkJh3LsmDmh22NCmVREInwHPLGLMmmRr
XdQmJtBJJLSig10C8I1TtMy+DfWXn1itKznSVFD4aFQVoH6hOx5T0wPvRfwT+EoUoyLthnJLkPLK
cFRdSxuUUM8QMceeWb0TkQOgve7PY8034Vov2OFxL7iB7erqxPS5RnDWMo918xr9xLMO95i/x9eX
tmdXI89NOzLDZHrGPwriy/rRTTd2fWsW0uUvMWfTYGIWpeXTd729sUhrpoHrMZKrgmgGIYnlJDge
WLNKMImZedx6z+iHpNkQsToDB48JtAjFVshPiaqzOCunloQkek9ejPHXn9jmq+GlQ9QgTB0cjuE1
zdOe9C1+kNWvR+wHPhabDZDVcoHMeXIrYlYE4JgHsz1nW6Gn9fER2QItooPUlLS/ukVrXDXhOKbH
Som9Nv7+E8uDvOe/xxfyr56hnT5RFRRhWH201H5xq41n3Kr+XA0vfn41PFOZPrYmhh8+OZNH1FPB
NzzrmgQbr0QVFWaofZVRhunUddE8Q0Nr56HWTkadn/q63hCytgvXQqRdzqKJxMSAEIs+NX7ON24a
q3NA2s4RcEzkUKXha2pHIO+oSWg4b/XqudP9yTzs32dxgIIABj3bIWu5EeC7QN5udEjYOg+WX1c/
MwMkohDHAhQTvUmWw0fa3OWTVVuhSoMp/ZBWb+bdZLwCFg0cAxLMiMTeJNOMordZVedWmLFHx33c
3wpSjI+8KeoUceNG0Go5BfCbGiwlOHTUxu/NYNjNzyaNL5nCrLd5THWMT/TnYXhD9Eu/1frnVo9E
8gxnP8BnSETJeJuCcEfLS1z3ZtWLCGDkVnbodtd9IX99LURap7koAQYpICRrT2Xpx1vt4m5tbTm+
tE5OWpdGJMZX/xja17x73WsIAJyBeQzPEhThI7y33OYxzY0im5kRsu4hdc77z2MMj/c/6HcARr6h
Ku5KJWmzEnGryAlUyn3aTcFPTOBKgnQkD8qQDEZsG2HyfkLluv7wnw0vHTgR+/cEsjnzeO0XdAuj
IFZ4+WpYLpGkQFWtZbY6WwZCF4lfNEetO3CkIL7Yw/7nDySJ6B7iMthv+YVeT1We0KE0Q+J+dR4S
bTf2CcOL5o8iVQptklSpRBOspk0GmNs3auJi9G7/TiBZJsAWoLxQ5bxA7DZpGfWUhFwNleyTthWc
XDM0kUgGvSnQW0hbLy0hHzs76+DRwzF+oF5X7VckDCvIU3EgCPqA5fDqVJuKMwPhZHhD03j1uB9d
iOwrHmw4zwQhtRxva0D1X/eVAqb/5uO3aYvDacWXininKDwVNT8yOo+laG+c0wmsMpGnDwE1fnOH
97s3eCFCOjSrssxiMkIEOSplaLQb7WZW7AwBYRFLxS7jei05ClFFkqL5aXlRkgM4BJXSV77YyQsz
9ntUZEZxJIujGfkG2Qz4NCll3IHQCS2MPLvfmMaKmgIACO49FHng7SzT1+Hq53CLlOUlGR/rg72b
1BTJTwvPDjSCI3gHynQmbaU1Ndq7Q4u4r/aqR5Lev7/NK5okyuHxnsXdQsAMl4ZQqO0wDqlRXJLB
zzQ/T4N5y5Rv3/7AL12JkM7MvFFp2ZQQERUBWt4i5kzQX2gLSroqBXxmBBldEVuVIgxG6TLU6mpg
T02C1Paz9IjeatrWfmsisCydDyh9Qu5NGAckSZOheK3VZo1sdM1Olv2suh5MsNOOSerb7pNj/9pl
GyomDO1WIsijkA1Cvu8Gn4CmynYk+jB0rPBm3XNRhsx9ffLG/sD0Y2RuFW6vrCQ6P8K5iHMciiGp
RE7cXAM0M7/oRdClfjSestm3dlMOIu8KqCGSaMi+omhY8sDo1tQ2VabkYLv9Q1M/aOCu3CrQWdHt
hQjJx9CxQv/gCiKq9tin37LyoPJvu83HVk2cQ3D2yHbImUBFG0C26nA04SBPNDoNpurRrXq41Wlc
yZCuJGXRdTnrZ2h24dPaY1VA1f1eAAhswZKNbKzoxrb0AlTLUycB2ubCk3cFRer9ddwKm61pFVA2
AoYtWuPKjOJsnHTgM9GCyFX8Pn3Qm3M1vI347va4UCtkVHAvwRVadIBdzgTd5AYE74b8QtBYeziX
6sa9Z20zrseXzhNU841kzKb8YtlB1r8p02ATlrIiAlARXE0EJh6hX8kySqu34oh0zUVjj412NpuH
Kdkd+RBQQ7yIBSAaiU1pv03GQKpjsfZSfVRVHIuXCDHZ+5axcjKi5g4AHvCVCRCPtFBZm1apPkTV
pX3I4ufM3ZjB1vBSVGLqkrjmKei+W/Ll2aVf73/8irJiUcC+IQorccGSPAevU6vOy7i6zN2hLL0k
f0kmP9vd+ga4NkFSgoc9XgE4uJa6SgaYXFKCnr7/SMCDkm8Y9doS2QAnIC0uBMl1tG3mFCxVNXrJ
Sn+y/GTrrbeip+71+JKppVVddYWJ8U3Hz+ZgKn19q23M2j5ci5BWiOuVWaiRQS8jIoDGucgeizyY
x41E4KoU1DSjYgdg65uWIqA3ihqw09PLXPiZ7mv1Ke89Yh/u69TqcgHCD4wWqDJQUrPcbStCBo33
2O2uPABU4zbHqtsIdK1NxIG1oWzDNJBkkcwajZQ6PDw6tNpL35r8ZPgzP7XZBtziVq3Q2FpUBiEh
BQ5TOTOr6iwZlDbNLpXjI64/DRtqe7tOy/HFJK+issh6sIRTjK8Tb3aOLj+4dLfzgAg8CrBUyOMY
cuaRk4zmigvS6YTZQQfq0mR/yBG7jEcBEKW4uCODvZxEadUqUCk0vTTOU5qdKA3ycoN5bW2drkVI
tjHESo43SZleht7XKz8nh3j/I3Y5C0mfJmDYmJFgFlZ3ZOWh3OJf35iCI7lZp6mRdykwft/46nQq
jEdzv5MSU4CyouzVFC3nlxvhGkMXUS1KLrMe9PrRSQJr62azNgsbVWSgKsCJgTKHpQglGsapZmCo
c8YAtZZD9Npmp72+A7emKxHCJq9swm6Hwc7zJL1UWKj4oWdnZf8rbSlCzPJKRJSYXau0EJHanzVg
tejZbnyLbExkzXlcT0TaDtELIcZ7HGsVHbrx3KjHn1goUGeJcnDcyOWaGYTIJ5TpGEj3qw9Ndqjp
aZMrfXUKVyKkvTAyhw1doScXm3mA5Tn0fH8Kq+OLgjI8KYDUkl/knaLlDUut5BJbnqL63da1QCzx
8j2Jjb4aX/p+V8SlhgTj9+6buPQy+sYBsncL4rlqFFdSJHWiCA2mLcL8F1Ic9ewph49yLvcXamsi
ki6NE7PatgQbu/3ZARbd8d3skY4bQrZ2Q/Ky6FmnJUgPJxc+HSP7kG35p63xJRc7GIB/WVyMD15i
4MHyjVNiY3w5ga2k1HVSG+ODgLL7XmyFy7eGl94qBsvsts2gTAhMNJ+tjWv41ujS+aDnzHDg+ZIL
Y4+kOQ5bvcdXNUhQ4CGGB/yAfEqzsXPsyZiSC2iTSHMq0zdp71Hj0309XZ3FlRRJhfiY2KPewifl
jk/Kc+QG98dfNbWr8SUV6kAzVsU2IE7d/DCEWfnAt/gKViTgEYQcBV4r4uIk7XLDcqDReRxfWOU1
qPaoT5xtRLlWFgl1oaB4RwkAfJ4MVZgGlpp10oNULIo81/69Uflx7zIBQIVHL9DUCEI4csApappy
nvJIDYl1tmLfpm9Yv7ETt5MQInDDN1HZfHv/tuLEqEaDaiHVfTs2DyzZughsSJCTRrNTZF35Q0L6
q2v549YLYm18cO2KxxB6j+NuvLwF5IbRkqxKtNDtHtj8tt5iIFkd30JGCoi5FVgqsQaiITCghbn5
mqbfCjwd7+/yqgBQiiJRjsr5G5NGGxMAIxVMwLS6gEWTT7ZqEG+dhqiixE0SQWCRpJWMQU/7Qe35
AOix4TcfFQ1Ur2Gz1V9pbRoI/SCDhDP0lqkld8d4UDtVC1OAduL3A0hC9q/TtQBpFk4dDQMAH1po
Z88pf9rPSIdFuvp+yXO3JolzdEvRwjnyxiTY4mHfWh5JTZt5IEOlYnjFPg/1Q6VuuOzVPQZnBKDy
AGmjE8jSDPqa07zsTS2sTR9tzDr3ras96/svw1ikKynSIqHvEWoSUVkcuk0GDtM0+GP/HoNVA12c
gaACN4F0B6vYDN6DxplDx6FBGtNg900VWRAwawG6i04yhirvgq5EzQjUXKgTdCV2fXXeYjxe22fU
G8IjITYDrhbx86tHiTFPdao5kxoWqCYm9SnRtqINKxJgYHi4IdoHjgU5BpcDkZLaSm6Epfk5dr8X
W1eM26MTsCBUdotGO0KdpDVCclmrwOMxhymadLK31mcAqe7v8poEkKjASwj2R7ARL9eo1lrTmZxU
DWflRZ07354zv603IksryyQK+EEQJdrWA+a8FFJxOhsMtJxhVL1RpzfF9/tzWBte2BpSEIJIQz7W
ktnlUa8Vc+gafsy9Yiu/sTa+qBvHwY/ywpsqyXycUWUwTxN4Zob4ja1uXF5W3AVIu9DFHOkmwX9r
L1dHn+3EpVE7hU+6/enoK/F+dwQOOyAVxGkABJW0+n1jzozmbArZOQbWP3kz62/S5Lh7DwS3GbYZ
beUtMO0vJ4HABrebYQKuGaxg77P2w88MDySnMARwf8hrZMa9peSgF6HlbxT85e5+yLSok8M1HsWc
4kovedMkd8ZJTQuACIEoiE/lhgWINV4+m9F4HWXWFohF4O5u+iiMQ0u7ltlhFXsp1OhCs+D+Cm1J
kO7xfRrrHUSgrD46aNpBbYNuQ4/WJSAHhwwc/iuDUozIIJVgYgqT7hEXsCp/1rcYIFZMAcv0twjx
CVceW6GNOnXTZIeUu16pCFM289/oh/tLtWLPCyniK66kkMLR53bGRFL1bBcnfSt6IZTxZrPBH4e0
FRJkIJ5eju9aFeVsKOyQJF+s6tHhpzr9Yv7azlsR0HVBcB14WsEFyZbNOq6nw1CBAEtD8vgcJYGZ
H6Ovbn+4v2Cr2wL/JFqOCbIzybh1lygTnkVWqJCvheJ3ztscxBM/sStwU0juAreFh5B01vEqLpxu
AjuAUnlTE8TRfgMBGyxq0X9wF94U5TWzm2p8GkB16p5I+dD/bsf7bzRomoYnKPJAoh2SvExmN7AR
7aTDHnTT39J0Yxdu1Rb9ufA2ER26QBYlD2+NODxMnulhx/3J8NzdbcAASiE4RgFGQuwQfXGWaqsZ
ldllhcnDjLxLjmby7r4Sib++tArRUQ5cqjjm4AQNaXhWd7WexBje/pT3z23yUuwvKFhKkOyO2H3J
y8jgYZTnXs9epy33tLIDGohRAMh38ctN2b+aOHZq6HQKs3Tya2Z5Q2w87F+laxGSG0dbdvRNbyDC
gO9jcwCeHbvYQjv96Dct7wXgJpgMEM/YcWkv4moy9KHnPBy6B7CWUMOjDTjiTrHi25pHpkNvBdZW
6Hhl9fCSUHGLhUsEbZ90hsdDW+YtY2ro6qPvdH0wbi3emgQEUCxcEJC0uZlWrmQ4Ymk1hwaLPeKz
6Pfdm4NLLK5QopsTHJ4Ui6sstAa16mgKq/RFbXKPV5k3pLtjrgCgITKAcxCM6Thol2Y4RtzJQV4y
hQXaeGft7Jdb7nxlmRYSJB2bulnJBg0SGsd3fu23iNRuTws8GeHmAM0UKDD5rmNE1mT2U9Kja+7o
ke55Uk589Az3cH8zVsXg5IO1iKIP2R2C3ROF9UbehzT9oMy5X/SPU4+ITdF59wWtLRcYifAfxBax
79JygdAutbO6GMFb/knJPVvb2HCxoZIx4nGBcwNULKCDkMGsczdoY29mfZj+YcXdS/vN+I2N1Uvz
zd8/D9xGbLyHAUG8ob9iVVYWRs1ZmA8B88xmYz/Wlkn0YYRhYNtxkC/11sJLWB8BPwrnPAm+x9ru
pjnoXwhcFsYmQrXkcDswYS6hVj6FpvpCtZP2ZffqoM4Xd1vBvApQrmR2VaKDzqfWeZhWnVd/ItP+
mBkKicEACN5K5OZuuCzw5AC+OFZ5SMxD6wZ8i/JK+GxJjUzcm0Q/Hh1vbFs6/YqGmHx2rSGseeS9
cfQPTbTxiFnZYXw3EE2CrRJBWOnU0C3AQ/quHUJ0/JnJc9S9378FOJSQXwQED/BR6YBwk7pVi7Ed
wz6B9qOF1382vLTDrWP0WTV3Y9jwYLb9fMsAbm/jglHn78+X/ISadghyjBjfMY8j8yJ60rTHuj6M
+6/9C0Fy9cTYVpaWmRBkdEFbeIVzcSc0bsUZvrsKBIIEohNQENSBysTlzZBHBUJGEFQFM4HNpf3D
/T1ZU1pUvuPMRngLIDZJpciU41LAkVapoldNfTR4MOxPGrjIhCM4JP65jaFZvKFW2elqSAGvDnp1
r9/A0YOCNLwsRB8I9LdYuj2AXzOzzkqGzh1P+vT0x/31uTnkBIBQgE9AeYqzVObArNyiLwFVYKHG
nztT8xQ0bqs+dFtY5xvLlsRIpmFzmw06hxiDkkA1c7Ta/HX3ROCbbIGJxNmA4vflMulxM7mocWxx
5zjMzgOZz91w5sXX+1Ju54EmVVBZeEAEWdDIdSklqQ0Qoxd6GSaGDwYYT9F2A1OhRjiCkKUTiCBQ
Ei0lzG7ddA6DhOqP9qnYC46TBpc+P2MOdfIJg+f606QFQ/Tu/vLcatPy46UjGmBInnepVoaK89i8
n6xziQZx9fm+kBuT/jEJR0CQXfyvTJsdW64Sk84ow8x+jNvnKXmyyMaNaWWbxSmEmIcoSAQv0XIT
OupSdG5IylAFpsIbssP9GawML1K9KIwyBc2OXC6bzqadayOhYa+ev6Ph9v3RVzZhMbp0yjVt23LM
jIak9xIjiJUziKvLLXbClV0QkXbA18BmLKDayyWKOQyustM6rLT3Q3RK+Sei7F+mhQhJm3qG3h9O
W9Sh5nzV9eeWBrsXajG+2KarMN3AWrVWc4w/qi/FeIqdhwmEHFuNM1Y2G5dvPCKQsEa7ADl5MOlG
nA1xXYc9e85sjzkbsxCuc3EtE22xLcTF8aADMkFO4ShZl5tqZNVhbnm95XfzmWpenX1SKn/eCkCt
ycKSgbABdeq4B0qqhX+f1GlDwTJMPK0OxvIAiJYB6At4jdONrMXNbQfzQgQEpCyCiQ8n33J3miiq
1EiFLPKaj0E9+HF1jPqHmb+/rwU3+yNeRSj0Qe4Ixwc4cpZy+pwn0TzMJRhyAjyG2W6HLo0vHUxz
XUUmnTC+mg3BPCueVu01+B8SEHcEQTrKS+RrbaY6DRksOMS+OzbDJSbnLPKKLaq81XVCiSLYWgUH
ppzAANp2ZHnpFuH8Wcn8YYvD+safYBJ4A6OwCygbvIEl1VLNUWvdiNEwcU+jc5g6ZBg21mltBojd
oMAGaSTULEoirKTsIn3kEIGaktmrt/A1N45XTOFqfEmTiJmbsT2MNORt4AzvKnAPt+87cr6vr6sL
9beUHyWAV16rpvNolQqk5I3fNe+G5mNkbpjexkR+RPeuRBiMjJY9Q0Tzh+Z4efWs9IG+xVWwJUQ6
QBw7r0gxYTeKyEuNo5a+LVrfUr/+Z6slnSEzKPcTd+ypaI1EMt+sPGUr2Lm+IbAKcEf9gMMsHQgS
lnpEE42GY+I7la9wr1KD+7NY1VyU8aGXDWKDN3FhztRJyYcBmpsGeerFmvcT4/+gGkZJMNy6ZBm0
7ZnOq4TCrw/eWxVhtfvji7+/OKOEZVyNL1lGFkUsq7uchjU+np64c4yCsX/UNt4Aq8t0JUZytaoR
jVUfYxp9+TXKnon7x/1prI6P4CmC8zhq0dRrudN6PJFIT2rcrOYAbKTjVj3RqiYh8gHfhPcw7rfL
8ad+rvUuxjKBhgzVAOlw2kIybEmQjC5W57SbNEpDVPnw35P2yHZTzWCrcSFEzRiIHUFYLu0Bnyze
j5VFQ5c88gnH0EZxjFhjWZVEE0nkJPEiRq3Sco3GUUObdAJr0+2nrAtI6ilf4pPxRdc3gCtrm30t
SPz82gmmWT1mOgShgUYCOo/5sF+ZkEFAZBl3D4RBxFZdjY9gSK5V1BVPSa+OP9jF7/fHX7O56/GF
/70aPy8tMNrRCPcaBNMUn5Y+d49587bOf2YiwH4gY4iSypv3mGtlcTFVUxnWiv8p34pFrWmsAK2C
/M/CKslPsTG1Z61JWIlrh568EtyhrY2N3pIgOT91mBoy15CQo6Ev2Lb6Z2d3YFMYBewasU3R/lSu
6AIbaRUp2lgij/6Yl1/qYe97FeMD5i8IHpFuQ0HXcq+tuO/zAlWCYe7p84kYx/uqtGYKCMOBXVjU
R9+wnbJy0FOG6xO4YN6T/u1uknh8vfCoCNoIeJUcoxtKoOh7cM2EXeGV3Mu3ILFrn389vmQJCq+L
rIihoCj2cKhn7a1DQ7LDQrkhfB2aqSG0LDlVqrVal1gje0kUNJ51vqJ+ZcPExBdeOz1ZguT0jAz0
YxoyKy/5eFbrN5b7oX1Gm/F9u4zlRwBQGLIJeBX0dalEbh/NhjMX7Uv3sYwfjfjPMtb//sb/V/y9
Cv/83O5f/4Pff6vqqU3jhEm//ddL+q2tuuoP9j/ir/2/P7b8S//67TttUyr/kcXfwMB/CQ6+sC+L
3xwoS9l06b+307vvXV+wH6PjE8Wf/P/94X99/zHK+6n+/s9fvlU9ZWK0OK3oL3/96OH3f/5iYIn+
+3r4v3725kuJv+Z/oV9+/z//W/4L37907J+/KET/B7oIi3JeA29p8GfgoBu///gRMHS//BetWpb8
8xfH+Aciv6DWEOcp/p94dnVVL35kav+woHDItAKIjR+QX/79KYvN+Htz/ov2CBumlHX//OVHkcTf
KgbHaqJ0AkUBwEULbyv3xgGLZFpT04k/aVZMR4DskDa01APyiY4NdnfaxKjfVPoxar4qnMzc9NNE
Lyg/5nXdpx+Rtx4r3RtJ6jQsYKWGxpEBbpURrQ5xw8FJ8DAoLHZbrwU5KVqUOqx33NbPnciI9bNV
5l2XnhAIaOzCq4tyNGo/ju1KBdwy7psmPmTJWOC7YgTh8V2xMup4KXZxZliV5zZlpA+PJY/qvDqI
YL19MUZgHZCFmcBE/Htb4bD9YGqR+DqqqGJAq61UiOZJPKBh9GSxAn+cEPT51s9Kl0f2q2LkdtcF
dhMxVXuajZn29imPlMokRwQnSV2+gLk6q39vQZrWj8cZaVUO4gWzj2zbbyJnwPhNkyrD8OzwgmIR
csYAbX82syqDNKTUKKYNtmQVn9A2DTcV0DymmoLixl4V35/2fYppJ5lOmq9X6viXDlzvuTDo5ZYj
2Qz8NQiscCTdEJS2gDtaRTa2H2ejRautB6SQI1Svq9k4WCRokspiyUGP53waH6q+muv5VWH5yLKz
VkbE2uIEX97soIFAauMAQ2Qd/U7QLlpyoylJmO5yHn3ocAGHavBMjdF4T7NGcCQdaouLpRrGpKyT
i6IXtTU887SncerfX5Yfpe6LdRFV9kD6IgqPhC1qh5aOcHZACt/Xnf3BrvBGLd8MbUeH7NS2eWqZ
FxcbElle3EMfUbCm53NTtZ7SDBpUK50cc0Qp3tyLX1B5C+b/oOxrwrS3djZMhvK25MWAM8JgfZy/
8ApMWS9OiZ5Il/uzWB4Z4qKE2g/UZyKiIk4lR8JdixKRhpF6+sD1JkuIZw2zgWU0cTl3p1NidI0x
PLoK7SpeefdFgxJQ1iyw66N0HUXHONSBuJPuzmWrmX0yG/EHC/n6KXrfD2Vug6i+sxrsYWQUQjja
OAobMKu2BK2BqnSD27zQmaDt85tanzksIkljYanDoCXz6PVdpQm9iEGzx4IWjTkz923Vl8h7n6ye
CncyDkmFMUHeM9m6p2uzbSReNcyD+2tU5hmv39XUzWDFZtIWqFpxSa+Y7tEooNeu19VZZDXHSa+I
MNyuK/CZE59sjCwKU+F3pqHt8UVl5wirVNJU+KQIvU6w+SDVN/En24HnrPNT20la26+bXtg23jMT
fub8OcrQWGJoFWXZmBc3O+FYeJ2U+JcOpbGYHqdizlnqwu551TUQblagr0y+RWnRj9NTZ/AInW3x
1lKbr3CiFCtMuxme+jCrXaLXAZpbWFqg1amaTNRr3TJDeyeGAGKdPkzxCF6sS1anyNicwJQbD9Gl
zntqKV+qPx1kYSPGH73nDSt4/eugsQJDGxPFen9Sc4dl2nOR6VWeI96oVxlv8c6ANcDBoq0l/igo
zsVXO2ZUY15uFg/Kqzkw4dXKP7+zUdJReaV1B10NKqAXkszXJ70tteNUjGqneWlvFcT1qBr1nXqo
u9FovloZU7BNfw0Vi+uA9RZ1YUKbOIsr/q4sVTSTa+K8G+ITSQvO9Pd91YjNTYHxz4pPbBgdJ/dy
e9Sy6BFUh0LPRta7Vv8EeusOPoZGeowlvW8b5MbpoggCtocjSGA08MpfOpfEitRunh32serNFKgi
EPC6qNP+y+cpTcuxZNaQz1CakWYafqloM+Lr/vojRpp2TROg6TdTLsB3icPaqPQWu8hGux1fhzZS
SySiizaHVrmJLtalbpEiByw1i7vG47nREvM10zhJ49RT3a6uyCuriM7mdyrPuvjdyDPCrecGZQmq
NntErxu7fzL+PEB1oyP5S6XaMQT8+RsUZwj9rv7Udm2YcCl+kzmZ8NnEHJQJSK20HKAH7USaTgGr
flWoteXRbqhY8umv007j+oQZK3GdoWKnUVx1bHylnij2A8djhrm2NugFmR+bWayqR5olvW4/x73T
dt9UoowwXI0RHWesoc19rQRKwZrOeiQIzkYu6HK0mfIT2jdQwzrmWiSMmtTKrG/16JC42ATAVeBx
EMgBxz8Y5kxpp+vSNOCTSP5qW7NZqccyGqY89XUK5dT9jNhiiSLTLLPUZ9wtmsxztCzRyJMxGSO8
8lw1Khrw3VdA+XQTLIA41EA6ARgSSu3li96c1joBv337gYBfGpOfh0r8UnRN1LkvrB5I/Q7O16ng
r5kK4uNvbuHa9XTiujMmyrdJZWpWvrga70EnoY/VAJQfjYoBp0vJKcu417RRZtovipNZ5kMbZ1WX
biCFlsENRMZ0sDMC0SGYiQDQk62Ik1Hpa73RX7WpbQAqTQc+x2jlkuNu22RHGmWkQQtXZWRjfWrR
icXU399fR+m2gi+AHSPaD8UGwPUG7Da3rUbGuRlf44rmNvk0qpyT6ai4WgmVz20jHyYvsVqGvQbd
rdhd2y6NiW88DW+/A+BE5DRE80yBfJC0LG90s7Sapn790zfqpBMOGZaPY//IIpVjW8ZCd/8vZ2e2
HDfSZOknghmWwHaLTCZFURulKlZ13cCktvoR2ANbYHn6+SKB6ikmzcie0Q2NFJMIxOLhfs5xd3Mg
OPW4I6Osjd/79nTcuBtEMabLtCEGGQ1p0jfDKOid28vAG1iQge4oPb2AY8ubULBOjRv9JxgLGtI+
FmIJw+wd8OPVDFzLFQF7kDhiZuHGb9zWti/bclM/pIV4tvmGsQi5TnQaW3w5jI/XTP3aPniSinjP
aer4VfvODOwpPP/yGyPU52B56ATRhVwLkr807XMVtQMMmfrRymnhbHv7AaPNB6v3oRpHzPl9VLY9
x+1wYup6bWb9SbZpMdtJ2fibV1ycUhqTXVo2vmE+5Vx5cvTNhSCUf32n/Q97OJJyeJirNR2y0ywX
v48S2Slq0v+WWzRtKr6OaT221p0dluTnPURCijJ4dMFaMMRzKoLul29FxnHow7W1+nPliizvv2dx
ZHaxsukOuH4kQqpQ5Ckrxem8FJKyPlWS7+HYGPe1cYSCeTY31W7+C83u+zX0m3FyhnjuiuGT9hfw
yHuKAplLw3HzzAsS9B0wzRdXD4iOmmXruWOcZhPc8fsN2Nr9OoYkV3blyP+VTVUzWHoGEGo9bpsJ
Ey+2k1qp84fl+1X5pUnb0Vk+pxU8Zn8ai4x3vPgUgmCWe1VvfZ6Ma5ra+SWN0lTHySxKpbuziJql
0ElUTcE6nrYisNTvzEvLTUtLZQ4wJUHxYafHzfclQ2h3n2Xua9e3knwbQ0qwYfBz/m9zRyze/dwK
c18pvdkMJZ82wcCqyN8IA4Ool/wxf1klv4Ks1ThFlqHd+9PxAYdjzUYhAdcEk/hsZoJTb83403j/
OT5iTcKp9UOPoveqM/SyWOoPXPTGA2xm3AV8UbXEfHH3HTU0gXG0xiWouE8rxQ1v3zl+igm9wyEw
d7WzWLQDPYlFun1/2XLmSl68ulkzv0yaWpSV/nMJaT+VPU5Tm48UTqkoANrd5VOLP2KPsb+Vl0E3
4/yfLg2v3rszrsyRVbRtMSdRQZED0igbPRJMWVnDHgepLiLyEPajsY3Bhn0at9JTI8XYZa0j61O9
ZfTKI9t8WDtbn3OriOR/6OPVuzSupHxGPDyJatyW8GMfx8ZvKxqxkYFTR03VDvQL1zm249kS9qa7
jwj5s8JJqsYucLL7ZfDs6ZIOdbY9Bm1W5upLna5LvP7gxGzt1p3rVKSxvLerIGelapeuNPnZSgll
6wdnP092OI7MZ52p2tfnQnst74mbRvozdf29kgeFWW8ChSO6OdbbCaRxj5rdnQLcNX/luJWtyTKW
Ow5XyrN92F3otw33K+tJNiL5iKY3vJEi3YZqXdU5s2ha+X2/P0AMcO083mh5ovuU5vYSwSwZu7BK
SRzZUmr8PSDi1eURge6jfsczgb17VV2jy8O20L2ln2x3qpYnabcUmlkbgolnq/GIdS5NLCuutbdf
XZgY+IXB5mmmfQ25EGi7yQp7abAjtdlWG87ZD2DRbVt/DVI2kvYFhPvd+Hsd+VOQJSHoVUmmYDs5
XC5FJmNWsCoy5uuiaUpKZDW6uiiGU73VwyweRGZloX3PLvaKnwSWxhZs+Tyq9musRc86erZyqGAx
97mPJ+VlaUlz3GgLrcp9Ctwtyn/Yq2NOql9aK6hL2kxiuKT95Bqneib0lsnhP2ZUacSpPIY1rAPJ
+hdROMYiVJYV9/2PaLVctzwt3dS11dlphsJek76JkXs2SYpHXyByI3naEcSzjd2n79zP12l8Mc2s
KXI6dG6mPwQ1XF9OcxFQlDSPx/67zNM4yu6dOs7jAmTJVYt1NwtK0AyfIXmG2D45juzC9g6TV1Kz
Ni7Tcdt+j6XVT9mHWW0cqruallaRujjZTHzwYUAdxUzJraBK7InLA6r5ZDlVp79D1/YsYFfYspjv
XUUzXeeSyVBNRJlE1E51n3NDKO9ckXsq3yv2dS01+O/3RgtpuvfSGYMGNMicb7aXE1DuI6OT6Pe4
2QKn/1ksosedzvth4lh5rcNDEyeaJzZIk6+uWcdWbE5/zjFr0W/jkgl+BlhmAAHHHjgPitCWX2jV
MofF2V5Tqt8ANUwG2yn2PywsWRT9x3FyFjHfxVbPZkuC0saMPdJDPqjzOzlmuIkPQRqvbJdaDx2T
PTaWufQdzypz8Td9Hin89OhsOSNBvrZIEn5zkKz546LmtazubKsktz9xZi779KSk6yyqTrrUjqf8
aVHwVeoDQEqsrQvaIe1QgmmIJycic4prfSqbhOrnZpXVmG7Xdx9zx75gIut3KZrbeIE4O8A7JXAw
MvNXQU8xLHmcrlP85AkSWtWfACfl8rRJL8OkGdeQS1IW2mc2FleYE/W2qbm1cADOplc4Ib+JVl55
6W3HlbaWdfTEYau2Z383qatXhWwBV1aaJxInYXr/n59r8kRjSs3Qehv27uXR89Uc5DN9rp5sYfFc
oQYDl89ua66hYfEwK2FFxs27EOANAggZBpsQmzcm0wU01Vw7/2KfK5k3Sz9v25OmvEXPO47UWM9P
R1TAPSDd9mNbk35l3dEJYqHuRFcRGudJX8i1HkASBMW7Hlq5dM6auAPu5p8gOdFMXfG35+haafbF
OTXpBywLIR2Zo9yGL8caL3Y95YIKWEsaTQTjUSnNRhB9MER/4WoVWXx2izrtfy/0ADR2arJ1Kf6b
MHsipDgivlTN8aZOMh+rojl7nrK6+dyr0Ez02+O9QZAihOF4xZRyQIBC8Y7beGfo7CJaGphqf10X
DEmQS7OLFuGtfKeu93M+dzGF7N3Jrdd7G66OC7x00cfIdwbzamPT8o/CBqb+A/9elSI23tjYQmk8
NcGUc5bsifTl/uT5Q8izhmjDjxiaOd+e356Eq47k5aIZGT6Hirx00/jpxrjGCJCJwQWWJuys8aHp
tUG5m2bp0vLkjr5Babe2nXRkXHzZlk+Ha5sNnrkwxnhI8brmaDXxC2WfNoZ9AJ+16oJ1Ao1ZDN7s
6jWb8i9OJjfyZcOlbvHPRDuXfv6ft1/qqgN48VJkb3FRsrYoqw0+c7MTxSo3Xxf66QC+Y9XGwdfJ
6daIqhHhFij1QYMZb80ZgXpXZh/yxh1GhW6uMm5JNswdbzP2VBK2Ek14WLXsY1DB75uioZ5FEcIp
8KyTPQ4gBIknltgtL12w2JWVhLX0y+khHEVQevditIgxftce6crW3e6TuTMtiIllhDQETQ92dv0C
5jD8l9xgyYGAw6HIlrtwtVXl3QdWLvyVVKXA1s1dVUrXtJ/q9Gj92NqxEuOvYzm2VRvgb5tWs3DD
0LQeUaJw2oyXyyqn6i96h/8BMmt28wHZV6h3efEJLq6NCFEVd8qnymvN+Lo48Nf5nnA6qunBp8pI
NNZDVtuqdQg2FoKOU6idXPbvECCvbhvoWA9Sja6hlDB/tTcDX2ZG4j8+6cYzJ3RrAbh/VTKNjeOm
cjOHoVOl48OQl/67xvf1482hcBBSGEQCSOTlLsLXygvYFPV0IMbCbWzul3KKAp6fX5lE4Zceo6iy
gkV/5/WvidYvtrGP1ae4PaQyDsWr95ejKApn6/S3jFLxRJNFhf8GFO1lU4EMc063JT4znI0QuCO/
lwV0N8EeubPiriV2O0Jgy50NPDthkPlhqizDljQ79XJETWsbs5fSwe9ttPVNpqcisfzrU4+dVYvK
UEl9No21/2ENKVamk9geSbs9j84aUqoWKACrkSdV3sjaesdCvjLXqPlo8wouZWh6dBUvV2OpgtId
4Mi/HSaKqE+w5Ifj7oEKdL/KVWLDgqDx2C1rIJvlaa77d+Osl0onQVqoyY+idAT5GpQCvCU2U2ep
/Gytlt/qZiSHJsGW8Yy5nCpMdRyxH9+2Z68gcCTpvA0FuAwZiXDy5madLT/I2nTKfpMizT3vhHiJ
uDghNXywcBlbGeufswjrNBmHMe3g+rF11XIqbaAgZHcKXuy9w/kq6oMbZQqMP2jSiF9dWcNSjWvb
1vK3LM6MJVm90uO6RzBnHPHdQZvh4pYnZU3MSb1Qzgc0/nrPcK2J8rMv19ncvEBBTGOw+YAYQ26Z
1dsNZZ159fZMjyi3UPdbyFp87+YUlv80VLVhtXcHtMN35hQOwYo3etCHuTeYbR7UNVuiIjW9oML/
oFdUDnUAH5qo0E7DT13coAo+ZVao/PNAhghHuwvzifCymfKaYFnP3RVO6mPjzzqidhheNFkmpl92
jPTt5b71BTj0cPfoHhw8gtcNA6bRye0YOubHEcDXfTjqS5vbOr2AAKxFQZE0jvd7DpGxZ//X3PiG
TROwdmQhmcYUrxbUVWsepWG7fFstO17U300KyVU9w0HV5c+3XxFY++XD2DPkolxLW5jcp1e4PynQ
btRypX6TbYtaJSkBmD07kb5SJCj5UmgastXuaGDB0rfZP1lG1zb/lPqT+aKqtOUXU+hjVsyz+8X6
seM62vFW83tXntRP0cz4J+R+xPCsMgUv/grcyeNnBVaGaA/U18SP0yjiVD6SZDsV3kfKwyw2pcR1
bP4UV+PGMCJYCOuHM8B/9SenmCb9PDt5sS13uthUMZ5qCwQRFf4+UEtO5sXChYaLVpJmdlh9kRWh
u/tQzz0A+FltNLbl9YCFFjtZFm+IeebOrzbwR3168fssjqvfm30iZqKiZf2jXkw7+5PrjJPtfYUg
1/n6sS6GIJguY7z4onsMlgFu+CkDVeYFGtF1g0CpU0rmLB9qowSRMQFTkzid3vLlw2oX5iLT+O9B
/cFfBiUkhF4AiXky3Rir/M7zF82opZt2U/kpg0xlwTaDodoPEjdgS79VIsid4tJqUaXkAOG2glzL
agZ7fUohnYO/0ioyQ8lJYIUmK0GjuJKONSi3EgAxwcXqmvT7cY5juwzAnht6xUl113ne5nlfJnuM
1HKKazcDAPJKZ0OMYfWZGR/VJhrkTk6MXDTFoR3NkluLeWXQ0bnoksEGS/bOcigtVh5TbxyJ1m/h
0PctZOEpsTBu48STdZeOq1jrcwsHSdEx1YqOSRSOGtihCOe82vpQpmvGDw+eaOmpTZN+zMnRCZcP
6CUgzs7ZZIVD9tnWLsKEpE8zoPX7cs31FH5Rdrcs8jeZuvXQP7tB6fN0BRrObKhwokHbA2QtO/Mh
V53Z71UkzP9pb40pXZmr0fl0OCkIK3CZPi9j0fkfrCJesrvMFUOQfy06WTLGKfcVH33nPF+voH8Z
DwJzTBan2qOYFofo1uXm6aiBlqr9pvEERE8auutZXtLXftY1VFBvF1xHbwwgMejaZcQYh2oj2vVZ
1CFx/BpIuHWNrsQNVNaFz5SqB+j4c07ZOm1C2SsrJhrcgWnEIVDxFCKr6vTUxwBy7ZkIx2rCpBIS
bcfDogab2dXwfoZGGjpzIRz6t9iWgKMLfaXhhjDI2PttV+z5/Al+T+qB6kiJk+aL091J0VtWnSgI
carvzDQgsk4QOTGhD3GDBxURpWvFx2pLG9S8GgdDHxwEflc0FWR70vbgekDqeaOoMg5JPavxsSJV
pTZV1K4fXN2qs6ITPTAXWq10nQ6psRWNm+CL74kxqpPNCefmj8ONyzyla3VZPL8ml6y12PUIaXYX
T7qlCVh3JugQ3rhRasQ1/tan/ddNlYjVkigtFQKVpog7ySi9neVoB5m39WNvLLHEm1qN83j4kMOW
pVY+nqx6MpgatrNus69BMNZUwE5UrEc4msN/PEQhhT+IrftWCAoUdB/KdTAklduthogjyPH69Oxr
EK38Hohg5eOHtoVUM+O8ds3isYgHgXcojFyFu8S9b0ORqJMnU8R5yWh3QfFfgwMi2dy5g79V7UNT
4sCEVGu+8gYxW47CXGqz0C2802UGLOz2ZgOpwSDScQk+m1ZYN86akGOA7zVmX5ushUW842aKmvbC
rcQM3A2gEUwRpKIxOlsFh/TlOM1xK1UdJZT9idf6wY260i8SZU/T9GlMfau5pIFf8FlmbgFp9rRs
Ek/2cnseUGPgegHIgnxNVW50h/PamycY9nB5CgUCIPQwcW1+FovUMBFOWhjWRrVjXovTYOFFrnd6
AnFEYDX15o8EkyJITcpBOt0v4Y44Y7WoS7Me2BGQiSYKTWRWEPeC6iMqNOo9lFEerlI3Fwa8sGYb
IIgo+io+I9BijIXNaf/KhodnTxri5PUTdTcRxD5GltVjyytdXSVuS+bR4G/IlpSa7eWicbEvk6sM
zmf7g7EisyTYf6Laly5/qBlx7MPuBi51aaj73AhUWig3tDrbZeqzuq3vDv6gHJGY5ad1sgZY44Vl
UI+736qEbV7fXyhMUFyiug/y9qOeMX3tudc1cQUN5yI5L4m9gWdMj9lWG+d2KChZQ/pdGWBWhK1W
fhZUNm4EhPUVDTuwyp6aHfiWg1NlQfhQBJ1xZsfFtbmlQiphyDMQdhV/aOLUidePhdNfoad9wGHn
RAxr7CMjwx3QSvJM2y4HM3HukIYiqZuq6nFhZbum4uTLcrLcpC28LJu++naDVvc+mu2ici9uJwXg
8VwKg33n4ZIxrnWfvKmJNTd3mZdLNp1CNIi5dXHzajVIexuuwHYjib/YziKb5jh7yvWssv7BLdpA
PkiUydzxapsmHsCmXJhS2xIFn8b4d7gGa2zBnWsFSWu3p9zOrL5/7gNlELjjQos83XTl4xqmDQNz
Wsyk++GYTIQpYuvvIiilbbxwuiPOer9Zxhs4Pu7aVMJpE4//FPmphnBtv6ZhD7UfV66hOiiErxjX
EtWGLxwp6hZsyN+CUH1f83oJgvMexIRNajQg2Eu22PFNW20DnyXcNas+iiVfkLtdJTwHkVI6VpTZ
H0hM2MYlmVZHKXnRFBOzfyjAtBJ3ynd7w00FrlEwtBZF5bxHP3MaOZ7KnSU7DqOdN6EOE9VljqXO
7Wqb85LtC7YEwmyyPRKNFbxQ+aGfKoNbJsO+1ya9iYd5pbI8BVDEFuhsPbclfUcx+ceFUenZMAjO
iHr0oisbg3QB6M19UmRl4aU/IDCc2f7YgTCvwZ2lkCvQp3B/Y3/uVTMmy7SgfvzSto0xSQSD5eie
2mCaml/V1YzMHEvsAdeAorAdd3IYTlWCud7S6LFSXGDLfSgz6LYkt2tZflSuJTp1rpCZ6/jLSDzC
nhy1b9ariIIODn7eASJr7Yx8KvbZi4TlEZQjUqKZZXq2x80pA3k6uBpNdXd278H+udvqY1iBEg3M
7GBQoJmauDOWeoVXYo0PDXLZT8b2WCV8J5pq3pFBHLO3jdbAK2eqs8mvV0P0DSWGn51IZTbDoRSQ
QXbnq8tRp2Cj4DThPDn4GmHTufYdjSzReKLPTemujUNAdkeZDBTbKtQPGg1sfKB0XJSjd+U0ZeH0
8R/kGnSQcaeRZU5kmfbKHOidnOhSaQyT11TOesnrYIl/irJ3sU5uSfX7ZAzWLtNJMQwhs+osUge6
OB3HbLbm1PJ8KuH2G3BTstDvz6m+KX6NkDRx9rOsozyAf83b0uxgD7TfDx/yJTIviHzWRvTau3jx
9j/Sy3CDQ3fLxK9kz0+VjnOz9Qubm+gS5oS7WUzyby6nh86fUOVG5WIQ0nLtakxBxttiQvbIvs91
rMrHAJesI+823ozB6hyVMqKF2In/Ozyzg7SxArvU9anVblFFzyvFRcYHiSvHCh3jqfc7zb0ShUtq
CeV9P9ZrqtDYIESbCkGIRERoGYMtYSRN2kSBXH28zLUEF/p8iMWqzKPAx8MRGWhFVzWEZA0lM7zv
bdx1ln/JO8Srf2ezDYhEu2SuR7qrA2QsV+hK9pnRC8w7CjGgjWZPY56vk4zp57uoyFo9f6rraeuL
D2oh5LHvdBgABp38gdSE+Z6sM3PolM5ddkNmaPFfFaFh92uNtzZK0Ypej8nxgmME38Suseur1JIG
7Gz6AdlD9+swMQDYHAAvLgwAdlyXaTWbJyMZEsz+YbHraQ545V2SUO6gbafo3YmEM7dshq8DBKbN
Ny2agktQt7U5ds5OtlSVZ55DpX4Tv037Bdk3rVkFxE7GfzmYa/oQGT4i26SRhR7BY1cqE+P7jTYk
RUb6AN+1AY4Dx7yoze0/RYO5Bg4qsdwt4HbFDvsrnrTu7OYmpuuuC8MVhXY3eQD1F9eKRoyDP81G
n3gQoIWbSfZnuQiwLwolmLHWy2KeUnSjOaJVJRXXfhhUVOJ+rIVvPh3A7m/P+ZIOqf9AL1jXXj66
qHzQrRzvfWyiYzKOk+2L1jDew06RRUvYsLOO1z+McBxyDL1kxBELinM2g+PjxjiIlsOTdBGSPbi6
Yv4u8+78NZO/cXGvPphZ+7iMygqrTz4FwOYJpX+Xzn+DxmIszxUJ6fi07tCFwV+CH+LL7nBKp1PP
G+5KkmPSMGlGKopZSUa5ST7lc3kASlBDxISySFUiPpZOZmncDND1r8HQO12y1b3PFx2FMw9hV/fE
raJNmzH+POddYaCMxqMy0Ln3K/MlFjkiNjBQkS4/PY2I9S8jLeXFvGgxB7WnRFH1BaaK4Y7eRKx1
Ri5TdW4SFG6pfq+m3EA2Xk/TeCsZtsXs3B1BwIEY+ObADLIdEVK9Mhf/lOcGphpFatDDtyPr22gC
ShUWALzZdkklRKL5EvaWVd83zdh6X+aca6ZNqipcivHslUzNL7JQzM4Z3Hlrc9R2uvBownXdd2+P
4iUVAvON+JoSp1SgBSTkijGQ5b9o6N7g3WUWb1+yqjW62J0dtSucP6h4biY87J39D6X9Pu3/Evvn
8SRT8vJQ4agdyFi/wf61tpa2FtHyxW2E4ecolR8y0wcFAEiF35Xltc0w4oaaJcbfD6+24X9BmV7z
UP8NdQAzoFlGsSzI0He922YSCExCHDO/IBhlQ9efKxJ7l7k752AcNm2P68Er5jut2hYEIJ5HFkrm
1CVF3rlLj44YHP1gGhbfYJ1xfxPJ5/Bs47Q0wsbiKlrNwqscdLIItn9ObZTV+ntZNiZAO3SjObBi
QPkg4Kj1Pdrh1aybymCw5AH4F0cxuOG/6DVlBcIa3M+RV2MjDntZSkwAseaVHy8WbdzOZrfS9c6M
I/4yp+LtHfgSFGcLQNLDNdiBTWNpvIObc1CgR+0GP9Wfpb8Ynf2ica25Vq5B4DbnV/vbzCYJ5+0H
vzqAFMelHRahHbC4A8b1cuu7Y0SKWiymz/7uZYU9cFr5eFC4k+jQMxwOoM6nWApKql6DtbeHcfv+
RlvBlR6STgc6/0qtMM2OHrJ6rj6TfbSjljJgGYCwc1wiDghJBedj17/95Jsi1FCvRtCBtB8qFlaA
Ti8vZ6DTeYamN7U+UfjH4AZVmBLs3kVFp/oxGTvu3V9oPQ0tsuygwxR15hLm0JqrXKRhlv7mqKJA
z/722G63KIkXzIXPkSbT2vNvDUMwbMgAwtT+dMAq/i6uHKeYIG3fonOTYaQONqgOAnMb+/8bI3Xd
Cf+2Cy5UMWIVSstA1qLVuzWStKCN0PSTUq5LsaHN3ecEyaW2v6/Z2InpPDljaP+sysC4M47XN87P
biLzITvFHYkwwNBZSCWID76upOe+o9C53cp7yzKXit5sJcrn3iwk14xGsB+Hn/9Jits3qrJwnYCk
ooI4Kcp9ggOSVJE0OVvtM8y3l8x/KWmCvqWGDR14aDIHsU5J0ZuTjCugDZq7fi76tuJu1t3QRv3n
WMdV+pwtixXIZLRW0vietj0T8EhuzgO041VSwgCKL2Por6q8V1tnt/9R6ZiVP6XlkM3kJcHgaKQW
0YSLTi70ahlGvM0iNN6z42bYYaBNmByBZIsZP7z3rsaGk5dnh0ZoeqClbbboEd18A8bb/UIHgUDs
H73GYdM7kpL4k9NMpuacWJH25xLfpiWH+dxFnStnaFgSsjf2QxThhR7GIqjAnX5kZDbl8kRiH91f
78CYvYHSClAGJjVTl6tJPbN1Z6mMN5DTVN+XXmukDlk0mJ1Mh1Ip7bvQx5dVZ2oSDTRR7DuJWu0O
FETaz2+v3rWM2783OQpwlo7qRrSGpszErR2mOKwUM0zh5wMlVvvr4/oREH/kMrLTiDzQuYph8XpI
IRLWdin2cXF1e0pqWUzmGrMpQs3sbWI00sE9B+547Rpaqv3dXtzMns9dFwXpeyTkLQdJ2j/yDqwH
GUiIhG7Pg0fKOQCw3X8iGFR+89/k5kuvuZAIRHR05GAe2XJbY5kkBFI5CUd3kyd1aBRM78zvradF
FzhGYrqqoTZkqm+MCKX6gI/YU5/mOoo2+Yfn96MqH9BVCOtHhJ+NoxkijK4p42IvbNhFFzHB55gt
sxV/WUJRz/Ndg6cQTskxeFqfm4AHuW8U/UUM7Q0PGwaVXURmZWqNl7ff4aU8Av8MpUpAWpdpWx3i
Kt34DXpFvxRCtX0KN2vsEQYMae1lZ2sB95LJ/5d3ENJpiHpelI0LTbq2czNrcCYdMblffzoIxcOD
73b/nDoCOcFCFyB0dt/RZtyuF2aMIuR0hKaat2mYcGPNSt0Z4casPuWyCDGWNcF38Nc/z69ChKLf
wngwzFvqaJLEP7w92a+ejyScUuVXd1TQrOPmzZtqleMaOfLxSI2YMWompn6RtVU7PsKHh84lM/g9
ldKrAbDMCJ6wC2Ry2VwxL70Dao2LgJIGw0eUdFcLKK5B9nH5ZdZokDX2X92RwdrnQ/jH2xNgXvDf
BonKlmjCUS5wsVBY5/YQl8ssSEXN1scCA7n9FkXTEF3kEKSAPAy6t4ZL4JIs/M5BvbYtePlcXH+q
7CDQNeqsW9ej9D3tbXXbP5JZJLvpSyhUuz7HdV9sDweZ3lAsw/tjdHrDanNuTLiLXt6ELnnqFgb/
7oqJwHUIEeptJ1JlgPwuvVsbtOtg64kEzC0FN1mzh0jEsnG4tcf12CcUFyfhC1bVKCLentZbzwp5
LBsbkSnaO7z/2yAn9VO1tK5TPI6x9q63rpuXYUJZgJ6C7FNTar/4J/fLX6FJfk0k0WnbxNgIGt9Z
5FuTQmUj/H5BK07K/RJ/3ZiUuRrjzBvX4jG8ynnyDDEaoK/x7HYY8O2Xf/04LBfsHYmQiGJx6V7u
6SL3fTjMzf9IWZIQoKxwDdorKo0DO4ru/QDXv0knZo4BGlHecJIjn+5Bt48chnTpYnzEj4cAuLjm
Ky5ZrbbnaZgN12by6HX1KNeRTLpT3wSDUF/cadxUdSFJOrX7R6HQSehPB1p5JFT5Gap1sJW4B1Bd
qhSU6VAWtelMRXrRktlFLb5ppIRkwF81F8OKLoPMuHQ1FJaaBxNz4KmYvVsFtSHHZAp3QxIWsg5Q
wasev9olXv6kDZ0V5rUh0kcJ6+qfo10x1TazoSALFINAs21agZHlux/alF0Ll6lrk8ZVaxdvNHRy
45qyocyJkL3ON/tEhS4ovhNpVKiC8p14041lEvS2sDEDJbPFwJI9uXE85AgK2qzxgSW1mswrmSoR
/6RIDUVgAPoDSUv9zRy4No02HKw+rQx0uEcUlQkBf61ZHQyXqLdENiZzb/VrcD/UZOTED0W3kXC+
gzO2Pc+8dwFHsnkXPyPF/ts+WUewcpjjYs8xPoCzgyxoF6/Zng+0BVzTRHfuFfPZsWHANYMTXzWo
duPba3Gfkh24OqddMndEgpEbm8kMO21SlQ8utBWzqfGRX0Hmf+vsjrBANCIXT1XETiLHAYRT4JkB
Y6r/4CFHRdJvVAD5OYq5IK/Mz6p8TEjV8kksqiVvCTaaX7dr47hMoDW5JiESfUDfXBTHKg4+1q6a
48d8Cofpt4IaEaQCwi/4W3zeXSvSgRocMTuthxo+lPIAmXcqeiEACjsy/X8ifMrD0wjhEnR32lYG
Ic9y8lKfp3WUMNawHlaGmB5hpk4CxwfYvGurkpSchB+BYI5lYfv3fdYYXrUBUoirBD3J4v+57axG
FVij9zUrA/KCzwcIf0Bd7k6cHzB0OiFL/FVXQhvXDAhCfOntbi7lqdumcvt97lfG5XUUrvub+nUo
KKhCtEn/eeHvbM9w69P034AZjniGFNfTV8rj1Mq9WJay1udQbIs1fiV7z9Sb8TdhaOOSlPkBOWOx
OUN1HnYe+GAIqC5g9JekFF3Zpig3kWYIXs1mJVYOHNxCVbSwOSG843Y5xABYQ2zB/VbHQa+fwqgc
aaFzIOxYXoO19LsVOBy4eA1E/kcdCad42rf1FCwc2fJ6cLUNxp6dNx25Q3unR9tsw12skFrwHR+U
5Vq6POld2bOH6iVJoWzMXdNZuG7h22gxqWuxnVWX+nAEZNUZ/uLI6AqKcs76O7ur/QkIt5KZJFG0
T/WXsPSyGaHXoedsFslle7zpvsWiNSANzK7gsknNXLyN2i87mrof9TKKI+sP7ffau4t303Vwf3Q0
aIz5u2ZXjlcdq33Ntzym6agZ0BeVSRMpuap49s6aAPWCSxzAfRXZWOJDuipQD4PiU84ms5+XEe8C
7uyoepBl3fhD1W4o71rP1zUQ/k5y7AxVEC0G6pzmrWIBQWvMDG0LeRaoE5iZODvvLNrm2i10g9iT
pupuMnqlGAKD3zcywe7XUehnnGF2/XOPzgkDv163aQjUjtpCOoZk6Rzpy89+3gYb9WZ2Q5k3aYQR
rZfW5zCWrbTL4tTEFqU3ktgSqFS6/bDN+9+7sh29t67R79QIY3WTtFjT1k9ImXZsdsGuYdqX5p+9
fbV6A7OAkQ/RxjNlu6UkUYPhOVFv5EhcsuYWKGjMzlB2+v4QFewSGdH0JvrJFsMMazqW8tvHLXFw
7d41BjzMww4yToVjjqCgVATrGuzSkB7sl33ZdENa0VVYqZw1jTsrLEiYbAjip1Nj9SYnxkHwwXzv
RpxcaIGXTqUDE0LKPZb/J/fyyr7/z2a7JgDN6zZw7nVTmt/3duCCsnFmAprdo8wqm711LJBtLwb0
cLdKbvn3YlgLtELHNSfCEZ9mjjZzrx3YT9mOV7h8x9XXzTNbQ4sMAuizh5sBWVXuJYrG3a4op0LJ
d5kMA23doUn07RaVw2i4Tvx0CL0/VToZrL5yUbDhJuzfOTuAv+xP33039EQmcDgA/BJXiX1UYlB5
uXRqsJHkpBpBUbhn5xBx1s7nwqJj9KcuuFJtalTRXz3ZVfKPDHK5SSZgEuvvqgiiI9O6qrS51Q9S
UsFZcCEekPYsMtxJU84B+UYxmcoA2tXs2CP9Koahs0gDIxEPoC7N6GrhXawADWB7EruEfRCUAANs
UrO5T8CMRRWdSMVJ6ccdAABOw91k2xTjuRt34fq+beO9DsHhCRzXPQWT/g9lZ9Zjt5Fl67/S8Dur
OQ8X7QIuz5Sz5rStF0IpqTgzOE+//n5xIlRtyQ35NlBAWVLmIQ8Zw4691/o2K8Bt3tkTSkA4cXsT
HdJO4C6nZFo7xn6ueiHfL2+IG9cLsg4c9UAnGSBz9nQpkcl6JWdqejbuN/qEWHn1JmvHSpYUGUAN
sGO1+KBslCzXGHdSQZXWeGHRkXIjetbLJRPPoRwxVMyYd15jewRaMPzkOusU48SAQRqTre9G6s+j
OObKtNMrJF1ic5oTcWFR+ASP4aR1dtTaE0RgMqp09ScSH/KJ7OgyN1pno5T7aW1Y282cOkKl4jHZ
CrirgRo1c1ntR3B2EWoZaIIpwKjVSQVPvQoPUYfI1UJXflNVZwfdhPZFVX718Nzzq8axWyRiQQWk
KlE1qMgW3bEPPW/OrNpGVYciiSfJIk/e65ZWbihHzrkRSiqQGs1TiiwU7Ymac4UUOHcxpQ0HbWc/
oB0LbsOx6UR+zmlI4b7U6mULH63581hARYBkkKExfOP4piy4O3OaDvP7JJ0bT+BJkIZ/IIxSDsYR
QAoOlKLHKK5Jek+VpMnQ1BVCQp6pDWTEJZo+6Br8NnjVjHYuwf+VHabBlRUfbXYplAbNIrzg/XdD
5XXitbnk8NvjOqeUgOKtRFFLZfe6Wus5hmx+76djGOZ75d/qZIWRLmNpHVLAFJkfd8V8zWSxS5bN
YZxZjJbDZlLIpUqvRI1O5TFe5XUAQcTBllbVyDp1FQ7o6LVcDTkWLbZkRo5+yNqCyA6NH/Yg5WbZ
+jQoCRGG1GYMTxxCVtEe3bxKh+KPn58nf8xRAD8McGZQtaLhLHz7HxLvu0ev0Dxtqru6ahFnI8RW
8fwu68WbqmRpm8n/6sI4hTjCk56hZ6FH8erHVFxVOmMXij27K6qsC182TgoBIv8WAgskis5Y6+bU
sFWwzP/8wj8WQ0jxc6ANXepmVD3cv6hgDSMEhlk32U2zbG3o3pJYHf30LoIxg4QbicMUhJfddnsL
Hc0+ZUPVHNx8c6DZ+Oypvf1QXpeW0YQ8Ur5CETgt7euf3+SPlVzKt2FIEpt2AxH/SQrp+3P+htol
CNrZuWixoJIjrhoX1xcy5WuGcI+NM9iZNguKmK6fQfiOttFt215EBeQtj+26J5Xfi9wQ6QHRHFrj
uJZtDuBEKk5fl9VVBXcor4ymiievr1YQQ0SqTnaqwbmQx1WzhVYOfNTPv6Z1TX/+KVdF7dyibxum
A/ik2Bl/TJ+YSHsYm7N9Hr1sN0JCp7RxYeZFkdWBsRtBGnSQpnJi/8O+RGuSnoDtZuKVrThyvkPE
zfkx6C3jxZpYVABTXQsqGoun9djkN5HgxnWADjw7mnBAjPGQZbvoH3tq2Zt5qIMscwt8s6b0fTRL
NQUwQaDdcLJbwPWCKOTkQk9HnbpGPiUL5+7czhgMIxwMNpu73CNeNBdIVG3TGQc0drs1X1qQOkNO
TWfw2kdBGFjWF5K+g/0JwCjahdPm1U7wXO6Jh8k2cI1pKE/JvKMIvu/shLj6sk8wDp5QY201BxiU
Om0VN16Zi+JSbVGTPFry1I3u1ouMpT8i0Gmj7Wnrh9BpsUPnMmvgGeGeIqOdAZ5ut+aA9209OkuS
G+VJx1reMISr8du2gQ8Sh8HpIbPGAqOx8d5dTNMDWyiifqvOJfwbO7jkoVex1i8bZgCM1vu4Vekp
n4eBssBVY1CrikqC0yn4DG4nKy4pR5COpF3ZYM479t24MOx2BeLU1bQFjXOB09vYmMPHeR2CLj2M
zsZJ/sDKiOrztgZbNPXv0Q3tWKPMLgJm8QbtVZF30JJEYA7gfqe2/DRl62K+EP3a4e3U9paVHugZ
WE3Ut5A8UDnT9E51aMrDbOKF9GUybeXDHLYSn6S8ChppqmMBg1dKmKDObfMOIr+Kx7KV0fSMEWii
DaixeFMd20R48xc1kdKiod6XBf6CzcDfoJ71x8URMxi7IjSK57+ZYmAgvs9DkwMmCczSDobaRTLw
Y2EMy16DjqD1bmeR5c4co2RNRfHeQlYJF5OVMLkJ4ON4VDcr0VRR38LtsJPgZqlAoR5Xa83Jh424
G48teKSHZRlbcnOTlb6vqgksTuTW6fJoB/UwHLLV9e9MnsHEZGa/TMs7xK7k8WivG42DeZx6/i27
1HZpiFdFCVbnzmihXl0mbBH5MRP5/CkZyq04O15O/ymiqP4tGIRcnLp2NKtDv4fehjfAt5dbHw1n
dRZOErXHLkmD8ZCPK4LUozWWq3UfRU37ZARbMMcmbp8gnupsOS6cBve4ycL2SHZGRHeph6MGpk4T
PAANaKLTgpo45MuWwbuqmazHqXfnBWeKY3+0/Ci/q1Zv8GOyRMVTX0fTsR9z63mt1zQux/6Tn2Xd
s2HZ5VPlGqsV76OLCCSmWpjUM7ivDDDpA+kqauHH1XP3PDoUTl8P5gMeHONLREvwC3zD+rhhhjih
a04PgTeEN3xX62QaGWuQIP/x3geqEg8IQAB1RfvDuCduGkdVsH0wK3c/U9V3xWG2quHVnHft68Rp
+8cU38253Ebv7RgaziWJTHESRStJhiQP7inmNReTk8PRIncr0TLBI+Sh9KYFaPrebD3vj80Osw/J
MPZvNqrzDyn4sdtq6Ef6pWOfO4pcWMRLy37y14JmPNFerLemM073Ai3UK2EP1mlf+uJE00sbbNnc
pjHCru1LGy7lu25yaZLsmuMdkLLsaQnMukSbVHSnqu73exxV0TuoW9WdlSbe6xB1tBsX0Fxj1OLh
vYn49UPlTf2HCKzdBcWNcSBPktx4/dSym5B0O5AuMlySpqF7485+864dl0YcpAb/7GwznUbsXDxE
oiXjwaHxHcpsG5l971yWQNiPtHozjgvNxL6WfSJeUj+HzbMlxlHMZU9SKrFeLAhqN4HYyhsn97ZX
u22MjzRlbi9WNs+32VJgY0r2DT15HhaHvBfua0jF4XqCc9xwFSs5GZxd79vW3eIiDPvgHFZl8i+U
xs+RL6YXi+3tgk4xiktAD5i8PNbDvDTfuyzAJ2Mtw1deGgQ3zp4L8GQDX4C0sPc+JJjHOr/gsz2K
UDSfprqguQrOaPHA0OSYELUL88RuMHcBJSO+KK2HFMDMpzV3DaT1Pe4vjju3HsvJGyFyLKTwtJ5h
zOyx2OfiU9aUeXVY7Ab1vLc0ZEoSC1MzKDhUwrODD3WpmhcW1NqJbf6viNl4SnJLWPLizTa63zcj
mM406yhuy6mdWDOyvXwDonB8s7DZUI0fmssE5ioOSUO/8xFb2nFSC6ssD0Y+Z5yQyZ+v87lK6+EP
Kxibp4xg7WQsVJ2PyRyYtCciNXfC//m8FPAA10n8lu32eAvR/vM8OM8+eX/Y3+V6NqagPOyR3Z05
+LTGrTV2ZfRArq6+4YtVzoHwqH0iosiiM6XNZEYLYLMlZwb5HaxrLctrgwY2plhlfkJBsR6WyKNF
gNsafxjpaHMc7HO3ibmr6ou/N7R1ywz3Xuxb9xHbmnFXcqRhcrnrY+o6y92UDwWKD9+rj5Atuj8W
9o57a/P8D2Dqujd10pnuscnK8exvi/9sW0PdH5PE6O+C0Qug9RMQfzWyOtvQRLYjfA8bkNgp84b8
sVudCahNMrTHtvSCJo4CXMfh7xTtw4M99BtwQJ7w3TTX9tEUC9L03R/eCiBup8kusvxMFsN8m1IJ
mOMmrBO+kGAtQcz7Fju+8caCAfdVODRgLKPcecCZUdC2xh7NuwUe2il0pvo99kyybOsefkockX4o
kTQMsZASlZin0L6zosI7F6sFlT1P+uqSijD/6PrTcBMYW/biDugH3GQMIKLQqmvyd7uKV1rkMDWx
3J4B/HV3uZ03RyBbZMHcMjkWeZt/CdusOxD4hm96Mmng4dz0pgr3lQP9MGKssdP7ep/b+y7fnrjx
z8Xg15+73WoofkIJFKXD2t054wl5bs5vUaO7K90xesK05J623OvPTrekdewteXssPMN7cNvVj4PW
/Ahbx71fyxUPYOWMlyWypOSduXvM+7b6fXftDPa3R0vxuhyjm9ad+/c+DCJIamWZPxmpYR/YhMXb
pl/nG1qn7rcmq9ll2bbkxuXaxTGYXeNtFs4zcD/yntV5Lcq8uZRpmBVflbqeLKFUFO95CCmi3C3J
DMn3TibilGWs3QnU8kMOYZwo0o7SHL+WPi4qsoTKemjsiFa1DYvUJ73VSvaSBYXznEp7hmOZkTjE
lwcg9TRC/6uiw1qly54/BxhniWMLekDwI55iWhFcyUOpquft8GKmJjbbCeNUTBKB+tyaj2n3W+JF
9Tp/S7TsDdIOwn5cabdR4zXuZ517pXQBCvQw1FBtj9s0z/sj6pq0v+kTyhvQqdJ2a2Nmnd88FTWd
Sqc4jbyxOE3A/LKTMfROfzSMhoSGkTRb+NUEuZrcgay3akxMJSGeQX+D5dxRfm/euEuXFL+PXirG
FnzJIPK3wDwTyyIxW1a2eU/Rd/X8C/iDtMvjCaQssOMFgP52GlE4hiBvulLEgB9SfFrJUrBxxcA3
pB1qWKm46QpnEVVY9CaLSOeoMkbRlYTW7Xu7RShe8nr8CnC4nBBIYkjwvnyD0NltWD4u1JfTu830
mWJhINpLUiYU2cm7lbv/iYAsyE9TsUzGBV2L7GOmqPz1Tmlc8DpSaoOqShIhgAs5g2Q8xiCbreFf
nFmlzMbcFnlcWL1apmLwXeA9flKhcW4aMo2mywuo+rGDxrjUuuGNRshpR1eUuJXvnxIaGTb9E7EU
2fJFm5lU4cSZ7L0uDntoDFt6gfDVck1VWDR2EIK3Kj8oiyDwq661Eq0VRoYk9auMcykRQzsuraWq
JJGpv9PlGG28EostmeSZuciCsFKeq3OEtkMoo+usjGBd3sgUG6cgmbo2F9wqoIKUB0bXkNTdlE7I
u22UcFlnD3VlZ7Zk5QzDaNJUcvEJV+s2C2ZvNm6p9Tk59JuARyMunL633n6VzKKnZU/kB31xz7kY
K1o8UwE227s9pQXHfLAxgra4WODQM8lVz4oGVPuAwjBTfqlQUBbH5mi6snSRBChQSFonlgEOvLdn
FBkQz0ssoRftGhFdKN2YXbaQ7tUlUJWv882Qh64thHTCzijJpzang/EU5iAcvwJwTwUlyyRsvIDR
48v04lU5K5UIWXjLYR3UaCzoGAKWYF92wCsXS/TTBmhfZVo7115XRB+BMdtg8a7Z41k5fWfb3lFD
G6IkfRs3DjERfj1lgNFJZEfVYRrRyhrUNw2vek3f0rIUq0mg1onYKUnNWSRfaELAUnkPRem25P90
1jG4qtS1lZaThUwb+mtmrcWlXvBbE/skZb8RDYKF5FZog17xjK2GUiB17sGgAIa3VA7HTqofXjZF
MJx2CiYCR9GSpbUEznTuB1CAkhs5op8xs0NecHLAbeat4QS48Wq403Vobfrzu3nmjLK6UWa2cQVX
bX1e4YINL9rGKaIcx7BWVgxkpXLuYhm6bQB4ctUjRPkWbUfIj9v6sWBZMN+bEHxbVucoK+oz1tJ5
/sipLf/USMrwQr08ssq3ZlZNIIdXpydPP/Rd4T5ne1pUD7kP3P3ccx7z36i1ZPSp7FNQu+bVx7TG
c2B4mEazmPrtvzPpatLpMqM2YszKFlfPuXyidjWyUGijs/ZYz1eVOB2aGJJNO8l6PRgHPG2IJWof
KI/SHffMWu/jEqxW9FlkhNIvpTfKg36vpGt60l7NESoLNCSmVHVguZeFoLHFpP623kRCdzgbRNkU
k1BbNzPeXIDK+UGtRxpFpDQ2IIzl7WBgn/fLVocoYpKgcVvOg1euUxstiD7UI+rLsq1lsj7cEsYC
x8f1d1UZtQaR8qRcxYbfr5hIVT9QO3aJ0IqFq1ldudvT4Fru8w4JFf5ySUxZNVJ6JrVG621+CyjY
tFG5OV8HD91Gjc2bzgBvtHcZZ5DUuagykL0FsqFABZnVXo8p4mrvvVrKABNLZ52uhqu686ASKCZ4
ROQFi9Lt1+Mgf3C6ljoSmvag6lJme/Je8hatdZMztZ2hy02vNHynrzHMCDKjV30niR/pGVTDhLSZ
3H5E18ovr1DEdDyQ24/2bIiGjqkUQ2a7Xul4ohZiH7kAsx2LsJT9oLeXzph8BsWRHSNUzbwuNV5G
VXYr8kWKFxyab+3P/rzBsr9dN8pd0EBLEsA18bwoCz846apXtxaYLW5nv5IrAalBGfOoCurWRtJH
1CAGEF1sVSJnpde+AcVh/MZZ3RJZ151x0bKRLUpood6bNkHpl62MfQLYPZ/b9alcbvwlkdtzrhwV
gQiuBYFrBRJ6wsSK1wD5M8DRY2iNCH6vaIf+CnNw93Ke+pskbwZnOgGNEVV1R/oz7PqLNdDtinp0
5K8rxEq/ZvBfoHeVJq7VgGzOTOPETLoOZ9CiSOwnFAnghOgWWOHivdE1MS0Pdtxe1nPQRcvRikXf
ydpD1VTt+HmoLDHZ75zerd386JnzFixny9okAswEDcmTUTV0MUfSC/JNQ0cAL6vnFeHjG/+65RjV
IDdaRW1IOYBKS+RVZ609jYTE8lOhEcoHCBxBRgDttRqWIEPkWZmKlqk2L6pkPvZpR/ppKSQqaN8s
9ibAMQa4Q7Q36DmAyd0JyL7c2n6VxLmjuUuvc03huTrOBkfKI7IDejA90RODo+kxdbI1KI+6L4L2
ckUh3Ar7QwHrqIqQ3V5nsh7GakI32Tw6yWOaG+uOJojuD6L7OFhoqU6CZjDzdqR87vItdKRDb3r5
/vPaCJzxhY4n1+F1laulqRAM7TJCalSf/GDIeVam28tVV3uYNQhAeeJypYAAjyIFWfoBln0hpXLe
UkmBkJh6OUOLJJOFtXwN5Dbb9lcK6ED1hEfYGwWoHEiUA/3QfRhIDJfsCtmd3GjBbq1lEroOrWVC
FD5lwV079jT9QQPfjAHuKHYlxTrVupwW5wCv2XFNji5vyhJklfMkCPpojtcUOCMwBbMF83upqHdw
W2VRTaToV3oSyNDATFIKfiOCSR5R4wNkooHJSHQErW3Famwc9hJRFxlnVIk1baauYbSWFmLypJvQ
7Ww4eTAcvxHtCLt5E5ZqL9URtHBjyiajdsQ5wnjl3RvYLrgDbZr2hloWqzd6AVGHLDa3tPtPZeld
eQMqtCUJ0/MClSJT9NvAINNjpm9tWYhHzCNxN2PSQ8+/hFFCjeGSY8+6msMbwjGiMjltlIgsrEw5
yfRzBf0tZwriAjkN12SUs9dcWE68OBrAeJjHtW+Xuj6ovY1UutRabCQjl1PgmHsjkC06BVxUPWb0
yQPY//UAMkCBvNXLfq5wmFo+Q18JabTVx6QNjO9gHRvMxdQ/1Ik0FYPUp41FNvLM1Cav5zT94NR3
50xcnDsF3NusgPYz7HEJ1JezogLoBdtQfnO+vOQH6O5htRIhaLVOoOQN4ebIVVfXWN2Ntj49tlk+
UW7CEh2Jx1ZuOXrJRokk1/bJhOGGhFOZwqsCrIl3VFxJBA1ue0F05SzWbXuNvrU60GgdOifdZ7nF
yneaIJbxZdSDVkMuQqHIM1J/ZStZkGK+2Mpv/+1tKuVk2g/y5ZvuSr4pRgBOCLUPkCOw30/SiAqE
nq16I4s3GX687RHKzdiE49a0cUplizQ+KScT6JiS0ar34IyhfOlK29SHqfTwKnV1qkJuvZFHnJ24
VKQQDPpPpA/kK9IaLcSzcoO2Bi8LabkQuqkH2kJNim7AOVWcvyHClYIDkI8cro0yxWdK/ttDUyeC
QrdpcL1vKjp1y2O7kgLQgkslI8wA4/CKtNZLSXjociCHutoHfJXQIEd57em171KwNDidfPbmtkpc
hHyYUrCi3OHoCOVSG2Fz4HmntpAnMd3EbrYCmUeB9yXZGnsPVAG8KukNEMLztMqXsbFE82GCDDaf
omHkmiWhD727h1qCm1Cs/Um57ScajfCZ8rgm7+Uaw+hocY4WxHpHCfVFGDcmSzoguVEia85f6Fpo
KCMX//EasamkTeqEZDAPHtnBgLYLbDe8Gw6jkj+g8Qa1wbCFqnDlci6rLZU8KtjVWze9OYkyXeXf
6jL6RxGGKWEpWnKi+46sBgPGv6ZGlA5RQ1RUFDVc1cG1ivRTt5VSyEKtFGUxzS25UcKbxLizVBsv
wHecf7QyRu8LlNqu2TI11vWzMzJnlWvbNd2iZ5yKNVckIXwPjWvQahAUH1K6qsKnBG81M73sOPIH
LGTy9ap0l5m31zSZ4oDoPgBmW84NAV45GPsAcDSbyidQNea+HDpzjSyiHnmcEUUvBWsq1KamIGU3
2vnm7GG7SSyXCYII6a/cTbF0yzDWQt4udyaVn/OcQsbEZWIxzJVGkY18k1znlJ5Mz5qzobEO6ELl
+q6OAqFa5fWjxkcht/OMLBZvPfCvYv5gTTJ7fQxJJ/ruwVcdLC2bWN47akiOVkRqiahegGh1IOMS
lf9SByBjRTjwSI8byyNHPDmLCPUmUg+2dCJ/o1L8udkCorXrpFOiRHRG8hENTokBs6G+h2y1OYER
lxbubz5dJSTiLCZjfX3Al65ofuSbzkfpEZmmnBLVcNApTNo5bmCkaBOAh7W+at50yqVNizGwaU2w
mufMN+R+qPV7aiArmDSN3EYeHgAm+U6UG5A40UMy7xjDoCFLPY7r4bFm+RZ4UOZ6e1V1kN3DWClW
976X4llt99G7o+oHoxskaGhb3nFMsU7oGPd+vrPamljljNutn+mIY6RS9qnXvWARUmOoSVWd0vR9
07VeY7QUvyWzXOdTBIc6GVb2s5yq+qjk+IsMG4RqBKMXK42z0l6HRkVuwgslESxD3EJAZZuj5F/Q
l8sJBzZS/GXtBcmCvCNAa9JeYHlhNq6QVJKSHJO+2yHK8WK/0nJZKsvyC6X+tpr9BbZ/aG1HcnSS
q10hJWJeKlWvLw//PD4F2KLtFqOO3Biv2oHax7diEsueG0pcr9ICWq2pJlFQkPrnUNq5MszoTV8C
fvDYy08N6obyzlHLnLuOpYyNeriabLRvjXzpztf19l4OBR2YzAoVs6tIChGuFBFLPIj8TDOc+IVB
hTXafmHQOTSgIjYWMIsPyhaS7JC37JvFGwNCR32W1JpyFR9Y1yP+NCEnTE9ZZ7lj+Y7lTgbmMJfl
Aw9NV75Sa6MwQjKUJqJhgsojwCWr1/GswpzDD45Y98hKKHSB9na7rgyi25IudCJG7iYXdy1D15Mi
SOH4vUTkdJl9WvCcKLDGoKShfZNtATOzdAby5ToBoShaWl8erUM6nepwxPNH3ekaiuqUs1bdS3Mu
rzBTUV+oyDWLSh42SnSpCQIL7gXXPIilGbb52chI8nKiDBvLWu92i7YuNJvw62raH1tk/6v3hF0M
9JzMle5JW2Vf194khjoHZWMXb8cSdY1/yWx/9kIsTlY60WYoAKkce2SRp+lQ+OPWfU3tVszrEQfj
Xj5x1Laqo9/SYnj6bQBX4oZHG8MLOFlv353g1CYkhy77HLT+UWajrMehAOt1P3eIorJLVHESf71l
8+TcNlsjqueGYfQvz6Cs+1z5UzSfYe3u1DWLevNJxyOduhNLN/1utl0vnnDFJfUlmbk/VFQOim7B
vIP45Z2AILgXcn7Z9HrtGVvn2k4289IKc9nvbagwx1IUNop6YQfEBSnLL3ITNxJbPOLyno7msqL/
coZsueu92RdkajjfWQ/N3jQLBq+28M/AbSLoP/a+iPswr3azP7tDNI4US0L6n+Vnt1oMejHlwpge
jaBcq+2ANhdFf5xTAlyN2GuSpXToc2Y2TkC11oAReJj2ftmQOoXFMNOUDGGZux5ETqefIs7pK4V+
O2N98I8m08DBUO+a3kOCzNgWsZGVcxDdQYrKRz92Zstc9+NMzWp5VQm/7j8Jr0HVEs2Zt9zjIp3E
GZCv3dCJrjJvcnAUkJ1xu7xq6RrX3nZkPN3HqBqEce8JOJifQxbl9nNr+n5BDtTAo/6x3tE7lads
Wmd3jgdk5i2ZYWgHL361UHMCQP4bNhTKV7GnkVtXdTNDRErqPTbubCTX6O95vEyBIz56O+GVtLit
ZNt00xyVOAysNDUeUMbY/mtEMjyZuHejTTj0pyipRYH6pwiVb7Xn3qSSdrrFNW5S6A1qWTYQsbCu
avG3DpRViK9cCDnWjfm3kEw7hwMVIolUWgIvCj9jq9ZKisuu1NQr7vXyUcmJ1YcUqn7J6jezOatP
saw94DvRU4mqjq5lFLWzhMww5kGyHZVIWW84KuWpSqQJ5Kfr2gxfi8EaoKQ3D5MglY3+H/QJjWLs
ffc+JHPXm+Gr1d0bIzyVo0XxIs8DeUTaLZR+Xwe6RAlkxNdA9N9nNhkcrVbH6jbgvRDvxzZMmpd8
LP3ky0KHeAyS5mzWb8ZqdOFKDNLbqL7tpvNO179S6vp8W3IyzF5ljjbFoKF6DtjJtpMguziFYB6N
dHWOYGllfqJUjJz8GpWkfEkbDQe9qfPmwZuKNrxs64g0MzFtOu696qwprfD5Uo2mG87kcZwYaE9s
LQMhBe7bV77TJPvvE4EHPcl8hJTzAWcY+YKTM5Y4Qz7ZlV1YxkUMVQ4d7m0w8PFBd4PUx4rm+6yf
WP4MvJRbJiJg2Hme0rTy0LUzdOq1Nr32NPVd38WIpmwDKxvtSJ/aNeoQP21LWhACeGF5BnzVn71x
yapLNG7Ik+ABBBHC9cx+V5pGZz4NOKyOs9etlIyq6o8S8+oz8O7yRtjh9JnNZ2yPwW5upyTyErw7
W8ZFqyAb70kiQrzv53b5Oufk4G4414m3GVnMp7qYnbuwmOfTtERMxJH8svulpXtxcxxoTNlfsrla
P/cukrI43O0lPyzD1L50aQufZUMDdMTVHbzrMSvfw0F1H4B4OE28L0W2nW2v7p58by1ekIt3r1jd
Kt5y4WYk5WrnQ9b2xk2QsM7jGN3mG7uyFrzYHLLNj8iiWdWqVoy/EcundwMvv+rjRExOcEzRet7a
ZL+/4LxY74CxZqg++gi/CiUIHl7ZDvYLJYjSe7Q55jXAv5fCOmQUtLu473My5JY/+5c0INKLc8pa
/q3n7XmJySVMC8Rg9vCyNzUKpNT2HWhp1O/QUVRASDYbI5ZdmN0jrROoFjdBZZfHggMSdbtO3AZ1
7hwLy1keiiS1fg9NEXyEOpR/zrNyukP56LxaVotRFvnJOWptE/1S5d7Zy1CGh5G8/RrbZtLfgdoQ
f7C3sTPMmJb+MCy3OWcp846j3ocJ5f3vCechulEvxevGjOrzaI/RxfPM9exA3f9o13b2nOSef/Ci
Mj8vxp68zQq0O8FiV1RiJ3s9gHTpnhrXYUnNjWw+orCru4tTB/mXVRjWuyEcsvVUzmb/Ge3rGhxR
NpIAdDNjbuO2TFlZEiiWh67HB0nvJdhZlVG2T+G49sPJnOy6Ps5R4yA0NfP5gk18+VREnMWOTTqY
B9tNZoQhq3tfAGZ+9Njj7/d0QjeYbd47q+mq81QkNI6H1H8L7i5FEzkuS3KLdnNKT6xL4l04bekD
sNchPLVEcG+WNF++2O2YcnqbQyryTtEO/ZEv4rxzZNfT1+ZKWyIq0UVoHlqIyI9cFtNqmuznbh7r
z5UBYvp9Ec50/OY3zqGsD/wrZ8/81Bhmk9yYxuxPH6INMZP3GC5rgKOQ4/ce+e+9kDe0lgf5I3l6
AaCOoBfBOgVUTE7GlNkT+RqRWM5p30gF47Mc6/UVfqhyfLQXLCS3yHNa65Y8Wmm9bBt9CIpDGC2h
95zisyimOLCYbawtNinj8bjSPrt+ZZp2DS0JxSjI/vpYboYf7Q4WQFroFa9yGgKgJBo50RAP3gH/
YX+v+m051k0yBY+rWZhUooVpmg/LllLabWZ8rBd7y/fXAvRIEJulN7zOiwiPO20M7CzqESgiSYsL
kwL7zYadTtBLglrRkV4nI4aZKe3MW4ZB5bwupsrb/7ad4fc6YYgqUDoc0gsBIhVaXv+AMgBCslke
Sq4b52pZ1AfEkR1OtwP9z8/r/0m/itdK4D/887/482fRkhdKs/GHP/7zvaj533/J3/n3z3z/G/98
zD/3YkCZ8NOfunwVT5/qr8OPP/TdJ3N1fXfHT+On7/5wasZ83N5MX/vt7Ve6IozXu+B7yJ/8//3H
//h6/ZT3W/v1118+0/J6lJ+W5qL5Rf/T7Zdff5HS7P/888frf5P3/+sv/7f6Wn9qclhB6sO+/cbX
T8P46y+W9w+TZvOQdxwaHPqhhHihFeRfvH/QdwvrIowG+g7SoJqrNKIfM/6JXwIRp1gRFu5UYBqD
wK3w6y9u8A9JIKOc6xFg8fveL9/u7LsX+N8v9D+aqX4t8mYcfv3le9aKNHDYfmi5LnaOQDp6fhg7
O+C11hl3bJEbMuw0Htj4U072iVkcc3f1+kf6yayfLU7lf4O5+R4ddr0yT8WW3Cd0p477g1MGAmcJ
6TWDMzrUtBmiwGm+dD5szxMNCLbpSKIyGm8n0llfh3qq/7YP4veoJnl92vtCRSK8DLBxXtvJ/AlA
OboDxxC/EAdsR4IWIUXlOpz5BkGAs0YfyPJVX117a+wj5jcLfXpriQtCePfyp7Gi38if38D3Tq7r
ffiu6UKa8T3X8a+Ooj/dR7u0FGQN0qslnYzn96CFw6NXJoXxODo2z2EW3vo3LqXvYSTXSwa2RYtC
U1KhGJffm5RmU0A32gzaZhQ71T64W7+7aKPucFsYefzzr/fXAQbjE79AZNP8xvGCHwbYsC7rOOGl
PIx7tdCqXGrebqtxjup4pH55ISFsIsbdB/Pl5xf+n76k6wN3xJ0UQfqU//6n54r5NNjs1kJfjI7U
f0LVnhR3zmoQO8kc2P/+azKPmT84Nric98MjbafRCbfSqbGn+FTCi7U8pRwfj7Rx+0LBN8LszKP+
+TeUj+6/PVjX14iY17Z8F2UBwKIfPICgQSfc/R01N9MzXzwI23lcsF78zWX+OlFd04RFRbdc5on7
l9ECsx4Ae18dyqry7mkC9KVwp3E67yvNImarPBvbTrBaLU3zN0vEX18hOgLWThgS3Dbb2/evUPZc
C+125VTjsTzEkBgHGhZO+5edbnB/B378wV8oHycvjst4gAx9CyTm91cLKGfATLexXhRu8RzMqEoP
tWVOF8vKMVuvLRnD41hlWRmTpja2eBnHMcT/Le3qAh9kXGcNiIifv+S/PgNJLodParFg0djqh/lT
hibS02QThynrnO0eK8p2AFdcLo95nkV/sxb9TxdzIOKyMIBudH+82L5hIVnxjB9wFNB2uKN1ikcU
R4MQd2n/xsH619ErQUgWAi1WBgIYdrg/z0+f1a5gIInDAuP0At+W0Vu3LV0lf/4A/zp8A8IeifO0
eKvmtbPnn9aBkd567I2pOPRLMz8Wm1Fd9mXxjtUOJjP2vSj9bOJafV8nBpj6n1/7r2s7IRmXhOzB
Qut6P6xBZFbTcW35jgio2N2mfKdh7k44fPBt8NCPU2uz9fz8mv/DcyUEdG2gngGJlh8nDY08Ur9J
cMxk9r6+NvaqemblDY8/v8pflnXfdNGhSD4azhL+8/u3h4NqRxTj0te1t4zXoVskjwnHgrsyn5LD
6oZo/pm8r35+UcvhU79b8ViAMAH7jpyoXFU+7z+9SwFa23DmdSIPGGXRfeKk4Q22j1a2k9nDG8qI
aIbnMkR00IiJAbVVfvolb+rmRnbogqaEbsm5KSnl73/zqq9z47t740X7nMWdkEztX+MZR5T/j73z
2pEcSZf0E/mAWtySwdCZGZE664ZIUUWtnMrJp98veg52T/cBdrD3iwH6YgpVlRVBurDf7DPkikks
cIfaZucZWj7tcmZW3FKJzIDxcSGfqTq9xFXihwsIhkOfTwmv8Vr8pni0m0Ibwa5B2R7/E3H4r+3n
Hz+c59EgBOyMjw6Q4t8/uIkpjpdTfBiianlvcpiqXwz1Qe46S0nyMuc2d0eSmAeTcyLHQH2VyoiW
1YC0zgHxzaYfam+MLmEcP5mMo+vGMCEtObrJpi+lWmiea1mSSZE4KpLMY7tgxOVIryAflmKSXRc/
jeRhCieyY+t2Ud4wb+cabhOtVxYHQItAdh/gatbuZkd5v6dKr9WeeENO83fTlfO2NRhAB8YCziOi
/aE8Jos/Ztvk9m5JLUdBalPFD+GPw6OSenbRzLjeGmSsmGjMqvxmGLfgWuHWh38HslQI25U/MROT
ujATFSOeaZMqk4S2uIB8MKevYUU7+cidXN1nmqmG6P/+RP9zcWJV5xwPjN3TQPzy379/L6osVFpN
iIrivpzgIYRmGZHFc8b/sCjcdou/vzuQHPnzDXjrns898H8E93M1ygFemxcYVuakn8CSuLnivmx6
XOTZBOBH9mjStZ5Fq0ZKYZMP5gXKZYKAGE89eTVpnh0syfdOjTK8SQA5XNYeckiRnpmeiMAyHKcI
5jm34KoY8eOKVtttTF68lJnfOoToSOWOEYeBQzxe5XYesl+rMQkRVAxVwn7OnKhp5zLKVKt9zv2y
b1SXv2uySOStUmx+yqybmMhRywsgjxITTltiS/2irzkjku56WxKzbdfE1j6O3fbS0Qk5nbMMcFDr
NY7c5YOGrDTcgsKExWLzyHrgbtIaYwLeeLdewzIrZgpYUJav5AdtCgVhpBRCc7ZjKoj83jCY7Q5p
h3lPuqgtrE5G8fqor29mkh1auj3WT750PbSwcBmbLlVlvxOAPi2ChvMst6KspmfghLSqrSM2gLa4
iTlLftWnFlFr4KdYIr1zhLPHgimOGiMCwkdlf421pX0EYlE8GUZa/bb6EWYX4I7exVZq93Av2lzt
qHV9GP22M3fkEwkFa33v/5GtLtElhLDf46lWC4XvK9pJZhJgGkxknUC6arxoWdxdYYaVMHes7Fzj
8ztCLds60ve20lTmiQ9fu68XCG6tJXJC5GNvhgLuioySmtnoHmTA7zRefgmET66SyKnvkifqMYWi
wUxg7NAWs5negVk3P6hW0/fkS8j1wmq2UfkuUtMZB6/GDwU+dZRnnjcjuDKiDZFGl60vS1+j+ME1
7pbKyU9VZduPtLYhmK5j4uDrygF58JfJP8TSMRM0DLKN3eSNOsHeuP0mlvCU5b1HRMSYEcRVhT5k
rSWTMs/UX9u5qJNdnBjGFpqvdjVy0rmQ3RjbJVReJNn6LeeJ85idJ2EPPhD1zxwfXSys1Gj7Hdnc
ai023KWandVQZA2Sn7eJVau3aXrmE8R56ES9YBqn+95AHQRZnZgMgXSf9SR/Tg3Y00cuLeWhkJiu
kKaynkhIa+fRSkb/Dd195ZMsbCCNdZKwjQirJILVjJdqFdquJDNPksha75LRUYQR8XCtMvsADVHT
2CWfYiq6g6EkDzCa21TDBpXbrzm3VBK9BuYvUR8WFatoZh8PUOL0AOZ0u8E6U2zLDqRctE6+/WPk
/tpRrzgwxuzNWj20TT/FwZomS6AKE6c0ULkoKxXFG4WSN7aQdSW0IB4MmXJzph0dAKVJ1Dd9qW1b
P7h+8tR2Q3cdly77oTeoOjDWPOdD/+xndrJxKoPH1P5s1frJ9KrMgx5q6C9OOz9E2enYEtOXVJ31
ni+ry/NsWQdKYUHCTdWj8pMHsTT1ScOu9ZbH64ONx4o+rOxDX39knb1AW/xJZyTc1VtIUiV3LFK4
ncYpcod+R2qw2/hOV0eqtz6SxJ+ICxoPuoANMdjtNq/XF9PFrFBp6pQ46q5O4pLdtHlJhG7uoF/+
obNs03rGh2+3YM+yFzKlVBQ7jRNWY+fdKuk+4YdSk120yzfnu0cYcs+eVmhb0aN/MN+k4Kht67BB
j6dfKTkDVN1RXh5MUn8kRu+FKRvvuSGlK/V2IKqrnFA2ebJJHf2htBa+oXVSsCySM8fPMojLBpmn
vUWlm0XcV4y2EE5nurOoFORv0OyjclJtAwGQMF7VWLCWmdwkZnNPkWkOBTIGTWW2Lnchc0+oTpDK
yeE6ODuOOisHBLuLFO/JyHwUfkHyZJi8Q5QXPhQovv5A/MAxst8eCI8DpzeG57IzrP7GcfopOHi0
QV4J9TOU9vBuD3p9jHnPmKwwwbLqYqu3GT+6Ev6eqMVD0evkxoWhniwhh1Cv6hdtmU6rK2Uk/dsl
I8nGENIGUeP1wGnibr2NiP0OuW7VqQNj8AO2oDoRenuvi/jYyzLeZaquA2GNEd3pZHYoaYRNwRAO
iwDVrRg47ku3fHGRFCv0YI0vpnKfSe2JTd2PuLj1LUTLa8n5C/usSZG2PV8R3L9xrJDfsrLkLDp7
iFqRfvdGkm0mgxWxrt0lcEmKwXrr7Q0T0uQub9tvI5XHW3jz6A8mxvWy/uOhpAf83dkfrodpSEuu
FnlLk/4M8VqfJOmELTCd8olGoPJlpWSGlBJMlKkVa6S1+DmHUb8xBYvtWmhU8I27djbwdzrGb6Py
V546bv5jD54d9qp3oAjsMdWtvT5PT1Xdnoexfax7lb8r1V2zJLNDkbpLSCbxW7/hRMCPmIcV+A7i
0sI4KYsL+oFlFJdUHqVDdr+yOj/KbnrUbFwC/qx2DiRWq1F3JjYannfrpSm4XGA1C7wuueRFeuzI
4a5quhppx0I3TvfkNu8Lt32OCbMHwGq8fTFPf5qViREy9zlNbojKuj5Pxgi9L0kb/CvaH6f3cQ36
pmGeKA+GUGvMp6IBENFUBlHZcj57fbLrqoapmTGREevhY9HBalJjEDNRvH3h1fDhJlO/IS+8Eyw4
XSAIct9ryVwFpuYEAMPqF59RCjcbXDOyn2lnNhrQE6hwPIurRT7VXe67fjkO0l8jc/Q/WMCpo87W
X/GUZX2gJ2zippNzThHJWc8M7Y5mpJZUlB023jrSSM9DiXRRBUtRQoSAshXQTzXBVR0EZI4lDuFS
bClFizqt2KUeUEuLhBTS+CNwPHZye9ZC2VafTKHdsFjrHy0TQ4Aa4G89AqeeVafwh+BD95P5UHOO
Dpk9PWMzPTtljihzy3RUfvuZzPppSnz1UMTFuLcTS2ce2HcbsUC+JGBxx6DQDcc2ps2viiMdgaGs
ioNWPuMs3eOy2yxTG1mdfmLee+emeaQBYNzFdT2GFMcB74ToSymyGdGx9AM44Ntxs0Ny+2xTZ322
NVljV7bcw2zLgpCw5HdUaFWSieqmSFsv6FZn16bZTsxlvrWlcYF0HtjaU2db8VZ1/Q42w2vMrW3O
x5DJy4WTxlajBA7XEnUIzISNcjpCNTnRzLOTGjAAMRZ+0NtimxR441zvgqr8opGkZ+zOJNuOUI4i
a8yipnGfZmZUKzA0uqiKD1eum86cX4jDs3Szw/aNDuDJsphgymJreuUF/ZTc9zg1kYHdgTFc6aCB
ZTEnTr4OGt83TZ3394ClOLA7VJ+mrO9mPO9hLmGUqc1dauPXTmb5RPwhgmZAASN6WkAOjwOPaOgx
9Ei0K+1cCu0RIPS9RdqNnKM46fDkolIrhqND9o5HCjN1UyYnYZFCb+yVD2gQdRUwYvuVofZEcbHI
21aArczHmgRde/Xqc+Go6X6qm28XnnDI/Dk/Nx4nck7Tb17VXUgq1Q8jBWl724BroXls3dVKQE8w
0gLS8ZJxK3lOPP/LGVvkIlJWWvfoOeLZjkU49AiEWFv/ZK43cQ1l5j657i/Nz2WQ4a4KZspNg9Fc
7zIPRAYkkIwj9vSB1v05DvhHYum2kVN7zw5dHkGqG1tgOutOrSo/epX5TNz+KU2Fi6zRXZnfXBmV
N/eUbJE4a9Zf1iyOcmgN0s/jLRHjPqpy4tzQx3FE5vsCILgMYXGXaLPugUPajqqyfusrkAluapew
Rd2HDMQFY0eanBm3XJsu/4LWifNepA9NW3LeGlSpAq/v/lh6ea16ncUfHSnQnPa1Z+IZdkv705jz
VW9969ASTngR+gC/aB5sHBnJEo56r+ibXR8G1x42wkgmANI5lJZuqdzAS7vPvBrPRtneZWxgx24V
8cbk1rNhv8o07OBaccdzt55UNn0MdemEdK6xznEcoVPFOLs+3p9NpTv1Pk6bbwHH5zgM/kBGOnvo
hvgBl+FxnsYxaKvcx0o2sOssrogEoNpQJzwS6F6K3QfUQKAZdLASDAHzQKw48PPqFbvI3vUUyxkr
S6B1brRUoj6Xdr6STKCjfaxfmkr8Xu3Ou2hJn95pXrfgne9wr2V8zarRRVQ6c3JnTt1WK2KYLsaO
wZD4mHCOAzMRO8qMeYO8OaZ/Slxyr956/cK0eXglTduHTIQPrit3rGYbDS5X0Cvz3Az9FQdBGRht
dzbXOPLthSTRUoP/bjnkEI57HH33Gfs7tbmrvHSa/b7U/oM/mvux0vSD9PiYhOepTTnOUZ70hIHF
i5512gnU3hXs0WOnN48VXblBsWYftLfszJr3brWt81Q22Nt6A5+df1xXFXldyxhbci3hBsNWvcVB
yxrVANcY5W5WKkLHOJTroLOx9PW9Z98i4I5XU5iMVy/qJv+QVfEVkwVFo+5tgo/NgJT51qzm16qs
vA1d9pHSudTCrOGmrP8hTHF7d1sdz7rrRG7ptjSb6AzWqKU3NO6sDSxK7qhGQYVNPs8OHapSjiHY
af+FC+Pw5GtxWuKCF0VFrwfBh0DkGB7KwNS19Z6Uw1I8OnRuNAFGgLLf28WU3nW9KK5Ezrs/fTOx
+AnZc2TEqmDeGwBNUbMyTMrHWKH5hEljGz8oOfarAMu6F1o63w+mkww7XbnqlX7P9gG2jxaHmp4B
28hAQF/Io8Rs1voUO4fGLMtooMzIo6Yw8UCV9fMYtaP+3ECw0c8jBtxnpx3SC9iwZDMmN4pQ/Ox7
y5XGDe1LKWXhN/xkvWvDfPky5fowu9LEzmjkRydZMGTpaZ6XW+wHw4fiA+IJ683Ah5rJjTedrrZR
jXhO+T57Lgt5eheL5FlZsKpqfm6lyseYy3O5jhcj8a8IwXW4yHkMK99+UGmJ9LE0+Z2hRBGHCbWQ
X3aaFw9p3gKTApqTN1oYr7m3WTrrq5OeG2H8nA8lQ2LW9ma2+E2rjaWDZzcE0DTv5ZwcVzNPohog
5UNTy9M0Tm9F1hO+77TxWbrGR+21r8TPb4wFkE0p0MOvXNnwmDB/BAzI1lOGZSvI3fQtLWB8B7rU
pn3FWgI9xn4tF698qtrk3ah4YXk2CK4U/JssgW/RLQfoQhOUfBxRZPMQDnQunkmXmpt0kvg6knrv
9tNBmN1jNpoPEEeAlZFxOzFe/8L60uySbFFPhB2rWy3mWH9yL0u+ulp6l7Ituq2CrfKIywtlF0ZM
tgzCZpYwPyJQbpbEO6azs16o5MTUQhJ314wO61lOB++Yp/lZqxP7iRf8s5fqknGaf6h9mZNO95si
ymslXrgIo7jGDHaelkGuB7ZFGUg21ueW/r5zua75xXXH5eiu/tuq1eLo6e4lMfM3i+/h1Fh1E6Wu
D8/EqXgQOLT1ESRA7aVsuNGPpDCjOR2qF39FQHCyCjtRkvBPcGhPJ13uHdTQYd/Fs3lpVz/99jzX
+bahUrxiVjFBKVqvna55xM+q8gG0C+dwjGx3pQemkPWx7YMs14K8Uwofn3Hy5DSGqrUJVM8Yn1Kd
IX6vvnO3v+NrYYI2y0/GzPRk2u117pr5s01Rn3hjtnibOrQ2Kz0xHqkj2bXVYaqH8eA1ZXVLa7f7
prWnF1MtcR5K33k39MGI6DaiSlyu+tbyK9o6XWOMCr8qIgB7UYY0BJd0MfZm7QBQJqIyhSMzdm1Z
n5yJpqzGMIvjqvXTlhewCDIbhJZrc5CRXv8+L/OfnOKAxTPjqOSsSN7fMKIsNU3qo5c+3y309TRP
idQqsakMR94NMNcg05uT9mLZMIEMo82Izfn5ByIJNjmgFSrEDKCfjExpO0iv6GeCTvp0GC/LLQ1Z
2k55mIq43gy2RotAByFoSydBv8fuh/OsmnXJ8l6KAwnDG8rOaY8UmIgZ2uPSbBvCyuHiJckTxmL7
Dv70WVRGtXFMu/wohyz9qPvcVoHez/h7W9rjDCiYWx/h+LdHPQ1DAhMSz5hk8tP389Q6531sRczR
S2K9ste/25vSzH2py2G1jxxUeHcSK1RGmvNALpA+b2SMheOiWlrH3LbrOCEgee5ws5cpS7hXYpd1
TcmZxQO5J1yDUiFQrXm/AS+GyZD7n6tG8ROXkzX1OXF7SRsf9RTw2mGKh7RGpUbbPeqDnlm/h2EG
YcxUWpInrtZa/sr5M+d3ggjsBXoxmMmXb9SZOmvr4GSHuRr7JNIYK7xCEvprKuGw2o09rxdgOq/V
QjYJZpFkbRFS9FHTAefEpn1gr3AarkDwmZ+0ynK+kipxLh0X/mTv/jVOkF3R5weOp4vFgaLu9zRL
tN6VXF08HS1/cs1tPPTFvG+GanhrnJKHiqYj/g81KUxwwaLwFyCEuCI/krJaAOssI1QH4qXKUkcC
KmV1T+pQXSBR5CCqRs3cp9Pk+KG005j7FbojerasFu2r6irc/ZXmNb8HQ/TWwzI5VhXRbGXZjMps
DZY/VH61laoZuz2yfDWFKoWXEDG8rHzAEppA6QFJWhzNLIZrnKOqEuE2Nly3d/oqroulUGS97qty
3Z1pzDvCU49qLuZ3EIUB9VrfYs4RCvsHWbSkh3oHXbhlucGhtofjYV9Bpxs3Y6J+4tv+SDnVEmv4
7RGgjwp3Xj+wHG/o8mnhIHkNhyC0O25c6A3RMnPzGdTsbJYcweV2iU+3VtO6XDV/yXSW8HMdwdgo
6fUtt/i4CmhZKsJE/mS+t5/E/EtPBue+cSYtKHy1Taake+C3WE9I5sWz6Y/2q0bV5H601RfNJWzd
6eruO07bEVeoFB4IsPVjw88a5IXr8RUjU0ZwpqBmB8Xk+yW4hKFxrnMJQnuT+xhGEyUdAmvW5AHw
aBfFK+LQonYeIc1/kZZNOrLo2WQdu36uTLSG27h1q89GPu/hA3Ohh9clPaBxA/eCxjW5nnBvHEfU
ndLfNY23WOesy5cbfNOzfYpu2qyOzLlz3FOdib4MwGTU1ZYHxuu35jQpUFYVxJqHeJxcZ2+AHnYj
S2AxiOuVaIA+JZpzmlvNbA58vdm61ydwPJtYDfzcrgsm7YaeYwqLmyOZt003GFhQl0Qlz0O5lOaZ
uC9LARZx/kvhEJMoyAk+/uwWwgQHmPgsLT8etqr2+3Sb2lYL75AGCC9oZNGY50oHZfZUmLMEEDrQ
Qr4Hv7fOe6+yi7YL/r1MTF4+Vr8mh6jSxaI1t7orOsY6BFJGQieB2SYwD32n0sSd77RGtudPjhEw
ZFqe9MEj92rK7iGx4MkFhlssR7up2BKton/gGV6HrQSHKCITo8L8OvowR02p2ow+irTfV4JrIGjV
Nr4UWiv3+MgoE1/n147MOkb8lpiMnJleJpw779ekzg7M4v747vrGlsoliwP4qaPB4oHFezhllnMC
g1buARU6O+wKN+fHjJZj2gMc1maN0jUF9CukFeqdz9motuZD2guyH7fh+6KYaxGeG82f0cvFlpl5
/B4DVNJvslr6XvVU/m77GecOt3xJ0TsSNGfLSQ7LuZYtVl6H/MPeJuJ8Kl0TISgtHf++UovaG5nX
c+kC7Mc1pI6juAH9uuFZ5uRe9XX/fBurbEefTVrJwr/hmjz6ECHvRqO0z8DYii+V6MsVcphxnfps
znazV8DUEmtyWDXtiaw6nh9by7bYMxyEnNIFjF32cbh0fr8VyWgcM5aI7qi4kO2gs/8uE0oVCj/u
ngxpcKtBkLP4lyyYulUjf/l8aU8p45NfYPTmDd0P/WaorTosXbvUA60RfKZLRjNmvSBvrVKz9mtv
Zsdaj9XF5aZ6cXnuQt8w36x6NSAbOaPxVaIiMDhzB2PDhGN5KRi0vqbURVwL3X03qUDfzHrlReDt
4mscjy0+cm+5VDLWWBmwEbtG3d55UlIE2gzeQ+GPeMgX5GyYa2XBdLIvpoP0h3LnOYX/NeOF3bXT
3Jx14mv3BPGxQqNQcvu2Ka1Jb6tdl77qWmye3Hb8kqQ3ImyFBzeL1XlRnbNhxxju/cE1j9iLWiZM
sv10syKLN3pnLJSs1zeNNDenZss00YwImccwWVzT+hpFmoyh8OtOj/qi4gkrZmf57NwihyUQC4Nr
f55dfAZ376m1DO9zCfdUN7Wr4E+6M/XVeRhNJkMcMOr1SBun8Dew2or7maPIthf19EM7QH+t17S/
wEQ55rqLbqTDXd4jKKBa2dJEKKKhzkrDolnNj7RbvYDSwi4yAVveg4HU9tLFBxB4OB3XkCbHYlfl
Whk5GHUSFp41/UVSy9uKtNHod2euzQi2bVlXvREjV6vQiVNjwHNmnFaImTsQvwYyCX0M4dzaGur+
nOi8Kh6hPfgqT6ZWcx3AvbljIOkz1IOis0uJq2WBK4A+JnO9bleLsEQiJvnlLrl5nxfT71GrfWqF
uvXAnQZAVBMP2cashHaoq0YdOoeDqF349kmnjIqBMRVTVjdndMODDb4qauQ+2r41fCCp3XJnwGp/
rJOZkwcQymhda+8eAQcYTxPvJ3vdc3/Ltr02FkGrqUc8IeJ5cerhKpmKcXzNCLRRLI7NXgOXUWbm
W6/T0RZosW0eEpsnEcxn4z7GGQ4Ar8nLgy8n4Jb5GO/H3EWhy/wNaYLmyCt7KAgjfeCmQ9VO0B61
3JFXYcX9JuXYz422z4snAt/6+wyp8x6y08TebKToOI4BKN5/LZybvqpXVb4bbT2DX4q3ADteGvoc
8Lnb9ca+yFZ4yCRKLms7lhwzypjnP/V/A0fvf6qiprOlnkPZjePnlBvufddYHYDvEQeq24/8Pcz0
GHYrOPu4grzZoBcPN/BxcalkK/UJxI+9pdlgD5F0gqGbrKil9tEw5i403awNiT1+9EaeRxhJXqqq
+LYHbCaNqIjTthYpRe3c2H5ncVzALxgbgjNR5xQ5xqBq2Irqdr4RotwQ4mxDdBV1Jl2JELWq9BEp
vD4prXycODlPXpU5pLW4ToiRcaSJ7fbYAIJHalq4MhM3XNITSLZs609TcsLnMfBFsCb6s88GXKFh
ldP6tILv3xQsotHEQxyWc4+VSvOjZLSeIX7RPDZ7W9vTE3B0c8TZS38Z9GKP1J4fK3/51fY6AVw+
G1B87EeZOWdAAMzlBTjBrAdtNmMZrPoV4HWmvPQo6AB7i6u4QrB0l4zfAfB+Y00kMjYeFIDNCAie
cJ9di1MpuFY30yyeVd8ORwNw0Slhew4ksIS9j5qGCK/6h77zEJTcEpqCU6Unr3DrMMWoee+VLRo6
svNiedoOTZFLCNeusPZMnH/+pIV5V7XPICuxK7GoRnVZ2duGXXBrrUYekWV3wRXJ8S7RHbRgrUIS
pOUk1HvXPw2Es0FuJ/ajFrvLeV3G7sWOucRWKJXvwhGHZRHHZhnp4JzypjmjYofaIH9lo11dxtH2
T1RjZEfapfR9J0X/EnuWfpKd5p2bpOt+EI+1Uya6hHwp+OWY2A1+5Vx7IA4u4oj1jKkDYzKGPvD0
icFU+3bBREhZIGfGhhCoUmYRLWXtbw1D2ANzC3u4gAQR917G2CLh4v/cita7kCBnZdfRwoxkVSvl
QmXzqBntp2f29bmnN6DZko5u9i7Q9iizSMMMahm+fMCmQYmpOuByx/JcGSdHcfW6o5ZXPQL1ZzK8
VkmnhzSL+UcxITXejoxMgJopiuGPbmLNVTs0E/3ozqUI0ph/QS0xYOVk5uptUfb9Ed6Y3waSOq9j
Q8bvNuRufi2sNGrPW+0/yaagHysHb7BJ3b4nejyKZr8onTUgK4dowa62r9wFEHCteNug+cq3WHLE
RPugFW4zaYA4ApQ77aSksI4wyXIjNMfOfaGnSvuTeou/HyRnsmlJLe2ltZ3+OluWeKmz0biTtSuP
67C+5Z1X3RFw9K5mbstjFTvNo6iWCqRYUpkHx+1GiYxurFU4MxzbwGzgZq+p5Q5pv4xsLoZaMCHj
N4cSwk4VEOfX0a8TOVlkxROqWp1BG0PoT/X3YtbpGJGajl9S0rB/zCL2makI9gKacAC+AlbEEeVP
OY981mh+0DZZ/mwAmbECXHGw67Omg9rk6P1p6Ptid0v8V2gOKx4w7o0zll9X3/bD6qInrBg5HRTm
Yhmbi0i5LTxXM6ufs+CMC2Nheg/dXy0m1qpL/dXCU8HhKaeXxavrOORG7ph7g8aWQGsrah1V2jDy
sNRkN4TSWn0JdWtMfsMnmJiLEiZvwaYcDbPWv0yyacfBX1kfbBM4c2yu55b2N6h6U33XzCJ+I7f7
laraYyLP7Jtg1imes+xcFK66J/hXbF16HCChOrdbstX8WN58GLQ2Djo/v2vc8SPjIUdNVBmckCad
MCbZXtQpoLmbuG3BWeG6qh9oUqqTCBMaqx6n7b1O4WAAjxplaTTzLkyMuNnpCX3EgbNUDf8mR9CR
ITwrmBz3Gxkv28qu3vW2PRP0rvu7Mp+geJeFxviKiAKWbCfQKBhCXrH9bbrI6mBwaQhN5X1TXobJ
ATPlrur04S2nk/7gN3HSb8qhk3vkqI4XCCMEl10RLJ1KLnze+Ijw450KlatbhWQzbVeCONsiXRCP
V74kkRKTXZliiJOvrdXzRAydZrFq9nR+sSYLrq8Xz29NVPklEeuRdZUZrcv0mBMUohfzUYthUFDx
8HkREOf80Cc1Z3R+TYt6FmkGyFVHu+qIRYULSbKfHBP6sq3NU5RgLNki/wnq7GbrcWbMuCVnwHzI
tTBhKfvXBMJCsPnfnj7DdvfcsIb3tc7mvW62JQcHr6ZnsxftuznaDFTbxnLfpS3wCrrAf++G2M5J
4ip+Dg59MTMv7suAGaaNmPpraiJpkiRGAx1pSj5kCLD/0XT5PyyXuHQcjay+6XH39f5h/24IdEH9
bv7LTr96coEkD/gxDxDmMfWAsAlYs263zsGND8vsDZ8M610GwUMvCcj43IL3c0xhbNCpGoMrq6G6
+EwkOY3lqi6CdTBHYwOzNhW/q4GgL5irppr/nQv4/7m//5D7I7f03/y8t1zh34J/xP+yr7/n/v76
Hf8O/hn2vwxKn02cvRYal+vjkf938E/X/3VLaxo8GTbZO9IP/zv4J3TnXz5OO3J5pkew3XIIvfxX
8o8HlF/zkeRt28Dab1n/T9G/v4c9PEIRt/+x09ENfeNJ/COAQd4ayrQxJGw3Ur/ebsWc9ZvIKTxj
+98+FYx6S9LUf4u4/VVH9n/85/xdjuviRTDIYUCjtP5ZF9V3Ul9kQvGEVkqPwyuos1njr85x7zPC
r+PbEZZzaNhZo3OvTSXWKkfNTy6o7M92MOt70COQ/8e0Otz0nv2ECRahtlqCMjV++8Kx9m2r3rLG
N4+4YsWFHRpUp+Mbl6KMrQ9aEb0n2jPuafGl60jZftTb0+9FsukB1TS/MwHT3YuT99hfMRY6VAgG
CKUFSmUWLx2GIS9zQrgL0wOK8QWX1vA7NsE/B7rtfnl22u8yH+da1os+sLAOlNNiAkjpsIquboU0
O0orIr1U/yxeRSWZqZlhNcnW3CxL1j0h96KftORy0mhkDejRsYfkN51PKz1PKsm2Kb23m8K0B80g
qE+hiRyeKuGLQo/cKuGO+eSnoHl0b48brIkdWH62VXZHDZoowtWkGoCqR1d5Yn5fGI/mAaUmCczx
Gbfyg/RN/zKBovkuVeJy5hyhsIY3sspnrzpdRQlI1ING0gOTWTMAlGn6QXz48eJcV1jaP6MDG18f
Fx98V4x0uZn0fhrCfF7sX8PaUT9SttyMsSsbfOY6VVTJ0U7/F3XnsVw3kGzbL0JHwRYwPQ4kRUqk
SNkJQo7w3uPr3zrqfrfJalG8XbM7VShAnEJlmcyda9vyM6LMwMAyLNswoGC9vhqNzotPZudFFxvK
8w99PZvoyjsv9a6craeGZLYiWwFtdehg1wBDgN2KlOiTVffZcGVgQvT7kMB0i1ukUVd1IxwkLn6Q
57uu4BB+jMvcIWnHH6b/HpFiuyOL6danpo2TKzkijtsba4a4Md+66iNotHU48RuGB4TAZ/OwYO3F
LhWj9+gvfg1w6uwguYuHOV/2XDnQoEQYcFDO3aRHa4PoLWdnr4KWgzqXXKqzicRdgLVGdm5UN35N
0Xm979LC+gnIwthC2B/Bp8GWVNtQaKHbtbMkQN2IhTCnlKSj1j+ntPSX0olG2vBSl6sdzT7ZrgZk
8yMrzeKdI6K2O6B0XtqTnCWa0W6uUcLZ09D+3HLqfyhlKOtS2ZHkhOa84JxqdU5LsakL1iG+6weo
EsNXFqW16bHO8R1uX0Myf3EKA9e0Cm3mFXWonAu+l5DG8HsPiU1iFGbLGWKskOpRSOMCMQzlNw9d
9ue1wzQHlYy5DCf44gwO+C/RHv28j4Ozxl/MyInSJTp0KMLubBelJHMiRdQCl5vBLaacVURmaNfd
Ylm/d4mROEdyzVZxymDOpcd89FlNmD7llxyN1r1FZds/oGV23m0mxhqEqI2VqpOhDQ6DmjmzI009
38Ea9+QuTT2uqUNBQwmEb3v4mCFZ/9BXlSUvAREMYL0736UdQhorLjR4Dl9U3ox0kXt4/6vykKTu
1jQdj1S3xvUC40EPTWBNRutIJ4SV3YppmX9Ku+/QaeE+xG2yRgDOadEwbmOzTT+LhZTbZzsL7J+L
6Y4/TODn77sIFOSBCjwIG8j4Z9W5kJTPc6pUzqmFhW1wzpFJsVlldmxXr0e6MG/erm9oHDyabknG
vh7j7j3pVqSojRmwjORkRB/pWqWOgs7WwVaAmutyGKNsyo/dUOAlKLBfHt8JZ+VmCWF5kLSIRLR5
+FxMk1N3rscdyYQkAvLRJK2roKb/6bK1wQ4eAULb5gW5+ro9mFlmfR6Lc7FztoIpjBcHcYwBrYJA
shwRX8PMSM0daNDVOyJnGJYd7MDWeLDsLv4x5NFMbtP3KRt4C7iZHD+M6FjH9vzZRz9RXJh5R5vV
2QYYayfAtPFuLsve/9Tn7grkHEtLqDh40kAyTATSMFFMH6sORM0+FuY63BSBW8Zfaxpchl9+B1nk
sZ2qbfleRxaWXgDpWpKrhUmfwfsAKY9/19eugRjCcqtiRXQ5+bbLtbsR8z0ufnH6diVrgBx1ltEW
EypkiAYw70k1NbSZ2wDodi1gKDsccRCY3zHOpnFZIsg7p9u8CU21zfOjiwSHv/FNnKwOP2lxcB1G
smbFkf2Y0YRSXlBK8FBE9cNkUBqrqVxLii94I1S7bK2qdF+SK6IPJx6MiBVJyLb/MAfi7GmI4rf0
P0p0ej2Lc5y173EimO2Dv1LZuahW+PBh1OMNfQRaNLGUDJHF4teSSLqKU7OhNADhR94aQ1ZwpZyh
O5l7Ntrxc2kmeR2KCnIF7SjZ2ZE1SukGW1uYAHuvzsaKbk+6ZZ33sDBr56JC7yaRgJcBhZdyRQT2
k8RgG3xae+6+x6oD5VMcmhq7gR/bNFjDQzN607kFBMroDeYnpMOW0qHoS0zWMrluej4odLOmjD6I
3NqmA73NUxJaGRUd3h4s2zEn9/Zunqm5HxMfdjUtcNY8/xo2gSP6lMelezfnwr5eEtbXN/PWztOh
zyGFMUIAsd7nASDCq4RE8o/GdOL1YNRBNh5TnEclnWM9+LRxtS1as7HSeOxWSJbfHMcsxxtnLFpY
LWh6oZyIitT0jqv6kOxJnrRCwrVfWy9kqizZdGw6p1vdfeLEm3MltvUnFizc5ZcG7XqWlm89PNc4
eEQrDk8dsPmMNXVzL8aiSQDPlX1BR9maZkgfKftFS8aJI3LjC9dZHjLLq77MeYvoJioBNGGlmx5j
lFhvOTMsjy6Wbcd1YNkCcWX0J6cSG5HsIxuAmUk1t0xO1tiee/gmBB+m0ZDkBIl8SWN+ES7CBsoa
tSBBh7W5nCCmf6zyLOHWbFruwR9aOqt6IEWrO6QAi7DEvsG8xA87i9ZyMsnzgTvVW/q8qJFKjNEa
UEImqoXT1MufzZpPF8kweDSbnWV2cdScWkwETtmw/NxGYwjhYVm7Edefs/Hl+KnlwnQbLDk+FjIx
LzrPyT5XcxJ9WXKQnjt+a+IdJr8K+MgFqmiS7RabnLVyyDRIoqPTxmAU/diFU8TW0ZEg/Q59OVpM
aMqiYtfRfnSIENufhNyMH0HkfWea9Lfos4y9PUhaAzpnvOlALSCVMCxy6X7RHRN73G7XmkIPK19z
1XqtG6KIM37EFK/8BEITVTOS3ZttvIs8C+vLts2vMrl295M3InJL5WhQYBBdFlJCfxwrB3qGHQB4
EpWTgR5PwReS4aLboPhII3+0o2XC3839LN43dD0DrkIx3XYx/tlJVd43EampyPTbGyo53WVF88Vp
K5GCZmsM5VQEM8spx6ehjpqrlfQwO5uDjM2Dmn2NIOd+AZZ4NOukOdhx4pIlaqpjS1qaREsVfyZ4
u4OMx+GLoMK3BwJh3SCGbR4r7r530UozW2M71s417dskqD5YDXXAhKapi2KIHp3VLWkYI+/AyfjA
k1NaAztUtTIV60cUblt7SgLnq8sRdzfR/3RZVVQfOIMVw3zAQ7UE02n43rcxiOQtfYuStqPevcFz
rAwbc/4ol678sk4u+0c+2lhGypylqq1/UmGd9nY/1FcWTdWXVVLcBy0JrAQjwhVNOnLsraSUiggE
EX2fosfZ04/7IUhbspd4/da/zBpj5KNNHeTRAm57WTtWdKAnAe8yP56hc/U5bQ6LY6eHoDEGzK3p
c80Ju2z4tZX+eKjId6DQ5Hjqe+bnDMM37jiFC6Ikdy/dMyGJAjbti9awjo9Zm0zxP9uc/6tMwP8O
7/Ou+VXdD92vX8PNt+b/AOPHPHebvwz5uax+Pr/p//7//7zpB/IfjslN34X/4XmkfLhK//Om7/n/
MLn3BnAHuGJj5cpt/l+IH9v9h0tqwBPSdewAEMu/L/reP6D68Y++tEh2nTu2/xvEz3MggAEyQtKD
CmKI7NSTZnly8dTk08C7SMwD8s9+unry+/9wq//zc61AyRsEFs4LPWGBFDZBELZt6/oJ8unyVu/x
Ckklk0gE5qWSR6h9XfcecaWIH+Jlqx///vxzy/u/UxL/f1joFX8+LOfmTH/MI48cuttvdzi3006a
kLk3SVcKepMdG7n6KxmQl8bq/BJPv4EnvGyOK4+mQbgBO1/YZCcR7flf//5jzi/9px+jZBihBogm
Czgwj2bj3HA4dcp74IPCu179oVpoSdq8jvNU27z/+x986Qed//3JD2p80UBI5Q9ORSCXqzoZI9LA
/Zikr3TGn2fRn34RQfn0D/jpRmJo5Cg95z3pChpPImvf5L2VXLt5klk35pjjL9r2bbUCYyscEzE/
hijdxd9/oNIv/+/5YT1/gQYVFIUEILhjHE/t3rf8UNrmI02+eKxhXDNPJG1pXLjGSMTMj6OF2IoG
wdi3yuu/v8JLY6xgb4p4LSfOGwwBQLG9jQWcpAfjld/30sOVVaEmUmcfH+EjWHn5WWD+soumMXuF
1PHC031lbSj8LPV6u3OPtP+mvwSQuGvcR/Pxn7vQMwzd04TiS49X1oYaU+6mTVz3iGR6+mhyfcAm
dJN6K4/KNOmKOWsaq3WPQ43V4FHQTtwdvIauLc3XV1YDC72TvxYZq0HtjNl+9bzF2bUtoXTQmjlq
wcGCblPVfWPQx7lK77ZP+2T4WA6D8aj3/PN3eRL9iMpHQBquH261WR5XJMdct9K8714ZoOep6f+J
PV8JfiTxDvLqNQpr3O5LUOxmMx2LeUX60aaJE2j+GSXEqQRGtGAYMhwGssTkb+oKk5HKLJZjkw7z
ohdqvhLH9LygGF5KP2xwl3nAKDA564aDh79/i5fGSglkMo2+OXPsCC1jSY84eUv7GvVZ3X7KXTyn
XxmqFyJOLRIkqK5zUNbcyWgfvzTKTbwLYlqCXymVvfR4NaCjdAUvjbxqlK217ASJlS/4DzevbCYv
PV7Z61Gy1tIHth1O5CiRocYlfZiGbDTfXolnDKqrtVgzP3ToI+cbrPSn7XoBK1TzD5y//ZN4ywPD
bYOF0Q/Msq0uGxNABnQduc23f59ELw3Q+d+f/AFprTZN84sXIrlNP0q/57aaxu36yvufB+IPm7lU
4rkMptnNxliGZdG30XtI4e340W63QFwNSIvlHZUl27vU+y2W8lvWzg6EcGXI7XFIL4bNXgIsDMpZ
6MWzStZaUnIySHQlBvVx41z2pUXCMRud7rW9+Tzr/zRcSkivINdFOTOf8G9uSLfFtpS3OOtM3lU8
RDS0LDFAys+04NlfR1R+r/H2XjrznO8vT6cBFZ9I1httj3WBfOoqMfoIa7sN2S4G3wNAn4Feceoz
+xRpfnnKQWfLg0eqsL6fxOCNegPsKavBGiGb8HMjCktpYGqOaXHoY679ymQ0z+vuH4bXU1YDdxoW
MsUtHAixkbXezGgajm60bcVFE9hyfReD2XiERjWXFw6Ny+7bxbat6sYC35R99hEhuK+8ygth5ykL
h19lMMIQzYWNJL+697bgV7Ms6Am1IsFTlo2isz1zXTIZdiCxw3gwnWIX2378U+/xyqIxUlrxM4yu
wrhZ/C8uW+nbXuBUovd0Zc1o7fhszSeDkHqwyOhb9ukFH1Ms7V6ZZS9EmaesE32KN5a1dH44IPK2
Ln2n6+jNbEwiLrHwXELtNyLCgtPXxGh3NjwI9H6Zch6w56pgEnVe6PlRSR90a0FvWkfH0NwuPGX9
2LDxbEevo4+pdfH/Waf4gAebcdB6/f8ANkJEr+jy20KA40O4wbPbeV2T6a3eKkDVMwUVLLaGMMPb
aW8NZnaAemnpTSpXCX1uPbVvYsATWtwbdzQlfqro8dD7rq4SzabXVM5SxBsQfepIWFkLzgJtgg5R
b+CVcKanbmhsmhhCIyqDS6A+6CdtWuX0nq5Es03mvhlynk5xx9nPNqUEfKRSzXe3n+8sfmVt/iT5
rMZA5hpQ1rTzcunoraOuEsoZGl6a0/stbM20OPXBuWPddbbT30fmPL5/2C9cJV6ryE22zTTmcDbc
X1w78+mEcVJThcMsPc1foISsPcmpyqhthjaB+z4Y6uxoOnWudx13lH19qDgKUQSeQ+rP3qV/duah
Jqi53DjKdg1fooj8LRvDmBLTmxSjzhtgvZqvrkQsGzUdQqY9hG2N1RWNjVYPSoL2JL3VTCViuugn
0VmQ5qGCACNtiIfrEaGdXlAh1Hp2oCI/akw0ndAuNsZzf09K3i/euZ3vJXrzxlGiNjfTqY0na+FI
OG77vHG/4OVevTLxzw/5w8Q/y9OeHgddCss0W0bT8Ww6tbP70dq1AV5Nfw+rl56uBK3dZFQ9Mp+6
ZmV8Acxj7ypYNZqfVYnZvNkg3PTev17dsVrqSFTJNF9djVbXj0Y/Macj/RSCxm6e3msPjK1Eay6m
Jip6nr5kAT5WPlV9uNiZ3rurGO/Ecf1aWIKnO9avNnWKU5zGmpktW4nWfCkLP415eLCNZVhIqqcJ
2B+9s8HZQeHpfFzQQUUF5d6ji2EplejJ2pkNMn6t+aiC4ksQolVtCxQ701bR9ZX+GrPN1Bx1JU57
3P6aOgETUuaJg6DQ/YL42NJ8uBKnNGXRK4qr21G2SLf7Jf3Wj1uv+XDr+aC3PcVETsLjMQP0uvOw
yzkDM6Xm05U4lTbeD6lB9w1deubNmXJyi96r0CtR2UqcLiMe7ZhGjSFNCTWNVBVGHHRSGH6vN2cs
JVStdgnKsYmncHXondwZduOeuXnDD60paak7axpZXb2U7KxRX1wFGY7XuGWseodhSwlWGAmIW1d3
DIfA/kon1l3v2Hd6L65Gar/iNbiivUgT4y3L45fVkpq5QnxPnq0CQZqW0qzkEGZz4sNXdR8AA9aa
H1SJ0woVEoTbcQyNFHOgIpPX0mr/OzT7/6S1LSVOKQvP+F74Bq1my890NT9hVPSKScMLm6mlRKmf
zrHBfo2T+2r2A4q5PqEtq7djvaXXUuJ0il0AMk43hAEa8s/OwDqw61NQK3rzRQnUsS0sUUSoN8oa
FF69yO9JSnuO1sNNJUgjdIFySrsxRIO6wsBAmYmz2CuV1xcG3lRCNKhQwIAMGkIMfYIbQJHmTWFE
zSe9V1dC1DprZLA5ZTomZ9+ucv4s/VTvk5pKjG4OIrVzv2wI7csGurZ8KUCm6b23EqPO7Cwzptm8
d9Y/OOOKr3N/o/doJUJpNI1iMC7DUUT4rhlZdJ1CgNFbEs9SkKcnDNNsGiRblnH0RPAOROUXenUK
vaXlt+/Ikxw77fITqzljUiTVXR3TUV8mmq+tRKfToF1cSOAfwfqC4rLeOK7eDvo7U/zkpekWHLya
tu7QK+Nrv17Cqov0yqxna6unY01r5pKMIy/dlB82WFGZ/Kg1Q4QSkkWQdc2W8xGdJP/eLcGdv3l6
65RQ4nFsp3xZZ28IIT6ZD9s6WGE22v1B78WViMR3c6kyGGhhbyAlsCr6nKPgs96zlYjMi7R3pQnN
x0053QJ0/OYguNdbYc8GZk8/JRMbx0bBlpyk3oLVMQyBIJCTXuAIJSj9fpKD404I3jyafQ8+WWy9
MVE2Tdx0W6dN1iEcfcQcs903O7P1HvQersTkTL1rXauoP5pJcwHyJ4Dwmg2aM0XZL7txFLlR8HC/
cG9tDIXpyn7NCOn80f7z1m/+h67LcVfR+kAButK+dXn2Mk66z1ZC0wTaatuLSdrYssX1iLPoFfwq
T2tUMER9Pg2T3pkKzrNMFJeOB7wGPhReonXAQq/3/NlLMMInDYj8xV6HbC8cursPFiegVGtpQS34
/A80c+mgySaGYqf5ZszTJ4oPH3SmIm2Izx89YR/beTbjMo6xe2hHhKxYTEmtc4QZKOHZJWeYVrDw
4styO9biaplavQilJeX5m0OgFY5M7D70c/umQHB49KV8rS3xpYmuRChNMGgux2kIRVPcOUaxz7pE
65BCD83z96b7GNd0u8SuwXIten3Njv727FHrc6riqpWKQu+XeBFMhfclBuebSvde79FKfC7dENH2
aXQhroczZHOE7jQl6MkwTFVYVbszonq0Qlhj0D9QbXjP2/Aa9F5dCVAstGjJoCsnrNHaQBccO+ON
MYn1vd7jlfCcccDFMWLki07rz54T3NL73/UerYTnwMaTNF7dh7kXv1+a5lKUpd48VIVUU+TnHoaW
XbhNbXKmvOBiWVQ/9N5bCc50A+HTLXkfBkmzz531bem/duw8j+of9iBVMjUb5INpfcJsu5zcsyWN
l920XrNAY7fAn+m9vxKkbl7ROV+7XQjf6GuROJ+MJn/QerQql1pQPBaexCzcsqb+Yuo7IMvg3EO9
pytRGluJm4K+4sUd81M5GRVdyc1HvWere+jSNrjN0MUMxxnoz2aPqwMKu0jyg94fUOLUSWIaw+h3
CbfFuEtL6wEbaa27ODSw56tukbrABmnZDKM1uMNe+11ke1plKFO1Ly38NSrbae1COyoB7PnWcGfG
c6ql9KWD4PmLW3IS0F+YiRFtXbu1g+vtaKrTTKmEablExrD0SXduIxM7MckTjEa97DC+08/ffKCR
aaTTiXFZBXgc603hLpoxpIRnMMfFmLVxF8oornZyW98AcdWrm7HPP39vGHodxLm8C816urXN9roT
g957q+qlLqU64c1GG/ae/yk1u7sib7UucaaqXIqWM4igybrQY2QwrImxboL1obceqmqkAYSNkdU4
VxUyafcd2M7RCPSOoKoUSQjuWVijtkC27ZJmWBIVx1EYnubAOM8/Z5YFqNKylbgJaPL1R897X6Ri
0/yiSnhOmetFaO1asGGdBf/LectOqlc9ByX2/NVHo/Jrd6mZLjX8kJy1FuJjAhd8yrVyOLifPv8L
aIFFEC8VYx8nswQbimwnimBhH7VWdFVutObj6Hdl1IQ+yIV2D+G5fMTpYNa8NKqCI7O0hDMHRhN2
ydoD+4Obwwi5J623VwVHUi6LL4Bqh2PhWTQ0ImKH4qO5PqqCo6FAgQfuu4HxK2MA0tiQfctX2h93
em+v7KZL2nkdXZxNWCfA5FPw7kth6u15rrqdWvVcGkAwwg5y/wWki/40F3VyoffmSshO9mSvTTE3
YRa52ycByOrCkUAvNAdGiVmbddK1Vj5rQOdxf5Kjb4NgxEDhNWPm83v+4Yiqao4oxuV11UyMPICy
y67z4bAVerl5GIDPQ1bmpYXGuGtC6Qz3aQxuLh/u9cZd2VbjaJ3xr4jbUFbB1wqkyi7BM1Rv1FWh
UUvKHCOysgntLvO/SooKF2NeTnpTRhUaDfgzrxt4lpBIDWgMnyBqrOCptQbGUU6+3QpIBxBfHeKT
BD/cbK7y6jUV028v9j/MFlVm1KaQ7vD8q8PJo0N9R7UYxKCQKbYqcRnE+UXZrPP9SJP+JSacBr55
SdK6D7S4yfbWCdy+uw9k6V3k1CXriyyvziCbIiUZHy+tDyxlc7K2+zC3FiA1sbZV/q3GrKjdexws
rYPpkms/AgFexgMoU+xvParUy+XYGn4WWnLBdy+qYfTs4edIF4Cln60n0856ebAxNsd1q0iH7RS3
QQI7orC28YQ52rId+qm0q68LrePR7eB4RvYdelTbhv52pntgWODlh2bY3GMmJtffV9KCc+et9H1f
xGYdB9c4ztAXJnBovbd8ONkT3gmXzZnLEIIF99cTNr1nilDnxO5xkrNDCrtIJixI4AjVnGeDYN37
4P3lrqxTmOAzHmdAhmxzcMKN0Z73rg03GSe+8m1XTcI5OGKagLRHXbTdF2ZWS71TiKr2KhegVfSK
16HngvVh8YQ2bweaoaWsl7YTwYBuiyZMvPJX5OT3kUw131tZKycqMUth8d7uGIV9UFxFrqmXHHSs
5wuZO6FMMckghfQP46xrBLAqCtAeeiGrLJOdiG0vp2gXxmB38RptHyE86h36HGWdzGhvnSop6nBc
x+Yt3WDpRW0Ppd5Spmq8Eg9oVGV5fRh3uXPtcH5F+Q8KQWtcVI1XV8bTNDVTHeZ+PH7sfNweO1wb
B71hV1VebZUOtIkEdRiQVMZpIbtOtliv08xURV6CEHbxm63DtW6i8gDvLQuXVqSatxxV5mVC49kM
mxnpgYBYjlZfjYCcDTdvD3qDrwTqULY4FCYD3u9O8Tg3zpVr9HodHaatRGozzt3U4mYcQt9ARzb0
EtM7O8isR713V8J1ctvNnkarCYsWC4edPAOEsCSzLD0thnmGHTytFM5NVZhiiTkgCNPZjZgAHtM0
1TwgqHqvRs5RtsVs4dRouj2KMm8P+FXopd1UsdcsaJV206qmq7Yorjx7AqrstZ2np++HwPt8bPqs
ihEy1SzD1SivksoWX7nTrnqpYFXtBR6p3cqe8yqprOUyAhcXSjFIvUlvKfcQyy5G+CbsToCIsMOe
AQmNQ/kaSfUcOn84PamSL4jCywjet8Zxr7IxFfc3MChjqaf8xMzz+cC7YIax6MqbEHzlZFzmQWXu
RTTP7iu1wxf66sBfPv8D9LZGkVf4VbgVpt09NBDu630kKwtHCNhfDzScvTWMoMgOnOLyYB8HXEZP
eJe7tebXVwKbpmBPjBnnz3ltE39vlFkMDyKpmkLvGq0KxDxhb9xZzitTNJjRmzKN6TsD5TaIvdbS
9Bst+kSJsgm4mf1kVaFtm2kO3SubHYx2nEnzgKXKxLx+K7sK0lO4jhay5W38hHr/h9bLqyqxYihx
Kxy3Kmy6qt8vsf24DTAw9R6uXFxiLMnhd8sy5Gx7wloRS4JeLwWgasRKw8DBGIJICMC43+eGQ6lh
3t7rvbeSXxiSoovxj64gw3X+cUyseFe6qeZWaSpBPcu0xhuzq8K0W4zvJUD5Hx3WPXqXRVUo1oOY
xHDPLEPOWm/ltL2B46ZXxVB1YvFCndHrajDh+KhdmWdQLqbi/0I5/5foDPN3U+yTMJpzL/UnUI+h
nfs14F3fb68SCaJTL0xVwZgTLLXtVaIMpVtl+xZrrdwxV72ZrkrGuqaK4yjAdDhwkvkaVKqzlxDj
7/4+H8/z7g+7jKobC+Z8nWaT/b3YnJYjvwBFiiGSWQND5lZX6Z2xVA0ZyMAI7mMMFnG0sbtM8G44
h5YIar29WCh7cWmkPeatKXPTte7HQbyPzUhv2gslZCFZDL4AEEfLr+se0o5U/jaalebnVUK2YjIa
OarAoym76P20Gs19lbh63Ux4WjzfhIu0wr7P6ovzGuzfNXB+wwHMv+agW8+f3pBdEFFZFRTDyUrU
rY/DDQ7Tf5+Z5wH408xUTs3jOlQrrr8FCgEQTnuaD9svWxHUk+bzlbsuQJooaoYOX5RO4nia35R4
sOq8ulDVZM6Ec49LhyBNq3WUgTodp19QRPXQGyJQzswp1zccls7D3vgRCcfevyw9d9Sa7kIVlNVW
Ni4YIRYhRvCknUyr2YFU0duhhCopC7wNI/Se/Js5D+Z6qFL0CPusqrJJK/kiVEmZP81Rw8m2CM3E
WyELCnFb08/3Xu/LKtG6eikZrrk1DrGJEfpVBsv+rWU17vjK2/++kf/nrBeqsMxzbGvxvJGp42Ga
867FCGe8SPOp7U5cxEbr5AaO1x9a+M/1tbFyK7huJKY+XyzTdk6jZ22X0jFWPE62CJ9ib4WO+K6s
3MXaly2Q4f0WJ9EG2HdNx1PVsOfuRzdbftil47yZGhDia5pMJzsaZx4BAwMgb5k620Ni0t9yl585
FQ9V6jf9gQubg/942c37RKD8fJs1ibEd+N99emNjCzJpHSSFKohD19ha54Zk4Kxm9nbC/uraSq1Y
b4MF/P98FauNHNYvdjihtYhfntXeBWZ8qzddlDWGuyZG7d6ch/aGzhZe8CWY9tdAGuet7Q9TRZXE
jaNRxlu/5CHYatu+7PqtABq7onoA+D0F8aUXeEWilV0TvrLmQCPGk2Fy89BoDO/o5HNx2poi/qA1
TqpILlmjkTuinYdTDWXdiLZPQ2a9Nk7nffpP46QcDUwRpyOEZcx+ijG9R1XtvPOTePm2ZKbxSmbz
pT9x/vcnB0wRnX1qmjY/9vhPeYcEbxr8cKaOZPsl5o6R9cql+qVPriw/yBPicfKK+BinA2xUXFlN
1GFGcUzLzbf2KLr1skpCFdHFCbmTCJOe0Ksw8cod7xMLkeYG5ivnBmzMTRIBVR6alONgtp4G23xl
gX7pSyjBLHGl8Dd6cA953MrhMsBE/VT7AXV/L54KoaUuEL4S1y7P9tJUGmA6AAnS6x5/Dlqp19oq
VCFdvwZtmq4QjaWEPozmGvvUBKNkrViTSiRPKalIezSTMMUV4NRMa3nwg1TrHiekci0XXmMWhSyw
0pzSKzw4d07t6Y25VMJ4tUXR1wOP3ja8RIL2VKaWVpITKO3z8F2hrqV9kEeHPLXe4Lf5pvX0snhC
1dAhK2SQPLxFmwxHr6zvh9Bw7Xu9T6mc7iNXJtNqYyGam3F/bGCl4whSOCe9pytRKoK8i1xhpNCl
+wZnxeVTG696cFihauhiT2IFao1pWMCqxip3qC5EW+hJUcXvivST9djACM91yi4N0yxrD03iXxsS
AzOtcVFldEsm2rG3wVYPuMQsGA3OH5ouz/WSingzPJ+MCbbQbeFUwaGa2rd5UYdZV+tt4qqUbk2W
Bcd2DlLFMKY77HjEfivcV1beP9/XAAs+f2/8OYeNDj+CqMfjBtXYvvEgCuuNuRKhG5CefhqalK6l
EifouAHwHnVVoCdIg+D+/OUD3OIxVXJBkTv1htctDo9v6iXHU1Dv/ZVIxYEywmfGDg4YnlKzvUMF
8MrI/M7t/eF4o2rpHG+jFaOKk9BcDXt6I9LSpcEoBhz6ACmpDlM32OydbKfSPXpk1+Y91onuBI6z
8VZcAwIcaLbGjK1vpXStKYxwN5FaGXihqvAWozXhbgzn61I3xJcpvnPjMenzvjrojauyEVdpOni+
mcjD0iUeCxQWmXjwuJ5p/9D6A6oOrxvycZuiZjyOIP2Ppe/MhyZwtDLNQpXhcWRz8XUox6N55n7N
bkuntiO19NWwH59P6UZOTh8NPHwaYTcXvdPu6gLfBb1xUaLdSUa64cdqPFqZ2extPEt2ZCS+6z1c
ifY6x/ZC2NFwnCzcOX3DoIFrcYTevna2uXt6WI/RmgrHsIdjjbJmV+dd/BaD9+Gj3rsrke7MTWOb
XjsccQnv95hpxsd0dTUHxnr+6mk346JQ4+8Ko9K6rcol/+6JTeodg1QB3uYmczuMU499k1fsIVdD
hHEiPeqJcJVQLYLB3nD3648pLhMnNxrgixu5Xo1dqCI8e7bsrciH/mjPZYLianigvXrRm+yqBm+c
W5BZcu2PqzS3XS7ybi9zzbOKKsFz89EzcBjqj1sJrmUe1kfR4dqiNRtVCZ6xNWUbFfZ4jOmewQk7
Sfasx3rFe6FqvzbaIHC742AlG+t7X9r3ZWLptVcLFfKVlKSU68bBUUh0Yrc0VnSMImR0fx+X80ry
h01TpXwVZt5aeW37Jy8q3Ok2Gcu0PK2Y5nQnp2vYBf/+Z144E6lKsGiyI8fM+BF4WhqHyXLjfbWM
ekow4Sh33SaJ8JbzeHocV+nBRwZ2tmP/qffqSrjmGcsBesbu2CzNuk/LNsPvJ9Lb+FQlWNA4Yihd
tztO+TidysS3dgCMN72dT1WCrSWuYFs3d8ch2YqT2ecfNjNz9T6pqgPDLtrZanI9x8ZP5L4slmyP
JFVP9i9UIVglVzlIP2qORml0+2xrMD9sVj1yk1BlYJHjFJ2ZeVhdne2nNrcs9j6YfL2zmK3sq6O5
knLuYv+UZdX2sIlm+ZiJ6jVu/QuhpKrAInuezRGx8tHFx3tvng8cDUbyeuukrWysONyQrl6D4ORg
iR1Mxo+6qB60AklVf+WmZUb4Z8gTnK8IW6YNdeKQLP1nvccrcWoWtV1vogtOblNWCHAzvKWvPbOo
fL1YVRVgTe+PnOKb4BT05i4LrKtCaJ7EVPEXIK52WC0eXTpsf2c9RKUnSBSq8gszCBxCZRtg3gX6
KJ9NZ+8k/qw3XVTlVyaKZNjWGm+5PLqouuZWeHo0QaHKvjg3cUwqS+fgIX/IKuPa+X+cfdly5DiW
5a+05TtrSILEYtZZDyTd5e7aQ4r1hRaLEuAOAiAB8p/6K+bH5nhVzUxXTGXlWFrmi0IS5U4HgXvP
PcvYPP+ppfL/UL5gI6QMGbMqpcuQ3GS6h+5a+WF5/+eu/1PpO+pkbvtlYsdsSgIs1DObXa5SvT/y
E7x2Lv/i0P7Z7wtZkBoh9jU9DjqyJ1ev6/BgWSzlATpVZIjLYffq3u31HzfXf0+M+ld/9KdDlm1p
Pa7t3KNtDX68hrAiKFEfug5PXX9Udej6YkbqOI6wkcw420O7mZGdp15TNRzRWLfdUPR7t25nVW9R
/ZUQD9rdGIPS2iHadtu9RyKn0fMdYmm5vl9t7RN6DlHGZmT27r2MmiImokEqs3FMoxCaKD66Ihfz
JL9qo4YlKbKONcOZ7B3snqsNDT2T1Tav3pTdRtrwAgs5vzZF3iHiBzbfWxPsWCRiQXp0ITZYw3en
RHcU1vcDMEs3FNAV9AteoGXT+F6nAxqZFtGzvw16wD+bZc7WioLuSxAzOK5diezDtLnZtyUgdQnJ
kXZEnjuJEaccTBInvsg5lerz2GSd+D7IBUE/EHLu0zXr3TTt9ulK0jvpfdhCMcI0ypbeNzbpKgbh
ZH3YMbJJD1FaB1vWHCtNlCtFvvJQpeuex7cJX6k4NvmyD9CFzdN2QkrAWDKqV3rfxkvDq7ghnpSK
0RlVGEdcPB9ggFuEWdJ5BH+znZSsnEC/z0ogJAGZgM7Mo2EFTymDbmRtbuqMoWzEXkKH5YJPa1JN
YTgqu0IkSPCskGicfpndgEjhbQ/s+9LsGzlqM+Xdw25STj+oOWXsgbiakLu9VnyRVb9Do5IdhV8S
OCLslC39PRQaHJ+XbhqNFyfjXcjlGMPVGNXYEE97d9ooCf7bzBF4jWjlFWDwmUGBJF6TwILdyn7M
kCQmeXS1geyXfvQRVCw7SFtw0GHLuhw2fJbTdEaKq9jTM+1GroqOduJIOzWWE0LIBwM0ZYvseq0s
V3sbL7Y7eIM96oFOcmlfQ0jlyLEcpnQ5tiS3oZykylK4xKqtr9DXKP6ZI8R8uhVhR+On8ngJpvDa
AcwvkHHJUlRQzhFCSpET0j4nHTf0eE1nDrdj6hOg2rGDt9qOMbNbJbRbCHClDkxOCpO1uF++pX0E
zYxZWaZfWD4kvFK1zdtv6H14j4dmyCbkWiL81D50SyzpK+hZ83BsNwaZkJjiKb/seZR2d4ny3f6j
GftpgWLGIJz1YcZDqw6jVlt61kPSzh9VNPA4xfbWSZoXbMiEfoid65JvWVvXyAetpRjkjffrml9i
02TTp9ZThJjC8z6GGl16kghYO+e0/147LxGz3s0d/4a8+ll/hLp8VyWmSzi7oPOYtnuw+izHL09R
9n1qzbqfh1Rv2ysCnhE5i5zTbfjeZljmJ4ms1wcnYnmM05m3j9wsjB5i3mj1bu5U2J88BB5phEk0
fAN4dXUipmfr3Tj+1mFyo25bOpPtZpravr6ZU5GY22UWLC3bDKmUnzlNM/Ej8V39AAl5dMEYaf8O
actQtD6XlYRBUFSFZuceWeV83U8wDyKfetFkotI9lI7PbFP9+JAgEDc5+6lZtkM0qzacxGZiesNo
6OKPMa27+p2ahUS06uYieCK2sbAQ0QwUQX7rbnNzb+PdxWeiqe7fI7ijnh6XXDB1jJG9i/xZRMdi
7/Q5N+oI/nRi7mexUsS7w8WkrAEZ+kcVYoOtRE3BH2g+OSOrGNMqpCu3MDg+1nLRkNdEbJWviluR
nQetNS1cjYT2b0qJVpdytJ1rCz4mdYygo4yEs+0H6yrn0ziqnB3TpBj73evPxAm8giqPZQI7w4BX
0UTSmqINkR0PiMteHZK4sX0/zB7CtEOujf+SxpuniFeTI3w5EQVB71EuybcajzAr216lQ0kHn08f
txn5jDA4GgZYnhWk2/fm7B1Usq8b8ulMjdxnx5Arm+zaT0g6dTimfQHEe7Xf/bKS/AMiOAwOhA5u
NeJdj6tcP0jtFnPIBcWk8zD6dMgLaD/H/KYXiegQditJvxUycXy/9cFKoBYBMVbiFNcbakQo2ZQ6
W6SsRcVumiZ6oXln0kpldIkqG6+JqNi27+0HE++kPa1u9+JmGaaormaf1tsdQVjOU5zYtnkBcpRu
XdH0vRNHuMZLdxEdOpiHDZAYP2Zdg/PO1XU+g+edqXA3yLjtymk3iSszbVgE3YKxdeOhnttt8s7F
HYKEkRfr3FMTYpaeJoyM24cJTnfNXKxbhgAd+IoXszciOSdEWPeY2zkav6YNsmvvaE8s1tiohl79
QKj6jpUwwLLNIpibN+sR7yy0h3zoMvuedquqL1Y2LTlDREv7+8WkCPhCXnvc0wq5TKR+22GVDE9z
q5Cya6dGSnCbocDCGuHwUbqoFkHCJ90OBJzhFBzi+GA1Ug+L1W1j+oK/yT+siXLhSw/TeGjSRaqm
rJxhvyjLCPtTXYZahxfEHjty4kJD65IjqJ2fhtXwqNz04hApZyYfICBZWVJioMDVE15unj8GxMQ3
pwih1pgcNXUXLa/DsE/jBdRdtaMqQlz4d5waduzgkRrHyfN1UkPikqiZ7fd7LLLBYifet/rMW3z0
MJqlSDe789iQ50ekX1hzjp0S7hQcFfn15A4KngASt9Hawgk85TH86uS+yHJu/LY9ExF6RHL3C6dH
lg3Y34qO+NY8xg4Bvl93YzVit3u3hvyMOPs4PGRY/epTawMiaPAmyVQ/doDD/Dve4SZe9rQ1oRrJ
krsTzv9IS9zcdFgPfmfMSxRPbtrxYRq5HlePBO33DOnpw9OKe7Ze5ha00Md2bVRTZq2a7KegWZp/
HlK28aGAQ1g8atwp0ssfIzxT4ye41mfiK3LZRfdl7ucuRX8FQ0RSDm3astPAnN1Qv6mY06mYo2XD
UdgHHB+o9mAZS6N8ZZWFScO0gaPHom9wld+yMsah3p73Ze5e2YL1fehi39OyCTsw14GN2cc8BS+i
JBuv2xK9aMaQiDix5SbtWU7XgoR4mB80wuIhOU5g33lEsHY/3ZNB+6gvKBRYX9tpduGYJ022PiZj
bOC/izmreM04cqWPa4+knKc5VeQTt0h5qWxWAwrgTeQowuF1zY6IbPbpI+ZPZHzXd8zut0k7zhM2
zAzPBmjxIKrxmw4mqua+HnqhQ8mzTD5tYL5EZaDNsL6zu58hiIbuNfUlbAzrrmQiafRjZ4ExFWqQ
/XwgG3S1/RESteTAazKOlYlrxHYnjeoTpJHra5Irtdfih4NaqWQp+Jqn1bDMcbIU3R62jy3v4ZqE
jGOoFl81xG3kg7R0ujPjgoqrVLKNyqSFK9xWYndfC+YpcR/TBbYHJ0m9xnnPQowynUDAq12xkSxy
5wYvIX5eptGxMs3pXHWbWsabLuBR/5zHxq/HlHV9gmQSA8uzJGsIr0gPenBhSbIfBQ4j7wqT1619
WECdEmM50IH1d52tt0e+XQNQd7OTW8t5Fx84EmwCjlGUHJXZM2z7vl8jee7omLvXpa+T9d1oFgTW
c3QEX7a+9mtZe5WdUK4hNbODimYC0l6Y0Crkj2sYa2TQVeOwJeW+O6GR5B6h9nUmTk8S9cBHPzBy
K2GlNBRUtLMtVZJSCc9WnRbTlLX0wr3cfmRQ/7T3KR6d4WZv7S7u5yg1T7GHxStaIOLuJOXpjtop
yczTGmnQdl1gJYWM/B7zHIi1EV5K4EYOGfL9Znj6fvKRPHRpS7tiGIK7XbtePEoPB/2qwzIu84Ao
8lTVzSnLMnG3ULldZBL6L5tc2xdBelM2MX3uczO8z1sxikLG2oJ2svRdNxchRka7LSSq3e24Iapu
O9E1lR9oEvTFtRsXFZYzLYd92cNxNG1+2UBfzN77iLMX2XsCW/bUjSw61QNbPdLpsXI5ZPKbin80
rt7c+zyndCvWZggcVM5k9VvVXP0Azv0WdtimcJNsGsm684xAbYRRkgmJ53RNosuaZFBjQ1bq44tR
SS0ebBSsO67Q+ccfdtqntBRbtrrbJdO5/ILKdZgPuUMy+0k3usnu2rD2CHuV44oE+UQb/oEsvY4f
Z7IQfYBNwzbCksBSdZ6iVfSfI4Us4bbMtyZvqti2yhVL3qAUFW5hTWl61Ci+qElESI/Q+21pvgee
k/luDdO6f0MolUc5pBzPsbp7PFu5LloIhtoDXHTq9MbwvmmfQ4Le/zCNGRmOjmHfqdDRSAS4X+l3
h5kNKXmEqKbNb8GfJUmViJCLcwLZVPitARl7eFys4zouNyFXdbGzJTEtYCjCMR7d27TfntEasxRd
MCib+621vcW+oEbmk3s94JF86dCs+s9d3olzNmFERuzg2efEki76MmDAijY5TDkSFwFCqxKrA8VS
US8rdndrllCtgzT8I4Wm333gHnv7J2sRr95WOZsjnFf1mEfrC/V7G2QRpSkjhXO1GUpRkz59sDsP
228Z5P79D9NAzXbgLWIL3229CgKGA/lknpDxnHfhMK5wd70RTZROTxRPGXbEmJiZY3tSgQEsVCNk
zaeWxMqfSKe6eKiy3aAEKHpKqYQN/IT+AxVfO5fbqq+1CGJcnH9unTHS34hOduZDb6NpPU5t5MTZ
WrHk+MR24U01p31Yv3QihxaJqk7YL85383rUMh6iUnRLctvMsqbljEG4u9vaNpP4SFgDMaAFyl4a
vc4oSmcKO5kPy54JDoH0XN9NMp1vfB34u5mkm0N1kO+7ftz6vi8MskELiMLkQpAvxtvpuHmeb6VE
nOpy3olFg6bEwgrr/BTpwi3O22eWeKZ+WxFtwg97F8eqov56rhbSImPitNMh/7YhKK9pCzJFor4g
jjmjWWn7vY1Qj25xdBN2rOAbnPgJuzhs9u1XsTeqwhmf1Y9Tas2hieZ9wUw1qqMz6lviyhg4oi0i
7ua6hL0SeU9WB/7Z6pXUZ6GuJwbulkvg7jpNTYkTSQ8fckD48bFVanSVjvLGH9YAIQOavgj6up2p
pHngrY/RMDdb9wAe+HLu64aOeCLr5TLFADruRSpdel5q13/hKFb8w9h5e3EzG3tV8W0LZZ5j4wAU
I+svsL1om0oO2Dub1nT3zsUo4Hb4kPhzz7gq9b4hlwTqj/jUMEP6+9kR29+berG3i9ZT+zU1gXeH
iXfmFU0nOQwRgWYEr4fy87YzBJL1IfMfcpiRvJmUxsglh/1Gg0WMOqPoPRuOBKnTSzmjvJ9KjsHm
img8HoDuYt+05TybUPYLOkYUNlqEEoqXTRaJwuKdty7tSw2iDCi68BdJ7ycxOsArLtrFcGF+zdWn
4Nd5v9uzsLXvYfMxpXcDbZbGlo6surmdOGg0sFALoUKw+bQgOjp7TBFhWK0TCy104zWiekec8+w5
UQTNa23RGhUU0XeXva2jAHrh3O9Vh5FjLovaQUT0vR4RzXFOO5TORQ1tPn+bHEAInFmo+RHNF2JM
nHeH7e0+4mJyLxhOpObOQ/bdPxqPyMiHbIEbT8m50f5xwOzoW7aPEWxuZO7URzVJaIs6p3UP2tSQ
vQ6pcE2BtFZV+A6REuiYEZ2HvW/VH1WDHhGInD12dtmSAntEqJtiB3KXVx2jSvW3m2doMwvIcZIv
KLBHUk5oRNfHTcvdP8d6jtgnX8/j8risjWguXAk5NIdhqbvmvEoVEoX9Ns1/6zyqyS/dJj0K7F1o
mAp307y/B846gCu0oiEfQhFwlptTaK3Hk53OH1KiyBGQeHILLToOEp7DEboYPV3YezwPvj8I5RSM
UngyhjvPl7H77Ac0sIUxwNjukyil4xty40VXdVNt0tco3Yf1YYvRlTzUEwKxnjkAqPRvbffyoC0h
42/5aAU7hUT2cZll8BW+w0EmcVjLkKe+qikLXJeIFAJLstwTcAVeVpjAxBcKQ5v4FguLdZeFkkwj
4SwO473QgKMKqomHLbRW5i3OSaMe0r0eQb+o4248wZ87Sp8gD2N0KhF2s3vA3OOmj4ip8+YIQo8e
SoDH+fJt9IONkAO3O36OenSNn+J+mFG6U9R3VWKEbqG5Q505PCyASboSNHJnlwKWE0l6G9M0Rw2d
u2g8NRgnr998ugmLd0Vrd+Nlw31lcq27Q08In6sUwRsOafBm2NQRRW8vbusMLlPgmPXXFCSEQk1V
qxoRLrWLGS9Bh5ciryA4jy3so+sBYztMfCZ5oWsgO7Zmp7MT9skJQ8kZR1gBuCnpCuji9raah3Hp
j1lYkvmNNXnXRyiRkswRxHrCqwHh9EMP2UqHQYCz5TrgOMzKqDfihqY63cK5SzjhH2CNO7i765oL
Gm+8ydqsbJNApsecNX34GOHdiKhQiSPTcrya9qLuXvm+Zg/LtVG4raOpCzhjQAuEj85WS/m4DYlF
TWYWQuMVPRlac1YCUs5RlMd2EOP3ZsOWDQrTxob4zbg1mo8LPDxRF+IxB2yOUI7JXKyYFv6Yq3aV
OBF5u//oFEDXL23rp+6YyWyMPO6uJiMiZ6lpnjNUNTgaUsGy/Kixtc9vSme554WDE/b24Fm28NcE
MESDlAvAnO6bgGtl90FHyxQ9TRK49vN6rcchzN54n5ZsnWHfCnWQNv1ZDYD3sUgyTY6Gob6jB8TF
LfMthE4y9+UOqHxCQd8Y1rAqzqnjt14DML9DEcHpXbdkmX0Z+7YzFyaJn87RgvzpL5i61HFJx0Ch
XZiGaCl6lvrobophwvMcLXZpPkU74tdKgQJgPGzLwM1DYx34/EMes/V178HcKnlsgWU3pB/hpGFk
5L5zanX9SrxVZTrCxr1d90u0I6XYoF+aVH/2WpKtQJnRAqxgwS2nbRoFORmAif6m7+gefwB4kueX
psPAo9TxgDnnAbLJ2PDrGb6jhb8CB9FxNmm6lIQObVTgmbun2m4ZRio5XACOcQIG6XxsogSwNh2B
ZG9FjyQpXmxz0HllFMuzkwuL2E86C1E8wrkq9YsAdCERCTUtImnv8sRY+yG3MI9+YzJbhrsYECA7
9rlaxIv3QKCrXvJWQoQF3s1TM449va1lP3YvnuPG3G4p7+wlXpAccr/itaYIbt72/Kld2CAvoTWi
e496tqnXMl7o1sxVO/EB6FwGK6omLhc8zDoqYXFAN11h3MG4OHZgPV2dWtlnGLXFNimFgM/fcBiA
eNvlzAZvcGMda7V5CgY3DaMhrARkN6dMbC8Etx0aEpGrbn8PkLgOxxVP8lHsO7tDr0Cj2zSqBSZb
NIZJV3qdVvD0Jm4p1Tddy+b8bu8nCEyTdJvcZ98sAtr8boFDwtEhj3dTReJpzjDKScEtiWfL15Ki
f7NfhjXj6dMEdblNj1dHywStW8iRYc3NLta2FIP3XbUN5hqc5Sx9yE2djecMgkV/mke9kEqumx7v
Ugs7DiBBMcZK02bYcmyAVSZFZJMkOmIU45qq51Kgutaz1aygZGjI18AQln1b77IN76A8zxwgRlWb
/QcZcyK/6W6K+3NMoOg6xwC35nuIo4177eG8q95PY56FuySL7PbbNuetvts2GVngGCHlJSoYgOOA
0RZAyI214DTNLrtf4sH60m3IRzwbvIS2WvY07UpQgClGg1l2ZRGu/ChA4HzoVwSgvo99J+29cXsy
XhjSvVAX4B3WoHQLtyEA27Ks/QY0IyJVm/NIW3hSohAr7YjVPhyAvXcAB7CRXrsZf61HRGRWUm5R
lBg8LHw2YIXr/HoHhUZXLovY5OLRsrWPoKpuWPNjuZ6PP9gClTgks7k8z5NAKRJjv+tfiDGpw7Mn
82F2heYW4lF00sjDYSpu4oqkeQQWAZFz/ZAq5vwR2ygs39Z+bNY31wYd7qadDflHFAM0C0U7t8tl
29gePnI26PURp7YkJ4typRjg6TEXyDyRV0xQhxVnLuY0TyiOBbtYBUL1A/DgAbpeuLzv6ODnDs15
jny+LHdfoc+beQH9ROoPgeoO4ISZ1TtMgxNZrSuyZ9+1IHDhXESUACzqxMpr8YFpCBR1OcaA7deb
sTbz5IoGsqasmDjGpaTEiM8sb+iXJTAq9KWx+4qmbG+igjoMjNsixy7rAJX0E0jtBby4tZfHABUc
MlDGkFH1GULSbTHF4pHVMd8MaDmatvQzbJL9Bf1wyJPKEIWJ9Z9jBv1sY0K3bBym0faHWHxqs1e6
/jkm78/uJXlPVmDDuC5p3nG0Pk3+J/n6P3uXTLCGE3XD2BGHVYyOVazxvcWe+Uc53L/jjhMnV47D
f1OooO9OHegvKL8jPAWzmhp3O/hoguGaNRrdbbq28CBnYk6fggVOVCI7NIrLKQpoPf49X+PK1f4X
1IafjU4k8ODQRIYdJ0Qn9hXy7cM9mEpziaoJsw4A//wPZM2/w9xIfiJ0m9luNiOEHqE+ntmL26Z6
qbREtQmpKhqyMobWvEdtGLbxDySZv8MX+9kKpQUZBXt6mh8pRwCAg8fFYQaw9Qdv6Peu/hPVRSM+
zDIlcoyph2+dST54rus/4Kb+3rV/4qKhWJ4HLev8uCFjoFBmOzdLT/7kxX+is7gkceO00PwIwOuA
qU1T1Algjn+/oH7vlf/ERavD2rhcNPQo48jiZF1rtN84g//U1X82Qkk7TUBFwH1BwwYjUCcQabdP
L//+4r+zQn/2QaEmGbwOLZaLYiL9Ycdm8GVMtxQhJjwddKEXUD9PUFTk+k9lgUEH+M9bgOLSMxhE
5EdkL+Yfs9nYhzYBSPPv39Dfnq1/8XT/7IjC2o3QdZPZceBCAe4S4+aB5OK/ty1x9EOG+hf/MmbJ
SG8a3b62e/OaYKXlp9o2i0LHINUBUXA/wkqQE1s4hsLo76/uf/yTJY/963/i6++T3kwjlfvpy7++
TgP+/8/r7/yfn/nn3/jrzdv08HV4sz//0D/9Dq77j79bfXVf/+mLA6pjtz0vb2Z792aX3v3t+vJt
uv7k/+83/+Ptb1d53fTbr798B7TrrleDDdH4yz++df7x6y+M/LfP53r5f3zv+vp//eXgmkn/z//6
+vNvvH217tdfMvYXwVPChIDLIZqhqzbXv12/Q9K/CMGRS5VRGMJeO/Jf/mNEuqL69Zck+wsXhFMY
pcdxmmXXnc5Oy/Vb5C8EHWCG2DF8IydQPf3yv9/409+XyN8/C9yIf3z9H+MyPE3N6Oyvv+R/k+H/
36XESMaJoIyJPE1gj4zX+M8rtsXYIXYYyxYSxBR2WQeTP8H8ArB1ASMrczEQQi8Qz40T9LOggKmY
VWu3R5+tMQZzHIRfm0+zMgD7RkER6YG2E75jtw3r28/ECyDyKhDVVFCINBTQvgFkiCgxnEMO1MLm
AppRLTHWa5Pspt1Z/Znlun6yYEMNJTC0RFdRDtJbsafJ8MPpsfvSDV2ChqCzRt60fbK/NHM6Y4wC
jpsou7HTVxKbZg7oo2+eyUzcE9ooBYdPKvNwE+cw/ilxkRx8xtnrrmqdNrfA0GR+AXWP9UUvUcPe
zGOuk/cWowF9ntuoQdcHKe6Mtw/7prOZnKirNTMSldgQyw5l1izixzGDAfPNAORfHrt6VKHYZQos
kzIzihaAqhmQ9+xh7yAe28mBGFp4Hje0tPW8efRJLW3xUDsHDYZGC6s0KkKmQDuYjKbADMYkC9BO
tRimoOTr5P7C2kna17WLkxzeBFOuEOmTxk0Iy+0YIhcvzyuzqq/LeY1UKx4WD3t4/y6NhnHH9Niq
aRnOASN1u+9Fs2RwWHy30zbFIb7iTekePcFoVtABSeNFaZcJjK14NIIB3hvscqAYKMO2GEQjDTyh
HdwtjrfuSxIh7B5cQcQw8CePvKe+2IOCKXUsYGCMgRmel0PWMjAsYWaSjO+meSbdPbHOdjesX70v
Sd+aqELTvasqmZfU4QgSNS0SuU8os5uUpWdAZJOjZd0BQcUscxbNacvT5QxH1GCrxdWQlLbj1KwV
Jnao3DNpAqpA7KNYVXKNySXFfG5C6+cbeghNM76KcQAzOiSde4IFLX4zgRyOFXvHsspGPbM3Tu78
SVkbEGXsM5IWFJe6wyfUPgLQGvVJLNwlQACa8IkxIPcdin1/Xbe0XpsjjUOLHsZOdVo2dAHznXM7
+4NvET5yE3KXS9yZhqgi9DwfK5+bkH5JIzd3FW9Gy4sJBqczCHgoKgGZDpjAFkkNqOc5EYa9Q8Ph
m1NYY1iTzHtd15g5mtgk7yPTwtQsVY3Pjw3Wuj4CfZuWs+xrlZ5r0WPMD1Bkz9v7fGMgUBZNU2f0
U5zIaZSASFSbHlqXcfVp7RBoCPSMuv7GgX+UfXE75qkgpPZ5hL7ZiQhTQheAyT7uYfXkPsfDvz6o
eZB1iQl5Pn0HP2AP5SwVfYrnFXQCokAMxWQtA+pDB/MA1sv8AM2pz8pkTfjzvM9Lf+qDXoEZTja6
VYLta+kngsEP9G0a9JjQJIBX0c8/pzLvk0McqS2Hb1AXooKBIyQPbK/5y8K3/CSCMEuxJI3fDxuw
mGcJu48b/FUA1VbsQLaXTK2wC5xBAivokq0gpA1LA0ueecqKDtjYWLV+QeYv5mv6Wy7bTRya2oO5
AoYM+EpRG4kLhxkKkB2skWe61eydalGaH7CbNrRYE/i7lNnUrXkhWd5lhwHctQHTBy7ft9AwfLUx
wZSDD4ASrnBAEo5zVuNZMFAz4zQTA9i50ca/hT2ZQWCP5/gLdVGcVHNS83OmcoxOQDHpLnUN5mA5
JxEnoEPlZCzcFuYFYw3odQ6TqNO16LsVguaUqviyS8yEMXkjw28sGvtbAybj+3XsZ3WO9wE8u4+d
mD04YNd9ZEvE+kbzlAFvIyD5FrKt9WujtuxBJ/EcDhRAJykJNB97FZJ2e6ABFIZDClRjwvKnlt8o
bHS2QD6eeYZf1VAXXIHyBiGRsc0RJ5na7zrseU8jYKv8QPYRD5RM13WsMhDYPlMkBGGfQFDvM9Bt
GYECI+usLaVOAcZuEZ5koOJ9LecijWPJi51a4UAbEnHIQ8U6eOGC0GQhpwHanuGk49SLj7qVAJjR
gOOYZGl0Jd05rsC524wMazl7gaC2TBnMx7eI0uemFc3/Yu9M1ixFsu38LpqToscYCjit9024e8SE
z7sw+sZoDHj6+5+sW7qVVfok1UwDjdPT4xwcjL33+tfaI5KGX5XAt6YHlVUNhfmqjMoYz/5a5G3k
2yNzHrTJOohDCrYv21RGs4P4HZpzhwWJkCbb4e1XNQpS3WVeWsWZ71hwRubGQi6mWkFULheeL1rL
nDmls1QKOMFo0quu3Jo+0rWYkK9Kdg6StpSVawQ91c7wmT4xHj27t6YfOnSnp3TzAj8aqqq/5xHg
u4a+uY5RqIz5VOcpXzt0rPZ1s7k3mLEhQEUW85RyV9gynK78iTW1TUTmpVf+brI8ECfujW5D8CKy
PuqWar58yFWVINVh1jSMa/3qJWB8OUTzlE3y2cg8A+Q2H93+oxhM1MsIobpuUda8wnR346ZKEReT
6Ns8qVFozX2XIaHtGFYtTKuKzjDBgTmmoTPwQ13URWa5ZpcqBrAZuWQxbP96X3LxEOJaI0eIvyS8
xt4cZuWuNMqKTQPj+hLMY/i4FsbGPVIt67NmhHKrhwupFuq+f/MsDbTSLEvgnDdtC3IRlA5/GwOJ
zUmJwfY2NHX+BIkx3jNw6ETUyHB7hetxf/FR55+FobabvJSk3gUq7x7Y7amekSM3ifqxAGZBHyt0
3TxU4+UWw1HQ2PnMpyZHwo8WpBoHuXu49EpMdihlEFGRdkN5YcIXpNSdrpftOh30MsZWU8sjb9SR
Eb8/l3sfeb4me98dzw1fZbi4XtWj4S16inPHbK/DElB/lwmvfRmEVrezTHGYT1tXPIqiG770MHiP
ZZliZ7FMrBC7VRTM1BhQUvuNmZGyzc0Lx3huNDnBjGCDkwfJii6gOwsuY/HqZm8ywf/hmXl3NpRU
KrEH3X2NW+Y5kZ8t6o0KbbIpKDPnkwOWRKTFZcIc9QtMX2SKVN1lQUfWJ2B/D51et3AtVpgaXczd
pI9jk17M99gEr1ensyk44UM+/T4rDdAb4E/4qtCQaDirCeHZ+w3eNuk0V0tN3G9U1IKap2laBKnJ
V6Tbh5lYEZLU7P80rXJogb1av7nOeEA78llUwWFvTArEZLQQBAF5rIbVwaEUyRCM9RZVZP7+nGy3
eCvY0sWvrbOVQ4+9DmUM9iwYXYdTPSWzYcmRSf1mfKlJ5CayWU1KsOfywEQqX9MxqQENXQaDK5ta
+Pc1AVVpVuUQcz0hxVXQpGMQdaknQt4YPciElkYWcsY5vXVsoaXqfdlt/t2SOhlTFHtxmEgUSwmp
g35zMwWtsg4G1WB+8Emck1HnXuLpZDaZx6VJtyFph1rs2kqlYl8TnfeoU3eQh9WjWDQ4sRFTwTfs
zUGeLibvu+UrmU/QxMyHqn5pXlrXIvUxQkfIw8NcF/QRNOib+WjZTNWe1eCGOV6pcrhOW2C2uB7H
7sFABqv5elq9hn3VVM4hD4UcYHINxYmco2kxLmSSnS83oMZd1UZs0KAABCXbSqwF2Da8fSn68AF5
QNxJxTwgzrNpeUxRmsi6dDoLmwp7p9guRxlpJUA2NWSTa7rg1uQuUC30bj0nYK/htJdzt74IWeXd
VVMaVrarM7CAyIdoX6Oi7eQ7PdnK7YG+SGki0oo0OnJrk5IAzyLpasUipT8bz3+r9b7JPzF/tL/H
f26s/9KL33XfzdOovr/Hm/fun3/y/8EWPPzfdeD/o5Ft9Zf+mx//W/ttu3+YqOmOEB4okQl2+/f2
27L+8AM7gDt2fY+fuWTt/Wf7bbh/OK5Hyx7adkhTbHn2/+y/DUv8YTpkVZgWOT6X//RvNeB/Loz7
r/5bkMLGP8ObnM9IEfcvu55b/C+O6wb7oLBH86AqlJ8qqruJBuognMq8r9PZe1rpQr2kYLqLhyz0
jNgGTvySBraiuMlE/d6vDotjcPIsbwro/I6H0fg15i7GMVtn+lUhtYE2wUXfuqOfiatqGuHPXBwU
bmTVyvhkoW2motAo2G+C4+kSemwEPFGqWKsurkpEygK+UlEBCfPC7WIe2s0i9JxDqhHHXs3caGiR
rMl9xhll4rovs/S3LE1Zk9xWLyuzyYn20Ryq/GVdi74FniLJJgoukypiltnpFl6i4hPWElTkA6QT
jwldy1Iki1cKl/03dkvCRIeqEZOCO764OpfLudMlguUwBByUvWx5+UTBorW8MUqiYAOzmdsF65bA
hxZpA+ppV3dO8e/FIPOH9MB5+eoh+iEvtH9eTk1GyGavvn/KzSa4K81Av6bpEnb/h0HpX8MN+O0i
DATjIguS13L+JYY2rBrSPGzrTpN97SSYmfr6qNppyI6z3PL8/h8eo//FeMh3L+Pdf7g9LbypVJkh
hDUvbY8q76/joQa9ME3z6cP3Q4X1yymrtyYM6vccmbg9olC12TlsG7vfBYNvN/RsWQhIu1IT7TLc
JlewSnQZGwDUz0IJkiAz/mj98E1clbDaNynXkDT5inhOSh9kkFGSzHwQIzGoV6zcGTUY94B90PYx
olN7hsqJGOlgUiEPfTk7nP0WlFWVFRGVTncTWsB9985IuSrcFVRCzKQRJhtOpd22SdeKK6NfQoRT
7dWwx7klnlPtIOpWCgJ1twWbo/am6BQWjnwg2YlA4e5YKUev5yD3Z+ZRZC5bew9e7Muss+Bt5d4q
wXmAPDBh0iAecUv4x2lTmDv6HPny4NESf9MzeGftdTpLNMAaQwm2YM0AAv0Aw70mNqGfAI1xa68F
AbqZ5d2pANMzsLQNMk1Njy7RE5UXyX7M62hYfIOXETJmcAjN2rtfGpimc+7jiYycjUsQFci3H6Oc
ZbP3ZxLT4w343EwCDxk09ty2JnLLdOx3K5OrjqeyXq3YN/C3RTCSab2v1rKxH7fNcgH9q4xsnaVr
p9uBleDetT/WhOmbpPOeB8JU8NZgLg2vWHlMbuVGX/GaOWH9p97cYT2kUA/ObudsF6K46K8x9lb1
ifHO9Kwq71KPy9BFya9K53WbbUYcqZqMNbYL+NRdVmNaJbSSIphvBXIYLcxLxvNoCC6FT4f7hMBi
53D7nYO3lrxwkvOcRiyHBcjei/RcpBCFotc1t84qg7NDF3mNY7FuksxxFuOUjWWRJXKDlj4Uvc82
6KChQ48LdNRmx5CGYpH+w3op5dx/Q9+W35krWLszG8xueRo3vz93UtUnZRuTF5di6HwQy2U7joQ5
XZPJOLPhTJlVzIDl1i7shl4vV4VFb1uU5+2SiBRfmI5XR2zLD7Dy7lybetx1y6i/l8CeXnOuop3A
VuJV83w3bxO8h3DI1WWRSNx5sBm7yp7VvS/KlQaz2ppmp5u1gOUEP8so+DxxN1qb++lzjV8rw5De
lehC4E9b4dOM13WdjQOt/2Vi2k+jF6ds7qOFtXMBGZQzhoyU3einFR4KG4kj6gxQivBhaDmcGCmE
CuSnWPNyP0IznkZ/639XHDANZVGjmUqMngIWMRZr17D++dnKyuXbmzRTNBD64UQEqiEPoRcoD6i7
rr75K5YBwZwSOj8sDVK7xEqsbNKTQf8Aq4jTjFyNmTa13owhbteK6Yv081Els92KD2HjvjUAYK0r
Ghnxe3E8/06bsvvOtrZTNMQOMzZTVYBosr9s56007qfYd5zyBxs01E3QbcvvqebQixajTt+6eu7h
Q2l2BUFoHcfURl/4FLpD97iS7tFSrLuYu23WyazJmnfBnTRLG1+w1Kiz1cg8ZS8ALD8bkKxXlHlI
l4saU8bKsKsw2YRDy+bNKfcfnFJ+HJxttvYYW8PHVLCYACE5x7Kq52Xi466u2SdAhv2PlNfjhbNz
029/89gx6tuO7UdtWJlr7FazuB5ZkSamz8vW8DE2+r6oWWg2efyMprC/zmy/fTCHhUFe1i+9OoZV
TcR/JOXmspGobXCkXqU2TUucTSPWw82Ebj/3k+UBmRs2Sdqejd4QcTwEQeTWYXBVVpTp2GtV92Cv
nUb55hiYE0Fje7cFnu5ivzXkzVLAW+46col/lQDl4misVfOd+9JBxAO7/6F64zL8FZjW4oxleXR6
AzQ529OKJmllYQvWQw9Odxuu8xQkOIByk75pXS14MAnWovvW786ZQy2QpPhKZaLTnM57yoT5oofR
+lZpL7682uOqjqvM7hzPNt6WucA/gBU2/11ILJ0Ra3D66azLOvTiYOhdPIViqHmE0P2muG6z6Tc7
WCw3weg/tXtRu6aCcVwYpVSpvfS7yiVCPhJ4gpto3uiqkAQY6kdW5bt2NKf+ZWIbhpz++bo1zxnT
rE9VhO7PcBvHuw1J87VVyvxsmO2yQjkbcCAFzgYJX9mC6KBqsDTdvzJnD1Xe7HGTcd1p91VavBaB
YbgXow2+DneedRs7ZpGajFxqr9/lrut8YIa3bXairZoSbrX7qDfM8S7l+MW5jmFzZOBVuOaVV7fe
Czh7/jRyv6s4Xb3yAayXc7+rzPRuGcNLhPWI1BoZ+WJYSVZW+mcnZ8COydgykg10ynTfxbh+9hae
rghx0wVnKpryXhcDqeXLGrYe6WXZeG9t1JJJSBrKJwsbOxVZlEm/+3lq3kpGFV94oqoBEUWKNzHj
xIysxjCJb05rui07aP0vvFbsMRNEILmRQ0ipvavKxX/eVOW/o3XJn/XIQxc1w4iL2yyHftx7ZmFm
LEHcsgWPr2E6tHOs7kgYPM5vdZP6b+iKdJdMksLAoNsv+6W6KrXuNMtsc9lSHsxm+7uG27R4iQ32
7cJT9qvtAufTCzRoD0suUwZC+Etkgh+UMX+Ng26+7kRQKd7pOlP3gwiLt5kmoCFDoCyOtbXhx3d1
P/WnYM4aQLB+rlgSm04l0HSJXRtVqQyaHba7Enjd6xnu212+WdeesxAyF4xMJK9Cksy711VCJMWL
kRvzI2bmcI6l1s2Th4/VvtXGsPRHZWwjd2Tj2gsJChMZDu4Sz547WnPc+cqzPoCPsFoxupQrfs+Q
8pLCzO/ZmT0dyr6w1z6aAAfdjo9hyu21zCkpz73X1WvKG50Zfca8THt6P+FS4k9f44rMP3Ivw7G2
ohgx7WmxBF9XDJNspG6cmIWkapzT+t7wEdDW2KCMsFGOMDtgO8LZVei4pmqFMvWr3DbuV/xb5bWY
QiOV8WIOW/ZlK68y9nWDGnVfKtImv5CK+T4iJY/S3VUrJ+PJFLMZMvzNltKcIGab0I7tULQ5vK6t
uqTtF76FlwuA+pjdWGtwGIKpz38gJGRelRRwwNPLtvZb+wM1vrahz0ozfZ6K2sMAWjobnAWliK2O
wJdFz/bWWgn7Ic8c3w4iIGPlP+YbzYdkcLFQe5MUHvAWNRo+bQLEXEKXcEK2w48VbDPs4yHzTc5H
aWzBjtR0d7gxsjZrrptezfpmCPpgbKPOEGVQRLjnHSa3rurNO6JAPEapzG/1Q9dBEj7ZQyf8G4YW
kMWrs84vobFxplkl6lBUrjXljdBbHVsppPerznA0DZYa6phoPZjMAJG2OjaQw2+D1U3pzlvCmVDm
NRcA06mmPHEUb8NGDMYz69sJ+oMt33ykFKRhCrzRlteFHwwYhmkvoKbCUh9qdpQ5cSe0/ZZtdtcn
Cmeqdewzt9p2ot08HDdeRsCRpfvMjPssZ7YZOFx87q8UG2E3BgNNq7tueCJqOKy7fqycbDemxVzu
4GK7Jclrw+3OBSBnvivCTv5uMZ3YUSYuei4MnHo0vTrf2Czt1fbOhfTfotWqxnssfnyy9qrAH+by
6g5gSinZc9oE7VIG92lWO4lH4Mqjtrzp08Yq/LXR98o3w+zzt6pT8gHZLUVLaWdmWL7zpxlhXjRy
wWwX92nrcmB7cJF9xC0+rXz1dtrVvsXbG8xt+FbcEjC0Bms/wWK3OSoVgY1RZ65M4AKBrHia2Zv0
Y3GJyyQejhJ33UDZomrO/YDEmEE/iLYdishdfNM+ZINTsXeNbjePtNl4d1YRlOSwhFI+m8qvf26U
S34U8oYgbqDonGrfZwbpB1Umt48tKAQDxSWr+qgdUuYIs7nkrFDwCvHZp4F8SP18SZOi21ArfFXW
9GUhGvQuL+og5RGxlvFvpOH/H5r9t0uG1X//Ox3yL9wK0bB4Bf4yNrv8D3+bmxle8IdLmQa2Qm93
GVCBoPyNWzH88A/ftYBGBA0GDMpls9ffJ2f8Jx90hVGBydIFy7wAiP9Jrhi2DdUibFZUkPlim5f/
7+8f7v8CXeFBvgwf/ms4QR3kWURnOQz1PCdAWLwwa/8AXAo9KxvnjLlDXlpIjCLzvfbjwlbTfNNI
IF2MQOVqnoNKG05kZq2/Jaq13PXDW0f3Q0o8679GayzkbggNA5MZ3lzSBXxXOpiP1w29amyN5nEk
9iLfm/hlLlVhEWL1omOnlms3gkju+kqMYbwtHboprh6vvzbNFiNOXDtBpp8bq/NuWPPXN8d0Vl7r
EJHobThatrHvh904Y2V7qWAfyhOasqr3rgr0b2wt4y+2G9rBXozMlfOV3JdGl0XC5rBbjurlWTGn
u6SdBDwd7Z0x0fqVNe/MfM1f/GlqPw1gyWSYVZsEcv1g96xztS3GWZro71kw48ej4422Bu8zPS9V
BQ41vNrGlYlgclWWHvWiLMe95XfpaZ3DK+wL1Z0D/0JFFTgxeNED7WqelPCtSb5quWMJ83y7lYzN
TVf4SRtkD2lN4oko1K03LdlpzFb1NM2dvxOz5J1q+0T/rSxFcLzxu6mtBc6DZgnG/wSucu5E+9sy
1gfHK7fYa6WxV0v+o5rm6aAZee2DtWgfrMr+CLGaxoqo/MSlBcIIkSus4nWDf7b8wNj1q2GjW8R9
yVprc/sEZDDuTGfqdnZe9JGrNrx8gtLFBhR5KsPpbeUheOw6vipRGshXjUx/lASW/Mq5A445MTU7
Y/CXeFSCoAJZc6SJgLiP55ykNPNLb335Ys9mzsxAB5P/xKG6sr+lTp3zMM+j85XOFQ21alvDiJmo
eNq+hfhww32Xe+N4KAzfvO5svDO7kD33cFQTLnNjGRveLQjNM2s2LbfPLZ04kBHrdCNGTB33wTpS
k+zEYDWe+E2VNa7rtQymIbTvqasNLSV4kWnl5wGRHOV8wyh06L2a155LFMcjDEe7XonWtBTti7Ke
dOfZ78GG7ctAAz9ORdY/4IkJH2bcscfcxp5hLf5GwzKml5yj0X/jtiU+wMAj02KK19Fo1uMxK1WP
f7TofjvSGanzGsa5PmjcWTdyvZ0kkRFErXRpZQwvQ54ykgoKMk7KmXZPMqu7xdx1L4PWSXosGPEo
eJleIoQyF5244C4WeurmK5oyR5xtq1o7KrDeYP4yrEEXu3IxrrRVmUSljAvtnOfErmGs+AttNLA8
7YfroeulOg4dmEwyNEuKcbot1/AjzPr0SK5sxwp5TEG0P6zwO04pKuLaDz8y1Xq/DE1FJuqZERVp
BBgVyKG4d1t/PdBvWbvQsEIWlzTmHjAUX8clDEmwQy+ya7dCfMvfts4zEJqa/mRpzwBX6ok/yRCf
wiYvwQq27Ty4BJZTD7hOIe6G3M6vFMuxTkydeGB5m0fstdN7IV311tarcdWO2kl0O4obgcXrXcoc
e83CbS/pyK/IXiFtxbv8yEaxrLWL6lBqcRgGRoLUCkF+BfMrWGGvxEHYxnAiZsBEiPc2MmG68LpE
S7u9mPeTNizMo+nmxRWCg3EliJf6kXvmGJMiNETDoKrduhWnIVv6J5PnJPrzn0TQ7Z9cpr0XO8jl
U4UvUnFiMdiAOk74c/DvMsh5+/Mv2A6deWyXzUkY6fAbDF9/q0U1R6/O3ktU/asFK/ZZtZk+yaxZ
nsXKJeHsTe+IIxvgDjDEZQpmvJnHcT+4Pt+v13qvmascvMtQNkAoPeXY8C91JmEm5DhcstWwgnYe
pujF/ynStXj/899Hj89eNdIsTix+wsQTefvnNWRpwvJsYno9CUVy0Y0Eq3g1efS+5OCJmwbH6xeJ
IObDUAXF+xBUTUKgSfFeTo56axBZPyAF6qQO5MTmgnnl6FsG/2dJHXcapRE+B8MyPylMwS8EgcG0
lNAABVRzhDQqrskapHi3hf6dk5hxg6MnuAqtLWQe0LBg7hU9Hjbr1KXFYpaXa+zbNo/6htp6djC2
FBlheRfiK3Jty0Z4r7ppPLumRZxDB6F0Mpq2fB5yzzkvwbocRu3fpa35BJ32uPoNMrGzJeBuu8zT
BNAMpwZPlU11OjnORydEG5uFdCGyYF1MXGlR1ok7rEHc6MK6F/SF+IwZSpT9ZeOEW5L4aRGih62a
ccXEzbRu6z6HRoowFeKmnLyOAEUCNcjQwP4F3ME2pdCMasToK/Z6DAcza6bYxzqJgS/ABS09eVQ+
t/ig/dqK12F8D3pCaBG45ijV6wtEL6BJ0D6XdvprUukncSBtwjDhyVK6v+VdEsYXs83Rsux6V0y4
lOntNbpCFu7mTVTHcCz9H8RGLImdbcPbmhF0G8yBcaVy5qtDmxFBx0Logz9kJ4ttRhzcLqNJc9hv
a3A0rRnXFUaoyMm3x2FMpyt07sOQ4k3XvpN0q1Xe2aUR3HQezJPQI+uqg1xcMTEz47Icd3Xth1HX
ZT/SRhaRoRko6X4492Px2o/bofPtJfKr2T+MgoFWb5WfuQvjGvgWBqzWVr9HU7iR4Q5mEuIqY6AJ
AVlZ63HDBbWbvAB3WLg0CRJrbLha7KXbntx1tpnc+NW1rKCIQZCWhJmv2BFBwDHoBeSYmATWmGo6
8bwWB9xVPqP17jSGl7MauzAemua9IMySl+LoPGjXdw5Sz5A6aR/e197YP1qDDxoaVGbSiEo8tSqw
D7JZnWNZp0sbGVW+MHYf8mSAJ9iSKnCb4+xb4UMqnRPVoCgSkl7sU1m5BHXSIOW3GEuru0vu3Z6z
mkkyQVnmg4I0eVWr6/eRmvPpJHJcqxSkoqAh4zWCl2A8B2H6lc9ivU1tS99g6qziljDCRHRd/ZCb
fYsBupekjc0Wbm+VVrzy/DFJ3ck5KHqnSCAZ3aZm0++VWajnuitdwhSNtk0mv99+NWFjHILJo8H3
SLdDxNKnea79Mxmg8z5feuMqr0V58prBunL8IjhqzqsvMsk7bsnCgDJWM7epLK9BQ7c956J1QvZl
4EwaJMFgmRHWCGQcMpkfOuhQJNL1vA4DOCfQ6DWRuaEvClwWXoOMyiToSAAlZrK7aVEDkuKyKKdd
ySCk41RPjc5LJgRUjD5hDXFXBusvAgphmVAQZCxVIB/pDjQq1LztmkVn38Q4eogUU3Ho+6zyo4z5
/I60AsUMufMi4mC7JN30et9pO3zoCGighF72g18at5oI3E9+cXkf6rHajT3n/2yO2495WQ9+6tI1
5wbRWTo8I+GRwVuu67e0a/8LRtw8IKHHfSfLJC8d95ijERFgkWpEo0LzQvSDPMnaFGMikwOK2PR3
WBN94FdBEPFOfhtLPdxYKm8f3BJ6VTftC1xduesyczk3NN/PISVjQoJIfiL/Zo2dkQJ0XCd/V6z8
IhE0v3mjP5LKTlgEr7IoNAX7EKfH1HQZ79gFEzOt7emoFG+TNMzqB3cVOePYhVOtX4JXtjA8F5T2
Z+kNX0E4fRI/R+3F3A70Dxy20hYvM2lv5GuGslF7Bgcfvi7QQGXxHhBluGdu0yIP9XeKZyxCakc6
88B9COsn7sblxSmFD+LMbJWF8ua2m8fgBkbAvqYXqQ/NwjBjIUD5xcTLQMBpWIkr6XAeQ8GMlMo2
iCPP5UQmyX5pOEcVvV0kjabbo2G8CyKGjxRczft4uSMo4s9rlzEvBng7pi6M3IIpMsYt2l/VGTkK
eWGniarC+TyZy0am0/q0NsI/un1v4iEPGKAPukrSyr1tPP9dVMOPgqHl3gxKKN8Rac4qfWM/9CnU
tFmVPPRb92gE1JSCwTF/1G8HsSvKe3+6l9B1u7FE8BsMCl0yEiIWOBOJ58zNE5MX6HqjYYpm5759
3gxSyDzmfNxsU/oy9J2B1drT/l5TLUVrt/WnMlfugWBLFZN194lbgvAGf2pIobiIuspOTzOvumPl
GM9l65wcg9XWqavN4+jk/t1c9jcGANWBdCZ5JhoATaklyQptPYzY9OzvO0PZpKYM20FzGcGXLKfZ
0aTLk/Rcbmcq8GTMwa3SzDFeSQot0BuWh7WZ3gmTrH40GqlidLvHwXCKZ+na9mF2lfOTvmrYL8L8
6tkBew4xd+Bz7e/MxbjbzPaWFLqDxgF+10g4vK4rmlPp1+vJarHJcuN+lEt+bXJdX1OLkFXKdf6O
ZB2Cg4Tn0p8xk6T4zyHf18SrcIDO4KYH5n425GXVudfaHZtH7Ypx3xuX9KKUkNLSLs39jCZyLCvA
cRfW8mpOJeWZ8Qt1brohHHVJnNqYv0lGVS9ObrEbr84vqfDaO3J+SV6WXfrieG5zW+WmPmy+l95o
kn+vZSrMRBMMidGAmiflYvqmliSuOk2yMe67y9uMubrPfAwgZdQ33niZX1uOdwOrUsdZPY230IRl
nBkORpCVCL7cXtlo3S2MZS26eAJwty8iAzfonmx+WNaK1KFLH0qx4kdApOQczv304WaM2i1lr0ll
kZ1E10PeKOaOj2zOqZQCPwfA9uyDT1wyYUrFO4HU1k9v03XsicI6517vcv+j7zP6AFmoSFwE+otW
zuzXhlVqB8387bkifPtBziNhYSGifbpcAobDcItnuRJk0ZQPc4+SJ0ff2Td29SrA2I/CJQWhm0VA
6G8/n/QMziiyHrgUDbbHabGk93y7HNChvXW3usS54mjvaSvcn8p3YSwIJwbC79zwvmmabZeH9vCB
4cgFIBRc9Jq4fTzQVCITcfLUZ/4UbVpWRwJOzKvGL9JETPRQVBvhg+tU89MgbGxLVVHYSdc66yPI
srWjFy6PGO+huGUxXdOiwgYHMmACamEUUbp8bsO6fXSaldeAyzl7A2myHetqVFcOUNPtlIr5a11K
zvG6t48E+cknZvcm8rtodkvrGm+j4y/HNkQwrVTT3dVG2f80ewbI+YRwjc2qWPZWz+EygrS+kAz6
cPGeuDT/MjN/VV43/BCMs+LSDqo9+tFwaEIc3dvi/SBqyNuV3lq/MUsnWlwCFzuWzl/7jnzAqaAI
sKztXdlztyPtdz1MytuuXa/5NsPZupIafJ5Ju44sd1pIBwMPZlobMMnmkQsLORzdBqDXM9wagFR+
tosz7NIi/SCyazpUqr5RtF/DNrSAKUvzEPir/5vk3QqBQU7XIxXfg6HSy3bBifGwOcvuV9N41TWX
DgNYJdwD2ethQhbX8BBQjN9PNFtH0abmVcfQIcafV1kX6MBP0HKAU7hGKWxoSOZul27gZUS4WomZ
kV20Zf1K6BFu/0edDctxzpvgoJnmETldk2NGCl8cohe/hR2yFhB+hj6T1k+Y+hci3GTHhckuuEbW
7MHiqZULG8W09Dybm9BZ8PwTbAbVubI6pnWKbIeTiO19xZTeLrjGYwraOkFEd3+15MExZpNYF0az
948IEfUj+rizazLL+OHjL91lahkTpK/y0FymBCQ7mHvjAk6Dp57C3hyPfK7sFC4Mk5g1VDfuXKmD
dMf8d7Xl1Tur3ay9LsfqGGC5Osx9vf4cOg4fU0JmRRx8F6CjRwxpN/EOvQ2c37FnevNGcUQHJzON
sc1bZZLPXOSuJLFpGq2vcDKbl5HVzwilZG88Wp0gDxC8/rOBWN+RpqHicQzc74lxUoISLJO2EBCC
qLN79AbiFom+YoCydC+MoNKPqSna27QYx5gEzPZaduSTSt3ozzycXh3plrekD/XHiRjUPoLaaX8h
iruP9mISXown6qcgopgjxBUfCCXZFVz/fASnww246NV/HDyjeCJOn0O4ZYW8ri+NdrMa53axtmRA
4YndjpdQm9E1R7JuEGvZXSBucOrkV10x5R8Om47V5bUj8d7YdXE/qi1Iqtn5D+rOYzluJd3zr3Jf
AB1AwiSwrUIBZehEUnaDkEQ1vPd4+vuDemIuWeSwgmdiFnMW6o5mHyUzkeYzf4OiktXSjxraRt7o
lpLOp3FxAAPBu4CVkiOZI7rUNSrZIsETxTw6iTacesWpDwYC9uRqYe3cFlMi76m2pdeo74c/M3Bd
tFOUHCDXuDTbAfr0VwQjVAAtvP8NNbdHI7SCk7NqKGezIjzhhOOxjGPg7HoREespyp++Qp4HVt9d
S4f1TuRyOqJ9SP0sLZGw12ruxnQB/uagMUy98Yq2zF/9HZRGi9m5E1OuUeC0wPeg+XhdBWpw5G7N
b6JUQ7nNrKdbjgcYgjnsnhwCoaoMf+nC+aWY6oNBcfWKJuNXCBMPsb4QDw3qgEoQwmmSbWJH4inP
+34rdOeH1Sc7ODbMlo7ZieJi9ggoHhUatC3UVH5eIdpIm1E0VOfQg7wOQt1QdVfjNCDsKlyTQHaj
VIi2RhkYhHBKUOMLZ9+kub0Zq5EAc66OA7IsD42C/wdqA9dDFAquu2zxhqTAvFwT4oiQ4OBmUDrC
ov9W1nRDI7PftQXChmSjsOXU4VrD1HYTBPmeAw73UVOC66rrhLtQ5D4BHV0VwpB33QCibba6jSA6
xGsgaV1ygO7V7eepnf0ZRjUdsPRYNkF3TZpER1qbjF+DTBI3gtTBWROf9LJGdsZRPAMa5VZg/eBX
zWL8sdSqebDSVkGl0KA0q5NI0ddPtnqjWXsaqfZG6eCRWZEpduRWSNPKPr2m+0ztNe+ycVObyPXb
SfKth9zmyshQ75KkU67jWoFYmCy9seNJcW4tSYkXDNpjHmfoaLY01JQZOFzdddq2NtdWnRVEn4aO
6oE6YoXc6u31EhLRI4He7XucgA4OMp7XBbUkTzYjeZROkt2UrL2tmtvGQqdU/zsztsPjVMz3Dp7Q
ELpS6MRYzyLOUiN+TWYlnGjYIaQmt7GJqFgvJpgSRXWDDBWG6snXqg2vh0p5qoZEcRFcGXaYa8Q3
ath+UmcVEWfZIQCpBnK/ABdyIXMR/ZlAvay2IVspvlHiqekuWuwuYUeHWQ/tbRWscTt993Ki/rv0
+U4xhP5pqHQ2wJhTkkbdGvAm8reLUoMUhWSYOjpmzdNo30Yc7q0BfGI3JGl+gLl11XWt14ry2zij
cDZnyG7MtQ3AI/6KwHm5I30IQD9ktlcbS+uZKXrAWr2oLs2JayMpHycz4X1rqMkWunVVYM+70dEi
RYE8Gne1Licc5Ca6znblWRm4oDpCoKcMJrERTao/SqX93sP72YAvt7ehIideTPUUIO+8Ra52dLHh
ak+GPX7GgDqmuFWqXl6p3xJbD7la0mFv9c4jTJZlV3f6dA0ttE3BiDa+g4nlEWmwe2lVdEdgcN1k
VMZ1qgBKtXPKKfbMYvYcMfwYIufBDCiJJGXic9P3btqJgLu3sg/9lKqPhI8JZI3fC9qw1O8KCtCq
80gc+TWMp1sSDSQ59TJ6wHvyaaafcwPVVvV6VRbXhqI9yUBSaKpAHi4bLEdRP62XYj/qfXTUQXfy
YmbcaWwJCYnTn9c0AJi0lxnV09Dlh6gUn4M6WH191HsAK+UxCfPkqsFSMESXyxVO8dOyI+pbSF3x
CA4rWMhoD6mO+v4MOnajFHZxtSTJkSwpPI5SrXyhaL8zrXoM0/jnEMfaMawUbZ+OSbbPnYxOEgHr
KYRQ7uuEalcq+uIwAe0REXhn2GFO7dzOunjS8yF7SFUxIbiLUagZVdUn5PiGjV2Ai4JxE0FiiptP
IdByvyj67wCo8vhqDEeUXR650pHqROMCBep+9kVOY2fAwuMHMGLNRRqQLY5q75a469CNCY39QMHx
zRx8BL4O2bh8x2TmqsWDZNGnaVNP/RGY/23ZswFjM0g9DQo/jkhwbovDpGNgUKzbM+WZm2uI273p
t2n8MLUBjX5afzWQirs44v809PmpQSDGVYBD0mm713EJ6UV0qHCoAFcGF7oOdlo+8BvWVXcyoDUV
fXSHUNoXJeSoV0j8pZCfl7p/SrMpdQNF+9XmKtBQTh9bwx/75LpS0UYU9oNmQTUajPyIYcHR1NOd
NPTNApHtbkpKbUN/rd84VChdJEiPWdk65JM1ri1N8c1MuhXIUX2vJ+XOTKOtobUPBvLEIHSxs6AT
CbsiRtt6rr6pS3KDOdAG0UGXJ8qdsuqzGqGdTxTrFZZ+Axur3WkzriK9E8w3YVDuyy4Otg3ShLt4
pbPGM70uocTuGE6/FkOX8N/s9DgosO9QBP5mrpGFqRBBWVnvWqujQ9XjA45Kw/c8UlGdWoJrQdoC
nEzdNXXA3cA5yhzwH1Xp3IY0EDy7lscQjc5T3WpQIgBBy68UxMwNaSGokKAbb22pnmpUhzcWqSZw
kW4V6tSrb0YzA1uRWBMoSRxfA/GB+tFLJKhzaLiZbvnUWeJD1CqW14kMU2gai9UXo07GX1ARkNaa
qLuwyYvsZ2yZZOvE1UbAnV/ps7JT0UHaTYRySpU+WdZgbHPURWjIqL07OZCjib/o6eZoSgIr4gcD
MvYgs+8s6SQ7tP14vQlNjEBzkeXcYQw0bUKqGfEgH2JbTfeDnIYd9hi/jTSl8kCTiprFpoeuzRfc
Eg2WFNX7wq3HsuHSQBpQjPm9llsDLQ3Fw3flC6L2R6Q9kbpW1buV2boTEqHVPKi/ZFF/Nw7iM63Q
FKFP+v84LaFmqYXNoQDt79am/bsJa43EXO39IbHKx74c5NE2kvtusQ6ogeleX+vBVp+0GWb58klU
Cx7EzVAecYFxrWxGI6HQvg9QAgGrVmDlKc63hpp+Asd0kjK1NnkMVncIpT/TGAXWObs6dFB8C4PU
nezgBoL7vSwoWrRyoMMPK5nXZz9EcGqCMPDK3vzR2tqPfpgylMcWqnlVrMHz6b7AuvztqJ1bBw6t
FMvcDUYYs4913DTHyiuBqwGog0mZxvlesex8g5+V7cs0koQOAjrQUrt9thLFBzfsR+tQyuS7UtKM
SDNQ61130yij7htRrXlLW9/bgUbKbd53qGPchngcuU0wWVdNafRu0FHeHnJeZa5P/WgXcothQ+nS
g46OCP0aHmz3cu+khO20zymm4+9yhbJqvsWx8IvmIKBfVKl5HXXxqS2QqZBFuNeC6TYBh0w4wUMT
kGA0SbrDpnVH5zLeQKtpqADRwU1FAkRcxuCUAHslci62Ywykvadhv4uwngDeDyaYVnl8yGyK1qol
pAsPkHgyG67MzHgYFlQ2J3P8BLycOqNUv7TQwDdmWBn8UUaHeBA/YW3vzTK/7kJITLMosmtgehkB
KHxvDXNHInKd7CZXZEEVl8QOdPqYUPfUvwxQPzK0X8JK0/8AfwtqF/ilShaDpuJw0MtepqdpWtCr
rOo206/pyWqIH5lD2hxaW9G0qxqrMYQTsqamE4XsppJ4ZrsKfVNHb34m+ChQp+/a5WtEqW761FJK
gstIMRIjuyoazeuO/LPcZbY1R3e87zBzsVia/70g2d1A+FIr6vW5lOo+z80m9WIEUkOxQe0D0HEe
1qWK7GCjaFegPwgIrVlG3+tqDPWbzjRkdS9oihFNs+/T+ApKatnfD03gELiGAvvSHoxSccQpHT4m
hu8oVNHZ7K1tpdeD6peW2tBrTpcyVU5opS/zzTgFTC4ISkpapm7g65Mgla0JDCIHLZ4wYxsn41tR
j4t6RKMQD5sN2rNatyPusezbGPAE+3jMFVDoGFS5o5bEAwQ627kDTWHfGFL7NdXmnd3AdgBabWGJ
UsR+l6K3YutIwddJVSM5FeDSgdhl+CNPxupOSRX43U3RLQBKVd7SrVpo9gGgx/0ySPMRd4dvIbQB
K4kogENaFzkeq2Gq39lj/qQjvAbVjSwFtrjxicZ5eQyhjthbbsN++WLEvW3/e0BncR1/sE64WH/G
/cHigsFKKQx+R0av+XkGjShp/GogBm6yq9mMNeykNKizSQnYz4oWmjAxVUcpPJoX2aEd+GGRdMtB
g4HtNjUOC4h4TV/qxdxXzVSegk6QvBH2nsZ8LjY5ciWnHCyvK9dFKkykplOr8RtsWw7t5Mw+TKxf
hWLf4FKC/E9cH8eKGI/saOKCgx/DsTSjHUwh3bNE1SC2zgkZO6l9DhBv2yjAqq8zCLsu1csZKEMS
HJShMb7OUw/BaFy+Vl36VBJ0uN3U+OicBHtZ1ShEdPhsQBBOvhaV8yTgtB9go92Uskn9chgf4bJN
p4HK16e6trOdOcrGS2L1R9HBQo9B37cbXaEe3SxViIw7cqCbaEjKn9ImoUUM1TMm+uRT1B4CzFl2
Bdg1kqqaRkQ9H2na6Xvp8Ag6s6h2hjbOfhZiIjSG8lsfJWTKRTt9CjW4D5aZh1tLOAnl4yCMQTQ4
17Zs7o3Crh6lg9xC0i/WJzB9zn7EU8qluVL/DsYM66zYCXdObU70Zlpt3w5gvNBwIpdI6NRGDR5E
IOqdDe+ssulxyTtw2qm72vYpBkzzVNM4oLi/7PRiHJdbW8zqtsAKYBOYCLuOQfodo7ncbWOetlIk
D2kyTNvcnuwdbdiHZcrzaycNaOs6NdGg7DvHNfNkgg6u5wQzYKSONLx7nImrlQlIWRThTXi7y0/g
YeJX5qAj/wnToOQrCHK4MEWmTaAF5jJpvU5FrgTloerXguI/eJOBiV4ZGX5GCEcb4My1mA5jWX0G
2WaeAD32W0WnwQlL77isV9amAyp/bdhVQTusuMqAC25rlZpL5VStO67BjdYqC7S+KfmSpFUE5ika
j6INpiMXGIE1DG/YOxX7ALnvZoy2DV5q5qYtxko9Qm3n9OldP8EuSZAE3w69CUN/CoorRChdmJzj
EXtC414xrRa9mFy4U6RYdw7MWY+eRHLTzVFxH1XFb6x0xDWHuEDFKlM+lWn+SUi7OjSNYjzQFvEp
Hf8xm8R2Ufu5sgaTq3AxjE9Vr/Wo/Ws4ui0W6iygbaKlO+Hh+GPVY6Dz2ENVWnboWyuHJCBFFnF8
P6U08oyZ2hTv8N6udeUPHhMrABsxo7n0YbGVEA+W8cAN4f0F3dsckl2uJEg9tVmKUIQZaLzMVnod
SvUBwQ0KoJnm0/mCB2CMp8roxEHoULcCFUw9Eg3eYiMtReezje+kugo1OQX9yA7VO+xHQ9cEIPBZ
gN6+CTHHaUkM226Lk56KV4/oDjDKEDuJBDSzJP2i2zBTx75+IgHq7oHggXIox4eIaxfiRTlNfyxp
PFIgir2efgud+vswV6NtgMIV8ff4SAiKTITKPVH36eihMvQVnrZDeTYbj0Gr8mm0jp74aBVrdjE2
owoUZ56cLrkKTdPc0ECXn/XUMq6z0cw8gAyxPzkIKYEDguG27NZSPmNT34JFSh28t8pdDr62QwW3
LgxPaMqvXrWtHXUi+yCmWL2xewgsUGc4fxo4lbGxgabpoYq8rWntddABcGc7rBOgzGg3S9n9SM16
vO5TLfWzpJ13WR8aJ5qR7Y0+1QYyP8UTRLvAhXyenuoG2CqY8vCPFcUgherdiDcUFf2rWXDSnPph
HErgbDQt9tg2XElFuggARftcB9ChozdMMF7E21KHwEaPsyX+cYBmWKVX02iAtXWk9X5EAnjf05LD
8iNzkRLbDui8rAK9D07Y3SDfewXBw6Iyhh1JlYcAbI3GTF2MB7FIX5zqKkkafM7wptmYIJXcpqhX
KXxIhlaEfH2N7MK+bYxqD9nDY74Av2Jn/pJrqP5kMqKczyqlLezTLoEH10/JvdIqX5QunelvYX7k
mFOw6TD+5Kk378p8SE9ZARttpmMONaE9KfjreYBB97TqJjfSCMnLkkKljpw04Af7exaBqUcW/Leu
zQ9Lha5JR/l9lzbD1TjiNKIM5oKgCHpKXLXGn7X4fMCc7I+2qmxtNWvA7ItQAZ3HZTkULNZ1UPQF
Gchf8Pf/Cxj8gKx93/z5L6Qj2v+CKPH0EwnE4v8DFQlNA0L+f0bEH4qnsvjTvsTE//13/gOK1wzt
X6rm6LpYy9NA3/63mIRj8oMV7W6jG7Ei2/9Hy9H8l6NKdCQcFV11RCNWlDrN9lXLkQD7XyhCUkVH
6BEJRtDxH0HEM/ozOLy0pUGnETFJ1VZxnNDtM66+Cb0+MHsEbMmZOoodWghaXWDbk53GSqtyr1VA
pdyMdAxzeCIqhj12l4XLBYmCM/3j//welC4c1VHxAmbOL2H5kVQR5Q4wvx10vAB8WJZjcaMiPoRP
WVyr/56LPIZPiE3Nb7IcfiFzhsasoir28Ozr/S/KwHN1S7gGLxdEIsSgC4NwAHUN1OBf/iLY2Dpt
PbXcnjVYeFWovzMzHb+D1tB2vZNMFyb+av0ZTvI9nb/CILY8U0QOhK1gyTgZXtRJwc0ijVMk6r88
mUi/UdRpQJ6SJ+cXEo7m3qJj9On9+a58h//hQ7Dw6y+gaxIlT8M0pVzX4xkfohVgp2pjNDyjzfB2
xx/43gjb3P8HoxgmxXTdQLh83c/PR5F60UNwQ+NfZE35tbQy4oisS67fH+Wl0MXfuaCIqgobcrKN
DMWZki6aQT2I71r3yrFtj6OK+TFsTms7YTjwn5sPvZu3RVBfL5ulGZbFXOjtCluebZPWQfSzXKUH
xi5LT2DsrFOcqPHjRyfEWtk8QoZl0wp0zoSU4b2jOI6gmocwWbezYIMdO4XAZuVqfn9/qFcTQqfD
4FKRug5DnZm9/EJ1GKZKZraKt9Lytirx4VadULh4f5RXX8jh06D7QU8PASj2/MtR9MWZEWuRgdfO
yIDsmqhO4dC1NhBOSH3a0/ujvZ6TqXGCdc2ycNNwxPrzZ3ubyqWNVo0WeAlOC9F2qIFlbbHa6T5/
fByT21gwlqpxnl6OM+CUBnWmCbxqhdrZaiY20sDB+P9ulLO1a7CLCY2qDTygtP2hBNPhoSeQf/AL
8Q6g5AHNRqOeaxr62Si4MNMBTYvRI46ar0P0Orc4rhVfQhDwh/cndL4ZGMrmKjDZ24bkBVp//uzz
JPhQpQnFE6/F3WIzhQpsGKq6KsbI3BcX5qWf37TraAbcL6almdK2zjZDjotqhHASHowL3UYPAVva
aJE0gxMKjn3xxbBA0rrrH8YxyaNAnIy2MgeEbwGxIDHaaxAI2mUELIhaBZYR7VJ9NYCW4y2yoia+
xG1Z1g+tnTpghbqU0D4HDTKvVImK/BfZ1E9U5NB+aAwHuAIWa/F3TRTt6AOcU+1t3wDh8UakCItT
XFVOcKCmbfmwgPEiqTAezA8jYpU9sedAjWo/i7T4ItShubKA6HcY3OrKdHr/E52/hqhfabxxOvm6
bYPZOtsNANqYVLTSUiRqcfDXbpK5egry5d8S4NH7Y73eDgykI6FlcdGZVOpeboe+DwRdNnX08iBB
aRKxYxemku1NCdSl94da/6rnjx6+7KpOARHpJYnMi6W/HGr1My5CkkgvRdb0NODz4gf0Fr2iaJQ7
FfrYSTF05/79Qd+YH9EeL5MudESTzt9AXdfqqYza2QOBrO7ikCo/fLdA29MNQQ3l44OBh1X5x2FE
VbycYQtLImKJJ2/GUwTD53E6rOuw0UF8uR8eStgmOfZ6q6+P+9lQqdCssA5xP1WciApvnn63EAwE
m9TqF7bIut3OvhsiawzC+2QL9fyRUoNwQPRymjzFTBCIAAqDkJdc9jGUftyjlOkrCsooQyOGpHz4
soLOaltkUzp6Wii5vZxlMlQYHObF5DU55EBXLxMaPMgvg4AfMJgYdh9dVI7C+vgzXwFZ+Wy42sab
qOwH1Su6SqD5ayFAGOluvqqWvT/S+SNpc+hs3mKiP1IRLuOXE7OQE0kt5K7h2phPbWcGXqfM6YV7
5PXeZxAmwnVvrRnH2XYk4Lc6ZwZJUEI92tQNKBgH1U3AGL38YED7dz7Phjo722VrYSgy52i9Dho+
5nZUUTXRrA9vByZEJIOWvukgFngWNhMD5LaK4T28G4p8NCLAOtKJ3wSRVV5Yuzc+EJL+3MPkiCtP
5GyotlISmlax6mmOCTqwXzszRm1eOMWvb3odfjakbV59AgD9LP5DthcnL+5LTyTonoMJWJWVikqN
fzXa3IKxWuhAv7/z3tgUBlYGDm8yeGxO1sudx8tl4S9uqZ7dis9o3nQnmUU/BF3aj38sUlwiTrnu
cdKQlwOZ+dyGaQF4krbK/IgZRn8cUJfzaRzNF07TG3MimKGoRvKoabZ5dpoMfOfTBeQFbn1J4OzD
SFZ/pdmRPil1PZj27y/h+pu/vBB1ckZhaRZ5CGips6+W97aCkK25EBMi11039XfcbK0LOeobW+PF
IGd3UcJrGqMtxg2hRWO6cUpkTmtUbTCiXx7BdhQX9sXqVPHGrBwM/jRV56OdLWLRwniAnrV4jU5T
CSfkbMT0EuYPgBMtsjD+yqEpb+esh3OkVyZ0nNiIKkzfZZ09BJqanuhfleNO5UMFP2Zat98/uu5E
ZIhgqWs2azrnaTvAsNiuCOy8NhkjP26rb5Y+fcybRxJw8bevVQipylWT5GwZGiXEMBcDZ8+w1fpH
Hsjgkf8pvvB19defl7uFWEBjQpZh/f35szBcm406VaNw9DDKBUdTxqJXaBIk5YLgEHADDOrycvSr
qs3BpswVdvcQTSFlIz4uYLqkVQaPo3EsNIgVvRlOIf6tOLAXAQADWmgzUnuNaeS7HlNq7MYRSp4O
CV9w3usI+ZtuZ6kxxt66WYFrMrpbldKAtuI9IucxxWkNLkeEtNp0TGCgQKJQkclBfMdCggapn7r5
TYJRIa/E7TYg5jkn99hTpuLDJ9tAFopV4spCGHaVvXierYTt3JeQAglz0F7Z6UBItn2MxKEw1EtD
vd7/xGIk/Vz3qMJo58WFqpYKF349eqhkTj7SegKUCHKE7+/hVzU3mwAKQxjJTYV6Eo/LyxmJki45
hoaD18rkVz4u05NAzA3RNEfZIiBWXYX9XF61XblsFTGJ20LF0vTCL/H6vrQA5pFvmqwuVbCzPQ4r
BjeSCjPwbIoz1P8BfEeDxGDZCuIP+Sutx4kyJyVOk6LrOt2zuzK1nDrPVyQv3rbYiQBJd5fQmS9c
Xm9MiLeMp9gAMKZRunm5qIaOIj+A1cEjm0G70FxWKUzyGZHU4vj+B3x7KJOgW/JyO+b682cHV1XS
FrvLlqGSIbtHVHrYrJnsdzjjyT+ZFYRubgiL5+3vjf1sKFtqo4Lax+DVbdyCkYBOUgnTvLFCDdG2
96f1OjnjO1mm5dhIMBvOKiLzYlpTAuTJBKtQO5hiYAfdp/YDxIJbMxKYC2dGcGHAt9Zxvfjo8q0R
kHO2jouU/QyOngFLFWJcW2a7QjWmPey/S1HW66Gor1EtpMDMtS7F2VNaxwayZpoYPFx/sW/J0IME
2iB3eTUt3vvL6LBML0MDZHNUhyiV0orkbL1cRgxd+qiqJwiM7YLt9Wg2db2biFTrjdrXNa4mmkDc
BHm1+AbQCvKrwjaW+YMlWTSOBVLZHHLE7Qjzz36LpTMM0Jb8FnqNHzaakbgF2XPXHSI5Dhc26box
zmdMNdtyJAeckP5s41hTFnYj3A1PdswGFXYN2018Gt5f19ef0EZLmZbNWkLgbj7bLdhXZq0CPdVz
5ubR6bNmHxXURiQCa/77I701H5ShuUkoxpmcu5dfEABDVMEAEh50gv4us1oTFUU7vrBP3hjFRhSJ
0yoM2kHG2bumFbqtmHEDxUDoyDQi2+KvleIPZ2UOopcs2aoNhdTT2VuD0r6+KCOK/zR6cvQEef9h
aSjlWF5YtNefx0Echp3PA7r23c5OmJlXThqZYeRDX4qPVmMku54/TtYCEOb97/P6omIo8goaZwaP
mH62E4wUUOasLCF47UIYaD/1RAdKm1G7xIZO+9KPWh/7+OdenOTrb7Y2/9ZX26HmTHnn5c5QpjTA
IS6O/YSYDRG+ogaGVlRz+dG9QfGPsh8bkE9G5epshimQRQ0FabgPrTKhxAJhQcJmvBCBvpoNDzIV
WaFxK5J//pW7f/a4DGIIYoncoYchuE2jG30BPG7khTT61X1IU5aYXdLt+qvBf3aaCCmdKClUFADa
tBu2itZp9sZSO5y3xxzhPtDquqP86YRRgAXMRI+BiIkGY/LRXcPvATGY6ECHLEpT+OW3G6quCQbw
6QjJ5Fe0eU13NMGfOdodThDgtx10gN/fp2+sr8GVpVq4GUDcNs5irIGMv5stCgj6ZNf+AMfD6yY9
vPrgKBavDCYHlOfWI7F6Fj5/tq1iwEBSxUOyz+GVFRLrgAot0As78tXxZhQ2CaeOiZi2OHtP4pL1
y53F9KseLYoGwv12FM1TkZWK+/583hpJksJT46HCQzz+cj5jXmt5MdOLlrl4sohJvpayLSH5hPaF
nbmuzIt3izlxv2u0Yi2NnO/sBq7xUBAOUFs/Kg1YwRNuRZMp6b/lyfyQA+066epcX6Gi/uFqxd+R
mRstby7/8xih6lvgdmWp+6K1MhKb0N4PM9LmfdIFF5ZzncSrSUow9zSAmaJ5NsnJxtulVxkqGrX0
enZGwGD0lD5HSp0drWVIf7//+V5tepI+apoaS8qzY5lnn69bRnRZzVrHEEPpXJQCckgBZnnh6vpb
3D6bFhcwFQZ6p3Tx5dmt0oYTOqfYBfldAG5ua6FcouJuVOM7MBT5rG/msUATfczQt/DUsDZvFpwp
vy4xOvoHmaO3BGV4WcBkAgX4jYMMSE10uVHInkRq9reIGgCIfH9p3tjZawjDdUi+z90uXu5sANeD
QRtW+Eo+dT7KaRFav2qIUJ9hf/Tq4Svo5F2c1rWpfJ40z07C1l9G4QdKn4EumLs9FFn18PEJUT6k
hs2lYABjeTkhKdJWaHZtUIjRMMEKc/CoJoUjpCyT/T8Yar3eyNCFBkLy5VAtGXEeaxVaHIMo3EwH
jFjEuuKPzvjRdJWl45gw0Oo1Q/3n5UjR0DRTgMqbnyFBeayN2NimSA1diMve2gsAkKgCEAASN5+N
Aicx4pZVoFfMoItTpPc3yC8HrhNlyoVr7m894fysEJyv8qAmL/5592Zu+3ZEohjL1tLqvHG0HCza
Zg0BQa3dCW0qwMXp5ZXVLpgQl818C1kAFUpwtjtFX7XjSoQa3/+cb9xKq9MPMqDoixJpnx0FW3Ew
+yPM8pHkjW8Nc7K+r1Yfe56ZcFugqHLhkXx7PIuFhthBueMscEP9QqvTMDYxi3TULVpsNz2U2R7v
SRfu1NP7k3vrCpSS3i1iihgWnb9gTu/0kFHhE0b0xGiyR/o9KpTBhSm9tYPQUiBSMUyV6+TsRMRA
GaH7zhw+s8lvhgWSW0XVdq8MoXZhqDcmhLsSUQb6aNrqs/TySIROgX3WwFAy6yw/V7DpNODAXsgg
XoX1lk0nk5YLFxeatOfdAqNKsCIF3Opj9dEgRoqSjxHF+eOi5+WhjIzqBEfrUr/vjRhg7YOsTXYC
YLKkl1MzE2kjl5haPoLcSeUmfV/96vlVgMCOU9MckszGRhFxweCnKpPl+/s75Y1vSEq2el1JasFy
xSg+j93Qm7MTTACJ3URHpb2KqofcUgw/Aki8e3+o9a86uwQw4VixMiZXAGigl0NNZQMCF5U7n69p
m7u2xsR9m3a0408lUB1INbD44NQkor+zjbGd/Loa0tB7/7d4c7mRpJJkHOQ39tmmxZCg7MpZs3xr
rlLoD1nQZy5qQNG1qgXo7zey7u8J0isXzRL9wuBvrTafU2cD08mmwvVyCQAx4gwtkRkdOtH60BvH
vYoFqKfgb3Fhtd86Mc+HWn/+LLVaNWOp1bXS7wtsPhHRQzIdyT33/dV8axRkyVHupbvLf6wTfjYK
NriDXtCY8WWQzHtDy5yDSISz/QejEEPwj7nunLO5IL6HhTFCRr6TG/Oh1ZNva9nqwuF/cyrPBjmb
yqgvspkR7PTNSEf7yJwe1MUOL3yVt24YBK95BVborSXPXgF9BmNqrNiedOwgsdkBgi71FVUxHNXH
+KfRY+j58bVzSH9tHl9QmOenTiR23DQFyRk44Pgrtf30aqSDVVwI99bVOT/cDlhnALR0DF+V2Asl
ivUkzhgmRmrEIotejaThyKqluDCj10PxeoKOXss8joqz2cs9F8LplTOiPn4RE0ysiF43p261WZb8
6f21e3Mk4hWaMYRjFJVejjRF3TTlqWL6sRjrnVUoijtrtXS7urjUPLBerR+TMgAIEfoRoJ9nE5mu
LTAHLRjTo9Uir092Gy1a4Pa9JrwAxvXhH0yNkbgINWpl5+jvrGzshaeUyzhVu/u1Q+hStRhvBhDB
u/eHen2w/nayEIV3gBgY530RSVqZZ3nJ1kiyaK+icbd1Mpic/2AUR1CuAt2lvjpZKPKpTbswoQTZ
oX2v5gO+nmN2ofHy+g2jxiHQk1zTZiKEs/ObJCpcOJJCH64nZnGRVLfdGA5+kUBCysZB32Jc2kCI
HMV+1Cg2vT/Jt3YJrZj/ICeowK1L/ey6lZ1CpVaO3FHING4L4IQbte3r6wAxat+e0+BC4P76sXQ4
ZMLWLJW3xNbOHkvU5cuSZMj0TbsBwjPhJ5WByg/Tp2agbuUCd7A/gdILblq6DpfulNeX5To6IDZg
Biax+tnoWtl0KG+PHD/HnIdD6ljNeJhGTFX9ANOVzO16x3qSc0sq9v46v7Fl17a7JDCi3ct/e7nO
adZaukHm4QtR2NgHVYGrTuml/vsb14vGeZfcy2swcl7lN5IU4gX+Qn7LVNk44DgE3t5b0XXFhY3z
1lD4P3KRrY+OWB1Kn28cNMaxkcOS0hfJKCv4bFlxcBZneYjmKrvwkL451hriUcFcEQxnY8W4cDhO
k1t+FOgLqjhpdhWPPHlY7V4ij7w5FIBAYDegidmhL6dVKNWKja4sv8b30y1N/OjTmvBKUt+4sCXe
Ogo6LhbUUwlDDGfdrM+OXiMTpxV6Q6TTyflahKNwBfrA22G0jc+GUeDdmKO9EFcX75y3NiPVYqIB
6pHkQGfrOatBIIaZuHnBmHDXlHXuJ5ZaX5jfW6MQDQNvpFyM4P3ZUmaVzOOZToevDQtiQmNru+OY
Xmq4vjmKQ2EIZ48VtHT2opJV9KjVmaafNUl82xhGfq1og/7w8eNrcnipndDaAsH88luN6HgbXNWG
HyohFA11xB8ai9kLl+Mbm88iHWU70DomqDu7JIq+0p1SNRNfpBIfAy2ItxLkLVtg+fCy8aQRfljE
ISZVaf1sC9BGjekut4nvlBmq52OUeDpuA+4Hl41RDIMHDrcWCvnibBRCfMGDJiOfS6nej2grwUW3
0wvVrVfLxihrILq2UsF4ndOswlaoRSPnyCfwgvg4ZUH3G+q57SKn2n64MbwOBlOOpJNH+1XVZRgR
s1c6gFpo35S/836tsg/RdKmz87rABTKCVaMfCDGbZHp9uJ/dDmVgDU7apdB016rwZxR9JXzYOa7n
5IuiO2Hj5qiy1f/GIEQiFTmXE3ZnZqfXOxwGp2lvLoGqeMmE6+rtbDpV/e39T7syF1/G51T5CC+5
P3hn6AWdbVYVuTJsMtis9YTJSQ7bt/ijz7LRXQfZB2Q+otoc1M8LR6rxqkqZEzSS1Vi/74ppGLeD
ZhVddOFReo32kytOgXAJ6BmbS1u3yrNVq5MEWrSdxCgmlmiw9//N2Xk1uW2sYfoXdRVyuGUccEaa
0Sj7BiXJMjLQyA38+n0gn6o1QS5Zs65jXxyX1exGhy+8oavzAfnFMJxeKRh6uJd57fCrCQtbx3k0
Hepv0nbRqI6MxE2egHRixSMQuHBOc0Jc+AixWd4Dnl9EfPxGfpm5gBgo06yxQ6L20KG2teQYNV2G
B3UY4V7n2YNU2xLoRvmilwWUbQoVyQC0n9VCUm/U/Dtn8xKyRXJNuZZrBpgDuPDVnYYKFiZs8ImP
VVbh3lYm7OqNZ4Zh/h0hG+V+0pVRjciPYVAT5xujNO38R1Vp9c+6BKmp729vqItIlJ9DNZfrYDFW
Inw5/3RZogkz86rsaCAwSx/axwZgnkP9WU+i6R3iVPesrC9ejqV5u7y8RBS0vteFKkAfPRolvH2Y
fkfPRYejIzv9zfWMZRQYagC5OCV0x1bT0mL6zxgNUzg1MID0cUySqfY/D7H/J4XwT9x8li3Tiwbl
ZC3EW4p+3mqYKsVguiu19EgMSFUxdxIXS9B+KBAhtRKkNR7syR29rZ2Huv1IKUzmATYCya++lHP5
rArDnB8qb8AwPHJdASXJiHto8Z051PtUIAT0oxpTrYCmb3Zucy9WuDwTdHtZIwAdlH/JsM9XaXL7
0LFlUxwTJ6r8ra9HaOtGRWhr29CTcE0ooroD8qcYEe0hEhnOVjeVJe7cH5cvCXkryCI6P5TyaPCf
/wyf0rM1Edcee3tqHsam/VX7UXqCqHUvE7my2wEz/enVUuumb3A+UqcNcwrGHyWEwSk+w/aMd1Ir
ssXgydnNPVpgt0/Xlc3uGfSEyXrQS7+Arc9ZgdLSHGXHVIvjF9zN7XnvpPqcv/0UUxtauvZQP+El
reZF/zmNxtQujjY4kv2kOU68SdNsesJtZv5ryLN7VcnLT8ansjldRE5L+rxM/D83vujM0gituTrW
vZ6/V4vKm53TMih9BDlur+G1oUDtAo7kHLv0DM6HwvqBTTqn1bF3knjvTB4CjXNlQ/RD8/WtoSDI
BNAVVB+wKcBhbnU54wGFOVmRVEd0vdvN5PTJvsPdcdORSN55CK5O6z9DLWfzPytYCDFPSGOxgghc
b0sDqw13NPDxVCiq3l7By13PrOBNcMIJ2H1jdccrRbpQOU11zOy83vZ2fsr0AYWxTuA+mrnTneEu
N/0yHFIJUFCIofzVZrTaghpOLZGI6dL5MW1B+JOhtnfCzysP6fkwq1ujn4kpVMS3Un4T79oxDX94
ahqwNIlwRqIptzWJ2EYMwdPp5A9l99dY4GF5e2mvfUX6ICTHVBnIIVZznTK9F/Qc2TBz0j/nEyh4
HGSGh8bS5f7tQwHgQ42CpgPgU/N8w0xxBVAzzJakMX2B8Noc9QaY9aA8/3B7pGv7BdCi4YOJIFJa
cytrbHxHimb5ca6xwJFemG3zuT0JDUi/Fsq/b492bQlBW5NB0L5mxNUSYsVMYCmL4ogiClLRyaQ/
aGVfPHSDEd9Zwms7879DrbZM1kUuLrnx8t71XP0TMNRiN7RD7ty5R66tIDBWG7wtzw0GqeffytUb
3yi8qDjC9Y0+UWjAVgl5jgNOaupRTwfnzhdb7qXzOMQiPQJ5ByyZ9up6DWeRRlA+WEPMt5FKBCYf
uIhRvbS+Fv0mxJufzX4YTjLp7DuF1KtLSkcC4AbbD5jV+UyVmaSqF+zKxu/dJ1MlCI4opL67/49P
t6isQBsFc03f/XwcLM/s2EZZ5DhhRbu13BAcapdOd9Zx2QDrdSQ2p1RK6rdQi85HaWRFAbZwGYWg
GSVN2/k0cfJfdb1BWijDaamQHtKvt0/AtTUEekSUSgxE33p1sk0b151qwE5OF0AoGxqZ+4YU+tPt
Ua6dMxoSNPrJ2QlWV3NDkAtdgIy5lenQ/rDxHch/xBFApReq7Um2uz3a8qetVxLoLpUuC74Nt8X5
SnICsDKOvfw4Okb+GVWK/AHNuOaABmP7FfV94/iW8ei1sDd0SkW0VqCIgFU/H29A3V7XkG0NMIgw
PhmzsmDzG/InHp7pR9iwb8Nc/xmPKgQtMtgUgA3WzA2UsRoTWbE8GLHLATTmeh8lJiY/bs/q/Jv9
bxT6A9zB1EaNdbHSKcNqVprIg0QLsSBopxx8l9nJWCGqCEvlTRtxGY6iFH0RKm2I55jrMqyqlV+J
ME8CE8VHf4+8ZvOXV3ikH2+dFoUpQjr0UIAsXhQxLIlcugkLO+hKiEr4RKY7D9cfBHHv1ubP9+Gf
KS2kuD+wCFofawSNDENU7pHBDkRR1bvM8vtPul63Owo05pfQ98I3BQT/G48aBXMj3iIHPd+H9Oqt
bo56fAKaftzjsoXofeiU2lNXlOL77WU8vzcYyyZvRxSDy9exuDtWz1mEUwCGjv0c9FYCUxLDuJ1r
4Z7z9lH+xdBSTjZpip3PKB7x5tZ5QgJMM8QvGWbTN8MK8Y+5Pcz51ftnMty8XL1LHg2edXXB26qk
OUuBJgjHwsGADnONPlfgSIoSe840TnNMEpJo/n172Ms1XFAzS+MUIjM8F+N8dj7ieJ6TwFeeOr85
LE/PVso8+fDmUXgfuXOXPhGP5GoN+YZmn6djw+2Uy2Orpmzfiky/s4RX5oLoCwsIwoIe/prSijHd
bGUkLgGMHSQd+w7fMits79zslx+KBobBMEixQLZa37QYHmcNlmxtoDXK3ab4u+Kg9Ij40KPnj+Y2
x9nkzg68OMOo9y7SJQwKRw4NmPNv5CSWRA7WaAOR9tNr0dTd0Y+QlkeFyAwo5o3BW78WVEN6G3+g
4yATVs0Nf1KdTgF1CNLWj7YuKrWbrAfYf3uUy3XkkuCtonq+kL/XkROLZxat7XYBYKvoHzcxi5Gi
Xx2RoQ3ElagFY3qol5U13tkm58HictIo+izXBUEOTIY1Og4XHaINlY8B+fv0j4Ycx76Ly/lRm/Ti
YQKHjUdYltpfEIwTx9tzvtyhy9ALTI40mwxjWZP/JL1dVaTp3CZjoPkj3jtlPwEzMu91fS9ezWWC
1EMWYDQCKmt0dIx3stEVw4ifr+5sZry1n8xaansfWOqdtbw2FGpztH4X5agLSSLdQ2JprMUYGNK0
NppSDdDxxN02GDwfbq/dEjH934jq388GM2PpUS1Ex3VsWocoemkyVQGivOl3DKsiFORTR6ht70in
PIbgdJ51t7d/0BgZcGyMuns6FpcHEbWdBUNjs3U1b62S1TValo4TfuZjXMTqgMrUiNGRNhU/XAxa
p+cRtbv6TQnGv9NeVJ+4aijew9k73zJmlxhdb5hD4EFyP2l9mzwIdDDffORpOjs05YhHOBjrQGtS
lLP6nFGEjNS+qhq5M/Lu4+0v+KcPsv6EvDVUzXgJ8MRcBaluBgDOqxiF/umMhjbZIBGxPY3ze+r8
FnJTZqe/2KnErw9RW1qEk+OUEifbSLQHfRza5hjScY2Rr5Vjt0HMGnJkreFa+iac7r+rjnABIQx6
gtT5VlcuSiG1lS3rwUYeX2PdaX+jLX8PvHRlSy9sGYCU3Ec8w6tvixVAhuZ+PQZebpfOM1s6AkmK
gXayM0OK6Q84GEy/RiPU04OHQh+EE6B27du/PYRGQPqUwrkx1lggPa2V2yVqDMKw9A4ZLfnHXI7N
/vbHv7zuqaSAdeM+Ij8HGna+j+HFoxtLdywg3iiW2qKWYBjR5Ia/ietZqndxiAz/O5dw520FuT8f
k9SIOcJxpMy+zsUycAfzFGYqcP2meyyz/IOfFs3bzynRDYE2QDQUbtbU3dKkaDSmzC9vp/rgxXqx
rwU37+1VvLxvaRDxOHMFLpmXsTpBoZrMPKqmOUg7gsGdFyKruHEbPbT3aK6jX/HG4ZZsCJgYzMaF
srbmO1jFYKKDbSEOXQ6lhO0dZvtkMqwTLhXJHZ71HxLf2e3AYPRPSWTZIvRTV2cuK8MB53fTDdLa
k/8kNTTGY9/R937QBi57VPilcF+7Ss++4HvRLB6iqY5FSReha19HdvY9FrYkyZmiuHjmOXDlyzRk
8rMwrKbb1kUWvyay8RWOQKVVowrSQcV7xNsuQwS/N6PvIEYQtzNsUfxdd12OW5Cf519NIFpyg39f
K3a+ot21s81prIJmUb7aGyFiHp8s3COT96EYy/LQOMqPvs2Jnf225i43foXCwTagL6do+AAOi/e+
Fo2Oe0ElEut1LmxOHJ0o1CNGg/B1388hXQT08LFQG5Q7GHe+6sVRZKGXVpNFwkHctSYY41gH8CIx
7QDBpM8mGRPX6XAUiLvj4ZFZW1e+Tb6IE8iI3KSgPfm8yHQtF+F/4h6UP7x56GqMUZp40lHryDDK
i5p0SLYm/jdvDrPgThMiIsS7dLw5lufDYdTRYB2kz0Fue9M+kUm+7Yrw1+2zcREMMAhRpEXJ5Q9W
cxXL8TBg3TFJLRAV3nh9qbfYU0uje7KyuH6hq+bcOfsXwSMD0qN2XXI1zqK/WkQFlVri2EWG6MO6
scLR37ahZ7z1NVhGoTNogBTm1rRWo4xxhrzN6GuBh3Dmi6p87fOE5+yduPHaXCh5I6O2qHXRfD3/
Qu0cxZWZZXoQm0b9kGol3ChqLnc2+sVtieoAYAfSCyB8vG2rURY/SfZbbAdl1Rh7EeIdnOtw2y00
Tu48b5cTAm9Gv50aJjoRF61kt9B0Dr9hB42a7a2pBnJ2Wd0ja15OCCYo6BcSQeLBi+oKOYUeGd3s
4buJ2MwnzBcx77H1FF8pLFms19s7/HJOXP50iTmwtASheZx/pAG4C8yd2gtARjhf+6RIvuTZpL15
KzAKGTWAELBfJEfno5R93UoZjrjm6V7/pR7i/lEXifpyey5/zvz568JWI8qiFMv/KF+fD2MQm1tZ
OPmB34Bawti5xP0LoKBTb0NbmubJNSfvd6f07K9Q1EN6jCOt+4lcUJce3AhJ052zoBjuJDVXPqi5
CFxSqKJext/nv4qOXORhz+sFTgb75EXBQ2kfCrvI5s9T1UW/by/ClQ+KcidytX9q4P5apiBro0HW
o2I0/LK3nBcU/emb726Pcm1OwIz0hQi2aH+sPiiiiJWWha0fjCH21rqWaoFCzOqhiPu3qaAu78oC
xkfu1+EhIytbLd8SL1j5zEe1rbQ4egRgm1n62ilpgE7AG9QwtL97CK+sIuAdctBFDB/d8VWlrpKA
/r2yDoM+AhgvtZyuYD/ea3dePi9/FNzBg/BEL0ip850Rd+XQ6cCignjy5HtccbNfY+rjUDMU4yP4
EHXnObsMChiPDtYSJAOEWudmEosoy05EGHRR72+EhoSQRuv4k0bNcefrDeS2cWjmtx9+y0RTxfAX
BWVKTuez1Ox2iENa10GZ81J73qgdfbT775yya18MFb4FZAONlO7W+SiTbywImzYMzDn/1fcQBOPa
e3MK7QBwYRfSq6C6T357PkihNYsveiUCOtI46VqGOOQ53i9vPlxEUPCuKAks3gmrBYvrgoIY5mWB
soxk2xh2cSjwPQN4Wf68PdK1DfHfkVaLpqHVLaOQkXxp5jt3dsrHSLM5wn3lFQe3b/GTyUPR7m8P
e+X24H6mkrQAytDkXe17oyxrGessYz4k4U+KBTqOgH1Tz1tnrJsfbx5s6VBT1acACfR1FSAQBVuq
pxwfWIQgL6ZeYalT4m/et5p9pyV+ZQ9CuieyoFa2QIZWHw5g5+wUvRsGiUJmPYc1umuVI3e3J3Rt
FIpjxAgmxNCLikLig9dtQajh6yjtXaKl805zcL2/PcqVb+QzE6hrC0fugj3UiaxygMpFp9Bs861N
VwkrwcZ8qmhYvNwe6vIapPPHHUsCAdSKfX9+qvCwhMnlzBOeuvFflgp/+6n5Omug9aI8O94e63Ja
fxigQDNB7hAurk6wgZK2Fg3jFCyinlsJjG5vCuFtFVofb/5ODGW5i5oNeOYLFsaUOImX2QaVxNwZ
t43VWrtkxhL8rROi/wzFkJoEQTZx4/niIb5JZDWNVlCgFQQPPP7Vzb6ztXr1NoGe5SGmqkNJ1OUv
qmVrZqsYKyXpGPDSl9r8Ys1Jdsr8Vt2psVx+IN55OnCkJlSQwACdzydzwySOcYpf3OSsg2xrC/KP
V25yfbaC20t3eZAcgNKglPlAdNPXUue6O5Ru0SgzQAop2ZaDl211lbnb26NcTshFuYHchKUjmrhg
SzrD4KjecYKOXshu6L0feJm8m1PrHjn/cjrEvqRBiESg+YH4+PnK+eYwm5iSukEb6/90dpQ8WBmW
Lbdnc/liMMgyDfRMCeXXfaowGmWeydYNJmQhUHKUAjP5zJm/kibjRez1dM7obE7lPQnOK7PjOSQI
pKa84J5XVbERIF/WNIMZqKatH7AhfNV6Gd6Z3eUgHkiHRbiBPjAiXKtBQi+HtC07QhVJztAoDLJE
jd/t7TW8MgoJK5UjCpb0FtfBMzdTXFBeCgP0bcrdYFcI2qGReedioEzBBz9PhxatK65w1FmoJK61
WTSjlbiqJ2GQd8r1d5AS3MUbUY9/plJhiVsr6+/SQpD+YMZd7yWbopK1V21a9Ebx87GR7dy62WDk
74yEwtFrk0sxfFqa9QIxz7A33xl0fMs9gJsy/ECyionbqIV6d4ige4qdl2tm/w6sgLQPHj2w+FjZ
qMwFKDpC1orKrB0f57TEErK1rd7folDvZ3tsJl1rp3WNnW4qXFHbU2dGuf4EgqhzcqzYZZvttWbC
F7zPDTU/OIOOUQ/6QBbkNiHGL8nYFBBXnGFSH6TkjnkoTRHj9tqEY73VJrPAx7xXgzM/5LOe24Gp
KLps7bZoaG1Ncd2+4lkWmbuwqNt/mgKW7LuqSukZGk0XfR5FF/u7QQvn6LkbTZFsCzetm93MTYzp
nlM6xc6tG/sT515GD44pDMr+cVptM2JKa1+6VmU/K9coP7QGM34HP8/MDo4bOfVD71pQ2vwEZ/AH
dFgsPxistDLTXSX0HPPJUjjdTsciEI3Rous/D8kw/ZXKrsW8e+5zezukup2/KpMmz6auTIgXjXKc
qAUuWrRFoPSkUg+DZfIQ8XIBGnGTufD7Te0MtX2YYFoVH2xriv13MfDIgm6ELtR7Spex+/dUCy3/
0Uql4ke9kyo6WtKZtG+GO+PO2QnQGacJUme9weXEo/w3hnYao6GTjOqBjm99qqmPfrXbqk1PZW3j
ppmbkSjArFgKndtu1PtDil26vxunJldHvCyjbFPAwitPKeLM9cmtpjTe2Wgf1NuqV514gGhoursY
BFF5THOCvZNApYcX0OKzPJF6T797wGfGe1fpbrERoFp+NJrdeNQHbKd5mCW2JBgot5FDbTaVw5Y8
fv6QhCEyf05bx8l7a6Dg8GTPrd6fiMn79Oikrap3MUgYD0izprDzbAbYSptJWqW7GyahZJCFddY+
qgIdxO1UWF29jStjxsO5D0W06dGGUDvlpHa76WzRYQRZtxpPHsD2fAuLos9PbSgwkk8k1s0PZgN6
apc5U9fueVNyiOMuGOQtQXuHM58Y0mh4dX3F543AZKvFqshTj37jTDhza3NkvcO1cuz2YzzAAq8i
u6KdC5jdGF58GkLlgxohdu1Rk5TutxAfh/bJHzLvW9yl2seuKn1/myC6Uj5FgxuVGy2PG/wDIeI3
22xu2E9COKLYes4gws0cKQMvoyrW660ga8MXfHZUuk2ohkxbJx8GjEFda/Eljlq/2yiKMs/lJNKP
hi7FR8Pu0/Ql0n2pf27GuVBQl2q7eqgzt51OTp0pd1NmdVt8x9iq7XcDUDWxs8bcx9rUiTykk3vb
zqcGU5GEs5IUhuqPsTl632wX6ZRjoqza3OgpHe+fXdzk/RbWf9s01A1H6zXv4vyv3pa6PA6NOYFa
xPLwi+rMNHudXDBwz2455+NDS9Gj+YQBLt8/af3qS73oCe2m1MNdJ9JHLGHqMo6eYSjM2sE3BKfH
nvLwnR5h0bhPOcfq5zToYw0EiOP+OKB+ivgJ+PL2qe+mXt8C19ErjH2GfDjCPccxsmttfdxwSlhC
Ufmx/51rOMyOptmg59blOor+kxta3UMYu36LnhnmGdvadaL8HzobmCd3Yx8ZR4RkhvAgRl8Xh4ZC
4PzkdniefUhqJy921TQ2xgdHjNF87KMBwxszM9qvc+h243OE42u9TzSZy93Ap2w3WIzozb4YJOY7
SYbs+BGJaRNgWBZ1rbbDC0pYu34UpbvvbUzQn3hqw3Kj8DtKDrE9ZuoEE3vhF6m2G4PCFb549nuZ
WZsmHl3jKetHFFlbXPXawJtDY3oi6LbNX6Fhqy+5Mgfz1a5r3/2cSU+UX0NqmtpHHV/7LMh7LWk3
MSLu87HAyuh9ikQoCuLoUfufRTm1dr3t6skWOyccppE3X4Wm88I2mfSnLC29gVcn6uROM8q42I+R
14jX3J766FBKq00ORR1m41a1ojPex1OLB4E3SlltOxlNbKwZ1++jJ3sn20X51DrfuLG66ues1a1w
t5WWl9NrI7EPP9AV6z65YrKwhAOT7p5aQbuA6yGa44ADrn9wZvzV9r1qOuPBb3RX/GhATDYHDLE0
LCpgU+nmZsxEFL8k2FxXG22Qdk6jyRLzQdlk2nsc22X0Pomi+Xtsp5bfbgzcY7Od3XBvbqKkrOpn
n/5te3K4CZ8RF5DlT001UbirqpDENiGO+E37irSpy7y5egAQVmO00OHGvclnVdp/W0lE8w2NjarZ
4RIqaJlaWmy3rPNs5r95ferhnS9QNttMzWKOKopUx1IVqpl4bNPU4T+e6K/s7QoN3o1eEZQhmm/b
FEVaLyLEtMXsbv1qMj5Ju2heEgSxMSSeZw/fXERr0mBy5zTdz7klhl1baK3cI1/UaUcHMTW5TSvN
ajcRX2kMxJyZ9pb/yMtfhBHN08FTlDR3Th37z5M2x5KTpPQeBtwovjRJ2lsvLrQIDdLsbH7roqhL
PqTCqzmWs0A3aqNEbbY/aqEbSYzirVUOH+dBuD7Wr/ocbSTdQ3Pv5Q3NChjlA/V9B7WuI5pa8mtJ
w7B4oZEoQ577GPpDMUbQ0zbTJEp0PMpcfa6SFgAO9+/81PJrtGCSaSJ2Xegl7d/JmFTR1m+G8odO
Qx5DYmBYPxVOvz9HFxm0/YwpWLoZ3d7gPo6agQ0/GouDvRbZf+M7kqi9IYnsXu3YT8qnIipqg+Bw
kAib52PWTbsl+ZMbp5yq5Euq0qz5UqpUxxbaGDpkQSkHNjC/zfGFXmOKTvmkZvFxcowKn9yYd+yz
Xc5V/apI+OtdQY82xaSomd5DTu/yfZ9NbfVuHIaof+fCNFEP8TBrT45XVCmRf5fmLLNoXlutt+gQ
p2KKjlXbhu4W66NM20Zz6RVY3478Ioy0yw+RDezyg2bVoXP0LGX/iuyS3da3cRk/h9gki5MtYGg8
UQoboPPAlW0eZGgk6n3uIV6MJFU6uUcM1fQei0tZvBRzZ2voN2BAgwG1ngwv5tAV/3it1+pBY3X6
FzH4Vv/LD8Pa2Jctk/vo8X/Vm7FJo+nrVIjYYDFlcoTyKgJd+dJG2lyzR2K3lLtS9rJXh66Y/XDf
YrIEIr/uZKM1G4mnR3cyJXj9xZwaWxHQ0iGPrRlWyb6F7Pop8qj6HRQ0aKADc201uK+VmeduCmEt
ijPwM7myfVF1W9OLuvi7GY+e+dGL7U5+aTs2Q9BMpdLQlxo9sYvabDZh8IKjK56cJse7uI3Sgtok
m9X+EFm9q7+v2HD1Jy+SRr+vwxJdtpLbHhiGM9kHskIz3OlZGYWPZSFdf0sUnAyPmYUp8lPNAlYP
uuKm/I3PZ5jv284TDvs577L9gImReMy1BBlQJ1RAL0sHYP+m7VE8OYAfdo1nQ9Qi3JcJhngD7M5G
658k2phatlFaVIzHGRaV+CeH5tMdig6HuO2Anm12SKves7ZjlsycnkiTtPRoMcGNr7nS8P5OVfi+
l7X1MapbpW/sJlHtO5FkpRNEwgoLrKFE8VWye4pN3iCxAPjfSnSMiUytOo54xarnPI7cYt6EVPTG
TTrgYPrBdpU5FpvOUSHnuoz74ckvsmb+MNkOeircl8bwtdDKGpRwWNb4dUfp7ONZXmQaHsxuLzdQ
RHzngfZj9EOOYwhF33SAD4ezH+/QB1suVr0j7OJxc+4JQC312fPE0qegT/pKbkm+vO69h2UBDzP0
fSqQZoTiTSYPqnPMd5PpBdFYNh+qGp96U+BotNFCq9ndzp8vKyoUPV1qKhRT6GToq0JH1HUD3Pkm
DICMFJvKE1gDjF0VeAnCtbeH+lN7XE0V+WYaJnSYURxcU7mFl45uLXA5bIbBTzHqUt3PCBrGx8pL
NHfTGTL7UWXxPG4K3phXP4s0fztnIrnTurmy5NTE/miD20vDbTXnXEJiARgoAjvDnlu5WX3go3cH
NVXNQeSyDzD1jEiG2niX9fPr7WVY/vTVKoBO9igkoB686OPz7/+D7Sjh8/Ow5tGJEzbXh66Z3WgT
EdJ8neXQpyAv/NK/V79Yj0k6szQJgPKCULjA5GMPoizu3TBoo4mMzw3rw+x11ntrqoZtp+nTnarM
Uts5myPjgSEAlAQrCvbwqimhk/5z2tlVZUJnQrel9avLuVBTpdqdA2fkHQH68D11untGOhf7eRnZ
g6C+MAP4xkvN7T+ri7CEaCmYUKdJKyzeYzE941KXUv2ehu+3P+RF+W4Zih4FbVQagTTkzodqwfiO
5UgHEETm9C3L3eIwNE59KHAbO8Yd6RsAMXGPkn5tafmCC7GT4hD30vmoKDponadoM0V69jX36S+l
MRzBvv9lViSzKS2ZzKnuObRcWVZoN1TEka1arEyWf/+fZW0xVRZkViKoXVyxUXkgDsxdtQkN616t
7epQ9JCoizI/KvHnQ42p0U3SHkXgytDbIw3abaYB65TRiO7Zjl0U9RBF4RCCkgaxwfW7mpUjXCsX
oheBUQ/yEA/9tDdnrbxzGK6NQjGZyvhCxaUoej4hUWkFMvkaX4ySyK6EBLYFi3Svo3BlN/4R16Hg
SjMLcv/5KGpsU4VeUHRKSpF+7tCjelWspHlqrBqW+IisyobnpDcebp+CK/txoanQNEFqEtXh1bj6
LNFdL5Ff0AaXqlyOtnvaK+MRQ4Rk05dduo+UPr5mcVffOX+XG4Xa8oLrQVGVEvO6QwhuwWkm6iAn
jHbVtsli9bkn995SMLoH8rpEw3DG6QjRHQLeuVxt56sbiqkrEpWVJ7P22+zYhGWmfkSqjZL3CEx1
VF27TrdPMTh3+0GnVvxpIuFpD7UXdsU2dMwp27ARte7L7dW/sgaGy8FkV3EyAcSc/y7HXDpVakhP
f0yM6WoN0aalFUmeS9h4uD3Y5RbjogPtQMdqwT1cHJd2NDX66RlKG6bxU2+Hxt/0yukeFYREsYlM
LS7ey7QIpzt77PIEobVFbELjDzmeCzWnmHS5aUaRnUpZi+0sFHkBUcudR/JyLRdFL0qWaLwjz7KW
5TNxpq4ML81PVt6Iz1mZhHs8MPs9QIh7F8/loVlwfBx65Ihp269Zhq3MPRlFFCXtSmqntEQhXeZt
xw0x10gjJ8mOaN3fUsJ4813EwJQIIQ7TdbrQYm5zow01r8hPRir6vd7G40bmU/jWvqPLKKg9Aycl
7MDE9HxXusOipl0O+WlC1fRvRLSpZJpz/S30+nvy6te2BuQWEPJAH4hgjfOhNPIWDi5DhX5jENTQ
afC87O/bG/8iZGM+/PnaH4WgpQF0PogXz2mz6Kae7Cz3XkbVG/MO4AJl4SwDkot7NPJvt4e8Ni+S
AcAxi3U5Qer5kG2rO+005vmpUHPxfezz+dFFu2t3e5RrEwPHsfQgaeHD9j4fhYaWXldlkp/koLkH
SS629aeJf7RE3taQ3RNrvTIeewI0JlUswEXrR2pqkHIqkrg4JYmm0I3Kv7T0OjddNgS+nv5ze3JX
DhmAM429DmQbDsVqa9i903cajtGn0NsVLpoblZV/NGLSHGka4X7w5ERV7Z5G0pUPB2gbYCvtJ2Dc
f0zp/xMpTX7UlRlO0adMFN43OXAZsivVvTDwymW1eEFRiKRQTad69SDVepuixTUXJzODAztQyz/E
pZk9tu58l9C7PCLn0TySJQScmrdgWLw1iQJ5L7REplCe6sGGW1uo2Ok2CCCqjAq/6zSbkTbDJ63J
2xcwmM2PEf12FWDd3fQbbu603UEBmT6WWTgmm2SMfPNh6n0zf2yy1jQePHsW+YbLhDZnSdej37tJ
l427fqatcOIdlTR7FEfskJFAY1eh1c48H3mNhPHOH/qu+xmjF5sGdccH2WZgRbCPSDKkqDOzrqJT
VSLksaU9WKTHMdFxAA4tbDzQ+jbdCvktEWYPAuSJvrVh9npgPGcCCt2vm+oRInB1Jw++skMwo4Q2
xqmDR7RW5g691mKPpOXJpk/zzY489cFUsb+/vfv/ZNOrr0Z/n777gji6FMPU2Xle3nflaaxNUz6K
IfT8r6lI6c5mM6X2jWZgBnSiIUibrovrsXvC9DcqdvDdp2RXOYP5W2uKZjx6YSNr6rOTivdzJIuf
AiatHdQpkP7v3aDF2MBSgI2C2zO4ssWh+8PeWV4RAG6r81sMSJJQeytPQmTiW84eHMC0afp+coSt
7izX+WXBC7LAcShMLBJzgJ7XkEe96AvRRGl+xN9PKz7WxVTJryL1UzTu8mYuKNkKQDPtMJfxj06m
VBhvz/Z8V/zvB7CbFotW0pK1qBkCWRRqpj4/VvCSTlrayvdWWd2Tvbg2Cvcvx5hLnyBg9TJHmcis
JJ2LI04TPyDLkbLSdD+8fSqLcS5x4sIiW3tM0dsi1K0MFHpotsqtCenixCMXVne+2fkG+XfJyPBB
+C/aYoQ1568XWMfQiDHbO2YasDplTMZjlsCPa5M6u7MXr66b5SHSsOj3ATg5H4o6sHDjdiyOkWti
M5RWleq3dRRV0cP/x9pB+UeUZ0EFrZMaNZXSs1JUV9qqDvciKqN3FYX0D28fBSvrBVaJjAH5w/l0
YC/kEwZkqPBgr8LhT+WhNN17pc1ri7b4TPLeL+SiNTQVaFpbmhoqQ8lQxO/tCO9ErJrGsb0TK51H
Ff/uAyowZNjg50lLVhdFjbWpngrydpSY211Bb2LYJZYl422kJMp2SGyIe5ywa3ODGwCkkyucya1W
0Gprb8wkamKtMDQ8rxHUyJLsHkLs6iggsBHwoo4GGu38Oyk7AUeIrOFRG9D+FAbScuPSbbm9G66I
xIIDgyOJngYoNKjT58MAOKnoYnflsXH7p8ktpi1MTAySxo9G1H0S/4e0M1uSGlnS8BPJTPtyq8ws
ZVJQQLE0cCOj6W7t+66nny+KM3NKSlnKsge4w8ArFJuH+7+0zWPX628KzTjP05Qcai3eK1BuDpSS
HSsfVAzsyeVPEDdjo2XxnNN4z9pTP6M714ZSubO5tg4MnggAly2DhGadx2ez3ckwFHMvZcAPdIWa
J/gd1akw4z3XsK0BsbVQo6ZKKMRdlgMy1DHmTq6B0Qyl6Xa1abljGNwt786tReEegRBuSLbyqvhS
q90UT33Fym8S2ziEmh+1TwWNcv9RAg/39+11sjkmKg0GRy7h7FXOOSVygvZujlAfel1u2Uf12zLX
9mrHm5P03yhr5S7ypbJRdOQAK73oH2ZFHU+pMUYHYNl7d+6yoPH74KAcLkSvqR/BKV9OkpblIAr1
tPBUuvBPWVS1o0tq47sNpUe3QFf5E9tiT7x+KyqQdooMPL0oDK7WejppCS1fKfdKDSvtUzu2cfO5
6NP5qwl67McEm7F2x05Wqn9x6qPSJ1x/gZ2SZCyHS5hEYtKYvxiMToRtRg+yx2r3XHK31gmQY9pa
gnzprGfQCZMZkCTAoLqKpmOaBM0Jc9Xu35xaHBcA99nJ8OTFQnr10oI2kEiW1heeFGfKh05P8pOf
adWBCp35WcqARo3RIF8AWg7f9RDtymLuJ6+1kbm5vS82J/TVD7JeRiFVsdBA3DSb+m9BQDMSwM1z
ItV/8Iwp3XGXnLf1gUH303JQybIwEV2OnMOgj1lABZDBig5lI/euAbj7eHtYm1FQSCNPhBxM7rOM
Ana8MkuFdUoVa8QfN/kup07k3Q6ytdvhA/9fEPFDvJpEE7MtM86DwjNU6m0DrKODgqzeubaU+5RB
fu92rjhLVHFwUlmbrnYALCJT4WDRTMn5ghxo4lIHiP++PaCXz/Lfd9d1GLFaXo0oABlRKim7rO+G
n8psHnJb/eTI0Q9LbpA4CN62Tfc+HFt6J+1Tqg10BP4pzD2dxc3vKpIhyh9cD+urzpTAjkpKQX4C
COsxdnqgwnD733R9a+5U+8TyXg+Y0jPrkfIptY/VVSd3hSHBSMm8VGuFPJDkxnKPAsL4Na7CeGev
bQYTlXi0ApEFWisCKeZo5yFYH2+2qiZ2gWhK1WWQrDkHrRup/TlOyMv+Rd5AfilYvYiwQJVfTqlV
93Zbl5PQAZ3ng4W21AE2V3AKBnnY2Q9bm07c5pDKZfik6woZkB211HsktrOxbHCRnYuuPhhWPoQP
t9fp1gKhYyCyLcpI1npMk4kJcGrEuQeos/3Y6IN2Slu4n5MG0PN2qM0xvXBeIHSJ3GH5+fzKUkP6
vbnXtrS6tTyQHow53SOMbQ1IMEN02kFoY66Ff+rQaftRbXIv6UmYe3DVh6jv6lOTSXsszO1Q9AwF
Mxi29yrtiouJbvZc5tgxVbnuBhX+hYegrwCIq6MO1+ru78dHE1KcQsmED7n8fnJShaFmd7kHIZsz
f1Kngz3o884Td2NQvAhhEAoiHI/D1S2mDPNgUcWJ0R43HVB03VCUl6YrNPUg12Oyt5HFD706Nag4
YwYCTIAiwboFMvahkUUzvPE5CVLpHeLMduCGQIDLA6glLX0qSsdMBUgZXLnmh3azs9O2xit82bHI
Q4TmigsdGNiJx6oWe3I2dR/aehovEejqs0rm9fXuCeQh8FKpAJtAb2k5gbkySqqEyagHTD8LL1Vu
FH9wdoR7LoMbQ6JxLirs6H8iFrG6sQdgF5qVKKnXThilWqBePbs2tUOM2t7Om3tjTxOK1y9bjbaZ
vRpSqkxmGqV66o2qwYjA658LZ7yvXfVylxqsRxI8EmVIbKuXfaaahT7WRInTMjv0AlqK3Vh7vH96
HDjxNK/xnqERspwe6H210OInCjZcv/AAzuBo+tY/t6NsTY5oX/Ju4vXERbKMEtOOkFsJ1V4/c5CY
HZE0dVO17i4pmMudTF98/dXmImkjNyQORgJr34KJfK6DKZJ6vdGUb8O85o1bMJMPldP7JzrVmMBo
Dsoedw+Rjge6lVSWhFvv6kMCLScZofDuzYhXHpq4jA85uPVDqY17hNAVmOxlaaC8ImYMkXpa0qvj
qtLyvOljP+WRofwpKaB/59L82ef1N3vILICabvqkHPS7WMn/iQq9kZoMgi8UKpaT6HQViOVppDyX
99bDbErqyYRMcn9GRdMKw2NMuVDfWNeCnbCjVt3XqRdZc+LKc5G7gzNfooECmpb5/2IvC2UeoclN
MwkAyXJQVmf1IB7UxJNDu/hgZaYuaFi6s1dj3zgzUIGgoi8ScFpJq3sMRaje1rH0RvI+6FxMp4oL
RiHtzrm+F2VVpUC2ZAwcjEg9uSy0s+37yaNmJsNd4kK/F4KolZEEoPpOpXb5zbKwKVHjzDlqIRcd
koYuZmR0e9qpG2eGOMn/L8rqi0F640dXUs6Mzqf5ERXmIR6H7ASw/r6GsxiQkBJD842rX5SeV3dH
P+VgMFNTw6p9pHIfVNbXXBvtX7dPiOvJ4QVGditEE2mvrYVty74Ng2loVC/IWALxrDWnKI72zqGN
wwFoHWBloRaIeqK1GgwwpyEZpEjxAhlaljR9MNP8YWrr1oVn4yVq/M7Sk3NjZh62XYfbQxQHz/Ls
heZP2VtoT3FArLW7YIsUWOlJmpdKttU9JK0m9NcgIhzw5cnf+FkSGHdfYEAsZboFDBVu6hphpoIZ
l7OAkHbntOcsS8ZTNoftToL4cg8uR0bNCnUjBob44dWat50YqRM1qjyninELc0RWdkiDDkAUXfUc
YCmSP7U3ggqNvTbuuvqoJZ1fu8agpQD4ykCaXDkc0/ZNAbVGgoqARKmrt2pSn/VhIh+KhqZx3Aim
bP0YR3L1Myqm4p9emcrsGEgj/z7TFb9xyX/rCdJGHoZuRukiOWS+msLPyuMarWS0sn6VBlJ472/P
7QsgYvUJeOgazK0g8JOULLd9R+rWUb6j1EO3LoaDaBbBRaoMaFZjC3nlmGAUNhwqhPHet1oJJ2AY
5vmzn9DDP5IWBLiEQWWLj7GWJ+2xqbpOo4meBsqj3xdWRJdaa/ca+NenCPKrXCYiG6CNvsaS6FKh
RYHvUFGdZOsRzE/k5n0fPshKl+ws/uv9LUSKKTcwFrpy69Kf0WJol7da4Vko6B7Tbu4OdX+ndqQ4
q0QUehUCOgWQZHUspsUglWMtFZ6ZtqVHb6N9Cv3yPqGt/0TREHYDySTg8au5dvqex1xkF14aZM7b
CVr4A84V/l0CNf8bxRFcfHCbzNFyRWlxKTv1zFjyhIplAUvpQI8ZlAU1vp1j4jor5LPhDsABz3OH
9sMyVGpXedXBrPaiNq3f9aOsfGrquDsFBrRxNDG1QxQ1+U4qKv7Tqx1DHYPuFfcKOlfLoGVWTSoO
GZA/h1H9ZHI5n5umCJ6QonJcGB/NQ1fQg3QsyTjvbFaRt6xDi2YSpXbDAL4hFuurShwExkbyMTD2
VD9Ny3PSFElwoP1NLWVoq+abbvjG9wxFPeM89HIbHWCTxuZphExoHRpaEObp9k90fTXwhjfwSVCQ
zxG0j+UP1OoW1DeNFaXUI+iUzPHxPVTy9guFsvQBNYjxx/8v4CqzkxU4PHHO4pKt5GPX58b7wB/6
Z9lIpqfA3/MR3RyesMICb8I6U8U59Op7l6pv1HXH8MIkb5+xVew+6nJufu7lDkmBoduZ362zRiWP
VNg2vBKvIBuzHuZ5yLFm94X/R4N1jiAf9TsZy9bhSVKkA7ECbE/3fzkoOYaI48scMwpdwhMYYOlT
MmrNu2mUgm/3zxYyNzIJH7r1PEiXofyo1KFs2oSqy+Evp7bzsxTKjssHtz2g3dkOEGlraPTyTLyF
oaOwPZfxnAqbUvTjC6/MzPRd6VvqIU8L7QRf09jJHbaWhsDWUDwlKcNRfhlKivxeMmxq7yFdjQ61
r9kZvQ7D6NEtHSjwb+RCcuKd23prgbxg8dBkFCL2qywQgWQ1aTPae5nWN41bZ1ZdPg6yPOWf7584
kgyOVM1AynKtygY3a5i6JCs9W4LGlphB8NkI5fQoIbt6Qmti3hnY1tcEQMl1br802VYTF89z5aP5
T4ONWuoho0tUHXLFLKB/piag237a062/jshtzrqE/QHMHynN5fyF04yoUy6WZt42rl85k4sr9a/O
nL50+MXuZBFb0QRPicUJfu3K26Meq7DVhqby+lnN44NVj8axdybrL0NK7C9jLJkfbk/g9U4QiG++
JSgVGdrJanilX5R8ybj2tEbST3oD+6wph/oYDkH/5XaorbFBOkE5Hs4QkMrVeWJqjc6RbJReCTrq
k5+ObeL6vqwXrsqNeLFAoWc7ZZnrfQDXFWybMCgGk7CWsaxgmMkRGtGeKSXRyRj15DiP833weZHI
EOVFYBIwNkVB8Y1fnf5k8lhIx2PpBYapIY88jNPPrJLs+ehrWrwzYVtDErUEjL1ErX+9tXMjQ/WC
7qcX5lCVBe34WDtJuFOH2Yuy2meWGfZ1LBWVp7VteMz1SDsCet3T9r1OywCU6VBYFIovLIrV4hsh
gNfVOLLatSq+JJOq/NEpkX4a0Hb4OElKPQD68cedM2RzbLCeKMVAxbwCmoWDaQmZl8oLiqKqXKU3
zO5gBNgeH28v+K29Jaxu/zfQ6ugvtEBL9DarvAwK8puiMaRTFxX9V6dF7+V2qOtcky/Ji4AMC2T0
lSan1SVIJPZm6RmTgrhEkZSwuhW04nLEhkNXtzv7oUv1xLP6bN7JRjZnEbUwHv/8ocixXP5mj7uc
FsSVhwTuJdPkv4NSguM6tV5Vxw9RMPy8PdbN+XsVb3W5dZ3lzFFFPNMvu6NuR5ObqDDX/0UU6gpA
lXG4oaayHFWfF/y2mLy+h7pPHRktmEC7T9X399EBioEJAytFZ3e9z6JZ1WDlll6ed8GZbiFHVaD0
n2qqb5/uH9DrUKtTqsOcZ8pMlkiXBTHC0yA3UBWpdP/zv4iD3ijZMBkW6NTlh1OM2gLH1FVeysP8
OwDLxDxICPzu8V23rhNSD3TOgILRGlw9KSSkt+JM54iSi2r6JXXo60gB2rCubFaWJ9X4H+xssq39
TEZBlwk9aw1bheXIAsUcUqy9KopNUXjW8to460UwPqqNajzf/ogbg6PjrvMJLSHeva4mWJGv4R86
1jA3yhYVMrlv3padMsdH+sztr6rwIUndDrmxrTAcEvq6qBmCkRJHzKtbDHWblB4RuL0sG82fiG10
gWvrUh7ufMWNEiXpFIg9kTPyFFo/xi254yTSxxwfgc55VkozOtWQ7h91ufLfgjWwvyZNFT/oo2l7
wO6cr8YkRXsmahtzSSmAtzEVDt5R68dNoGkT+FZgl2YKpDPspOJh6oMwciXfGu9+bTDg/8Za83pz
34ytIlL4shA3DpOTmOSRbXGYa0yub0/i5rBeOicCdQzYfDmJWp7hmBA2hTel1ENro20uahD5X/yw
jHdGtbVeBD5KvG0Een91QGoFQnEImuA2HUElUi2/eB5LJ7y72wDD7VWU1eUSYXRuRVkn7LNj8zxa
xfgtl3p7Z7ttjoW1SCtI8FNe7Iherf1xthINSROwWFY/uFBXtVNnlcPODtta+VADAdOw6JHOXvMs
dXxFmlJl0el99xmlqPqjSnOX3kPodubwpqqHhwGdPBdO6WHW6nbnot4YJeHBKpHmg0xfXzY1yoTI
vrEOJRSTGwThBueopwiT7Ixz4/AioxNkN35D2F+dkwMsdtNuQLaB/wo9x56rU9rINupetnbx6/R+
x1v8HXnCaJC1oPOt8RtDT5EZz6Qc3LaS/BxjR36Wp9k63t5aW1/vdZTVvYatqFXXpp97Ye+XJ2Tc
4Q5l9T/3B0ETBV1DKjv0WVebCh9HySgCK/fUylff5nJvnlgM6f3ZPSkHmrU0qiHdrBvyVTb0cZpz
1CsgUR57dOreGtCZdxKOjZwUqDlTwuOLYvIVc3yezYiCIth6iBJ/JnHcf1PU1PnRY8NTP1uFJtWH
eE7sRzLbwfFuf8itNYjoBxAvOhZChH95EPp6bxlDnFHCdrTHfPaDQ5mPT6rafStQOtsJtrU0IGnj
5kQkbBNWh5RlwGmjI4MeYJaUj1lg6m/yRon3hA42Dneq16RW5AVUUtfNLphTfRn2MUXUPJx+DLWk
Hyo5TVCtjJz730iUjZg68HF02NbAKwdyYdLILPZiDrIf0H+US2aYe84FWwOywdAA92NUvFyWkyRl
RprFqcY6bFXprT/UxnHASOop6+xg50zamiJKRnSsgZNRNhR//+qEr0qFMqJGKL0qsmM2ZPMRvba9
DFGUMJZ1d6pt1H8hqArgztoHJfSLIQ99Bzcq3R6OoxMhp2W5ZeO/N636b17VsUv3F83UKb0fyiBC
oxVAaiVqR6tv6UD0VELk/7wSmbBDrfTqD6kLsp09vfkZX0VZfcZglsIZhSp4JCOarG4V6dEjhhrB
TvV+8zuSHgLTFMfT2jM6ryaAAWVC0TQvB+AF8gTVNi2Dhyjsxg+6FIZPJh2bN6nTkzfqZmefbh8f
G2eXKOdTXeeLatSkl8ulNTtlQtKCLnkSOe+KQIlPvSzJH6d6MN9BGw9PtlVYHv/YuU8F5uVJCCaF
wjamRygjviQRr1ZqGFlp2EjAU1vHqp9USGPfMmU0fhSReZ+E9O9QOPm9oMLp7a6hbLVkVFUrRWBG
UTM6RZ1aPMmxan65/S031gxn8H+jrB4WTZCEmpIAgkUjF/tbuQqMs+mUdfDwL+Jw+HJeQekCxbWc
MwcDgCapGE02GK2rQfqo3WTCFGXnAbNxavE0Q6Aadj1FxbUgdlnKBTJEibCcK04pUr0ne4j/KKvi
ftQQbV5SDoEYAjay9r1VVCQBrZRAUZg7j2FTvfdRAt9JsLdGA9tb08kKef6twcM2aUDUzVBWNbzl
9Lbs3iMOGh6zLp7+uj0/IkFaHY543CP6IYrAPP5W81P0U68WjUKkqj9gi+2j5lvI2imBx94hsYg8
PxD3crzcDru1/FAtFzhGBz7AugZsqnLHWRJlXmyOpmsrZXLU1cy+/37BzgvSOW0ect71Gy+dnSST
LNDrRpzFhwo944fI2s0AtsbCtgVPq2LLRyliucSRoCULrloMjALLd62qKz4MWpDsFNg2Tl/KKdRG
kW5C7289FvTRS5TdRRQn7d8iACQbJwNy8Lcg6QpM6Cv7i2QEycEIUd127SpWdj7mxpqksC2EJOiB
UI0Qf//qCJTqWeFFDqB9nuEaZB0cuETrx8ep6oadzbzxRRehVnliYeASEmOh5MH9s452bf3UuMH/
VRAwSirXmTgJl+PpMr1MW7pFXqSmFVj25mePY9L9rzsOCcpSIJVUipartVEqjYrEK3dmLocAlQZu
C4Us/3R7N21NDTpbyCDRNBLX1HIo2GlmdhDzvZo0yAvXiVrp0Btp+zaqpeHL7Vhbc/Obd86mgrS3
egxFWqWjvspzuW0r+oqOoJfJQfnpX0QRUjACHoIwyyp5r6SpLgFjsNiGGG1TRa9SD++6+c/bYTY2
FcA/Xt9AACHvrGmxcquPqOv25Lr4WnyYp9DsKrdOBgiremHWjZvJYTcdna6pqlMS4m3Xd6iGjDtb
a+ubchIKgUDqimTey/krm3IOi8HPhJbpn1McKU+2EmU778utsdIx5RiEsQlabvVJswY3IU3j4nI6
BF/zsbcPgdV/NYz2Y6hqb7W4f9e3ausmyryDUt5antxkbDTGB+pmlWsMkKh7JcvYzqVhHYXQ6Qlz
bzDgVZLu7ITNQb4Avum5gIteDRKC/1wqJnws32j/qvCCKBqrfrAc/9tszQ/4Er7XOu17pqc7u2Ij
NX3pSdAw4H1LKXo5g23nB1WSQDrz86bKDhWq3t+1Sm0+oSdeW5/CVo7NhwiSTn2imDDNO5fD5hfm
GgUFTb0FqPsyPGIgUiScPz3YJaYL9FLqD7KS9icDBIrq3t40YiyrlIEPC8JT9LZITlanTaQXSWVp
5MJKJBtHU861Gs5Rr7mBztPewtp9rzq9tT/E9hCFA57aa7jG5Osqkvws3bEQcg2TZPTHzJe1PT/C
zTg81tBpEhf6+jNCQeukCb1fr1ec/FNm9jNCYVFwf43WAgPGC4hXNl6tq8nSu1JjOIB9iwj6Hp7H
5dsgHpWdnbA1FrHnSIa5r8lWl0tCnxscKVqWRCHJyTGNSnTq9cR6vr0Wthbe6yjip3iVFCRmQ5u9
1zLPaZz4r6JEfMJxguBH6mMFeDvU5oC43F4cdPEUW4UyMqkrqeMyOV2DiUhVBscZwO797xWQ52xj
/CH5tSYHyvgEFbnBZ6Ojm/xllpnvmoWt/X17LFtbSFjkUfoQuFFjNTlUPcKZyzXzAM78gGD5rPSN
c0DnDzuCcQ8JsZHiMyRKYYZIqq5UO2AEyHaKnoU39c1TaJf+Oykzp49ciOYnmAKAPLR+50LbWhbU
PdA+QdyXCv5qiWdDaUmmRcWUjlZ1QEbIcHEFnA8CcbxzGm2N7kVqks4Ko1x3PEIl6Ss09Llcoq77
FCl1niLdbAQnDIn9P1rUyk6oidy9u0j3ofs4PC3A4cH3Wa77Oe5HrCua/GzZTfleSzLMHlLrPldi
jiCi8Gp2hDrIC0Z2GYWSUi1PnZ6dO1sb0ye1HNr5g2X66X3GxL8DgZhBBpsXDHywVVIn9WDAmyhN
z5Doaniqeui2EZqwcdLs3R5X2xhDVCFyAUtFEPXWr6UmktQhxo7hjMuUg3gaaclDPWrqvTuMIukL
2xwxVovXklg2rw4mukng3aswOZP4h2/ywfC/j3HbHLAHMDC1UXatG6+WPP022iuEIqHkHFp9wrBr
RmPsqvhshGH97Ejy8Muvhu4C+8HZwWhfC+TQfMa3XGFVkLPybF8OLjemtg/jOj4rI0xfbTSGxz5W
p/f9JHff60Kz8cPonEenH5rHvGyTc9Hk0YcAmNLx9jl2PZkclTCOhFIOc7l+DPSZ0fhGljHoIWvf
yG1SPERxrOxEudriVPB5BQhKCYw94AvL4fYh5iZtaUfnWlZx0DVG+3lw+ukQRHP3Zz3K04dimPED
uH9sbG2AhkDwRPFqGdVGioTawRSd5W6qP3WaPD7XVJnvRY4xNkanUElCiv6q/iJhnmunaBOfK8TQ
DknVYtdF0WLnC17dNyKKSNqQyRXRVseVbWalEgxGdE4GK/tQa6HtYw8V6imQ92r429CBiN7+ei+W
kYsskZDIE/OmYZWyNFYbMMr6Dqn7Mj7PaqJEXx2pTnrXVGpNey9ROZ7P9lxq2UHDbmA+dFZv/xx1
s/aP9FNk/ySXSd0+qvT9JU9jivVDjSVa4s5+jz1Ex6modhTs4yJ7L3d2LGO+oU659MnXndZ/UgZn
GB5T3y/MN0qLYv8p9qO+vtwe4vWOJ4OjRSK+J6XA9UnGc7yeZS2UPMkMh+KAukzy06nyAMitFTff
bwe7emCIvIcNJt7CJufmKukOB60MeNrEKJGU5YM1t+UjVij1e7to+rd66st/TQDBqBk7vXc78vUe
x6mYexU9J7BkIF+W+8BETTNuTDk6K1Jqn8wmBwCCccrObrve4zxNX2xO+ZKCzrqMYiR2ZSqNyR4P
nLl95JGoJg+wm5rKBdyv+EdwFV1yxr8KJN2dA+TNRFuDPcj+Y3esPm2mBfzf2LadHcn0cX7pJfWY
Dly29yZF2JGCsRUZGPRumGvLIUajFJlGPUdnDeu1D5SLypxb1lYf2r4FQ3R7UFc7nmBUEgS1A+Iu
nIRlsEqo+ZVaF51Rp/41S1i46ZPyNOC8NUv1ztq82gjEsrkAEOWhL0O0ZazambtCKszwXKh+fWpT
3zxzNFePPujHh9vDulomlD4BBgnRXjoxQPiXofwCpfmsTTnIpliJ3zVDZBjPQ6LaP3OrD3Ep6qRg
dvPWynZ6rxtjpH4B94qnIYDhdWAQy2o26mF07pteOZg153Tf4iqLa8ieFMXVhmOMwg6IeQO/f6Wl
W49DSOuBrWDHSN81SVm7vjL4O6t+a0Cse17wtHlFBWz5JVGb0+05SOIz3NTwlAYSY9FkXLWSYg+t
fz0gPhoyorzdSPxoxC5DDdI8F86kB+cyG/vTPNnKc+rUexDH6wGR/VtAJzimqEuuO0CZWQVzbYeq
h7FQ8ifGeMGTo5Xxl6Cm43vvKiQU0glCroOW8lqnOifPK7GZU7majM9ZHbwpu+g5z5Uf1ZQ/NXV5
9/5CSBj/Zw5gFezhGjYhR1R3YTUoXhm29hnfofkQG2r5JvWLuxneDqGEFqHQ06fjuTqjaoB/IfB/
xZNz6/NsJ/MFrHniKvii7lwrG9MF34C2jHgFcCyuFkUHMwtesqJ46ZRph0kvu4NZmrIHMVzama7r
s5AHBysQLV2mDCrYcv3l9ZQOpo14bRH0aANDglHS5JcdS8eaLsBOsI3FLvQVhWASACh9Xcs1tUCV
GwBlXkNf4L0c9fHbVi6m0+0VuBmFBzqUX16f8hoIrYCjLeH0KF7bmNNThEbOSQ7jvVfu5hyBgCZ1
FKo0a8BJCX+7p5SseE4Of8iFs0upr3L86FdVmc1eZ3U7mhBEA2LFfbKaptAOIH+VloLS4mAdlEGp
H2bDKR/S8n4tOZ6g5GwkNgjbUileLfNG03E3A5bi2WFtPEZVHp/zqb5b3VhEEQ8jBFOFh8PqBdFE
jp04scHnwwb00uR69+DPVb3zgri+Ellm4IMhtQIW4PW5XN2hX412ECYq7CQhcihnctY8zJaRvVX9
McevLIN15vqyFU87S/16wgw6W8ChQUQI/ebV+NBAkqK41hExjAPnMUOkwW1Hx34TzuXd4n/cUUBO
BI4L9AcX5HKQEnbdVocZq1fX9PcVuzUOij3dZ7NOGYQo4HVww6I+gSTO6lMC+ZSpYzuTlwXp4CL7
XrppNk07Ocz13sWAnOcYU6XKgFFWUcowmzEtDmdoPOFw4IGvHsvW3qsdXT0YIIADt0DwlXqLePqt
vlgp2U6TjiNUCV17tP3c/EfvlPKU20X0vcZM89iETv4tLe70vBJfkRMDnjpQU/Il3kfLyLI8QGKG
9+I1wVifsz6YScus6pSV8d2IIBGKu4oTCp0QXkjLUKlfW0MIFd5rbCixcHMN26U/nl6mpsE+Oeqs
B/HDZIcWD8tv9x7BIOTI0klG+c2fZWxdLWa03yKTC0zx/8J0eD4Ealv9dXcUoS8g9NHR70B8ZRnF
kmOr9/POQHIqNFEks7P+SxuXuFDdjnO9l8EKCEaxKC2BVlvl8ClmBGGFMbqXN6F8gv3aH+tpyo4R
2J7T7VCr9c/tKNB4IK3F6SFuluWQpK6YAlkP0Um0Qn92J60P8H2Up70i9GYc02JmGBHsvNUEJTVH
bwGY6qJNtnRQwlA/hbAodg7B1fH7ezQOnBfKjJh7XEnIFPM8hjFR6jzufsHrshIv9oO+PsqZOv3T
Z3aiXaLJNrKdwJvDexV4tcEDrhcwQWZ5KVFz+4S/XPa5pYm8sy62ouBzxOAYIHU+sW5e1VGLFvb1
aOTVJbd4zOW4AZ7DWpp+3r8kXkdZjUWyqrJosqy6GHo3vwsL2/kQI6GxZ4Yi/ptXNamXuQIjRg0F
ABcH1CqMOvjF3E5JdYnD/q3ZDp9yRnYwum52xxK9v/sHxc1IG5oMF8jMKpodpP4ct1mLl4yjj0fw
aGWKH/Ms7xFqt5Yg2S0nIbGoYqz2LvitFueQpEXktAFIlUvoRtD2K8bpY9hVff5O9sOgPGm5qu9Z
YW18UQMIF6AC2i/An1YHcIEpj04Vrrs0LfCkQy8DDXmwxgx55br1NePPJEsHEF63v+zGgFmMcCZQ
F6INvVbyL0ylmg2uFFwVg9hNDNP3LDKEyCVTlA++UsWPtqQ35U7Yjb0ABAs3O3q3whJhVSia8clO
hnQmrIqrstsWTvSYhbP6fHt0m2HAGIr2ElMqr8I4XV4mThTWF8Nv/M6dG3KSL2E0BXtaKJuBAJFS
wEeymnLDcm8j/JTrfWSyt3srckfsXQ9SP95puyA2Ha0y0WMS2hjc18so9VSqFGWS+qKpxdtRsrqz
ocy+d/ubrbIdgkDPFycIu4By/XpnJ52l+tXUVJfRaJNHq2z+7KqKenNgZ492qs7lBz/wjfCY5ipG
07djX+8BQHk80KlswBHhnl4OsHBU/NIpzl7icmieyzLNG1dShgnJPwsvcVjMTXFn1/NlvAKvKSAf
ZHfrd7phZrI1aIxXL0hEDhXF/Ocyg/pyKtNhuuhW3x7pfbZ/3j9U+nekyIDZIC+vUrsaH3goJWp9
UWhc1548TiBHM500DMGHNFJxWCz0aWc/XO92AC08cbh+RMllPVaIo4odoP19meKxfiqdrlM+5ggT
pO8kB30rXJV0KcIueXbqP24P93qDiJItWEexfKlcrTYIeBRzbPqsuAStnz36UpbRwSjvZEqJuaRW
C2aINjavD0eM/9UVCz2wNqdhKC5dNSaepFbVh6Gt9lp1G6tU0GO5HiwEz3CeWkYBZ2zncZoWFxm9
sEczy51/MnjvR56VeQZYKCvvzk8YFvAGXAVBAbA/lgFtPQWXr6rFpQ6GBG20LvJCLOmPt6dolbf+
/ngkJxwsaNRw0S6jQEwxdPzaikthTsWhCMzOVX0ge1rh75WRNlcDdBWBMOeUWZ/LtewrGsQYvuBg
dA92N+QXLR33sobNAdGqgWcMovhqtXOhhgrgieLix+RDQVTPx17vh+ehjpqH299uc0kwP4LmTilu
XaqqYsNqoMQUFzUchMu1j2VhX44ILyiTYb1V/FK9r4r+e7aoalPIRHgRrP5yttSgIE/FjOkyaon1
w0CE2y1kK3rOHCvZWRhbs8X5yLqAUscFt0qKcHnAuEqeWBiq0p9QujKPIYAu9/Yn3Jot2ABQ+Mm+
hAPCckCNIItgW19e0E3tvsRpbT73gdO8CSp5j32+FQpcPBuKrQqEU1uG6qXWrOqUUCFP7kPQJFiB
trlxnLo83LnRtr7d61Di71+dSLzN5oqWX3FxtLgqjlS6zfhYkgjuXCdbcUCAsKW4QSmGrOZIyZVZ
GZWguJiZNj4koWF6tY7a6/1zBFoCqBE9FVHMXI6mqAAyV1WM40Belv5bOMW5flAgOPiPQ27jv/gv
wiEETKOdRW6t5ZtjeWjt3JpZeFNXHvXACc+xWmXupCbpzgbe+n7kiL/Zh6K3uBwZzA3EPBrOdL7a
fCy0bHbrsq2Odw9IdEW5BkVZB63mZZS2aB3iVGzaVhoMXEy69ivivWr/joqOEuxE27jtgSCRYFM7
RUvHFofWq7UXx0aQq7nD2epb8jnOkN8M1MmdAttNUqk5JHqQ7Cz3q3OQhizsa+53gb0GsLAMGUkw
JhCGyy9WJskfzPipLA+lPLfHAaH00+2PuRmL9hT3CI0qSpnLWL2ullJts+TtOSRrktKuLh+KvGbW
miDWPtSSNewculerRNiLUEMiItN4VY8rUyPUfRo4FxnPxHcpleFDiunHx9sDuzqeSBREO4d2IoUQ
4iwHJvmjntptSpTCCA5q3epPRTHl59ippp1jYyuUoLLDqwJjArtiGSoaCjm3c5TrxzEoXIrf9UMp
jvY2joL7oOssC6rqXPaYFLGfuSOXoeS8V/N0boJLlaXG2Zdk50ntrPRt3ZryvcmmCMWtL3o6tH3X
H1Ar5bCwJiO4BLEVHiep+pon054X4tXyE04epLJA8UG3UrtbjifNU9+Kmt46q8b8lCnKm8gfbBfr
ks+95N/ZH+BMpzlEg4q3MkLrdEKWwXzwHrmGi8clJr0/ma0fpq7tx/6x4p/dyRl6CSYsKcihf+OO
lsF0pQ2Et0x+iY1YPebh7Lizlu8BJV+K84sSEi9MIPa0p7iBSThXlwk85qFwwLdebLX1ezfNu6Y8
hF2U6efUsJviTYt+yfgIwDc91iW3m5sPUfhUhUpr7ODIr+ZSPHY5sFSAxIBm1kRtYxZ+NLbN551y
pzp0viOfwf0Z3+24Ht81CMdMO1fbdcT/4ey8eiQ3ki38iwjQm1eW62KPk8ZIoxdCWo3oyaQ3v/5+
2VrgTpGFImoBQbvAYjsqk5mRYc45gVOmaisjRqlkunoJhOqEXVl3+TXp7Ob31tHCd/B/iyxw+8wp
jsBnEm3H5MZ5IVYEr1OWHz3k4tZsWK/rXKsRZn5tYFD7RVJoB3cy94iCG4+CfDIcdNBc4G1BOq1O
atxyiKfQGq7jTDeGSKX3EeVoDtVi7UkSv70mtyeInB1dKbIwmRatV+Tm3Iaorbtr3EfTe1ObmeNT
x22ERTV95+UMAHQ1q/cNpolehF6W78jbnD/HyHL8JDSTJ8kVXBxqaShoI3QFvnLD0IXMAYC0Lppr
WXbNd3CEut94XbZzWLffkRwacMZbGKEDgLq9nmqrhcvkRe21H8w+Pk22oQT9gJzBs8GeTKPJzaSg
Lf33dUi5hAmDUWNm17uK1n0sKis/z0abfWdorn58/OJtl0QLD3wV1UAWRjf5dknQAsZ8VIbyWqWI
Jfv2oli/tro6fXlsZns2iVzBE9BCZj7zBps957VBoLdgprPNAxEMGvU9GW6yIA782NTmflMaYCVS
kBl8MYn77Yrmxa3hQVbLtY7G2o/FEPlZamRHmpVNwMyu74/NbVYGWgw0L+8enROQaqtYqDVrQFye
0V+zhbnGueg0FC6R3eFx34MQ3zFFgAelQ3ptBMFXx6/uI9WdrXm4Vn00Hx1W+qEvtPq1EuHTRSOJ
hqZ/TCUe3XGS3dtNjNvSRgwv1a99gSIB8m4CFpZd7AQm8gffeBH6WhCh6KHZIBc30IzFFp6otVwn
G+yiczyGDsNQs+TPwWT0mFUK/V1R41F3bpf8IhurFOJoKktZpnVuY0yGp8zepF/VwQhPTdw0p6Vz
k7NX5+MHbemGV6c0iw+NnYd/o+uxV7DY3DgKPCDjpDo5HT0mlt9urVmJFNKFN1+VxlaPCPpPiAy2
TydwWCH/oI0NDoozs8rpQWS6eaZxC9pyKo/zYP9jtbV+HG1trya3Xg/hEYmilMEnzpQg29v1hBD7
82xq1QBmjvJx5J4HwjD3Wnjro/JmhcoiskJSWWj94EyEtYWXuEsQqq6Q8NYvjTn+ogNv8LvY+gMU
8/nxvV67EWmQ6JxiLUEz7+nqMzGSIZ0dpPeDvLAnP3Ji+8isdsc3jfxbW8afH1u7s4mSdKGTvzHB
ayM52NSWsJ2snoIeav/RbJTw0CVdveMa5af4+eQT7iDvQyOeAi3OeN0fV2REDfxuDKKsrP62Ks08
VtMyXKY6zF/CujV+z9O0PHfVbsh+zzIDtKgkyRYHp//2kHRGWBeWk46BqaX1cWqX9qjXbXvk58xn
t3CqT+2Enk1YN97Xxzu7dppyzcRFNG7QipLE8lvLTT6JxRjHIci6Uj0BxVcODG5Q/TJcnvXPzNSi
rcbIK94v0tV1ZDklwFD0vuyCXiz2F6QOYH7XWvxFONMew+/tb91+SkpOFMClBL9MIFcO2utyNU4G
rQ8mw05V5qEuRRykSmsPX3kc8+QYm2ORfnHHJope5sGIF7+ditT9oA1erB08FZRQQFAVKac5V6fo
aJnMKNrxtNu9N6gyS4Qaj9aW4jOa5jjq09QH8KjAfTA6UHwcUrc6e32+BxW6Z4u8EJgEh5g+7mpD
rKFK0paJuEFS2NWhp5T2bizGmLskpq+Pj9T2snKQgaQzTp63fyOhmUWxVsI450hlov3suZ3+dc7T
J+e00S4Cvsp4EdRZJAFlDVpQw6Jq3chug6H3wkOS2/khss1u5xNtcsE3MyCcSPqwQl329n7opR4C
MGZ8zGIa1Z8q80z/mSIkNLsu7U6ZsOfXmIkgZ/rR6qnu3PhqxaP78nhD73w7aG7cGNIXyLHa6gkp
QmuZUldtgyxVyw9WKNL3jd5NlLKKaUdA4I4pOUiFmIYVI3S26iAldpEKt5q9IB+WLNBToDS1pfQX
u3sa2wJHgqNPA0SOFWaD5TH6qQioL0XXDmHhBmouND9q2vQcRSLceafW0Yy0wvOOh5MNapzcyopj
AgwijA9ip4/OzGl2gSSl1Qui2uG5bYfsq0nAE3hFkZzFbGeXx59u69gpqUJsk7kgefq6r7kU5cDo
u9AJavCA7+feflcTcV/JbZYz0UJ9XgZN+2jAczg+Nrx9n/l4kt4rBaAg567OjB52rWUtqRuYTv57
XKORjoZthrhlPvttpO7FH9s7z2VHXh4vJtv/66cTgZ8mI/t0AiXJkPCM+jFoeXBOjxf1Nuvu1q1T
HeDUSGU8SgbrqiC1/Rogj6IHusF0OtCGsTUExKlqf3RAMeO4vSn+0dpGpSF9XLvVx9LtjOZaFE2V
gJLk5aFl3unax6xonOQKQj38bUzoHvizO/XKS9tU4fslr9CC9mFJWJGfgwuIfAgv7Z7Q9fZsgBom
lkGGnaeKnPb2aFKRnMmCLC2g4wPLZA471WBg15SPHzUqLuO5VFoLgEGtUHJy7VloOxzT7RkhR6d5
wflkSg857u0PGMOlQ+460oNcY0y1zwjWzv0ale78mzs5znKI2Zd+x8FsDgq25FwomGC2RHOu/KlC
YACrtUuDZsmnS+bFybkFBPHy+KDcs0J2KzGVpLgbwcbZDCuLDlAWmEKJw6sZ1r04IJUw5zvvwx1D
MILh1nD4Wc4agQsBrNOyZcyC3BWw59SyO9VRE395ejlS+AcQFKdFsvxvP1STNJ0yxUkegMuAEmvN
9SFN0Dl8bGXj+6n5QUaiZMyfAXci1/qTQxZNYpnTGCZBNaLIZKdCf1/pyGMYev7kKENiEGmKwpjE
d0FMWjW12jxjCrmdpgFoouWo1FN4YAiN82Rd8c2KxHWAt6CwuJZxa8smrujSJAHGalITLa/qQzbF
1Z7322RfLIcXWiJ4qXLwnW53rnSHvPSKMgmGsXF/6bLFPOVpbV0mU43ej45SX2iNak9WB+TqZDxA
oRZ6EgnLrVEq4PWUMvQtiJnx+ic0jvnP3B3id7EzpJ9rwx4/pTZim4/PiDwDNw6Y9EtWj/hoEvKx
LqKq1jCbWmamQaErxTmsExVUL97zeSvQ/yAAggAEg2TcLs1bXIqyZpIFTpoYJzNC6zLUzD1w7Z3z
zjknjATfTR93/UTGcZz1c+FkQa2PY3phRJi5nI2sjaND4RW78LV75qjuUVtnoA1v1+p6OciBuIYy
iqBuojAYJ558t9XiM2CjcsfJbl4Wyrw4Wb4SEFiS85WTreZBtF0t6iD0jFEcPYAY+UcIEXZxALus
M6o28YROuLX0wyUyBAKAjz/gdq0MFgG4Rs1KRnnrBu8gdKt34cEExmAtR3b6b5Wn+xAPy94d3149
LLGhb+KTdC5WrjGKmhL9wq4OEFcJ3wtFMRnG7ji/EIsbx2yyvBfLWZLnpBtlCsUEQN5tqJWoQaxL
ZPEAktlKuorEbZkuEB7bQz2BBRzqrNy5cHd2EuQwCscwOOmYmatbHmZq6GmhXQW1xvBwaiz6kh5G
fWzbk9apobITr97ZTjquhMoQo7h360MKQoDpdR7xhm3E41kLu/kdAJv5kwPr8ZO95NonZj7tzTvb
xOhkpHgzOZmAQJ0G0O11Z3TukJVhmwYOKcEH1NqMkzNM1RWKnRb5pYj79PNS1F70QeSK1V66onB2
tnnr10gimTkCZ1s2Mtc/YYbyboyDq1zRTEsYXu64Po/HXmfxjhWePFy1J+fdU6y7XWg96zRdkia8
LnUUf4Jd9w0ea/r58d27Z0R2nmQtnEdWXRnJ9KWzaisPr2VS5OdyzruDkSHO+tjK9lwaMCGAiErE
AYnN6ptluJRYN8somDU0LRZUK4OqgNUZW8qettHWFE6TspFM90kY19B3D1ZMaRljFRRQwqaDzdwi
hJwtxUrQ4xmR4X68su1pJIXh6DNOCqV28DC3H0nJ62G2GzcPRJbrxyI3jCDPFqD10TS9Txgcd9ac
2DmKNhpPYzQ+Kc3NRSBb5YmA/Y1DppJya77I5bur9EvAvKxcOVamAWzEpNox+AyemPfE9LanBXMU
a+BHypGV6/w4h9+edE61BEU+my+x8Nwjo0eS0+M93X5CKEC0gYCKUhMiiL1dVEfMMOZzvARRaNMv
aQyn9b2uoA8UovG1V/27a82hhMUOUvPaFPe7iYnfijMHmlq3F8semPJTc0pbZjR9e7yw7fbxxjHf
jAHI4GLo1N8uzEvKESH9aaAMbtQRdfA0hR9kggh/bGe7JPmWmh5hM88NOlErOyUYPTK1ITDCQfUZ
oli95OgTnLte3ZsqdW9JpGhkpm/1/bUSj9cy42kBPxI4Sl+8qF7ZnyMF0dvHC5IbcxtIyr9PAmjK
KSabd01MymTAXtECRwVMj3KYUTKkK2YyN9rm4zScCdbVJ9nH3C0JiiZWBtlBMrXuEDplrE2hK7Qg
A6lxTBmWfYiaxDn0XvbkbPM3U/R0pYC0xIeu2cdNUSzqUiRaYEz0cechL84xY7l37tX2W0l/SOj6
tiaw2LfHwtLFjBawoQYDldJTE2loeol5b5zaXStAENHDlsHcurgTJxpSPZGrBk4W9ue5thbf6Jo9
LaZtcUduldTYkTgN+o6rxczLggbMMKnB4jTRdOZ8m8k/U17o5Ws56Z1xcajImJ86ZR7qQ9NYaOQM
CpI/J1xPPH7M1b6OX0QpevclyixwmbEVxoriq0XdWvA2i9z9ps1lVpxUZNf5Pwwls0rSNiYytVrh
7c0kuLdtkjatMYoLPeW1qE466U1DaDhTck+nbzo8+1eJz9+7SVvXAIOI6htALB4Nqre3ZyAiSM27
uZ8DJ1TKs1p6sm2UuQcjqp8UeeVQS7ISgQsgaEja6+yPzxImDOPEsZoVWHIxQj5Ddco36qb99Ng/
3Nk86tCcNdnGAc+7cqym0BOnaNM5UAkCD/Nc674zuNHxsZU7ewdagHoiE7fh763vT5LPEVov8xR0
VVO/zA2CJYko4kM1d3sDHLamUAlg/+guEjltpLUtU/H6Kg3rANegf8hzVfsj9SbjFa6NsoPDuWeK
UjPxCwo6dwKmOZk8ZzKaoCVsf2EaS3XoBgtVauHuAEK36QJyL7AfsUW7hxDi9uwx+iLW076pA10H
WuVnUaHYvtIMSu2DQqyK8zBpcXUGcpx6T7+IcuInuRGNRLDla03Iqqtcq+fKB3U1a1fwid2pVTTn
XCS0gx6fku1bxYxR8EayEgFVb80JjBjGZsbCboKmVIqX1sm9l04ry0PRF8Nh6FV7J33fnn36TLz3
RH9UZema3u4qlV5r7CuzCOLRK65gv81TpAxfHi9qe0gwwjejt0irlFf41siYFYVZl0sRlLMaf/ei
0TnOMFWu1BPG0/OmSEhk6x75yQ3AFvxzopJbFQFNq/4Q57Xl500YHcsqjv8HU2C8YTuSxVLxW60q
kzpyYzgWQW9bP4yl0V9glUXHSHTmTgK0PRQEY4C8aWXTO9+Ib3mzXuXMI66DkU7oX4VjllXACI9+
Pqtam8Z0KKgU7rirezY58OSOEnEBwvf2mwF8M0XKTIUgWuL+C0pr7TEtjOQcpSL5g2nM3o69O2dE
ZgYce/oDiNCsyrSRVanqopQimDwzV/xCF87im7VaZ2Reqvjn8TG5szo02ikb8Q898XWMO0wj3XKa
AwFZPirXpp77tat9CyflOi2TOD+2dmdtoPOl92JhWxycnYymMBA1o0/FqKyz6EutOTEuoIlegGF2
e/NG79xpIIS048iWqTSsG6tu3y6eyBOwJW4+fVEjUthRNOXnx4u6s4U0xBE3eZtfuUlHxtlEpqUL
e7qdlXfW7CQmCBLWpQPDfM2YP/r0Kw0YR4pWgcVkTv26m2OWCdWhPhoCwAWuHxnWHFgianfeszt7
JyVygU9B3AC+uDr2zlhWhg5JM5jSARxc4bXXlGbVy+O9275lUA346zgoGUetMTgpjQI9UbIhUECx
flOXeTiaS2ZfutCpjgxzb98rs6E96+o5E5LSzDbiQtCUur3RpZqkdoK8YzA2mvE50Y34U1M73x+v
bLN/GIH6LYeyEYfyvW6NRLObdGWsDEE0g02Y07Q4lFksdpzFPSvkwcS7VBKIEldNkEI3Zk8hNg/c
rMqPXWEOvukteyW0zbWVlwidNHr5Fv+xxmOgpuP0FapidOxn5yNzQxkD4NTpx7Esoue/DfUQEMaU
Q+XrL3/KT/2wNFb6usiaMVBGpdUD1Su66Rgz1+hZWgPuh3yH8i7fn2LMuizYmcrIly/HgGtmfnaU
ofYNpux+ffoUvFF3iJbIFSjF3C4HRgMj7huOmjVFc0fBuu+vnW1byU5mvzkHcsYmbVdwzLTCkD6/
tdP34dDxlExBwtk+kjxO74pYNM+6b6zg5d5QzLRd3dVq4DJ7A519NdDmPDksYxv71eDlJ9HtShtu
jpw0xSUlaAfTzwW6XVAaGf08a7ka2MiHFX7hhgNBLh+IgDemCHN6/J029UcLLg3tKP5NeEvd89bc
tDD92kpYGSjH9Ky2vfLHMPbml65I4nNMUAKsU5uOhhH+aJDCvT62fmexxBfUweXEPpJJ+XV/OvTU
ZcoJXIoaJLFmvtqV4zE4rEwOiZHUO4/HxuGyUIvupRSnAMu1Zt6ntpX2DuyAQKUyeJjL/uPomidF
z8aT4xTvlqLak0jeHk1JNuRCSx4v0LRVqpwYVWHMoCGCpumn2rcV7T/Q9LxnwcVyfKgHJM2QmocQ
HddnczbSlGugBoohQBoODje7UoeTJpx259Hafi6kqSRRB7CWbGGuErAUpYSMqc5aoJZl+GPspvFU
Cqc6GKJXd/rNd0yRJEtFcnZPYgRuT4ZXDotSuE0YhFOV1H6iTtZJhbDuh5E3PyvDwhbKjJxGjETH
ULO7NcYwR9y/l4Yk5kryj10aRWDo9ZNj+Oj+8t5zp4EugROjrnprpckhNBZh5gRZMpanXuhSfLqp
djKF7TmHJgCgQmL4OOXr6eUuqNM4VDM7UOqkOmdJlHW+PWbuCUZJcg37cTpQMHi6jMvEUhr0cCEI
N/nvq7NeRlGX8ew4gSGM0ef0VBfFFPPO2jYBJ+8IXSBpgJoqG3q7g4OpgZcOdSMwakM/2UYd/5LG
9E4iQ3HeuZFRPfsmy0o7IG0JhiRZWMvZxLIPSVTQvho1g8vhTlaIkoT5b086Qd5HiVQGNc8bA4Hr
dlVhWI4KUzaxkkXhH91slr5XNOO7qV/GnQ28dUncJ1wfCCVyLKk2uwHO0W4M0VPS+rNwpwIzIOkM
f9JGZY8Vent9/zVECP0211ByclZfaixDsoNlHM6Np5XnaBrAAgx18o6BRXvN1PumyEJoVUi0/ury
GlEa08uYh/PYGafJMNqPldYNv/bLHoD63ubxQoLwljBqWiO33ylq4XhkrcuaOqr4o5d2fjEbeyIn
8n3//1bFvztHagAPk1iQZ3m1nJhRPoxdwkrbmdFrNJnWWUmM9gAozD7kwA5+sStleu3Ufiebu40E
3gyTD/NQcTyAB66PYc3soFRnBsk50gzlAqI6JjDshHpR7ak5pmmtvoAZ1M4MoPWOdm7uDTG68x1l
ACw7aDxom+5CzWDPdFmw35VK6atjlh3apJyDohTpTtixAuz/d610XWl9yqb1WkdVKGZjJLkYz3OJ
QkkY6t5FKZvhYphRe7TRi/d7bZlf5YxxOazSOSUaExRmt3N8S5uql75AOqVcMufLY1dw54jBGaXA
KPvcMi+8PWJx1kCPGFL2oCu10xK5lT8MZXh8bOWthbI6Y5ih9EFpB3Gr9afW4szO3LIfz2YDGqgE
9vHBhCvOmO42PGajkflR3tqXyWq7g9IyYSzy9PSUOk336+NfcuvQ//0OeAcqWkBbJBridr1TpnRt
VJTj2Qlj2889V3mtYUqB0Qu78yCU5/jj/9qzEXQnV0DdFn3KW3sROoPZSMH6bCcpSKWIRlyvVYKW
XLkny7A9zpJaRvBHCd4FhLG6x+2yaAjlGyzNGpePRp55X4sqz04p4l79ThJ03xaNRrguVMbXTVRE
Kec0ntzxnJo1uVaL4oMPCoMpYE43fH38yVZsY7mHLEzOEkb6lEr8ulcy0gTWohymkN0uoXjNhybq
P8zQccdzHDud8ducufYndQm9xLdGoMZWqVn1IVK8RRyMOEIuzdezijhlZxe2lwcwGYEBAvQur/Ua
uWGCCBHG7Izn0MqzX9ycYXWx5z2nffHv8kGAgS8Ak0gTfvVdc7NQms7DylIWfWDYpe4L1et2rujd
tVAEkK8AsN61HmHmRIMNoH46L7P3DzLP+cEzp3QnGnhD8t76Ad5MJA4kL1HypFbXr+FNEYpWz2dv
THuBYmUY1wcT3bPOn4zWUw7I3sG3q9rRFSdTDbPikgsjai4hmmLtqzbPenHs1TgzPxGL1vMhY8x0
c21tSvD+rA3tXm3pzkFH2keyDN7Ieeswc1gWPW4Eyj7F5P42L+ium/H4Hdjm3mSNO/tP0IJMG+RG
QsB1v8IYwQmYbjgRulSKL4o2OxThtGdl6/7kRClK3gjTwJVaIydHrZ7sNmvm8yjvSbMA8VOLVyNC
w9bqjB38vQxPVh+b8A94JgGthLqufR/DJsQMhehcKHlxcHpXL/3WNZaTZc3pa8aAs3PWDsn3x+7i
La++NUteRT6CdAStC9jFty53SL2s6+nin+uuCv8JIRe3F9NMh9SvvFrzvvP4jN8QzMmd1yoZ+8hH
njjTzl6rJd4psSPzbwUYunno87mUsytyI/yQNo6bMpHKbLuT1i525GtykvAPt9eXdzSY8m/dUmdd
YFZphF60VTLrolYL91UvmLjui0YxqksS6va3JQ2V1p/GMdY/FkIsLe39BZaAHEMkXvR+tpnaGIrR
DvpJzJF2Mqas+KEinxZewsIQgtthJXOzczO3x88FEUap4q2hSkB1u2mpvgw2lEgD1s5SvsTAEQ8k
w8/Bq6UrIxGAKcS4G5Jee93Lj80snRx9ds5aoWYfKrhDQaWKPXbENqAlaIZ0pdP1A1JkyrX+VOPp
6kbLnc5xzpUiik9mMSnnUYnmDzFD249NM8TfQ1g8RxO+zE7V7o5lOO2UIcm2ZV61qoxUiFxU7mC7
Z1MbXuzJTPxZGH8xYOyKYNeHKbSFH4ZPViQZ5Q7DRQLJ5VQeavvr2RBa6epTaTfWecwb/biM03xO
ak3deezWnhArkvAo6XPU7yDs3+5qhOuK6HNaZw05VF+JEvevri88GtJW/FQW/LYgRnjYJtbkv+xV
3jOLpkoH6i9nNWOkBgKFw+9z6i5/PHYUa1/Igij2UGInhEF5Zh0vRT1DXyUH4Zy2jWUf+mVpvoTV
mI1+3U7en64l1D057zt7KEf/ICJCrYSi1so1jTlsz9nObQIGxAr7pEnPI27mBMBlDzp1zxR0Ncij
FHZBg63qI4NdNpozY2pwjN5PF304pCpMrzhd9hCl9zZSHj0kESVBfx1TMycY9M7S2ed4mvKDG2X6
H5FoGaRgT+Gncamcw9Mfjh44HkSOhKUqI3/PT/d7KXNLaBILkZljdIhqhORtLZsvyLm2R4Ns8X+w
R+BFU5qwmiLkyp4OlyEPgY6d6zRx3mGlPM/FIi6208+nQlPKL4/Xd+fTkY4jyyKFRSR49XZ9ZmoT
skt75K3lb1WdI02tlfP3xmUU3WNTm7yUSyBVPqQSLqhgpqHf2tKQ5By6Og/PzjQ0vzNRKaxKNH/7
ovu9d0Xu/tqZbmMheRVW+kustYhBCfiz49XSovm14skY0JnLY/Wol6nZyLppU+38yPXbRB2MDJUz
RGPMowq88ucmhSNRm4pzTqwlP5r93B2Lsf3xeCfuGaE9BfGBAIk0avUAoqlHiwzBzbOZMjcAhqTi
z3a3V2uRf+Xn2EQuRdZaaLjIgunayhyJPEXv1Tvn89hex7xlXmLcq6fJ6odPcxVGV3Nx1JPT69Fn
Z9Da07OL5E2kNvU2GUni22+/dpYKMeR9Gl3SkRw0iwztbIvsr8dG7pwpTqd8eWl+4H/W769Ycreq
vCm6JEyiJtaBhATPlG5ncmz6xftTCxvVvAxj52m/huaihinpsNXNR0jg6E5HlatQjxhTr3s31Xr/
w+mN8bkBZfKJYaCCxFCDw4QKsvZZjBoP096M4ks7jfbFSAvr0jeFeEq28L9W2AkobNxVypK3+12H
ZmUkSx5f4i6pD2qbx5TC4+rpr8paoM8QcUDWpDx8a4UG/uzMVRVfDLcyfHtKy8NI3XDHC24vCIhi
wnkpFoWe2RpcXABwF0jBxJeCgjj/qt3DZHTlThdmY4VaCcwcG6oh32Uj3zRMXhiZVYMVzUtOLfjf
Q8rsn2fXwl8GT8pwZzBiso11u2OuEcYiTZX4ouR2iPKbp/xRd3P15+OLsJofyud/M0OrjEo7WZe6
ejgWxbCnvmWQgToU9j+LN1nLV92JheUTcESf6tDLm0AZlEV9lwrT/aHOWWuPRCKMnfbzLhmTYzeB
pPxrqBiGeI48LfssUhOa21A4w/sompYuMOJyTP3FWqz4MoDBTg6zSKPWV40SJTtVjfpfWreHBf14
cZtHirWhhiY5u9C7N8LLsjJph6RMrK1GINA0q9esTJdAqbI9uuQ9U7Tc5UBiZlUDs7v9WmqWMtIN
OszFym3mIxSMNEpoo/ipl+zxENYpq1RbY1yBfHql7s/6qSlTxx7H1oNLXxcvnZxWYw3WX7jjX+fS
/tQzDOLpXXyrvUrRfTm4abU0BU1F4ZpterFSu/YXZmMjehgyAIi27fmxqTs3i4BTAn+IPYlCV6ZS
D43RNKvTi8j0/OKpzXi0MuO5eQxvR15GnfQRGAAphZNuv1VjmmTEepdeFGi0B3Thy6OjteHO4bu7
FvIdyhhw2qi93Voxpm4elJTyVEL2dxpHbTykNjqqj3dsnc1xGGRrgkiMjJWy2Co2spAUrJNESy+D
gxuqzdJ8bfJCg9pjKm3n61Y7/Jg1K7+ayN9/f2z73gqxS+WJWg0CiyvXURVjlDkNtsl+6qM36vNR
QQX6KeTZv1+LDIiEhMwOY3IHfoqkq3qsalVxmLSCcPWxiuEGLgtTp/6HtUhlStA2NBnW6VyeG9Ey
FGp6yQpLPTiLA2dhUb1nX0GiWNpIEEEoFhNkrXx61vTdoMV5dtEXJX7xip4MvM2/Pl6K3Pab+A1K
D810/gG3TwNhZWRMTGMeljq/dHWPBuxCNaYzrGL2QQUlZ0c02t+PDW59H1UZpJ2ZF0fvhG7V7Rdy
iiGEEELxyIq74ePSz8ZRKGn9t53lO65oszSCIAomgOhoNYLYkifyp7Mwoi40qo2eXbRJadVXc+y1
1C8jROdfTJ1+8bupHOCZPF7ePaM0EIiPaMkgXb1aXtSrMPJinJJbR9NxVsfx4jIOEnozVEi/4yv8
57HBzX6yStCIBEvgi2XKertKo8qdMIRwe8knXXinMHZAHlWx4146szT2psbeWx7xL+eRtwsHsloe
gWyUOOqMNYTOfET8u6+iDd2/cNHG+1Cxn5yQwYVmeW+dYpwvse26V9DZsFciRNYuRTPV75VQ035R
gKH/KRqSci0q9kYK31sgtAiycJoGUunrdjs7KsjZAh7oUs5zWsNdVQbj2HVR+lKMTvjLVI/59dkP
SGmI3IJIlAsBmvDWYhTmuaKhq3QJy4WuMGK+QeYmyUdlnqvzY1PbxWHKg6iKwAql8nVjvI2gceWT
UV4cPhQUDFV8s5yEtkU2RGH5os1CPFuGhRYhmYl0uyh9wfpYr47KU2IWHaDPfo6onXhfgcu1O1nJ
9g5QlgcN5Mrnk3XJ//2nm565jT4l9JEuk0ZC7SsiTD4NPHZfFjNa/nm8h5t3jAWB0YF/hNPcDvmB
FFTnc1JUFxo75qHJcN7HpvaUPR2BN9HqG88sDUmYNjhtTuN650wlHnROn7hEXp5+Hu2kbQ/h4ibT
C+EwYnDz6GV+5SZ1G5Ru0kYfcHXRV+Ek7gz4pa4/9nZm9H8Ndkp9Nswji2njKlQmv8otK/wo0hKe
Vh430zdQOVZ1gMQZLQGUvMUIZpDdNhr/Q2Od+lrT/qjcvo9LnwLA5AnfMcfq2Uq6PCgkfczNJaaT
wwFvv6FXLsuct25xUSa6ZkMWau9FmixfH3+9TQS0siJvyE8nBaiTrpeZUfD1vBTJWcs9VEXPhJWi
yE5u2uXsayy+lLXIL48tS8ex/pw4alBDsORkGeHWsgBK0Ua5RD8z5fYFjvh0CvW+PmiTsH9FV2R+
qbUo+eLCGX4fDRrH+H+wD2GOAJBJkhvhI2FGo4I2bSlnSRZobRXpH7GSTYdCKPkH0erxwWJq3PtO
GbxvCc/+s2kwBQp4NTwckNYpTa8ejh4Eib2UGVc0zNyrbQzLxz4jzHi8yBUlVT4XAHAkDR9wkUS2
r75v6+U04BgHxMRqT3RXdck7y0+SuTWuNFrF7NuZrgz/iXtDiXy1cpbiSlZaa4HQW1v1K210YZgq
dixQbcqUlMkW+lQcRAkR1m8dZ0JXPq/V5DDmJszn1itn+4reXpm+9kbW2DvHVR7620MjX1nedbwb
ef26h8oOMVIBlA2V4KHy5zx3DrnSf0GWZjk93rnt0yCL3dKf4XB0JL9uj2eTjY2JqHt1QavY0nwv
mZV3VWmWl1qEwjd6LX9uSs/bp6KMAJKTu0ANdB2eITDgLhMyCZe5ivLTkiZfvEbxDp4e7+Etti6b
EJcXltozdGjDWSWKE5SpnuStukSQ8k/DaKpnVQx7WOWta6GIRGwEAMzl9K3bSfoi3KWPDXHpvPA7
L/1wMAfthB9VDwhb6Qe9Uj7NtbkTPdz5bvKoIwUBiY5K8uq7ZW0kxIgm7GUx5+RipsiNNfVQHcyl
iE7DYohvj8/Jnb28sbdyY0xJjgEPj+KSOa16XYyBWdbktYfHVu6ce+TAiYmgIxBEr09j7xIApeMs
ZSBqLzm2Te7MjHZUjSN6Dc6OZ76zhXRwcUrILkp1UvljfnoTqrisOqOoxKWqDFBr0/jPZETfkrL8
sXThX48Xdmf7cP40r3CF0P3W8TOqoEqYlURZpVCbQ8Q80GNhenuxw9YKRDlqIxIG53K6V3k+g2tM
l/kT/SX3nFbq5HaKH9pD9SxciP2SE0sAjAKbIlpZZdtDWmSuI7Az6K3m1/aivdhRbhwf79n2MFAR
eQP2StG2jQJhG4c2w5uW7pLosx4dwoln8zRYempe7KVw98gA2+NA41dWrzh7tKvWiJKub9K+Naf+
4sRwlHy3cdvyhZghTz4w/DarPolWa55j3EpnKJv7tMBYJzKL6z6Gojq53WoqQ841uzy6TaIc8sXQ
qH33e2/kdjsltktqf9KJpgC5ynDonwm11hT1EnbDeIjDJDmKwm2vHYSsHdmtzTkkmKPiTQZnoge0
YZtnHPZyoip+iZp6OnZRXZ8lZnLn0X+DLN28kvx50hkQEm8CkmtNl0YL+4wpCcxuH8vmN83GwV+0
MkraQ5yNkXnqS7P5fQ5NvUsOYdqM87tKq9r5xcjAr0Y7v2a7ZhojxDckPTQuNuMpzaIelf8j7bx6
3EbWMP2LCDCHW4oK3ZK7bY/H9pwbwmPPMGcW06/fp3qxgEUJTWj2XJybhqdUxQpfeIMhIvPoCUT/
w95Rj6OLXcP7Z+KN/HU9Z0BnbE72qMm1v9becOa4slXgW8ehsLJl3/VO1L6k5pKUAT0qxfUTO857
X4zppJzBg3om4XytZZeOottCxjdpQvtTTdrSVo/L7DQD3JB+Vr71QoUu71K0Nf8obUAKe8RlRu8c
1xUEmbwBX183VTeRDFRRvwSZozf6/7xkcb62oEXzxG9FXju7eNGK+UwBHQHkAheTr4WbQhAe7LGu
/bq0O2df13WjnRoVJONZqKmW7YehtsVL4dUg65tqSCPEjM1sCJYm1utfVdH1X428Mzt/iKy4PTZp
pw2+2ygwxutaAxOw82gEPmOp1XdBRPmuhJlk1u7JdeYw/7REcW8T5oezvQ+1Nuz/FCjzOAGZVDJ+
6EAeeAcINThELJbTt/uyzFMvmJxRWSjlTPN4GkwdjZ0wj/U/DW9ZVE6NlOtvcIf8t66AdH8vVKRg
f4RGmKuX3G3TfN+Gogx/vf/9b3eZ5LYRzRNogAtbo6+nWpu6lDbgsfO6OrB7LdphUlOfHhuFvcUN
QfWRdJeC3brdU2hlg0CmmV5UIIXkikoejEv0aDfkbRTZdKFHjSLnuppKTxVSVmSlF2Sgpj1FkmUn
4KnAfmnajcO5vvvkUJgWyWV7exlXD6MRV7Oem1V2iXNHy54n2wmHnW2ni3EqmxCnvvfXb/2UyOEI
fihAStzDDRZdFE64KEqbXcrO5vFdOqgOSmsZL1FHRxnqg9gyi1nvi/87Iu8yzQrpKrcKdelhxFnW
jNmFZW4PXenN+zTst6wo7y2jA+Pr/42yCjpDcih10PrsomW65ze6nQTV0PR+3SRbcmdbQ+mr4Exp
qjaJFyZk1f3FRSDi1WhE95EGsdioIt1dO7SfpJgRLqhr2lfp1EXSGgw1RQJ983Qk41P6LQWbu3sC
/RT5HLLh1xe3AiQnrXo1uwypqvhp4h2nHlvXxP4g2k10xt3Vk8w8CS+inbB66xVqEWlXG9llTJxk
5xXDvA9DkTy76bj1oe7OC9o1l5J86tdA6GqqpoIGa3ZJjAW1nDQwpvJZxJq1a4dwqwGzzrXkNudS
4OmTCv/k+de7QgwgMMoqyy7IzsbfnK5bDF/vxlDzU60bDX8o5yL3vWkQU7DkTvuYwiFlRjk+QTxz
lSYxa+ULYAOZZhR5dmkbxWDf231LpcAd+x0I0Gj//i1yZ18C1iIrh/MH/3Gt+t231ZC3KWe6N43s
pY686lgn5ZZZ+91RsC6ikPrG6lkdNDt2iTVzdj91QC9IKjM5Tf3wmKDb28KRILtvJCnKDGvaDGRe
WqkaYUhc5SJIQmd5VlEw3RcgBDZyyLdA/fcQiY+EzgWVZ7pMZENrOGSMIE8e5XN+GZrZ0/eYaUd/
0yvpFn8evGraibpqUUN27NI7NHGY/Vu2OGHstMJBnT61teVDpVjLv6ItvZcqdT3Ft6tINTcw5ffW
nWCR0ieNOEg88lz9ln0uQtWEkofZJZs764fVuw3tX0X8/f4eunM6UbaTDqDIV8AqlBfFb6MQBDYJ
aMnsMiv2n5mRnFyhmsGSWVjn6Fsf+d6UZJ2V7Uqfj17f9WBNHBdL1Zb5JdbxRmkETiZ+M8/xY8IF
/3czgfKjn8EVJ8VGrsex2aha5jb5pVHCPIjDefBjJzGD95fuzh1KG/Zt2aTcwxpI3sRjnfSizi9J
bbxMpqIcI6Vd/GGOthCu99YNeX+Kl6wekP/VulUWBbBxMPOLsmRjgP32DCwzng7vz+f+KCSaYEJk
lLB6E3LkeenwuvkF4bkiKOZ8uEghnx//YRSeFy5Hsj97fdB5QY1YuHZ+mZeqOsDNQKtHAEr+/xpl
jQlGOF2t9UjJL4AEqckOOBeCPN5KMO+tGDg08LJU96iPyr//dniciCnGlMkvfZOEu2oAD2RXzaMM
NK4r4Kpv5CtSWXgF16OMVqmYosrm57mI2irIW2LTDyq9ii/zhKLFxi64s6vJHWX8IRGDQPyvR3Pi
JDFRG5qfu7GWfr2lae9CDRJBl5jqX+9/pXtjkRJT72IBCX1WQWmMtnEaDvX8rDduf6zjKct9HJfz
v7Q8HjaKefJ3ry59bArIR9Clphu+jgxqdZzLocbmDF0qZdmZdp/1l8GFjLTPcEI19xl6werOzb1s
Kyi53SYSfAe4BcoZrLb1tbfkS2UOtavDmRnnb9ZYj0FqGdXT+4t5OwqFG8op7BV2DCiK6w+XtVPL
eubhsx7Zy0EP5+pJ1YZ6o3Jz+8kY5U1ri+sbwtNqMypa2S6RKYASFovxEShm/SSUWju0lHM2zvDt
F4MIKGWp4XlYUprtekKRu4zz5CThc5MXDjoYdvG3rjTmK2BWN9BmJD/swdjKbOXvv94mDIoShxTo
oXq57sbpWlfMU8b8jNxNFt8WngigSA31bkhMa+cMw7Bl6Xp3nkAZKO8xUbL263m6dTiPGgZKz0Yy
qn40OfGhLqoqAATfHMY4mv3Utr88vFmILRBQAf0i6fDyN/12cxUitPR2tJXnZLLHizL24pWHOHmw
t4digMQnUUmBXWKir389Ct80wtlKZZRYmfaFnegnI1Sb4/tzebsmVt8MtxM09ZkHxdK1/IznJqUa
KVl0lhWg8Y8sNtAhRqGj7b4UkeUmT0QMGiqn2NYNftgaoxh3S2rqsW81apT6ROZFuKPTKv8Zjibq
i5dYs3VW48aB7OuVbb7HDbFv8a+cPesAiqAQu4Si2dazded08cISmeKkRVdq/QQvbhdVpsNMusZI
KUD0kfmv1TlNBzlvAfG8sXB3rgyZKYH5A8WIyMiqTO9Rf/Jiq4zPizXZ6l5YTtWcPCTt3KNEvGqX
Yaz4MYNmCu9rNDZl9MQvLKjAYDsRn1wtLcsPi2Epzc5AjtcsfCucl+jAHT5+0YUjlJ07G2H5IRGt
3r/0WQi6ve3USf0f/mRF+GSbTTW2votTztexr9DVfX+Gt+tJCkiIT0bNy0lB+XoDWnO7NGqnZues
Lsije+weSy/KXzpkcfbvD3V7cfBoIv1FjReC2o3Fq12WBkDNNj/3sIn9XFmo77Wu6msKuyeslnbj
drwzNRtxBUllIXany3w9Nbf2MJTQl/w8hG1bBIsV5m7Qw4P6rOsp4MP3Z/eGmb0+Y3BocUCTFsoE
iGumDnw+V2tChitMdAlLfxGNIb67QEOcADtxoyz9vkw8J4gbU8P1uks7K9qNqEbVH424MLVzqonk
h9HaVX3KDLjPhyxFDeMST02h+VYReeVXL0ElI6gjR/8HQHlYvHYD5riHCg2aeG/3aV3+meskYwfF
WETiTzGp/YtVDt4/1JsaqO/8Hu8MdFDtjvmAzuDGN745L4gMqRIpQWMVQbT1fTYUXpnOFS39YepN
f3aUNMi83NhY65u2BfxG4C7cALLxg4rG6lh2db9khplO55Z6935ute6sWiXsvTYsKHDHum/kdn3U
S2s4Z3kBs2Nekgfxsh6QOgl3IzekSgkp/3p7xR3aZZGlNmd8cPUnbQy7P7Q47v54f1vdbGLwdMgi
0+jHDI7CjXE9ivAQ7ho1rz33elijATLXu7SAcwH5YsvI5vbb8bby0WBagqijKX49FC3crlgWuz3X
uf6jB9ISVIux1UKT/5GrU8J8yDopRSO7hpDNKjrKkMdzo2VpzxyFzNzXMH70ABd4y0B2oxutJ5XK
gb0fKXX8MnDxw8GvM5StV+SmCMavAMrzhtkgDV7Hm/Q7usax5+5cNFX1YiVDepzSYoQz0VjxrhFO
dCwnN/8nG231QaYp20bSPmkeor5Jl2u1ADM1VLMNl+4M8vTbkJniNRTdV6txjWc1jbc82+Qdt1pu
qbTEi0kWJsHd1990RFLFVJKkPytVa59C1cDco06rPPSTqgi73TyWA/ly6y5b9+HNbY/bAWENISLx
BgIrcmP/Fj/RC7ZUZQyHc9GmTYQRZcZ0Gx0TqKEZ6vy5DavmMVNjYhQ5pmyHEBF7PDPrw1I0ddqn
4XTuloGoJUfaSv1QtiECqkGnNm73AQT1XL3WdZx9rapumQ+PnlbiBDJ24jaJnl6LrJWGPWvjZA/n
tNasb1nuqU+mukQX2+BHvT/U7WlFzYCrFt14olQaptfry82o11GYjedcT8Yvpkjn1zksttyfbg+K
tOCjDQMTi5L7GmlED0tp1Zxb1J4zS9mFyNv0vgIlqdiX1TC3Z8vuwfa2JIl4tlBpLTZu2dttROCF
gA07GAQS/uXX0xRCMxEFn+ezA/5DFkIyu9tVkV0kH6R0BuYITh8PD39GmWSQ2sAYkfquq5sQc/ER
YFu3nKNsqIJIjJ7vqeEcRNYWJuj2euf2oQhucSdQwlyDF6JlEhN1b5Xr0LJP81J3ewMw41Grpy24
0+1VACCc1h0blBN5o5wjhV7KbG60s5NbYeD1Qu98ZZj1z4SGyWdDG8qXUdEeEymXR5JRSdsgmkpu
2FqAwxI58W7vqWdv7NyTF5J141DdtJ/iathSbbzdrLgOsJxQ+eVVt75ynDQiumws/bwUFNJ97EZj
0vy4qftDQyeg30W44IlXfO/Hv6Kx0rY6iHc+JpkJqhkk5eBu1kVVJ9TRHtLU6GxOzfBkzqEWhNhh
YE5lhBtFBu02pZOPKFcA7xiZMTHG9cGAPjCXSzQV57pEpOu1UoZU+FFnAR7wAf3QqYraYUmDSNO6
7onrUnV2ehebyp95maTRl0YoRnE2Efr9MmBir9W70V7UovJHs0y7oMfSLtk7XhJnh8RLh/yrjTOb
Xwy535UkqDG76CtpZYuBWF9iihWZji9MJTuUcVU8Zzzu7iGbmu6PMcJnPbObhH8c/c8148HPEgP8
Kv5SOWxBwkP8KodGoLNugbtAkqaodsVoO0Fnz7+azKo+0Mp0so+amWjGuSqH9KXsnenkWbn51PVW
mAZhrR4cNJ66vTVnqYBY1HeeX3FxdL7dhlRr1drAb54f37of27weWowPm2iMfWOqKnfXKZ7zbBkz
r7+GEVxh6OO8E2JW/m3xk0BZAH7bj7Fpw3A3JZr3gtfuIRntczRGqBsAksz/aHuD/M5dgA7uHB5U
PwJ7cQQe56BbQSHA9ru++lGGmgGZRc2AlY3W3iVknPylLtU5mCp38ufQWJ4IX+ogAZfyCYHJcUQo
xJ5245TOYtdX9sGYc8/vzFIF7hRWys5yhyI5lqkehz8F/+CHOTc1AnbtLCXGPD0rd0Yax+keYlQn
8NctYZbOuQBOMmSL55xyvQ9b38Z9G6hYtBRtYGRGU+/7som0E1Wm8LupTnEb8HEEJ7gUYuKnxstS
+HFnwR/vTFXpn4QWlZgCoIjQbdTubs4WqGO4wJRAkUQC0yafw9/CiUVYKOAo5nSeOzem9QTu4A89
7VLTHx21+/Lg2/rGnqZDCS4PovYavOHFtaaPpjDPClXLPdK933KwxBuPzE0kjKqJIxlwZBBMyF5l
3pE9pyrfxOU+TlASkuCcaLeYS8eUYM1/Ume3CneuObR861rJyo+4E6hbxsw376v8FXhH8AOw9MW5
53pdK1jiCs1L9zyZLh3uSKXn57XdB6tO7efZi7f8lW6/IwEu0GVYc7KyttaYGEfRJ0oiXEomXeMG
TjQlP+My9OqAQnvz6dHvKNXiJHlGpWEKrfF6cmrTN2pMBec8wFzYOdBqg6msHtPv5YlD3IAhpPYs
49yALKklW1HEhXHuqtTjKmuiLt47Y1g+ZgPzNhA9ezDt4LABobxpLfx2BuCrDSGob+us5FqLHKeZ
RV+HwWj/6a0p+fj+0t18JwkOIIFH4kSG1GtrvtmqBhigrnFu9a5ZdojedfbTnOa6FjhhCZb0/eHe
PsVVogJEilIHyCyiWcKF1WlQRlk3KgQlxageBCXFwQt9NSvE+OqF8VQFc1p4n4GYJMkJ1Bw1b2tx
CwTeC2vog3ZsBvtDFRGzPaPcXCUbP+8mduLX0e9DTV5mrSzM9UZy2yhrefits0sxeF/jPfahbdWp
3FlKRcFncuoPRWvA2n5/VW4Op8z7JbFZKkZQ+V4tCs5GCBbqi32ep9iBxgdO7Xs0NblzRJtlqPbk
8sujPXXiFlnNwIQVueObzdxkCeakIqq4ZyESoarjKM/0/TcNuG9iNcIjh2KRS18dj9A18FSYZewO
YTqfCzSN90lvNH46Dr+8OvO+OLgrBFYVmp+ictzqFd7kTcj2EJBSDaeHK+Vurj+lkWaZMya1ch56
0z53SIs8F0rzcO2RSg2ejAY9GckWXBeohJW4YGtT74x4hs4+tvqvjmjCl8XrtxDrt3sT1heSyuBQ
cRDjSr2eEOTmri+dxiMRzPLPQkBfjcvePTTu2AUOvrn/2Jn189GNCaBGZiwojYA7XDORRd8n9UyH
6IyJjfFCtpRrRGyak2PzPCvzMVbaYsug52bHUF2lKc69JJN7ds71PEuaFaVpAae1NK3+1i+TczKS
ttgBv4nQt4/y/NRkefZ3XfbaRvBxZ88wNG0gVMZB669rNuCSKcQOpncOs1DfJ0Ssey+bjP8yCh01
qn2sqLnuv2qLk3RqZ3nngsK1PyqhCUnKfvgBZhn5bvC7sB2iPL7a/5M69OjeKt550sNqN4yaG7T1
2F7sihr5+7vk3rJJAVEwdLg2AqK5/mJOPXnDYifuuStS7W9qi/WHsizif98f5d6+gCDH1QxfA4H7
VQTjYF3cL57c/9TAlx9OHvavxtKV4w9cWN1upzjEvwezKxTHrxSt+PH+8PcmyT3LMZCRFFfL9STn
uhJqJSKPhzJMdl0xTnt1EdPGAyQncf08yq64NC9jDKkXdT0KcjtI+Smme85hQZuBHTuITtQZ1li+
yFUvBaFuan8bdd8s9CoR/QAlkI1bKJs7vwJUiknoRtVdY8bXv4IYvKoU0qxzJwbX2utiKl8xZZ1V
PzZH72J0Ivb8HP1IfNDtKta/mUWsbLni3FlwwPtAfMiY2FrWCm2nKRW3g+i8szcn5d4MwxqB6LLf
WPDbp5euGJUEMDgQPm7q1ErojLXeuhxGdyj9NKz/qkIt8TWj+ksD8v/wQy9H4/5GCZCbfB2ozqiB
pjMqVWc7HtQXWKDRCZBu/2K0OUoSZrglQX4b3dG+AwjxZn0C5FT+/bdIEofTmLJbGp6HkjZNFrvW
JR0Tz3dae9ko4L1V9Fdb9y0wRgoGnwHgrddjRZOaIg2VxJducpcuyHgza98sEZHzo6w0Pk04reYH
e4n1f6FZRfWr7cVu4iudln+DLDAMu9iwuygYtLEevlVl1jU4VmVE2vEY5wWe6S48BDXyIuu1Znmn
V60qyghWnzP9IKyzimMxlCINhqis1Atqdm4VZDNiAf4E7VsEwu6a4VQMqE74xghTNdAHzrI/NG3/
MvZKZO6wrEg1P/NElH40RemAi7FaOznin1lPOy1VnD4YwEy6QV6EBio0kDx+5k5qFsclao2BQ2rC
LPQUzfqOEYFd+qPXm02gYk0F8k6pUhw5YflWfoOypvDZ9VzOWrZM8/NYOiJBC5nIbGOP396cZJ8A
mGR+JCkKq8hhaFUBFD23z26kXkZn0HeIpBgUebRO7NIaqLgE5nygiV1tlK/uxCygfymUIebnILe5
ukgIdgGJ1pyuOiTrxMdoLGlNqtkHIRKxz9AF/qhBdn6UYESDFhwDTRe8QmTNbLXts7EBaBz3yllt
vaT9qlpYT/rRqCvFRhR9u7JAtrg4JGNdNoRXK9s09Rhr7RBdYjdsPhfNECaBNfZzfurb0M1iX6dn
2ftW6TbOp8F1x+bR7gDqB/BBqJUASmbWq0sSEwFncCAcnW0h0q/VrJp7oxrsjc945yqGdsLLJBt5
4KtX05wy225NjvIZu41on8RTsjPN7uGmCnORkkS8fijAUja4vkA8ryFh6bTw3KG2Ofq6ky8nzBqn
aKc0ZbLBZLjdmTzhzAeFIqkbvdYrRGXAHJsKOl8XTeIyFK4dDBN7Es/z+IkCVPU9V7FgeDSGgDaO
vgFtc+Ik2hbXM2yXycsrHH8vGvnkzuvbiMCseRiNy06kjUOph36cTTf5epSMDgN6x3Z0STDPfjIh
Lv7p0dvwY32k7Pr+jO4sIxEZzWQc2KRa22pGFJ4jkEZGdDGzZVfZ/U8L9ccd8KInmypW4CobB+72
QWNuNG0Af/KE3thQJW6uxWGYxRdvdFW86fMk39ElNL966C5uzO02NOApo2sMRUjC8Ne7PoJztzRt
E12sHoqwskzf00b7Fdrq4MPCGjZGe4OTXr+fVL7gCQOjJi+ntXH92SYnSu26DZXz6DYa6pgybT7b
1hCpPBaJoqJhPnBzxmMYZ7sIuFLij4DKkCMIJwxEujjXzKOWWVa/7+m5/BXSftaCftSrMRiq3lV2
tjlX9a/3N8CdDwLDmQISS0Wutu7F2EWWOkbX2GfHCMczHfZfKeCp50TPN+Lv26uWihGXHbe5QWR6
U6jyeB4HL7PPqERltl/TV/pMkIBafqy4xuvQZuI8FY39sTHj7uf7k1zvcsuRsRMfhySHXsw69m/J
6GPowPZxHuP6n6Swy0va2vVexGDel9jQ9lnZpPv3B12v7NugBOGSKoRaxzp2S714VurKRKhUuOFp
tCvtWOBCuRtmEEbvD7W+39+GkvVGPiCv9Drej02TIkkEU5aC13Ap0a9/NgZV/Q8TkvBftKmpgt8g
Lec6j5skC+2jN0TSRdvO9wV2PIeym4fPj0+I+JqUlDuC2G91LU1Z32l16dpHJ+3yl8YY6+fQ8rYQ
wDfLBkkHxDa9A2oVFCtWGWmjtrlQqlE5Dnmu45+khIGDSvWjy0ajkYwQeAeJJ8+wfn0vxO6CVRM1
lyPxrPMN3dIwSBrLO0xms0VwutlyDMU2AK9CmIgI4SqEV4eO2qRXuZDRx/BvPSzmlI6fljxnPT7N
G5vudjAIYkwNbD26XjcFCrdeimGaFe9Y4gl1HGzF/VnoPItxXxlbggW3X4qxqCkRFqLqRYvpeg1b
O1LsLrG9I7u/xnakQy6qarwtq5P7w1DAhXKOZeybI9Lv6VbtpjhMGN6xKEZMNe208rsI6tb7m/vu
woFrx7hBOgmu4e2J4kG61kLvOJq9iuwv+gdBOvQiqLOm3XqW7kwJhAQIcLY3jJv1ScJ+LFFRr2NK
9Nd9rERo3+rZFlf/7ijUGFEFlLDCtU5pbGRgAKsoPA6VGWZBVJXRTwTYlq1s/3bp+DRSMwWoFDtu
DcPIJ7sRc5HaxzBNTD/VMaIqzb4/TWq2RVq7M5RsX1Ibhual2Wssu4pughkiXHLsICbuwU3NOy0J
7Z2nii3K9u3qAb0AnQgWiB4C1dPr3T04YwfVqvOOddd7vkoBcxdpmwr866IQrQnKsq5MNXDBo4V4
PUrjuKJtHEiVbudG4fe0q1z1tTYN4pMwHIXmJ8tQF0GvJNmvWJFSmYujK1vqirfLSrqDBSkXorRv
8ORa/HbErLlS6O9P3lGduG7rRJhwcgxvJ9JNO957y4o6B/rzVMFsTsD1UKVVphloAe+oFZ3a7+Mx
U4unyaiMref3zpzovjEQQC8CzbWcSthaUeuoVXi0RNHtchdJqaIuEP205yl49O6AkA58jo8pkbVr
s5KOi51+t6oc9WqhFNHof40quIYC4fXHR5L6Ymj4sC/5UqsPRYW+BbHcRKdO5P1B82pn32SlcxhT
5WFlGK4lTEE50YznepZc39/2xBAOTSk0PTplZvdX5mLmMdGd2Mt/dXx/+e5sCSlchSoMw2ERtTpp
sVLi7ZLM0Sky227XWovYmd64xWZeJx58HOAIBBZUL0DlrZ/hdErQXBm16FTDC1To2/pebP+CsoEy
CUnVw1PCd1QmwbQi5Ma4XjzLKHv8mkR8ikPh+phrILUnwI6/P8oN01gK+nE3SeaXI4kIq2+k6MBH
wKYqR1MBPTP6gzcl2eus2tXwcdHNUPFF2g72ThkX0DuVnaqf09YTpZ91Lvp0qGSX+bGK7breqX3Y
1z9EXjoaHhlUXjaCx5vjyANBRCJDfrp2GNhfr4gGkKms6fSfDHf8VkuQVFQWf5UF0Jz3F+VmN7Hw
Eo2BEDg4PVSNrgcKqwGTt6wuT5OXxYFTdfbe641q4wPf7CY5Cg0tuofsXKo416O0s7aUlYXBkzHq
7bTDv7nq/WWIJcAzXIb8eeFHbuXOt2tICMRLS+7M24QKxvWgwgZbbmuJS8aUQju1vRFhMg1003JI
zD7ack6/8Zqk+satJgseEE4kmPN6PG/SvLi0F+domsXyISmmCOCxVvyrzoPj7nHTS4Tv9YNXntKq
jJ2T5yXVuDMUJe4ORoOD1+n9T3vzWPI4kbJx8xEGQi5bBZxFmLhoLLrMPwl/9PMCRUF5Bj7yVzQh
H9Da34zGAXy2JSV7Q5ggGiTDgo5Ik4FG0npctzNKr4oij3WoNc0HpmX4bhK6O9Gp2qmgb3PWvC45
55U+fdKEon8PzcL68v7kb9Jl+SPQsHzDukpoyfXHIDM3zSnijXa7OlEPwDjcdu8VhWGdijwkjHTj
qvuYxWD/HtWIZ2RHwl650KTh++pELRgGOvo8e8dMa2o4WLUzI+y6WMN/GYfLkoRZksXWlCOEpSo9
Fb13tPrW+TvKFvFJhVWxUey6vR+omMv+jQQ3AXZf3ZmIoCZax946VrXjXFDbrZ4Qj5o37oe7o4BO
oylFkEN58vprEajmLkRZ77gQsxn7scy0Mai0adySV729E8j0sESV5CliSXW1LSYrQkFwIsgna052
1PlqKDWiCdIcBOL7O/DenMjzIHVSSiP6WL3TppcpIsmzEAnGNvluY6x4tLJKP/yHUcDMU6KRajXr
dK/s2rC0rDg8GkM27xMjVU9CSbc4LLf3N8v22yirZasR9YYLSdw9Okn5Wi5W9VzHpn4AX6d/oNjs
bKzdvdOLErXU1Zf+teZqPBe1CjhdXCHA2MWTvbg/smaYdkhSw9yZn9NKPAqs49LifQIKwYMryyir
yxKjH8ymtSI8RvHcHV21TYN48pZP73+tO9uPLhQDAexAZWdNsc+bEFBfWodHJeyiI/efdxqLWN2z
O6ytXihH5vdS7tuEUH2kWAPbl2v++kiN/UjYYIjw6GTWn3M5IR/npC0xT5lvvDN3Nrrka5ClgCeh
PbJCjoHDpjmlTeFx6tTWF7pi7FVEJB7f6Pg4y/AQdQ/u19Vrnre2PUdpqRy9XDSIINhReDENaQP2
8CcCIM0GoPNNV219oHjix9Ir4+gEKa14VWBqnVOl9naz6MoH6Vl8IsrsEtwEPQxptvWey+uFBUX2
S5S6eu7D2X0qFaX77OZ2/z/LadutFpo8Nqs9IWPgt/mReK03ecs7qS5KFp+0XJ9qf2wMNw70NqZJ
PtlK+5NoNnQP1WjF5Z9G1jutD3eza3/BHW7LPfK1KrTOGoT7K1BeY/wokF4CDoW8i+WXLY1VZHqc
PvIXtx7MvwdbhD9CZYp7kOfVRH0tmvs66FIdvpSaLbb7t904obQ61dT4JRx1Lhit7kR/jPpc+enh
P+zysLVlddC6Pvb2aQazamdGOGhhbjmYqp8hwpPtjH7iF4w01MUOkHz6vWzbqQxmT03yo6vkeLW8
v0nubHmkZgDiyAYQAab8+2/ZXov/hjnZBnYfY1x9VpsyPQAU+Q+vogzNUQInSyRoXh0sMTgVcvxz
TA4WW3uqK8WuWSh1/Ie5/DbK6q7FI802SF3jU6ilP0zA9kFNHSN4f5A7F59kYqNAAINEUnSuF6yY
nTamuM9Wz4Zxj/NsjWZqoe3jatkCXd4dSlIcADCZ1IlWQ7WlNoOOyJOTVmf5CfJ17w91qh2lOufG
0t0OBXJVEpz4P6pn64SyBPmZJ7aenNI4gsAC1m1PH2w6GAvmJY8uIBxnurWybcFCrp3DchxebdRQ
klOSdsZuahxr70WO9ak3zS0A8u3mlroldEiI+zDpWSsppWHeGY2FlUaMRKjPC934mvC2bHPurR3P
OL0lQlha7vLvvx2hpk+H0kgwlgzLBFnQ1BM7fU6+qWP2qIYOkFhqGVIZijK/JNpdjwRnH4Z7olYn
9CNoaoKum/tdXGrjEKiFp25l1OuJ8X3k+46nFpwpAsDVeULJNivt3AuPhQsbzXd1sLKnJMoR5JxV
ES8b5aB1qCSHkxKSHC/6tkBArmdn1XqjOi3VNGyfkTAvkvqsDUYedFUijoDKBtiouboRx6zjwbdB
Ocxv64rm6OqMKdTqaMYbyrGbtfgPxRm6/Wy15lONS9EHotwtk3g5id8fLsaTLUHEnaiDMtXVTUi3
GSGLxUXTS0sqjnP3T6lrX/Ou/Ti6ObbVWn0o0hGcQbaRZN35mJKmLpUWZBV9TSkMG/SIo2qJTrFu
wINCm674POPK0u3Hxa63ruI7y8pokgcB6PAWxNoIMwSqAyBPi8YUPeKSiB6+znMVZdNhHLx52rjA
1kddriuKp+wbxJ8lKuR689hODHq6ZMCogQ7muW0NMa5INy7/+6NIo1epZkYmcT0KzNmymDwzOplz
HO1ADLeBqUaPWjoxFxaN+JNqGQneWipLM8jrUE9JTpJahkmfWbbnNq7ARQHLs8H/Wdbjq2dhlEbi
ABecfs4qJFVni5a72TFi3xevvZaJ5yzRnC+P3fxv84JzzT3JTUY0cL16eeJN7pzWyUnJs2qvxpH1
Miu6ftRFtlX0vXOX0KAkleSupLuxdiFUWg0FuEzlPWvq5nOMfMKp5oLcG3Eb5j7Ch5iVWo21AYO6
Pdx8OeyUaYvKQHh9uK158fRKXdLT7KrVcEz6QR/OKA1ryWHs+N/zaIv8Zx8m6AlkWiucYAJIuAVQ
vN2kbBkAPSZBP9tnLcY/Joqt9XGRnXorqf4YY3f+Q4i+/vzox3xbV5rOqOjQLVtdnI3SYMMOt/Sk
Np04Y6C57DA+1l+SsHQ2IoY7EyICQm+d/jZ1mXWM2sVC7SvdQR+0nH5VldoEUnRj4/W5NwgXMtUn
AiAOt/z7b6+4avWp0kbMx20XSIOOoqOyWi4/3l+123tR0jEwR+Ympii+Fq2lwNKYVFEx96qt5KOa
R85Xxao1sFexpj15erRsbMl7A1I8pcGNPgnFtVXIYLY2lItxzggZELzW80h7buLUfM4RIz+Uztw8
vT/BO8vI9QiITVo0S8TX9TJGM9ozkdLnJ6su24M+ivhJT7RxYxnvjkLzQzre0Xhbt1lSddKMwmRW
tYuCWpIW/4ez89qR3Oba9RUJUA6nCpU6h+kZ+0SYqJwlitLV70f+T76uanRhNjAGbMMwi5RELr7r
DXnqq3NffLsymQskHL8sOpZ4nrPXq/Cwz47rSZeG2RmAKYWs6/5+tRAT7jwla8Vrq6n1bwXYTLkZ
uyY/yrjXvUPHvNdjvpJLym17TIxIGUmVup0HE6FmNWEH3vuUrIh/M3igdpTCKseSmWHaaMkzbJJj
KbyfgvdcBHrdzp1PApjb7fWh781AFWuWhrhndfU3NR5RNSR2vNovsTVz7iW66JxwxIF4OSaGLvpb
bcUIyY+nNU2fTfjDxY+kjtvcTyZTU3D9qRR9uNGN1UnfYNxAiSFc2132+eAq4wuxXZoRWp3aTpD5
u1H9N9aTZYl6fV6GKK0yp8Ry3qxkUBDu9SQ8LSNGVFcmbMcxr+dinsf4jqU0nOSkE/eJBnDx07Kf
s0PdOJ37O09aQ4QS2q92S971agVDa4s6nCGODnfYlS/qviibSkXSXRh9WHtSnW/SWvXKfcEe64Ri
kziFnmJVxmthe43n27zfZkAnKEn9eRSLnHCNmqrkHizVUG8tMppIXPf0pQjmYq5/IOavpodCtK7u
z1JtrGCs+/a3xPDZOmmrslRPvesSVE8TUalOCpaPOEHkknjFyibWKpSFXJ1odPOMPdeMh/quUypn
2imKregH7lFz9bIk9I2OMa4q5bHHBncOZ/Te7YskAlm/JW2glLtyKArtn2Ydkdr5LeSu5Z5ReqTh
5BT1PxV6jvZ3AwcaSg9o+XWElW5W+1auN2W0DJOSplhQs1knvnC0ab53LVp8UUtce/pIIZ90YBsc
tinME8vOH7VxMVSM6OyRxPoB0f/ol4SAjOE8aINzly+k4JDGlrR6CNxSzI+l1STeb9JBE++p61qt
ffIMgbeB6ggDFuFaKUN1KGzFdH4OqT12kXSNsf/VK1aDJVKMtWyuBTgKKM3L6IweD8Btx1memnEy
hlOZj4t225PZ1exLxcuSKG6nPE6PBZWr/gYJWNd/zdLInXuUDapxaGtNn75IHXx61yt5Ge/SUmrz
t4UUhPFY0rvO+NbUSeYRXA+3PeaJIdNgbTrUNv6YpHxMvkjzhmaa3jfyDzDarIcdddLw0iixa+zo
FdTpk7Ih47tqIM0hSmEX5EHizQbXvHnR8l2DbfVb32p9E43elNoB74zofTX22JXiteWpiKEZil3R
TUb9L3EyNmeLKR3lqCvl+LTa9eQUvlmubgxR2x2E97A2Q+0+15NuJY9qN+sEiXr1rOIc2a+uDfhJ
fhZFeyZq614VtH8PjZ3O+ltllfMS6o3wPN+cyu3/NCJjD7UsT8eTrNUs27XmaKk+lm6DuxdG5ngR
AGFcv2CEGev+MBjZv8izRqMLLESSxg7XnvQHyEGdRas2FPFh1dapjUSbyPmbYo04JLhqaVqw2/rJ
HIMqFXMVaTilOIQkz0W7S+FW5Q+mjnd56tNuTLoQzyg7x2/MHecfM2ZI8qhXBZZnplP34AC10Hst
zLKs0aI5Jityl1lF1b+JydPK7+6iZjIQa+rFqw9bwfmtVf1UwSSu3BlLh2zUAmEMRws/Aj93u8WN
DGvoHo2cKiOoR7tLwsa2hRfmRZrg51TMQ/eUV3V2Aw6IAEwv0kmcqtLOs9sYs7/MXxWnyCGGedP4
hIGoAkhX1UIhvi5O/t2AXAjEdj/3a8DBGA9/ciWPXyetz+Rprae4nKAqoYkqQyerUhPvCVe4vZ/Q
MR/x+VgkNb4/iWysCp+9LFfvtKw0l6Nmlslwby96pn7p41byAsRVKdbQrgtFqflv8w6llWYWqv3I
yurrsfEIu30h/tqaf8hussewFi75Kf44pHgIuwIfi33vVbYR1NM414TK2avhlEHfGWURGk025Lf5
GsuWkOG237ZvvbZJpoOeWzxmJekIvtPV5Y9mJsWzIOC2H3tsN8Y2P65Wy28bRNWKnBioztZuulhJ
p+Nqljar2A59rSK7w1DK9ZHE6e5JXfVGO3lF1bx6kLvEKdWWofYzb01PVSdV5ZCzqphjyqmz/Tln
mBABlPZt8MxiCmRb9jSjzXTKQgSEnX1XcOgq91nCGyH9TiXc8c41e0s/dd0ocCjDEsn5kRdxvt4v
UhcDJ1an98MBnxC3NXwpKHafML+K+weC1fRnrykAj+rVHL+6pIT8jOu4SPyakwmfiVLOaB6m6hs1
RPqIBh8vk76lB3dQMtX+Zqm6eOvqWsoAlH41b1NMtq0T3UOR+ZmU4k/erdbveJaUhGY+dcWhXgRr
CCN7UAEIPEsa433hmHJ56zVBFBnkusTd4ZKb8BUZ6Wo7LJMdT8+ltRjZjTtq2dL5Hedx9TDXrbTv
YByK4lcpBnoSfjMYffWmScOpSOzpF6fxi6S2deHzxa3VvoXcWT2nauqOfjHGq7mf6tLS18du+4e3
sskxpfGVsjWnlPeWYn2Hj+kkAtWdkp+1HVt1UAmycnxsRkYFDxpjfNQGUPqT4mRdspVDVuFjbqZP
VBY1bix4Llo/FDlm9UA8RW79NOOmKgLhlWn7rMRWW/qWDV/yborTbNBDK8vtP9qca698T0r8Vou+
yqJF07P8T8EFTOJz4qV/22+lEkS0gGZ1Q21wTDpD+aggVA7EpT7onIpha+GuRycJ0lxp2OGVspMa
+T1G9H6osxpaMzLEkoZaHyoW706mZf2v6s7XkP/LKzI3cFwLthYhFlP22YSURuatXER1yBBWHytr
oiGirdbz4tbdW2aPapjLwnz626nRe+ViTuuQfjLdqffXg3ZSe+Hg7nroNZmn4aBjGEzJp16T91+i
XZsBDagseCIk2HOooROZqleNmR5kZZb/ijLpB79VpauGy6oq/x9XYVIzXSq1LVDoXOiuG2NnrEuM
cS1Z4wqflZG8NtTUS9BCv7rGvr6Y2kZLha5sA9MQC3zOHK3XlrJXa5sD/hkYVSlu+YOv0vCnrFpf
Pn9aF5dH3g4E6PizYPu9saPfP62iNenXELp1mGJOSVNRiyDz5rfeyIa9afy1RgOXInRP/xldor8D
Q3k/nN1mvZw9neGwTA9SuQ4HctNtv7Tgw34+s4tFBBLitQBeAyvUqbHfD6Uuw2YSa0ExKBYn4nZi
v3pzmZ2apRx///VQlIew9BDaID04f+U9YsWcaWWo0eONKCZUulNZZPsmb+e/7PiSM7VhhlDMMVKk
LX82K0U2Ykq7UTtoZqz6UuM4z7ZkM2Fl3u7zWbks0Ls9iqE28SLUJGIKGOz9AmoaCquahsBhWkyt
P8Ij1r/X6uC0vp4k+ZuR6vFTmjDRCDFsVkWfj35x/99Gp0kAJwA6Cra270evtGTMjJTRE26/O67g
DkeSfY129tEo0JXptDDGpjB8Pwp3kNbiyqgf1JJmgNo3E9Jjt7+yJZ5/ZOChICUWUAatty2W8f0o
bIntFmTpHkStucfG6NZjaU6/J7J3d6imry3d+ZuPKGVrs/AyMhimhmeTGq3cdmRdxQdoMM2uWd0l
VI2+36ceQri/e0oMBUX1v9YyvgcIDd/PLJMTfKEF6JXawApKGKnHqe//1ouLUQydRwTOi5kEPJH3
o3g9/lGKtN2DTO1/xlS7HSos97g6PmHNd81x6fyVwG0eqJNV25RQUE3PHlZWC1Xijm0cYBYQtzAu
COWCJivz758v3cVTwvoRZyeoszqX+otqI2UuHrah+bFf+oSyKG+qYOM8vKYitV7+diygSPYmPqkt
a8TY5vw/yKflTpVdtWZ5JGnXOA0cXPckVKOchDh95Y04B8iBijcqMPstWAtg5FmXBpv7uag9pTx2
Y5VpkSgy3f6RdTGIxqrHziOeKoX6oIu4yG8FiU3P6tgKcfjr+TI27YFtu8QA5ey1XDd+WaIRxG0M
bRoRWzm9aSPsGD+3Uv0vNyomDHEJu1mm/J/h7Pu15YoG0TxN6mOLt+5ODrYVOjKzr2zG+nkttw2D
YTsUUXxqaOGffdQxP8HWK706NjMX1bBu2JnDpVJFHgC0uK+jh1/UEcgi63yM8eVy6xJouT7E5YIX
IHfMVT2si2t/0RD6E+NcGJhDjIi7shDv0Vyexn5wu7dYyWcVKVaCUWXoYWYpXwmxc7rI6uTSHFqp
jvJ1NadufsWnwBK3WEt6cWT2jfPP58/w/5DX/z2AYIIhHKCrTysOefb5EaCPJRcRz02OOLdT+uy4
+81qflStKtugqKVzxVfLbKf1FSc2aX6TrV5jRcK/yQy8QsrCCm2L1Mz7DHc2/Y7IglQGVix5VqaK
HehjleZlcZiAicCxvNaboiY3FWwGYX7WP0UJsSdAAKAOD2SapvLYpDRuI83JuywQOvleIQBTqryO
eutWQd0uTRFhU6mIqOGikdu+V6rzn4nOCZbhpV5xzS461zqIWSDDxZtem3HjmIb8bpWYj942LdkN
ezKbqI3cYjXSoF1gxCGWLdrk3kla14ysKZ57PytVY7mxSqQ/ZeBmdOofnMFxq4d0qAz7kQ+tq25x
2IirQJuXBD2Ay83/Jq3qTnleLC8zT5snX3Nj5nlS+athLN+5vbdqlAqnlvfawvXwCA8A8pWv9QS1
HixSpvs/OG8AYwCJml6U1U7cB3FRFNUON0EzD1euZVqEOZlRgAG7zh++UWY9xzhqHNW86qbdSjqU
FwhsTn6kZVnVXHBtsrwWV7FKf17sReyySZ/d/RDr2neOhLriZcdP9aCu1oQboqMqXH6HclSf52ax
X4m3WsrHsYwtJcriovnetq76Jxv15BkjyX7xJyzhQaYVr1NPFvrnwTfwWvySgaV6oWPb3XPurPKx
b5QJIaclldtxGa15V3fpmPpZRnnn6wLj0MCpauJjSytx0qDSRendFqVj/VQrEO6IBkWpfQWlMZfb
pPXiH4Ve5nGokXo3Bl7hpWvq24WzukEhrOG1tlssBuY57ftAxRSsCzVtnsF1kWRmYi9brB/3tpqq
7Wuqekt949jxnIRJslRiP3coXG/S2DT+nXtzLX/YSepWB2C5VjlY5mKUz8TRra4PC05X/KFzvMfe
XoWxBkJTUu0L4mj9taoWM9+VmgRH9xvKhvhfcmPc/DdobPUlz9J82qtNMVsPS0IrNVTNFtZGveY8
kmVdG+e57vMhCSrFSnHMyqS2cjNSGwLPlVah/aqXo3tXp3UxEXanqP+SyNenBz1tXBJKSiNxpkdP
9k77cyYd4c0s7CJ5ELLuXmZ30bSXmujlnkZ/sQBT5XK1j27ftQStqM5cvllesVjhMnhafIrBcP9I
WtLCX/RplkGiCEPFm1pR5W2DxVV3WzgiezWUVc0gfvDm+0a+xParnCtv/JPpMbxquZRq6hMtWb/N
ZtaO98koNHtnq5Oq7t2usK1T08HHvoV6W5tPeRP3d4bZWvnesAnlvWvidMhCbUCdCZjUgd0ZdCDW
xxZdcPFKc4CvsQSZ1nxer9ShUuJKdmclbvtgYf1vsTeN2O+mRoxNlaYOZRWVSkGccTwvzRoCZTfH
OZm6KiLywK4iR0XVGmRmXWGca6h5h6tyCsJPYJ37UyVnsLgB1Eut3ULxmQZj5elP85KWVrim1ViS
Bq6PnQ94PAJGYdfbB8a88SiBbNwHaZZ0P2xnsUUAS61FGzHhlBJk+kBvyZyUQfjWWIExtYndG6EL
KV4JHMct8uOsd5W7SZAMQvpsezw4bozvBFE+eu1P+G20+9HR8zToaZn80udeK/2e1GRa5qB1eWDl
yfqCifCaRobRqw+JRiMwMrSsu0faz+qKYuyPslC6n/YA1zYyjcx8JCS5KfxMXasyWKS6/uzWlEa9
tbbuUTdEXEXp6LlATxQGvrJgmxs5edtGTbyuX5MpKfUbY9FjY49xOt8ATn19kIhGWOzFRmyHSiqd
rxKefxcsHEuaXzbFeMc1qPpnanVn3qV6LoBw9e5Jo5X2q8/E+mOsRfpNH+kNBL2XdkYwOKPNymmk
b4SzzvEASOMArmaq9bPos+SfvHBnLxhHpPpBMepixkkDnXJI69pNb2bO899sngZWUYY1a35jSo3u
G7pOsi+F2n61ptX1dsWwruhl6vSr6yhxFWaS4Pkon9wc9qsosxkLvYr2dGp2T2ZXed9no2/0QFpt
dTPQbVxRwaTdKfP0SQtlOXbYhpT6OviaF89Z5OW9/kMrObYCQILN7NhTEoygcs9bfKsHNIWwC9Fk
P9MdiLkwOsYc6X3megElygrDRbdFG5ZIKG7iJUfJPq8CmCrLhc+qou5aMD/6VWZqZR4LW5uKYLQb
2LoNV4wH/CwcfHtKpJhBljnuL0dv9S+OuZB+m/AK04TTwbqmtRpICMIpiw24yxT4tl5sWUSEzmLw
xzGdLR+JavtvPEHUAXJWi9/eOOv/xLO15FE5jCQziJ4GrGgd70uZLM6LU09lukvFWt7GBMkkodtN
Ux9gN0AJRfQJXSEFFtM/A+56/O3c9GlIRnOahBhGyzsE1WMZTpSnB+zaWBkUnpy/rtPzG4mUr7Nw
SiwODCCsQeM8a6Tr84aoT51pt7+GhLMbdlCuV0Fcc/hEnassTzy5+es41Jbia3nfvuhrV3R+74Dh
+n2fGHc50WAy8rohr0MV0tbkN3DHl12FFvNrY5iJwGQUDfK2tdLSpenSsTGIvC0jmKTpfT+PCam3
aZ8+q2Y+pnvuDdZR53A3EGk7neUTlGunO4xq65ey7Z0K142SzgH+wilxN+XIRiNz8LLnvqqqCMIM
6ZqlW1svnUNH0af4NMpAzov1nA3KXIfOPA/ubsVXCPf0uDS+kRulWkx9arPAHdTmrVzI4YtcJdZ+
NUvj9gGifAxysWdHlKNNdHBv+mGpvivcdCw+Fs3ju43dTI0WZzBYYUUu341K1WIfT74mjuBIF+qe
NiZ2IVLq9PSKLO0Lv0wXjuWuNauJfHp7LQKtq9sTXYal8Pu5TOsgFiC4AR5JwzMxGgvNbejqd13K
ewuwbXWuv1leF+Gwdm4WtJNjDft1Ys2iYjXzPvAwcK8CqYzLH9NsrC99MivfKtrHj7XpiYFemehH
v/c2I7QtXoLTVhTdb2Dd6bcKfkZgdj0Yb2Rlz+VJVWtV36eCAD9jWKGvox/k1Fx7kzYSZvUZPeC2
rl4ovNovVVEP/1ixjuzN0ErxFMd1V+9As5yXspu1r2SXZo4vZmBCH2ENZW5eLcqLA93gWdQSnx+v
L7Dw0KSakqKUGlKJwE+N2zUznSGsrHXO/Uas9Ug/a2WR+r6jeRFbdiy3fmh3KqiPp4dMI13LB58q
nnN1xFXXkpWOw3pTzlVI2Ibs+Dw4+wJD2PovfWELDNt+nf+xvT5+3dwKG/Z0aip/XPWsCUwTEZuv
DVqn77mhzEoa2NJaqkNuuGO2n5SarxEOYDYdWmEV88/JxC7vjgLcVMLcSIX2GhMh6O6ZbR8fuq6Y
iEyojbLayyqxeaCOxUGANryP/4HekS4PFA5589W0lF6JaleafTB5fS5vW/hywxPaZ1y2bVVwS+t0
k8R430wGNm9/avLRjRpVz6og7Yc0+SrbvKOZznny0469NX5Daz/TsqljpY5GVZ3R+4iiHxFJcozc
QevDMi/Re8d9i1Ouozuj1cc6qtyxK05TYnPnnbHVWHc2MevurUmDb/xuje6gROT36t6uGebB/omg
bmIJNGWBrFS3UxnVDHKMc+QS/1i1G8t7L0mU9bguy0yyk2MtX3ven/6L6axam/gFUicMnxHP2vew
QsxXYChdiVik3E6JJ4zriax6kXvHKRbecGMPHTedmac5HftZq4sbgjZK1x+Qtbi3veXVekAeq2Xv
MjJ5t+O6odxE/ZHkgZpPrTxQRDgzAGXb1qHG1Wr+YeuWYryZOikQUcLF1r11KEC/dA06la3LWXNY
Nhq3j9xsai5tSup03xJq9+R1UmKBSl3h+kLOAjE4zZuFiloLaLB0nHFJtnI8meo4YXUthdJ8X6oJ
SapWLC2Ov9xWDVLKhVLu20VPJV05s1buc71sKYm1wdR55VNcuLxIZo0sjzXbpbjXZEXpZyjd7N5k
STF7a+hWkMC/zIYslrDTsNX19djC3hw+Tdbv8Pu21gNyIqve12BU9a9Kz7r0aSq1afUTS8RagNTF
rHYEy2V56M5cYV9Ksx0WfGkWx74vitaZwlWOxrwxGdbld9sR3mD6sl7cCjOA2kwjGJCue6qFzLuI
jOr+uR+UxtjTjWy5ybjFUKqnNoWKSEyUp/FD17r3iFdb8nT2VQLP2pNdN941l9NL2GzDQaDiA7hg
f3fepMMgJ6vxwamO2VRPUZ2QO8GH+wUg9G+TFTbExUFYAGCGJAz07D2wY2S4qYJHVsdZa9I7nC7/
wYgYwKNfvn6OdHw0JayKEM6AdhNlfga0Z6bbEI7S1kfap3MQx6ob1eAZQYqs6gqMdIkiudhZ6sxr
c+UFTXo/JykLquS6bI5e7Vl3yE28oCiHN68d5ZEdxYggefz5fHaXeCp8dJaRPoJJv+KCdUlBhWO5
UR0xPSHwz0gmdg5xzSP6cg25K9F3pOilX0CP7v3EClXBCiR36uPalVlGfNdYnlKQsiU0sCa4gnFe
ruIG5KPu28AfLCe2H/M/cGpioTVJam5jG5bphord4ATRa9NwSNYh4drXW1qJAZC3VFdG/mAxaSbg
S4AYBRzwXK9h9kyskFNzdNjPcr/qAab9sXOv5q1frOfW6eQbw9Nq+9IuJOmaSegNDJnjEi+Lb8bQ
ONzYqwMF4Db6/AW56I6Am6IY44wGqOVbOwPcSdoEFrHV5bjIRv8jZWUH1dTY3yZiI9kRW3GlG3Mx
NZpJSF3wd+Av2PBn3wDkRXvR6qw5QbifDqPMceh0jHZXFoNy/HxqF4+LXh1XB8SZ/wX7nXfrnGGz
RBcOsT/KahsRmO1kcPxUc3rlu75Yw02SibEJg9FhxRzs/Rvp5F6uuRnpceu03STasqQNnhmGX8RQ
8/zW1YYrT+1yFQ3IBXip8snxNZxD7A1Xwr5Y7PLUzJkWcCI3gV7h1IQ8VLvy0m8//h0OzKSQ4m1/
+OjImng/OcDAqo/NpTppHQE8+nJXt3UAuQqi1EZzQ3pSbbBPfKWB/NGa4iSIuxvRDza89PfDlrBz
Epgf1SnJitxPhRtmdonlcWd+FaubhH/9quCsunnkYBxLv/BsNGKI7bzO3OpETEMaVlwZb8y0vCaX
++CpYS6yDbE5HBOx8H5OK8WXRr3Zntgs4RvqarPPhQNSxuO88tQ+ePe3tghaJL5vtsmzU20SCZC3
MrUnUUn5CAcxOcTF1cDKDx4S4lb+78gH0DS626/4n63Ypc2jmFnVnoZ2N2qCRavz2TdlpoSGcuWF
+GBGeLPQJ2bxWMLzgkCmw6A1XKtOiT7Xuw5vkF26lMvL5y/CxeFCI4d4PQQ0uITCSDp722cDt5cY
Z9OTWLD3ge9XGBhPl0M0WQ3MVsjRbVDAT1uvPK8PXg36LFAz3I17Qkfy/UoSFT1hCKO1p77s1Z2k
+iJaV/FCmsjXmAUfLCTdHARQ+EFumZRnvX18H5LJHeLmlObzCtGqG0M4jubfT4jvlooKfxuI/ecm
pGsKfWHt9fa0ktIdVKjGXip99fbGRILT58/sg7VDiQP5EtWmS5P27OMVAK5wTdruRBNjiEaK+KDq
cjNYNKj0nw/1wdrR1aSZa0BrMWmMvX9Mm35mykXTnQyusOausj3Fixajw7D77wficNzKKVgYF4Ju
KQl/pUHVnWD854GjzHqkKMo1VfJH0yH4aju3qKUQkL+fTlkupvBG7gogf+pDqqzkEyqL8K5xIi73
CQy7qOHR9W170jnPqRkqgDqpTycvzhMCUuQCsp+pYzJHWGpyk8oWbMH/+vinHOUEocv/n3PC2bNC
rjHEztJMp2HwypOgVqCn1jRZcWWcy9dvU+JA4Npyti5tSHsX+KyS6nSiAdLtIDdMvm4YAwL8tvjr
t4Kh4EcSVI51HJ3o989r0O1prtG4nWwrzXfC0OWucZT1yigfTgjbEcJYKDShIL0fxSxiZ1zbRJxK
ba7uFIdQaxBGy6DzrIC5fv6iX264mxfeRrWDLaByt3w/mDCsfOgJUTgJe6iLECc5z9kZg5IukeWU
W14kEeHefimr5PHvRya0z+Es8Wgpn/uZraYN7ahblUPRGbUd1OCN9d5sPHMJlkVLytt+hPcb6rYU
9e7zoS9rKs7kTTZv8GVr5IW/n7RmjqnrZkV/pJHY+05trF+0lGR7bVWTw9oJm36h0QdA+fGV5b78
4jk5Ta668EMQ8l74ehjd0MmqGI6T0pn7vB042fTsmtz18ntnTdm5tiONw/T8/iKl1o4KEOsRheiL
yCt0SlX7DWuP37Y1xIfPF/PydUWEiufUZqG1ebidbWJahrk/XHBxzPuMVsuaLLuCe4VfK5q8ctJo
lw9uGwtGowabBx7I2TGdZBiPmGaKfpw4PSfsUqteQ7oAkxrKNjOLk9MsRgzSvLprCPGeAAsPzuDL
xvdG7mGXgnwFM5VGjFZCjiMNE2spd5kyE3EqEmPTSsydmAPaUsn3z9fpP1va95U82APHF0Q73GT5
8/6tmxM9nzEaa4/4Ca8pIG1fGY+mIeo2KsvabTMfh6gyxaK3KZ1TbBdYIGDwIAYcnGVBAz4nDCBc
WzLYdugOkyQqRhxPSl8mlebetGpPP/apotOgf8XVfNL3uLLkPyyezkqaC7snzBYEQlhoIcb01zzP
rXscsaDtz21elU86xAIRJrPsE4QIq5pD9EjK9tvn6/DR+0KRb/EgYTZyPXy/DIMgKNbszeIozU6P
1KX8SrVg+U7b/n0N5ECcg5jKpg+l7RzvASPNjHmdyqNwkBSNsyn2CMrw+xTJGn0+qcvvGh7Ufzxz
zvONdft+Ut3geZxtcX1sOIjv8NCpwpJIir/ePSjpXGpjbFm4L5lnmzWXlaF1XHR2k1TLzaw/Puht
pe0/n8sHD2jLnqa62qSn2rlJf6VUYrTSqTuSel9+6zWdvGB6dpii6Q2O8p8P9sHCgedA1wTR2WiO
Z2+DWLXawJmiA7pyv8nYsI/oU65JAS73Q3zItjOGKwWg6XmG2iT0xsI7oT9Cm5sPAJnrSltmGLOj
mhQmIQ3KdC1q5XIRXa6YG/QHkgpYfLYrEsIO8N9yxKRlnr7K3pxd31A8DIgLKsv5yiP7YILbqQIi
jDifG+HZtcmYu47aERCYrLOZJGXL7voXjwzSZodiOTX3dr604srb+NEUMU6hcmWOgLdng+rK4nUj
VKRjW7fto1uq4rls3O42h69xpVa4fEtcYAg0jEg5KSads9UszaqFy7GORxNhpOb3VeEux7knyXj3
t68jrPktWOY/GTtA8fvvWNEg9VZodY5SGzVfGsUQILe6Zjh4+bgYBbcI5Libj4F1dhK4VULXzTLH
I/Sg74nV4Rkt7+d29EJOsmspYpdrt9XFFOEgHpSu55tGhzxKtVJimEdjLL9hRUHih5XML58v3OXL
wCg4l2NQsoXJnxc2W64TmpRuOs61rG9Ucj58N7FxqJraa3f1DyYEPMucqMP5ms8tKB0Vohc4wXyc
20IJhtJB1Em2wl9vTDQlOKXZB9lpiZh+/yZIpQYFNwW6zXKEJoM25EHR1vVK8XQxFz5abDw2x92N
6H9uuJJDJ3NEOs7Hhh7w/UjyF72yxr3ip3zxvm1+QxQfvNUICihA38/FxJkkgxk2HwvDAT+ZNDWC
UwpjRSmz/Yz4+MoN5sPxtp4O6AZ47Hl9raq5R5a7Ox+hm3rPjY2RWDPL9pfQ02KvaHFiXxnwoi5k
glBlN0eerUA834p6paQj7Rnz0eoWM8oSdFFr9k3O2p4r6IMW67drhWb+81f+40H5snRexW3w96tK
fxHjgNXm2anqN89ZgxrxqD+0kIDSFN26Mw4Pc3XNGuLCsoGKRkVzsN1B6VBQCbwfFpJsPmxq7mOf
qDtXaGq4iqn1h0ovbuJRUXDCbsUrdg5Zgpa2N5/tzjR/ydj68vn0L26O/A5ujf+H8AObbTvC/4CP
ZY4ffOPZ8pjUph06sKKrJwVOfBKMsVYjf51r5SlNF24fnw/80du1ddU8eNGAhOfxHJqcgId0Tx6n
SSwwL+0f5BPve9QE/tgkV5wfL/Y1ZrlZn4E5sX9ycXs/SzB3e56ybDmmwPAPE0yCQ5wq9rc4tn59
Pq0PRuIualCnWNu+c25KPccjHPd1Wo6SPv0J7pTca5NWHqXQ7ejzoS53HUbCO5Wzx4FEfB63vubT
UhITuhw98/9xdh7LbSPtGr4iVCGHLcAgUqQcJFm2N6jx+DdyaAANoHH154FWQ0olls8svBhPTRMd
v/CG2XnxYOf/U3TilszTOx+0yo7xOa8UtOsNkhomQI461w/QY/LPdVt691WlxZ/Nsa9uxAdvh8Ie
l6F44GD7v7FbJfEsrbrX54Ofe9M2j7tpg4tjH6ZZM/713DEUXXFu7fUBv87iKE8b3mw64OFHMT7i
Kzu+EOplNwK6t4eLx5Q1ojZDP5eC++W2a5FCyESRQJBfhIpMcMnPSWbN4Tha2s6QmXvX4vV14zF6
bxY9bjNeIqDzsG0uB3V14UPUr9QhSwYDcfkWI3lmPdSaZHn+2x0IxA6GA53P1e7kuviTFKrrDUjf
hywbirtyaCA428Pf+lewFdY6HR1/WiT0ca9m0ZDYShG3qoNd+E9KJelWBAgFaCBDNn//PXCMuSVo
QCJCt07tfy5DDMw8L1WWOhQzEglJgE29NUx/3ZTjLdURkAabQYxPcnE5ygJjaHYD9HcQoH1shvYw
0PkMayX+tJp5S5T/7TXLYBzdVbKcz7ruqnal0fix6pdDIH3lR7O3eE92TLnkM96n/jEg2DNv1Hfe
HZKndI1VXtnGl99XNW7v1uO0HGbfG4AKujgQCMQLDyIw+6OZ1+rGU/J2x6O3T04NmIcnFdXiywFj
ZBqUEqNz8OO6O+Csau/QzwRk2gXqhqTvu0NhV0S32KTHdf2QTD18G39RDkx0S+3JXP4AHJ+33FB/
a/BDNsapskCb41+1NjEuP6pvVBz7wgKi6mnZLqulfRiQQLgR/bzzPSt8YK0T8ArjE3M5Sqbq0ZB2
45PggnIbq077x64gQ0FscF4+PlxvtwWTRvYH5MSna+ZfJZpFKXunqhf/gNLPjLxzBQi+tKxka4AS
hIkQaM8fD/j2fURXdQV/rApftJyv6iydhc4dYA33sGi5d04WMAzDYk83dvt7o0CqXzvSCKWxXpcz
6HQaGN5Gegdr8GtuWYy6fuoFSrh//TEUS9dNt84dfdXLYbIOZ1n8S/2DKpEc0iTmyBW96Bsn6Z2P
WS9a4jKPihHoiMtR8joYYCwU8cHIICsXlQi2khDuxqZ7bxRCSFp/FNAZ52phmtpIVwy0T+qn0t9O
tfifkAspbhzV90dhcyOu6PNsXB0gkaedgW0kZOVUDWevbAI8Xcz4xvK/c4DWEAL8yMpXZm0uZyyZ
88FDi8Y/6A0lG0MXxrnNSsgsc2HemLa3/Em8jtZnkLID0pswfC7Hcuu81RLsxQ5ocS1Jf0pVCnDK
A0ICihuo0bfS+zc2q1CHCzXmzYZ5iUYb6ypUZFDOekxBM2vqm/KfUBZAAAlZIEH3tXpKtZdY5Hce
EmAbYc0/O+33x7v37dkH2LBemlQQSF+vXyGJz6ksBfuqSdH/tco2O06tmURWaxtRHo+30G1v157x
2Fuv1TSO/9VMkaZqo8pzxrP8GYhb3WzoTN0C9az79KIVQIlkLQxSV1ilh6/zVcibg9bXS3yQfTse
iMjoOGRz5YVisYLPS9IWR2voxAkAdP1CljXd8Ap5Z1YZmcNK6XXVqL7a4QEUAtccquRIdyE9qGSE
mAbUfkO8lvEk5d3h41V84zTDPcc/mHqvEqwUU642u95nphdrfXIs/FTNfwwf+tkpqXGiixyA9XJf
rIiFu4WXRtuoci5/O061AltSu7zliPjOx6NLvNaByR55+68+PpO5ZqAolx5hv+ib0Z7MI17taC9B
/QH3fsvabN0xV2vNlUinkf47jedrxF3nARrOx7Q79FzA28FAfHmeJ/M+ELm4K3orv/PdZfr28YS/
/cZVxAfhSJNapkNZ+PLAAyr38sENhgOMk45jn2lNGhJVZd4BGKWqNkWz9Lca19zEb76VHGz1MmJv
o6xy7eAep8i6WHRRD0kvsRDOhgEpwq4DYL81Aclap3FslmeUDoQXVRMeBd+XYJDu1vXK5NMwUrcO
ffiGxaZOA0MvuI/SuKi4gYC5ULzCiyoqMjmlkQFVy3lGZzZuQpkQ8DwY5mh1oSvRnjqg2GoXXzpV
Ntr3WqN1QS97dl75lg0oXIis3WZyMtn8W84y8WgGpBh7H5pWVs0mjauie1QmvE5YMRr1WK9E8Wur
T34qoRH5db9zFr1+1qbB7747WVogAuIl6My5Qur+3p39IEV0LEcZEF2jbCegTDj3RTyOOT/TsxMQ
4oE3hAqpPND3lvEC3Bx4fIZOy9esmKQEmN70sKTGvDSKCHzP0uzNDPLDD802Ju3OaJelD5dWa8dv
pk2mWIRxUgb6tu3jwnjJp8CfH1JBHvEbCl+xJHT+1Fz8may4S09mj6rYfbJI2CmlgVplZGZu/7Jk
6Ah9y4s8NfZFtVQp8l8CeBKVHLfQ71O98emYIiOWz4xdFB4MrBmLIWvnFZ7XHuTozekjqpUJwpQB
YYcbFdBgunARBE8h2Dtj+hQEpclRCOZCRPOYJSifU80190Heet4dn43ehDXoWfs5XobCfAKGWPcv
UiBWspvR6WrvynyK/ye0Yaleairp/3OLEqpklrVdcm5bw4/byKrjGT51XxZ6VMrGKaOeQhVUHNn0
IhwzSNFbhCpHSIjNYNkbrel1/bknyB2egJMkxqOitpx9HRCbGQ+Wo3p0y6akhG8qG2GFaY785TYD
Gyo+j2Ux/lwsqCdn3rAxQK++T5JNrpcBYobxlNdb6FFxt0GtELBtj09ktodYIed7VTU0Pqk0q3bH
UrPHoMyW8521NJ276YrZTY+FlxfTTmfuPdidyG7+pJUdJP8TsyHzjTE5gdgafdkVEQy+qvkk+ixt
Nos/iepOtF5fnGBRmz+gM7vFQ2fCxTs0wyygrPYpzEuZAm59EKnAdSbFmHiImlgzvo42GpOnLC95
7cvJHJ0Hk2WnDTjAaTjBXnXPrpvAMhSQNvpTQu/T2C2BO3pflS3a9DmD7lt+ygJALnDuLDF8F3C3
HzLaYMNTxUQN+8ZDbvSYjrndoTtYusa32u/8n8UIb2njVqPTPGg6MIldSmNE7YsOdjwmrH5s6iF+
OdW0tWxeT+MgIZJYz53s0uxpcjRlfHLitlKwCztYElGL3limhV4MvxXuyTx3O5wfaIlTlhLxcfa6
co6WLG+Lc6NN4iWjRhVbYWxV+bktjP40T80Iv62Ck7X3usGCaOjPxvSdVn48N1HQlwEaofawcOVt
pNemyVcSsCSD85UVbbBBL9jrdz1smr5ZGSoaX60lRbyzQJnpD6rkdsYUtZLxQVEbh2Vb+Nk+LwPn
G4H2CBE2LiYrxGzbdKOs0XBJZWP6wWamXglxWzOpPWvc84rjWOAKUnpBg5ewp+w5NOA5QQD0Ubfc
DGLyDj60rOB+0rEmt1K2+X2RwlT5R6C+4R80C/bNd0cV+W8ztbP8e1GMcXffG/P4r6gaH55cPYxB
OOmt7kean4z2ZnEShdAmj752zOZ86R90lG6tQypY26/OiLDlXstXPb7aSET6kswOlTk4Ht286aoF
biQCpYN9QHootoDaeXV11nkwVajcyYGcbQ0ZmotpM0zR1CbtsvHk7Nuf0iWb/gVDOb6M09DrD2Pl
F/4W6JA3hnWGzOCfj5/Ud2IY5PHW0jKbFtDQNfhQ5GxzXFCsQ5Dm+hYduHmjLXZ9RgYmRWtltveJ
T39XT8buPNpC7sGB3OpPviKhL6MJfIhWwyMuF2pB15E8KLpONKltHZCBhCswL0lRbYlnqh/TNMIn
Uyyney9kD7F2qsignixDeO03o9LUZy6jWmzqbJEe2qRLBwUYBmkB+1KYXp1DOPeH0vIwAtRqefT9
HtnPCCRM/9ssOKvTXPtyF/f9qG1B0swQL12e5h07IPimhNXxqHs5YK5wlv3QRK0UKkG5tliZ74hp
DG0XmrMNszN0k9GD9mzEyyeb1vwtj9c34Q8eYdRAuF4o0OLQcBXiaYVn4i9cZ8e60Qsr0nj+O8RT
zRSLxaGFCSrdudRvBLlvUgcGRUQOsK1JIkx75jLmSoDXLcpW2bFPjHGLQrbaNoiV7j/ehu+OAmrO
R9cQxOg1Qlq0ql4Wz8qOXplOJx+tuk3h9M6Nb3kTtILGIFtcewNArUgVLr9lQuGWKmRjE8iZDhGA
yGOogWZ5cnKtPxK0Bgf2enZj1Lffto66AgKRhKLpepUljAF1iWDu7YOAgdyE4FAoVkC0uGX88t7X
QdugzE2Lkg7I+vf/qdYWFiWjWIPEDRBEjlveU5l9HWG6WZHZwqc+SKscxvtRWNotf5S3OxOnTfqF
dO7oXgNZvRzaEZW37kb3kCzZv7KaTl03/goK70+axrdEAN8fay3LoE3mvmlhi1o5raT5fOiMVmvC
NI77fbboQZi3ltpaVKq//+3e5OPs1TWK+hg+G1dFoADyrGOiVXaYqqFFdYD7CAcfsbsxyjvbZOVU
GGvhDJu5a5Wtqcu81YohODQueiPbMUYuMKxNgGURKs56G6keVY57R4+XcoM08MKbXmLtiRRWo92L
LDPTuz5zEnuTlqmTmWERwEDdOouYx03sdbW6t12RxSHVv9E/ONR+pBuZcbWkB63s/ezbwNF0Uf+n
qTqqaaoi2p79EhGtWP2zkWfa8Bxkq3llS4tYQiIeE9SamwJtg7FxvQJqeIdetyTxyx7UOIg61FG4
0CMgVxXCtEGpqSNqpWMWlbPQ2jsnzvJlq7dl/NK6WjmimY8l8t/W8MB7rUARwAIAYEAuXe7NPE1t
qMB6cBhLJEsidOYptKJvYNyAI7xdP8ah9rCWCwGnXqN5ktkwpcCW4GC4fX4IBqe8L22tubVN+LUX
L+X6NYABKHsSB1nXqqUWKQAEhCA49FU335Up2gM22kebjzfjmyreOgrmtWsdlwLbdcYr0Psj52cv
gkiqX0RaOVs7i4cvjRWkf307rnEHumCUil+BpJfLgz60OXQxstGtVZfPJlYI887L0kFuP/6kdZkv
Jw7xULT/aJmBauCgXY6j7EmazaTlx4UuTRkRvmv1hrCxVeBs7EWFHVw3hOU9TaJdWlTDDT/Mt9cW
vB42BxEWm4M24eX4lgO7s+4o+QVgiaJJG+oNHJM735LPfjneek/fLiCkYCokUFkdKiXX5fGyHfta
1l18QPXjH0Mvkb6CJRQuOCv+9ctNJGgRktB2BxB4XfTDBhM9aeET5ZcZpbaq+p+D+MONUu/bs0X7
G0yGC05upYhfvS+e22QozWgaRT0k5JdxJoAW41/T2/j9r9Vk3ElcCmlXN4XMPV94pUqOST2Xv4AT
NMfZKf9aXJBRQLsQEriAFTjFlxshB2dBwu4lR70oqVMjIRUc0t4Vf1uIp0u2QlCp+67QmuthEtXJ
vlBVetSQa/niIAd3wCd3PvpjZv71bUFDboXtEFK9AiOuvmgo5VL3fnoskWiJdFrsuz4Y8gffR+/s
41P8unEvj7EPcg3sGgcZYtQrjug/QU5n9VmcGrBip7yxx40M7HYMu7rlykVwmOI2cOWu/AcXxtxw
Q8PIC0LkcoA46KSq9b4vjp+WJ3Ro5/IeM8vM2LlLjSBeremNecBFYExvVKXf2bv8XE7jSvImv7kK
ywAaN8PQGvlR2tQQ7wzq0tadXDrSzo/n5u1Aa5QCwAEVYWKDV5rBf6bGxfW964qkPHZ+35AjVMVn
VAH/1iPOD9bpp+NGGkLj5TofKAo7yAmhy6Ms9eShmTULLfp+1DfIfFhuqLpY3Li53/sucCloMYOT
pVlydfjt2m+QBEkh7cpFqyKZjBkqSrn995cMij2vOGM2MWj3q4PZ5Zk5YKxRHx3q80eqfwdoBeLG
M/D2YqYvAn1lDSlNnSf28qx0gfCQD5TNEY+ifo46f877sJCm/KKDn+1uTN2a0FyellXpgjuG0NWj
vWVejoY0oZLZADfYb5T90MJGWKiUS63aodqNpZoBmrr8lWKKgYxJiq48KSzaMDeuoncWcE24EDdA
T3WFNF3+CsTKVgd3CvZe7yahs5TaafIt7emvtz8vEegA8FJrFL3O/H+2/9xkoooRBz2IpDDOkE6G
0FJxdWP91tP63xlde40mHQ+4QaQ6lE0uR4n9Vq/iCQa5SCkE7AN4VeouQbO1CP2sX6a71PfqNmwc
PCNvLObV1qGhBdQfmZRXVRFShKvstZVIEjienE7YX+qh51CVHSb8qPWqu3XLrkfqP1/5OhQv+kpW
hp8PlOnyK92OUpgrs/kUi3Z2NrFqv+TlD7P0HRnWbT5/92Qy91GQDT6VZ8AG3K7CvjHVr5COt7+C
vQtBmz0cXP0KPUZFpRrT+QS2rsjIH1Bzbd00ODtm5ZyyxPhJjX0eQ5R3su95IQ6p7j+5iZ0WYeH3
u8Cs7KhN7KHdszXGWwj0q7P1OkcElMQK/Al47monSJUnOLsiRlnFGP4cSUqRFRQl34L0vVrMMHO6
J1PEUP9trcQbqqzSRN04Wu/9CGKvV3QRcaVpXS5U5nhNMGrDfGLzUHl0/aHG3koAWMgXN/ID+g4i
0f90lIN/UqRG9+7jQ3cV1b5OAjsSY4MVxUI+cjl+Ta9I6GgGnjLZHuyxnB9w/ItRUm1tCvW3Ypr1
orjeEIQ1ry1ebtBr0H/Vor7k5bk6dYhiHnQRt2VE8TVzQ1slDz6dT7DBTX9C5yr2bryurz3yq8Gp
bngE77yy6zVw+amkqiltplqduH2qHaZfTrS4vqJ1pLWfNVx+6PA4jR8JYSMOlyCw9RjovVbssBbG
/6SxRXOylqnfJyViU2bn/lM3S0NXB6m1jxdlPRfXvxQUJ++MSbmJqtPlL/W1qTfxBVMn5HHLnSRm
CgfM1W5cEu9sPW709T7ifIK/vyqLWDQp8JnI1Ek1dfqgmWa3E3WCsiSmO1s5FWo7NI74Osqi+1V6
mXz5+COvI8F16wWrGD4PNczJN2DLyrNUgPAR4ydy3i+Tn2xNlJvDFcmz7XAuf7SSoHhKuFIj34FJ
4ScaOohlZu+yGbltT3lWiI4ygIuin7d+19+iEq2b/3odoAICnSTtw3Lz6sLu6SJ1sVrUySjcBbNN
tTziKhfLMLWQcNwjHtZ/L0vjhneksZ75N8MS/wH4IFMC7nW5/J0Y6GaMSp0mrBAiR6J3OKbT/Inf
idSj4W+Gtqm3eLvTxPF6eomtPj6J1pmPIyFfmNbeLVTdO+eW+GMNHOlv02i4uir7qdBUnKULZoFI
TYb6NAqEtDVpIO2HXc1edLSS0OFbhV+04vnjjfLeKoBTsFCOZ5OgPn45Hbpuyc5EevvU68b4P2XJ
OfIsOUW9CLywLYP0XJZF8P9ZBEokgFDAKK00vctRNbGUVs4hOPme1E/KpwccyV6gOlzUpp6FhsPr
gbhipqc7rs30WYMYXB+KycicDTU1nG9QUvS/Nel0i6r6zp0dkBmuMaFDMn3No0bIP/ZSbJFOCRqV
CpcCmKP04TzcCBe6zbM1D/2Ny/O9G2mtu1DYB/dEkH05G1Zc6zWec+q09L51r82l+3VByvUGwu11
Uq93Pg406+WM0xLliMthhoxvq/HMPjVoBcabmAR0u+Zb6O1OzVqU84T5pRat/ccVqftH82RDJyfT
OiscpWnconS8exLBaCNWglgU0dnVBTA79ggesltOnZW78xYtdtcO2wlURtTXc7HTC1bYz4Li38Cu
8mFXSVP/OXlzdXZll9DktYvk15R53S3Y7nuhFeWHFW2NPgJNpatDMQSTpcXpsJziybK/NRKXoJC3
ZNmOKNbOG8dQ1YliLDaUVSp/FXa7X0bNOGRB4olQkhq+LI6rh063eGFPbe9GLfWaEs/lvvJ0V9yl
RaZJfHO5kp0+lwEy8frJBDgjjzKItceRGi8e3sIGBbEUZfFQc48aYYbp5KMDM+h3U2rOWWAZ+bkb
1PRUDl0wb1GFzvnv+6H8jV2pfe9pcPDCqpSxvBGLvd3kl795/fv/JiDB6LodgL6TqfpyS/+cvoss
g8PH19nbLIBRYD0Scq5dpesuD00Au8baVj9ZU1znJwiX/rT169YqP+lLa+XRx8O9SrVdnCked2Dy
1MWQjsJR92oPp1wjqKuwh7XFA5ADgA+daspw49FZ/GI3DLSFh376rKGKQjBkTH296XRtesRkL2/Q
q57jWxX9dcirnwQ6m8dk5Vpwq1xtDmTMlzzG8OSk+mpC4aCuy+0kJA53faWl95qHd1PUWXWh05Eo
M/lk2Gn7z415ebMOq2oU08+DgiYF9fjL1e4AUVGv6PVT02beanEIuT1MrGpXpM5coOGtjSfNwcph
QDMmKkxvVTef/a2XDvE9Hns5zlyqfJ5V1m5S+Ck3orM3m5GfZ67UYq4ersTXC+A/m5FevsRAcNBP
iJcaVWhhi4EawSitW2yUN2/7OpDDEV8RkMgKXu0PX9eKBT4S8zCVJYFG9W8yzy8I5v5POM3GLfOd
q99SOrkGLZB4IwFBBr6qq63IgauAwo3LOfGmxTgBLUE4bpCafHaaLk42aoyFFsWzxAcS4w9cDYYc
yfoFCw0U5Tr0IjY3NsK60Fe7ESYJFZ3VTG4VJ7ncCMpK68rwlH7q7CEQn7CgqL0jVo3zA3aOSbCr
yPvyjXTtOd66ltWCW6lxGCUUlIEVelZsv3z8i95ZeiLitROrg/elxHz5g5JGmnhRCiyVrEHcx4Eu
v+SOCm5l5+spu/5uuq90SwKa6aRFl8MYspeIO9rmiVah+9sdar3bpbWGBHxdJE4VIbYjMorcuH5u
BFl5HC1WL38i2K8CoBQqNa0wr02cB7K+HoJbhnuv8gcXv8/lBaH9sf4JefZavMLD15goYCzOOVJr
zradDKV9NvMqi+0NatQoggOunNXnmn9na2FAfzPb0Sf1+vsG3G6x1T1NiS3CyvQ1wCLq3Z3AwloA
2wN1uKnaqpy+ZZjTTjvTmTTtsYz9UfzPRyegPwdx5oEwyFHxbf6F3BrwTgJLcJx+kww6PVdaTJNV
g8DvUeJy1VLMv5D9spIH0XFjneqhqG6RGd5e5bz4a4t5va8ISq7917PWnU3MLrIz9humtxutVP+N
Q4f1Y17yyYsAZQkjtHsHuWLdBtz0XeUqQQXVSvJqYw5GWj3GNkjBG1fVulEuF4pn3l/7fx5YYihS
lxsJgneMyE6ZnjsvnT6BKBt+trHgLBuuNgWfUm/WAbt4QdrefXxQ3lxd1LdgUBNsWAZB0HVlXlfU
lqBApGeZ5p24E+Cw/P2KiGu2ri3Ksz4FwzlzRILQfWoMtyoKb84pEqwrc2ol8UEGuJaMKaeGW9V1
07Mogwn9dJCqT6bX3Gp8vp3eVY6KCxP2Le579tVd6TU8M7Oj1+caMoIfWRJ1qC96MffTv8pP6z/A
Cax/wORA0v94et+8kDzRqDjSGOJ2oAyxfv9/nqCyc1uzybLm3M5wWzBD1/YNqn5722n+UpSVVtoa
DZiE/au5FD3ry6ECgD3IJcnmrISr7vAFWvapPqU3rvq3C4bqG+0VhqHghcDL5SganLAGDFqDqWDp
IOU8e5vG6tobse+b9AzywvoNlMw5Fm/qTMO4xEGBvchZ2kGz1/xZ7pFDRXgdw/CtaWiE3R+v05tw
igF5uinmIKNARnD1XtA6bGRpSXEm1jcxAyJLBWBiwQzfKSdz408EolnzNdGKdt4OLg/vzz7o0k7d
CDXf7hea40D7yZMcjwbTVZI4LoElgtlrz1R2mztdmCreLZaPTY30DO2WM/A702xAHKNf5jrk6Nfq
OY5ZT5RpU3HW2FLbuqu6u9pXwR16WWa+ylUMxo3t8873wX2GmrF6oK3yTZfbJy8aW7W9I86QpNx9
W+X42NFL6787njb/+XhN39mqxCPUNnTaZjQer8aiEapnStcFhuTAlIGIJDgV6CY+7Dc2z3vTCN+G
thktc6pHV7F4ju03OlSmODttpkeWlzYnSlPiwZRAYMdimv+S3PpqQ0g1hwf99bhfqxXq/YjIHXJm
52YiYTeAR2H/Wi1H1yfU/HgS310wh5x8vRgJoq8iHA/qARawQpynOHCraFG61W46J0ho2A/e9P3j
0SiaswEuHsJVfZHzx/lnYxJKXm4QM8YZoxaZewYLn3lJEAnLaD7BrahOtoS/hqph+eK72knTp39y
5I231RLUOxQrbNhFK7NhKcaHWQZFCzC8Hn/Zi3D/N6ka76TCi9KkNA6pLBGxs8QEBN7A9twysyIE
HmjgoFamewGkbAyHOsheUkOdxGB5D4FEN7a3NS1s6ty/98BxnSlpz/dgGv1PGMt3W6Ld8fNSjqex
HdIe+G2pzqqQYqunLggl4CPNaVHpS6YMnNesvJdb6BRAl6Tc8L8ad6bUfqBf/ODG9XzXYscQTVmM
gXsmPMzmwOp25zY2DBgIYLm/1pbT3U+QNe6LOdZxTOgUN4Ueh0r5n+rYL7f8qvnsY4C1a/EKbmV6
6N1iTl5wKk8fY62cfyE8HRebVgUF1qO+l0QYH/Tug6cRm3/14mxxj627MFlBno7Bs9ONRPGdoVge
UhP7aYIpPOIXVZrtXYAh+y9ckPGX6RDjn6FkiLjYqcqlRB2mlVmyIngplBnzbdfiTH/RWIJjBoa+
/tYo4f3r21MOGmgeC6TvhmqcOuiIPM3qydUxirxrAGXHL4lfZb0bSZzSayfSpTFMd45XtH9G4Odi
6+NAirP7SGC+H4wl7SM9gya7W7DwInYbEpeMmKPVbWPNdtlQqofIM0ypWLaWN8/3mhqqf0zZtWao
44z4OC6dm+xSYzLnaPAGmUXToGZzo+e630ROV4PFD9CTQnxJn3rMi1vQ2ndD2af1/RzAN71zhgxE
ORlCVT9NZT7AkCjQW57CuKQS/kXaLgFC3tr6CWFix9iXNaKOY9jmrWlGsa8l/cuAB632ZEEX+DPY
neU811xHfRXZdNww7mn0HtFmwKbj3knBQIQjkuxJqCwfVgxRv4fn0JSP9daYCswch0n6P0y78sQJ
lixmPl3rtvAdVp/s7eiI4Gtbi9Uyu6N5HGp9nOHqEiQTDiBT0cpneyjVAvOkV9lXAQ3n5zimxBxC
ZCrfgEPp3dBrnLb6EvdepTdhhhUYpmtpRzHNVjkJgJNDXerCvJC5GUkjMVMywr4sf1ptWgucBrrR
kvjz0FGI8AKVj7AQffuIxlX5bZpL1BzHko/+3OIUbZUh2ac5MEws2yerr1T2KUFCOz4mfYz7jdO3
HkYtHl4xw3FwKtmfF7uhItoPXrFgteVO026eYJU9xHmcymfNb/Q/hOmYXKWASWMOUFLUW4T7VbHB
uW3svsyW6oZHID4tamKlhSHmWQSZgEEUx/YYVmQzC5qVOZjVBeOYJnKF73Z0jqUM+jjMdXMsDv6C
IdPGH0vNbakoLhbl56FytftCZbn/BcoqRI4tftWltyEgG5vftlZMwXOaD22KM4nbupE26EqnlI5k
zqaavem+npOk2qvC8affsVE15YOWM+gzAN5E7KbJKB9NO/Z54DMhclrEeZrn35Kuz6udndvjGApj
QKAybvr6JVWJ6EIHMKL8ZJqLAs2qoLHdG1ZQQ/4g1tY2ZAiOCqdC2t4XV1kw+fpgtL1Q9wZbbBXr
NoQBsJz8aBdeJZFPrHBd4tUqCLydskm2pWuPy14JQOGnOBnMAHayZQqcBB1zOqvMFDiPO5VOib7N
ZidcaX4x1L61kgFTUDc/O6D+kyiLq2Q5QkmD56brqq0OVNznLJILpYfQzcvu24ousEJXS61yr5W6
LT+DiMRT0eR8BzB+gr461bVnaV9X56LuCz+k175jrEbI6xnxnG5rNrh757WltWyopQzmhqUGyLR0
xfLiJK0LcTHHgA5nQo/Sd+T1tnIibzKriTMQx6YTAQ7snU1VGarbsOknufWmHKpNq2Zs1CAmttln
PJRxWmwkELwQ6o4/7YVdmn3YkYQOYT3gufVZGbhqhcYcJ1pYi567rud/1typIQPBD/zLqe5Zu7m8
W7qKCvAUtNW3ZCaU5VAJNmvRdt03medBtWn0WjjQMoP+p4D4+D3xvVjfeoNjNLuigCVyj+ZhP4Zp
YnLnZ3OgiY2vtWm1TxWeayE5UI88QFOXA47mo4sAjGOnI4cbBtlRIQ+thwPatj900dloODulM9zp
/Tzbm4lrUv/axC39imJuYLBnJY2bEB81E8ZJlZXLdlZu53wp/EHlh76QwwzTY9Ssmd6q0oQZ2bh6
4oUFhanAAkna/bnVAmy8uLRiEfpt6g87x2qsU9MhdruEuYKbB9urluM+m+NF2/VtZS+/jNwv2p07
x96PsXGafgP+m2KviSbKHIrBjmuw45jg7Sc3x37VEHrdsG6Lm4U9DJivS73U1c7hFz4urtH0P9rF
GACHa01BBs/VUTY7vWyyl9XQESrXsCz15wQns7VKV8hqQ5eyT/baaBQANyZMyLc5s7CeIESDQm1u
uyDKsUGnAD0O848OpMyqVe2s3r0NuHJYilNgPkKNkNWX0c5jqDnNai0cYTcrNfy0gDqfGqezvi+T
Y8P7EJ56qPDLRSwc7Y3xG8y/uUcWYyzk98FVqR0uCb6YkNkDrw4zYwbd0flO2m8RyizKvYl7cYZ6
rXCLkPajRMSm7BFpU7WO0U9PazWLYol/4xmdVgnl0e87f4M4XaAeHKsNnj0bK667uDXM/nGmggki
v3Xi7q7zsq6K2gbrYeQTS3/8kqRTXu4KzV+0ex4THK7MwjQ2Afj7cudSJPmXMlKebnomm3a2I434
DksB0cBy9GrvB+kfIYI1ePCSXExl5dmccGGG3pVxbS19I7TtDEoZ2q9rNckZFEM14ow85d6ddCa9
jJo5sc1dnuuEgnMwjst2IVJZu8v0tCK/ah0IwrNlL3sbMYPyk2mhgER5Phn7/+PsvHbcRrY1/EQE
mMMtqdDNDna3s28Ip2EORRbj05+PPsCBRQkS+mAP9gxmAJeKLK5a4Q/3XtfOWujBh4/8sdKGCEni
yWOqMIu8OySqVdlQKvNmOBZyIX0RmR5/nlyORcjpd20fguhc7zPHKOaHLO4G+I5auZh4j9ZJ/hoZ
RvqEdanWBHY0ZIQNiJHFAxL+fc3DGQWasu06d+PWM5KdXkIIhVfoVO9HtJ3LQ2ouenk0NZKwQ9x7
6Ls3gux2X+AjrXyA0mW4O7PrEgU3UlcdSPRqDUvFJRj1pJh/xF6XeamPuXQ846eT1yLICoF9GmZu
tTgobcNItXWXDOMxKWJ0vLRIUT6bSxT/jDOp6x+URLRfNGhr2Eqq1jx1d/DcoTRaSOnMYYohy9dW
McF9RT3dOt/rMNs7kIQ38zuvNGv+9KpqXyWqCt597K1CfSR4XbNHY96uDk0UJzhMG1bhcXE1/WeL
vh/6AJGd3UeYuqb7lieSH6eCk+8P6ojUWFFZ5S9tVCtrh6jHZN7VwC8/qSRgjs/RtaZdv2huhXdb
ZihPyqSW6cEQtQxrIyuiQ6HiGxZMJWLWu6ZRQOMVmFAYONTiTRrEljph3ko49kJd6/AyhFrbV/c2
5176i9ZOM5lqXr5X9BlnPtMj/X0aIf0Zu4Jqb8Z2eYwt/r+e7GDoJCOWuUs8J4zp1Ju+ohT6Bzg7
yBAgV7vK0MxEn4dmmfFVNJsWM9IO1UjnyJvqUWOvxaA91CWONA8SBQHElF0jKbE0FCuv1llSjkyF
LizPfRJliCZXU9+TcEAHzMwomn0tkuOffNGd8agtZhIfolWO2bcnabeHXJSpsR9xeEhe+Bay4YjR
CAOgPBe0V5nmLfUjLNIJfynm9dxMqTWWOUBXObwYqZZnPyOBGuJO65CLnYKyEeJ9Hefi+5xkpkbg
SaNGEAgM6T7UANtjnyaqApGaWjKLDqPZrcUhjCE14R6fh/Q5V72e8fPIbDScdYquI70QL3rnkVAZ
B3jEXox3arIgKwZ0DE/kKYVd9ikBR5Lt1VlRkztZl8IGxYEykrGzICYmTwM8dLHLSglz184mElX+
dQlztq0KLHiHuhgeyBndNMTfOPu8inUwucWp2/xg5mKsnuxsFNMeHraSfEXbWJgzswHF9v5kTNLk
k5Emlhrvxh6mATVIGVsUelmswIIEQYFPJBHB61xfs9Mh/wUycBEv12v0TceYugIdQ6Tngdw5aANv
0bsqza8cpAQuJ07mZgGEaWQPNB0r1UB3+MIS+AKaP6Y9Pnoakjf768tvujrr8muqz9QXNiYeCpuG
xOSOw4zXah3KslYCqeOKratzfANGsWkYr6swKMDXDcTuKqW4/op/+rbwE+Pc65Y6LGat+UZiXlUB
OdfA7QCTbC5aLZiz1P52fW/njxYQ1yrfSCcJtPe2TT3NykxvpGo5G9mfrJ2bV60sp726CvFEi5Md
0WcbA9nZ7ofrC58/VNrwtkWLmtkDhKfNQx1VIy6Ya7ZhanjzfS8W5VnIWr8xLtv0dnioKzrTsGAv
0IWHtnj6UBtlWpwKv8ZQdSt5n7hoo/RSGw9YSY7BbBrZ8a27YiwN2QCID/CJMzJoX8iookFYhZ2K
woElB0SLYcTf2NX5SzM5JiimwABiZ1t9LHpurgvoVlBsyggvTgvkWUBYmOqdg8nmoN6ly9y2922v
tjcG8H+JBv90y3iiDAsg1K6Wb6jX6etv++eYNpi093iwtSG+tXoMPKH9SbEYH0wqfGZHSOOmu6gT
K7++rSge7Nybm7sM12M7zJZG4t4du5ruo4Y1JhRsBhw05nSLC2SEm/rg2XNfPOHhHs+xj4XGkIDP
UVzzWUub+b9FzuYvuoZDjYaCmw1+HEdTdt8aheUEqqXApU+F1XYgEY2c0han8+gYTaI3Hy0mgJ8k
1S36Bk0ZkVjolpz8asrqMVBUN4ox7YyAMIwRU+uHOSq86IlLmnscUDv1VGeNM/6hDn20uz6jSsEK
ttJpYmO9036cutTxnr3IQaw6BVD0TZFt+p9hTE7ypzYWuXw2FCqGO6T7GoFeitUYmJInw4emNNoq
nJS5s3dl3Hjmw1hParQzBDav9yroXum73SyGR9QgjE9T5PHc6pIiYQc82EBMQilykp3Gtr6Cl666
ENfR4avZGc1vXajg2tqsxZ817+Z5fkiwinb9jD6DEVY0sPW76x/AhaMJOJsZCj1pVPa2dACSHy/W
IgHhv/AwSSVJDuxOap/EItX7ZYjq96JFxcpHdSB6W9+Yk8k4hbkCGLsVh7btG+dOTfju5zaEWZS5
PLN2/qHTZWK6Onozt9LbevB/12PQjxwT00xC2AaKIl26EnYkulCIumKyMCpWC9S4tOliCWF/wCy3
l28b1qxr4u0EJp9LkL1uFcVi5OrMid5CSI2sBAk6wpikQ5jLjaXaXX+T56GTpYAxMNtjco226umH
Tlt8JlHHn6iwuB9WSRJmtfOUfKkbj0u/A+R+4wVeWNFjIGtxdFam3hbbU+IwsizIHYSJihZkIGiV
mIGVtJWxj2Kzg3eh19YtG6bNtGF9oiucBYo1PDzV3Q42yOVsPemcIcxcxfSoNdVor0qJi2WOz8EN
Utr5DoGacBlxXJDpQwr19JlaVeLCpJtGrLr1gmkwLt4p4tNH7AjG932e3cpcLqwHeWVlSZjgMkFt
na4X5dOyRDTRwsHUReynpaUpfq92YvKXpBzQ7ejK6JZk6PkTtbn/NGBaGrgkhPVPF0XIRdFcd1DD
0bLr52KqimNlx8mPlih94xO8tBTwZvAEPFPgvpvnqXe6NGd10UOaE+n3WummkmowH8LWqvobCcv5
WuAkYEzDJNY0AutmrURoQw9N1ggXY+zvSWu0h2Swzf3otG914FhBRJwRNsQhscCxnj5BU4CR19PE
xpmuiGBu9fNj1er566LLZF9OibyRtZwfE8Q8iWTIjMD3QRDzdD3aXymzFcUOx9jNfCXB66zM9QOz
gFekxLobMWwLiOGTW3MHaGlMLjkof//7PykEXY1EU1AJC7OhLXAJRxCoCApYJcprNBQRsL00AiBv
JznaBJMWJ8y8TLOmRaXaU/85mdR6OkC/d35ej3jrYz1NbSjLV9wwTOHVpmFzcGFB51pfYfw0yXR4
wBHYPOiKE98AGgC9Pl8HZQR0SZhvIga/hU1gctVxV8mEU5sgMFeDo7Lv7Jwhy4ee9jh1VSvtofpR
ycWVxzlC927X4XYwIzRhi+bHSDdm2edN0zs7/KsM9UVKlwlUUrnjx3opXP1T7uaFseNsMfej5Jis
w2gXLko7iEQoARIedvPQ9FWEqvSUVuK7ZIzUPBVGEjF3Qmmopmkn3fdpvGTePkonU3yyEQN6RJiH
2KF7paI+5GZczI9At2qTyZSSjQ+5B34H6NtYhzVqekj6kPgrgTfV7qfSGZn+SSYFu7lBUWmX6+5o
+qDKUztAHisGlNfrc3xsJ8P63dFCde8QLy2Rr6uWsb7T4hYHkNYtlGWXGHQafhd4wpu/83hY+vsh
MfJohzaRYYYlA93ksPQJMVzts3L5A1ZU2O8wkUDdNdGBJx4M5KzEz65IyvTYqyWMNSsiOIdVGi1l
INFESLny0Ecf7gvsdugpZEDmxtgHQVLIO3iVZrPLtNJ8x8Cll+/G1LO/GE7FRJRxNVpKOY0I5WBN
HtOUBDktF7eoJkIGxnaiaNcaZfICiLbyHhBQU5aDgCsx+Z0RT9Rfi/MZRkjRBAWpTren+HTKeyfK
OzosYqzFPupHTX2UBSPKPRYzqP8lmIAhru2I0sUrojOceR8JIK+Hipndc25JVdujHqhohwHB/F8A
a5UxEGS0AJqRyI19tHKk4VfdrAw71VWWZa8kSJXs3FgmP61RaOKo6oX4PHv17IUlVPCvXpKb9LnT
TE+ORukV2t4uorz9tEwov9/4aP6WNJtvE0rNSnQnfOARtIawf2JGrAF61BZKniw1MPUr9bT+kWpR
591bWVv/ntyGPmoc6cMvPcmGByPl9YqqKe0dXCMb/JWV1+5h6FXv1cxB1tHvJS0OzMLUPju9giJA
E9Glv3erkY8Ft0AZHb1Om9/qukXsQ86JlBEoOaCmLY/bmeUSW1Zdh0ZalujFVe07286GGwXihQhj
I9gJSBeBd27+TWqqgUHO7TZuQmkixGovbbKnV9UejYrU+3rQvLQUG1qL+LU3sq2wi9JJHIsSL7Tm
sXqxF2d6v+Sa9ttjUnejQ3IhPsNLQGaVBHFlV2/is8hoSINiEmHrjeYTtnDaoRtr50YFc74KFA0d
TA13AcnLljVFHBvaShYiNAFzPE5wYY8pueqbH9u6Cq+HfBfYwdb4vlQAsc9GJkJQevO7OG4VfxEF
Mo656e6uv6FLG4JuAuudxUBBbR5bGUvaeEnShk2vlXu3tLsdKeGtVOziKpR89KERV6YGPP1APYWG
fq5NImSM4HBrI3cxREwkr+/lPFNZcfUumZgB8gmA5ekqChxws+1SukZoxzzKKp+Ps4Z3xdzqw0MC
rf54fb1Lu+I7hQyDsAN/36wXWQhbMQptw8yuDGAnsbGHttfe2NXFVXQo36CeSC23B1vORdUzWlvf
UJrtRV8itNk4t2TYzr9U8JqIYUAFBMKPJNrps+MqQT24zFru5p6pj9N7d5WnMS5d6ujGhs67ACvr
bxWmQZQMy4dNtDYksC47HXlNSOYFkMm/uEMGWVQzfHVRJ1KSygiyWnu9/rYu7RAXbPpTq4sSRNXT
HcrCzqvI1lv6YlkW4DOv+mqhgJ6J3VsH8dJSwIdX/PCazeqbh6n0y8AwTBehpVi1X2T3AoWOnVNO
4+76ni6d+DWurhUVRkTW+kP+ufhsL1HMaSzbkAHHk4OdKCD+tMfHvCyJGNGtcnjL7+V2hblMerFa
B63cCv10vVJmStqhbUAtkGePWioLgC1Of6d4qnIw58rbFT1ppkLV/GVEGfl5TOo6EIx9v4KjKA89
0lJBbDD88UTe+xZAgRsB+i+7/jQXQDEEmZ01TweQuNUTnLpJL5Ss68KolPVy8MBggYdiuJIGlIkV
esFqywCGKZJb+K5oE2XXgh/8lHTj/AOwnj36ieK0lp+NZj3uaX/bE1Adj8CYgsBhfMhGbL/TFuAT
E65EkomStbykkgp2x2TWYoiEeu0bgc5/Hz2kDlhD+to83qoKkB5GUkXPNBSg5wM3AaQhSyV/+4GC
jMDYeXVY50xtegJp4sLUAmYQzpEud0aVAKjCDTHIRFt/w2meEvrNJxgZKcRQoK2jn7bFqo7gRqxu
crswVt0Shdcmfs6ayXzRFS3/wzA0upErnn2asAqQCgCGSywlam9itqCqRBVuhinn4j3kG3pD6F5a
M40DG6r1h+u7+0t6OjmNrLI2dLBH/quQsPlA67qLbLHQTm0TrVWfBQpAI3LOovT2amMiM+An46y7
QYqljwOQW1jlz8kz6vrBiGZbu2fmNTkPs3QzbS+SLLe/DjU+uv5cC5jZTJzbOgcf5UTLrpbR4IVL
AsNWUArYqY6QlY532sPQFfCcDKm56ZPWKiP1TDxq013SJ713bMD99PfkxZIB7AwIApweSq3q+2lq
ou5XolAy/obON3mfKqOmGDJVxUwf9cTO+5exlc5vS4ur77Tk1/kXSsUY/qZF3n/LuDe73SCM3EN9
o5ijfWYXzvMkBlF8MFIz+4kKs/vRXHXZ33vzYlmP/SKL6bGZaDu+NfoDyUU+DAA/b5/vaBOSJyTE
kV4btFAAzd57ngQnmiKn2C9E5hsvnSB4+s5ZyoOWsGYh5FbGaZBEt961Yww5QiBO2UdRKd2OFh5C
zz1D+BtZ79kFsLbSyRBhdbjkvlsSdzzNDSADqYXKZFr/eaNEZ6WXrvkBm+nkWGmNeetEn22OywZN
YIuR2epQv9mcYkoFgcPFCFPChwAGtXTpflm67H2XlNq0f+ujhIRj4uRAUYfGx7b3VKUcDVF3Vpin
sbrz0AoHzDskvqFOP6+v9L+UitPXxlqOylyOG85CvOL0tYHT9by2aJeQDFJJfugSOM2Lrc7jsqcp
hix2NMPOCjpNiu5DKxrny2KIbgjLFIn2YOSAI0FNVytAzDj1HrsKDGEZVG7XtM86Ynme63dKNSzv
NSTFFz/Gla16aRHgroNqEvajoH+fI4gMIW23AHqxfQVgAJ4ZS45adT7KSbuPU5yr/MaMmwmsWBFn
B7gUYEA7HkoFJrid9ddlrhNn52qz6wLlFQ0GWrm0DDBFJfhgwMCpE0i+sO6Rf6qKw6TY0/RCzAc5
M/QW8uyqaLvoW2K4yXfMoRlfxcliZYcISo961L1C2t9LNfUM9Li8WnmFA4O6h2JXSDBb1oJ6aLZ4
OUh5JvYe+v1IAT3WhWv/KIe+jIIRjFHuZ8uEMrRFof2fKhnrEScqaR9lmlbjzkutVLvXjHiQqDnN
GTlECWFe22VOCfqbbHjVC00bXYn+oDOtmcgNWZO96ypsRg+lkaUpwNY5+Zg2RMwUiwHvPzEuyvJU
1E3x3GDs/koWA1YR2EqR7Itecb4PdP9wYIjiHPCoNVCd9HKdUKVJ6v7KFxWsqdNnS+rDOWj0Q8fR
T/wqUpJfcOaBJQvIERWAwzTVvsUKyJI9MKTePmZtv7iBJ1GVCGq3KPDDmSHI+tFkq19IP6T3roCS
OD2NM7ipA5SJPrt3sWgsDmqi8V59LghcDfRB6+x3VqIncm8qlVcEJtg3gdnGnKHMff1z2PCPVhWX
laHC/1YBIUY8px8DDVq9wQUCvH3fgPTzK3SKChjLrgoGoKhsBj3UPvN+tqWeHiejKNRgEHN7S/7x
b/25+SrxFkO3gF4fJIztD8F8gKlSbLshiGLDfamWIvHucoQONIgKhtoAnYod7cFthrQm+Ww9DpVV
W8M7hO/jbC+zahrepZ3nlsBpqqg8CoAyVbC6ArY7hnDA4wa9aXA19SroDmA+DZqeQ+4dgJanQ1C4
svyS9sPwhctZloHTd6W5Gyovn8CsolvwIuoGBQtZ5sYPOxZGdVDmBCJAXTSjvOOrBQRnNlw/wHbQ
/wF0WlU9wre1JrIbuc35S2OoChVO42GhaLrNpYAGYhTZFkqIVomT+7NV5c4Hj6FjdA+OFz6OkTPx
3qUl/HAfspjkYfV9acmv1w/PepeevjNCNW9sbWDA9t3mWA0qRHEK8TqcNMUMJH0uJrrghq6vsmZq
21Xcv3Y3WBqjhr6ZS0weMLa6U7xwyAd9PqDg2e3tRS1ihrtW/miskgz7eADyf2Ph88dMCUnCSlrH
LcFc8PTbqBj+T22l5g+tGMC4x7A1NJC9hSbvWXQBeY7cQq2mR6uRX67veSt4xXe5rk3PjAzdZYi2
KWK9ZHJ79B3zB7WPBjq++iB+Ka6av9pZjMtWnKrdp6xW0i/gCZrhbnKTpAkUBbuvezWqrceZqek3
ZLO8KkC1fgTsj6Jqt8frfBqfkl6V6eH6Lz4/CwwxdAqWFRq1ahKcPixQYUVG87x4qKey36uKmI45
/fkb4er8LFCvIOYEZZn+35myDz0Lc4kVUT4snRJNoYeVxCeNnlN6sFN1L6J6703Qyq9v7Tz3oudM
iQ/gZaXTapt3YTdSbUa9yh8Uhdwd0KP+1TEqhTgoss8mBJa32pHz8hlIG3gyrM4QxhnSLbeMdMQh
5kHDLbABM5nKr3mh3LI0uPDKVkkgJE0oAIm663//p6lAIYyimjvmDw2A0Pu5R1KxjqdbYIXzV0aX
mw4CfQQMskheT1fxitmNFzAKazd+vtOaeH43dE7zfu767iUv0uGnpcrp01tfGQ+QYTB9J8CC8KBP
F2UQYPZ6FJcPbpG3x7SJtS8u1qO/IA9ou3potBvp+fmjxCdYZVS7itMh+WydrgdzhO0wTH8A8dX4
6ULzkzSzDK7vav1TTiPh6SrrQf3nheUacB48b8oHNTWTdzYywzB9ZL7vwHzd0NAyLqylQYTjgKAc
RaNFP10LrKnMFxsY91h27X921ntcqYlsLOZrS5/ftYYbRwe7YUK1XzIzEXvb7lLlA42l3A2iSucg
VSn8ND8vSs3GLcoZPll203xPpVf8IaQbOHiBQ/9pdGbX7iu1FzMgNlybnumfjUBpBk1pg7kQEMpk
Z5ZFUFZRjHYckofurtaUztjHqlf/UJp+6V76YcziX3HSD5EPybD/ZMfLlD3TtNdvYX7Ong2NRbQt
GOGYlJqM50+fTaqNJhCyJAlbUpId6ptO0KFztm8a+5YE0OWlENCgCUcvYyvfyuy3NGFpJGFnpw5G
97BGRZT8KMmfj9cP11r2nByudVNc5qCmGIXRHT7dFLjnDM47mtWdgvc7cqrJF9uJrTszg+gwiblH
j3scH6Bptzfi69nH83dl2vh0a8gi7E1BVi5Z5o4Nj3OypHvHF6YeJTjfG7f5pVUYGBjkEIjC8Yec
7s/IG1w/0CW5d2MhnxvYnk9RnTlvvQbZC811l2PObchfp6ss4B8V0MfKfalM6bOop+ahkKDwr7+r
C3uxmBAQZ9ZbEMDb6Sqo2JMe5z1miysD/JjWonmvg+ex766vcxa7AebC72NEpTFSQ5T2dJ3ONkZM
0bI4RPhg+J71jfvNGCqZ+m0/zc6HsS674bhYeXTrnr9w7EHZsCaILP62xZdSka666pGCB0K7wszS
BD5HXMID9lvPS28Eu0uPU6cpSW7Jx0yxutlmTh07gTINO+l4w4FRmV6jA2gTcq4/z0sL0dzAMRcl
ApUIcrpQE+VJWUQRC3k6wGB96e4YNWef3r4KzeO/MuFrO2WzHRw3IolMcRz2jvLHE3q2z/Xolhj8
hXDBzPL/FnE3nxPxHflL0LmEC3v+BvSfRpsV9cMdZODkh0ilEQjNzgmRJpX82ze4gqxIKNDMOJs2
q0wmht6tgQw30I8dbkQfBkN7o8q6dPgJGChaYySJUN8mIMa4qw0iaZMQganuUA91vxPNqyWezbIx
odjYt+qNC4fexgR6df2Aj4gK3+npYLzUy8pS01CPTPOHZ7RwDafJXnTEXJdZe3u8J5+lbb3i1OnH
r2f1n2SineKllh58kDml8zUuuK/1btHshsJjfqNm2l1E2/ZzBks3fvv7I2gZOGxSxvIlbAJ+XCmi
03LsUiE5jHcYaVG6WHV846u+8DjRdCDhZOYNe2E7whc4YcssRfsfgR5oudb0ywA4tm/a1H37foDq
IeHq8fYw3t6ESZFo/djPThYiKyae86ZSv4NHym4E478/eHNDrzLPTOXWdBov8dM3Nkli5VxnGYLy
jjKQVxn2mOw7a51sTK6DfCgxnMHXEhuKFQeDRH6RzAnYO7PPSZlQyEN6YtfrNq23JRlxPjcyl8aS
jrCzumvNxoOI1SRS7iKIrng3g/v5XLte9V9figHKjZeanxbAUeYTqgAp/MzBbZY2iIfMsj9gJ0QW
WOaDpR9QmWnlnV0ahXhf5YvxJYlVYP3Xw8BZXcYFCwcBCDQDBgORo9PnAayfmzgeq1AZHCTPym7e
dW1E21BRn9O+vGXxcH6eSD2QmCN5MNGa20plNQkTkyzXyrCr4AqoGdaAEYMO+PPTLVzI+T3BUhje
MlVEXIma83RneElEAmmEEsSu5hxaq4iPyAb/vv74zuMbwwsPUy1wjpzdrYZ0a9ZI+SkY0c+lm+5N
b+y+jbpbPNZlre0Q2Bif82S4Zb6tX3hpnk17b0UGcBFufV6kmc+CvgZchy4v4LDlIzITz/oKT7lX
0qrLEj83R8971iY9Kd9jUtqYQA2tDhOrSlWj5OOwACv+rGR6vnyr6kF5gv9e6chfeFoa0O5uP5rm
gAzthL0DZCkX0nXcVVXnj02EWAv+ihguqHWXf4W9ivtI19jtcExipbxV+p7fkYiIrU5OdMdAEm0b
B007kiTabRtag4P0YOLW8mHWE/UFduH8WR2a/ihltowPZTJ3xo1wcQ6wJRPl00DLhp6Fpm9zKE3P
Z2SQB0a8Jn64u9ExO8ZFxqLYrw2y6PmnPi2a7lGgg1u/8ujn+F7r8+oPgO7E+GKLbtZXCZPFer1+
7s4PN+gt+Eqr8hXdy2164pGxetLtyrA36Neg17q807DW+u/6KudfK6wyD+Q0A2cmZ94mCUqdIQW/
hZ2GMwPh9xsgo2kwxRS1dziALPaNK+D8WK/YDJ2bBpQQzL1NbEY2BE3UiI8JsnBT7U1XYdxjAZ9F
hiOxpy9Wbli/ru/w4pK8VpvDRVTaYu7cpmgnT8ZV2GaLitKpau9F5w6HumrcvcCS4UY+dHG91SUS
7BCX6pYkaKNJVuLISlCaxqg5ZGMSfdbzqnxh8MsVk7aMUd7+VOndIBCoEy1AEG2SzLpVNeqctAlB
SHd3StK2gW60yV1t4fCb43t4Iz+/cGjwlLDwUgShQPTdvEXsDJpOuEkTmnPeHjQNJaUxb52HDi/h
W5/nWgme3uYrmZXgzqdAcrm1sGAyZ06q3YMw1GMQJllvzQ6sAtdGMAWqWph1jftemmP9Hlg+M4+8
5NgGlpQmjHnDwObacjo5+yZ9vGp//WidXw08AyZDII5oB0Dz29w/HQ4LtFqr0BVlHweGse/KTPyh
wVUGU0szZteP3S3tvUsP/99FNwmpVZbdIiNYcKoJjB3atLfTKkQhKdrq/8d7Jvl0aUei0g/i7nR/
c6OAxlTZn4Uc7KHivgh1FYWYFkvgGyDcrS667dEMJ6enmUtfBbrDdlsMu0C3aFUYpXOV+o6q4Nwd
G9H4zPfLw20xlql9HZXt/+ahdjFcWeb4G/1Ls0WnqcjiG3u/EH4ZZqzC0sQqRjKbZFVJRk9okVOF
DXbdviLpoi2Itx+un6ALq4ASWj2FMesBq7nJYKRijEkpvCpcutw7zpbZAdZ0xI0a5sKRIYVQ18dL
AkMUPH2P9mguyqgIcNRxp9ypVbwQ+Kol7CPi7ts3tHaOKCkIgKSdp0sxFV6GBFmHEIkiA5gCKlpm
U1hvkzFfDwtf3drXwWp4RTCergI5quuWtsUzahTufaI0xnO/5N3u+l5g0fHnbIIPzXFGWiBXGHdv
++OlNzhIFskxlNDPUNQC4r58N6A7dI9GGVdFHSwK1/fXosuVkolviiLH3h0WfQiqGcHYD+qiGc1+
AjM37G1U6BQmraIr7ttRmfX/yrwxPgMCqLMj3bbCDPQsVzXkT9FzDdBJMT6qZkHV0oEkcZ8o5jML
hugkNHffWgIwkVxmy75LqklrH1qL2t6nYVKhc6KSrryzkfVH3MTKNJT6/E4A98z8rsqU5Dg7OjYo
BfKL9a52B7OGyFIVi78qIiGR7XZSDt/VephXXRVZVmGKGFOK/G6XNIijjgMhFunuHjJeglTGPMRg
IKICyGoz6FryOlSlU+8liaTnG1pnxc8ad1MfVDjjFK9xDESr8ocp1dNVamsaDmlf20MQe5FZ3VWi
cOxfVaPPPawxd27uM9gi5muJ3ytoaQa9zq8MlQU7dLJaLffwMNLoN7ttrcDo3MgGLxIZKh34arAf
47T3cG1d7Lw4NLytJ3x4uvirK+zmWzQuHU3pXOAD39I2F0e9VsfvM63dZmchKmj66I4NZuCkpiLu
ElPp0xdnToEfoP9ZF61vxNy9R23y9C/xMMGyRumiyeYeIcRZ6r+hERO1sMYtsfAcCudj3y+etVNQ
0TGCqsWiLk+rePzglr1To81gd616QHuxKJ8WSc1+jBBiRsaoXiZxMCJVKLu8R7f584Q2UOuPttEt
L2A/hcOT0tC/Ac05a9+EQRfXH0wr/b4YaaVDDhpMlIpk4TpfZr3qXwu1GIw7iWTU8uSpSVccJfZr
074uHG5KkB0t3Gl/EjKT91lcK/Ju0prBQ6XNI1JB9+TQ+Q1wAuQZyeXGQ98s+u/RsJf48/Wv8EKI
XMUIaKuuI6qzKb7JsS2rXGm4GNAq97tlUPdNXAvvRhJ1IUiyDljSFe1NX38TU7webZd8gGRQTDmM
6JQvAM0nZJcXdKXoit8ILhe2xdSSChlWH6CSbdED4WTUrdwSIVQ1ZE8TEX3SYeTc4ND+NR7cRDC6
crR1SBCZYG7R8mYT2VNi4xwOXMOLXsDHyG/Ay7XXAmCt/BEzkVvekcmWy93cVHkX1JmHKD6KSL1r
3ePVYOVPKFZmIvAaBsphy22IWpZ09C84KevdMy4WcxbEbUxPzE7NUlAMRdGfNEZJy++FYmQfLYmq
yztOvCGfsmWx+/s2BbDpT9YAEVVVJLb0CAW46a6Go1DeXz8/awWzeQJ0I2Ase4hLU8lvkmO08rzW
NmfA5yaSkVEM/JxswWUkaAFEV3LVX2no4I9UrDp801Ls39d/wN9Xuf0F9A9gRVD1gH3dnCwLYsTs
dWodIutgo1S0eM27CJ2c0i+wA+iCPsk9NZgR1Xp0bSVbHvpqadqdMcy65td5yXDQcZXWoPiOK5TY
FRn1+9LMUNlcdEskxz5q0++9mJZ3JXDzWwaNFy5B28DAgFsdtWcANaeXbaEKdx7RzwK+grWeqIdd
jXR7gN7pI9mudSNXuZBTM6zhgl/FpVl3k6vkvQNTsHYxB3UWlA051Qig5vuF0Y25LA98SO+vv561
WNm+HTI8sM9AvGhardv/p8FLdZAgvJYTX/JZRfW0r+AqdqjRLciEan2qhjP6gSDjpH3jZF4IATYS
weR9IDpXFeTTlZXBjvELLhq2Sr+xwNB6JyJ5iy9zMa5BlmHUxij2HDFWGZPa4/0WGnU1BEo3m3tk
XhWE87LpRgi9tCGXRg6pPEQDfavo3PVmTP+fpWI3Qi3eyCLtWOXmcOONXTiQ1IIIl6A0ZNCQ2/Qs
Jqi4mOZaTdgn0RMEjeprb7p/DLRH780pj3fXz8f5piDH0DzQeUeU2NuWhZs1GSbITkc93xb3BVjV
p0nvbgmLn+9pnTLQHgfFxIBty1wROOZMA6orIZ5L0U+vzTwgNHbRPGuRGSFaHXn99+v7Oo+L69fF
Zwb3kdbXtq85aNU8jPnUh+pQomjVm6If76p2KM39kBdx7IMXcMRd7TiESKtzjT7IlT6KPl7/Geff
O2169kxZAiwKlfPTj6BV9VmN1VaGQ5WN9zWSn8+gi/WAXtxfg+D0WxIhVnl90UtPe/W45ZqncYze
w+misacPUdxrEvIIwp6hwIkGnJqXKbFvD+MY34EgbZr99UX/ZhCnkWZly6+UeYd+NffR6aoCGNP/
cHZevXEb7d/+RATYyym3SVzLlmwplnMyiO2EvXd++v9FvcALL5dYYp8kSA4SZHaGU+7yK20Micbj
JQ2kr07YVtIbghRt+wyRqPNfc7QHRyBoGTUqGMmoLE9KK8kN9BYwmbMYdjtRZUiLvwE+O9F7qKJa
dqxSXfef+7Yx7RPppP63jIpyCGuHovBbqHeSszf6AttLSYxhtVGfWTkdoO9MHc1zFOWohlzOCSMb
Z+pyFBCxe6kezT6ZnmcPh40zeH1Hz6Um0PWAo9gpH9XyP+7oBop2nU1t65WkXvuMiKHcoThtd65c
a+F3Ix2So4/Q07kNrPj+NiqDkwRaBr0GqpbzEvwxeGf2TTtIdetNAOFPGUUf17TQkLq9O1YWku4p
kAjgK+Scy2dowuFNQrG59cxE0j1tUNLvctHqG/Hg9WMwl9I1Lk+EVWZ29eVc7MHxccI0WMgsGv/S
zG54IjtUH7R8vNdDnso1Q3G8PuAyJOyXQwXcFb1a663XwTdF1gDCWakl6vF/WDZKkHPpEx7tshRZ
o2gXpFrQeYSh3d4vtN6dgMFu7L/VjwOWEhwv2G/qNZdzUdl8ahQUnddXlIBmQwEEnIPpx+25rH2c
uUln87IBMLqCPVRKFQWN3XlTWtUvTaeGvNkW2qCFIW0UUK6HotwEo41+IPg/WJmXExJtbtUY6nD5
t0r2mOp2/EvUKpQJ2ncbr/XqUKCDDSAjlIWsxQ0Bu9TvnBpcFGnBb4sWsBsYJbWBThJ3hx9wPiml
few4ILaLrwRwamxyPZwFg1DmGKU8cR00Sg63v9L12/H/kF8AygmIr0QJfHUQ0eAgS9S2ajvtUxor
J3gWufwS+nxa8qRSjzb23/UjSUQNo3ru4M5Q58V7Bd4e0gFmdZ5d1+bzaHaj22al5KJWHXumZoZH
JNG3jtbKREFNoRiEcRwR3bKP3iFPUmGx1Huy1gBnDOR+l2B19xLYZvlJ5Mhx317YlY1COox3DaVQ
PGyWiZppjRA6Orv3MF1FM9cMUfkUmF9GVefc/WqReZN3k/BTvueautz+MaojkJ/SwattNX+AwzA8
wiDdwv6sLSBUDaqVSMTSE18kTobewX+Ig8Er88bMXfSXDfwpWjVELFe12rd0StT7MRYz941KJnQ7
gsll9z3raPeaUTl4dgzCVsCmRLQmTvT4f/hYgG841ug8MbnFjhz0PDLrqBk8oeWVF/umesLxIjmj
GFRubP6VZSRqokyiz6JVNJwuP5Y50vAQhSN7daEYDwF2afugtosdcq+zQVjWboy3sg+pA3E1gi8H
8b1s4LVGLpsVQp+enGfqf6jeg6bLhZGdSQCMjfd4bW5IZNH6ALFCaX7+LX/EFnVe+yW7QvGGMpew
yETTONWT9Es+OcFjKUS5cXldXyQ0AKhwgQiD1acuwT5JkDSllNI2U2PbQPQ2zfYK8cZ7Fqf5owB0
+jUZ0Q+6fbCvX8+5GWrRKZpRn9xkl5PMB7BvZsa9TNAtHxS0uV1f5FuGiyujkMDPsFfiaGLFxTsD
/SWa4lTvPb2cqvGB7hDSEwiGlN3dzwxoEBTAGANACMXYy+k0JpYnacWxrrCjobptiudJkqqNhtj1
LqTiiXzhzGxgoGXbukqwocYBdvAKm5iGDF7fi9ia3DzX1bs3PCVPnmZqEAhB8EZdToialBLAMx68
Bvi6Cysyc6tYSXaYcmzZDV9/pLm6qthcv+ASjWU3N8mpQA+NPHgT7HK3FVKMFoS19VyurR0VCNIR
gGA2rp+XE8pqWZnq0Ro8truEhHivuFLYDSezEtPGgVobCrY+dHZiDwrUi13X49quW0U5eYVl0/Ul
8ghaF/JGH5868I+/b5+kldGQX8SOj2RL4eJdjOaoWOiwXDK1KgepsdFM93Xf20cJcP3GxFa+FLAq
y+ZDoVxrLAnidRGXeKL3socNvIMYPYVH1K3yjVFWJgRw+cNMiiuXVvPll2oQix6KcJKBOGbFjj47
2ripmE5aLG3JO15NiF4u+cFcySFbuKKhqxqkkCCSLc+mTP1zGMJmj39D/PX2F7oeBRYIV+vsDUdC
vMTT+L0eB0WFQmY11NWJuv/0ZDcF7MPbw1ytm0Z2xVU6W8PNFJ7FRkBe3E56vGa8YsazpKHT7GIN
hyTZwA709lBXTxQH1iLzphE+H91lFNNq6VB1htN5bVSLVxPXiX2TTMpplJPmiO3KFpj+emocXeRF
ab6De0Iz5nJLwO1HfiJReo8Gs/SgjRjh9G0RHAel3jhNazMjHyEtmXW1OVeXI43YuCSxIfde1NCs
pKVFmzAc8mOh5MV3Pci3MuKPSsFFAYgF/LB+n6lePIiLqVmtPPnYXPSeaAJ/F8AGP1spQnVtLnKc
nur0R9yOxhlNOwdWteqc6IT2pwnInBfhsIZfVKZ/0mQ8Jm5/4quogFXWSTlBOfCtDWtRmApCq81b
TRq8xMIfe9JxzhnyJv8cFGm/q1Bc+2bFzRY795o6RSWMF1QDP4T/Jr2Zy+UfCmzrIIOpXktt3vkq
onZMXxMNau63PIcC9cO3Jz3ByyPQ1SfqFiMKL01p1+c+QP/5UIvGEFjUVgTVTqUrXxzE6PQdeCt9
opudisHt1cIXvxrKrbZLlTOR/jUlBPlxFZAHGSp9GqXVDku10HlowtguD62FBMCnVuUXfx9FXkR7
YmCMK0j3EulngXQ13jclp22Pwk/gu3mETkm3L6lOiV1OkbS6tyTA6oDXAJ83n4QrChU19rQjnNE8
GwlQGfCASj4UltH7oGVRvXGpXG8DBgMJDmGLbJ205fKDiMSqtXiyZq1rx/wHp4bS/1pWvZ7tVd/Q
slOlGyLx6FqOW0Sd+Zq/PBhkYlxks/4eXYqlCm5pZI4f4WTjRZWtu5oT1w+JWgFla9vqqW7RwNwZ
ZVEf8tgUd1/YTBScLak1nC6mfjlphIDTwdYLzcuRDNnBmu0eUzMfN4iP11cNo6AW5YCh/+C1XI6i
FtOQqCLUPeyZRqxRcjOuXql4Fg6jwVNHugb7qY0QcuV7AtsC9Gt9oGqXJUVDQo907BmUVHBsd5OJ
5hfNRinDuUgdpGaXIGbjg9rj/nm8faNcz5fbG7d1SkvAPVnYy/kWgFkmo9d1D7yWqe2rPMpHOpz4
ChyCLEiFq1cYl+1vD3r9cgAJmhmHFIkt6haLT+nYLcAMaODgmhz7scYYDiFuJ3qMUntLmfJ6w85d
dfIZMm0dlP7iJtdwLatKuhkobHbOTlPFlzIp3voJDX+9C95qKW53eadv7KLr4IIy+6z+QABIGqcv
Xv1ZwqOPsEn1RhOoR1QjXtC1Yb0BYL1eRqYGX4C+0CwStOTzxynx+UjpxOstu94NheafGh0jmwKp
0o0vds3fJ4sijNHJb+agdglzr3UV9FtR2R7mcWn5XzOSH+xiIFdAVuh1WyfAz0IcUz8Nrb2ofE1B
45x2BJosRmqchshviydTE2r1brRUWR4yTRCpcovXeYK0SjFMboMHZLxFPZj30uWNNVd2uC+pIAFj
XnbPBtwtk7TMHA+cVz14sdzPdvKwQ+N90ptKeM4wBa52+aSZCDBIRR0d6jbz327v+OsNwY2JMCoK
RDNfc/mpegSOLChdwovkvP3Ljws0/GCkvN4e5RoiPyMTAUHSQ2bL81hfnmbF7sUM0RYesrIcKqBj
VbwzjKTG6KejHPqAfwSCuLExwz/6zNK1Z7vVUO8ZQXh1j1JbdY9qFeNId/uHrUzfptxr8j4CzoMr
cfm78hTfjwl5By8dfRAJ5MxO4fZl2t8N1pk5GLO0AUjkuVy+OO7NmId+Yal8VZVKmjLU7QlTuy1q
8dWlyRmAtzQjLSjNUGG4nA5WeDlWJQWFBVrBX5wyqB8KCMyfFSttzlLRNVsE7atbjAGR/gJZRSeI
fGIxLeJcacokypF63zpP+AXb5gnVKtwfx7BB7Tq3svg/vZpGdIDYXBv3zNXXo6UOZJ0Xn+83M/ou
p4uicCwkbAe9ClPBQ5zRlUWjxYmzjbBmZVl5iYhrZykYhGrnf/9HjS3P0pjuakI9rwnwEUxw16xd
NeryJ/TmAg3bwWDYeh+u4cw6JUuSJq7PuZu3rMOiF5o3dKRkb+ijodtVWVTGh6wLnBdbGSzFte3W
/y/JAmRg8Jyy9sAiC9vV7Cb6HtCPF/eeFH4On9jghqV/pS99veO6CKyUSNPTzBoOgtEFjyIwiofb
5/Hq5WAUNFlnpDF3sL1USxykDh5mnSleLer4oSkQ/6hC4XjYSTsbm2dl61JUn1kroHJ5QxZHX2RT
jQFxr3j9IHd7PMQsxFQMJKmlAdddDEL3QpHHL1gDbxHk1yYJShA2KOwOhl5EGZHZa75TVUjMIav0
BOx3/DKz0H5lZt/d+95DiALQRDgD2GVWjLncuWkz4j85KopXgWF9AD9gPahJlmwQQFfOIZ11ukSU
n2ci+yKqkJBMKUljOB9RUZzCSv1p1ELb2IAr34tdxz0z119o0C2+V1j7Vh5KJHu+2akHv1aLM8hW
sG9aY9buGKvWtwTHoEPm18Pp9q5cHZoQeNYAmI0KFucf25lUEpqvzgCv5LlIkXQ341R5m1qz+y7j
joS5kSNADptbyocrNw/+T7NmDMgrKuDzL/vj5hEVztK9mBQvw3P4yQ/r4Ng1TfgDkcRh109luRHw
r2xN0niQFlTBoSou/YQAgSnKrFuPMr+lvKRS2e7lqYxyN+7ACt5e1bVdM1fB2TF0JJGLuJxb2fgy
pVfcRHxMSzDUi4NjHhD93B7lQxHmIs7iCKi2Rn0VfiCv/OKJqkdhAmXWVQ/b3vOAiEpSSI9aIH2S
Zf8tlYyD3Fn/lpr+3AbOP0pluxhkHFpDg96aqfjJm1v4xLV5gwOjjkinkhbw8gcpA+5oWaTSsWmy
ndmI+JxC5X24Pe+1L4maDIURMnHKfItQQCqioJ2KElnJKE2/Yasde34UGoepwljz9lBrm3Sm4oGa
Z6GvXNhkuWzLyGIoGRb/TypUnacFk/kmAhE9xsJp7k0N6eQB4yGY5P7kylkcx0RIsj7Zse7VaZt+
oUAf7x0UCHe5JIujbJbW/ZfoXNyirIXOKPTzxX2tRJXiY22nehUg58cEROE+lPW7BWiYFQARUEo0
DMl9Fx+sMtsphPNAocaSapRNlWiPW6vpoum0JXK9sgMRpwenLvPXfN4vT16hagKaGd46QZ2VX3vL
9x8Ku883bk1lflwWJ4+mBogu7kzys6vORlf2euLLmudPjXOiHyEgT2biy5iOHebOetng1lprgSvl
8DfirhWHXsWH4+7dyQEgnuDF5fZaqtpNFTXTPEdbMxlIhaiU1sKTYHEA8+mdxFUwUN4YcW15UcTV
uXPQLL/qhg2jVik5EqOgAsW4NyJb3WVFMx1vz2sObperC1ZlLnKTu12pr3dWVWCh7uueYfS/zUJ6
LUcDB9Pmhef+mx2OL7eH+8hHF+N9oDhIZAA7k8xdbhorTVVt9AsDLAJylScEp7rwkfxp6vcNxYxg
n0wRWvPWEBePZG6+fOp9fPt28VQV2S8jiFLzUbLb6qXwO0P/BuAutPcYyIbSTikkzT5ZUm99aeA8
zVFsOOA2kZmJ6jWSnKh/d0mEUBHBchs+1WMYO3guas6rYU5jsSuChMipdiquGjGpcnwag9qAHiB1
dvoA779rXKjrYfeulaOO/03dYe4sKWLK98FQ6+9FnyT2YVDlxt5rOBADm4TRBBsW8XF7r1akBm4k
oRLr6laAY3k6WOIvvnzzS0mTARfZMo2CgyYi1BkJbFHT6gvqVscExE3ijiJOv2G2rv4eqUH3u07V
x3Q/YFBD6iAL6d0soKd+MeTCV5/yIK091beKbNeWevVXMApR7LRAbm0sc30teSjJU34UkkxFwmxS
PXBH7kn4T4oU/07krotPfTiovzoBZ2wHY6hyuLh61FfT1In/9hMHlmeppqmMu7veWvdvfhOM/8z2
pCVyVdeiZ4u1TYqccdOBLM0KC+BPb04br/rKEeO+mOnmCPhdB4N5RnXf6dn8vqTiaT9Ci5b0cUsn
Zm0UXmoiL3J2EpPFldwBn7AmoEReVbfBXusG6zCIbsvbYG0UcIckVUSXs4jK5cHqeVkcWxLMxZC7
10mO+3f8xv3D7fP7oVW6PL8zewSbQT7L1X0xUF6s8BiitpnpyCuPc3PsKSdLoXCNkIm6x/MMYExt
4vi9m1pULPcRXoe/MdCstb0SWUn9ZhVq+1umRhNt/bqVtwJ+JLcmeAh4xkuMfDDmQKoEuFUTbdrv
mVEpX8dIsizURgwNP9OolvH61pSfY9XHR3pyo0erYSvRX/sUSMCBo591xa4oxI2ZEssgduupVap8
hnwf/I3WgLERL62EZvQmUbRDK4LCxRLFPdm6RMmEAJBr59cYCf/UcfZ3Sdu1G8u6Mh8EVKg4wQ2Z
UXGLyAXSAQCTUqheMPQQ0ozM3qWSVW+8RGuj2JxEzgnkHg7L5QbuDCPOuHBVL2wVcIQp3Lc+57q6
vYFX3jtgrf9/lGtwX4/yb9WrXpr33VMRp+Y3GGaqm+Jtf1bKunhNunwr6Vydmg71injJIYJY5Cit
H09pUKdMLbdbV6qd4aHMLGNjAVc2BEBQoGJzxEDRY3HP+FLQ6Go+aF4kDHXf+867LI/aPszjYGMR
VzJZB6ES2NUmmTq77/JT4dIWmRXANdjigDGlMjHHQzPacX3s6iz+YpbSNwzRq3NUCf377e+3spQM
zezY8eyR5S7RbJLZhC6gV5FAHxKu8AN2CVsFyWuq3FwcYHIIdRCBUZO8nGEpjdGQO4nuJX71LAzl
vy61JWhy7dGWjJ9OGO4j6btVSp+5DL9NtENRslFfbNAiLkHWngZs7vpt/zWsx5emMqedMm2d/7WV
4IEEDYFSwczqu/yJGq0QSx1ZCdpZeBOPk330I/zUbq/3WgGRej7/K2MWzGIWl8MQM9J+clrdE9Dp
AQvoeYl+cTfpX8IeY+gjsp5++yk1+yx5UqeY2qmiImRz1Ok1KgRDsbWVuK1NnPQJIgQ3PRD1ReIG
th6ZZFicXtpi/IyLR3qQI3tLDGh1lFl+kioi/oBLuMlAJaphfrpXGkNzzNVOP4ZdWf0P25lCPmBI
RC7Je+fr6o/KTDj1Y4BqhE55NukOpWxmJxNz943zen0zQOaYEfZAdZjPMtXtu5IeUl7ont7K/rGz
4dU6odIci7y5f9nmoUD+UgqlVbFkNI3I5CdanfMCy74Bqb4K+3cr2OTCrM0IdA5YLarbM0nzct26
LmlDSeOu0ww9QqUjoiLjx4ZD/CryjZxlbSyIhLQIwMwo1H4ux4JkCv7cZL+h5O1/Gkqt3um9LXlj
lTsbp+36dSJOJH6z6UTqlMkXh61tUe0fJMPw8h7/dcPX8y+Z3mQnAEr2zxAUtVt2jbyxBz8qD5cx
HaNCw0ANiZoBneTLCYZpkylWLRuEjmRmXyZK9P9GoZMV5j4PClzISxKHgPxMLV5URBqmg0iq+r0H
JtztxlrtKlfGOedFoA4RgfLuexQBMHeApdjNjGaSqLY4GkXePgsnyP+JKqQjdq2uJ9MuhiU0uVrq
+C9VnocvRmAobxRRq8pV60i8Fi3enq4qdZF02rjZ5sVcThsfBb4rfJC5lb2YNtIUoVE7pgfvW7j0
cbWHint/FwtuFL1RSMgi82vdRdpDIrDzwbMCa4whDNNPGOfl+9s/5/q+4VcQIcyPG7DhZTgn4X1p
ttlg4k5T+Xv8SS2YZaO9kVetbTBiRigHNM4VZ1nGVFscQ+JKNT09lIYfQ6/WO5wx0gdRh6E3QS12
u65wNhieK1Oju0ZjGEoA6JZlp6JT1FYz2hC5pNr/oWAD8lJ1mfl+e/1Wnmwua4jF4B3nIHUJRTTq
TrenuhNe5vtG9UO2JBWavYP8fOQmFrYA09AhYOf7oa2eeLJ136sSDG9dRHGTut6VqRqHruPTY37F
Rj1/tvNSjR+tSCQ9pHzTiLwwnDLfi9ossVzkF1NtY0uu3DQ8AVRF4KHy5CxRCMPQZ/zhW0gW9vke
6Tk8SRo4Sjk6Gvc/CSzXbLU1t+OuWgLTlE0xp9Ai2k7MYymcei+luXSKi7bZGGrl84NTZ1IA77mn
lvYXZZd0WCGMzArUF+ozFc3d3NoK2dZGoaI01+eYD2HB5Wlu5M5R/SGzPWkyQMJoeL506iQ2LuiV
Uahc8VqSENGr+ihW/vFeq2mdFE0w46doVB0bMxxO4La2WHFro9A1USGw0ymikXk5l7Fw9DAKQS1l
douvLTKlD0U+bFlAXEfxM9ySl5rPwjO69Hsc9ZjiLgeXMntKIVWO3/RgfLC0CTJZEO5DYR7oU/93
+5jOl+ri0gUZRZ8GHCFCB0tIfGGZyMk7seFZ3OwcTyl4iTnL73aVKehKBHy22wOurCXxAdgeeDvQ
JJaUya5LwSdFneShlh7uCl2L9mFtphsn93oUJGtn9ADUeTATS5wZhBIQ3e1keRoSJUfHb1OosxTO
7p0L9AiD6gZRCM2L5RerjNpqCK4dz6d4+iLyQT2GkCbuH4UmPYHTzLiDnrZ4F7uqG9RRUO+z5vpk
C/7xHzOmOXr3XODJ8mUAXAD2XYICwwhNsxoEigccwH8ZWms4JlMcv/0Po2ALP4Mq5xktboW+Mkb0
niLhNXVbPEw2tkIBierdrR26LtxsFI5JyAjlL88rEYFfIKMtvAlqtTtM4JZ7P9uyGbk+OmAM4DID
IoGFBm/lchRzbBqnbC0HomWoh57cV9pz4fva0wi6Rjnqo+N8u3v1QDXMCT5VJvLgRRaMZAZWalRi
PXBr9qOQ425vltrWrr5+9QCo0BqDSQBKVF6ip7CIarswSYUXTLlEyDhGx24sYq9Xoy2XyZVjSpRF
CgSDemYNLrsPjlbmth4LT2Dv9pt2Y/i5yEt7o/29OgpNYmhq7GySu8sP5Qgnn3qrFIgUlg3OF0H5
ICNX9Hr746wuG7WyuW5Ni3vZ6YvsAFfQglFwshMHWfWDoxFOyVM/11/vHwoAAei7+ShxLVxOKFCd
NNeaRvBJynqnqJ29y4SFtXKTbEEV1taOa4HE8aMIuCwtGU3dN4VMcy3Ds/6zPfXhcVLDLS2VtbWj
50WpnJPE3xf7IC6VJuglYsVAWMWDnzu8PYGJUVmftY+3125tQtwNABQItdC1XWyGzlAlSLKj8GLE
+QCwh8bRSrr2/jsbsx6e65lujgPD4gaSfSwZ7VCjJxlM8V9xNryBblY3Quy1Cwj5qvn1YdnIVi63
QSfpaZiUofDKQpNO9Oniz0oehG7Yyek3S56yh/uXjsILLxj7m37hvLR/BFsBooNFDTjPa8wo/9ZZ
gfbENbHl0rP2geD3gCyFYz4DSy9HMcHydhEuqB7ljOEw4djj6frkfL09l7UdZ9GboVmOWiSArctR
8PCmL1n3wtM6Jdz7OFw/+ToimCXGs8fbQ61OCBmUuWn80bC+HEqvcpRwHYYCGK7+k+fVeA7BNW2t
2+qM/hhmcSlU2FRFaTNxKeSN+iSHxhcpd4JTIWElfXtCa/uOAzQ3AolL2OOXE/IVgexRrQqvrZu3
TrOiky8NvVvlXXNAjDVxbw+3NjEkQzlENAVRwVhsiHHEQ8VIdV7zWLde6zYuv+dwfJK9wBFrY2rz
Il2Gw7ONqkHwDVtYBuFwObUGwTVoZp1/niyjOoxUNH/VRit+ptGQ6fMMSUyHzkKG8/YcV/YIwlgQ
KrnSgaMsEX1dP0E/6jqUK1EbPGRcXs/NYGm/7h6FKjpvBshaKNdLxKshNWmigIj2gmDCF42CxCFs
cvX+uczFMgi9sz4wtcfLNezLSlCZYS4KOlXzZdQ/+aUcbgA9V1YM8IkFCgwrH0qb2uUo1uAXdo1l
jyemqMP2dJAPZmU1959d7HNAKHJHoJ+wFH80xqKMc2oDHkqIw9kOsMMQKJtuqK6szYUuETBLqBX8
uVixcIr8sFFKy0snvXPz3haHxthEdV+fI8TeyCM4sCyYvMyJHOQeTQVrbND6E36MWe480Z+1D0nQ
yHc/svz/4ViDDiJS5TtdfhwcXpJEkgtsUa1B28s1kh28/vnGsq1NCKYsNyuKFryCi3C4LlQjcTRG
wWXXdgPUUHZOh3Nojln1xp6+vheYyhzUcXA+BA8vJyQNUq+qAXt6bO3vbSx5XVD+9q32KR05SelY
b5ToVqc2i5/RoaROs9zdUoMRyTQwtSCT1d1g9903u1SNT4nWWPvbl8LWUPPm/ONVLxR0xeJ4PkiS
PL4Oao/xempnpzoJwo1ZXT8cbG7sV6BMALi7QvYrZTmlaWyZqPwbL4ZV/UZ3+t2v7doFTPT79rSu
z9Q8FgiPmQXNI7+4H1IzsZxqrt2FklO6IIqqQ1tPW/f2yuLRJ5qjCNA4BK+LLdi2gyM5+mB5OST4
aYdesLHr+iFX91Qx7Y1TtTYYdzJRAhElfluLmAVBYTuqfdPyfH9IXAlwk5sk0y+cqrW7rz36yGx4
vhP7ndrG5Z5AT9mp+kC1vZGS9E5OrO5Y0bveOFQrnwiU8LxyFKDI0he3RFViXVQGk+2B2nd2I1pu
e6nK/717H9CQ4jGaBR9Iahf7gMe+DxOVWoBSNZLb5E36kOTqlvPBByf8MnAg65sVwenaUMVdBvw9
zuVSjzmZh0v0VHlZ30VfKyDsrz0meaZbqiNKOI7VRp+lmJO1j6dkCHYFAvrQhLXSVDl0Kf+JkmDs
/a73U6HuKktMtWv2jWp57MDiRXHaafrH594VvxLE7qTGlUNNyoWLd2MQvgd5pdQ7kOXITd1exXlr
3ZreIgZDEmkW8rJJoYnFU2/o6vwQakP32I/m9BKn4g2C3UBZPoy/1HWY/Lw9/MrOh5JEIXmujIJJ
XtxRemaLVjdqHJsd6HtVWUTHAEHus5+Yv+4faW68gXODvEfOe7nzO1toYzAnbrKOS6bdydKBqrVF
ZRRa9+2hVrY/gRiNRaQGgKEs4yRhR40uh5nkSX7qHwTmYSfW4G6ZV8oRIOTRMZjXD2zd5YREpU5S
kYWSpxXVeLTbAp5a6f/QG3lLjHFtPrxVVFtNOttEspcjdVqaJuloSh7VVnvfoaFhgBiCfL+xbmub
gQ8zq6FCPKTAezkOHZmgaPLAP1tWnu+ntM7+smw/f5gmqz/d/kQraAu2HD1Jkl0CZkr/l2NppTRR
k60Qi0ERkbv3a6Xlb2OhYqaawNc2rUB2zSz7KmXNCUXNt2AYt2oj67+BedKI4gCQRl7+BiKOslLA
tnhaYtb/GaIpf7SjPO1tlGGPiTAdVxG1OMVpZe17W61e7LZRdhE3+Eb+/9HzXNwCNCtnzgrFhvlZ
vfwlVmNEMlL25XlC+CPZ6WgCOG/QN6PgOA5ypP8jJ4P4WeijND02tY82SEGEg/WkEmWS2BMUIlyF
pbCKSufYJdJrHY4SsrIBDJz9BHVE8QBnSm/QYpzmC861ZfitN1up3ZuNDkU8LuW83CVNatWGa41W
2QIArmSvAG6gfoZiz10qi7A6GE7oJO+9XgxvUaVV0a6xMVJwlWYQ5V4TId7QJmmsdpQG+aMxZVrT
o9xWg/QK25U6gFtKZTV9wlA1SF/DtMi656Kf/Jesa3zDU1JhBrsxzZzXIEoGZSdUP3bOGr5bxV/J
OMrZDiiT1LuJFjhF6tYknfGbAZspO3XEDPmexCXAL0XERbMTeeCAQ1WGvj3mdpNJT1pvJcnJLmoz
9kbLaAZ3MFJFcQ1JJSvQ7RbHXMQWtNHt6Z1YD5ApGt92qQFWvyNZSZ0jrcPGIaxSBsGvG5Qhyna5
ndItTeSsHp+tMYnLF7XKs+wvaagGDUGHxhp/xXrkJ4dEUSvlywDxyXIjkPSFsh8jS2QHIB5B7tp+
aA2n2kjxptybhW/oZ/S30uTJDp2w2PvqZJDITmaibGnxr1wx2KRT2Ccwobi/jID8LMV0QijCm22N
zxjP+EAV/HYj+vnYx4t9DtYUehYVPAQ3l4IBEFulJKgLCXygqpzVRG/eokDpd6GYId6gJbpHZCqV
l3CcnC9TIbevmEHGz7fvnrW54vgNhHB+9NBmvTxsxaCVmAY6wrOQZNsplMUPkVr2G5fp2ihk62CR
EcOfVaYvR9GV0lQmh5fVjAL7m5+KgDZtmW80ZFau7BmCRD0AeAclcvVyFE3NEFFWY/+cCgGxwMnV
b3N3+ylQfHmLt7QyI1Ab9EjoOVvAxRbXZdZU6TQJSfKEzBW9U0X3ik9DtWVn+BEDLzYJgGtkO8in
gYgsJaoiq4lHW2OcsJue0KXZSaYfuVEWfOJ2fKwH5yGS7T0Zz6ehDz+Pmv9Y2xhK1q3/JTGTfQWM
pVHGE4K+xyxN/26S8ojp2CFOIUH4Ur4b5WFv1GPuhpq+8aytZLPANWfWE6AGVmjxUiNTGw8Iavtn
4JrvLVe+SxVZ2mt19ZRq/DM372cFcmDnRj1VPGrHS/xmCrMLP/HKP2tG0Lh6qoyPRFrdRkFg7alk
gPmhNubEedn4c8rQHMSQ+WfZxq1GpNEpSBLIY2AFDfOzKboeWxn7Z1VnOBuaz31rbTyRa5uPNeWB
pCwBOnuxsknha2kYjP4ZjonyO1TiVnHLCijX3XcDGNi5iUE5FMzd4tRSH8dqbeIDBmjU7KO4UvCD
8Le0PFcnwzEisUGX6qpVMnZSr0y58M9Jr/vUpXJoJ66K3+3+9myutyMVHP5AVHam/i2hVjmC8mYn
6+FZLjszOVB/yTBCnWKUAH21taLnpHeCr1qGuMnGOl7fS6iZQP5HY5/KGPWdy3sJQGkCMT6Pz6qh
PRIixCckPi1i17vl31BkIsUls5idHa68Z209jc2hL+xz2gOmjxooayJztp7Hq+kwylyrnBOYWRZq
cc1OTdB1pS3b5zC0TEpTch+4jpT072E/iO+3P9rV5pjH4j6nSwMh9ep5KtEtktvOtM7jMGYHH4NQ
r9DsceMpXh0FmD44JRMcx1KBrKTsXmZDYJ+LNmp3xdhnu6jQt6h9V3Up5sKSAYoCfwWDY/HU1po6
JXVjW+c87P+WyullKAT1cbmtXahld+OvGI1eBixCtjuyHovDG2AcYcCmtc8qan0PbR5pB/yntuT5
1vYCKuszjJRo/VppqQMbRaBtnyHADm+jUextK6FQ0I3tf7d3wnW4NE8ImBd6R8i6o7F0eYocvNKp
fqj2WRdNXbiajPvAHtWl5jEzrNaHewf5Ke/UInYB0UT5kWJZHe5k7Jftw+3fsrZf+BlzQYncmrz3
8qf0OUpSSTvZ50CSlIPv+OMO0zl745ZfW1uQ9xhPAbZHz365X6oAYbzQZMJd1LkSFZpTIrLWhTUZ
bdT81ramTfpJyAvbh2jjckKR0Iai0DLnnGVa9ZbacnNWO739HvP7XLS9nZfbC3h1F/MtIStTMED7
gRh7cYW06tgbSVI451E0U++aeYnVx0RVKcfb8VtsYuoWtEVzuj3q2oKyb2acJcEBwO7LWYa1kiug
Le2zaUfpwRKt9NTjo3xAUdz/fnuotR0C8Y8gFHALXMPFBHvRgtsWnL4JmRDc2hp83qbC3t8/yiy3
zUYEIEZf53JCZejjD16xD9EEQrg8i4NDFURbAsprmwMVEFjYJETkCAuUgU8O5xfI1J0LspFDDxX2
OQzy7Gmw5OwBT6ji39uzWvtM1IOBdHJ10d5ZVF4KtXS60uegRzzmD6OvGK+j3JD9BfpWBfrarZ0R
ZvHNOSIgBVrqKQTwegoxyWTVxqD5e35O8tw6jaa409TrzS61rDb9XNFcD9DR0hBjVGkvoCCdS9Gz
KmOg2HQmkjNjHCevjhElf/m6Mb4XtBTfM/DEzzo5849Ib/6Ps/PakdvY1vATEWAOt+w0I7akUbAs
+YaQvL2ZUzHz6c9Xcy62mk00MTYMw4AMVxcrrfCHVD1UrfKn5BucizBF7LP1kHwfQ4gmT2ZX58Wp
xnynOPRYPTonzoL23czdToVVlHYuANoCaV8Niemdbsk9glriI2lwUewHecr9eruJnEjyVMl2yUBj
lyYGvGO1h8KBIslZiVNLS1D796bop6vntvFXDOMfojPmvgpmg4hgBmq39Bh3G0g1fh6RH8ODbZij
J60t6pRuKW5i57AF1f9cql0bv5i5ku+8Dfc7htqDrG6CFaBysq6+C9VBLriPqmuNGcFXNAdD382W
5TpmWbdzKcs74iYf42tRswWcQvADwHmV9+kxolRpxKU8oeeAdipqZKSy4/QkAI/DFkhG97mf5uGk
6cS0/uOTcX+roDMG0YZuN2ce1NztUqmK6Sx1PXmBWyWL76UudLMSxu3jUe7PO/EJhQkJXCJWXovr
Z5klZK0mu04ZZnE+T4AjfFvvu+KYlkn90ph9/mb3BRA4RMaANSXvimro7cwcpxBLOUX5tWz75ICK
U3JJKywmprrcSxI3pmfIUgcyyTAv1DVXSVXKqMDiqbimJvIRmhRz7dKwf3YhUR4rfC52Dtj9opEo
Un4H6sHaUbO+nVoUUWZsZ/k5c2xY41n1joJu/+nNiwYhD91iPKpx8lovWqXNajZXcX61smT2NWFe
5jwJD1MRYs4x7ZHbN74hSqnEfLJCBmNhtVwjcXLl6VV+Hcg9qYaK9KyXWu+XWvOXjTPj+fHkXgG7
t6cOWDIFKvqSpKN3mWg2AY5tkrG4YuKop5fBjZb2pACDap9C0y3Sa95WSC5MZlzgmbpUkXEcZ5SD
DrGsF7cSEHMa1arNT3RoQ+E7YhYfxiEU9anO0vFXpeIjcQDZlDj+6BVT8WsmUBBHd+zbnyaNjdhP
td75amm8TMcCkmjyR7zk7vJCEDOLY1ONmXrSsxiHgUqJ+s+9sLXGb8ZZFwg+cDsdDAwS6eWjqIs+
ROe+2BDUJ7/Qm+Frb5rzQPMYsbYL4q9F/OYwQWZpEvEoK5p0dm934ITw1WL2dnFFBjc+aIbEZVTF
m7XogaRCC5Z1ewpVEMdvR9EaNa57qymvEVS2r7oyud/CMay+d2Yy7Wz2jSNFTQzxZhrvMiaRf/4b
mED30LDTm768qhEKDpjupCerU5ed23brVcEhmMsIM0i+2urgJqjo5WCxyisOpM6ZlklyKntTORf9
bkKxNZQUAmc+Ehy/9q1WFDtxhl6U1zhBfl7RHCUwnSa71FA7/8W3swDmgOilenlXUIxLr1BixSiv
VQqvWdhueDY7saf4tzmh30ZZbYampiFdFVN5VfRw+tWPQ++3g6Nd4BikO/fr1lCv4CmJ5dTo1t1u
hjbBcGHwEM5W2+5zO6f9yeui+DBNwx4MY2vb/R5mrIL6DI7jHC+EGVGkZwHNw+SQA8zYqRZtjsK+
pvVI6gd8+HY+EazLRtGy6mpgxkpr01XxXE3cy86Vyv9ldaNye3OA6DpSwF6HTM0wpEjhGdU1z+3w
pEDjOomu3PPE2lgbcnVpnQzCn8xLviO/HVRKBnHSlFp5LTxFo0+ljE+FKz43oZK/FagH5BA4IHkd
8huyfX87UqxRH+p6l8NKvxIGcqhFz1HWuzuLsz2h/w2z2gJh7Hau1arllRLif9A10Z9IAkbfMTLr
9HiBtkYCcU3VC1kT485kXsUbXcy9Ul7TPoHjvyz08FBftl7APCGS8ebB0NoiyeOmY4evkTj0qJI0
F3Z91d18uCRJ6Z0rVLR/1I2j7wwlQ4PVxnu1XyHbQA2RnOt2oRwatng8x821Trr+MFWT9rHrZjto
5kw76EUC+swV5l4AsTHoK0yLbh62Q+vwsqrgcCPk1FyNGV0nGHxR2GPj5A1fHn9Hea2tJgfAlsiI
nfhaErudXE5WpIvZLsk8ppepbQJbqD+zugpSIJ1pZSR+NM9fCtX99njcjTtDVscgQtL/QklztS3d
VpmnNGyrK1Wr4s9m7pMXI8n3vOdMmdzcTo84Ai072Nmk5SDEbqeX2MuYx5zoa4JCr/5ZLxe0IWqT
i57aYlmLi6vio/BprI3YfN/TvB/9Dhuy7uDx1kzXKp7S+IO+UJx/1xX65L0vh2gQnyi/J9X7JdQV
1V+mJW4BWPbDN8ABzd+el6bRu8pcoiKwKdI6FwNuuPCHwqoJYyIe1JPXoIbspyOZW6CW6aId1LEl
LRp7NfwrHk2E8FR3jv5xhslBtK0equbL6NTLJ90q8uG85KbyOadUlSDulSb/9Zo6hvIUpvp3re7G
+Cgc4AE7eeT98eZTSpERyg9SS32VRyooHNNxyavrnAMsdnq7O/RWnJ0zLFp3Ttz95rgdanXi4nwR
HdSx6hobTnbqhrA7NfgGvvmIMYrU+KSEwSu8rqQ009R1tkdPtw4j5aKlhnGoazv8F6NQ1eblkoSu
O5/S3uzjxI6LhktiXpynAfHk+qjNs73X37U3tjrXnnxUSEjJhm+3+sRWCy3BVg+hDR2EO7WgKcYq
8U1F9M9lOCJz8vgMb+0IbmAHHQBKyzQJbkds3TwZOpLeq4kL538sJ22+Gdig4H5MK2LnM772Xtcn
mWyRqp4M0sBs3Q7meHFmKJ1orsPYWALT0qytP01uHc9n0ifxvdfCvv7qzgl1qz6ztfLYduY8XSwo
dH82QFXwrUcSpAQe1KSePy72MmEtL+IfeWtV3sFteHsPmeh1A6U4zxoOWbfk41fblN29bugs9xwv
45L7fVfO3mcg0dl8MZOk0Q9RH3X6xaImNoNCSSzz0kW26LE70dL+OJb1ohyiWnNmH3kBvTqWhcvt
7rtUKPpn1ZkWCFdlnGZvfvpB06jscbhJ5Df2akfwEchRrYX1SZL6RJFSOWVeihuvbQ87wczG5oMp
DdSXWg9dlXXmUcVxa3e12VzFPExB3g7Vk2iNgc7Uol6WPEpe3rz1QMcicmtx9Upz89VuiPSY3uHU
XK20zH6BS7Gli1gtIj9ScAbeqS9t3EdMjVBdmtnKDuLtaEnjdnaN8AUiugu8Qjb9ARbtHp/5Ps5A
IRvUHHJB9K/Bdd6O4lFoERmh9HWiWfOZTVp9y/oGWEhnZz4i2st7EXv5P2//kOTZ6L3T36M4snog
jXHJtCRhUCufdH9Qc1zLhfsfsxj3RAw3bgsYuuxEuMVUll6f6t8i69JrphCdtOYadTNKuUoqGutj
gnlZdcKD1tN2Nv/Wmsl+Irc7nWX0bG+/JvWqNFV1pbku6hgiVimaj5q3WDs7Y2vNaEDB2udmh++y
CuI9iQKzilpcvUZdrL+tUMN8MG+TNvfT2q28q8Ovc08KEdieWNJ95PYKXpW7n0YAWfhqgtpit93o
iOugD+VfGe/zhAd9CnzQV6JKy/y4bKHCNmmaIVwTOQrys5kR2ztv9daySsUmvKl08tk151boUCuH
NhdXS6vMcy3M6lM4muh74v79/Hivbi0pDRZJkJDv29pEpkuqGmnbSVybzBvCS2TFun2ewgLlkccD
bd1mSJZJZAL8JrBut59W9JoIe8tiVZMYIWkg5dkhaobmnafPyzfbycK32pri9SyVEqgNOai+r3Nb
W1kWLEjb5po6Q4tRa/LLi8sMQCFKL8j5vBV19uosTSVZemfwCKymZ4XRCOSCd6FSjOZTnDX9KWlb
91NvTntB48aSyfeAZh9UA0Zcvdp1WmBIN3K9ZGPjYT6m5v5UDubb1wuFcZ4fUBcEWev+W5En2khf
kdeHV/wLtY6FDhAYxQ/WONl/1Oo4nB9vkPueCrWv/w247j4vYCKQdsPWuas01HOt+FOV51+Wqfw4
J+X7YUn/23jWTgd661OSypDJ0HWQ8KbbTdnDf2j40ExyUXDKmcFYFgcPGaq3l0C4TLgxoZYiqHCn
EaKBAy6xgRJX4VX1Iayhh4SNVh7Gudmr825cnwxlAiKXW5K6/O2c0AVVRDgV4trXBr10Vx3nqxdm
KC3XMxDfVO9Ohfp2U18GI/OkVgF8BojnalM6oeVgSR6313J2oqc+a7VzZI7dudfN/moObfNkj8Ve
xLI1VfD/ryrZEgK3einGIos8Mw/FtaTD8SyaZfD1PjSfe6UWx6Tk3UUkcq9zdA/8Y6qgGQHUcGtS
JVk9EtpspCimVu11WJpGnPGPrZ/prbafwmLpUZiu2jKw7Lw8ClXqy46unV2NGKwjZY0meftTAXgC
fhbVKEi0a7ZKGilawZPNjyltgBrNdOyAxmKT6u3hajc+NuIMoOyBVmL/vn4bw2HJxThq7XVsx/xn
YqjRX2MW1u9KiKovnqEIgpAqujy+FDYOKH0zOqzS3hsPm9UKmw2M3tCsuqtiLtmHpSwdXCjjcmeU
1zz7NhGijGDjFCc/I+iG1ZLq3lhwg/IV7aYWJwhIOb50wvZLq1PO6Aakhxa9sGOeJd07GpTzsejy
+YgPSn/uit5V/bwEev946qsgAECp1GaiwSxb2ZQzV42HdrFHO+2cHnwplRUjrMvnFEfuwBqXfmeo
1VeWQwF0JFvHK1Ym7auhkjrxRlckU4Dkn+IDAo18/mt754LfGgXcJeeVu5b0fXUx5XAmDGdqJvzZ
c/UQW6o4E/rsserXSAYmQ2DKpqH9KYUD1qVFHbm+TqDWFhgtVeBr7tWxuIxidrgLaRPEvq7hGPtU
m6VRnOxynH4mSmsj7O5Cl/AjWnj/sfN0KT+VWFDEhd8lnf0js4bOOBmY+lzLYdGwigJhLk5tpDrN
329dd0CirwB2APnSle72/qaf6mr1bM0BgoBU/rHyjfgNPaiswsh3Nv6rntNvG19+LM400D2eJXb+
2sLIoxJqql1qBLWtVX1EhUzkw3WOxop9QJ/fDgqzzdOnlKKZ7uca9eFzk7hqgxJMWsEqqVLrP1BO
YC2MRW0nHyOEgrKj2ZTY7JhKtFy8eQZbm2lK/63TxyYj7cptgehyV7vGqU06kX0btAVfNtOCS3Q2
4sy1GXtO99wk7g4U2TQBNaeJOoJxh2CqQ5sSc0/2MgyuOBoIbvqdM/1oF31PNHtjJNlVgZlJBYeW
x2oJi84CHVPo7ZXSUcMLrP5lNoJWUaQcH++V1Z0slw8PGFlxoOaGjdrq3rJ7K0nrPDMDw4Mo4vd5
2h0XRY0OGH1anwYjKf6uLLGnnnk3vVcQMyPT8yd6WteZxz4ZHKXWjYAMTLN9KQGBqKI8K2ab7j07
97eGvDLQKAWXiwPP2pbVMtrWy9LFDEJTMbiV4+UIFl68rdbCh+T+h9zPdcHm4DzcHjp8HPUG310z
mNOyfMY+M/pi5Kb73kq05Qmrg3FHJkqGQ7fnjgYv1RYdQIhsja3CpST3Jow5Kgv0dAhjt+0rFCyS
9NnoI/AGpWi/PN4oq+D6dX4uSiNI91OzQq7udn4hBK0qsmor4BfFP7CgH8817arnCmsIv4oX7QP9
+eXc9sqeoso6XPr/oV2qPA4XDIBPuYd/q1G0le6iGD9YQaMkwudYxpcunP5pywpGbxIXV6FZybEm
Jbvg9FMew9kz/GHmuz/+BPe7FlyY7HcjE6lKfY3b39GVGT7N1BCDMEP1ksLDdAhjOzoqdbXXIl6V
EV6nLElOiGejoYjm4e1QQ+up1dJEViCI2Pwir9RjUlTlsRgr9UkXfdD3DDx3RXse4yraqdJsrDXt
T5hrYGVgAGir17xA7yi3Ot0K+mqxkQnQhwtHiA9rpZ3vLnV8wrrAOehZP58ef+I1OltO/Gbo1Tbr
a9HaGLnZgWia8dRpc3xyMtX6iCC4c15A2B9Clv3dgNTWoW366GJGbwRavf4E7nhcBgF2wbJYLbOJ
z0ZWu6kd4FqFuKmm9Ye4bfbkBDZ2Nc0vpG14TUCH0O27XeKQgL6yyloNGs2enPMgQooMXdPb3mlI
YrXynRzbC19vE+2j2TbDdBw6OmcH4WGkiQ1y4e2hqe+X3eBc06uQ+SWNg9UvyvW2Ao9uqEEb18HC
0zq9M1rnPfFzCYDV+pC2yx5T//5uphDBPpffGYrQ+vkBYz234B/5CIWVnxQ11nw1FpP/eFfdnyau
SAJUCbeUynCr07RkeUNrLzSCubfGQ1/3w3MLBulY5mF0rgBEH0JtqX9OlUtBPh7M58fDb0xSvq8S
z2QQVq7z6WZeKF0lhRlUWmX5be0lVwdAw87R2RyFRjj3Din0nW1lqVmFyJXRDCS37R1fPfuaRpmz
Y7P4Cm6/fXdePUNkWEwrU1tXFmuzDrUBS51AxeFgCJok06LELxpgbSdCibb8oOMTbL3v07mL3sNb
8ybfjMvoH3dBDPmlrWtU5CHomlne+U5bdUt8MNWp+qeckX19UkyTR8AvROh8jcEAz4fBKpPvierG
y7mxrAYMqZIVqvPSaHk7+slM4ekAXTr9WzXiQX82nb4Lk4NS2dMbxWC5GCTBFnQV5FOZHqzuJgub
02GKUjOYGrf80OBe5A+Nk/14vFvuIzJeMDo2NFKQzeQg3t4LlFLNOjZZxzIKpy9FtnRfIrdLzs7Q
GCcaz4ibKMVwfDzoxtHHn0XiS8mspJzd7aAmZk+tvsxOUGtd/aSjN3fG9Nl4Iq4wD2bsJSfhuekh
7ppsT8BzY99KiwQkvumP3nN69RwF8TxanKAtveEYgxQ/Zn2RHx5PcHsU3jMIghT31xeN2rFPwaI7
wTTgz0lnCo+Byt4rUa89puUWoZgkCXpS9QbMze13TDSh4MYLAyx1vAShOQU85qhVl3oS7bmx0+zH
gsfQyzSqyRePpf3JWxcfB9EOPxMy2Z1+3MZWkqkytXmK89SV1/lyk8dZ1ipOkABZfUdX5H0LZ3d0
kxxaTDh98BQjPT/+zvIqvb0eqGehb83LBnmQcPj2A0RRVFvO4LjBgIbC+673zFMymu1TaU7qzq1+
v6SsJukRq0lFFObn7VBJb0XQwWMlyEE82P7cOzVCRo6d6juh/f2cWE4bPAzUJk79OiDQ3HCiOdYq
gSKm6UdBrp/5TiP0P0KYnju3+P1BlFuHh0J2rigkrQ4iPTq19BaXscK0dBAzGszSLzLU5I8AoeLW
V02RtIfB9BA4Em2qmztNj/uvivAspQ9SC7jvoIBuvyris0sbaWV0rT3sk2oq6sdpar6/dZcwiCF1
tYGpQrNehVgxphGdGY3R1WlrnOxMp/sKHXQ5lH1s78xna/EAX7yCE7m817QUTWPNKreNrlVV6E9C
m/Nz0xV4ZMSRtnPcNofC35HoCVI1aeDtpzMgMJISddFV68tPIjHrJ0rJfyxO3uy0irbWCM8JyXO2
ACatn4ja69I4ar3o2rWq8h7x+uKnFpvl8fEi3d8evHXAz6QvHNYL65Jmj2BlVg+iuOK5bT0Voi+/
i65tftWe1X6Y2qh7aRYr2lmu+6nJV5brClQT3JS1zFAxV6LM7AS4oguWCcYQ/wrLzvn1eG4bw0C5
5HgR4TPJdQdsgufAy93V17hq6WvkZvKh50m+vH0URN14DzhHxPnyC/+WuMaEOCmu2oB/8r471EAx
DzlulTv34N22I3gmKALHjtoIedfqMClNJQk9SnvVsyE85DZvZ6Tl2dEa34pcBudNeEnRhnMLJoJM
4XZC4OBEnQHIC7qh674Yi1X/NdTGG4Edr6MQrqNLTdXGu6NRk/sOMxm/F5hRMn4pl8o+L4nd7USy
d1uAuYDMQjTFlgzLtZlJS0DDPeQyl0mrjkMdR0dvcfaMJe4Xh0SauhN/0du6k10v9Vl4cwPVqoqp
0Z+Sxc4uXuEZ41Gvzb08Z2swOmf0cpA9khDm2+WxTUUbWyP0gmRcYvu5dPWJSmpZzKGvw8zducTl
Yt889fhGE6XyCTlIoM1W112tLHWFtXsYWGZj+zYC1X5lxSes67/Hc7knu7A1mm7KDIozS7d1dZam
QenJ1pYwAMmi/zXVaAp6GS7aHZld5FvI+pweH977ASW3nto29Q9aGutER+171VOAcF6x6GiOTS46
HLnLuT07SleXF+JJ7a15InUAwgyAWsgiUE1fna4EZ7pu7MLqmoyD9U+YxcqLoA785fG87ve9PFPw
lrlnIUO91iV+u5Qwsyk1WlHNtQgN/atXh82f0Iuap38zivSxNGRFZ/3sYvs62lENxMCDbX9C2ZIC
XTNWh8ej3D1R1IdZHFk/IW8hcrrd8E1e5OVod/3VKxfnY6YmzWnAKOCdkfbjIbPHGaN17Y0AS64n
skCa40QvKErAfLgdNDeFpSCL1V9jpy3OuCynR1X0BdYQZXd8PD8Z7d0esduhVvPrLVpeCAT1V71w
ly+GnZrHOZbob83AYiWfshdvjvNnjAPHnd1/n8lwyGRPh5SQ3Iwa5O0sl36ySnXW+yvqifFzFoOu
M+28OvZuFiHaiHvr0C4+RtbOpWmVQfNL+EAtfF8wk37utsXOD7q/2wgY6WYRh2BpAw7o9vfwEepF
TP141dzRega7qXx0Erc8TXlZ7MT7G7sKnB8QZNnPlZ3x26GSWmmMzoyn69Cm+QWupI1XAWI82iRy
34KNfRqa2Ng5MJuDSkMBcicX3N/qfqO3MOaKskxXjMLLdxEwsXNWm8OVQn/z4iyF+JW6uy5mciar
/SVFjnTeDOp+d0AgEpmoEFU2XO1YLdKPaVNaiI6O/4SJFz8tUTkf8sie/R7AkHYZLKfbizE3VpXg
kuSKZoYq6+q3n9qqkqGtu2i8DlbYnydnTo7NEJHl9NG0c7veF1w5+TpcEeCckpK8JhENHrUFfNHH
azxFbemXkcBVN+qT/JOWSXUbI53CnyWzXPxe02PlmHdmMcOybKgwhSKN9iQoVy8M0uaEUCysvEaw
rFhj91PCQxUGdhEkiOyBylU1QQOMLtKLAw2p88sBN+/L4xtla0wyS8iVIHuIG1fbbAnVFuxxVAY1
akmf5pzC5KE3OwQJGtLoj1LQ9dPjEVfvjZwlNyaqTPQxKb2u7aic1DVw8SwTBPC0/kdoN+pzplF5
fVsUzDBcx8jmMg6vzR2sGglFrRsSuwyKZfRO4zLYqNN606VS6z21h/sZQXIC5QwkGOFQFCZuN22Z
ZoY21wzVeGFYPc9aEk6XscuKndt/dTjklOCLghSS4FzC7tU9lJYiwxtIRxsumhXfsOrkBLCtP866
vucOdD8lgJXcq5SNUfB21l18TIwVbRGaCAas6H/NzuxdXIyP9igkq/sG1hBZEJK4FPukncUasl3P
TYcl5DwGmrIU/ZFk2TXeN7E+ZgBlourHAkM6fb9QWh0u/SjC+CNS25Cr37gjwedIDSj6LvDUMC+7
Xb/U6uk1YwAc5GmiaVjSd5rrozeovtkmjyK5HIITzmNKyfh2IGdQvDpCvy5Qs3o89lM6f2n7pQni
RVf+fDynu3ON8ScvlWTeSRmStWSd6S0NAk3GEMBSiv4UuTdEvgPHXT32Vo9EM6H1XrZxt2ek1yhJ
GvkztY476ULwelVXNvoQCD2tPyTZUvqZWk9vS9OkPJLEixMPw9PmnytYbOguU2MLcwgGzDrqJzVf
is+JNZpvVqdhHJIY7if66dTdV4e6yaJcUxdjDEyjxWpAGTrzEoscREvauR0PYbyXt6+Cu9eZsVjg
0niWIJuuruKxLmo4QHLExuv/ybW2fBoGbbrkVhQeB0OLf5St7RwSfR72ekV3N4ucLGgp0gAqp/x9
uzEbpwJPijReYIWN8gTXMPkmwHZeLNFEO4dteyhufu5k7rG1Oqm6OJ09x8MY9KEtah65CtDUkufq
VSMZ/vvxKdjYkmAEZEkMoCHh4uqTRknE0W7aMcgq2/ipl6j99OhqHh+PsjUlPJep6SDEhuKe/PPf
MiiUjG3UgpUxKAo9FX4co1lxCE2ogGC3lSH//vbheDzRVKaw7t2BZXJ9quPJDNEPj9BznZyuOdfh
+H1cdqOxjUuESrqsIcmaH0pstxOLjDwqkjQDXwd98hcyX/XPIZq18amLqzw563Va7iVTm0MCP2If
oofDjrwdEgcbWvmwXIIINfwnms8SM+ml1l9dPRe531QRgfe/+J4msQKQJ3o060pCriVqajvpFNjl
UPyyYf2dwZ/V/jhG7d4LcP/ggbPH1xHdNUhR6GvdTo9RnIaQago6vU8PqcId7SuijJ964LWfptIZ
PuRdKQ5ualSXqq73HGG27hjEICgIUai5l+XVrKUYCOj5vGMznJYyLC5dUWXPYv5l9niE+K2Lp4pk
CO2pXqyRHPJ642hQVyM/5+1bT70ei8opZ7bt1DRT986Fs9scKgPZpwN03fC/kRpBsDcjUb5EbTt8
0hTTr9H1LXdqBBunlVIYv4HIBqLYOnGcGziW7WCPPMJpfW6GpT8aSvK3TDh2UriNjy3DT0fi2mD/
rLlUSazjNu0AghVxMT8riWn8iJu2Ohdi0j6U4dBjka3oJ2K9PTPWjXsPPjoZFGPToFrfe5WXqgZi
5xOZRD2cJqNLz30Wip3a/NaXpJaD3S/1UjQXVk+kEENBc6+agqbu6lOpVeVH0MWgdOI62Xn1N3YP
hXnK2QA/0WEm6789OEraRCYKS7gYCXuaPusI8zg+jLL0/VRkynhow1iUvhHP8GeNCcWzg2LgRH7O
IwxUdnbQ/bpy+3I7Se1keDnr31KnsPHcOGInq+JX6fXfetd+bsfpT4FijI+Gux+a/R+PL6n7Fb0d
U/75b29MWrbge6irBMrAAa2x/3tqnCbZ2bH3K/rKKMEtQCIaSNBuR6Etlgx9IR9np3C+1U1r/GVm
KRSDkJ7nP49ntDkWFGFatih9URS/HUuLqGWGQ8NYmTkeVHOcIOB1ymGMvbff8EwL6JoEYqq80quY
0UicvIx0ppWHnfIE+Th/stWiPE+uu7c3NtYJ6LvUAaYyjb7xap8S189TEY9kNJDSzi1y3u/yvIre
VpHiLmVCqO3IKgkW2OvCvjvPLYj3aQw66NznvKx8L/5IPynzJ5QuD2Zp7Zl2bs+Lt4tDSI1z3fwD
g9fpKkWvoBt5mRLDVa7V0KQ7INbNPQGXDzIMtGEO2e2eYCPoRYkOaSD6xDoNSoSSFSS4Q2mUbwTv
vH5C9jnYD+Jt8LmrPRGFIIhMagNB14veny0c2BoMWU6PN/l9OEP1wcTolEyMNHedWhakZ3VZaWPQ
mAMWVRZwSRDrh3YmHSt6MqR/MRwSVgDbpC32umOglaOBHhdvWzKm7vu+08aXdtKd/w6qpjxRXpp3
xtvaFa50FaNCgEDcutXoVCCMiwwuedjgouPXxWJkfuL27ds/I/9/2QLmzkUefXVXGDTNjLpW5sCo
Hd25uq3nmcfcbcaW0cYleRe3KBs9P/6YG5OTaRFlF1oWlL7lZv3tysUHhuJKNgB/zCasPMPmewJv
7Px4kI0dT1wEYB9IDpH2+iQ3YUtN3RFqYNZa+pzbsf1JJ/16NhsXweHHY90Hn7iWg3ciIGDR6MTc
TmhJFow+IjFg4Gnn58lOGSFzk+VUUZE95kIk6KpYY39IEyX5MQtr2PkBW5P9/QfIL/7bF4XcpIVl
3A9B2wzm2UmV1DcGZXpRtGqvuru1eL8PtVq8aigiGMDdEBB1YizjxYZvZNke5GgjEpBum0TTMJ1o
zay/KAJuo4aYQpC57nSo2TH+COTJL9o5P0Bj+5n2qFi03RuJT/Lyuhl39SFx0VlCMY5DoFkpbh5G
k71H1GvPMVeeqt+6Aa+j4LskuXlQ5aiF3C6XofDqmzEFHXgS6ZEgNz6GthZiE15F/yjqEPq9aPa0
h7c+Ke/n6w6lWLYupsaL4c2DS+HKgxH3fc77MjDToXtJMa0588hDvLbb6AWPjDcbMkqmPhpOsJdo
JxGT3E5XdYcqFDnTVagWP0fR8N0davGUgK3dCSC1jWeBVhJgBt7TV9Wq26FGu0hL5D7GIEUe46K/
igLQhFXfGYXnoj6E1NBQGm0w5mZ7SSpks0w39i5pRHnBmNrupEUeegXdrBJ2d84Z5aI9oMJrFHu3
+gBusLYkxkC84PY31nOKh7UZj4FCdO+7WlG8r01KDW7WHL0OUWOXN/pYLVF9zisS9nEO9XfuYur+
pHTKCWBD/fXx/bV1fdCuoSpATU4SP25/EcK/liZ6dQjS2oouipvGf+iLNr9bBBzrx0Ntbn36IowF
xwsBk9uhZqS0CoCbY+AslDDPyVQUFWZCUS581+qM96qthOMBenKzEwFt3Vs8ceRucGok3fB24Mao
U9OZM7LT0W6bkyWiOPWtyVrMHU7H5kAUWmSBGGmlddHKVlp1gUczBq4rhkMKrswXVMp23tCtjS5h
VdIDgbd0XfFGFCpKZs8c8SawYS5P5kJE13boHXFvxs3JFmq7516+tU04wXLZ+Ir0iG8/oSWM0XNl
0W8eNe+PAfAQxyyZrxqB0c7rvTk9EKeSHEEDYb1N0rLQSmAoQ1B6pfrBSEerQnrVLnx1iNX3+hTv
tYA2Vw0kMQ1hGSWvW9H1YCtaXqWyeLEk4WWYlzzzhz6r9KfHB2BrZhIizD0shW7WcQnW7KGmjh05
LgZRum+B6p/8HnLn9zo1zPpcKW29U07YHJK4hMCfXO3OOj1f5qlWElInL4bRJca+/Jo02IEMsWd8
bukH7ZyAzfEIlJEoRxyGqPJ2n4gBueR4IgMohHlUm3Q+14UaPSs2BH/THb/8iw+KljjRMikU1ZLb
0fTaAvkS4/poFLH3ycj15Q9wEi1u2fb8tLSLujPe1k6hUSKTKAQRKXfdjhctJfQ/12MB0SfU/Hos
qVFAs/hXw/BsUtmTVIFVGlX26OJ5CR080XbZ50xrp48tId2/WSoa9VwhsFlARdxOZo7tYalHWiOa
0kV/KbGNALzrJD/ycay+o8a+1zze/HjSBZJMF7zhWlpGC4U5DtwjQTvOWXpWcAaZDu2ott8eb4qt
q0peHjKPh9u07rtkeuWNcR5P+FXoaPGXWX0evbx7t8T6ngbS5m7/31DrfDfOdWux0JcLHAMldLo9
Naih/qoibtF0yBE8ntjW+8n3I2sikWdzrIKHxQt1UTfsvhb07hPaaqjntl78PNQQAGZ0pyJ8CvQ9
bdOtOZJD0a9mTM60cbtN9LLHoDnljLkR7LGx7aJjOwr9usTgKvwubcvz42luZVScMCDKPKSo2sgf
9FtCU1tVqAwL65eBECkOSsnh96tBy//swib/MmKvfcqzWflUWIUpfMQs3X8e/4LNKUvwGf0tnqC1
SnHsWspU5zQvXDUeQ+QrPVU5oCs5BqPVuY5fiRDt8Mdjbu1a0AHcLhSYAYXJP/9t1koJ3g0v5yno
x0ifD2GW2Z8IkNIPVc4zubOTto4iilVw3uEiccOsgr4sLLwpVOlYqEOufRWcEeWgKs64F/FtjkNL
GRgz7x7Pwu2kaEtSkLcFxewcRDZGeNWpjwexc5FtZTdSCo+pcDXfIcBTERsNGPopcKJ5eHGXuTr3
zTwRDjXpctQ6o3oel5L4srDDnRL6xqqhIgVnTvLVTKR1bidYZ6qzEMTTjQAIweHwrINlFpG/KG/F
5snE0UbrTJZBJWd4DVRRRJQbDl2egM8Q/ekYxVz4uVI4p7TU32y+w1g6uH3ecFDv5jpQseYO2Vot
IcYLF4iHzv+RdqbLbWRJln6Vtvof1bEvY11tNoGNJEBJ1JrSnzCmRMW+7/H0811mTScQCEOMNJVV
ZSmDSMfd/Pp1P+c4chv5XkrkKXhQla5aSwotODbQ+0iAwWYSigzCI5ztfb+3R4BR1Yh4QKXYG48I
6k+CBUV1W1lvfxiBY04H004s/dcfBhxvpNW5juA8zosOstwVtuJz0KVBje9K3TYe/SxPVuL1hVMA
OEV0hoLWCJJj5tAoKlXS1LBJwFak93Gj+psxC6cVt7mwFS0uPSA/cHARPZptxcxK0d1BufeYV4b5
ZVSz+rEGg/BFqjMM3nZWCw6SJ6OA5gpQBbo0lwsW67VfSZBOSSlbzQa5Hd3YOJ6hJ3SfBZy6tUtj
TdRw4ZBjj+obORqa5s23v+0M4aRrPDuo09eeG5aJOZ1ULaH7VAts5GvH2ycEH1sEKez1oFlr0bY0
vRw6DpctxEPnejUKXaxLqRrHY5gU6fs+h1uzDcq2CGiA0gzlil9ZOBHk0F+7cVKVQJ7ycoJJP0T2
SGvdY1w5XbHzg1pqN1Y+ohipxOpY3hd5VIDNLRR/ZRstbFbxEsJjk8cHKD8LMlJyciAqR5lW2lq6
bWQremvVprFCrlqYTcHc5Ap6TQTMb9go6gOK84YMXrEqjqmsN3sjoDVrLHf2iqk5JFU4Th5cgmHF
ypEems1lp9eVBgtUOYYGCT53CsiQgiPxN5UJFukkibtil/ZRqm9IAMlfi8zLpG08JQ2NRDoFPcvb
h2dphnGsIq6nKQZCi5drGyGAHJCRko8VkrjAfuVup0pNsv1VK9A3gBkKSJ3oYDgbdVUZQ5pErXzs
hz5700qNfUenCmllLNeOAGKc6PNHco83xHwdnaAE+UyG9jg6IAsGR0m/l/k4fCtMqXkjU7r98cuj
gjMp8g8KKWKqgZdzl5cBUE0Nlv845uPPbtLHcYsQSbAW2F97G649siuknw2abc07LYe1Oqa40AxS
b6g9dmbrn8xMCu6TyC+fosQzdlFgqAetMopfPn9C2MwGZciqCXDH5Qi71lLKTM+qYxp50c4yJirw
+uQ4H391IgU+Ezq6kIojVTV7OceaMRp6FtbH1iyjPZDR/nHSrLWn2HUojwgdzD82oQDCzSmoillV
jty35dGQzGabJii6V6PxASCWTvYj21lVR/vjMntiGb7fHuACuAHbPJIE2paC+Jy2YlSR3hajXB5t
qQfnHYh+zIhPV5A7Qpof5U27R9Ld2pKHd7ZGouQfUeFPf301xdUP2oQDgj+dnUKtJxE0FVLNpTyF
g1uFchtvzKmOirvbw70+iCJ6EiEbb2uy37ODEVqgx+pUaqirqdYXugA249b0R9vZDIU+ttvIV8vp
3W2b106cFzbxEzl3cgik3S+3ahHrg6SXBV3XKZa8A2uVW8/VGMXFdkgp/a748WtrhL/QVXkiEazR
BP3SGlUhlNUU/bVykR+0ZlLftbhqmrJmq3n6BVsiLyLYGmxb3oCXtowSwUo/jPOj3UfBnWlGySbN
0uROmlRl5aYXC3NZESDShp4NGYUXJ30oLk2FuLOeGc6PuVzWW6MYYGm3Sf3+9lJdbw+swGaGGyDI
mM5se8hqmXl+KedHmoRW2yw3pZNv2N3RnkLpfVrVygqWYsEez2YcCzcPGj/GzF4cTN7YqmFx1KpG
b10p1NCHlzqIMBtAAnG0QeUqW5OmXTRKU1QH+JAIFGfZuSDUylSLzYLLARU8ynntQwO8YucVbX2K
6W+wsv+vlw4ZCuFhhLKbICtcLl0SBy2pYqpqviz/EWloUPqwUHe3V+76JqIUBuqFdD9JmKuCuZkN
at9ooFLkqFY2gTfZ7wunGw+ZP361lCDxkQ/I7B0V58+3DV+fASIHXrS89ET/qfkSZr5ONyiJHIGH
6Ob0xuFh9CkqlbF7C1ZW++VTgIPm1kPDWGA45wdusPowl2UeFGPpx0dtDINNSar8cHtI1wsmpCaR
zmA2wWlekQrLGI4UGjdH5CT9YQslB7kV3fQGZ3/b0PVOhCUOwgFEPcAbHpaXOyP0kFyd8lY9RsOQ
nlI76Da1FZTv4rzpt/S/WtO5ul4r0A7g6SkqC63+eclEMvzIRP5OO6ampDrIMmpZsRkQfnfu9Fw3
n26PbskaDTXJ6wgaHRosl6MzKkDYEef6aFW1upmKJt/7xhC8aRJZWpnIhVucUIhQGawnhxrIz6Wt
qm/UBPplc8w6L7mzIwR9XXiS3xu19Lxt0ofdNm8saSvAaG/jtghR0UJ4W1s5hQs7B4QxLVeFkAZZ
mJk/k5wokPikBfkQ57QlSGLpEeqtXa24lOupRaoMdCkBmdC2mb8yQxVBktKIu6PWWDpFKJUyIih4
6T5oemXlTrgeE/gpkgXkkqDPXGlBA6lQUlqiDkdt8p2taI21iwlPVl4I1y9ZaI/gzkQtQxDTZgvY
xX6kdhJopnLIpW+09x7Gtw3pwENc9/4nIG8RisuBMUorK3Z9BIXyM74LnicNuczZimlmqVhVXgzH
qS+VQ120/WHqjHhX53H8VqritUasCysHwJOZVIhekSGYjbOx4qomxMODBWP6LCPxuc/qWt+G8GhW
QturhRMyF4IsD2lYPGxn91yXDUYPi0djSnVl1ym9ta+7MF6ZwEUrvD/gkRF2cYlfnrzASM0KzJJG
c0P5p2KXtqt2xS/fbgyFBIeApAjXNRfvIJ9SNnaIfm3S50H5qUitKvU3kRWk4UEZc/MlbdHqeuPH
TZzdxYWW2CuBysIo4ToDAyY1IJ6wYlnPUo8ljRXjDnH+o0PNcN/Ikr3R1EBZyTNebUbU4ohZX9tE
IFxzVTfkaEAzdORjR3noMdQHuHCKVNePelWGu9Hs/X4lQ3e1HRkKaFaiVxLv1EfFNzobV+h1RaOG
unJsFD/4OkaD/ZTKsf0mzdX42+3rYGEKeSOLJWRbkm2ZJQMbg4dA4dnKsa28EV3QBuQnRJ2Vu3th
CtFsIN6CC6eD/pwFW6GeesQIlnGMa3P4GISyQj+6HP7w0NMevteS/e1RXU8g8lpUu3hsEJTzGL+c
QK8JRqcfa+No6z5qkbFWKGTd7ALUvzJZXXR/29z1JHJ9A+ggKcRTkeTGpTlHhg3fRIpxdIgY8m1Q
qYXtwlYqv/6GHfwhNV9QmLSIubQjh0NttDCujq0SdW/TsCKKLPJ65Rq7XiwSbUAOKFTy1sB9XFrx
SpiuRZGYRw7efSWnzZbW7cdSsaVtFP2izhUJJqEXhjAX2wP09rwXl+zZSF3nKNfKXhpuNQdtXIii
2Tb0yjWm0cKmQLGBtCz+l6tljmbzvcZ2OhMFv0QCUPQ91azMcqtC9oN92JKWWgm0FqaRQqAQfuEu
w1HOprHtAis2Is86muSzHyh+ocuoOE1yMH0ZeHpTSWulioUBMolEdUJfj9WbbUPkyIrQNAv7aOZt
v2+kqN17SYz+bVf9MqJIVLMERQEGNhSxOaKoMROjkMceU2HT51vHarVuZxZ+rLh5nsgrfn5pYMDu
BCyF9DV2L3dkGgZZN7amc1Q9azggL/4htMLkrlbVlYO8YIiBIS7DwpEbnQesiBP6ZtR13jGFonAc
Qrszdk1VV5/1xpe07e3TvGgM2jP/AWAJ6vFyVHDLkK9Fw+wYDGahu6Fnt9+kOgHNAX77z1+3BQCA
LAVpex6FswCnp112QDjuHSPVoH0cDYnuKguIrFSZK6O6Chl5wpAyQ26bFDbhwWzbA+ZH4q1UPBpy
5hGC/7ZxUp1U2WXlMG7rqJkOhY90xu3hiam6yMMIowjP8w4lAue/l1M5ZYkZyQNGU0lT9zGqMyit
2muMj+sTjf9Aek2WBTbqqrepGuKdus7gFpvSb3k/fQFObZObrCx3DH+xRYHQHCH5KPLzZLIhEsz2
fOTbpYTyhnn0ldLbKaWR3ZMQLu60KQpWYGbXsydMCXQIyEfyyrPZMzqnacdeMqBZh5O88/jL0U4b
RMD9q8sE7f5V4JfJEyWHy2UqfD2gQVViwSDXx7skMIw7HEy6Emxc70DqqCTKRGaOV8vcz1cUp4bB
Ti2RiUjcLtceMqf4c1Dle6Nx3kEa+3J7VHMhILFUlIcFO4c6FXH9LKRPpdIMw7JHRFTp3rRRtY2K
8UECpVp2J0du96Fe7+KU9HQ+OW+srPc3paWtEV3Efrg8AnwJ4lS6cYmajjE74VDEcFnQVI+mVdLd
dUjKZKOSnUSWMJhqN1fTYUufi9H16H/+/vYMXHsybBORwL7m5csL6nJdo1jSDVS5LLFXKxcMjHQH
rT7bGFX8i30RXueaRRWqEQLbM1dnUfMqiCRrso4RaPgHW41NUmiUALPeU1Y82cKx4ES9shpBvF35
zKjILJUciUX6P65+pPB9flZWuSZxs2QFb8KNA1yKyZvNHY+jxsz90D7GQxC/y60+eFNFrbQSjFxb
wQZtQgkMOHmALi9XKPGKKTHiMTqhM6bBtmJEMqrFee//NWn/+X34X/5L/u6vHVf/93/x5+95MVah
HzSzP/73Y/i9yuv8Z/Nf4sf+569d/tB/vy1esg9N9fLSPD4X87958YP8/n/b3z43zxd/2GW0hhmf
2pdqfP9St0nzaoRvKv7m/+uH//Hy+ls+jsXLv/7xPW+zRvw2HxbBP/790f2Pf/1DHPv/PP/1//7s
zXPKj/3vFubicxI+z3/k5blu+GHD+ScUDrjHBGaEuuKX9S+vnyjqP1+THaKYzNNIyIhledUE//qH
xM+QO6ajAkklkZUQAhh13r5+pmv/5Dklcsqi2iiqjv/4v1/uYpX+XrX/AOz3LqcHWv2vf4j1P/Me
ltgZhAZCFQKO0JXU4+R7emwZnXqKbcUN5Z0fPpg0iNvkypuqPHK83bPJ+bf9c3uzq/TVHllIwDsC
EXklYlroemRI5aiceC9uo+Sbmn6vlOgQ5NqKoZlr+suQkCASUuEkV2dXDimJcIBaqJ6y2r4vw2Jj
28GGItft4SxYeQUh4QP551owoSNznae5fvKHrv+IFHKxSeTQ2kJKXlNBm51kMSBMCRlt0QoOOO7l
SbaGKsogXeinslftjWXRMmvQg19s7PhqBTkJBC5owYCrFd/iLAPR5SqqgDw2TjTv41nWGR9bvw92
E2/ox7Gr13qCvuKbZvuP0AOlQNHtTYA3Z/ZsXypF4HqCltqqG5Bx6ae8z5XIHcLBD5lNGm64oVEh
iGD3nfwQQ9t7bqsU+c46d2pj5/eG17u0MKuSTWcV1nMb9YW/V+guFgAbiaKP+dBM9KiUo59BWfWo
A2Zq99UPLbV91429cwf5LzZ28cCHK5twjmJ5nU7kJJGyEYLRuIHL4bUApXV/avWTFsrBrlHKN3oc
+ttAsvU79F/I9ktvU739VlD3ekgAwbtlZWsrNdh5Ol58Cwg8OCCyMFQa5iAzEyFLs+mYZFWTlK2K
3LjuNI9glUIXHPxekmHXFIiqOfJ9UE1rfb6XJgESGUdE9JyFPjq7g/Tckr0GRdyTHhf5RvOL8SlT
3tdkXnc6SflTiHYjET5cKjNCsLHS3hrWYK7ATRe+BYgGcNi4TtT0rm71xlajlFZfvEqUuPzDbDPv
DgDC166L4rtQVfvdmMjxI7XB9gDDu9gpXqjc1UMi3d92GVfnmEtAcB/oRAGxDnj25ZYoNKfWejuX
jmY8mofRsYYPk9F7K47pes0xA2ORp58Q3LgCgJMuqLVabaVj5W8tb3oYrOKHE0t01jXpDxfRPqVX
bCLVKnz8VRlVkcB8BbySGhME+dl6oyAd95U/SUdbeahoN9qbK7lL4RQunAaAWijCoj4B4R+XeDmF
eWIpLRh6obWsKRslND7QMn4fIrZFosqL73w7WROfv7q3ZiZnq1bbVZXWseUcrbdJ+VVRP9nxp1r7
dHtrXN0mMyOzJzTt6Pyuy0l3+PK3Pns2lPs+WYkHF8ZBHELNQ4TSXCeztC8vwZqgPQxOCGpueGtu
HLXdDP5Tp63V9Rf2+YWl2SL1NYpI6hQEJ5jO+9ywD204fLk9Xwv7QARVAlkiQInz139pd+qQllFw
6os2OHRTeY8CKzwi+lDRPHN8rEk4r3j0pVFxDVMoJm/DY3Y2qi4Z2waNF0z61aEc+6+Vaa2kYddM
zLZaV4FHyFEDpDV9FbiaRY/4wliLw67iPrJ4AA1Bl/AAIZScGVEmr60Krw1Oqvrk+d2DLR1GLtqG
bZA5R7v80Nhraa+lrQezh0iXmjCC7DO30MpjqSYaJn31UfZVseuk/ims/d9Zor/tzLe4Ujg0pTb6
4GTG1UHvlQ754XRN4W/26rbwcSLmw/cQvkO0EUf5LE6SaYwbGh1GlLdmhmqA247J2y4aD3bqSuVa
mLS4WmfWZmFEGsfWFOZjcEr99KC26YNSyT/SYHRzR9t6keJWdbExemt3+3y9ZgdnjvZilLPoDPh0
J8UedqvgvVw2h9ppt375UERuoKp/dOW4jX3DVRQ6tbftJo2PQfLiB3dp7W1CysbVYxp+7zvdnfzm
0e87t893kRnvUyc+1JpxGPJmm9k+RbU7vxp/w9Odr9AsjwYGurTTRA5ORR/sFW57pnA7SJprpM+3
p2nJDZ1bmm1s2EVma4zshaB9quTiTTkFP/zqi4/qlSu19ea2tdey49WiAI1E2JuMJwWhy63XOa3U
W5MWIAwcupN9x4Pcqb+hUepOY/tV6+yPPq84GpNI0TY1XC95IqPhBtUIQ93attlD1D2Z0bjRLM+1
LUAga1DphWsMCcW/v+Bs5r2oDeTKdvD8eeLsZUK/N+0g08tqomXd7clY8pVUuynB8SgSvLPLuQjl
wVSKVglO8O6rbQvey211Pb2/bWXJc51bmc342JmB14CVoeXoc91Wj730rRn1h1Rda0u8OBxydaRj
hcbXPFKOktqIebYGp1j+GBS0XljVnltaGzgC/7bAy2A+YdHUA98NTg0Ft9iBw189/U4cA5WTfDlc
QJrCzqWr27wZpyqcgpOnPPmjdgdIEg2yNfDs4lAMEUTzXCUenA0lD4tMKxoPF8zWl7rPxfStL1Ze
DYs20BkmW4HsBwXLy+lSzVxG18cMTlH26E3aJq4PkVFub2+v66eJKKmdWZntYk2bGGEZhKdBzWSa
9+rqtjb94H7y/IJ6hvpoasUfRYi0m298Neom3flaNax8iyUvdv4lZpt8MHzNQ/wmOE1DLSF5rTtb
2HgabeQGw7Ulfyfn/Vr6ZNEmul305iMJABbucnq9cJTLuGUJ79OxI2M/0EKTpmrq2/H97SlePMFn
hmbhjjGYbdVZwiV14Fq1Z4OMDZfUNP5qLw4RF8B3+p8RzUL4SLxausEOTrnzoekKd7DbjaE92MWa
UvPizkSMlEYwvCKveNncbY7Wk+I4ZdInP7J21fhJCtcCgMVpQ+8EgIPI0syZ+q1aan0lReEpUn9a
/uTG0RvHTrZ6E6xcaq8IhvmlZgvOIql9nievpZazeGpoMwlcYhieOo2WvWOztdND2T9mfwIbdLPs
btjIkTs5Wznb107orvV6XphNUJFgHgQ2WMiSXm7EuEfv2hrEQJ1PjfYp4P215kqWXuQXNmZbQ63k
BgwYNmhGcyAKth7MMdwV+2ZM7sayPkjJD8lWd7c3/sKNglyt4IWS/CAfMHMtraX2BKp+eLK9/imi
iAF+JlgJuBcnjzAYM8BGSDJdTh4NLxroiml48lpjz9NY0uJd5f2inKCIuMkm/G1l5itaU4qaQcvC
U+Albks3IloSrezCpckSsGkKlPyPu+tyIHnZBYPsNOFpQjEuq/Z+t0bhXjhQokwGcoIMLmn/2R5w
OqDfTVaHp0r+HKqP/ZC/D9RHTU5WUn5LS4JrgKmGbM+1YlGoeXWQlAb72XzR0/dS/6lJ1sK8hUcJ
dYO/bczOTF5TMohoD3bSAzD7fqyVmzbXiwPJ9oe0sL5ETh0/yXb51KOb/Btb7tz2bB6bSaZI3mG7
tt853efI+No4P2+fnLnq0+uGO7cx2w2THSrDUJvhSTrWinkw7mj3MXWu5yPV9pKOpWspB73t6Vq7
sdBjvm19aaOcGxcLfOYPGyq4bdBr4SlGFnnMdqXxJaSpqhN//w07VEcEr4zy/lzZz8wUKdAmi2sE
4NzOqMP3ZqWOLnVCbRMO+lpT48Vhid5i4saC2zIblhXrUkpTKrr8Bolb+8XWbB6SEtSXujaBC6EF
GW9A6DS3F6mamVMadL1sKwtvWymBSxyqRv3GDNutPlTITa7glJaurwtrM+ekjJ5XthHWpmprfUml
yq3onTK5FEwC2HqR5hbDpz7HaVk7hAfdcdRXfNfiaaQqJAsMDhj/2WnMhiL2FAvPMvi8soW4wwZs
h+1WcqdvK8Xx3KTUpm2FoNYh94o1qtKiwzkzPzuQTqkqjSKmW3JoihNarid9Wk1ezgEXr0eSBmCi
XilY83PQ6pQGtiS3lXBrjUubo7IL2aWPUfpHyKXgVF+sT0p+TyyxpT608hRYyPhA7YRZBrSaSsac
rdHKJqmkoA1Pn0fYDEGYu0kXbPL4aA3aXrN+43VzYU6cpDMHkEeRnyZov57kgc5K1lNSvUzR59uH
f2nRzoc0C/mRkR4sdcBG0T3k+XPYPo3GyqwtRj20FWbWRDOFq87pHi2xNXtkX9YBbenD0M3993Q/
2wJ1+NEGxUnOJg/V8/smjlfg28umVfaLCqVNqB1fTmHRJzD0xAWVFr52b05p6Dp9O2xDpbAPFv1j
XZ8WlAeyVcpJq+r+YKbpmrLW4i1ClE7FCUoMaK5ZMiSSEpS7FJnxq0+5ichJ3JbbqdN+gOJ9RH/o
pEkT7Qh9VyvkXSIduv4+zOQVoNfiQp99iVmGSm6qyge/Hp5K5dGpKleun1aLMovnQ/R0EdRdqjIz
h2sbNZB85OxOeqXEm8xzzHvD9LNdm0zGfVy0OiTi8Sgbhb5yhS15eiEDooBIhbAyL1mbvZ7mHa2y
T02BbKTS6YdIUaaNnZnd1oIvuQ1BIK5khJaXVUgLy0Ju6IobAEe5i5K2xN0a0mNbfoq7O1Xb5U2z
V6StQ3attT97MR2elWRHjmTXfb19dJdCVdh9pAAh86KqP9tWfWN7rdmJmDvyHq1G31JsWblRFjfN
mYnZprEjMMVVT8At55+notxM8iP8nJU4Z3HX/G1knsSpggC8doARKS3+INaK4g+D1SKMGD514fck
WdkrS/EHmxNsF8QHhE1nm3Ty0KoZnYIxpQ/TOLpJ8kDuNEjf316dxS0JJg6NZnAsVKguPU+nTHbp
mWzJwR7dxgk2lvEtMbKtEq6fu8UhAUM0Teo4gqZyaUtJompMBmzBFtmEobpp8p+FOu6Mfs2VL24I
Oq2AaQfKAJ7h0hJAQ+RPa1x5ntTu4P0Ixr3a7m3jOCXe5t6xiw2lo7BB+cDceEQ+NBHZ9+OP21O7
9iXE52f3YtZYXCYKBy+KngM6tDXhwypoenFTCh4tT9oFOcTULgIZqEB4cgibDPtuiODwlu/gC1gF
ArN//s6I/rY22yy+F09GWfHqNALK8dU2rdEoDJ5uG1n0F2dDml/1mZ7EYcLaQcHcmN43v/itk3xm
YeaRLA0YTV4zaVm7acz3furtgmDaJ92wcT5X05qY0asK2SxjhNjH39M2c0/tYEXV4HVkjCJvow5v
47h0o/ptHt6LwkYbPhRDHruG/D4y0oOhtdsgb1yfHRmvQUtW5nbuVGJT6aMwZeRBQiMb68nz1uiY
i5sexULgHAB5roQApklyAisZ8ZJh+7Nurel+Mo0/skHLV2KmRWdyZmh2usq+NIbEZFKH+FlJ402S
Eeqmqet19YrjX7M02/VCVxIsFpayybgr1fyBQgRFe1QOnn9j558Nabbz7SxrC63pcRiT37uh+RKH
v6o88de75MzGbO+PetrnVYuNyfqUBtouq/9U4l9t8yoSYPqZkdmGF1plWiCzzWwWJfZ+Uj9fDeKW
VwWZDgDW4p01W3850utUH9hoCP4f+mxypfTnKA+nJlzZaMs7+m9Ds+XX/CxArIMZs0rzmGov9oiI
d2WvbLLFexgmOtRDRGWQ5Lq8LIqmR31LJfgefMM60nfAcoHkIl+tGLsqCRXUMZU1vc/lkf1tc3ZL
5kkJTNHAZts9y8q4Y8cVQ7ESmy3eUKDpgNLSPw561GxgcNd4cU+8KvKfcaK5Znenhy+djDrWfsjk
+9tHaGlI0CleMclCM2q2K7JGaPcPDpnrIJMPZS7p28KL+kMdr6ruvZYU5m6dGgq0W9B3EA1nmZS6
jatWB3sHwGa6q9EQtbm04mRXB6IL2MFp9uIR2ccwK7pxa01PhtV+aFr9oZbRtJPo+zI14+H2+JdO
BapEGrApFcjynF+n2t3k5DHfKQyHLaGckv3MGskd2t1tO0sXCSJugGQoOIKbmx2KPhqLZrCT6JT4
70f/JyWd279/adec//6ZK4wCj4yQlEanPAOnYrqaQtcL/0sxtpuKCzJb400tvsDBEAMDRMGdvPfM
YBAbejk1YkBOX+6rMtb3U2xqbjTk1p1fqLFbJw6sGDN23MIf0j9GByzo7UEvbV6B1gLoRDoQ7dTL
o6LB1UJEikEr/mfVlzcUdiTz820bSwtH52A0x4D442ZmxzHOphZloxyWRZJ+qnntu4Cd1misS84M
lwzJjjwC0qUzZ1aGpZBPy6JTWWf6ppWRJ0H9Idh2RfG9Ljoua8ccfsPPUGBEFoVSI+m92Y4kX1uN
cg59ZJQf/fpTZySbOP+qeCl6HY+j84tNcF/vUUsghFVeM5AxZ88zGnqTcQ/a6GRH9NzSXLX9Gql3
Q3YXDt47pXjH+3Nld4jVn7sbGBDwj6GLC0Wgy92Ra3KYSJAIaWi+I+bJ7Yx3y9hsct0nlWm5fjn8
URr2/vZ+eeWhX5rVYUpyJoQiKznFuZcz6HBKr22wC9+tvZ5sy/SoJJv2T++FDM2gbJzhVI4HmoGB
eO/ih8msNwFgDX81Tb6QUuWbQJOgoRxtTQDUXk7AGMBht1RQeXHPk6AJt9OdVHnvTNQqZeNTP7yM
iNL0VbmhB8obuLgrN/S1S8I8dTDI4EJWcQ5NLwuLFqhTHZy4C1w/rtye+m+nVJtm1+hfqWKt2Ls+
RHBnuOfxrwgSXJGzE3pQVdBlglMp2qd03+pi2HT998TcB+laQ/ElWzQCBqJC7RU6z2w3J4WUBjmc
15OGGKiafpg+QmADeOum+i/n99DsEr2TAEEBt5kDbpw2sII454KW9J9xRJCTPChxuOILro+KTv0V
EIyK5pPwpZc7JVUaKZxSUjVNSFkh/VQO0cZ5Hs1nKXtRvzj9yot1YWdgDtUngewVVcxLc1WqDkYN
D+2U9wnVBGmreV90b6/G93buEPD8WDmSKr9vdiQv7InPzxILEviHMKt5hit0hCo82s4Uxj0atXT7
7j5roFT94efUfJPuk7Bxwz9XrIvJu2V9NrkVCjtCT5kVDKQ7i4bU+eTtPat4qMOHKPYendbY1YV9
5/XNXpXzbdEZG2L0ldOxcGGzxqKwAmdFRrJ3dmFD1LBzQ2Q+kAm+Vxt1o8vfxujzmISHOqk3mvZ1
pO1zp63dbdeXNIeSTmVkjiFRXZEhvVSmjU+eBCfHjF3UGlxKH1RV17bwQtIA0DbQOgF/f4UTXC4y
6dTQGJGIPU3jD/kQyNsiGDexHmwCXXGR5v5k3JsoDt1lkpvXK0XCBXeAmyU5jiIyFay5NolwEOXo
h2SVrO/KULtJ9LGqXpzoXRR9X9lNwrPMdtOFqVnMY1utjn4mpsr+ORpfcuNNSNMe039vTQfdfPDs
fZ5/WbG5cH7Obc6zIPpkKQXFDs5rXLv1m8C4C3OUyA/Dn031PjCQDtWhHZHhOqwYXhosJR6yIiQl
eQQLR3J2cH2vYroHjk6QnPTuRS6f45da1jZ+3G7s5qNu+/tUWnuMi8BnPsOIFgp5YphyBOuXRr1c
qdpx4P06VDuRePXQ7MypOqjZihtcKC2DujuzNIst7bimV53Ic6UT7eiij1L9JavUHU8izYE7ucml
ZIPwc1AE71Q1PQTOe28cfhlOwncQqBh4D5zTV7dxNsVId0/ILDBaRM2UTSX1BWxy4AimFuWbleVc
cgW8GWShzcgFPYfIjF49BakyhlAqad+pNXdJ8dZPKYGi9I64mm5/VnRYlpa3tfR0J6p4ahKfgmja
Var36faXWbjyGPff32U296baRVqbUzfLSOkVmeN6znOMnAuCYu7Upm4UhJvV7PPaBIjPzybbgQQk
ntv4YCX+5BT2ts+svd2//MbQHErMSALyQJtPc12YBpQFh+M6KXeVfdBaZwsjfWvr1Utkb1Ft30St
fHfbqJiv+alB1QIgGg8x9vTsOZFn9JWQA4XcSAIovyt0aZNqWrtyiy2dzXMrs0tMzSU0NJBSOalS
cmgC9a4tn7SexMBa/XzRkILjhqFKdXsua5EORtd6rcT2ING1AzxWHHLD+qlzAPdK7dsrUd7i7BEs
CwE5itpz7lEzGYis0IfupI4gS6anMW+3t9dncUCCWkd4jFTdPNETtzW4PQkfnpbORjMeFTnfSf7D
avZvKc5ArupvQ7ON0I5SNg3CkBIYJysNdmWg0kOuuyeLv1XqznTDadjLTvSdtMDX/79BzrbHoBl+
1Yh72JzuomlfJu+Q5XcV/xc7wvKYhc7Mu4qUEXXaqy7vdgEzzTPgaRBPbaCGaOm0uz2ShRAZJP+r
9KSI+q3ZNa8lVU8bZwOcPcJZFDE9ImVT+SNpwn1BORjJpNv2ljwTzAGFdeP/gMleeiZaG3QRjL7w
NDbvo27Y1n7iquMaX3hxE55Zma2PZmSyKuWAwvufeRO7lvUEsn8qnm+PRfyWK1d0ZmUWNRREotDC
GcugVm6clDt6tMTDmyFqN0W0sk5rI5qtU+pkVFNBGJ/aon60o/EhD16G8osaVe9vD2rRkBDbE8Rb
YngRo51dHW0sdUojs7VLedzq5Wdl1B5reTv41cotvbgTzgzNwh+wSbQsF2/BWikInBXxPHOMbx4y
qCtXxuI6QVUEQ+QI0uDsCq7oPelkMesEeXszag+oUEcfm4ialJ4HP29P3+J5OrMlRn02fQpoyGGK
AFVYej297TNPPqSj/baxlJeqtsJDlo5/0n0iXzlWi6smOgfgLEhUzo+VUqupHrRU8C25yXeWD20g
z7wPmW7Azw6iNezs4jVCpwra9ELQpiHe5SjprzfqpYG5xCJRaeQxNzFsrpU9v7RDSPui3SZET/iX
SytT5RUWYoJ/4dc4w432tO5i14zMDlYY22lnC4hKrDw0RgUd8tHM10QcluZLYOjpaE1+hajlciRe
UQLTdkhE1JZWflC6snQNKcpXXocLhQ9UrM/MzJYl8hG2HjPCPsVx8rssKjWAasm3pIrSfZI4dB1u
lHHrV1O7G5zW3HlqLG87Twq2GY0+dt0Up26fmNqdEoQOkenkP6DvscpiEGmXud88/5piM5+dkcFX
zb8QNJW6yc2eknuzG3zUBDTjztYfWu+oOfGGp1izmoBacgVkuUQDERrqwY+7NK0ZiIGEExkagoUj
8Dl7V+l0ozC6lNRI8FafwpWDuRimiNjOVvCpIkt6aREl0Tb2RyJJoyicXdFK+Tbt5dyVsj7exWoV
u2XrZ5vM5kGEoHbxtTLy7DdcLbo8guFG1yYO7eV3SKLebANP5fJQvsFyc6LKDeI/f93xkYkWsn2w
wZGJurSR+bHaq15MgcvayupDqdVbiVdz9o1q/P8h7Ux73Daarv2LCHBfvpLUMpLG9tieseMvhO04
3Pedv/696Ad3InEIEZ43SIAABlzq7upiddWpc/x6o/W7Mu6Gp19ZW+yqZOW6mCmEhlAW94bniONI
ljk+0eDYdU2xF6pvkIGT0LQ7U64f7i919TbDiAX34jyFvkxxvQ51DVEgZAxe6kpybk/hVuI3R51X
V+TKxOLEhGESRqMnwKplv4/lcC9L53psj5H4OVdetMHeTMxWb8aVxfnPry4lSvWRoEwsKlJ/JoMA
B20Qu7DauPUY/Iqk/f0tXI26V9YWoT0VBdnsJ7wlAjg7ldX7Oea2fvWGogOfROS7ZmZ1XP92UZ5k
dmL0G9Eefy+jH1F02p4SWPVF0nNQwnPtkQ/irZGW3noSiFRXUF06N3nuROnnSQfF2eg2ynW2iRiM
rQW8i8P2MKbmVkVybS+pHtHSU/hSQmR5a1/SSzXMe56QmvwPZG0ulfsW0/cPbCWv4W9nD/ka08xZ
hjFFSUOYZzFSdfRxlNou2kMSKS4vZTcPcrvPNi7Zyg3AIMzPQBQIncuPP1iC0fAkWpXgohwUkd6r
Il8KGXqx0XrRtPDUiqfG2Orlzfdqce+APzJ4PEuUzUKkt3uJtl1VzsJIl8qiYKTrwuc6jB8bofTc
TDSSP4/LRBFwzqAEoWZY6rrmajwk6hD/btYn9MUK6bE3N4p/K/f6xsYin9eiDGS4F0WXhq7YqHqn
2BjtYHjs25cqNN03eMlcHIeqiQr8krfY60mBFL+LLur0u7mbNnapqcFe9sRkn4v9d6H0cx6V+q/7
dleuAN0d3rFMrnB2y/Q3J7EXraSPLlZvPkLWfKaG2g0b4NWVsE8aChsSmG2KT+LCN2q9a0XLx4gB
mSMVcWNrgnXN+YCDM3AHDzh06otAMki1xoCWEaE4tjMZEQ/3Opi5zPt4f7PWPOLazOLbUiuZx2uB
fnWYQJ+R7GXzQT6GVeqq0df7ltaCxrWlxTeFQkypVCMLMsa90KFnloji1wGRJdqzNto1ifLnw2GI
r1xt4SIWZip1ZRh4o4tifdeMRz3cdWVgMxrx/7ewOXhdfSwtY2xqcqDo4ksPag9zi5Bf5gpD/BJD
YpoU1UYwXPXv/5a1LJ5HnaI1hqfg3xN9O8OrnXpmf2vTf+6va+1bxv7RWmLUhALNEjo1xZoVZ4IH
liGbmWbTv2RFfhD76l2UNz/Lbt+Jv6pfWkCRaMrF6S27Sq8b1CB0TLShb3e18rrKqxUBbJEJLKsu
MleXMsaAo8QuDHlXTnDI/Ly/4FUPvTK5KEJA9ONNfYrJXpLeJ23gDhm0bRFMAnX9oCbFLvDzNwTk
uaP/v1UuwghMflnRyXF8ifXIKQLd31epktt5Lwl2FSTHtO/iDZOr7jOLC/A6hEtj2WmCv7VWqhn2
KSe7lsZrRE2s1jdKy6tGoFyex1mYllxyMw1CXTBaQGFebb+Dsgva581G1upp8ZiaJ1YgbFmK6iVF
ECWdyDsm7GUnHhkHEn94BW8pgGjyUd5Sdlm/DVf2Ftc8FvIgy0rsFWH05Je9PRUnc3qUwn0n1zvR
k+1UeYiTv4qtV+PqXv5neDkIZQmlyCC5QpVUeshQ1NB1hL4U6cN951+3Ahhs/mRy3xbB0mxSrw4H
HTQGRVgjP1UJBMzq4b6Rta/mzHo+z5bw6Vwy1UMfZoRNipFIky5xlZw71ft+38TaOmYIFBW+mU77
1fSWHPTzU58SDqjmMfuuWs+wgr3BxqybLlNFhLJrAcTJtDRvtTAkHW1OArNZ6VjZESXf+1bWMoBZ
TOh/VqTbCGj6HVwZuk+cr54yZdoNDcxW6UkTtI0Pyu/hrmWie21pEWv1IfH8NG/4UAZ+9SAkWmoP
QIuOTRsMuyosKtdHieoJWZzELtVU/xDJyVPd938ZvRHYgj8Nh1xCIbxQTURLoLC3xamd7CEQIVyt
zC+m7jOwnDOjXCu+9VBGSG+mYRIcjKFpLw1ga6gDeaV0fr3F8rDqDiSfM7CZDvASReAVClQYFD0v
UxQ5RtLsSKtDY+tj9ZtW9tUOMhDJ+AhDqaDBbs9K8SYeSz7AVC3ZA1A9WcromGo6I/f13ShHz3Ly
SVZnnCq4n+op0KMXKSqdTv+gZD/aKHCnPn+o+3cwpqbmEzDovSg/+4LsaNmuSd4JIWwlOPX+voet
1QiVOYmFvpTmKTnF7c9OI2b1xaAgySzOUZ8+hR14zCl/0ILIFcfpMiIR0KSgerMysOwugGA1bw9l
DQ28EbqIyp7GUN555Si+4TF0/cMW38VY0aOi1gDZ6u3gDFFhh6da9Y73l78ajRj0BPw6c5ks58/K
ciw5zIrEbfgYWZEjihuxaPUGXxmYnfMqMwzqsh6FEAN94sKLyNnL8qfYf7m/jLUPIQLs/y5jkVhX
kmlxAtxeWXuHBt4AyBQWv0qwqPD+zbHdt/Y7uL1ydWCIM3oDr1nuWjuZEHyXHA35gyJPTm8wJjik
4EY+1rUbVdKZZ2snbGXZ8w26Z3axl7knSPnUUwKogp0J95xKFmgX0+BIgWHXiuXog2S3UrkFIV57
ICGF8O9y5zO+OsOwD80knp/livdeBEDCwiTmfjRrV5GG3t/bVVsMks6zCjOj2iLijzWA+lHjJDvj
lDSxZ8cSw8dJd6y9kNriFmfnamy8MrcI+5GhhR3SY3xg/O90AJinfs7TjU/latoE3ntW6eCpDCz3
dv+sKlW1fACCjY6o7khFcJpMR5q+ewyWppBI+M2hSIUXmC6zKnp+y37+a3sZ/LOpTLuhx3affPDG
+tiotQOgwi7MX1b4lvrN1ULlxeEFnYDQoAG0XeDpQC6f5IcW9OFThsjLG+CNUN7DsjIPdtATW8Rt
VUIrJu8prZwLrXTkAppQcdgoq68645WNRQieWijB0l6KLrXY2k1jOggaogXo9rA805i5f1Krrnhl
bP7zq1vGdRhz2G+jS2oUXyQh3Hma8Tdyfe59M+vBiyFPqCMYpkYU59aO3pZ+g3QMSbxS2aOWvC88
7Vykpy7PH4R4eldkp8Jy0h8bZuezfxW8zJmlaeb9e6WAPrRiZqQTZkuvdvPIcNLiWS0/N93noUhs
pctthW7QYSq3oEurnzi0PSmZzgpsv2/n1b4KfPWjCdJ6SMpTwzFQpnzoPbE+3F/flpVFIPEkxjkr
ebYCyaQjGAUCgDHh676V1a8pPfuZ25AG1rLPrJYAuNOBrFuJAnmuBGvOlIh8gMbAGRiLeJM5CHDo
1lFL1Of7cbV1cTtogTLynROh1Vf+0SAYaj5H2ZbI0NrezTVZ8Dz0BQ1zETZGXTXCvicIJ81EN/Zh
DNTd/X1bu1vXFhanI/uREstyTW5q/EQd3u6992W5mRasrwMaMiqvaOMtM2AhHIRE6PlOVvWJScXB
d80odi0pdFVy/9EZkkcpPQpitc/8j2n2LvOqjQNbC1iMwNAngHQPIo35F14d2BhPHWoDHJgKdzB8
zfAGtequ1TU3C3V30uLnN+zrlb1FzFITq7GaFHtCaj4w2+oobfEo5ONGlrpCDaIy2oOoIQT/EvnW
4rVZ+kmYpAPDYG1XuJXxiCClXZQnSjiOZHTQhgWmnfJaUDJXGCDj/dxuMW2vetDVL1j4aBiJRZeN
/AIze2krbT+llmNGWwyUqx4kAVlhJB0Bx+X5dQgEa3HDY8T0lB+Br5tOUEiT+5ZD+8/I4tAiJp4z
bx564+kelvLJ1H42XrZxZOv79Z+RxVcm1upM6ac5sQqLo+ebbjFIx0206KqV3yASKMmYNZ7fBVf+
bnZllJsiCUeul0zUt9BG1V0y2JMgpPv7u7Z6tRhYnSnegZ6aCxcsJBSc/AhTgaTvjK/CGNtDftR6
f6e+ae/AY+BusybRkvwxCXKNAsQ0t/pEJ/O/zZDROt0oT659SmbQx/+MLBxaURuNwE+6YcmhbktT
j2JQPxp7RU0zeHeULcDe6v5p9IuYhQF6sWTXCQ2zQtJFxLV1QaJU1EQO6PdgL0hx5WaWSnE77NON
N/TaUOAsWvuv1UXqrQZpMTUVjYKprk5yPTm6JB5GCdqYPNtNnfVgjJ0rf1c7az+E1t8gu98Zmn/R
ow9THJ0U4WlGS8xsDfedadVvmV+jMgw8Db3lW7+lo1rKk2WS61EniY1DpfqOuckHsWVlsXgtqetR
Ky2+BiIPDHpa1rM+btUzV/2Idu1vQS5G2BZGej8TU9Kr+JLLpgvjmSdCa2SNztRtOOz6av5nCOGZ
2z3zcqYKRkGIflc14049iUZjIxT1luj473ro7t+a4eUiRnXHegprcGXfOupq7CabZJTzCS/T4bnL
/X/bxqDorRm1joQZP8DksSfvaZ19YCTVikKnbR7nYR/w2htvmbXtg7KNWWomgRlDW6QGRd8H5SQS
VIL+UzD9GrvHNtyqAa7aoFtL1RmgO22z20XJeRGbkJaSZmXRMcjVIxOMkRZsnNDa1oHcYo6RlHQe
a761IghG7bdxFF/CerThE93FdFKpCktC5gjlZEfRxtathS5t1gmbp9wMTZ2XffWVUZijUyaviUHW
t6GdtaP3tz+FhmOWnekUFhTRsie9JV4CXoFXfga6wzl7a9QbEsvs+jS+qOrXItvzqTsIL1rghFVx
uB+MVvfzytLCM7Q+q4bMr+KL1/X7ebor8PaV2TG4TUSyyt4/ispWAFy3ycOCGQ9GX5f0D13Zy7ky
9fGlLQE80uDKD0WjJA+TFaMtEg/ijvfcLowjfQMBtfr8hbDhX8uLeDXm3lBkEOtdxmpkeE7ywRuO
j20rId7kAIEJbBlFjir6ASxz42u0dj1IHeayFpQojITeHmmWMHQm51oMW3X8ZcjG8UEd46/hqPsb
oXJ1kUy0ICgNMxu94+Uiy8DMk5A8UumLXe5p+zBwujjfaz9qRT93xUvaW25t/n3fkdbuyZXV5XC2
PHpml6oklrn0GDTnrBDAIX4a/BOCixtbufbVuTa1iNJpL0MDF5FeprTea3A7ZfVYhz7Nlef7a/qN
gF0G6mtLi0AtsCYxnlEuVW5nYbIrQ4AaQ/oLFE/sUbQwun0sJrY60s/x+q9teoiGU95/n/LuXb91
Veer+OrHgEdgoBgmB9rHtx7UGn5qBDnVPL0qXHRKhrTY31/vmo/CGP+vhcXGhrQYoFHAAmx7bhsb
OzZ2M21f90+m3mm3kAm+mkAQPYOMLxzIcAPtkDDrmYtMApARep7bT52dK4NsN217FpKtYchVJ70y
vbiEZiWFuTeRx1fJXiJ++4NtpRV0xo3T65ukFPOBvD6w/xa6+FaZRqqRaJP1BtYzID1H98N9U8do
UMnioVYP/QCVmyW+byJhI8VcdRUZZUIDNwFZuvgWS15kyL42Q2T876b3j+9vXIzVG3j19y9CTBGi
LhBXIIvQMSiq6r2RHbQg38GLurGQdUOzJNmsqEoCc+vz0RhbQzJShFXlfDckE8JD0mHK9gJo4Pu+
v+oa5Edwpcw8Scu+uaZG5H0ziqlJRadOwlnfdBfW5q5UNLfaAoiv3rQrawtHDJQ6pmfFBgrWo2fS
QYfdWf92f0Wre0fqQtcB/YdXMpGTbGV1B6vfRY0+NaKrKN8iuA82PGE+6Vc+/q8RSsq3B2SikBAU
Ao8ZPE2AgBcOUFlngvsXTaKjoER2MmwV/9cmuGHpojWJTzC1qc1HeZWSRV4WVL0CLqsdPvfaB0Gp
3JmEFxTrHlF3GzaGAXkmo9hpuWI4QeOkWbkrYHk7FemfK3rgllAsgHmGx1pawhQ9IZLipua3hLAh
N1P4mP+OZFBnmW+pZV+bWoSTYuzbuI150UVicKjFyq4l6XDfZVYvAW9S2JB4mL4CncHkGvQ68tkX
pX6UA9OFwNku9clJwsjeJHlaNQYOCxw1oxjkRLfHaJltJzQFxqo6eEGftFGrveCjFgojSYEOwP2l
rd6434QY+CRj8ItPucK3uomB8VOtfPKM2KmyU4IA0X0jq3EX2SzgvoDLQK7eLqnqizrWjDBmuE74
pkXG+EFkGPf9fSNr9xrIF+h25i2gaF74AfOipRYrRXwRp8yO0keKSA3QEXDnWbthau2IoKsCRowc
M/WvxXek19JCiPoyvhiSK07KIUsC10zGU0FRComX/f2FrR2RQU0E1hCARby3bnfPKpNOy1piySDq
dpojrRpZTpdtPT9WE5BrOwtXyMTRF+gs03JILlCs2gFMd0b9pQTBAxPXXjIreyh+1fFW4Fo9OF7g
Ikgcepfi4qvZJUmK0iWxIutOdQ8DVfklSP9Opsh9wz4yHgr/FgO59O5v9xHNTkCxIW9kuK+KuNox
AxFYWwo/q65xZWT+86sg3AV5HMolrh5nNLvAWSSfpFivQf+e+maLb/3362j5mYHA798lLRzRS7O+
b8c5Voz7TEB9T4Oy03ekv4r6oOfyZZzM94n4SU8mx++fggakVV0+MGM2BbIb+t/S6iltH0BqWBIf
94+MnLVzBWkotY/3937tewjUH30xBbINdDlutyXMJE+vVfY+SxxL+Cbrwk5r/kZgEHmFBx4o/lvg
rNcGFztj9rUa6i0IWrHy3MYq3BnPmo0b/enV075a1sJ1abEYQyhipWl/ZZDQC/FRtD5rkZsUW4pf
azGUTjjvAoUZfIrNtzuogJ8ThpHw1hneTys+dvXw8/4ZrcaZKwuLD0/kDVJjllQB+iLfFVUaQYVV
OFGjhbv7hlYvPDNQOqRb1FiWw1BBWpthLVM7sqJvHvW9uD/1HqQzWy/+1dO5srO48GIe9r4mUMSh
ojx0PfIP5yE8Q25xKKoOHW7HS34E8nPbZs44nK2+eDQi/wnu8WM2DnQy6o0N3vo9i0tQlVDHNggj
X2D3DKJjrxmf8lmKvWwPfhNuIaNWj5PEiHIZPWTSwluHiQHK60KXc+UssPHlqeomu9+a052v0asA
BNKVqhxlFb5Rt0ZQRrT6aZhimsj91zJQn5Sw3tMR1HOXKtY+Ate7kUusMQkqJrzB1NVZHJwytyan
eNZ3Ywz54puK0wvHLj15iJAaNHfLs57nrqpCyMRMTOvoxl9/7rmkMSYtKF7or94OeW+NqZBk2BY+
CFP3YOVMJSetk4lbUj9rd+Q/S68eEGi31UIlcnrSVJ6CTNjDW91b2gcyf/v/Z02g72/3k5JRY+g6
lqykYah6fA/26lFIW0cM4y2ezzWfvF7VwietOE7DQIBHKZzQaxe+VeaHIfv+hvX8LqAy6wWaZ2lD
ohqUIqJ+afqDqgZnv36M89JJpnojn1hF95pXlhYhWasEwRfljvs8mg6lGwv4687yXIE5KanW//b7
8TEZqoOVph/GSHZSI3sykvzDTCIlTeKx/l63yXMcdXvflyjbG4e4/yvop+Mo1pbN1N9DIDSTDd6S
J5S4lXatXyRYtjQDIUlVWqpH9JmfwCbPz8/66TnSFMjsD9X4UzIDx9ScWojPCN2+01LzHPiNzcjn
RnxedXGDTiSY/Ln8uwiHbd4WPVz0XKbUiw9SZOoPXZ4qL8okle8q4Q1SlmTqs5A7ryqRkdHZOa9S
M5QthgjJCZyPJqCriq2+bzKmDyEklY/3fXA1l2ZCilF+GKgQzlw4YaePdIsFbOXeh04oDpNh5k6e
FJ8ohJ9Ec3w2/Wqne91eSesP922vJQrXphde2QTNUIylFF8SJuBRBOnAKXXyVtV19SabBsWu+Y3K
vt5upgx4jFyPur0GnSs3mR7ddkdkzUN4cYNyofpq8YG5NTJ5yPrVuUd6mzUPk5E9BHF1jNu2toEb
bRS61rYNCAPsKEhTUkZZZD95rNSlkQk8hOX4k0H5Vc7raCPUrm3atY2FB8qNkOlBP6/HhxV2eGym
zN3MSVc3bU6tTIhzmBNdGDFL9KK1xCIqNcM+8b8VtByCsN1HELb+uadZV5YWxzNaHIXmmVhS/kH/
wBa7f+4bWN2vKwMLJytK1YsDhEsuoXignGXHYD82U5it/VrkE3DaRh6TynwvhEclochSPY4d5KfZ
/g2LAdwAZJwBeVAmt86s9ag2iQWLYW4np3cOrHqzibDqxFc2FukYmKJ4TAKcGLXerka1BlXb+6tY
3S1U0Dl3gP68PW9X0dUNkztpnFzKON9VdXNolKcybnY+Y7T3La2RqPLWga359+DZKx4Wpnb8MrNa
Qkwd9rYckNAJQty7ktbB19/KfnzufE+EBKYSXNVrviqj99iiU3TWujh0cxE2TkPr7coU9D93zJuf
tnBMQxiGCH0gXpdd5fTDqUl0e3Mqf30DZnTuXDWDVn4RkgS/S9uhBQ8Ba63rAx2I/OcezWzFt3Pv
hVatPpwEo7NVv3BCnfoCwzqiHbxBzJ0PNKVyjUwDIJ66yBBDQ+pEI6fKYFTCvhF2Viw7Sv58/7hX
7vqNkcUXc8x883ev4TLLHoYKghZmbDfGFjXkiv8y0cToMtMUfJbVxcklwRCSIwAhECLDRcERmgNX
wJVhzfvzmwLhB/WOGZzJO2xxel6q1ZUuYInfsSvhTwraYi8ZZw0Sn/tbN//mxSNMtZinBbsO0Qy8
xrd3Es0RpREa3tNUlBm/atSTkYEdn4T6LypHudOFhb9xOddO69rkIgxYhZ42mkQ1AvinXXjjx0SN
XD+S3PsrWzuteVwTYq+ZCGaZRsWV5GeTNHJavdzbHbqYx7I7Bu17TUu2lE1XYifDXuSHM/ETz6j5
t1ynh1mXtBpTrpck0DM702TNGaxq6/m6snE3Vhb+JyYFMo30zElp9kM72PEsYzVssXytWmHTmAaB
Eh4pp9u1oPNVok0YJRcUaYNm+kjD2mzKjURzdquF22mI6/5rZLEUOQnC1EQ99FLmRr8DuPIJEgDN
DaLGtEM1T3aN0JpuNEUbD7z1xVEqnlmCURBaJLhR0LagFClSi9IQumJZo4fY967R/vn7hPX9Z2dx
gRPB8kMd+cVLVkRHK3sJjN628sExuuN9L1+5vxgCvTfPWgLeWlymvirhFKuq5IJ+wdGDp8SV1Xdy
Ih87QYL1MA4e7ttb3UBGC35LlkIUvrCnWG0VGFUGd1oq73m3ugJqX4mx4R5rU6RwoKiE0xmUxv/c
OiGT+JOc1CyrB/VPZ8G3EQffGbH4GDA6Orbeu9780UfGV7/xnGY6BTqwEXgc4s+w3MIU8GxmWytf
iSc3P2mxcs0KNI/yRjLTaXe8WGIkP/jMdNAe3N/i1SP9b+1L2I+Ud+Y4dnVy6bznwVOPUo0stJE7
2bBP23zDf9Ze8jDBoJbIbOycLi+ueyDXDVtbJJd8FJqXNk2ih7KXgDcBuHKENM2ezMJsP2bQ7uym
KI5cJCu/w0kSPZVdZn29v/RV79Ihip0Zn2nrLK6NjlxAHk14FyxwnwWx5PtgiIj++BvfhjUUEm81
iJF4zaOsIi8O05zkZrIE9tibkt6mVtUSeLSsstXiCY7uPZjVg6e2hw6OaU88qPE/KT3O+FOcPA3B
hrOvLfrqtyxBSMrUxckg41hRzaOLrnsw5LvNqck1r7q2skjEZrw/yjycsxh/EXJbVW1UaBXtr62m
8No1ubaziLCqUqe1YnJzxULZpdTL06h2yvSZVt1G6rLqujTWqR3PERD61dsg0US65QsiG9eVT0bt
0v0jNkzaSYoe5NoNhE+CsYslJ+o+3ffStQoNqfV/hhf5ZqH0fNrCnlbn4EE8dOrb3aTY+bDXm9+t
M/BDdlcmG0676idXVhc7W7RV4gdmy02NdFsASzqLOG6+HFatQOVoUNMCT68sNtWv07HuppJUBiog
v4anr99mu1h1Rlq2AD1EoHdLVmhG+4RKj7l+EEYGSnWIeRPUsJ8gWJZsAbfWxoX5NMKpNaOdJPpf
t24CejsVOjVLL6ba7hpZegCPcfSnfaN/ghvB67udX+608lvUvOHAgDry6mGoHXjNvAtXWWFIpusb
YZ1evOJd79OkQus+2TKytpWzhXnSdYYuLIxolZTqtWGll8rQ/2578TM6W/shlT8XIIUG9C3u+/78
4b1J3IiZ4IRg+qFzAzvF4nMxDtRkhcgfzpDV0dwTRGkfkIrW0tlX1INfDxt7uGaPpRHvZ3E2KBBv
99BMkWYb+qE/y62V/8yMsHII7L6LmlC07zLtO40e85hHjKLcX+hrt2GlcArzdGA8FH70xUrFUveG
Suz7c9MyvpJqQfxxiPUvoTpZxyyO34tK+XfbiPJFyaLuEqAU8WApmbwR5F4dL7+C2MZs6nxdXqH1
+gxWzkYIhnPaKlQuv2WZZidWebCKs0hL/P6aX8VuXppAbDQenbATIkl/u9lVp8WFHxsc7vAOHvVd
rGqPQDuOYaZvuNGKJWr3VBmpC1DVfPXNE6YhrdAQOo9gvMY+dywz3slCbKfBFqpizRTHB7897WI2
cnGO41SbLQR+43kACm+VJ6R1ZiLELH65v3nz5ixuBhMUoMNn3a4Z6nW7eUaa69IYteNZjr745Vco
1O///WsOCasXkLuZOkJ8Fccs2kGpEpvjOa/CvWC8RFLmgFlyojy7mAns+hmpb2E4k/wV5O3hvvW1
1QHknLMyqhK8dG9Xp4jthH69NZx5AUOz4KdAAJNyi/d75azgPaRoRYGO8cNl/tcMUljFDQ31WtR2
eiM+VaH4mNdVZFeUW+6vaCWywB9BLQfXkJCsWPiFLE+QOdQ+26kXndt06PZ1Rc/sXC6nP0IjFC/w
OtBoS+s/5h2Hm41CLtk2kCywzPMvu/ouBJMRjmOqDecCZZhAamZ3LP+YLm02wvw38YOSBJOJt0ZE
RcilRA7Gs8jUfF1qDkZkeeM5vXpe8KfyBOWzAD/trZERJn8lbsPx3Ca/4rixJTJ2q3fM3f2jWgmC
s5bIrC08d86X5ZVc9tWqRS/gnOg/DWGv0clJkpNqgSjutqAPsyMvrjFXa357qAacAMtOn6YIjRc2
4XSmGH5IC/9zN6WnUfknEmVHlh2pem714en++l7lXJyVogE9pB0GjmPJRTv0mVDyU4Zzo0e2pz5l
ZuJSQNhw+LVdJNwycDsPk70i0LPAyQR5aIznAlBHLOyKWvmVjMW7tjDOfZJtnNlKwJhbYbAg/abT
W1LM5aJaVXE1TecsbKtfZpq0nQ2WzPx4f+vWPBBiG/imiO6c2iJdrYdEzyNVG89hUCP5q1vEDEVT
3ncx0T6XGnkDAb4WNWbqXv6jqk1Z+9bjlUbtLc9QprOUpUexOCuB8LOr7MqI93U57WFY3chDVvyR
r/JcqoJbhFUuwlQdtRYSp4F4nrRmF0jTLmOcsVRe9PqQyrtBdemobJhc2VNMQkIHSaxOiFqYbNqo
FuDxQrCrDPaNle6EAbauX0q5sZcrDgk9n8SIMERZfNTma3EVB8fJoLKjt+LZqyXUusZI/ZbDersv
9MA8CImavBcnrzzcd5iVA5xL90BhZ7VYausLo7oW1pkhT+dweDLrdu8l51jSbMvTeMAFNsPa9+2t
LfLanrywNyZm5eXqdO60ByN56pt+Z8kHPXksmmRjaSthhK763C8A8WtQy7k1lWmakeVjOp7B5RyE
GpRq2u2q3tsY31xxDx4aRKoZRoW1xRVohrLJRrUYz+MgRXboVU+MF0Ztd26KrV7ZmqnfwgZwb5ik
pQsPSeO4CrM04/tSOHETPwsqim5aLbsmQ+X3z2lt865NLZw+N0ZZaSVMJdpHKZZsor43bQSrFV8A
/0VbR+OUZlKK2wPSeOSITTSMZ73NbUl9r/5sO/rrsEdtFbhWoi9hlwr3TMrKp2zhdfDroVoVExZh
K7QFEIvy9Ov+fr0ugvCwInFi9pkPyoynu12MgGqZNKgSi/GLpzz84PlHhl0L8aHq/48VOTROsfj5
vtW1U2JIhbg06yKJyzQUn4T4O5AJ95ow2oi9HhUlDm3fb//8k8y4J3V1zguynuVdipRI8XuD1eEO
vldCQsd719oaSl7fRA0T8xMPO4sra+p9NeoC54S+lzsK/8Te934fvs+c9qET3o1bqIuV4EePYOb/
pEQ3E9HfnlnjU7YyhGQ60zF3fRHwY2oL8CVE8qkax1OgCLv757Vygefx+FlkhxkYcCW3Bj0xn4Kk
LqazilIuip75cxjQgPeYxtwXk/zzvrXXvDbMIYOYMnXkLnHM5ZCeJfuB0Q71dC5LtT8pBop6A20u
x4j7/lgwwgJDfVTaIVq25zgclCPa2tl73Uj0yg5HqznH6bQljrJyFWnlkqAAo4UwYDklI0tIbchN
QyLUBiL5I6yQXVlsTfWtpAlMfs+sXOglkYvPoefqW9qIpq+KeU9e4kF/4THo8dFMfiZGDDlXIgLs
b+IHZcg3ruNKQEP/eOZHogDFgN/iVSi03HXdGFmbPthenbndCBETsbqe3Hb6sXG6q2uk/86/3EuC
z+0avaHk2GvWWBnNuZDFI0NQx9LTP4/tzyR5r3nPDH48IgxjTG5ZnEtxJzNnXKbkML6Tah9TMRCP
oRLb93/Xmo9TEzOAsxFqCRi3PyuY9ImhwHY6K8pHVX6M+shWp3fRnzO+IdINVRNzZAwrw+i4iOm+
Ce+KrHF59f5ZtT4Z9GXL5DGv/tGk5iUKVce03nv6SfD+/EmE4d/6rjA5U41a+JaPquvMz8klrn+U
CB/7ZGtm5+jar+pboNkBBGD3d/T1QTMuR1OKDwtUM69A/qMIfTBE99NZE7N3hBWabC0nWFxaGcR7
/xAVUu8m2riR977+uMxmoXLGuXTmsxZftN6CDNRoiB568kVQDo31aQo3ItTrAIwJgI8WvBdz+Xux
lVWbMOITYAK6nHEM3bFXIE14sVDLFLt87/0x1BKfmdtpzH9Rs1GXuVprJLWgqVxQMZHlY67S3SMh
D75JRbjR8X7dsv1tCv4JqpRI4bx6NYyTOhB9p3PxMyuzQyq0bqvWl6oZ7KYMXFjn97WfMeMSnIf6
Xd+UT+kEc0Pi5K3f0dLtHTWRNk50zZFwWJP7Ag6Kf26vZkxtRJopi85S+hewf3vct/S95GPtXxrq
Zhsp5OtIzzONKwoQeIY2LOMTRffKi1WJHei/dNMP5c/ze4YlmFqg8cQk1Ct2LljO9QzBTvEMQncP
owv3ImhfBCPcqDS+jurYYQFA9ag6kJnc7tpkopqjlKF4lgPZjqR2b1mhy8TEefQD17M2zmjt1gGI
YTiRJ6dMn+TWWjVqqdaY865lkeslhVvQIxnGTbL9OTzeFnZYFdQoPGnBA/GlvLUzFFrFF5KHn4D7
66HdKy0SdGMGp3jp9sHfmVV9kobifR/7B0WABGOTz3Det3u/YOGN+GHm8bEkrDXRXgjqyxwBLN86
jfGeJDYRmxdIRvah58KDHDfOIG4h2Fb3Gi1w9hmoiLR8gHhtrfZdwx6IxTuThmyuXYRmY8B11QbU
k3wSKZDQK7rdZ03okqLpePDq/fds+sgIxWZtc+1ak5KzjnmkDdTarQlxVm5qCo8Pki4/CsH0PvHi
X4ynvijy0fO6z9CXGQgObJQr1hbGyw1X5XLM5elbq5GQdHEvxuK5iGsnqh4F+T3ymxu3YXVpV0YW
yQTUFjTQtUg8D531UvjtLh+6PdO1TmHKjhnLUEQb+zSPD/e/uGvfJVJT+qQquC9Wd7u2EBXBIO9L
Sj7VZ934oMMaq6jv2dkIoe2x+nLf2tpOMtlANZdOAv2mxUWQk2KklYI1qxm+1oJ/Fob6gkrKwxvM
zOkwbQuAlMvG71iqOrxIxDFNprAT+AivfLEIMPetvE7/5rF0ZADo0NEaWTZgrTYr/x9pX7YkJ6xs
+0VEMAgBr0CNVM+j/UK07baYxSiGrz9LfSPO6aK4RXjvd7uzJCWpVObKtRpgbdXAjvcjYP/CuLNQ
BhfpStlladPAHwBWBLwXHczdnB9RHRosqRuB6J/UHolA0cUiV0t+/ftqvluZHU1dGHnVRb0a9A9d
86lJYsadvgYEX7pgEIBRzsR4BnoHcqnfHisKzqUcR0PFkNBtgb9OusYbmOeIcbNe0F+4laVoJKRB
8OWirjl7ghaDjrfnoIhgAl1b0IJ33U3A0PV0fd8ux6lRyoSMNpjaEJbQUpp9uPjtap2MoQiqPKis
977YhhyUTSdb/6For3Xlh8lx/CT34IXMiyDGVHc2nuynWDlGe2jckdQNPfLL6Pwm217/aQuv4vOf
Nrthk9QpQjvCT2sxLDrd9CxxDe5bzqYwDhEoyX706QMx9tELHOq66a9gP7vyznZlFqlTHInRC5iu
+SFWD0a4MwtUa1xdO5rNPk/eCBhn3xXw7Y/hNsy9+Jkr9+UW0/y1krnO40RRoGCndD+Rje58tvqu
pqd6umH4z9zVt9FL8lgyt2irfaMcCxvzc5MbFiuf+NdU8bVlzHzItnpRG8IRQYPRw/gIVnk71Fy9
f2k16qYoTlqWm+C92UXbqfciiLfdNDnfMuUxTnYpUIIJP9jDu1lGBxKY7F2r7ovCN0nhtiXBUIKf
TalndtAse0mUv03P3BiDvcnK3fJVUL+2jNnVTKPBcqqB9QEp7lHrHsB5BdE+yvZy/n9yhcdfot+5
Wx+s0J8QYbrCTe9M7lGcQhVkaPlG+9i6VbyUvY22D7rPVkR+mrxy1ato0N7FD8OBHfUNAUmN022w
aS6OpT5q+RPf8ntl8PTxjjzYzkOevKTK7QAiTbd/Gl4rzY3TO3FLU5fr7oDJC/2khndO7oNwwIlW
NmKhlY4vAo160B9DpwOzducBqBxtpRnw5AhA+gEsyZg3G1pX0yGvOIhDh0IPEp7lLjPoXTbm/XPe
dCDTGsa1Wb+vyfvzE9E1JNMa8hi0T0G+f/5DtExUnejjPpjgLgD3eJopngVKRHWne1PdBvZnBYnP
Gn1BXmmbzKEbQz04408IqblJb2wG0x3xxmpdBfxKGSR/QZOyl+WXLILyrwoyPsVrdx2t97YshmFU
yc6DtqF7dY0baXUts03VO65XpRMBMKMcwZ9uvZt7BZ8FvzMClkKA2Qa4azMMe9ABxhDUyiNwP6Ka
zw+pdpfcGZZLlH28icWOp16o+4L/4dvoiAKDZTzwzkUYd9dkihZCI/YfaArkByhQ4nlwvv+xESFX
zvI+CDEsW4FJPNd3rQ3MIvdkjU7Rbh0xbdox/9EZp6ZkNxON1sorX+OBF04AkDNIxpHTIgU7/xF2
Uidq3iU9epjjnaIq92A1gV5bdM9T81iAVbTUawDXEGk4qmyj7quVF4bZjuvOY2dPT5EYf+OJfRPV
NiQQRXMjqnCPWuQjJJiw716sGT7DhIeydUAaXUz9pjW2hh1Y3WNfAApnUY8pK5/YZVaEjQX2AMMl
uoM28OzOKVVD5Jld9AG0wYG6SXyeC1QINyEKhdfvmK/c9GL7vpmafUNlrZGqZnWPa5c+1qzAaBO6
pJw+YHb6xTBjPysUYP4gG22MN6LP3kVa+sVjG31mTetiJn8vbNXtjI++Pho58XRz2On5fuVXXqYh
2BDZN0N+gHL/XL86ZMLmTTT1AbjXre2oiG1RaI2fM0r9QoFAC1fCW+AFEZZTUMwr0OdsiUh8pRkd
t8oKzZsaheDb6LpthRbmlmBY9xSxAiO6Q1Fs4sp2EchyPB8nildDS7eNTtrH68u4JIDGPA1ouSA7
ISMoJmvPfRWgV8wtO00fcFBLWTqopTqwkSncPJBJ7BrzYNu7YfwgiudEN+BK3tqOW2jgQdXGQ4lk
o08/9GqNgf3y0QRud4z5YNQNo+hAOJz/KCBGNLm1fdDb4WPh7Fr+oDGy7Zp8DyBUJYJoaleSqoXj
hEmM41Dw80oO7nOTQ4WpLCdVYTKtvSk5gqRqJelYXBQUwCV1PaQy54IsZWv1SpsB+Vjgjo6iXavf
WnrmNWKXoZPSHfm4gslbuBWxjSj4yBlT1LPnoLzaUYY+G7AmzdonPNkjO7kxb5l62/yuX0UWbtma
IIYMr7NPF9RNkiAQUCp0SWa72DGSgqpW6wO7DN18/OmEyjbOH41IHLr8p1groC0EpTNzs0A76mSs
0hELFFBP49BfZn8s5QROjhXnuHyqSem7/13WHApYVIPDiTX2KPTsRXfbDDC41nVYtIFpM1S0gFTC
6Ma5AypDXEBIFe4BuNwxa+AYEKsq1jDnyz4hUbCqnBDBMOK5mRaTlSlmB7EUpOFCn/bdu2PyjVUE
dgpFdRXozfIH+BK8noQrH8AXdmfuHXJ4FZhtidKbJ0fZ1DZlG5q4F6vogWS7hr5ZmdiR4jSpdyY0
TTv2qyYuSTAJr0M1E7ogLOiaXV8/j/LHOT9UZ8vI/t8JoiBQjgEoVJSAw0QjahYEw5gL0ENlAPDF
j2X/V5l+jv3r9UC7dLxA/WB0EbjVS1lLVSksVmowMQ4fjX478B2xHq6bWAow303MjtbE2DUunnQA
eO/JclKXJspuytCPoLtaPTTt/t/H5eW+oc4r+x8g4p7DOxsj762kzQEizXvMSlR32vArUsQtZr12
19e2uH2okINrB0wuAHmeu62ehKTVU1gyQWR2mymmq5XFSuIh92funkBloa8C0Tp4wswL0mLKYuoU
Q9CDU6/foGHn5dVz2t1fX8qKmS8IwbdiSa4ORccpzAh7r9RPYrqbyO24+ja8vpivWZtvVkbGMdzc
VVgMfVeHXRRpbloPIJJZ+ahliL3cNEmiAsgI+lKzqzq3wE8T4vEVDE6CzuGtRquVY5F/4dIC/jZE
e4DxmmtB5EyhpDbLIbABaqCvOXuq7kHf4q5WsRbjE6aOMIMNHDu4WmZrAXO8XgmUMNEXxUvaYSfV
8I3mkNwNhurZELu1x4fCObDsLaK/nChynXQb9oe4/Z2y4o0VL8kgbtvR2I9rOI/FT/vbL5s9ayoM
9HFSdvCZ+o3oimtkm8ly9d9F/MCkHOe4sueXo1jyy/4/g/MbTwsJNMGgFxMk1SG7r0cG0NEbrbdM
PNfanyr7KTQBWvqHdrXEtOhQ3yzPUogWOvdx2KtDwGyu+ZUyAE0VKsZKbrT4EX6zYsDpvn0esa5l
kFztBwxd7Gvd1YQ8zCNZi/qL1+33fZSr/WbHHHmasg4uhfRfHHTxI1fvOg0qr6FrlFTWRrhyZ0A+
/HqMWQqXAGCCIRD5LEXb/dxsHtZRArGwIeAjOLWHnYBiXT8+/gdG0MwHGgiDZbB0bmSA2maRNAau
NP3olJpXtQ86ZIH/OyOzbzLimJ0wQ30IMuOVdbar0kNbrCxkyeXMbwuZfV1JSaAqrMOGHT6FyS8F
TL7XF3FJx4zPSeIDgGFCRQAPqvOt6m3b7ltLA7Fg/IKxEhSsw2NrVV6Xm77dYPSn+cQcWzE+lVWN
0rmKCfa6c0f2Y+V3LMRSdJrlr0Cu4wCeeP476pCRNrEIjiyLIfYnTKP8sO04Oib6mEGpKTPp6Ma9
iqKulqn5UxiVBGDoRNOGQ1pbzl4AWpf5CqnUFPN2uX00zWI4QSqpYyjTlmu9x6Xfi2eETInhzRcY
BDuxM6XtcTKkAbKt6HLlN6+qbAfdmdErQjMKrMlQdtd3adGo9GcQawJkMH82DfqgxiC9GYJKvOj9
h9McqpLgbvtTkqfrlhY+Uwl9RNKPWTjUVGZZjQA9XdZnsJQOBvFJFdF9otdQkG07ZyXrWFgUaIZA
HANSAcBi5yfPjFLpiIo+EOjv1CoFnmo6gZc0VG5Gmj9fX9bCKxBNIFSKoFEL1M8c1Dk6NQmhk4DG
qlDfkPSi1OncSkiMwW/VZPKBy15JfRfCOVAUYEWWQGnodurnfi3wegMiU1ODonbYNp9Sx7fB73vo
MNvXgOJtxUMWzcmNRC4P2No8uYoKu+B9oaLfiVloA+9PpSW7VLU/mVWvBcCFg5P6XOi/G0BdXky2
x3YOWtk+0wLCQxA01F40TB7k47aUTM91u/ZAXDo7DOaAQQYuidg6C+pVGVm0RQsWoznTNh73bVM7
fpwoG5tZx8Yq3iuqfV53l6XdlPMC2El0QjH5PTs8i6lqmNtqkP41cuNv3lZg3PoNLeO//4EdHBkq
Shrgm/OeeBvXFkjxOy0o0peCpN4U9K3mNv+uJ49CmpxMhH9gFALdiPP1aHplFmkrMEHLo3fLKbf9
ZPqYa19xwgWssUTvAd4GmLGBjHV2VLxJG4pqoxboSjk9mGbe+jmy0q02aMPGdoS1GYe2+bSdRAEV
gWAHYdpr47wL3ilVBuRslSknFGZXZ6enA4sVXQtstIfaVGwzu9zajN20jr6J0j/XT3ApnTozN7tH
NQLRLDB4aYGVqNBPNnelVflk+IUQ6mTpjuICopCKGwq6jcCVvnKNy78+e4nAOqiO0GFAA3rOTzCM
WlgVGLQPuMZdK8SVN4W73rHRrrwpy12mkj+ZUq6A0BY+SNzXGM+QuApwEs4a+DYIGBrsvhbkRfQM
Uv7irRDGQVGfuZltDVqugGKWDtRE0wKYaxg059+/rRVR6Ag0zDAn5BcJmrtheYqrdJs3DJzvZriC
TVtaHnIvoOwkz6I6pyfQ00lXOc31gEXepKIghFo/q24EAztHfUpQ1LvuQovrA5Mc8jGQ3Vw88ttx
7ChvhR7wqXMlo4VzMrN4n6Mrmutrs14LkQ0Ykv81Nn/q06kf7Mpq9KATQKsIrQqSAu+ZPI6j+1as
UUovpLGYKQdMC6BCisn62SUY0UxPLUggA6WA6TVkzWhYg/DJv76By1YADodX4pKfRx01bcIOwjZ6
0PQt+iox/UuLeE3x+JLuTjYjwGMjLYBP4otu99u7CaCOqWtJh2OC0lrp1m0y3RdqPd7jad5s8CrA
yzs3N6yEEEEZguBX4eB9SQaw6UYDLuWIVcaxVCfq4mpZYy6+ZJv5+nVgI5Q8DRh3n0U9Ox6mutJ7
PYiiCaOCOggJnV1KnUMP5cw8C0Iz/+jiLmjqB9XeFZXlsum1zncg78VA3ApQd8mjMbELDUSkkiAG
nMVERVGTXDERINDq7poPJ8dwNd+FUJmh6YqppbNHZxuaqOAv0MGmcH6zRWwyG64rWgAQcrdP4Wte
lgJied3DlvqnFHU+fKBf76X5lFhW1GUuOgYXy0F8xSed7PswEntzwPbGdqE+TnjG+NxmbzzEOZvA
N+0A/zyAIvSZEtodOrsftvVoaRutrartoE/Mq3theAR/2U3qECiZAkyRdpvp27EPud+EWraxbSB3
oGVI98IsTbcoKs1ve8gKGml+iIQWYlvV96YbyDbt8mhzfd1LodAGrdcXVTW0T2ffb2XxVPQT0YMq
TKJ9Z6thQMoy/U2i5kefo1pItdr2h6w2VhKjRcMoe0r8JXpT89dplDoGb5mjB5NCtzXITYqo2JYN
NKvAFWGw8cgzbeXls+RJ6LMB/obUBbW9WY6kYIZ4iEhmBBEyXpfFx6EBxOD6fi69ujFeLtUhkZsA
vz0z0hRkGAC/hh9B7RtAqQREoP3GVN/sZAMVbJc7eJG8JqriZslfQGJWzC9FfwcBEuwqKCei8XH+
tQw8xO3Wh3qgKPYECAKp38KssiaPgCnvkPOy3wqVTpvJ1tCQY0q1rZjFj5wR2zed6qlQQJNGtTbd
9HFRn5pVjNvC8xMM2MAnANsLypl5GIsdRaW6khiBVtrTIwcoZqMbrbnjRr9Wv19ysf8zdTGKkY5j
4RgZM4LJ2FCILVJycPQQmDl+wL110tdUapcKmN/Whiz4fPP7dKS1nmJtHSmPYyVuxlzd9kp1i3fF
NsEbu9QDzci2Ch29qK+gdfRx/fgXV/wFapbsehAjPP8BAKcIqPvFBkoXNsfERPNeqqqvW9PPkoJZ
IZnYrojXmohLN5N8ckMoGl0SgOJnFQWqhoPCErylYuOYDvYuNJlHRv3Wmf60b+yhalHRHm6YVQaQ
Z/In/JDK6ncjWBfqNSKjpTsc0jq4J3BNYqpsXk4PmQMVsgkvV0uiGMznsFGCKqZevMnE7diprl6q
R7W8Y3Rf54+0CO+Z/VMN2Up0W7gfcV1jog1ngEF/a7YlkcWazCC9FoT8Fid9L6JwM04hYIifKeYg
rp/64gFIkk3MHckLeY7IL4a+6stQPoiQLpsaKP6KcWeX6VtPTQAMgZgs/bjNNpneIZsOLIv5Rc4e
hrq5j4t2o6yWgpfeTBaIFCjoKDAgCjT4uSOKkUY5V/BqqdXqddJfIhK6YZY/OSLfmCO4pwebuQ4b
Dq3xphdriICl3QcVhqxyoUUETzi33qWUdg5KxYFQlG0+HrUm3RTQJEWDVXMeVzZ/4VZB9QcJGWS2
ZbdodoMmOA47K1M9IIZATX/0MEDqRn8ekhow1NztISRL29Eb28jDCHUVPowYV7r+G5Z+guTzQU0c
LVEwIZ2v16FdkpLOgdMzu/XB8R56jpWx7XUrX7MJs6cooEdIFtB4BbJjXqMEdi7GhGiMXF+EO439
0izz2UDpmNbo5RvRkQ91IEIfem4HtSrcEMXMbtqWZfk3GrWdg6iQ9bEXsz+8EN4w5QetjHaiUg8J
W+sQXgZCFK4kbS9ezSApmb+aM1KCqTjFI6itux7J+qZiL3G7aYyDGkJ3yvq8vjUL5pDCYCwI44ZQ
J59PVRroemv1gNy8ZEI2PZzKrc19jfddLCBl0cpeFu3XVO0WgIeIcOiDo4aFShaqP+fnrjlRgfCj
6UHGgMOmv3LIJeWO75gJtJOPFOxO0++s+kMwtJBDLTpt1yox/59fYOJFgukr9LBnNx4A4Y7SYzQZ
ukZ94jUTx1hleOrU8O9o/8q1v5GSPLEepBVK8xnGOu7ewhOD2F3f/ssaidwHzFsCKeiAKmb2vQ9R
VjAU8/WAvuSmtYkAvxvzbQfFk84x91X6MK6lzQsB7tzkLMAXNWc5dJV1QFo6QFFTo9pa02Q86m3S
b+zRyn2SkOJPQ7p8W2dG5rV5bLtKV/77NNb5D5EJ4bdHK4dqSYxAqweOkijbIYuq+9GZsi2phfpw
fZsXAgBsoauE2QR8/jjxc1tUQUWPUyy6jsg2IQTgJxK/Jo5fCNNTmrvYeQBpJYf6exkC8M2BmXCn
15Z6NLzLh609/LbQYAKZJpC4EqQNurbrv3DhJjz/hbPdYCxK27rVUdnh4R8CcDBrt4YDrS1gXsPh
WGZPuka2sfoW2occdIfcY9pt7Exup639lEWnBGoVhXQkAeocPRKVmdNCRl4PVKPp3b6/g6b61J/q
0nYTUzvo9p8qKfca3w0mFCLbba09j3G1ayMLidt2BAgp9Wy20oL+wiKfx3ADeRoqUVBwkxJSsyOs
9LLiSok3UNOJ7Fkf42ZTMDH46jjdYDpIuZvMBIKpAG4+JqJxEE4KdcNa7QGUAJkLRpIfVtf2vhNS
26t4lPmxY4MQ3Wk+8I8CkFWqUIjS37XWStFszIoHnur5bddmnT+gaeyRKR8PomvWFFKXdhtIfFMm
W3J8ZvbukRcwFUL5esf2wkWRZ3zgmlN7NuGKx216bzjMKlyuao5roSjtX/e8pRsAM1WyHC2LR3Om
NAKOSd2YYJ8K4ldomABvaZexiwEIZaRu7eRriO8FFC3Y0lDzB3AIlz7Oc/Y1WooVVlFhBDntMPUh
1PppAD7Y7+Is+m0W1ngyiBhBrtOAZdrkauqVk3FiqVbv9Swe/bpmzkdftprH4ir7dDjY8Yqsik5K
FRorX4P87mZuh4sYT2/Qk8gBqtk9gYJ9llSaMAKVTbuK6KCsqzrd74a083RAL/65ZgR6HHg3BKMx
HIY89HxrikFoSYf5UfTI3nUSoxf47zcOurHo7gGyBR6eOQJJxKwmLOtJEBYNphMqv7Jt16APNA49
lnX7LHWbt+sedpnUgpAD0kBSLAtg4TlWk+dcWGWbkAAC0uY+N9TkJuswG2NEtuapXZJsyo6uKc8v
9HuASbLBPSVn35FhzHaSIoi1JIvNoJ74O2XkUBnRcxg7+6nr7gCKZmzYNVN8hPzJSqha+KLwkkOD
Fa8olATmhZTBKZzKFDYJnFrHjBCZok3CzWHjiIFu41QB5kso8WddsHrlcGUMnDmrvOQgBIumJJK6
WUYfWrSzQ7zpgkw4GJfI4auv9bhymV7m7FCTwJtBYnzxXcxhjHapoVSDYnSQ1kqyYWNsuY5SGSv1
oKVNRJ8DdXOg7NEdnIX7IVd4koymGaitCHrwkFvRxxAeIhZtSgzLlc309M9eitQAfQ7AJcGHOafa
RYBuupLnVIJOinyrprsYkP6R5V6RDis124UvAh1I4PJREzcxIiIX/y310YeKdSjKU8yg6LsYiq5a
pYEDVtkZ0CZ2ovfrK1v6FL4SH0ok5waggefmOq2p0HKHgAp0msh0BJNeEe84NyJXTx9EZ58c4mOo
2rtu9vIEwVODHQWWHgPCoG05t1pXQMqYY2gFedhvWKEJAGiQSDu0dtWh96kBXXOnHtbEjy7dE2ZN
yKohg8GQ25xwqHGiieMhZwd6nY7bUgNiLU3Y4fraFqo151ZmV9ioADPCSWEHXRW9GwzE61r8iO/B
D22+NZoQULzqvn8zGIbWogCYT5BV/BFJvCmHlW/+0pfwSxBeUT4B8R0KuOfbbClVoqgds4MSE5h5
fIP6bDliXgxjgxFbOdLLy/Dclsxlvvlt6DSVoAjbQREl95M94H2KibzsroTw+cr3v+C00hZqgchN
MLw85wbD6AepzLq2QemELVVE/BGnzeCpaZn6HavR2uW1fmQ5HUDKYVk3tEr7t+unvORKBjIilGKA
1wZA53y5Q8ox0dw3NjgzBLB0bdsDhkjIygEurhRMoZjRh7uC6XXmS5h3JRBe7+yAJU9DWbpRDpJr
4y6vCmDb8l0SVu7EIAezxsazdJqohoCwBQ9xEyCP8+XpFmibSoYd5lVeHdB9HR5Mpt5Y0aDeGLRX
V76ZJXPERHz9Yte/UEtNlcYpRDrZX5eTotz19c84wjtCW6suLB3bd0OzW9AZDD5W1WgHIi89vCUT
ew1kvWQBZyWHIMB4g17Q+c7Fdt3nY0btIE/D1gPUqPZKDSTD193v8jYHBgtdPYzWo+1zwdUpWtoN
dd1YASTp+KB6I4QwszVe7TUjs7uhTB0QpMWtFSRgiWiEKtmY/2sj8xMxusIOyw4ryZinl7dAx/jx
Wmd3YSUomuJVIYl0dOhenh+Ko+E5qI/gBxpjtu+zEHMzqVeR2r9+KgvXGjJzfDMo0X1NBZ2bqfW+
N2MlVwOKiRuH8bsSA/rErzPyJsdHaDOsQFoWvhtMSANfDygsvp25KuVYTPmE0AN8oLWj5rPlcaN2
nWQlaV3aPUyngFsJ6c8lD1GhsqEb80kNkI+JvR1nfoohnG00/DvYGvp/CAP/D4GITPJ8/yxolqit
jv1LTP6zppVXRM69qPuVqLq0HvTpJB8gIshFZQ2wJKrzEGaMlLuRdRMlT5358u+uIAcFZY0EvkBk
mPh2HUZlqpbEadQgr1p3rMHbIDai/BTFm926az1BGY3Pc3vQmEuooSELp8ivz40VSLSBjoEbsNs2
vGkr7leUghXuuKafvRDcQJku6VMRdvBGl/74bVWJziY1sVo1UOgvEv7t+T8/cbGQb39/du00mg5C
5x5/fxpvbf7xn/19JAxo08r88+u6/fb7DdDyZrQCU0wHCVwETcwepk69v370S+4lcWSSWg1v6Xlq
UJl5VJcJILQp/8yMyhvQM9eK39eNLB75NyOz2BxCawR9fh0rETHUscUd/JiZ0Yeh/uQgybhubCnM
fF/RLEbrDWOpaIHSBdRqZ+gfxdC5KU19cw0wvhRAEaJNXNFfDLMz/zJGCrVKHF0A0heOofjXYXok
MEm3+dp7eNGVJYYVrHz4ZOZkXCEYXx2jcRCrG/R8Jpf+B+yXXwxc8DP0bTGFPzsiYvbaRDs4c5Hn
H3pLHtWxOkJ6JmNrU7VL54OCjayXSRWMeYs+UszJitDaCqixzYlrVnhXuRw6SNfdYOl0ZHRGExT0
YWg9nH/9NkA1UY7MJzA7x+1uW4hqoO6oQQpbVSO3JytJ4dJ3hH6nBKLj7YKyybm5Mk4jbuAtHFih
cpegF4l/s+Hpj+uLWsA3fCH9cNvgaY+u7ixS5wnAG6YVy75qdVNAvycGOzTmSuxtax6p07ltzFyt
7h5bzk6DmvmgkL3+E5b2FTz9jhSVRL9zzl8VYgYjrsFLHYxgKyHdK7fvpdC0OoLSx+fZw39nbeaW
Ey0p9JJzQM/yyK1JuWmY2ruo1NhsC0LeDZANfCVbXQpWqC1AQlmWGAAgOj9JtUizWmtNpCnhjmAm
yO7FDpxFkjlaAHP87+sD0TFehvAHIDdmCTik8VKB4XnwdJU4xsEJOhQTbDb6oDcGOMs14zU08+Ly
JPUDWtWo7M0t0oQZ2sDhqDoQg3oO5cOico18j0omksy1vvhClw53PVAvGOWRoh9z9H0+xdwxUzQm
BqTlgMDg2yBeaz/3muaPRHcJ5BebjYh/t92Koy4tFCET70KIBWG5s0cvrrtOb/pak8WiCdyQnP3u
qeIN4w654Pb6MS59/ZLj1gJrhhxWnV0FWiSMbmSwRatwE6bma1GVXtvkK665bAYiaGjggORmntFI
PZAx1TDK4PAHo3MbnF6flStGluIzDkqybyN24hl/7v+odlUKskQt6Fnl9emOgaG9tu+nYQUCvnCn
gSwJSEBJ4nnJAV/QEkQoMlEHSfDkDujP7HXe6JvrJ7OwGvkNy5IE6hIYWDhfzUS0ceDFAFq/Lh82
zCDNxpg0V7ABVKilshKuFg4IDw+UsABk/QKAn1vjPTeNqEeiQ5KnxLqZmsdy2l1f0LIJMEXAs0Es
ML8+Q7xmurDD9ZkBYeOqjN4UUPrzoqpZOZ81Q7MLdLCbtKyw2ICWf7s4KKOH0VzJoBdNoPQuS1PQ
U5iXqls0OfVYrmWcCkxZH3G5uMXahi36GeZlQB+AIvXFWFquxEoc9ZEWGFrY3uSjQw5ok71dP5VF
N5MDMcRAGFDV2Wb1QKWbqVZqQUb61i9DM/UUYob7dsIAYewAbXjd3lJclakgKF4wbnSJGp4apzd5
V2iBOlXdoVeUySdmlXiow6go5CjRxopzc6elFRxdJABDa3rpC6VfA6AsrVxWNUGZDAZX1BfPXb51
YiQkSoJ8ADLgTL9pnPBVFD5VusfrS5Zf6uzdCGotibFBYxE9/VnqM6BmLKy+0gJgYVyz3IcjLmQo
fFhluSXk5bqxhSxHdnWB5zKk4v1cvLdk/TioDbaX55jACRQbwEH6c+pK3zZeO3slbCztIaI5ohMQ
exItNdvDNkGUzLE0obmK9avMf/YmxIKL/+Bz+2ZmnrplvYOJvh5Xf2O/CVp7avSROytLWTolpDMg
HpKUoGBjO1/K5NiVAL8ZbkKjhL5LMxUbArXHA9KfzisgxHU3QXFkc/205P6cuQYQVshkgLxD7x9N
k5lrNHGiYjLMdgJ9mlw9ZIeeife22w6OcxCkdOPpT59Gr9eNXgQvlDBkVMEVCcANYLfnK1XrmIha
6Eqg5PxOqQ4gf3t0zGaFLvayqC7NAEknO93yMTNPR7MyVxwSKkGWV77mPNM/pHIrgPMx78G2XVwd
hmKlULewMkQydLsggwig/PwtWKQTYMpEjU4pIBNQUG7FBDm4FUdZMzJbF/iddSMHoy8kNxuXojwD
py9XrrClzUMHF6hojEehgjJXnBNx5qiFhZX0xS3qra755lg/smHLhmPL/7J8hPLcv7uFrKkCBgfd
Pky2ynV/q9pUlJS8zafoJOUwY6d2MZblDWLlU76IGHj7odsB4ktZfMAVem6lZxHK9C2NTkixPEVN
3RJyYhoU7sTf615+8T2fG5pn0WphU6XRjegkkhAPk7c8PoUgFgLMUV1DdFx6BF7pmAqRMEKs6SLA
g+6D09rMTzHcrpp2bQb+1H+OgfjD343Mjkc0BI/XCUaUKDyqDiwozRai4Nd3bXEpGNqUWQ0kG+Zw
yHA0EyESkp8m+4MMjVdkxyJaOZnL1q1cyjcjs6WAszVFKcfITxYDQCLvNyK3/LpM30db3DhJrrl9
WLt6RzbRCNSRUXdgT6pOwCV5Q10Cnr/2tFxaNZXPny+RO9RWzp2STFDlibQoPg3Oz1p1PPl9VRiX
/fe9/W5Fm1lJIwdSonF8qumL2ZRurj11+poOz9pSZlmN1OstY2nEYY+xWnra2PpmzFbi0xf9wvnF
heIheqVo8sPxUVM5X0ujxzGvczU/NQJajna0H6H6khIXHVO7S2/UrtxwaIxh1PKk8beYfhpZvRVN
vtWAJUuzTxzsXm3IQY9Ld6p7//pOXwYZPJ3QrsMvRN0RY7rnv85Ro74EkIOfStIAxgeZv22nUbA7
tyDaHY0u3l23d5Gpo0f43d7sZC2oFmupFfFTBfwBmRo/7P5LC7NjTbMOFJJ9yk9DyjxKP+O1vPEy
EzlfwuxWE2o4RqaJJaAPJDrJoQI7yqdGH2pOfZSTNnRYyYvXdm2e/KQpsv0y4yeDm+CgvhGWurJr
Cx/D2bnMAo3T85p3IXRWOm03TA4kLI9mGq9AiRaNgDqXQlEHZYH5GORoxhHLhpKfRtSiPTS83kWJ
GBIW9ee/e5m8m/F6wgeHbuS5V6cx1EOsqeKnPJoki3kck1vMTayhIRY+HgtXswEJGdQewOBxbqZp
wZwdIxc4QaI1L9WHiqt/SXMAsnOtvb7gANgzjHqAexNV2fnAVdFjoE3Qgp+cqeBBSCN968TN6/Vd
Wzge2cAB5wRqopIz8Xw5KnDUJckJPyUqaw6DVrNfoBlN3BY1j7Xgu7R1323Ntq6HPgbqabAVTy9q
VR9M88eAm4yAPPf6ohbyQ9kpQvEBMQ4N0Dk9TitGcGYKim8HesQZ7lFvSrtdWdeeYWS+UHOPV+wu
iyh4FO+v216IFGemZxuKlzgEEHUH/i7lN+GVup8hgYv4ps3+OEntQuDvBE3mtfr94kFCehEDj0ix
UHM+P8jQ0DHRLOD+am/7YfnSJRGYLCyxVkZf8kq8aFGmxPQX6pWz9QFdBUWiboTDtBE5GpwP/riu
NH6ZnuIAwSAjcY7QNJ/7vm7XZkpCViLlQBNCyYPB+h/Szmw3bmTZ2k9EgPNwS9YkibIku+VBN0Tb
LXOeZz79/9E/DlzF4inCPvuisQEDisrMYGYMK9ZqP1BG+BEyJWVbqryRjq3uHmhmXAVSDngKLndP
yVs1UwxOzQyR/orHKd8LSWUechGNpdsOsraBiGPORWV9JkVexgZxq+mVEheuVXrHWq6ZovK0lob8
bTNrKwLDwHcNcAuQ7yKToJqc8gvywq3N5xHx9IDQvkZw9raVlcWQTc44E0AZZGPzOZ5lRU2YmJNS
NoWrikdZErHwF8EKmTJxFDxrDJYv34+gQdgnqLrSjcPi2cyThzyY3lU5eNcy5Y/fQ4anQYET6kIq
RKvocjFtksaZZIWpG0X/CvkXJJxV4+X2fl2fyqWJxeE3adu3XR6lLs2LoQttUMJS9nrbxvUNhA1Q
wlS54Di+4nyZgtDrUCRIXdQL7jz9oQxey/7R9D+ieCaijST+sacB7eQ7hYmJyhB7d7ltcsz/qBSm
blFDJu7rD0n4qDIXe3tV1zvH264xiMsQyC9Dl1bMKPd1IRtSdxjU/TB+7NRst1lYuN46jCAAjIYt
lQUe3ksjZcmlVupkkX05OfmA5gGqDFP3MwwGhyme/FjnWwxd14/ipcnFfdqMcmO0HSllpAmO1H82
gOpwUP1WLXJ1/yxUkKCkBhO4fB9AF4T6IMrY6dV9CvTeYqB0E0i3shraj3SRCfbol2gL/x4LHodY
N1JXLhIHGTBSjJTsVPy0eVTXNw+355mlxf02TqlYNBqWrPZLODxa/Rbhw7UBYBkKFw5DR6h6Lqtl
silIVC5GD8WgE6LuhzHcwuhcb9YMrp8RYFRWQYAtHp04CxSpqHPrAaHWfSx8RsmTGb7sPpOLjU/0
enpvBmSAYGBsHng9ucylY4+TVFSKUnq0a//Lmp0lfqZefJgMz5bRaZ7kUyfcM0UnmOP3grS4aFy/
ulOacI/Ywp9+x7+0LqmuQgcDR+Ji0UVktZPSTZChjGbvFkYH921PPbeyxC1Rh2tUBWkAjsgkERV4
HTX0y1UHVQQALm48itbNsTDfmyDaK01+GgT5fkiTZx2Bk3Ks7S75HhbTay5Hf5z8zLCRuZiM7ibz
nYsXpYeIpSYxEB4KpdvJihv6rxnySrd3dP4jl8UGlsnkIWELbzGtjctVDrmlKH1DKa9UvYMFlTK3
oz9ahzF4QzXjtq3rWwR49FyxnvuUkGEtLkhTq0ql6PzQhdHpe2K8ZdJLnGmfbxtZ+fK4QHjCeLuY
EVpSIKHX1sSlFvtuOJTtbuoMmdF2dasfvrJtFpElgBvwSozdLpYiJ205jVRBgdw8Mnz/Qak/ROqL
lHb36vj99oLmW+/yhEgU6aQhqQe1Lu3KyxOS0wCOAk+g6mR2uzSAgXQ6ekp9QPXGSYqfmwKM16eE
PaY151PiC1sSO7UBoewUWKGreuNJDSZXK4QHi3np28ta7uBcBiXXZhxwFnvk/14uK1SHyQjjlopd
mCKsVgvlTjHT7CDmAjEtrGJOxG784SfFIAlVBGDG4Av47y+Zo7OIM438RCVxi9w6uxek17m90Py8
va6l/2Fi1jWY+flod111gGovNDI5DmM3MFofelP/k6+lW/N/15uHttpMKYGjo8O57CeEvRlZ8djE
rgdUxqSH6xnyfuz6H3noIR215e1Ll5jXxKwTzC2AMgyWtTirTslEDQod16ipN0Y2lbjQ+HZ735bR
0y8baOfMwkK4+rJ5YbRmGFXWELsZGuMjhP6gZ/XhmSFZe2j/SSu7q97+3CJzarwlhJ0kVYuy3ATH
X1qYceIWlfSjasPpOcrV/snkYt+VdRXdBZ4+Hoeyr49xWW+RoSw/63m9vCoQd5DxM4q+8H+Y/8Wq
EqPEVS0Go6PGPBWt9rUx+13bD0dlut8MetZ2GCwSfJV83TBtLR60oWrUUIblxTUnud4xv6Y4Xt8c
VLE07ESII0dLlHyfViJyLQyZb3zvV1EECyY/BqDINUb5awmhE1qhNQctQeCjNQlWw7I6amikIXdJ
idKo++IoNkW5j+WiPUmFFQ22P0TWXTYMrWJnejbuodXuPuaNlzyEaZV/TFIxfL7tEisfL4OfxgzZ
/IU9Wdy1na95UapIiTskRrxPBLV6SzSh2qgXXNFz/NqKWdeFyXgwW8vpXdhiMlMqzcT1XvPiZ/QE
rio/6v/AgeU9xrJTDE7xrgin22tbuTNmbC3gKsIZPrHFR2wpnilPEsdfSD+r7j34IAv36afo9baV
Fbe+sLKI0NTWyFOaF4kbZw8+wVFc2JLxD7QnpZbY4habg754G///Rv5e0+IT1pQGJZVISdwm1Qan
lysfUgRN3HuJAnVo3fi726tbuQhp6jNXzqcLm8AyuOj8OAaEIifumEOUxXt/n6obTdy1Y2JZEHrM
A/n8tcu7VkvituYLSty8LQIHzWDrkaQouM+kxHjO5QTFuGor0lw7NNAEXIaE1RSMFzap7IRNnOKP
rfc87i17sqXpR1D+jN5vb9/KDQS7OfUYMhaVutLCzmgGpWhUpOF1JzBZ5vvqR3QL6sfCy8r92Ava
HRXK4MOYC99B5231eVatzyR8c87M6PrCWYSYWUv4FlK3HOIDZOujXZTfjBIcaLXvUF+Z6uAtizc8
Zs1DCa6pC1qUsAjoL4+zV/sSvJxO5cFDop5GHnznXvXJ3N/e2TXH5IVGo5hgHoaz+d/PApss1JAU
qzCTNPc1LAeK/1hs9ZZ/4cjPI9H5a0NCGizNnC+Anrw0Ena+2ltpkblj8RyGKDz6ogNxZlS/KKIt
ZtAd5Ye0pan8VnmIVhZPuQWpvLWvdN/uIyRhPAWQZWM42RA+1f1XKTh5XXBfTFsZ69punP/Q+Rs7
24224Od3UZ25CryCdEXtSTlMcbqx59dHS5IB0Ycxjy3Ab7/wZrEtx36MAdrI3Wv8USEXnqTkBKHo
1nNxvZyZWJ5XAdI0ZuqXn2dTtoC0CjFzB3RxJUg6BOl72Ua2OOXOPHmu9QBKmuBVij+ZokD+HQOF
Q/K11Q6B8N9tR1t5xmcuaCTm8VripmUSl/VMaoy6ByCjOrTZ3vuQoMk3/Rem9zzch6DpT+kkx4z4
PpjDf4UWvpRK5Yz6zz483P4l15cWP4TQl+2fQ/mlYEI5VFEJ9VnmlnFcHWJlwuVMo3KkpG2PohYp
+zrQvX2WNVvh8MrBY3lOl2dRaLgOLt1LmZJIl6Moc+NJQOT3WLZOldh1c3d7gWtmYIgAxznPAVD7
ujSTCrwQ4lBmrqglCUEw9MJq/lglgRNuZeZre6kTiGrA80BeS/PVefbBWCOtAKvggxkqCIE0AF5t
5yreA2wt4AzKb9qW4PlKCAQMn4d0ZscDHrtEN05mMgINCTI3Ke80sTwI/bvBwqI3pCIU9JeTYwIv
nO9q0qnfGAa9gslyD5/bXibvDMd4DUi2DLHpH1ZwrCVqmf63pGx2XmiX+Us7/Mi7g78l9rVpd3Fh
eFMRxVGOXcvUD0Zv7dL6OQ/upHsLP8oVZ2rhmBrfckikb3vS2gWCciZdo7nZQsXw8ngjOZ+ybqz4
VIQqcoI4i2hjUj6Q6nyrDbLmSXTQwAdC1c02LzwpUMeeARpk/EINYj8kCIRjy/g/FPn9dMitJtpH
utFCeZSVG5/LlWTXfKxnppc6VX1aTgnY08z1dc1RYvXV0t+a/iAhVNqpzZ3U6Dawpwkur0/WuCPV
6If7UP4yVMmjp1fHsXmmZnuSn/WShOP2AVwVE5e/bXH0hhoqBnPoHL11Lxu7Wjr5AcjomaTk4I/P
FtrJDkqZg+XcNjxv9+WTzZ6QsFPCnCGP2uIOaapGt4S456rKjm2YO/n4NKWHPMmOgV1Gll1N9YbF
a1+bVSg4CnBo1FmWrUPotQe5hQDGjZIJeefKf/AsEcmwoDzdXtr19XhuiDrpwqkrpZbVuAEY1JkP
Xmx88WEEqVTTqcT9bUvXWeFsaQYhoswztyYuLcEa35O60rW22uA7KX3rdEkabASKKy5yaWXhInWr
t0Gjd0BQDIsXvoFK4N0qS4cw2hnzyQ60ai+1kPkKe2iEa7vQ1I2CyOrRUWqceVOB7f/6hWevgKb2
kzDMO2pYr1THKulRlF9vb+V1dsMioeOc+wkaedu81WcmxlhRy6gVMdFoON8XKfpk1a0TVvcmLHC3
ba06yJmteblntgKvKc3Cx1YDjYGyH6XA8cv9XyRsl0taBJumb1ZpOkq5q4c/zSCinvExoWwg6JtD
8tcf86WlxTU+tnGaFYkMSqPNj62RPUbGUNmIldkyiL8uO3ij9DQq/gbye+vMFld63UPCn+gssJrU
x8RTT0bU7bT+RGqDfPsG+nF9jVwbBupUgOjnQz07tFoafDCEGsaGn174n4ayIzpy+IeUho7xPEj9
hpesr+63wcXxZRNt6bFkUyXtO0p8tVk69Z2nPukfb3vj+vcN3df/rGxxenrHMxzA3uJGodt+1gTz
n7HZ99HbWHXHqT9ZxHhW3N6RRnRIrGwYX73CzowvzhC+uEQiRShc4JuZHRZ1bAtaTAGwAuBk+/r4
1ZBGapygnYx9FFswOill+MXT9Winp1F2bzYCPFcCzJIbv2y+PC9fKJx6HvOaifnpLS5uBE1Jaysc
uXQC8xiqX1H+VbzB0T/VvdOI32RU783i+Fc2UaaGElidR1IuncxKkHyttYGb4TCK2t6zvnblJ9k8
6spHoX/1p/eh3Lj31vYf1hYkf6kCMHKwuNwLSaq9LuUumorsObCsx0Ya97dXtfblUMqmTTuXj67G
TXsxGdo+M/Ev49TwafbpQ9D2Ti8+p15iB81bqW50U1Zd+tzk4ttRJigjo9RjH9uvYjM4UuUR6UkQ
ylvQTqciHJL1TrXgUQ0/mvXHYPT+lK8GigpkYX4vevFRWX4ZNqEqgEJVD0ZzH8daAK9DbcdG+kC5
Yjdt8TvMj8bSXWUQnCT8cGZpy/BGFSkv6h5LVpNT23lOkJ6oq27EUGsvF8Ov8IMBsKYSuIjahinL
zKEDWzto/6Gp6aHmgnqNr219B7PXLRfzayGk0YzBLjNMsfODiTYSgY2f7Ez5q+UkUu5ICCrDln6U
v3f5pway3tt+ulJBIAshdeVppu/CINPl1yeOalEJk5q7/mdBuKcXl9rRPyIEGVm2U46jNNjlf154
KMtjOTqDuqvbjdtwdorlstW5hMsw/1xmXbwxSjsoPXKLhZsQfzfJU9iqNqK6ThoeZeWx8LcUdNfs
QQ1KEk+tgmNdHGfa11on+ErhmkPzmlevah4+ZsnXrAjAc1qnoW5ebm/xmpMS9RNp/Sr0L7EhUqEV
uZUHpSujmPShl8f2LumN+6QapdNtS1dg2fkDRLdlTjFomTBQdXmYUjXFmQmJLEDzb7kQOZ75NfIe
I89A0V04FKV2H2UNL9rGfbrqROd2F89GrZrTPFBTgugaDmq661LTESzI7V/ZVQmK5hL1Hv+rnxyk
j5D/6/lT5TdOu+VK8w23cCW6vdDbMU1uzcxFl8vv9Ail056fEVv9juHuCF1tCW4ZZdbayDdio7X7
FjYmxCtAf/4akr+0Fo9dOtYD1lSKQcTNVOrDb5NGl9SY7sQIbsTpUTCZ/I3H/aglp6Y0Nn7Cynpn
flSgQLzWNGoX326sJllq9mnttv3H2X3RChnvAukpgtrztmetfDQ0qfhmgDfNrFDy5VpDNRAnlI5q
tzc/NMKwU5LHWmycbLqvhlMT3N22du3HM48WyH8wbvRIqUtdmkPLKojrtAjcxH+Tk24Xn0zTsaDH
TmTDDhFsLooPnrThxVdP9mxUkolBAFqQLi92MxTizNKaPnDFWIz3UydnrjAC9ja6Kn7MUjl3mLKL
nVapn+p4CjfqYFdnSeVtLphAvzZzJC6BJUHi6VM+zEOJSRq5PVOFTqym3t4qjere733djsc23Yj3
rgIhYiAE/hiBIOADWrX4YKKhUM0kA2+Uy6JTetK3oe62RgVWFgYIe0bwA/+m1zz/+1kOocSmOZkF
c5Cc36dQKW19fKZzLJTqs7SlF73mOECn4HyTCLxIWhYXYNeKo6llErsYfalanfTvg1Eekwc/3iUP
aTOdhuJ9w1fnP3lx6cx7eGZycff5cicwJTvvYTF8ZFqXxkvjhIO208eGcUzS6bA5tN7wIg7oWxjO
pL6ncXy8/Svmg7r6ETzk89QAolbLacaujqZilNnkOhjtJJ2c0HiZ4Oy4beX6ypvXemZm4S9j3GQZ
hWvOsj7KeQVtcW5byDxL4Uu4e5TaXZZ/rCYbIqDbhq9CsIXdxX2Qy2kvwKbPJLL8HpgIcw2q04d2
Wm3xaf8vK2SIGygUHOLaYoXWJPpNNjFVGJsogoQFvOjEQKFjTfknKZJCB2D5N6kYf+RNmDpKbgGP
CbJ/4JXSn/98zRRnDIhpoZi8Gu2Lq2DIxpI1g8G418K9aXZ7q59sYcPO2h0AQSHMWIoxP56LvW0t
lJ/q3AxcLS7qY5vLX4xeLTcumqv3gwM8N7K4BKI0lyJl1FhMFb/rvZP/KND59SXYMMJipxdt5PzF
7lEiJMebmQyVxYPV1rESDjKrssTnePxmGYVj6E4jf7pt5rqLwMJ+MfEw1MVLvAQOmZqvg/7qQzfv
doFxpKztRNF9JyLh8Wkq7VF2hGeZ6YDbZte2kwR2xjwy5cCA6uWd6qthlmnwWbuxeAqGA6Vk43vl
OWJu9/mfEtDS66Sv+tvWwj/6NvDiMMWWlBdOD83tJhRqzQPPLSycw/cGeRxGLFiMWQnMVSXtBoxj
7Xqce8MzxyRYg+XkSYLCgznOp8SsmjPob5pWOFn9pwXbXxv128jiIRDlShNEgWUE/qvaki+Jpc08
zP720a9v1m8ri6NPPCvJRnUM3SnW7LB92aygbhlYnLen6jkTGhMkArIPYepLjUz8/20Ji/NWqqZh
DSyhNfhCLCYUw40m/fwbl8+hTDDH5clrSGB1+X0IkhTEsslRlJLhlPK4zyJzb9VvZbFxGqsf4pw5
o7oL3GM5Z9RpsBWU6Tz7bap3iMJ8tpSnWvnIrU52Iz128Xi6vXernnxmcLGyXhyNSCdldSXj1QdE
UVaPvb41GHjFWzB/88SEIhokYEyh6r3cPzj800Gu9dBNxkP/Mv1Id3r5YHn3U/GiJao7Kp/pr8dP
wg8/KKg6726vcT7/5emdW1+4eB0kcPvQoXPF+l+lMxlmF6GyeDT793T8m9uNoguBN3Ag+GkWtqwg
D7TMU2dv1y07j/t0x3ycvrGitW+KJ3zma9HxBH1R4tSA2khaoYQuUlAny4ruR0SAb2/amssz4sKE
IDC1uVh1eWRZU7cawhKhG4qirSIw/VUfP0OzftvKSo4E3EQBtKhC8QTi/tJKbyqh3PgeVtCozGxi
lANi0A7tI3Re7GnsHCXYJCicd2fpD+dGF0tDNkwrVB2j6fhG+bL3RBu06hddetf98UCj7s7boohZ
TSTmCoIOwgfquyWEK9ZQAsjrIHKNYSDMPSLJZowhrK4BzdMXOgd2BI1nv1XBuNIrmr88RjyZeaeK
QTa6uBvzui5RQcf3Fe7FUKUz0KayY6B+RQ2j9D+MXwTpqfTKe3nWSHTk7+ldVx6q90j/h27phk+t
nfbMygNpGBOBV0AUua7rUCzZeLl/LWfpEMWkTehU0ABC1w2gFOrZDZNrF+o8fMq3Av7xCs1T+FEc
guaJXGQe7nW06Yz2Ea6yMrAO/nP6/bY3r0ZvjC7NM6nzMpfXdyi1rZC3SeR2CkSeqe5oevPT9zp7
VBEpj8vn+TlXrPjR976F9da0z2qyQd1TmqtIYDCX6NKgLmJh8OvIrZrhJPYvjHb+CNHTyBHB61+b
ytF2r1uU26sbzL5CAUPRlabL5RfMRGZWdFEfuZr22Zq8E8LVmeWq6r/CXVdt6rGvPVczghueBaJU
qlSX1mCTt6BD7CI3TxNnCA4lBE9OGZxCc6/fdZ8H5Qg8Mv9cG48yFVEYBG4f8KoDn5mfN+Os9hAb
ljdpiC668qM6IgfDqGT2aBj/EAoUumaXW/60dlOdL3fxOkeD2UsxvQI3q5X3KDKOWZHeNeazl+uO
p915wwdfseVkKwrZ2GVTvlym3HXF1NUs049DWxTeuu6pKjei21W/4XWhTDWTWi1FLEU1n2VNx8iN
82OqvkzgOK36o9I/auMTQOiN9G3twZyn3f/H2uLgpr7Us8RkRZ6atvtYMyruwXarqrlmZcY+z+xj
s38ujqsuAloPqG+6iME581T9HxNmzdc5XQ3oCFB9nmluL09GQ+REVUOL60x9b5NnpfiZbkVLq0/G
uY3lk6FUkMHWHqdvIkLUFg6a5IfcS46NP54Kb7oX2voU9s0LOnJPphV86HpErZJhJ0zjUZHKvS+Z
r1P7JGzF+WtuyfCGQnEBgsYrBrQ6rsVRSP2Yef9qV0nH1MidaGsI9Uqs8dcW/7by6yU/+8bVzqs1
6HViV6ruwuinNAQnwzxZfO/D2D0P0C4FuuXIXeFEGVghpT8FkpN6I2KjhZ1M6T+9YNhZ2xwVLz9M
RUPepp7iUtj7UbVvDOXJEqtHr0w+WbFnd3W5v31FrcRtzJ4w3UdcSBKx5DcppJ7WUNpAE1dMgIXh
UFECR2a4dIvNby2kYXKYHh/vOa3SZaibNoM6DJA3uWJTnnIzeaorJOL2FnQP8Wur7OoOwZTE2N1e
34oT4P9M4jNrxMTa1Tc2JpWsp3Xo+lS0qy44KDqIjnzaqGJtmFlG2KOvxnWbNmQszX3QRbsZX9RA
rv7ni6EvQZ4H+Q1COfOFcuZrHGQrRcCc3Rr/2bfi+2b2veIOtD1+W5jXeWahFKy8UWty42TKHuAq
vk/N4VBV4+epFQ+3F7NyoyNaCCcrNV1C3SUjtldNTM3KJPpyso+7cGeOkrJPhmnXRvtBr5Njh/rW
bZMrmR0mSS3nmULCrUUeFPYw7kkW+9cP+wykVBX3+6gFm2VlJ4o/G4/IlrXFs0j3BJ09QQ7dxpiG
o+cb1k5ILRD66fDeakjIos67lTqvRBzzHDJ4PQLYmcz48vzqQi1kPydzLiv5Y9YHB8n3HKERTsMk
7ctCCOfyoDBsEXesug0Tobw080zfkvspkdPK02qNqlDU/xi06WjJwa6Pk9yJ6eXfPsS1T40JYabG
cR6qK4scUKTyqJoxmaYWiccov2+meJ+WG63NtdiYgY7fVhafWl92QGUnNjJQ2yOTkof836A76qYr
KW9JeswMVIP0wPbr0an/VMuDJwWShZlxBV1UnpaFmyIaIuhaSRtOmd4n/+XP8UeLv7+IwQ3Fq5uu
5+/74U9NfNu8ROa9WSTMfNUAOoGZ8/ouqXw6szasES1tty7Kf9OA8dVBtrYI9ddc7tzIIkRrtDTJ
tQL4XCjdUVKNA5Xv6dlsf972trWPmG4oTD4Q3DEGvzAzopWZJS1rGSJXr8aj6Au2DKCKaT8h2opY
fuHbrnbuzNoiIgxio/XMmPJaFPTwxUhe3uzGwJeYYWyQOW3lbp+KcfNPzpjVZFTdjGzoP7Rtpu16
Ka13fda/mjHK4rc3YfVAf/+sJUTOnKrcACpI1S/0BadnGPIQV2K1YWXt7gIZA0czNxebvXDLrs2G
pmlLTrRQP+VJfBAGzw7l3tZbOJpVu5DV+2aLUXLlfBF+YHqJOBFqvOU0u9QE0lyC4OZC+aHp4oe6
Lp7blnGIZoY0BP7p9lau3F4X9haPgmGmQ1mW2OOU7YBut+E/juVf3McXVhZ3ZMBAYx5IWCmsR3VA
g/gnTEqtvpGTra6FKwo007xzS/4xFZbXWCwpXiJ5d0q06E62RXPDKa5ngyTIrREDgtlahCfOWmxY
C4u4HqtcxHXURofMD+9qIfCf6ybfj1Eo2WGc5YfcyH/GXRy7kV5SKVb8L2OlTHf10G5hDH/hBRaf
KL8HbkioxBgCWBYwdF8L1TTh+fGt5CHTy3vR/7eIvS9hGB+sQLf1QjnGSnbHzB3jPTZJkW0mBxTW
j0Ycz+T/38RI/37bqVadmBoumuraPIu5uDaQzSwacbR4rIr8vkvkkzh1dhlodxJU7lWUH2+b06/v
d16lmTsLmMrce7gMMqRIazzUOIjckKFnbqbfJcpXpduo9a5cOlghTgNVBqpgKd9d1qoatRMlUGS7
W5RvNMNhwHKrxrgShV5YWdzvAFPMTJUhVKmse8PsHbVWjt70XIuRrcHD2YQbgcX6Uf1e1eKoFKOO
iLFDSjRa8xDpxWucvBXJs6hDAR1UGxHozcUxqrsIJFKpUknMqWZGiszkfWyH4MrFr23+FMuBs5ni
/WINuPo2AL/w9CM9RSXq0jE61RzyqsSe1fjhPkqNEgmVIHfGMhbsscuif1q4Q9CEipN9GQFs983y
66DUPbLaoQq7V+3BucvWq035cxyoePoBxBRT2KUOTmc509D/qyU1IlZS9jkIxnhnpJH3QLnItOtA
gRApHj0qbVM4frbawnM6yQ+ept6XdohAx05RJlBZlh3DM9aQO+qgD64UgHlVIYHfS34v2Jla6WBN
FWXjIlv9aEB1UPQEJgNvwOXe8DGZLWWCiAHOF8l3lfGUiB3qTX/zbZ6ZWfiz3jWVno+Y8SNvXymv
VW84vvw8RJ9v3wGrd/9vO0vRAdlXRsWTsWOgIzKEaD4/5tTkbhtZ/VioSWhcbAAMl3etWvdtw0Av
Zbjqo5WICGy0TCqYtvGub8EpV00ZzMzPeTVsR4vjSYABCiHyKC6cKwpIg6w27NRABq64L/W/udlI
lchDmRkHlXbpCvLUpZ7aU/ZvW6LWOlYNZJ6919t7t3pAZ0YWjoBMfVoZIkF+NnxotHctvy/CYON+
Wd009JlmiUuTgdLFpvlk2gQGRMYMqAVTZU+JZDOSbOei22/pvK3VjxCdAlaMCAoBgbZ4dfwCzpiJ
24UJ+0iF32j6YPSlePTRYNn5Yxs6NMIfVXNUd2M7FPZgSsVf+PxcSwTWQzGVetLluelmUGRxRb+k
9JtdFuu2kX0vlY1zW2t+M+vEbiJJReNv2fxWSlC1AYR5btE/JCIzf2S7btM8D21ip3IJEy+zT7nq
KGx4nL5ErXnotcYetGcDLbo/dyIuXHrPAFPnb+NyxW0e6d4Q8FskqCB3hMWlkyfJU1dvMWOseStD
9OCJLObOSRsvDUFd6MlMgYduN8nvk5dZeyUU2l3Id7G/vaSVLIPHaSaEsOBru4bZ5s0QFAZUY14e
v3ZF6xbjUybeBZPs1PXXPHgWpi1RtrVnmB38JWo8E4IudlEb2nio6oHEJvYP6amyMpvRwNGXHW/0
bW8LRLj20pybW7hpkDa5XEkSKUZo3ElW+g8CMVSnpdKuxPDuL3bz99KWAgCdnIOr61iamX8G9GYH
PewTFmJtUGC8KMG0E7caiGtNU8C1xBgUgAAqL30ya8owmkKRrGM4aFKMpDutu4+mNOxNK7WTaBeg
V/1UhluzgWvxKIPT0AjSUJixdpcumkmy3qFKQpBdhv5PCgaNM0sl/cUdc25lkQTD8DP1Xc/q4Cw5
FcquCKLD1GxRxq25yLmVRVKVJpA8tIihu4Y8vsm1rcjTPSMaTqhu9UfWPmw6/4wo8KiSNS3euhrn
CFSReNcjJj7Vafod0JLoQIP7F0UKJhGIrwC48FovSSSG0kw7b4589Mls9ukUB7ukLreG91e94LeV
ZQlZHn1DUFSyEkF5h6zMMTRh485dzTBpWQD/pVFiXjGIN5kXS0pDZUsr95Z59JtD/ioKH0ofWogH
q3lvh7vxP5Bx2vg18jMnmZw0v5Pr59tf9trbDjE7lyTNBrx9dqGzToAyCW1jlAUoqPgu7P1DkN+V
4YdOHw9KsIVPWnNHEB7ckIwOAQFe3FiCUVVNUdEK6Lz02NXOtzTxnbDTN3Z2dUkwTDNxzoSptOR8
qspGT1CaBshDrX8SXUP7GldUYLRvlXe6vXtrbo+cJMwXMD/O0evl7qUofgXxjLjKhuqjXmofg7w5
acL7X1ihDgGEA1gUw2uXVsaAv9qACnfTBv4IEqv+kzFuqdivVmCYbqTr9Iu82Fo8X20fi/WQ0McY
qn1JSUOBSlWz/ol100kzy07Gk5Ue9eAI9NXOlHtBNA63l7nmHrCgwEAKNMeEePhymbFYRXI3splG
FbWAvqwDcjPjjgH4yvYFP9gYcb82N7NaEYrMmDz68otdnVrBSwuLyLkZSqdrmOEqeyRoH0Wt2Hg9
Vy1xD9NoMJGcMmYvOvvGptYy/LICr9H1VFKSFuyxGFb7ASCM96dqI1SHRCRNGIUBVcY44PLKN4Ui
qzVi9binJx1JSnTK8hRSPj20bNOIzeOfHtqlvUVEN82c3nXX0sQQAJFZP5XsJ/6/CbW9/tBmMxC5
MT9AbrCkVGuq0s87FVwI6/uXDvtzVicfBD/ZgryvNIQgq6NKzDvGFaIu54i8zEzNzGc9UpLZsh84
RiraOoFw6UfEjFAjWdEpqQFx1P+2xV1TGPvbG7oS+PALZlYm2J915YpNR8xqFaE1vCUJ901VIIdK
uBXt/DLlkwxsTw2cDrkatdxrm837tW1GloFMb97kK5FmzWC1xdBQSWqFvVadzG8F4DiqOsBXd8H4
Yxh3pdY5DFkr7EQbM1fh3Uep/GVjD+Yg67LCRBWYRBNc5Dx3uNSDFa00772MU/CzBkic6tSQVA/x
fm4C6t5926FU3brBtJHorp4+lU4IGyDyBZW5yHQRbwctKfD1qIJmi9UPyF/2QTAcZWs4tEH+GDXZ
cxIeZKnDePKmZeOWCsf148XKSZFmrCD96yUitCo6r4wCkeRz7D/AFnuQrfo7L9oX2JIf6079trHT
8y13tdOUJ+iBQtSqyItLt51gULLQeXQrMd+Br7gPhd63x8L8qL2akVOLX6rhTmM80I7F77dtry51
7oCC2OO7Xo4FGlzpnmdIfGrBzkTBGsYRhMFtIWydcquNeB3PzW2F37bmK/rsCk71SfFHQ2XwvDV/
NJZqh5Lw8fZy5p262kmQjjNNIpu5LC2NWdWRxnJyEw+k0gh7czjmHdMT0nsoPJpCa+f5H4cfrIrt
QyqLuRMc9nJVij6NYjDpPCwa34f+Bnxdktvd7XWtHtOZkfnfz7YuqvJiUguDUDi18n1k6f6+s0R7
quPILowmsKtykxhp7cWkJy7+gqzKIMAvbVYRondCqkXuIH/OxMA248/G8JbT//zztTGIS51HgXWP
iPHSTsh4SCFXeP/ASnY0iDt39LQOzbkudOQ+/g9oqbRhc6XCRXmL2jDzFfNLcxUOeEE3phaowx6p
lS/D+KwHYFRC31EyyxmSe7N8SY2N0aS1DVVpcKJXhJvgnZcLhf2t6xRTjlyoHQTB8SKKS8Kzmm8J
aa05y7mdhbNMsQ7dM0SJbjdU38X8Ux0HR+sLw12HUfCsjUB/9oLlF8cQKq3kudCjm4vTQ1dYHrI+
jd1yeut9D5LcwS6ET61wLzeBMw7vt51l7XE8N7fYw4I3kcZ4BgSw1+y8fzEZE9mcUlu7Rf4faWe2
JDUSbNsvkpnm4VU51ZAFVUBBw4uMbkDzPOvrzwrs3u5MEZY6cNr6DbPyDIWHh4f79r0vjaw+YOuh
J5M1osU5eIDxn4Mx22vTizXtPfeQou+pbmJgZJftpcnVYSuUbpqaApNheSqauyT8yFSoP1DeUZpP
XXvSrL+SxXy5/TGlDnmxd6t7p2LCbMq7LOWRxtCB9s7hhte0t0u/1Vz4lTVCSCZ7dHEFEyKZ/qqg
07d6GnRLmTKycmpshiu6zA9Hr/a53N/OSnyKLfswodHbpPfINh61fDmU7y3mIRa1fFSDfiPJkLkR
k1notQtQ3C9aC5OWdZZiNel5Vp8c85WEeRP5I/u4P1/zVLGRXVsv2UQnOp4yKz3zfvK14YcY1Q5b
29e1ra8rc1eq2NSwHdRLmde5jiuQmntKvdjpucx8M7oPB+2xK0IkqjO/KR6MJf2wSeEv/uT61ItB
YvGfkHZYvTgGx5jV1jDTc2NMfkKGvtnglOBzxPymuMt5GBIvV4GlabxgjGvq8W741kbnNFGeBLJ3
3CMesTxqVbdTDaqCr0AeD+147O2N7rF0iVzsP2kaBFDz+qvWkTJVecgNkfZucYwq5bXwgi3wu8wP
eV/8a2R1As0onkOGgMj1g+JoNKnfONNuewxzw8zP2/AifQjb2utcg1Q+a/X7cHqhjnK37YdSKzTx
xUQ9YLR18lVV3uhqucFiFkBcheZCKFRoXxWv3xr2kF06PKwBODPlK/CX13tTeT09B5fUpFKy3QgR
cuTRhjKtiCeZp536NlT9sIo2aLekJxqqAEYIcUeIGq+thrFFdVgV93dzPysO2ikvS8921X+0PMGi
wSicymDEqn5gsF1NIZYH5OcuMZw7JmqshKdBbBzzcobqYisfkm7dhcXVeVaBOqMGQRJbp/O9UZ/6
GV4bayP/ke6awwuAAQFB3b26BIQKUdAN+Edq/wWurj1awb02fqwrLp/m+fbVJj29oqhrUE1zCYvX
e9VFWZNTcaUl64zdc5jrytsyr/vDbStSjwD9hZAIrvgLf/9gwbdaRy7lK73eUdjfAbyHWuq53JIw
N2QxnhFdRO4g/RBDLNfrUXH4RSchP7vt6H7ulNTazwGstXRko4dAoIyTJeS9Gi7npE70HcMokW+a
vf1YDcqBEpu9V7PcvKsn7TVSNIfpKD07ovaR3WuzwWhAUC17tFfQmekm68g8ieq7MaWWcsneDXkz
+k7aR3sz0qu3Q8LvCKdeg9+liu+mbIx3pQ0wQS3t+UBPOT0NZR49hvxl30houXsMy27c4OKwrW8g
wf7E44tZM1KK6w/CYHTtltYidEbT93NnvucNbb9kKUqxdRVGnyOl2ZL2lZsUggK8G4Borvw3zrVU
NRKUcqp96bUPk/M5bL4rRng/Wq+3/UrmvfAFeCB6qbgxyHG9uNQCyt6WLM6s3ZhWYvqhCeqNDyh9
AtF1+DmCwEDKupxHlaPRemVG+MfV76buU+o1zyrdbW861d5dXoy+mtV+H3+4vTZJjZvYfGF3defF
/FVl8MgdolKp/FFNXxdEad5WFgzk+RQWL2ERJrAojvN+dC3lPtC1v4pQM/bTnFf3dJx+n3KGHwTz
CgB3qm1wC15/baVttQ71LXw6AYba3Gc5aPD80LP620uXhQvSbSSoVUSoeTJdG4ojc0691knPcAOp
lBG1rvOdr9H321akmZNAiTD5I3TE1tRwmeWkyTAO6Xlw/mkOFEIys/+sFN0dug+w+FDemd0na4Dw
E6YEJ/OHYos9SBbpeahTzyfGgrZaHc7BGJh70QOiFYqcCcNXDbwoVf1xRsSytUkWy40vK7u/uJV5
WDMYTyK8CveUFmJTyxF10mK4Mjw1/gZ69U2ebj2tJXY0bmTUF2hroTm7stOag1PY3pCd8+oHMB8m
Bqpx45aUOAktJlDwGADvu+aGDOM0dRVbyAVlznEengTQtVW/b4N8xJWxiqCiAYgGHEJmtHFX3kh1
ZDCilo5Wkrw644MxzruFrr4HE6wa7Qt7n8W7pjyMGRK0//xB4ntlXHzoi4wUXpAlqTj352wMTo11
GFX95C7H2ydBErCvjKx2a+qh17QrjFjVB8J2rrxTp0+Qensb72hZu4DmI37OY8NCmXD1KaNA7Z1M
YXq+AqBs+DC9Byn41u5jmx3C2q8y37Hzt7mzAQqXucql2VVSoNtKm1kxDXIncY7dBBosnfSzZvdf
7SHaIpCTnGnWCJmmeMOLIe/rHbPZsNCwWGOq2/dJeyLX1orwmN151rF1Tr+/c9yzpPYcatgBVn1B
Mw4CqxIIzhb19wSJG164h7Z8idWJkeSNEydd2YWx1e7lGXQAwQBuwojmN5bTPoX9Z9sZ9nFTo5yV
Hkdzi9lHunHQVgLbF/2FddHMDcn8qwJUYtLSjJyrujv1NoC+ojE1PwGcdXf7c8rt8SxDFRcc+RoF
6SVKZnoDeL5Qu/9ynySEyGlLnEV2r1PlodspyqnkxKvTpsZTqLdOyaNM+6hWFdoPiCzE7/X6r8i8
H/v7UI/8LAtIJL/X5l3efLq9RllovjS/ypnmIp6XLKhgO0BUwge1h/TF8p6e77vbdiSZOMsU+jc8
PklcV4euQoI8BAsANtL4bKrWo5F0d00Oi/XXWnvOkvwwdL8t7aBBUnlhcnX0QvAN9GkAQwJYaveM
+X03O/qeuV1vrE0WMC8NraJyaOTKouVs4Zw0JxQs9hVia52LHpph174Cr8Htbyl++PoKurS3cpkl
VgJQmcIvmXWKzXe9++22AblT/LdZK6dQx97TAmGg+mD10a4q35vWRhDe8gcRXS5usjoBIzXU+F3R
Q5CUxS9m3+5V9ZnhTyPNoJD5YURbFT/psniE8OK0IR2wVg4R1GoaLJooG7XO33MwpLtAC56maWsI
Wro/BlmImI4U4PDrtVl1ZrlFJ1qx06vd3ynW+z/YHsYX0HyELwl20uu/H0d9SbJPu25kDC23aPzQ
aFeH8njbjKz8DGTwPzurDD9Q51SxRyoPioap4JinjAeD1f/BA+M0Ojpdp9rcZY37Gdhh5xfts5WC
D9Gncy5GN4F13/5BsnhM0VmUDcTk6brrqkAmqVgLvyfxXtvq744UzxyfzXQjL5G6yYWZ1fHKQ3vs
GKyi4FIcwMTu0EzbZdlWt3zLyuqMOZM5F1HJYgzI9/axYr/0cTH4m+Oh0oMGqR++wpuG4vO1s+Ch
wbJwliCYCbzHZPbcnZFDvlqnKFSU/dicGq9170u93itas7VKWZLA3UZVE9gjVMyrJCGJ6GAYOV3K
LJsPjdPdx1a3G9vhmFcf9PZU/v7An6iQ/Wdvdc14E/M6joI9B74iU0l3JWUyu/p02xHFN1sH4Esr
q0BSVq1WQKHHZWZPfEPvaWm9t3bXPQxedZekv1+UozPPDAO0tQLcuwonYPe8OeH/c2Mu6q7Mw2ln
TNqyv70mWWGDuhDzELAcewhPrcxUZUlTSyWq1FaJyu6dUu4bfde442mxi/2cZXvm6vcMh22EGdmp
vrS7Om4VHDMKcABQsfkbbzh1eXv0GHClsHZ7gbIDd2lnFTUVbyy6QaxPbzM/Ub6qoXpwU83/AysQ
qgo+e4iy12+asYLkfbIUushedRoBLtu5ud1qlTrghZW1m3uQM6gLxDGW9tGGlqdDwnDM1EM5f2+N
19srktqCRxXCNQaPAEhfBxAFaKU5U0w70xa0YIqH5MVIY3WPem1yIu2xyMTT9nTbqGyzmBIVQYsb
SFtD2cMi0HAEZMk18ztVpl02MAv3J4HeJLUXfICQ86+hWgHLRVGbrvhkam8GS30TdtabafY20kPp
WoDECXojqlfrV1k4GlNfdRW9fjUXyBoYKuH63+i7SY3APc/gEXTwLOl6l4zBpGOpjqyF2lX9JskL
tD7i3e1d+cm1sw588KFz+UKdAEHOyhfUuTVbx4izs9ogeZ4Ny7hrFu2zNpdq6y+BHZAg5JSS7TY6
TEHv7kBoV7vSBEGkdsEDXZhqZzhzcUrMUQEiaHt+yANoPxgLrCPTwNTUbCwfbv9q2R3EHDA4MZVr
EHja9afphiQJh4a0L7Qf+/6VcfC3ejv43iBYjb6PRnO4bU+2FQw5M0Up6OqJpNf2ajUsy16jBZqj
H7gfUGB5NAAp+F6TbEmiyE0xHizGWVVgs9emlmzsNZDpXK9o1rW5s4vgSPK2sJWyCA1f/L9WRIS4
yNUbg/5IZmKl1Yu9m0K2PWc7r/+62P37P/h07JTNx8PgGjzV6hrM4YINr4u/WhC0hy+bBTzpYhgZ
oHYHiwm98uvF2Flfz1nHbWolrzOUnA4snbb3spmJyPIuOAT/tbM6kKbXpoq+cK3lvXGwqnhnKvWu
ViBjmdxdNKs7DwKmKdr4gNJbnDkWIBRMZggNzevlzXFotfPILTfD4Bxlb0doxcJqNw3jnV3EcLj9
o4fODtqfLXpV8Yd/CQ2keMBPSc/Rxro2XJV6gk4NETtLEpQSfiDo8gdXq1CI+f8WxGG4cENQz2YT
tWSyU/DKTH+A8s7Yf7ztgLLLDoQL7WqAnUAMVqtoqf/PsQJiMK3c41KO/mS+DcKTY4JmRRH+tjHp
JwNHQ+2DGQxArNcLimyGwMOZ+8cNVRSp8+K5LLONUYGfzArrfeFPk9LRaiUqrYw4k92MXZPQprFe
PHQYoZBs44fj5H5V9ENXfjTfJ+ZOzT4FzSGZfaul94i7TPsKdpdUL463lyz7vgxp4qDQwaOqsTp9
vdIt85SBexvU4lDkL/pQ7mcv9d38ZdxUE5VFR/jcDNCBCF7QEbz+vmUAqQr0rLjkPTrqfu09MVaz
sYeyYy4Om5BKgr1tnZzPmlcFE+Ps575DHCoB6J5nh6pR/XTQGpaV7Y2cdrClTBuGZc4DfEnos/Ed
qfpeL66z006raaye1bF4X7Bn45Te/8FmXZhYhbC0h81NCXgIq+4OQtr3mvWUGM2xQEB6cozd/83Y
6uTlLkNeigV6w8iO6Vidm9A3mvgYmtMZ1oYNY7KU4PLjrUKJ0k9amwQCKsJsrZUtextyh2zMD07w
ps2KQ6brh9vL++kIv5xDivLUkn/O1K+ykLz0GlAALf2UlmecX8x52e9aJSc/UiNd+VTYRZP4mYus
mK/2GiC/RGu7fTmX+t9m3kEEH0ODWDHQEfX/MDjfPudzGidMUszxsVqYsSuDZvweek0e+04bqB+i
yYkDMeoQPPeZ5gYc7qGJn5Q0mzZeqNKDhtY7qGfQ3PY6DQGylKY9atHnEEF5nlRhdzdqW6UEqRET
si6a+6Cr18zaQbiE6jwTOpQg9fUFgHrtq+bX29skPVWAm0X1jlz6Z5P44o7JlaywrRRAqT4G8WPs
LPOhnKzfJ4gDHueomHEZBkVY6PrsJq6Xxih38nzzXtPkjRM1fhdt3GTSlVzYWAU/FZVBs4h5dbRj
DrFuWSh+Hbvt/vb3ksVzwXKHiAhAgF/4FaZ5jmY7A0SZxfmMAHrf7jKnWO6VYSkflVE96xaT8rdt
yhzh0qb494s90nq1SNoOJERdjMdFrZ5yakttM/3R0hjhZtqfRsK6aa3FbduMI7CDyDT2gZvs68Tc
62rx7PUqwjobxI+yRVF5QVoeNCpsIqtFOVMRhlnHy6oun0GhU6CwDkpSHm5/Otl2wTRDGx5EFBfw
ykoVG4WVDwqfzmI6kWEZxAwL73FQ83NVbgkaS5cEYo3WmQAv/3L9LjHvhQWASIAAr4aO+ej4vf0n
K7owsroGFdsOeJLq3L/ltEsGpFHi42IwnRi4e6N/uf355CuifQXGUMxciLfFheeVM7MIdYRLDGoj
YPRT3PjD9AcveabY/jUi9vDCSFJ66QjXD6TA0GkkS3CKB2tvqfGGe2+tZXUfDfkyt2ED0Hq0kl3F
sI+bt6d4a3hDFoUuFvMr66yFQHLNYlyr3Q19Czv+RiNJug7BUcPhUXWO6vXnssbAKgNHuHQC3Yn3
d5KkMJ9spXlSKzazUQwYC8TM6k2vFXWHjBfrsNQfRfMUMuhFvr6R0m0ZWW1JFWdwK2YucH+Bfbee
hJjH5pSG8NF1HgLOmEk9ME76rzr0SHm4bQ7IKI8+Gf2Pwjgh6FdvabNvWVndPtrsxlE0RoQz7anY
N4lGZvM8DBvnUW6FYStgOFRA1nPQzcBjAi2E7NxaxZ0ePaSddzSyk1d+vX3uxYf/9Zv9Z2flY6Eb
QxRWpdlZqLnp3k6tUHYYoc1zkKAw/s6gi9i8v2UDnYLVgItHE3erukoSuhySVYRRs3OxPC8CawhD
mtLeZ93u5wCr6rfm92r5UEOyUxvm4faKpXUEHtrAmQDoAtoUvnoRhexU1VovoepbmQF022p2MuP5
jTO0hxxk0/y2t0IfKAY5ZbERmCSbSssUZSKuKGAz6wr6EmnRPE11dk5G6453vtnXxyy9K5LT7SXK
7bg0gqH+gK96tcJ6Uaqk1prs7JrK62S2X4fRuS/m8KEkz9042ZJ7lzX9Z2sV0/U6tebSwdZQEwfz
uBt83Uiemyx9SSewQPUWoY8k7oIQEPPgoupMQ+x6+3LDqNvSZPvU6NPi9L6bHG9/PcmRuDKwWlHm
Zq0xdVzuC+Tw/QEJqVOY37vPoC6OdtOezC0VdPmKKPIwfkTlbk3ZWzWdpWW6uK9C+7uiW88MYH64
vSapCeanARIi3kO/8vqjTa0a1IrKMS+m/G5wrWM0bWCmtiyIf784VWgnekENxeHZpXdNgbMLqg1P
k9whhML/1rDy6ii2jRxET3a29ZeadmHWfKNiv2FEtvnUTgG2UUUV8PrrZaiNOpiU8sFzqoMYIEHv
e/buhPSskAAyxxdtVt9benR3e39kJ/bS7MrnprnLxgIA2DkKntT2u2JSz4HSLdwqZcqCH2nrf+tb
3fYT5Z7E1llfImhUg0KHeLdjmnGw4ufMepvN2ts59r4Uo2nT8AjyjbeApDpxZX6VB4Ta0Jt6hfkm
eLtkH4Zx9Be/nytEkpHYDTasyb8qBTLeb4IKZuX18dBGWWVgzYQca2l93dwr2UNhbcG4ZZ5JQEe6
CbAxD6rVqrLIaZ1QxHXmKwhIqfPJofjiFluBQmpHTPWJ2VrWs3bOiiY2lCXZuXNf3dDd9979WG2N
AcgOspCgR3yZqRJGk69PgDYrTaB0LMZQlGKf11SrlMTakq2RXRvwypJvIl9CMX91mOeu0EsNRtBz
q9n7YHwJ1Odae2jyYa9vYStlCyJwUGRzVMRY1gS9uTIWTt5p2dmrymYPvh1+6TKdN+pusr0BoIH2
MLAiTtjK15RFt4Y4AKWdxNnkG8HnRY/3mceY/O1IIftwIPmNn5UcNA5XudNsZHbU6awm1x6qJrkD
EG6HJ011dl669aaWfTmGLQE/sE/kaWu/NuK0XqwhP7d1eKS9K6oRt1cjtcB7nW+m68wFrFaT6QoZ
aERMF0Q1SjX7xVb3WBYDEEb+18IqXc+rYbKMNKev235t0/yh6H+o2WvoZBsRXLb/l3ZW+5/0hjc2
4nYSKxE9nAa+gI0HoWwtIEhBiaGpjaOtvpab9nOfMil91gPjpDTIgrfRcem+BOXWwKHUEkSfANip
eZo/hXcubvM6Lxun14g0hvqxrJ898vLYiH0vdzbcWfbZAMkDkf/JZb7uKEdeF6DhOWVnp3toY+Oe
vUk346bMyy6NrPy4bLq0SjrOZmhbpPYPbbfFbiZdhgF/Gv8hHr1mj0jMPhj6AQsjrE4d85+t9X1z
XHLLyCr8G6Gm2HrOtzJjlCr7H+K8eOO4v30kt6ysUpHRHMK0ZVD9XBVhuc8G19lNbt3CTpF4GzFT
FsuYfrKE7qHggRE/5cLLMjXwlGJJ8rPXLDaaks34rQ0r148iVXmZi+LrYPf6hsNJPRv8Aoxtgup0
XSeEZprRtyzNidOIJjOt26RQMBbD3h6/3/6QMkuQ3el4BepOvyhxxEqk1GXB7JhmIcZRwCb5AqEL
9A0bU8jCe1dPeLCPYgARRK7Q81l9xWGeisrKc/EgmsbH9Gs5PoIK2fWG0EzdbZZZZKcJrDv9f4jp
IERaRVSYGObCcOscN5z9xTb9fqtVLcsS6TwSd2gqcdet4pzeQtgaNqworQO/T+tDYf8Vf4Z2yUVF
bHuGS5oU0zMT3StIMjnE118wX8gJqrzEXtA+t3n0UlLSCVU44hNb8afs77D4McZHDW7633eRS8Or
T9kMjDLmLYbbqDkhyebP8XAM8pdsC+ciO9TQMwhkMdQJfNPVCtVqmVpgkECXWUm8m/uHIfxxezFy
G6LnQ4nDwM61DcNKIheYbc4cRLgchYzgrjGcH9ashYfblmQeLzhz8BAKKfCIXFuCeLPSigFL7tSN
YMK0gczRAvfhNZMKhU7YPfWBXd8tdad9WQZ9qzIvXalgNMBlSCjX/tKFSuZSUWXb3GrnwlFSLjtz
CwAlCx+MMf9rZOUbijsSM5EsOcfheArDaT8OL7GrP2/OF8qisI1qFaMr8Htra9hQlkK4V1sBM64R
4rrNU+tCI6wq/mHjYpHZIWaIciZUevYav2N1dlu4g0mc0sN9VLwG9Q8zG45dC0fQsJGNSYi8dR3+
LdHKcABIrAGQQx4PMVoZYnC3PzuDDfNEU+7cAo2QLjrMYIiAMEyn0fuetukxGvWHrrf+8vRpV6db
xCHShcNO4XLpMOhsrQ6GGgxjrydRce7VhzEyjj1KC07x2Fnvg9G8v300JLZIQ6irwpJMX2rd5Y2t
aXZrFf5apfLst/WswnoW5jmasqAanTYvYdEqs43zqEmtgsERwZPhdGv1ZrRyp4uNsInPINx2wcfS
Oua2P3l+rb9llu3gGfGzljxlysAE+Zdp5MmvfdLK/tAxC1Ns6ShLDo5BZRDlINgeGKdbHRx79JTe
GiDP1b3uWBytNvJt5RTXWyPGcjuimEsEIraubo3CsiK10CEzn4KkPgK9a330PqcDuMnxDqxovXF+
JPcu3BXM+MBKzAtzfSsqSjsuHh/6PPcg/5c0KPb9ZOkbViSx7crK6usxnRg7TLAhfTy/HxETjeJj
YWcbXio1AiO16J8B6l1X2cbKaSOzGVHna4qToz/nFVP9W6yh0v25MCKc9iK7rPKCPN8dqHIBSk4+
BMZ3xBGM33+SUfMR/K7A3GA1Xnk+fHhLpTmsZNCNh1Q9fF/mndukG4WsnznVKse7MrMKIfFsodYY
QPUeptEu1R5S+21sKqfKmndjZ76HEwda1BeteJ3Ve4+Beq+d9kHd7k39DeycfnPwJmaCv6I8jz5q
Y9xxls9K2t6XYwIY5611D9jh0FfKIWif3C15D9luQwUnZGmAV8Mvcb0ReamHQ2dCIaz0Jy71XZqS
M3bm7z8mDDEbDHEDqLhfCiNTrlHfFlYKYxdkD94Cu9Zz0H0ynQ+/H2IJ5OBAqarQMBF+d+FX2uTA
zt1TPbWsBUSDG35ruljfL0GunCxoUvaukNK5bVP6CS9srnx5iZQxa3sWRzDf2fnXSXuI/4C7hgFW
KD8F67gF6u96XVY3jbqeMfVMmdHv8icmCUvnFB5vr0QWxUAuEpp5KVPKELn/xdcbZmgHY4cR9bgI
/Kz9OzJOtw3IuovGpYVVdqhMQ5vpgZjettMT1dSjPXX+oH7I9Pow5QYNo4fGejGHveOUfjH8fh8E
6+7PMQIAY+vKSWg2g5pkTMw6dcgcQVZU+whClw1/kAg/iz/Om4/oCTTNW4VpOyhq7oiGgUHlaCVf
YEY7MNd3V/V+6pttjOCU41NTLeY9NADvzPGOMq6dDkeQxcg67efN+pcsBbj8QSvv8fIpaMMQJL0D
D0ADMmrSdpPu7EwkoZZp4/6QL1/MtuBDMLvaqzNoRVGuRn3BHqMBWgXpfmGWPA3+ilyEGp+Mp+Lv
SYfOZDhC2XycnrR36nwMNUHDlCFnddvhpCu/+C2rs1kns4LqKztu23tn+WdUGOAv70rbr9Kt7pSM
yQVkLzwuFM2hHFkPD2UGJW5rZAAjUF+KxAVb1/mp9qTUD8HsHIMwRtFk73gfqvgwVXezGLgfh416
gywWXf6G1U5HdKXMXHDHzWG+F/y2lr3blGEVh3R94fG6A9lN/dkD0nEdJry4metpYVwC9h2yHV1/
aIuHMf9bNc7D8NUOtpoE4u/9Yo+cmRgrHnVrghprqQqvsPiw1CHrmDJxhtwlChNMNtz2FlmxASo8
hANEfYNc0LheWZhUgULLl/HwdEB27l2tOTtRyw3iaucNILsIVrwM3m2YFQHhlwVCTsDbn1cBeeS1
2dxIEwdpI0Gq6x3rJdshVBo038bG185p4j15y6tWLA/JRn4kI4GAowzyB1ukAFTdru1qalQZ2QhH
nqf/kyD7HBvlwbKQLiwfiyjcN5FJh3X2uxBWomXx7bi9I7HeeA5Kd/fiR6y8aQqKOGktRkdU5xNt
5N3IgArA4vtkiydedrtREQPiJqhR4N5crXayIUwQysVBbH0vq2bcRUribLiQpDxG9YRKs8ZLS3DA
XRtxktJN3DAhCDjq/WyKkrY/vYSTxsTP4AftxseTnXcI/h0BDMSB1umb48aJaJ9xFEcj3hV18ORl
2Y+gCbaCuiyQwiwP+SU1YU796k6b7TD0UpX5pc5o7ixt2Of54wIRSr3TosdsPod14cf2G937CF9J
Mx4z1b5rB8TPPoTaVjtPtpHor1CV5hcRaVduO5Wj2kB6w7CrUaX3rtMlhzhstY28XhblcBPk22C2
Bwu18suiXIy5mkzYyYfgFGXKoYhBBEXtHp10vyse2np4SZzqDwI46Dik1BgDJQtb+Q+jdUCyKNed
o8HdManiVClMf6fbAUf2AS+NiH+/yPM0rTS1ESTQeWlequWjGW1Riv3kqFlHtEsLqy0KFt5+VsnH
i7y3pd3vA4YMrLx8UBmIKZzFz0PxDsghno7yt0n6pJCJwAWG9OWpyrsRvKbp8yyBzyp+sErnTTIe
wmw5msaphXhHa+46/ejEW1h/mZNf/urVlqdzowBeF1sO13B5CCfXD7Ivcbbr0j/orfE8gTIJZglQ
P2tYAgMuVlp6hF6mGPYiN1CoTmTa8Q82GlwRtUruFmBZ1xu9MPsxpMFPElQXTE68U9KNKrksAMGp
+a+F1UYrrbZMU8cnKzXQFaO9c6NzifzM7XXIrUAtzNNRJPCrdfShmeV9y6lwJmc/MHUunsPTvHEs
ZLEb2ut/razWksdBHXkWxyJfnvTA2nvjd8rTAyILur4v1PD3eUUQ2gN7T3Md+j1n5W3lOE9m7jHn
FBdvKA3kU/rUQ4BAMz78k89Hq5ZKGGyY9Biu3SBugrRoA5hhBAfBzJ3nja/bjMLi9/5y5i+srNbD
UpfSEaQbUV8dsn5+cQdR739Y2i1YtCw0i2oFpWNBu2uKc3wRvxw7bTonYKMy2MkL+k61tbOyv0C1
VWZ60IYDxZbbDiiNDBcWhetcWIwLJ1SimIPUlsM+0PXj7CE75g7hXdlFn5pgq2ordUXE4RBeFdqe
v+xYmeZ1Kjhn0qLx/ClqrLvJbu+LIq38Ogvj/Yg/nbIp2UqBpSftwvBqEyMoEKa44J63xTRD/6Sb
34GL/ok/QsoMX6KQ61ljbWMa8cESQGQSeMYJ0EfK67i1X/5gy5hEpmlC9PtFmSYMohbEKzGD3obf
G8n99MkbFm6V8uSlWxT1sp4GPMlUfuG3NQVY/9pBzCIY2k4hDroV8vXacgfngkf+PtAeynz08KIn
9SH34SnNTo59cLbIwCSHD/QJ6CZWyrvsJ4XChYNGoaFoVoY6QKJkPK7D6q86qqHQQuU4CMuNJEVq
DMgWYFWqbIj/XC/W6ZspSxXG1UZ1LvZTkw27ssuNvcsgNurWKIPd3kqpPRgbwdaK/VwnfHHqWqM1
dkzbTAaw80F7yOd2py7FQY+jf27bkhwAwFRI7v0Ucnd/tlMuPmReu3qlcvjohAGsC7OJcgGTHnuz
CpKNt8KWqVVQaecyiRTG/s5awLsy7n1tSvxGSw+3VyRcbxWXEU0R2QbT5YIT8nq3lGwe8t4BlN2M
w0yxzT3W0fj5tg1JRCbyMxBlejxH0AG4thGNYeFUFjBps0aahbmsRzVMD0t5MFrtUMb5Z6ZDO+XH
baOy70fHEhJ7iOWZKVmduRmlaMTLXdI1oKpp8yWjlqgo97eNSCKxkJ4R73JKesCurleW242TdLwz
zl3Y7lJPP6rhO+shghNYeV22CpSSawZchThTDGjCjrv6jPnc24q6YKwsPuZQdcZfjCTwxyTfATy4
vS7pxwNHClhNMJT8MshdVY3KwBfrSkrDDwNFPdHVz3dVM8/726akq7owtXrTKEvGU6DCz2PacGr3
ZRzfze7bpnf8utq6v2TODgRTCJJBp0At+3q7+qHqs3xkWV74brBBpEAteXs1siIREV6QbLioeDMD
f20iScfIGQ1CLSMDfujVpIYzHex5l2aKH7fLKc6/WdT+PHULZS+Lg4hNQyGCa/yqg0QvK0JNirHX
ds4+ZP2EPlb5ECfeIf6DthBd2v8siV9yEQUHpC76xGbYNeyaaqfFNsqIwaTvXCtTN7xD5oiXplbh
yVjcZCpLZtzq6EeV/0D9xDUfbm+Z/LtxO3OwqFuuySgaO/ey0mE1qpnsSsgEnfKhKMNj3G8EC5n3
MVwtqJBgikXM4PqzNUbaJ2kBe/EAKxZ8F0qSn24v5Scufh3NIffh1ehR8iF9ujbhVaMCV7cYSMn8
1mgP+qEsd2BcwjtneT/GP5biPqGfgiTPiABL9amDZ2bZ1dkXFLT85CEJ7yHEj4CNb/ww2TZCngOK
G7AgXerVNs6z0jWty+9yXBg8lO/T/4JtW/Z5qctSCmZ2isC18sqxNiZncDwCSTFTwdcA9myVRGXh
/tLEahlBqKPZhkzmucuTu1B/mpNxZyMlVeRvgyR8CIxA9TUwG1P9oWtcv36flntrdk6llu6N6J0V
PzbVVvNP+psIN+w6HSUSvOstn41qSFHKAyLrlE+6/T6av2lJ/agXxpvGMO/h79sCcYlV/uJkNAFF
riUws6sPnamLPjDEzzhP+axp9bFyvvWiCpY/2vnrbYeWtU1MARXDmSlGc41fr25Scs0OU8ZPAx1/
NZM70oUdkgN3seqe0rnddxWFn/5pms2dG8cvRTs9u537CUzQ8fZPkYUJlguimukKaFVWp9cM0kqf
FMJrb7xY0ejr06ehgvPn3W0zMgJyk/oe1R+eroQ+cZQugqvWmOiqOBSi+9p871nNNy/sHs0MNYcl
/uCa+zQ9FKEfB42z1xr77rZ12TkluyXJEOPrxJBr422v5HoNRcc5NU7B4uzqLjpOZb5xScoc6Cdj
NnmnxStdv7YSGrNhQbYL9CIdfDupFbANBRh1IHPVYP4TtcpGtVa6LBgh4N1h/wjy1wY1fQyhQDFp
wlNJFBPftfdFdzcc5LYRa90e8pQ0IPJYMd3ERzV/GO07zd2op8lCHEjh/7cOPt31OhR76cdMgAmU
4QHxCX9bXkq6NRcWVt63REFEOQPvsxGTMJj4hgbpW9o/wLu74QRba1nF0kQNUJehL3Fe3KcSCvM5
2ojWslfHxcf6iTa4OEjmEIH2DFjK0vvUasv42Fr+sC/mH4b7Puo3rG3s/rqYOkWKOcW62BplX0fV
EfWaQ21vQBSkhQTwswKuRCHhF/qKJioiO0w4n6pC9XnSfW/RUfJ1ToNHibyZIXX6CwHAKMtf4t6h
qZ2d0Hk8uXY++F261cyXbuHFr1mdY3fSo2528XgnHpCGn5x3ZmVsdc63jKw8shxTzZtUllwW2mGu
X+dcOdwOelsWVvdZb1pdnXtY8Iov+fhYqlsVSXlMv/hQK18HVhRZY48FxfiY9OYhSO7n/yHtzHrj
RpYs/IsIcF9eydq0WrItt60Xwu2F+77z18+XGtzbVRSniPag31qAozIZGRkZceKcuIO7ek+tNRpu
lbDfFVns2fCOX1/b/+Exb7050dhcnoI6QhbdEQLcg5q0spd3hql6UZd0kVeOWa7sbLmYDKJwMg0u
jM/Dc6zYcBRXszVD71Ro5alTlTw6+jkk9XunjShEO7m2NR23dr0CG6AAzfOFkZ/FRW8qs2pqAvtT
J74HEMf1p4M/VLte+rWxI8Irl+nLuaXFRS73kWYHU0BLuUm92ARd4zzE0ufxYwvG7kV3XMXksMA7
pymfrpteXSOE1wgagwSlGHIZvo3GSaVcEzTkauZGsaa4ve0gwK3dsv3BRv1oLS80z4yJv5+FPw21
zb4bAbeE0fw6DYF2Y+WjeIaGslf1sHhMUP0d7KneyvVX4y68u3DkUu7RjYVh1BZqI8zoOrf+3w6J
bzR8mNT7YDjUwYeY4jQ1zuvburrSM4OLJ3dqKBIawBicmuEIBQDl78eR6ZZQ4T1nGLtw3ngxrsZ6
GywItWPgWMvvOFdwFlEp5kz9jrX8dlKaL6YCbOj6slZLCRAci50EnA3P9uUXHOgLTVaBmRwQPEI0
ofqjiI6TlLpK/QRi0i0qWqZbvcc1J2UUmu8GIJPK1uIg+rXqZ4mDkzKVUbfPZXmrFIHbDV82Vife
JctjeG5n8W6JZ2TZ6xg7U/6lpjr8oHtl6EYpFFBe9JjvZOtvuOFN7rXrhlfXB4hHPF4MnhWLXXXm
SI6tmV116mcwUM74Cju11W3c1OIov1sdGGkdblBAbktU0gQEIfCzlpaQgXJm55kQMTq7OUDicqNU
txrhgZMAKAQEypoWUaVgQi3PNPp32icLDgL7MNCTtqMvo6Icelv1eD25HV1Rq9MZJvD85MHIvmfA
jK/v6+pTzWJajnoh2ATFFnH3LODEcmaOsc+SFdj0y5+BeajKfd95+ddIfq2ZlzDn0XVQVcmM+1m7
3SrFrqFHocejuwI1N1Ij794uWZTaxij6RqXudckPfRpdnTG6fDgNv7P4MEBwONwo4+3o/NxY+urX
ZgxHQHooby/HrWU7RAQopL+j2r2LM4/FtwhROFACkn4qOvnQZkeAMwJOyUH3Wv1Zbit3nkpXsK9s
UTatBWAwaoL9k+Fp4LqXHyJ3tNQoU4ESSXLbTWskvAvnU9RCquYkybCPU8TxBvoyzNEk3za2Qtye
7xz/zPjidk3asq6lkl4ofFe7sFY+69q3Prin+3wzx/pj01VumAX74ne4xeWwerCZSECSFDg584eX
yya/Coq2o2MOtUxrP0Q2+iAfxq1ZubXNFa1lJPko7/KcvLSSF1FtIqdDeKz7uyDKb9WyY2XV5ypU
uXja73OtfJW07Mf1fV3zsHOzi2jpNzOd/xmz6rGlZRiU2V7yc9e3qod26jaO8tr9RjsNT4a9W6A3
Ltc4mZpUtjM7mZS/YZQr4La0oo34v3ZpM9zAFKo4s+oyS2j0NAwlUm08I/AK7RtXjV7kuyTeT1C0
J8WWBsKacAxD8WCOgeGKSbZFmJTVqvjfpnlpVF7UfA8qGCuqBqGuZ+fUpdKhDHnyVntozd1mik6V
yvOqnfd2aX8vQ3njJb+6xfS4gbtD1UFZ6XKLO0lOdSnke2p67UrKS6KBlbO2kDGrDw8GA9D8Af1H
dFykRsMUlyoahJyJiC73TdcmrpxYIJb6XR/vgbnrpRflaG9vXLKrywPhLgaNaY0t+VtQdzGysIV8
NettQRJijOZu8DfcdHV1IIxRcGZ+DSuL1alKq6Za2dEQi6Lizs5REU80WP4dX45v2lltD7y8tLup
5H8V9jdtqCDb50386frZXBuio0ZJ+0AUuGnNich0dvO1dR87Em+q+356CpJdHQ3o6VXIUpwsa1/M
e0PSHiCiquZmF+ThN1U/+fqDBJ1vIRhy2+B0/fesbf75z1l4Ooy7Rk0rHBosKz51wOzn8SWXtnxr
LRAyEgq4FIgwaNZFoJ9bKR+Gilsma6y95bxOY31XWMD2TCY1m+DRUiu3Kv5gwFwMov7X6iL8pqmZ
TgnskPel9TtTe88GXTB/sUbNzbLZI0J61/dy7VIBm0TJDSoArpXFXTo1o90GKtzrTvLCdPYBKTC7
Cr3O3sjiVr8ZTC1gVt8gbItvFkSNH9gT8UDSf4cSBEGw+LXqVqVj1QplZYCrULCR/l46akDBre1b
+p9Fkz4Y3S9KSYdg/nV9y9auKsRO/2tE/Iiz0zBVWVV1ok2tW403Vb9l+KH0pznb5UO9EQFWffDM
1GLX8iaJOjkuUOEdtL8UhqAzs9uPtX5jpQgNyPqN7Y/7KN6Mq6tecWZ3cUFCro6oE3Cr+6Dxf7YU
Yo1o/Dmb0t0sE8evb+fqxfW/eo8WjEsAAC73s2YgywqEIkzf7vXwWR492XzKs4Pdf8iD7zbs8fb8
YFkhasAPgfw1oNRXkOeP6dbDftV7eBaCs3z7IYsTb5SOOuiie15GsaeoL6qZuOV8vL5c4YLL/JEj
wCAbbxqD5/Xlap0EVFLQ4z1KEOyYe6CWaW54zerXOzOx+HrT3E+m1OM1QRM+1qaxs+rmEFr6TyFo
fH01q1t2ZmpxQ/lVoQ+9WE3U/JZLEIjhr3JrcmHdBqP+8Jgx2bicLjZK4NqywD/Vcu7Z0q/aLlzu
9D9ZyD9GFt8+ddqs7Dhv9/b8LLjO5f6hn7bGI1Yjh/mPkUVwH7Jp0iM0Su5psyKSdiylzwr96xmd
pSL49icLgh+LRxsVliWAX5X7CfQCTlArgMbql9LS3TrZ8LTVT2PDhSLoUECoCWc/C4V9lA19KBIU
uO8Hlyml/mSPhX9AeMn5f5oSP+XM1FCkiuIX7J2ff8m7bDdUzxOY+eubJn7vu8NJdx0MjQmQazkS
NNVR3vnaAMSktl6G2f4lbc7LrpYzHNHpfeNbZZDjciGZFZp61iBekVkBM5Fh/6jo2V2OaEXQdoco
a59ajinTgQ9SSZm635vogwOnCHeJFtwPpr9RyVn9hme/Z/ENQUL3fmiC2mhEe2V4hh+qTL5c39eV
iEQ/XeO9jn4axb5F0KvznnV2+EnedadRtuMjTI/FLkytyR3kLSrHtcmuC3OLAFiqTtEHI58xK4dD
XhMuhr+VWX6x5eEvIfgQpjeJdSM1yK5k2R52y12kbMQTYWLhSUwcMMLCWJIJImbxlaXR1818Qti+
iFHnhPHdkDqvluc94oxP8fgcjv/+XrkwuPiMiRnKE2RVINrg6wagYU173c/tDSsrEezCyuIUNgit
6LnOsqbiN+z85UFBlJQWQ7kF21yrdl1YEi51dt7JM7q4pTkGp8TH0Hwuo2HXaQ/zKTGe4Mzb6QWi
Og8t+Nuu3wgC/4dp8Evi5QoR8+LbQcJly0kDzW5kfkq4nYOSaRvelcdEifY2xAaQnz/Y08fRVB+z
agvuu3IeWbjJrBkQSOfdUFs+xsCKE8j15z7bJe1tAtJNSj9eP5AriSUNfIDhQHwhltIW97ZdpoCp
bbpm0W/4UOpnX79LDTSv53uVbC8zf10394YTfXcc/rGnL3I8eJGDWu4Zmg2zw5DfhPfJKXzu0l03
fJDrxEUO3qJOrX6eGBhUmD0Cd9/8VIwPfurlxi4Y3HLcKx+ko7I157YS8YEZcFBFS04UEi7dbATe
iibdxHtL/021vLA3Vr56YJjToNOgoqPyTj437vjWoSgDjcpdOHyJIKEOd4HxG6jyBi59bfSctZC6
At9hrMpZ+G2pBhQMIt6OigIG7a8h2yn6F7Wd3amGSC77DHfLLtWte7sIvN485OOH0DhUdbeTyLZN
83VLoWb9BxnMSQv+Jjouix8U8UPD0eEHQS+EyqhZ7pJHRk8Pgfra5R/T9K6yHFqEO2gVI/1F3ZXd
66yfQhjOnewPdL/oHaDDwZdwmOQUH+osnlhymMxTxHzOCC7WML45WwW/1SN1ZmBx6cy1puTOiCf5
zZfOno5DNd5o9q1R/ah1+9uofUmZiLh+rFZDxZnJxSlWYvyg7DGZpy96dBvEPf0lbXfdyFqbjqOB
2JVF24Emv/gVZztHiCqUOANonpdoo6QUTveJ41gHVUZCR3ba9gAuaHYDeaQXqkv+sVeifuPeWd1c
eBGhqqLHD5/N5W/IzKEaqKcSr8rv2l940Z5nYi6DENJmz7aery959fLmHNFqQVH2He9YL2t+kKE+
c88I84fE6HZI7rjNcDL6/DZ5GuW22/iQq1HozODioPhyEdbaSHWkbx8CoS2gbLn/6gaKgj5TMlTw
loXSJCoVI7FRChQksHH6Pes8pfHyv81k7+elhwjYxpLWDRqg0CktgaFcRPy4jHmXiFFey0BJttTv
43He63G6DzLJi42dLu9DfQsTsFYxRWlepSbLyCeTQItTXrVx2MVBiH6QoA6vMiXyrLE0d52a+ses
g/irnbUZrm3rWBtOfFKtqf44OUG04a+rhwaQOvyxYHW5XxbpiyWnDV0o9ptb1TwqhbxXtN+9MRyy
+rnuXhX/Pkw3kuw1J4KjX7zEKC1A+X15RgbfafURAtF7aL7dsPqtmt+uH4u1DigUDf+xALvLpYV2
krvabhhlKHs31vPv6rAf7+Su/5YX/c3YflBp3IxfgvwlYNRhlgGBmxsnczU3Y2SUqjgIcKoni5+g
Vw2xSOj6mm35K+nz0rUm5cAojCe144fUShHe3Bkhs77BqQnUWzVXTxu7IGLNMpcBu8p0Oqpr1MMX
PjbF6VgGDSVTSQm/5KgPAm7Z+7PkZaZ6UmvZkyGTMHJoTmHAGSFBuG5/7WCdm198ZnRP2ACbWAEX
Cxw2JeOflav+VKCroD8g1zvNijeugLV75tyk+ElnN4ASx0Y1liL6dt/zyNqJhlmwCZhcXRgnFwwX
ylWAdC+tRHlbyJPigx6aU7eVmWMN9/XwVQte5eI+M6oDraSNt+/qMdUYMBXzCrDwL1GNSeIkRtjI
HFOr4S752o4OLbqvUeZD+jt7PDH8YX7O+sG7/hHXzqoYpxJIaGbTlnatsFeryWLsI0hMwfYY6VvP
iLUnN1xggsuK7EteVs36QZkQwyUalM6DJsVuFn3pxsrd7BcLb1+ehnM7y5s5VNtQCiia5vq4S1s/
8rRUI8NSu3k/EYpJPJOt7tva/XxuU730lHZmessuqW3NycGuvow/7eK1Qxt9cNO++YMvxT2CegLz
TjznFwEHsl9NHmKaTV3xW/Ir19waulg7XCTI/IeqB2OKi8U441hL1kx5c/4UNw8SwtxR22zEjDUN
cUB5IDhALigoNy2CRiyjdOekPCrbqFVPkW9Puykq2l3u9BKCmJpyAkEHqUAeOZ7Wp93OGlpIco3K
cFW7Ll/THtEcx94Vge97DICJa3Wq92NR256PoKbnpMGWOOnaxnB5kjzwq+nULzYm6bQwjmRExhip
9WAEtG3X7LdAaGsHkduEA8KcOWNtC/eNOh+QUxil9yllUqX/nRdb495rzspbjGPOzA7+s7guxqYp
9VBGT4IHtieRQWZN4DXmA7FUoJY2SXNXt+3M3uJT6zmvEJt3NCDM5zrTD30xeJsFvbVFkb9BL0lV
HoqYxakIjd7IVatBU0I13SnhvCu0geVx78j1oSvik94Up38fMs9NLr6U0UtNgdYg7O/Bd4p7Oxl6
4+sWVpOLcxMLj3NkplBqf0gZTemto1kPIInlcLhzqio45uTn8Cm387GUmaCTopIntIa7ZGGqPCNV
J29NSK/55vnPWbwK0jmVOstgxSE5u0C5DX/QlRUtKEgIHCYn35HVQULqp1mPDI3R36nqs9LByia9
XN/VtYsIIgKQczRNUSERqzxLHpLQqGtfEZtaOF6fD24MTkNx0LreuMzX8gewNrCdMujN02Lx9bpa
K6c+19HTQHJkHuejLr/GxmuYG7d+WOzqydqHyda7atVnCKzMw3PTwmeyWB4QYUmCZxXlC9hF5MF4
LvLBi1IdRbPPQz/vtemvzEo8C4mCIhx2vgNu7voGr93ADmBWh5ohdItLPgICd+8rsy/WDZWRKHwz
85jHXjvat5OV76VNtbiV02/C0ybUmmykge1FiJn1oSjUEVXgWhLDlXdWuev1D9OceCaEQVsX5Mr6
YMtgABDILmRtywl+P++Y2E/5rqF6ryZ/5eOP+ntZPM5bTYo1O5ZAXigUq0ygCgtHzROLhpaJUkZ+
p/v3iWl8mJrmxejgflOV79c/2tpLlasY7JDQ+ntP45U4kW31wlpjZao790q5KxvkppI6dmjUOZ9T
J+tvh9RqvQIULnrV+nBMADser/+QleMJzwowXiBUIjFYrLoqlVpWOhQNpLry+vLH3O1s8rduayZu
5XSC1qfIKjifKK0v3hAtwkb5OJbZfa1TPxpat7FvqhvN8ZQZcupfefIHCTAQUURKCXCiB7MIB2Uc
ZWMkxCdikyRU/iSV0U5xxOTDFt/X2nGwKdQLZTaLELfYQtRPBivvjfS+8PeSHB+SWM1dwwwPQ+Eg
oVhlVMnULf8RwX+Rd7/xWlFcAIkCCPvSW9VcCgPbR2nAUob4ERm9b4rP8Kbv+KHjDmkB/X+ZZAcf
zPBjF8zlUbXH/GVM8hDK6WHel5rCK+66L62kHsxECP4X8KNCa+ryN+kDqm22j4JJHvTZYc7SzotC
zqnVq1v9+rXDSkL1FhPo1S5hFHWCwhR0AKjzzL/MerrtIbDf8So49tJW53kNoEJoFYpDBsAQR18s
q1S0SOmjHLmUuh4e+9Dy9z4AcbA/YbA3VCU6FXlh7yNaft6kDDR1CZ77cRBEUEPd7JUBEZcwlYe7
cc7Hg9xsEr6v7gYoQSY/HUFAIv5+dse2Wp4h015ntFeK4pgUpXY08tA5JIWZ7mdDj550389vrn/t
tcgB0EoAZgAnvns7NxDrzy1oKGB43WNgaU/T9LU25cKV/S1C+5VMyOSKgzUPQLKgn7hcn5JGSE3k
OHtZ3xrmc1psHeGVtSBdB9LyTYaSHOLSQK4FdjsHfOLS+NhHHyVoRxTFq/TT9S1b+U4W1StTh+KQ
rtsS6tRGTGwmysR3Crlm7MfUnl1jlNxJbW+q8cd1YyubBsMeyQ5tJxgJ5IXbKnnmBGaocBrzD3H7
kOVbAqtrBpAz4IXG/UekXWza2ORJqsSspilKe59oiuS2TWsdry9jJahYGiSBb5I7UM0vfHviy0/w
qWX3XZO42jh7yvhC8WgjdK2uhXYoPSLIZ2gHXjoA82KMteUMaDs67aeaduGe0rC6YWXNzVAwp9ZE
C4oxwMUl2GRjV9CDKhjN8787/pMfWochsU9B+geCjLR2qfyQoEHJupwCgqc00qoZSROprKy7Wm8a
1wr17BTpgba//oFWFkVbDRMC2EkxbfFMqWp7DHPJQfNGSncMsEJjokF6B5XJdTtrqTYdDJC4VF0F
UfHC34wsLy1ICrJ7USP5KOlfOvPver7PDdkdpDvbm6HPbZ+kdrdhVzxmF1cts0dC6Fzg60leLn0j
HH1xgWnIwxTtaQqTvd5/dPLhblCYrRyDh8KoedDfWaa0YXltZ4WAFn16BH0g5rg0HHSOT7kdpxRv
i1aHqKj4NkIwpb5cX+HKESPzg0UXADAC5cuwFDTg7souyu9T9Xc1PDAypoT/fqQQE3TUHLhkjXeq
mt1MriJbWX4/Sq+59RrS9N+cFFs5w0DyBYU0LLHvey5hNtphbBZvyzDoRTRbbB2r3+PMwCIUFaU8
1tA55Pe18wB8b0a/oqofNkuqa2Z48KAMi4qZCSjh8rNDqNTXphLn90p/V9po+yZ/98HXqPh6/auv
mqFQRImNuhSYgUsz0qTKddV1OVrc2jHbNwGrUVvP2ZpbWhsfYJrov4beivBn2clkJUktFT3fvnNc
zW73GERdPHrmKm/6O5GNRkPlpsbnON1Fhzkw7+3GuZ0hNOt/yc7nf71s2rpvSQv9bK7Hy2Ubs1JO
bUhhPM9f9f6bb36UzKdoSyNr5UhdWFm8CYKyGwolp0+VOsOtszcStAbKLfKotfYFQ3kASrlMhJLo
IvSCt1cjS6c4TZexmCx3OLKXlSwLemHDOM6R6apafn99A1eXRk3WoFpKd3w5lRJnpVLFMOveR/Ix
LCs3lp6UdiPWr/gm1JiQsnOTw7K45J2jG2NZeQdIUtenXT8E3lQUhwScu5+EG0FWuPkiul+YWpw2
pwYVWNmYmuQHM+7vorTl/r/hge5J+a+wyU/BFqW/cLFrJsXqzw6Er+VyM7ZALu3xBQK14s6yTLcx
5p3CxOT1j7W1uoW3h/Usq5KFqdLY+1+mqniKzbu8e63Npyr55jvlxm6u1TUgnwPeSqLrOKBGLtfG
ofDrSQGHODfPsay6tcScKEpbs67tpjB0dUGw76lWQEuqsjdIhddc89z44jzwcsgUteRbqogJqoqr
aM9m9/P6juorH+/cxsJfeEEE05BjQ+mLHYR7u8CsNpaxboLbmNxaA5y3SDhi2J7LQec1L1jFHpvA
b/a+Ilk31xey5hoCS4MgDKRizN9ffimKbVpedwZcakKQxBm8ILShXKJKon5t2puk+5hPWw+5LZvi
72eeL8lTXTcVNgvaBBDl08x36/jQTN2J6d1O/uVsjU2vnTXg1rwa4dni4bU4AGpERinpDoAB9ZtS
PKBdcILFi9wjjZ/+YD/PLC3WRubR4xI+nh+N3jCU3mjczc1dkLyouQJaVTRK/v2zhQce/XKDxIck
bTllmqtBZEsG7auGjsVBUYbnoZajf3+mhRUerJB6iEbZwh/NKa1GLUVBuq5GxDCkQ9x7lWYc1V5x
m+DH1IH9H6O7/otv3Fzf0/f3AJapLby9MCk2L/pMZlNG3DQ0KHT1YUhTkW412gvThdfNrIDyL+0s
VpiOkZzOKk2ztJJPRfA1hqhGh4ksAU9Rt3+p1YtCCo5U2fQZUsM+t2hjKMjYSOUGk9f7o88P4XlI
aR29HKbtLw+ILdWaWWcs2MwetTb0jPnl+lI3DCyRuFrm1IjbF7RjrMr189d4C4i+kpSwBDFMKLAN
orp9uYTE1rqstthLNdRPSWMcyuYplx/6/CmeOgSYbtMR5tBpi4RIhKvLSxWzAvlEG5d4tgxnk4G6
XK+gDq2me5KT+qcqPWVRtm9le7fZtF/dRXRjROdHnIyFv4yxgkbOKIyFlmtJT6SZGxf3+6uM5Yhi
EVBekq3lhHHsG2o4h1hIQoQyAdt0ALOLYis53zIjFnoWkHn0gW8QZjLal2KCq8kfJqP7o8UIyIag
3OU9e2klrhXV6Pz5f0XImTEB3w01/nXHXpn6gFwJlzPEU5kOzuLyj1PKtLoMbWP2qGfuxHFtSKge
4+6oq69Go3mB33rhlDAwGYDR2jhXqyHk3PxiJxMQN5GfcbDsySN7fczMTyp6xrb8IKWKm/U7qWR+
s3u1Y2PfqtXJgoc0k2C0NzdnDN/feYJmivIPbztoUpf8PXZT2H6mcwL1Y1X/CKKa+ZZfMaMu25v+
vjZyaWqRRIxBakhxxapj9DL96hAGj1OUHJB38LJoV9iZqwxe/uP6p147fefrW0SY0jfbfpqyVBQT
LP2l6LeuVfEPLGMJfRzgfaQMXK+LVVW1XMjyTOddlvmC1r6KPgbBS6CfzOP4Ikkbp2MtcjHdT7xH
y4jB0MVy0lkuc33CWhT04UEpGQf0Jwm1TqtJbszOgrahY2LIstLd9X3cMLwEU1q1lht2gOFMFM9O
wbBLlR+jcTSSTyEIi+vG1q7ys1UucU5xCoiiycDB9IXtGvpLYATulOcwCRyuG1oPBCr9cPFIhU1w
kfJZjLta8tin9xPv36H9nQXtYxk+ND8K6VbVfkgaWp/+XkbVrIeZbAunshZR6VLwcqX8Ckv2Ig6o
lRWXWgneYcxemSiJmoc8/H19hasmKLVy8dBIwE8vw6k8w3CjTWp6rxk3cfsoDwe5+nTdxKpr0DMQ
kxIUxJeJpRnLgRpUGtcPjAfhgzb8rpkqy09a9ZO2tXfd2Op6zowtDsA81vbsC+SGMQZu66MGEHrD
lh7uuhEmCGAlMdCBX2ya7kNOZ3cYscIXQUpiSl+aut/yPfG8fRc5oLX9j5WF70GOrESxChzEQkku
6nadf9L0+8H41luvmrWrWttjgj5JPwqty+u7KBbwzjSykxAtgWBgTOLSK7QCLTnJ55NFSjceg1nT
3cmulZ2S1VAwVba21WFfwYMT/Cnokqe+nbSFq8O83A5RbpM16/MO4iOld6E363aG9jCg98m94CEf
5BjPSUDBIaFYviWtu+qmZ79AfPSz9EVhnjqQOn6B7A3GX3USuHF+TG+p0VvxVphe399/VrtwIMcM
B+54n1fQzHxV+GtMPkk+80vxl+vfce3yYUgJDlQA5uQyy9NgGXQJ2zi7N76G1U1h7Rrrrzyanozg
g9q2e7WSDtcNvjXqlp4DBQgfExCkGNC93MVRNRipTEP6DE6t3zaDlrmtJnTl+n5g8jjJGCU15wPJ
d3TTTUW4B08qnZy26T4MSal5StGXt0PrS58Lx/+eW1lHiZdiglEhVJIDdXZzhlL2QojjaOadfZuE
NQzX+ug82Erk3NEQD26ur2ntY0HxLIonFm/yZUsjDQqpoRmd3kt2c7A0cJZt5LVysq/tfz+FBa8+
rI9vIDryTxESznywN6IhMeFtuTea0VVrWIcqV5I3vtHqq4oBQsGDDhsNXYFLK7KOqFwg4CxzoPre
PEzBrrT7b3o+R55TDN/jpEsPSp16up5B9NBP++sbuv4DaPQzpgSIGH2Jyx8Q6WbZVIOE+9c75orn
uzY7pPpDqD3bfyW523+7bm8thxW4gv+YWwTSeEwjQAecNmqWP+v0RfERE1LLvZnFu7bdGJ0Um/fu
AMDIoQBTlKH4WxgbW1jdHAvgiiZ5c36QfqTN+BjbN4Ydf5gy/6+x2GJbX10euGOqbLR6uMsvd3OC
2Kxvwj67T7J2F1R3QiXQAaeU76Qw+YPrFaIqQdbIVJD89nI5c9C6S9RJSQBqFFV9qKRyLxfObVFu
XQfrS/rHzMJBrJmnSBZ3wgzoriI89ow60WjZqf58G832ll7hSqmZbrPAN9BQtERx73IP5dCHccIC
UqYWX8b2FEOjUOf1SQ8AVchenRdHynxh9bVttlRQ1q6dc8uLa0dNQwqnZpHd98GuMdKdnO2MYDy2
jXSL2yEw93z9MKzlLoz2qhRquWvVpa6qkkqxWunge5TmOTeROo0eomKLiGft+50bWWynOVKXsnzc
JLVOIfx0cVzshs5zkmOX/Xt4Ap+OyKyDswQOs4RUKWZd6F1ogBkwM93rlSn3ZgkSBsget5a1uncm
NH9vZAzvpqKtuVGsrh9wS60372JlnnaFbN+oubGV/K3dOWBtBHqU9A+azkt/LDQYh6fSBydgl67U
jbsu/CIzmZuUG7F4zf1wetaCLxC1Fu4XJ3LPYD/Insg4SHOyG/qPsu5WL7af7+2u/3zd+VaXdWZt
ca5DmLAglQNKQnY+7udIAxzaWd5YWuFBt8hxr5tbWRz7p1BlBtCMyNDCnBkPRh7rxOIGLa1pRmfg
bygK1PY2rx6zZONgrayNCgltYFqAvPOXM5NO0RXl0ImDXJ2m5h4MfGhCz21vfLAVH6Tsxa1Jm/bt
FF96RgLwKMhpTt3LIMAN26u6W2NTv3vl/IJAJRqSgrCipRqyNhnz5CS4H9XPMND30vhqwqXcma9g
CTY+0gomUtRHAJ8iAYXBZYWkkyqGg+okv89UirnaZ9suDlmnE/it4t5p9Hut+S2B6ZWpYQe6/TuR
9WN49CllhMqdlk9bv2fl3cXwFC0QpumE4uEiCWvzqc11gJbUofbhGLq2TWNVqh8Et3MYPOmppzm7
rv8aOJCKpsqv6z77Nj+1SCAwT6eadjxwakO//MC61E5j0ABxyJPoWPq3w3BTSXd1KFHq658JPIeg
mXj9NV49drJn5C+DXEFj9jCazETcGdIv3zp0yXHoHnO63INy22u/cp5MknoXqcesvbG3BttWZsKY
xhBNBhCckKAudSjrTJa6cG7y+8rapRE1GTM4pY7ugRILPetnZrhlMO0lZUbHtHf5Vb2MyMRjMjwI
pb5mto4kwx+GZiufFnv1bi8RgADyryPOtoRTy6PZk1EDW5DUItiP5EnHUq/arXLxSpyhPiPydYIM
vS1xnM6yok7xG92oGWJwPoXDbR/+sPJvaCu7hRZ7yHzVw3w3NsEH53tc/2qzX2HUf+rU2iW8oiZ4
6mt/I0tbCUWiXgSkmT4bmL3F7xn4RBagB0HYlXht2v3uZvU4x9bHody6EtdMwfcInpYSmWD1vFx6
70ezXwmysyxKdnZ4oxqxW4yx5+RbXYw3ObjFx2T+n6QT1BeRYtk6pNwp5UOHoGSk2rvUdzwp/Vuy
c88IjEdr/NkcY4Mny9QfbK39FPrNLvRPrdYfAio0bDUNTQmNvqfrx3Vt/W+IVapzAvy02OpYss26
nCH4meuvin9AoMIsv41buMGVoM/BAhdNZgpudVmPmRiSo4rMjC+FQHsuXbqGrv/x+kpWbRCAoaHV
bMYctMsvadagLaBqpOajfjbm+yzIoE7eiK1ruyVAsf+xsYhtk5xmflVjg2KFq5OuxckBL3ajaQtp
v3LybQCIXP30DungLb4LR6AvzZBefVQ86hGMvjBBX9+vtUN/bkH8/ezQ+w7gjSzDwjSf5JHWnXNg
lk+TXcApKCn8gTGad1QhqKzAoHJpzMpJEq1ONEJfJfrkrolEsyF/lq2PzVYwX3nAEsohyhRtEbrl
i29UqHlgzzm4ijxtPlh688kJ5MfUpAhnx+ZnBXlLoOAgb7Lx9/U1rjjHhWHhoGcbitxumUYlR0kN
xl2jqxR5GgRGDFeX640AubZGsg0IiNHeFVjSS1OBPiND3cO7MHO1z8qNM/wsP0BCprxocuOlpnq4
vrQV+iJGKf4xuEyoePV0SdpyQ/hFpTwZVhsckMNIHoOxheS/7uJDnaqt2yWK5E1Iu3gaTQfPGRHD
jBi3dIc+6g+T34SfsyGNTJCVRl4cVIbXD3DIjhvIgbXn8MXPXTw/NEghEH6BGMLOtPvQeQmr6Cn2
nb3m30VQflPAi7Ng142Taxv/Po2GRJi0C7wqPr1ELSRAKhM1ZKeMJN+3Chpkyt+2TI3dlDYCnioi
2uJCEWyT3JA2LBEAii+9wM/zyipV7i6IsA9jtbfj1h0NeweJw0lr7rTsLoBamMKw19j5ESEAxTrk
1Y88OrW+s5PLo2N6xUihB5adqXVjp/yqdVswpxWoOq7z31/5jjWgnZog9QsID5ts3zffeNu60/Sh
17qDBHkHEJq/wmH+mtc3Tf+odcnG/bYS5UADIcAD2g4OmmVfT51LqQoTYKGpmM98Nn0Y0NExRf84
8LUdqIP/p72F56XlkEjzwDdpo3s/VV0NMYzAuSnbzO2pAEt/ZI5mKRQ/FBHe3iZnMSeSQnQdLDYX
6gRXsl8krXFNEDkSJHGS+rkLmo1A/ibg/M7p3uZoBBSfy/DS6UqCWW5MkBEaA6X/PgFLGSN0rrW3
tWTuSoaatfw05S91XJ/SQT5EvuXZ1fySTf6Nr3zM5nt0wyBriT+0xaFwDoFmf7kerNbisJCV4vYU
BEDLfp1tVoFVRzpxuO9p0kmo46pWe/gf0s5rSW4jadtXhAh4cwq0mWn2kBy6FXmCoCQS3ntc/f8U
v1hxuoi/EeLGKlYH3GV2FcpkZb6m1pejvRrLDkBx6yhm6sX0k93RIbydj7h2Br1C7+uaVdXRzA2k
X9nsxbfCiN42OMJ0nf5tLe2H+2PcSHbENwc/IhRi+A63Ufu+hNwHgAMe3gfFKXEbeXDWP+7H2JxH
8MYCFAl0SX7XVmoDxL8haXPSr31vC8CZUGlI9iTGtuKQe0K8Fc1CREJvxxIWUft/4hZ6eqnxAFKN
CO+ykx3tvdS3zoKXgaTzUtE7o4xssrcuxpCtiT7M7jMSfKPZn+c2PBpddL4/gyJJk/cKnFTM2KgL
gI+S1gYdzmrsf4Azwo9zZD6V5pM6BrXrXApcwX4jFgIUUOqE15Eso1Op0xj1Gmg5NzHRnpqGY4VS
Q+297rPkAaXXPR2VzTuW3v4/AaUl2IZ9vhQ2cBdcrlfllMfmR039E8mxQzUEmP5iAXMI2eaopNwf
6RaoAVM1ev74ZVGskh9SqLdYXWoC1GodL3oYFQEo6poVC8TBpEbrKufSDvNXZdZEr2y7mY+pOz7H
WoQxTqNbTxp8i51TcWs74o1gCrYN8jhyyaVzxthr8gmUUQc6zfvu4jcV7SV9mzNOzVuUA/gXSN7b
jdL0jj0OhkaH15xeT2hLV7NzsMbiokU2/+7PeuIdOsW8WMNz1q+n35l20WYAucZBZ0pPknI1Smee
HHL4KEfEN9THQ7Mk+VHFMsU3p2YMOJX6wMzK8JAOswtadC6D3uYhNg61chVewjtLYXPegYVTDbDR
3pZfSWoxV3liiT7/kPtZ6uCz9CUb9oRxtrYxXxazdVY7us3Si8L1ym6oJqG60DWHlX7jUU1rzw+T
IT03Q/G6K3ZyyK2AlCNYR0LHgkv29kN7NhIq4wjIuEvtp2L6rKkX6mPm2l7sJHu8/1nFj5fPqJex
pEW1enY4rwKi2sVC418PlWO0mM7OfbW5dh2VDjTSKggJy4TFynTzKfLYs6nX1Cfoaekxjt3wBPsX
Uf5lmh8sdViOxqyVRztfPc0vy7C9Lm5hn+8PeOsWEGBSJMcoQfM9byfXqNrFHnOQXuZaI0QiPLki
5HpOY5TNQW7EPapn3ocp6cedQ2LrniNDg4cK9N7hgXAbuIwabMNCZno0vreUPD3zqRvSg/vvHZC5
axCXEQLjmnB4vo2DC1A3myEDHPuV/MM1swcqrc2hX6K9t/bmkOCfYrOELiqPqttQy4hKaldz6VhG
4ltt/5RhFhpn33mZ75w+Wzud0hk0KCF9yql/G8mszXDqBtZP0b6DCuInKMjqxfIb5wmioAbSJ6wM
qoK3UWBjdGUz0nCpSKCfyOQ/9kbsPKxeFO5c11szR/pG1VH/AZmQtrhexV5kuXRbUnGcN75TvZ7z
v6x45yW8OW0vwki7e1nLEas8yPy0c/TkezRZvreHNt4ciqjXUj4XLmLSp5krI+t/4EtwWYzD+mC6
jw6axXHx9f7G3RzLzzjyU452R9m6Jddf0rXCkyRGL7DOdk6HreOQ1zTNI6EDZclkcQ6mOuMi4TjU
DOiXxSFksd0fx/Z8/Qwh/vzFm21alFLpS0AydXguQ/dg6m+BYKu/AfIjZ/8ZRlrLLqlZq7eMJA8f
S+3j4D224bf7I9mbLOkondt2qCKwuFctdn2laYJIdXYOze2P/nMU0uIK83hQzEZoA2lOFSRtfHCB
6SKc9TsHjEdyw5WLYxKNs9uvAjrQi5yQQIOZnQz9q5HVj5r7/f6EbX16up5Q9xFWoCIhJvTFp6/s
uIyyCVwB29FzvnSW4sdzfZjTfmcZi2mRb3XBZOZd6oFkk4/LxK6XcPXg6dtkhvlzMn7VPHpsRRAr
/2nn6KjN/zplAacHrAD0Cf+QutyOrMlo+ToTmzOb7Udnebu6na9iOtfo2ePUfv630winBlmzH8oR
1HWkb5XNDVy9ko5rVyKi/n2prvX0JYJ/ez/Mr5OIeA+ZNghSFCl/MQRTK6fwvJYW8mSeElvFPrs4
tWPN3bMETmQHHO54WSwP96NupEpCMwitA4Q+cM2VScWWMS1TEVPARj8kTc6W8d2YwtQHvBEocCAz
M/PnpAqydbmqez57v243YlOuY8OhnwMV5fYzJrlK7SSnKcC991gbaPVMM3j4veX56z64DSMdgWaV
9KZbww9ExNhPCzxTKVtp72z3dH8uxRl3uw1u40hnoG01WrnCLLm6U3HMGuBl09Nk9MG8fJjUPXX4
7bmjrwfsBfMu2c1Ga9Y0VaaYZKh8k+dvtK6H2vWvCediQDhtA7MUz0DpOFzUdq1dLeLuSNV3RuP5
bt886dNelW97KP+EsaXspBmVsFBVwti8q/Luqdaebefv+99maw1w3CJoaoI7IXu8XWqD7ahTjDDW
VU0f1K/dF2+IIO5/+9+CSPPVd5M55gZBCmP07emdViDMZ2bBbr9u66yw4ehT8aclg3Tz7WgahlOP
gks4iaWcPc6ACMZvk2ZdHAXaX6EHeVHs3I1bMwjejwe5DtTjF9EhrbWdeRWSlU6q+tzytRudkjE9
oKh6fxa3lsPLQNI2MuxJn/Sio7bU5UHGYzT5m6bEzmg2g9AedpDJJyuWPaU9a4UsJ4LoMSr5xbde
P++mqhsxcFyigOLy3wJ2d/uVOgOfF7VTUYozU1ohF0BCfsEj6f50bXwXjZ66UBFUuYJlHcwWU24o
mKDEykl5tufq4HYucL7Pu/xSkS5IxxuBhHUN+BA43dKiC0d3KBUHLFU/zGI4tIN28oiNA1TAmiCx
8p5ExEDaPyjVtOlUA68DbZnB4yb3CvLkqfGiU7cnbrn1cf6JJabu9uPMi52NqcrHKXPvOKXH3jT3
lVG3gwgTGtEgRFXmNkiUx9oY1iRGne30V0Rr85PSjiqFuzHauXw2Q3FSA1ahhAMs/jZUWsIM0Me8
FOIgfV8cyMCTdu8xsRUEyDScftEEgoF7GySBrmT0JQI5UfLcN+g2972PFNq/fhfTT0F2TAjx4F8j
F7J7JzWXTKj9oKli0qzLL+7w/f6m2RwI1QrErLBx4QV+O5AsVVS1NgiR1GugYGdSCKVPa+ck29qa
lihBcT0DqpR7GmmpFWFOyYfnBC7FiQGo7BkHHCdNdmZsa+OgzQWgiP0jJKtuh+OMXWPmmV5evegd
DL8OiQAhQaPCXkYk93h/7rZGJYZExs8H8uQDJ3d4vTith6pQUj6mZhqw1DQctuN1D9e7MSxdsGOo
tzIsUNC3w4LrjUR4DfNhzXEBHh618mFVk4citxAB2KldbIzqJpa0ItTFdpVYIdZ0MZfk0KtBhzT5
3ofaisIBR5WVAxs5RWlErd4pFVLk4FH7MvIbJUr8vvlrJS8/OGoR7nypDaQh2mUvwkmDWpc0zhwB
l1e/dDE+C927rmhPJvWlvj2bzQdr/pv+obH4RXpyI1jLKKl109WjJ8YOOajLg7I3Axs77+YnSYlY
EVVpkXrMQDy+QgJrnd7Ee+3KjYuKEAjC0uHjMpE7F2veGt7qCnrCUvhZ9E5rP97fAdtj+BlAugmr
HD+ZWARwMK9AVbts307e6X+LIQb54vHewBFeOgXmweC+H6OPkxv6XbFzPm3wCMX6+DkQMdAXQbTB
HFP4isyUZQ8Bgqr9ewTAhGzDHAUzdJI3Rh2h/2TjCLLmWYVIuaqdErPPHvvZy/001q1gwGTy3f3B
731BaZtEReQ6mZhg131fLn8r45//298v7YtE7RczxGHiSvH/6FndqwHnot8IQbWAdIkkU5Xr7yNA
iUjJhJYc/So9vszd3k7anKQXEaRJGo2kdMIF8cBqaOH8qzhDnO+PYXOdk4YBlhT5q5y+GGs0RLay
omWZfk3mi1p+QZTrfgjxI6WkEseknyGkQSzGjFtnS4ihRpeqDgb9pL5fKOfcD7M1V9Rw4HVS6PB+
UXcx1W5Mm0EQN4avav+l26Xkbk3ViwCyussSDpOmJmThnlmflWl4Kmz1KY2y7/fHsRdGflLYWZRO
2NhezdHxe+dJi5Vgrwi6M1emfnsoLJNpKPOqMxRscjX3g+7+fX8QW98cBTvBQNKFCY+0+8pxsNRR
zFU56Q8ImX2zlde1A3msX/cgtJtjoX8M8BGC4S92GVppOnGsMpau/jTjYVJZe9Lb4r6SF7Bg7/43
gvRFlNryZiHweg3X5nuJ4qIPBaFqug+O+cecPa1OvBdxb0zS92mLcR0cXYwpxy47/5gPe9eC+M2/
jskQcj4mVX1P2pRDkWqNMTmCZZePh1aLv3l6e1gz4dtrB7gKIcdySFfrD3yjHtXwN+posBAAVYNJ
xk5OBpeUS70uM5RG0r568sM4vjSjeXHKT+tknluVNv/99bg9oT/jSbcgGu2k7ja34Gh9TOtv4/h8
/+/f3LRC459HM+54MpTBGlCQpRiAfK5yspAVXdRX+a7bjdg0v3wz8fBD/0kY6kirwohI+Csnghe0
pH82+eqvcMbs7iHXzcNeMW0DoGui2Q3uFL4YpUG5aKxlQzT1CY/NKR8hF5lLBN4wWh9WdxkDzVLC
QIV69d7t4TfERpWe0q55rtP08+gqfQAFAOphFEXYAqTeQwa2B2ZWjWaPN8x7b4jNyedF7IpfzEUj
5ZtzXplOW5Tcw1GI5YHowVv+vCcdcC8KiAOZ0oPgtKlEMVGa4c+l/ji2r4f2Ny5jOL4IMFN8A34r
HTRmWVWpG7flNXTD13DOEuSv1Bithz3g2ubx7JE5g56FEyM/JkGqNqtSkptPZnvS5sQvYw1AcXgE
vXt/Y2yUMXXxDhLEdp7H8kWgpj2MhJ5l5PQAZaOTOx3c8G9l+Wty0wc6uouz13HY2uovI0qrIXeX
aa071JBdVfEz71O46wiwNya5hjXWU1soRFBAmbTj2wbxqd6+NK7ud+3V7I9Z+vn+LG6NSfRuoFTR
TOE/0n1dFOhWrmZ5rZ1vRgpbLD3eD7C1uHmAo4XGoWx7crOyGzQ7dWqOFuTGi89O3rSB7RTxNR1x
aLkfakPsAIgfcDvsl/5P5e12MI7Rh72yspGsFVZ+9dyV6ilKk6OqX2tVe16FRqz1rXD3kumtMTI4
+rHUnJA9FH/+4iXUpJVTdzE0RqdZjnUaB17yLV13qG8bQaChwhVBc4pkRDbvcuJ0mvUY9K5j5fb7
to7mkzEb86Xux3DvDt/IS7jAwf+IkhCmjtIbtU7aYYqEum6VhKcmTt4YMagjvT+szXl2LmE1c1Cr
E3ojH3W4kI43PoP388snFx3qPtMKX/cSeiThsCP5sHG83PwwsZxfzLQ9jaiBePQ5Nc37HOMLk9BK
tZP0IXV2jpcN6CYwjRdzIH3Ufimd2BrAq2fDcsKFoYmRQ/g4uIhhG2804yGsr/acH+zkOGfpZV33
gJrbQwVFhMY3G0jWw6qsUc1DXoLXrOz8JfquZxA5rUc9/+P+rtlcV9T4/xtHOtUoZC9oMNLDLaYl
fNNPRfFoJcsHaLF70g+bkRCzgCUuDNJkOJtrrYo11YgMG+ClLTy+cKKuZvt0fzwbJGc+3Isw0pE2
NiBqax3XRHsNIPglOLyq/lqGp1Ub/8xGkzOgOYIDehoj87VaTSfH68+mPtd+oa5HNxoCddpT7d1I
sEC6AX4XVBugfNKGwhOuWuiPsKFUN3lA7+KQW/NHu22eC3X4NLvznsj4ZkCQ/lz2okIt+7fN4dTE
tgLDK4K0UlkHdfWrz0M2HbI9LtnmWfEikrRPMIumet0QaVk+6NoHJc18DedS26USuJyU6cPO5924
sQAUo2AFKIXSgjyyNPPSuElplE+pugZqU6RHq57iQ26oUdDPeejPTdYftDicfdR1xsdyjJoHs0bN
d42zP8O6nw9xW7s7l8/m4oaqJegtEKBlATl30ufREr6XXXkBm+s3a+vrw/v7g984E4Bts3VwNEIe
SdZHQrRrrFMNnkO6tN7BXJ4H8cqO6ueYav3xfqyNef5hyEAlVBjsyIDlMiT8XHMuWKXxpW37h3jo
dihBGx4DPDnolUIopo5DmNvjPK3GUXVKwBX92jzi4+KHI+m+jQZoFpQ6DdzmU5V9WovKB1f1WZ/S
IJrng0PxcNKqoFwoOfd7v2njQ978JuktBOyeIrvrwjDPjD/WZH3I6YSZRYJ2sj/N7wvd8kttPIz9
67btWGvq11SvvpicM5mZ7FzEG7v45rdIx0YfpvqiRoAbojg3H8ECO76aLfXFGerQz1elOM3FOu28
FTY/PAZsArPB4eFKH6VM4nrqJz5KY6VdUMcdya6mro/3l9dWsoah0s8w0timpPNyt2ZsxfQRoyhf
J6lQ2+9u9D1U3aCFgRY7xoPS7HIytsfngv8kmVJh+N4uurqKm3U1kbVVEkunqzb3xzxPQB7XvYaT
xaitmMJ47X9SDIQf62FWXvMezY6K0kSBpoRp4Kbd4FdpGO6kHJsrT//5w6QZsYduCdnfwEzUEmOB
5rDM336DwsSWexFEzM6LDGoyM6NrXaZ9iKJjFDn+sHzvYrC2bvzvT8SbSOIwexGp77IJig0q5/Nw
aeC32+Gjm++pZG3uEFJuPAqBMvHEvQ2SDQ3VFwH/6dMwsIYTmzTt/vTyS1l9vb9gN5fNz0iy/IJe
9CvfhQNec6bLOrxLE3tnS4jfKlVhKMD8Mxa59RQVY5r2KWPRwD5n2qXAdLRw3qbqB3GZCG0FqK/3
B7U9ffCB4GaD/5ALP3aFc3u8gGRZYYCf1y6MnrsiPEde6BfDlJAWDenH+yE3V7nFs4KamcctJm2/
Sm9LvhfpWWN+zlARtFOQiXtYgw3CMcv8RRTpFF9td5mL2ea1NMVXcw6q9DCVuT+bKsSRGRai2fnK
2r0fSBomt439Ket8vC4RfJjri1d0R8Si/MmKArOdDwYd6t46lEPI43V472jlHvd4I4vi94p+D5h+
2NjSrIzzKNq7/N6kjn0b1Zkp/sswLrn6R/9kO3tvi81vYJNAYAYjsD/SIZD0KUMZRA7ltk9qOUzn
ftAxzpu8ncb4XiDx5y/OgNGZ1b6ouEzpNQWW8+z0ZIfRsrOKt3CoJhhUritMFTQGdhsGr1zXS1vC
NOVFa8pAKx+zcggQgGHzlIl9iPrje6fcS7I3jwQe/T/ou+COxO56MboqL+qObAH6rv5sOtGTM3o7
V8LmsngRQXqc5Q40NhNexHXwKn82HF9P1C9J9Ap/uNx34+ts7qU/YqH9cgi9iCgdqEsZJvUiYJt5
rDyg6wEjbjyih0E+Fvld7D3Y02OqqYc1zv/TNeGH+4fD/RlF/O12RlNTz9XMYbytXT7qffFQNTtl
lM0U+p/xYYd8GwF2KSmB0F5pJsMf1ugtJNQ3vWn7ZroHE9xeluADUbOmTvmLA8eYKNW0ZsSqmiFo
0/E8VvYhXtZHhDBwBjOmgPL1+9Yb3sdtfI2HPZja5myix0YtBjkbR9becCfFUTSB9OyWvPN18Jfv
yqad/7z/zbaAItS96BohyCQU4KTd56EhYeQpbDEqJsFKj2IutMNqkTFHelDVr2j99xhHmBdz+pD0
6zEbVRxu44c+M3wa3adFax7bVEMXIrlOsf31/s/bmoSXv05KQ+q+LNJk5tepeIFEnQsR59P9CFv3
toZJgYChu6Qb0jFgDCjV1g3g1iJ/jHCOTZPmNE6wwx+4BHnLjA+lmR7ux9y6uF/GlA6GzHbLCjY9
cx59TUcziLIhKOoPIdOZdd/vx9pcx/DgAO/RQoAjLiWmo5m3qYOVytUxPhUAH4rGe6yi+XM2Wgiv
2k/meNRaRL9i60uSVXs5yoYaFVCxF+HFF35xzLpVGhdutCCcPvoI92RnmjLgr5vz2KhPff8uUuLD
bAM4al81VJbLKR79locTSo6HeGhPgE9OHinGGq6BWSo7R/TmQwa9DvjlwroBYOPtz8sy22grj/dE
1eRBHsbB2L3TrCooIvVd52pBG4ZHdOBC5Nh2vouYd/msfhlZOsu0vIPZrKvQzKbVT+Bzx9Prsv82
19+a+ZthrL5a0hdvXinkNlpoHru9rf//GTtgcvRckaWTxXZUPUI3ABrGdVDrwGmeK7cUMJ9gXNZg
1UHCecUl6l+1yfhwf+yb65+3qVBioDsvF9T6wprGMZqEe7d+LazybGIVMlSt77jduYFcfj/cVh4j
nsL/DSctwVyDoZYIw5U8egcr6qzEz97vADFpL/0MIp2ja9LaGgKrPEwNZG4a76nVvmrFpfCgd6Hm
fX9EmxMI5PeH4ANgCmlPu9XUAMpm7eitFyTTsbXSIFW/1JQY1mTnhtiLJc0exGW3bMWLOymPacej
ovtzUfyBFNw2mz3vvK0LHl/jfwYmzWKdzZz4IlhcjCfFubiafgKkFOTshftTuH0uvgglXS1GMqqR
qug8PlE7batXmf4qtCClp1WwOH+Sno0pCLzmWtfjThazuR6hTfPoFbasstzqqqAh55UciZobBz02
D0kTTPVOkM17jScCoGDyB7oQtwebm3uV1g/MJJzJsxtdurQ4ZCNHbXjqxw+D3vq9pgb353Tz672I
KZbSi7PesWssByZieu1joX/BXsKHFHOGg/buNwIxdXQKHW6XHyfbi0CgxF0kIBou0HxeztUyjiQp
9YoiVeT5/VDt5NWbHwwvXXxuRVNJlvyL+6ht+okrNEdjAkbwmCC9sydP8yPT+uVCAHJDxmmSccra
dbaajlUvXEwmLz/0bjc8hg5NFqvWgmJwURPLETvC6339K+1yFFdif9ROKIA9rEihLO5eTXzzY3pc
jXjBkTb8KP++mOO2V/Nh8Fil7fC66YrVd6vBN831aKRc0fe/59YEI7FNUUHoVdKLvV04kYVwV6gL
oxD9u0mocfw47u54cVDJ8/syiLQ6kdzou2S2IJvF9QFPtAJww/1hbB2VLyNIeZ02pZPex3B7pyoP
9OFvbTzbseH3NIh0APn3g219HwTghN8NDQvgRbdztni8JiOSK1rKVdCUaBrNy2MXo23GbrgfavPz
wLo3ELwEl6Xrt6FqGsMkAS6kWzsNWv1Qdu4BAa7/LYh0pxUOCkaxzeRZ3sdy7PwkOebQ+/+3INJl
Zoba5CSGA69xvLiKFtjlk9Lu7RzxmX9ZaODnhI8ciZWsTLwOaWp5K4SC0W4+UIQL2jX7OAzmZdbV
c1fVf0WxtzOuzZUHwOyHZg5GJtJiGPVRyQyectckaa6WTUfbeExqmg7AsyiF3Z/EzY0EGxrJKXpm
nPfScjDMsOl61Cs0teeyVJ3p7KZGvXOZbC46FGyF5g4wannRjYVRxspcQBfIvDIQYvyBaQ8aF+ZU
nu8PaHMrwaUVwjuCfySVTWYl9axWhZngwcCuzU9tHJ3mIfOddEfEbXtM/wSSW4A92ConrEC319hy
t+N89KaP2a6O0M5wZPYhktc8albY/5YToj/q/tm6b+O8ORZ2dLw/cVsrATFjkC2U0VDkkF9PS5V3
JsJL16hfATrY5pD9VdnK3oLbWt0md+8PRRsQt1KYfDTMYbC5HqZlfLUo3IF1VH+LB+2diUUW7Jn3
94e1NYEcqUgaQN4CDyctcEjcUdSokGeatg1K91uKs32kdKdyer4faIuGwaB+RpLOo8IBOzmpHfIs
buUG+oJgrON11nNnuuiXq24W1EvbP5pRNgIe9b4NdhgFg6EqASpH11Rp7KBDAfA39sPLXyWdJkqS
Jjhtsh9q45Pj/q2pX+nJxMXwGzsctzghUw11Eef023NEn8oCf6eecwS7Bru/iON+6qOd02rrNIay
KMx6baxf5ETYzl1suHR4BnqFILCLefRQfXH65tLpyjEdKIwme2bjW+uHPQEcFKkwVpH0tG+tqC/d
BZx2NayGH49vdcMNtCFX/XnYOyb3Yum3kwhUpHctgUKnUf9HmRyHPD1EvNjDcD3cX6xbu5AqGWQ8
ev06ik+3kUhtKlVZMBAx9PmaWto1TJUj6gPnPLdPdZ7ttM+3HjCgRBCLB3to6nI6bGqtWRc92MOl
8ArfHuzX3YxurPcqtoSbwZn/18Wb7Z0TekNGFqy2sDUAtI0opfy0NuPcnpUY9o4VU/aJ++cw6d6U
vOIL1zgbFgXPtQyKKn1Sm+mVvYZ+MnW/cfx4+FLiPgOFDwnC24nWlzRZdAd6j7c0l6lx/lOkRlBn
44PT7LUoNlcPhV+wgnxa0CK3oViTWaVZ4HBLVD5mb3rtAPsZF+vJ3U2ON0IJ/x4TzUh0GLD/uA1V
IkXkebhPXt3yk9uuQYtbS1M6NH0/3l+nm4F4qoG0RPIB6P1tIF2rLQSL+YKN9oQPw9uy+F4uF8V2
/v2rEF0JsIpUzdFkldHSVudm1K3A+5qK+hgBWCrU7vw7TKybKNKua8w57tyxAuNLXSl1nhM8PNNq
T9Vz45C8iSKdIsbax3UswLfjqLwZQVvZyntd6UWXquyTQ+j0O2f/1j4jIjwg/DvEHSB9pXqZJiup
BdbcsQcfLzcUNZ9t69OC2I1aH6u28qto9Bv1P9EU+UDJH++vko1UzGJxUBGHYMx+l1Z+5ZXKOFUq
+9yc/br4zkvArHZqMHsxpPdgZ9NY0AdiFCYy9M6z4Zq+9e/lyoR2EO0EnuncOTIKIMlzGmI1DPBU
/+6U1Ara5xTRuvuztbWndBT1OZCxngS2f7unhrVRx6bKq+uamNV5WOzaDwvjW602b1BYaHdums1o
2LFDnqQBRzgpGqKrFvqqQLKj9bFF7z1qmveDER/KctgZ2NYn0rleqHJQevFkYHaj6nVth0p5tZvq
WIb9hbrqUzYa7+7Pn1jN0pMQRtPPMNL+0t1uLi0jra7TmOPZ+X1o9kSktgeCAoTQFeTVJOb0Rblm
6GJ0pIasYiCfCGB7H9Xx+/1BbNzIgpb1TwhpEThz764JtJqrBtMIL4qx9b1+pa98zJL5lTObB6Wp
XymF/el+3K0smUImcHZsHcB9yTihuiSh6h0LvmvVGmevxhutTozBT8K+5NR1Oa5ITs7zrFufJsOB
a1Q7QVamBlL1jvlIt00YrS8I/9z/YVvrFM4VurD8KEH+uZ3zup3iyaMUedWb5YxIPwn8elqMp2rd
K/ZsgS3Ro0RHRKRCXGvi87/4vLM2diTRrFMttR4Xtzmt2aPRuEdn8gK3D1S6d1PiPUCKD6K3Xm+d
Qmc6LFXydnLnQG/f2+YeDGVrScMRxOqT4VMelC6mdoHIGSVVdS0bq/Hd1oyC2Az/vfIub8sXUaSN
006TXo0Ga26eu5Yzp7UCHbsS3w2X+nT/a25eSdxJ8F0MHNypbtzOsVFVeqKtZUUB5bvTaMEEgKdO
ROdtUiH7v6q1h1l/tZTgKj3nEcHnnWNvawvzTkG7FZoyKZI0o8tUNkU/NMxopxyS/Ly24SGed9Lq
vSDShFpzAcPSaatrBaiHfMJdGh+x6vtTuRmExzP+Q8gSUT2+nUlPDTsjd2aCxM+8cYOmfSrHf+9u
znUn+Ahc38I0XkoovalYK67w+lpHXeU7+VM9pt90C2JL/jvXH7AT5Gd5LCIPKw6CF7uvS6PB7vum
xuoM+6RS+XPR/9KK5BUb6/7EiSUm3ROc3iasQc4TFA6N20BLqiZKl/X4uZmYcnu1clL66OI6pMrp
dLCK/9wPt/GdbsKJPf5iXE4fFtR1uurqDosfVl+1jMbGrsvlVhTM8URnwyVRkUGD4Vw0GIeqrGuQ
kGXfnaOHxMp2yEVblB9M03nD8H1MCDHiV7wYS6jGrOi5rq+d4p4nz3wbRx/rIXmyYUGtXX2oqq8A
CIMybf0uLM5gCfAE73cW/sahyCh/uKjBOQVRcPsjQC2XeTJ09dWt6seqbS/lngruxgqBiqIKm3gq
sDS/biNQJh/yIc3ra4vpQxO+js1zhP6lUcR+iM/M/fWxMRyKr1z5NGYMbIGl4Th4I7hOvtQ89TVj
PbD6my9WHPMEuR9na1C0cTHUgqoABkk6lCZzCNd10TkvvD7HMkEvH+2pTE8jBoN+WMNIcdd4z8h8
Y3DklrQ0GB3CgK60qQsaTdOI1sjVyutjJjT9u1T/DQYlU4fTtymIPHDbbz9Xr7mW4s1eDWLbc899
rWSXJPaUi1nN3c4O2JhE8ZXQgCJndixZB6xs1YEiJfX/hP/BabZG42I2Q+Lbq22cyhJDIqfqjZ1H
8NYkEpCqEFKe6HNLkzj33qAUYdmg/tt+VWIBzPXC8/3VsXF+ADWGN0nlCY6ODK1OQktt59hs0MV/
ciE9t14NZ/g3BCPguaIoi0WI7uEGKH2pcdE7d0parpP0wV3bb0X6OyQ6pA1gLrh8KdH8v41h9JrV
DkbdXpPRPkeOctCa6DgM4cP9CROTfnuLMAg0v2kIkS8jpHYbpqzaDlHeiNeaHV1b84uNx2Jb9P6Y
7Aku7UWSJy2tc67FuAKp/d5JPxchVBD7TaZ8vj+gX1cZA2ID8Wl4gbBfbwdUIxsQDdz1VyXDicI5
lJl9uB/h1zVGDouYJHc7Jx6KY7cRaM8ufW0ToQ3PDoalff/JjXc26GYMCl/CRJiPI6NX1aakyhY5
XO7ts5t8QjwNPe77w9iaKACj/4SQFpilt13UzDZf3l38chReyPcD/PrBUVRgt4ulxWktLy2zVOMl
N7XqmnU4QcW2OmCeWdPirOs0mJVp3akT7cWTvnxUluas0ou52lVoBK7ZhI9zoXwuVVBxRlu0OxWb
X5+4YngQSyEgYCGhi/l9kUQUoRKXg7GyDBRjOpQYi/gmd4I2tUd9/Lsx+sOsVYofLtPOlv318BaB
hUg/Vy0eB2LtvAg8hmviGCEZM5iBAuOKMsIg9gkjuyDJnu9/wq0xitqoUECEQiBrE0KeSIdS57L1
nPZaIEeCHWOITqlbnHT0nyvX8e29C/7XdSnEzoVTBAk0aGZpXqusMrjw1O5qGN9686nb8x/YmL6b
v1+avlJPHfxr+funOeGB+Dr00+hNlfiZuzN5G+uRs5tp4zYCqCITWIWqkWesekeC9/eUv2Yt4OiC
tute5rU5IBEGvUDuPFnntyg6y1nnsLvGtvVQO1CtPwxKFazNeMmtnZ6HmJzb64KPQ+UQbU98U37B
wFbIgK+6mvRcF4lfwZQ3YzLLnSN8Mwiau6I+JejjUirZVsoauSZBIuarSj+NwynvPv3rlY0Twc8Y
Um6saMhUYGDaw1FXAzdPLw3IOpwjD0uiHuP6mzEhad7ryU72urm4cUZEfvNHniItvnY0Q3tZih7O
9LuyfJ6mvdre5qLjZWPw11MLkZ3mcreCrVJ1/VVt3uZzyHt9PnAizbp+vD+BGyOh9+XQchIVHYTf
bk+htmxUA4+c4ZrAbD0aeC09dn3i7ZzpG081Wj0Cb09XD3SHfIn0Sh+H3mAO16Vcg9zLP1Wx+zRq
2mnKejztpnfLULwz1/JiJWc7u2juJ3v8cn+kvx6CQEqALggBL94A8kHPdUXXxjZGGN9heYzpmp5S
Rad6p0+h3+pZfowj2o7I+D5a81I83o/+6wclOggaTAM16gry7u5rMp2+cccrjJZg9FY/V8/ctn5t
76TnGxhvmnvcJzQ4UF0jHbz9ol0Stm5nj9O1n9ImQ44wby6qUbrHEgmwIFl77+R5RRiASG39eo60
k6J21fn+cEWQ2wOGHwHCnjcJeS+titsfkWiFnfYsrGuxhoc5grebzr7Smjv7cGNWKZ3RTGL90qeQ
63dzGJaLNaFV5E7H9G0XCYrQNa7LnTC/Lh3xvEJXCn1a0mxL/IwXV3VH6Tl3sla9alaj/j/Ozms3
cmTZol9EgN68kmVkKKmlttMvRFt67/n1d6UucEbFKhShOZgzD9NAR2UyMjIyYu8d95XWLw+RBDtB
G7IfnYW+oDnL7Y2ezR8Bp2obecKFuZg2nkMfVZScNWu9yGoZFnsqLcU3UEGYdfTYl09V9pD9HpNd
eu8sL7OauEz/C/qDkd51L/xFxzn4NPwt9I9pcCubsbeltnK+77ag7zl8WK5FDvbphuRqYcCki1Q/
ntpqPzdyYz07RTLUnhEZJVSaioL4RqS64NjI6CA7IEDUfOp1R2ro1WzosgVFbWtwNcgiudNDSLJd
5LhcvXZ2ZWbt5yXZN+b7oyQwSNSJIQtRq4BXc7reUEmyss0UxddyickIqWn4bdzVn64fmgu7Cv4A
8AhJthi1uDq5ddYMYGJDdrWIlVt5MBvJLSHQuL3Gk26EI7sRK85PKVfLayZAo48VipTkjV/XyTLZ
VjWrPnwoFXEeE2GOn1ljNPlDMpWxveHJr5Wq06hA88B5FR+hqXjWPSkbSs9J2Sq+bO7y2tMtBgq4
lbZDCJQZA85jDjR/enfgPbW5yhDkJDCa0S6VV5Z2NX7od6VRe6gpXv92F0IEEmp4JfAf2O22erqV
aU2uTzFG8a1cHxpvMTol97KyKXhOZGldekAEUSi2q27ZhdECLSWXEGm6/iPOU0hSYuW17Ao5mVbq
6Y9AO9+WJmngR0iKeqSaYe8mBFQOStJYt8YSH8ZejzeO5SWbIjVG4YWXOhTuU5tIfi6TRlPAn2bb
n83oYaaB4paa0yAqLPuMyt5Y5KWdpkHskEiA2DkbfZoxiFjvUC3yi2L8FUUQmNCVUnNQXQhM3RRJ
6kll69Zps+G9Fw4LtwDHn9uVzvsaIqg0kdrEEzEPYJK0t6ex+1GqueN1STvMG/nShUgAs1wMvlME
0nutIunkOfkfuqy+Locv3QDxNK33vYm8BCnDdZ85TwC51XQwy9TQxVW68pl0lKpmQL4GTVM9+lGb
zXBQpUbe2LzLVqjlgSPj3K+hQKERl4tCBPKBcsZuPlf9TVqNW+DUS5+IRzV/EW5B70Zs65t4No5d
OWZWovl2xjRoWev/6lHYeTXgrY2octmSoA+C9qN6vdq1ipOWJmmmMYnb+DmNxsfZ6B6lYWsM2kUz
3PokH2TOKLycLoiOIR2ujEnz7aKiLDGFzlEUMW6qWl42SlXiClvFZtYipoKSHXOxr8phSyQbUhua
qm8M2R1YDE+rv9aN7OXDB02Sjvxz3e8uLI2mCVFDgcnAUMTV0mrLUqMelrLfT/8US+Y6EF7ULT2D
c7ejUYjHAfqiwmfZKyOyzgxX1DNN5BKZveZU8z+JOaUbAemiEdAk1MKF5Ku9umHKuMGfpxAjetvL
u7ou6cyMdmXH/8UQypkccoOC/xqF7/RpVRZGbQqlrtpTi5y8J1yK7vd7vwyfn5YWos2EdbhAp04n
L42eMGfGZCZPm8v71rGG+maYSYHcvqiV5OX95vA7mXYJNXjeu6fm+i5o2jKKLD+zmt4drOGjHtk3
5vvJ9cAW/j/5EAwybWVm6esRucnY8iOp9oUVdHXeXVVxgJdR8EJ3XIziW3mbk4mh1VJoMR41/syj
JaARY/2uM3uLnXN+PQhDSEu+1g4J2qdbpjNFcg7s1KLv871NpU8lYu05k+SUrXf7JUMGLUduBubG
2eshPc3Yy0EVIdZolo4XjmjxhVBdZTQctz7PdUtn02ZGUGFyL/N50HPZq913za52Y492l711t54n
LCQq/1vT2YzvqKsdHqRY0oIHpWwe0SCppPZRCWseqRt6KpdXRVBgqAfCnOu3+FhzjJea/VOTOPKK
UI0OTRV/KPOyuC/sduPgXghEYHPEPCCAe5SUVwe3R6K1z+WRrCGieepKSvjFAlz56/p5vWhF9GTI
M8nA1kzMOFWNoFBrFUWOpKrdQlObo0Ly9+e6GXFYTu8jxtq/IkXZPnLLlY/XldKFVY4UbGdl2S5x
YApkkqx5talM++umLq4I1DliCUDPgfeeHqcyVpVibDsyOz0ePAQHBzQBLHuj0XDZipg/RngggIs/
f5OcIBK42HY0QH9PcucF+ZHkYBaRvbu+ljPvRmeQoI2SM2Nm+f+q6CqNKESFyJT4fR66TaC/tDTO
Wo3r3NI/amW7sXVnDo45HqyI+IKJJksRX/HNooxy6aY56Ho/RWM5I/44hePlTJ3ZOrVnuwdmVygp
OsDhXnmJp4aCCTBcoqg9A8mGL2jd5hSxpK1hVK/x7MTphBWRo6IOQVK8drpenasy7NvFb4SqoGdq
cxbCRB/0nxkipd3OSKRCe5wke8jukyTpXxwtsp1jOpiZ9VAGpW4Ai9PsxSXfifpdq0/mb62rjGof
GFb83UZ881MZyAojuicBpJzaXn/UxjHtd7Wk1C95U6Qo8lal86WcIu1vOZf1L6NTl6cssdNPRao2
z1k3S/ssDPKEB7RWfRxQsqTuxbyxclct/fiSUEt9GvNk6UCPO1K/Hyjr/lKLMv2Zz0H8KQmirHCN
oiqfg3TRM69aDPNBA9kb7UF4RpwxxBO+RalKoA+GUaYXEY3zQV3awTmCo8uMQz6UafxJL4uodLXM
mR8avZH0QxSrEpxHQ/tpBoncuRHwA/lBqePseciRen4sYol38SLPKDxFdUBjIMtH6VMox+m3xRrK
76PVWreJXM/f8PI0c2U6V6WnMZ/5R5FkUNravByUnRSUGWzRoe8/hpQu5MNka4myyw2lTryuK3hk
ZFHX5m7dq+bndtGmft8WSRm4HH/nRxQzHOKmn+bEoWy2SM+DnNS528d1V+6cNlKQ7q4TVNUWpv/8
Exdhudz27J3J6MVR627nKcyVjTff66Nu5Xw0oikwmrxrBb3g1MVjNYladZxGn1lmBYrN88A7Vi/N
MTrIizNmuyCx5Je+QV/FzTMn/tiVnRWzIVqhu0Nf8imU2hlaT5uV/EdQZRP4jzRRwaombLqhFE3C
rlBe26lMQRj2mWwb0M3MOLdcJbW6B1IKOQfmCwfCCzTSPg/FQPmB8mS+R8i//gVop6l3jrJ0fyRE
wtNdMdhoQdojQJi9kqrR/Vg5wUcrznPpBqpJ3h+sdmimY+c0/bzTQK4XLngW62VqR1neQS4Ks/0w
LXMZukbLdAa3rzUr9oqGWtFGenYhVvGUokQhUMUi1zzd32QeqqgwqUmPZgWn9Ghq0WGo/0jZlqj+
ebcDQClMB0gi9G5o5q1eh7ZUDBNKdZSlk1B5Qf1hch1Emw9zUsn7IkdDI+6nLnHrwmaSj0Sk6ANL
OpQWyEyenOF+1OtkS5fnQgS1Rf+By4HHEHiB0+WjPZ6anZ5PPo+HmetAQv3GNP++9/qB1Mf2MpOC
ptxZpXzq+7bsY33xedIeILEgCtrd9a2ZiwGsDmI77zdHHZFHA5VhoYp/uqZlMQe9XELZLwEKPvWi
p21VOG8OVpksa7E8LZ7kd995XEEwtaAW0l2x1pdEZrfW2E7SgvZf4uzRHM9v2qbs74xWLykuGlsa
A+IOPY0Lwh6fjCycl8saITq0U8lHjWQ/SmLLC0O9enAGadgZ8yBt5ChnRQAYC7Q5mGlBqYYbfZ2j
jBp1OzWRfdkI5lvDLH6onT0ep9jhsgGw91iYSudlilQfrn/IC0dGIGApnnLDA/JdU6tkqYjDUtUW
UN+159TqXraHm7F3nnuhzoIelzp9GrqUidG3cdlObixGBlRB8nz9d7x+vNVmAzwikUGgEFbg2qPA
wbTO0BWKr5NmeUNJ4dy1RnNwk6mo9xE91H1fNaZHqJy8eYkrz0mG9pDHPSOnmaTm5uPwp44t3euV
rrjPe1l6kOVl+YyayHiAr9/s6PhmjJGbnJuijqqPxVx37lzMwQHls/rRDsvu4/VFnZ98DQYPyS3E
VCp9pvjqb5I0uYrVqoWV5GvT/Fip9deu0rY6cRecFD4vYFyZbwfsY3USq5kZBGQ0k79A3HhQ1SnY
4c/xT0vtnY1a4rkpMffG4FXKSE+ai6tAxrzluIy0SvXLtNZdx+jmG8RKck+fumnjPIi/6tQbWA+X
MQAW7jw0r093jrJVxJodzW/kuL5Xu3bey4NhvhS51t5zXZuCpdp5xmSGnrPMw5Ym7zlBgVuE0MUo
Zv4BIb66SRqHbowWaJqvTDT3EKkLHJRR058SE2yded/a1VFfWreSx8MQCont2+uuc/kHOFS1OJ4s
d00ysuHAOjm1IkCFzJmdwn3aT14m14imL18U+XONGGBhaRDT7Sd5bAEcbj0xLnxu0cnGeekni0lE
p9+g7rE/DwoxqcyHz40CZ4/6h617URCAcry+3gsfXFzdvNSFL9PHOTUGlQhJX72T/VxGJY78eUEF
Z9D1g5W245dRioN9qw7pobCS3NMWp9xft3+eo1A4EvP3mCGM063JaXY0SQHeJPtDqzj3xhwPe7NM
WhJOM/teFFK5ERrOAz72DCH2w/AQ3pyrnChQJHmp6Q3QckzMG4Ryi7swsDMGhKrDhywN8kcpGPUn
u0Qs7vpKz9u5KvvLPtPxhN90liqoWWCP9sBSMzXygtJ5npP5S4nuX9KPnpE4z1EZfWoTJAv1LXTN
hVVjWihN2+K2WV9zcahHky2x6louxI3tBcM/ZeLrZupWVuXF7fE/rfVfg8LH30RgLQ4oD/UYdOrR
lep/Ujs9QCR+sisJIdMWgHh8V9R14Y6WsmH7wvEBMwB+gHVyr6+nVS00KZgsQbnGzO18p6ah4qX5
QCdyMNINU+fKolCvAUVRGBJdGDzqdJmQe82JJ7PqTyUaopVbICVuIzi5BNlvOW4fGdKyk9L6tqrj
l3GJ9urPcRy+Jk67R5dtHzAxJWLwxZL8hV23D8ctaMyFwwUihdIISAoxYngVSWxqYVUCGsw3NFQf
zdKL6+9JQXOt2QojW5bEn7/53vS4TLk2qMSlCLDJw0NndofAoMW9Nb/xoiEaUMRHoRuwvguhGzvt
FDQqBDLncWy+J13FZC3DNd49MplPy/WDVg6ETGYnrQKjkUyTwEeofpZku8L8UVbmjaaNe+DZGzn9
ebaCJTpDBH3RVdZWIckJLGsw9FDzjaQrbkIr/8wtvKVHeeFeo1nNeiz2jeWsuw5KKpmoJqcgOhBR
R1K8H28BeDCXEvAI0wJiY9mb5tTeNAAkbmlX9vuZDOthtJ3uM/3aYaNQfL5o6K4iDop5JELj8dRh
ukjSh6hJZb9tVcTQ2qU9qvWQ7q7HofNYwDAbICaC/EIZcn27pYBlNI0P6SNdf7uYAWqs/W1obiRN
59GV3IxAo8F94cG9RiEg6iWlcrQofqq2e+TED3VlCGDW/SxPP4Jafda2ZteenwKaljSqBJeIrHJN
BMt1Z3QGiFO+Dt7+WanaYZcWgXlnm8DBpNGc3u2iPBBIfAS2TUyvXKWFErUMu1wakqJOLe6j0mwR
/opQM73+uc6dAkYgADrqPfRjz94igDZKPZYn3S9z3dh1etoexzJ8/3mju0+Sa4gz5+AXp66XSU06
RC1WkJQxmDdEsaLsc3tjy85dDysONgTYnlx2VdxarLwIpk7TfXsKauRnJeUnZ995rttW21/fNpET
nybtuDHWqF6hW3NG7GhzZYmTLDF8qeqSo1Hl3CVyITNKXtWOczLMXyKp37r7Lq1P4wFLmKSAjG7k
6S5OgRXkRdkZftzoQ46OcZIAg6N4qrt6W4Zb+ljnrgH+DTAcMZ8gydPg1FxZzH21jLXhL3lteDZT
Yg9920mH6zt5aVFU7oQeFk9hwMinVhwUaJYaUU5UGQq3XJ6cNLxREnUjKl36XjxMQYlzlGB9rdpW
KGV0Btrxph/bMdjYQc9uzUwbb+ygjG6cjjo3uNl3Q0U4tewbmS/NQCjYq6WVujkNAJINBA6rYWdH
0XTP+6pyZ8XpNvzxQqYrbAF0YHWC0bb6WNpspI0eOIZfQ608lvks3WfwmW4gafV+bzXhbZFF/c0s
mZqnj2pyn0+zsiV7ceHGozmIdqRCixp24hqhFk9DKA9BAXpALsipp7tOD/d68Q/6iybyL2jHuqFJ
UR5i6UdrM+W+4EoUHiiFUoEVSAnx528yoqpx5DBYZANtPytm5ks07fRojlwy12pjvy+a4qVKawos
HBn+qalwQka/723wC2Zky/eGBpv/QzLHmeo60jBpG4Li50fRJpUEPcUQO8Rp18CZPMuiGlUg05fK
IPjUZFb7p5oCeSO3Pl+UsEJ2IDTGBEnkdFHtYkpEV9lE/9lufqiDox0yjU6OG6dtv3EgL66IPA+u
C+K3FCxPbZWWZGSZlFm+00Vj41ISG8vDWELI37gULhqiiSxEGHmjWKtDqNS2UbQDX4rLuviSBVZ+
I0tytcHQPgdQCyyGKHkLsjhHcLWeNqGXUUIK943QKb8hJgKEN2mlp2Zshrt+NOT7cFqUu2KS5n0C
OfqQJnJ+bPO8f6mV7FZPkowZx0G2t5I6ONrSoH+Xu7T7mlRz9WRFo7kbmi79bdE128gALnx1FILQ
C+RTCAK4CJ1vTo01Njyc4zYAVcpE4zKkUmjmxkcjmzc++YUYxeHEuwRh3+BVvsq6e2uiuWiogd9x
fSmuIkfRN5O7OttTdYh/1aUQNo36ethp5hAVBzsdyy9DaihbSz4XRVZtElTSYTyCbu+6T1FmqAfK
SWQz+zhJdlUiT58aKXK6nR2mB7AUwc3AWK9dmpPWNaPU7Ls5eIxzp3lCmyV9yFL7i96g3ZER+D+8
9z5kXA1VOOqOQiF5rQotK/3gdH1oI55gzp/MkI5bmYfV80KpYuNonF+KvOYAYYFVEYMc1rzhrhc1
oqJKH0Yn98z8l4ZKYoNAaVk50OPfHVxAmfJiR3WVvJ1/n7rZrIVtb5RW/lDaj4IVoiyIXX9/796J
ajq1NQrExKl1KZWl0DhK1fRhKWg65pPyW1eGxTPDzWFSZ68B9KdovaEQwrk5l5bWEI/VorDMHgIu
06csjUXhMrKY9WAkdxydranjZzVDXqk0g8TzW8jjrpmOkWzlZU/j+KHIZf3jTAFkN+g9uvzR+GcJ
OsMbdUDfSqQ5LyoD7TdyNBEjT7JdrJO4UyYmPlB4X10MfR10WtMN5cOQhvpDUizLnolZ07GNuj+p
xCzgMpIbDwEd5eP1D3rmocKwEEgnm+CuWLeltB4V0iV3yoepFnwmTQsr5KCCIFTcWaUVcsiXrvmT
VNO7WQsYJkBRp+WtJxRbT701lgBcF0pUPfQLiuFQ4uQ97hS7djZ2GwfjPCwKWyCpwFsSgSHPntpK
jAIlWC2vHox6DHZFUzkwFEjTlFJRPoCZjf7aQ6LfBd2UZK4VxuoHxZmKm+s7/fouX39jLncKIihz
wC1Ync/RDiO69FX1sCiN+REaG4J5xiQa85bGBkBHSsa5OMhy2X/MjR5BnDhL5+e57DJ3cVLzrpMM
69AFzk8VvOhhcebDBLnEC9Ku+nH9t57dWGLDBMOPtgXFtnX0ruLBcJhHXT2kQaLvM9V+LMiyj1Vh
az+vWzpLHrAkCM1cjJoYiLcqNtI0SRWEh8uHxVHiXc20TfRyp3wjDp8HE3G6BO/dNlTR4Tp1gNhu
gzo2a43mXtClu3ooVGqnjZk/d62cjMiJd8YWZeV8D4HeaiA8SWBFWWP1VuYtPmecapORe0u4fCzq
dIpc5Dyk+qmaymSLWHVuDhIXCC5SV922nTUF1Oi1cUFixvYZAAmGyKIhaT/IDiBkN5ajsH03EEEg
qzhR/A0Ot9i61lXpTVtLs235oZpqscv40GQ4IBUahRuZ+aWF0bYSnD3qvWeAD1xmadIitv0J9JqH
cC9ay6Cg0o9jEDHu6r3uCL7zjTHhrm9SNSp4kcHoYtvvga64vKhK15wS+93Rnqcb+DRKQgBLUGE7
tWKDlF7yQQL5Ww/qUVsaRKLxIrhbepS442iRLBidXrqNZqYb+JnzgE8aSsWLNoYACazhzW3AFOPR
iByUJqZdNQT38RTT+G4/LYNyrKVP795PBh2a4CWBHqMDsnobhN1cjgkZot/X2Wy5syFnktfZZuq8
N8dmmg5vHKTGwReKktHplup2rfAGqUpIaelNbHFfq70i7R11q+t05o4rQ6ub2qxtLSgM5PMyc9ip
xd9yfLaqeOOuOIuKGOGFCJtbSAbiJqerCYK5jWKhKlGaHQTnsvxUyH2+UeG9aOQVSUThnIEAK19v
IimTAhtZk36IwegZYR8/ygh3FO89U2IxCL3xbYROz1lkcjJKRo6NFGAYB7djztBmurLthpW1X3Or
49OkMeCVZJpWq3Abdbnd9DyN7s3Zq5TU6/vEDWCRWvNxCm+ve/XaB7AFAg0uyuvsPahkp59nNGfL
qIzAuM/kD3Y3efXO6rrddRtn6cKrEbjf9OspgICQODUyw92gUuGY93JiSsAzo+TLolvFl4En0V09
O+G3jrfq3QL87BhqS+zZUOq+yr0ZPptTkx17ibFgqDu2d0WVQePL9V9l6Wio/Sd6uDXv7zVsvE1u
+LXUn8kYEDljZ9av80pb5sbOM/seSFnuBXpR3iroZXm0Y5ojQlPTrpibet9Ntb1L7Dh9NNt2Okqd
WYRU6/rgrlTteh9YZfRotW3wYElx+amRy+4lywWJYB6l47JEQbJDKUfedR1ETQjbvdHudQtUsRsp
4Eg3gso6bWBR8FwFGxSkISXN1VkH0psv02La95DCebMdFbW9lfrvKaWH6x97y9AqNazkGcACYPX7
YbmnZ+9po+bm8VM6fPkPdrjhBO5fXNorx13UoutiJurdW8bMJF5z7xTx90qv99NiHa6bunAeebn9
a2oVkGezL+U8su17lMY+BGjLWvWhmx86Q3ZVddwIZZf2z+EagdZJfk1x5/SsqFkfa3CbnPtsQOV9
RNz7toWnfGPP/aNuzcrGNoptWjk7DHYxgI9dJCdZmZMHLQqUEnNj40xuahb9rlHjLb2CVy7BiRkq
9gJJrMDpxgfXmJmUSlHiWHXkj2pc1R4K4kG1H6Ju+NqGg8VsFWtUf7RwHohAcxZN3tTOfe/Jk9rN
Xlo6/afeloto16DEHbpUozWkFeYy1TVXC+fl52Dm2bNZyIq2L1JdZcyyEWrKL7lqNCDbc9+M9o5W
CY/AWA3rrV7SmTow9xpS+TzuxUBqIX11+tGUuY8DS5lC30mATAz2M2joG70xIiYoSkw5+z7UDMjS
mGHa5l8X/lOC0+r9sJ+lLdzbmbOe/hRr9QrJqQcoZTyGfifd5XJC7lAfM/VojbaLdu/xnSfj1RiC
PQYAW+cM7gq9dTaibg79OPsaa9J+mP8O0Scmxt4P07frps4uKmFKdEbgZqJCvO6PSwx7Bcq7hKgP
1zs1uJvAiM9b8mhnhw9BFJ7VBEkeWCJnOf2OjlEOKhrWsd/k9kMffAmU9DgywljvN1LXM2QKHoMl
wTOlUgG+XvySN9n54DhBEOUTGB9FujesctxrJLJdrZUfx1qbj+lUTvtMYdiDGSrphymy28McIb0w
RvZwhMugPssjkN9SIXeruRo/BOSNT32hvZSDY70A7kSz/vonOOvY8KMFZ1Fkv0IjbM3lmWNAsbWW
JH6d/I7CmvFO805d9COEqYOFVE0936NmuSu+chgza9kodl40T08ObDFNGBp0K9euIRQ0s2wkiH8z
yLWGO8TIg7vOGFzID7AAJ+KK8cEw/gmbr32r76IEWNH1LbhwuqCh/vsTVg5SKmlqpIbJWMb5R5jA
ZuvcQNoNnexpWwAX8Z5YhUwyWYH2pL0iXlenHhJNlo66N6sN5pux/jsFixsO33PGlKrhZ4NxvddX
du76kDfZWVF45epZM/zHQkOzWO0jX4l9OiBeY8e7wjH2Rv7zuqHzg0wFgRYudUka4tSST9cFvV+2
S12LeN2rAljt5tLnvN2Ar1xajYgX4llKvUIW3/HN8UqyAlpWFsZ+Xf6RJC98Lpz7rvnx/pWAFrRB
XHC5MTrw1Ehaz4aa9G3MIWy9rNpljEpU5q1qyIXLBZApKSlnDj48FKpTM5IValZgGjFo6a+Wln+Q
w/JYWtGL3aSHamH4Kmrgjf7NCavJtbvmaZmlv4ISK/UbT7lLm8pns3ky0FzkR53+kGWaK0cAGRCs
uqvU1xmlTd2747SlXXLJRfAOQiNJCbmqOBpvvl4W1xEk5THxTSnxijF2e2Nyw2RDYODScsADwX8E
8wnNcn3A9FKKFl1P/FDuXYloCVnN5Rky6BvB/izHosMMuAn0Pq0sSqCroCErgxqFAXjONuk+lEo+
uiLC7q4746XVvDWinu4ZIHjFXKYm8YU0sll1T5VWuqnzHDb2f1mOGFPukPMI1fNTS6peT46T9omf
WHniNlLyJEvjVk3urNAN5QLGB7AmBXElii4rK1NdVk2T4QOzOkzHJlLG/eQsxq4BzkUxyf41S5pM
hdvI9l0xOftgdJJ3B3suOwAZQjdZyAWu7hvSyAnFQjnxrdiIdpJj3zfw4faRrP2d28rYTToX9fWv
eMnzmaZJfZ8OCrFxdcSQPGmmIBU+mThHHgnLDZlk6iVMQ9tY3AV/If7SlAJ9ASls3bQwK7mvxyJM
kRD7W7J/BEgtbTzB6Hn3kk4MrT5kGPV9pSdS4htqtgdReBeMhg8zd3/dzLrphb+IxA2kL2orgotx
6pUhdMEhj9OUWeZOva+CIhzdeXF+mkneepSOIzexA8VlKtoYQjccNxvWFz7dyQ9YfbpFipnZWJep
3yryN2aYH3vZeMpm6SaQzdGdbP0xMbWvdVjfzD1T4ChIg3ZJGPmeJ0iHTVkuu6jpaLvr23LpV/G2
I+zQlIBEtPpVRQlyAppp6keN4VpTss+WF6sy3vtoZfMpjtIjoMygGmtAUZ1oUQ/iQKy9fajrH5H2
pKjxjcOr5/3LeR3/AhGft9aajhBXrRnLTsZytGav6PCUrJ9t/e4CnFgOrxrc6dXKOmD3mjUGbZ76
/d6kYxUVn5X2TwnZ6/P11QifPE3xmD5FeAMEBdQWzsGpz47a4CRjw7BqSWW+aDNUJZnsuL9u5JIH
MPKMFEWIJp9Nus/DRmtboyJct9/U7Eui3jTJ3+smLsUSoX8FywqcBHW+03UodR7APK0xET7mwcuU
3vbBztxSrLy0W0CKuAxo0cDyX32Vukc4bTKIWFq5VH8A6bcesw7MciMwnjH/RCR5a2d1kzZtVaJa
EKV+9S1LC1diqoFSwDsPXBntpqaWj0Ge3WVV7TKwLrOix0LRN87T+TODn0BuIoSw6K2sE6A2LuPW
GJPULyV/jvOnKes8s70Z0wgN2S3o+QUH4f1O9i+E96gDr7KtvmGIjpUoqZ9Pi9uZf8O2cDPL2HDD
Cz4CRBl0ED0N8Xhc+cgg1dEYNDO7av+Us86VwgMUcrZ1C69zcTnUIkC/05E318peSWj3dTupXGx9
46pl6C3L3Vy8FwqNkxDmOLc67sjmrZYz1kXcJpZFILJN/CP05Lb5DzvGp6cmT2+SKXUrP8xGZr4w
RzdlBOyveHkehpgLrXbT5uO7T68gHkCqwtVIdVbFKzMJdHBPDkshc9TGCIp/6GnZEZWNjaN16dNw
dAU2hcosgy9O4wQluWYCrsR87RzpJv2rA8neeq/EjfgyorvKvwVHeY3hS4d6CPKhxQhS0qG9d8In
JXqos63u2YWEA/S46FSLJgEIotViQM1ObY6dNmUCZ5zumya+Tc161wG+L8O7qLfvAHoer3+s86rA
K7KH1JgPxUlaHdbUWOQ8H+bMX5QP6eQy76ui8X/4rVdfrxu6dF6J5zyewfudqwsWclVLvOLZxiEE
7/WT6QfuILfe5lP9klMI5Wpg2wL2v+5MDHIT9c6c5X7bJb9LIJ3tAkbWbN+fOXCf/2tmdWClVp6i
WWKWd9UaN0UR3S7Z/N3Sk63r49JyuApfIVBkQ2v3o4EaaMXCZPIRbo3bA9o8pGMo6ihGv1HkuHAh
osBH1R7ECb6+HkpCw4O2miJmhmuJ6SkB9A/T2qp4XfADgFxkjqATeMCu4/YUNo4zLjhc28ZeZFiu
1Koe9VA6rRvR4VKhA36JgCyjdiOmbZyeKMuu7ay3p8xP+juGCbooGKrZ15phjxWdiV/ycDfHP/Pw
B/XmWjG8udsK6hfXKojVPDoFt3mVYSRBU2rTqGV+Kd9YJJcVAqVB7IX/4YpC/A+6jkO+RHFKfNg3
9Q1FKQ1nQAsQscb8WKItQAlMijbKpcKhV8kldFJdCFGIpayJ0r1ZAbTrgsxPNeRPl+OSKV6jPXfB
F2lr7M+FoMQ9C4mR0czUqdZAjK6mtWOkOGIBV9cd8jBBXiTJj/msT7dVT8qZA3p/iIG8v/9UC/Ar
Kg1UVsjWV+GQ95aq5vzPt3Tmxv7p/WR4f0MFfC8AIUSehHzVutyhDUFZRWEU+X33swL3JBtgz/u7
HK6AsylfdSF6UFShkUJXU+B5V0cAPYTWlJY59peo8goGhIdI3M3P7w7tXFevypqgC8h2T90PwaBc
TQ09RmL/OV/6nWz8NZk38x+6KQJY+68dsdg3bh5b0byMOoVLy3gxA2vXSz+S8gUUzUbguODphD8q
pCJq4IOrBAZhyqlBAitG8TfZ22Qwu9hQKMorqTvn6fdlqN47XZ0c441FQBqnK9NbRavAXsXIeGae
zgtBTV6YnOiacraxtosO8b+1nUnoRVmVFEoRUPxtA1qLo8wCzR9Tb23cJVt21NMVOT0je9jZ2M+R
hp61hEF/5LVbTMwLNxZ3PC84Hf4Wb+yV5wEYDlLDLmifNMZ0dJT0ZtCYInHdvS8boakNOpKG9vrj
pGNryCgBJqJevpjhXyudf1+3cCHesYx/LazuiSEM0z5TsJDK7T7Tf6AG5jWydSMpDxDFduSa3nWD
l5ZEak6f4fXNsWak9U4C58LEIFX5pwIqmjw3X66bOHcAjZlDChAtgQNg804dAJJ1MCk5MVyqbK+M
Urfrfk5b5c3zjRNGULLgcYY7neV6rcWQO0pdflkFh8wxHhPtc2zq99E0PUV5Bz/Wurm+rPMrHSwV
FwStVo4sMfV0WU0g6Q7InNyHFeMOXETTh9D+NGzN2Nsys4rbcRV0UVNU3IDmPsuM2I1bygN5nbmN
8+f6is6jHSsSVVtK4xZEy9VJVR0psxN5zOnSPQVx9aWD5ltN7eNSAYyItoaSXfpisK6oTpH9CUrZ
6f4Fci9RhSP9ixJaMTHvaGn6UutoWDfdX6Cf2++3M0cU54p6NCmYwGuvtWSRq+0meal6X8+SZtcC
JtghWlDeaP20RZu+YIpbHRIbjSYxInb1JrDod5ZzpAx+Ggf6Qz5l36YkVA+LZfTH6x/t7ADTyaCP
JdiOAtW5Lko0galKdT0MPv2KnWRVuyi7vW7h7Dl6auG1n/Lmss2DzGybirVwjv6PsytrjpTHlr+I
CIFYX4HabJfdXtrbC9Hd7hYgCYEAIfj1N+n7MO2ywxUzD7OFY75TQtLRWfJkOuk4knEDi3q7NHzY
o6FeZw7R3tYP+iS33Lrfvzb/4VSu5qG/CMwEGk0oOL8/J6YrSoDEPQO6rC2DGHPkPbBc02sop39t
6MNNWw2BNw6JN8r84NJ+b0i1NYh/YqyzDy8FGHEKaJDWEZivfn1t59Oz8Y+dkwUtQ8fd0sWCBvLI
6dFnj4KemQM8Z+LkbqmiInNV+9gy+s3Yn1N8VPT161V8du7AWIGBgZWgGUfw/dcCQVtNwSxjrkhl
UwJpREvbMxtyzsTqQf45eOBpbPqSwsRQv3rDTW3uvl7CZ1/pnyWcErGJgc19FbHpSjRdrtwuU2gI
N+GZpuYHP4djhXFWuB3gHyLM+71fBcb1JtEPfLpq3tB3yOrgoZc7Yza62vnncDSfrAgTg4hNgKCB
8zz14PEYTcCvYUWtvm3qBwGJivrh64/2yXLemTh5j5Rq24iDFeTKc1+UeMO+dOqmB1D+m6vO7M8n
F/KdqfV8/LP/3tgCnguazyspegSoP2j8YsEi6Z6LHT63g6ohanp/eQ7f28FQRT0ZWuGr0SyZ4qyJ
kYCBHdRPlvzrj/eJL8OK/mPp5ESvoyLuHOEsDKrOODhbIdS84TRzCggrnfl6n9weUBNBlRA0tavk
o/d+VYzM3hy3YrqqAD5o/CWdkLV8vZxPPxz4W/+GPxj8P/FkAWSTBxD1g2aUXMiObcEtkPrh3rdy
/7Whz74bCg0YkFjHk/AYvF9L3Nlg8sVogY4f08oeRPsUNy9rXuSOZ167zz5bAvTQXw5BlEFPTHm1
YhPxe3sFujsMUtK6zEbd/NfBD6bN14FX/AulQ1C6vF/QFMtIORYLKim/DN8cj+XV/OSxjevuAIP4
L6eDUMt7Z+3kzs7IuhLLjUXFtc6lgqRjcWvOjdJ/EibACCIrVN9xxk/BRNpFObcftL2au0sIs0Gg
FWy53YsGy0LxBp41fzxX7Ppkq1A2QUkDo7wg4jqtWIOIwDhOZe3VRI8KbXh9Tmr4kyW9M7D+/R8H
RFUsiD9OOAvcbiZeZygXFuAFBMeP8KK0TtuzQs2fePB/TZ4GW3bqFj46MOl2cEbBsURsjHz56+v0
EQKzEihAARDld9Q2PkgQ1OCjiVtEvVe8PpiZpQsNEXb3GzOGKa9zglsWQfONhI9nDH++Zf8xfHLu
AZWqMUiL2xX3V6LPQf3hTdUahb924zOt1IbYIFXJT58H6WziNPbSiZ9jzfg4h3Gy/JM7XqhGe3GI
28c8H/is+OhzL4ee04CfU2McA1NtS5QX8g404dQ+YI60b1N0ZUWSEZF34850W2WKg89b9AB38bId
kuvetf/TNmE6AFVjYCBAivn+/MUuG30Acu1VhTaxFW2qUZgWKEbKIItsaorretiO0D7/epc+cetA
1P/H7MmxR2VjDmQ5w9uS+4SpVDwxv0Bb9YxT/0B/ALf0jx2Mcr1fXgkWC6J92KHJj1jsxDfH7Obv
0D5eN6F8Mey1z1tD02Xw8J9VNp1Z56fXe6VwRcUNeKXT+M9rA1aLEJ83rkAYWzmbqf0Dqart4vSZ
V5mtY787xeHrb/sRA7Au+h+jJ2UDMU5gGhEwiuna2xiqtwFmEmp1gWmCILhkJou9Rz8SB4IjV0K8
c1Fn6nEfAeLrL8AFB/9wtNaxTk6/u8Td5C0uLn8gmx0dHkbKN0PRv7rd1idmM0bzoZu6lNG85AP4
ydtLTNSb0oH2sDpwdqmX1yg5jqK4kOycg1iX/663cPLjTkKKSddQlqP4cSwMtkEh8yH5Vow7avNC
H0FaVN6586EtzmHW1pv0wSxYOFZEBL7O6WxDI5Uslmk1C4q8he0GmgnJjtpJfiw22MSxcyYr+Jsf
fWXxZBegpcAhig2LbRMclmXcsy6jgZcGV2G9K8tj77v40yMloLpF4MacVPODWciu1/81kmv95mjC
YfVr188/OZJQ7nFUyzz8lHHnmWPgPbT0zHI/XjWA59CgB683/gvo8t5f9WXuaTW37rzSaz04OuuR
y8sFo7wbaEghOn3xWvP29U376MVgaQXgghYNJEKnNC9J0fVNKML5CgRvBaIdTM65dd6fhRR/PDrv
7ZxsJMdI+aL9YL6qH0iYNnrnAEX6pMntCCDz10v6GBy8N7Uu+Z94pOOJ4q6M579hMER9i7CHvvn/
ZAQoXDgpZKv01Ig1grIJRkJ/C2LTbl7w0c4Obq6+/f3xX5fyHytrxP/PUpJFdW3owIpfPzUYKtk1
kFKB3xX0FVp5CcYjqQ3OrOxjFoHhDtDDopODrjOIwt/bhFTQbDwIqlxFfFsnv6Z6Fw3XLYRcJD3z
snyyURhNxuw4cJsrM+TJyza48Zzwni9X4PTBYsYbkGksVbf5+jh8EBmFJB+6h2DHw8VdERsnD/XY
DoOdlnq5itSNutNXbcFT2aKeCTaDGxunA4RdBP7X12Y/HnhYhQIxmr8opYLm7P1nDKVapjbA4nof
A+TqssHwmc0C+sBQyB2q/dfWPnkw35s7WSRGtlB+GmBu4duiPPpapJN+MNNFcccxwBs5G59uHH/e
z6VF0vHza/Mfz8w766cju0OHdqkC1eZVA/57nzx34dP8jB5rNk1//hdLaJL4gLIhxz25dxDUE/Ak
zgx02X3tfCfFa6n/0OI30rWvDX3+RQGKAUQgwA6e9srixIyYryoXoCGivKsrCMBUKXyzg6yjN1u0
6doCxD4ACLrObftqADv6+hd8fA3wUVf+IKACUdA9dTGeJANJGLZ0Bqt8mI7ezl22vo/GkMi66MK7
+9rcJ+nOe3snzsaT4yB1jHsyk6Oz3Pc/ILPzTEkeVjFGMw4Ww8RfW1z36r13g0Ekw+BVXzVRTsfS
oxk4RE5waoYFI6lgGOwXnaLBVp4lrf/oad5b8t5fRi8JBzdQsOSTnY8qQiiXPFi2nDwo8dwUD20Z
bLTZeYRlbeseUGDP5v4wjGeuyfrIfbVg+v5n6B4SbzZRy1VSvFTJT27PbOGn1/CfD3ryyMYLrYey
7BbgpmV7Fxcomd94Xc79cvf1zn0cBYRPRRcMZAsr4w5SkPcraftGzKJfoKnKxBHC3zIbaB/vHUIE
2KYW5yinsU8pyPwyFbYbEanuIPVYI3NldPv1j/nsqwIJtw7YAKwLP//+twzEuHNXeZBf6X5F5U1z
rrPz0ZNjbgh6c+AD8ZEShCf3Ii7domi9sLhikuexg7f+W+B8qzkkktLpvxUWR60LVx0hLPggUJo+
DbGTcuGR4qy4Kpsu9QeITP3XZ2RlXQMgCfQKID4/ZRCMpxZjrzHclvUw19Vdyw3ltz5YLs5RZZ0e
xpWWcq12hqAqBHr2tPPrytDYrqXOlYM6CavemtakAlLwgMNnqjtzID8zBuQTIjH09tCeOglaCpRx
Q7XU7Dj0h+YbTuBegro7RseiXM5gw0+Pw7quf02d+JJh1tprBWdHWhSHysaYXeucbdcjGGNMpjXo
uglmX74+4x+c8/9bRSMYEE2U2k8PYQhduHocHQdYQ5uO7CFcdtO0Z8fqYNs/bHGBlXv72uTp8/PX
IlgNV041HJjg5IrPyiui3sEndYedF+SdJSl5Rt03jYq7+RBVZxLuv8z0/zrHv/Zw4FFkwPnHjXt/
jRXGUcXC8V2XStwLq1ZqrdTtGWKmA/1eynuv+s4KDPJcopVSrwPObdabnWnKtJxT0/72lnOIyNMH
Cj8JfX4U0ykqw/By67PyT/itfBzgcfLZkTU7Od705a0tvqE3cWZzTx3YXzOAXa7FdMwbnOqQoaVb
NXAyOLyxeSkqfWDQDvp6M/+20k++LmJ5gLOQsWC6Pjw5taKJuzF0R2TM+tHEr0gHQeqdD/Mv/RJ3
3+c+D0qQZ24c/dZfcSCNu7SS34OzrL+fXJ53P+PkBYyTCmwsnimPoijSBCPVCb31nZyPF5Tv6nN4
9w+hP74smEkA1vDhiah/WruaIIsLsYupOib23oN2LL2emM4i9GLLPb9BWHMMzlEUfSDbWW2iBQOM
PQbigEM+WaJrMcBuk7k6yv4q2nZWpdFWRxc15HhvwQRIk63f5WHxIKo3tpUpeE1Jkav4zJn6EL6e
/oyTWMARErDncKmOlP2YMB8NKQ706m8kCFSeJ3s5tg9em7fNJvTHzAmevj5un/gOTAGsHQcAV9Y5
mvcXx2ISj7cYajny8Ckuo7QIoDZYpPxVRXVaucWmAXPB1yZPQzy8/aCEQiaJ4Xbwd50OhCwtRmJH
1MyPpn2ooIPdatQM91/b+HBRVxsrxTo6Nytt8MmyRFkazBEbexyjNp0wpsPrc2njhy8HE2CjWDmC
Vl2N02GQWBPPTDObj/Nu6R8CJye/bNOnPXQxo0PSnMuNz5g7JbA1ZVjVyQRzgz6ALw4yoPOf8bfz
Kxw3SqZNmXmHZdNf+jeiunXalOTN89l2/Eff9H7Np33LPo4rF43R+ajabwQV7m2UejyF3mFSgpfp
oXxziksFTFfvXDLUjpBeYixsbM+86x8vLmbkgApYhc4RsnxQJCiMSWbQVYqj9FBdOfT99141efda
NU8u5Ap7NAXJFQMrw3ycCswbocXRp0OfokOTgOzz66P2ya/B9BRoyBDRgnkbA/LvrxBiiqZ3mxKo
7UahwK06dsTx5nnRgko88Yph4wWs27mzHTaDXoZffuMlhyZR8pqvAslibsptE3sVJotnuZt6Bd25
KGSbpSLkzL34ePfwW31MBa4hMtQcTnyN9fwlUl7dH1v1MtI+N/K+tueGQsGLv7rOd4/YGt6DegYk
CMjIsV3vv4lVnuqoduwDjaLSTwUKiks6FpV364/M/cF8U/9aSitIhjkHcywcZ/g9z3EodoP0QY0+
zbK50hOm//NKS/dVQ73+ep6d6o8SPAxSNOmTi4VCG3YrWluBalkVN8s0RI+6mQDv41PAvdRoA2Em
ox3D9hQ5zW5CY9ruXLDPPpQjhUBVHZaWpl0hUIUJCB9384ItTsHC57gHERgMVZgpbnKBeSzMRU/+
8NaBGvJRq66kh7Zx6Ji5g6kgchiJ5ZF0fd/zLOqkmturoO1tx9Kmckn9pwQ1BUMHOS6SyKS27qdl
C9FhUKZVkEmbtxWPoR+QYga8/jmPDoiWOQU7cF4HZkHvsJodDDayAYxr6QzuTY04ivt96oYlBqlE
X9XBta9iJQ990qCf67ZVy9OCjuOUh4FYCuC+atSKuekpgawwHFtGOx7LnbeEY7XHT0FByIGC4dvA
ELujQO8rkQVF76IzQlBRxFBBE6SmDocnFRe2znkwVOGlD24d0Cf3bnkooX171wmuIcergvaqFOFg
cmDK+1srCXtaajn8BCbNI0Am6eDo1TwZUOJa4ntIVSTdrgYNLrSoZ3+YcmjoBnmguOEZa/u639k2
5iyrx0n/ti5mXnNwAWmRxzHp4A7pXNfbuaIc9OIYJz+0g/R+d0FSOLsGoJSLoG4cvqlUbBcowK3b
bekYQfNZyKHM+tEZ2A7MTfKhiAi6oB54t7wUYAnt5EMV9RAXonzysyFpiNysDbGj6JOYoXTH2xsM
SYn7YAAAM2V+RUGtqQFzxdCr0LfArrn15VL6Gmtqy2FXTW3hZsoh3ryPumS4nCyZ3cyiO/qbh6py
DlQVEgmLHrx+C5VunIpZkeCtVlCVSYdJiWTjOVTQVFtCbzWdijorDVDJ+1GPEZg5up640HDk5S8l
4/FXQs0EIi2nH7qVHwQdUNXEA4ZbXFOnNlywX4wNI8lY6OkKcfti5Ea05bjkoW8SJIE+1985B2w4
7TDpOeeO7Cua6yRkJp0MMgxwMLtzNs+mgnL1yq0coMuPUU89g0C4hvZmRp1IwSRBaS6usBtb0Hso
0HtXIO9N6eKO88UEIUrnGAF5ER97J4Bwk9tUSm+HYPFBgBOF5ocF+doDJBrC2wmf8XYkQ7ITjYbt
pjb2zQABV6dehewzcyHdiRAGMtagUKzq7xKM2t9ZEJZF6lmosKajYVi/KnDE0siO4RORU4QddaPu
N53LZkprTZcLVle4+gOqnDylA9rMaFwNvciWQqkhRd6RgD4a4Fu0ee3EH92RY/zdzkz/tI21B9eR
M6YrZVBeNlG5Ei7EhiUZ0OXh3qrE9im+oprwC2aOA0Kkl45xGz07HbDykGwZhUEeVxdLvhSy3JBO
r0+cChxA4SBTmnIuu+9tG8gRMGdP4GvxyoFLSzz5Joapq0CKOeKHVkso4mwIpFtlDmRFWeYrksyo
qcfFA0g9OpL6BfpmAMQGCMoiKAq9BbqY+ryZygSLDkEcl2Iw2f0eAdgw5wjZw586ghRJuvSKL1kJ
JfCHppL2Rzt1HDCjto7avSzXTQU3B7mG8mLbQ2UVOuXrIYNDSLxBXziFBqKLNyEc1uCJoNks0ULo
viaa/xxtm2CSjhUk2FC3A08R2hT9BeFzUexLBH5TOhHK3cz3Z2yEmZIpBOionoMcFf8JxJf+MrQZ
KSR9Dt1B+ZjsGpVJE/BjgcrDMk9jJLWPIVbbIKKpORsPTQjazVJ2kbOLxkY+gZTe0Yc46dVuIXZs
dzLolJtiTxy+FUom8bEswfdzC8wv83Knl6sO2VJPl3ZkoLmbZ3TfUy1CcewXyDHsFusM95Doca5R
TubifvKcvr5yyKhc1K59ukOzmwEZAa//jLlFaIdS6Hb/7McICjco1FY/LHoW9zPkJWnqmTi4Hcdo
6LK4ifTDMghep7S1EEdMWp+i5RxJYnYxoqZlI5JxoduK2VEefH+FBNuYtc3OqUBtm9YYE3sA8wgl
ezccnXDXB3NxY128NFkIaLmbOr6MftoexNY3S9CZIQP9J6X3JNCodvi06Nqj7dv42GIGA33DDtye
OfTtPQ6htm4Yc28K2HzpDFNZ5iVxTZj2M22aTcOGxAXPP3595uJ8tlmIAik+IxQ8im8jRJoeEGlM
birgMJZLWXYz7Gk/ngFdGlibuR7S/6ykun9Buyq6A7Nf+VLLaarxQLsgqw6Syuqrfiq6cc+lY285
2gb1tqsIquYiSFSYQszc2RAyDqCLWo3luowBy7Y8Dg4eG9opo1BYTh4XUK866Sq0yfKg0aNJY2dY
XhmYum1a4EOD5N2ZMO1iWocCfhnRY2la6W3LpvQ9DMGTwh6CTicmQ+WtqhCijjO7b1uW8FxioHPK
TAmSEjgFFYoLNnMW3ZoqwSlqJYmGzLTE9Clbe2g5/HlQrEM1ZQOABQ53ViR9+xizkLTAZELteusK
Bjktf2j9ZkOYZn9swG27kXUQ3YBXaE2RwOPBczE54Bvow6nDBa1QjM4L9AR17kzKGwUENh0yZIzC
ym5kHRjdPAchjdW6HC6wF+TGCeu5uOzdUZb7YMRfd7ZITLgzrhoeogrzTJkp2p5su1Dy7pJVlXPp
FKx9a+pA3M2BmW0+lAIV25C1Y4WJ9GGKkYUrvz8kYKDCOAzox4G9Y02U4ERalAoU9Yy7ZdY1t8If
DLtXlHca+px9yR6CYfC+y0HFSQqJere/DAdvNnjNZ7ChARjRkeqxwRSFSie/QJkKkQfcDQhr5yn3
IexXY3Z2GYaUDO34pCaX/FmMaJtsRp9+2qMfVLEU8XTibouhE4j1EIOikA6hY9C+Q13ObEfuVmDe
I02ygRJr3IJXZ5iCPfO8jt0tTeKVedyCIyFv+OiK+8KCIiEnc1F/HwjIDnNGCuFfRSZa6nzpx5bt
llKr4ABWsCY5IM9AyuUCDNn8cFgSsfsCd0imjgNQXz6N8UQQYXHET4gW4mia7xUHc+N1g1+lchNZ
+jTgdLx6Rei222LBv03lwOStqpBjATU8kGfqOrbMKNr/d73Dll/BQOJy4xaxvJWoPF4oEyOFMJXg
9ww6Hd1Bj5LcAUyP+ur66CKshJjAG9LX8nUs+TzfyYLHDJrZrEP4gAG3ckvKZmmzcnTLKgtaxWpw
tZmuTBUihmPCiP3lCxPH6YRpoSTnQ1X0GyfU2EONR4ymEJPx8VePyTewtALOBl0P/UcKVXzvIuP2
mw6uUUBSPoiHlMaAqqBMqFm1KWREy9SAmf3Kmxsjt3BkmN2v6ohd15XXI3AhnfcNb0goUh7PzYua
EeakkBpHUjFXE+6R5csyp5LhK6fxVJUJ8g9h5t/uENW3Li8W4FwG+QviCm2x6XoDx1jVXQkMOGq6
T14ThIg6HBDKou9M52NS9SVyF0IXufFqvAbtUEJM3UbysbVuseONJ44JNKV2fCHxE3MwQm+cxtwS
TYoiE37h+htqtPualAR1Akj/1NiOIfZzUgc+38e0jLChagzLXcRIN0A6bLTNhTeS1myqYCpIisEi
4FtRQodade8PerrGJ0L8XcUaZSiRaEdcJF3rXLAA+eomsLx7LLwRRaMyRpifYoY6CcAIYyeb9oMX
W7BA8yTacK0Aqp46aTwEI4Vf5QE4g1WOZGZpELovqGeiAAXMCfhi2jJz6ijpfs9ThG9Oe1BkZbqu
ZL0zYLUZ4Lbw/ByRfim903UgDwHTFd9jxsL3co/otr+N+m6RuJh4swQGFBwghgHRM9s+ElRkYFiv
b5TxUUsgbI00PCoQoxELAv8s0iiYQV0ttlWKtzN8HpsmeKJDjYSj9SewzDtx3fG0Gcx07YwavJ5T
CNpL1MzQ6UIH2lidzYrFIlWsXTYBPLWbeRoF+zSE5ADJ+NSB4ApMROMlCwCSk4HEqhJ/UlfeiEkL
RFZufNFVo62yJOyFTpfYaZeUk8SiBl1Fz8yrwF7XQ1TQYrZtlm4W+E1yY6ny21R0LITM2BjwcOXT
5TyLReUBmu+P86+CRYKkIFYSdV4OoVFA7bXNLUQWnDeCyQtUdBIjZ0wHa9FkYxg3CQ6laFSWVFV5
bwPt3/bQbYk3fq+jPu0cZiF0JCG1Cs0niDTMPgqLKXB2qCd2Q4VIdOrZ9Eej1An0qW/8yw5/WzJi
AnEDiA7Sdkm5/G28iV+7vGTNJm41rmQdNnGVCURNLBMVp1HOvChAV79u8JsC38zfCClrvSUeHA08
Shc94OSV9wYUsCrF35iTu4lQJcpmnr6xVjENeq+ys7kFByxSf19N3yQDg92GdbxCCmXi+oIuHod8
WNhCaDicxuZ6DFFFZG4NlRYEbgtDGmtNkJbQigQHA7ryTwMV9R0k00KUf8B08kAUJ2qHKazQS8uW
dHPq4TZAOcMHB3IqvZb/rqV2CabNGNxgaWJIwyfhUv4C9dlyN1STP+e0QIkD/5e6vsSX1aCecUN1
DZYMZ8BXj5z72cNorauoIhui6xCoMJfTMPfAq8BS1zDIvRexlTlnNUbcCkybh3mMzO4lFoVPNlMd
yhtZLRbU4I4oX2Zkq3EajsEQpB3Y74ZUlCIGW2bfAEQKSQcQq2qnSu4mCJConV/xUuQAZ2CQbhqD
agM6QNfsJQr+aNxrJdwU1KDsxfV901wgmVAuQsIRhbsqdpCuNtDN9ZCHiU5tQNvN3A2j0HNop3qO
NtMkyl+dMPKbQvWz3Hsdp92+k33X3rcJE3isR9KrbDINmlCik5I9KLfRFYY3lsHPYwXJ7MPgSv1s
uYrxMvZB8sikbJdsfUKj1F9IizSYtEhZGBQt3f0ibMd3qggGunVLxLtxZV0BDTczQiwJZe0g6x3X
vQlZDc9tG9LfaM9VCK654+HeS7yxaaEcr7xS2tXjZaBHJIwQskBx2C+DBLG+77N9MUNrF+hsd1w9
pQdMX1v6DYLYQdI2DXEEUdi1dYHP5fmQuoTyoh9nukIekKM4+oh/nN0BdoKKU8mC8WmJlbLZ0GmF
ZMxBaf9GOgSCugZKvnjLbbm0FzRwIf3hd4OOc3DPAnVd4SR4mQvRADftOWAPaRTVPfjVkD538FA9
dHLD2itIrsgkrmkikzZFcgRvt5DGp2BeZ36d0Yh5c8p7pqJNoRZofQyy6QCJLObRheur6GZyaw5N
nEkhlmxGitR3poXTQS4gRMXaZzP6SzHSk99kUc7L0gWDuw0RXQ94NFf+8gJnHeDKcBySGxBNJAVK
yzy6aUF1nqBMaN0G0SVU0hESlgCRK828eC9oIF8Tt1sePcebASgxjv3jgeIfuQwdXZ77vo2zuJiL
u6RzcOInj+P9iyjDMz6i8fXk1LFBfgHajiBNULLqcJObedvGcNFI3sfV6y1Aw22RT7dVFgq/D48j
xkeK3TiLSKSOV8HHjhw7uhHgd0RPa47GPptqS+KsLgDZzkobDi+0b6zalDXTPuTkAcVIy2lcfsTT
SN+amYYo3zSBd2+6uZ/SskdslEWNj8sMklsFlvdQcbyhCZW/DAdPBciIEOGjOKglHHjPVs1vrcYm
g5BCczmJRMCPTRWSpwIUTQ7yLrOKnHpc3RTTHC+bmNiW5aKWFCyFFiLAGYc7+C1anpDU+EQdlW4o
SoOV6p88NxB015BlOMZxp6p8VqjTpFXZk+aYcB6W+zAyvbv15ol629oxaPyUXDa4ZGDkMVt0FibA
xwM6AMrtacJyx7i03hv49m9JUAsn96oQBSaUkqIq65ZAVTfB7NTV5URrSEr0rgvQu55U66V8jis/
m7tx+EXLwW3zAKUVUFx5apiy1pVVvDGd7/0EH2SEvVl4Z7IK0Y63WSCppzOjvekpNpG5lrMyeAW8
Vo3gk+70qzM6CaJX6O6NuWlEgACgrAVeN7cNn6dgLUFagAwOKnHUdGgVKbusBQ+/2jjNGOwTVHPm
XAKV46YN6Lj30YgEZJMkQla7ZpYyTteJSPhS5sTX3eBA86IrEVWp1Fi4hjwC4AfgwRkPtjOjPjMy
Le46yQVKxpMKo109gCEdg5kjepVmji24ljnoerYlkFUKRU0/LjJXMoLisjRq2iadRmW4Q15W5oJB
jZF3gcNz4CQkanq69C97v4v0nkEGFtTl3OKKYYg5LvIFBc0SlWGph8ztbNTlY+PZ1xqnTGVGCI6g
twU9ttsmJfQ8jFdfOGMoHQClHYoiDD4iv+g5XkCEWX57qQxHKceiWHrtE3/SWYKsba8hJdPnXFkC
olIu1dVQjgQ/IRjROQRAGxMVi6p+xWUMH8hm8oiiDp9zV80UAVMDGCJCmU6BagcAwCHzoE7ZoVI0
xH/cKgkxp69MT3ZeCznftJ5LYnLg10mzRyAiVQZ+Q9wnbBeigtkvo12E8bPyeaS6+IGIbC6zsrYV
qO/brvX6vYKeXYXCLpHORe023bRdDP4jRYMHTaiYjh3G5vFMJOuIQoyy0DzOUU6RquktJFXDe965
/GJiAhqZAVQ6ApGNQG0+MmN5e+sIw1ySTgupPCihJiBUsxzYoM7aeUYnaSwu6wVVlQz1FRqkRCiz
5JoXts0jlIif58oiQlKqnu5YKIvnoFyCX11RL80z5LZG+63HExI8eHi058NSYLD7G36lLfOF9AGe
tiJpvUsSFF7xOim9YMOarr1y20marEkEUxnul8HYE406njNL2YsmbozD4DfxQzfFQGIVxEgEJ8QW
zf3c8gluTcoeNVavn1k8ZWJQku/auF8ZRSEx5qubybe9OjBvUC5IRiFo2tyDL9bFXrQmhGRKXddO
DlW5EDutVXUnhKp8xHluYd5A6jrEKJCjWYA0H/1cyFVr2kDgoihBEbeFuoCTZHj3JiD3RwNFpIuh
diIPDrspndxBtDpdmGFxv6M6Phy7CAncjiOKKDdMmzo4grpH/2Qi1jPQwo0/XFNBADKn5SxRwUa2
iNQ7UXGU9fgnyYPkxnT7IbRW5GMfWXNh0K2Cm3ZcUSFyc8ej7PXcPvZzKCpUHlRY5msF3s+jvvX3
wo5E7iEbWTpOGsR2KHYABnF309VF7GLIN5LlRcsXbNdoHPKCWDesQenLoSX5fxSd15KkOBaGn4gI
vLmFNJXlfXXXDdFusBIgjISefr683J2NnaxMkM75bZiKCD4In+v1M4X8XHp0sS+IQfPxVhEndwB2
83xkMo3o1pYrivzQU6ghHDpZ/aJbtnh8VexI/bFJOUcPQdWV0ylqvao8I70LPsKEKYWvLW2cQ7MQ
HVdjG2WGXMey3I4WzcVy9vTWt5clm0N5ZzwqWWkgSKiMjbtFNF/aciRe2pLxpgTj20kXyLkmluhf
QIrlfudaL74sVbjE5EpdTdQAQD+EM4/732apkvIPSJ1JXrheA5aQXV4FNEowJNXedGvDYUjgrpqe
KVaC1DDa187NHIYDQJeqB2ozSqAtWAE0NbsBHFMYp284qZRb2EwO+39qG6y4c6Ja6FM9JvJpbrwJ
GYljA6Y0Ndv1fqyV3xfNNEr72jGHfDotA16xx3H/jhwDKqfonGF3brMm29KvsfftuZ8ss4TFy9Rf
CGQGzhxTV4yHaqZp4xwLPURPmfYarHxjN//2moCOKEqS+i4fvdCNb9K1X54S0jDjfJ8X70jpk30o
KanxiXlm5DsGg7B3ZnBVnFdlhoonlKr969edmzxsw7S6YFEAYQypsYkLDpy5vg2CTanXaPANPMcg
3PrUtB3DbtWJEEjapAKEc0lrVhF/ZCyQwl78KW3fa3gzBKVOjEqJioHldSJD5HVjum4ucPrAC5K7
Mc7HcWAjqkvX/+TLTJ/ZMMxDt+j4e8v4sfIhrLdz0tiSXpZYzD9tlC00JUWE35/qKQ4qnoJk8tED
NwsAqVbxiweOKcAL4mTPy2lKTQ4IsA+5p2PnvQNyd/JqMIQ8tLLkLtCg/ibPxj0RgNJNqPg0FFgU
CXc0b9Hk78eE0/pd76P8pYDvntttYQ4jJ2QoQmujS9ODPR3HnU2v8LqFz9SEvZoOItzc/6TwgiUP
x8n70dfO8IvyRGfNx82I15ABKzysLN3mOPtKvWjMG2WOE9h+rT2tbMuYyuho630yxXAdMOEv4u6z
ji1LuYhrqJ7Yr8vPrp8jBAhXoH5h8T4atAgNs+zU6kNttkYftq6PM96HUL1lcNBgVEuzx8UMkCKL
uR6zH3uNEunSM/w/WjS8b1WzweGV3kTPb6m3/al3FBC0t9fbr6pMGPfrppcm90DObmfZdvFJe7K9
lLPeodTghDAwAGXyO7LI84ySMHQDBRQx0LQift7BAD65HII/qEpghqgUH+DYiHZ/d1pudzamdfwM
+CJpJhLc6bmjhLMDuTf+r3id08e5n0YYDG+ausJJl41DLPDV55K55YsX4ghIF5u972nZuVA72+7k
XqMA+vu1B7EzjadeUAxHZKF13NdAeFX0tfq6bs5TYupzTe9ckyt4qHujiarMnW5vbgOTLbAzQ9hu
qoiZAC8mC4lptbAzf6sEDiQH/BQf1NFIgDBAw1fMCVIfMb3MGR1Nu4sT0avnoIh6hmh2iK3kl673
4DbBpdfmk2m2P7Url5AgoRWg1ov0pG+YIbcQkB4qu0CMLyDNxtC0p3Eu3eepnOiW1Qacq0gHw++7
hi6tumocgCiWBrmt0T41BPvWm49uK9v/9JhNsqjkksAitUv8Lh05BPezCIZP2H4r80yzAxdy7tPh
zF/tP1Z12Nh81k12bgMmBjiIcjnNomle1WRpSpu6hYcqbHZWYDE1/fUl34ebcWp7qI297N7qabaC
TmXKdo/RiqWtcIM9/WPbAC31Kkr9ikCgexZ8zKe1ijRPxHxlNViKlx+Dswz3AAPV332rZ1ZHprZf
dAHZB9H5QDjpHt8K76p93ZYsegvqOnJzR/bxf9JYPztu7RrLNxNAtfEM7uNlXXislBv6X+wWV8h8
S1A0bZUc7qa1JqfDpv7MPOT6l7rfy+Q4B9GO7inu6l9Zb5aXbgRXyBe25f0EPmnKglxM88sJ6VQ8
Uac1/kAlwdSTVlETHxgrnQh5wDrfan/HBU330DYBQzbTdOnErsdTy8j7ltSBnX7WNUoQdNjRQMRK
4CCWK0TiTCeHrNHpbp0zmOY42K9PWTtt9ibWfh3ewFf4NXQ58beXddxoFzaxCYJzvTjWv2n7THy1
vGohSK2Kgt9gsYv30Sc6UD+ZLSvUFRqvFfx3UJ98px28goPb+wkAL+PzYubGPfYDhVY5a0NMkxVp
TWgqRIK6al09jCFIBpfo2UUXwDjYlON0G1km2YMPI/wzllDjh5Izyj3KvguRTEDvI71k+2hu2MtK
XaRGl9nJ2gVjW9gBT52z1usnpNv7BEiR6OFfmkFAgby1y2fCUpbytMd8kRsyua7ghVj+9GkqBGJK
ixw6W7Xj0Z9Yu+oUiBUQPBftJD9kBUnzJ+UfJ3dj4zpNocYg4+JEQbBCR1QiOFjVjA6B0lAfyUER
t4WVYi/D7G4s5/ajX8HPOU/K5Dna4/C/ddrd8rik3ujl1d4k36n0ZrAId3Vhg2HiT3HUOvqmrZEP
o3tkIUXM5JJbsM/h1kGZLgOQQVp3znyMtOGQNQ7w5Ilihng+8tiBCsBVh0uOFkgSFbk5vKiSwN7n
YOia5mmOBrDRGPQEJUSIuuaWuTVcIU4HUlm2JkRBVHLliqIn2VIWgfJ3Jtcpjd5cL7MbpPHOKhnN
UwdvL5JJs+xlNVBa4Hb9CRlMH+Z7iOQI1jORUHVr6n10vnflOXpcXxez6zLJh3SLPc7tLFqKvs5Y
flYm+jR3EiBSncHxFsDx6W/eY4NoZFwXGEmzzHRO4LzYP/xOceOnQi/OEenU2N6qxm15MG0NLbYh
o4iPW8zWWnCgJusJum8PDqRyNHxBeyuGQyf8wDxVevZgeBX8nD06/tza4zqSSfpsVBVXp2WGgXqO
AvR4NefplqzPGjRNH+h7tfXtMG6ie1KxW7vnLex9fcmUBq4Xc+s6z0iqTH3TxH2WsG4a+UDLb7Uw
hDvZ1n4A4HXUxbqjGl4DtZNhBeMTjs27V0ZddkmHBNJl7Z0o4hsGZv6iK9ybztITYPSZdfV7wHp2
bblU+zUvoZ77g9kzvZ+zckjA71qn5693RvMXrRhwmBu0yXbK6qlxzqCVwXDqOksdWrlDtg7hrn9v
gbOuJ88p5XCQQ7qbwrGqrAsdDgj0dj4XBAvb3bOot7Uic9LNuJ+kLs0dwrtFFGj0wItqglcA1oGg
QC6Fllmx0hJB0lAXEjnVC78hk2WxILLposbxtRI1SD0XrbZHr4vQGU9NdhUWuTqmwW1Kl59sOdVL
Yqpr4UfSkJw8o2OYQD7wZh6XTm4PCp7fnoQzVRUeJgaLH+2WLDoPmzEtT/zICOFkD/ubCyTNy2HU
45ChqvBtBvQhy4nOwbrp8pDg0/bYUMed8iEDg6hMTYP50SNVJI5N+fP2afkrh5e5RJl3XCMR1K/b
Cnv+o0qdLkSEVhLtEXlDz8xNSOP2pFAIP0yOaJYvzydG9TAgy+Nt27h8C2rI8ftX3kz6wFhNDV9F
uY9t8yYEDA29qY7ugYEhdwG1als+7HIIoYsIza9zeIxYXtBKmvBWzpFjjwDWjTmNa4aXZBsz452Y
UNP4CIgjt7zmJy8ve1OpJwcSa7ihZNpt39YMMOvTTcfav5VcPfXfVSbpcuftOIKIhXMjc7PrLr73
hmSpz9TFCVvIevcw6McIUR5K02M/QlWJe3K1FnSudlLLvg2p0HzQax/M9z4CtexxyZx0/RmOQcvT
FVbav7XMOfEBtk+R/skfKw520S10JIKRFYdk73FrdWWS3tPalWTn1cAv3vT9knVgpTHTXLHMvD9n
mOB5zQnlDb0TmWH0qU+kcWY8ZUuCICOaw/qW2hqeSo3IypynwY3lP29yacq1ZYDQbRmzTMCJzYNx
PtKwE9GxXZ2yPaPSMN3BiTZvfOJU7p9H4XENDl4y6ueePy+7kcr05adcHbO9uiS/8NG5rsqHTpeM
t0Zs1R/PwfJ0f016A6IHo3buYA9J2enBe/WBeGSv/atN7BMpNA8Us1RmCGFPweHLC81F3GDdbA2M
FAe36Y/W6N47uZzNy7sDpbNcaRv4PubNFE0iIHVZX9bKr/6ARGjaMhHdBPtBqr0kwxMOr7+sMAGw
yZkg0tCRmaNPkRsR/LL7bVrdxs6w+OfIevY9ITvX3jh769fEucF/57MKyz9dTDv0ccXQ1cOScG0P
OVgMwC6SF5YN9mPaRwHmx/UAM47229mWmOsj47JGnKb8q5RkTpYbZ1gddcdrjpAhtSLsfsuefYwS
dCLKjzrb/PgQbrQ5v0+eP8YYeY1s7+Ih2e4oTGEF3BcH1+cSWqKyN9N6gNcidJqTs3cIRoJoCMPC
nyMUv9ySXKvuuLMWqJJZeqJWNT0PaI9NLhh6VO5u6eIchJTklKwlrWNQ/k4CjYFAK8y5gZBAtnKK
25/dsLjfMpy2CcxBocNDd5GpXOkk+QlDHCbnKB28N/ajiOF6akOOvnaemkdIE6HPRkL1XFoZXN/l
xTW8+60wMbRVbLimVRhPxdQpFd051nUXFjccZLdO5fg8BDYC3PajrrU5zVDsV2r1gx3divTSi0QB
v984dmihZEXFQOaEUXCdIGZ20WtCRnaQJbIJ1sA+HS/+asnIphho/k8Mvv2vits2Pgq4lRc7xKA1
2Srd6cgoYz85OeKncGIPfQkyyNDzVM7mQzs13rlskPMrgP74lKVTQ4HsNu9vDc5MfW4mqeypZ7m3
qAmn4J/kaYpyYB4mm8YL9hDKlG5lXNL0xhzKLF3+i5x5D2+qePX446Ok7ECHCHtknYqcX5AoS4Pq
boxf5x2mrSDgV1E1LRcUZapytwfDVbtfQiYU78bbs4zemWXfKf8wS/3lNpn/k+1sfNyI/VT5qjO3
KzbUxt6NgnYjqCxsR4TjsVCFu0dddYB3pS5nTNrpYfD2yhQp0ZDUVUMcfCQIAYebZEcj9FsBd69I
AynYOKAfF80tMEU4kU8gNjdfzZCiKqt45o9oxih9Y4PggesoxQFdmGPzL9l6O2F+mUfntFQbqgpT
z56lHtu69xtvT3egVVIzwl6zX/MsChhe1dz4Z2IaMqQBMhX+UQZga4cVyS73TBjsDSVaA2GfTdgt
8iyHZqkPvK5Y4hJa5YF00tq92CB1uDeToN9wQlKf7rrXOl41Vn3JXcClhcLA1DSqri0Rj5vP0MEL
NsvxuLg+ckQTQ+CyYl31g7FPTnGhB3RLsAra24nbog6OvpqdhYfZyDU3s2i3xxqluASKY4LI/b7F
ZKqAlvWR0bi9ccjUHR+g0LP3DP6/Pybh6qCTn0UcFavT2+DSIkc1tzAHvA2ORVZ9FLT3VvCPk0TH
2gILFXFTTYIhPjEfacx+VIByetVZxz0cfjdnqjmqWIRe4drNheUT6/SqWpdBI0pI4NNxNCKp3bcy
vvHXlM+syAsOli79Fw2t84YkJ3neSoXWYCQ7O7jlw4B/mdbv+2KM9YbafEqxUrMG7H8Wsv7lD6NG
d8wTuftz3sVtFT1DVgT1cGiEQ7r8geB6z7/0cHQ8dpDLHip8tMZH5c6R/ahT4NscBKqhu3sJgrro
wnHtT3Nso0ePXycrhkg10/1VS/MLSFxQk2anZi4COVSvZauY6AVP1i1ECc9+ELFTnqjkmd9qMubC
PNohE8/LUjmgnbNb/uC8t+mJEdSWB1GOQHNq5g0vEvJx3QeZBPtNYOcKre2+SEbtZgFe5i/vnB9J
YhWbZ9fgZdl0EJbfC0zQzTX3K0KowSO8nyNXzGj8VWfeHCeks3pLgTy+5RIo9pVxwt9P2ojjEZjE
SQyU0e0votwlGq9YERmWjPhKTpSxKHMrOOLe4WHSPypC3Xjp03n9ntBQ1IcpCnm7fPTF+qZRicBS
mMz79jKQsmfu/Xqf668k1LU+8d0SRc0g6Hxu85TEx7biHC6mfonMrR6qUiVoO8LgXuPm2BBjqQB/
V0PPcw6KYLdT0pVZfNqabrjCMl32nYxe+luuvhlRAcvg3RFq/hFOjotHCWKqPcq4XPdibWz6Mo9d
y33LSaNOfdx6Dj7LaqyZkgOyLmGNuqB8RJDZzIdlSzdyEdo1mt5gU+L+kAwMokWiY9KU3HEE0aby
0f1ew61+buc6oOo32IEa+5517dHP7KgOY9UY1DDamdQhk0vqH65OjwkEw6hPX0t/KtCHlO9al7Cm
qm6aiiuBg+zIZizuRLKkXGphBQrNXIUBAzi5/6IEZ/nL/NyZh6FTYDaJ3tb06Ch/qC8Nv8K/JRq7
7jt0sYOASXHyHLZVg1YESnGFZqNjzWGOqno5xvVcdb/4ASmJbdhQ14PBMko0CrexOMRB2P0auR6f
XO2abzS4XVSkNkK/NHlbNBd2duNfqwmm6LRwcjYshvHkfHjd1SYG9cwtLYcy238HeBieuhGt2W+l
WuNcZlTR7gG9XjPdtRvHzJutoDKLJm5BFWB5wYOPmGhEfwFNLue/jEGhe1rS2Pi3nTFyfHI8pTjX
jNVBTmA//EikVOChdPDKLrhb9mguDwgEsXhSkbaFr9FoQufSthwCN5Z7gby0Sjdo8UZ/q8/Kzro7
1eE89TfRXInkduOKdi5gxBCg3jDBw9NAu3gHbsfaPVV+BD9esYyBeaTV8trMGdu6G4XTp67HeM/H
OIXx9dBMvcXZ0lD+wPhNfIiPDRRpRQ0duoh04nC38fg47g5a8hjuaTshwfb41OWOLJ7gNIPAzgYc
GpDhmzxPyhnCex7HpDqahT2+qDyA8Jy4Wyc8cw7atRBeRclj5nqo+BZUYXy93bgWFfXc33iNp7de
LWp9yeY+CI+Ddsvf8YzipOmjvjxoWdZ/KxOWQV4tQdM8mGR3AGSwZNX3Pnk5v0E2st/bkLACd8aN
0teebZ+aCYmirTt30GVIjGEK17cS/xNSjFrMjJ9RZHgXbVK6p7lZ9vqiI+S/nFNurQ+uCqb9RMFY
Wt67bulzc+nUH59JtKubw6poVIREiJM5/Q4ddgUe0n7/0jQgemfPUwje03LMvPsttrA/Rto9eChD
BDAnL/Etg4ZHcHYyHiUmi2lF4dMjcAMFk2asz1GzRyOChsEbwQMIY14LJsGdf5ODyFiKLHQePA9Y
tuLt9SJaeCCix3cB5ShPAkDAFtNc+pwNmej+Njxv6CnhThPWH29Z6dKRncM9d41+bN1WB7+SLiDE
t8oCjXstAls5gNbWFvyZWUzrTf0e4cH+ZXso445LHImaY3ZJ7c/opD0wxrir964lDYch3PGd4W5x
u44jqq/GL4XpDfJoc4efdjTbu3L3NXjNTEUA5TCu8oevxBoWm1i0m0dSevEPctBGlKMNat7cr43g
AbR6AkpsGab8QptoT09BinEcr05ih5PZZ3Pnh6TI58jUbP2kQao8VuYGhGYlj2f4E44W4HhJh4Wi
M9wbgTjOOrWfe52lzwKzkmJe9tvkwQWuFLdlWC7VPb3EbXpExdV0D6GrZPVi6K4KFONT1giUDIxX
OwLKwaQvOxLn7QNi3Ps5uzBERzzvTn+sF7QuHNN1wkULvqDzSq4WfNyL6neSRrrtZvNQWUPzGCOe
gtK/+m3w3GkWQHLojmXvcGuUfd3+gVh3gfcQDazZc6zckRyGlLyWgieR+wV5dfpzmVvx3iVwPDhp
hACWZX/1TnOXxTxNZb1QToUl9R7ql+11HkLxiP75auQ1dPfSurpHP1XiWvEM/8n0ZIgcqg6JN4tv
cKuAWwwuEu3PGg04JzyA9y1uaRaObBPjmZBXgbPbeDq9R48A1davCb1YMUtYX1Rd02XcyyPcfxnx
T/8D/q2qSwyKNJyaGKkSUwdCe06xxZsOGD898VB6fe0dGyZeRDBpvyGK7N1A6KeKibG56KS169l1
pfpuYa+9Q2yDfWPv9yjgStp6+mciE3/X7jRyTEivLdot7Z6HUqc/PKwg34nTKoSIlYe50EvSOTrI
dcAeqryh+1Z6dbw76nLwSSBlb7ajX2XzpdNLlOYlWrnoPlh0s/5oVbSWOa9w4uXIN0t1SGhiHQ5r
6KD+HbOA3LRW9gFc+GTSL8ZqailiTAl1jhUCXxqKf/SQWbkbfqFkLc3Vs0GHEl8989bWLdFU4H9e
XIb0SO2HcRae/rnOAfBgLwZT3aThGOIZza7OO8gkBvrCgUKq8T/u+Mt8RNwvkdqCB9CKZQVj7Zc/
0qQJfpsIJBS4CRuN/ce8ZD4NZNt6qsaRcfRUJehnJXHLvT74cd0ToMJ+x/IddmYt0qYkvW+eBukf
ylphs5BhLd6GLK5HpCMiVsWytZN7HLzNGdBrlPIF3yYPW+Zv7i2DepkeXOov38ihC5076wtPHVqz
lvvjHNeC2VeNWXjIAPkrRrCYs4qXAnGHUt7yRfrpHBdrAuNXEu2wwdCl5qts1lp/WWMBo5UfNyvS
rutjqqsu/Adcw+/Q4r8sb9x1nZi9ea35lYwN/ALyMOKXDDcyEEOUWYdkCp00N/oKcJT2OipNVYBT
d85gNRHUN+7d3mSlyH3RhO8UGE8ldiAfIU5cVTN4WuU462G36/oO8SvR5PR4EMD/m7I8JL7SdwsS
ZGBRvskntvPuKV5KLEUgUYMoomHV6zG1rbvl63x1SUeOC6XbYPek+2qI/TuwkfV767xN52Zr9wfB
0kcFQFeW5iy3q2QTFtp9MS5fyuO2wFhcoNW2kfydWf5BPD+yplMV+8gX2BpQOrSt0CBNoE5e1g3w
DFvoYTBC1ohHYrDqeXbWsT9U/cDG72R8iGMUqvRXEKzYDYBCUaGL0F8ZxSuynwietni+eR3EhDrh
Ku3UDm0ihZtKF/suIsECWDP7iqmv/i3dduA/g2p/Lb3r0jXHyFwMsE6fVcnIXITaDlgH1rJ7mTGx
eXmKahGUF3AuR04OvsKlhOZ3BGb+w+lLpDtKeiyD/CQmOJmmNF4eBf3O+15lJI0xLa3JQ2Pd5blq
nP259j3pHqCoxXSORWb+o/PJmfM2WuAPCUJfP+Axxg8sSFxTadB30Y03o8K/UzCXf0RX4lqwXbBF
xzquu1cSqzZW/ilYH6MRmv4qB+AaNvMk3kKjev9IvA3Kycqa9rYkWhdHnnS7Sx+PUcLy7wWllBzB
zZg9cAY7iL/KyE/REnhOM36H6JGIusDlM7e/GhSRCBZ5IsStFzqTPqgoyjCOVCQAvrgue/hzOMlU
3XJ2bf8RBkBMO4vWWp8nEckv+l2cCH1XO8zv7RgOzqmRffrYgE9ytzYuPyx/CKK6zQUaye0QIEUY
2xBCjzV1Ce88PJETdqfehPooJEjmpxVR9awNxB4VdJP72rlpr+7ajCK34xKMQfOokzlSd6UMrsLs
NfPqY2+Y3jEidfYPNmL4I/YcBhvWQIhniOLqZzozO/G/KKP/ggRcl1+3HpLc418DtbsgOrxRVqdZ
IXu/fCITplmPm8nmF+0YL7hEsMXej1KVwXu4tPMvG3p6Qqe0joT/9yMrK4KFbEkQUIiOArO1y4iO
TpIy3i/K7V17hxtmSF/wV+9vgewQRJh2wnZ/HcyW23lMyHHkwMfmh9sDNs30beoc2lFNCCgbHZRH
3xVcFgipyhuogu1j8WXwBfTStjlKKBL7URSnKe2Klfq2VCEj8t7c3c0xfTS/lM2WnxmTHC+gCbGj
GMSnf30mJGjEGRynQB5tti/tdCtU3sqpeIL5CUIqyA17MZ6ihcYQt8cil1UcRyzx3SHbBxNSCiuQ
TG8AEQN3goUiXKnzxDUhxzo+hS5z/kumdZY9J7iGUPklunp1QA23JxPrjHCGgNVGgro7CG4xdJZL
YRyJqEZgUl0KdxpUcBMGNUq0jp0iOewQe1kxhdX8Lrtowz+3YhOC+U3K4xYGbniZ5mGEsqkT9XNU
zjyfN9HjZa3XtT94qoljTu9STqjziYBm3HJ/jsQMw0fLcQBwbQNx44H3Xm1sShxBJqKZ98dYUWyt
zx63hn59o6lQqW7xw5fo25vO0T+YdkQAEKBl89ghoFn+scbJzOZ9KUgpAiPtE+71en8ccRF8an9B
PCsXZok88H09ve2kH6Hns2hK+bhp1H8yk67NZRq77W9XY1DKESxNnA9jEvyMpLM/du7OQzg0w9id
tmkdP0xrxFvS9BZIQk/798pl/XdDphJfjVLrs6wbZzxQp7L7qPtdVL1JaqK3qNzREEYqDb76erwe
BXtSigLTnez5PRj10AGircybaSG3ZQmRhR0yPmeS75xFnxFZEyiuVFN9LmXdNW8Bei74f87V/m3y
Tf3RidTsaBWX9Rl0WI08ihYzzVq56XYDIQQQH1WLiE6uh103HwEg/yU7c+ZhDmz7uOwlDl0cZzOK
F6xx7z2ZTSUaXZ9EFdLhd0w2VGJ+L3ZMMVxqB7kqV+Mvl9dbHRCRyu8E/J3oHbyI2wEzBzkGUrtJ
AUWtv0hU2kO8iG37JGSZkTuduo57XhgxH9BG1F+okVDUR6NtiWcjuuMLi9emTqTvVdO5RPVUIRSf
u+mX5R5nBnO74I09M60LEUi0/W4zqxe0J6a5RbdU8V/H2shLTObLcG97sd5MVimeEiilhmc3jBFC
Qwx87TP6oSKZl+2xs0P4rXxEp3lCYQH5dEoDdTsZhh4ERTGqKaDh+T1kSf+D00MsZ1Eq7z9yO+hF
NST0EhkLR0/Q+VZdf43Vb1DYk19kVxg+10aYRcYRgnca/SEokm7c6xP7j3QeE2WHTwAyqJ+q1PKL
Q1c+GmYCtwCnTZmW5mZVeRLWzR9OgNXLMYWZ7H4ntQLC2G+zW/DiILpBCiu615BUgI0/cwANVOuS
MiZmnX5IQtRZHHmjZsqYGKnypus5cLY+muOPzfPD+he2lao+y3hr75FPBRn4ItE+PLRoM0YAS3MD
uDJNN3O9EqsQtYgoi9hvS6iX0E38wo6JxhsQyezvVWH1sMEiuGc7pzpiYJ92dXfFkn81BFZ0SBSS
4KOL/Azs3Og6fRo8PU+vsFV4zER6jTZwms5Tj30gl+64JjL6sbTV3uYYndunEuaJWR7h04/R2zG1
bL60kOZOs0uKFXZW5GzrNhiAoeolyNFVuwEKz4PAq0DZS+9uink/mXbvUc62enKx3tyvXowPO+eA
U92bwLaXPcaJlh5T2tLi/C7c0HU895EQFtaI09BOUZki7V2j+bcVpIerA+gtctlcpGGizYmI/s1Z
X5Dje5P3nO4r/qqzV/uNwNODH1BUr9lOwsJ0lwYog9kU2beC6hjjqI8SDCq4w5sL2eOpQ1tE5PUO
c6qqp1/xGFuXDRDV06FrthFjuoyT8tSUJMnKw6B8f2iQHjN9d8W0ufK/ca4mlJmw1lo/OAN9em9o
1G169AetmbzchhiFYFiSMl8Db/8XkN0y3NqSgQOKIRzlu25KMd7WnITRYe1T+Z2RqeQ+z/D5V7c2
h3z619mErp79ZM9gblK/y0h0M02/XjpHJPZMLeQiibGON4AXXdGTbPdYics+6jq4WcA8q4dM+258
22c1Z6Y/21octNsm5m3hnaY7QiZxjDeDRITPafVbezenXVQ+4DDCb+WzoOLighNFDOHx9i9+jiAP
W1Yuebsi5lYsJEeQD+W8Ap5g3TEdBO6tQyQd5WNkwPD2WDIKyDHqEedUS7bzfwuVvuVs3voK9E1k
zWshkcRRVfm87mmHsn41nsVKnEEToLtoP6L/STuvHbe1YE0/EQHmcKssdYtSJ9vtG8LtwJwzn34+
eoBzWpRGhPfc2AYMqLjyWlV/aAr9hwyJhvMia61nKRsSPChkUp49BUbIQlEccLPh3El4iFuOtggN
pz+rjqY2JwpUnGGsSPWtVEzk7V3WuN0ITYPgAcNtHQStsH52Xu5+hHTAsPYAhoskGsjsrOtCL3/G
Xsv1sVV9EqEGzmEoErX8pu8MLcw5VR7es8EVnJ0cZkKxo4jXfWkSo90kui6X26p0usZOugLpFRNU
wUtjkegDPAETeNc5GaxT1H9a5ooRohbYMAPtIeWEffAMAECAJ9kdEAwKnDXl7mI3xEOVr9MqT5/7
/u95p0jdW65QilsVskctEwJNoi894hpLr7Wkjky5FsI1yWu12zlp6H1FdMTn1VDH1iN0VhRPcHJK
8TaVcPwGbwFW1dcAoy9I4Nbpju09Y89SG9R/Bs97ItklFQue7aTrSpEX2Ji4kpR1CRPzhUI+BWol
j4RT73kkbgs3hrruNFb9p231iucpCyhbB6AqeKqTL05JEsJLs10oog7CDyn+UR05lAdzqIBOdzjD
YE6Aho/8UCuZCdjaLUFQiBRocxZU3AVrT8lKmuY61fAoGyRDIacXTrNsS3LTqItIAw+SUpWlc1Qo
nb81S9MbaVp5Lj7KDewCCggCebus6JpuJca8uJa8f0UQFH0AIstISwglboPQAnW5YOGWspKu5NBt
fwOg5+3nADu1FpJn1Oo2LQ0XIgnn9TZFQ3BYow6mPXs5mgkrlDuaJ7E1KXTXjsPDCZQe8ywC9fZW
OblKydgqy5WhknEGQCcWTwjA+OSzIC4UjwZCY1/6tO0cO8XR4auJMewqlOW6ee8VCt9k03sr4N5L
1Z71TbUWuizaf6Aci8ZaUNwRkyWKgAi8SAGpyDXIE5CuChIDwC54mkkwNgvtazY+e1aOZuQuX6xn
8d5SB+etEA1Yz5RvtRcjE/sV1PLmlDdFtBmAu7qg6fXqFyR+EDzwQ8jCI1THY2Mg+SuuecWLJ+Rm
rJGvTLV0QQYyhLEOhVtaC7CckO4AjQySEOQE5NJsoNwux0X0NYzbyHkwo0joQHpH4ioOdOQCLMnk
31amoXLWau1wzHm0/0whG0BVF9rg2RsKTYZKBzlmAQ65VqhWgjDeBKjoK8wzq3xIRcmRM7JMRfKc
qS55lERMyj+J1GQfKalhvqBITB7pZAz6j0aLC2NtWnl3iklttQs/cRTrty4KFJIUKvRbVwqteAni
qHpBRELPYI6bMa+iKkuwi9Zz5dCpBZWUMtE8d5/qpTmsLApR2dqsZWStTbD3D9IoNLTuU685sbE2
4ZpyE1g0ie1A2Cpxaih2Ftd9+wAfANpEiwKJtM99GGIWj2rQgGJZfuiGYWH7lYiWfiZ/bamwYyF2
GJ2FoFQjYFobwjX0hGCnxzVUMF81vB/wBgJwwaXVVifP7fTyqNTdiE5rJP+owqHwTmEdx+pRbJyO
sgmEFj/cgGYwmbhtCDFQggP80ycH/ANzs+wMegjMNxeKxkAmyILxyL/l9GhAcBD2vFoaGXZwlUbr
nFpUiiIERBqSEj5ItYXDXUpYWkiYh5si4uHEyvKpDS79QhHwhooc0zmwy6EbqSnCCCVCXA81mmZo
6zOwfPRtmfiZiaSJO4D7q5aar9bKyS2pGXgL+MR+y6HmwdAolhKbdfxMDmiAoYmyubZpK3yWdpYW
Qk+k5FYrmwElSPWhbym9jZlgmcnL8bviaTp4Sz+Sql9tnSvnWEUHNlpaNVmeY4/kPlJUiS5iv4Zs
UJU/ALWJ1W8SghKUgjVBaJ9IUXnFFzCTHoRqAyyBugoAvYCJkSkSkhtEVyX54huN/jNiowEDolCj
MIZGperT6mgyAmwzolVbAEYHE075dRNnYeXso1ZvjC1aPUW5tVouLByIIDnwzAqKMAPxrFtISnZF
UB/SJIaT7DWFcuw6V3QtstSepHwMiVo8ygnZ/W8GsC7pXAFAFJfF0Ffmc5BVufNoQZUke5EJAnK+
A2G2ObRb4Zuklk2KHQq/9hIZ5Pt3Vl5Q0ocDIwPCgyQeqvFKdtz8qRKqRN7X5BZMJJhk+SWQfdda
DaLM5ToPW/A9wkiITChGiAfuvG6w71xW7M5jVJ6rQuKVaRUVUgOxYXrfeWB25RY1y/rcyEZerv1W
rxvAypXg7mEWu+Iya9IeThdUBEl4MEneI9rlWJ7z5ISZ/DPIBDffZ2aOQbauWLxCIPjq39lSKvSF
Kkp2qDm5ZhOSbDAUkxJaCTAm/5YOHIAZLLrYCw+eF4jVd1Pkvk1uAB78OvX7XLE11Om8XRqAR0AY
DfWohUYiD3+VKHDDrwi1tO6I1NXE5zQvs/SEhQoS1YWiluW5tHJAbwNDJu5hC7nc2WVBU/JXtc50
CtV1SdKjaVF8W8Wlp8Zn0uZdd1B0wD9Co+jwAQw1dSCz1Y3KTREbxyPqssMv1Ww0H3BuFXzMqIte
K9nKSBiCJdFErMA1eaKXHjaxZIJ/qo6gh2v/RY7idQwSj4BAnMTFILiv7hBt6lTam7tquWSk5qRn
RwHTqZinqcgo3SP4DX9wIhoqEKOJDLc+tlHer5sCOfMCVBQl2jbb8SQnFchNXtmGXV5vBN14T2CR
7cXGk08urAFnRnD1SutbkrHohdBGFXsUMR0V5j9pfWs10jZemtZHahHrpt8F8W/L/YZm1kzPXynV
/42D3w3wKoR4zEnPY59Vy9CF6qP51FWv6bLv9sZRE9bV0pBe/eRYrBR3G6ONsExxbjjFczLrN+OT
1xvNxGW+YBrf8A05Fav6CHd6OdT2gJAE939X3ELKtzg7tAyo/R9eYmRi19mIxa32vfJHboVNloYz
s+BaOZaclCiOnY5HzpUFSFHBfGwQ8zpS8Di5+Yaq0jHIn+/3+c0gEvrfzDJDl6ZDS9lS6SKQ/UdJ
jZ8AuT0o9XOgvvyHILzeyIxzWZHViTZtmLhKpatOc0Tf9YulS7+hcz+ZnjKjUjxtC5OTUxmenGGR
atOmWsm6YJWiqWXIC/lfC+lZNt7MfCbEdCUQQhJBXSCwq3GNkiYzhMueVpncH05B9lSFz6HzR7Y+
ivr0b/01jTJuD5/Wm4+M9hAVUnAqiw/Z/2Vap2HOqeFGX100ZLLDZELneJ2vBCfDf3M021F/qemM
8vFcX42f8KkVaHl1qtXQitY5a65NX4nBc1/+49ya9tX4FZ+ieI0CV0ckClJ0y0hCbcH8pupP/38D
MtkAfeDmKjjC4KTAYAiF36jQwd+bGfXpufN/W8LNRBmdJEVp0hIKzJmQiXpwGsWsFlReDmIFn/N+
S24Oikk1V2Mj1wFLXXYXLwFgsSjQn7zsZCJJGqBZKfm/inbOel2abqZjc2SN5agYvMQVZTKJjSaR
RK8Po5NfPfI89stHs0YPGBjakL33GmkfCiXILG4G+eQY30IUohWM9jpS+x4QPgs1qftNHxXoPx+q
0w9SLpveVYPaCw4f5A3yOkJFy9dkaoXuqhAymFntIvx6P+Ctvv7cA5M1JjSpo5dkFU6NtZV/JAgU
xiaFsdmenjrhTRs2WWiDkZN1y93oFCKDGQN9hbAFvATVMGuLKpsFgy/sNgYQ+vvt+zsjpz1qKgZn
hCKBFp7O2NoMJRF6QXSyEuEE/w5g1hmNNgDl6L8JL+Gz8cFTo3mMD/pjjOoPedQ5lf5bfWyqJkWd
8YKi6pM+DhRPq3sgYKds5dVrT9AWUPEQ+Z5r6rixXzVVk3QZoLqGGcmkj3vJdMCuVdEpr57JGS4Q
3Yq45UvvzsJ4UjfoMoEIi5YzHTy1IDBkrDI4/HWR64gu65MtIQQjVJCh6M8yehAiD6EScQF1lQXN
s96+SukDmaWAF39tbE35o8uj8zgWICh6VKayHc/mjdbEM191tbAnHzXZDCvf7zuUw/pzDX+v7159
+PQWClU1z18p3dzvgqtNcQzGfVBBn8WScR+4XLQZIpJa7NADhvtM6mBRFL//PYDO749eHOj4qJMT
nZwXGBUt688tZSBFQelZeL8f4cqfaBzFzyEmbRCaTjN52/XnjLSWbj566i/abKvhukX9mbrqHiWJ
Jrdmxun/EZfXg2FoXFesydogaYiEXtL05zCxm+wdVb2VMLK/rJNgoqbz0dWoFuYzK+VqQdJYutHA
GwirCC58lwNWwojIKQoPZwFN4ioGYc+aBPpwVOfM229FwtpM4oWkkj4TJ/u5mTtO0bq5eFZdFLxR
JnKCPfLTIG2O9wdwLtC0H62kC1U3Es81JHUbuViBfBcCrCzcaF/1lrn6D/EMmQTv36u/OTmje16n
vOI68SyX4SKqXizuT4is5/H+fpyrA1HGT1fTVVkmv2bI8mSoNBdwC8AJER61caq0cFvlr25eoMyj
kt+Xz00qvtyPKF/vHYQ0uNugvMAVfbqhxVCkS7XtxbORIs8ZqcJH6ejmWzxQK4iRjXrQVCU9lNR9
Dmo5SL9IF+U7lTTaCsnR0o4DaiKDBM104bhB/NBVgKURAdMOCFIs6ir7XkGcgOGrVbsGfYNFRe58
KbSCHZtasEca0nuHqezNrLRbHamMxseSyYyXtclMBI2RwmOQxbPUviTvQcg+uByaVVXY2cxUvLGm
eQkiNUhugO1QmjqBkc8X0jKzWF6IT4eZtMl0fe0PB8XslhkiLR1Uj3ZAHmjo1/fH7nroxm3EQuCa
TdLgYne5sNMylPF96IazoQsbSPSISAibJj54AKBK5fv9YH8fUhfnrUw0VTHx/NP4Qx7X5KdrfYi+
DCBLYzi7JSo4kFQePF3bqUH8TYopnyGYi8hW9YGc/xbyzapShm//5QssclWMrKzwqLz8gk7WABQj
4HAuS4HpVXwh9bV3ulUbaHsYv9/hmwJn1s1wUXOzux/8Vl9z5mMMqGElyeXqMnbtu0NQUjg9K0n5
ah5KY2klyUs8/DGz7f9XpKkLmEfhEgaA/ndU04UK+ZiS5iEeor3QQhUxky/3413vpWOagVsx6SmN
A2IyrokCcsQKXfFMCw+17mxQ04Vcnz2bzUykm0tFJ43HrMWxiNfOZSeSt/MGVYxZladcT8HO/wzK
V4ycAlhDgoMvdSSu89SYW6E3W/gp7GTeINKmxGFBWMEoN0Wz9asCDkB2jALn1XFkYLlrzy2PblYg
trtCLqkW2oNvheuMBGcxZ4443kun64j9loyWoaFypU9mUienTYrQpXhO2sjfWk33B8eWdteFMK3v
j+ytOcsbQBMtCS8YbTqTYjnRAATSbpUSRjigdLsDe5a1bxo00Puh/rrfTlv1Odbk0jYUXZarUSie
W62GOIM5x5IK3k4Vkjfq0nYrK8IyULvHIS+eqAs8xIP6EkfYFSMLtESqN1iXMXhSDZ3yhWEhe5RI
CqwY8eSit+sN1ZPrSwjBCcWwSsk4IRJAbtuRfnmmtpVBiC1z2VnrTQuuVS7ntr7rKy/VLuQDTEuU
yZZZk8YZ+CmD4Cs4lmUNaVilsuuw/ipqQ7CMoyRbAkH7QFN2n+bqd8orR9/0DlGRylAxlR3Q1mHm
dLv5PYqm6STXNIuvulxHXL7ImDq1eK44TRetJgdL4InqTJTrZWNyQmr4h2B3TA528sAqoCcLiuLK
Z7MAFJ7Jj7FhD/hGAUcVd/enz81QGra1ssgVyxInocBdDn5Nlo/Zw6sF6TYPmUbqmSD+7we6Xny0
iYsOu51FLn96L0DBJBr0nkBDXSIOIefDtsJEZ+umijtzl7sZShepz1moM+jyeEX5dF4KUh9nNdfk
c0GZ7Q/MFH/p+m3yU/f1n/cbdb3OadR4aQRRJGOXO9nfFNRvNcslUkLdl8rwMmoOVG1jBHvSaCbd
Ko03p8uFTjBcf01slLGMn74mwkgNS9wRZGqzGcqjgHuMNzxsdqrxWhnfY2qVvv8FshW6jrsQOpni
zZiDXk9+qnM6d1W2NJPix2SuJB5EpbzFj8DsQcxyDYgp6sX6f5go3PUNleNeAiI2iYKSkkQFrJXP
XP1ECvAqsCU5WcrP94fu1sT/HGb8/0+TRC3g/WIFKZ/TiI3iIPhPiEcCObkf5cbdjT4bj3laxLyf
Vq+ycsgEB+Wrc6D87oFgCeFrhW5jEu/C6De4iIUaf60SoKRP9wPfWgOf4056sc/I0ipGL59dSlNq
rD4Y7U7Kqs39KJJ8Y05+DjPpRUXPlHaIJfmcpBCoTUdZpVgercuCHPEIPsM4oGr23JULG81g/4DO
XXwMjdB/7GFCz3zNGGyyQEy2X1Vlf2bvnHofq1UCu7h1jXMPQIAXKe8jxDwWbmEoa5RO6/X9xo/X
hUk4y+AFZ7FHM7LTcA7Jdj1U0Rprgu8K4sVkVJZu9yRnzNgKAoFbP3h5ObMGr4NaIrxeTTV1kkBc
xS+nLYj9BrZMaJz9XNoJyWJ4iZRz20uPYfBs6gdLn4l3Y4QhxqsW1yX8jU1MGy8DKk7QAd1qrbMs
1escoYHSf8rDPXrRKF8Vi7yhul2/qYq0NKAWsnnM9PLfu9JlN4OFNGF+jTsfd7dxCn5aqBZIfTNQ
e+8prn9o1glm3EINthLIm7Bb1qAIOsTe6HLE1IX4CZjU0B8NyBnozuRoFNV6jP/dL0vLZzITt3rG
MLm5Wwp+haMf8+WHpRA0QQxIzjkE2Q9iQyy5Yx3Avzbgbz0MHEkfwGn8pm/8WQ/SsdcnncJojEU3
jdu8aUyOuGZQKgB+rvvU1vKXrNhn+LLXG9JQiG0fjbpbW+hAFgJaN9awTeOj5p8lYef65cySu3Eo
UZrmossDBksVHqqXnQDIHy6GFLpPULNWivZFHHh7Fy/pT5mq9BGcoJi6SyQ9Vm32brgzx+/Yymkv
fA4+6YUs0SCx+9Bhw8Tc5D1qynC7LfU72tLLDHCR5KQzg36r3yl5Kgrnk4iw8WQ1+HgmwFpR3CeU
YuA3+YBnUK2zdmgzzGXzb6z08XLBsgPApBrTbD42QUNv9Ib7pB/RsFP9fdLZRmstIj1cp/m7YM4t
tKvLjEJ9HWADOQaeieI0BQaKR9ZRQAieht52d5G6792jGvxp6NMweK1VyqMoYmebXnftqCX3t5S6
n8EKVRZhKQtbS3gokUN1UFDMM2GZt1s4Qh5axlHgz9yPry4il1/690n0aUtosXDEQ6wNnsr2XcHv
tv59f2e/Okgmvz/ZcpB4Mkrd4ffVBuq/mS+h6+X+j6Z+//c4pqyTKtM5PpTpjc5siirphz54qtqv
alHaZsaKjfX+yXdbYabPbo2uqTKduFdxbImTl0uSa20lhA5tMuJkK3ZphBBgzjNqyNJd2dfNHvbV
zCVEuh4oKkTcVC1KRZamapOOrEqO+6oMpWMcgx31eGrrT1qwcr8N7ZPmHsr4SSZvprzi/IG5o7Aw
BH2m2Te+QJbE8SN0g3v6dJMu/bCSrS6XoX/UdpwXbxgVbP91FPldrKm5BVisHHH8hE+zsca4oa6l
Qj4GOoaPyI6I70b8Rzfm6m63miKLbPvsCApgqMneo8CuFiCwywgtgzkPN6U2M+3//sLFfgo873OE
yYkGEdk11JAIAhC/EWY/an0/iA6M33SdNHbZbIvso06EfaZ9NfMVJpHGzH3jZiPZ00ckryEqU9yK
rAqGH/uafNTQtR1EXIWD1f3hus6Fja0kp4BXrKhLIFQux0uJwBemWqAc48DZNN4jJ7bVJNjPpXC7
f1m+beJNoWTxzFF5tZ+PYTkhKT/JeM9PSzQl9mjmoMSQguJl4CcguH/D+a3Mfe49CsFDnn69386r
w5GnGkAmnVSXyBajTRa81w4hvpKmdcR7bRmEsNOibC1nOLSjmpIjyJHPNPD6LqDolqmqKvVZhZrG
37fQp4UQ5kFmShT6jxpUfqHAOMdBJ05CF7qvVwlGGUZygGmyEBDMkwoqSALSCqq/uN/ucRlcTuLL
r5jsOWyhtYtAvnM05N89RkrJKTdmVvxcCOVyBgmyAa+qj5wjbM1NEO2t9tCioPYf2jHKYjF+5E2m
5SFu/z0pm8Y5lm6J0ua5yh9rawbldz0nDWlcDNr4pJAA2lw2RMW/RoqGwbPN8KB9k06ZshaDX6V1
ihKsUYt/XtuX0SZvlx7LjjFd6tku9kbLOoYyL5QguO/3m3Q98cerMTdyRdFp0jRH57VeHGSGD69z
SPZx+uLjAO8sccfu8x7i85cYoxX48GvYs8WwbxUclYxsJAOe4LetA71ZO70581HXN4rLb5o0PZcz
oQpbN7AD1TrgH6K01t6Nnho0zGdaP869y+lvQqqk3arBMcHd8XJII+SlTbUNA9v0q1VufM2wzPMW
zsn1VtYTFzIbSbXut6Wd78dVbrRQMsB3g87gmcFT4DLuYAUVTlVNZEfofXqozC2w31joCGEk9UMj
fUhhskx+Kdo2wIsEkToENRdCtEOESBYQKV+E32FpmfWDIKxb9PCCrxFFHg+2C5ydE14GQX6Chxt9
VwoqTktT/Gqh/3G/DddnD9iZMQeqoLhOhm2yGgIyFHJe6JGdR+kvE/iGCuXufojrneMyxGQeYMJn
qRWuXLYLSCZt9p2+6ouZROFcjHGGfNqGlcbXerknhobio/hQ+mtZnoHnXae1OJnBzhuwoHChVKcb
h4jyoeaUWDUIRb4pjbNUvKg8iCCrQ99cRdoeasmiLcOtN4cHvb7HXkae9KDTdrUypBUOhObLdyWl
cBTh8LorIYTcH6ob94TLSJMZXVKITTK3Tm3474a0ck08bhY+JWVzWx0R0/Zmzs+bLeNZaZpcU8d1
dDlumRLHgQVvzo7Vd6EqFg2iwnL2nkNP89Gxvd+6G8tV5X7wP8Em24TYqfFoe0Hj4FbAJlbqH0a6
BVw/d9sae2myHxEI6oAqkbm6gm2hZDoUYc14eS2GCdJe9w4wuo0KUFxwRIWt0894IFDATxv7fhNv
DyC5EfBS3CghMlx2KBYStZQKeWqjDV946O2+YTlapBA73wzxXDiPXTCzC946e0iEAImmnsttyBrH
+NPaE0vfBFNhZHZf/1B/x1gbeg4WfOW6FB6HdKe3a+enjBm2eWxPfWgh0r7sunejWeu6u77f/BvH
IB+hU6+XOdsNcdL6ABcc0UiSzE4z2ANaswx7dwn2MZB3spstXKWfmVI3A+qqAfCD+4qhTQK2feV6
JCwzu9S+geBfiu0xcNxVoNtl2oLFnAl3YwYD3eWuyaMWXMSUmpIbg4BejJxhkecBqMZEnpQXQkVB
PQceu3EuaMxeHZG7sR43TfQi4k2ZPI9zG1Iz+mjBsi1nrge3InD/Ip/EZCXbOv7/p2kjZzWEciXJ
7dKPpYcOGtQaQY25DeZ2FNKVbNncKdXJmh8dAbMENSQ7M8sCUZxMOkM7nsPG3IwCXGOcAqQ0lElb
wGjGURn2OZISKHjGD6OK+v2ZfWthk/Yk7WppY4VPnKwyH8330rP83MayZ6EAqzsh0ShWW2ubuEeJ
k9XEO/R+zKtDFc0vyrEaiTgWN++qyxHCFbzOyoQ5AFMmXRaIle10rFjWhWo0q/uh5PGAvtgyJ7Em
CwkLcfSQ3TC34+41Dn79xsSsWVYroXrocQU11VMJwT97cpIVVtdadQq+83f/gSRt8+buSxQjXXmm
+depgck3jS+JTzO0RVJKyk2+SVe+dS4CdXtPehG8dywDSHYvEDUJt3D5XSRD+u3QQlLa3O+V6yvH
xRfwKLr8AsVSOoCWfEHV/nF2jvNnVLjJT4OCisuw0Ywv6fBFyq2ZXfTqUB5vsxqzjfu7zM42GXcl
Eyt8qOraNtt4nelPjXSQjWQZdaPrzq/7TbyaYxRaDPYZkEDUXEiAXLbQN5Q6z3W9sPM4+paF7ibJ
MKKo6y/3w1xtnGM9x/oLOoKtSWbgMkwCbVCjFl/YGB6uU+XF17Jtmx5bLD3vB7rVns+BJvtNWNK1
cU0gcBKv2HtDkraOg5rOdNuN9mhkHHh0wJTj7T+5EaLrkkHv9mkPkrEYOZrem5FtUkRA/7k5TAR2
Tg4vnuXTAzVDYNvEGaOwDYpMZXD21wOv5Psxrme5xmyDk2KNGXieIPLl4FQBml+aBLxT0oX+mDa5
Qo1PKiCK9Nh6BEgthaWDx1ATIsOIpMwIcoRnjrrn5v6X3Jj4IMGpblG/5o8pWEqMYVpmkFNt0WgW
ePVsRf9nqCZLx/BXqjX3bL3e82g3DBx15PeRPJqe5kESjDYBLmXi7H1wf6Y5XA1vpcikxpbDo9Km
OyE746H+1mUb63tbuVu8aBGu8cSdJjdLsi+6US+AkEfNycIKdmZcrquQf7+Px+GI1qXiNplkYRGi
fUwpwK4La1dhjaf/9DBvUJTv0gHNxPA1MxbItwjiIQpx/1b2WXcsPagIiH+ox8JaeNGX+wM0nqMX
p8T4RYhHSCqQGkoIk5lS4xpcoZrJad7nX2G9LKFkz6SHbixgoNcQL3UVhBCH7eVkhOnidUmbV3Ym
DbgfHzrkuUJ9ZvnemGgjKQAkraKT3b46zOvSyIewrOw0PEjDn9yyVkFgLWVvdBiZA9Hc2Csugk2O
1gixPT3Ri8pGjmwp1zC/fjbZb1+fwa1dXYU1hTHhwFCge1mcHZcdR06pQ3IhrW29+hCwBDLhG0kg
88lry+KbRvLp/lyQx8GeTAYTEhvPOYUcDBPiMqDSupmi6m1te+ZWqYI1z1U0b8pvFeI/imWX+wRh
GGPd/0xfxYdwn75azZsVHpiptv5Qqrv7n3M9b8bKNDdMyLRAeLRx6n66LEQx9riR6lNwSc6V/tuM
HwO0p/49Bm9KiSmDLO9VaclT00hAPay2C7ygfPeUpNGyambyHNdrTAWfywogLwTG62+3f2qIp7Rq
RmKrtmsFbdBK6k4yphYzLfmL374cPFXmlWqy2yMnShXpsrt8w0qLWsGjIlLjY/uqt9zgKpy+8qXn
v8Xe01Bn38QOhajSOeAi1jvYIal4MKjAH9fuq5etW/TromOKnVr+gmDfI/6cG6yzBOf5fqff6A++
lFoe/Ct2num8RrxL4nKaN7ZjlsK+ihqcFsr+9/0gf2ty1/3xv1Eme21WFLhWIGVlx8OxRpBHxcGN
U0D94Z3VGF9qTNWwtLbScycmX7I/urfBVc2Vo5lZfKOxsBiYXWMiGTr45DOaVHewPy17O5Cx+m2Q
PJpp6I1lgtsRVwllPOq1acpU8BDHEEq5t0vs43UEhiGxRWW1ut+d11sePqE6dz6EF9le/568n+aw
jsh4OnSIGEtJt0OAcqHhtpwkX+VsJtDfM/py3Di6EQsgBwAbg+lxOY8HczBwHE9lGwu+cJkY/sIR
vgZ4mKq/NXEdY9QE/Ntw2kX0nMpfinKDQt8mTNqT7wA95pmIoNuuQbKwX8tziOzrHZnK1KgfQM6A
S+K0NlV4sa8D1lHtAQW+ZTpI6mpAQxo/6wzHBDXWkY4QQasEiNPd7//bkTlHDa7dHAuTF4RhpryR
SyIXZN5bsuM45yxE1BD3afnNx7H3frjrWUvaXwFVQAWE+4E12UxMQwyEIQhU2y8AjgjZphL8mV3x
xmkD4AnID1xT9kbOusuBlnAqJsdlqXblrbNzAO2z2g+4JW7j35EdP2Y2qv+hvGgfQYgq6qZCHE46
Sxt/JS1RGL/f3hu7xeXHTGZd4FgJUsemavdPIpLY+oOkLqm9A/r1u32J/8smzl+HLzBn+monb6x6
P/MB1xeYEf4FPA3IMa+CacIjNfO2Bxyl2uhzU8ZdKtKT/+AYyVsWyAu9PkTeUa4PoXnQJNRtTVSh
N4H2EdTP7cf9L1HGa8VkAfIlbJwy3nXQr8YN59NSF7TcyHW04G3jpxlRwl6oFfbfJ2HpnzX/hNlc
LWzj/Jg/yAfvoNrBk34qDtHz8BsehryQv0rGjoKUBdVlmbFGZvaHceZNv463DdlRiy2V2v7l14VF
KadZwNf11c8acf3KeoqVP3/UZlWgsZxmX2d6Q74VbyS9oGECLFSb7N8uHDoZ9w3NVk7tKEa8qM7d
sHGf/XWobdA4i7YoFrXdM7VILKvch/yLJW3kY/M+IOd6FDaDuparzWA8afouQcEsc4c17rdbX53j
cFwfBCMn9n+/dGzJp3GrwgLzaD3WqGk0Cx2RZiQuNHUuNz2296r/ycmpOgUb6jeT9ILsSZ1rlC0C
F0gaFWiOqdxonn0ZC2tcJ6Ckqmq1wFlto6/vj8Q1UnLk/HJvMEGtqGSjJ5EtTAb6WGg0289/ag+C
s0qkFUqQDSbp/a7yTz0as7X4PPgzTb7Zr5/ijnvlp37VekeqtbLS2I++FP5rwohn/2nsTBBANI+E
+t81+SlGUbXosKaDZmNFZQ9GuGvMaovA+8xT7NYmQ5L7f8JMJjNJVJwou06ztUjbam2kL40++1mQ
6IhGs0DkRbOZg+TGuTUeH+ShGDsZnOtl50ko7kWUdDQ7yt7D4sHHaDvUsCtzkPj0Qd0KM7PkVgt1
2BpkAHjJgNi6jJfqIZYprq7ZaBcDnv6qye02cF5GU/YOJeL7U/LWKTmCA3g8cyW65t76ReeLcIps
k6wSfm6WsU4TWIz3o9zIalCAJ11Ajpp9j1v+ZZu8Whg9xmXV1tHeTsx2qYXPcfRFRTJFVNc6EwWk
rrjo1i36hQYWuB9hssmtfTXaWWws5R2tt0Ulaos6XpvFzJS6eYz/BcpTbLSUqx7X8DOo5VBX7SSI
DlgwLxxgesj6t/gweLq8QDp+qTnC0nEQVx9+RODp63IbS0tFeXWtHRgwS104L9hZNPUj3jQzE+I6
58y2AfvJILNncLJO+SZFP1QKyvmqLQE01xTsNRdtUe6cFRKDP5wVMI5ae/bPrWCuevENHbf7o3dz
Qn4KP5mQncpTm+nOlbGLcSjz+nbtB3mOZZ4fL+jNnJd1r8w0+tbEBCVjgMG12KOnwG6k1ozW6Dm0
HBlxeYpfwQpjqWjz700DqchhzNNgRABdzkvw/E1VYhgORAZJ/ODN6B9aI9800knyg5luvAaBMoyf
g012fyd2h9LsVdVGmX+dFQdqvbLxpiYb6QM3eVVdx2/KwXwMsgcHCcn7DR03qemZ9zn25AQgv6mU
uJ8SO3pXkW5ti1X9X+41aJIxatS7UA8bv+HTCRCiTIn3Bhul239Pu10zHjR4Yg0nv3wQtU2BgOj9
Rt2aI6TjABOyfY1Y7cuAeWXmiMJTV80drKrCg+vNpK+un4zke6kdk5Tj3kpi4jIAxtxoIzdjAO2h
txFN5jb9nZLUzPZ4a3AsoIkwKYHoXvGfh9wzEx91fLvBVq3uD42yS3Gzut9ZN9vyKchkCxa0qrA8
udTtjnlnUiWWTJQMF0b6436cm4PyKc7kdlsaZEYwINBtXH4TRGhKgE952M+cW7e7zBjBXRhw86S9
HBmxMDF9aDrdVjRMmtRHBAglZe5Jdevkh2kjWhZnlw6e8zIIFhGNizmDbvcImKZfgPZkb0aHkRtP
ufTjfrfdHJ5PsSabgwxNWi0wQLBd62H4KUIngDUjlXOXmVtvDziaf5P4I6dwskalpka31st1O8uQ
DVX2ZSlCcc1XXffEIYfh98Kynu+37MbxwTjx7GB/hbU5rbabWRK4mGLqtoXJ6YMpeTlWctJ2yPRj
yZsaHrU/E/HGFIQ2jOkSXgMs4CkAA188I3YFlq1SSF+lgPdwU77eb9SN4boIMckuGH4qJ2Id6bYU
qgsU8wTUN9VhE8f/TLRBOQfYDpczhAxlUHGXczAaMAwMJQLl+S9qbV4OpbabwaPeWEwXMSaTYqjE
/8PZee3GrQXb9osIMIdXsqNCtyTLluUXwpE5Z379GfQ9Z99uimhi7wfbgAWouFKtWlWz5jQ8o8RG
HX1jLI1xkPoVBoTF+SL1o9K7xqLOoSOWPrQxqqh4n1hPUbUcXnWdp5cqVLEdgYa6vTpLWw7wIiAF
TTdEQrrrSZO9NMmqsdNPAsKn23ai9pdGSDncyhf3WhL4e2iqVg7wok1AgLS2ArelnHxtM0EhJAVR
z0JZ9Wsd9KYTmQ1Ss2QYVWuwW412yNujXFo2hviPRfnaIpzVugSQUj+Z4GjLlxD54mAFOrZogpNL
twxbkOm8NtGlfQKDpqSf1PHceZ9GgH+duXKUlk4rdet/bExb5yJssLyqFIJaxSWN3c9eqn9CZrO9
PVNLa4No4fSoQl0LGN61ibZCYnHIDGZK89Sd7MX63kuyrznCa3IjJ2cdiNzmtsmlDU8mA6Y2ivF0
k81MEiZFUmfExkkzPg/xkagvC0NHzqJ/fxHS2kDXFIQ4oDLmac5kgEa9lAKD6xaclJhC6h+3VEQ6
tFZW9tviLP5jihT69SzGqVYWmiawGaryU6i2X9RefjMCqUZXb9AQqOvb3e1JXNp+XL00vJKr+Qjd
S5E36GO1NE6WcCfoz6L42+JmvG1jcVQUtqYGQ+75Oa2OYETa0HqZcSp8yDTIJz9VWcODSiMTpDyN
4f62ucUhmVOJS4FEiDzJ9SRSZhnlwK1heksQ6RyQUTK/1+Pn20YWKmng88h+whOkAFvQZ87IGHwV
+ZvGOJXuYPvdPcr3LV59+NPXT2jxtubOMkGgik8F6jg1ysCNg0BBOlZ2egiEl76N7KJDTxQuhcHt
Hj2UI914UzVP4hoI5yOGjQsOsAqhj0yB/UMjd9fXZVXWg3Fy/QTQlLLz63s4VJAhRfsBqU69GsDL
ytZ/WAeDRVBhzYJYZJ5lKTvFpC9IMU5SN+mSGvWzIKTJ3iVFsFIlWFpxWmXpvwAvJ8NbeL3iJJRS
Lab75xSM+iuXz6teGgVKR7K4spP/RlKzR95fyjb478BBfCC/kwr04HLPMk4xEtNqs7G+Dtkvodtr
9d5N7/XkFProY+q8dC1Qgj8ECVBVZpfVcci2aic77djvgsq0pQJIj3BvKUcwL5tcvx+qgxLemyEP
B/qr0fNTaJLx7xKkX5voXDW7SoDUhzgfsgFbPAU6OdSk2nS6a0NqouWDg6L27S2+dGtM9HT/N9bp
5xe3hhD2dT/2Bju8lewwoItsrYC05MEpIVDHmKJXUgTXFqooytmvnnky+qcaKdg4eDWV1MmaFSe3
8MqA20fCwZEa1hV99mBqC7k2FHSNT4r3XRy+Twp0aCEV6Xda9beqmWxvT9zHBhUO3KW9WegaFn2h
1Dn2DPOH6D26tPTGB73qToYPSjsvbLFwEhQz4o11H4Qd8hU7Nz36SJDQkFvLiG6UPaTKW2VAtTG/
J753XBoDkk9VsYml9wGaO9dzEuRYipe4/WK2nyIXlZzoEEHTcHssi85jmrcJ9EYVbk6L1Ddd5hVa
Yp7io9m/Q/9n+yQSj+qhje5H9dSv5NGXUjjGpb1ZyOUbkW75BfbaunbGLHnTrDex8R39DMOsZz3n
ZmFn9CmMwVaPnhGjcbW15py/F9L8lF9+w/wG8ekZmDBiNJ6fRR/dnk+GjFoQunASlKt7MHmy+sw9
5yjQKCPl0vVbQ/wuBuVL6R9y37WlVdj2wquSmgYoPYoqoP6N6ShdHMYaUqMyiNhSHet/UgpekdnP
PHd0tLu8A83VK8s+Hb0PU4A5qo1EBWRMru0hKIEemZebp0QD9rzVnrTxRK9+/46ieFLZUB1W2cqT
4mNTJ8dm6lH/X5vzN8WgI8FeeZl50vpdXen3LRw5etI6wG71au8PlVNXUIEDJ7+HX7nK1oDXS3HK
pf3Z1mt6L6y1DvuFld8pwlcEgAzxKKJLrPlrHFWL60l8guIBuVcyX9fzG6o+iu5uybEaJJsuQseq
NjFxQ2jcC/qTrBROtJY8XD7KFzZnDj1WcqVUAJqcFGWr7jsjcQwmlyQ7VSUkFd7yz5L75/Y+WrqZ
qWsQOtPlBlpsNkzYPwtFMDvkdDVxU6dfRSqdWfR628jiupFvgbMN7hgKSNdzSU+8pGalaZzCMHEC
+eB28QYV1VqtHMFb6XhbXDfiWJ46mPsQofsCcm1ph3vS/BRhQvbFEN1HzYYIbBcN/beoRJYy/Xp7
gEv3F4ltmZLfBODRpgm4OPyilDVk8DFqVgoi14kNt/e+sWhszdA+lD7ftra4ZhfWZrdlUZdRWGhs
E52Dnss/VPnXQKR628hi/MwtCcgZjRN2x2xnDFYSpbLg49CEL0mDvpD+o62OTffqeV/j+oB8TgNA
QAzwsY9hekqkQ4/uXCLCDmD8CK3HYWr5aEa6EfJtqeRvtVfvy2Cfm/u8O9z+1sWDMxX2adSUeOHO
mes8aazhGWnNk+RtfW2bZfvkBeJjjfeFD9pIeqnW/O/Sil9anLl7I1G9MIQE7RQEhOzeKLx7KVws
CPIExs8y6r523Dm3R7lmcrbJGjdrwnjA5BBFWzj7odN67eNzBmzfi7utKmgrR2nN4PTzi12NYqI5
Vm0/Gbxz75IqeIjcX4X3YgT6Jg3aw+3hLR1c0rJEmtRNJu6Aa2taIysV7FwAH3TeQOW9ZB46wdaB
IGS2BC/3GgnKtEKzC9TkdWhhCig3fVDX9iSvHSxZIiHC5tka3g85rw61YaLpW60cpQX3d2VpNo+x
kKMFV2Apdr/VYmlPASYKaZs44mEqrEzj4rAA/ligjfHof8O3i0XzWsTawtY3UGqlIOSHO1VG1EqH
o09cS4YsgfzMyTfwYp1oA6zJUV3YipCz9oqCxAvVriA8gmcbjaOe/Rw3rfAe9dvIzzfR50aw6x+w
kgUV+qGyI9d3zVHpXwd9L0drqeIlT8AnUSvmsUks/PeTLz6piBABFBI4MhOkfdXxcym9qCaa999y
ITka2ZPiZV8U5e321l1c4Aujs7gkIpmm9ylG0dhFb/o3pf5Nnf1ugDuSWF7ZTdM5+LBv8cdkwrlw
SNpcT7qIqHkaNBgTg0R24piSuxAXa41ni9vowsrsdDRjgCTwmPNil+6g0IT4PDBbGj66yA7Qgb09
f4vGGMwkUEQpay5mMEpFGKdhRY4rfDdrXJn6o6reZGGt/rc0dTpXNDXGCYj/IQ6BtEppE/Isvfka
jCez/nV7HEv7YAKJEOrA/arO2zBKo3VrYHfGCeoTWyveezW2rfQLGvLQw36/bWtyGvNtAIBzmi4w
nh/6MQqlC8NQlEl0qNtRLu1M/hSPgt0+V+Ry4pWr52/d+oa1OR0CycFYBgJkIA5tHpXsUcwkRw3f
S+Eopd99ZRe5Tqnha/z4Poz9TV5K21gc7/q43MIHhZrMW191jlgdTf+L0Se2a53d7tnPtq3roIMQ
9GjwBvdRcSeJxwlVP1Z3ND0docYx4YvPXkDc0zRmpwKQxPQBzphmsIXkxUBWUB42t2d24SIC6fHP
zM4ThzCtuAGdV8YJEfKXrt6buuCA6gKiew+WtDvW0lr+dWlfmjTgT41rVKHmWeXOQs82InF/SozQ
CVPx0RTy4+1BLR0xtiRI7EmHAuLra68BT3Ez0BhvnKJMRVgwli0H9UXZFhMezrnnGSvX0Mfud1KK
9KCQeiXdR/Z15qZ8qFeUTnZJ8vZbpbEhp0/0+8g/6M1RHI9tHzndqa5gs7kTKcaP8IEBj6COONj1
WsPW0rGcmLfBd00N8HNtp0hVRr8biM69arD1/l11X2hiQ9H6qUSO+vY8L0GQqUHQuTGhHOkNnt+J
ljFkrCfvRvKGJGOKg+/vR+MwMDh014HCcydEm6hBXdfuR/4TVtLwVeteVz5kMjQ/spcfMlsAy0Q4
XTIL8yQUB70ODkKx1Rn48JLBXGHtecCm4R9XcUpC+9/0zA1rZZmldMHVVMzukELq+xiJU/Pkx98y
Y1dVzbFFsFrQdoZmt93zBJQcf+eo3ybZsV+r2y09YCasHRB/8jFs/dlKmE3cCllbm7Dc0PhUyrsm
GT+pFEPr+FOonGX3UUbtOPxZJ380BWnw4/BzhF5JI8kfvovB4PS5LSmVXcoalYDKluRf9XvyqTdW
nOvSliExDn6HXK4IPGp2NhsVVUuvqMyTa33lCeUl7qYFLW/CYa4NyAmrERrM9yjf+k+KlTq5exjG
DWDTjbQ2ZwuOCHJ1gl7+Al6qz958rSclQd5JvPnQcIShK14jIlvoaf1L3z7pFk135N9Fu4jPfE/J
cr3SzFNt7htjYx2E+lnSHqe2yeI511W7qO6DNXTjwlGYOOP/MTrbiF0TVIWbqubJSl8168eUk6+V
3cp5m+Zmdt4mZlxeKKD16HuZ5vZiZOySNjczAS8jhsVGT6CUgmu52Oll9jmtXcNp/T7c9WCtKLX0
4QHehfJRDBvzWYfq0JZy6z+ky/DAYKpYULTm5tznlVykiVSzmrXwKBV790nQ7mNyosnL7aEvhCIk
dsCZQG1NgXzetVnVRagWEdMbkY8Qifnl6B7ecXLA3uhRelvxbEureWlu+pyLiR4Q8XarUiHZEjzW
8vc8gNE2WnHja0OaHUlLiPJmHBhS2JBOzWwz36G8bcvF1ngI/0OsTY8Uy4SuES/fOWmkiRZx1KiZ
dUroiImkV6XR7Vz42shrG2IJfH9laeYSVbq4syhNaQKV87cYwOwQ22mp7it3Z3QIqVu2UXyvGp5x
m3oNSbbo5qAohjwa2Q1KSrNikpQpldUEhXWS9+q4j6Kn2HhJ0d1S5HMkWZRKjlrzUlt3ufIqQBUT
flboFWpW4pKFOOjvq55EJOyWINqvN486qEpQaZV1amlLq+koHNHEM0vPqcyV7MlC1EFlDgTO1Dqv
g/u+tpRmclCHo2CB3k03mvcwJI1dh0cpeDa7L7cP4NKJ+P+mPtBhpNCt9VbruadEREqdHju6nqhh
3jayENHh12QiGpobaG+aI0gyNwgHIWTzBPGnQtuksaM1X6WKp0fw6HXHmKJpcOySb4ZApbyAdfrg
NnvAHrVwWGMG/biKpDckQkv+4SKZJzliUCV1q3Ni4lx8z6TiqxAq0Ewa3S5WqrUH90JOgSYlmmVI
LsKhBCD7eiXFQgKb00mspKQ5NFHn5RTQaTwGzCB3hngn2mq+vT3bH5cUm8B6easi/Cvr8rXNLiLN
3Nehe6oJh71618i+061U5ZcHdmFkdt1XtTyIqKS4pyr+E4Yv1i5NbRhb9GM5/hQUcZOOay/wj34V
njjoKml+JF8OYf71sOgFG0SX7P3JVwBrue9ZoJ9KT923/q84faCE/u9ncVo1+rahp0MP79pcq+Y+
fYuhdRJpahjGu2KSH1hpnVicxUsjM6daKTTylYpvnVSt2UrKAyISlWHZci3v0/C5t95099cg5Ctn
fiGSYiq5L0Bnox3H2/F6bCn3cRWNnIEuPWVyeOdaxQa+P7s8NhOiwdh1PhS9XgBp9coFvNCMcW16
Nq1WktWWKZTWqaQu1Uefn3vkmw49SqO2G+7TjfnLgu/RbHdGthW0NesfK5+TdfrWqLQy7rkfMlR4
1WJ/mm8pbey0+x0CvnhU5EM6cpuNJDodxfM+V6tSPEubl6wqqemJwPoDJ09YJErrpdwd+metU7dc
HrK+bckzSvL7qkr0QkcOCpVwZ8H/R0GZsPJ6feHnbzLdrNm7JkxxAe+PQNsX4tfOtXZl6TtmuXNV
fINkOqXL03Kwe+XR6EdeU1rlDMFGbH6J5c6ISQpBolLtjbWWummZryPe6QuhwKIVDX47cfLSF4GY
KSmRp/ujdUp1/ckXfM8uS28ltvx4i2IDin3oHehi/kDQnElxXSFpYZ0s+PoqekPD/qXKWrvgKblK
bLW4wCQJphIEPbzGLEKhGS0zIbNkX1eKE0lHHmAesDHTzOxKTu2QXiNFOIvRPkCsRZB7x9T36DUC
G4+2lYnMh/nqDWtUegt3Hch7xaKRnj4PwFrXs6zGpa8agcvto+x07d4lYybJx6CqV3zlmp2Za27k
shoLkXhFaNTHKkgPtErcqbyUwhVA7eK2uRjQLDAKpCzJrYpbR2+j76YfwUELC+Ntx7+0bSBsmHDI
yB9/aGqK1V6dQDHuydB8OyUuoM1DSd/ESrb9dgXXvXRVX9qaOWKapyShTVKu6m5vqN+K5LnQVkws
bcyJHsIgFiCPNU9JBpUbu1bNcPwepMvGCtEy6e9d5Sgpd7qxuz130/zPjzWoXSwBVEfbbLY+epEC
qR4r94S86AMXlwOEdyP4wm+ddGxpyg9y97PsVqLlFaNzNpE6qINcR6no1Awp4DvyhNZ9KfIqgLqr
HuPEHgzL8WV/LSBZXDzYrmFih2sN0v7r09WoaZ6EIoP10j959GqqvwrhvwQIE6P2/9mYneDErTxB
DUv3pCEKkNzJx3Krokg6fAujR9hKMk9bC9Wn6PDDEl5YnJ1lRanhkZGxqLv9ua2R7jBs0UQUrH/0
specHCDMP7r00HfJrpT9w+0NtJD445UAQZ4MPdlUjp/toCzR83FIMG9So7AlfTskP3LpO1IpVv5J
Sg5WrdiiYsfRXTQom/Q/XBkX1v/GaxfX0jhOVfK8dgEuSHYBHkHrjYPRbZJH3jUrTnNx29LpBXjf
0iHZmOHBB06P1mic/YD72jHqatMHmuFkrbtv223/tZ5E16X9yvwuuWpt+tUAavnm+ZVQdYVl5onE
8ga1kyV70maRcOjHTQy9q1p8rc0dWoyB9y0Al74LM6co3hpplVx9yZFffsZsl4liBhaw4zOiRoFt
FXmlT2O+9bbDTtv3G9gvXCr30H8UzIqwsshLHhEpNaCvYB6nu/r63FZm4PVZgEccwkMdvcNCCwrO
zpHUrCQn09baLBe39F+mVGOKdkiiXNtDjBxWOpGFpg7u9HryuVWPKJOrru5k6UNdB8j+EnuLyJWS
3BbVY7qmtr04Ylq5ZJo3oJ+akwuk+RCKwoiHpOXCkcKdle+BJbvFRpYfzDVRqSW3OPWN/Z+xWSRk
IijVadJkbPw8IdHLRwh9/4uXujQyebGLg2rG4+AlAr6XO9oty00kf4sVSLykt8BNHKnzDgm9PXbT
jTsk2tM+XjtH06LN3SSbh/kUDUKF+U3nNkoV+4nhnkKSQbHqgGbYgNIFAkIGI7mv210T/zDzxzSw
DnKwM4Qvtw/ykve4sD+/9OAXouMj1l2Y07dxxXOij18KZxB3udZ+EnlNBato4aUzS2WaowPwBVTj
bGEHMQyFVrY4N52+T6KTJv8cy7fSvRezeO+qHa7L2ESxI9U/Ci/cQtfzqFurqcClJxxJAO5bGjBJ
Tc9uRLkW6xwWMwG3CVZ5+OQ3R7OA8gDKE6+GbqZvbYOuuEIJT1kmfbo960sPdpPLmJQcLdM8LWZz
4DddVUayKkz7To+jjR/sEvWl3UZnK7JRfJDXINPTLTDbZxiE8YnmB1Tr5i/W3jWSOIpl4VQZolMX
whZ4QDMg/lIhk7g38j+i1TnK6vZemOUrs5NHuThfUiKpOdMnnLL4Uw+/MzpBkYHsO/yDMRxXvUO0
VW1Kf43EbnmCgeFQbUW750N6TvIDXxnzxkX/AWXSwAZKn4zb2gSKadf3jQoV0hqJx8KVCCvvJIkO
PR+coTNfErDXe7PE5CBAB6c4oQ8hp6fd0+R4vL19FvywSVRDIyD8fDqdqdezWmdNp4cCt16bmUeT
h6AZ3CeJeTD1wJGUNwMiodsGF9DucIzSgU0LLESKyD1dW8zDvioGVcZPCiR2SZXDPgGGvdePgZnQ
afCMNIwDy+JWyqDBMOBVA6Wj8kgm7tyE8tfU+yR7n5W1K3ihmsB3IRsAUzGT8aE7xPe0QFbSUDi1
MeTPwlZL+fMQKngOXipSaiMltveqvZx0CIr/+6r+tfXZOmiS5zVV4wsnwx0Tu6qAZmgnHfnyVoPb
YQ1YtrjqdGiS7wDfA+Xh9RoEcSnD+JpjDdZ8P2RbJ81hUFDia4D7xjlUw9JqZnHBWdPlAKcrudIp
JzF7nKR1IzSsp0AFewDoIqOcdLbqXeaeU3TawRzDZEVqwodAKbuXi3Oa3Gf9yh21OHB94sZBH4us
/2yaEUWPGyFIhVOv782i3hlFsDEognGaS+UX/Ncru30h8oAeB+p7mHhg11Vnb4dKh5SvRygXpQ1d
3Fg5KelAkNJNa2RrzcOLfkpictF44RyTZLle1LoXXS/yKmzxwnbYywfBF/tj60dU3+Ps0bNo/ovi
TLvrMn9wfElfuwkXZ5fsLW8Haqek/K+/QBj8eGh8UTi57Fwr5q3rk4S/b+iWDut3P35bcSVLNxHW
UKiDlB/U/8yVjFY39G7CalbJvRtGm+qPqjtarZ0h0TS0yOaBKq7VT6ZQfH77XdqcrWgES0GjSNhM
SlsfczvfNiBf4h+uc3twS3OJsMfEKkcJTJ2PrSvbthY0SziVuvueFtkuj2HMocM+/gb8W629FcqA
JXuU9yh68/jjspu9/bJIkpskYu0awwnrYC+cq73UyI5YvPbJ4fbYljzBpa3ZPomCQHSzaZ90/WgH
DfjhNXe6dIFeWpid8wKZ4rTOB+H0xa/lrY60r7CdxNluj2Mh4jUncdiJD5jga05rr5d6LSUWoZde
6I+9efD6V9M95gWkkFLBBbL1n28bXBwWuBpalkgek9a9PmAamoHVVIY9pSNc0oKFOC/cuoq4F9cU
NZYcFyVCgORwHyhQl19bKhopl9OEIC/XvnT6Q2p89deadRZv3Esbs6NUxOzGknTjyYW+zt1WX0bz
YKCA5R5T29gEym/rt2nubs/gyriM2TbvzTp2xxablvwnbv6Y1jlv32+bWHTEF+Oau0FdEchk6Gxv
BR8kxvcS/GfKSXQPZDnL397bWK6RQS0dKLq6AF2CkKHtaZY/sIquDhpT9M5G3ImbUdEGe0zTNd2+
pd1H1g8afx7s8ocO66Jyc1dSKJkj3ARZ2ra1frSlBNWitbLNl0pyJm3cgC3J3II5mI3HzP3aNAOd
2pTVbCK6JoLxe3FHS3/aAQfO0Vp89K3diMsfJLK47oMevifjy8o6Lrn6y6+YnQEt861R8A0gHsnv
hr7au/praX3mMQB6t7fhJhSh1kX99dQHjis/8CVC8zBGa4i6pWmfmG8gUtZlAFCzYxKLkPx1cu+e
IAew8wiYWfhYjJbdRvWKP1vKC5Em+cfU/BLQvdFMYnOkhI6AhqnayCKbd6keHujQOndWS3bmJUqh
9TOlR019Kdck0Jb2MRyqUwv/REw9f1pWYV5pacprpBIfB8Gn93flbC4sKcdkQrFMGBauu2u31upG
Zphj6p0rC+6OwON4cgNF3/yCB1a1FpJNK3MVK6ClMVHCTnL2MFHMM8feEIdK0Ro+yqSUMzdTuVNF
4x1pm+AhN3ZFt3KHr9j765gunsjFMKZdnWFPClKUGb75Mgpdw9mqvkDovynTu3JNFuzDfDJCg5wT
47NQIlZnR6SRai/rXNU7t1W8LVL1UHb7OHouLPWzK2xun8cP52CyBT5gUir6C32+XrukyP/XFmgL
SuL7AlaP2hD2q8XqNUOzh4rZJ40XRqZ3btynolMgGUISJ5HtYq2TdNEQjxCZvTGRuc4NkbcpiaO9
c98qm5CuA1N9CkfrmMk/bk/dx4M9zZ3FAuG2RdDj08G72BlxKMJ71vn+Gc6IskNFIRw2PP03apLd
9UpwH8dgWJC3pDmAPSJm31bHurQ3L79gNtap0TRr+sg/U/jt3egotHeVHhxNNdlEVeS0cbKRvN+3
h700v5BmGBIPL5Lq83qGoeRVrFiJfxZ5ctEOrCLUp7vH1ZrYsh0DykmAOZyF6ecXs9tWNDNqfe6f
1fgger+njnW6jv1/zbvGIvJo/cfMzHmFBe1weo2Z1hu2eQBtf6TZXVQ5VSGutzl/DGMmcxOskLIz
GdZ5f1FeID7E2wRz9eBI+LD3MOhsF5Fbs91qnwfhaxRKK2d88hdzj2lOsuq0OkOxZMz2aZHXbe9L
nQ/9GgDxB4/N+egGnwV5769tjulXfTA1LRf94hMabtqwF4sWKWOgtFnvnz0v5KbTG51r3Vu7Aj7K
60yzCIYa6BuBO+H0tRl4bvQygsnpLGmhrWffW2Sh/QhwyfATSZ1RDRw56ffI85ITKbpDPZYO5EuO
GL2W+ksK93EnZLQXKBsgDfvbx2NxBqBI4jGBtjXwzutP04U+DkJp9M8RXDJRTCfnSgS1ZICGKFWE
bQVu9HnGp+kite0yi9WMNY54wZb1BxRvbw9jaYpBak/5WSiJCRrmz0k3IB1Rm/55ajga/QQyTGlr
1GfynbZx+J0br6a00YMvQhJDiGf36iYf7Cg/itIfP45x7/8BTEQV9fKTZlPb1o1WmAMjb9tEPZu5
Jh0Vt/t2e+BLJ5QUKolUxkfDpjWz4rdpG5Cjx6dGPmhuSMcPyImEyjPCPJFNmLrW2vixC2Ua14XF
acUvDg0t1HXkK65/VqIH0ewJoeiSJQEy5amLWAcl96gO4SZGscpozHtJ8fd9DfjoXjB/1cgLasOP
XH73vdeup2Vl34abRoOFwg8cdjin5+n2DC24k6vPnV06YdJ1racL7IwCWhtxEwKcaehZtuK3LC7o
28u2tw0uxENXBmc3QZR4lZiozA+lgSffcjeVeG+5/kbIVtZ+4TrFEAJEZKrpD54TpihdJQd+E8Ew
L74XbW2r6UaRBvbyJlFgUNfetfHr7aF9pMqZ1p6NNrEBTyDw2dNZ1cs0LLM4OCvlV8nEK0k1Aru+
vJeFzBFc6wjzxtYS+qMefFYFwWnqp1Gmot+tESQsuBUA76hBQJw9obdnm7AKSrHKPMbeG5IPQ9EA
G1GS/+s+92m4F1Zme6dOxSGtYcQ+t+E3dR9q+8b/UqdbmPJuz+vSStK+izUQvTTvz0LooCFqq5HW
PdcjePdT5t25bQonU/sjTXzbovPGITK8bXPpXFzanN19ru4GQiJg0zp0z7T/bNWt1zxmvubAGfrv
TYEnow0LHQGawmZBi14MATF0Fp6l2mkn+adtTVVDfXLrR2H1Afu3t3p2qQMpoyWUXkWqOfNLvW1b
iebQGmuJuBVQfmjDqabQvQr53vWkx6BFSAVZHP1Z8HdFtDdLMOJW8NqHTHnXnYr2dycoP5Mf6gP6
7WX/HbmeInhrKFD0XNxhdfT1g0H3f30M5W+hukZCsOQ/EMhkvoiBCK5m/iPQx2YUwiI8B2O9J4EO
AkVPHhIJGqS1yt/SKYJYAHE66FTpgJgtjFsHUSxYcXiWg18kpsK19N7SvtYp9YCp+fugn/3+qggG
zYpYCougSmjHYzg+FvED1Ng2YKKu7sCU/2vJCk4RD27aDqlrEQnMLsTQqOAVgd/7nOqAp5XWDsM7
Ujgrp2dx5i6szEI6lfiUXHLHzOmhZSe1+YsM35pGwOL0XRiZOTkmLdUlqwnPYvanTx41ayOlX0Tz
4OuI7mXv4Vof2sIbBuYt8W8ZeJI2nQ1K6pSBOIqpk7yNHz3EIlLmKvwP6Rrd2dIWvzQ0G1jdaxX6
FBiSjU+iVm0lg/v/HBjVLlU3t33PoinS1wQsU7JnDjKiX6oPhLHiNNXlRm5frIYCkeBY5ZdQWHlq
fmxgICdBQp6JmwTCSNRdR0ZiZBkIfRDny572lAzpwSxFe6KqdqNhG7njRtHgzHNM4XMQrCEkF9YO
2xN5IjHBxH51bVuN1S4WZGy3ykueH1KYTnHpa3JfC7N5ZWXmm3SvFyxyjv65MaXMzoGM6eGDgvpU
P+ovkXq8vXYfc8BT2y7Dmchi6RuwZuYGOVARW/SDcxPK4r0bxcVGjI3BQem72XpiHG+1rhv3vVTk
dpkb7r1RBeGjrxvuDtR7Snkky74MHa+m2miClZ21cDrh8CZNiY+eHh4zR1PpnuQSChN+Wd6+ouUX
no5ftZrYfUJTnOJupKr+hjba99uTMi3k7HqT/9JjcHlTl5lDJXUBcTK15zLt+vw1ipJPKbQ4irIW
xS49LBTebRNCm1KyMk8kanLl1aERxWfk94b9kFiF3YwhUiXeCdVaVa49Ar7MhpS7IfLM1wRzFoaJ
2ARn6P/Rm8xvwRYl+aRI2vhcQlAa9Y7+PqJzdXsqF3YzNui9oSkFEoX5uzwU08B1wWKfy9KMtiyd
+FiZkgXwJfW/GlJVPHlqssanMDdKOgUM0cSpSAmZq2rmJHxddJOAdtxzJ7fA4faGd9KAkhS6sQ+V
NaD25LEvN8tkDJg2bNU0+U0AsWuvoAi+PtYKxjzxPW/6nSgJtpwjFkfXvXm2jE0rvTflpktE2zUk
J9JXGvLmqzjZ1yACRmJ3EvOdq6L1umv1aenGZ8WNbbJvPcXeSPsvRqaucJYR1tB5CTYhWWtFAC/P
pVbZuvbWl7UtrCq9LA7lwsrszvLGhJs6CpLzQL65Y/6yqacYhsjbe/LDE2uaMv6A4JyeAizf9ZL1
aleFXS3F5yiSdpWJMoWP2F70qroH6c6Q9qKWHqXE3KlCbftWBecPelL/8mBM3zCR1xK2TU2p8xoQ
hREvMWOWLav9F1hvSF6xU9ydFG8zca2C/iEx/dfadHGCDqXONy9uGZHsi0rJ+iUjtMP5piXsIE00
lbliHutV1B8Dq7cLYvURVtvc/5NAwnd72pdOJWmq6awoMKrM39JwObtFCVn1WcS3OmbHdeMRNmwH
g3YpN69cO8764HDb6IcGckaOZicPIpKPNEPN06v0io5uZ2JVo19bcL9l40Hus/dYdqyO7l+IVrsN
fF+K9UPUkg0SjyGtKzh7bSWT8GH0UyEMMMGk5GHy9ph+fpHSEZvMjX2wX8+mIohb0RUdHaEXZxxG
j8SNBk1WllT724OfzsuVa8Im+sZkskE3Um6cBZuC5gt9pFjBc1YP/qbyZQmcqjxub1v5uLkmM/AA
cY+g8v2hLK6WE2UHku7PtHbX3e86LxxlkHZpHez03Np03VtR3/tBC1MXAn6nOq5XvNOH1CScOVdf
MHP4PQgRravN4FmP6WWPN8Jw30YPmpq/k0dvWsmmMBH3CXToP/utwHs/vWty6FB0u5YfBfcAXlxZ
+6YP98Lf5zh3HnELyq1znHg+Cq2RNCx4l0jZMcjCbh/FknSnuDSuFV6p2GNYSYDE0AGIOk1/jPKs
3tRVIO9EBG2eVN+cOrbqursbawm1xciNHSFHy0TkGt3kSf3F19QfQoPYGurt4db3SRLdXtp5xDu1
sPP9VCZwGlD2zTYtGj5FPOhx/Yhsc7NNVVFHc9Hs92EfepsE6Z+1aHTRIAALZMjB1rNvrk+JNvq+
INRF/eh7JzVNXsz6RS4QASlf2rK3jfZb2UlHIe327lt17Pz7RvuB+xp9Y+WK+JsvuTw608jpFLao
2FK7wHdcf4hntajtZVX9CLPx0ZPu6u4NDnPEvwrf8bxgqxaQ/rj3VmvYhQCldfvk+Vv3KW5+eFq7
y73HVNUPWflOM43Pf3gA09vqPHzRBWnfrZGP/T3IH74WyRY+hggetoHrr+0Dcll13NePpDru+sy2
GhViRcMeYnQA61cvapBE+q0D4iZteqek4/Z/ODuvHblxbQ0/kQDlcKuK3e1Su90OY98IHnuGyjk/
/fnUB9joUgkleAYbg9kwYBapRXJxrT/UjbFHbjk1H/riMa1m2VMvqI1dhsKd4bwa4zDrq200zt9e
gsvfCfb3DWJBwruUHZerqkF9LmkviZUWk1v1RvGSKbOXkjoFLSgIIYf6PqnMxHFbYQVP6piEvlsO
+LrJIT0yG5IWwkY6VsifywJYomu2uv0Ylf6QHdq0UrwobiEtlX6UgWuQ7PTXFAngoIVoo19lafQC
Fc2quAwk2j+CuJIpaqpVNOz1rLGnY6bFGr3FKd2Sa5lPoJuZUwfitgfjDino+gvpeogwhUE1rkZJ
rfDDvdH9myk/MAWE//zB/lPkMXcNdz1QAfRteV8s1WFMZUBDMsiliwj9S5r4BEb1aBnTUyxd9Lgh
3feVb394VjAk3SGFFM3SEBFdXDbBJLSKBpp0MaNHWmsPfXMZeNWE+pc/HYcyAxQFXDo4k3gYXq9k
Oziooo6k9NKEBa9dnavyESX7Q1eMG7nDMh2d75T3Iy0aXmnRZ1WdmMLDmHynSpPsSn3zW2rsjfbJ
fIpexcZinMXuTeqyEzQgGEdvP5Cn7YtMPBkihRoW/UqqP61KM605B5vVdEiOkLi4XsBOy7U2aFnA
IPEf+09aefDbS5z+IGvhRtyIipu4Xwy2eB1JSm7ptKiYWxY+2qg7o/7qFqkB8w1kRD25SHfdj4+V
1Xw/vWU1yhTthAQJI+rpaxhTDbf9/QSJFIZUIP69P9bNdXU9uyUxqjNbSY8LR3gyDeSw3+ndh4zs
eTQ36iArkXg1p0WEDGFtdXrCOFP+nRYsypLqUSmO9ydzAxRdBMZyB5MfDnoWM0ovfQtN+1vnp18z
X31SPycvpb6XRPhJzeBJGFOLRckGl3uZqy4HX7z9prxwtErxiUrri9P/M6Z/mH+//f0zHA3yCdnY
m1DRu/zbzH2/TydJeIkDv3ZQjPC1NdV+J5SqOHZlkXtlO2xVDNe+G8xPWseAj1DrWpxVXSpNYx82
gdcncu9G4C0fU2vMuGbkraGWpbJ5fjzO54SF9zmdjetdjStcSKJbB16jl5F0gEBMhpbXKSg4Hggf
kzoVFapKZT6cyqlsD74sui3lnJXtML8A8OiCHKHDj7z+DWnC0SLGMPZE34d/aaEDirT1+4MyNNJu
LKp6o+l1U0Bj0nhBYQGKuwRMuWVnPrcSZxqcJvaGDvcO1UfxiDIWNiui6g/xFOP/7O9aM/RUtE82
dsv87RanNspW6BFRS8DkbSkCUNajbkyGEnuo+iVfIyeXT6NWYmLhaPFuSAoFQq8iHUpH+qtR+n5f
lrnYuKBWDldSU2pdVEjR7l72YRqriFRp0GIvd7oyPQ7TZLzWXQXYwnaCvDwGpi4nOy0rs3Dvh3Gw
hfJeG5+7C9Vsfgbsm8X3biw/k8xsijx51LCeiMrkZLR190VWRbGLeXM+yYHUnHCmV7eg2CuhBkKa
/t2cReoEwHWolZM8KnHbpsjBKuI5R0jl5DQVxvC5feyqUj/d/9prw/GSY3NBQEV2c7G7xqhVa6sq
M09MGcojPNHytN1hpLsDg75loHRTnyKs4dlgacT3mSk387q/O6uyTrarPphyT23svSVat0/MBz8M
z7F6wQx5hzgDntVuq5i7VJGedfqKdao9tZi535/2ygdGmtrgH3oE5P2LVY7roAl0syy8kqpJYUE8
DfKTE9uPRTW0uyhqP6lSeLg/5k2Lh9m/UY2h6M/CpsvKWDS/dmu1Lb0qt8+d+CmVL2X6zfKfHXy3
6A4bUXMOx1ehbmnPrpzWoEMtqqkqX/omMbLHHGqikpWeomf/NpY4REYP+yjaMs9eG4eu+VwPR+8C
cMX15+1jP+582ym8OOaE1JPUdM2vfmKYG19v/nsWJxQv6Jm4zRbRoG9djxPRXMSyKi+9sQ4PaQXb
kFqT0YdHPfmsGR/vf7aV+9vm1Q4fDtMvmsPzDnoXsyJsfQnOHeUdHCJfFCnLTgIhqo1EaG1KlLQw
xZ27FqT/16PkYD59ywkrr9B2nM5ne1ROZSQuXf2ll7dgWCv7kAicnee4TudrfDEagSo5PfakHqZ/
mJlIUCcfx5bHU/NsnNKDWfzwpw8ZDlKp9SNytsLxdq48oyDK0sCYt8ISTCzLfT6aWlR4SQfPTvyQ
NUFd7YHLYO+Emvunn+96sDlm332+Ns6lMS7iwssalNUrAK9b6hDzYl1Ho4YiGcVuHYIF79LFERrb
Zo+esh17ipwcBgQ3YjgBUe1/SK1ig9hyu8Guh1o8RVvsfGaR7dgrUGUOcfH5FCdbEJKtMRb5qlRF
UoXEVgJXJoMA2RVhgqRsau/NvGm+3v84K5FwtXSLj0OfoE8L2Ym9VJTulD+UCZFgP8lavpvsDdWo
rbEWMU8t18hCi88kv+Tm0Ri+Nn9j3rVL0i2+zcpz4/orzb/kXcgZ9LOLKGUkiC/5tBsg3zsJxatR
C16DoNoX0msafegTDHTBBfXKVvayOlOuN3B9INw0bfEFncZvA+rKBGSf7TJRfYvq/iiPgZsIH/uA
L/e/4W1+TkGGa4W44/ENh+h6to01TuYgx4mXlDgfXdripMf7xjhL8cWvX3T59/3hVm7Rq/H0xdWt
TnXiVDGEg0Yc5PwpDbAwxV1q3CF8KCo06erGdSgIFsOWw+TaulJ7AiE0rypMiOuZxtVoa5MGCLga
pH3oCt2zbapc2a94iz15A16A8TOXuf431CJYg7i09CpnqGH6hgntpPiuqnZHP8eA8ZzH40mz9mLq
kd3DZRxnudA/mvXg1liy3V/u1a/77ocsvi5q66XAyyvxdPGX8qRPf6EPg1ZG+zn9JWcbL+WtseY/
f7dv/IS0obeLxLPEKcNglhKiLh3L0k1/I+tmdFtU7JsW2tsqz7h6GtzQBZbSJzMv3FesNvEm6Tgd
a1w3pL9TAEvpdFamT1L7W3vspkto4viV7qfqMLZHc6totfLUY4eyfRDmZxcRWNezriQpTq0mSVHv
rTTF5VU4CDeLUNndiahT5oqEVTa0CNr835SSLwYFsgy0r8Q09j8cx+DAyS/mt9cND6WOhqGRyzzx
DL0+yulZJbzH5CnNn4dk2AistWvm/ViLQ7KUI1NY3LMelXJRf0mkj5KzUZW/TfJZWRTkaclyK/KO
vF7ZWDOLtq05mZy43+O1xzt1H9joriDzMny3o61Kxdp4SJ+xfqiWI0q1SATMRtanrCsTz58uYnYk
+sc0H0T3NJo/eud8f1+uXjKoIVtIYWrgVZcvmDAI7XyUJQarv46Rm+KyhxZK1A0oOyquLLmZMHdS
aRzU6de4VdNamymSSRoNDwzGqZ9er2yuVVkYdHHqSfiNpmlwkcQxtfD1aeOdZB/wuLs/27Xx5lcF
/V6uNWNZjqyEpoWDMsA9C+VHQ3pSKmnn+5+EvrcySOwtEgD3B1w7ipAymPcBS4s88/UE9aSTyzbV
Uy92CzNyG//lnzHgv7+K+rPQtgAEa9OzZ91iYoeHxpK1NFjtBPnaSTmHfFfA/jcFLOVsZ4Q8ibPX
PPA33jQ3fWW+HYUyXCFRnIJbtKSxW4lQlKqWMm+a6C1TyWpzzRvLL1r71GifO6d/SWz/AnexMLQD
QPad+kHQCQTkVEwdfDFjP4W/pPCx/XZ/3W/Ufd5+GCVhdhCUKph31wvviAKvYD/JPTuLHsLOeKqa
8m/NKX4bICJRqOoJOAMKoF7Lp1JSdxUvlsAVAekVrppHvzJ3cjV9lKITxdCN37Zy/+sYCyNNwq+b
DeKvf5tmVr1mDlLuWeY/gz8+T2rk2ugJ59NeSJ8y2OTViznF+7YL3ME/63a7kyhTSt3D5A/uRKH0
/g+ax1s8PKCyUlDhCTXjTha/J0or3Zd6kXq+7e8MHa6XbmWXsI/UfSFe74+1Ovd3Yy2O66rLZNOf
9Plu3kvtiTbWrmTh62SfWlsyklvzWmy+VISJTd2Lq0ELDhrMNvVVkptj1m+8ptauXsIfFoxNssUF
vEg4IooLdu5wjFU96uSxXtBFzrEDQhYglndtLO+DRDtO8G+sdIu7u3L/MTauUOC0qCsvS8qQTsco
7cLUE1hz5qH1EI/VF2dTYuQGwzJvqNm0lEI9gsmcL9dBq8SdZNV+nXoa6NaqHg5y2H9oxWtr/Z0I
Z9+Y7mTq+94Pz6Luf+r6l2TTeWXes8s4RYZGngGhsPiWJlBlW2nT5Gccb6ae7FQ7xxDGMf+5H6Br
FyJp1CzRCLDBpBd/PVFQAnFgVEw0zP61E/GQBunBGMzfYzY8GkDurNDaGSL7YPTGxZb3dTvs7/+C
tbDlQuRSBAul3+jaqUVn6GVSplBwGK0BqID+vIBIUItx4/xeCx5iFiH/mbpHT+J6rmqm8bH6ZkY2
yIprt46EYqKjHhQfs/X7s1od6u2WwMiP8saiV1wDWTdhis1DZYdBaGSEdf0h5FH7nwaavyDebkjW
LebEo65sQqvn+2k6uodfwh6IZLzRWFmbDUh+0GrwVdHVWjweNSg9ae6QSEgImB06S/3dV7nsmo25
BV1ZC/q5c0U9FCgmINrrT+SneSEXPhlEJfUUM17ycNhYsJUcxZh3NbRVGasIfRHwRtfZzlDmmVdN
XY4j7dBQsPep8p8KaWz8h0DSeDZK/uhEe4lW04mLSk4PfxwelCypa2MEMHeLFj8CTcqxCpouA56C
tahzBNDtYF93f5C1eiWqUvQ3cXa32VyLz+YUdqpHaZl7cV3tEZpFEXtAWn7M60MVPTTObuhQNTn4
+rmIv1bho4QQ4f2fsJKiGSpi47oKzFGVl/Ps8gSmgRZnHsga82iFgX+ogNIj5ghTwtaKY2ViMjFp
xVaxdO0ARx4KktUM2AfuudgXaTjkasC/PC6R4mcpNz2msoO+Q3C4fwgbe/64SnQqxhDj97Q0d71D
9zdUovQFBpC0S7SsPv75YtAbw3UCj0YAMYvEY8BfJinQ1PZKKbafqtxRDjUpyqNalPKjKB1xqPpi
3Bt6IH+6P/LK/gVkO/sUU4jne8x//q5EIAdjh7pkVniSMR39ojtn0W4s5dP9UVaSHSr9M3iFBech
twg32QmmoZny3Gv9Q1n+VLvzt974d7NytjYMiGXMLDjzqD8sviydtqHO5YplLGK+YhKRxQ3yQz9p
z3k3GXvqAVuk1JUzg7o/Ccf80mDXLjKeKQ2GNIvzAnV+7VHJoDkiTZJYl1xT9kZy7k4yCvP3F3Nt
874fc4kQywqtQZaBXlvTv9riEso/OvtTm8gPaTYQnc86dne1+nECIJdmnyuRn4qtkuzKYTy3O2Ym
AbqonMbXYeMovlTB6yt44kw7afhR51up5HzOLXIc1Lch/NJU5OpfHvcyMIg4K3saivFZiQ4y6OCC
99uh6772yVdlbF2RfE7iw5Zr0UrSAYSVa5kCEsfwkuXUjebg+xoPuTZR60OqNz819Md3sRXKblrY
xf7+x1yLH/QYZhIK9U8SkOuFlKU4b9NxzMlx2ql0zVAuXIEW34vS0SronIcS59aHqotKrNskeSPt
WTmEyR9JscDjogC6ZKTklFutKJRoHDmAVOtgh2NAnBwr7dxL2XwUb0CdV8IGpiEpCch2nJGWvXjN
H+NOKyp6R+03pW3caMvnYWVCFB6VmUULyBzwzvVyRgkAgg6EkBdpenUWI8KpuTGMH2stiT0nV0G6
SKpAaVRYG92QlYN0LhrhIWPTtLrBI/fa0Nd2NRUeYj+UjpzmQ9eO52j6D+03zppZd4xMCGrj4t0I
qrdV+jGmVTsNu0CYrtAO90NyLfGntQ3uj+7D3FFc3EaQ3dNcdWiri0x6xDD7tZuaXWntbb9yRZd/
CqwaOQv8Z/vSdv0mOTbplqXmWqCoPLTwLIS9CV35+juOpi4w86PB7schHZfPdfvP/UluDbBYxq62
J7ggSenV2dMgfxtyf+OUXrmLcC8iMwYUT/l3Sd/NgjKNwlGUXjorQgbyxUISVT/kGvp0xz+fC1yK
mbnBVyMbv16sdCpku8jr0sstjLHzepJ3Igk3eglr8yFRUJAe0nn2Lr+IKcdqXhd66elFtWsndS+j
Bm3WkYuMygsvxY1cfOUY5mkLqFbHi4tjcZExIIk12GOXV3jHYbMhhker1U8ax6UbbExsbeOydjwo
5vIrV85i9dJAJtuPKy+O7PKgO+VzH7f5OQs3Im5tAWdPjRn2MPMF5gvvXaY1ocQ71K1ekWklx14K
PKU4QWiiPVt82lQLXQlvtP1J7YGozNafi/A2iyqIIzOpcWjJv07OgBlzudEMWBuClAfMAwIk1JAX
mU+c9mNPLwvwTd3B7bf86NC1yVYLYCUObHIMZkHBhTRgcRA4PodRooBMUSv7qbMiV5rQMzHTfRee
7u+ilZHIHDHpgYPz1gS4/j6SmSeJBrHGQz9gr4e/m/yrjA7VpjbZ7boB5pnltsHaUL5ZYm1UKS0y
vQNFak6y/TwYdv8Dd+Zkf382t3kFo9CGA0dBsYpz4Xo2cqhGvSLIK7Kg+6D3WQbd3lf2mmicBz+C
LjwMdoHbWS0d7GZ0DvdHv11LUhoSRBCeHBigWq9Hh/NZ5FxfuVf3BTrtSWS86L6V7P18oHY0WMHG
bFd62DP+jbIjHXoqfcusbVDRPA30ovC0XoCnnKRG+VDLke0mimR9GOosep5q7mW7SsF5mrVv/mV2
BT4JGcSS4/3J3250Pi4nPr+IQOIzXE8+NNM+MH2eVKEyfkWG64Mmf8cQoa3LnWVtHcsrr1lGQ9YD
vcJZ2PLtMn93rDR1HPSIx88QMTVP93VdlN85YYze1btEfRnynJqvlJXoVWRSqP+FJoyufughVeL4
GVdImWmdVOKJMVnFH1+BpJSz/BcStXPBdLEQUSWMqEt9UqK6Ns+jyP2T4YfKIYkjYy/54SvCKupG
GrYWeXMFj80Fqthevo26Uc4iPSI9aqrgKEtSOrv1PFplVOxKs/55/0vfZptzuZAeM2kK+eyS+qWk
jZFnKoPV+ejOFXwHga9p3I0+zsKxc6BGu3Etrm1rslpEAHigcCQursWcLJPbmeOwjl9V+UehHALr
URNu81jrvyNz6/S9vRuZ4LvhFl+wb2tHRsCl9Pqo+YhTwHkwvwMJ2XL0WNsxaKfMyn82gPBl9VWP
RFFaGc8C/vjUJ+JYD+Nl6Eij1QTEcPQf4tLkJuYVwgl8U3pqBylsi1EuPDtWTmEATHZy2n8mzf5b
Hn8FEPLvR8naItIXnCv19AUBc16fB3HcSnVX6wVwNoiJNUhcKOLOuCVsuBb5CPsg1cKBz1ou8otA
+KVjtSMpM1ZDWS0X+9EQ34dJf5V08+v9Ka0APSDnQfgETg2EHxrB9ZyU2vIDKVYZjPohLg3noM+P
g7qD+RRqmF7zNCmO6vjVcl7lWMc6gzynf5atyxj+h9OWbQ6lcXYcuqmXZs2Qa0lpl145HlTTq8On
uvpsibMhbwy00txizpRKKZZBW0NI+HrOYTPFBVde6U14dClUDZHsekiq/kH2DTdxFPpaw5eoSL5M
xdazdgW+RCkYWxBeQjPAdFkNqVLEh5JoKr0O3BIJMTD9qrw01ffU0t08uiTKJ0P9KcOUbPynOEfF
L5U+Yv3wx7kyO2YGeM9aTnOj+3oJ0GqeksCXSq9VLa+RQzdUn7C4+nw/uuaFvC79XI+y2DBjXk5q
CAnFi5Lk0TR3aLW5vKoPTbbxSVd25tsDk6uaviG35/V0epGHhhGWlWd37UG2E6je6kOjDb/vz2d1
GMtEqm+mK4NpvR5GakU5+BPzSSTNgTingmgtk+YUUBrfOGtW7oc5qfzfUIu8X5Kx9kKIr/KCrnft
+GJEYhdE0mvYIA9YOpEbl2hl+Fudk9UvBuSKyjUiafR+r2do+DkZVhnMb5vIBY18yEl09Mg5xPlG
BK6NRCsLDw4ea2z6ea3fpTttWdfjGFWVJ2guh4m51+JHCIPHsvnn/kdb2+4Yo5NKAiIHFbDsbDk1
3oKD6CtPyZX2Jc7H6qgU4/R3ZqjNqSryyC0U/akLrek4yepjE+Zb2rsr1+JMW8F0YfYzJ9O4nmuE
9lwFH6jyEP7ZmynGccNnIR1DST+W7fH+dNfWlTYATiOMBFVmcXtIOYJNfjxVXhZ/EQkS3j9Aj/nK
l/ujrCRM0LDAfKgw9hGsXOQTplNLZhNzR6GFkz4H/I7vqZQ/yhH/r7RD+5A0+DBj5vTntEg6K1R1
6VBC2YDpcL2UoqulwezhHCTtoXC+G8GLXW/UUte23vshFpFZdUmbBYZcenFCsTZDGkSmiZSNn3Sn
Ocjyx0Q+qOXp/nquRchctCC3tqg9Lp/5bU2hkD8rPQKwM7p9hz+w405du9MrscGWXd0QyHuSw5B+
0lBehKPciVDpbLPyqkL9KYWycuwsW+wq3Sj3YPaVI4bds1+oyPa1ADLTJr2zkXCvzRcLNlrAPPXo
ly1+gpN2Aj0JaihN/ViEzgcSylcRhidFKM+NuVHgmD/Y8hqC5ENlCIF2QmexJSJqvFUXhg1eY8mB
oxQxkMRXNg7stX33fpDFySnqDOidGjRegxljH50m56PUu8X0H45NjCjp2FAUp8e9GEaCRBT4bUG+
5gzyRVXSXTpaj3Xk6Psg16L9/bBcm5QD9s6cxdExvpw/47tD2m8yINS4ynmEQQk1HTncRqn6fWKU
Z99smo3hVj4UzZq5nfDWMV/WP+XIogWX+LVXNQ2xZ9rljgp2DAYn2LI8WHtu01t0oNsRFBgBLhNf
zY+doGobzwqKAij1vxm2qW4odG0/DnjVN2D3j/Yk6eeklbVjrabZc4+76zFIAxskXdFtfNmVyVOS
ReAAxABLvZQaLEN7rK0hqrkkAK4I29W6dm9qGwfN2uanlA3RcH7pkv8uHp6OOpRtUAWtZ56c8tG3
D2H51Fg1/YCHPM+PqhWy8x/uh9HK1CiPyDwxsJwh817s9sxPB86AuntLZlrjU6FobtTKu/ujrATr
1SiLYK0TUWrVVHVeP7nF+LVt9rnysaf7dn+YtcmQG83IMV5MLOH1nlCHyE+aLOw9M//dB4+BstOa
X/eHWJkJ1S+6DXMokKMvDiw48blMibT30ukShV8KUJN+rB4c5BnvD/QW5YujkaoeHX0qjPNTYJE4
16M8ILla914bga4dg+JDVX6jvod2lNankHPA1FNt05xzniqfKguq8/dO7FoVAf2/e/PHZD7nWeSW
fNBK5w35Mcmeze6LGZq7sAd50sRnMypf7v/qteUB1UM1HGsUBLMXPzpMYUZPvtJ7VhjtM2ePHrxb
G19CM9w4j9YHImhRa5zLXossZxyTIjGttvfqIj2hitCV2icR5h9HgRvs/TnNUXPzIXiIIalFuQt1
zuuoGiZ5GOJY673xJKKH3jROlJwis3erTd7fbe6GUwn70IClTl9mmWuEXTIMcgQX1ezovXOYN0/R
Pgx+lcq/hfTv/WnpN9OCSIzg8vypaKAtea8abowTJWxegMbgDhywwxYJ9XY7YpoFZsOmDkTNaRkM
1VSaok7n0h3Wm3sKHG6vY66k6H9qAUSsQYjBbAGVKlq2y7swqieTzCyiD5iYjSsHePK29kkO0XyK
cVdNZK9/7uJkI1lbWUAKBfgfg8LlvFmWQf3BSupp5EGm6OUFlaQfipNtHAIrNXdaxLN5kzav4g2n
f5Br24xD8sEWOYF9MikY01vps9kEyd4pUcfDWQPX7YqCuxrYmLRP6c6HOr2xBdam+oaXg//N/eQs
tnVbJIWdyzzicUw8xFJ20P2/70fj/DdcbzLaT1BeqBgS+yCLrjcZVWa/C2qr9IqicNNQw4o+7tKd
WvmXQleavbD1f30VnJhcbtxNt9ubPJv6/jwxQAVLYX2pMwxKP1aFkXVyNnjSm8FFzICYWHzQ9Nf7
07w9tsDzwN1HT42uDfye62mqOoBHmGkd3t2T9lBoqD+rdhDtg6YZHywtlzc+3MrkWE5gU+CmyCuM
RSqFPHKupF3OeHlzBofyrfARf5BwE3D1sXvUY/14f4K3JxgTfDfgIlKqeExFoZadlznWWYWSEZR7
C8TGRITGvnqCLHK6P+JiSbnswdXw2uS1i4nOzRNC0YXWD5joXspIQWPNHLIHo0/sna5E01PSGFt9
t8Wp9jYexUHg7wrXP7Dt60+IUY9t+HJeXCwIPDo9oJDia2n9uD+rJUDkbRiUyaBmIdhLpXme9rv8
3tJrO6HLwjAR0HMsfYxHVP/QlI2KYjdZvfarGZP4U9cj7qWMo/XkK/qwV7O+fxxDP914py3iaP41
YB5AamEwQNazLEo6Bc2dUFXri6SP9VGZwi+ZFX02DUj4jkj1B8lH4uX+CqysM9ctzU3aB6zzspyQ
pbXArEirLxoRDLdQCpD9C3rSnCnYCKElgedtetyA1CeRKeYeWSy2nqcaCpQq7gyBEltHNPx98Hwt
/DQnDiUy8NCMS8BbVfUtyOPOPkgKgtxurknil48h1V9t3UkvcTtWtpu2U4UQHoZ7GqquSV4dKjRg
BhfdOzlwIRAWG0WRZaPg7dfjl6HNHlnctzc5ac+9YZV2famUpOjdWETlWVhTus9zC+ufuuslStYi
O9atmZ9iaZB/AqNqVDdoS+kolRESSLLUPkYhpnm6jxRnV/jVxudcvm7efuVcWp/VcSinLL9nHE/B
GGRWfbGglcO7jqqXWhJgXIZk2gk7KY9S3SY7wwwcKv/YNAscjTY+9NuueXfN8CPmFyzFhjeSHPTv
612Vj35hCSpVl8mP8UdKVd8Qe3WYZv6fbw2IV+Zh/ZX97bfHAABTe6zAmzVuNg7i777zNXAyfVOS
mSld+Wyno7GrDCN6RBMgE1Tq7bHggTggcWgHgZn9HY5D1+wyxHZ5J3RC+2wg1CS5suZP0yEZWr9G
N2aQP//p1plt5tFi0jCAmyGP17Oswmk0435sLrmq5IesqhVYhzwdOsPZLOHOifZyRblXyI85gam7
L1a0LS0rot3IWCis7n2RqNquqSPcfxzf3ufC978MVu7vdSkYz5XWshHU6TsOddFGgM0DLX8IpwX6
AbM4KnIk15MWeRUWkkF85dbgIJMffvbNJD5jnkodJsLrLKr/7HJ9CyaquVDZZsM43OKuR7Rq3ahi
fWou5lSg8mmRdjWTjmJxa4oDcdafQPQ0D/e/7SJR+v9BgWvxODBngfFFohR2AoutSGku2GBVL8BC
QlQ1snxvle14IBusT60S6KdgHIOdP5nZfxmedJt9PNPPlm1kGQWPtG353GZhVjvdSPvvCEkrCHPr
v+O0Th9MXap3cVepOwqnW635ZY9unj2tAnI1bsQZ4bp49hkyrUjbl7qLKdfha2LW2CDoMrqFNt72
IcpaB20Ix8PQ5u1OkL0f66aUdqQ5nzRQErumVMt9nvXim9U1W32hRerz9tt4qQOmA3mk3hhjy+0A
3UPpi4sQVB7sBmR4p+MrXk+KW1JVe7E7y/9YJI62kcHe3pTckVRrYc1Ba7lRMKJPUnQ0papLh6HP
4FaihsvlSGYrn3Ap1a2NELhNuOAYIDBGlYqKM5/iOuwnqw36CGz6Jac5/ZLo8Eh0sx53tlGAGI8L
I/x2P+Tnv3Cxs4FuczK+SYcjLHc9YCiiIJpCp7pIajQdpTnwKExvdYJWpzUXj6i1UFRdchvpqPS1
04n60g6+mWLw3GlVvKNsVUgfQz+ZyPQkX+unjVfkyrA0e5GinXVPEG9YrKYZTkCZ5smp4w/FALMD
hjWVOvQdm40n1kp8kkYZc3SCmqKeeb2MVqE4Fa/J+lJiDNMkxs4ym4OJcV0LuKWw8lOdbZF9V7JY
khIqDHRIIL5QPLkes+irLO7atrtwMjnfhJF8G8wkPxRJauwDA5MYZ9CSXUfa6sZ4l+yoh9H0C3UD
66nO35LgWgkktN7hIPKU5rxeMrKGKC/8GjnSC2w9/VMwiOmYdPVWqXzlhKY0iEYb9oQAvZaczoLq
fxmGaneJ9fS5dfxjbMn7UUIMZHrIKxRtLO1zrwcbGfpKHFE1gogIUI3VXh7Mg4L3udVX3aUSbecG
eY9TXfpDroNzqZ/v78eVdBnY+iybg/sEd+1SCyvNeYXXvtFdZKUJXzVfas1zKkWds4saP3o2ozb7
FPt24biBxjm9l4sa+FtTlelvTejxsZdzy425xp5FEQ4f6fh9L+NaOZPj1g9VLCkfOw1btvu/em2B
8OWipIrxwIyyvg5FAXanHQrRXxqQ9r3hdOAdup/aUBa7okpO9wdb2WtUOmftb3LyuZx3PVhh9lpa
ZfM9NVTdbqwmy02S5Hcj1B9B1+zrAgSb3mzlfWujzta/EHn5Krz4r0eNWrO12iLsL5VpvNbph6n8
1SWn2CcPaQ6zqe39Sa4EOmfWXHJ7YxEtH4V2HxXS0OT9pe7M8yAsJOa+ZujzFfHB0bJT9tvvx40K
/7I3NF+yNCre7js6pJT9rqdoj7AIYjnpL9ZkI22RjvZDl5hIuiOaeGp0uTshSpifRTjG+9Sw/yLP
bA4KtU43dYKTMdpbNM+VsJovQY65+X83IGBFWL6I0rq/YGsRPaGT15xGKtMnlYPhQUqmLSLC2ngI
+wFYYP9xJ84x8K4uMLWDIrVc8xdFn/Y5YF+XnfdTaPlf5KLNn+8ZkGdkM5TkqELIi4BKG6cxsUAa
LniDfy8p4TjTv4UxfhFmuYEpfdOZWVzy1N4gg9GE4sW/1P+KuIQi2Qnby2iq42fk3L60dfRdLrti
L0fT9CTUxNkHlWZ9Bm6f75K+rp4xLIkPlhyGWEaGRpS6Y5H9g6fxWAK9dorXmokdfSq4bhD5qhvl
8XBCHEE99lQdNnb8sl9DZHLHgeuYAdK8Qpb5Q51Lll3VcX+JdCuCUCy1yQNPB/tVCO0Yd110FmlT
vSShLc6BhVCnogLR7c2Ml26YWsci0AbU1kxt39A1OVVl5Bxbx2jOeZeNeMMoDQ44pu/Kif0pSCNp
Hzgt7xwElncpp9A+LpLHsOtABnbNFs195evgO0qvxSb7AgyxxFcO0FKcKm36SxnjVwNoJnyNulp8
Dum5Hfq+q1I3qLUv0BXHXTNp/TGzxuGgjlW079p+OrSj37pD3TWPSKn6jzYH1K6iwXVyDGGestHw
3UwOMdvRcPWO2lzfCOTbm5/fPwu4zhx6zqw5hX63aypZjVvfMPqLPxU+lDipQIQFG7H7B+Lt3mQU
EkgufY5F1JCvR7HhqcpxxlmgN1Kzz2Jl+iDUvD8mltztraFVN2Z1e95Tjgd9MtcISWeWNAfFrLV6
moLh8n+cndmO28jSrZ+IAMnkeEtSQw1Sle2y2/YNYbfdnOeZT38++r84JUoQ4b3R6DawAYcyGZkZ
w4q1jKxX3cQyh2f4aWZHC0W/M5Mi9NrWKqC71rdYz25ZhkyGKgqkqWCnVnFd0sOV6ZfcQs1Y+odI
DT7HM4yBQ6/DBCqr03PbikPZjFv17Osnh4aLWIYOqd0gXLH6jkbWGQju1vOpbw9EYB4EIOMH3Wge
FekwlW6zRXK0FA0ub6XFHvQDfwqRurX8/+/8xqSpNOVxNJ+GcjioUeQIBTmi4EOlaO6cGxv+c3N1
dEAU5qRY3FVTs1s2XO/mExPjnVfbFSALWxKcdN12lMk8S4ADvalaqk6GMW940w3vpZBOAsRkJ9Qu
a3haW4q0yCe442ql/d4omRel3wfjd4ioyv1jcmNTMWRD/gOHMZCD1RvOaIypDHIznxhbCOsXOT7r
3Wc5mVy4ee5bupF/LPBCFsPGLKBN9fL7haMvGXJqT6egJq0QgFB3UejFidtQH9Dc9p+2TZ1aPfSG
7m2YXo7AynUWFc5lEIkEj2GJS9O+X/StGszziSZo71JBaweX58Ha8yH1J3sMK0fSI+pmeph5kwk1
SVj10UZWcGurmbUCYckWEPWu4tCg6UKr0vgRXTR7WurM1ECURz0NXW7kjc2+cSeQVFJUoRJIPrvm
O5uVUR3HQpNPVCmeKZdbA1GQzn8FDFjtV7WsN+LP67oHVQhuggWKSwi6xglRqR6LpJoQONbTB4kY
+w1pxsgpc2kLd3i9jViCmB+5NsANbOfltzTKsGyawVdODTyL6ger+tUbj5BaOEyfbuzirUVxtVFh
Iwai8bGK79Ra1KadRuoJxaP2Ka+tEMkASey7spW+3XfR60cRjv7/ezgoyl9pJbaVUpuBPolT3Ofl
jt5I546ztbWg62sFyBSVaMKj5RyuYfWjmeeZPMjqqeu1TyqM5XJtOxGqsHW6xQu/fIbLI4cpTrng
XlFJg1fvL3G4YUyRqZ6gFHoVsqfIz1DT74NJPjDqfKipcTDiulHAuf5gC/qORIgSHABRa5VXwrwy
JHbbC/iGffj9KP1LkHr3kMJteMaN3AdLCzUkdzOB4xqIktdzkMYZyyuNVjnpffu9b5kT6nKj3GdF
8Kpo6LtVEvQpvYneRKJUs0MVN3TmuXqpovYv2YKIeCn5A1ahI0gcQN3s8lRQGOsH4cviVCa5U2e/
hf/lvoPeKPf+aSosESdbfEU+b+lBbc2NItBpkuPYUTrRwCvgwyarTdxfcqPWX6IqGnKPqJwsQOh1
CigWvFnrNpHUjbuha0fJDVW9CN1UDmFesbs22zhIN3pb8DwS/S9qHwxvrBHzdjWGZTwa4mSWjeak
SWoeuqTun4rArrwJSL+rz3i9ED7SX5X1s5O6acMNbxwzaH5wQZoxSwNkdUUNemJ2Q91pp9j6IbqF
0OaY29k+89WNW/fGIYORBHUzDjUTw+viz+QjKhJ3jQZp8gQQpEdLLTUlAznitDjochnvympM91La
hod+FJvUs9e3FrE1RUyYIJBwZwD20usCqYxrpR+1E4MlT1qBPr0cv05tcxzl6ClImFoWD1r0I1Ii
qu7Q0eoK6nyvPSo5953zxrkHpEWkRIRhshvr0NDXx448XTtxXTMroGQOVPhPTI++3bdz68Mu6i1L
qK2DblyFMLactHWslvrJhg3WbubDBGP70AdIsG1Yurmid5ZW16ca1VYRWIV+Suoa6Nk/URY9NvKP
+8u5fkrJvpgIol9Bx4Jg8/Lz1WVJyxU99JOuURnUh3FwESb7DNUFg8Qdk0iTgj7vfZu3FgZvAwhe
tI+vcaFa7je8I5Z+GgeKocNkApSwUm1fttWWmsSNr0Wngr4caSBTbOsGVRoKo+Ff2ikoy1fDBn0W
ys96/auCaPb+oq7DLdSimZMDIkIfjiTsciOnMgrtAg29E1IVj5L5WIrIC2UolpWfov6dq/v75m6U
ALBHiQZCNLqKmL60B0CtL7t20k+ZPsuo4xI5qLi8Mh2Ubh5rd6xC+ymAmfKrleWw+ra08A6mlDMV
PGlV0RwHZdLPlWJHstMbfTK7qS4WGQzGtuDB0dvwl6ZmIZByMx0KRwpm+XkyzdJwRGxGP++v5kZi
wGqIilkScTGl2tVqfMVADVTVT+hUqFXkmP7kpFJyKBnntGQ3VmC8l1868N7TMDqsfOPrrZF9y+PJ
XU11Dev8YV1a0wTR11IGOZkB4uKF/3FImXZq/hFhfG7/MeXHrBuctt2nobqFeLv1XFE/5DsSM3OD
r1vlY5UAT4Ob5aSOP6JZd0HZfU+aV1gqaawxPyti11DHkkHaw/1tv/F2kOhQLgWeTTy9xk5lyQKj
1yvj5PcAU/wx6Hdh1krHvLdhL1flYmfVlpI4UjlCJkxvaHff/o2LAG1uYGIQpDEvvy4DVVB6El/1
xKLQe3rBWKSeDtzWrSKxJWv9Zy2rYJS3AUI2pteZi1oDI/xw1sUUEq3Fc7yDw9GL7W9V5L8kABx9
4U5hw+QeYkJBvzfqt0BbOHePU34s9XMZ/E6ngx1GjgIHb0PJIQ0ZOlD2Zsv4u3i4vym33IG8jb71
AjqGpmX1kvkmtRZhpOKkKd/8KvKqxv5F386z1OelDNCV/b4exbFJtij5biCXln7cn8FQ+LHZqstT
6M+FZMUETkS0wVEVwcFH/VfTv1rl6KKfbljPMvrXWqIfTNF6fncMo/bo5+O+1sNjGhof7+/E9dvE
z8HLKRbQtLmuEprJrIdQJZ6QfyxcNIOjxySutR1pJVkE6FXKBtZfP7oLsSdgwkVCh9t1lT5MIrZK
349gs2tmhHQbv/RiVc2crJ/i4/3lXZ++hUaGKFqGxYjkcvW+13JpGHWroW1c226Zig911LhDVpzn
UeytoCMjM3j329f7Zq+fRMwKgO1LXMrZWw7luxpaGeohiCzDOEn521S/huO/aUDdcOs9vLm6d2ZW
N7oq5ekkB5ZxEnGxp179WwF3IfLuJR4YfyBGhMjLG6SN0aAbLsPiIEQm0gNKvy6w9GFXV6YBGWFV
L+WO0AiewrGsHtI0zzxLKtudVcL5dn9Hr6+xZUf/v9HVjrbhbJhhAr1azziaRyuCkm9ffA0qv93d
t3TjbsAU4wFkmxSzrkqSeetP+pDgM7n9I4K93rSPnGdXTeVjrj4l9WMfHsNy61veXCARIsxoYPqv
qGaMUgNQ0qPCTU7hpEgmK18Mf4uiYsvI6tpT07rJpW5xmFHxatNw/Fh/LrW/jj3ZQOBStNBQ/7XW
paPAjg1oj2zuFDsIdg3lKrfL8l+Um/qNCG25LC8fHCzxvBHR8MXIkS7PWdCXY6VKoXmKdXBvhhJX
bkkv/X+wAoPX0gwi24WR5dKKVcl1spBwnIYcIXVrUOjPWQQM9/3uOriFvZB+KqHmgjITKw9PjBkc
qN9ap1zOoMvNKtlN7dRC68RuHmGpmJ2hqH6mobmloXDLMIg+mlxwKFKzWm6Zd5cVvPDTJMmjdfKH
GSUXIzP2jHxl6P5F826MzfSotGpz0JO82Dhqf4RbVt+P4R9odXgSeYvXfB9CDACEpcE66eXbLH9B
7G+fRcNxzmD+ir6PACYT5ajp0q7XH/ulkED/ilFhJ9Ymx26KI/MfjxbkLpEcPZrNgjnbbAMuj9H6
J+JiS4xAMQ/+pcvdCbI0Ls1IMk5Gm8a/4XYo3zpJ9okU/OpFk7TCtSqReOTt2qE0Zqpv0LRD+Ra6
EGNJnhWKbl8pg/5Cm0p261izPsf2YADVMyqvU6SfYzYnHyNZGja89sbjAGQfljaibeLutTZn2ZWa
lU5cY+asuPGke3LuFf0/ofwwF/+21auif7vvwDcOIw8tLztIRbDza5jmFE12Ofk5ZCy61O2U1Pzu
t2Ce7hu50XMm+eOoL5KQnJM1i6RZ9QWchL5xSqfqVNi7zHyictzCIu8ksxPY4X6efhr+7zwOnSx8
CZgD8dunwDgLWi9KPuwja3hqiL9rJxl2tfXWWcdKfS4aZvd2SUi/qzfqjXDgjwzJyonYFJr8IMMY
2lrz2koatXSfW/Ekz0qBb6Op/Ukxavstao02c8dEyAe1M/sM+RuNA66poR0A3cyn/zotYjCuotcz
72H6ieg6h1Xxza/tKHBM1ZdhdzXTHBDqAIFLaCZq66kZXCqhnrX/jrM+IzEzJJHwlGTW/o3pr4ee
KqJcdpswRWKnj/yeeaqi7dKdpMO/55Vh3GXAAONFWCGf7O961ZiWo0tZdVpkIxPwlj4T2Gqqw3vQ
luqc0q+bmkdCIf8jwlDKVy1MfHLeRiVhLvRE6bjLfMl0ulRJYhfyPfuQWoP2TzCLenDsUa8/t2Em
x07dN/k/Kaz8rRM0RUCUrNsddGtBmXhA6+i3+6oUuJId8Tg22dR03jTA7fRo9CYJTV1TFdzpXWFE
B6hejPKhaZvuu9xLirqTINPQDoY+Vd8Liq/fjKDPckRrdT9wzS6fhyNCc6Zw0lnVyx2sffknuaM3
sZEHr+MngOpw2jPuzRO5zEStojaktO12biRKM5FcHgoF6jylHGPPLnr/KRrUdueH8hZW7rZRgICk
/7qim6tAWK6VSC76yDhNybH7YhWaNxc7pdm30d8mnMvyYKLktST+Ze5htbxaDpkgEiWxry0cPzS+
2FX3QGa/EYUuf837I0WLkbuG+JpZwWV+dPUoZ1GplXImk9BLnADdU30YfYaDEFuQ96uyxWKJM8v9
TM7C5KN6+QKkeenPfd/qpyn+NTbNi4irw9A/R3nmtL3+MlriIOcf2sT+kQxbFGbrSxzbQGwA1S2+
wkpXtvXKnqXZJ5Typ4XYJ97TK3PyXH8049pRGGlT0IftNiKRdZS4GMUzWTKkb/xh5SupbTQJwCTj
1FWxE7axV4NvDyDR37jK108rdtC4BdoGGQ554LpT3XWhr6i1Yp2UIrcOaWMxtAqS1WVERtmrXat6
QWoELhwBzUMcWvPXxmjKvdXbXxNT7Z6mbFBOk09YkNawLU56K06SgQqU1Cbxg9bDHuzrubH3lXCL
GHKty8REGIQ29NugY2TmG7+49IloRodJa2L/FKWBIxI0mUMp+9wH8l72n33rUGlPdm268kJl4EvP
w1Tv8nIC8NO5Zebp0idzCHZ1oDg1TfDY2vp9V7U+imsUYaAN46eBn7gSxq6TQKZa6Z8U5XfIR4yr
vdJ8SHZaFXi5PMP7T6lBcJErzXNRb33ZdSSwWAd4hNDBknzraziw2iJoIJrUP2WM3zhFJMlO6Bsb
4cbNNULORmV2OR+0qS+/gaSEZgkXJI/qUP0nTNq5sXr0f0u+K6RT5DdvejDs9UDZwxaJRN8W8vT6
lAjo1QUqKFQX4HddxethoVJaJ247WVruBHK2lxlqbcDP3z8lW2ZW16kw/DCw+kk6qdHktPpBKn8p
KOTcN3KV8/LF/uCoIZYmdSPCutzLJoUZO/Ft6VRbyUEdegeWRGOguat/q3u4VtPGd62yddMp3YBr
XCGrF9OLUgRZDxBl5j8vTWdxKwGGj4Ozr8B/ZXqSZh6xrhuvvtLCeVk7s9B/pqL/JHXtK2Jv/w4Q
U7Ya8cj4qOYG5cHXKHWt6eP9PbmKNP/8MHAslEfZHDpwlz8spACZGFUWnPtmBxUC7OSuMKJzVexT
/cFk7paRhSD/mCHtCfVyCwuaWnxcRBIQfPGU7KiAEOziz3Gxs+2PXb1X43xXjsc47qny1W5UPlqN
tqGbc/1eEBuTUfFisZdXbArgb2LhqyW/WdpPYEuxRGOhi6BOi03Xktm60mKog6HN+7t1/Rwvhhfq
Dp58moPrzQpjTWeaNDjbkXoezMGZGGxH/2mXZOHD35r600WDrQkxdO635fZ5l6+mihkoKaqG58q3
LK81432jKfMuyL8DOt/ft/WHfuIyzFiMAdsiCADrsAZ8A7ERkkQSiJZsPLeOkQR16vgNgz+uqsbK
6CQdbVYBD97oSBJxiBba6aspoTPthLM9PRUV1BnybKl70YMed5ReGX7ZdRp8ybKi2ThM118BUgg0
mYgWoJeimrDaGqoKSqbNKUol9Khp9hyD3H+k8bOMrW2cj2tXu7S1quKaalpWzIMgyjqly/CvP3jF
NHk2U9z7PLS+xpI270M5iR4COW6O97/LzYXaxH1AManVr2Poysf7qSqkZyl+loO9UTyndeTZ3VZL
40bwBxhyKWQp4N2XkaXLHaWAWmd2Fmdn8ia3C2DFrD+X2n8UBXYzbb+0d4bwUOWSpxfmRoR7/Yrq
sIb/mTRY8t21lJGwxtS3EbM/88vaT2mlKU+ZnogP93dyXf2B3MUmeuYdhTcPauPVwa1gKbDMEW09
vfejx5F2jQv8sQRdMqoRi5PF54waH5q7de1vnK5bthf2Ua4L5BhoT11ubgqxUD5KSMH5kKANqLFo
VeKGEhQfsP0kqvhQivLr3y8XsCclJ3xn0fO4NFkpnSrZnUDOD93JaMZnxcGMv7LP+6RpmeL8ct/e
dd4FgIH2G7MPXFeQOV/as9SpyMWoZ+e8Z2aYksQQBpJXFuOQv9ZjEasHO7Hm+gj0JLF+3bd9y4EW
piBE9vBeqnuXttupSKummdHzyxjBmqeWVprQcu/vrSyIRKYzuBBAm19aUZGaAaAiI8Ha5hlXsay8
2KUy7e5buRHtAWQAZcmYF/znPG2XZoJskLOk9bMzzSzH1EO3HZg66Y8y8OswHPeSHuwQSQwz65Pk
d6fU2grEbsT8jE2A9CSmXuhI194qm0HGUZoQvgPh7shG3O4rMzvLZvZD1Tt/D19N6CSFyXU0tr6b
a/MPs2qPcS1Pex+q8kPepm/wKmVuQl7nLIA1N2jVbmeKTNtHyv/yUAKVoDxOzg8adz3+Vc2o/yaw
k5xbW9rDqfMyEpA09Wvtb+mg37qOAWQs447QZdBovvw4jIaonSz32Vnt/OQLOoe+hxDb+DqktoY3
6OqGN9w6VSTDnCuYUFSUVS/tmZ2wcyPDs+X0t20nDuCMjHhgeMyDLV3FPyJpqwjAtsFXkvGRDl+N
fxuw7AEnlvjsKBp9SHr4ONRAkY86QsDPIePHXt8ynSNnUr2zM4mbE8ZOD0BQfIiNutgLkdnPJAux
CyJUuOYQ9V4a1NKHLAiYHVYa6zjZrek1Tag/BXqVHOjivQRVKe20OC8PQyyCR1kMhqO2Vf9bs5Bb
l9oidZEkq6B0FPXDpDbkyoVp7amC+UyCJe3Ge3vrpiYMYliXM040vPrAfQrgkBIc8lXS/Jv84S2U
fUdRkj1+7WpN4E4yoMv7R/6mU9FlXMYCYAdc15MzyfLVeqzzM4PPT7UyIb/wrIX5yWy/3Td07U3c
KtyRpKvM2uG/l96UtG0kIdiAICiBDAK2mZJ6LQc6mc2XrJ/f7lu7jpt4aKGVZOSBig4kJpfW/Jm0
1DbK/CyMf3vzuAw8ZLVTD/9pQfoEmPgj2q73Lf4BAV+6MCahQ6IHDogRCYNLk8HYRoOsQISvh2jS
gCmd2sJJpMj+1cLtMjsF04LkesKuC5eyBSDvAX2cF4Fa8z9yUuifVbhWJsfsy7lzzMIQnVPKiXiY
21z9VnR++ckO9epHAJig9+QsC5jq0kv9e4Po2V4DYbexoFsfDOw2sIg/sIX1k9MHeQVwacjPUstI
Sik71I8BEk1viTW4ehdvkSze+mQkgvTG2EL+t7puxjBoErK3gp668TAxanoK8mmfIsEX+vLRFglT
a1tyfNcnjksT4B7MUhZjI+vRlKk3UD6dgvxswIBU2vvc+F5ZxSMd8CYMdzb5+H0nuRHpYnAZomW4
YEHXLcfxXVplZWpkAqFFQFaWWmr3jDt/zUBQPwZD6X9mIMHq3Uwk1qcQOLBB3JRS7Rz7ArarUB8B
pd7/PTfXDzcBB4RxGfDflz9nnlObXKvKeVKSxNViumph3iNz1Sc5LTe7+BBokBWhGGhvWF7usvVp
oeRKBoHQ1hKbXlru6CrIcsIBtUbN6w3JTZKDCOW/ztTZZoJvGjdsHe/KpRVfGdFt8qf8PChHhsOd
NP7Y0xoZitk15QHgfrKjMrKBmL6OCBejEAHA3gIiZl2zUu2kT+Vp5u4ZoF3QXkiwN6LBW5sH89oy
zsWgLuXRy2VVeWD7gb2I3TLzXhCPJad0s1V+6/yLBU5LQ56+7DrNDU1fEcRR+TlAJjIBBF9JH0f/
kw8EM5g30tzrV2gZ+IaCZUG5k1av4s42GCsxjYItE+lu7jWCzs4V+bxT+2aLAG355mvPAxYEqRAp
3XIOV5sXTXUbVot8rlQ8+cEnufwsa44WIIhAaPNjsr439hZJ1S2XAKSEEzLNCwP+yiZTlA1wNTRU
6fz5+8bUZy+G62B//zTfKDAyww63G0eKKW7i6MulTf3YMOLRFGclLJEpoMv6GuaV609v+RG9XK+0
dCfZiiBuOSOzcBxhpgN4bldXWi/axJzRMT9r5lOZvaX6Yy1vVQhu3VPvbazeBmoreR/2aOw28QQP
58NcMtsLfzFsWIKJsw1vvOX5760tv+bdJQ3rZ22KOkDSRk93XaK6uVk6ovwSN+1RF1uqCLd8AzgK
4BrIf3kbVodZHro4lnpyLl0HXBG3xHlQQW812G6cMAaY4EK1CVJAbq3WlI5K1c55Up4DI893zWyK
Cmxypx6mMYuOOWw7G5t4Y1msiYyVCTCGC9YzU7Mdp2WedogTF2W4D+gTO5CX/KWiJi0iWlrgO5e8
waLrvzpYo2VF8WT19VkbVf+l72CesUrJ9DYO1g2PWEaDmUmG6ANLKzMSqOMEVvRFYYHC7vBWjuFz
Ir9p9UDSWb6mNJZbMT0s/4VSaCcgawhRmoDt3imyfk83wPNDbaN09Qd4dXGTUfmjwkINjh/FZO/q
m1YwbeoNaz73Zjd+S6ckit0yZjrUGyatOLaViGS3o7MQeyJKJK+PdeOgCWacPKXLKt1BLdf8kYAl
+NFOPioEQdWqDl5YN+4UT9oH2JFqQOS1He58lEHMndaGw+hWdQMycNKrFgQ7HKi/pE7Vgr3EAK7h
Mnc//I47axz3qeEP3cciN9rhWJd1IpwKOpbGMQdbjXaB2S/VxNxP+GMwGeAPSjhEN77ccuVd7RFl
LyrmOP2V6o2a2OVgl6FBFFuJByMrH3w5o3DeDPJDDgrQNefWnJwoDBvVaWooFXpbXkSlhujZKqp0
g47iOgDk1V7GRYCoAESjlHF5tyC0Qi4KSuXMZ2qdIhUPRdZ6wj4oqYCNM3iEi3c/M40TJPGHefA3
AqKry/qPeQpQpJeAL9e8rVGeKlZnpsZ5aIJ9XhkKeUrkhn4RbUS6Vzf2YoiqwaLlRvNuPYtdVXEX
93NpnAsrBzwChUZak0FkTt0yqNw+D/7GGd0wuGahsitbAIsqjDNQfKeDntCG4rQpPUXXHDP5Ldlf
NjxriUlWnsWDDrYd5DGP7bpzFVlm2A4ypw98cL/jpiqeRKT9N3cA77MwRScsKmbtramAlPe5KPbl
MBgHaVEZuf9Lbn1TAMJ8VO5C7KxcKstCrUfiBvBVrXidfdCUHQW0je952wjIFj4qQe06tCBAyww4
8oxzCxCwoUlKW517f+O4bllZZQWZTckm8HOsNI8thUYzP2j6RgB47Si4PsVpeo3UO/jj5QmEr5J5
+EITyBNnHsNaqnL0kweomlyBNnlkbfjlny7JpZ9w0sD/09lYTsO68BHKqIPUeqydCaEyF9zsDNHu
pMu7LPqgJq+T9k1Wv8iUjWUtd1vqVnU/7dEXPQUa8x3p1ot5a/nvfs46JWqNYBRBw88R4lnzYS00
nlv7S6vux/hpyDf6HtcRKSgkgg6QCAt7P7t9udn4fhKbumQizCobz2OSm05QAh/0ieb2oDPrs5oF
vAU8KR96vZzcCi3a/f3zcRWJ8BvQe4EXgs4c/FyrwowqwgQkpWmeU95Huk9ekn39ewtU5XmDgZrB
aLTs+buA0VqYeey5sc6lLGluwmH35LTcEru48eUoUQDHpB4D5cz6Sm2KpisQOuRK7Ya9JH4DmH2W
opP2oEapR5r+19cKFRG6GmA/QLKJNUVJH6ER2EsJ22bJj7pKWTtHGlArjC3xw+tDT+eNxIV/gzQF
c3q5e4hwlooKRztqkf1T3rQRLf7og+LbGyfxKgQGK//ezvrgqw3NAxk7yTA7FlQVSfQF8O6uHP7+
kV8sgVqhIcCf/rRZ3vlDhItb/cKrknMp7K2uEY4cBKnTgd31/NSXHvp29o9wrELU5I/Svutynesn
t3b3HfNq0J10WkOyi/xCF0sQvgpcZXjzJDPw0VacJGdA4inLvoTqLs+0N595wOpgzl5Vji+xnn8q
x/GNnt0CEE2TauOXXFX3lgEhHssl9OASXA8RGEEFgrRR7TM5Cj1eJW8eqtQcjpPIkx2Bd890oK/s
qzYwH/xJVR7ub8Qt80zqQmTKFxGUGS59LDSqMrZzzEuDDUNk0HilSRiYxyYKv/bDDHeykaPOqG8s
+ypxIDWhv0xbEpVLig2r+y/mpQHvr3dnbXrxo686VbZo/m3lD76+kQ1cr1Cj4ASZBnAwKFnWYDR/
khIYfurxPNvQXUodOgejK/n/UDOsBo1inuTCbbvxXl8fKYwuaCbEolC0XU81TIMIBz1Qx7OifwRD
xXMKC/drbkwb0ceNbSS5W2wxRrcwt19+vqaTka0JzfFcMVUGv4jTWTmDwWCzlU9KVG1ECMuFc/li
awyUMbe4AELxmuVBeXd8y0DuGn+IpzOzIM8DDfpSQqIl3yIdvrUoyl6MTiDUe50KjFZcS3S1pnPT
MJk6vIYhMOncaWGh/fux4CVVfG9sdfl1Flh3JAymszmHOIIrF7Vny8FJpNl/ufajbp57qXwuymMk
bXy7W7vJe7XMxy/gs/UgoizJWu8n7XQOjYfIlB7yxDEAlNw/3zf38p2R1Tmb84IpRLmazhT+DqYW
OekwPXXPQbibpa3vdsPpESzgH0opsIes2dFGRshsM6nns4iBXEbfRKO6svzTFBvv1Y3giZl4HhDY
9wHf0PW/9MPaxMNzo5vPUg26yTxYX+WW0SGvIDyEaHeXpxtP/nX/H2rZ9xZX12QyqAnz/1g0u3lv
acXH7nWGaMmllIFC5lg8Izx/zEdH7f8ny7QDqJmTx3D6LtcaJ/VoGMEwn/UXP892dXnIyM/3FCyN
5Ef9AfxPM3/M/rZSv/S3GAgDYsyM7NWjBDPwMFUKMj5xTKEvknZJmfz9tcyoDiVfxsOJMdcNH2WK
k8hUCpkmutjpUknwhsxqVLcNl3O0a6boLBrG0zV540Tc8FIGIHjqCN7Af69xCQq9O2UStXw2++61
L4559tBYPxOt+3b/5F2/O3+UpZiAWjwVcuLLDwegqZ7qOFDOUBE27bNd9k5WohHqTWrv5orYmc2v
+xZvnAsm+ISApx53ZQZinSXOWtoqiaGcIcHR5syJG8VV4/+GFKqU/MnoHpN+eID78nXD7rKUy3dh
mRwErE8taWEiW/mo0DuL6FdXzvmzZB1nTaGsBif89C+Uv8x9tfmnysh3ivnXMcRilqcI2Acl9nWB
PU47jk1nKee4YcI/eUqk7y2qjNFLJG3kMdcZxqWl1TPbl2qrxKPJt2xjp/shB2+q/CWvEi989CFA
29jO5fq63k4azDAwkR3Kq6xJ7s0WclXW1Uy7+cXm0mY039fRP4sVyNZ8GEd+Bdx4983eWiP7RZuJ
BpBGcHzpr5ENxY2u5erZMplksvdh+2qi5+e7XfRDkjc29Jar4qJ00BaacqgIlsfxXShRy1Eyx1ah
njOwrMPgRY2D9jFUTbuscqLqJPWJk6LtcX+N12d/mXJdyCEobwhu00urZRsa0xyn6rmSTyC4uqTZ
5dNb0A0bT/uNvcTOsrwFnU+0dGmn8lMRVUatnseyca3iR4hQUhyVYGhQl7P1R7jg7y/sSmeFPObC
4urrpfnYz7rZ8PWKxElS+MgLJ++/0h6XhFuN1aGXPK2xES0zHfJ1RwptQONewR/b8d9Gr558+9Bm
zlAhJoGbNZF5yAPjkKqmqwvQ7lugrZseAFaL62Lh78LrLveoiDO1M7pKPZfSPvYTR41rL98D9VQq
COQqxzcZbt2iTLxRZoY2gKiBTIerEoDDpdVwUkp60z1+F+q/EE9xRzvaycIrSQzkX0TsEBvXTmfC
m5vZx/sfafm7V+eaJwFvp8gNdHg9NKbo9TB3dacSH1k6fBBNsZ/9NNnft3Lj3UGHhlgBqhkIEuzV
uzPU1WxloY8nxPknf5zP1SzcIuo8ycgZCJb5nIKaVrNxGd/a2YV7k8QaIBOfc/U9jbAeaol617no
/4UBbsDCJKGO64jRmywHJWDxu5FU7/5qb5pdyEP+HDP6/qsAN+wrtWxqiSoiaHfkzBtp8kYjc6zx
wVC+lkn52ZD2avQMq9dfB0lwRr6zvHptC8DJiZkE+rkYq5qp14HIpUUa5f4Cb31OngHm45GeQbBv
ta0ijUQe+6F+jn36aAnjqu1/U/Ugwdgc9P1u+FDF5uG+yVtHk6b1QtIE9pC5ilV8Lc86vR6O7Dlo
HHnXTp9U6P2q+DAUn+XU3A9z4igbMcT12SCOJ5hbimoLrd9qMydmfyUI5udzqsZi13WR8dBIZv1w
f2W3rNBRJjRaOLWuTuAUarMownI+qzMB7RShVwNd7t+qXhCP8IySvVIiBDm9jvxqH07qpKrmsyHN
2d6KYF6xRhFt3CbXb9mllZXjF5lt0LImMegRMX02EW3ZoUPXQpdqSQ+2rw0be3fDHu8m2T+9Xoam
1rC30Z7V1E8S5ezHwvhe6Pa0V3qL8ED3w9oBG7AluH2dHxPH/iGQ+7+IdnWRLbpkNXkIQRfNbuDL
fhsyeQVdllRUbb9xzJZjdHk3w1WMCDR4KJVjti7qhvkI3gtBrXOdyY45BU44TjxJH/Xg92w9iXjj
iF1v5qW51akeK2nIbBCeAJViV08nlwPnottb/33F9dLQcr28i7NU6sdaG8gmIJTiXyR8n8Monp1O
dVQzdCTzSZL0haGze9H8bwPKMPfP2xJ1XO3qUtVk3pxUa01fYVqlYSfEueeMQdpfU/BgfCvT3wnc
XPftXJ9r8P/LWMVCFww36mqVaROFlYTA3Hmug58ZyHMeOj/beOGu/REjzHzR0SRfpex2uZUKMmej
VWTW2U6zyAWex5roGAG6b4f/ZT3vTK2iOSPLLaOEfoUmkJU7plbmu2iE8vN/2LV3VlZOOARz3BcT
C7L8bN+2M1p8W7xCtxzg/Z6tPgxsyk3eB3yYzPRyqczdjH5eZ75ZRgobSfz5/oJunap31tZF/YUE
ozB8tk3R02Zvd37nBXP7abKD56Se5g1/+PPXrb2bEgZJ0/8j7bx25MaCLftFBOjNK5m2HLPkpRdC
Ukv03vPrZ7EGmFtJJpLQXKGBBiQgg8fFiROxY29Y5+YE+vWGUKe6CjulNF/GMdvJkF15Tf1cW9Je
jMzd1D1YTXtEmO2syq0jPsRjYoetdJTy9ocVed+KD3Fn/LFiz1amoyLx+CHhH8SSmyq6PXo7A6If
dsFxBFKfq3YXd4SkH+5P2Hp55n0sk4AhsOBGXNwhUxVC6wsmBkKyYQIBx90u75php3rnTDW3fOyN
LJqJrjDHlAwyyf9l37o6JAXK1bFC8P01sk60oqY5miGCHVRwEIbt6HhD81cRLkEq220q/HNnOP16
MwcjQQ2hBhjH6wWrhRk4KhTKSwep345Kl2KrkbiF8LgRPoGbNrFF7DCTFC9iGb8UBLpfQv2lVAo7
q1Fi3PPmM74gjld96t0sqDbc7Hrfk/yHQ8mEzgDW2rcmkndO3srp2/C9CqBDBwO3YJZfi5Skkxh/
F0qr2wh7102pgGt5WtB+Tv2MWVy4DbWNoZEJdZBDsbwvs4n6nJwdgW/wvrXkX0CgInRYTdpVu+Sc
epyLpomPWvFn8MKzIhcKjAlJ9aBK3fgwVtqv+1v6BqwA7C8yAEReYOCIJ68X2WwlWmO8wHjxTemx
F/SnqvE+0kpt59YXmWcQQrE7vW5PXp0coINM1SdNeaglcy91rryFAX2LW699xPw1cwseONa51n/9
Nb0w9JbnUSyWvwwEFiY90d8tOGodmri09lf4W+od62K0p/uzsDrYEIYBrmC+uV3hilj43VaP5RoG
Hetl6rL9GHxDb9cR8osxfYJl9L6pebmvRjibIl0MBzwVXaqp1yMEnKymWdRY4Cb0fZ1/hP7bFtBm
TeBDyr+pH+5bW231hbXFJaxInV/gT62XTP/bjLVN5xTdv99nscD7hla3PYbQQaN9be5RZSddD0uq
9FFIrMB7SfTRLrkY5eCH1W6x8dyyQj6KIj8oRQqhi3USoxbFaSHyCKorWCJ2UvZLSTdOxCo4IgE1
o5DhiCM04u1zPRIZDLIuFr7woulpveu1XLCVXk7P9+dr7fVkenjJbEhvyDYawK/NAJSvhEwRhRex
eooo2Y2aZtfxD5QduyazVW8nF4AxpI1lWm90XiImx51nGqDaJZUqki1CqBWK79KFaHfTf1ZT2137
y5C+IfWxYWu908nikzlkkwOrZc2uR1hGXRQL2RS4ffZnCKVPZvssxu0OZAZUWOqu35L9WzFAc1WR
1qOYBuAEbO3yvmyroK4mFDZclTOV1j9bJxZdNEsA5NP4Pj012u8eQq+2/QByHr01kMRC8wh1zTGc
iw3f0EgwCphNrcTxK3LxW3wPNyYfCAxpgvlO59W0OIzTOOmeFfaha3pPceGTZtHQlP5TeN/Q4toI
iVdsfUwGeUL2FV2ebONlKwSI3r734Nx2s+5jlH33+s/T+DRqne3p9b6XjpP2XynYIVEszYnZ76xy
ZajM1K9docBcMom2AmN8M2Nt/S103vqEEVOw72caQ7ycutgYIvLL45gqkSuFQOfqjPxrMnjWxi2/
IjhmBtjiHGby5cANlxnTafRIF9Kk7mqyb9NPvUvE+Dy/RQp4mHzh0uTluS3EnfHVG3Kb97gcUFIG
c5X6FICSr/TGOQJR6ljsx+jQvAH7Bug5tF0abp3L2XFd3wpgy2bC7TfxenmJKwHB4xnBKMZuGzh1
9lHNq0M5ky/rv1q5P3kp2gwbDujGZgSLxXOG8gVVvSXONchkKZkMM3Yr6yGoPkntJfQfmvoJgOaG
H1jHsVQP5j90AKLPxuV37QgCPy0hyPQyN8i7AxA6O4xHu2KkvazZhV+5PEXZht4uHr9IXvZcDt0/
D5a5pRGWQgYIPhDF11/QhrFR9F6pvQiC5YTjuIf4JSFrIcnJ0dwoQa8nFsrDuWoCpn6OLhcBla+P
cSWbIfdHpjWHMBUCexw0+cnLJVD9aq26arvJ5n3bKARrUJdTgF6pLibBlIZmLLyEhQR3txr0ppNZ
vrSfElCg4ljXTgO0/cv9S2zt4UG1kLGjJM1xXp0wKdc7qZAHgTyCWU1OVoSajmovhDl4+Lz27Hr0
LGpwoViLewAc6ZbA3I2t9cbbTJ1/prGD/f96YclypKrUT3yB5we5PSR06AMCC54yEsxOl3FQuyTN
dgJUiHaWxvC46NWJ8Es+ag3kOvfnYx2emGCXkDpAWoFi1jLURycZjVtTTNxAHKR9JsiDg00Ky0W7
VcG6YYrUG61SbyK+5hL/n/XkSavAit16UJRdPMOyhoq2h3IYt/im1lwKjAnWEUB3cB3jVOfN9+69
lAvgs8I2St0CsaeG/gKzrCELrJzuUSdWwW/Iw2fO8RNOpBt3WWWcmiQ9FvXB0HK7qobDmJa/ajrI
5I2ztn4vzAT2xBaQKIEMWs24pHRJEDRp6oqehc4jV7107MZ05xVgon9IVesY2kFBZqg5NsZjkgr/
vOKQKJlzaxJyDfiXxWHHu6qNnBup64kPaqZy5pJdulVgWB1uwMZw78FnYM4Cnm+h5Lv599UW+iCU
Kohr1IdAlZ22frWgKGg1lzrm4f4eXgemC2uLIWmq0Lb+6OfuZHZns+xt0TsXw+5zBH0eZAbai6xs
RYpvRC5X199sE8IOnkPzsTEWNgnH6s4aqtytYS6wA6nL95GcvdJz9LNSx/rAZRU+Rl0IO2+bjjtl
rKMHmoEh3xStfFd4kfAzyISt6ueteScXC0sK/ERAfBb3lt8pYzN2Y+5Sf2EXhQYNg01ngH+NfgR9
Uu4ndZthTeYwLaeCqgGcfKRdCNIXRisz0uu+1nM361FT0GpVPvsqfYNln/okRGr/ZPo+t5cgCDs9
Tr1HBFq/55JRnvuyMf9ubIZ54ldfw1egZYy8HJCV66NfiLDdGqWau8OUn0pJt/3Xaix2dVejTh3a
sf7QWkiA7JB5uW/55tzPDxWa+EV0KhaO3QpHus0nv3DFtvlct2O090pak2VtUo9RJhoQ3k3Zr/s2
Vz51BvXjuefbm+TQ0n1rAhAoYZpyNyTRBzI+QpiraAWnApa/v29qFQLPpqgXgqoiCOM1cD2v+jTW
BD1S4RreD0X+rFuf7//+vEsW60YfwQyV5g1GSWMe6juX0UsIUCSWUria5RrmOe92TewM9Yfxo6Dt
UOq9b+3GYl1Z06+thfKk90liFK6afNQQDtZeg59++gnllvt2VvEGD8n5xQBb/f/9/7WdEqWSWDPH
Anru3QjtYP+35JYX/Y/QmznxUO7um7uxSFfmFpvftISRwAVzE5Jl0ad2q4h7a5HAKwEgoO2SwGGR
+LQE08xCkp5uIle2UH/Sx4fY++uVZ6l0dAQIO3rJ/31EqBbApkX7B1xXC4sySRoaF1goM3sMBH+v
olryv7Mwz+m7jVcHIsQzJhboTBD2aezDXTKSRrxvZd5Qy+1NhUyH0JULkRzDtRU9SkYrDvPS9fVD
ACVt8iqnmT0YG9jHWxvgvZnFdHVQ2uR1PZtBxrDJHgL5dH8ctwwAQwf7C0ECKoLzhn83W0OjjwUR
bOmaZu1I6XO2HbzduE9mWnkELnkWAEJYnM0EqSuNxEPlGu0DvOCtauvnfhcTsynGQQwvknxCE3vY
Dyer/hwG6h4d8tjunardadKBbGu61Ut7Y/Guvmh5rLKoTOvBqNxBaE5iLM4bxM6Cv524lZS84ZcI
y+bgicbRuWnjenqjtG1gcTRgge5HR+z+6uZjSPggRT4s66/3l3L+rcWWpC+EVxB1BWiJluoIg6gn
ZZEWjdvCL+mQ2kHCto6SUxJR+Px3U2wZJCPp86eGsbg8er0jlR/UjTv1kqOiJhrxzhuP943cWCW6
QOfAh1IdR2yxNbE7mpPRNG4KV2Sc0ogexz+NfHwo+2Ljrl+/4uYElTUz7pMcIG21CP+ivsYrwSHt
oinxKNXH0WBrqh8V46MR606qRocYVkxPUE+1oB+DZIvacD1WWvtIhtJEARILeqnrfaLC1AhNd1m7
fAgguj+J/MkTdgNinvfndL1HeKYAp3tjQ2NDLvYjHNphhBpe7UoCRNJZDj+lfBTyrYTL+poETsOA
SLbMKpRL7rsGnmU566bGzdTI7qVPeXRGjHtUYHceM6dUz/dHdcMcCQeUVgDB8mdZPBkaRWn6WGkI
m/QvQnsAWdPVjth+qpypFLfqJzfeJ3Di/I+5ZX5FgikRLu6xcfXs9xh1SFM/VuV3CbEhbxeG5jny
VLuJ/rs/xhsrh/LWG4UNiQYaKa53iBcnVVqhgeaGCG+p3eP8mPWKje2xdlczAQVHjYwKydFl/Ckl
aVGMude4SUEvJp3LPRkULwNk+uoZxYa/urHnZ9JvBH8ohfJ+XJzvpiNRZIZ9645R9t9E834ENqOa
JCQvt2L5G5MHgmwGd1HHZmzzp7y75aRejIpGEVu3UT9bfvlrsuIfg//vtUPeaNTkyUTxjCQjsjDT
ajr68FHZun307EWupvgfK20vCA969VfvaZb2Sexb0ima0ClV8g+Zf7q/SdZdkvMX0FsGFRjNmvAW
XA90Ej1YB9u8dS0zgXrN7kXFDvxHOT942mWadlOSOShUjAG0g5eGl25hPW1hiG6cxqtvmDfZu8mW
5dwbp6FrOfwkRJqnVkmeTNRna/gHEeL6PolbpOC3lpeaHE9WKqic/4X3zlu57kHWta48noLxT1YE
dpEfNqZ2dsHX1ytT+87IIuLrMlhEzXho3aR/7AzQMJIzaLTfih+U4Zj450r/Gn68b3NerZVJAFLs
KYr3q8gpl5HrTmH+YtuGjoJ+EPIj2VdP20pi3rQDnRvMPbz5gWVdr9ikW0Ga6ErrhpH1s0fkxQyE
X2n0dVS3evZvXLTMoo4GOVQ37NFlumrqImkSC0xZUf4Uxs9Nm+1LOjtJXO76xNj3E8WftrelzoNm
YvgsZvWGOvM64r3+gsU6CvVQ6SEyS27SVZdIbj5rwdZ83tyP7wa5mM82Mq0+o+jtwvy6r6XAtron
Vf9fjmP+iHfHTPGCMPdbFfcpZ7tO2hv91jDWadfZm8DLA/oerBF9l9cm2j4UEfSyZm+ifkrK59Cn
XdUJA6doHkjZnLVEf8hCRwXeDOT5JTa1J1/3bW2oz2JBYUXtbFUYbQ2RFbPfeBmtn67X37a4PZKS
+7A3GX65R6SY58Sr/irFn2mDsAf9MlbyRoxxc+cC2uGJhLgXxGfzvno330Edt7Ui+J3bNh/Ekcqk
FT574Vwil5+n4UNGwmaaiudUrI+VJp7QO99qo7x1TLlaQKcAz+Q+WwSJOkQMoy5PvSv0lY0UaC33
tlL9Vreoi29t35m7Hv5kcMOINV+PNKtpX44tqecC41lUnItfUzna913brUsCcRZ6aenynkk1rm0o
EA1XshENbjmV+0h8MuT90FyGwdsVw35LBezWXqG7h+4RojZymosjn1qt4Ml6OrhC3Dl9EB012mxw
MmWTPXaRYZdQNorj7v4Ib8VS740unEAlUAdJ0nggSvwTxAfDoKj9Tc/PBIz3Da3LzG8oHlj8ZzgH
qKXFevUd9Ja5jiUj951ZsTQzq1MrNp/ogtt58S81+541dhnWbkgHC5JyR136XoQ/c6H7oYfmcYJR
Qa+y/SAlTqF4hxLFgfZjU8I8LabH+x+7RnvxsUDSyXDOLDJA+68XXtKCANJr1iIVT22+078h+eIP
e2tMnDT51ezT3yGtbH8gkBi830FpdxtPvfn3F3fqlf2F24SQbqip+rMXIvlcGsJHc8i3orB5865s
0Cgr4qLIgS4zHkYVSolWloM7DcEOxaEfpvKia81zmrvBZNo1sO28/QvqbW9M2tYEz5t5aRyGxrli
AMaL9/n1BCet1qqK149u0lq9I5vjSUQRiYYwxfskhN0vUYEOwG+EY1jK5T4QEXNrjWg3TFK/MQ83
zrhGmzwLTpaMmsrsz955zE4gIG7SiC9Rxe9l/ke02gsqYE4vAGD/IVpbOMcbfgu4CWUSEow8BJev
F9jINLVvutGVjcKR/OGkFvvO6J0hSOwpgKXIfwBbMRY/U/VrVVpu9bP1vYck2mJduLnH6VWEa5TE
N0Nf3JtmVpuJX0+j22RuBI9FG9iy8mh0R9PYj82hM6xjQVc/dIDnuTVHDA8iRFHSn0zzN3b7rVuL
HhAKd9ROoHYXF66vQ0fTb8VxdOv8sS2c6E+xszp7AvnyInd743kyvxn+Rqf4TaP0I5HtA2EGqnNx
xjxhGmFoSSe3QGZpQAksaCGuhnZ9IrUHusUk5SDbsT/ZBUqGnmFtPtHXVyU4Smry4G/gjSGEvt56
epgPlaEpk1tGXyEZeqp/MkWPZWSVTtmX8DAXjiA6SGyBeq2Ek9/WtuT/12XZf0H8677HWzscGFPI
KEFBxDrQ+XL9KaYyIvkii5PbDuCZ9HI60yD8z/QlFAmB8dGZSTM31+nisgm6XlOqphJdLfKd3JBt
Osj/Jt2nfx8KvUTMKPApbtL5wL870GaEUo8mlKKLBOxjLxuhraTmRlbgRnaFvjLez7xHAEZbyx0r
VKBLaDoQ3aB98AZUeh9C4bmJXhKvtidiKgWpy0Dd6ru5tUpvuua4D8pvS5JPuYjgs/awioLLaMN0
E+/Rst4CMtzalnAp0U0KHHtmgbmewCA2tASfIbo5v1/F3hFkw0ek834WQbj/97V6b2qxIyYrS8Qm
0URXUqd9Nz7D+un87ywszpiJ0phSlioWxBHURZnblpJsRN1rl87D9w1DSJaZPbcIeYMolI1KS8W5
ShmjQyEi4ipN/zwQHvYqD1JYGCiKLkuhRlB3ElZk14dPtKmOCYJc96dqPQx+miuZvBBVNiAz1+tu
1YJQR3WiuCIymlFS7Xsw7Skl7Ptm1tuLoIO3yVzLwdkv32tDRaIrbybVHRFdjcVzM4X2pD2E8VYZ
9IYhDicY5bljkgh+ccEZQip3fSypbtaUh0gPL4Vn/lVqcK9N+vX+mNYHE3ZDSq5A2mZQ7bLUwFMn
S6H7NVwuFTsQfxR4tvsW1h3JM24L/Ba5dwonkGBer04zqlo2NbnpGoozpE9NOb7WnoQb7S27jtoM
wKrwUwv7GpDoswXv9cYHrGeTaiguAWjufGKX6esQ4P8wqaHlBvVz24qw0j7rFRoP4QZWacPOsttq
GDu/DrrAcoUgcrwwsjtwSbJ17pJf92d0HfjNA0JHhtmkFrUMxIZRlKuxiy23sJ5H+YE3te3Bq9Vm
PyVfOtOC9eG+vXWHy7w95rcqgFLw7MZiBXNdy2JaygVXCxoVKahTLT2IeX+pTJG2pM6h9RuGDLqk
nq3pdUoCuxb+K3qFO59+aeA+4UYEdGMCqKrPco80xFLsXlyUCjx1c6UnuBi5sJuEn3GrnCqh3Ice
BL09UIhNGNhqbTFEV8IsO0cdhJrL9R42tR6NZb+cSWM/WiNEvIJfNbvOEP72iPjdn+7btmYfQ1TP
AsvXtpqqrdLA7PWX1tTGh7CuP5s1qhNVWRmHSFOSw31zszO5etDMTcWwOYGzI6QjkL02VxXoHTWV
BqtitytaqCn1Y1d1H1Xd+6J38Za1Va5g7o2Z8aRUJUDgiAvX5heF2tT0Sb+0xjfd+NqV/iNqIQ0q
2xkaungSR223JnQ9QmyqEPnzZkEZdNkOhrx3TiaBpsuqmyDFKpsLwdex6rzSTpNRczQLgPr9SV0f
mXmcnJoZnE7GfOlX+ziTijZuzJeygg8Om6fc0Otj7ovSiULlo9J60VMQC80xzrPvOa9lByIUtCuD
Sf+YWyXyIvWFwrfnejqC3mW3SVCxujRnGUXulnndYdZZ1n+NHtVu+r/Nl0hA3TuFFMNvUxrl0o8b
UzGHQtcbDEOQ/xH64T5oaLzeYKkgdYjp+DA6PjPeL1NzhLyuQ5mp+Qyc1g4/Kn/HM+kwFT3V+6ZX
lxtDnJk/eJvR7UNP4LXlurLUoGsLyByjpD9IFU0PdAyYG0HUGtyIGV6BxE8E1kznIvzQLL/wqkS1
Xgyx0n+MfovvlwLV+mbIU/2rbFKc5tj71reJHsnSbr0w9m0BX1MchrGnN7YNAyM5BVPeHdPK7Lf4
YG9NA0TMSLXBOUsJZ/739+8KvxbTdqYIryZ/eoJDPbcDeew3JvvWNCCLPWMaAW+Rz15Mg57TCVnL
nvcCqqB4nIiOLVuqYorEaBLZ+qTnx9gYzb0a99qLpABZy/TCd5o+bfeCGRn7opUTRLviLfahlc8B
QzSz4s2JqZkxZOHh6nIoYjGKUzeV5eRVDQPp6HtJ8+r5Uu0EIX0SoIphkTLLEUw3vZn3d+HqoL2Z
RzVn1isBBrac/qANxbYIgDAbqbXLOjHcx5MXko8r/xl5o+NtTCI5jZKWDMXw9UqPZZhARmEGF0iG
+/+SlIC7C6XqNNaJCPQ2aH/eH9r6NYnBeXJnpOP8rlvcxLGeaW0S+uFFr3+rw6cerS4ong7h50KG
+D8oD57gCOoWE8bqhkQ6C5fFJgNAiodd7DQ/QBCgjM3wkikqYo2l7B+qqVH3sV4XdjhmW6pzq3hj
YW9xI/coExS8axml8Vj2H9C3icGtaqQXnRRy/vtzOjulK3fJtT8HGsR1tNKg4ne9hoKEekhLV9Ml
1UjkZOgrRR0dsqr2CxqtXzH60xsBwI3ZJJaCcXDm3Jy3zbVBuVVVoWyT5KKET9KE5tp0+TzWW73m
t7bKlZnFKZTKWoUqOk2gL/WPQLmNzH+U/PCYx/vc95yEIl6rmKdCMjfen6vjz4S+H988/nfuD2r3
ZDBiIb6IqANqw2OUuOUAicqFuoUNNaaOeuy/L+F7i4t7pxfiRuVUJJdqfBGsaocajP8sFIcKscD7
lm6sHVlQpABJAxu84haTagjIeMihnF5UhJCnLjym4Rcl7V8meUsX5sb64d1hlZp7yAlulp2lZhVZ
zSTH+WXMDWgrNId5DAcHjvYojaCodrK8sbUIJPv9Ia7TncCBZ4G+t65dApbF+vVVHsq9MdGtXTc/
ysEZJ7sm1Wsd5GDfpGcpKe1KPEphctI3iVTW83tte7GSVtJABCFK2B4+BjDEJNkpbdFX/LoxxhX6
4W2MSICRjqHKtKQ4zKK8MaO4zC+CdKnRUM1r/zh4T5H1iP4F2TraGy+a8Pu+1bVbmwf3/4y+rfi7
g5HOL9amrfOL1Ag7IbY4HKqTVmdJhFx4qhxEWb7ft7g+itcWF467CobIFyeG2dWvvpjspOk5qw9l
uAv7F+QcAK8e7xtc3b0EI1TW2bJz4pZO2euz36RF1nEx55dK1J1OEna+KZ/SbIMHep3imGMe1g7F
C3IcoIOuzXj+kPFmDMqL4KHKRKq42/Wow9iKUiv7puTv6iEWd/mAjkyiDOlX8M2pU/tGcb4/3hv7
lYoQXZg0K71F9tcfko1eyNWpFZdQ7Xk0zNItD2BnYcrc6ri8MbM8Uam/wR9InXGJ+coLCl3kaopL
3o52Jg4XtNntCCju/QHNM3d9G3IrkXEn50ZwTMHtekCWmsba1KXlxcyS7lAGInx97bQliHZjX9Ko
QVEL+g4SRUsrdTCVcRWO5YWy30Hz+gd6LV+jRyEcv0uC+XNMpmPpb5yFW37tyuj8Ue+OX9D7Y5ub
dXkZhfwcR1/KilRJ9ZAKnZ1Vg21oLUDE81A4mSB89qvwcn9mby0gzSmzSAvlK8Qirs13sjEEaSeV
F6/RUEtunK5r942Q7/4/zMwPffKllBaW3tubSKxYhVpeAoGCWKmWyOWah7HQ/7tv54YzAxT4P3YW
ntoMQq2nXlxeNOMslxXdXJ+kDObKpzxxaSzbgMfMv7bclubM7zF3qoDvX6yd37ZpHGhVdRnqrHlV
80j/0uax5VDbgSA9l4t9JEX/LgpKiEbVm9NGZ8Sa/8BIyL+ValpdtCg4IY2bUfXTpN8k3GLlA/QS
BPntlB2FZIvC58bkQntI8QuAB/WpZcVVosRrFrT1XyYtRxTC/NShfrobsvhVo7slbEzDsQTqVfeX
dH3254yxjFGannnIL4KbmCJumgh1fRmNioqzlARfal2PXu9buRHYzJovBDcaT2TyiYs7IitTUQhT
lcGlY3yqg1F/0Eor3CmImNNLLtYf8rIfvkRCa+5KvRUOMY+w08ZHzDff9YbiI0hSIFoAFSrlkuvT
qMdmEyeSVV+UqpRthNxI/FTWTwlWtfM0ggwzurkB1tNSJ0/afI9mtUVKMPrnhpU5j0GKjCcdCXsg
L9ffkdcwdvJyry8tz+E9xffmNEVpuXEt31rZ91YWcUBnVlQyQjJcMHH1e+J3WEPGutnfn9T1IZ3H
wsU7s/DT4Liw4tHaVYcpcyq15aPSeBFcBPrvSA6Ovu9rTqC3GxCJtUvFIEcUk4AwOS/XkyeXYaoI
FgY1cUSoLZB+y5KHGLlfbQkNru95Hoc6FaK5mXauGV9bIs1m0BRSNZe6+q8bvijtzzL9XHkbPvXG
BF5ZWTxFM9KPg1LmzYX8EUTNcFfbAbpL0OXAR5apMYjrzNjquF7uDcIRKoVzwR1xDdgVFkMbK3oo
rFarLuAOeqcoyoosbaBuPApXIdvSzGJsclNk01CaYFRNhAZluvkR+er/eB09qPWrEfwZx/oMiDz/
xz2ytLu4dqe+GBLyldXF0r/00bEZPw/Rl/v7fvYV733Jm4l5DolEyXcvHZqvUi5Mar++GPEPuUZJ
DzgewnJ7kOJQGgJcVzUbEaoNb73cLDL4ZvwGdUsyF3Ny/3pLjghQeJ5Hcj1MbO131gfnyNR3JYqW
umptxC4r6OzS2MJdFkkgB6kvNRcrIaNxEDNVLO06G8WHqoP0H3H6eHwYBtzDSc0GQ98LclYHTtNW
sD1phuaFR/SJu7ldrpCTk1fWhukkcUh7hB4i/7UrulqcTrKeAIdQCr1OnHLqpr/3F2p5ihkFCLZZ
oYAsFrjXeUrfRYA8u3y9SabuooxddBQoAhzjMXgEYB+dvLHKti6ZG0s0nyzuOjJL1JUXez4s8l5J
k6S/0BoiP4dpI3yux9Q462GPcKfQ1ZzvYorB7tSdo8SFsCsKBfYyPeocymKyk0/yKSoKydEEQT5H
GCP2Seut71y+hpmXmdIHSdgZk4AvvZ4XXxjVAXGR/hK1nmXrcv6oWVX9HcXL6gn9asUeyFntSz0P
zwDhpYcKouQNZNf6DM0gmbnoCUqGa27hhbI+U4o8l/tL2Kv9AzmIF4HezW9qVTT7UBhytw29z4av
vEhFt8UL+VaQuj7AcyEB10tOlWflEr2byGOSIH8yXCJfLt0q8YaDJisjRYRgcggSxEOs0O7SSkL3
ZE0oHelph3ZkaRX71C/6n1ESZS9xo8hO1AsQPCVaz/se5QkF3Wc77tFNQdsQR1dUxgNiHeVjVHTx
CwQ6vdNYqmfzIoGmLPc0RxfHD3o4WYdO7PyT0Okfq7zsnGYU9wIBmt2nDWz4WZZvvPtu+GdqchCx
QVg3B9lLnFLmx1USiOFwCaxfbS7v/BF9nuALdP4nM5YvgwdoRT4QiX3kC+8fyxvH5Mr0wkVTKoQX
e0RoKZO1Fy32Pla69G2w4pe6e4iFPtpwnKsAdN7uFGDnVj7qonBkXm/3uoA9ZRCT4SJFEeoI6i6C
Fg6In5PIip0LjaM0+VkoABP46uH+UFdFm6XtxT5Xs641KiMbLp0xonJQ0lkwybsuObbCz9QzHNny
dmNGw7Bax8c+PBii6YD5VJIthNitSX97XsBnBjR+GTtZkTh1CCez3lFr02ElchF3SA+M9V/q7hu3
/zrGgEkJj0trOYccSrnrGTdGq1bqbuKARQIVKE+TTlplVf++jyAKmpMkCg8YwP7XVkwlSC0zMoeL
nmqvXYAYk0rTzX+qRa/55411vDF9lGJUsG/4K3zn/O/vrpLc8BvIDvXxEjblKQw0uzK/lONZpbNg
7AVbsqYHrbbcDC2TgOojYx2twM6NU238zkCuZlVyvP9Jy2AY381LkVc/mEwyY8s5HofK04oynC6+
p/I8bIca3rWkeQhHLuL7ptbLiSmMzIPn8l4+Ty1khZRsSqdLPKvChETfey9Xst19KzeCDq4i3BHN
9iB9eYUv5rjTMsEPK+kS+12zT5KwOReimtuFqfbHfhTk15HyLbSCvn/wS8XY6b1q7OBnM3daN3Uo
N3vGU2zl2cEP0vK5yRPpaIi94QRVi4pNILXKqwUV3EbE+aZben2dkKnAtWhkQoGJL9uFuyJB+dyM
lMvopztSBuo+QP73r9raenHQDLsanchG64TO3nAHRU/2bZrPXWUXW9m8G3ti7iGm2IQYDDT187+/
26VTm4u+LmXKpSEUzYovSCBV1hbcYx1VvdENz5BAFgowxbUR6Ki6oI5S5VLFn6FoOURjvU96JGCC
rThlPsDLiaUrmvfXjC8BGXVtKVQgu270XLkk33XhZOzL4xgds+pA+kd4mHKnP2mSnW4R+93Y7aTs
oBME6gjaYEkgFPUhyxlO2qXS9IexHFVH02Jrf3+z31gpPNas1zOjGtDlvR6aIvehOsSVeWmkrtoZ
cZPYY1U9TU24pch30xLOgroSfAfEfNeWVLlL5MGXzUukCeFOM8Jmp7ZqurNyetrvD+rGzNFcJoIA
hhqFzpGF2xeVukmDyDAvQqmiGU32CX2dYUvL4OaAZq8HyxCIo6UVQ6iVphgE85LWSnXuiNdC/G0b
fW0gIX69P6KVLSLEmU2ZMjEvfjLx15NnCH6RFGFiXWpZzF9jz8+VgyCbA4eaPpwtQcNV//O86UD8
g6KYu0BAM1ybC+l0MQvDEIiKE9uC4NryfhhKjxjXsW9TW4mny1ge1Laj4am0/co78lf7TkDuxt9A
W67Wkk+ZJUzf6CRAQS7WUkKeNay7xH8dc5qfp7r6G0/+FqHr20vj6oRTeBA5BnR9AeWC4Pt6wEbT
5inNQMHrGH7lTJ411RW+oZea1RCnJNNBUc9a/KkIXjJ/dOTq2ZfFx0F3KtPaCNRWTo0PAXTMxBMN
g3tcLLQopXUd4dZeGzU6BWECvr1qCvrJjMyOQ2XjoNywRvKF/3h8UI9c9jsIniQkdNhGr2U32Wxx
4EzdTkQjM9nf3783DUH0TOSHKwYdcz2/eK8ibisvejVN4XGa+pOVTr8iM3YMf6vddgXJY/OCEZ/B
OApEILyurm1paaKadKZFr2EUXIbiezodxe5jmxy74ZdGcCLqdiRBeQ6oeyJRAk6NvLBdoYgY/dGF
5HJ/5Ctmw7fPgSiYJB6ZVoKX68/J0lYaa7GLX0cCjmNYR5liW1Zf2EUfPFiIEH8YBhT2ZItUZSTl
NOxpcXDuO61/ZCoDx9fqze7B1YWGA5ZASs49PTNR2uxu3t3PdAohCDao8avXJ5+QtHFjs92PYmfL
n/JKcZT8mFFLJGLpTDGAIXKyk63QfP0amsloSIqIFBqo9y1VU6FSTYIGRvzXXH/k2fQSxa9lfAzU
c26ca5ltKFDoF/8PZ+fVI7cRbetfRIA5vJIdJkscaWzLL4SswJzJYvj156PuPcfTbKIJGTBgAQK0
u4pVu3ZYe610Jwm7dqTUh5eqCEN9gBV/NeverRz6j9Amk099YjY3XvhNq599tAcM2XBai8gmtXVg
UzwPqwhSRKHcGIC0/FixR68uZFIdYUuHnaO1OIOV10IcG89IQ2ERZF85iyqx9MCwh8wP1ByFu1Nj
ULONuvvCOGtSAXnD5GWCMfNydJUuPjT2o8i+g/M6NCBidOk5D9Kde37V7OS0U9/ilYeagD/pq5Wb
kVEZQQf8LouyT05g34uy+WYMJ6NwvtWV8KYgcKUJle8fiNV06XS6vSVbG09AuLD+LX3I9QyKJA2F
Kcoo94sRBKIyTtPJCGFhu21lw5sx1L3gY1D0oHC1utJJoheDkne5n4vM0+r4fpo/z3nyScr/03oA
HDD5CfSOatHlRRU0rESkm2xnUSLxdt+F484h2roQ1L2YUaeDwlpWYVmszIOmxnHuN2CWvXYwvwVj
D0mjVOxN72zdeNBnTLuwebwE6wgwzUCE9HVV+NNZhv1gME/pdDeafhC/9upHafpcy79/2+HgAbnA
8gCIrGnyLM2e8xxgrp8K1UBoRUiuI2n3svp2+0BcVRG55cjF8WRDnqyo6wNROWU4lXpS+Lr2ubuH
FFqmiOW8df1T0rw2ar2zrI17f2FuFZ4FTWLN2VQUvmyUjMRPmjj0VfcjnkbEQ4XTPGh2uKfavXHm
sUniTd0fHai1arcpWiVQZmwmyo+5z06GXnnG7Me/DcLEg8DsrXOvCBYgvl87tSDIJT1rCz+MvS5x
TgqKum8MnhRkrjLp5O0v94ujfuVDMcd/8G3T8LZXHYagsBNItvPST7I5fNJiPT4GXSo+qm0xHuTZ
bs9DKI+HLqR11FSqfqobVfUsyYQfOUzHk07B1CsNRB4aSWtPEO5rTKfqjjcmlXlfj6O8cNtGB3Uw
DTeJkvJRzlvlzgkGKIRCVAoKs+tPDf7qFDvjdKyqKb1vkip5auvYcAW45bdMmS0vYFMAwA048TAq
XlN0qs9Njsae6OkwSXV3CCU1eqCcWj2olFQ/tHMDjbTV9+fbW7a48PWOaXRaF5l6Eu+1lGij8trw
l6U/6Xl+1gKlOEnovXiGRVlzzDPlJBqreXOyfu/cXxeLORvIOxOJ0zlfHMmlO4xmR2tznQyoZ9ZZ
VzyhqGd7vh9ifzTOaZMcanl57qqTyPv726veOv8MURAmY5du88p0JdmzXXdJ6Q+2zeDGHyKufGvx
yTtvy5YreW9n9YCqRq+WKAuWflCftPSt+CDrkmsFf9kLL6b4p9ujxlx+9/prvre3Ov8do6chiIvS
b+K/bfE6QFXqPKQZ1S5Oz+0t3HhqKKKAoFvIbPnT8ni/i71KREOBkDiFX6uxfi/smGq/jYrYkHU/
blva3ETo3ajWwBd5pZkRiLzMipxF6eKpHA3PpjtqJhE0Sd8orf4JVKjdq779YuJdbyQlYGYviPng
Al19OMkRBJ5CwkFGB6VCbjxy7eZrrH8e1N41suQY5ne2kZ7s0iuD6DAQcCeucUdW6qbSQ9h7RNlq
fOicp0nOHkyBQoUBpsD+/PtbQ72C6J9PsTSfLj+C1c92HBhp6Red7VWzeWqr9DBT9Jfs4VQF9VGu
oz+Ygtk51lvHjIkUSOMInKjWrY6ZXedKpCVV6duAs1uRe1HxM3a+mdnnxHm9vcIt//TO1DoG7Kuy
aBoVj240WoN/hllJyYZn2wRip81qc2R6HJG6LP9dltLl5XpvePUsjzQbCqktcYxj8Wk2e3dSnqq6
OozxX1n6/fYit044U9D2wk2iMD+82s9UK/rZFE3pR0HsVvWHkoHM9INsJ0fViV+G7Flufru8zPJQ
xaWVvUBLkb25PDmkO2pl9mnlz4rVQvpT3xVGnruKVutehmzooyMMFF/TWTpH4zzedVFUnmqngAdA
m6FcM+Pv8+D0h7bWuztbEdldEVTiTuWdDZQoP9zeoC1/DXkI9Xu60zxW68jZkQPqYzwVwegIZnDy
/N7OGAsMSyl0x6jZg5ZuZT5c+6XKDysoRZXVxZqzDK3bIK98zW5PyvApzb9kxn0QwCXxgYZ/X34V
dniobCDtO8XBX5Mba9eDVgViFcCSkVtb5SN9VTgT57zyu7k6Bukj+f2nTnM8PbaPtdp/6tPvMD6Y
48PYvNZZ7zof5+xxMjKPlJKoeHiM5LOUovUwPIgsgw/zIUzcXNqjbdjeoqXcSh2dYvp6njfSx9Zx
5JHfKUJxjpqRVDVjogCJgNlLGjV7iPDW7qiO9V1nGNOLmkz5OdZ650DjRN2ZLt6MJixuD6MOS3V1
DT/Q+1rpU6mqfL0Kj7Vy1yK+Ht4X1kMhefOrZk2ojbyk326fy+vuEtcITRFZpVfDQP7aAVPXmbrZ
LipfjpUTGOCSIevwexZVrh0aP5pqzL16tP9Oi1NaoPlrh8/DMHhDNfNmSX+FMPDodXhXST9bLXXt
XfKDLcfC8CbdaXI0BXj55S2vIM835bGv/KEa/ia+cjypZdxat/PuXq0Y5ddSGyCNkPSj1Jft6fbu
/Hol10eZL0HtHo6XhQH00nxn94VkF3UFCd0MO1w95lTKEjvsvzhE6U9DbQYL8H5GCYbTfSdEDS+O
I7T2vksStXInK6weZb0N/6yKnoYoB0o8japeDUv3BBbRXEu/7Pzmxa9f/eYFL4u3AVm+njs2Ezms
K13mHKnTQ2kgwF4HblIQrA3hMf+kmY9R4M2N7sGHsvOsbp5hnlQE2WE7xj+v3oEuHVMrcdTKN/Of
VvAc2Qu98mtWfZkb26MDe3RMV7HbF2cvbrwO5ji9C0HpQrmwaE5efqg6a+vCyjnGMYAquBys6Hu+
C4TeM7J6Ue0xc6iG4lNVP5xLV3xug+dwsF3RVIckucuzN+2LZTyllAmBwhzKihxo59lbXrXLj0uu
AVCBDj8Qerz7ap1GHejdNFT+qGcnLRefhbzHzrJRGCGvgLqXihLKFFy6SxswispibPLaV6bIS4HO
Zwjfgka/j/OnKIRjyZq8Wv6jDHbWtrW9lH4WdBr4S4a3L+3mpWajWFnUfms4BMhRH3iSodVMfYW7
OMzlPKz30eCNwnuQ16NlcWmrGaUe8sCm9gv0heJOf65QLLQYyZVCvHtd3VWJ9KgGEPs5xcedC7q8
9Ve2cfQ8zyQelIIubdfBPNUjYx++Aw6PwVVeSUuOTEBNieswCzXWU3loTSgMk7bNjsUYN549De19
2TbwNqIv597+RdchKh98iaaogdOuX+exAc7BmAa59rVC/QTs7tUUBftvfSuNCQXi4s4a9xzF8i3X
e7CUbTAKwyFn+nIPDFUwCj2UtS/a5GhFMCeb1f00+NRK1XpCHjN0qbZ7KVyHxYRKTTDvrHnrsDEc
stTilmkUffUDtB4kOC0GDpvZExZlphtlJg8t+h97a72O/ZhSfmdq+SnvEs2ky8s5VWDbFuX89zgm
vKw/wyH7GVbKw2w1XqMNT7HpeLI+uWOaP7ZC98LI4rmXz5NxN1Z7kJKttdMNQESTcF2+osXq09qp
UyurfSbzXTmTUeyEGaHY2eGtZcOWt5TogD0R814uO9UzeJVJ6H0zEOe2Ut1Wdn5UenXHTO7x9gHe
clkUYsDGLB9U19dkO3ota/HYO41vB9KxlitPFrafdY075pRgZiF9LksJCs06fTaj023jGy4ZUOui
TQsEitht9fRQWi4tiLkaQDSfS/PbZO086Bv7SCLPiAZKwoyKrd1FpcrFKM994zO5KKk0wOdnNXsO
9/AdG4cCpA44nV8FEZqWl5+raSetn/u58TPw73J2nGBVRa3g9l5tGiGUoqZKnw/oxaWRVrbirAJv
589649UR7PA0Qoe9aZLNHfvXyrr+LceiM/WeHUtycbIyyZO1n7X61Y7+y5d5Z2cdD4RyXGcDdubu
3g4g1wgb10nOVbrnrDa6tvhl2qMqzM04zHWRUyr6ZEhKlfOd0SeG4EATVFpzhGaBPbgORJCQAxZn
IqvoTQj7fPurbe/nv9ZXRyOLi3SoERPyYYD3NK1xQfwR6zPWCs/lbVNLgLh6FxaWfUa+mSFY4B6X
B6QY9Tgo26zlgJjySaul7CypAtJPGvPZoFTwZ6nyokuYP5uAaI63rW8dTw2+DHr1vEloJlxaB2NS
KiWQfX9qXkHCnzKRuPNU7ljZSDyXKSRgJL8I/UHGX5qRlKLtVbNq/TpWmA6qxanU1BOyCo+G2p+c
UHqq8jtoLO4dsz8ks3YyDOnu9ko3ICbLb6Ar+Ysenk7D5W9QLShHFLtpfehJv1T2swHqFinN4+Rk
Lno2PSl3VUioNqiuarWFWyv1kzRrd1ETnoTxWYn20vHF4NWXJ3gn7oPM5Yp/KiyR7oWzp/UlaT5P
CMXb04vWfLXDV0Vm2n7nG2x+6XfWlhjt3ZtsR4kqZUB4fKmrGCzqU3cy/Vwt987z1tVZUpL/XdU6
zMhkKSHWbP0ucPXis2PPbqf+Vex6iOuCJp+TJib1bA3Su3U8K+RKj3qGBn2Cc6j21WMY3UPc4baK
fpyMnc3bXtS/xlZnJ85LIzdCjKH+7jhfQvuN1ptG8e32Gd3yBUvHjclyoHOoW19+o7EueRTHqfNr
4n+5+CaMvwR4p2E8y+lnNXxMy79uG7y+mAvcasmbHfJ9pIhWT3msiVk1QqkkKq29eCgOrVG7NYhl
kKmOfJc+JX19NtLYNYAL/O4YH0SIS1d9GZMBAqOuh+vsKQzjtKTUkTlvBCxJ07mtUH93T4G4Q1nL
fArhEjxhq08XdpMhz6ZJnty/jvfhfW+erOCsSI9aJlAR3kHLXd2ylbXlC7+7ZVkq9ekkGxVgI18J
em/QY7dW9/CV1/jAxQwR9gI25us5q4NiFU6QBI5d+ajQL3MCZu1lVv0whrLkkmPoHwctAX1MInWX
20V5ViVVOtpZr52aqXvkIatdKgvDIVpahreP1NW9XH4akJglqwVUtC6MT1mCMEeCbGwbk81UxUnD
m2WGO7TysxbuGLsuv1xaWwc+fW2ETd9iLauYrIIrVE86D90KLy3tZ7kUbkMpqEsil7tbW8rd7bVe
BcIr66vPIHXDnHWzVfmGFMD1Zc6BF1vVXkdyOaEX7wRWQIdQ2cYxGPCIXJ4pm+jAFgFrtPPzXN0l
xp2QGAi6z2lsWDu3ZdMWhbSFEFGBWmf1SshzYpZRIlHOsiYExGpvDJ5t8dTK8l1dJp9B/O4lTZuf
kPl+pCBMIgRqWpfL06op6Z0xrX2DgXBGKL9bzad6UI5VipLSobGUYzsN3dLDODKG7d/+gtd51LK5
CA7wikAkSG/50noxwdySN3zCSIfdvPwJJPpQ6t3nyCj9MZGehYVS8BC+mvMeW9rVm/LL8jIwwPAd
9a1V6DWXZa4YaVj7XS2fO+hZpK9N65yhGbq/vcYtnwRSQEFrAwEUGPQul5hEDbwaDYm/nKFFGNa2
5kV2Q++X7szOfby+ENxmsPLwFy205evitegnodulUvvZnM3eaNUmUUa3p5O2cWQol/0ifiKvoumz
uhFSlpm8R1btR5/bPnHL0XaH7Azz7BRpnhmcxvpk5y+Z9MftjfzFsnZ5E7HLQQGtz5vCVMDlTo4d
+rVKG5MWNCoN+ogI0hgJcGK5ks7QCqh038yE+dZ0OAwMyjNUhm6BYzNVLYvsDbQgRFhhU71qejQe
m0L+PMPGeTchdeUN8pCfcqk+1YFMFKPLr6UeRs/pZGnQeWQDnAS6OMWNrbiSJTU7H+4q8oBig9Ge
pWFHnH7VsJ/nWthaFpHSa80xaaIj2PRTCfPqR+pRPap0rtqL4+3t3DostAYdE2Y5OlLrgNwA85za
eUX+PTsgXWUGYrtZrne6TL8oz9cfDTpZoPt0vgn+V/5FKpoScouy8VXjMYyyP8ep9QBnLpy5lBnO
XZUcTMmBUmc4yGjSheH8Es3M6SDvYMffNDPnKzJdUnoVdcE0+1ANDMPSr6vqv27vx7VD0EDiMmEF
FTVR7fotS7W8ooOZN36efprHx/AtYOBF2Zn3vH6eMcLbTp0bTY0r3gn6puPs2NRu1OBj3c1PSSy8
PtIfqE0enGhnuPfa82CMgQkAqUzHw+h9eV+KwGH2P20o5Fiyp6b1nZwEBCl7xNObZui/MAG4VO/X
ZfSo4+qordz4HVQXh7m0Yyr2mnzHeO8ex+Tm9pGsLRIF0PuvE9lGgyxk1JXGb9WH2JGhZrlDwNzN
wj/Dbmfztq4kvQEG15mfpGS/cnJxXNdhAiOL38fS93wheI7cCBH5hg62Qk1Vrv6U6z1s2aZR2gTM
JACkZBLj8ouVcxmCeKbwYfXnIIDDT8QuBD+lpxFv5NY57b/fPvRbG8qT9P8NAuG8NBgMZlfls8SG
SoH0yXDqr5HSHaqmzl0rHwrmrDV7px2xaRJOa8oRuANCq0uTjVWHRbIUAur0Xj9mOLhOASZ9DvPd
OZ7ln1r7HpjYoJmEAWE5MJemIENXaPKQ4k/j3zHBqZfoJzU1D4pxH9nGqZZfnWaP1H7LrYItIq0i
ZoS7fLU8O1I7TSnr1qe7S1O/Oyi/yy5H55z5zGWwdylp0ne9XBX6nWWhK2NLzPSaFH+P7V0GctiJ
jkwcHqOw8PRor3pxHZdiEiqWX+PEPMHLN32XV9lSmuhTo7V+HBoP1l9J2Z+V1wzKR6gB/iAX2XkO
98wtf//OXBtmvRUEeuvL7eQGMKyLGvKLtPjaaM+K+liRIN++BpsG6UnRNwHCfIXMyMLSkvpKaSnn
G/MptFOb8MJOz8jp5nfOMHbHsqOhECA2s+NmtpwnocxSAaApRdZ2uVS70RLInkx2tu2XyClqT6GV
5Icy7LLD7UVuncxlJGEZBKcHtk4uRFSPUxPEnZ9NZX3sBrVwrRAnetvK1jP63sryK959O02ZlVR2
ks43s8CNE+OoR69h+KbDb/MfDPHmLBgSmPnWbQqzE4bTBX3nN3LtqVJ00MRbrPzZOXuGNvYNVTRn
GacAKQp45XJFceU0aWdFAm32ZD7KaV+8WEGY/m4zmlGtZSjHQHtqgQmufJXIgiEKBXTNuNw3MA3+
HCHoZETn27u2cd6o9iwjIlAiMLe5yjDzrHAarbI6X8SFSz/SZdc0ZY/aY8PHA85jDg2xEg7DesBK
yHowOXHe+5GJLKbUF4lXDe1PAajqlDOi81QNZrvjNDZXRkWGYIa6B4xal58pTXJVqaUIm/E/XfRB
y1+keCcD2TjbJFg0xWDaYr7cXpmAza8dbYA1fivT/MgGQz1IFaixHkWeQwv0ZeeIb5w8je44eSNd
Mlj/VmcCOIQzqZHR+0Xr1KepM2d4K2Cmu30ktj4WdwhGSHiUaPitjoQRzFZgpkNPgQPalaB5KmfD
016VujrZWfF629hW8sgIBS7tFwqMWYrLz9RWQo7C2Bh8B03al6jLjYMjNarPrJJxJ5F4eVHtQJZW
S+opk2P1QaimODUp3Ci3f8nWsgGyM/9HHLKwcVz+kFpP6D9ayeArnVmcdQnAaqOMB7MrPqtm+mHi
eO+c0I1yL5AhykgMQjJxAc/gpUmnrdrW0SXhm3PM2wkS7tAocXxyqrSjv1WVL31XyAdiC+mF96Z6
zEOH3FoGUi1b0p5A50awefFrVk+PRFViFIMp/LGTq4OGYPdRmI7kQedRHMZUix/6SmPKpW/7B0WE
e5CMjTcXOAbBBCjLhQNtZd6pu7jM83zwCx5aq7H/ttrnLje9ufs51/NdFMh7yqebC35nceXIGVNy
0G3EYhYhUSG+1G9p0NwtcwZQLVlPU/Tn7RO24S6oGDKbSHmJ7t76wS2BAheBWY7+DMNh4Q/O6AYT
RYo9jdANz6dT7GHoj5HW64kUzRKGAW316CcwxvY1lBPp/FAof91ezYYV2neoSANdpci0TvNsAEtN
pg6Tj4jKExK24yHUs6PUtXucDBtej9cWXTgwYYzLrStz8tCFM3w9s58IU3qAhrs91JVa7wRe11aW
5jYquHgAjf+v7mJtDlMN/57wpbgEcNa4+h4O53rDsECTjFwOzDip/eVtr6NQCsOA49ZO9dGpwUNb
VuIhfLfnVpYk7TLNWQwRA9FKJrZbK7emhKVCGbvBl6dnSYue6hKqrDl5XTpIqlvNX4roRzB8Q4h5
533aWuGCwDcpb7KXxupCaaGIFObBRr+ZavQYO6bvSq+zf94+eBtfCiwupXeoAWCbXKs9tEJCfRIh
TF8OP1RV4vbzP7cNXHsivhLQcf51yOXJAC4/lCJE0phFKPuNVQ7HKpF1sn1z/Ahi6VDki14Q2hnH
cTDyncdwy7BN/Y3ECiQRb8KlYas1lCydYxm0rw09zckc0Q+RvFH2YkE/OttjCt34XvT8+FIMclGT
WzeHYjtIB11Es1+PvSsPd2Yq3HE6397N5eKsTiMDAFS3uMPLfMbqYqUUU7iu+eyX013e/hNpOgLA
H5aysFHumLp2sEzGk9hTTUPz7Iq9bqqKcdCcZgasbZ/GTLzOg3kY0NexpPn+9qo2DqGOdhSFUjYQ
5s5VtEDlsrFjWci+yDPHs3o5OjRNXe1c5Y0PRA+G+T6oDci313Q0gZVB8u6Msh/mg1dk/hzWnrVH
3LIc59UHAmwLPSJnHh6atRpiGjdSF0ia7Nf5cZpRs0aMPcxQwzxrGpR3eXBU5a+3d2/jQ4H1gm0X
XhqINtY0g+BbgzQ1JNnvRwMhhTaHfDEZZjc16/sudeSdj7VxBGnUQekDPQ3s7etJ60Cpdb02a8XP
Xxqj8GrLOgXKow28ZCz2RtS3bMEioRq4QNL4NRCi7FWnagNT8akZx/F4aMfYi9PoQ6U+Dp9u7+I1
tQeT6kzpQp2sIzRL7+rSX2iT0idN1qp+JennYHyOpBDKp8Y1YTWr5H+m1oXxF2YD5aQX5XMmgqMc
Fcd5qO77SHmpQnGSA+fP2z9qw4e9/01r/rPeYOCsHCvVT6v4OMeHMThJ5kOnn3P7rde7nQuy0TBc
Kl8UvkCR8nXXc01jZM+07lLZl8y7LMzdQPscN9kBOh4rf0mlNxp5TDedbq9x4/LzPCAHsoidXUs7
xmWjD51VKH6XT5E7WGJkzCzQdrzZxkm6sLJconeVEyvXhTW3ieIv6yoNhjeUDor82QvVydWSHajE
lrVFKxJHQFLCUM6ltZxqVJTWQvFb9IThHVeDZ0bpxu6QtzsnZOPyLynPoqFMgdlYVzZUI63kINQV
P26so5GIFHblREBJC6KwyPaKvhvnkaqGirdBgVfjsbtcV20MxWBMgeI7Q3sIzPCFQfPE+KyIvxUJ
dZrBv300NnI6QjvGF2Cmom9HfejS3tBYaVZkdMZVal21+DyXP7Wi8wplujeM41hKJzuA2TN9clLn
SQTjzqG5Zr3Dvy19CjSUlmB2/WQkVpeZdlhz//LvUxL+OcH2BdX7vdSZD5WluRPQk7TRzkROp0SR
v7bj5IWmuK9LH4art/gUPVWvTGne3pbrMa/lZxn4e+7NEgOvXFWfIWZRW+T1ZdcctAyb+sfG9pXh
lNlfkiQ6RhRbaamkP3rHRcJbNKBmszcB/Wcr/4CN9ilhnCVw9n7YlgPhh4G5BE7mwCyy+l5ZAd09
MCH2i7xiQosiCadDEleuZfXHsLfdSYeZIJvO7a5Ky4YbsQhVKMEusu6QeV0eFaUeMr2zB9XvezTj
hCRqgMLSnmLJ1nVjyAQ2E1gKljmySyvDYCgFoBjV1+s/xiE5GO1MlUE7BcUezc+GC1n+fXC6II6u
fXGbxFqEyrbqF7N2SPPwAKIBjorQjWGNqOzj7SO1bY0o2VYJmclDL9eVh6PGoD4fLk9s61QbsXMM
mYY7jXDQuSPVhJ/SEBW/H0kgwAYDDW2kX0DoS6OxaaaRZU0qjfk/jMI6gFY99tLz0PVns9gryGzg
ynhdyBYJn5d8Zz1DrzdR3yH6qvqKNB9LBKB6yA/MUDvO8nRg+NgLzOrOjF/C+KtTJQ/98L1S7gaN
2flp2LnAW6eImgXTvKTGzLmtdns0B6We1Vn17eneaf8cxOfE+jTtUXVvWtGpJlhAnnhxVl5CEZNj
jR2MonKSfVTE+Kw1eXk27O6fwDH3AA/XEGR80jKtAVcULYOrMZTJTPIyxWP5eUtRujk76QkU8Mlo
04dRbj+F8WshvlXOset1d3bko5p1hyy3+LN1sOo9PuSNtXND9SWbkMna12I8czGMRVJkul/mZ2cc
YLfIXWP8DAHL7XtzjeUHC/Te0GqTw8DQimxMMaQ/SgNYijA9TD1qqM74pBXpp8l+hQugUe4LFemN
Ofsjb6UdHZmNvIYpTQIN3mWym3XimVhirgCv6f5cBOEx7kpxFySN7JU66O7by91wsu9NrWEcKHHG
cp2Mup+X8pM0Zp9T6L9um9j6csuoAJguQIHknSunANtwlce67stFZ7y2Kt3XfCil+xGZ05O+X6Df
sscnpMhDVsjM3MpegTqMMXB7fDEVx8boDqb1Vhn6Iex2elBbe/fe0PJD3kWgSi+nCf6AvathVShi
d7D921u3dRC46uDh8HAAx5df8M6C3TeZGNXW8OnT1Oh3WkBldyA2W9ec2vy/NlbbhaBFZcl5Y2Bg
PE6VF7X3jpQ+KkF7muT7SgWhOlcvTnbox4+OIR765kPVvw3yqWEG4fZyt77c+5+y2lB5YbDNwRjw
QmbHUm29ZVNj+OudvVd/c2N5pAjkoaIG0XW5sZPRTuSMbGyWQWJToLD1piY7JdOtWJcaM1EdTeRl
PH1lxDHrmlljy/CDvMsyN1Va4szKoOpoNeJQBlr4pCriVei5lYFwju+1gDGEsreqJ1uP9qDlm5vL
w8y0H9SaIMwvlwwbUjDVUGj5paq71vwYRB+zIPH+29a+s7Oq0sU9QC1ZOIbfpJWbJ3/rsHAJaSfQ
2Lp6dBX/bzGri1H2YRFGDUZYSKt/G+w9oO/WbrFT6EtBDsrk4uoVCBxQI7LTmH7kfGuUGcDfl1nr
yfZ+/vaRpzfwyy3ClEZJ9fKrBBCziFgvsBNBk9IimXBE5ak5lmlcPzNms7euraLIUmWkvcLEGlit
1eexqrZrEjk2/UH+orYw+Fsv1vBYtMVLFoWeCfthOpkfY/OcmG5uWHd2dy/e9BTij2Oxx+q5sclI
5/2/xxaNvXVprdfLOSngF/IDsp68fJWa4GA1L860h7zfOC4XhlZnv296uwKzwHExQ5dmIvytv/9k
c1Aodiyz+USCq4JnSk9anoPlO6qjWyWUo1vfCF5vH5YNr8UhIUekngMEZt25gKyys4OqN6FvONMT
duPoFRrZHSe80XI26DgTV8v0EMwr7jJRdZExkb37dZZMT4MRvEmQ2BxEDbLIygoZOmMnggpVN6p7
Rdj2OZ1TeF8BAKWn318vZRCwETjPBeR3eTk0kJJTKTLLV5w3y0A40zzV/6UrA7iDsR44GxZWjvX7
Fw/jUFudRRH5HhITTX0M2h0M39Y5f29ivY4+rFKlxISjUTOKlK999VefgdhXduDDe4aWpPBdvBAp
0cgIQG35WvMljezDLN7C3hf9Xs9xz876ZZMCU7b7Hjvt/TwYn/Jweqni+IeQd0KsrRP/fudWbtgo
7Ew0QWlx4hnQG902smHs//kfjtm/J2AdA8fDkAVKWVl+ItPXRKhKxA95cLhtZNmSyzYC1Ty6jYT0
NCU4zpefxuq7wMwmh0Ib+mZHPJLqmemkHZtydrwYLHsUh9FdZHd7Fb7rLVxm/EFBwvpCMLqueM1a
l/WoS2g+6npelHywaHIiXPj7q2MgD2ZMwm4o21buT0tGzQr0RvPt4asFGGugth4/pcF9NxxFuQea
u65tkPzwdjGBDF0/kdXlXsptUwtLHTWfbiAjZEl8VPusPeqxdaggwp47sVP9vT7vGMTf8t+SHa41
A51xbGjAKJo/jMek9xtg9kX2EDp7iprX79Rih/YILXCqUWs+ZC2EXLGk0+U3oG08UkDb1UJlDza9
vZp/rawuVRUPBkB6VYPNQ7hGe14K52MIj8y04462jh59TbrQkFdR1lw9u1mb10kCMZCvS7KXl70b
l4YbmDtWtpfzr5VVRBOOdW3kHcuhHXQa0pdGQ2hAadza3Ano95azOuRSRM5eMjTuc/rcvniN6j9s
6+/bF2nrBJgL4TjJPy/eOh6cpzk2Oo2LhDS0/pjksfiwMHXs9IW2nBGZOAPmpMmECKsPUzr9kKlz
p/u988kOPxjMHr460JlUqvgUSlrtxuo47oTsW5cWJrMl98AXyWucilZXfSJQFfDhWzzazQ+Ip+Yc
+lAxHRC0PN3exq0z8d7YykPYwdhmSSVxJtTnKv6iV/cRyuXGzoHYWhJc/UsGCVEOVblLPySJrpuR
m9N9dUj+MMbj7KCe9qSY0V1HG+H2irZs/SrAIyjDbND6k2lZHff4IJ0pslj8bZa5G2rf804ck2pn
7zaOIEcPnABxpgxZ/HIN3gURqh5Ouj0mph8Gc3M/ZMiGJFna/P56Fi/HwAioJVzd6tY2jIY1fZgS
dhU9IC9h+EJpvNKEAFIKkn+MOPzr9gZuHAmAzxC0LN1gqv2rj2XMemqCerX8itsHU0tueFZtPGa0
2j1jku/+gzVAbL/oXanjrQ5glw5Qe7ZYmzoD+iQR0qk8IGIw9t6ozvY/JpCIPX2OZQWrEGOhkkRI
CcIkLtrKr/d9rE36zCsl1Qwva96cu1JxnxT2SxkkH5pwr8+74Q9VvAgQX0a04GlcrbFGhN3JW0Pz
A2U4mOXXPBq9edwDKm9+t3dWVt+t0Lq5rkv8hjrfaUJxiz5kalxA/LHzjuwtZ7V9iTymRsIEjq/o
c3/KlfKrOWQ0uoJ6T5lsIwkH28GngkoAH6/I653Thqjsk1CHVnc867MvTfHHOhSPBbWSrHtxNE+d
SrdOi7vGFnBvftCQagw9tKrmPPOMutZ2kr5lbVdHh3EVJvoW9tP12GGh5o0cVIEG9vK5c4KfU6Z6
8UtknufAr1rq3ekQ/ocbAjxgaRZB6AK/2aWbgT6C2aK8ogSnqa4lFyeRfsqnHxFkJrev4sZ3pYAD
6dTCoEmxZfF37/wZ+q+W3EmUcibpxZZ8OgbC3Mn+N87ohYnlJ7wzkcxTlbRaR/Y/z/HZLsx7Cn/i
ECRQCeBtyp0VbXjoBbm6YHUgGOcVvzQXigF+FDvg3Snj8NGhvO5qRbDHg7O1b6pC2d6C7gV/sroP
NpovcSdSww+7hGg+oekMPcQup/7Gw0arg6h6QR8sCjOXi2lNgvhJFNS49WPC/HxWwOchlTTz3uSx
Of8PZ1/WGznOBPmLBOg+XqW67bZd6rb7eBHcl0iRug9K+vUb9GJ3qlhCCf1hMDMN9EMWKTKZR2TE
/bOwcM4lbB/j0IAFoaml7FwOoCy3OSrMSTDsMTQUiWHTNT+L6bXlZKdDY529/Q8WPyjgpYwFSAWv
l1cFIh3sEhan1Hy1CGGnPrde26bzIkxH4A3ilByHSdMwCgoO2fvGl84lWEtQ38cGQ19GMV4jeEl0
rcMdg+Brbv4YexLypI1YcL5vaPEjYuYHiltIyzCVfb1KF0Nfrj2jkqd1fNvpfzrr3Wvirhc7IVY2
dAGS4OIeo3KPIwNkpqtcts73Mm4wlNr8Ydplon5N3RZSan/KIo9Qu4pabdy3afKCfvvKvVvaTnTS
0eaFDjlGapVhxR74ybQMZjARuQXEsqHlaIokcrrg2Tfo3/s7eqvBCsWlS2PKt+ugKYl5e9AeueC5
pNBAcXV9mzu8evQGI/hlALx5oBZ1XwI2nIZ8rj5pbc9+TNBV2xHDn/swQeiaRi0z10Bsi/uAVqyJ
/jAgpeqZzogwxOhzaLHU5a+p+2GmPZgC8h95stqNlatUHibULICEAvUyxBTVsbUsqev/61nLCcIG
80YzNknhHboOXJBGSIo6BK3wn27Md6bxfv8LLPk/eD8daHcXAH5VDqbz53YC5sY7++VTSkADbp7+
l3TPAqEQIHpoVaIErgQC3OEdKqqobyX5QwkwYr82l714W+B1MCEHUSAgB+S3vHiaJqPI/XGAbo6u
pXtgjY88gGaJr0UM5O91GjWjfqSNiDKwXd7fv6VTgtkvxNygRsOnUxw7imrIMOVtKZMt5i02RuuF
nX0CNcOKl5NOWz0jF4Y+tuBiiQEfNDaAse3sErAkDJHhPGoGKicamPCgmRxYK9WgpYMBPASAWqAB
l9DS6y3trWbyjSpwz1XlhHpQYgI2CVnzPxTuQBn2/82ok99GN1sim2GGNJ7/nLeGOIxi/AWmopVH
cSmcAHc2ZgARzgP7oHgaDYwxNaqE3rnz0jDvskg0fPfvZwEzp8CeI1UGg415vWXTbGGYdk5xlzRg
J0UbASqTm+CtKLR/99E4buheYEQNH0cFrE3VSDSEe+7Z098EAqO5eUiMcC7WpIAWXrwrO8ohSLpx
7vMMK+LN0fNjH6xNvZdvPPM8ef1KuWbhwP1nC+NEyrsTiB76P/LA6Z0VmuNB86EIbh/++ROByUPi
0pDQYcJCWdA8kSEA48WHowCrkFWASZ3MTWQ0AEo3prfGarxw6gBlMnDc0P/E/IMSigWd4Se+iQy5
7n6VhgsI6Of7C1rctQsDyoKydJ71BL11yOp9Z/yptQgeqeN9Gws+DotAfx91BTDMqlV9Bu7rtpoK
7+x0R8P5W82P0FVoWbDi4eRPVTzclRnFiduDZWhNj6VwlyZbpynZPshRvC1Kg0ZtO733Ze8ca7cM
PhNerbi7hYYgYDSYPUTBEKu8UaK3gp4kczH6ZydrI3OYDsUQ2vMrUoPQt5oDIZ/N/L13AGRY0wBa
gFBcm1Zck1lr9Uw9mLZg07C6U9PMe4OwDUbDxK/C5lGajNvUsg9FAJmehK9U+JbXDrkvdAbBQQMq
lWvHJVimm/XAfGDZy10/pqeJkxOy1W2H1qidPJguecjkmFXml3HJvt0/Xkt3BI8MYh/UTOVU87X1
mtsMioiTfzYHyAVzbrKI6vpakLXwfqJnE0h5GNB9A3N7bQUTArzMa8CNJQfB2HzPSr4TIMvIwPNE
d6L/e39RS5EtKsAgU0RshRkBNeNzMpdpY6ID3gwM7PiZ+ZuyhITgAbj3A9hVN53bbGb/izaMr1Ud
NpBDG4K1CviS+wauA9AfJGUBnvLrNTMHcrDphCKnJtytCIZDiui6T7eV6x7TtdnpJS8BLCUSMFhE
o1nxRF5fu6wV6KjzsRI7v0BHh7eWc8zNyt2Zfr72Ni15PuR7gHigCihnKq8XN01aqkH+F3lKAKyD
7lRWiKoohOcyc6VdsbgyqMMiG5KoB0d5mfyBQw92wMqmoTt0rQcsuCiNsE4fCXVXHqgFkDyO54Ux
5S46HYBNLULN82hQJwvFxN1D5ZQ+CwEcKTezPg+gPrHbjZXScmuM+dYxszK0OujUJqUeFjPgq8IC
xYJIPOPFb6t6O/LaOiHMLw7alGVQ9GtXouClKyy3Br0hHexhKskcQctLb3IXaIpyetUt84jdWnHQ
yyYQ8QTg9ZBzN9efm5G6mNAtdc+Uu38qo/4x6dMaq8fSfZF9ZMCsJVWmOkhkpqwdu87B3jsiQrt8
j/b/w+gnUWo0+84kK33/pXOFqqDMHtCCgNTx9ZJAhZXTEiQw5zkXxifH4mh3TIHY2yaZfvJxHM73
fdKiPdC7SSlovHGB4g6CfmrdIUDUSCw3dKZ5R9sybMtPbVDs7lta+li4L5jqw8IQaymHONdA9QT0
K+LTwaM74GyGyHXrNUbyxfUg2rYkWByj4YoHqFpnKt1Kxj6F2DOzPHaDGc0V0iMerIRAiwu6MKXE
cb5DqTG6aOSAYHTYUDDmhH7urlGkLLk0RIlIiByg5Rw1xzNlwzolFBCaBMxCmgs5EOLNw84PkrVc
Zc2U8oWABhnQl5LRdunuRe76YU8hJ8PHeSVAXcrNMbePYUh0AUAVoLKpJ1U3MtfOkBUVL9nwV/OA
VeZ7Pu6ox0KItW4D+pKuAVEWjwYqoOhYIm6FFrRytYygzoIMRp2qPOW9nDMqX2xiPzhuG/8PZx3P
vOTXlXI4ytEgdSKmgQOOpNv8ySJoqujlyqOwtBqkrYhKgVXDsKfytHY8dZsgH73zUHdHETS7LEnf
KqI/QpPu5/3VLLnAC1OusnFc+KyefZhidnty3D/U+mr29S7A4EmWr9haWhaYtUA3jcQP86vy7y9K
GhjWNSojh5cw+/yR0pOZYjRtrCMNiJD7q1qwhFK4HClB+If4T7GUQqgUhPeIsKtqLiJkEN8MTKb6
HejC/aBey2QX9hBRFypRKEnhq6mlE8BqrclqSHAeW7ov5gCvNjhgo0kro5H1f3Ir4SsHZME9QdFZ
klFZqCLa6sNVAENU92MZnB2X/6lpTqN81ILo/iYuuAyMNOJtRBsL7+NHxHvxuXIDj6NP++BsACsf
6pmZhq1Lv1S2s79vaGn/UKgB/wuwz+A8VM5gEpB6JlYTSF3ltjgFjbZzYYyXEBm2vt63tbioAEVo
SfKO/yonA5FlNQXNFJzTPgbapTA+sX4lclk6fMgD/r8JudyLfWMZoRjtH7BvgR2h/LuDVjHIJIoN
FWucdUs7h5hehuGo2yFSvDZljjSvRY3VDN7PIbNO5WvDm3Cu3hHr/A9XCg1rNJpAUo/ip/KRBNS9
QcKqB2ePPjbtg1k/jl9d/ff9r7NQEgD3GZji4QuAo1ArahjY1FofQwxnIX609M2wX/NgI1qojaTP
ps3ASLTyrRY38MKgEiINjnD81JwD4Ceg2+nyrW58Y/MLxoaGul25tEtHD5RhCAABuLslmyoH3Zic
xAnOrn1uxZehfBH12mz80tlDGCZPtg4IuiplP7ug1s3BI3ceTBGBb8gpoSxq/zXN9/sfamktGK2W
kM8AKaBK7lZQ3nZGawTnhHRsA+hVBRpNPf9UmMX+vqXFFWFEHWElCFowF3l9xNMONejZTnDurDfd
NsKSxnmAiHblICzMUAMVjo4Ial4mms833i7vIJGr6wk4ip1sh6W3R9/o2qixQVzX1aR4NHj2FYR6
zRbVhjkSntBORekV+z43tOdsMoaNPZN5nxNL31oDA8zAAhmPCY3PsHMMd3t/X2SYoVTPPrqfGM3E
NKyjIn9q25vGDlMVZwymfEqa9KXQHovkMx+GvYPi/RR8v29vKa67NKiSPOgaFmI4SXImjvk7SAwv
lByVDXJLNGpDygwEdwl4PVjY2GuZ09JxA8hB9iVQOLo5bv7M2cQsPzhT8Q5Gp1DrfvrVWja4dNLA
VSjBzAgj0QW8Pmme4L5Fuyw555PHJcE/2xvM+t5BqzdE7b1acagLrgcso5K5EuzCYO6SP+fimTAE
6CM6gqvqOLFJ/9Y9dFBp7BLwDWUrZ2XBrSJelU1NnBOwPiq+O6hmIM8qrp0x9L6xy2xP8ikyhsdp
wNBIFtkM2pzl2oOx8M0QumKJaNJh0F11EXWjgbx/srVzJsz9AHBxUpi7gK0s7daKhIqg5IUX6UOE
83oXU6N2xrHCRzODFvozdmgFQ2jaKxWh23jr2oqSPVV2YgRoSydntxBRYpcbsjaYfHv4pAV0k8DE
jpKaGrEmuoSliCKBgBymub+BCHSjdZ/y4eX+LV7erv/MyEN5ceh6oeeJRUuc8UJrHmhgzycjKQ5l
gfHm+5ZujzdKy+i7IA8E9zhO+LWlnLZ47AYzkOD5PPEjXd95aNxnbRYya+VlXShoe6CthC2M1GAQ
QWXvaqyxy42qwvfpdnn/rE9D5NiPk8gjje9c9sLNL6nQdjwoVwphC8+GtCyZLD+oLlS4IELJqq0c
fLey/Wlkr40VFt4cVvmucvemFc9k19YAclD/OXkpmp2ubTUPQ9fPOmHf7MT/0uRrcwS3lx2/CJuh
g8oY26+O15JkcCyK2iHg9j+KYQypGw3lCS57fDV7EqUr33nhaqCL8yGsByQv7uD1d0bRoukQzSXn
lMOVNANIeMHasaadunBuZUgIHhGMtIDEW/79xbkVmp7OQrTYZigiJ2yL8APCyG/3j+zCzgEgDI+M
OMIBQkIu9cJI6VEmNA1ucq7HXdBGfHgjwE/hvammzTT9yr3f9w0uvKkQXULdzEMrCixVaq3EsITd
FV2jnb2yHZttrRlSDRYgZshaz934E/L2mRkCiZt/0VDw7qMawCpINLVd8O+dS3mAwdcmS/pQNVIW
77RDDdVpRzsbuYNuXF2/j9BTX0kpF3gIYEW6auQqaJTcZBHTMAZTaWHBPg9NMz/aXrHBwGpoTX4U
dDtebNvuk2+xZ4BJd70GJL3Y3t/0paMEVklgXoHAB2OistCqmZiTBJ521qpvrf9iTQXoEf85aEV6
iQkRF6VQaLCoedksekPMRp7GWQr+cHfDqk/BnEU9WwnKltZyaUdxsh50ZNvO5WlMMkBDpvpUyzGE
asW9Lrjyq9Uojwad6zZ1XIbVZDOqlCfJ3OC4YQE5vmFt5xZPiCdZsOHGUV5Tx0HrESMVUOtO47n8
zq0ttzeZ4R+g0vfi2EdS8U3WvDi8DsczSBeO/VivIVQWXmIHzKMINlHzgD6H4tCE5phlMttpLNN3
zQKzmvXkcbJfnbxZcjeQ5wIOC2hpGcJcu5sgL3yP0IbE3ctETy39MzYPXQUNuPQddASJTtfavjLM
u04ZwLD7n0E1DCxmp7EbvSNx4bqQ3/1Ta9m2kAtMIFerP5YG5JdoXPGsXQl1b3MVGEZxB7I2yHwR
X1+vVBbuvX6GYdZUO+Y7eA+/CvQhJhtF4U8+9IPuX/GlT3hpT8kZyy6Hg/RaEge9EbbTeWZJCFnZ
aRW1uXQz8PYhNYX7xh+UhdWOaY1tIUhssoMzfa3aB+L+En4ZNt4jwASIecr0k9nKuSpj/jEWn1sN
xFzDntYrDmfJEVz+EGXFHiU60KomiZvhgac/WvONjCvHZ9kEFLOkRJdnmvLvL15HHmTjTEyLxBXO
SZeYkc7KsBvWSrdLZwUFYlBYIE/BpImykrE3rSxwwcPTkY1R/hir+s3ID1nced0787/8+0G5NKbc
dahCNUx0PkGc5iOesB+Y8YIpcLNdY11dOpGXhpRHp84NtK5bj8SUsk01/THAeWe3BvLKNSZ3df8A
Ase7I3GXyIcDfK7rz+R1uM1WAkrzutgGmb5rjU1V7wBI2ZB5GyQrT8NN5K2aU96G3rAzIN2ZONvw
1Ch6m8XGID9n71fqxqZrbPzp90R3Dl1ppaoXD01nDNAjHvwYF4Bq7/UqzcqhjpNY+nlu6h3X7Cy0
fRE3o5ZHZcuOHdX/3j8pSwYRViOFlq0LQLWvDeZG0wwuyw1gooKwLkA8qb95HQsTh0YDTVcc2JI1
RNWoQUgSWLzw19ZMUXogJqiM88hoETmt9zMp9F3S+N/6YYIAi70W/alvkYdrLWdJQCCOZB0wlmuD
0AAr2wrg1vOsswhc4o+FNb/pWnnCuG4EKZYXq062Xb2mAyQ/0+WLpJhVu08T9VJ3YjCLaubfgLAo
0Nu3+x9uzYTiojOMnSKfIMlZMPOU826HVsP2vgnVM8r+GSCGKAziGmEcT/laTZWSqvdoGgdpvpu9
ABy6xoE2X+9buf1E11bkmbnwv6CXp0PCEVPqI9jdoRtYWEGUG585Z0eC5LMLPqEF8Pm+0bWlSW9z
YZTTPDGHDkatHmMlKaBEJWjMjZXbLDfo+hhgaZKtEzgiYCM8pT41MXuuRgdW7KINrQZ8x62IRH/i
2Vpff3E9YK8Hnx9KfIDuXq9HOEU/tlWRxg7oCosAQ8/1ZvWlvEnrcCBQxZGNW1wolCwVK7VW6b49
WmksRg9QxlQLWw+TOfyl3RWMfAwEMcPlGwxUnu9/r9vTDss4XggoUZAA/9X1+kClardFH2AniZkj
7IBqxJjZ3u6+lYVdRKKIeA5RAEYz1dKeW9gp6I4TxFdmccSAYdgZ6ZG5KyReC6fiyopyrVKNmIyg
ORgbvg8h3dfKPZGu2mn1ypzbTcohPxcqo0g5kP0j85fLvTjko1Vllp0j5LCSd9bnOx8kI05xrsa/
dfOUtz963Qgn5yhGQGGHfZv/69Twh32U/wDSwaZitODaPgCMwDilBcX7ZWyIQzfF+Dp9BipyLS5e
+m4SdSnxkCB8UCm4zTT324Agxs+SeV8M3id90A6e/XL/dCx9N0xm+Kj8okWNCtT1ckbAQnxORhob
DsXYswda4edWB7StWim+LRrydaQVGLXDBJPinCDZ0ni9P9HY8fctd4+jviV6FXljslK2WLpVEDlF
IRNcIJK0R1lRWqesGHQaJxb5kaQ5Cw0dBIr3t+0mlJI07M5HdwO7h1OovFSY4Cu0oqhYnPev+XQG
Y9pmNrojt3c+K3d+k0YzCCiRXKwBsT9KHtf+V0Ls8A9UeD9u9PX6zH7S/dSyslgKuTtgjpv9ve5i
/Ox51OZD7dG9V0U9fbC9dqd39abh35rMXlv/7ecEUF/m3WjAfZyc619R2KLSMi/lcZoDSXoMyiNL
4rHvH+nADqDiZEBy0CePVXuf7INifA7IoQTHLZzCyve+vSdSmgcki9DSwClWOVgbm2I4fJjyeOK/
rOp3MGxrseJ01AgPHxvj5RIwAowPhJ0Un0MId0qzKfM4cZxQqx+q0IDMnfMpQ7Xx/rlaWgy4r9C1
h8w8eqhKjjNlSZf3os5j0Y9HkRzcEqxo9hp33cLHkytBqIpGLZBfysPTzF0DsmQjjwkkpG0UaU3+
U0/ql3z6fX85C48ryH+xYTLrRoKoFhM8WunplJh5DBb8iELppv/WFZjjZaeybyNjyiLXRoCUrGEt
bjgl5Se7NKxkpnPq+pOWwbBbxUTU4VC+UvtUjfae51XEBm1T4X8sAteyBdfdT38Rlrntvgvi+1ug
pngfPwTFYsm9BOyHpXxRcB4A4Ta7eVwPfZhmaZiKL6U4uri8tgd+vXzlBC3a+4htAfAEdktZuEe4
7yHhx3Uwple76uwm5FXRRHk9ukdhGRmmFgu+y0p7ONxf6dItQcIVSIoLPNIq1o6XgzZiUBusNHZ/
cjmiXG/j6xvq219HbVwxtuQGQTUR4CmR5RyQGVw7oJo7Td1Adwg3Jcdzj47zs51VdNNXySbTRBXl
He12Tm5Dsisg2r70Pf6Y1KI5GmVODmk3sY0/FnwFmrC0/egwScJiPKpQ+bn+WQLjGsVUV0XcBMWj
nTivucuPFk+OU5U81cVzk2lrXdXFs+5hMgTT1Uht0Fa7tukYLRl76haxZzyN34jYDxa871jv0b2q
0/1Qk7AcXlzvZBptKPvj7I2fqjXCG/muKu8SehFAZksVD+AclINegizdT5OijJsUaP/Zqv2tMWTT
/+DtoRzjSsEpSC9+jOtchH+WAynxWYcVgieWmr+hjWOvfMKPo6OsBCULKZ0q8XpAal3vZys6U6Cw
UMSzHoSoZ9vaN0isiF/23p8g8FBt7ORgEj2E3G7jnjh/B0GGeEjAbZb/ncpvxRNGPudxK7q9QEbh
mLteD/+1YQ+3gg2AsAhAeJgKspVr3ml9VowGJn7cbNpPXfu7skE4RZq1Ct/N/NOHoQ/yNvwJdCHK
gZ5zpzcKeyiQVNrQGK78Dc30CCjAbe+c9J8VfavQgKuciCUbbbU/uvBSod2GCR0Qg0jr8u8vPjf0
sGdREFRkdZAV+E+zeNKME6Pv9z3XwqsL9DOi+QDVOCmEdG2FugGbAAnCpU00BPIs7Gq2ychaRP9R
zlMOFoqkMsnEECqGnZSgUS+CRNMILmo6H9qKhFr6PKDq3AZgLGdbkX1qqn02C2RoZRT4cUF3bfoO
Dgxogech9U/ZK6XP6bjrxsio+pAH477wH6EAedLESri+cJsR+aMuidFzhFcqsRTthMfgdIuYlyA0
cHyMc/QVG1fCyKXPCyAIRuuhpotZC/krLj5vFYzzOLh2EdfiPYW4PAVdXzmDyPPv/Q98W44BpEVy
PAGgDcYXdYZfh2qXzzpexrX3OQBEjLZ/Ia0VTUChBD8FP4vEXXmGFx7DK4uKT87GjmcERffYB5lI
XWzqrNhU7K9Z55tBW5N1W7ykICgAWBE4QiCUlANsECu3ZluU8TRFWSnwqd5K7yVoW2hedVFK3TfW
H5vBRk5un2u6kvsvJUN47yVBAbw/sKCqj+CA26DMgEirrELQ5Ic6JZ8Sf9jVnvYiqulHUULlqB++
5GMbJnM7rzwKS4cVtwr1V3QAEYAoDptMNBnIxKu40BNt13Z18XVqNX0lVV6wIunIQH2LZANPnXJ7
A5fwjNesise69bbCn8djnjXGSmCzcFSR9SO0QebqI4RT9rLV3DrwBruKe/sbT59ooe0T3TgY1IDq
qBd5Ar3j4R8RU/CtQOIA0gS8MJ48V7mGTV26TW+UdZyzzgcDc2lFw2CvcU4tXAkYwOnA9D2KUR9i
GheXnc+kSDWtrWMMXX/R+Zamw8FLRUTdP3m94r4WPPqVLeXdqOzMr0tkv7EzofE12w+knU5OIFZO
/u3HwqHXURIC9B4IHhU35UBskLZ10cS6vev70TrYZm3vmjE7ZVn1ZNLmR9fp5s7zydrUyW2cCctg
PJOBEJCwKmiB4yJMkG5o4ik/lRkSmOAJlQ4tYxsriPVkbQz6dj+lOfS+5awQqr7qCRlMgFs8t4lz
d9MOD1r5BJjBistc2Ez8YuBjkM2jj6JOjDWwbQS86GJD1A/A2Dz77Q9GH2iGeorr/yjp1loNb27v
dPAhcoWwGfkihjOuHyDRCLP22qzDllXObhKZFL8GBuz+87OwexgglOo+mO2ThYRrK4PbFNzgbh83
3i8N2gJOCVr6b/dtLO0ekOSg+pfke3izr20EgtXUq5w+zixjo1OohaB6fRpaHp0gYvaXVVCes9v9
faML1VgwV0MqDEBfpPf499pqKQq3ZazrYie3nssuACDKOgZDGqLtUBPncaY0ZCz71jOycRO6GbKn
jLcrjnmhyiB/hVQllk1G5B7XvyKfOc2Svuxi0OJu3HGLhzLs+badvtvWk6HpYVkOUQ2w7srqF77r
lV35TS48GoQYayGgZBT3f4W/8e2QaXEFIoB54zyRN287ke2IvogVBkXkraUpC6/u1apV7vo8nR08
urCuU/29GX4LsU9TOxyNdgsvPrUHEHRgrn5j49G9v/BbTy77JNAYAgIW6abKvjQCi+NlQwPLxW/H
OZriyCr00vpwbtvtfVMf5bvrmPnalnm9x6C1YgwZAE6Y5HnYV8lzZ78VAhOYYEAGLeBUa2H187sl
nos2Rb3hMQ9+of3ViO24cszWVq0kuPaEjnKbDl1skuEIPTBo9Oy5856b/uNk0xVjC7mCXDdKvXBL
2E81CQUDrwfipLyLK5ebv31L6CdUc4IpnEu9+dvPvWgiOiXdvGWYS+1DP8l048iapih39iD67Zxk
efVSd2jBpLlj/2yLrOIhHbn3ucwLs8JMKRPOdnZNerazxmw34Cdl2t7QeZXvSen0+nFs3cx68LWC
PFNLFGt0oYvuA4USVOpAo42SieK0KLDA0Pucu7j7BrU7O0zP5jZnD+P4a9YPWd2H3rGpN8xYiRdv
0w7sLaxJ2Bpa9qqMr1+JjPVkwr2lPY8qN0nC3izyw+glw1cvT9J45RDrOKQ3h/jCoHp0WFE2AQgK
4mysw5zWBxMADM88Mq/cdCjJ5eNbbs+Rtja2sPC8oTwPWDH+i/KjSvuAa8L9yjC7mOamFbGUidAZ
5jUFpyU3CEws/C94NJFeKY+A5nRNp3u8j+v8oaPfE/OP+c8aQUAZogrwnw3FxXtJ6ukpeORj1/mm
D3HNT0OzFduyfhQY3GwfgIBoX92wfzDbT039nlK+X/mG8iyq3/DyFyjOvjDFnPaC9QiSTyTtPzUt
NPSaP4Rhwm7bPfhW99CI/kvH1iZWlz4iCiA4rnJMEQwL1x6wIq0ZaE3dx9rs65/LDNEDsL/J6/31
LVpBRo8ytRRMDpTlYbo9hQp008eOU+pHbjb10cFc2gouzZQnXd1FDI1i8BtMPhBnVhZDrKHrK2r2
saAY2nLoyMDMNvY/bOGSzVxl/WPVaPMzZl68iFhG8WC5Ceoihg/NPOpBsHZOuw1yfP0J03kZOpa5
f+RjAaFcMotdq2GSyzaT+q1mAX8q9bk/iJSuofZvAw5AhSXiFbVudIJviEknpAJ2S/0hzrWK/LZq
TqJCNMZLKVLjcW4hngz6Ko7pThDXYpa+mruTAca2X/c/2c29w69A2oEyJQgCwdynJDm95Q3tlHER
28w6UoxLNyQ9dt0a8cHNyZBmcC5Qs7Ig2qS2OjUyATJj9gJXz+HfUr9zx6gqBdDS95dz45U/7KDc
Ci5CWaxRnKSlFSwVUyPiGiy6G27lf4sBrDs2n0DZT8vNfWuLmwd+mv9nTa76InYzM98pUgQQsRsU
SRS4XNvOHPydDQoHu//FFJoichwOJWvllStY3YxJ3YoYBfKwNpMTz4eNR+eVLuXyd/rPjBIp1QB5
ZBYoMGLiO18wHJmczCEgKxnv4rZhvhNkfab0yYqboHovKkoGbFvW7Atj3Lp1cxK+sb2/ZYtn4T8z
KiinD2zmD5ixijvzTzecRDBFQ/a5NscVOyvLsZRP47G5cjQHn8bHSJ2H6n6G+WW3W1M+k17tyuuh
roI7hPIc0ByY91FeyCpgJmXJKGI9q8n30kvAGkaaZAiFDtVMG2jdTULNaQOdhbWsemGFYL5ALwqT
xoCrqA6XV+Cn9XI+xr3WRj5HYuQ2Wygrr6QESysESRk8hS7HzlWUETEods0oRxR3tpUdm+0UUj4a
UUOwtN4HYDf/V+w/gPiQwoafACQQrV61A2hWLeiAzHkEBMHKw7rpy9DTsz+UlEDJj910+OcjeWVO
ebn8xrKGzBVjLITYBd7chh0GXcMqyceNk/grD+XCZQZnCQ4MqgUYk7uBy3RmU1hEH+OC5wdbH/Zo
9vwrkE/u34UJ5SrbvSlA/WKOscu/2q3YtNonZr8nyRpX+OIJ/M/Ox2N64WmLpgc+1rTGmPGv4ILe
GgwKb8H0744J/hWRBcQpADRQGcmDPvO9tvNwAMGpbXW/jfY1mVfi+KWVXNpQdqzqySiKUhvjsZ0i
UrOob1ApTd7uHzTpDFRnAU7KD1gNiuqqsyi0CiDbhkwxkjv9M+lAzI2QLDvUlZFvtYaaT24yiZUS
8NL9xeAvyrJogQFxJpd+8ZHqoOt7TIKN6KvartigUZXjzpJ6mnYztZtfjkftr2U5VjtBtKQ93l/y
UkAFrALAYYAo6whA5XtwaV6bZy3XsLMCdVN/PmjWo8NRtxmOwzCHwszi3jkEIrpvdmmn0S5BMf+j
1q7WjVwHbAWZyKbY7mNbg1A05nj7H8I9CfLlvqWF9wxjEiihSj5YF6Ns1+ujDF0TEpAx9gLEin7S
7JKSuaFX5npkJfZad3jpa3pyHCpAmCoLc9fmvJxNotCsKZ5Sq42DVow0dLLGHXYBmWbIizW+NYZT
OoG9OnHLdK0hs7SxeHHACQL4Pb6q8qzafGZGMZhzPFfNo6jpxs+DA8Z+/3Bt/A4/uuZibuwhkbcd
MAfbgECgGa5s76DbGNQBwCYm0D6coEsIBq2oGX5q5FdRvP/jp5S2UGqE7gE6GQiKr/fWsGZgmTQf
mSgVuwIwCjJCdGRIj6a5cjxvbwVMoTED+QPIfwJUoiyrZGLwWqsZYtftt674hOO6t5Nx1ye/uVeF
aY8iDqFfeneNwliu4coF2SjDy5oBcCyoJ9/AtnK8dkxgSINXaTTSnz45YWgp4njDvw+Js+//Od7D
rBmeCMy7AdwBfg0l9ucgBJvLgupxYzxWINBOSHU2x2xX8rWh+pub+GEJlOegwoTElbo0H0N8DSsz
HTQOX8HjVk/7LDXDajUgWthC8NQCtW4iY0dzVLkCqUHHEYq3OsbovKfK7LZunqEQF9ZeE3bgeazG
7GeZr0QNS4u7NKqkAEYKQDIGMvU4bQFlJ0c9/Y37P1k///kKYOYSDTbJhYE0XgmFsqIjPYiM9Jj8
1vU+NLM316yjyVp5FW68GBwYQD5QCIPYKAJo5VGowGwsDNYacUXId3Oyw67c5LbxZJPhkZlRT9Zo
Wm5L6gAIYGoIInvIRRFHKAtLByPVrdG2Y9zG3dxNkVU6e58HUWHyMNNM8E2Okd5Xn2sdVUr66/62
3gK5QBkutSaxq5IGUk2uoDOplY47+3HX9vuOPBVgWS4aoEPybal/DujfavyezediX1uHjLKt6/7Q
Xvx/VV3Bc4G+og//hokf/BblLgZTASkX7iYx1xoQVruF9iBQh8BeGGtlvVu/LUevsd8YvkbE81EE
v3j2qT/JvphJPuc6yEAeA+0ZvbcpraKEva7srfzV1y4Nu4qThAOLB/gmCReYUMi9qaefrZY7pzSt
vwlBjSc2gejEKbT8a8BNYzPpFo9ars/H2nCfW2honVjRoQilrfHWSt999XsAikU1AHgN5ISASyq+
3akstOsM/J7Bf26HL6IQW+ZZu5VV3xSeJfQWeEwAAwHkAcfH9WNVmUaCyHugn0dw1PbzFy//DCF3
MMVtmfm3rJr/Q9qX9cbNA8v+IgHal1cts9uOrXES50WI40QiJUrUvvz6WzLuuZnh6Izw5SJAECDA
tLg1m93VVYGqdi40QO+bvXm8zFahAPbZdYLbS9hBshpbhZphbGkZB8aoe42R+/9/JgTfoBtSWkht
Q0IQ17iR9kGSNRXim735iVrGJY8IEfVoUZCKQC3XTFVYoPDcM97KTyyQwJaN/QIBhB9MjVfyNzfO
WzAo7IgsSwBPizFrUBZ3mRMfqPpemd9N3q0YWtp6uNcBQUOeDde7sDw1qbJUNQYSEjSE+p0ZSW6G
CMPrbfk/wzU/x/TX1LxTLg440MiqxAqYGrNwlGxoVUQuotOV5MOt357NINRE2np2WeKlbrI4HSY1
wmGSf8eFsjWT5rlm2gNB+TXje+1nD/oBkIU8ptZaLfS2hiXYFu7cLNIqFdxeJNQtb8o8Yvt8o7Re
Fb2X0kMJYbF0H3fuYLgIg++fgYUNAw4/NFTNOCGUz4R1jCuDmEqHwy1baL8oxxdHHxw3y5VnNACu
gRcXNg2AGYDFwokAGSgaAwxQSnuClay0LPbwuniRjCzfdra2MqqFc4fk+oxkQCpzbnW53jJ5b2f4
EKyl8mS0YakHEFEiVcCmFTuLAwJgAF0QqFth/q7tZIaVaDmRSIgIbic5rxBooLaykpW4iQIRzIK6
HzEZUDNA6Qj7v43bKmmrjIbQr5/oiUBlXlJeqAI4euoOvPG1td6OZYszMwyeJnilCJuipkYJUkNG
w649ON949gygMtqS9TJQja30cX8HrhkThpdXo9RQdOSFNHECHiGOjm3PGnxLCpmDHjwbQVrs3be5
dNgxp39HKPjJzqhom1GMMI6AdNTPpewO6NPXwAquDUEa/Y77TYVXr7HWBnQLs/xczb+WhUsnMzNN
HkaspvIL4on7Dthw6bWMx5A2p26I4Uotz+4Sz6GPbd2tRMPzXAoBw9Ww53Nz4Ur1rCtlVmGuQdOW
BxnvpoAU4A1Ymd2FiAGhL9wKGgJRVBIjhopxCN7TnIbgUNRNV7W2WbEnKnTPgwpK19OxX3Hei3vo
wqCwnDxpDJZKMFhFDzPo0Ah7hPoKHtWg6ijOlJLN/SEuuU3gzIDBBp8r2pIEg5LSFSAhwP7p+ePQ
b5T8T/ajKlaMzD9ys1oXRoStUmoxHeOipmFUqmzTTuZ7olYKEBsAANwfztIFhBWb5aeQLpih8tcb
I0fHSV3iUIQNCqKKdRg30V47tfWrYR5i+qusduO5SqEPMsgrR/GzcnU7yr+mhVFatWrkGm9oaA9P
Ufa7No9a49Ulmo1id5SPtepX5S/z3P6krafXX2M9caNfGR/dunw2nG+6vaF8TWxzeXn/fpNwThgD
UStEJ+AeqBT5RpmC9BtVOV9y9FCa1giqVqdAuEaQo4FOgFXABdbJptJ7+PmsAzT/PTa6L01D4A7R
DOVxfhj+JFTZ9/ZuUDY03UHhlReA9k9wz8+atm+zxL+/MxY9xt+NIfaXG8iGG2Yxf5pRoSl6rIhf
6yhx3rdyi9CavSLYl+Z80cwjPx/wC8ckJa3UxA3KcyYLZOcxGrNt0Z0LrXJHdVM6r9meVq8Q3Dry
D7s+ji0oQPZgU1He7n/H8kr8/Q7Rc6GJY2hlHUcOhB/F5BmbNoey7UNmjjgVT8x8NKnf8NpVDR9C
Eu5QQAOsiwPdOqX1sxTtWuknuvH0l5XPusliXE+PGM/QbuJaZmJ6ui55gzJiXu/GZJeVTwgS66x4
1tvSm0x+qPgudX6p9A2qSkR5QWJq1ED51OpuEu34uMlLPzMIkBkPMQNpeWUdtd7N7DFgZC39t+i8
LmZSiCEybQSK21ZRcI3iaTPW9uDqZVR5jdWvyVfdcDKi1DA7rbk8CfcFiaHr3ZOxCnVDCy4k12KX
FswjLN4D4aM5Ppd3TTIh33LWpo3ZeJPduRE7j/Hcfqszr0ZkYzUui1d20m3eVfgmwYUAn2JIvCkR
tdnStp7edDDVEEr8Qpo2WvMrzWyXdz+Q+trc3yuLrvxyMgRn0mvqpJcNtnASH4s81ArqauTJKiEc
81SQDZLa0aHnPrdOZK1tfinsvjQtnGLel5pFJ5jmsvQNSyHR+MQ4BC6/2+pa9/ySY7qwJVYETV45
tMGfsIJSjy4Td1jbwUuXwKUF4RGh6xRNkS1WkKnjLhvVPQND+ASOetlKVloNlncLeDxA7Tw3Joot
idNkNVXZ9TSsQSWdgQrF7yx+5EGkVm7a7qTp+2iuCWbdtr/OW/TCqHBEJRNliBoF6VDtmDtySMDu
KtWrzhCCHQ9FTFy8MYCZKotnS/pas5WNuuQgLq3PC3zh8vOhziy1Huboxi62MV5rvjPo8OzQNlq7
Xub3sxhjXNoSwpsEzct5kcz3eXE0J4/JD4qMTkcGKjpXGk5dT7y4ekKPgLwSWM07/p5hwTMpgzVM
6QjDibUbtD8lnlCON7hpE22J9WGd75/9pWvicpiCz0klx6g4Iu+Q5I8V1N1o23ux9iPquJfEE+Iq
/7695dEBL4+3PDyvqArVDZIqoQkafndvlHtg5zrd4/2WNb4datValmTxxOOljdQruoORc7reMEAl
t6yKbBqiFdtxtZ5M7mTgSXF/TJ8tRDdLdmFG8J8qyQHDIbi4aPaUaK4ybazyqW0POC6uPri98VuP
NpoUmLlbjImrQbNiTYj9Nok/n8yLbxAc6cCdbDIovqGHWPJWOyqKK0MZ2uP1t+pD+8J9M33MlLPN
D7WUo6SxRgDwSdnyv08CeGqu5zpOOiJlrYLbS0by+hC/drlr2K8t+t3ZtuQbPd016Uvan+zn4hsI
OhzpQDJwlYCMoVPpllnErdUvpHzr7RfKxu3/1xoBLnT9eXnWtmXk4POYvM3opmsfk2bbNu9TugEz
RGVvpuhZSk+N3O1lafLp1Ll2uYYAX0wigHcJ/aDYlDMxw/VXZCqEc+RYJaFzTCmyduoY6OSDWae8
+UGrFh2Uil/ZgdG93R/+0sWkAZAFtmeAsnFpXNvlzZiwMq+REDUo+rafZPYKvlYPpEYr3mvpxF0a
Eo4CyaYG4KIS6euhdznpPcP+en8oSx7r0oKw0aOuNKymxlBSA4q6gD1P/SnNnnr6XuYbo1uDoS6a
A5EG5PfwaEeH5PXMMYXoktGPJGyU0gPDgh+lmcvq0Y8sg3oF+Ex8jVYrF93ScqH/XIZdECsAy3Bt
VCEs780eyUiaRZ7ZHSG43sTPprPi/BdjCH1urgOMARLIYgctKlN6N2rISZhpKyPUkwafqKR4rUh1
UkGd9Awi5NFlZemcNCVrvuipQff3l3OeP9FtXH7CPBUXd7pT25rEWkpDS/H1qnGTdt/lo5vbR0n/
h70JhAGqcTrS9eA+vzbVys2QyyUeprFd2gfGK8PF01haueEWH6YWwjIsnAWhGrGFxqq7AhcCgkBr
DLv40JdfsSm16U/5OwekQn9W2tQlH5Oxoe+R7PfOLuJB/2S/35/XpYN4+RXCMSlGBcjLGoF1HMvm
1iygv5nL2Rr+cjE3CZwISqkANoANWZjTqTW7qKYIybIk0CzJGzo1MCR0an6J8HwzbK+0HyCU03wM
8lqg9FmXFrfOpW1h6zTT0FuVM2cAhqccWmFRIx3agu0ZWOzlQyebHk8pujTeVP6LdJk3KpsUghYS
8vr7rn4fDfQF7gxlXxfg/2/9OPopcbpPFbrTCfNiJu0p+gRIt72/Mv/LnCGKBroGmCxxzkwzy6tm
RAzUsyBu3gv5YZqMnQRinsidvibpnnTg1eIb6+t9w/Na3M4XkJ06ushn/enr/d9MjlPLuGvDOtFr
l2cOeqy0pNyOkmZu7pta3H2z4MH/NaVemzKzHumofqLhAIRfAPataccVZcV9zVv43niEx0gHGW3L
aWQ8RriyQ3dMNXpmnLpJHIVR/DPq7cCK7bVYb56ke0bnkV/4qw54d1VmWDwbfIZxZHgGiB0sDY+Q
lvixBtkPoBfM6YTuR5mO/v1pXVpBW0fLPAI91P/E6DkzAW/re8Sz+jC0gVoY+UZKE8lPqZn/g19G
hAIyIRDZ4uYTxikBb104jTPnBBgonNsD6XwwVgZyZwZx/vwP40L7DxwzOnqR/r+eVGSWSnOkSRpq
UVK7KKOOHulrsCrl09qTYHEKL0wJflHPRxQQGUvDssnMbYpHTpCmMdnIzB5X7ptFB4Xi2/8MS6Su
ldtUilRqZqHMK/DUN3bVZG7s1Fa7qUg3lQ/RpPRsPEgGkgae3Gs6d3vSgwoRygBGkKKUQAKOTklt
p9EoVfZssuL22DjqoPoqofh3rOVa6bW9JbFnKy5I9UeRkxIJG1MdtiN6lQrXyCtzPNq9CsKX2Bzq
clfJvK7AtSBDIWMak2KWVQBvjLUy/qWbEEEMYm2gtYBvEht2yynNcAKbLKzsD8WsDqDIDyIdrGtD
KodS8buGfHgiIemWTad2zB96EujpOe8jiBX/HqQwMj4cUn/c32sLAZ2GFy9aBgBMMW74NHKnz5qB
xyzUZxZvdGnncr4xszFw+AbCHy7v3+4bXNhxqGghmANuE8JTothKkUC/Xu0ICxtQ5XqJbf1OePLT
UNjakV2c70tL85dc+CajjyKINMLSeOjTXVtskaqMxletKHyojBfSQx5IeHAYQQRen6+2/M3od7Tz
KX+9P+L/5UOAPkSzBESFxZuG2Tm3OCtZOFQPgxqkg5fJQ+BAVP1V/V69lGWQP0PskKIrVR7djLzk
qpsMECV7uf8hC8HlXEz8f98hXEOVVU60lAoWoqPZdUZfKY8ofEyDF68RYyyVAWaY19ybNystivjc
JtPRZGg2mPvoS7U37UfeeoMvQ9endau3qvOU/lfzNR4OOdrztKBov5Sdq2ytajP9yNdgSksZCXzN
J83vLDsqavyxfOoytcTXtIch494UvXXSkdlI445810hHFIIS4003n4YWakhd7WYSORjJCqXZUmIZ
rW7gCwcaHC1vYhGimdJBUrSOhZBp/Dnl6CC1K9fqgswAE4WvQiNECXXpDf0fvbbmfeYLSrioZ34+
3JQgqQOsUMhHyElX5VyfWMjtFKWo+shAq3Z/ey1FcriI0QeEOwvkcyJPmJGNNQSBZCz6dDC5BxrW
GpnBU2J6xtfq1YEGghVUxkpq8taBAdeBq3nGqSD3K2Yy1Lq0qK6PVZiBbUOTU9dJNsict9hnjLgg
gA9WRnlbmwe5EdLM2syPAqYyIW40et1mwH02oU32CeofLTidT32vu9bAfSndo2F+NFYQLHPsfr16
sAlipfkFPPN9C7FdDTKPsiiKJtSpcVQocOhO8lF12qZT+Z/747vdKGCRAokUHsGIVtVPZ3bhNaOB
6cQ2eBPGtXwCtyXiD7IS8t/6oWsTQtBh0z7n5lg2oYW+3KzmyHfuyhIclQoqaiuHbmU4In15PqZm
axDYGhr9Jc7SjRatIVLWTAgbQuYmLZR2Hg742YzYcGn87f6a3O5xLD4CXPT04W80AF/fZEkdFWVn
ZFgTPkauqrR+DcLtCe24RlYEtOz/OHK1gmJfsylcFigH6uheZU3IIuppZrkf0Tebsy8NgPpth1Kg
vrs/yKVpRAsQ2nNmCTbIAV8PkmrUyvUc02hMoxmMFjXcypS/3zeytPX+GkGb07URpcdPxg0OklHr
gTSFhtPhOghZ57VrAmxLZ/bSlLBofcpR3J1wkOz6Fwe1fJ1tXqVV4uVlKxZK/hCiwJkVPIOil0lN
CKxMg+QzviWKtqk0+t60aySUa5bm9btwDI6T0KFQmyYscid3IzV+IWAGQI3vq1QWK12Rt0Hi3KAL
XCB6CKHNJ2KXjaYZUmqMTTiWsZ8nqHwr7xMukPubYeHCms1gGcC3MEMnhC3X98bElQlmkuohhsyi
olaB5OR7bhPXSgLVih+TSPOKWPtu8CkY4uE/B8P4gLkdDXh4dBmKWogkZuijyuUmzNK3wsEws1Oc
rCFQFifzwsh80i8WzmxBLMcSBaN0pE3SJ8dM6r8waVUsa3bb15cUmPlw96NVBPsQ6b5rO1HsSK2l
R9gg7HeEtwzAwh5KsTJw1BUF3y1zs+k3hFqQ/mOAlgW0Y0FbICVV0CcjLTyVjF5JznxKVjzLp5O/
92XCDKDwVZK2suA/EXL6UuVHLxWwUH+iKWCP1q5XAIjxrVfr0eg25ocd2lHtGnrYruzqW+eDCULN
AREx6LqQy76eoLbRczsaOuBpU8dL1C+DqhwzdgD1t2Gu5l1n/yyOGWxnoBFBWwhy2sKYJUkyxlrn
7QzEmYg7sn2V/iycwPgRlz8REbtAVUjsNxo+V0Z568dRzkTb46f0OZh9xNudD+jjsoAaTqwfhnms
0veVU3sbgMHA3EKiI6OLzgDhZqrA5F1kOu3Cpu47cO7zVFYeuhSVkBNrbYds8W/nXZHsVvN1Zk+W
a6altVMlFGD9+99ye7TQYTGzyCLwBCBbZEiQ0ylO7SgZQuQpFOKjUQqMSaMpcx9EumstQbcOGMag
HwI+a/RWA+glbB+JKbFa5kMoZdleZ2PtcQU+Y6DD6A75Why4ODQItaKBBLUXuMlra9EwFa1d8yFE
VU4+jGZkPg66rO1BXkO//MMsonEUQkpAISHQFUwRU07BboyBjeguBhw826lGoR21CCjm+6YW5xDN
TrPi1xxJC0ewsgmIuCN1CGlBajdWd0nKDaDyBhApj1Nw39gCPmRu/cWDH6WyGQspzCGKLz1CQz6G
8iA5X5zYrKFYbcRoPkbPpzN5sTXy9AuSjhlooeJqY7HGqg6ktLJ33nbA+1pFlA3Qx1W6c9OzjH29
/4G3RxXfh+cg2j3BVohH2/XEV21bTDmwxmEEoM6RWXo+g3/X9NVu5xwtM7OKIV5oc8eiEKJYU2xJ
pSaNYQnM7xGNL+PBBAMzSIZrcpb1flWd5tbPwqCJvkUUKdG68El/dHHhGYxqbarpI3AOp6w5ZvVW
+UbNH0O1HYAttPWXAfwHjSvvOU08JCPdfniuko9SX+sNWXjxX3+JcGQnbhoxHzRg0+NAa4/mT5M/
qHgflz/pBjKccm642dZpn37eX9eFSua1XWGbg8VLmpCAG8PW+c6hPpLu6mnDog1y8t/iX2usXEsL
DAT3DCuBwid4kK63kdZBQJ3V+RSSVEWVoSAjkEHRk0PKyO3Uolp58S/ABhAR4mZBiAEdZcg5XNsj
dZONuAOmsNVU3yS/U+KW52j/Nim7trM9kNram/sTunBQUCJFry1CG3RIOsJlOjpKTbRenhD7mvWG
ypRvRqtZQwvMv3J9ZaOj9cKKMI9l5iSgp+mm0K4Kr1KibcG37UOqAa99tB268sBbOiVQawHpKh5b
uMSEazRrspwq3JlCx47Zo4xg2M0aq9wrUq1ta70IO0qL/T/M44VNYeU6pep7eCLYlDuKYigftqws
7N2/WEGpASkMoEtuMMgIKKF9SZBUV/XmIbOn7z1qsitGljb9THLg4LWKIEf0akMKBYZWRuZebYb4
IVasjRppL5ll5/5IILx7f0i3tzG2BlrZQfY0V+zFmwQJJ6mIOJPDCX7c7e22+YVpzh+hzlau3Vq3
8dVsCyzeSNuCyUEkZow7fdLryJ7CCRxg+wHyHKhQ1IUHCezRy1M5/to1yFNbPQcBcZWNB6t3zJWQ
YHF2UZKAfhQ0AhExXx/xGVapWD0e6BMyXQea2o1LtHYE15+B0HmyP+5P7+L5tgHFma9CWBP25ZSq
DLSTaO+2uqHeTEyRXbvi0orjWrIC3J01S2Liva4JXsRgkloafQL6QKt/ztO0BGF0+/LfR3JpQ5i4
0mkli2TY+ymTFJd0Tex1zirOYclTIQIHaYsGagqEbtfLY6VWbmtsgJUOzGPob6iPlj06+2iY+Txl
CLKldu0EVWyhFVKvgKOJR9NVongMyqlPA4NIzqav+8pVynHyW8kk55jrmZdkEHa+PyNLRwe9hcgO
A98OTTLhLkTppcwdpsrAuUSRD7JPNKg2aCRuaZaG/2IK1M8o3IJwReTvgdRRHtepI0O0uB09NUu6
16IGI7ExosB239TiXoLcDKiW5q5bUwjdBsMgJKs17CW5jR8n6IwHutrI/7KbLqwId0RTMc0i8Nih
arf6Jml5sTezVt/eH8viCs365SiNzjkfYc/aajZ0qRkrocKgo0JBThnwSaWPyLuYK0dwoRQElMlf
W8bs/C5iQ66jtkklWw4Zns3I2dtV3p2UYSz6XaxNcnvqRqKNrlRPXQUW95KNO404KFwpIBtDFSsz
WuSBwPwOeQWjjt2mMtDaUuhUbtx/mRULFDAyaMvBMH/9pa1ctFKjRDLg3Sk/KI1lfB/lvn4Gx7az
kiSfJ1gMPEADCsACgnQgwYQjgtK/xRsnVYDiUF+HyXivSvUlMcJYASgT0fNci2xWQqqlRUcT83zH
OKAwEVWrq0SfyqGGzb6aRViMsvW4lCQb1BPXqHGXIh2Qks0ivSboNMSrekQ40CkFV8KE5i45NqY/
REFXb6p+JSZYOpSXhub/v9hcURSloLQs5o2cf2EJ8bKYrWRXFi5GXE+oZSKpA1obkWSp1+f35Lwr
4jo+5E29pehydI2eeVbxen8DLsXZIMeAy0QfqmZhd1wPZ+yqxBk6DEcG55qnxp1vNgkE6IdqeLT1
SvIaUvSnptJ1LzLsBxPKkt+YpPGVWV0AcyMnAHQwYlXsFei0Xn8Hz9CMEw9UQd3SdOMiexh09F6p
Xys7cwHm9MqD3qA9Nlb9nuMZO5qPddYGbdY9saLYS3k8rBzNhfNy9UHC9cerwpF6dT4vCaTzyEbN
imOEWWjH3k37EXxGJ30N7LSwt+YaIEYPd4A3luCK7YHrckJq2IyZr9MvMghT76/38qj+WtCup3nA
k8uBJiFq0FUSbTLUYJwhbHvyWnUVXuwE8q7RqXTW2IiXsiRXIxO22YTcJc+qRgnH/MNMv0mPsYM0
yTSeqaxvC0rcooEAPPEcrQzQD/IILRHirDDvLZQCMLmgeQfdO8JsRyRry6ccMbUEHwGgghaBUVLq
vdQywCisAAOTM2TYogM1m02kDKabU+2kDWv8W/O2Edzw1TcI28qqcaM4I+7BCgzXP2VJxssv77r2
29AhUppAOnbq0071J5bXK9540a1cDF+4gs3ezhUyD98C6lKyfyF69XTrfcr+e8Z0nmeotKPooSF6
EbZxFREQ10KwJzSbk66FUr3RxxVmlQV3f2VC2Mddp2bZ2JdwF+avLHJBJ6Gyn3Fv437Z3z8xy7P2
dzDCzm1Yb/SmiZ3LJq+b2M6wmVuYxRM0Ce4bWoAQXU+bcEMjCBx5LONstsgKlum+Yhuz1j1N/62i
OiYlva8onkS1L1PKNoO95V3/hHRWpY+bsTO/6Uz7bRD54/5XLTqMi7Wcp+fiulPwWFKYgYm2lbeE
+FBvcfXp0JMftfSUK09aEt63t5TWQr0MeT0ThE1oBRAM5i0lFEkDXOSdW0Uu2jVG/tP8YKprq27F
X+o1HNOyW7iwKFw9rJjkcZjnvU6igJela03OlqfPZIy3uvSzSE99q255IRdu3X01mpUczaLTvzAv
eISWlWNiRu0MC3KqbWIr1K3jkgb353XxwKAOiewCaFJw016vYyOBg0uysY110HyOIExvbTWQlDfG
E7+Zvt83Nv/YjZO7MCasYdw2nEwOZpQX/EfdZrlnU0VxWZal/3KfXVgS1q63RqsfB1iajCZgxnNq
B5W2q80TeKw5nzzkalYsLvqDC4vCcjmsZ7S3YNHq8q0d7cbue82Ane829+dw/p17cyh4a71Slcz4
XLCKuUnY063cQLdDj92UlL7C/rPwFKj0Eab/zwYRE2rRoNO0MTAuqNfWoE7UIwheyyuR7crGEHFV
TClINBLsQrV3AqAxUmdyI/n1/swtrBBqsJo6Z3rw1hTDZ9Y7WhuB5zAsqso4OUCIvkSFIb8nQ0X9
uHeM/57HmoviwDwjWnc0EbmjU81ukhL2Oms7GscBrdaSmm9GydrdH9iSb7yyJFysvSMXFRJmCjp0
A6jdlo7i5vkD9fXyrc6eAKZB5vW/h8HImVkGyHTnF5zYRgf9CmUooIAW8nzq93LFsxegDPONg3dY
0LTy9AK62wwdU7o+7OJBX6OmXNgxszQPupdAiQXiUsGVSF3WmAUSJGFNOPCMVZA1kJMcm2Blatfs
CI6EOVbBtQJ2UG72jSR+akvbj+3pUGoH3iheCnoIgxmSi1aWJ947eztND3KSblM8SZRxrWNm4dq9
GrbgZRgUOeKkNzDseDrH+kEppgcCOu9R0Y4k0706lwOJrmlALZ6ci8kWfA5NCUofBaz2WbtpzHgT
od88BW9j040rE74y359b/SKuGKSCOlavKGgyJG6vT9+t+nHSQcCwsq5zICi40cuJ/Hz/XtjpOtpD
XwFDktkfZn3vquwA3lZ3UgqQOiHMyqRdAr+KesWmQPsdEruemfKVwa6s5mcEcvERRl10BVLuSigx
7pLeONhD9ahT82g0HYhz2j0UTIJGW5vjpcc9Bo/S9Cy1iyqpcHhK2pklKg6Y5MQGswlePAQ4bADh
Bmiy41B50wSBPMPyBk32ameN/2kpEQfGPOgY6jP26QaT7Tip0ZSdrYR520P0gT70aH2Wte5xqk2k
rPst6vF4UJvHejrpdRqOVHcnsjOlyW3XGFAX1+DiW+aNcrEG1aA0g0KxEbRs08vUq0F95VtjQEG1
BV6M9F8uhRnNi/IbeBLFp7wcS2VWmxIevMNbqXn9tFF0N29XYkd19vg32/vCjDCqWrHrvAcHaJhn
NXD1jED1lldNArIP2kloroYol0d79MGgMTLymDFwt254H2h24fi1PaUH0EtEW1ALDUGnjm/EGqAJ
6dTRgbVMDyZ1akCsWEw+qfXuMWZoF7x/QhfC3zmdNrN/glJSMQSf0yMRYOp6rIZpVD41VRHGrb1G
UrLkbEDpNuNBZjyR2JxBbNp2lkIxS+Y47ogWW3u7hvQzykFrCMolOAAyqADwguwBeUixsasAp1qt
EK6GVqr9QJcaGm22vfqoatQ1nDAlqp/JP5MSecO0DoyhiL0ciK37c3oT7IOoEllQ5PNwY85Iouu9
DpD6FBGrrs+ywV0ZfaA6ifxI+8PN2I/Vl/vGbgJVG5AlZK/R7oByIoQuro1JRBp1Rerqc5fyUCrV
ZzIUm5g3rcvB7itNHPte7uXtfau3vmU2ixb1mXtxpvcVkvxxKfUT04b6XE/jxm66Lc9OVfqMg4a8
/qYZv1fZicvnuAk6pdv2NZg3trqxRu7xycZ5dQDxGcDqAzw16w2hQ/F69GlNk360nfo8kdfpCcJ9
EADIuq3VupHh6sG4jaXAyk/tHwgzj/xIzA1TgvaZ8yAxDpBOkXu3PCXKFtybbXqCJIjC/HY4Kpnb
Sk91uEbgurAz0KmDUhJiKSR8xYIDa6cydgBGPQPJNpiF16rfLMicKQV8BbzGyhrdXL5zPQ6CrGAj
MRQslzA5ZT32EWC+9Zl2fGfl1TlP39Dmix7EZtvE8alI0Q2gGOge7f800u/W/tZnir/yETcucv4I
HagVdKLZ+CPsTxo1aidxsz6nwIEDJrvXSvocPxuFT3XVGxuQTUEsyumCqOwtFzjD7ysfsHBAZuQM
+nFQ/QKJuxBaRgR0+3ZOmrNOv0V94/bFbzDh7zWWu60luxZ/4mmyH77W1b7nDzyLd1UCcj/NN+Lv
REk9ruorrSa36VjMCWpOGrpd8W4BY+r1rkVi22hLpjVnDfxwlXYCfkeKtwPiIpA8Fw5429o/ZNia
9EspD67NeJBq6spbcJ534eRo0LOVAWifz5Co8m32oBsCUU17jotScakzai46NgdvZfbnodyYQR+i
NjNQalA7ux4q6hujLCtdewbjZR17LA1S+yvRHq0SJErnqPDlwm/bjxWrt5vO+eSVx7Jj60EyTrDq
0DaVKcprkFiZ2GZ8HAdPHzrXMI5QFsVd6JruMOym1bj65oDPOtk23kogIseJE1svwcLQqAPpnDAp
zrb6UEqg06/eCH/IkGS/P8ibBYRkDhK8c4sn1PnQCHg9xklJJq01Sim01MQt6TtbEz2+HQsOLXq+
QJKPlQPs7NqAUaJcUVUdOWsNdzWjdm2+sR3Hg4fzlHhN/XHJGkqwYE1CvzkyIUKwrEvoDsBbAdZs
gLFQcCve1G86eBTXeIMWDc27EVA67HzRB2f62BV5o5Gzapez4gA7czw1y11JVo75TcgLGW94HBQS
kfHD01045S0e7oYlEXq2QtCOu4meBUXUuKXkZSivyGowlCunbWloJmo5M9MD8C+fl/ZFkG1SwJdN
OYNFd0Ry2PJ0tDvzY1qF97fejUvFyKzZfwEeCN8h7oxaH00zTxt6NvCgsvPErT2UvV1Lee732dqd
uWgMGx0tlaB5tq35rF8Maugb7HOi03PXOi61d007+U2p7MBtNbMJsTVAxs0rHINDlR5oc8SroMMX
7Kl26jCpK9NzUZv7HEznRbQ3Jeskrb0ebt+HgqX5/r4YWdWWuC8HWALUS9vE5aZsN5F1zMqt7ksI
WL7La+DAtbEJRzqpHK5JOcfY2smlyZd2eOzI4K7l1G/LybjtkY6TsWiIhdGRcT0ywtJcKVKJnlXL
r9ojy85x7yMcTbTU1ToCNmvVHadjJ+36bRoi5c5/145/f5PejhXfMPce4QTCJZvzq+RiduWpTwxF
IunZHHeV9RSRY1Q+qMr7fSu3Rw7uFxsTsCcEoqiZXFvJsriHyMCQnhNpEz3oj3W6G6NZFv6/4kdm
wn/U5xHpg8IdT85rO5x3pAL/bn6W0IM72c9a9mCMT3rrOdXrzAhOV2bv5s0m2BNmj0udNRg67MnR
o9plvlYeyap81/zRV8EB7hdAYQBRQbYDQapw1IgZj5pVycn/Ie3LdtzWtW2/iIB6Sq/qbJddjRxX
k7wIValEvaiGar/+DtbF2acsGxayDzawFrATLJoUOTk552hObfMhya/VWvZxZRKgSCM+wS8Bd/FS
f6kvLdYDTB2fdPo58idSbpJwrXB/mcwh4AK5YQJyCKQeGvjnXwbJXEnCiqUnOTqyMbfN9EnO76Vp
w/RPU/HZSYv22kF/t/rCQc3n9vZbriAOFxJ8vH/AOwdN50IFfx6SFr5m7BRBZSjTgRlZ06VcruH/
HwGyQZgeRllelxkb62qcUnZic+6O/JDHuJ77l9vTuDYIYi4kMlDkFoSJ8zWsrQx7wZDYieoJWh+f
tbFLs80/jwHtI9hLwzgNr/NlwhuVJKsZIc0JVKY0t2wJXaNoTbT/ykREaoE2DioA4NkuNkOm5oXc
w8n6lMi7FASILN4Aw2zfnsnlR8fNJPI+pNUgyC9XS8+tpgbiEvUFCuHaNDcIZOHy3Pu/jbKYitSR
cmASRtFioLyZzcCBuj3CRREBy4SJCLQgkmZA5BfBU2dmkrYhhujku1kDHMPyDcUxjNmOniCePvnc
6ZkDhxii2nW5K8sVGMPVhRQ8Skh2IK4us3U5MzJdjYr2NPbcsgtaF3C6nOS1aV4fBs09NHDgdrWs
lUBrJ5ymCCWaRnYlHQKUDmS7Yf6mtDbK3sqblP3q519d68a9K6+JNyyvQbHGqNQIMDQIOyhGnx8t
2E2iPByiQlJNzVaXXkMj9SblpU3XduXl1j8fSKzCt/tWRhl0Eq3ZEy/xztNku6+e9LVDfG0pBT9P
wLNAMFvyUuKZ6UUhV/wEGYz4CNqg5c5z3G5vb8yLstLXoqFHCRUKqF4geT+fyzwU4yDBY/oEmw/G
P+jr2N6F9I3HPn1NNUeOEeZbP6vtVt6UZIa6guWprlR+TmqNAsMBgnsGZYckIy68ERxwTcA+LSz8
v/OxizZs/KNPMEWGtxvbWms23NfWCJEH7xuh2oVvf/7jqw66wTWRupPUvffwY5GHNdLVtT2Fgoou
MCJQdTPEn3/71JAI1+iYZt0pbtP8buSs3DWl2UDB3LJAWpBrd+V7iETge6IgvgcySWFDiY4yqmfn
A0pNO+tWV3TI5ezM3KcUlaKjFPsWMmdiExTKg+J53hjVCSqH3VuZ2QyPA3ugbg0ReldrPf6spnv5
L4f4nvJhuQqUDw7h5MZredPXs/vWT12sjTL2ElFC1p2GYjNlGzQ3mPSBykfUOMJ+J2j1O6sIiuGx
rmZbHfawbUqkjwrWCfCsRnoMMINK3mbTye5p41qGO1nHHj2TzNOAHNHuBsUvBocMf6tdM9hyactk
02SPLPPgQmNlngydWfh9hE9paw9V64RgBeAv5q3d/8mKTXcwK282fHWX/E6jZG8C2QqVrjFcC3rL
wg8+mQBRIitBbIco1/L12zQFCB8TYivd5ZL0OzG6e+01fadka1h+2fCT2b2k/yxk+jWspqBugfsE
MV1EqW9bU2VJHgo08mnQgbRp5/qXllpvUhrdW8ksrezLC0SAGA3WoRAzhbKXeOkvRkubpOwMBFdF
zYGKPbV661aS5lJk5MZbqj7C46BdF/UV4Wexx6DcIFJakWxcWLYNNKk00qN2B9XJxLZMX0kjlz+D
/gmlMyC2ZA/5zaNWrWRQVwILHjpf/r6weAJH+ny20CAstEaKuhPR75kSQT15rTZz0b4RC/p9iMXp
IXFtKvMY8lMtbyosYlyC3hhv+sjPyF3lMBjB2sNHv4mGl9sh5qsJfLGmIvlERRZdlCXfBkJsUEzT
4u5UqR7NnXDT5g/FNpP2BXz3FDt8lGpPGj5XRhVJ1OWoMCASZFq4iywuGpNIYam2CGzy73FnAPoQ
2dovydNUP4l2mRNKT/J0gAB890PLT11rE1dxeLbytrxyc4smzn9+xCK6Di0sqGMD28nMu8GLwQpz
hkRlTm9Ur7fne3UHCf4XaoQmmMOLkaxotBRW6eh/QKaC3UsNd24PcKGKhg0kch1BmwJ+/8JgOy3R
8i4h0nzi9T3u49hoNnr63GjPTT1v+egxdqpq28pRhgOlX9oCUg4DejtGL4bdNUUI9l25ZaUP05Tb
v+za1j77ZaKS8C0ydUOjyvCMQSU83Sr1XkfBv3+KlZ9l5mrzQ0j8+ie/n+/y9OP2wBdbTEaTDmVV
gTxEPF4WBRszHnhXq3WA5peV+ZXhKFp07KYnOJ148hACzrNWmr5M7FEYFCxKfAGAV/FFzueaRK02
akbVBjF5jKYgtIg7ao8lpza4bNMr5MpU48A6Xx3glOiCkSR1f27P+qI1b+In4MmvgdsIOToUgc5/
AqvMOE4s3gYdBcbBJtyZpF85/IljJvmyThyD4lJ+SKZdXu9o7NbFk0L+zhMw8X39aMGP9jMitgpn
N7LyQZYFza9fhqYP9KbQulQvkkuddw2a1G2gtrHba4ea/OXtaZjeuGFt1XCNSXFxusVCGBpcylE9
RTV/cRFDeJ8ArAdWE6RqHS3eW2PiGO3T7eW+3N2LUUQG9213M+Cy8wlan8FQ/KW8tzmnrtXXLrxC
DAJz6MxPlW0ZFk7dbcv5eUySlfN1/YN/m+cilIJAo+sRsBYBlE3TuNxQwqHbVTqUTLt2Zq6cOFpW
wZ3QLrKfP8f6oGW/OH8G6NILYzdkdxo8M630Ce0+OSpXXhRXP4Kw/kEPUofg7OJAMCgQJUY6t8GM
Ak0XbcewdfI157xrgyArR58NrGxIuS8G6UwzaTgN26A3yQcE65ttRuccbD9rDdd1+UDC54ZPOwpf
4nChD3D+uVu1izmsA3jQS/yXkYReNN7PSetybaNE8JvSkMvuZXVbFm6rHvvuqI53erdNnup9Gk6b
quCHOf8Rw1QejZFfiZN6A5rvUDTo6x3rN4zaA0B/0L+v1+pZV/eJuGxFYRhOqkuJIDZmhjlblAcZ
kffZoHtkgDVwPB2TyLA1pjmF+UTavyE+VAz2YUE/kGvabfI0JOg4FLmd5b7y1kWuxSs31ySXYFff
Pk1XQrYgUMJ1HCVliCEsYheX00g3moEHsdMX9x0Kh2Q8qlPQG45cvg+r7VKxMc6yEHxNUbFHPwL1
sQuNnQTBCs+EqAu6v5wDFQPFn2MRHqenYWxsZAHbRP9HxjBiIGrYMviQEMQVBbPz/TOqKJuXOkRB
8HqYIao2xJ4VKZnTrvsWiZRxMTkRaSmeIoA3IX09H0piVhPL0zwGAEi4lQKTNCtyWL3tohWC05Xj
dzaQ+PNvIVDulaipuDQGPd/QvLJ5etdNa4DgiwxKLNy32SwSZLNtcd+1mM2QvUbpRxWu5MGXqwU0
kTjaEgixBkY6n4SmdHlGIbcUMJawTaxX2Z4P0uSa88TQylEi9/ZWv7wMUaAA+gCvNeAQIPl8Pt4M
weg+U5oxiBK65Y85APZh2HoF1MKg5drYUbqGSLlcQZSAYV0D/jhsIHDIzkfsNcCpe0kZg9y0Ig+q
D4D0Q/5nZV5fUmzn206RZbxmUGoWvgzLCDmBxRybiY6F7Gu6a/LC9FEJVpxBqjK3g/3odiQk2+aN
0drtVP7tzW7ykpH2dlSMkQdsc2T3Tdb7qOxHnpmN+UaNwMi5vfxishe/UjBdxWMSOh6L7ZT0emLV
ajwFVjXYlpU4UgHhuMF0zcFPV9UAry09Qsx/RlssfQs7AF2ZkBD2NXOjVt9qbbnSdL82IUi/QQKY
Qj4WatDnX3fCy7gbtGwKVDQTwudExza6N9QXST7eXrkviaPl0kEACdIuUJoAwGgRwrI8hAZJ0U1B
XDE/zn9JjW+Syk65Mz42TzQafct8jc3BrUfZiadfSXosok0KHx7ZhX1A3v/Wf5YJtU2BjBtXcszL
WAQ03FeNFIxsFGIWyzBQWlhTPUxBnUWHREcx3apBmo3LfOWquvZJ0ZA08eKCbCqO8Pl6G6yjykD4
FMwmf4i0ZqsU8fPtlb46BKASWGYUkzDQ+RCUaF2rDZhLLMfI5UtZx2SkeWUilwUAASBECw03hMC8
LOmpEzPkujH0KWAhpPtCxIVNRGXuNiDmO7EgXutJ229LEjdOMU2tZ4x6ccebpnUKnior8ePaB8TD
hSqwdQEAZ6kQk+cDq5pUngK9pY86Nk7eFY8AGW9ur+2VcI8nIaDpwKgDJ71siuU5xd4wpClIYEJc
AqGXzaXXNO/TGgb/2rkUilK4XOAKZSwTYJigGUqtZnPQ9umfJrPcEv+wUSR0ldk6wQtyrTZ3mUPh
sfttwMUJ4FyJVHOIMGDHN4OcOnL1WytPubRLKlsxf6u9d3spr24gyBVhFxloNSPon+/TGUSkokCr
JyjSOxnCiIp8F8KXxO65HeG9GWmfExQ+pjl6hL7fri2j7e0fcO2cQBEF1B9UI6FAL1bkW/4xpHKt
gnM1B5Tms9OoUbUhirrmPXeh9Al4tUzRsROaVhRPjcVxnJqYFHVC8aqn2Vau3H5ym8RWuBsWhp3+
UOkGbCZg4TcVAY+zq111VvbA17YobifZr8HYpkV913D1x+3pXxZjxQ8DNAKUMxm4vwvimdLyptTx
w0byaFRH1CecmHgKDGif1cpP9F/DWjnr2iHFQqBNBNCaUBE5X3FFgwhCpqkzTk/kkVD10RXZlfma
LsG1QyrwViB7QZoBsqaLYZTSGnNpnoNx7HPgyFIZdYm6gWw4YMxD/Hl7Ha9kZMiEgahG6QYbeSkM
zOMqs0YeSYHMuLRhSfZs5kSHxqzKD0WZFpuikanXwxBmJQJfWU0MDKabBgQgRLEW2UEhFapcpRjY
glFFrRs+3P38eKJP/z4/VFsFSUDAgr6O8bdjMkFWSQsZm4Im8y3jD5qWTiMFGZBsknlq13ikV8IQ
BJzEBlGhYnbBBYjiShpSq5kCKuUejSM0AuHfZroTeOySdCwr1LPD07/PEAm8aPwKse8lrEZpZtAs
YQgbNHDX1YKJgG7h6SUoTn6frsCIr4UDkA+AqYDXn4DZLDYnZEFoYdbaFEwW9WjHHtlQuvqY+mFq
7LL8kBKvQSdqeNKTYVPO/IXgERt+WsaDpDsJqq/BZH528+/bS3DlyJz9qkVeCxOIgZAEl/kYAehm
9jslHdwBiHtoXq+k0NfOy/cFWGzb0MSmlTq8ziNFy+227GxFiT5RRLct7Kl0wOI3K0NeuUyF+i8o
XSrIORe39lRG8HKcE8QdLgVhtKlCybPiXZ9/6IZ3eyGvHUpB2lEQehCBlgZQoTxnfaOyOUCTt9sO
oTn5RMODJlXnend7qCtVY7T2MSd4HmJekKo9j3NsMtpYmqs5yGDgo7wU2Z+c/uaPZuom8wNvXnLy
WlZ7Xrjotg97nm5uj39tqrg+0TEH0A4NrkU0l0zSDhBHw6pqY7aBAMhvM5kjb27hv3h7pGtBAbUz
xDjx6EJd/nyiSkxra5JxbwyjUxzVH2x6VPezkgDX6kfx2ga9Oq9voy02aDPOVUSYMQd6PdgcLOnZ
TLy6i1ZeXsq1M4cXPDiaaNKjaLXIP/iENDOCKmqg9S7UOiDoZVWBZf0smwr+lYk9V16qb3vSOEP6
2bRuiDd+9hSqdprd1e2uVlI7PUQwj1HmB308JZUJpR96b6x51Vw7sKiuwXcDqEM8zxffORxrbTT1
cA6AJpFstVGfOnDvnT5rZMeK4TrWgujsMJP/F7UOYI1Qd0CpDZKqXwv47eapp7ZqKdgoAX3LwPBX
WteMAF+BZ/foFq+3t9iVj45cAbKZyIiAk1nC6TPSRROeMFIARQvLk+MCGjucJV7T5WviUV9v6sVL
GF0MXUOU+LK/EQv+bV5pag2DQQc5MGl0MnKpcFmI/C8fZcWZp0aCPyMQpGNDUn+ejcKb9Vn2u0Yq
thEC2bFJxvKQGQn0dzoj25vI4Xza94OvJklkN7nV3aeKVrpmLjeHKmOmVzZdlduzEcpvag9fOhQw
VQ/Ny+Ipn6T4OMaRaUt5z9y8i+KVKHVllwPSLJ5lqMShr7LY5VXH6zTuSjVg3aHgzX0xPZnwncAT
eeUFeC0cfh9pGY8gbsZquCqpQUH9uSkBJJmRozReXLKtnDzQHNySPnGyGNp4kZ/+msJ9ByNTOpKf
t/fSlYeFYDTiZSNBihXl/vPv26G101gWfogkl26roWa7hiy4AIzjTJwNIbbzty3ESTGPVpmpQabv
DfZAG2YT5BJC+YWOsDZ8oJIrozSYTwduQPexsfNUmNCH6fG/mSuSeqQ0uPSW2Eo5a7OWG7Ua6BI5
qKR3aJasPFSuL+d/hlh+V6UH6jEvMETSd44OByWAkm5P4spTSAUw2BKNX1iEXWxSdWyq2SyJFrTj
bjT+ttort7XpTxf6xe8awjP+7fEugw2GA5ITBXYRBJYqES1X5ibWSz3ARvGT8nEstlK+pp91uWyw
kZaoCmgGaojAUZ5vEfh7tEYGmlowxAa3p5KDcI2+gXt7KuL4nscyYLgRy0S3AP9Yin6StoCpITH0
gPtGze1+PhAHumyN/vYsp2vUlivrBu6WsAYG9AM6CIubOc96aJkmkR4YdXGoAb0gbqn2KyT1K61Z
EA1RkUCtG0Csi9JLM1JpUGmLKYVV47cybyAawkFzlKbsUI5x4hnabPp1NsjboaKFk3c0fqAqZ5ta
gW/doGfpyoYRE1uuMsCwqFLgDsYNtbgxmjkFP6Sv9KD1TPoGS8Ra+z3oW51sbn/Ny2AN2Ct2hgHI
IKhYF1wePhtgm7dyMMeuLqk2+22Mvj6tgf4uvyPcOPCmRJIMHDFKlOdbMxYklKkwZDy16nwDBhaz
lUa1PBRpmu3tGV15b4mxxLlW0ekBsOF8LAs3mqS3uhzI82vSWq/qmHowOckyODu3Xk8Tp6OtDSQx
N2eAXDaJoWwzzYZKY0IAhzk1mpsB7dB/3v5dF/Jp6KYAXY+NLFYaWa34FN8ieG2A0Z+gIRIMoDLx
0G674amq39p6/ugh4FKjEJb3YGNGkqOmj/CGQDfpsalfmTScoL5qG6Xyqc7myjvw8jgDfaJhoRAN
UT5eBg25H4YGKt5KIJM7WjB7mJhdto7ZxD6bX0ZiV9PbykJc2wxIvKBxiKUQt9r5QoxDVMop/iQo
jlMPT6o6dFOWp3YkZQ7huMal1LT7h9qCZ4r6GA+eBFv3sKe7qOlWjtlXyfH8nMF1AgRYgQUGRXS5
/82aZf0wxVowNKEFsyUo19VQV9z2U90GTKsku2IkBDZH6+3QZMaWaFEJePjQ/11ZFRGdL34Jjrus
I3MC8GvxtsuatjAikmgBleHSHXuU/OQgRrQmLKEyj+cP3JH2depX1Ls98uUOwBJ8G1hcK9/2pcQz
qrYaliCzYEvpTqDa8wIPS6ew7kj21MYrz6ArZWAdpFJxGlDCwoEQ++PbgKFJZEBOGiOIDyw+Qa8U
DPcNCVIU1Mhgl7yElKzdWqovVStN9SuxAUMj3EHLQxANlmjCTC1CEvWdEUBS2k4K1ba0X0PYQM1Q
cqFs6iQ5sRW/qTwVxiy/ESZY41X51gqr7aTdJ+kuinLPMseV33UZ7cXPQrAHh8gU5jrnKwKDWF6m
2mAERFe2arurInC+Z9ktme7DBur2975y3cGAFEojYMho2GpLXnQfy9qg6hMNutwO60MDnq0ou6WT
n6Y/ptguHpvhnmm7OJ32VF7J7a4kstC0xulHIQPfH5DO87l2Q4m6u9XTgKveAGasEcLk4ZB2P/L+
M6+P9GX0uF2O6WYW8OxX4GSmcYXVIm6bxVE7+wmLREmKobIwJgMNYBAqE1/JXoD0Q5Xx3uT7FCT4
2+t9Ge7OJ7w42KopzyUhMw3wGjWcoYI6Fq0mMFtMtvZ+vvpp0XVAHogsExXOxeIOJZ9jXmg0GOPK
maqXGP0cYy/Pdr/XGN+hWJCim0/dPLzPuqfb87xMJTDPb2MvVhWyTSmXuEoDi26S6omFsLo8DCvB
4+uELr4d4AIqjgmoqyCgLIIH+uJ62eZqetSIhB1S5yEkRiMa9qAnlW1au1YqozvJaxVAgYRnGbuv
W3l8TaqoqqHWSXi4HaU2ea+hRfRKLAuCQajclw9pMYJk1bMJMlQW/jI8/6QcuOY+ictwy7NUgnjr
nM8mdFCAnHT7aKB/ur5LKgdsc1Y4ySg3zyZUsN+0eIIs5ywe5zgFM92kaoHbXR9matxlXUQ6X9Mq
VO3kBAgsh5Sa+I9ykjtDxvN3PreQnQIRr7wb1RAKWHmjy+hlZOPrIHXh4JaJ0YM9ocqFAxFgGNkx
XtPSyYyCvaV07EI31xmBvd6gKHaLrpvuTNA1NJ/GBrn7H7llUA+A7ykKCsDbTh9NMbSlPRahXj7M
iHWvHTQxZ1sD7PmQyXleO1UTFq7B0iFz9c6EHdRQc3KYJTXK7AEFr9Y1sDaZCzPD4cMw4haetEWP
rlenKMzakFnXovfCgnS9LXU6q/2EaWA5TwXr1WdYxOWHKQQGaaX0fuXkCVcCSDcJhXdgds5DDW6g
NlZgW3IE6f8pRU0vyt4JHVcSOxGcFzsSRX389yEyZAC9uDhzhV6AnRlZ6ZHo+isJ+YM5JMZKDLly
ttCLEfZGoBThaIs//35lqnIfaSNBKahInR764sOdaY1u05/++QyDEQZJNhGhLTA3zschashBfs+z
I09Rj4pi30z2Wgj4b7Lyaa4u2reBRFLybULjiBwQ/ozgKPGPsHyem+fbE1n572uLHLNPKpAkJ5Yd
LZp9WBKxLaP7ZzQbLIv+dwrLhC0ySG9g52bHEUw3CQ4/Nk86f7QgSHN7Lle2MQYSIEBU04Tp8/la
RYmGfJPU2bHTqsM019uqUGo768Ld7XGuXIuotCM9wlMb81oq0YR1hX5pSM0AYe9pVjI7rHTo3Bl3
Ew948RNSPysTu/aR0NAUzw+kIXCmP58YWHJliAKkFajDD9m8g172fzMAJoLdDEygunxpKFIPUEXU
g1NmHTTzcY7SlQGuLZkQs8ErxhBSOott3Ol8zBsahgHjihPKj2Se7KQt/E6FZN+zVktrpYormaJo
vKA+DkY9LMcXA8pQOVWVOiYidysmiH1qbpe8NMNL1U87aO6Otdt1Pyzmm9OLhIKoVtih5et15aRr
1gyX2xJVGVGmF8RkNAoWR4yxPmNgvpMAkAtHbUZAEkG1SleoN2JC59EVwqpffQgTbRPpK+P5Fiio
NpVarOfJ0eB4l0NquJ435VP+N05kPyr9RFr5olcqgxSxD73Dr6KIugznlEhwm8pwaUCcxmnjYqNZ
r9ZvHeUR2enk/G6m8f2MZ8Lts3dtWCgI4FmCrEYBCGgR4VOqMmbAb/HYQm/ABQC78AtkyV6oNsMR
eJByR61hRGYyxDsILMvPVlauOcxdflHhTIICJQAygLYu9XhIX6B+087JsUomEyRLis3MGdlVerhG
WL38rEIWT7hIQB0EBl+LSxO6TGFe9ml5pDJMYCHUa6P+ZpdmMM/5HgpjoBR6t1f42ojisQN2Ad4d
iHHnwaaPksJMpLw8Ngq6SvZs2aV6iCyXdU6vwWGernzRtfHEn3/buKpeymqmYzzNdAtphsyQp+ge
9CwRRs38pBxvT+9KMwQalf87v6+n77fxwryakyzBeER2TP5uwAa+28cAq/FqW4CqFjp9suM1w1HV
nDjgiQPVtNu/4crzGuAiHZwy2KWhsrNkexZtLvUAR5dHURnWD8300JP3MLqXu1PB9l31u60+LLhf
/h1ltMvRpmKy0ya5rY7JPmNIdKPibm7W6N5XvgR+FS5QqovC+LL4mPJcrqmRsqMMfSQOpy9Eqs1Y
4X7LDnV+T1del5e5GhZB2OOggQn01/KBW3ZdajQQETrGQNNlR8XEnV08R9Ua0/8KgBpJp4WXLHjm
0AVZCge2bcOnFLYvx4G/axrQFOF+cLGzC+/n39qz/iYhfAdPrX6gCQPWfl+v5HCXxTMFcQLUBwiG
CAbzEk+mm+NYo6irHaHKbPftj6RObBj0VDLFv54oXCKM9NGaStvow5WtdhkvxdjgpkDSE09B1K/O
j9cAfGtMIoxtyPda9a4pdyphtirtUCJX2ZHrPt43K0f64vIFcQiXnVAWgasrWiznY2YAo2ZRnllH
BeLw/S4n+1pzwJxT1wAJVwcCYhjoTHHpLRc2m3Jgs8LcOk7x3zAAlX2MGhucibjxb5/Yy6ghpvRt
pMW1U3RN1MIByzpWMCRnrxAD1be1YXfHRjqMmmNNL0r8K9Y1rOy2K8ADWNP+uDgtgoKK/1kmMJNY
00WYNFhWJjPJMnhJZfb4yfofE/SbplWtz4tcU0PjAd0AVNeEVLuqnH+7eAS0doiy4YdJ4vSxAw3O
VWr0TG+v58WHgxEhgIjoJ4qxUORajCJxUg9xqcH50O11T0fA23P2NGvB7XEubmoxDlrCAouNHGxJ
E9b0Kc9T0mkQ8T3IHM9s4iTmz9tjXDKFvwYBjR5IEKza1975dqOU6PFDxnHWfnB/zH5pv8reRiC3
1N9F+JRlO70a7TzbD4UD4LItBwB12Y0QCbV020Dh+rAquHN1dVEk+58ftNisKC7I6ZTL2o/6pZg8
Bv2KVDsMueLDEvz23C92C0pnBs6djDo8yHvLd7CW8RFtI82AfzzkQapXVLJuD3DxcNCBiENfD0VY
MFwBLj/fKFAqQ18bGvqnFl2SU8MQJJthhNZyTFPfhKikA9aCduyteM3g9+LAiZFxFmCdiSsK3eLz
kWM1ifoZBJoTZTuz20r1vfX0XxDmvkbBpYRbAZn08riFIXCdaYr56XUMmIoH03Obo62UbrR23hk0
c/ONzKPNv6+qsGIAlgtvIyCJzuemonjBgdKITijKOLMBMTvVqUooxsYbOf2toqZ1e7yLYwjxVNQ8
QfBELxzaYosHLFESPrUcyoulfmjTp0n/DKd/fiRjDNw2OONAGaI1sNj0k8UjFS6b+ckAdGVUeztb
86i53IvnI4hj9+2c512a1qnS5KfezKAB/VCYpQPdVyKUCI9ocq8s2mUjFDOiwlMXvBugIqzFV0oV
mnatrmWnVg3GzuEEbzovGo5EPWil7OlIJsJC2jFAWxrdT9vJLrXOZU0wVgcjhm4N8//9M+JEAFmN
3wUt0sVnbJSiGxRkUicjhCcr4ikIl7AC8gDsfL890oUWHmoESItBHAQdCud+qdVZZSmveFIXJ1SS
J6g7s6j6ow1dQpwuJuwP5UALuzHl80GltH2blHEy4OAYDveGzOEHYRIrxWlqSf4bPMeuXjlAlw2E
xe9bLAUo2FMU1bw4ZWw/lhPcaYgdz9oukhJXyT+Z7APDXdpTBNbCczwi4xpWrrbL0IsVMgAIR7kG
BORlzUaXEjIUcy5EZyEENPawZ9PWhL+vjAHwPipPAJ7DTmSZyFVgoURw9ipOplRVGyTRkQMhRGtl
W1372MgDqPCulPHuXD6HrHCk5dRU5SlEr//RIo3yBmhFE5Cq65xY/D5blnrDtJWRVljZqpVjW8Hj
HirtBsLnhpsF3E9bmE+iuhRbbbzyCy+veOi6AcSDbhGKDqj6iQD37ejzkE5RZdL+JFWOiRwzbpLB
qeegjv7w1B+Yr1jHod+lSvKDxJZdd7E7taeoix04ykShqxIPZkZ2hS7imt3c10c4q/yI34brF/mh
gsVblrqkWaoh3NcMJwLp4Uj2q/ADfrRQrTrCecYJ5+1Utl6m1yCg+wlJdmGfb6D2Vxa1TZhTvI3W
G3oUSF1Z7hu6FxfbPP7bwczFfISRsIe/3TX3MPRI0IiwAByEvagxcZtVHqEekZAfVm9E81v9vq5a
GMv9LiXmxQ/Jn6KHntSHkb5ZaFOjwHY7RFxGYyCsBX4FGBEBTF1ER4QCnvayPpyKeijt0ugNT+py
ydfS5G+r1cIFw/zsO5KtvKi+LpLFeuOZDD0ScXMi4VtcA3ISGkDLm8NJH19DHbA4yWfRjpXHiR2l
5EmldhK+WONLQlQH6XllyV71qH4YO4XcFQfpR0rd1ISZx8MIa7PI0eXHuMVze6ftNdPXDVe+nxLq
ymMAU5PKS54Uy6cpt6vGHu+ZsQFQs1afrT+K5d5e0MuqBG4a1LVwDE2wzqBpfb7JS70daNiQ4SRl
kAuAvmmjPVoaTNgcqm3i+b6rAa5JXBroDhxvoh8Gva+b0abpxnwoYjvO1op9qrizl0v9/RctHj1j
A/z8FIfDqYdiguwPNZTynjIL+u/cqSzIohmHKXI11G8Pxs6I3/uXMLYb8qRLYFK+kd6lzAnNLTbj
/RR7M3WV4r7UcDm4MA1Rw22W19g58A7YQ/UqXunzXiQ9qBCCSAa5HDT2wI1cvLwzhSZaVQ7ZKQ2J
vhuBAnaaeTTdAWiflbNwEafFUECnIJkEbAqch/Mv15rwR0dFL4M1Asp0uBU7RzF56tzeIF/J6Nnn
wDA4aIJWIZ5vyzQOIu9VQZWWQWV3JNsy0pjiVFISZhu5NpjusImilp5zrdnMedc1Tq7liYlm7QSU
el8DPGiTOTErpwQ3d3LKcIJLQRjToXfHKmnTTdp1PZR0CLyl7RElc9DT1FD5UVeqhQ8JcaneKYyp
ze2qm6fSAbV9QEwCIinxgeUc3nOLpKHfzWWsOgAT9L8SlkIlXWomSlbCwGUGIIIu2piAoiAK4N/n
a95NTVapUSySoQfuD62Pssow2J3f9h4vX7R9+wmgDHA0K9/6S6Jw8RUAKUbpHQUJ1A+XctQRMiZp
NFAzK2In/2zcxG0rr3ebeFN4kbbtmj2rnR7YlDt4QEMSYHR71ZE8aIVG9viTFTYVxtozlNb/FnfU
q+9UHzBDs7GLe/NeuQPEL/pTZ3YDeZuPRgXa107fhkMJx5kQUhcQFbzPC8uWt9J7aG5gS6C9mpkT
j++4MpLmxOdNX3ppvuOG3Ucr+J9ri47+scDgYfWhbCIOwrd7WCcgj8U1ByMfcC996H1V/TNpgQVM
fym5DZQMG9fotwPfWN17XfUrr1ERbxZLL2KjYHVDM/eCd4FtODIJ9uT/j7Tv2nEdybb8IgL05jWC
RpRLR6U5L0Raes+g+/pZzIvBTVGCiJqprtNAF6oVDL9j72U8SXea5rlk93rrKCc+PfHMztZKLFdb
g5w1jg9oPAGBdN7ZEfme3MhlbDfY8m0CSDESn931zSboj2uUpV/o1HnXcHig/g+AI0B+0Ks/byxP
sjYyAgVKnFR9bADxK04P6WNrp1CK23/t2Uan424vPbcK1Q4hPBhBsYlX1/aVCT77jOXLtBeNSeuh
eOFVxDUN4g4m95GQr8QqaLPhiFvbnWkDyFERGWWu48EMieJylhvaO3ekgYncivRxpxxf25wycecN
JunsYpNZB4XwUFO3gtLaTBvmvDbOnc5b0qf6IOC54MjB1neMvYRXEwl1ElHdHLaVc0AR4iA8hjQj
AWR87lMXBcX2Xv2BKq3pYjPhX4Cn1m4gMF4jlZPuX37gEDWY+rE2hacmN+P7zner42O+L1ureNbs
grb4XO5Tf1diAvs0AqP73pHs8XFoaLH3txrJHMEJ7cN9oTsh/T7wbms7pf1tEMUsiItVTvltZR2g
eUajZDOYMQMgkfpU+eCtaTfcVaR7utOtkJq5bRlUpaFZ2gCLvroVgSsogRYttCVg5WYjh+jaigMB
WgOi4gTwWgL/lve9s8HOfgRAybI0pDqTg/EQ7MqcBORB32ZWQv71dkk6CqIgnmTQEzWhTWF8azvR
lVHSyEjpHO9DsxiIq0aoWSFigPLzA7CZj71vfim0Jzqperp/5z8yZ/tS7Y6VqTzfiZ3VkafAwo7O
vJxKLmc++NvypHlwwLJ68tXbuL8t7sG3nJ5AGxgGLMeuN2HAZLlseyrgXkIVJzSpztzIjWztmBJq
tYCS0RCALvhlEKyRGFItk9lR37XKzVNPJJcn+c9Xb4p3m69T/6JIhIRbEyV9V38crGArk3BD6m+1
J85WJSKZAP48UAJf9wDeGFT6RLTkaRKxa9t34m+NGm58lCH2SKwnUEysykzMfWF3VKIvHfQQqbZN
zB8mwLZuUxN3Kx3o9HCMbJ4Ij/UpJCnxMsyvQLvj0cX/2e4JRO17QpBywLeYAcXob9Svo0JKQnX8
KEaCo6+hmX9Mjq2SY47/KVi7jNgIe1641Np8+Vbx0dvIRpKMyKQ3o9IyUuu4eaHpt+zcFbsjo+hp
lVKNpqYTNZbmlY5xLwg72FiZyenbhcAVVv7e39N2Wx6+nA3oICX54jcAUG0mzd466bYgj8ZXkJPw
JzLHV98+affvhV2eWGHm26IlsYmNxpPBGui4IZKzdbnchNWBTkOL0fxwFIlDla/3hD6CuvUIwBbZ
MrNpKNmkBEP7aQP/7B5TpL/vml1q1QkhG9eCxpdpmJZGA0u8B9fCTO5Kshmpj7H5+Q5J4iDM3p2+
XrO7Z/huP4SH+N3MB3va8NgMLD1sVfT/dsj0e14tj9W53jirJs5iSIsLa4TQhtBIeucJqFOPZqFZ
ok/fApdvLON59E1tXnu327x4GOGmAE8AOQERySNtKRKegnki+jKQbyNtTow9IwoISlMNrc7/ud3S
71Nn0TtgDMHkAvsUhJrlGywPO7FMw6D39MGMopdIwiqF27DW20W3CVWHgSghmRHCQYXEwl00kkmh
ISQleJpmlh9jlgHbg0RIHJrxtK3Lh6Zy+PJp5TPnUGz5mbO1AVJBULJBgHx+t3UJiuV1UuDFBiao
1FgSxPzAPstKiXT8+6DbKmfAUQEC8bBPKY5++pZxm1F7j0PAGsttAb6YlHcdUUGXCwNT59dWyfwB
tz5w8c5R47yTkFboPemJu6u2aYM91EB+F/Gy/6qq7nE6GDmFgl2H4WtNfu0tfQk21sFoAPMSf6Mm
A/m28xFSozTJikaEj5bTfoEmFx5FzW0KG/+prHCTHoaT4kzWSPo1NOy1HYKiCRg1EDrBn2VhS0pU
qFdpeHXCJQo7WWdcN4GcmEx3aqbIeDewwmhNPDxGCY/SKqpIm9YCWK+jzlTLZ2L7AwSG8Hl7zUiX
wRdGBJEXRHMUGFqKiynhp4QrhD4ZvFSELDgVGHKM21QiA0MBOQRuCMaPkGpKzJmGEOuP8fQJrfZK
eoADbJm+wqUjxaWkVB8pKj45EccXYyqspj4U0g9gaRTs5Ej8AF0lAXViQMGQQmB2bNwYD2p1JWy9
ciKgL0jgocqAqHnZl0KJea2X4sErUxqr391TXoREek+epNPtUbs+mf/b0vLsqTQhqEURLcWuIVOk
xMPgYxy2iUh5zN6/KHTiiZb9yoknXds/QCDNNXaoflwI1ugoaScIGwfUakgC/RSijtZo1ZB8foq2
034wSOfC7VmmyqsYumno+CXiOYWkqAgOGzwlGipCdR9o36E/8AzaDpjkCcBwVw8cbotHZqceU91k
5cZYg8Zdpgmw6GdikQC+ILzeFoF3yyVlNnZy78mdnyKljaNoiNqUchNeNLen59qa/tvU4hzsRx8m
fgyZK96RXgEjqjRTQwzEZZDGtid5pbXLRBkOFdR8ZqtW0F/BJjk/VOqqbyROQs9SyE5OLRXk0Eyh
2RE6bAK82yzz1Eq/huwAhUDKmNla/fQaAx/aJ/dxvpXkgwGpDT8l+TZqXCUICBDWoDb58Cr6xwwv
LXa+ivzkZxu+NuXBCL+mZCPlmzGxw+ReDuCQ3JPaV/a9fMc3x3jY+OkKzvBSu23uI6pNgHXMRZEL
Y6BUqSteR4ZqPEkhaTlX3XIRnAUo6BEq/1rcw5otemuf259qBHcET2Tb8CbI1x+h05/Tek2j+TKJ
9/tBUB+H7RIywsu7rlbVzICYPPa6ySmWr/F4hXdkEF1BQ4T7NISbvCLlFuYA0ESsEIPDICei9TaI
bW2tXnTtNYfRgR44RLSRrlhmFNWJ8Zpc4WOG2tTfB7ar7wGqqmraWqpXPCg2fDBksVtZeNebncu2
SL/BP+f3uPiTJYAuq9Q1CdZ5kmya4EFrn+KvLJAcKbNyEOn4vRKiyEllpXTXqjLXjtrZTuT/Nr3I
oeplHtXyiPXQG0eOoY5LhtE0lN1YmsIaWfQS2zPPNVAaiPPgeYRj93yDJQxQyGlO2OLilmI6JLS9
k0enzbbjuNeKE+B7tw+Qa+csgPVwA0FgCY0+6bzBMeQTv5vzsa3yBZ2GU/kvn2h3MtpqJWS7dihC
WQkrBogpeG8vhrEX2kaSx2T0Wr6TrIT3a7OLICPalb2x0idhDsGXwZcq45qHqjWixKXQo6KOYL+W
2eCxYidP/1If14I5wsvd0n0z4e9VCCwn7gyDMXnZuT2g19pGbRc1VRSXUOVcRhm1IDHMIXZr+CjN
co64KW+3MF8fy96hyo+rBeACjObiegmKpJTjAY4SeQ9OJOupgld3oG6gfLEykFdSSCiQwaNXhVCA
CAzhYtKEvqklHzRFT3UUnvhbEEABHn2aTOw1gxgfMKGFQj0t97mBJwlp34PPHFCYhsjVoXuO18iC
V4KR8+9ZDC7XTi2fTghGisRQOry9KsMVmALDE77Eo7URNNRla6GqPGPs9OPMbQentmdiRHwZDnmk
lzMo+t+ejyubFuQE1OlAtzFmZ83FHlJGHkjtrh49lD2HbV5KgAwllYzaIPgqdQzata9nod3xWe3I
ZSlv/D5Zk6i8ckucf8S8Lv+ckFBWjbqg0gc8OGLDTXMKofVOpp3NFHCibP9NGym4ViktnzMTHgeJ
rego7VFlTWlcuIxJzr9kPgn+fAkDAAelAg2hW2Vye3mgheRoxUZOqGryw/YQo4Q6HrXAjdpdSkWH
p+OHJq3dGJfH9vlXLJYuvB76KhEMjIdIEOSLQkn6zorcRqMjsiVZQuTpXjBemPEVd7YaPcIFGvDz
qn3IFLZC3fvd9OdbFh8DFC5e1ojH8CA7HxKuHxMGwj6GBAlCDWlPY6M9afm/1oC8KxR/bSW1u87h
7CwBGx4yN7akk1o8ScKWi4mUvSDMCBsbVVd+2mkl0pLtoU3csqbByjF9ZdgA/cKLAmBmaC7/Im//
TF4iSKNSj8PoMfEh5xqSGke5FghrURyCO3K5wiS6slbOmlvMUtUEeArGaE7CwHC6RuT8gc2lVKFA
+vLFNxgto+fb+/XyhIZ+x/92cRnEAmSZGWnSj14Y1AB7hGY9hpv/vyYWj28Z2t6jmKKJjEU0rz9Q
PPl/aADvCwSEwCJius4XlKEVTcDmadIT5GLxRmqKlQ10eV9jlP60sFiyqaQzCUjA0YvEf5yYmHjr
kgjp0Nv9uAw/zltZnBUNx8pAmwdKgUupzvCq9hHy5AY10k+lWdmGa11aPJZ8ThyKOBJGj59gvSR9
9p0Ctqy/cj1fXV5/Bm6xpJtUydUq5UcPwRDeowHSs6r4cXvYrrYxQ6RnDB5OlcX0y1HGUNFCT3y8
iHXpK2RrleGrY/WnhcX0owxbKbGGXhj1q1K95Lm16iF+9ajB589EGJidLCNCGIcqsEOPJk8Ux08x
jkxmDDQYmi9W8a0lJHjD+/24MjtX+wVIDdR7oAEAxeHzjSNXEHgDW2Ty6urgJ8e6vRe4NQnGtTYW
K4AVrRAVTTp5sf5RsI4Y4pZb5d+tNbIIhWQj9VPeiCcvBWJWktyuFKwKhOjbC+3qHM0qUcAa4BG0
nCN94riB8fXkdeWDHDz1ebXny5OvgNHT4Vbw16hKVxc26rFI+MwOTUs5iFbugzAbc7QnfhfcYy17
t/uz9vvzqP653oKol7myKzA12b9EP6ncCjHk2u/DJAEvKmgH8sYy61rHIhj3rTp5mlq8SmH9ahT/
WQoXfEvQa8ABAWAAIPhFtNkn3TRV0ML0kDklxugy5bkYzdvDdC3QhqQBnoSwXAOCaBkG8FqciQXD
AdPH4F7T3oCoOSxxDeT/5F6ufFBtmsinmTQxYaeOhgGFEEFDHXXoZJ9AGSC1q7SY1igTl9cFCK0o
1aOoDfgsEszn0wcJsTZlYg4fJkZT/60l9XiHRFcorVAvr+Qb5obQc9R3wKJdvuLG0oikki8QBmUm
D3YehKmVTTrsU+NJqkz5UMlO3gIeRlDDWhn6y42NpsG0kUCIhCvXEpLbx2nPJTgKvTgFzRNOeh20
/BRH7FwZpURhG5mSuvPb1xM33UO1t9dXQotLchXopn8/YDHIUwYvCcgbDp4cuToPlFZCmSN+1s8M
oBOABisyOFvxa9hNlhK+Qm9tZQDmBXweLJ+1v0wx4UWbwsIYL5naZJo5QsXwEWi12rc6pLmejUMT
ErYp1k6ey5MOrWoAgyLzAuWx5dJKBzwNezEdPbiBpYpVFZaCh0PsxuUuW3Oiu7aMNcAMgcuYkafy
fIr8OYUw8Vzh9/LoVZITtQ7nW6PLvxjtSirzSh4EVIcZrQYfZah9LgH0WpwENYhqvOc/jHj/ZHNF
1v/JTGQGw+K990kwmXhfAIlnbEd5JbS/0kkV8tYqslgzW2eZpuAYx4A+ROPpaBsk7Y+q/87vtP+s
4QQnJBDwoHyOMAjk8MVYolCQ1VWq8V6N161gjY/R8NCK78GMEXOMNYbjJYJ/bg48HAwoamqYwvOp
q0perHuojXqM9nCx2pT3ZUbLCshZwwyz3TBZHTLUMNMzsUXFEtMqxVaxVmK7slghTgu9gplziqld
bFGtFfhxwHL1arbtnUi0W4jVOnqy17UVTPqVm0CDqCLKrIDu/xLIzjtccFlTZP4kekpr8fVzEjva
QEKO1gCtAv4IP0xTNMvBu30IXOa4oAaG6x+QxLnCtYwDAjkfQUSvJc8QICxvFYCF9PxTtQaQvZK6
AeQXiWyI4YIbhFLTee/g0mEEfjfx3ug3k5Xi6HsLkrYMSVzyBumnSNwXujFuIgPuRnABEY9NM9Yr
t83liY+PQEQKejaUFBBmnX9EncK2hONE3oMpYpzOlWlLL15uD+i8Dc4PVR0XGQ447EeIaSwFJzSI
4PBFU4nekHgQpyMRk1curqstABUL3ADqAhdc46QQIyVnpQhPeLAocUsqzRoo9spAoXILzhGygHNl
ZhHzBroYyKwWJU+SAUPoNh3gVasvnysrHvHFjIudq49zDft8OmKFb6eRz2RPqt3Y2LBepfw+aWj8
COSMumcjZRoR1yLty+MSImh4EcIPag61+cXBIjB54FPITXhjZ+ahGaW7YSe7kbKS/JiHaLEOzppZ
rLW4lbOAwbcP5Vw2WQYDXAKKzO/tMGPNVjbxlbQXeKDQoYdXDWAI8jJLwTUg6xS9b3iSKZHcyffZ
YE7ORIMTd9e63YviNKcYusUK0ZQDHCjV3AbFK2CUudNj+S8ldQtHPS9QHP/79na4PECh8g3RT8R2
szqtvJhjvh2CrAhD35sqIGr3rZa5hQwILLQCWJrammrebu9yc6A95M9R0QEZBpvwfE1lQIQmU234
ngysdKziSb1yhlzOK6QkcIIBtiPzPMhD5w3IPsSuu4aXvYQAnpij8kEVjUBfO1Hv1DXa3OVaRWOz
UgcPrRAdBbnzxupRgt4PQCdeEj6I2b5j5shRhSMra/WSZY8t8bedeVT/xElZWxRi5yuy18IOqLzT
f7rsBEk5MuRW4407pm9XRVAuL57zJhc3q6GPXd4g+vWin9cmfS64LdNXrtQrawGBA2420FgB0P09
f/70KuCrEt5GkuLJKrRgFcjl9Jvbq+3K6gZJH9zy+fkCct/inOShT9/CRU7xwBrQq2Pmb6f3MHUM
c03c+UqEaeDmwmmJiwuAuKWIKB57iuiDF+eNQOW9Z6Utet2GD2mQvcvA4KmkiMnTWDlS5Nzu4hV8
03nLi7Whx32gpqGieOUnVBxrTxZdFXcng2dADtDnm/5mGJT3d5BANwBgfOpXnim/OIDzkxTuxSjD
GeDc4iX6Czf6M41NoemD0Tecp8OAfAD8UvP0j5pz6uheKYgvlNteeismjaA8lRV2wh5gMxIZA4n4
kpQisOwHJa5JjGFKt428SeI9UClZftfptBtcGNyA8eHV3DGcLHi3p9/QP1sZw3mf3uiCvDiVxrIY
21KtOQ+w5h+pdUW4+mUuMw7I65QPnIvcaMe8lUbnH73V6OLwSMNMC1MDjeYMB/5TkvJmcK9Kj6in
F1VNSu5RzNdIBlc2xN+5WuZMKlgiwdeh5DxFpFVj+zoFQtxg390OZDZL+q5ql3365FNTyCSTxKxg
o7TS7flGOes21gliTNSkQepB0n5xQCt8MaiqL/pe9WxERIfkQ/fB0/ajyszaeOJ4RtaV8y+Gel6b
ILIgVoK9KcLL8/NzhNY75zMs0SbdKO3LwEOvcdc/BQIBJq3fc+7tPl5cC3gUodiOl4mKigTEtc+b
y3ioKBsq5+OpgBrbc5nvOB23+dFYW0JXxtJAchChBf4LkhNzBuHP1iv0CmZCecJ5FVx5j7GxVX1L
pIMOP+/PlkILrOz/81N67tv89APVHTfEEhUkCEXCukrhvDSwWPlcqDs+uCtbEho2Mxw9pepwjN6Q
wO47p1mj017cGHPj+ANEGeSbAL06728eQyUEZoqcVwh3nQAhySJfOQouy8f4eSg5ggADsiDyl4ul
IpR+MIyMhSdRP+L6o1nsSslDyb2qMiwVcpujmQULb+oHz7n0pu+kiaKzY7lVxJ0SW9DOXDngL4PH
ucMKli5CcYT8v2XmP5MMy/q6iHwtPE3cQ9i6Q/Ug96dheGlwqYCyW1CxehbBWpWa104E1hi+YxOZ
nuP+XdNoBxwgBD/hL0fK9JvraQT/0qmwe/WAUnPX4/m6mre6CB3mD54dTPGYg9HBUtgr0Eof5Lgu
OMHrzTcFO32VNaoRiDpPDObRVJdgTuJUAR1x5MCOJPi5vf1+k/GLIwYmW2CQzdAXFDgXQa3W9pCh
qpTwBDlYUt7DRaw1QxBp3f4dCnL9+9SC2NI8T+VBqN7asiSA7iH0/igKUOsIlBBMxc5kktt6S4Hz
BgFGtgrufXqsTplBAZnm1UcEyZEFiQResUA+BgRUcPy9oVMDQimu+lJOdDpGLvMhPAEzZbPYhqrt
p3b05eNu89oD2BV4XGdE4pAlNsP3PjBj/+v2QFwiECDghvEXAUGG1DVodef7JRNDWQtGGYt5OiDv
FQGges+Am1PqYFMBmXKIAF9MSfGkg7/AbRT/CaTX7rFVKVuDA11CaOZvAUwH8D0DQdISDDqiFpxP
YxydWjwrSncUzPQdQ1l9K7E9JgMpE68OqCgA27edT2UQq+PZc5yUQWSJqc1BVIbmiSV0L/1ateLK
rgfTEX9h0eLIRqy4GKgyrgCiz6JT6HKvkL3375t4w//A2jw4+si24kUE+C33OX1nyb+YPwAqyz2A
GbLyeLkM5jBIM6AUdflZ2HipCVMMg1q3fR2d0vHeeMI6VfbZCWEkGx+4mbc+2SDqILibTF53qiet
WzneL2kP+AB4nM5cAn4Wsl0MRASPmVoIufgEJ9yho81EC40W343/UljcuOurHKo+HanZEZcnVz8O
hV0FVq+T4iO4S5SDz+HGsxuYFzy2NVXuby/oi8fd4usW5389hM0kzV+H8gsoAzEwTQXOOlAIikcf
cNDWvN3eZQkAzBb4EUpguahISSyN+6p6YiP0tLNTLO7L0FTfed9isVnxu+Lg+zb2cuTx9UaQSHgq
YjpVcDBYCZjmPp0fZrPNPd608A5GRv5iaaplO/hxkp9y/sfAMY/n5Uon50DzsgXkjefrHKoki1EV
/ChO1KDOT53usodhJ9ntztgiJA/qTWHKO46trLL5Dl02CNUN1OwA5AXtenE+Q2Kl5SQpLE5+/QOY
7NA+d8V/5QVAFg++nL+izyitG4s++UYWiG3XFidcOfAMFyeSx57cWMIztwbduMyTLdpahAxlV8Wp
MjXFSfvsoWQAutouDPdJ/My1d+prwygMM9PCuj1rv2+S5SCiRIOsN3Q7BOhFnB9ZMauk3Ii08hSC
dDfhnoFhWu52nF12NJT2XWNmicXfSz8VNI8QxrcJRDs23ENg7DnlXyTEgIKRCjKbBVEhTB5DQICm
+UbTIJnxzBp3gu1M43YRCJTbERcY3MJGhBMxLdiTv+ZtdbkikCzF0TsvQkRdS1u8Eo4+YdT31SmM
TEX5V+QHec3n4/LsQBPgjCHvCwjnhdlbmjc+5xtTdQqalgzDUw2mY/TIw1FndPMH9fH29FzWR6De
gX2rzgo2s4rfYlGADiGNPN9UJ8kHz4dA471zw9oJ2REsVbN+FB4VqyRGkiAs+VIrh1vZANe6a8wB
GPYAqmvLDVA2nS8JfVudlMksfdIPupMMkpkacJV+j1qqNGtUL+XylYUuo1CLtw8kNpDDP1+RqSG1
fsXG6tSZ0mAXeN3n0AoUREv/qZ4ZEqtg4lo5R33eTHNLiGwGWQGZTo+pCNfjHVSOZumn9yomrSUC
Wh6DzZnQWod7G61TOgW0uR++85IO0Jpjbll+gKnEpgOA/3W2UT/EhnbcBiWoEuHcfbGSS7pk4iD2
Bq4VD0kU8ZATn7v/Jw4XBjHSp04BhVUiPFgsaf0SZzSo7DoZqdRDkMHhoY4S2snbqDwOsin3T9K3
hryHYvYxzQ3STIAzWka2ieEg0uhErl2UcifR5BG9izTWNhB0D7UdE8zCsPEPlXbtNvlFKp8fG+e9
WJy9QpWWkNRU6xMEBiLD1KYnSTtAqtqY9s3P9IEsNB7hvpN/FykJ3ibdjWNb0Bx/pJq+aWJ4n29F
3hnNUTXjdtPnjjHdp/xe5iDGZ9c+DR8V6a641/5FjxIkXqSXoA8RKJB4tII7+bP1La3Yp3AdeBm4
Xe1AWlw1HjTEwd9V7MDpnIueE8NpkrtEsCdu4ye2qND6WOCZUh7HuIQiV0WhBjU5yHqG+JVwy4GB
qVLYV9f7pkJtzhY6Ovb34QekiipDxEsUf9/3yDGGayqdl5lZLApwBuYLejYRWmYzxrqQkobT6hMP
Inje/MC1iKhP+aPi4BtB1ll5DF4JEM/aW7LQpJxXM6zD+iQ+JM/BrlMepzf50Ou0aaC4+DaNLs71
woRbaKHgfSE+3T7Wfms+y+WjzjAoVH5nLNQitaGkYt5nGfpr7Kp39aGhwy4368kWVcSEO+gugcAJ
ZQUXXFn2w7+UIAmZFR7qx/aLj6nxqW2yLCMK5AeKzoJXnE+ArTUqCqKWAUsMjFlyB7knwemnvU9b
Exqax0Ak7CN+6LAgwCz311SaL2uf8xxC8gVWa8DUQLJ3sbH7MTUyLWpOsCEKB1yKP2phUD1PN0zc
83xFIbRyrLX/HMuiVdwNiPThx46I/7xVne8yJVL8+iTIFohg7HkYwOL/F+6C7kldw2Je5qfnPuqz
6qOOUPbCPaKSRSQ5ubg5hXhzNd9hK9pqe6iLF6Ra5XIzxZ9KB3lGwDCCLViCebpG1rjIPC4+YM6Z
/Tk9YQca9nyRNCc5cVNh1qGA9EMC3+fdqmoYfuliif7p6mKJolgijZmMrvKJK0D4Ooay97ByvV95
MOKGw7MaoQRqPxf7QM1V3lfb4HfNxM1bpXipslHusgQVUe2kjruKOVxpayMBAAOv7wqqYqHVDm8D
inmjw0crkN4rL5X5gzREg/gcpOcWt1OlB+nYqRhfDQceC4+DDSsFAXcM6A8pfFpKykE6SgcApQbz
+j4FPz3d5gq9fT5cm2UEpSglQjoVccciKGV+q5aV0mKWZVSkK9sPn6fi02+2SHj8ZwsnrCjU3DRg
lZDSlZcPo6pMEljqhu0phqT3J459DikUPJKR4EJq5Xa/rsT4aAxZQVSp4BaMvOD58g21phuKqWpP
Ur/ThVf9h+tE4M1tAVnywJEU6JoGVtUkWzFZeSxdiyTPml7sHEEtszKCqump/hQ+Ekmi0mjKUKRq
dQIbbtoQJpvFk6o4w7GRgbKPEliW7fS1EP3qEfJ3CBb7qpPhiMQLTXvyodDSm4l4qDikbWKk2B5a
OLgzCll7XqBat9E8o1tZWVdvWgMyvL9i4zgyFzNgSJNfcC1rTwxusFm5K2VLrqg/HMpWsWojpo1A
Roi9+Kq3MveX+UwkXf+0vJiAMQdlpUEl8RQ3EMGa/cq0jGbQK+WR+v1OGnNq3/PqMxufGrYTDTcY
X4CUG95WPmNuZnmu4aUpyMgDSAB9LK6pMImYVBU417rk33joIF5gD/r8sBj7bW5N71yxS2RXC2n0
KtzpcNQr1yLg+Uq6+AIU7vGmAPoLG+98E4hqEklikzUn4RWowPse7+lWhEoWb/HRLrZy2fEbB4W+
ZrDHnU9qx0+hTBN/twjQtnVNeDN65ZzhAKs5ZaBa5KDm0/1nmiqOhRld8H8/cj6i/lw0pV+JRqxg
mGCPPIKhDGpQtqtKJMMDuqoucXVpQEd0loTHElmqhDAtT0IF8I4TzMFogbgz9I95bMbaStx17VwF
1A5wZ2iYz+6F551K87TTStY1J30r3PVBCrk9K6cxu0vXgH3zCX0xx39aWoQlwtSXRhqipTYH3qfP
OcUOmuplZS3Pa/VWK4u1HEix0MnAaZzwKj1xH+pPXG3y3halvZoTvnDDQ+Obt9u8kmIAhhi6luCX
KTCtXpwfrI8CWesUAG3a0IqxQZPyTZH++zxhimYVYYhBzwan5/Nk1ErWZzHXnNL+JdKgN9Q9QGQU
Gn4S4vO+G/5f+vSnucVk9VGYVhPnN6cq/2awEiz0jzKJVk7eqwMHPCnuPjx1wIU77xNioHhqVfSJ
GTQBahZiAGnyn8H82LLwnMKxxgNjifv8vJFSGBg3xjE7BT6U/hQytMBIrelRXLtKkW80kAKaYbIX
tWctmQyWyzk7acJjpNIi3XH9FpYpJsjsgQzhLJBUuMbOIMcr9dvpVXRUGtnP6riSnLmyyYAIBisC
lrOAOy7Tyr5U6V3CF+w0IF08CYcWbN3bq/3KZTHrEsyVOFCjgFo9H89xkpsymxg7SRANwyXZljuf
bdLmXvbt2y0tjyZkRCDxgcwaAIJ4Xyw1eruU+XDuFZkH9Tixz7Zlzx/C2ICMffsQw5AqWcPaLAfv
fxoExGsulMB2a7FU1IgX47bWmceJeGl3mtfJzcq+utrEDBaYqQcodC+XPD+leWJEHeQ9kB0VQ8AU
/uOm+u0EhKVmWaI5Ub0IplQj5PIsqiGeNak2Z9xXUkKgur3Sj98s499zdm4GYgYwm0bSCjoli2aE
SW8m3CudhzRItFFlU68INPg4KxF2Ib/h92Lhso9i11irEfPy2EDTcL+YUwWgz8wOb+crkPFprNcG
VIZUZEYiazwUPC3iI3tM5Cel8WTmduJBFe8VSGoeayie3V6Wyw3w2zyKn9A9wJEF9OqieaMMq7io
Bi+KQlqBy8D0E3JFjQzi80pkJkn4rcUoA6AHspY+Q8OhRnDelg4uVR8EDG2htlr7cEB7kDtY0hAD
vtFzgQq5Ka3LTOjLI3Z0MhlqV+2X31iqVJOxfgmbbVI+9xB8A2ZM2iWCU+SQECNlS1VhC1zBk9Bu
1QJUQBEwNnnlMLqIrP9nqP738xczpdR+z9UahqrVXHFEREmQjwseE+MnTYghgfpM0xVOxLWFiSED
SgBao0BKL0+NKJT9JAy7wUt0s202EC5ju3LXbUXZKl8K4WlMKTPcLjkqbwxV2Ntr43rrgOIijsVN
AKzA+YTF9dBq/NRCF6N+lOE/UDe7cPShxK4RH+VlSSBiucln3djS5WIL8mlF/yzoa66Ol8cMXEPx
XkdGBmLKQCucfwZohgbixoGH9HrC0VKEkHiajPnKIbCMUVHJRdUQCABkrXEhLFOGVSFy46Do4J/A
20FKD+No9/y9EFu3B/XiHvhtZvZPhyXV/EQ+70yndTyAJgbvKftgOES9VUZvnSAR5Rd4MK20dpEI
/e0V6FmAaMN9A5Xq8+ZGpg6IfdCcUHqVsNGq/0Pad/Y20itd/qFtoHP42lGhLTnIHnu+NOzxuHPO
/ev3UPddXInqFTG7eO59AgZQNckiWaw6dc6mRWuulFvon4/BbdAt1SaSF6vNq4ek7z/juv0EqtxK
Zo/ZPbE6w6gPg5KI1DPppKi0pFAxI98ygSEgnDJvSR5A1Z1KzFGTSbw6aTDJqAOj3R00CjheqUle
lFpGCjgWTkrryPNTcZILS+ee82eRZL8jREzNbIf9kfBLo9xlp2nOSEesLTPRpkd8i2eIfAYQXDyv
VD2oNAhYC6ds/FkMr8uexB4m+cyRMyi9sITb1qYW0wreR7Q0YatQA86lVjRC6CScsunQt2/NvgaQ
B0TM9333ps2ReBO2B+kRA90V/vXam4oRdf4pbYWT1jrtaw4Ua6Y2loSUQgJOKREq8SKu6qdh+ci1
Ymc8MsyvLauGciHOQaCUcWtdmwdJWoh+mEY4SRFoS4GcaDZNlKGA9GQMv6cxN/GcnSAd2CkQyEpt
CYyCOekQuP8ZJBignYtA2UVsKEjK0QUuDdC6NJIn4SSqbgle1xGp6c/qTUzdYXyNcX/dN3fOq9P2
gHLBvkFnExKGVHDS9IreVqkgnNTykAobovcOOrtgOCyR3Y0A1yzKRoIGceAagd1Wr8kbAlFTTb1J
PaHBWw19VbGmIjaTxQF9Ovom8uYLxbZsW04PC+Ss59ypSsYk3ZzZyNfjvW9g+yGVjgPoeqnqUWuk
ql5knDtDZREooYVusYp1Q5EVp+YGIrzo/EYDONqUaBxO04KfYdG15VS1tanMv5LuZU68Wla8X1MW
WzxhiSxYDnBTCYHrIceJEwzKevinTq1IJnfVINYDf0qUn/ATJF+D7mmLm03f83cXtJYWsabzJrGK
+BruRqAtuP/QCkqF2mk+ZJq0wKOrBUXBTHKN5a2NcI4hdR0WVjU0L3g2tzI48l8jkfF2WRnwtXVq
wFVX91M9CKANHOwFiZsajcRBGZuVvK062VK1TZOKe8B67rv+Tbb+PGrwbwIJja4bnm7WHLO512e9
RMg1u9mw47TWXMplI6C+KaeHaP5pDDcJAUGb9orSooqpPePd6nWQChi+u56xE9cXAYhNUv8iYFMq
gJXDUNRSowEtzx+Qxy7NU71sSu738KMOKPi+gMSz30ysQ+/2JsHcXxglO+3iJollQAgEGWEnB5YL
XWgd0HYNk19r6HFJNvP8znUA62z1cvwq7Tk5jgIwpGAgXIrPWX7oilfGmtDZzfOaXHwPtbP5ehhj
eP9EWqHmYq+lgmmUjlqgcPIUCo+zKSalzYwBb3CR/zFLurDwcgBInZr7JRvLWhjG6cTvoEGkyc9a
O3mhiJaw6neif0iaW6v5IYEwBPdiILc/lQ9Vu02XrTQ8gH0srx8nYTS76CTNniof9bhmnHi3lxNZ
p/9+ILVOQwSkS8vjdZOM0ntlcJEX99GeK8SFsRtvimr0VFAroEEQhQP2ejqF6K8NXjRoNwhih6px
WrmcetKQ+J9tCSElpiDfNbUlBg9c+5wIT032IkADMPxg+IR4cwwrhK+KpA1xUSGlfO2jSrxUuhQK
08mA2sfkFHmFtjw5lT+NWV/cQqn/dsjCHBulDhxemPYcqGJM9Ht+jpmeM95ptzcP+RaSdoeb4PFC
nZSJwU1F0oJQL0sLrLZSyKBwVTPGWbC2Ky+tUCci8tlZLGUYsfKejN4APVnB5CU82j+58Z0xu2ue
dWGLrlmqSSPlHHhCTinnc/mHnv9dgt/qb7HwY8kKUbiM0k1yKKcXcT6AlV5hDHUlAMGMogVFQDyL
ngI6mh7wh2qriNNJ5z8y/djxtVkWg1MmG3SljMleU8EKLcTHPu3spvxQu88Z8k9LseUReOgot0R/
wSGt5q487bsKFd7leSm8tFUOOhdsWn20Ku6x7WoIhgi7UR4hM3F/Bm+SHLg8EbEh5wBgLFjKqUdQ
NRtKqogcSEgB1pDtqqwTRwfgG0jhqksAlZghbbTMDWPixNVtcWGX/PnF0T3VYafKqTqdWigfBIMd
I3evVJIlB49aZqUyOP25X0LlhcMDXvFjCL1nwOWhBTwqdqS+52kJimL0ImD7FnsWYddtPoPMClrR
kFdA+ulG2i3TsQGXAbx7jQwVivg7qw5KZmdI6iZbyJRqI2c2uwCEu/cXQ1y7QAh1KNJ6aM7GJ1zP
SsbJo5KEWA0lGtxEBSBH1fdqMJuVDhEAELCHYQbCSJA47xs0+woPVXVKWlsA7cSCunW+SHstdAv1
cS6RRWWGlCufh0ytDPZckrBFPv/68wZ1LIC8Rd60mQ6oUphV/CxG1oSScTpAjmI+hWAGnH1le39a
VnwUiocoVwKAgkOLTtdmWl1kessNp4V/a4XSW1SvLWt3KnJHGhlLQA6n66gZnQUgpUDKEU2l6Cm9
HqJh5PoYypAkkCdQYkfmML4h/ayK/qDvASeUn+8PbS18xOuF4FVRvkC8TN3dg8wVEKSVhhNoDcuX
aQpFp4JdF14C1g1kjiQM/ynGYr6I4ajtsqJgBdAr57UOxk3Q1uIjoFVLDbmSs0xsYmM4Peug9O97
2eRLr+S+swUaVSwpnbMyLD3BKughoMJA2kloVGmG+gny1iroh9W5OCyywj1nWgfqlDoNUS2EUuhu
6uHxUkXyEB0kywp0cBSz0TvxvIg+t+j1X06VZmsO+hxZT4AGey3RrR6R+L6P9ddUjCRbEwEGXbRU
3QxBBXUAUCPaqBp1jtTon1CdqDyujwSXG7MYaZBONnukgF2Zn5XabHsJ540i1cu/H7YgmUUnAAin
0FgkU9t7ivg6jPN0PA1Z8UsRuyeZ+9LGp6E+tNIrw7FWDlgdr2JCwI1kz41jZXoHUFpUjic5cAx5
m5TB1kAWsojQMTv+DFlpt3n+a25HK9c4c14yk/EBt3kXJCbRoo+QDNsIDSHXO6ka+nDRIGR9qmU3
AHa4h4aviPuxQivZuOybZVvEu5wDFkL+w/cvZY9mqVoFI/R7kYSMl8Kai0OvG7kmBXSCgBVdf4tS
LMogKxVggcHvuv8zG0doCzSqqZWHsmAMfO0EQZkd7zIZ/R4oRl7bmjUUcKOiH09il3wtIPJKNdUU
lvio/hm4CjKsVi+yoFuri31hk5prUBOJFfr7QXQdcH8gv5UEXlnhCg13ZdZ63AKwbT+5McQYgmKx
RWh9MxZ7JQ7DgDHF8GuwGZxzrRfX+VJ1XZ8JHfQmIdSYbOveV7KHtD/yD0LnxOCthXBUU+2FBEfo
YhcPC6uFYnWFLz6A2lpNn9fyTLwNzT2OkuXmpBRu8Ah+Na+P04NWyIzQkzVi8kEXI8YVriaJimVO
ZuEwCe22zg1f6VVWP9fanXs5s1Q0zQE/URoJZnbm2o2Qgma7xsWrbmMgpwoNTYPzYupD5CaKmSve
/WVdn1TQK+D2RaqKZtPhgkbnhhZj1PKPmt906Uuhmdz8LAGkzggI10IusPEhkSERa3ihXM9nHIVA
x/PNeBqLv2P8oEaaFRDdbfSg+FlrloH7U3Y/98e3lrUgFICQ/cD4SD/5tdGh7Aq+G7BvwEQz66Mj
uYrsZRCP6i0OshjKRu+7LQh7o7/3DZ9z3De34IVh6tqvakPPSmXEflm2QvQcB9Prwqcm6SRtcDRF
agV9kMTkY9BmhPsMfacjUGr6xkC8NUK7comrbSKfovqx5l9EqJFOogfs3BQgzyJC3Vve6MPb/W9e
Pc8vPpkKE9p67Ka+xFypA/KjOrqiwnHTcayy9trUoCpBuk3RlE4U5q/XJJrGsl+kFskC40FxIwfc
BlILxrW3QPHQuJhBJiPEBsifsq/21WhOHAhVgewzSyN4FLkHvPXU8gG9M7vmoPaP0+KN0mbCS/D+
bKxsDfTlo4iBAx6cbDQlG1rTIqHiyGx4+bKbgidF2tYxVG3kY62wyOPXjQG4CFgQLjCeOmuCeJlS
LlewD9GCXGxCCdpnkHZL//DQ8CgGFpkFw9w5Zr042pJJUaql5pFQzVqr5lVnLj7DXegpaG3OICt5
fybXMpmE4uD/jI4OFORK6tJikHFhJi8BpL9ErfUgk7otAGZo5M5uuyOE+LRuq8PZgokHvB5lTq05
NkGzE+PuAQqqjNVdC8vxTVDXRX0ZoAe6kKEUgwhtb3yTypePhhZUyKhmEMcdOlGzdHCQozCpQAg0
1HYACoI5WAGqkxG0rDx78AKBh51BEDzd7gy0bG9EEla9qp8i8Zm3xgDykyEk9UTGA2vtHLwyRd2e
ST2VRiOpcLBaO9bFpnuvCRNR3Po8t4v/NIqdAH2NXgtWZZkcGtQ5SF5ZSBuTCxOn//Vml9IgaBoB
Ih1godBNzhhl05gSFkkk5dDgpUJRWYf4AopSOkJhygr4qbTOiEbR144FdlBkIiIZ38vKRjP4fWem
DskbS9ThNQkL6pjSIIIG6wgBme2Q2QEThHZjREEzIGn6IE1yKCNRV+W8hA2fimhhF8WnfN4NDQE6
8AqjTLtihRjAowjy6UgYUocOvE9P+UiJfOFdnT5B+C/XYPV//sf5wnseGAp0GEqIH8H+c73+5SSr
CehkIl/SoGrgxZag7TMWSILaSOAGBfEFOpMFUgdDXYoaiQ7B5Br+HPuVLYsPhejU3Eaf/7YCI3dA
OTPsyJDTwdsOsiykFEvZGaM5z6qwjnxj9nveFljMIlTISX4fvClE+UDH3wBxvJ4sKYMKg6RFsZ90
zqyi3w4RGePgWzOBNgX0MkHczQBS4NqEUAdo74zb2AeyCNSJs8uqkazMETiH0e1GauQE9XxtwBDi
KkIdKvaLwUNf5vTvaw3ULB56EOojki703sgyI+2buYt9VICn9PNU6HbdnqZ/pE8kS4HTRMTdD6AK
XpXUMDpZzxadqxIfsDA5fOD1TyZ78cpSEMQCVgKXgIpnPDVTU2JImVQmfotqLfdWo29VZ9QDbjcG
4nqZdP2g8xCBDHValclQFi3ISvxJ3xbDbpx2GRi+Dknn3t/lq0NB0lACWBVnCj1bqjj02dTkia+Z
KfI4Rt+j+YGRW2HZoMbS8XKiqi1sSMFOHz8FAFeqf9/fkgQhOiJYKhD4yvWKlGmcThrCcoAG3Fgz
dZ7x1lsbwuXvU48CCfVrbA78ft8cZnT5qvbIsbITazZkkkYF9gZ3okHZyIM04bl0TPyIP0zPQm7j
qfzvi41sDy8SLBN6qqhYojWWoEqSJvXlnRBYxe9/pF89bz2wiCN5iKIiLg7q9msGruyU0Ej8Ij82
8bGNnH/+fnDloloJdDfCUrpPK5hHvQ6TAN8/v3abTDklr/cN0G1QZAT4bA3nEznRAZag/GjKozFU
6sxPzR5qb433t2qtWQSyzpxftArEe/ZP8MkwenOdwyzK4QAHIf1FTvdro1kRRumsaSgzvcu78YGD
inH8Gr6mD/JjcuB2DcSh26/5+b7VFaOg6ECiF/BBIK1pmo4qb7GbCmnZg5oxd5bA6byERT5y49Eo
leAiARIUkBosG+UPedIWgD33y37c8U/zd8BwZzoxgcgHiBYkJsBPSDo1z5wFF6+hsemBqiyGZS/v
tPf6bYoJqxOkm9GtVm5ZaiS3g0ECHrNFchHIVNKw0iWsdTVRoUwUlIeR+wHdIpMzkyz0RciN8aBM
id8m3U0wQJ9iXQ8sbRrGYBjhLKJCjKw31I8OQAyoT/dXn2WJuiTltI+FeYClhNv9RRU+lCxldirO
u2/mJqQgAwLNr4z+EtwwdAll5IsOtURj2YONbNMwNuutB1//ODWGXBbbcNHx4x23S8vnKnpYQDIx
OPeHcHMRkyEgNCWdRQKpDFxvTjHkoqmKg2VfNJsAdLPcHlwDCeL60b1vaG04iFdQ1hRAR4QupmtD
hRF1dR1V/D4uHGUANd0+KZwifbtvhUqBn10Mlz1eDkhYoMRDbcnQSCUA3Rt+H24y4YCCqTq7gxNw
duEx+2rXRmSgWRkZHTg0YIDXI4IYbIZiBs/voUA8Q96Rt4Ie8BLG1UwnBMiQQDiJZhFCPibLdOzN
z21rTGow7MvPYZvZz4s3ux/Qyvy4P3O3owFvFnkHo0eTMH9Tl2dUIcEmqfm4/y1vH6XH+z9+62XI
WCHuRkMP3nU4aK6nqqiSQinLadyPkwO+DnQsTYo3K87ACsJvNz4xhNYN8qhHoylVAgkyPcjxEB73
MXAQVvkHF80W5en7o7l1MhgBhwToK883ABXJFHK+VGUEI9kWssSqpR9bIO0hh9syIsuVtb+2RA7t
ixugbzM11/Rl3Evvudf/DT5yS/qRN7Futix2VSrbDze7NkX848JUJi4dHgQwlTw2jxJvck7v5rbq
QoK2MDX7/gyuONvVDFLOtuBcq7QJxmYrf5YTezyOLLIYGhZ9MyAq7EggexZoDZm7Y/Q4dGb3Nfzq
7WjHu/0WBFL9r/tDWrmtryeQeM3FBKKXtmnLAvY6t4ldsC16ksf74I/ZAtUfLAwfpNsB6eHRPJHx
0HdGzAvjHq1rdWzlGySXUGFb9iLki3c47ABz83SXN21tcKLfLM8kPn59l2O05IUIzMIZ2XU9WiPJ
85jjsAfC/SLZ5d+utKcSptxhdA30SM81dnnkzJCX2Nyf6NtA5doyta4aJ6KWl8KynDp64kWKpy8z
a3ZXHRT3FHC9wHiDG+d6eFXeh0k3iDgNi63s4Wm3B6WQaiVHkNmrvVlChZZHu+WT3Fj3R3fOc9AT
C0jxf4gokAihbrBEjKOugSj8PvEVdaNHlpvtowOq0xvuQXpSX8xxK3n3ba4dmshSITgHGpLA864H
qyFrWPdGNu2DVzBabTrTOEy7iHU004SeZ48FtoW0LQHnAuTatRmxGvNiEWEm81Wn3IROCxnNQ/2g
7Ayr2Qy7aac9xl+Lq3rhUdreH+Lael7aptZTywtdWZZi2qveAHpsyLnt1Nf7Jm4fVzhBkZgB4B2C
CcjgUzbyDDA9uYWNxhbMZaNvY6/bpJ5mVZ78DFVQV2eEBuTWvHGVC4PUPZTzqTx1FQyOFrgsGFtA
XJ2yi1+nvGJqgjmYBvw69+LWz9WpdcLP0ly2g6lvl028q+10p27r7eRlG/E9OWgfwWHet4+si2nt
pEHKi7DDoFSDhPq12+jq0lYSGaXhxq/di7zTnXQzbGK/ObTb/l9rQv/x0gtz1PEiJWpalkU17duf
dmO8dPBVyY0dYV9txsfxPTpkny/5C4ugjUYl0mbPt8vF7TEvhD1TK6f9UINlyta9aqvWplnYuq3a
wq59kU30GKSPELWypKdhJ+z0/4dz9dxqB0QY0ic0R0m0INYp227a14unDxZi5pl3GFuEbIEbjyXt
fP9jg5rcMq6GZNZhI38Cw0/xoUCdq3gohmcIGf9VeRPauDFLyJFGZv/P1P7XKHUxq1qoClnXwqhq
Qpfna/HnT91rNpwJsNsD/we3h/on2eykD9yaXGWWrLvy/qjxoL/2YLnrp9RoG3zAfASwctda6jca
bNsRUbAJXPhnXzE2Ddmb//d5vkUCtc3Ax+BeRfbD0Tkvjp22Yxw+q/EOXBJwRU2Db97oUwT12AZt
Pe3TN3C4bAGx2labYFNZjZe6DL8he/xmPLiigB9HDvSmkw6yThGvAly/B0n4URrQb2JK7+Nh+WWE
pupru/Fb7a3gD+GOM4uQdSWvnkAX1slJebE3wwB1A3S54ErOLQ30hj+E+38b/k1FU8ws/aX+Rr8W
C3pKN4n+x20vrFJuW8bImC7CgPkNHAgxCTiKams77Jv9mJgAIRcbv8rt+GQwrsr1e+y/hunIsueM
OALuZ9rzT8EDocnTHMOqnNHWzdqedo3JYo5ejT8uDFI3DU49oB+zEVqEbpdaxiFw9Q3IgmtGhE4m
jHYihYipgCsbui00F/3YjEhvCSIUmVJTh/5T4XCVo9bbGvWa0oI21H2nXbudUXAAdh0pQjwVKa9J
qlbohRLm0IZtFYyTdG2DX/44dSlOkZKg4xE/nm7AHvrOMd7rq1Ho5e9TBzWJi6E5iN8XH3LzaTpO
NrBJ9VPyKTyFp876wX+w9vjKAxRiqBqEAkBnCGQLFT7VilwBvSuJ+77w5tatveit/TAWMwYB7Lf6
xVyftQfilUGy7S+2ddfxQi8GMIinohnmjvDFpWb2qb5AjVv6DB9DySYU+Kxxrpwm4JEHLFUB2R1K
eFQYLFepJjSDJu7H4HEApOiYPqj+ILsQDxEOime89Y8Niwt8xfUBpUPdFi17oJsTqR0mNWWkdw0n
7IV2N79BzICgHX6pvtrt4ta77/crSQtSvAeGykAJEdh5yjeXRlWMBX++76Gc8DLMrsBbg7Qdhw3a
FvLKbpJ/v2DhM0gtE801UHLTOPKBE9S+q3RlP4V2+AzqA3Q6VSCnCc1uNuvcan7/gEnm/jBvt/eZ
mAT8HCB1IySq196jxPHcj/ms73kZvGlvM4st9fZQlIEegJ8gz4THEj2mqR8bmet4fT9xixl8D0/9
UVq8rgJOkJGMuXUOWDqn5PGeB8kC5ZBFnio5GIzQZVB+BAV4hKw+tLPZsQooGSj/HJmgHoP8Ig5G
IJzQtH49bagxLE0ntgin4+dK3aEJTklYkQmJp64PeqQksLnOjNkE2nltQxx5APyRecB90vgL+Bul
TZSZXnriI5Mlz7qyTGimRrXxXBiUaW1toerVOmpgqxFstGxPLgpq8neNJ6DKeJCtLNOlJbqiFU7j
mLYDLCmmDoy112vOoVus/nvMGPibm8sFNAKkfIr+dkANULC9nr+5L4ShRi+DH/PbKHZCNO3r7/+4
eygTZHddnL1cbfBFOs6Rr+4Kt3m+/+O33486MwlJ8WwEeI2WMIqirsTDNY59I/IrRTPV1qsXxqYh
t/eVj+kyyqiAR5/zJjeIGwHC2SPXZ6WfA5MMYN772DYQCWPsljUrYOWARi2iFgTaxCcupklIg1ZI
m7L0WxPCSBlvRtFGG7b3p4ucx9dDOYPgJAm9MUjN0A9sNQhIf2+S+8bkhvzDbEGvAYLUPAtoTdtB
oQnEYeTlRx4NkJu7HswoKf04gwLaJ7I+G0TuE/g2G3NkvqXp/Q+AGlqhgcTB8hD5C+qMWdS64kQu
yH1Vs2Wo3FjcsXeQmQS1c/So74at9FwCqTyYbeZW5WFJzZoF2Li5BOlvoPZQJbVN3IRc7nf2++hE
VuqY/Xt3YI317MuXi0fboa6huOk4Lu+M3K+d3hHcwe+2siOcDLfc5fgrfYp3y37YdxvNeUSR3+U8
dQMm/x36G48/m/wF5Oamvhk8aOg4uRu7rEw/rbCHYs+Zpgj4NMBvFIhfUauudrVRFzpkQ5/Bq709
hmBKeFNL629jClZh6iaUuh0R6atfH6HVWKktmopVgbkOgnz499Q27MAJnPsuT5/aRJASDGyoQwKU
iX5HetZqvS0Cfiz98UnrdrVVQTIusoL3NGIc2rc+f22I8nldrItEm2EI4pdyb3OVN6iucuJZaWP6
cjgP6Dy/oJshSgbXs5z0DScH+lT6s2aFSBYPLkiqoW2DPjZn+lfmCawpRqWC7gUhLB5TNB1lHhoD
F4wGDr9DvAf/OVozXtPH/gV6ugvrJbI2g4QkCc1cPOJXndpI/CJXgcSBd3/cHaHBYJL/g2jDfC9N
V4Tawq76jN9ZT8Wb5CcZIXwDnYlQQpYRVF7Pp5Aaqtpoce0TY+Gm24abcNNsR2yxsDUhMbCttvou
3HfbdAN6DzDePISZz9uTM/oRC/J37o6/3uTojkSbCDrasI+QQr/+GiPUOplTq9rfa2QG3jp/sBUI
lJcbBf/9+wvpZjOyQ5Dq/uev1Po7WIs124IDeXhLsQAJtSZnxn6CxDhjheg7ClOFLjtVwBoBPwBQ
0fXHJdooVsOwtEALmqKHClQO5jHGNrrZr1C3QsEApOWAWgACR7l3ILf9BPL7yI/QlaE46FfRDDdw
5ex3yCIKvvE3yhT5lIsrtxT7vEcOIQJM1AzR+voefgfDTv9Hij+i2AVlExyJgFEjgUZjLIe2azSF
EyK/1OyydfGMf9C4R44RP5Dj5cpxYAUYTsT1OuqtmLnrwehYGzFrl9iPzcBmKUXe3nHUr1Mrjyg/
KtSB/HpjLr+gKLf5o7uZo5qb+6c13SRwniz0kwILRa50bMnrYSyiXCtVCOhu9Mhhy8ngE3nJ9rON
2E6A/Kg5sBqTz88QeuKw0UCJRphdgVq8tpg2RdvULR/74pOKHso9D6bo19ABaMlJ9/lv5Ul2MxMd
eJ/aLgnNbZ24rPa7mxMdkwsNdyIyTNj1bsBSQSqoQWLEPqQNOBxBobP4+iOoszLr/uze5MeJK0KL
HTUP3B0knXs9Vk43snZC0s+fnelFfiuedBTh+ufwaXxWt7KrbRYvs1N/eGpATv/FJKW6KX3Q9qnV
jcEUZXAS7IMyBc9BW/kzPU42aCCekKiIfwvesjcczkHD0RAcUFneF9tsw6rerW17+Bb4UkhLCM6z
60kw4hFV6zRJ/HkXb5KXXsSkM6vKZCS0V0GSDayp5EWPv10bKauwCdoGGsEz0WpMn8rELl6S96Uz
R298bEI3PoKW/aN84T64j5EVf99k7M8TrfJIA4Fg/Jb+SxN7NIkoACqrT9M2hhrJGxSc6vfgMTDr
4v37vlut+i/J1mM2ESvQrN9aK6JoZwyAFH9qm/41tcoj0OTtnhVgrp5CRHzr/xiirmpV7LkSHB4J
Iu2fSbZOgd37y2E4jKwj++aiI/sE0DJg7sH2BVHT69UruGUMKgJgdqcvyQOo8Ov+jNHP1vPy/Pf3
dco7BmECsjnHjElu6u9URsi7vs0ufp66C8oiTlCuwecP7uwEn50rIwLftm/cu4FyY7hDigQPzPlP
8KH9lgUTD0E3U0yx9u6P8qa8cB4mqpkEyI7IgR4ml0TwQrJeix3uPrTNbCn77ldsgVjkKX6pHRbv
w7rbXxikHEThmsGQ9Dnx7UU0IcuZP8neUtm1r6WWUj02TJlhcu/dbPMLg9S9iOa5hJdDjBAMB878
ZLjhrvW/FwsvXqfdBozze3WjXVijnhilpA7YfWdrlS9aMrAAw49i/dxftlXnv7BCXYhSDy1WvZkS
P9/oj9Dw2LNesjf1LtovqBMYRONFEUmw0H+irGH2D6iXOpWT2BLqiZ3X25M3P6esroRzMuDeYlG7
eskLqKZF8A7ZgwRC+hvSuXZrt2aK0DndGQ4agOvTbEf2L87jN9IHCJm9csPvEQhsQAhkBtbsspKK
qx8FGlo0SqChi4Csro8aBCaVnMboNNDcgcPlANw8VKeG78zL/Okl3Be+gfijBWym9Suv+ynfWy8/
SU7n9Nverg7hn8pjBSSrUdjlRxFHvIiMpUCMw2zCR3HHxgVZjN1aHXSEo0/yXpfd+/52U50h7nBh
jWb+ncW4AvoxIMeVbMVWjIffn8LMkTLIvNnk7PvmaBrsc4h5aY46HRdxxlrkGFzvFPa4md6/BTeC
I0TH8VM68k73tfxqnHyneMImOFY4HJMHMEyL5rgJve5VJ/gsL8eLjPFdaxH85XdRh1ecQTgl4PFd
Nv/AHbmtbElbCU1MUGICGOcUb1IUdKRN8ck5wk4FB5OpPUUOMEd/wevZIog6hX8ki3/kfYAQD6wi
xephfvl51FHXLrnClSlWScJD9K0m/9OsjwVh+e5vylgjlgPSzbR6WGW1nMAYvwMjlyl57rtgymbi
fDIjtbXj7nJc1GHUc3wipzrxPhwF0ZEzB+TJInd2Q3tCjkoyE+/t5/5Srx6AlzapTQ/l9sRoZ9g0
XlI872dH2vRO7kHi2uKswQEe573YVaxJJVEFff5dWqV2dQ/h0mhc4GC8Fz8vm96Kn2Q7d2u7+31/
fGv31IUhGpoPCvdA5XsMb3QUHz0tpuElzmhGT/fNrERRhDKflAEBFkPseX1KCcBpaEI5xr482p36
mQZfAWtTrrwV0OtByGbwWAB7ANmzFwehEDUtx2Vy7AudxUcPIIFCfcEF1/L9kay8FlBcBGRewxtU
Bj7i2oxatuJYdyqe18IWoC/eqsFKsqDwzlSwZVmi5oyT1VlqIcjrQ3ZRCF+b0ISYTeLM3b5gRH+r
U3cxJuo40yFmUPaCfraUFk4b7/TCCtLX8R8Vc8h5jhZDwskLFj2k8KhrHcRaY6wKKVCCxkOa/m3E
f23+OhtAqy+IriQkCOi3XNPWczeodeyn0mRhxtgWVo5+FH5QrEcXG9rIKRzOfV9amXeIPABVgTQq
MnVnNPmFy0qh0eWZBF/iODteHGVfD6dcsiPWGb1ybl7aoV99PPoVlLHXYh9csyMEsgI7CHY1q/bO
skL5a6tpVT5H8KLc5IPH91R7CyTGxbtu4tzmiQW+KYrVkRalQ4YtgXbbCRogvpE6NatHYeWsIusB
wAJhr8Iup3Y42grnrIlxJFZWWz22HyOr43PdAjDsKAkgnU33XkZ6nS4VyJghAD/aVTTYXMhIMa69
vzEItHWBWU6U0M1NDaLPtKTkkdRQd7nhZBBFVaxAPvQ96Du4rcTCz6zuigtzZOEuPLlcEt2INCRq
okezZ3Slry76xW9ThwZ6ZjsxQHeBXyL7JR+b3fJxfxuyDFCXbZFJEmi7MVdBtkP3rT55cfvAi6//
X1boVs6+7HkhlzCM4LU/6I/xaWIABFbui8slp06m/6VxQ5nVyJYhWBZiE2LceriJvsbOMZK3+0NZ
Pbf+uyIGfV9okSQuOSwJmQvQZ687OGpBEcuz0v6rGwV93cDzoCiIbttrt2q5sCgLcBT7Mu9lOoJL
yCjUrBzM6rzhVYfgBPzpNzAsow6CvCyRgGtzJ4kdVOlKCHnl1hw5FSsLsbpPLmxRA4rHYUy4HrYA
hwKgLWJs+7X5EtH1CEgeHqhot7uer0RpSVmjRC/88p2Ep4lVXFibKmSjBbQMQp4aC3L9+5Gg55XG
kzDutU/BvWvq3/xHkBxTVlZvJSwFtdV/DVF3yTRIChhaZtzjP80HTKWT+bxwjhrYrET72pQhniNV
WlA23wAc9bglUynE/rF56bcjAwR3++uEgh1LoqBPAjhpar0XoE3bKkH2MH9TM1SzTUn07u9F8gvX
LwXSTQ9I0Jn6/iaG4HJxVJelTfzEeBWUhxT9SA4TvLE2DEISgaAHOeobdaMylPSgJbmzAtnAzCug
48Fy3ZvWOYRBaEZV9XNpF0BE6tGqZtVYN22X+OnbX2Dxd42t+F/BR+RWb8audrmd+pi/aKfQvj9/
K4nIa7tky15cXXU9C7MC2hM/fAvR+yxbsmyCdo/fVuIOMgLIbRUsVp2VRyVsknoGUHeEsInM94VN
temGJRcw1tLkSvM4qF5ky4/168Sbg2p2z7UOLRJwlZvjr/nr/njX/AVWwWOGljJ0ZFPDhSrXEiW9
iPfsEaMsjlLhsJBqt4ccGpQQGqM4Dj4ZrOj16Gr04aZcF6e+9ktANvvfy86omoLAiSgHk7INdTYo
agnaihg/3/9IqNdM5jyaUPJBHvL+TK05/aUd6pbjWy2NZz1KfdH54E1GfnglRwOOHahN494hfFS0
XF8TqpUaSxOhFTGBS0TKxDJ+CSftV/qX/5N/C5qNfv/2X5Xp8QKDWaw/bGOJwEt1vTb6kMg1J0up
P6Nc62tfoeCKf4ZP3uyhRNGa92fwNk6AMegpgvQXKnY3fd/t3CpF1fRwBPML+W9rlzEOv/VZvLBA
rdHcN/3/Ju26diNHluwXEaA3r3TlWKWSb+mFkFpqeu/59XtSd/dOMYtbiZkZhwEaYFS6yMiIc06A
DAcL2QsY7Nl9u52tcis5XyH6OnC2jszQ7SFd34DLIVF7Ow06ZRrJkAbkwHU730GkDLKbjIn76aJI
e/XLmaMcBJRrMz9uYGYktEUF2BaIJmwiM3iHezDdxtsPdmS/Bg56CyDtWu2Cu955/p6ZmKy1Q4CW
Q6C+Ij5CnY0a71RnuYGbOPWE5n4s97K+MxpGCmrFBMTYIGkFUDDafV4RXZs5TatiAFDHUV5Bq2U1
gl3ZhdA2AI8WgoKQ0P9hVVw4W3j3royKMQVwdoP+3v226o84WyJLGWZ1HOAuIF4gVFoa4BwGBsen
nZp6g7BRmuMQOxpLDoJlgnJ9gZ7qYx3DxFg7Tb6HCY6VqVvJ54oI7UCXJQBqILsoG3OitlzaISDy
N8rBd2MXGv6AA07br2fWPSitXEYLW9SdHwVdzlXEFmS/jd86oJCH4NR7/PPsKkiwpodPYdva0Chy
Irezu8fYSreVXTx3m9yWDpMrb2unJ2UIlPAeJ7dknsPrPOxyMqjtn6t1iXa3+IEvgs07I4i26HqK
ZLpq1pZvvxZnHsm4F8NkiU79dKukHMBiZsimvti0Y6QXMhoBIJtpd2Z16vaCq+9US8I1UVihFe+E
bXIq3dnWDqpdWcLpvdnXuxA56Y1ko6Jv87bsFi6Q6I98YYpuei8AexZuwarEj5WA4IzAfWblYMl0
0L8aiSx0IdYQkuI8L391afhTJcoh4hqgRrcTC969dpJFATJiuEyg3UknNaamjjlRwuupPI9Yh8BK
hm0imW35cdvJr21LiPgRSRwwxBCkLYchcWM1Jei84ZWJFyo7QMCARtZZyI+1ySJCDcCsIyGOgGZp
JZmyxA8qDdUMz/hEs97bY1j7OuSSSZYV0Bm41eXXlTQRxKLikcVCgPQ4bG9/fW0lQKID6oKIiEFy
Yvn1Psv6SUwq3OyTm9QfmuzlgY2Unc0khK25vEtL1AkcegCFORELITbmLgxNgLpuD2VtsWU8bPDK
Q/UA7//lUNSU4zu+KxKvbBw/cYpgr+WbuWckZ9asgPFrgA4FXTL0aF1aSebCR11ZSbw6dOTxaPiW
Id8nonN7LGuTdWHlKv0tlCWAerAy9J5QbdAtVFDPt02s7Sskq5FWRHZUhKDTciA1OuCM6KqObImj
OawK30p0hfoygg3w4YB+o9UIw0hVBzXGkdDzDQ/wCWdKgmM0bjxZ6OV4eyBrK4ICAdhp4CXgTUsN
JIZiea0LWPeqNrvB9qFHp+xbYXfbytp0oSE7ZHPxFuJxEpfTFY5NjsQ4DsocmYbVPd3++lr8C38I
7wHsGOBPtEecW86flZls3tlFRP9LP05mH1jivK0jdP59ULZ8Flt8t1GeGZaJd6JdvabCE+Oawivv
CnfFDxCkDnoMzDCF/oQWK9W+zh2V23fqpv21NRhDXdvayA0YqLkBDomhLicS2qdFi5dL4rUQtw83
yHOw5HTXNgTeYdgSP20r6FJoUkak6Kolni7sq4/UPwipw3o+rNogqoRQJkPyX6H8ZtGhvVSbZIh1
35Gv6U5ABiQyqxn12lShm44KSCEOO66A5VTJaDsZZwaeluCjIZld1Ucterm9/CsHFYqe0CQkGTNU
F6jbZSh4Ke0CDqtfvCGDAdkIBblz3kpT+89tSyuDgTAFLCBngfBdJTN6EQgFfFFlSd6mHigh0E2A
Jm3YMx4gK4tCMgowoOE9fgUAHcGL5cYJb+K2s/Kvsj0ExjZglfTXxiEAKa0DYorcBQ2TUGLUv4O0
SL1MO5SfEOhmsWdWPA3O4l8GyA+4mCh1KCcZXaNTTwJgVzIHVivXtVkSoPUC5htwyVeahKrqC6Fs
5D9vj7nbK8U+T/eov/395Qa6mjRNllBhp/cup8lxHczQQoUJf7jnYGK4v21ifSD/NUFjmBLN4AJe
ryG3mpMLPxusuXINVgOaNSuIVTFVkDMnnOvlcpR9qxdKKqWe7KCmlCBVLlmRxhjK2qYi8tlg02G6
oH63NJIKRd0GIBN4MzZv/9LwyOEwMtgrlUTkYg1ogIMcigiFpvqEgRaJcp6mJMLzg/0E6N+98qyK
5gQM2GTXAyNwJb+Zulig20mSzXiBgl9C3ZjVJOdhp2NM/S/1T/qYI/TeQsevqV//wZVCtAKRfYOO
I4gflKVxqMveCPIMBTO/sj5r3b690dZW5/L71Iks857T6yzNPF47dIWHsDLoGdHYmgkVJAz4eXAq
FTrV2kaKglZoGALXbbRiD6nLfvzbNSUs+4UJstEv/UolxcHIZxnJACHhkEZHbWSEYqxRULeJmoa+
UeswgVEg/sYo5OKfjALvIQBPcGXxdHKmTCM1VrQK7FP+HaMAuOWfjULX0BYJFR8wkKmHROojizZl
Skb8SismJnyXxsqVrd27mgzkMG4pOBe6SBLls6E1nPRjgxNNuTLDR/2pD48DS6xorS6CNzByQKRQ
AHkkyoENopLK2HAw9Qcqe7PXiBDUPUPlePLN9F1lyYSTNaaOPR5gIgFEIGwByna5zaDqVxWhIP3w
TWruUO3QUuW7jBnO5ae8QZsBKw6CeiCho8BIbTUhTksxyADuqBx503vcFvw4tNLclefCGjZ5DC0q
0JdI7snMwNtLnLfn19qS9s+9o2yDM1LyAJfutE1uJUgBJbvEfkGByIo36a7/vu0+1qpE4FX997fS
sB1/SIJc7pBNEe+1X1pkdrPZvEPCMXnW7/oP/1f7MZ4qSErewz0yTK+tBlYeTSg1aHhAGWW5GmoZ
BQInoG5ZzNYAfScTl2RzDMwIbVaf2j/GaAvvsTkF5vTUPOnWbesrNwAuMzyYIOAB1WsaHoMiv6J3
YpB4hmjrrTt/tKkZ9Fb0W4c9xvW2cqAInwxpTtI+RaCznU0yzFnQApUxKo443oeVI30UodfpZseq
vazN6aUpyj/EqpiUMaTwQUAoXgQvfSwRaLIWbuVZthgPdWrlIpwTsGGAURft924wywx1l3hGo1oA
+piwzrUtCsoIigN4guLtRPckGoKonBQF0UepPkRmZBV28pTseNO/K7zS6l1lz0EVnQVDWJnJhVXq
EM/jGHMZD6sTUqGa+a1tWIi5lRsJqns86SkAouF1HyJOTYYgxpOglMzmra+sNnZub/JVC2j0SjCx
KMfRONKuKtFPtcRrE+LLfUFEeMq//6xBHPWXBeoM61IZNCAo4z07WZ9G6/qHjLWlWYOgtrQ/d1UX
hBiEL76hkWjdf8z/aCUuRkFt6H6e8jCrYWIuQXtUDMfY3l6Itc0ErKhIGL9EjJSqiKrlFBpThNdy
AMRoV5p+dUz83aDff922Q6JJ6uaRSR4WhXGIj6Hd7dKl6r5iFNooIgMo2Bqk1KSX299foadAH4Zg
U/F0ArVPp27Q0p+LohR1rPcR+i0ev9WPkt26yqHfirZyn4D2pD5Gx/Zu/kRa2wbKAVx0bhO4aFkD
bLm2QQu5cnP7R60lqC5/FH2RoFjQ+o2MTcjdZVsONYts77vCq7/lPdGLN90uerxtccWhy+BwA16M
Nz1I8NSWzAj8mAsxC2P/KFZWVDg4X8k22JXtw21LaxsH7wYQqgkXSKaTlciNtu2oAr0b7vSdgnKK
Vd8zG4it7ZpLI+QEXkTfc9gjNlOVyHNZ/O0feTF6Q15+mgrsuxIAh5J8enJSOzOTg7SJwU55l+3W
47+b+/w8H4RfkhuD3pJZKLmA2yGMzy3Q4QLDGa4QfUS04vprLqnDYfA1nK2B32JAMeEQfoWW8ktB
7XHEZZk6/l7yBDfL0GkDQg7tYdygE3dylg/Z2+gUd/7v7K49JS76XT4bCBUYz7ifoPrWRJEtd7EG
fTjzfhhgobF7HeQ5saucAIk7Z4LCd2Dq+/LNaE3AEw1r2kW7kTsNX6hYgoaw1Xb/bs9RZ1wDISqa
yZ7LcLGmL5Ed78K/X6m4WIorXVSOL9sQQLbIg9DeEUrzR8Z03t7RVyqokYLuDAqHpeYdhyUKevtI
InmwXKlc9odCISulzhZ0R2dIbLDeRT9Cef//brjq9ClAdjXoddiw0ZNFtP5A8/MttpOT6DwFh+E5
qsxvaAKLbnIWDxOkSTfJr/453bKay629zxbrRO3KWeCDuurAd5HxfiEFXeGl3STH7o4bTPQ1ZDjy
tZv+rwMK0ZflzA5opijVKSgEOYjWrx2rYTXj83Q0JKlhUwdkMO3XdOKs8THZpIi8JlO0yschNaNt
XZ6G4jixnp2rEezFwH6m+eJwi2FdTEKFgRVmaRv4jwcycrAV3xqoaA8b45Sr5uAxG8aR+bqxi36I
lhdmK22ETn8Os7WNTMGvfpvsAkuwWDiCVTNo8UHAO6jW0YDdVOuMUprByajhV6EvlZmSA4ANGr0f
fMZLag04QjR5/muLitQ0eRp83sfB8I+pPUOhgnclT/fgFyOofLFyRqtH/cIacTMXE6hP0qiCCQY3
BdwXHt87DVQKzb3tblnTR52xIlVjviFDyv6gN/2mhOA49yzzYOjftrMWtABmAJ03vHd1cHWWgwl7
vK4QRmGZIJ8z4kapS9MJxPM4MAytzhrKz5CeEUBuoasQRYQKqz4C7OpqKK6OG1F0YtkMWHnpnzQ9
vb2RvkeCCCkiPG6o1Ym6sOgn0n1PvB+9aavuw81wDN6HB20wu/vsHv3KzegT9K8ZCu75/eQWiEW7
x6oz0XjMRhca8/YEX0nnAvcIMci/fhAVR7VDrCcB+UGTpbmGk4CMW2zqQ+wmz7Kb3Elv8f3MzKKQ
Zbs1C1SEFaaTNIBcQKix4SY+f/p27XCb2RK839mZ5aHXlvZyhOTPLw6EVreZVnM/U56731BwM1ny
xitiFctJpI7D3MgQWB1gorSLkwEsxsloLE+2k4N4rh8qqIx3EI5IXGHvvwW7et/t+FfGOq4Ashbr
SE7sxSjTDNADlRAo0p1iy5tk35qQrsPtyvKcazfSxXTS90KTRbM4+CkyYA5Q2ZLFanz60/fwxub4
cacXI+mDudbVHCOR7ipQikc81XyrfJP3aL9RnOQdpIX240Z6VKzBnexok+am7OSfsTufJns8hR6w
4RD+hhjfZ7jNLabS+Uom6XKmf152F79vbAL1P7QY0Ros3owtDexg3c52oqk7t1d1zf1dzjV1OOe8
r7KsxFR0jrKrz7j/oW0+MVwfywX8RAIXAwrkVup50nX0OH6dk91oNmbv9FjabxTId8ZdxghqWKOi
DmQvtFMVhbDX2qpjAL9IxsUiKxIXcmsXUUdS5ks9MnoYmQWTO837BDZuL86KEtXi1NMK7UofCRgG
SFiowOO5U97h2VPsRUe1lZfyjke3D6s/5qfxpYB7674+NJYfXXsxgKigoTaAujnkDZdnHlKa1diM
OaDyIgqcaKVc2IwhrlhQflo1o/ctQG00FA89ooU2UQBqIiQdNN588zc+ml5s0br5sXwKkHrf6PdC
6HCGyVcWRNeV0OH5c+5n1jY3gzeW2v+K8yEtGQUiSQVyD319SrkB+kQXAtZuQp4TeB6GG71WUoR2
7aUB6sQFEjcIYwEOhQq4aPYBTcqN8Cvbam74u+XNzVOBnLEzecomfFAsSTIrJznFuwTpgbuUUZlb
ixsXv4U6J+PcczmwBYl3JJyEX8e5tqfZySN7OLdNYjYh+ef2gq+lpWATkuekuEVE0Zdbqqg5SU1C
wiGxQneEOgtaHAgIJd0IQmMGNB4a34ymiGF2bVlRSgV9DirFPEQGl1Y5wMb7KCHghgiJeTcf3+WW
URAmn6D8AUrOkCXWIIEsXoHpFX2QK60AXKYt7itz9G0hhpB94RH6L0PRm6wLZQp9wVGf+iFOQgZy
OZqhaPIqFMrMqysbabYEaq2vfLsHaoqxWCuOlEiJwQuhQwTwJ1QiO0plv699lIebeJtHpvinPPtI
UoWWjkY1DwEW73XejH/UCBq12zS2R8acrvhYaDWiFICGjwpwFtRhSVT0Sez9KfPei8IyMjOIzZQl
974ymQsblI9Tc1TcqhE2QEJFFTIDLiW30MuYZ5GzWIaoC4Nv+inzCxhCrR2EDkLcReeoAolSxrlm
GaI2uy+qFTfIMDRMm5lHh8TyfZhsdWacqZXFIQ1MAVAACAatvqjxlFytjpVgZF5QxSawzkWz7+oj
Mw+7Zgb4YAG4PaiLGHQ4WAZCmcfQzvMq4VgM95JmY58zJT/WfCHAgSJRMSG6sjRcVGtDJdR1VLbg
IcTYVj84qHGjPRJv6mBIQAiOM/N0U0Fi8/YZWzliC7vU9pva2Q94n0+8JkQZHPkrFRSCZsfC9qzc
swszZM9chGCQJEzjMBBQ9Nq7LJzK+rehoAhmMhpP0OWPwhgbYKynxAMjUPRYWKEfYADl7fDT//t5
mr5fNGov+CnKN+luepY32Xe2N6z0EWrLd7WzLzhrcoxda7FAqWvwq4VdcTllmdGkdZrBbmOC6WCP
JlEeks3UYRGhV24O7DggeoFcQRqC1mbhcr4VggTYcf/Y5DZH2kEnjQ06qn5imVpdqr9M0SW3QAw5
nAFgecGUStoNN1i3d/NaUg/QBQgZ4taAFjbtFNA2t/FzH+VbTbIM76E8JHvO0T6LTWP+lioQbPmt
7Eb2basrt/vCKOXw9BytB3oNRmuIPj+0jDGtOCDS2xaYWySCVBQSl/vA10JBCGMgbjUQoKLR/Kxw
SuXMvT2GaytoziBKBFqEuBMzuLQii5Ha6TkilF4woOSNrqVSbLMqDNfLj2QxwT8rUJpE3wHqPtdr
sUQ/vxpEuehLz47+xFiIa2eG76NZBvR5ALi/AiXM8lBkaEsGJGxvRsEOzlJ4aOzWqobv27N1fcUt
DVHurI859A1SwFysx+9etlQPzbObzkzxYPh3hqjFj7Np7OYWI4rBhw8ncFsje2a5mrW1B5IUJBUN
kqaAKC/XXi/Qc9zIALxsHA6SfoLFesetTteFAbIvLrx/j3RCMhK0arkTbCTZISDIM5LQP+DdpZvG
klzYoGI1jtfSsZBgo9ir5rMMsUgQxfZnwym36G2QWr7ZmY1TW185PIFl6RYKnJWD7s0c45f8HJVb
v4TaHElZ1HFT4JfUnjiZzaE6JB/hb+lPM4KtWDul21sKeiI9cI86OI2sispKRXU5EdSW6RI9zAQ0
dkVORYNmMrSNzWwP8aestIjMGwcSY+FmHoKL+KV0ajPClgLX+C5yhU3+Mb+In9mn4AjI9rD85Orx
1LDNDNKj6Yo70GWJFHcckNHQcLQVBO2esFV3WrS9fWZWbk7SJwcCkbhKgImiEYXkseU3oQbA+u/u
He+7YlNWoHAKD/MLE5e5dnYubNG0+qKN5SgR9R/ub14RcLwi7HiFUZpdqflhSBgPaNJg3qCZ0vIE
FUCVz72QZEjA8pOZeuGTCNWA/jNA1+PB7ln01+sbjZgD5QaXKCaRfviIeiUXAYH+ZukWT5+JwG9u
L9KaBYQc6FqBUg7aK1M+p8xTYL0lIfOmZF/IZs3von9wo11aoJxO2+UtakVi5oXNsUicvrYyf5ez
9LZWXBsewNhjEgSvwYwh++PCtQWpMioSh1cIsL9dbU39UUdduPJyVteJlY0GshfQ3rBBXiOUfxPF
KeNin8OrStiAvBAX+163/wFbUVpYoYajlUoiNDOsZMJeyU2khES0GWRtr5VJQ689QDyx/IRMSHnI
YJTr0CiRhCnSPT+anPRB4F3auWPcnitzBgwfMHagL8AYT52aQJ4jXS7rxPvVGpuhOpXqr4mVLl+J
aYAhhQsAvotQPCl3m/Ol0ooqgr9pU24Zod/aPIFtidOhQrblqhWAIvTN3Pp4ArTNHq92yN0ah1o/
/Ll9FNdmSUFyA5gpZEGRa1luYWmsM7/qE8gkPIBnNcmmWO9ZRZW1kSgyWFYAFSNrREvrcUlZi5MP
G8IvTf+sHrTuuQo8ENRvD2XFjAHpAkJWgSIaUP/LoeSp0Tdj5yNhnNtoESFBysvOjL8dZaLVIGEq
YWkglqBSDzMuFedZrLGrxE2E9s8BVLEFK/2+PZLrRxmMEBlC9Fgh2SdqW2V+OvJxEIJFBKzJTJJP
3EfMOUSd7ElmJQEYxmj2cFbrhQ4Acer5EF+YzRnphsH0Uwv5rhro+ICxSte+H6Ic4L7jTYMmKAAt
LldJDjIV/S+r3LO5ZvspJLvbU7f6eeTsUDlAAh26HMvP98YANCeahhPGNYSxwL75B6QSjICQMeBa
EGfQryU1BYC3CYTcmwrHkImJPv+4PYprv4KueXiRGeDxE2V+yt93AlfOQafmnmC+sbIx1yd++W3y
5xeXVqRmsxyWWu7hvHPyEdnGJjtCWeT2CFbWQQQYE3KpaPpH4ABLKzPXJGrHx7k3tpv+kRP297e/
vzIKoFuQ8IF4H9wXXdZrxG4uVEKJccU/8q83xtfXfj1IGJAtBgkKvfKoOypToV9UtQnmqFfM5jvm
OzQwZezU1REg74I4C6S3Kya60XZSBopd7pWB3Q6bSD7N9bP++/Y0rQ/kP0YI6506DjGYvBP4gjmp
4rWGGw2PbcwwcWscxAR1g/BqDMZKhnEgCEJqOZePJTgArBPBGgjlNpSYk7RhIFbEe3gpQ9jPs3N7
rq7vD2RZyFpAIO2nvchyy6ZBjD6YBuZq5D0BSlJgA0Hq6V32n27bWZsw0jsLlShIDOIaWdqRhmLW
yqrOvVnflvFdeuhmN0kYRlbmC2BzhNfYWNBt+FGauTjltarOlTYgLxr1rSnufNBAYgbTYNUEwgZ0
GEbGDcKN1DimrkP7ENy3jan5tozY1Lo9USsGEPDiAYKUEdBRNAeVD8ZS7wIDya9wY8R3arPL/Zfb
JlbWAiaQ8UJFELQjupqVdGKdd0OEm5bfqBlI5h/tM8+SSF7x5gsjVMyQNkWYD0VMUiz9mfvz70ZA
rQKft0aYc7i+Z3QMFY/ztocKhMSo6qyuBPKDqPshwkIhZLnUaoAa/SRiJeycPwn9uWC1fFqdIsI3
RTkHpGZa8jUUC65PVeQ5E36bWGq3uT1J658njw2EU6CBUivQhd1oJEKAKBeu49g9/ruvU76pQ2vo
OR2xiSpAdxj5jLWZBzOeiPcJiJlobSUhbIcwUxrEzkDLRafsKWFRvdfmBtVplDghbg/2PbWB8mSS
/bJGEoMfLOSkWFDbFa+K5xeK0ygvQB9So6aeVxDLRnJQeKHxXPvmnO1itMYYthIrz7gyU6S/Hul6
CGb3VevsMcZ7U5QS9OedLdynWmYaAwPbs+ItFOAGSAMABP9Ili6PQRlksZrldQEwyn4S99l7AzFN
xnleGQZ6JgCoieAftJ4rj6T4cV5oce1JiGC1+bnvn2vOub1hWTao4wxmt9hIcVKjy5tkbSqwJ4SE
4TGudxUqSmhj91NWgnQEFUE1saa2k9QXELkSJrNlLTbr8+RRc3G9yZUaBWGHzw9OY3WMyGwl4Ya4
zEBGGRo36ElLF8XKcchGFfe0V/eWjqc92us89xXkrqFHG+VH4e92fQbb9Sf3Dio/UW6n1VmFXs/9
wNd6LwHUIXWH0h0Uaw6OnMq4Ucm0LLLT6JAAMUTcdmgTSh7j1LSFDRD3UI/w0tRVqu37lGz8bSNZ
g+xErHLf1SZDKQa6Nri7EYZAOZo6LHyuFvHYzJJnKI46WI2/GVi+5WoXoCoGOV0cd6wXthu1C6Yo
CjupykXPnUFru31GrvwW+TZp90BUwlTsheVUdXOQ+fnQigg+nJKzY/TVPYfp4fm2FTIJlwuChVAV
IpSqA4FNVIGXVsqY9yFJlauH4EUrHRcdjZz+2L/dNkIPBUaQzRXg/XB3A0hH3NrFYeG0pOvEQtMP
CZo1BfaRqx+2LUv55Gok4KzjvYTEPpL7RAxhaSST5HFWYoVDM66meu7R6X3LCxYXb3yWvuxVih8E
fgUXCVzxT4tIOh9eNoDm6IgMiZx661anysw/p9reZ3cs+Z6rkjJMEYl4vMARROO5T+0wGXiWLBog
HBD6piDvhACM8R0vm9nZ2AvoDPTRfPm+7fr3+beQnG8vG31Y/2MbKQA4UdIZm7Kt5n7YCDJI3V1m
c77VFN58XwimEW/GwaxYhSvyElzsRMhKwAkR7RXtR+h9uX66HwVirIEED/o2+DfVMTUrK1RBj2EF
HFfuFdtDgsfD+JARhCwHtR9jJJnroQ4iOO/R8/eq9aDK0NziUIliyb39lBLoYeFZp2MRoS6A8GY5
LDWemqjIGzSP3VQP0i/eiUPTrDX3vvpMkXw+swDe14tGYpC/7BGXdXHWEmVqYq6BPXR2iRw3U9D3
ub43vmVGe4wrzBCZRFyrkAGCth/2KGWoQmfMUssAAdbuhDv1Rf9SbXDf+G1tBfj79k68AlETY0gO
k6sQf13T1geFD/JmJqBm/T4+q/sAdcWH7KF/ErwKkqgF9NKnbcfakyQOoRcPGRhIEEFuEtUCKnuh
xaSxASHigBWqTmCNDOcUxNBmJzksHsXqfF7aomKico5HIeVga7AM0si7MV/x+gfNoLVYGTj62iKz
eWmK2pNNzYttS7iEjaOg69bttaKvXXxcxnWI9CQaTiDFQI1jUtoS0TaPKmFqSY6YMyXMVxwFLnUi
NEc6wGNZlju8aNIO3SAA3NUTM/+qdFv91t9KlCbssHD+ti4xhkNEDglPAOl28NuX1tKsq6d5EDAc
oofiGZ3Jb/I7Pf8Q7e6rT8yJBa2/vseWBimvW/JxLfcJMfgkgiHNPQOU7Ei724u0coWhOwTpH08e
E6QX1HJYcawXldqjGq6rZubo+UPiooOh9jJ/B4kFgRWGObIm1EFamKOcxVwEQqhwMtFXO8xauh3f
A4DWBqdFy5PE6pNDFLtNaXfVPnFvm76KPbB+lwOlwqgSSmnZaACQoB7L0INg8xegMvrnvzNCXSgg
1cxRoGE2x2bzHn8kb0C2+g+3bayEAggDcWvhmkQyCinC5ZKFoJHN+DcDZVRCG8zZ/sz2o/kNJklg
5Y6CToSsRphXeHVs/oVJapfMSTAl8hBluLx6l98PDu+ge0xrniFVuRuhRqTYtwdJJmq5T/DeUQG7
1qDtAtUKyqDcGWnLdQX0siZLaB2tO83lSe0YEPJrX4sHCJLreKXjgUvSe9RU6oWQo5FE7/W/ZfFe
tnaCZga7/KHoTeh6Q22JcdyuzvSPPWxDvElRV6GLEXpWqEmlCz32h1V8Q07YLOyys2fOvD191/ck
ZYjaiFInx6JvwFCR2tVLZsm76NtwQFZzIuv5D28nLuP9cHW8KINU1B0EUVj1PAwe59/n0Bb2rKv/
akcQA+hYgWoaIoorBDSvykEzVGLvzb+LCFrihWg7jEm7ug4pE9SFwhd4nVSK1Hth9BA3dlSfZdls
t57fm2Vq9i/B64i2w8oX5/5Lw5RXLJUqmNMAhpU70UDvF1Duwsp6HVyJ3yr7t/oDdFyGyavLkxor
tV4FQt8sI9OZhOjIl9lGaMm/SnQ4ttsHI9/4ImNHkpO0ONCwJyGfilIiahs4dMuT1oQA/sVBNHgi
egDu1AML1XXtoigD1HUZSgLXVHI4eP64K8tdMTpVeJI+hidgYU784Tm6g3r//e1ZXB0UMjNAq+Bx
LtOFhzLKxSzNMSh/tEQTIU7NinfXtiS4H4CPkdLAVW0uzFNf7JG09ybhnScZDFewajM0/6TADsrv
GBLDIpmmq3X6P4OkirZcp7BPxrbWiEGrRIvgyNI+W82cQW6fUZRnePk1d/jf0cEYdZPxapcMelwM
uMmmP4Zpjn8+GB5+xQIAZAgSNSCj8GygjnRaxEMUScWIx0n/1IC9IDhlZTXo25MxXPt1JGUAR2Yg
DkVsCLoQ3ReIC3HzK1E/ei06skJdxC82PLcdVXMGY2JXsHqUM+1RTqMex8GYpHb0xPokoC2dpRlW
f+KzY9iYHDoDs95AKx5+MT5yGC4elIMvqMOgdCMYyb3bWPFd8aydKtsH01sgLXvNrwxQ7b8rj0WK
oEQRG5qWPNJrdDZnruok7fIBs2pXx9L82LM2/PXDfGnhJ0lwMa4pgHJmKWPdAD91JeBx209P2U+/
WvR6963i9bbLuJI9+s+AfogcQCVAc2E5jW0tt5k8YBoHKzwPm36HI41+1cqmQdJNtiHtc2g2tVN4
p3nEPuIOyi6zC/fr9s9YOReY1v/7FQCQLH/FlPJ1EvT4FemufBoc/63zSrASbhtZcY8LI9Th85Fp
rBQg4b2ns8UC1a3sRnwb6H1SVIa2CBXgoIraT62BfdHxm2a0IdvaGGYLRWWWNhTLEPnzi+1Rq7Fe
l8OE7eEOnLnbd1sWdm/t6lqMhSzWhQluFPshCUeyx0UrxnYQXHAG7PCjTyGZiK7fMcPJXye+yJ4H
+hmoIThH/N/SojSFYj13wugpj9z2yUcYDyb/ubKNXcTY7+uDuzBFRfJiFqVhNcIUmIWC++Tb4G1v
Tg7c4iY9eSwV8jWvuBgZtefyKspjxN6jxwmg8VrCbKse94fL7PI+t1id7q9PEUpvAGkgiYInNPzT
chqLphyloBAm71fqto4FbRFG1LRqAKAiBL6gq+DFsDTgTzwQ14E0edIvcAvH2ELe/NzdxaxuLVca
Y2B6Q/T2L0PUhhD5VuanCYZweYlW+xlAbW07vUjo/hXtNWjYRbvG/a4dTTUrhDm2cR4+H9W/fVmT
H6ErQBcDjgc11OVoDcjLj0qN6RRVPGVrSz5wts/Y+lcyhT8jBYSZlFLwQZm6xjghjcqW1yZvhGCb
7rRuS3Q8zGGvW9PJnC3FAQgY+g+1k4OjkEB0RzX3ubmvwUfR8HP+wRKTEh9Si8Bwgm1P7aFJyGSp
bCrkn6Ho++SD23vw0WTYON/2xVcEQlS/AEAGDAcwONAe6IYZ2iDOWpInM+QZOfMu37Uu7xTODG/D
Od+dK4XW5AlMVt/K7bowS5dIgkTlhrzNZq/9rT8PqhUXW05zt61VE+XH0Yw4dAthnJrrDAkZK57z
pNSPmMWgLoc5ncVyatMZ0oiF04Z2EW5LxM2O/xg+GHvfeuwe8/vwO2H5uus36g9vFoBZ0ECRtKAc
ealJWaGVxYzSRe+qzrG+S0Aywt872fTNL3RCYaoDXnuIpUlq++idBKWUoZw93hIOsq3t0S/KZKVy
r5R3fjYPJvJ/B0b3LKi1IIEMIax0Tn4nWk+zGVrz9u7hszffAluw8o1kpZsCHB7JYkQqV/ofxDYq
xKRKjL5ePA10zmvFBwcVtkcXb9SXeTua5bbdprbm3uWmtBfQDU11870Ckf5XlodfcYxL69R9MgRd
03MxrKt7pP6tClKUoRsd662GTMpo4QdYvlXb8jE+cjv5AKVqkxV4kyVcPsnwE1CcwrWFLgjQB1m6
xQzqFEXQVDhCLqhxd6OrO4Gr2I1T7sDsEmzUtPFEQ/gjomJv5sg4OgzfsbbJgHFFMUkAwA4P+eUv
SBRpavqwn73iBT1Kkof6KT+LH1pv56fhVTy0lmT1cJf5Ybhj8k7Jt69H/5dt6pmjKamey3w3QzG9
MqeNuKkh0TPu/D+919zjepftEsKggfXxVlovClx0Z31NZuw8b07Pzzo0oQ3rITU/Autt84QWXuhM
DvJZYzkfXgCtGu9Un0RXsdrN4/NwUB9Y3n3NI1zOHHXbdHOqiUWGmcvAM2sPmZeyGDlk9ZfzA9AB
qDhohUUeuLSvS9Fp1ZdDRfda2TpDUMTL9yzNhpW7A8Vf0k0XOwBxzk8fxYsANRIbOdWG2Pf05+qF
d0LIpTVW6o4W74o7iCqYTghG+MBwpysnH2YBSgDaDKAKJLuX204J+T5vxNr33DJ05tesMnf9p/wE
V5421qY0p538OrUm79vQTuPOLN2NFa8H++AGgP+A5qDQg1/a57JAGrqs9b2DkaIjtPjCnZL3/Av8
/p3xbhwHu3iqzu0m3jZbqNSc+ROLEvsj/EMtLkCO0E4kBU/MO3WhCG0pGIWi+Xgsos/qXfQB0TzX
uBM3g6O40UNjpm6yUcHKn83IfHpQ7cA8n15V8/UkWNl52P0Pad/V68hudPuLGugcXtlBuSXtPPPS
2LGzOsdffxfl79oSJWzCPpgD+4wNqJpksVhxLQA+ObLXA1o5IbMr43ZwLMNtiIfsCqXjwVAg4I7Z
QCIWyyxoR8HaqgvB096aRfFcuuhRekWPnV88nhbSIeI5q3d8/GuhjJ8IKJYAI+hhsG0e2s28gG64
lA/hZPO6Lu5poIWBJJy+gcVheOtaA4KiHVpMvgvbfCLBLjr0K2UD0IVdKRJ1Ja6CZeQDpehZ3YT7
wBe2vF4I1vIjJYbQAvgBVDxiAMbujlNY1oBoC3f1095MnHinr1JoOhb7wTnH+5JQvqdFbkrtcb3Q
EhMMpzISsAQkurdAPfUyJ3HqDdxfoJ/ihcXMMMHA7t46NEuObNaCnVeJmVKkOKFJMGTXsjNprEEB
gVUC0g/O6T5Yd7v0GbM/6gqzedvEz/xuVe5ikXBzWuzDRkWjvc6ibBx0PI95WtHTegLMVRnuNCLV
u+SzfA3+lHtw2djor1nPigfoJ2GrPE+esOJ1hJxxgy4vNyucvdxD1U1mCeGV27m5C5rZff6OOqid
7uKtFoEC5H3a9K746AuHXiDcpjX2bYJ8TBmgoUdB4hJhEXPmymkA8mynhrvmp1/PNqfv8mYUnv68
gqw4nU0Diwdb/48wdwC3DdwwycpclJ65np183ey05U5w9S9Mw4IhcG058648JiBsCOA6LpeIgRCQ
ZTsLqYjf1ezGk8P3UOY+zEaitxFtCcxy6zwyqrAY410EwjgbeFuvLXpF0MwRkVhFOzDymKWr7kcX
ntzPtBEd0GoXm6CxOfp+Vqqrc0c4j3w06o0Aq8W2M0onaXJVplk17nJSwBtpbIDdAPBGRk++bs9v
+J//fhz+TE6Kj5zJa42aTITmj9EFYD4CVJ18C3ZPXmcUwZCiXHbEcgbYd9sRYQQ3oVPCKwUWEeHa
3TP3Ffvl8EBFzJyB+B49P9c3tWuFIbOiaNpN9t/dpneW9lvtzJ+dGy7hm8s2WNZfY/IXYO7kTXXJ
3js5C32lYfp//7QHTyMhq79Pq8+eRM5rj1rk4/GoEGe97e0/PzlZD55KdHLI7RYPWGYvaUbFlxb4
19r56e33n85NiQYUhcH+0feYEPUU/PWL9omtB7v2Hk0y2iZJVxnx4Qpqe4Qji62yeB2cPyfyvM2I
29m/a9W5efSXLWHjW6Evhk41wmm32f3diTbQlF8Kstp9/V0tHnbObr+qXfyzddfr98X2u168LTlP
8BlM5rcvYLykPB6TfJDwBfrf1qm3ur36u/e+Pe/gOij4luTR7clCJwviLl1/a78sty4hB7Imi3fH
5KYzbow5lPtCRdhRGX1S1dCY8TUpQPveDMA4/b7h55bn35bLeNSnPghASwQB3ssJqrV72xcomG5S
srOgZ08oItk21v3meQ8trvR24R7Wi+3jK9A2Ns9H6MEXz8c/T4oyn4T+AXQ7UVonCnx3fS0MwUgG
TZiz3ZtAesdpV+EGCEZ+th+dk0m0JeDZ7cqRFvXSXOGT2oUZkgCXxKmRDqi8n2TXPp9GThLk5mlD
R8+5cV8E9yuA8hjfoTIsFOStpNnpKZrqnywM1AJlzSQ6D73yptcA7agYFNDAOI+RZzjLzPIr/WSU
o1W2O4SkE6xA6Ka26QROvstXeFTt0OPZ8nsiUUaGFYVUyQBR3/WOa+UcyYZQdLv8HRmzskV2RXPh
lE1f2m7wAiIurYREkhdZnF1l1Rt5evQfwD/CXB6GL86u6UUkJIGxrxV6Odn3eNNat+5Ipy/rbNl2
HD3nCWKOT4vSbETTN6byVLvp9gpG2ya3lj295qQXbnxc1EaR+EWkg7kedDeyTJH5FEn1qe/nQ/1p
AWvhz/wlPYprC+wXmKVbyas+JOJArHdA3D11T4Ds836/0TdINecPQFss3U+Ndg1eH6YqzNGkmuN8
GNbhg4o0Fp5jwdcQzcyL8sWPDzm8L2vVLJNdrnHO83xgl3cXSTpUFjHugMEmNIyzHTllZ425mArS
ocCjVa2HRTG4yR6MX0nlZdy2HOrK3khDIV/H7A56IdhUjjJJkVLOgXSQamfQvcQx/iKCyDxx2z+P
PGmsT08pRtEdiYEHYNCAupaxlCDKrqP5ZIXHEqANId5czLp3To7GxdJRuc4BGwliahEJOnQ2oSBy
nri5PkXNigPRTLvkWLxEf4qKmIfqu3oe3W6Vrc1l+xxQpHeO5txsJ9JiKP+hMR0s9nDqGE9KnHCg
laLPu87u3AEgskgmrySACe1zzi252UtIop3blDwdbccGs5e5VuRG3IfiTiGjM64EP7ZNT1zyulhY
lxwDKldiGB91sgwANgsCFrQenXSZAoWR433e1OP+JcKiXXUgF0Ny4/qcrNjIRUGNxV27wh1HwsAk
jfMZHuw1QKi3X7+f0P31/FsY6x1FlhInxYxtS5eRY9nylsdccGMmzxv2HwHM25MFyahM4vlcBheI
rFvZ4QFt3FTsmR1jH5tKtOZmGCJxZzy2BckrmxKCPIxbbN9rsAdNPFY2OPEh2kT+8GkdAzQ4gcjR
M4Du+/t2sm86+yXMo9BqoVzlQyLuGgB6U7HWOna4OR26Z1dGitlTxh4PmWY2OdX11hmQc9U801E/
iYzBJt567t+q/5wec6uKMMi7PsF6JjvcJAAoN47yUkAG9/dtuzXyzIqYayVkjXqqTzhBzD07sxMh
jS+vTu/9gqeO58HL3/aOsUjo1x5KrYek4GidUfXTpUTCY/pcbixfXil25cmvgYiQjTf2xLsJTGwW
lk0UxzIkyyAlLDcK5li4+8jTP8Z2zMDnqfIR5zV7lpePS+UjOKT2CXhutCuttnXfOqiNbXVOyF3f
Tc/CWflp+I50N/VYmDRRdQLGmRZlVC1BmLzOHHlVOcbCBJAm9xip/3hzjBeyGLMiy8HUnMxURDtT
505uujSWgXNaRkvFLRwewPTtywmjfyGMfsyFT3kCqsHcJFjY6mF55Gg+byGMxajVtKmUEL/d4zmJ
3Rx6Pziji27F0OG2etx7juFvGEiXImMOPIbrhVhKnwvCqRJ3IBVCfQ6QRJv0UO4Cm9u/wpPEmChV
6OE0KpBEX8mGBA76FNcnVHZ5t+q+6bhYE2OipCRXxIquaXD7VUPQnrXrADFRL4r/xcO4EMTYqDIQ
5SycSmqjRke16XNprNt/vnWshTp1U2FqWFDv9KtxlTho3/uxQUn9wFE93hkxBskae0sCZDW0wStI
hUSX5SPpZqtLXgff3VfkYucYq9RlenYKUqyow6uYIfCED2i3R5GzoLvG7z9i2BmwoBQ68F5iPaND
H195hVDI5lmeO1ZcQhxk6hi/NnSkT6+vUGn24Fq3zood2QmETNv89b8/mCsZzMHMiaqFnXlW6YYk
DjIShHLk8l6LO/t1JYY5ltJKNTB31PRYGkxwinj8hiXXEtCbzljqSylsh1QoZlM8x424q2jbvN2i
diGhcnFaxvYkIw9A+6Q5+0fN2G8imcehS2tg6nRYmLLXj9SuCvZpmWWkc0Rn/cOzC/fePaBhW4hu
UOJFsp7ZRylow6ToDfruobMdA24jbpHxHjsZ1x+7zQVgwPFCFluKGawkNcr2LCv3+94OHzAZ6zSI
HdEKtZUfg71kF1+gPViLm+CBa2zvHuZ/lspmkvK8qS0lPIunZj1zmt2/bnPl9bvajhDncc7yjq9L
y2saHaymM9zMXUDFT8qS3sTmxkSF24QKABKICprPMpsXQ960JcGDodEqGsQRmgNEk3kfpaiK01hP
JLwlsp054Pb7kEsy/KH8UaVtooCIfuMPUeQs8qbQxMplXst51ISTMkAubR+xLLTvxcj8ztvBx6O2
lV8ojehi6ECBFuzbd9rm1nCKQbc5Hrp02r9Ne/HhGjBK3EsyuFQmkBd0a21fRk70FD/ED9TEGW4D
HOCpIDHKAg8nn5Y7eFbirl5fiGdtt9BkYdSmqbSLMGLTOrt6q67bbbz0PMlfjHb0LtnSz4xz507z
3lNp1NZQwEfJScF/Xxt0SRsKWZwanPkR7FLLZhfhwQ2W9A7LREa1hqfSN3W382lfSGS2WtT7KVTi
FjwRka3D+A628TgsqD9xWjagCUBUh2yJRJTNCIJJGkUGS0A76iT4DD6R+Ko8fnBy00rBfBQLuZ8I
cdQKM7bBWmp784js17Fbz56MPpLIyUTgJjSfk9MvSpS3ekTTFRce/yZnzH4CY7aHIE66QsUnjE7m
RHATil1wkFezDaiTnYALITzxXvOb+UJWJuPaI1ZqdGHqoPYuAHrSpXKOchtncjSMQT3yhiXueauU
tOn/axtrYYxa0QbFrKXdX2UTwSmmY0mljWLqkmM378QVV4IYk9LOYFfMRCxMwXUq/MYWULQDgXlG
MCnE9YruJa2uxDFeeN3lVjDTdQ0olY84uwS15B7Lyw8B7AVaEFf/cIGMO44gxwBXGz05XBYaA6KB
3TYeTsvJAfkzz4XlKgrj91nGGKhCAOUE7IWT+5b3r9MbMF4jrHmIMjd1XFYtGaM0tsokdAZMRIeH
qF8lJrG82WkdgYQuIPqWAYyAcNTg35a2AeUJnQyJJu4eU0vEOlKX2spYKjOU47DWcarduj0nZQIU
yvo9NVaqI+wkuzlQO2A5AjeTdlOzY7aA9Rt1TCVYOb2Z5jFYVz5MoasQ3Q9fW0wBldj1PXJse1Rd
lpaNOd1+nb3oqHXbrVv1xFh3Toa2lNAu/8cE3KW2s50TeTWYltZDGQr3pQGsVOAcFtqRciBylPye
90OHCiWgI4Gzi21wK0EfkWAET9rpmNo1zhajX/doKkiW3CwqTxaj4bXQDXoT99QJ6R3pcfTo7FPv
UPt/WoaHlhiYB6HPYoILbXDTR1Slb3XtP0tlVN6Yiy6OQ4jv1hZaLpC1xaOX/LcA+f/Sqv9IYTQ6
0ZUgPp2woYMNt9k+7eMjNYtAOdj/T2HIxeGxTypsvTSegEiBbAtNavZPgdPT1xPHJxP1f4u0wA0F
LF1gzgHPmHk/MyVDdmeS/nVbE4wRzBgOCV0c3qrHfTA9Hlr3Xa8NLiPg8oCtBZnMmeWDATjXQZDQ
QTT9jI78orSrJ1pIr7bC5MYlWZa7wot2BaI8YaHxfNZ7Gou3FD06qBAi48gkHLspsKy8jOSdhZth
QkMpwEKMxwZeOif5c/fhvpTFbG7VmWLW6oDNnBYIl3eWPaJ7AZ28/CCE3jP2IlxKYlwSOc7HRk2w
KsD1eM17/2SgPyEAr2X7U7+f/MoDFwlWOHGyJ3fdr0u5TPADO5NUXY8V1k5wLPwePqm2ASPxjwGo
AOVbJC1aBf4H+wbAMTqNqwMrlDXyQRBIaa11Mt45dGbsi3WIzhBlMY9E3PCC13sG5lIWc4KSXrRx
NbfQliWtRMbfzapf8OqD917MSyHM4fUaxqPSCguid56aTrj1Cw0O3u8bxxPDnJVWN0MQFud9S5H4
7teDI5PA1d3fxdxNbVwuh/Ei66mUjfzUy6iq9vvmqGxCt0CaqF+orzEHMZO3JMaDbOVBNuZsoKLg
/4PbEPRyI7Sdd0LcNTGOY4w3ztTQuYE3lfr7oUvN8gjiH2lX/S+ZvMv9Y97UNBeqQgqxqNoZncGP
3Qi5/WgJ5+0fKgRjiYvT3GCsCYsCMNqWJoSo3ceieGaQnsKNcbq4sMz7WQCWAjgfWFC3pm9aulTf
J58GqS2K1B3CprlYWF8cLbyTqEb7y7+tBAt0qvSB1DYRhNJ6p4jETG7P68mpMdjzu6R7fjf6TkEO
BkwCAMGZzHkZ+dxFmTrJqNENfrpEJ8FWcT5blODRoRiQ92dcNLd6fAyd45G3tXfs05Vs5ggbAVyY
ojbLu81beZDddAM8BzSYovUSvVPADUrc3MsWvL2lloI50CupzIG2RqWU8ogVY37HllPEGQHOsdnm
h9HX4WQqT79v8b0c26VANtPTtGYva5j/2xlkJznhpvT2q4Nb+s3hefnF2dM7NuVKFmPyk9kEp2qC
xXWuikxWjBRpQjAfzrl89/ygKzmM1bfGMW7VGmt6q0j5R7QF1OTn1eqb9uX/+SN7hXOGHgnQ/svZ
zTsuEFgHgAyGMRi0+bF4sDE6YiTMftH7OCJCQyPjrty0Pq1fc9sO1DuqcimLsdBakyonqaSy7HN+
FMMACbqIWrDN9QtUKx1L4EdA1Bqz+glgCYzfYiwW8OvMS9flXZpLiSrv1EWP8Bd1N2SkVg8p4jzZ
Q4LOEfHucTb13k28lEk34qLeq6XqSYUZkHfSPjjmDx36WEVXcZ56cp46fskArt36ijssOYLv6eul
YMb8BKAQxSiuJKNPOVinm4/UDV1xR+1dT0AB5wxOtBz9aEDrAFeTeItmzE8vdyII0RT5POyQ+hik
AaWI4ANnC4yiI6UU1D0FxHi4PjyTwBPN2CBVKuVTa1DL97H7UBw6KLVYHJBoHhePGNnnGfl7d+Zi
l8+3+eJ4AfFVqOUJuzzZ+gLgbBXZ/82cFUadYWx1WPqaxmebgXz9000+FwIuREetYvQS2MYwzjKh
6CaQebV/WhxoVP1eOBqSgUdeGMrRqXPi90KkWsvGiFoYtRBAwCYJBgI7ZG95HunNCCIiaxkokrRR
lcKnmoytNWohroqTRvUnK0iCCeu9t4/JNzAJaleX6IDnD+e6ULN6YxsuRDJmV2klJYlD7CYKb6iV
F+sKaYN2XT/oy9LmVkjumb/LBTKWaJSmtosqLDCKkOH0dk/h+WrIb+KnthYc3mjb3YfyUh5jbq0e
yI9F8H+6otrA3XYLG7tJ9TMDeOtPB8Td33f07kVEo60lgaUMTdSM/REQUFetoMu701sIGvPeKV/R
4Vgprs7DmbyrlReSGGuTdsVgKRUkKRLJMTKjIcKNYcw/u6+YB8R09wm5kMWYF1Gv61o+mfIuxtjx
9mEoMcz0j/aNdVCbJpxVPcZqys4eZTKlRP0yLcoDX/JMCGfj2HlOLQ4zzYgMGr3EOWl2IOEqJ6KE
9rSUeYd0flxvLhhgLzC4jOl2IHZfP4R6M5ys3EyUXVOhGqlXJA/tKiaiZ+IPEoX74ZWngvcS7eBl
sETRwFQawG+Ya6aJQ1ZKaaTshsnNlwPssYpnt/msgJEoI0az/vBE3t1S1QJjCYUtxKDd9SqbpKrV
LkmVnVU5ZkZE1TlpJP6anpLnkcdGcC/6BLI+5iIwRQZMVxZdqogbE3BZpbLrfsKHfNkvBV/xx5f0
KfVUg+Md3l3Yv2Wh/ft6YUPfzdpgnbCVmJ4siPSkKyR8Cr8K57+FVT0b/wtJjPEXQkDvGwMkmaat
AXzsc/wpK5LJ3u/37F6O6mL30KB/vaJUrXU5pXIEIu7iv/A/ddyxHBXJ9DAt6+fmw1gNAJR//l0u
byMZhzACuFAZZBBb1CSo0Z7vGaiCH5KHei0c/pko5sqJsYXBwwT6ITymDynyYcGJFE/ALi7cfyaI
Ws0LvyAQAAYatsV5TeaL9BoIJI6JcJRCW+Kl3u6UvCllJG3ypRiTAEq6FqagAagFeifmhN1pMdm5
S1CpcxIvXISu5Ahu45gOipOkXuRw6THvudA9AF16z9KXycEwumPUgNQIAwMSaEy4AnHn+ltUow/1
rDEyX1xon91iBj5B4o6npbKbXUuzO5Bgle7Eu4t3/CPYMjqXRPkmYVGZ/TaatBzMSC/9+H32TocP
wR4OKsYjXRMrljfwq7Nnw+Gd8p2MxrVY5qFtx7BVAa1c+sJStBXMDKXP8ipejBvLTTO7TeAxzch9
RZgepyOpAJRGe4vpFq9qw7FGd1pMrj+FsbPzVIaTWGIHktUMLgZws+HtR89Db4tv1q7aJsuf5ckW
DiZYpX/X9TvZe8xSAE0Nsy+opN10t8yKmKPTLa58gLWjhgkYP4ybhnuZU166p+eXctjkRqgr4DlL
IKf3sqf2aUY+QCLJXnArpwf4j+BC4XcR+vUDYHO8TyR8jFxzmXunRfcRPlor3ujW2bu/fsGB1gV1
xzCzifFqFkzLAiO0VFctOG1XYGoAHHW6FF3V1TYjAbyKvpzd7KG0nwf0aT9nXHiGO/b6WjzjUKra
kNddDfHy+vQkvMXotRdQJnUWaDPdojE8IcUfTs7nTisCZMp0ot2gfUwKY0G1UKvMNh0r31rK6+Rz
qkjwR3dqtwF6VrDRP0In/+CoF13GzS5fiGTuNtpm1LhopsqPVtqn8oblvgCb4eO0iVdTTKx18kCL
b+jy4EXOt5lRCsZGwfUBEgiABHatpyYyUzgwPjDSMJ/uHTJEzWve/Oxd24WLQxUIRMwgDLg2mRm4
cgVlAjMyKvALdI57gouWoAhMI1sF5eBuo3xRfNGfhDchd89YozT0b8nni33xStX5aQJLPSRrmNWt
EaNrD9lG3c/2u+V0G4OznzfnqCkAT8JFAdkIilEio65SrKaJOky1P72o4AW260Olup3F8WJupaBk
iS5htBBoqHkZjDdRnkS9SboSiOkexpWUEwkR26EmHHHk3ERzMEWXchjlAFyJ1qgt5JgTLL/omski
yRf9TEzeiOodSXjaMXdLMY5ucYCaKgxntBf2/snxaMY6ISrn1b7xwIAHeCmBebQ7vbKSSIMEeLJe
BQiOeGV6R56fctuICQspgj+SKgD4dFnvvEcXpljm/YSLfJKJ8pY+JE/dC3A/D42dA8cnI+EhPpgo
683gFpHJF7fidmcrERiAWQdc3oiD2ITu0J50sW3q2Z/AGzACzaZ8pC0/I1ruTu60mUh8QCIlWcyP
v9swqgxXJgwrv5TLKEucx91JFKrZf3MOnITbbczD/DZjHlU5wZx0jd+2iLr46DctMoqafUyB7/j7
Im4gRAA8f7UK5gJPtSGAOguSJvsjXyToIDRX6uq0nBfNW+O8N8sJKEi6j+cWCCOoc7vF8vcvuH19
MFtzJmfDeABFxWNMpaCeqkHPE80f+4WxHrY+4AzJ87v/+OX8Lsmgu3Z9YkAN0OhktIbgHLm3a6Ns
lIpupIOi+u1TOhIXfdEPlr19CIn31yLe5yImSCOv8FfDFxzbdbfrV/ebvG/fnx+7DYBKviKyXj66
i+2f5fK4XL49/RwfAY3hbJzQf9tgVGdznHjnc6vd19/MaFkYiGXZjobqb94KAGUhEsBQwOwURF5k
gEWsCOpe7khMdLMfQiK362YLNTEcjZvvPrMesdsHmkcMIEsSUBPZ3MZkhScARmS6761Wgr0CYuK3
7qjk03AN+ztwvg8xICEAnAaYAvK4NFbZ2wsg4sj08MWLLs9O2G+fwmhto4fRdDLwKTmZ1jl5e7PI
x/4D8zik3r59eE8r0/nObUBSoBX48Dm8nYCmUBLYWXSPeu8Ueib1jpvC7TYvHZfo4zxSwHwdrhWl
+VAVmCQ2i9CVQdRJuaj7o5cTVO0M8pIsXtAg7NKpIaQH7X1Ivg138XA4/DmYzgOZvBPZon3asQdk
0pc/fKSbc5B281FAw6W8yIAxMpgtaxWx7mLACPnNelqjB6/DFEmL79OA8NsBKKB+2wA6Zf2mAK4I
qvb0XaAoh48Hcw5BDFDYD98roA6mKx0RWGyryP0bdhChFUwF7E26Sl7AZ0Zee7vxiEhQMTxybdWt
GwA8A8BUSJQ2kFK2Xt/fMDO1uopzw3+j6esa6v8SIy2fYaIMQTDqXBm6G9EVA7glEz3ibzJawoEu
scw193dLotKUGruZoJUE0D8CJDiUzGbWQ1c2QqIYfmf33og/GqzjBEA73EsEDej8fzitRgc0qTjw
PU57JCnwt3qXIhxl5BAuvkOXbGO7kUmEbsz18djZFofGTKH27OYrAWNHadaRi2RzP9GcldmUWwZc
AINkqxRILpJHqyjAlwmXkkOLDT35zMi2WJWo2NM+uwE+v2ZHBN/D2bPb9xIIvQqQI4F9j+iK3TOg
aoFQ5YSvqbEvBXlDDsoxoH45UQgODEkOC9GWbuOrHoJt6H5/muTzk8InVdg4YFGLn1TDJiAcH1Pn
BJgfDFXwSra34R/YD8EfJoLSETR6eI+udQxtV2Wgh4WJuwswYQCjRva4FEANNJKDSV5P+AI6zgHs
PB/BqMMbqLnBAsKkKbBtRBWYLJg3xQjttXxd6MFX3CSmX1LGvlWyEgE/0wAMMQR2nACT9mRh8yIZ
m1eQGfXdjxB8Lvr2ALpW2nDx/B6QfLV9Ri0uswEPjruIDBxwpZ6/fj9P+d5tpPicCDVE0wROxvWX
DvVwwuukaz4tvpoopoNnaFkeFA/pKfJXxZi9jvoZkqjkiUIG9+SpsWfDEVv3xBs3vuMvUbgeUHyC
Cxw5KhbwZVASq83FwvCzt1Z0PuaQKAFCV7R0PoQv2d/fV37baI07b1IcTaSkgevN2iFK0JZ3bWD4
uzeNODOMqLwAOJdB3v7uPhLno4BWv+E/QwJzadObpeLPQs/s/pnzKdTkXV9xrBljSBjPw/jVDWqQ
rpVtHZ8ay8ew18NTZEsw1J+GrSM7KNgUQxPpcjckf2eCv+IUFvWDM20outoJ9Q87NTkR1K2Lhe9B
YyIm7mRKnMiob1xHmpTUguVPo6uBvSBfRBG/4fMmiAeA8oUUto1VnSc1nUtImQM7AKeguggVO33+
NAD+0R0mg7OoO04y5JkG2sohlkY616quGYmYSVMe+CkRHkXYqegJvbu4lk+Ir1ucrQE0MphRY+33
8Ft/P+PbQM5C7QOAPhi0wyFbzD0LsNIiresAFgETXiX2lMyTHUiYaNM6jjNOf4tVJxDa4h9g4QFh
h5EFer4TqNyTwM8isPI6POjp24QmDBpMK7qtkdXGBWJ+XzaHqtFFSfCTLU3qjhijFoi0bFAkszFL
vTBXsSvkrjx4J7ta8ozrbXIN4rGNSFlQ4lkkLq7PMY8DOazL0vJ7pwLcdwPbFBPDLd0/zyU8QnHJ
e/RuS9JoZ0chBy8eULbQcMQ4CijMNWGnZNE+/1GBFinss5W5zt10Nz4ALDJ4DOGpoh7DLfvcPP3I
xdCkHhIaNNRhU/anaarabILcwgWM7XI4gmV3FTW+stB5hE7WjTNEZRkySKOgqIgPmDWGgmaCuKSP
9pu3vwDtdvd7iQAa8ctDn5oH44iuBvLgPiCwIg8PieN9ow+ggJcUOU/f7uHpL+B9v1t0Bmzxoq59
+4/vHmbbj9yvn+OLtTpuJntpwEVdw0H+s3w8fiG0ONqPR9tdO7/ftJsXjVkIY7yyokRSmC4k9NUD
iOWWwNDk5eduvKCzDAtU0QCmBegHewOqk96nQh3txbXknN45qdwb84vLgywMlBtT/UiUMd6LXoDS
UApMqNsDOdDmmN836MxhfmUf6O8jiBBVEOOiyk1V4SK5OCCDnEmBFe3nTzwt5Ml0nj72wEtJ0WIG
pEDq5/akXb9u/7ij7X6Z9pq8L5Vx8ftn3Fa80XCqwhqiwQ0ZVsBXXX9GOhuG0Fpdth8mUk3wIFXQ
YPkA007QE9S8yty5jRsQHICEyzAdWDX6oMDkwbwAklQLfWeG+R4dBKbTBmhKVuwWbzsdZnv8+vrJ
9wMXiprVR+RDwBap0Bo7AIy1c6r3Yreleer00AjaHRCMA6AWgQyb5Prq982kCnd5pEg/KgA6A1oc
yFLgSlCVuhTShX2fzkkIJAvy33ZSYWoI7xb6IM4o64iHr397KtXUCEsj9MutPLu7EU3P+UJ7NnHb
Jc4bfWPbLZRsQHkNVjkk91EvZWy7UMdtbvRmikSW5RVrMEesqm9MJ1PwYbjNoL+UonXFLVKyDhgV
iy5LXGUklqCWTPbKyORiyrU0o64BEd2Ts3/4LAFMjgoVJ4C6SbWeRYFDRgd4O2SyAVQUqHOn6UXm
n1YVHXN3BAmBE8ZHH077aC//CXfDoXVn9GPEJEW24zTaVc6xABLretGPgHOHcVzoJarBzEVoxDqe
Ej1HQyeanxVURfO3XCY5xiu/MIMScpE4We8H8lCNO7P5AqgOjVbXKpQXWWTqVVX4ce68Wm5PI1ak
uvznV3dCbuKlQxFW5y2SfT0hFE4eYgmD+ly3HTWlECk58Ff8U+adetAzWMCNdIpmCV6F3JGABMjb
V9Zwg4YEMR9dH6CR8JQyhruxeoDxVSIIYUG7HB7b5FjHdj1wqq03cRIVg6gWgRJCSwVoLNe7KWEq
DEgfUunX2zT96QCkD2rp9LMBbTDgAp450cnZQF3bFoRHgAnQ4Tqb4DpixKVaFhRBZFR+WhPdwNRx
QbJPLSaniKyKgQQdiRtn5nHl3JhNDH7iiUL9VgY2NiLp60XKcQbSzBxS80lHwgMAUQOWpzgcb4F9
ybGXEoBaVTziFGKexX+IeyPAbHpS+9b0omXL+DPglaPuSYBpAUc3zorSJVwvRBfyAFwNfe2bix5E
4Huj//hvbT9Nc4A0DxzgJrg+GQFojCuHRpFqf24XRblQlD+///4drUYVCmTpUDfoAYue1RhGohRV
1vkxmQHTG/tZ8c45BUYE2EGQrEHZB+124PqG13O9R6PSjbEx1/NukL0J2E/Rrq//8t4x9t6cpSCr
IFkUdVgGr/a1lEzt6rEx5nl3kh3lNXhSnRyZbtkxiZ3wWIEZ9YUshF9IlenIP+H2sA9ZDFqzPMom
fZfE7oAw3vfl6bUo3f/qaKgUnL0GgGNgm+LJZPbNUNVT3iHdupMsgDiMxs5YmxEnAcno779kwBml
QCEQdXbjLlyLquy1fGxVfRehA9IS7VHrSThzXF7Gf/k/IajpoE0FqRCW77qUdCEKc03f6bDM85L7
4rEKJkG7RFBu4SWQDFr3uD56RQv1NAMMzE6J3qPsWYhsLY7s3w+DeeTAhIfAFGwReHPObQnMIwc4
ztSqMMzkx7WnS+sGPV7xsE5Oi5NbiJzHjVUvCRVuvDGQhcwVDfKv19PUhagleB387r1K0bhFgs2o
El6ofbMiRgqza7Ga5+gzhxTxKNr9oXvuE5CVWd+VxNk6VsfY5VD1uNAxaZRbNZ8hSCmI6kQv2ffv
R8M2KKHWpdLWU8TS2C+cFPMyW2MUpKWYTsgZTG75x6zIiP4zxK8q6VSS6oAJARj9H5QIX+uFsM7+
AgqzXcReBE6v7/G7PJZrmqv+/avOAK0XLyv9KoAuoeoNo6rqGgvgqgl5F4vygOLz2y4m3g7FLPIX
mXPE3fm5xgRImInG2EishO4qBX45/oVE3scHxa2TaELZPTy8bp+KN/AL9C5NHUdIrsvoKCy8Egw0
yIiQGEOyRzBYCJiNenTJw2K7Xf8cN2hc+fr5fUXnJqPfVsRoTG2ZowFM2hnFigIpg82m92RglCSY
CbY8dG1v2mWyt9xgqzvW32bbLjTNjvft0V4O6N9BmX+pEI5pYaM+usuY75ZhVfC8w59glCtoTTEN
tEIEGXGB8jiqORZasWJUcF6fUUUUia8+cLbhxtwwIqm+X+hzHqv9PFgQqSp/dJtiTlIYmtx+Qr2k
In9jHB3Apd6URb7y7R/TV1YRmhB1t6ODXZ6UAQyfyMBY9v4MLUfpWN8f3VIIf0GMhH4m1A+B9n39
bdUMwKFuTnHXMFr1EvzU+xHhthPJi8oEr/DvO3GzERCmQLMR3tM6iEj//4uN0IcwQQN6HPiG7KSW
gxRhHm1MXif73TWhGwDPOjKTKOUxR1zDrRgyA2Jm1GWP87IFgUEO/CQUyzI7fPx9TWyvA91BWHra
mIOQ20BX6/Wi2iRTU8zLCn7wXB+kJ1XyTPTPfqNeMU3eWn/QeldCp4rG2Us2DQnvlhLtAREOBAog
HGQ3UzSHwWhKudhrjwZFbCqdlmbcxh/FHnHLVwUoHDyJF7HSfNnVlYZUpD8RwRkYG1XYyQtJiDQd
ELflXgbL6EvS2pJB6so+gVaRp5s37w01hYBhAwwdnPIbwP0MHmASZEa5T3/KVXlIwYPqVMA5eoq4
CO3UEDGrgksO9wyPJwD22BgqLcK+DVOsqgF1DTicKrtEdXAbE/0reDpNpDD/H2nXtRs7siS/iAC9
eaVt7yUd6YWQdCR67/n1G6UF7orFvk0cLIQZDDBAJ8tlZWVGRqxDVAOWwMB3JhMVLpRVsIagwKcn
Ew2WbIz0W36UAAC/xeJaAJtgtArBrtHYj7fp7E4Fzhu5DLwGEffgnUidCY/JIJrIKRV0GUP1Ke52
+VLOeBaEoMcWPhUU93AkqArTnqR3+9EPufpYfHvnSjwovv3Ugm/y8ThmLoRYQWCFOSN3Jf1+6rKq
15hErI+iI5jKpdmFT48NzHfd1ACVMEYsp4EDBAZ4VK9lFN9kqPNAMnRhPeh3NI4vkhF4CgCiC11d
CCNSbmNg5U70+Obor5FLW7ef7Ka8eU69iUBx4v5pncfDmjtFyh51CbGJy4ASm2uOkBJeexv+Jq5z
S7Ckdd0tLNHdoQE4Cu0I5LWA7aCG1oxK3PmV2BxzW0C90KxVPQe7bmY3wMfGZoAOB4A9XqvV4yH+
6NZOTzHgpDJ8koZrBqJelN2kKYYgYjClwip4q9CE/vfDRzXIgk6ziK4tuP9tu4rhJNEb84f39GqV
f2UfSKnJuI0hy6rq0LIPv4IlR3Z/QhQ8CCCP/QN1ma41N46akgmYkBAttWAX0HsfUJdPvrebFvnt
aM0vhBx3TglEUv7PIPn/vy7aQGi4NJBhcNjEa6AejE5YuH7mFpAFRi4NAtWqRkCvUwtclEq+Io3j
Ma43SDMk+Z6DtKZrPl7S2SMdirKkFw1PNEVB4lmmB5K1SZMrJXtMQbtpaOiQaaCly5vppt6nb0uM
cz+v1+kOQrGLRR4WpBdI1P+gDX/Nm6bWvAKpUubIn5GfZ/5Itb52a8O7pRswu+4Z+/Hw6CI0UXgT
QREPzw9BGwRf1CxWde3HVcUFpw7Y5HalWTEIczhTQKk/Bm0VgxCfMewOe/OV/0xODWdIqdEt3Q3z
9xAQWEhKkB4JCY92lnqrDkPQK2mWZacWZqOn8ip9RGeIB6FZg0jTZo5sJLvMZrcJqFeHHXpXrNgZ
T+yFvwxObUvrpeTM7LYisF/cJBAz/Uk2kfv69zpUBfCr2QjkCQhpsBBvy2eS9vO4B8lTGVRhSLxD
0ZFyFsWYoGoM/vzTINrhMXjiX+VbsG837i79hq7iBlA5oOCgDLaOvU24WO4it+HvnYZCIboIQJBH
Xn0QvaHMI0OhMFISCid5IxspeBRPJShtA7tYcIqzLU0MEdIYiIyjPxG4nulUCloH5jwhFU4C3hqJ
VaBEGdqfwsbdQp/z+ng/k4+eDIrsYWTvkNeEUgBKXVNbahEyHaOp/vloLQxj6Zf56S+zjAb5TRRB
z4AWGEtPQnq3IZuFOiB8GRhJgXOhC4G1r2p+qCXZOTe9ClBcXtaz0mAjPKfZNSDTuZ41uo+OR71Z
mLB7lnFdIVcHEXhSqpsOq1XHPB6ZJD/3NsDtS8xwsz2GcUEN+adzBKEGTUzHxV6VRT2fn7k/0TYG
ZEkFN1yIYTxedTrwQyT2k3REJgVbDP9MBwHkVJdzQlKcZXk7lpuec0TNCRVDWGobns8WjgvBueLB
Sl48lCFfbJpc4pryXP4RTPHU3B6PY77H8POERwaFYSLVRHnBovFUbmh6/Lwp6gtzdO/TSSeWhLQj
SAJpXgjfldWs95rqHMT6iGpJG/u6Py4s+MwILmM85HmRJP5R+6VCV61Qq8hv3fwMAfrobzneENf8
4xQhH4/mFoQWKMPAOVN+OUsZqa0DuTj3vIlW2aIwH/8++cKJA8Hvk1se3Ud4iM2UsgS304Z49Moz
85I8RW8aSoGJKS0GqDPfDzNoqALSj2CPgd6gduzIZjyTyuWZh7ROzJhQXRTtAb22LdDlGUB1pQ7R
PEe4qssi9bNdRkoaoPEhOskg1/qJ039dbblXYRcGfnWWODN7K56yp+EpPLrAgSrAVwx/eOTl2vXj
aaWDNSwWHpgkGYJHk4yW3+l4xSDmRTeu+nP/GaDeivxTY3JLbUN3jCCjJsObkf5SvGmmRiS02GeQ
vZTOfeOkzbatoDjdqefHI5lvcRSdfhmhNiASukkQlTAiJw7frwL/0kYLTVZ3xoH0FEgXiFcjT0xq
HHWgVr5XyOeS3w3KTkm2HYjPhIUlme90EDlhJTgC3UdrHxnor22QDpEHpu8MAxFtyX0XkBJkm1XX
bMJ6IcicuWccU3houAOkazRwu08taRUnKJGcyGdOj/bISuG5s0R7M9/T0ADB2wtxBuhvZhrKYpAO
ch648rmLLCfurMdrPl+Q6a9Td7/kSgwnx/h1j6TUnMiIRyd++ncbqAUhKMT7EelhynUGQ+8pXFEo
59K3pNYYgHrm9kGzsLXmuxe/ruCtj6ifAE+pRR9kN4uqocfWkh0fsd518XzcWWyElbhpZID3ADkg
c/lrW+VV04pNnWjnvVfbLrtqS0NlzDg2/3m6gBYhjwXUnRA4UWc97vPWHWtVOXeZ5bHbJjG01ooZ
5/9nhYqORo7tQuBmlDMHevjxkoM80jXybOF8zC8DtKoByQloCEE00FdzlZRS0nW1di4bg4/1cg1T
bmWNyB+8LZZo7xkDxJwQ0iHsxwNguj5xmcla23LauQ30QDH8wjqEG2Cnuqu3VE+avZ3RuEV0Z/9j
i3zLr70wRGrpDSWrnTnw827GD67WtUuwhoCFxUSWuqTke2dzIzeG5zrS0Ug0atRq5WINNiO2dM8l
uAWQAUfVSrk93hB3djfKYjg5gE4AQ0EDh9zQ97I2Y9xz11taZbnwNpX37i0VEO6MBFEBHuU/sRRW
ajpxbqoCZpsr7rkeQSoU6T7jLZJMzYcCXBvwEzLanzGiGage7Maou6TuWUl1CfUWU3I0p+//+Zwq
eNUjloLbwfvvJzH1awtIqSJ7eCAw5w4kAOWL2zhqZUhLj9n5XQYryGQCbEgwGzQEu2Hqkiu9yLt4
zSWIHUfpnsLMHK6ZvBDgzmoe0IdFmxjQjQA0Ea5JyoHKie8hgKq9y3OAviEwOehyZybnZhsouh8h
aY8TZZSusTOSYsH2nQUjD2iRsLohBvk5bb+msuBj1Xfb1rsggeeihlk5NfgJG6cfFrzefPdhjGhC
Q2oNc4r/mO6+keE5lZEF7xKXxzy31Mbxu9fH54i+UYHaZJGHJGTlePZCKHpqwtWGlImG1LvUzAaH
qGetPnMiaWEg5Jj8DuaBP0K6k1xHqPXhjUvdRWXgQowscKNLdk4vS5we9Czhx0npRMFrgVMJJn46
hIAfuVYD1/ul/FM0R24vLn39fI7gaeBA0cGM6AxZ7KmBmhMTHvOUXVQnNJrnGF1OC9EADf5Eyeen
ZQGPNoLVQnJmaqJqNLzOpaG+SECZZk6PYrhAJBw3rJWvQUTE613jyNtr9gHmOWltKgtYnlluiHyA
TMDlJG0zB6O5ZRu6eSQ0l8HgbPFdRZ4vg/Ri/gwc9CFdrLLRfgJeAphkomAFwSryr+l4Iy4ROX9o
gquAJrtv5diaHxjzd2B0rxnIh6AtpccWhDxCvT+5SwjC2XX4Yx1VbsDccbgQ5E2t80KftoMP6+2f
HsV0sMRqVpDp7Xeu50+LU0vWbrL5yVh/WaM8FRPEKd+ydXCFshGkuhm0b0Fu1OAaEw1NqvX4PNNA
aTheYg0xPop4MvA/1E4SXC1pvK4NrpWer6Otd8Yrb9OEwICwZrnvVsytNqV8IRkwq3zDKiEIQfcU
rhY8+6gxRoLPe0Pqh9fsu8sNH/2fqam+fvF/OXSr6bymy6tqCVQ737M/RoGhxzMZR1Oi3COXjmgh
gPz0dRSM5Ds7JGhL7JxxLRt5tE5aQ13IDtIR288gFTgyQPbxIKTDwwQxcKWxsCcb4yr0ARqR9SjV
h5e/j9dw7g3IwH4ZogZWuICl8hwMBc/Dd35VtupX8t54emfFRy4hLb3C5nXHo0O0N9ILgfY+/oD7
M/vrA6i3dcWKfTjUMZYTXbCXoddBmWezNlSubrWjrM0Fc2R3UCdkMl7qPKYdqkdtD3OgbBaNN/7r
JB5RkURvrrPTTmb4tURQfX8lAXIBEBIXKx09VmKpluitDK9ssuWRde+TNbiMn7wTu5QR/S9T+R9T
dF43EzVfzTuY0rQnXrGiXYsGYwG5LPUl3PhfCzNJFmY2k4gV0JsJFgyopU89WxeLcZTyfXgVn7K3
+Bqdi33i9FZ3E1/8c3RlljI991wpsIBIJyCpjBuSvhu9QIYkAovhVak1osDKvCtGDlG0ft/ul9gy
/osxGdwAyF7Be1Pb0hOiKunUFnMZ7xAPeXvuohjSoMvAbolmcB2WSvN3rilEFYjO0XeCwhxLTefo
9mLb8XJ4HRzNNxN0+J6v8RJqn/wIvWYC8Dsy0iVgmZWoh+DYRYBzdkNwdaPnxv9ObgdG1jdsrXvD
XwZkUh/nhU0yi2fgXgj3oIhXOxwNT70GQ45RcobTgivq8Z/MNetN9B6dEqSiV4UZ/RUgttwaq/G0
YPbOPfjbLJ16jPp8ZMcCZhsjBg3F0XsTLqw9vrEvzFIb3r37CE1PP5lvbBQ8E6fnQBuSOCh4IYKt
wvoYQRb+BQkl/dMzQOtnREsOjIQr1BIihYfnDqJo4k6o+LaTu7wamCC5AlHB6anZMob+JbyPT801
8fWFebxnjOBVf+C9yLRRpyBsEgXPaxgr1+01cZpCb5/jjZEcw02xcOMRx0uPCxcdsvzITiPbT5mS
81TuAFdMrqkdnLMlHmK6X5jEKuQe/c/PU35f8YJhSN0iuQaDoWRmWDphdAtjfdimX8VHBhGzrzHE
erEvwyp9Ug8duO29hem8d9kiTEKzzE9v2Yziqi/colTVPrmC2P4iWqBHGj8KJwACUzm31pPm1Ab7
oSHkz1bVtlmY4Fm9nUwBgUHiAYv8DBBe040qVQLImNkxueYo93doMAsiPbaBaTLcAe2WjRmdmI1g
va7ro7Trb056aQ9gvF9J33hW6+Il+Hi8u2junZ81+f1BlDfyUbOq1AwfJOn8pnrP7Q8iMBD+hVwx
oEkQspcgAtkZ7lexOmdb4Ff0cstcPivIonqO9qSicBKs65W3j/VXwaodtFPlIzrom1u4KEL4E8zS
+/P3x1LHvM6K2uNbfGyMMD7Wk3MgG/G1NhiTf7G4i2Q1K/fAvjTr2lg9nqd5BEFUf9FdgaQjYgiN
WrdciNK2KPP6qj7BcLv+xBOtfE4WVeDuxA/orgIPhUwax5Arpgx1XinGBQdDAHY/jeiqjnZI3ujj
Bo0KZr/go+f33dQYtfhBnWYA26f1dTAGMKu9a2/1AGay58dzNw/3plaoVUu0EsN0YaW3/Zv/vASH
nTstUOJgm6L4QBpfqRfQv37q9Lfodyqb8OCLEYerfBY+QI708vjn70Q0098nscGvVJLM+57LBPh9
3jeit2jrX9dapUfgDHhKwMa0VDa/Zw/FP6QZUMySSdZ+aq8oi9BTvIy7ctcYookhBC1GRQ+fi1t3
FD8Ww9H5SqM7DAkf5NPxOsQbbWpOyXq8mdKGu8qqwT+tRVgiYOgdD+20GPGhwV4WJpRM2NQjTCzS
ATDP+EPYlTV3Zc/Ve2oWzsX9W64+w0MRGe6SsflNTAqppFKE/BDSgWT4v1aP9/ywJnwY1+Q5/FtU
en+TDt2f5MTukDNZSqrf8QTEGprF0fioYWNT1rwiEhklYLhr/trXOlL4rT4am9ZJzyDV7/T29fFU
/oSBk6kkOQQgOvDcJfyxdPYRjZ1CFRVudcvXykfyFVgtmkwSa4S+Wr1lT6UlwHi1Ku3a7lbNrrSS
a7etzfHIHoZVaD3+mnmsQH0NFYowmRgxaqBVNx56g4VVod3UA+tNCIAG4Wv+/BrAtPHtmQt+fgbY
VIDIRXoRXcLoE5pzDzFhD+xjwatXk1nZ648AfHyYfMOQtwuWaN4hVOWnlqjDEvNSLXElLA1OvivX
qdnrXymA7iOIV0WjRsOPzaHFpwY/tL9qrcBRTRkk4ZwVmP4mASTPs8fT0kuZpgWcfRW16zJJaEgq
REUkPUAiNPyrbtJ1CjUTwuQsbDmQ38YASnzpYNQAbXmHPxbKOIzD24oD6Qc9diI0HMULOfjZ/UtN
FhVxj7HAIheDyeoMgCcAmCDUXaSPaWHbzW5Eyg51/XJVpmVZ+GMneybcQCS8B8PJ58s7Id6qdi5A
VH8fG52HNcQoIC94Uvw0VlM7QWOZLpFSSb2ONpFlFVbSalwFBrcJDwNaU0sw4h1BhGduMK/OY9t3
5hUeG3pvSEQjHqW1Hzqhlf0yzBmE5HpWGD2re8jf5TrSTuiNZ5fqa/zMX0NgAqIWqLUiiiJUAFMX
qkZRloeRF95qUNc1+w9xMxjfkM06JmjD8lDhR+8aa9YOcgpoWltCK8yg8EASo4OFcAAA5ovKL/m8
Xx5cFWu27oU4vMlPUPQAC3m+qmyjWbjmeXJIJq6UMkM5r44rwjJEpvKW6K4jgT9sAH+ab+Bhyq9L
xM2i7h8aMMIFYDsUdEJX5IHi8/HK8rNnP/UR1FTHQG0oVYCPyP94KwZ8FlDSxgMjM5C3QXNlD14e
dKJBDV3PHVXH9o4N6Qihe+Pxd/zEGPRkgIkAGSqo6hBM93TOi6YJss6twlv1HllIqdgamO5ccOzz
4MJT7MTCV9k5yB17CCp+XGqQ1UIk2AicbCcZJXQwIa34KuvNGtx3DuvgPjC+8aqHCCxe9tB564ku
+CIO+ad5a/bZKjrVSFkTB5P6bD8M2zLixfDW2gLI69dosSTERecRjYw8qA8Gg4UoeL4uHMg4nC+N
3dkAj65ZWwC9i/6eAKje9/o1MJnTIvHWfGmB62IBlkPjGVDkdLqj5/tMLtkouvW2dhReCyv5zk+h
yaMzVHHqVWmBNQTkpAuvhVkNFjX+X2YBlZyuZAfsvJcNMFvvGkc8Z2dIXtqaNW4aJIvzjWJibY/8
x+P9M+vtgFXEkizie1KRk+nqDRsgMZJ7bHwbd9X5DyHJhT8OrNAe8Ri9OKfd7sX5On19uX+6Y3Rk
cr1dCqOJ059uBRLyoR8BJTOQH9Dp4yTRQpRti/TmvqU2885Z0eJpncc7GCXQWsjzIPLANFOPpCHn
Crct+/Q2bMTn5g2sVW8+USBeMZfhb211V/cFW2ofQQglNxdlwYlDmo0Q1AEEX8ujFZl695SdUCeF
L6S3HIqfojVuPeeFQ1EuhTtA4L4U+pCN8sgc5Ya5IWrjCN2ECDWTVXLuOSMx2LV2KLfyGm0IK8Es
nqRDZdcW0jFOcE2ftJtrgdDtRYHi4oF5jZ+W3OWdwA8L8GsKKJ/NakHI5Br5JhNFWDCXFo5vS1Ab
483MdkGZ/Xhb39lTuIFI0xw2FGlJnp6lXkq0XpSz8HYEoNm68Hq1oMk1a3fGufllYXZapT5LeH6A
BfHNK4zuOfqCKOc2/uhMb68LqyG0xHWA9sonQCmWhK3vOCiMC3ANpLnIY5DyFGKaCo2Ax+ctSfQO
V9+qPC8ikmdHBjoFwO3BCrJ5pMmBuuDSxlVqL/GyW7rrvplPGHsunvn3ZONfUVg2pU3k6uM3uI1O
3Y1d2MKz19n/GgfWjmC5eCSHpuvXll2ZqUMI4zdw1L/4hn+Vd7HFnFIn8PWlA0qHpcQaqFmh9YeE
HZAV1GUUttpYNCKbYXOqsl08RYnRj8ibdgv5yVmARBuihlV0dZLkxZjdBEBdDG+bPcVbbpMf1NWS
E1g0RU7Ir1hMHtlc5YHHvjFbd5+v4yO0YXb+BWnDf624/AwK5THwysB9AzgytQROESFyOS67dRvR
8pFm/shftKeQCA6dpHCRLWOWdYE9JAiQYEZgjZK0SE1iiUdWThzqTTgiWdhdqrN6jG7+VvgOjksn
7c7OmNiiZrEemcbzmbi4RdtgU+sutLWblyVWf9pZ0QOinJUvqz0IFWDEX8cnYcUegY9eOFB3x4GU
CvowELeClGy6RoHbRnyUF8Vt/OzehYP/IZQ6/+K+P/a6s+w/RoISBNIcoP8g+VzKMfHgdkMTcFbc
4j8oN28vjm33Wx333MHVX4zzisgjPzZ5Z+5+wANo6wKPLpoPpgNL0IXVeGxV3JKLB37/Yw0E8xLm
ZPZqR8YN0A/SfAU+IxAMUkYYictkP5OrG+Et/gDBRv/hfaWVIUP7QcToWHB/5M5K6SA6UJpnXt/4
eqNLJnmbEOXiK2GNfzzu2VPv55tUwEFJT/g896iMw+irKlPjEaSCwC+5mOhGTW1uC4UBB5mseCVv
kS0AS762XnBjPHH9vwMM2jYVzzRFizYWDbbBSPsC8pQQ0k7lWt60x8pGeG5n6/fMTsxn1lTt2Fri
+J29/2jzlMOJ21zgGs9rbqMNTggHXf6IWlknX7uxjgePLQHxpRgdABb5hd/1h3SzlC+5410RziBX
STpMUaSkFeekLpT9oGmbm5cbQb6rPEtmtsyqekn32m5pj9/xeIQzTUVpC610gHhRA66GSImZOGlw
P0n6PrxK+xU04lffj7fUDxU3vay/zVAxGrrLlZQJYWZwwh2/ka7SJ7e1beioy6dy5e4c6U13wEvb
6pe1ZoXvFrM+nyHU9HZukJm65lD9+P7XZzZZ69/fRB29MqnqtK7i5sZH26rdC7mxghUPhJEa0X/o
wGXzPUBDI4SAfekY/MU8x0t0mT+vA2piQJWB1zW6GBFR0i+zSqtaf5Sb6vbn7fiBXBGj1+tCT08g
lA/0Cu998ubHa4mBuIgHFh7yh26nH4pXBrm0w2FjbVh98x6vngQLCmXwGJBm85FrHPAE+N+/jqjT
rc+P1/TeUSUN0IhpgK5lZ4FUIRRsyZNEr3Z81vT8JEI38wrhxyfZ7JBSFCwIaejMmjU5xHTMutqm
TrHyF0KEO/cC5D3w7gIsG3A2JMOmXlrOQ14DxLi5oQnbLiF3juz+j5wCVArQMQV96hI7yDOhYWYu
KWHM3tXYQhPj1PXKi146Nr7f3MS9uGmvORSxLG8Dzm60Blv8H6T7e6ewB2XJQ9PPMNou9ebsQHno
qYxb3yqrRBLFJ6QXyDxGOwm5diHBveHqmZ1Cn0G7KTq/AIKdgTYo8/RdrCWu12YCzDPbfMcclIN2
6V+Ug7LvneZDO/n7JRqz/7LKRHQMgTsA1tQqlygey14fNje315Pn6JJffXtcaUb2CV572deBiWFe
hdu1slgPkC33sATXnEc5WGnShweHTGh8KGehCXmjhApb3/odKAZWUqSjcfZJXprZuwv7ywwVgHJj
mQJixEEY6Vv4ZP5EXyjU78RrcUyzhezenXfQdETUlI5Dmo+BAFMjOKveRszhPgZNGdLVW3bX77VO
r18fewxajY9In6A2g3/JpIEOeJLpWVXYkUuKBPsGTD3lq7uWX5ONJG06EzLC4EuAKl7y4qW6vMTZ
M0sRUIbpPkexYhmiuFjfRFzl5U52tD/atthzg858J3ZwWsQZkWtz4taRMkXLA1gCCH0IQrvpSMVh
CItE6upz0Zk+h8RIlkJlJnYtgAqLq/IX2bZh4T6bX+Xg8wfAFlEDePK0Ocuzy8lB6I09ulR1Tlm1
jeEPNhK1UC2RTSiLtc/twnYl6zUdJVFVQpsAIRBCEzY1SoTsqjhUPnvmrjyYcDqH74wRNB/fXLOw
de5ZQnyMPB4KqkjmUWGhmMSjBszDcFb3sVGCIuz5kkkGgKeLvIyzg04wmegtQ1hOwBy0infsqaob
a9wAvkQgifDiVH2d32YLce6dxeJxHHDS0XyDAECkjkJYNixX17lwHoxUMGPZSYwsNhSn3ESlVbhm
/Gfh7M0Ca+wJJGNBWoCaNGHonO7IXBoyFJMSSDPr6r5EZRJ/3Na35Q4JvB5iUkYhIkxYsDrzZ5RV
Krx0CylmBCaLLvIbRNO+3JO4jnbNzn0Z/3mDkOFB+wBwCREYV2p4pGOiRhoWsocxihOQ1+Y7vQQh
/S51gExbGBVx9tN9PzVGjar1pTQcQxjL1WPy3h3Qa1YVZqxBm1fa1IDUps6gm4uxOgmSp2YhSISU
FbpREaijFDddwpgplMJNQ++y/Rgu4R9J3oyO1FvZOvgUoWiaw+jjgc5ewAStDz5UNAgDuz/j3FTa
oWs5NkwvytWrdLuHHGy11M9yxwZOAfr5gTshGCDqYm3KOApUUUsv4I1lvJ2s7pJX7l0wfEVnoSyM
ZoTSkfbdurL53aIKxDyuAEU9ziBoqmFdwDCnUzo0AhvIQNFfCivfZYd4LZ7lM/ruwLalrsez9uZf
upvkuLaIYq62XhLNnJX6CEX+b/uUBy1zL+2xAuKFN9J1bkebxKm36Qocm8huoFfe8dayHa68o7Tm
z8IpsjObX0Fy0Fmq787DAaJpo4H8HDwacHt0e3Ah53lfBIV0AZzwO89QPE/23i7ZeSeEksel6vXc
/6GNHi95CKLBFQEhTu1ldlDlquEZ+fIH6cM3EdSs4I8/5nt11MdwsW1rHnlA0BK4FLxWiOuD4ek6
V21RlU0Wa5d2BUKxl/Ra7PlX1+526io6hk5l+bv0a1E4fHaXwBvhDY8XEggtSWvg1Kqbs6EyCL17
aSQ9AN8jBBA85yA/PT6lM29EWaG8ERe7edKBE/SS6PbLPztw6seJT/qV61WbjGHZAT/eHAakqI63
7gRQY64DGOY8HsY8SCOmQGeKplfcwOCim5oq4pDvmU5wL+AqLnXmU7PTq/vKrgVJDwPDfdFOi0h3
crwmHhXd9ui+Qisd4X6GgsTUpDuwnthInHdlVt42aE2Iy2tWD4zOtVmxH+VePWQvyLUtRWqzWxFm
sR/AJoHGD0K+NDUrdYU0+qLvXxPRjhm9MsAWJqBgDrC9VdjVQqxxZxeCNguUUjjckJOiU4wATWtF
lwb+NUXxV0FZR0DJyoV+6du/LiDpiQCLJOQ24UlxuKfDKjNXLrzKj68eiIsc+atEAufFf2HgUXYg
Yv6S/vYLpbLZ0CiL1ET2vOtBZMGLr9xnivLxCwS5ql0K0sAl+pnZLUUZojaK2PWFx3oYWkC0daQL
gmpeWD2ev9k5pmxQPmrgW4j6RBhMe9IspA4e//r8eFE/T120IIAH15eAn/dv2QFAcVM5RPKq+QOc
koSsUwig4pLzIF88OV6USep2a13B9aoRJjvro3uKeTRUSmdLrSHR+/fsCgsOZPZGoKyRNfzlqjS2
HZWSDBA0gCpyxaewsQH2HvfaSVySortnC/RfuLrR0kz6KKe2OL7RCq7isVbQGgW8EaTQnwOkXFcM
5IcW2y/IwZnOI+5mBEdwjLgs0Qs0tZYko1gUXS9e/0TvGFxw8e34JX2WP9v36OXxNpkn/9FsBBgB
YaEAWBbcGlNbQj42FRtJ4nXbGZDz9Vbo1RzRQemDb7s3Xqvb+zuyoig7LHWozc/y1DD1IgJ7TxrV
viACqB/JQFOG797aXzhi8yhnMjpUuaejY8UUmlUjDyP7/JqvP9x15GgbZg3yM2upJ+3Hsc6W7T9T
Cajg1BjaEfyA8zGVbbliM6M9KhfBQ5q73gQ7GXrs7UF2zX/v9EO0/GsFga2cmo2zURvZEBMZPQs3
HojUwOLOyp7ZA+5pPd4ts/uTMkW5RS0vYi7Epr2axXndPjNLj4Ol36dcosL1TVS7nHjlz9A5CnnT
Pw2J2YyGB7nAClJS6OPYyJ/jYInBkr+8c+hwvMH9imoM0c+i9mMuMF3vpb50LXeMrmzdXW25R+wT
p9ou0UfMo2GSWvw/WzTqIkTnViFLrnhlnX4XmvonRONKK9sttY3MoCXYGxND1Jas/GAUmUARr8q1
vNkC6Ma37Kt4SrcAhIE3VDDKJ4A3AdA9VUv9W3cuoKltal+2RS8MYqKJV/A1eVv3dNJHh3mTnBHs
556vLxq841AmY6U2Z+FrXgTeMRENUiNEhEHV6hDJ4McnYJ4Lp2aU2qJJDt2xomdE4JvDdXoq9qgV
u2aJCRWM9snfNC9LnMnzWGQ6j9RtAKBdiV48bEzVyfRdby2c6bmPlPAWB9YCFDecBKJ8ap0CLU5I
qKxc8z/st2Kj90SxmAra6DFiHyDo/KXQZDYg5F5/qAkJIQ3AkdRC1YLgl8LA+0DQsSifeGvO+nd4
DLGBNwXemxoogmj6lITpAy1oRbQxrcVNv+uBV6t2YJG1luAQ85oQZYmaPlcoBiUSJf9W2syKWUH7
eFPsyxWYbix3xZ2DNdDhm3IxJ0V+dnLZUGapSYzYMGi6EWa7jX8KVqKRnrjzK9pp1qrNrBc2/ewB
QxmjNn3qNyPDALhwiw43L9LF6wgyxnBfrJbwK3c243TdqM1e8KznQvvDvzEr1VFsb+P+lSxpwwFT
6C9yO9/diL82CRWvdokq+HGKYQWHI/eSAmmwNJ5Z3PgzcYQ8XgFYE/zY07s5FbRYiljBv4He25I3
3qpfCY57xJNlYYVmzg+GCCCUQF8RNtL7HTmeTI7kMrhlFnDPQMzHprRtt7IZrUeDMMoSevwOmJnn
BcPzrUE0CYHVR4s8yIToyLjJoN3l5nz4s/29i4QcVvytOOJ2CT81B0pIU0vUaok9CKziFpZqswXI
Gy0B1otgVdtsySGS3Tw9WlNDZNv8elj4XRa4IxkSmPG9w1t7+rRVU9oPtn/xXpEWXIp6lqaQrO0v
e/kQjkxew94AT0U4Rhu7MZGU4P79GGNgqHWAnpe0YdKEBkGciAU0qkLgMBvSscod1CNn+ahQLenp
zIE1ZLF+maI2fhYAAoKsdngrrHIX24URm28tRImTVWD1qy7XhxN/VI/FWjJYCAsPl/7zb4EytvF4
ey59h0w9AMIE0N6ixnd0YNnncDLqnXpGupM1Biu1Ub13gnVnN3+idfwcHjSHqMtGtrJe3FSz0HY6
ITIViflqoSJ0wIdAA8ZEia4ymEv98vka6uW+hG6Va7nWEhh1ngaFUUDV4X8gewzCSerIRAmftVKH
ndXacqkLO98Yt9BuV032WOzq940RnvN98cIt0Q7NHevULnWCEhArAfwGu967CEQZzyGbvtRROnet
UxvUqelzPyAwO3JqGKBmPmTTvSb2P9P/I5MLqS8QC4F+HNBlmoM+d7m8bAZ0l7COuHEddgOBOFQL
KjtAiaJxXKdyyhW3GQGVk+0MCPRutcRDO38u4BvQEkwiNMDz8D1TB9GNqprJXZ7cmu/qAICesfPW
xSf3FO650+PzMg9vCYXSD1kUyKlJO83UFCqJaDodk/RWgvZgNDlcWOpahgprqmsbZIVXixAI8vGU
twWduwgmVGRmQfpF3fgpGMdAp5emt0ov8HT1LM04We8EA3laukLuOHaYAmMMXnlEwJoKYySlLfLa
zdJbZJyWnsbzRQKNO6jJgYol6FEUIKczF3VR3o98HwHZaYJ8cIBwiGld0aUPfMzjRZrtfGIJqXMw
HCCwQGfC1FLhqm1cjGN0i3RTGezWQMa1JJwTj83M9wLsgF4EhX7CCQdmrakdVizTLtG4GM1LAKkd
BLNCowXkca3w8C6uYpBgLEUxs71AWaR2n9w27dh6fIymw3y3D4RN0hlgQzWK0SbcEe5lsQw2u3uJ
FBKuQhT/0fYGptrpGLlcdQcuSBIgqxRd3OyBLlrX1nAzH8/lzCFSZqiBxYo/JHUT4wQbydPr9Xsp
Xz0PjigDlMettNyPvRwGXEfZ1vruIFihbvx7JYMyQzldVmnHPK/IONAnGWLrqfrBR3Zw4dqe5w4o
O1T4IAWjW2kJlqW2extDsm1PF9eq7hnKJgS+7/Hq3Du7EMQCuJH016JCS52otmTVMhCIOVC91Gv+
qzLB3QPx5CUGuVmYTsb1yxC13fx+DIcuD5Lbn0JH7xawpom9sNXmTyhiAwS/KHDhMYBdPd3SgLjg
QTpksGEfMW3rXbS7nhdjyTtHdWKFn1oJ1aIAggBWwCnI6Ta3AmwVec4ntMh+nx8vz71JQyILFSa4
biBaqM3Qcyp6AQIvvTG+/ifrgZoJPX21emzkjlMl3H3/Q9p3LTeOLNv+0EEEvHktGHrKkGJLekGo
WxK89/j6u6B7zwgsYbPunn7pmQhFMJFV6SrNSmw1mIZPAOVwzU9WGlIhSw18A3FfpbsUuHN8vTIr
xnj8oqLO6UznOgv20ejNcVwKOs+jS4wD8c51TLYnJtTz0qHN6VAincVSLxkB6LgPInCC1Ds8Am2G
qE1W68p1Q9LmNChplgsf2z7UOj3v3Gl7aPzes4bvFjVzToKya1ylZa3RVDiueCOueJOzuVfJPDFK
pkuu7oqT6TRnt8KPtaQEAjgJMXvglHuFpPpGKx/lFN3VT6zX+pI3mDNFCbQgAF18qMBUQqK3KCAm
q9d9OvgbF0P3P8ZyKqglQMLO9Ua2wi3j2het8+z76SHUPJWnPnv8vLp1c6LYKjmW5vp9wIh88eu2
WrIEgK6da6XqtaWPkd7BbEyNJFvOLKxkL2BCgBn8LgUDc74o3TR6vm2ztpzuBYGAI4YkcgKHsxjS
xlBNOgwNO7XnyhHChg17p3ZqAjQDy2NdEksGKOXM4n7ohggHV3yGjrz5MHYbA1gRdnQa1uJO3HnW
5fZVsdiiYpwu5BQvH0DQCh4/kv12zWKJoTY04lbmxrwr8SDwLKP9Xf4DSIbNbRZYFCgz0OUF14w8
FFM/7EanJ2h9Yek+w8/QzsyXvRET1bj8Dn2Lxaq0MeDlE4bHXIwBviUZTV7X9mxoYk7UqnaS5MFs
9wUZ3jtnu9YxFvJ++8gYxgCjr9ekSm+Uk1KC0mAsITQe9vYTsFo7Iv+qfAyksJpbGP4TCyGuyTVS
5Qk8N5k2x1J0FKpzIDjE29xkHeFSgDM/QsoYeKInuF7+ZQwUQLroZumMlrIudzL2ZZpmbDLOcTqn
/2yz0bxzzZhX6XJWSpP6ROQVu4KBIbR/iu5YSnTbZ/9YalO7RdjVA84P2y3kTQWsjjWDkdtWFD3V
14zwHd+LQQnZw3uxPun3/s60TZ01E8MUhEmXZy47zau64wQwwn8S7OYeTXPao86yorctAjaOXVNp
U0nA4hyEUZ2J9I9uohx955sB1g62byngULTPZs+tUpv1oFumO1XmkFLAFizqECOv7D2O82G9MfFz
qKaBl8vte1o2RN8UqPNLlKDj+SxOz8Ipe8Sy862EBFa4uk2ExQZ1fEKhdCXvgghk2njsnLV0/3cE
qFCKV/sAyQsQSEYSYw5K/xM+3abwHwTtn4OiU8hYNTx2wwAShw7AXuZ4tKXU3mL/EOMVOp3FTwPw
TYcypK7fIq5KoxQ5Av4CAPq7p9hm6CbjzunpT8iaLhc1pKoDYBYmf3719jY/MIj8h5DtmxHKcoZ5
qwylFsLEYKQ2QTGeI9GqssJjvGap52Ttb50ZZTTjrkykpMbTMNzvgIDq6BIAiV7GQ2quWcmpZcP5
zRUVTwlF3XahEiBPuX3G0vETg5WflYqvx9T371ManxpVIJQN7kaothoRREtQiHDkjpXFk8QpCaCC
fOvxMfoITK0nIqIrhkFYFnQAXmOaAuUCnoa8FZVWyf1mSo8CgarfCERbo0CCuQqT5esmCfhxbTNK
lFlAM2kT5wqyzOJHAeRnpHR84EPt+gNmchnB9vLTbkaLshBaksZJ0IKrAT1Yntnt30w7Xm8/LxKi
FJEh+4tB9zcxuqseubFuTDkQ8zf+ySyc26Zo0ZrOfp2yEHphZC4MRHq+TPN7j8mf0+3fXzQPSIVO
UwHYfkVvWCvQyaAAZRieu7esZI2lhwlBZHWbyHS3P+5+RoS6jzwHOq/QI87RV3Ckqyc0IP0dBYkK
fksO/XC+hxDbfwZEI0SrXvFrRni4eNHfXND7aDEe+v+i3sfVA0NiF2959tNUhCsOAWrPFQ5IvABW
aot15GvGPbMoSLiiWeiU17kRoXcWpgz1wNo+uY9/yQJlll1U5nTOAIH4vsUwuM18Qi/bqtkhUdYY
g1Pd4GsQ1cZOHn9n5j3QLfelyeCDIatf0HOzg4qNUgIlUBkenn8bb4gw3/9KGWiT6wP5QmhEEPDP
GOdeYYF3ubpNYdFtzQ6KMrXDUCeZgkrOOd54T0AXYaabF98tMwKUPutZzhXx9E6SV5fSknaYn4TN
CIDk8VeM0KZVk7sxjAqoRXH0SHTGZuz/Pv5CDzRg32UJk6waXe5KChcPilrKELbgZZ6Zg0NSjyVR
S8HRFRXKzefoWDfwT4aCk+T8Fsgm2vQo1Qys8H5Bx6/oTH+fia6QFWnPT9zg/b+ZDmxgye6CZGH6
GCuGgdGDJwrd+RPJUuoDqC3DS9wBehJA/grGlf/sqEaf4JwEdVgjVpjoAgcS7it2NF3ucqd6yrEv
SbiY0btPGNq+4P6uqFFHZuSZMNa5mp2f3YPDF6aMwZkW0U/5cVuSWXQolQSScFfH1UQHfTFY4XM0
3SPr4cWiQWklfAinqC1ObjDVFbYkwqOj3wfD6OfbvCz4wfmZ0ZnmqNY6LZroWGVLspaZTFiwLgBg
wAMY3Q9oEOCpszLqThC4EWcVXDpAfeibYIMdSyEySyz1X0pkXZGijszlOjXMRJBS0JKt4dHi+EA7
hAT49kD4X6yEz+INfXP25eFmClqFUhOFE2cKMRzObM1j5Hwy3MuytZkRoSJGAJb0TdODSETCzW6w
xyPyJE+MWIhJhYpYBqU2NJ8HlcKWV4doV5jek/D5NPxiEGIdGRW3YE9NhG6FryNr3oS1erLT18/b
8iwuZK8wDzuhmKL/BdBwVOiSdUJXdpo8PZHdQ3TMN8M2Obqrs2sFh+CAjoT9S38Z9pmFdgT7Nu2F
aANrs4F5hqlv9PvQutSmKab2SwEvQMHKd6NCngLL+jsSlDy0Gp53ktFNeWHRdNT924nVMLUUmV1x
QQmDxInqINZ8es5K8lwAO1jySKogH/zAmiBa0tgrUpQ8NLWc6WoJbio73OSx+YwZ7tIsYnOqPWgb
FirNgq27IkeJhuGLQuslILfjP7qACC+372ZJja5+f6I/swgA3YjrEaOb5/EOlW6tNIHPkpL1JVuL
j7dJLQQHV5Qov1qgei95AigNK9E8VCv9z/rvCFCuVI6UMpTUcSqk8OZvYH4xGFiwBFcMUG6hB/x7
moZQFaRHN7JdxuRt/ckIB1jqOH3D7DqKLhC7JoIgB+iVdYbGHqQ1K+dy+yKAinBNo4zcUs000Gg+
D9lKtvKL+99itkwjQP8YFSx9vqYQSdgB7vK4CfcJ6CbnziBmZpkMP8Nig9J5t1BbQS/Axq5Fsvqp
+2/HfikeKD2PhaoH+BgqChk5BCS0Hg07Ym3vYrFAKXcj56nXVwNyHzwKc7FVWC2jbW8hXr66CUq9
XQ47u4R4Mh/B1jCBb8HcuzndJZVauaJAqXUfBZXouqDA7fjtYaocYFq1d56AhsboWb+tG9guei1V
PPLUY6XhRoqC6MT0UI0v1kz7vuCLr/ihtDzPsMw6qnEnz3hfiCZva2ax1y5bRlhx264DwvyaGawh
yKRUBjPnTU1YgTjjpOgwD5opG2GMH+dbC0DoWNdyqAtmQpVxUl+uZWarsiSRq86HPexMyXmd+qFV
EtyHrCffbbMLtMrrk3JlzVfcDAKmEMfhT+Z7ZjOM7iIF7B4AgD1Q3+Qf8b6qY66plaAkGjqKspEo
D6R7Z0RB0vSdPxRlRoW68SqVxsAzRCjKWiNWFa8LvMCdGiAogKPJAKZXm+2KR39rhsAiOqqrdY0R
mubXp/3G321ZucRF0/P9NbSIAA8mkDgePEckey2sFwzqME51UQhnFCgnkIlZ5hUuKNQ1MUzuftdB
XW97/EXrNiNBiUbUlnkqpiBxwbWpoJK55DYFFhOUFwhRIOHkGjIel5YTEH3vY7+8yRANhvx9VRNm
ihQ3fiF2HYgoxG9JZbeWceeEmpWdbzPDokM5A7nRq6CocVyD+VqOjmGWo2krT7eJsE6M8gdlrweV
ils578q9g/48q7yU5m0SLNmlHEHQdn2UdSCh3TntLlyzLBtLrCYWZ/dRqVpmFBXuo86wdqQGrs7p
NgMsApQpMNIRtV3Y//N4elawHITZW7xomr8V4+vBOeNADns/Snw8KIFstTHIc3TsCUp78dZzbnPC
uIov7KsZoaaX8hoakp7TPxm5g6YH7wwd/wnkPwViM14oJa+4plEbAbdd2DXgV3lTQW0FWLMotgaY
FGlLU3uwS3J6ZzWEMyRZpHRfkf0GyEu4pYQIVhWSX9uOKO+3z4+hkjRm1DAW+ZAXoBFuOlu//BFW
QL/++Dv78lUFnl1SrzdGDsjPyVErGQatgVj7Uh7/kgil95JbDDHGJaH3xQUG7JhsgIprslpUliqr
V9JA6T4EpR7aSeCs3lg1DVJYm/pcPEeO/Hsnr1nkvu74htOmq5Nh5bZdW0H4ntu9oNrB/nAe7Pw+
6jEz1G+li2n2vQU+hcj+5DLzX2Y2ZtJPmYqw8WJFDPEBaA/11t5WPunkpFn6v3mxfZOhy5dy23ep
PznrZ361G74aNQbPyn7flvblPM2MDBUTjL6W5oWL2+vhGtAL9v7mmumKoVNLGfy5jHxFYjN5x2Kv
dNB8nBn6KTtb8S1Xt5BKQ3HFFw/YpgnrwZr5ZHJGGYvADbRsmHTMqlOSheQNebTAWQNa8C+PUL52
Tn4XFoMc4AjxKk2egtWvt9TU7lkZNYbto+tSMc+5WiIoX22vAALftDZrlJJ5YpTBwJhZnyg9SByS
teOE7yl2rbEQSRfZAE7t1F2C3ShfUCUzScCKyKLHJhZECsBNeskA+qCug39j+GY0KA3No0DlhBg0
StGKAF8kbOXnYcdKoi46im8qPzx6gb0VjahOsVv4Ij2gF31qeNUYvCynA2dkKAVV9S4ZNcRvZ2sw
/XsDyyax33JbHxlO/cfaLgwQAmDkn4v5QoiaXQxAC3WvzkAnylfY+PCK9bNACyCmDVCTzfZYnXfh
hnP0bUWwVQ0ai5kldsPypJM/jPvsIyidzQDeoubBxKyY7byHxkCHFXzIL59wq8Ri+ZJlgZ+RozR3
9N285wYIyu4glujuFdqpUURcMTILTDpUmB8kWZdklTY97RIc33Nredvx8/O2HWJoFg0+XSZtHHg8
iGAUq7jsxI7gZYSBjNtUJhtw64Yobx/0hu8CTQttKdP+8w6Iof8q1p9dysTnTBCHNPGHop0EUcXa
Qz5gZS9YHFDWIRBrjPh0+P0e8xDHlFnan6LfGydEO25Rr4chUnBCX6VK57dnBxvzLWQvx2QRoiyD
34nIinFgZKrti+bdOO3FSR9LZg88Q7Jo7932qpu5HjhKCJC4zIb4D5cGg7LcnX8PYHV+1aIyitEV
7Xxb1hgWlsbp5PQunUqx0yvcOHF37VnHignVZ+0QXmQPIAFTvxsarekmLsxglbCvBoxOc6l30eYp
Yu+pXXz+zWhMdzkX6i6IuK4DjZ26Svf8VsD24EEy3/7dO1PHDCtwZoARQE+Fi1oYBV4QZLirC1Yw
OvwFyxcVoHuwjOfiO3NGiLJpaps0VcFjoRosGqBMMSHHarVdGl8Bnsw3L1Q84qXCKMRjNLXiCIhO
B2yV/uhN+HLLJ6ws86KszWhRdq2v+wFQyDi3NjKPQOPACyLA7hCWN1+Wg2+WKONmjPqYayHIPI/W
uL9X75r9AxNlftEwGDzwrQ1Is6xSFq5qxyEOuXQq97dO9ta9IS7FXtYhI7IjYkHMbS1djlC+yWkT
zzPZrkKgOnN8jnVt5ugMF6CLkHvs/H4WbIaHW/ajM0qUxSuM1GhDBZR4wNjf+ZYMSOIEDLGEYVG2
Z3Qobe37tOGkukA7C7AwOfg57l/M/xoauhQAIjqNadNF/qaT26hLSogbUGBUc4o7pnQzu5t7ydvN
CVFHlrpur2L3xqSm0TEAWHSL1TH73z0pLPEPJKLaF+fa/DcXNadKHSDP1a48DjhAiYzPCd6VNVD/
WuSEWISWRH1OiAoYe6Hl+iFpsrOGvGD8IpsVeUzJaJfHfHtiyDmLFhUtxiHvpXWBO6sdRHCDLUxa
5VRYyAxb4dwmtmSO5nxR1lUZGgihimtrJ5QrrJR/ySzgJ7LMEUs6pr/PVFerJCNXfZDBEtUvtDDg
Ed0BOhQi35q1DQBuD2aQCfbCIksZW/SJClptVJOBGrG9CWg2lvwm2+jfre342L8KF5W9lGJJqedH
SpneKEYLb1R/acKYkeYy2JqjOcZz9+abHgplmm7yip3cM8dtFv3YnDJlj4NW6nWlBLslThlDXGa+
A5oJMJ/yFROQYRJCOvr8pvUD6lZKYlWM5UlwHHFCPNw7wl41E8Umw4klPUvObE6Lsi14ZodcjVER
CGn8Ltoe+dNZzcbdPdzWhUUHM6dDWZOuy7tajUGnisnvxPadj9pOjyJQPf/rhfPTK3hOirInxhjl
XpeB1OjIKP/3mCbDVmV0/jGDm+XDk2UF8JfYKkyXm2MtCEq/GqbGPw01GWwVJnaOFzdrGcuy2P9D
58unzlQcEa/Cec0Xneq1cwQ7Xf2LHkYDu+xE+DFgD2LZwrUV4XSZq2Otn+QA83fTmXEH5Y0NoD/J
Ey3bOuA/UCvHwlbsz7ym43UGV3kSZLuGHjkpbudeWT1FzjtD3pYM/ZwOxY8iVIPfaqAD/Mk/FWlJ
sBkcYyWg+OtZzIbTJUGYUaMvqA9kOXFFUMMqEvK73/0ZL1sWYs9X1eLG0dGdAaPblYU/mYUOKOwJ
wZaxu9ZSsSEPT+y7x9Fy8Hq89zaybPef4XprbFjwtYtlgjmblBLHAS8mLY8vGNutku2edg/escHa
wmO3Qdijm7fvcMnDzKlReuyOTaRxI6gpmHxHIqF5rt9uU1jSqzmFyRDP9KqXhx5CCqPuvaG3rfVN
bXObwM8tMbBFcwpUDKCJA18rFXgoLXECVhmtFL3IGlE2CXk+eA/YLEY65172rP7Jtt62qfnJslJL
T+P5J1DxQcNpxugpU8iDmfcIiVSRfLIwEVk0qGBACxJsy5hCneayye3afvMsFhuLLaJzPijLUVRp
PejKlzhoWLxxDkhgu1aLbo8nfmfc3744FkOU+fBjXsiSyXxId85EpjcHFB5u05h+44Y+08nn2svc
aqjhp5CIEd9kkgDLHpikDA/PkHG6liwOoxj0Aah0ELseEuibx8+/Y4QyC6ncVzrH4bCsAMEmiczR
jNCxxOrrW7QHWIKiq0CxkxX6SWyEuZBlLZaXv0rOuInu5fVtNn5ibE7K+k2AfgTnXJQKwbSI3Up9
21G3qtkDiAALyTJSwqsf09Jk4sdPJuaHEMxoUvFXKMVeqBXwuxGMXEZUDAxP0aVqtSbvmMXd3/JI
3ZVYZHkZJThExM+yyWFLhPgUO5GpnlvzzcfyXn4asmxXDCn88oA/+ZxmP6DDWNE+edCZqW07rGcu
VOyDR6bRCl8q0+dJdt6GPWFFmou+GHsA/5cSdaKcDGM0SKCkYIMiqR0sR+4za1w1InOkhUWKOsxO
U7Ne8MXJQzmhFR3222lzL7MKOv3MrbOjHCEWRgZ6IuHOqmiNdC3WDslE/iPYZjc6LPlg0aJcIgLa
NA9jsDQ6LXA8Qx+wZpJZ3T0EGJNg5WgWa8r67K4o91h1SpoAzRHjJkABkuxkb5R4iNer6VWAlr1d
tka5yvRXDEWfRODngU7I9RqWs6hfkdZMGKNc4zk+kpBxuNs4aEDrDvse/VT/poaJdOQ/ZCjueFnK
AXgnT3kbgzQyEXb5q/qbpVksZij/HtWASBU8MIMut4L4z9OI4N4l2gWYd7fPbdFhzfihvHzD19xY
GXiG8HZif8RkPz2qWFHf4ktxfmqTa55dTmnkjVdMl2PF+0NqAUkWvleyWYK+7E2+L4f28K4mc6oP
Mum95fRWY1dPxYY/9W8dCc3Sav5F3+aMK7qixMV1pmUu9Op5TEl+zNHvmDKRh76s6A/BlrE4C9CU
024jysoKHCAp/QISNwGsCc5zYJmXJjCjtbT2HfGMXvVN+xjbLksIFyVjRpeyuWgIkNU8Bt0SOf7X
4um+uH+4LXvTrd/ijDK1Ofr6QqUChZ17wEiaCUvLuCEWD5TlU9LSGwoeFCQntoRHnqSrB9Zc2KTx
11wo2LGGaV7srAM0M50ylmWvjjNDbs7WhuWMps+79dPXV3D7sH/GjNefSR22MjaD741SA+yLykkO
nWOyyoKsg6BcWgew3s6TcRC/H+9Z3ZOs36YuUu3rRG00/HZiMlHoF14h10dD23TP4BpBwY9L1mNl
AVjF3ntwUaf30+X2HSx0tl9Toux6DuvEtdMRRWQDfNmO7KDEJ9Uijnl6TFe7Vws6YFs2BuRsRt/a
V7n0ljBRlt7F3F9UthCAg/PaPQVPup2YH4AJPljt3aNvcYByNtfByTYb67Q+Ymu76TnG5v32CbDu
kXIE2GYT8m2Jj3AekcFj+LKf5v/6dCnz37T6gE2m+PGefLC0fCFZPP/xH7NgeqMolecpzfkS2dwx
WeW/YwLQ6/DJ4lj4/LfVnh4K+5sD/7HGUxTcsVTE6cDvGVfJ+kpK3Quuct2ggCz/9S9PlGfRQjs2
kuFOpgoov6zA+7YAqvTyvoHjk6Ab8NUKIYQxdvVzW59+LSOUinWCO2j6JN3YPmVKJMI2DWc/5V0r
kq4L5/lpIKu1/fmXF0Hp1KBpacvxYKknJuOnJdYlUyrV52gMjFT8Nh4NUUGih2y1te/2A3k0rYeG
7Ndv5vup2Zkra8K/2kqhVbCiOsYnUHnY29rwlRn5z0bwx+b6wBfQ7j+Cn91rQ1ABDS3n4G5KIhL7
A0jpt6mxvvxaQ/7utyZaM53opUwM2xwfbj0youafMdKV0H6952a/7HuVUGoBfhndPCSylaMCzNOO
sHYtiSw6lO8DekPGVTHoPDvAoiDkcMeZr4ezZ8so5ayBU3/Z2Tw5XdYsaBqGyn+liGYMelFVCMlk
TpCDYZkTloLQfbOa3ucdN9mTy651HN86hyh/pOTXeYMV7Y9kbW+U1fbiExMom++DufUsVpXnq3Xo
lkxTOurKYlzUPfh7tqzD4/vd3bogL+eCOLuMJDZq744D8NfMxMIp1wJKP6AzPGKNyOmZn6uH3rRP
9lbeneLDltwH1uNnSNab7cf648iTlflLIoeDj4U8a92+LdHi7YhUpdNHnNFWmPODRxWcO9c6bA5W
h099dZR1BWuCHufEkcgeWzqyO1bimaGZdAI1HIUKGydwa4lps8TtC+roxn3QHbtq56d9MdkY6+yR
w2Y66ZVp/z6jkuMTNO6mWO5ovQdwEQOCLAyvEcUy/zQodcOiMh5AXwiotz7m2gb9j5SrMReJ+BhA
1lqb58df3oO8eV4drE1h6vc1sdcrk5zwXzRcIhuu2jY+0FytT+FKx3TlmiWtDGWk0zScr+lqO106
wGgY0fViHG/gjYy12iJauWSKV9EfvKROtBa5mUMpYJlm96yvMV3AWRVz39mSNZvTouyx4qMcyvdq
C6sZYJnlH5ecpru8rSILeRNFmlOZTnNmugY3SKJeVQAMYB6ix9+JGb+hCY4JnrkwOXZNh7LNRqxX
maGAjoZu685+lX6XQFMGUFgKzEcOnVw+suX202fp3GaQdYpUwNRUIRKT8dcpYtfkqwbfc9K6f4Hq
fc0eFSH5oTGMQQ72rNglUkLcPwmEIoYG3mZnMQBEf6eEfZ3G196a6/tSfC3K3F5vz88HAT2/8Afl
mgMasY+aVrmu0RTnYQOVtok/psG8gqHsSwZ1Tp2SfyGX8iEoJurN42O1Se332+wtvoGmSQR+WmGo
aLSz40c34gYDCnYwMGGubkO8Gmt7tM306S8pUT6N0ySpkUKwYrmXcLQqaxtZkdWsp210zL3G07nQ
NnLGFu2IgISYlm0AtnJLIR1W5wjE3fBoNgUSqYbBcsJg7meJYRLHf46R9j6R3I9eIoC5+GVcK8eV
KSJz6G+90206C80F13SolI/g+pUrB0Z79nZ5tpYtqXU4O98hGy/uEuwZiA8ufLyZky0WrxL1WGiE
peALNaLrb6Bk0geIdeVPFzmgjy2y67W+F+xT8fuvD5UyyG7IcRgwwiUOgAJHCyAQwZ0n/fgvhrGu
GaJMciiKhdEOXwxNQCQJZuU6B0sCVkyOJqt0SywpoxxgpecQ9+BoWntkAP2gxYQRGqCPUwM01hHC
fEUkQE88kzJLQCmznPJciW3Ek547QB+6Vy1u5YGicH9bQJet/7ceUGY5lP2U8z2vg79uLtEqBnTc
W8AsSC1Mpl7fGGVLGkk3gByPG5MfOt/EFA5EY3VA9i1HkGmYrhMALWrVuubLNj5wG++uWrNKwguc
AjhMlUURoQnQw6gDTbohLzMOn9A6zxXQF0q0lJ1Y3keYBIISmCsq1HmqjTGOHtbPnS8G8c2oJz2g
sDxSWSJqLbEdON5p+M2kumA9r6hSxysnsSQnMoSldb6iLrzmBJuYurNlwvouaMSM1I8mysoVA6+Y
NCIhPIYOFFu0TqzeColF5Drp/j9YQF94HtBz0DVn7NKX1Am29Vq2iwfjcXyI9Wk2BIVMM4crz9af
5YO43sOmpmT7lK8wmIDefgtjwRa/NpjdU0tx2tUB0BY9S4Y0nW4YZ83rZmEaKAn9dvf3H/nuV47S
LlHXA+E2g4v0021lXbLkioAqvyGjK1LDJrbr2CZVeC8KQ2jrYKLJ2t3v33JmAPU1OvRDhGdEKHeR
dGGHQj+IFHZyNI7yXfPkbdVNsVLs4CHCsMTkqY6pvd71Tkc+G9T1PtMHzsL/DeigYz3vlwLwK6Yp
r2JESl9UGr6ndA6izctk1dvtsUadjzW3wzxfyrEknJY3agVSlruaUm0Al3s6GS+sN8WiKZqdMOVV
eDRSxIoPMoff3vZeh8h0hLVtc1GFZjQocyc2BV/IA2jk9+6+tGXnAa9cRrDL4oMydpEqhB5fu/BR
4X1g/+FWJR4p/8YTXt0/ZdzQnymGJQ9OCruyM7ux0V0Dp5uwt7UtBddzUnSnUuwJvQJ32AFGDbO8
O2nn2Zp9zJz6KT+w+FpKC1wRo4ycMaLJReZwesKd8MzDkBw2GtFXguWgi/tV3g4HbxtbKuyJ9dJs
zPRNWWcmZ+5tSSYwbS4xi83WP0hojREx1uE6x+26fbltcZZeU1cfSRmDEJ+o1jXXYqzI3Sq/vF1f
EyUhK5vfAdJsjQ2aoPz7vcAIZ+BcGMSXZVjVJLSlYfutTp1Qr6qDkvk4ocHs3p79Laaca2uKwoJt
d4h1DAaNZj4SOzjLd3AJDf4akW5nWKwlqEs5a8CQoSEc8YMu/lhyw4uc5HHYB4M4MGyRoxVIsUqt
5KPY3PfrAM2fL8jNn0Ii79A3bLHaQJdNIJrzNFmSAfzFUyYwlUrX8Fu8IqTGjD6wLijZQPpZQwuL
6jyjQlk/L8pVIfVw3LxZvnNm9IKEMAvJa9nEzohQti/GELuohyACF31R0dYY4PHTnXnycFt4Fh7i
CjCR/zkyyv41fMGXcg46QEl7FE8SHjzr2xSWrcWMBGX+xjLRk3oST3iL9u7jJV5n1ieDxsIz4IoN
yvhJCoYhyhQ0BjN+F9b5rt1W72a4YiG3LqraNy9f1zbLcnl+C8iGLwmDdPcb7lF1WqRHbnOz9Bqe
c/Ml5zMqqh9qHBeAm96RHCcDtPdrcJyGjWKrToh+pzrTmj9jYwr2NoC2M5InTPpU/CSMlVTGMvTo
8iokprALzmeElpzZODCg99kmR71dujcwQ5seGMaMpcNfmdM574kf8qkO2sVAXs8GEDoD0yXoAGSJ
5aRBP+K32VVSxoLnPQ1QhzDZz1ZgHw7iVjoWz4iVFKyY//94qE5G+BY52mrodTyqJe40z8mvF+ES
kp3grNlNodPv/KQjYWUuMsvqz8xy3vpi68I3GwSTNCnvFJYCmMjsHjgOIfDOi3vmhoD/YKy+aVJH
GRVhk3g6aKJ4k/owVdjdGzifHePKlsow0AtNkrFbGc7lq8I1k41A5oO0yaMOmWxMCbsXIzKlXWbW
eMfpTrw2X6ZnuUg4S0aySLmUq3frtmYuv2pmX0Ddoozd2PUo+d35uU8JQIG8bbsz7OKrQT8k/C49
6EcgSmGPYLpiPl8ntft5td/sUz5hMCSZ6yMQ7xuMe21S4u5t0tr26TaTS60/6BHTVEXGGi8soaeY
DEK/kXyl7OB75C2wfgPYOozFmn2KzSKHYC1vC6KMVv2rCUl1xk6cXV7AnfMhYJ/UX9EJ/65zVn1/
0evOPopiHtU3bVTjFoE6NhDEkSmfnwDdW/26zfuyKOuChMZcQZYEGrXdU/Q0iAEFfh62I4p7L+YT
s/azqKE6wiOeV9ElSS/udAFv3PtuP3GSPquvO/khvlM3/WOfkBSb514fWM1GS2klBcN1Eq4TuVxZ
oy40wyScwrlxdw4+o8u0RW1K9gfm3vn154jCmke0g/AwmliH7K/ykPUan2JfWmwBD4Zily5iZzi9
mmbI+KwP+aRDiDGgL7Q8RzbQp/Y8VpH1qxNr5mlhSkwBs9/kqHAjyIQ80KOiw+A4UJ6Lo9MDjNcl
g2VyK4UFbLIY8YqiyquKpkFd6JZKLy27ItUhL6XVO+G5TkxPM1VQi9e2uX95GfH6yF54zFYxnPRC
8zr4nFGmov7aHd0saKvu/wLcuqtwP6XSsNDtXXREUiDRywgVlzRwTpCKCrxBcjOuAau+Sw7SPiZK
THinZgQ/y3whdyNp2nSNKnV/lZgFUj4JKyRVc6KtR7zDh4vZ1hfP5Ndx8W/wsXCS0HjeUFVDUTUq
ePQDTtKGEIwpwFXaPxpoK+zNI8dMVi/r4TchfYpiZ/5L78phrKcTvACBFK3KzxGRbcNJTwIwNrcy
ltxaxzdxl5tNSsKtcV8fWCnDxYfqjFf6rSi1YhvxBT5hN+Futpvuozjkv9LduEo2b5i2wCrStR3a
63DlHll5uenmfhgCWVUx8yBo4g/gtjF2xTjOB2QoiikJ6dsNs4FmYYgKdzmjQd2lrMdYxZuBxqG+
TyNzSk1t4ZZXT0jzEvTscBYrg7QssN8k6ZqcKxR5N3Rjh8q3skvw9l5HB8O+B7Cof+AsYVP8Zm2X
/gqCb5wkXZZz3Sgf3BAuxJrWb1QP2K4IbAyM5EBq2EPTiwZckbDQSlFlQ9apM+XHuAWatgyHtXEC
3kwtjOmrd92+fg23AyNXthj/o/Twv8Rog+o2CeaMKxC7aEhdoRgtYM2AiAH6mBXnLJ/ijBRl0Iwm
HtQuEZGtcDRyF4o2oG7RHRE/1OjEUEJm0+9icDHnbTromf4naZFEALee8mahgLQprAwwOQiHtwAj
jFmKMURFnba/SLomqlS0FOE5PCSGMsUYmLtFE9UUpvbmH9Fa+za7m2CZM4waI8rAdD0G+K85m4y5
p+lhj25xAV1RqBtJ5rZmZp6XshXTjjAU9A0sI9Io3xD20shzqDSeA2ztGY/VPTOFtBRjQyQkXpIF
tJEotExIHR8lOZS5tJLPQ8uZ6iYHNrFt5h/tgWcCfy6ZxDk5SiLGVO5KTu4mEZxio8M5xfi+Zv+a
Ut26/XlCuo75jFg6xDlN6rU2uEpf4eXbYc8eMlh3mNzPgIWsbhIM2u0jK7Pgf9YKa3x20fnNyVJB
aJo3STCOIJsB9w2TYncYrpIA9SB3cPCyNVlnft2hi6vYZbvSCg+ZjcIV4wG3FMNMzxo0vqga1s1R
pixTGjfRK36q4/6OLc0ezbd4xcKYXnwlzqh8actMz9MQYZJXSB20oSC/7ziCrLiJtRY1qU/RPtxp
BStls+iE5iQpBcxqMcY4NxgbbPljPFvOq9XuZcu7b1fyOvrj2wwDs+QT5vQoPem5lEf7GugdcmCR
B7n5MR4jLIZDjn0K0d5ZibfFLKIC1A5ZAx6ZjpL+tYXxajVwfRl+wYIXqh6z/0Paly03jivbfpEi
KFKcXsFRszWULfuF4SrbnCnOEvn1d0FnnzYFs4R7erejI7pflMxEIpHjyoVnIqu9V5YRt3dozHgO
STFWpmm7yRQbmmn5kK4v7grimairIveVWWZ1mMxRLuXJk54P+6IPaTKKKRT9NUTzI/VBBaPZ+Naf
xuxRNM64hcvRZ486SZokapoKcd5LUq4a7axHHlxAVFN80mwCdDmLtm8EVrm7Ol+PNWWs7Zja0X/I
MZpSC72QKQXIXeiA+ZWslYSk6A2xJGP6LKws8XVTYpNESYyVali/aN4Ia6pjEzXSx19y6/n6IePB
lzDG9nw+Z/Klm0BnNdV80z7jnW5fPbJX86Xx66t+71bG/0ddbtTED6gy5lZPmrpNc1A1/b2dksql
eCKiFWSk/SJSZIgtRv2CtcqZ8Bi1dAOyjAeAFHIQVxXIAqolI45ga8jJ5Dyo0hn9+kcyZa5lhf13
VVuCTGvGvZHNhYXaEH+D9OZ7a1FAR3l7Qa1nTy9ST1RDfQuddC2eNoLtvOrvmLd2UKEz2i/Bvpib
V8GWjB0PumbUO4EOIicgKvCKFObgvSSN40zwqXfSIkUJsC6rRVzucwFXuJSYww49oPTmHSj1tnlF
g31C4qfaiG2efzdqLgYcMY+pOsNGDi8Kr8emJG/tPF/OSBUSdB66/wJcCKIbkGIUSeqqJpcTsKRg
i2Gzadb9RnfQwIF3kzy+oKPJFFCC809T1xpr4/UMUzCiCmXKV2utBzxEtZ+iYLh+Ujtytr80F1XU
ah4ty/XF5TgGo7dUUUR0i2ozAbkAxij68GuvLUjXdrPozaQmxTw1Px4zyCPCWN6Z7gEjtIQpFBee
oy8TgjpAymGEHsePCzlghNH1Xi8xVd6ARmHlH9Jiaki8p2qs1oZL9I+oGB2ve10skxoUZGIWe3Ty
QMuv1tWJ7cfSGvdpBoQYJfdyqZolEghpjiyid73LkBgxXkU0gTZm80I9ZF6qdDR7iLgJNgKFBsS6
zGuVAg4iBuIlfa0AL+99ySEJXmPrKXnP8mVq/rsgdEiQkWagz6Q4a4Pr8fTbvxLgF85MVEgvbuVe
nx7Lc9TvH7DGiFPPkNjXIh0PkfwSYjfV3jOq/zsoKUzFgAZrLDDAPquppRW+4l8B9mAB1blZ+uaE
c5NG0wRDQsy7k0alWPcdxBZ+nVIrs+cF0H2RJ1hyrtO4RVcBhTwVqD6oDEcduoK9zDtfEUnHG9/d
qsZLesRgw+OzGTd9AzIMP63kz+pIA5lGJlpgyAmy9GdHOb7EH7WVnqoJUVYr7AptncniSw9Isfy/
73fE0Q2+gBqvQdDS9qXolzK+IIKbhjxyZU8djQBK6zGn4yc3oMN4uujLy2utyKlAAyOyvSfNnM1f
k93F/RdNu0OOWJsO8JNI8ipQOlv+JjD2nhtjfpLnVo46Wt/8sBnV/pxEUVOCinQIjgpSVoUp2Fxo
/nHDNCDDGCYh8CJsLQYZ71PaAnzUST91CytQ7MkusfI1so2cc6IPxY+HZECQeUjOaV75SgqCLc2O
nde16zvSYoOW0vmShznKkyFjBIVYuEwbH7R0NwaW6pXI1mp2Ejgs8agwBlAOsadZpVdZXE8a1DR9
IhzUtQZsLY7oxt55ZSaLMrB3UHW7zZcOrlIm920iBOkVFS9/2T7lWz03I1QwVGdqYZudRxRUZ5aa
ZwRv/8pdG9BmkV5UTca0YALadrINtl7w1FrNi0AjVo+bLKPHwqrIkBajk7WnZoleIR13/vLWS1Mx
Lg5qicAUvFo1uk/1HUeuY77NkB6jkp2A/Zdo4r7SYptvnUJrYghzeZctEw/xJOpDX2fP4E0Dj7oh
Cq2fongpCPBO7w1joXlhEyXUNO/XNlb4zow9dmK2Bjq6D18Tnu6MeVdDasx7E0ppPAVi4/WYmN0m
Rx+x4yNCWvQd76keu99DQsyLU579KFaU7Ho0pd4sLZGgF8X98iwFmJqcc6N68ENPBhJknhYshimn
YQWeTtlKBYj47F1KkfBrLZ6C8Hhi3pZYCYPLlApvCZjL9kVdhvP6zcXoasNN5o8Zk4H4bqO1wzvu
+9Mu70DKf/YLYKBPTG69cDSPOKTBxAtdFSRhcgGN54txWsabNwlNr2b4CxjTOTEOiK6fH5/ULffz
4KRmzI3ufQ0oyS2sx3JbGbH1+3dB5gBhkQLrODOjzmpWhrA8+KZrXNcGALZ38vyDm6CmF+rRRzDX
3AvSWPKm9BTXuR37hj+/dsRwXd/+cFtes92oPzIUMvP2lEUplU0PljvjBBjlrWIqqDlFKDPziq88
lWEMiewltVAUoBQTM9wgOYsJ9w9ekXVkCxM8cJUWR9AnhViWMSDaJU+SopziXs/e620iWs1r+1sh
4grx0l5CA71rHqrtwbgsEVrbHQoNkCsvPzF6hIOPYIxLfS2nZzXARzyb63IVPE1tu3kvSDvfv6Ro
keBB3Y3mNIdMMxYmPrdlpUagl5vPQNYvjOLPxjB2PL5GH3ZNAnoWZktkmZVt2nWVlGPBGRYVHlXr
MgdYAm/oYfy5GdBgRJfHUdidE0ojfU9VDGzrlmKupr8WmLhfnyODFxaOpvCwI+UfphjZ6bVeXoUQ
BIW3N5WIi9hHvXC/3/ekMPxF6mznx8AsfDNfFIcvd3f+vUMN0fhlAOe5tXw0SBmHHWwfT5Epnz+s
wOCzGFuexFqhJMUMj4biXJfd/LGlG60nDLhmazRJcJbVNMfPiyXxndlhgW3Mux3nNR+98d883GzP
4JFIW3ValBqImGlhzMwSOEzQSg4nY4LClLM6VXV5JgFS8t4/QbeepiVYYnE8Ld8ExThfiGQZO938
yo3k0+QOCI6+EUN6zMF4gnSuWskDU6cOE8g6HNpnzBmY8/18rxpP1ssr0nWGbCTuonY6kmbE9bfA
5Ph4zPfNk2UVRMWEF+aTRUlWZ8x3nGOvUDLt0h1PJ7TS9MC/Byxz72Ig6Qr4FLIi1nuEmaHWOSDx
7Xz5KCYCxYwjfd5XsJiHrVg0lYKyAoaUJMUJiYrR+c99agS2bs2eHMBpHISXr/It/mOU2Hj3dcHK
7L61eJ2po72xA2nIjK/Q1EHbFO0V0jDX2N5GtvECENUzgk+ZCAbgUbBNF3DC+PtK1hdybS2eKKY/
3XMF3X0igAXVGR0hZd7tS6QE7cyrL8dJQJKVuGhXqTXDiopluKotHQFB7YiY+ePl7H5esnuyzAPu
KWXbX2SQlYmHA9DmK40k/F1pP68ZyGiKLCA1rSjAFbi/ZqkaiZ6gouJJ+wonwB9alAKRNuIWTVtf
mfGrXR9Qs355rOQ/H5x7ooxIBUlqFU+dImPsFL8q29se4Ja4j2mMyW8mzkQd/cOa9gO1EwsZLhOl
UKn8Oiu2AlN2MLOEydHHZEYcLbSjD+gwGpqkdVgVOeg0Rm2H6O4rX6bYKJxjaREveXFrUb63Dfe0
mMOaxp0a6WfQuiyy1VFPybZA9VE1g9iS5idcjAUwDbE722iWmlGbykLEEijrvJ87fmBG7z0GAbFG
PVzpVuSZ6u4CGDEZ4+uwJmuTG7JTBX30scwhN9d4lnQN6s0SSeaFtcaSOtUS5wpZ5I5ncI5hTKOG
p8DcllLo5QTNEfS0qc1cY9Msl6Gf8d699BlH14uaXp/MIH16zheMP/tAU1CNyXoCnJb/e/7tnhjj
7xZqVwSXy016dFv50rOx5KjiOLRjpm0oNWocBg85Xpozmp9ApFhPHZQNeSXK8TuIYjyG7kUVv3T/
+4l/qS9deqvWbv1P6/2rWj4/vn48CoyYmgprSuMrKKAL24rM3NUoxIvJ89pGPHF6HN+cMJLqGkUt
J4BXPcr29pQYeJpt7bV9Tm2uo0ztxc9r802J8Xt8DzMK1+TG0TZ0IuBbwNPAtDO/qXT8gn5TorId
nH4lCJGkF6BUWRHQyuAYX8jsoACPBCNmvlkseYOUI1WHOymyWbyuSHM50iHF52pXoLfG2KRb3zQe
q8SID3xPhbHIUTCLW11BtUbGEq3fgSm8ethBjBYM1Yw5DxmXI8YiYyNvIHj0tICgYWGpRfdBO6zd
fyc5RL4U+EeYiQJjTBVh4lcydk4gEnzzd3ifc0wHTcxYILwOi5FIDeIbkGJM6SW7qkU8vZFC5gBz
esGLZ0b2ZONjDNlJK7R8cQ5sVOUHFBkzUSm+6OcZql7R/Gr+jtfXRY+WFd8GGttjSqPWYkCIsRaq
V2XVLEamtbBOV5VgT1Zi8LqYqSX4cX8HNFhLMWnLMNLjK0qtpwS3KVlwxMVjgjEQ8lksVS9HhnOZ
0AV4JJ6jesHr3BoB4bjXAsY4TKVebiYNRJWdSjRxvgWHdWWgGwbeBrA/FoIxxbKdEtB5ORpgxI/Z
K50Pmdmabb0qDf4DWzWf4vlCnl98ziFS/h4ImA1xm6kSnIsC2rKeLXoEudghw4V0HMHKvGOfDXH1
a93U6QxEntuMrN88I4HPghlKc609eTMMUggksDaLPcEgpyNgt8ln4nAvPeekb4ZuYKABCuolsX4z
ZDoR1sD8AvRB7r6m880v4zwHWOCe55mPkEQGCOBpKAmr2FnGKJeeXCtsc2wwCdgDTNOoMSx2PnC8
jjELQ0tI+EeWpprA8qVe/ST0aAdEirbqqZnb7RJvAQaZEisgXx5vxm4k4YzyCobBKJKAhBl65kEo
4mw26TLo8rLCxj8EU2v0BrcmHFI/xKajqZGamaPt05rwwKpmI6btjjTzPkzELJSzGYxp8dWaE6Se
ristMukXnII1bDkWMZDJpgC8vxGYqnGxxafZ4Wq8x4frZrbEgOsKK8eo5vl24qhPHO9ppHfwXjLM
syLKbSmntPREESimCB1ifI1sXYC5Zh+0jbXxNvKcVxYd6QqgVGW0o8ClwtQM88JkclUWWQgLJoEi
3ZcdbzAD7ltoG1SB1acuDheSLSamDFS2jttTPOL23FFnXhs5narX0kO+WnBEB5gyUxdevHVd5ER9
y5zzCw8nZcwfwcNNWy3gBc90hWnCir28bbwZ2JVJOZ+ajYO4gciLCVB+fZsXN4j0DWPM40yZ0u3G
og4bJjOGu0yaaxurKDMg5FKXNkbtRaw/irblEoCnm4mTW5a7Q2smsYxXwEr+4rrKVH4PPoBlF07l
OahpnaNG7DmF5wCo9mW8RgJvs8gKIgHtZsPtTaf3iCWqCuiFpPsfhCmbJ7r2ShrkkobsnbjoLMAL
IGW1eUKF0f/z2IUYKUQosyEl5kZXsipEIc0Txu4V/QoJnsDeLpCakyiahX/M0BvZG0DEsSZvERb4
iT4ByrXhqscpf65jxNm4+xjGoSlrMW4wjYu3EEyb2G9lkRVd39YayhKP1Y6XVR97HobMM85Nlpaz
SMtUerZnPL4vry1SoSZHwjymGA2OBVT7k4yeJdZprVPSNwaAIqL5OptH8/KDovLkqhnOVacxM/Iq
O6JpaanBnRATfxatcdTIPQN0SxCnMgu4NfFqwZNDv8Ng4+lNW7+hSqljsGJjEvg61N+hKBWPmR+Z
9LunyVjk3IswfxCBprCToTbTA51MtwCZ+hSgW/+COQT0lXvc9vlRmcuCrKG3GgNPLD5eJShIsxZh
hz0tWGBm6IsNL7DlUWA8iz6vkMy/BN0xdSNTN5KNoX88lt2Y5VMHPDB6MxWaThdKygORfhtXh3c2
o8r/z++jaQI2aOCOeZFwFusOHJh0B26+rcmr4f1+zMPt7WMMGZbYYIheVJFqnt58pwGRpKBgAZrY
HauF6MwsGZT28Uo3PhU02LQ7rrUeOZY7eowF6Wc15mEmoKcfaAITCcUKzV7K3Hcu2OyqosNeQDX3
yOFyxFzLtPMQzSeY1tBuHtuASx9b6wKUczuEs+fnxmnWKVzNP9VKwogiL5QZeY9kLOsCXh7qmyqm
+O6PTZuE2Cjsdd3RR+thYF44JzYyCaLc/T4jwWSKqcQ+nXbH5XJ9q1EglXJM/hzPBpmTP6vWWsUr
8ooxACOzFodynQHT+QOpCI7lkEZlOuCTUf9ID7HMGPtX0F+wti/7EGAaPtE3VxId9nupwuO0wtQw
OYQZSbeHL23/tdSPH0se0uZYSmQgD429JuqkjttripKNsAuervN0326nbvrhI2Nx5vA89hgDoGyK
Whk8HWqn789WjrRQSTvIvrTpItj1tp8fM/t4XSJMchxrdTFzNADV8HYO+vzr45mjxiOuJCBFdGAk
CDJ2PN+OZKDGvZr3zbQ/97dM01JzJoAGmwDPNCMT5wzQbl7+Ysy5k6cq/Gasv8F7pDC+6yXuO7rw
oIeJW7dwdXTSrsqj+Px7e97ZpDBXakley336VJJufsgMHoDXuMAHH8Ao+0y+1kWaVP1xebqGxMe8
xFNnrX/ntp0a+9AoTKsx8wJwddZCBOIQUHO2SFzyWvRuiWPWSg7lQK3aQPDVrPcVqSr64/PzOl+9
VeR3dzZ84kwMB83Z/hN2oLfYd0jXaER4Bzjnzj0G5qpdBd3DCmKQX6Lc0FlvW93+Xa2vZP4ZGo4V
IW4qjfPhAFjMHfeaj5qz7xNgUQrlJm5SUae0lyfNeYs+3ma/eli2OWD5Wutivi7eD4uL+7UAsPQr
YHR+RYQbwI89Gtg2ClQJDEKp4q33YiD+fqZXUST3EL9sK4aQoLO6PBxfUhGTmbV1AQTKoUmJynk1
RlAeUKGcAWJhikIsRhaYUw+VS5khrzvFdZuIRoC6kl2s0zX2OkTbyS/kgSKy0BcYvlq4buM+u5zb
PmJggYgiYVYH01aCwgIGSFqYpj42V6BDYD0zwkVhwqB/7TjKNVZQHJJhoQIKLS41uQeXQGAlKDSk
b6Xlv/LT/yPuzB0dJiviyUnQpRfQmbiwnOvt7ytmBo3esaC95LBzeZd2zLVB/hq5ZWrCdADI319a
yfeLri3k6VHNYKuD7dzBbQFgjrUwHp/UzwyhCu1AnzKmoXXhB2CilihiETYxHDW7It3ryui56D8/
Q4N7Eowh9rQuu17KBI/col8Sa7XYHDrO4zaiCPc0GFvrF2E/KVSwQUFVCmNOVp1pcUQ1kpy4J8Lc
KTGEPQ9qMLKckNnrBnnN214pntka8Qru6TDu/0RA5fRcgc7zWkIjW7bnjbTwDp2xyV5Xn/OmpIde
7brTQdmb/5VS3Rgc2Dwdq0b6/ozfr+BSZQT7dA+PCYzUGO9ExOacQ6lFmrIFBRmIR5EdGoHruh+8
k+DIiU2++nmfFq2Mg4jf9XeMJfOaw0ayu/dsMNc8iCZp3aNVAX4oMGsdiGoBrerIjjfcOALoeE+J
umeDI5GjMyK+GSj12/WpMU6nt8Bwt2fj93Zt5+j2u6Ide4tneMc5qJ8PwT1d5vILuV9WMr3809Pb
U4stdpYVkV+cm/nTPFMiaDrSESPBWjIXJouUOvTKMzqwkCGGYYZHR/rXx5yMoFfcE2EuTa8X4qSa
ZjdL+Wu/pbuz3P3eXze1uV/t4t7Uc0Dg+RQ2hkOZw96MCaYD4DV5pQjKwarZIxG/qgCeYYcO9lNA
pNP9irxY5zn693+h+K2+fvk9mjE1Q+Leh5Esz50Mbin8gRblE1HVSwGCftZ+PWPfArHn5Ek1AJv9
Ym0MntL+xRD+c65sL3qlVbofZCBXYEkYtmNfljvzX5mqbxLMDbzOFLS+0ujaBIr52XgBWHo04xzg
SFHlXmzM5dNrwOJdahzg2rRt+1N8cp5WFu0DjYxnHkwG94yYG3dVA1XtcggNsW1vb+0pDskp3cxd
ISuCJUlYlcXrv/vpZ9/zx7y+rZCUl1yGEPtlYxv68bH+/8VKfp8R8+7KbSZlXVqBo1O8WWMs4YiM
IgncfIPVBhxa9FPvo6V7VhhTEqPgF4lnSM9cXzGxFdnoxDKIdQhR9tJN3gMw0rN5T44xKudoVnnC
DJqxXKbEXOO45vOn1nA+a3cP73KBCQQdXWe8h+0v/tI/ImV7VjuhmqXZBGymviG/LaCKGqpXlcsp
X44/oN9kGL/5jN0MMuY4kHM4E2GubE33wk2B/ywb3omQxWvq0i4s9YDqu3myKwMldgS32FKM5XCH
3EFLNy/o4DHFmAy5Cy5xVxTdUfklI5qz51hNPDMd9JwCK9TgiZB7VIzxkJRprZ5lqEgGzDDTX1en
BcZvdjvOUY3UN+/lyNiNaSDlWBkMOlBD2Azkw1Cud7Bhz9UBd8MdNOK9pzJjNCK16HUBYIDHZ2zA
e7u9JcdP8geZKMRUBpZK87AXeM+JzNgRHeBBoeKDYkywvnFd2XhTtpz3hGfrZcaARB5yX00O7TiZ
KKwdyRzZNfT8Y7hgqVm8ezySXbk/NMZ+VHElXqYaWFqC3BvoBfYe+6Rtx8pQtMS9/tp9fAic7dyj
5l4UNeTzAGA7uwWvAy8AnZ0V/HtoitqQ8wngLY9tsDh6owe/z2gisBQzT25xoyXyjLaqt7ftHBkb
rDNpMDJoYAyMd6Ppjf1h9AcEGVW8YoxpOg1BkAIbYryfBvaGrVm8JRH0qj6iwyhgIouC3DYQnIwF
Z5eXx2IbKYdBFwZcMJqXK2WqTpKb2EztHZMHq+kCGHyu/gR8eJ7mjRrBATFG8Rq1q5R2kqJSkCBt
gGQ5LzExbo++Kdz8nIGW+Y0/OasR2MmRQ9rCrH9Sc4TkAWYOebZvNEUxoMW8U63UAQnQw8HodrTN
XWT9gZ37wXMuOPfmlrMbcFQn/3v80iF0ZOfx8Y+km++O/2ZvB7/uV0LbJNRZfsYqXVpmf4td+1g4
cweZ1lVvXExrs0nN1HYR5fFYG8k33lNnXilV6+pa1CHBJTop+nkyxdBHiVkToAMb1W/gjLgf7uGX
sOT2KXIU8WYhB2zr2SSLfSAuHdWtNpeRzeToxrg/PdAN5tKW034S12fKmYkkMrzPLWKeGhnki2ks
OvdfJIzvJclc47IFThXAqmgqC3CQtv0/xs+0ZGNh7h7rzHhGa8Abc4tlPZupmYZbDMNnqcbUeTUW
u139yiHDuV5sL3Mpz9Q8piIMr0R4rVFp8LAJyxBVXqDFMeQssN1FL+qkoZHy0hQs2fUW2+L0q31D
zyPP/vEeKbaedQ2n52laUFIpeS5IvbLlFV57FWlaTGZb8WnBDYdHcynfp8UmhTtALgF4B6eFbBEx
K2zMKw/6WmhJxesbHfdiBqSY61wVYpPKEW4VohIalHwChgBOhWW4X8sdb/xoPDk1oMY8+IIW9aLs
gTETOfy1nVooCM/3lem8LqxFRw4uwoblx2OlHPc/kS3C5OBMA+w3Y/PF9qrU+RRRpQQgkG1+OM4R
N4hzgm2HhosZgq+vyy0TxyE7/gh8k6WHPLBXeSBNck28kT2dthjWBPyfBWfbwG5VONvGl34hOTqF
BBflkgnHmI3UFahx+abOxC5h06iJWNYdOq7rVXR8W8/J1QD942bDG6v/yw35psXoUCTFtS/3oLV8
BtQ4rfeH2DLvYH33CrbTgkP8WLR/UdpvgowaFf4Mq4xoUEsjQZhN4AoppoO81E7ZcGhxtYdxGaVU
rxRFpa+t4JzQALymTqpnvzjW5t2Cl2qZLoc7+os/ncdv7ph3qNXaKLpSrxgvLEmhMqhhO++lw8X7
+8tb/k2JeYGKVKjyfALT9lz/UYmE2zF3MreHB/4CgM4eu2ox781h7y/P7DdR5ilSg+o/Sc7Kqs1l
gFK9tiIOGuMbw/iQ5zvf/Hjm4kxQFfy7TNFJdH8Z6zqYtTr1MUvTxGa5tepu0UFUmVen4fD3F+/8
f/lTBdbcBGqapjTGeNO3njknM+TCjVuky2u1kKioHnHFmJg6vGAuKqBBoWmbW+o671PHDpdvSD4i
MwL+VivLnRrGwTUBkOCG5i75xUttjWft/jE1KjuGA5OupqV6e4vRZHMMCfIkpF8grufKlsruEcOM
pWknKvY3lFRhMcaEruzMReCrbTgvhsIjw9gXTfKlS3kBGS0meoBW1VNnSH9SLNNLQvwf7ZOH212R
eabhM+Z/HGf1ulggXjlYFpkHtmf++fOCfsgTupz03XllfHgIZhcLC2Ftc+aF0eOJo8EBMCZqonhV
5NGsswk8jHyOkYgJ3IYdxyyN+3bfes2YpRAt21ePJgPO6M83Jm+Cbexc3mw7tTiPDpixSOo0O2s+
DW37eWF6hIIUPWZjPJEyEBZjflpfrMXqCjZigqTe7oReDQp6sUefMKlxVTeWET4BE+awW3Lhpca9
1n9EyJZLo1z2dIFGbmtQrQzdEv4YC7/mOMccs67e9GXgecRaFUdXmisCIgv1seCtOi0FSbBK44AJ
Ml5phWPSVbZ8eu6uiEgjpMKWbwWd24CDtX8Cmj4RydcCGJ6HiBMD81T+VjYesNjk10DobzU6ZeFd
yHQHOyBfEG+Yj9WFS4ixOHUg5F1Nw92z473iuQdcp3vgKsZjX1FlG1wj4Rpr0hWK8bzMMTCpb4TX
8JAYu5tv+JijkTaxoWeIUZP7p7CdiH4oT6h2PK/XUzz5KUD4HGxPcVGzPRiuhOW+HCly3im2RymW
tctUzyDEZYBVoVh94x93PPP02GsCtO89Wz6gGWusc6CltxBLIcttevoqXgDiipCCi1t1W2T1wE7d
PNSB/gW1dMmmGTT+aptvS7Thr7fH+T5cfx6T7R49Q51EPj8JMSo0WQJ2QF8tD/Ghc12eZDmusMom
z6IK0WlGr15pLk9vW/v41KY4R6R+1HlicJxh3m24RQIDtjsp7JOCsj1x7Twgngv4GQoqxTlMzivA
5s/kMPJlgLHSiE3BYrq1lpM+MQWOVv4l8fiPOWYTaVHj/acQYmOPCQrcurEnxvsCtXXcPZ4LyrkD
t9B4ILre/19DslyjAu09AV3i8cXmOZ63iz+g0NbI8lQKblnnmEgobeeRXS//wOrTVl9e0yvHYrHZ
uGuSy712hSaEi8+Cj/nL0wDG2ZDzVPILWts20cdKnxP00ToWPRlUxJ7/S8ExpiO4Jhe8luAFY0tv
R+QzsUb+Vn5Ypr956SQOY2yGLGvjqdBOQWt5+RJfy80X5+qMDOnemXc2M9Y0YRJl1HdN39fovY0N
Z26vZ44Nfdj7DmqzZGOh2x1r6tF9xFFBLnEmIMkn6I0tK3B3tk7I5R/fbHM5W08L82L0ueU1O21r
dC/mzv06JOvoDNux/C9NFJs7q5tI6TW0EcB2mIA0g6uKXogEfxxex4uM347kbQRicN3KTJpiuQ49
yfAdPVaqIZ7Q0sWhwlMXJhJBaBWdrzSYLM5G7irkfOw6DgmOYZIYf6ALVC0UYvR0IDQOF6rj8kwF
Jxelslshp5keyX4FCqd1uhGMN5IjMQQ4PWcy59xkjlVi+8MaaVY3SgtKFwO4sSufxM7eedqUe5S1
OaSmjyOVW2w+OH4/buLLBTb9aJoXhfRosCbvSCcGHE+XowAzJnGRTIqmDntwhIjuDCAqRAwzTpWX
k+ICoNe96yRNhFxLOmQqLwZGUc0t9pX45BNBLcGAzgYL7VGjr4DBz4NYHI8bJMDv61hvKWo3xRnI
UPSnnurTd153n+3YOirmJ7IlFkraNGXRYPD68aGN+ogDesxt8q6ToIoynJlMlldX/xX/fvz745HX
gABzl2qsuUwwwwVNxwyE/fYbkRdKcgkhrxsUrHbLf6eFA4LMO5lJaqw1HpUgmc8dz0ZLEfGsbv+Y
r9FrNaDCPJBanmbXc0h9694EsgPPZI9mFgY/Ty3UQA0CP0kCvaBXSdmFTkJueXmOlePpGusoA4/1
Px77aYm5eto5/omYeGWUhntAeobH02io/80T6ylfekkLLjRFHax+42hUbEFaKpjP1c3pa8Urh42a
8AEx8V6AsqBnovg/xMx1Ygt/XJPHz6i5G5Bg6gmJEut6eEs1zozp/gWpdkSJPB95BFYQzsuAyuye
kSZpqzSUILXEfAMY9ucVA+vECufob/Fz67FSc4kx1qDwL10naSBmnk7lKiXLizFD26Q9exW0bTF3
q8bmUKSf/yNqHLDHmociEwF8AYp0WdzZIUjRElQtXHnO03becTF2AYD18Gdptysq2ZhiQb+QI6Pu
u0LFArGhPr9gDO/5MXc8JWSMxASdFdm5prd4VpJJjMEMbt2HJz/GUEihnrc6VcJsHq6vS924orn2
izp3Ef7lqPx4ouT7tFhXvemvSqHroPa8RnIdIgTqk7kHjgD+UP6hw6uAuGwIVkVyRDleJx2QZl7k
WIwnUadDUbCaEglnbNpCsvJi6Id865Pu6c/Fbhf9Qlr7MVxo1318kOPNAgPqrDmJi3Ob0mbO5Vv6
WdkyNHSnWc/cMWuOkrKu+qzvfPHcQ8AS8QBCucFCXXG1cA8hLyM6niUZcMTYlVCs9Us0o7q5pr1z
wH6McRcWKG4BrJYjvVGPbUCLMSuzVEplIYAPUJqnxkKtCQ9zTQCLihky1GE41Di37of3fvaxVoia
fhN9gb99OG7zPaoRqN9jARzXPnNeataTlxXZm9QdqDXGuiC+NXUAD825d+P1pIEAGUOigqGmoOnr
ZpGsAFT6JS3llPjY1rsBAvUX14fiMcVYlWvjCUKogt5tdjQx9bfJ0+NT4vmFrBffxxJlCiTsbWoh
09SSP+h/1cgG+dadKx0fk+PoBOvPaxqwkiWPMgSo5ukmI8qe50nzDomd2GjCSyfWVGhoQSP7T9qn
byFMsHYl59Gk1+XBm8kiDZ8VvVLVHITW2Is0D7ePRcX7dcYw5JEkShrNGi8VIBBV88e/zrOkN+za
gWebiHqeVSJ+vjEuC/NKd8396RfF3FjyXPRxq6MgkprpdJsZY7NDGW1KRYQYTvtsTKzRBvoqb18J
9Rl+nsQ3CcYF9CaKeNYykLCnS/EpISLXvPCYYE6j6jEMm3rwWtAPvF43b5Ep5Zb40mFrJvYYoCUJ
+SLOCY2/Qd9MMdZa0+JLKXUgKb4lWE61erJeF4b7mMh47DETBApABagrdghj2mvBtM0b6vel2Ai6
hj+GppWaYDgIQ3J4hjj+w6gBGNBj3IfpRUprOgd47P9g87EhLWA3H7M0/qIOSDD6JpVtWLR6S48K
Q+3o5dpikGCObCPybXhYY15JYNwbAyK3pEs64NF0hqBcdbNzT1GWGiMlYUV6l4IbUK/sLTC1cOn9
WRwwwBDa2VqKljteF9moag7IM8rfKV7WNgHIb/0dXBRAzD8W6HgSZkCA0f1JoGjt1ANqlUSC1Tow
tnZkNr/mZC98oB3v6hwwmZT84qVgxrOYA7KM/kPYqt/1yvV4NXuS/godNLtWNbxaDn+jKjmgo9xH
dpl+nQiphs0Tz88qTk0zu23x8liEXF6YoIf2+dVqAV6WpreY+OhBQe1Zfv3gkKEn8cMODlihqjIw
6thuVAYzurWj2IeAV97fGglRNzp0PIaoTj+iRIU6oISa0SVRUzAUtQCuqSuD2PGn7/jynBda3eo1
fyclsg1SoqwFhdJD/ZbozFQ+YxEIdbPQKX1kz88BAdYyxeULbGHzYe7UCIPLS5mjIuM+xT+CFdnO
qSysq6qb0nUoZpITgi67jGT7w4ELkM3RFFFgjEket32se1jWsczbJcpXKWyHq853/5Wm/MRckOqg
zyIq1LVg5K9VuEmAjdGpSNF5lprzwsbRB3ogP+aO6RfVUy4zYMSlX2FMwqeFz3vJxs3+gARzxXxs
/lKrCEeEmVNgvMRLvGQEqMvq4l2yDiZ3YIfHEnPXYjnzBTWhEjQv71hQRbPDF/NqlcQ1OPda5NFi
blvrA+VZC0Hr2aTApGcLYMXmebN+a3pDO5DzfLXKrcZWtnKJwXbsX+a8qRz6N6Ud3PawVFK5qaCU
mVn/3liwwo/Vkccg2xfUpEV+0WNqg08nbzEPLZgvW5yjbkUjfPPsLt2FYruGyY30qeY9sC5sg9AV
+H3hWafLcdb5x/xKjs2nT+zc9WYG0AJd+fiY03G/+1tN2fYgbANFl8v1Ru9MLlYAINd4pdgZskQc
So/fNZEtYeShjKU/DZSGuiWdgf1Fq9z9kxDa9bl5P2N7mslx7sabMAbMMU/2+ayc81mIa362nv8f
aV+23DiubPtFjOA8vIKjJMuyJdmW/cIol9scxUmcxK+/CzrntFlobuFG736pjnCEkgkkFhI5rFS/
23WVkzW3z+e+vyPfgqczY8yt5NKpE/wddEcLv1V7XJ97DBW7v3qLr6+ZJgyajL05VSk93d7++/4v
cy2AOcxmLZRF3+L74xjOBvGBGygEQoCJ10HBMW02r9ApzThmdKGyX+lh+vXfYQKbRlAKPVHEK1Zo
G/qe4Z05mMfZZbbQxjSyOlHpKqEILEOC+R0MVfc3grPFbI2NdhWkqCqhQLhCK8CFM9mS8yoAk/Cf
HpLUd/3VGKiZnrbDmpbmtg9F4l1yGzRrqDt8Pti2+/649yuNd/IXX44/xsuW24DAWra0lp789cl8
hsdeDc4Xr2Fx+ek4k0LNb3YO1apHL9AZCoJIUfI+aBe6D95EhPHBlGxzy8noet0B6tsVMhMHfodk
SDK6nrnTtMSWCdYRUUskyLjuHm8BqXHOZElChKYcATjWNQRzvc6HKkhfp/AQ894ePMRkh/Rmgt42
HcWZxrtsQzy6G5/PFrAYRvzZKTZdIEtlGCkdlu4Kiu63elv3xMaYOR76c44sW99TjBfZ7GS8CYb1
VrfNp8zukUdCc8/VwcptlCdusSPPL2c74MRMEfOzCpFGgMilS1DaHtiYJMkrH1ome5otIfPItjQx
xUBc7NOgOSUGMD0evrQvJHZovornm3OAiS3f0QZFnOoW1pchsZK89pjn0Ds9SOivIOJqiNmuXdG7
j4U3Z+DO6VKYmztLsjIKc8hUOjA87HPyuwWfDvhhOLcGTzcGNMpOkVUhBR231ZIkJBceqC+XGmqo
ZgC7qGmpbMtHnfR9IVuUBBptg4Un7LPtu42JAetD4jlckrzl8PlMHIPynVGaHabe0YA2bS97zjZH
c6X+TjDkwnKCdUqCQ/DMuRr/w2b96MhsVleJknWm3MzTbuOtPMGe9hjw981FeGrU/zSKHznMZl2u
517pBbqWGzAo7lahg/phShvUgOcfZGdcgfRxe08g43W14Bus4hACG5Tl0WYodOtRlkPqsuJewbWC
3mqHY/rLj5sfLRmwF9Gg0ikmTPJ1A5HedhgwpeUpPMiOSPLIfq43vJkz/wH1f0QyLmAt1m08iNhA
sIBciPn0QPnIwMTE0Wz5yvxbDPtsi0F7NjX0BfCaP2yv9uQhblFurwkdUMXtDeQYy03n2Z1pXQRF
k1MMAFUOnvdRHNVfWUZC71fZuRy9eIeOfbNFmdgWKqXRRxNJtNE8D33IwYqskfM+vDx2KwWeAa/M
hNr6HdNk321CJYWqWcJKzoYTYnBZnHC04iEX+14zQgwtM3oKJZjSI5OT6iPD+DqYvu4hrOtwbhme
bTAYUlpZNCAJBCDeoO8rebtvere7/t5yMdDRh0pUZNoNopyTvMb8NYyn+aS8SCPaDxK7Ra/xw3mF
GpMcHElO7nOnJHPXkwGTqlWrJBuhYfVwfvwsHGDI5eHh7QHXQcAr71x8axsYAYvuDozIYZ39GgN6
5KpKUad4AclU4Z4x0ppSKN5f1cUiZk3HdFNwDGKqAssnjVbxOtavtJ3ZAW70n6UN3idgsvX4l+48
oXQ18rpN5OmPXxGYIk2Xk5JaOgNz8cymFlptIgcC8ZiIU6JqJ/6Lo98ShswFMFsmhcl1qmNkhzZb
79P7S1+1AS32RNqrgIF8vQrefYGL0da5QAb7JeNc6MMZuSIQvGxUtwqSp4A385D+BnsU5jIYsB/H
VrXEBDJOJ88ZQeyT1pyX7GJIYSaCJZnO2mZIFboxmFV/SN/q38jdRxf7izviaumunAuiD6cZyPed
1JsJ7adHCXu4Dp0nFI/k5IH6iYHuvt7fHY65sbNuzbEblWSEsIuLflqXh+iLjwfMutRkhIaR+2Qj
GFLUSeDrFWkK3EDLrNQSE4xVDXR5FipMZeWFx5YMYS6Pej/zxZNR4jskkKckJH3LSfxcgFDy/pot
JuvmQugRmwmJpGYYexlCGu+0gQfVuR/Fe+LK7xeLJKtWQ0R8gG7fQShibGTN7dy/hd9Yc59/AL14
Zh8wRG2ia8IEkMgQ89h+1j7B00zyyeQGgcQpX+HuIXONXQZBQ9Qf6kKYu3VAiq0faUDtCi056Lfo
dhuqjLyjpBuKbNJn9kwzRZaEqR7o/kGxk/S/IJg+kusbDzNuT/J/rOJMFnPQrig+P4cXyHrdYKjj
R/VkBOlujMjFacBz5RxCFwViB1v3QLCGi4YbZF1e2NkHMMaaZWhxGiR8gHP6CEEgB68/gIdq8PyQ
pUM+X1TGXvXoXCrnCnI2IOeo3qLD/fOweOZmajDWWGbCGI4Nfj7H20VcdY4bNFxy3KX4ylwHxgi7
uCzBdiBhrVAJ9LEiid/bqvPwVqDd0e6ItBo4zttiOGIuka7qzBSnqCzrsIREGiI4eZ7gXjxyOHD7
Y3iaMRfymKiDjNkJlIMHDbkWpNhrdX9/ixZvr7kyzCWsGtdRyhFLpl4NeuowXlAl8hsHGBfdwbkU
5hoeKmmKkFyGlAqVqxPMAaN6N777sg4ijwcV9HT84/jCR0NBjWmihYQRppcFenA0BcJaOn3AlZAV
DACInJWjhnVHDBvYs0IrVUVJhRha63IaHeNRJag8RuLqXy3fj0ZscO8y5lpoTgbVyNsWzriZGvvJ
JjHc3K/x/6NmexltZwIZAIpiOZO1SKatP2gvOn0qjurkqEr85qm2WNJszCQxEHTORQyAzbCKOEqI
AMRPF7SdTygv2DyJSOsCX5ODuIHcL93lHWSOobCxvtKsLibmeoOb3AmfJv/hsA6+tZVp87aP3hf3
LIWBKFB3W9nUQ85mWFu3IcHTs2Q/ayhnu2+Tyw7IbDUZaEoSObvUFlbzNUPsHMVX3oheN8v2ff8R
Z+37OeBRP3NNhUGpSm/Lsc5gKk7jaLeir9FTHHlVvMrOmreSi5A4049BKyWWIzNucRCcnjaaK4/l
SdCA8tziX97hZjBEnfS6SE1gvIhAQL8SHvPN5ffj94B4Ys0dL8LbNpVxbnpBqtLziDWsP5Q39ASp
Cmld8uJiAGWO/0MRiqn6zwh+A2pqbtR28Zr+WVS2LrgaUzWRGkh/vbgYIRg9etvOV86kTsj0/C6+
Pb/yqlKXb52ZSAZfQnA2FqJEIfpUAjT370DNb/Dnv3I3knPG2Trh/Iw+wvqiYWldyotZtURw1bfg
6/7BW3SkUGSLYXQK5rWKzLmDx2qak2yiXNSfHgN+P9+yFj+/zxyyrBVlvdfx+7XrgBGX0v933tVB
8+B9PZY9z5kizAFL0L7fhxYEoTLZdrJ9tI62k2jrHWm2z0iTP2rHkVNr/R8Q5Ec55qwZfZOnkgKZ
GuiEiehivh0ytr9Nso5r8vXFbQVfekcbugL7EiWsm8ksppoN1z6kJoEJ1cJnsTu/aCiGbxG3bF8q
TCEd3vh9clSHf1wBumWaKMNGoOpGLTXzGWXUkrdWmEy0Ax6MxgLRgliy5dXYYOTHlWRe8Jzbsmhz
tlPliGXOWdxMvZXI6QQXEsYvpfbbix10m0DhIqZGL+p7GjIXudJiuoicQpSjf5RE8QoH4xS8PSrb
3/5CNvLJfXun46ND8rJer1EmeKJvDvgWSBV9fYEFy358xyPnGQjAuRSX7Wu29nSRZmsfITqemSW+
bKsEGqDmETO/wHHAG9XMlcNc850IgiqR7jFU25ZbWSHRyq7sb+Wp3OguZ2cXL6iZUgziDGqv13IO
peASnjDHBa/8RwkLmNu8WuBFOjkMofrbdpnzEk5xb+pXKgr8IaZ/UsCyH2Vu+BBQTpQgsEEL2hJ9
QHc2+rOpw4ZROajJ7zZ4KHMDR4tQO/saFqGMONJyMcMqOx/TRuk8y77dy/GLGhFum8nNB7xn1gw4
tYLRSrICcTSlOTmxt9qv4p1Z2AhXJakTABRD25SDClQCMOPDms7QeX7luaqLd/SP1myQURyUWMoS
2Ba2YHA/MHfUCx8UHy3RSAbSyURf/+59MxNJvdrZsZkuqXnNr9A8zIhXr8WUCHAOfDfB/IFAe++4
qXfOzrIhxyiM0SMhQOBG9eEVSGckKNbiJsFMHZAMfPHCPMvv+JmCDGKpaZPKU0/lobY5PVx3QQAa
RA76cIDfYMAnq5Kx1AwIQbbxDPJF5DS5gWEO9BoM8CCGLqddG9FJlxvP8jTRdnGRgTGTR2TAgziD
QZ1OwN0pXKDNKxxFTIkYSQRmcdqpzFm2W/z3zrkzGNA5D0aPmtSQptkHO30w0EwC1EEoVXoUQXp8
WX0/I8cS2rrLdRk5l6bBIIwWdhdRaLCcGcYPOMmzsqfNcugZsAuB/HcwbjDwkqp6hINNZTVkc9rK
hS1+VchHYygj0Zx/91j7MXk2iloVRWsUGb2kPy5+9hJtQV13AOfOQIQHXhhm2c36+9owGfxIivhc
DSUgawvM8j4LPEWLDdghk0Ow+Zce8kwzxtNBI+U1E0CJQiv+4t2Ety5WkNftw7N/k4GMcbRks4wo
DDvZ82ggYYFqQgcPeR6fPlcSgxvdIJty18D+0Rdzi/+BtOYBUfwNF+cX3xazlWPQw8iiTEnVeEKm
B4Um4BOi9MXwW3gFJjy8NRnwkIsqF1IFtr45XbY9KYKKgERG5jahLpYozBwW1sEP1bIozj3W7urH
JYEzlriCa1h2+FC0pLo6VUN0cnmAt/S1iZNHq7fvn+pb5dsd8DIZBBEMqwzTK8wEURj09em2shFA
ReAkLrivVmFth6CJ9QZUUcqJG9lmgBs1gi9B3zt8ehuuLTEg00nyOdNrnPrr2vNq27pi2jBYaYUV
UheYE3df+eVY7489sTNZswlTnhUR9oTI4RYjcFbgxt3u30yCaUzW6osjjRoNu9SmigECumLKGALP
WG/dyVo/GTncQcUptwq6u/wg2RX2V7r9wjOHI23prMylMSY8IbpW9hakoReEFE5iv13hnXBfqEsB
w7kY5vKb8rJHCcf55jQIJAOTXnD95CV/Fs1iLoWx0iIukmLQbv4PquETEG+B1htpJm7merFaeS6J
McBrnUpZH0KfBnm7dsIQKzQj27QqEO+Hb7xZLAxQ5O3V0gtpJvT2UTP/NdeK8BprdK9OTi/Ske4x
JbfDA+mLZ4Q8UcxVp5lTAV4MiKJR15NjIXwxkMtJPUPa61d++u+skC3PNyRELxq6caEfH5SJ6Gck
XGkaIOWRLiyWEs0XkbnwGvBHR+YFml39Go1PGw/toCZmBqAwMCKa5dQoObfFDRVvrAzU44a3aCyX
FGTRH5x/CHMfZrHcxy09ec7WaVsC6Ri8jP++ETNAZPTrleOALlanmKpp4XWnYW43SxwbnwUtESpM
b1fQ9gpr/T96HM5e0u/+J379iGGORmS1nWD2BfALHUnokgbH2QvNs/C8MY4c9jSo0iS1Jj2CeIdE
zxEGvSRgqCNYuPsKLV6+s3W7beTs2BkxMvWRAoVw73qUHmcMRjBoI5pH7xyEBTa84Oti9+FcJEXt
mchKwwQgM4dIVAGDf+Rjq3jntbbtViJSZAnuVee+joslpHOBzKlQ+l4wh4HqmO9qENAGz1efI4K3
X/TvM52GqzrlXVdBp9P0kNXEek7hLdEiS+eLN39FWr5E/zZCtmclV/VMFHvY+usJkOXoSNWDkyZA
uzxHK2rNd6z91m4800ozxUiXk5q+Hx3R3sV2WZMmUI/G+vtgvNNJl/8fsy552jG3qaDJOsh3IHTa
vYIJn4aYU6faZA/ZEWQYvDrBRfrguXEw12rUlkmRS9QaT15/SEMHbh6GHSFZ+/b1/c2lPF92SX72
jgEQ8RIhNaxCHCWRODnwNQPDHo5cAFn0SUxFBpe0BX9LZAzyejmPeqOaCCWDcmp41lxtbaeyl/vc
9/eiRjNJjEvXyZkamVAKC6i9peg2QqeRsEJzOQeqlrJQGspFJdVA/ZmJ4Xt/njE5Phdt2Ko4xqp/
rD6t/fDe1Kjn2USf9+1+KcH3hyTGQRgbXRAKU4OkzWnnfR7bt73l/vWb4KUP+u/cHojG9YwXzhp6
ZiRRMi2dJleYDQvFuKzLyJqOOmI1rwIp7XqwTTCgurXzcqi2lf+/jY9fPPBa8veQA5NAN2MoqogK
vz8XNrlez1KmliKtEQ/XRzqwl7xfncdfmJ/AJWS78YExoPKHNAb+o6rAfPGxE28h2hLDnHDCf1ne
hXxGJPX2IB/Jb9Pa3n81j6aH/rjKBmlGsMFT6/42Lz19dBmKy6AOkAz9ZgYzeEt6reqKIRaRPdts
ZbdWkaGGVy1CYvBtregIG45ECiaM7n9IZDa5Fa/JOGLowTF/QsbWMECSiXAwipGub8/wq1/5gZYF
X/cPiczpvPZCGk1hKtJU5FZxwiOlq0K4hTuudcmT+EMSxfXZahb5eQIzawYr6hGf3U2TI3+9BXYX
WMcv3IMyZYWzUcbJu6XUhQtDlyXZAssJeHlgwn8KbkpZwTMvh0FpZPR6GPH0AA4UF8O7DYIbMrVp
dhRRGZTV1775biJd/5m/Wb6djvawCTAmBDzGdvxa7e3z7uD0vLDhUi36H1/IbEIfn4cGw4Twhd0a
iQmQ/G9hb1Pjty4I3rA0NrHNh7NKNDql0PwEjV7PK0hfgs8/PoLZnzpTs3MsYpnAQawRdLoiJ+GZ
JOW6W3S9/2Hks/1gLvA0jayysQpoi1d3f5Dfz0f35bv+5D3vlzJdf2jEXN3DNMG1i6FRt3acwGrB
Fo1sbfi83WhEITG6ACsv21oo94dH62Mo7RYTHmAQwquRBTY3a7z06Pnje5i7Xc5wE+s93WbH+VTf
p0/dKYgEisKW9OgPpDGjTWhxAjhLb765VLYaRbiE8iWXqNTN9vqYPMs1uNxi50ld+dHDiDABZhrF
7pWAch91dZfNV+RcN90nD9oWgeZn19mylNSI4tEy8RlXJBERBcEM+9AbMZ8SY9i/ODBKHfY7FsbS
pA1RmVt6Xou4n3Hcw9Tp9wECE9yusGVMmynFvBzkLlYbobsJ8hAWzxUiRQiLj7aAPgt0WthQLiq4
U5pui3VPQQbSMjDoiGVfQcGSXN1sXdpTEJHPnRdXRENNzGOek9KBk1r5h/Xo248g2rG7BBxGFGHp
ox4pe9PO3v5N8uoPa2OgrLqUkxXrOHPA0xOyV2iIwlQy/r214FX+IYcBkbKy1F4MsQIIB4m2kHjq
l5qggHIqPZ7lcu4PlYER9MflhWTQxXbo0EM3QnP5A31QdUHs80BrGYYVRRctU5I1Q2QUM0YphFow
qVfPCVOCAIKIele6Zf/mkMwEMWoNyjhY8aWhatG7L1t33nsMoLwvZqkiFJ7Tjz4M6CGY1mphCDGd
3Tre9VHZhCCreyC/VwDdggTt9vaoz7fcOMKiifxIZls2U9WM+r6D5BGzlt4wRT36Ssk02jnOJne2
0+KlNhPG+MidDk4FyaJIILsXOwGkhziBmMhy4Ca6F55u8xW9WdDMkcqrPsa4COilkO1GQvG15r43
Pu9tz1s9Bto0I9Q0tYIUYQfH4x1dtSgFQWUC53paivb8oQ0LZVYDRktq77phO/JfoQN+YLVCt2u3
Epzgi1aBJLvn5/tWuVQY94dUBqZMuajzIaFr2Nv5znzoPPnUPjrVy7fgfMU+dybuUnT+D4GMd3U2
z1JTGRCI5nbJuWy7jhy+u0+ACHeWsbQIWDNbZCDkcilE86xRWZh081ETbxWRHORdB27obIlQ7g+1
GBARpxSF82eIqpzWo6MTk9pGg6pFdDtzhf052Ux28/w9vQSHwv82aFUNB56phH9chTNlGXzB1JTY
sqj90Cdaaeu/X3nFWUvv37mSt7/PDpwJNodz3UJEZ9/GiuIhKkxokf4OwAdof/EoU5a9CoRkTDw6
RUkymSNxzjThMqC/4qivm4oM2/KvbHt++R0H6zZzDt0Oz8ENzfVxVnL5UMzkModiNLpUqlrIjR82
p+aIWI2yxhvfPqC+jnMAF6IZujwTxRwHMRqb5CJAVEbyo/SITPjhi3PEFxF5JoI5BVkYNZVpQkTl
bHf9m+GivesQ5D4vlLb8epsJYs6AWYu51qlXPNqbADG7M8m+kTBBrxktr5PdxiTSvnE7Jzu6boVe
Zk94HvACJi+8ct+lo6BIumgosBnMWmECYIkRi6GmTzROU2W2UhOH653QRWNPmyLLeKhI+EdlqcEv
WRZdxNakp83bh70bot618e3v5wH1GWhb5ewhTxyztIpWptdrCXEZcT4+JrLzwaabk8eXgFtMs/g6
m6vGAIlwFXCJX6hqeB5uT7ujB/pePwxUMGUgrsz1vxZ362cp2XdZjpioqeX/s5S6PZ7hDOEReoz8
0V0n4JiKeWGG27PnzuaxT7BcCac0iwyc74Qon9m0FiQ3wQDotblZuz5a0v4iDyF5XBPKVqPr62cH
Ua4vfQ96rV8RWC4czu4ugcBsxdlnmmw2Qi3RFRfPbnPZ+P4+Bh/p73f7iirBb7uVvX/VeKrPZTJu
jXBVUi2/YA02p1OM+Cl5e1zLQcgdKL7kpM3lMFhqKHoUoRwMZ/EYETpqybVSe+X7BPXKAtx6O/0L
qFpzGViW7n5FRvWEJNHIpc7o1yNxhskEIZ4PArhbyQl0YuiZK0cy1jbyCLwtXPIS5+IoCM+uxnOP
++JygTi4Nf3DmNppYD+HaIZa3beV5cPyoxaznKFRlv2FmoqxP6CaDn2H939/8e6bK8JcSHKYJ6BS
EqCIM8p2fJB8/bRWPzHeOoh23BahRa93Lo65nKJW1lOTHn7Mvswdp1KDqxfZ7tV7r1fr9iPgNiEv
cejB8H9WkIHSczqYqOeHgsiqFg4GjGDKCSUD9J8oO7lNU7kDMd2O6C5vbZfPwo9oBlmvchbJZh5L
x9erjwsS4+Gygeg80+eYCFtT3ZTmRSkrLGl7GBxQHCAbznkTLb5lZ2toUEVn1l5fhuo6YZAEXApK
QggKZZu25O3NB1AQYPrXrwMmsn5x924pQT3fO7aUWumT64iJ2VhAp3MF7BxCTD7PkV7KdP4hhYGO
YpK1pi9gIa/OR54SjGONnkTyIhIk+iOHzt/hOZz0F/95If1tGGxOazTHSmksrGfXEImEq+lMCwsQ
7kaC8JuzeYuBFQXM/EgCqCgDYQlf0qnR61E7S8fuajvii0STK4/lk216PGK2pdJIfS6KAZO+beVe
t3KJXjKOGK0StN653W59lVxuXdQiAs/UYpDElPMWDP0FbOPkZG4TKLYDRiqOu77oh82EMOChD+Mg
XzoIccyaiL/14HB+4wAwvSn+YQszEQxI9Go15VmD7RlgC0HkHi+kts2V8SHZ61bnEojcPNU78tiz
XBSgw1cQ2DtuLi46lasex5k2vHYReQ19VMKT4nO/R8rRST0N7ED6MTmh02i1duuVXpJuBYeXW7mx
iJQ/i8AedP1cVJ12TaVjZZJsCKbJRtTlSr71M+c+5ZmowRx2q9ZgowJMtJCd2ELzYRA/B+uXdV0R
Lp0Z3bp7S804CVreGefkiqWmIYLtdpWCP6on/sPD+3rNJb5bqvSaHz62fSIRpjOimpC2HROCMXap
rZ7CNx4r1+IjXdEMBc90UBPoMnskuqhVurSEvdrRo+LUfrhS9kUw7lU6T7PB+w5ZFUTZla+M6C/3
D8vyRTQTzhyWJO31UC1qCe4DGGO3O93ewc3ctwjzNO5o0xxu4Kj7f4XXP2JZjoQql+oWg26ko1YF
RfBoj5GtbpB8p3MD/lWacLbAt7zW7LIdQ6lVQsw9Rybhddt7JcFkHat3EArfcLmrFi1UVxFvAeUY
SjuY9dQUcAeE14YCtie7uo233x4ztS+r9eEb3JP3d2/5JvqRxi5jIodVd75eJMRZaOomWo+ftJEx
qxxkmzmyFpF7JotxWayzVU2aAs222zRy9MFVZZRa1t5L+3HIMPHB510Vi1UT6Jr+v7VkeWTTJiy0
qYF2Cum9QrYf1mAMdUdXtpDHcL6mw30NOVt3KyeZmUnaVGE5KYN09Aa/CFTvIHIG53K3i4Gv5JxN
Qj5AQiM416cWlJ0ZhmOsNrzesmVMnq0c88gp4lRVugIr5yBilbhIJaJZDjXVfL5pCk7/QOSZJMZB
aS/ocNcuo4S4ysmhT8SjRI71S2mvzAf/l21nu+CQuwe4fbxqjGXcnIlm/ZVOGzJ5aKHk5mP74R2v
NcGQNGLnQUzE27jygAdbvDPAQPWUnatQbaEt1lWTbLEmyUuxoT3ih2tLDum6+yw/71vlYgx+fgoY
RIklI1YqCzJFH09jFDENbrK1Glvw7Uu1zm1+PGnREfxZWDae1ClDYcQazPQV3Cuxjarqya9Xl0+T
9567Hak71sPGkdLm/9ZTK8FdgGC/R9H5tX9H7cq28Ky9tv9rf8TAuO5lDIQYZSTlSh+QyOE9LKmZ
3vsQuiSzsy+XrdqMErUl9P43u9wrwMh2um0qZY1Exp+zq5xzw9JPGFHTlHmKE9qivtv7aFcWuSCC
vRngaXhr/RMJK47ExSfSbFcZ8MmbLrGUsaMnVdphdu31VqikHjGKnPe8VXjLyeCPfIkt0Zwgq3Yb
j/Lsn4qHq22C7rYkaLWSfHBwvY+u++arYIRBBwZmXSILYjnOhrfQPGNmAEqTVV2PIxyf4oHa2OfF
1ncNDiz3qUZ1umdCDBxJKJQ+hxZ0Bje46oP1DqRZ6VuFO7Jw7f/WXhkgakNJwixvCEtze7vxPmvN
rirffHRQu5jayb8hLdZnIKQyIFRS6j1dhLlu4B3iQZUQy8YNGYQI89y305u7e2cd2eF31eWqamVC
b5RXp1zHu0uK3qDValdgCLegkda34SRucjvegjAx335xaydvQwvufQHj6UTnMNX17opr2ttuMEhj
u7vYnwnJ1ivKs+3mwboisvf+cuD2JnFcEI2Boeg8mkUfAYa2Dqo2L2+8C2yJjGO+j7e/z3Au7CVM
ZZR67GPvbVHRpHiVV74Mlmu5qK/Bq+0wfBa23ftrFAr6v3v7af909jvULb7EYHoBj4M/+eLusXcx
zDi3g9dx8Men+xawGNLEhEWdvoZQ7i0yRza5tIZQX0WKVEKANtd8NTqXzNEST8jJsLJe1w0mKW+e
eYGdxfTsXDBzhMc+tlopugkWnzVSJARtAaeteEWL/rp7F+stGrB5YLnoFc6lMme5jnJLqkFJc0RI
7rTbnvdZZEtn1FypnKO16BbOJTGn+Jy0Ovh0qCQL1dCqXbR2j7VcK660Nd7v7+JiteBMGFs0A1rk
Ti0zCNugUSWqvewj3unHc+x0K7s0cOfUboBxR2fn0X1U7HXhBjjYukF49x7NVbKnef4dzGkWYzy8
y4Yq3cSOsM+vxK7WlOvmvr6LL+m5HObsSlFRj2drgr5oNtrtanuPQUK+YbtkjbuNdvGmNi+LuoQX
c5lM7KVryz6uJ+g2dvanlyIKj7Le9bm17+vGM9FbTcoMNmo1+18T3bQHxX8HY9yzafNuauqA3Nso
xmk4p1OkY7OwgNZuu83QsYu6ztiixY9f/PQd3Y570hiQSfuy1uMQ0kJMn0/t9br3f1XrZ471Lbl5
8w1iEMVK+rZoI0k6ytlK2CM1O8V2KPD6gpfaSPS5GAZCtM6S+8KktveKKp0dqnRWe/L0hhHiaKY9
bPh8wry9YpBkGqX0kuZ0rzat42igB3hBFe6u9mINVZrcqMqS7zrTj61HGIc8R58wxIFrx/KKDQrp
McIDdQIcO1/y4XQdvTG6psqSxvoe0qTFkgICumM5BQYN46b29DnEzssa2ewUvgc3grPkKc8lMujU
SqUQl5ICr3HThCQSkLvHYxKRsOdn4eG+dou2OFOOBagqnrpuoEaCVVQLW8Mivt4XsYhHMxEMHjV6
L4AsXpaOQkfqrfYGXpbOTjwULt+Xs3yTzQRR+5wBUjGJeZr00GWwnfyptJuG0G7LDZe7i2cRDCi1
UWz0YYL92fQhgZe9fsTg1mz3fKAcM9wUzKKdz9RiQElQhDYdBRV3lfG7epfA53+WnEx0EDzhsuvx
LI+BpjjuW9W4mcPG+9hNpIY5IHWLJnju64GnFgNPtVhaaIPHIlYOuGwmp/SNF2ENmOBl5uhp+Qeo
z9aPgSUR/L6l2Wo0Yrjtj9J+LTsv9Oa9b32LkafZodWZ8qiyShozKSAGAWXVP20/PnYrFOtjjOOD
i1Tgi72J/fsiF6sK5iIZnOgzoejFDJYBnsBtg6es7MaNlz5uqpTgMfRfLqTOYMVgNp1iiRD3ehKI
ukJaH6US91XiwBFbXxIb9dhKKUTEKRn+ElGuYPcyzyKWb0akag3aeWtoFoNI0fU8yBkIW/GiCn3c
jStv9ddTYvu4GEHRY2PGIz9+tuhxzmQy4ISheGobRzpOMZqEPvqH66MAhnae73dzuv5p7D+qMdA0
tqMc1xcqhk5UH9yJVF6noIIOZTO8qhYKBvdkMcB0bobePOP1cASXurQPyZr76Fs2hx9tGDhK5EaT
4tqg0Ie3yWlbu9sxBierslVP513lfwd8L2YZ3H9kMriEsTEN6MehFcKNp0YmbUwMN/8VVeSAeDXn
blzG2x9hDDZNcqvHbQ4FqbBtsrp/mhbDxPrfRqezA7nHbkjTTIEuhveJquL9flUENBqOErgSI7Ns
jrhF93kmjsGjylSHcNIgToA3cRrc6pBvmlcwfjgcQUuQbiA5Sil0VdQxMnYhDnGRX1EGgWZPJ3x/
OjugakF3G0fK0g01l8JYwoiC+uzcQQpSCRaC+ipxFRcjxjjaLJaGzuUwRpDm9aBca8i5jQEBJcVx
hdJQdIX++oUh0by6yMU6zZk49qLK5Aks6meIA0OL40XwJ47eziAdike212cUKxhkR6v6yf7yfn2q
NPLkXh8azKFE42hQbJ/rN7Di3F/qxSDL/JsYyzljym4dX+iGjs72iD5sggmbqNYBIoOy8st64Jw7
dQm75gKZu0wbjUxBjl2G9yH72ZWoH/AOzt/IMAzudkeS7b60c++42u/Bhj7a6StifJoNgu2zhZpO
V3LdgjzayJ3xuNyWEGH+YczdVGmjIDclPuy1QRmIxWelW8K3uQDmIroWXdmNFV1qb3uxc5Eo/v/w
30nvvNtoMfwxl8XcRr01FheRnlNUi6K5DRGQwlkdQYsqvv9O33SMQ6/QlP1ah7zaL94q0r/PngJq
O4xaT21cwTxt6zF379vrYjRyrhgDQPI5jy/X2y5tTh8x5unuDfcB1ppiijY/LLG8ZZYlW5gmhiZz
Rpte7NprgZ6N4wb8cB8fhQNGEtfyzw66Tjmgt3TjGsaPKEYx0MbGo1ZAlOi/bj/VY+Zx0G6xgGYu
gUHVSWvRMpxDQnXoXZS+UzIAzu4sA/ePEgygWpRc3YggwqGnGZMpVyib4ZeELrr8M1XYmtBxqlQl
tXpqZZ533R7j3V/kN607QlPl9zUIUp+3Pf8BKP9Wja0rm8DfMopTh7vitPXAlweE8p/guNLOMl4c
YjHrMtePAclQNnt9lKAfSA2O5XNEonUeo9acIEPnY4adfahq8g3SauGJFvd+cWxxMcI4l89gIW1D
SScZ8q8+6ggAVajdhG/OuxGpObB+7FwMg4iG1hrh1MJc0JhxIdG2pVkMjk3+Byj82TgGCnMTTAFp
DV0QnMB4YJJ1IARMydlzKr+119/o83r+TsDszjkLSz7ZXDkGOyp40E1XQi7MBchrvveB+Hn55Inh
rSGDG9fx/wBx45jPJ4tsu19toLaoFUuxa2CN9WlNC0e3pTfVXDcGSs7SGOdyAt1AWL/FBLWSxL94
ivHWj8ESXQ+zqqJXWEnyJxV5iVtnFc86lt2Rv62DpdrVmibrTAUmCDvXvNVntkYR/fQAJ8yycbzj
/ePa7jbqRt6gZYCzihwNWepdvdAEID4gZeNJm2ht2bWXeBvQ5HHkLN/JPzoyaIIErtxJE1Zyg/zi
2JJBoKUNDiJMoD/8PLfIUfOH3C02JsxshCXhnaxRFK0O2lHGK1QE3UjmMFAK3Qm/n/yHdzd2b70J
F+7zgXMk2D5LsdKuSBjTdR0nx1uh4A+MCQfhiZa7g22YmyPn7SODMNkwXY1SwfqiYAJDOZUAA6cv
Nore3ynPfuSh3grDdu9vKu8+Yml6c9moEHOAkmheBYUf7trjXz7oTh5c9Iz/P9a+bLd1XIvyiwRo
Hl6p0XOc2ImTFyE5qUjWaEmWZOnre9FA32MzKvPidp9CFapQgLdIbm7ucS3elk5KMyXR1BRVQpyp
q4xbZyW5EKZ0iavRQ+IGPQCkct40f44VohmWcFY3taW38n5t6dlUMxqWAMVsjpReQ3Zo2HYGhWj2
WvTmNibpLLSn8DIrU14YxnMNWVOox6cx4ZCcneJuAHktlNZrPwy0jZ94135KO29FMLdRS6qjpDQS
tNNxNl+998IxzpPO0a0A9vEerUjWMghAJoq6/miWQFSLcSAXIxjgouHIm7Kgt+IY1RDKrjoLR2yZ
WZMuQgf4PxwBk52ntxIYZWi1+IJpCEhALRf1tC+SUw8IAHCPlY4rh3mxASXVhW0HOYi3D0A9jO2d
b2zh+mDAniOKfjLr+dwuiXm14+OQIfl0XZIDw5h5kg/EM1wlXp5rMmC6lcQ81W1dxSDrHKlxQg+f
1ABeWz1Tyx+TOVBZHT5S+ZRzcCuRebhNoytrpDpwXBVRd3Do+C8a55qymZTyfIpTrYeIlrbNwXeE
N4488hs6F7Y/r4/PiqPfLCdQcaqUxDhesIGDGx89U+Ky7HIsApt7L+vBKnq6GuA6JMD2mQc2DxJ/
MtV1cyisAc+KvK6g4DQhcDjotmrvCGzC0j3u1uCc5ardZKb/Vh5zZ9U2Tc2OWgXnIB3En5LUsw0a
OXNf7e0R0zfBvJTIvorJ9uWbq/PTr8d/rDgbtmvNqI79QIU7PQhwKOwd7wJP+VS362Mv8KUaMlnE
tcJkQfPcgKq9IPnTOgBRJpqAOSrIs0w6c4m7IRzkLKYaclhdgG/n7Uzn2ScXf//N8SsmswS3C2Nu
b3MqwMmpQN0Bka0EzR/t/fvxfZp0DG8ksMH72AF3Hsy5WMwKD6ASHAmGVl+e6WAGqvpobPNfelBJ
LniFT47NZSP4QruMo5RgE4/+ltsryLOz7IiXpHRpJbb49VdH+7OIZ0jnoljX7VTNzjJghiHfwi06
/Ytb9h9FZ6e94iw0NSG6GnckqMALATTNr8h9B7rHp2s3M94TybGF7GCnAvzmi5FQ16J+Oj698EB5
eVaKnfFKJaPO0MdC9bzEQ5+6edCQFTlGRImI2gF0u03xGvNuM3cfmZf/lKYXBeABVCXB4TsGsUNp
iT9BpRps0djy/3idWdYcsbvk+njCDYCjsfIkZ1eBTVUDD/IMpuqbZ6o4jyVLlBNqvVYl8vW+ad7q
I/6OtulTuitnsFX/Hy4CY0BOuhzl1YWKc+CtHVavon+wvESyo5KEz6gXHUHd99ik8C4fG8UbdTgC
Z/NqjZEC8TbPvrrz3fn8Or/GxQTjPC9s3F6ZR2UoDKywR8/JYbUKUYUt3cBK3C2PRIDjGphMsFDl
5/OoKtezC5/KJeJ0XtljsnB9Y47ZOL0zS1TkaTwCyG1ErYClfkfp5wXZdN7bMpnWvBXFhAppXp0G
tcA1Q8sTIKwQJCOPGoFJ8slcErJ8B9kEKE9AeELZVXigMzzjYjIuCZpt40iWsFAAFXiZUwe+b7to
IEIoQRsPONHEFX72gYvPBuidlnRaOkBcayNjjBw1+G8vBBOITz55Wxaf8LtehreXbHui8ObcgaxJ
cIHbzWY8lCw39IthQH5KCjSoqE54JD/wxjnr5DkMLIsO0FCOgqBQ24nSc+7GaEXn5Ym5OsrYlEEX
DFDVUB2Frz8Gir9HY4XDfcR5rglLiiMh53iUKsipvQN6KxAA7jIUakPneXYmqkNQe7RdO0gFm5cV
4KmLxWQeOqBGjqkC0QfapuJ9zcAkhVfhElB6Tv+yDT1fJxcQTyztNeYCSLMQlt9ZT7ipl6kazo3e
WIzJAXpZWmfdVW+QWOpmmNKZ7Wi2B7gK72sNozpUXTkGnBMzso1BgiKdLLmE0Hh2dpzjvP6ZA/n7
sRCOy24x1udi6mqi0AvhfLwFj396smByu2mMbZHOxjENac7FW11mmwgtWuhmCl2OGJ4Jsxg/pRPk
sLE0iHldacjtbC4I4v48LQE+hAZch7NfvESSxViQczjWtUEPZYEgzvtY9c+b2TOGOgV/fbYvPhCB
OGrAvX9MnDOYqZ5W19QVhlfr2eigxIuWDHIKXLTidq5i7zF/T9GrOOdHb9cDY20xBmZUxSEVa6ob
ndO9jVBycIjzVvdYiME2BYX6/13dIlviBfR2uN0ATXh++vM2eLYtvHMf3ElPBSPbsPMm8rZs46DZ
XFrAowgwKmdUEhuyeQY6kI9A60Qoxy+QwF553eHTOnojk0k/tkNfhGESyrtiJo7+eli+A7bALZ1m
Q92xlxfgzvAanafj4xuZ6n16+pj1F8VqIdOJZ6tTZ49E/ZbmJXBhKWMbxVTk6MukvboRyNz3sG+x
6aNFXcBIJTIqwCG4zOzHUiYD1hshzG1PIgXYTjKEqLb4FD7/T1HIzc8z19so9SIxdfw8RT1y0tHt
dpevIVlSLMW9Xe8pMcHjBU1CEZk3Ipn7rfS5cDwrEInR04y04+GPbRcrYwaIErs+eVuuNtI1/LrX
NwKZe51abR3Lx0gB3fV38PP6PzWk3yyIzWUY41Cr4hGKt4C70ICWsbT9d9lBLjdweOow7T7/XQyb
wKjTSASLHm5zSnobbCHo6tkg8amjh/YJfsnnJ8TOKVkUrxOed6fZ5EYsxI0iSJC8OKBNjLbdzJ7I
0iTvEWYQeYBV09H4zToZC4JRteaiiTg04JUCHhKEsmAye9J3/hnTYmCDjL64Wztpmm9EMgakrhUA
0Yk6FrjAzPume8mcxo8dOSESIlbAd6S0kuegr4T3KHAuOZvyqM1SyVBwkwGi87paxU+rNPDgcqJx
xvGXhr+0wT8PIsiAlxbg3AyDMS5RmuplmuMqfu1oAu68enzVuYfIWBf1eK6zgj49K3QWeh5QA/wn
QmtQ4ILjeSrT7tfN8TF2xTDzY1T00JjFR7O17PIJdI+8kf1/uQTwEoEyZqnidSjgprVtPCZSokip
ghV9IH4coZSzJ7yl8wTEMVsQ3PFc8emwR/0rkTkjqQG4xUAlLrLZRzfDlBAcr25Fy0S8NMC0s3cj
izmv+thiLP8MWZiicD6Qk/KeYVn+ANgyczFbvf3+fqwgk0BdGAP4z3YyZxaqUhFVegLT7Hy1zxh5
yVsnAjZYdQGPxYzIM7IkF/cTPObBC+rnPzHJtjT0CManlOCN4sSxVNzvl+Lv5zAvhdWfVCltsH4n
DYae5LP8xeFlc/5FT/8j5HppblToXBUhOm6x5jINTm9a7ZEA05uvaEp4vLmcxVxV+UYOOImN81hi
MdoX2NMoyYDGsVuTM183x3fVpxsRJ7WO8iiPFeS7N3pCB13nTk+CDmmjx2uZTmT8VZRrqelGUp4V
8XgqsGko/uMvtLcjxpJ6x+F5J9Pe8t/TUe+9yA6020l8gqCF8BK/hC1QkIPoZXsUCQ/r/1+e8r+i
GP/xdMnk9JhQ5V9d+74HG8tCSkx0P/J9toh2yAr1GBfI1ughSXi2mS7kga7LjF3pWzMPxeZIr97B
+/BmwHShkSRB5/ucItNRyFCevky/c39XzNiXzoia0aAyW/tVnzdo6JrDXRGeFt/cSZJ/eXv+ymJM
Szm0VZKeoJsL2rfrCWgSnflApnMRQAItn7M03mVjLEdf9dWQWJDmxCGRtufX4IfngPEMBwstpklm
K0cYnt8taEMMmmtB1nZaZEAzUXm2gyuLyURppTheLhK92StPt+sEnKqRJ+x4MRTvPWUBxYZzqJ/0
6ymBfVv3Vx9fZIcx6ff33gFUFe+UuMtivEprKPJYT6nSS3DxTMSGaCKi3QmPzdUkXsmNYbwm+m7M
VWvFWSFeH5LD6jT7+BIIYnw4dBhm8jFYgdIcwDtO9oB2Wl7OedKn00zQCIqaCPhCZomaAnusqKWC
AKFxR/R2cJ4Vqsm/7MbN7zMGUlcuSt4MGRxzCxEIIDnORPweeGM50xnlGzGMcVRhg0ONLuMVzrCx
QqIcwfXjU5qc4DRvZDAmsDOPYZNaWArILTxaO0UHXbcwj0DzT1axf3K4I3WTBvBGImMAL2kUgiy8
oIcj+2cHdSorRUL3OsvJe8noQTw6KMYAHtuzkaRWriCPXTv0pC7LOgOdZACUFt5O0p16JIsxf+YY
5b2qYidbyHG82NFROkWYxnszOcp31Zqbe0VZJ0YVFLG75OQ0uxf0jvL4P3mKd/VEbkRop8LoTzlE
vKKUXu07kg12ZXpca845nqupupEjp1VvJhHkDP7ioPsf+Vy4kALNIxVv06adp79ad3XjbkRZZp2X
oYbTAU4kCC5deBU9od2+3LzfZErsRhJd9I2kLBSqvDUhqXIPzuaKn30dwnbh4dqLV14Vdvr5uJHH
WImxCUepO2ETlSuj7gqzJs+G/XQGk8Q7xgjAgsZL+k36hzcSGZuRVuPlDMoYZXd81QXMpqFxamvt
8reU/G9v440oxliUGVgGGgWbmVKP1wCPF1o4MUuDKgwm8yjnM8ceTjoxNwIZi1GV4XEQdAgUff1j
sdp4KHiN6+YPGFH/ix6B3ztpAs9DVi1QmsiyysZBXWiFGsay4c7kaTB6BlG3ceV08vycO+YbZ2m/
Dce9MMaf6etO7aS0wq0GbPfFQWIHfA3WFjUT/OG8kBOZ6HthdOU3t8ASuioH8xWEUXS9cVnHJHZm
6GxqWloS4on7bXzvxTEvftWodTf2ENfUy7Mz2PK8ogzCjrFaHm10T18ok4vD2dDfbsa9UObmxcUx
zy4AyUJvH0KW3gItWjN4wIwCd94ocP3R34blXhxz7aREsKS+raEsAP/SSfEpoqMveLwmno4w962o
u2PUFy2MV+94QNlUn0Tw2tn2YykTCZ37pTC3bKgB968aWAomgEU7LdwywkTEsFFbu5XgCfDUgx7/
/dt8L495mw0zOetCA3mOslnVu1Qg4wqJKq754KghG54MI8B7avl6RPk/9Z6ncL+N090yWMjoE97+
Ua9wOpgXxvidiJsFl+YP4OBUN4+fDY48jn6zgYmASZrxRHdt9Xr8jL3+qeBZW865XJFYb6xEF6WN
dGqxIIx9L5Kd2ju64GWvJ0T8PCS0CU/3fvOYd1nQjkY+mpD1unIENNOFsw7jb1fyL86+TfhP96IY
w2DEQFUwQ2ycYBGwjLVPMeTw0jQTicN7KYw9iPNSPZcmpLyuDu3rx+BaZDzNW6fWaUT34to6eQdt
x1p4X6wWwma1cOxqQ7FFAud/cAnuv4WxG/qx7NEbThX/qJPW/yedKRkBkh6vTDCRbrsXxFiOVMzM
dhzwYlJGa6dPZoZtGXahE4fbisKxhVf65RvlbKUkas5Rh+QhWTinjpjL4U/Km1LhPZQqtfo3UsZG
UpW+p2qJ4U/H9C1QGm52xPcTHT3ArxzD+zv4uts+Ftq4qEMwlIs4p8MlcjVSL4G5GKHxytW2Xbzi
FyTopXpgeFkKrEbGCERcYg/R4hxX8yXKnIbtSE8WBtA4t24ic3+/NsYHECu5ETO6k3hUwg80YQHC
GAhIzz4ISmZLNO1wX0veO6YyNsVow3NU9VieA3O8WZF81c9srk/KscMqY06ipjLD8wgp4HGf5wNB
NuqcEyLsNR+WEhUAnlnmeBoqY1maYbCyToGWjJtXc1uhhtRyczQTEdn9cTEmo47Lc9j3DfW0D86I
VNQFWEirNHYfqzxv8xiDMRZydO4taiUBc7goOL/OM/UsBHF+imux67CK/LXUiTk/nuzGnIGqufSs
dyt4vBaeNBYJsAAvtqXV1z3rHPHV8uTvViZy0PAZvDg3l50ABHuXYSkKRFFSaNTBPHHVeNU7XjJe
tm5iMv1OE1h84Xaojxrg+pWdjmL+Qa+BtGSRDcpPDZlFc/GlLtyLX+H6Am2J4xnyjAYLPVwVeqMM
J7wnCuoPK5BjoNHqiFAlXxkAuGjRai+Tvd0CuqpYcYwx533RGOMhF2mb5vQpy86uOto7wc5MRxu5
YQrvJBnzIYVwSdsaciiIwRg7iIsyD8lEuFicFUnUMDww9xpjOKRmHHIFpFdopXldWZgafdbW4wey
YBFqYtxMGM8ZYFGY5O6CMJMGYOhWWJ2+TPJCpXDLz7xVMSbENNQ8FzWI6e3Xg7HxHNntWxdVotF1
g7PGC47ozz3aRCZYqeVySHUay75qEvz7xXgiog/QhgvYterABp5BEBhcflCePWZnCaNMzbtBppsZ
d+QU2oAQSZ0fjEY4j43YtEEG5p0iAzdLZLv/0vKS1H06wDluKfiPsFUbm3Or/2Utf2UwqY7Oktoh
PvfUeC0uby5yD4Q/+jZ9f/8KYVIclZnXlzGEkANtz2zsWW6jG2iNVqB5ARZenu2n1/S3WvwVx7g3
RtorYjPAC1isQDG4shuH0v3yto4nhTFKul4o+gg4sN3rSSQhuMIeH/5E9Yna+r+rYIxRd5bNVKrx
+ylYjxRHWmPUDU09HDHXyu2jzWIMUVV2l/ByuSpA82l5I8aL8Afdn+dvyy7W1ZH0S3sAJQulx/tJ
9pxVTjtQf1fJ+DaDkYdq3UK8twHLrg9yZG7al3dQjFE6FgCKVjW6wgMeaHQIb3ZAbXuKgK73jj19
mYO34od3rybjdXCBiZqM66uzNkJI1f58NkaERDFJluk6exf/UTftrHBTDDW9JAGvsVCZWCZaHkxZ
AuC+KqPNE7fiJjwyNbSry1UtwxXFjFE2Qwr4I6rtTYaCVbTezKTFs2CDGGn5poOX7ESyCCQI7bJZ
rt1957/wNmDiKdBEVRQl0dDAs6gxu57lmmhE5wjuwtk+jE4SEwsglyeQ2YH3GmxvfXBJHH0d8t6E
iY3XJOy6pcoaSErY3o/zpcuiqrRw2pvqo3sLl8J8/qMkRHviWOepN/VOEmMAME4ejacYkmoPFN/J
znJTgP0C27Alpl17jy/KlOuHNn3NkrCjmDkymLeuzCoVjwG0OMWk06oq3E4mY4QgWEGrwnNnq2h3
b8a1sLropPP3qDNw53Ym3iO0DYgAcQStg6pozCcM0eVSq6EA92gur78uwflIjgGcMUP08xlgosE2
OW56njWnLxBjoLBoUxYVYMOI0nWS70avxT7NBSOUrB2ykW63kGfVLCby25Z3gSbY201LAukbNlcU
YXgZU5QLiV5cKgWCnAHEoNWnSKut9WtGNjpma0YikPyzw78pKym235IjsubKXKQYDKZBpCee4Zro
fb7/IOYKJZJVnDNBtnaNG61XmXecN/ZHFAjEWGcZ6daJW2IantenRX/1137fbANzymEfh1okYhuy
I7Ge0yU0+oV3phPG4WardZHxOszWahop0qzdIpm17mDZXe9Za5U0O+A2Fg5lrJ8nJc80PF6ZzjY7
FFGqqdVJpwcsz/tPxekbkni5remgOldsVz+UDjeRxBPKWIm4z4RkzLFUp54JYGRcU0yhx7bht3tl
iejSMFVdVXFTWPCCC+Yjz2WVhruD6O52sY2E4oHX73yFe7hXi3shzO3Q0SJlnWoIeT1s/vG8hWnT
6T2MIksdyYPSX3mYTEbb7maGGbAoiDdP4PTEbN/ner1W5vkTnOQtqITJfH70wNYAInleTHXNsj/6
RHoUN5YiOoKAItTwiQ46Ur++6Fhvh6nRQ4+p4p2/nqPJYJzPJXt0MaE9jwDx9PgcJlw27JFmmpYJ
Q60Brfr+A8ZjpMl1HYZI0o9e1xEtGIP+/TSQLCg3wjuv5jsRRN7JY4FGoko5l31nhXiBitmxIYBZ
Et1qXtmWHa+j9xO5vNa2zLm8Ex6jJVpA1DQUDbT1WOv9Ko/VybwUZaHSIS9KyaXawKMBDCzAQd6X
OO09CsC8s51o0MMjgFcdzb9oVYJnfC80arIwaY69uoNbIznoj0K1uXLCzfqzJ6XbugZexZfPx+c5
MWF5L5TxjfUiDiXgk6owGFBq8IGBh/Gf0Jl5q8MCYFLf32Xg9F1QgXlpPgft0lbPiXUi29fH3zF1
zneLZ+6eKUidcK7wHSoFMC3nmXPcRtvwaUaGQ+Hqb+qXsHss8rfVul85c5Vk4HoNSdWqO3AofZxA
TT+rI4/nIlJFYe7r3bKY6xIlcpOVGoQ41uZD/+d5zIBPgtTz9vFafrstd2thWwfipjAutdypO9OP
N89Pylz4fiyAp5xs8/RwPBmhaEHCuBE/zgifFAcNsmiPVZ3lZd4fMsBQ9BxjM9EQjGWBpt2QTUsW
DRZZIx3yUhizAbuHyUe05FKi7NWOCHT2ZfEM4iLf1uwXcQH4hAIEiMqMs+jJbb2Rz9xIQQV8fa5d
6OXIKV4fHc+vbABC56tZaj+90ZHB9f4lnscuck2cM53Ab7hfPXM186gtjkmK1XeH46c+x828BBfy
DJvrPr0ty9kac8cxr3g3Zfru9py5iAho8L/pntN5KsfbaMFupgtohQamMMVqn/8MX3THgfzIzf1O
3pab/WaupDI0etECDYEWMSMk0F+zlxkZt66bP32qSwqDY1v/SxXxfp+ZO6oqRmeMBk65cb3C2cH4
AVCWuO8GT58nynuQZIiSCkcGuS52Yky3jkkRmRJOFNfnS1rMfNBxYK4WKJ7B0RkIr2Y/ATh1L5BG
kjfuQnmMjLM0QiBgRwAXOIMOPQMkSXeA545cduEXNkI5bo500rTerJNxCEsU+dCrCrGoyq5OnqTO
srW8/DZ2i232QXv4eWnEKb/obmeZm2qMeWmAgFZFVQwo8mlQ+V1weStt6/kf1NwBAUncz/2+XqXY
ZWu21TbGzHQzV11zDP709blZOnNp5XMMjogcH5KiTrzyutkFlEmwk8flcqmAlHFeOqjHi/9F9WL6
Cb0RzdzcKtFzSUshunJf0QWCNuHSrwf4oyLwenh2YiI1cK9azK2RQQRUnk4iFjraXQHTJL68zxv0
62xpep/j/vPWxmLZaDEQncJwhCKv4JCbpEOqGD3jtGMcM+kcyzvRRXm3NhbLxqxBuqHUsEPmqpoD
R4AQH/3qGJegqKmFe3QMzkszUcu7l8g4nGWcpsf0DIkaMqEfnp/OgsdvGc/2sIg2zXjOzayHhJPj
aUFEpDUltEWAAGeEl8mZfrr+qqLJGICjotWKVuC4OsecN0S2nd31yX4C3aDgZ0HuCY7g8HBKp/2F
G7GMFYitPJGlFGIpAjNF/oKL4s1Mh5A/ZNk7CI7Acuh9B7x2b96tZ2FtMsUws6GE4NcDZRbwPAmX
vtwLwCb/s3QRh81fBKewMzuxebr6Oxl4rznMrU/OWdOrPUQDbvpJtyUKawr7vkS/jwu4sxekT7Ym
jyWeWrFfbu3NRjMPdT6YCRJ1ECrSpn2c7Q4QxjMfcCxrGe0BHNXlLZExNUmcZpbawtQsFnpvAwwp
oCUVLtDNVGx7+4iwQDdnrTbT2JTVXfwev8jfOooBwjv4E7iAutc+ngf7x+LaXCxw3IqpAn2Jl9om
XWN6b9W+1kvJ+ZoB9uxMnp/xZC3XMoY91zqBh710Df89JPWRzpanX/9vO8zC2yRRL40tva+yKwF8
igBlB5jJih276vNjURM19jt9ZUFtzuAk04HQTC050AHET292IYQcbajrHtCNUNcf3hX5XYC5F8lY
ow6NC5lYaAgjTl620c5rcYbCXACEKcvpFwCDR0XaeheWTU4eL/ba8vPonBmDlCSRVmdnLDYFg7lB
RPssOM/eTnFavwoJGtXQgEeT3Wj3wj1aOIuX4MV+f3+DtzDa72B04V0lKvDRBzHuSaxWdXwS8Qro
YK/6EhBMzCS/A2FD8NOS78er5zllbLbZFE9NPDTY9xRQp62LFJUHtJXZ0ZdyIv95pwMxxhL5BVDs
fiJtCEP5+AN4i2WslB6nbTEkKh7Vrz8pl99R4mwlY5UapVR6sHqouwTXlgABCLBp7uMFcPx38LPf
+++X8XwEvwYsnxYtPLA0jED9j230RwuoiQikb33ERedncF9XViCSYs+5OnSHfqmLJRq6iKoboMfp
HtzED2LYRsfEsnBZi6X2pf4BLglHwrRndyOCCVGELjRiZYSSiLZui67/9PYmAWyP8jw6XKd1MqC/
Ecaofx0nTSjlporxmAOFCqEzvs97MGZz4XZ5O8c8y+LlHOnNgGUtjoUzLlRnNB2H62fx1sNoeAHe
wCyWDOrwHND2fQGL2tfFxQjx0fnpAwuAD6+m/Vgnpx1Jy0CYriugO7vWmG51IrFgTNVYQ/u8k21w
lWFKf/oF3PDgm1uPo37vbwX8jzC2h77WOqHs00SDX+ysnMxEuskkNuZ7uZImH4m/y2Lb6SsTqIRR
dNSu3UpohC0PXKyr6ZjpRgZd7c3WDbWlAmA/vMbFHx24a3zLp+jzgpP5r5xj4u0cc6/K8SyZQwhZ
VrByFFToPXl2cfP3dcsbp1MmvcGbZTHvKyq2RSXKAo15nRUtR3xsVq17mjmN7e2ewVlmgfR7CXaL
drnGpO/85wcoStyW3+kY6uYzmMf2YoVxFNZQTNAv00m7cOa1M3nB6+eYwGODO3EjhzEi6VFt2ySM
cAEWnVPBFCMxiUnmYoEkAwoSgM4s7O3W4YGRTMws3MtlTIrUd1moDFjf62F1MLx2NW7Xe6o+Nte/
n7JetAqvm7qoyjI7rt21XaWEfabtmjlKYCXRBwT4wutxph7gKsBd+uaRKNLXkr3oCgjFdBklF0W0
mMPTiigsDZFKJCeJgN/vU/pH5Lhjk8/prRDm5Lo2zgSzK7UrvfRH85mugUe9yH9WhyOaDJBKcIbl
fwHgN3UVb8UyB6eqpR6eRip2dXbiIx1dBMirG+7OpHF8wFm4oFyCynD8r8ko/FYu8zqoZTsK/ZBT
k2YQwPNQuAegYi3dPZB5uG/rlLf1V9ovX+XcaF0oy3SVB/RyKW/pct7tAWvEEzSZnbkVxDglXZ5q
cUsFUQ4dQBN6yGwCNhBkHgTtPhofJIH+4L/rJnpT7s12oppntaX7CP6TjHap2T/f/PHWyft9uy7G
YtfWqcsaxCkQUzsH0zdQeDTQEXFaxM9RQhyHt5PXoZVHC2MM95hErabIkIis6WGlIWl4EAKxIqPl
6H9sJ3ilIHjDHH/7W0wK7fdzd7TfigxNZTbm5nnfM/k+3u4AYwQUpbp0g4LvQf7fy93SvzyDlE/p
Ce9xnDpRFQNyGs3Fo9TLnGgNoJn2kvcQJBRkZR1k4NR5ETK1L7w7OOWh3UpiDlXtBNNKWkgaX+Bz
CpkN6mCvgwFAaxOsHM1fEigT5/Gfst+3UpmDteQhNy7VRdslFhlSJ/fFMzImI3jxthRmQ0bS75uX
+aa/ySqTqlMWPHTySjI7TdS1mH+pB00DVq8EHIcSvUNEIrGnWc4pqGonJKAsBRWJ3QZ5CCCywX+8
6EnrfvsBzFYn9UUQLhk+oGic6hUVK/HdspfLFnk/vJLE8N9sEY0+8XZMePs9dcoGbRfDyiVDYikH
RKuA3DE2kIQDZMZm9Vo+R9s4I/t9/xajzMLRqgk4FQte/V95zPnmOZoyWwPyFskJnl0s2brTAZG5
tE9v6FND7m/wlvOeWEsNuGClG/sD+rcD5X9oTwcNqCKrKmihLNlgQ/yoF1MKjWPsMjQfiyqJjW3v
afMzzSsPQf+13aojoaRUnLOeUPA7uczTltdGHKJF3UAgB9RHTL4eQFQs7b5GKNyzOlN3fwrg6s3H
j/l5FQizH5CbP/6Cic61+5Uz4T8IkgGeI+MLokB7wyzRFwZTtq8HdX5YNPPvyBsCzqFPRcq05dPQ
0ByCkPya/b6NHk4Yjs3RtbLr06fjTnaQzB4WuUcj5W2ziH3t/fESrwO3zI2+E8gscciKY5R1ArQM
vYJSDuqnzcU5BmLnCvt89jl/Cdcvc5fEr9fcOmqYqGCeAQeZojn08adMvfmqDJW3dAxYyKgd3j/B
w6hLvZlXwk4QnRoPoZd8C5KrLUa8TZ5NzI0trcTdXkSJeMvtQZrwbO6EM7dtzAQL0TCEK7KdyPY/
zxuaZz+5F8FFcz/gewPOaunzc7fxWKauKKaE3l4Jnc5M2sdsTVEQ60u4i0zbW5Xr04vqJp5hkAzJ
77Vrdy4qxna+4ezy77Q0I5fZ5fpkJlosQ24jzc5v9QIUq8DcbGwlQEzl7FYissOZR/zG83eF4/mR
n8ApSOLZS+ZaOpqDCj+zlafHu/E7rrt+FdjnsBEYmWcTDmZ3DotYVdDzZvxRFtZWs+d73ujX71zl
vZBfiYYSsEemCCGIXfMAFsUgh8XJ6WJXf0p9dMaaT0boagMRMTjtwbwhe/yDQTt55L0lv7SNfgm6
HGVd0hQJ/3Gv6lY1dJlc6FiuEqKStPnaUA70pHGKEO2w8/jCOfXfCR1GIHPNxUqr47zTwt2lDs5n
NNZ13+3KWI1uvV7nu9EFASeCdjngyP39iN3LZWGCi+5UhNjxcLdIfxaHdF0SECUUJP0Ivbf0SBsj
UL6i/pH1tAUjxAvPgk/esr8bbTDabmZlBs5BM9yVGhEbchbJ2RW2+ROeDFiRx0r8u/OaLlZXDVUC
bq1ksBXCNmqts6jGwm6h+uE2eSqWoTuQxEWx3FbnQDhETxHwfCN/RI/we97Rwg8ar19+Hn/H70eE
+Q4mFpXQ/V6WkhBi4MpPK1Iarry0U+foHL2fxD2DQHnB4xj5PbbByGQ02owFEIyYkbBzshJgWJel
l/3ZeccUBHUr0n+oCvnUvUBezIe3bRBkrvH5OTife7gQPLeBqjJrWA1NRSuZIlFnjbHkVlRFTTg0
AibQvdcI0f+46zbxIV+rdjo3/X7VS2SeuQ2cVTWw5uePBNwr80oiDq8FXaKimE+xgPIDR41+C5pM
76/5yezPQDLHraOkmmvYNfcCzFykbmPkUXmuw8S6LSRWJAkEngpWzwg7H5O2roxEoGnU/Ln96FLk
H/SN9vMpO5nb7QNkrAzuWNLveM4CUvpfsWzXRpca5bnOUwEJCCfFGtWELCtP9+A58FDUpy6YJWtA
flfwDxmP5v1+ppfeKpMSsjpaXNt2gacE/T792NF7RVBNBbq/+6K+lRukW1HX/IJ69YvW5vVc/Q6q
6aJvPoTRsfQ0iJcxxYe8LkBLd/r2vI+P1WKxCE4AqWg2BVRPtzfDP7umIu3ezXcSjROqd7wpBT93
Qe/WLzWD5UEcjyIOZkzutwUMImrctj3unkHCVYE25qMdJU7vyUCx+i4pCi4P1G9yByzFUk3UjCzN
YoOCuGlDTQz1eC8kdrypSHKQbXMe25njAdTNzvCGuij4FuRpozpZkDru6Xmeep/GZ2DMNOfsWUEf
cX3I3+V9C8M1Ch3WEhGmSqyGhEWdiJ2SFvvWB/eP+RS+o3ihOj2Yt9pZthcjzkv+e+upPBW3Dh3z
usZ23FzyQjIiqyj2mGCPwNbx03/9F712v+oWWJVimQYAw5A7Ravs/QGXR8rxUMXl/jQ7nGUiJgt9
J/jioh4Q/3EeD+WXMpnIlahoUdcR5f+a+EuSvM+l46XaR5SDB/NuEdxSFLd60q3Cxrae2uCkOo+F
/p4Ks+6FMs+0celFFBggdHXZyfsv7yt5yUYnW0j+aM/PqJ57rm34mL140WZ20gUc8TQnfH+B0ImP
KTtDw3yyLLFsIcdzo+i1qdZ7eZ7MVsJh0/p5RbKzjaSKM7pZTPQjEcn4zwmY4CizuIVf+2BE5XhL
V4gF9jt0VNygwGhNl67e1E30V3VCjJEis94rm/7H+FOuq/V5FnsS2nKjXb70wLQJq2KPXrqOiLHS
/GQNiGY8ovuMvNmYgATmmQiQQ7SaiPYrwML3gebL3nGTcPIwvyNjC7QqN1/KPDbV6aIodYQvlTa1
18DLoRDVIxqnTSf2wlnoSWt1kwGsvOWd1YR+3kpma3h9qocVshT13gpk+xjZFzwBSBAcQLInk6MH
T9JRZuWisLX30G7mpVsulBmNVx/rzIQBxA4Aahb2TzF0dK/f30l9LOpYMZP/Q9p17ciO5NgvEiBv
XuWV3pa5L0LVrSp57/X1e1SzO5MZqU3tzKK7bzfQQFIRwSAZ5OFhdaVXW2ofXkaT/tgDOC5qiV1P
NWfYvnpCiGmvDYDciYMLq8ZaqtXGR64W5k/s2GCbEIB18sxFdO7cLslT0gZPDAl6TXxdlnYZqGSr
+go+V+cSngVPrd4l6yzjubeXdPb0fDceUXnQBwVqy4m4yTT3m7e70dyI8Xshlpr6OkAzD+iI5XU2
1YrtEKrKNf/zI++OAsx+YDLaVXCStWyERqNWtuCwCxzfjyn26VMUVkaSklYYzLW6PxiBScDTV5XV
ddDSSyOqGKaUaaPV6MNbdBkc31D0bCHmfKzCEDKn47hZftmEGUhnf2UqQADlmwZlC06HRzCQspt6
fDbcRLpspOCkf771v69WwmigqZRnGJFRBJbhiWi/cXs5ACayunarQeON5rtQaUHN9cYujFqPD96a
++zVWGU02my1AH9yWue0Bu30KEv1u+i8lEyZ/STEIsiRYsI2K5NjPqlS5ClOqJprqcdOrzM6/+2j
z2BEwaNEAt6QnUBLHHkfOR2oV05o9AOEWeP2CCUM3sbUD3XhSTQTOSLNAp9GA8iCbmfSsiqdKytF
ljVXJlULq7gynzSGLhiKVpk1rKak5WqKUhZPA1WhC5s1spmSyWvrFtnWXi3W8ZKWPkbr+CBOQYoX
PlZEi/m9xvRMX8ptWzbXdTKqIzCATrvHCMrTsB9Q3ho9OJpEbTd6vmK25dJDdboCtyqjoJ8dmTYG
DWiIGPEf98KDlpGlhve6q9fp9dtg0KHBWdl3lQL4vEUefdh4wLHIWqfbzGIenQxm4Gd5pHkQNE79
/RL5YBj7jB/zuGgvWei8jdCG+tPdo/es22Tn51fjAbI7iUIYKODEkUulSRxiIzZMOwZli94e0So3
siWv5FX3Iq88m9FTnTIkI0AfduEwmmJlTr5rHN9mMfVGWQpwHnYclfYpl4/OEJaDoST8pYBuyijA
/770e+WclWq16p1KKzT+4m5kSi09tV0lm8175wxrfxUwC0biwT4DVQCvKcl4IqAxRSTB2k02pFHv
SjRARCjbqCCEnRAce8w3bAGc3rw2+ogrcPaRiVkcif6QcvwVLgto7mUYHliDKfy6sY5NmARdLaXM
ZQupwGTx1huLyiejmhgahb4Ny4qALHYujBoZowoMyZUz8PfHlOkd1J/FGuSDffrHB0E3UBYEvokc
iNhKbhgXoktj6B2guJl2+bP9Az63SBu1xuysQo93pbW2z+fdDpyh0etztXxIC0zip9ZaWqZ5BkaA
COeHvs4kucR+yKXqv43rwOp3vM2g7noG5/CC6pGpRgiTQF2B5wM8IkJbIhJAwBvFlFABDveGpxAA
qd/PV0MaMvL3Cc0eRa9IuaAGoPpLBj0F8itOu5YFayHum7zYncm6XwaZu1UargjbAcv4w6x9fdCb
hUNZ2CYyrEykwSsKCr/P6K6ubJn357v0QFBEbNNvbvrmDtTCgClbLX5/gtpI+Kfb8avWUf1AyxZk
ka8ZUhQRjChcl0u5AlHu9jMwhG244D6WtopwXXngCtww/T7745uyorJLnQdLAqb/f7NXwRA1jTCp
1MQBLoFLWsbUV73ZIFc6zSTDXy8Lp7OgxL/otxuJo+unHS1hSZVRoQsbZHQYho6/PPUvXlbGYPa7
5dkm0817ptJE4BaOElcmCZaJThZRoz5s+fS1sK7pqAkRsDHwt4gxOJEnqSIiSqyifmpu3dLb9Mxo
2aoFOW2IJu91txADz1zQO1GEVoRB0Et8CtR5+h6tJQOEiOx6CbO2JINQDKWVZIybgQy6AP2W6u+a
pQ17CE5APIHSqzTlPjg8ZIi748cSXVMxM6ke3pMaXksW0H6DuiRnJh64k0PsFtpCWJ4SASz38F7i
PxzP4azoUKrubikzP/3SgwrcrIjYMyrK3TINsCJA892FR/Dsedz8NuHYg3EUMEMdv51UKjIl3WaR
imJpn4g7wmdCmVdTv+Ml6fUTWlZ4k0NDdnpaes/PWIC7AyHcpJimTDn6ELT2TuZnpHEY7LUQhM3c
9zsR0yfcGBlPQFYtpAD0F1dbb+3qrdE59IKbnLH9tzJ+Q7EbGSEwcyJG0PKX4NRY8YuiL9FmzApA
3IRSLQIniSzoSaHHujSYuy6cyuge0mDPLdbSz0/6cPP9aGDMMz7Bz1c/4SGzxgEkUM8lzEVfMn2z
AiL6kl2GrV0YgClbPnHQnk69+r1SrIlb77mopcUQxkQasrTtwXZz0YXB7Botuzz//bmgAigRQeF5
5DqAJpis2c1uxVHit5jHC6WdKOEC9bvS2cW+6xlvfCeEOJI6HYo27iDE13ND2fw/l0CcBi0VQjE0
+PUMDxNWM1EiFdCxuhQFPxQGEBTdrYI4Cy8M2qhKAZUH2vHl+JI6gsnYmKW3NA1m1o7cHAlh2LuR
62C0sJ4pdklAuXXJLX1hz2bN7o0MwqTjPOgsCLGWlxcJMmgN8Qr4n2ow4W2O/4dpnLOG60bepOc3
aqaIQQ1uRawpsJ2tdAIsFA2T67edvrn+PF/akiTC3GdjXnZBhF4k9hibvLMZgYFZyo0u7d70DTer
4f0oC+UaqwmdSg02q6VWxMVbSdj5oRwb0NzgeLZrb5c6lwv6PPlMPT7fqnlFUwBYAVYKzIyElDGS
07IWhIk5JHXV7Lvx9Wu2hFKaEwK4gAA2KFTU0CRwv1dt1kihnKEdYdBkazAYvIw8AC3LhThizlDe
iiEvTd4MMAJoLpGtwHZNxfL2zzdrTq9uBRA3xq08iapHCECO9Ke4sm9/w9WwdC3nYpVbIcQ1cbOu
HnoaQuhYDQ+Vyh0zR9wzK0+v7CVSvaUdIy5KWKDuLvaQxVrMxrUzZymcnxcAChMJeUpkTQmrjxo8
sL49WqVGDJkIVN4JR8REz0/lIW0+GWXQfKJ6ihcKqvrEKmqxDaPS5aZZdG+cXr6ma0HrtRwz1F6O
HExM85889EAtCtgdh0QUMp+EIoy0N9QZhjNdwNe+Vb1V1lv9qt1pNp1MFIRflNlo/X7ptB7aiX4X
eiOWUI0hc0OXCmWQ7L7pAq2GZwwQzIFI0n+OwOT8/MSgDYi1ypZRFBGAQ1mKbh8zodNO33wAsdNg
1vNbKcMHYKdHEy7w5aXWI1Ceq4fD6cTszj++4Rs/S3jWh07w34VPeW6UlKdaGXGz09btEjoPJ3cI
yWGiJVcRINIcWOXVTjMYHLd7CXcCWvAbdXHVc6+53yz7f0snTlto2SCsWUh/wSyAt7XJRJrrgATT
el+haHouph7K1Foqf8zGGrdiidNGCxJTixXEuoCoyF/pCuwlUzPc89szZ5tvpRBH2gc5T3slpNCi
vp9QnJhk6zmg9Hwu5gHgQx4h4S+lqm6ouIWcCnOOMYBo252arRDrqIscvxZs6G+xinyt3i6K8GpR
HdWUEEMYj8kASJLFKme7B+X0CYDNn84IX10d4fqETOix4nadiIeMmUDJuRbk6IetMVg3/QZs09PP
P6vrxxX54wXHK0xO7+EbQR2LoXHIpwskXSGGWIhCJHf/CPHefimKJaSpZGvCcPb2dBQgZuYPA4Pa
J4ZdJYb6928E9D5oeko7N2oU4yo9NGSo/8r+ArS7Uz2wzv7k1s/P16LNmzc+KIJwYLzlBXjyeyfO
sV6cDQmSQJXBHvNNj77CS2b5pv9aOmZlVarnuH9Ti9NWwR6YOD3Tgbp2FrRoumoPm3bzEYQWhX2S
RWOMj+D28YYDtCE+J9voqmwLSPNMf10cqCWZcw6ZYzga0RF6bgEau1943smZTLcF2mPfKi11Rqfj
1aHUV3lnLOjEAx5iuiS3oogrz3YUJyZSxl9QTRsd4TV1fI0pLOXPjwS2UIRMLnKXsumBKvr5xs5F
NreCicNtZcBbuTEHfd0mMHAv0BcSrpZMzYwQYAk4FrhsFJCgR/cbmfb8ELZ1S1/WimBUlvvXhfvc
LzA5zBgagZ+iTJwYegCAJbiX4gdywY2p0INillWZUU9aQ1VKVXDC7aDysvnyfOdmfNO9PNI3iakU
MALfX3grrs/CqLf2MJi4hBNlGjD/9vCJf+wAbR4D+ktiS1/KzT1gFRT8voQSjMwDQYeMCqGhbi2K
TeNLAD35Gq251vRX6XDm9G9f60uzZy1/tWBkZ/wTgF0cAi7UwqdMDpE2cHtWAklU013q2NyKIhq3
FV+T34zxeq7sBWGT4t/fe/QMQWWAxZgoqUkIrMikTJI1fHdRMHvKtUxpWHCD0yk9EfD7Grt5zhVU
3vHVAAFrQW2XfN+j1cLXc9PTV0bOiCbPp+rTPBxkt7vQgy0Hg9lW60zr81Jt3r3GKpt9s5bB1wF4
xYAxbOnHIpn34827/wDCrtQ5E5ax4PcX4CjM9tJEyPJERmNVWn3YCyZn/sFkQ32acDvouza2a623
psYsMVuiH31oIYCuIoziefGXJgQJtPvr6blD0gxSBF0FaqTW4grx66BSgHiUb2FoiWGoVvypeKur
WuVGzR13SnOqtcZ9X7i3syd+8yHE06SIsmxMgqy/CPsW9WTsP3OqALpCOwNjJUgOxziRkxRqrQcO
mm4zRiemNOtRq6JGrwtzRHy99xlPA2zz+afNqgtutMRPXUyMSFznKgwBj0Ih5MK1GdrNi6+hXvvJ
x3Mhk0V/UHgB0Txu7oQ8JVRC5upBYEKcQ9ozlJqlgSa7dKCL6E3L3HqjhEvNI7P7DYiKDCgZQPz0
9P9vbljaR22XNGGPEaFpuOKqMfoY/DBdMP+ze3cjhdi7XuHcWGIK7F3U8Bu34711zvm+mQm1cn6+
g/xjBAdVlgROoREVALdGyJIbOi2DGlsotnprYgz6irVYi7bcK2ViBPobtMXs/+qhQ6+AbRz2meVt
XiNnMJU/jek5udGYjNWZ6Y//IUha1Tj4szXOgTmRvz3/1pls0v23EsfN8T3HizksQMj6agaOBkZU
e3fr5ceIZVW5sF3vVG+XKLweGrJ+b/vNFhFxhVuEXCCCmehC5duA/pO555Zz5HQvgLE/OeQMrMzz
hc6e/41AIsbIIpkBMVvcX6Q2GPAu70sja9rSEeVAWHAZv1fk4QpJgK6Di0LEPSUWV7JpnXhB2V8y
o1vVJmulB0an/orn6XTTn2wjmqlV2c8XOHtvb4QSC2ypXkS7bwr7SXXuOnS5QMvLjN+UlS+ofsZ5
ahShafy50DlfD1X/11KJB1WSpZWc+lgq22VGbws15j/0+9LuMrNM8YwzWFdtO4NKlqzG/Hn+UzBZ
KGKaXhBcDlaaFuo9iyktQ2bIVLdgDP+X6/EvMaQzALYlbuq8v8jKYcgOkSJrLb0KXJWVvrz3NvVV
iTlTS4EBO/3sgwZhOI2IjkUg/xXiViYuGzGNB7EBbXuJokk1r9aBxRaBDmPsCP2o1a7Z0AgSUk8H
fljnmUOVvivVRyE51IdH/bD9ms8oTeSXovW5qBL41399HKHeTEm1acThKiWu4YVW1Rzr8CLz+tA5
iSE1mhyZmS5E67CR1RpzbJR/GwoAk3Ujn9B0KlDSrqZw9HnqoQcpyTaRZNR5qUn5EkPbtM+P5wCY
L1BtKHz+Wvob30RxadvyJbyGy7+xgy027yIVq771/Bb9L8f9LzGEC3RFLwVDWwUjTJk8/4p+GzxI
znWyrwRMKgh1ASEP0Oe9rMfQNQEKIfOAfiP+SCSbzvY9hUFFwZqJWo0NmIU7vrQHhDcLKL6Q2bbu
Ly1eEXzka6lrClR2bPqlhNq84cQ0l//ZbkLte/D3tAzdwCtEmRkGm0jZFUX4nisHJbRTL1+P9Ds3
nhJ6Fda22zR6SFUrSt4UCvUfLJoHbbcAUCEtSuQIyUD2617IBpgXqeg/+KCd5PC93ucis2mTBJP0
nuvApLSkpt0KnGKKG02raoUP/QKvU29XiQeOrtUIs8sDM8hWCRsvCJvzFQDJoocJr27moZdPxpBI
ts9c3OAPL/usfIfuZLUpJKv7fL6qOUF4fk6Pe4CjJZ44UJcSOpnNu+HSF4WONIJaU80VRTh7zIK9
zC9Z68eELOYRyZi4gQI8DygqYRmGKK55t+WGy5hJVtRcuz4xk7HV5GbFKWslZ1Zc8KOklfF8lXO+
6FYs4QQ9pubAJyQNl4A9StUqKN6iyHwuYk49bkSQg1pHoUe1nxKHS1u9de2+LAF7980g5lU5upTR
knedOzdASBmgB6b6iUDceSpwC3BzU8Ol9gEjjvDsk45sY8tdY/vlUmXrUZgI1DJiZQbBMiuR2EW0
+fSh79NIlCATUpot+8H9yVhVihb8xqMhu5dDXjEZTIeBBzkU2nKlP6P0lmfacHp+UI+vmXshhCmv
21iIh5BF7M+zhcbyLr2isoFeUIcZwDXEYNIZLQFzOzFs3JsLJWIGug05PFJ7FDnkT0Q/PZDlvTFS
ulep1Ng62RsbfFHDSyKspeFrQAYh9yld8NAdxIe2X//1g2/enZr8Ujm3Wd5hM92Dp+maTiuWtuVR
f++/l9j7rAsCQepGWJzsMIzH2q70VlQzVhe9fztjeS+JOIDEE7qqKyCplBxfdiKhMCLvFSVIjQ5p
MxUXECYzaT7Ig4NAul6CBpPdsVgU5Ue9gpVF8ZZrfbvKjbI99xz6OrrmnNJWKptdRasdqFcV9Ovz
tOZ5SLS4Vk07Tasx6UeYfvhcpyZoV/IXStOPtgk9u0gDoocHE5eU3wD+xq90rSyLfcUOl2ZgXEMu
C7D45GiqbaPw+7nmzxQBJ2uBsXBTlxBaxAkzyGWMXEmgArzwJVx0rzG96WWGNJwV4TSKRl7sW9FX
I+pceoKGiTlCdsypIxpOxeAnFNahH/5N5C+JPfLpu9i8iZxGNZ6Z1QsKMmMGbj+TbBDxGIzYHlye
vbR8xJqMOBq1VAQrRZCjgz/Ugf58W34xnfeeHf4PQHx0XNJwSuQkgBJeKYkkHqR26ImgQMgG6pfP
z09e+zxsXl9f39/fd7uP1XWakIdaTax9PZc/cyyQjzwOM90LGPVpP240IPdFsVOYUbj4mwSgIdHq
TcGstGTrWYFVrzlQrnOnxBpt0WGMbC8atIWiQrwKr439/FNmXv0yJrBNJX+YLBoA2PtPCRRPFmMl
FsEhkIPmqi4M1zNSg3qv7MXc92MsIHNoWcMbnEUbEIAG97IYP5SCspHEC73y3zGx1UZJfIcxUHa5
kFmYgRlAEtrR0Aso8ejaJJzlQHMhh7FvIjBm6J5twCb1hoLpN4/JW5j1BTqGRUD5TB0TIjlsIC40
4jey60JqpC7PgcUEf+i2PFz2mGwEaltt0JRA/TSdqUVfvZgqzMqpOti2rdkrw7DUEIvHyJ0Fvzrz
ILz/GuLi+2OXUnSWixdJDYys1asrWBqCS2hrWgHe+RjZpNVii/CjYbsTSoITodGM0vfYAjw4X7Q/
w2cRG9wrtxl3KSq3LzUQ1mfv/FyBZzJ790KJdAAdhHiC+wX2HVTCf7Z7c78HidHe16hpqtzntOlA
ysmcmjnlTse+n0Gy9MGimmUfhUOj/tsD3xRm+iA03+CVomCsIaF7ZRqL3tBXIpoxmtPWLDdxYG5e
WVMxrBEIY+YbyIDoZ1hJ+cITYjpT0qrdCiasig8sEkOxEDwyOqtlW+VctlYR4f1v1tzb822fyTJh
laCRBS0GWAFp8hnRK02RBXSNG5agXaNVrt2ouuKh97buqxRo4clfR8PLc6GPUSmqZuDsmiBX+Jts
6ZT6kOqC3pMv+TT70rjm1hJsZ+7e3ImYgqYby5wGSp92rithBAa/UnB3QjMwKK1VX189jbdBH7Pg
ixYlEjd1pKOGiz3QsfUgPe00TEndlevoypxYPTOhoHa6XWog/jV/hKbwCnABqAUiiYKa4P0qRaYY
ABGosEoASdu1rylGoX36uq9PPB65mpgZmAdOaJtdFVa17TDtadqDxPJU2jxhiJ8d6qA1EqwSzAgh
yCdDIHmmr2/wX7mFtmdMc3sddE/r1oITbymnRsu7q/lOYYBYjVrkUZjVjJsFEaovJmUSUFIpTbMg
vOM12y8Bux/YjnCrJ4Y+oC9BkI7ebyJallDVrMFMKF1qnde4tXugTrkJjka0lI529MfXR9tbVRbz
WpmlKq8z4Bt8tbZqK8IhuicW+0CDGsHddct+dZJNHOcEBkebJfJhE1Xl/XGGchukchzIQOgP6GX6
UzqSOW5YQ/UwCldzX5/fwpnUGLbiRhxxRyAuicc0lC+N0W4qVK1NyUAeSFWMjwz9/qHlTxxYi2PP
ZmD893KJm+K5lc+XHJYpoqu3drJdAFhQq5bGa+G0VrtzjecLnbGnE4IGTwi8JZDAIEKjsQzkKox7
+eJaoc7Z9RoHa9J2sRCCLYkhHBgnFwyyphCDMNDuHe+ogH8v16T356uZqeYCu3SzHOJ9Gst4JxRd
J1/eUrQA+2Z0dB3l5G3FzUSVkKoSXCSSmu+LjZDTD5PqySmou4AqQlGQS7xXTxGhfBYLg3ypN8VK
xMzDWC8NXpes4Rz9FQ7PlzkpHykMTOPIXvCAfEpkozsdugUo1X3lwhVGwKuwUCiieak6LtLmzESz
E6f5PyUR++nVnJ+NXqhcFMyJ1ATf0zCTntOj5iwaHaOxCyHdZMIeFyaCeomb6NtlQvsr8I3VY5Iq
l3QTnsUzq4//0c79UwBZ7a+zgRncSYC4pWzGpE7ehjb5BWWfe28IPB4aQDAJCowIYUdFz1OkViwU
wP3oj2LFfpU/4Sk12NNiT+nc+SBKABZFkvHII9l7m8TlG6nuMDQbs35P4V+pVpElj9XOV8cPaWHz
Zo3TrTQix1FHYhsIbqMgPacytMoWaoZJt2ByWEs7OtLKP1yosom69MKfcXxTKPTPRRKePGwo2WUZ
iFX29T4881/Md7NEsD9noG5lEM5VyXKJCaJWQUDrt2r3IezkffmTmfUSQ8acimMI9S8AHZQFJOyA
CVx0aCYpODKjCiNxuqvDHgYdw2CrDWMAqhhfn9uKmUQR8Imoe4M1DFRQeIvfW6aYblNKriGQXoGW
HQDJ0RbWDfynj6ow4NEgnk+AAeBAypprzbr7XOodmnuo3n0BsbdpXXv9AMZM8FVkqndUJcM3uc/K
Ep3XHasnGGAVX0Or+LdtCXAQU/EMmBLwtZA9g4NcJswogaVQokfTZZ2iZFbjD1V35vMNfjxQZRr0
i72VQWGGms39/pZiUVVNDmJGWslXiEP/FqMn2UkKnF/O9vRCKD392p2FBPOHwiCLgRcCAy0iwqCB
i8SAziP2ElMwwlFXpnrmCqXBcg2nPV8Y/3AnkIYXYcg4PPQRRZPFKAwQbsJh5IQLNe6YYkXnazl0
ckWVMLLYpV5d9ysIbCXc0oCZeOexPwhgs2aviNI0ibP6L9r7aGzJPeexNl4ZVLDx7+/yI8tsRT53
pUYXx8BbD32gNq7penpT6TVmnwBJX1ZGnKjNaxSrdWuIBQLzBDWwax+tOW8BofPgTLFKuFDEleDv
5x58Dt+UdZJOL8rUl12jqAZMRpGQRgzzhjLiICxsn809o2gGd0Fz5iSDrQMAQrSLTNR+95rDCz0n
uGAVuqDlhbHYPgKJEMfmTtVjk0GrklhSFaVHQRmWCv1zRytMAECEfQpomklQakeVhRciKwb4DXAS
jEq5rkpHKyG9cqCH3ia+2WQrD+jucDt6q1Dep0qkFSCq7jSasX1KG31V+FSG9TiaVal64oFpfE3M
/7CeHckG1waYSkBlL/FPUGyT2tWQdm7idy/RWkFtIk1es2/pSuCPtDxOHL1uZ5byhsN/Pdfhxzj+
V4PBOYfp9LwAUrP7PRb5QEBIgXRcSLMHvJ9KQDVjDLErcs/Oq3rQS1AW61HJgTJFqI51LNJ6NBRn
T0wanWVcWRMUV++S9CeZVsh7WabVXCKBB4BLOLVQBF5tMcLcef7djwCQCWunAJmGeHZCeRPxJOez
nTh6cnwFzW/sKCyT7FhKdPw4LjAxvNHaHpT5nNubSo67hpA4N4UkrBa27zGSAY5XAOUsHoNTJpk0
bm3GVXlYju4lD5NMrZnsGOLK8mWnYoKuWuAkI7E++NLLIrfPY/IFomW83DFumgfLERkL8q7IFXRJ
e9cks9wORN4dY7a01dV6cO3qFeCYgvvNswt1i0e49iQWa2bAtgZ8L8lhLUYZR6Ol1ruGjSIbNIVy
UefSYDzOWt+qApDNFG1V2SNI/FesT7Wm6EtqE465LnO+ayhdUS+Fkw9vCx5928Cog1Gb5ZFNJ3SY
b+s0EMPKu5YRj0xbWGmYwClogqQIZsllg9kAUqhHdSFbikePWhhWqQni3NCRB4wHea6Zj0kCfI0C
nYTvAckXBpHc3ygvpIO8AfznypxlX0ui7fBDV5jvp9GZFeKdBVrSzkgDg3P3DG9UngloTsYXKp3s
4+wvu2E5jc/tJDRi9BOiOvY1tJYQrjLBkJi1wOmK8iJdPV6TqKV9nMLTe9+JL8fsbsx6QH4DeY77
L08EofWypINGvbii6nt473Kb5NhIu4JX1Kp+y7rvYR2OViIuUaP/Eu08yMbrExUq/AmW3XvZA9ex
rTfm3pWVdzAeru6dBgrQONXPVw06KVo74g+1YNKuDqK4j/hIn7oX3hh6XQjXjAbmEVblDsIlkfUO
HAvURFq/BMt+DNSmo735SNIhNYUg+UXmXXvYlT1VWT1ncNLK2wqoG9Z7xuDXyev4xnm2dKRg9Usd
7HvCwjH9FoaIrULTAG7hBGKd8Bv3W8WlmOnaCLJ3rbrIyI5D8ZIWRu9ZbqaJ7ndNbdrcKpr3FLNQ
OH7jD39LWhcZSwIuqBdUJrWQYwAJRbgp8ByhcyNudZ6yxmElhLs4NkL3kIFwozSoyG4UlYkN4ch9
oULqnpVTHTplFQHzpoXUNy8e0VWtNsy2WY31u6Sovad5gROco6FR6XSFRuWF2yXO6Ojd4gm7z1NJ
yycB713FbSWaA1WoVX8KvK3SguY7CF+LQk3tJHrtsgZOW82D9/QQZnYk6KO/8WpTFF7ZXh++RM/x
qBMPZHi2ksArBYutVHvRRedZeYK1UdP+6rEGmrkKXgu6gySaHK9Kf1zekdprHDlFugfK0Ie5GzYi
SAPHbZqvY+BKA7WlHEx3yFE4zl7SUs8lo+jXYI6VjvmbVywEvDMeHIUmEQB9hGjIrQhkxItOPY+m
RO9aR6ZYaMDGF54D/s1WB1grVtnAkmtt2Ga1xURGB84WLdVjbyXKmjhs+Wrhc+bc0t3nTEHdTfI8
TpXM6yrXuw7bhFcjyawivUMR3afVzH+pwVXJGzwd6TJbLoh+DMfvN4IwX03M9mPCU94Vg5+SBJ2X
Za4plaQKolmlapmCWDFOF2Q+PvkRGyP6h7FHk8vEQn2/3MYbOb4sPf9a0zsKnicc+63vyWqVA0+R
qj2XG1E1qKCFWzEImlsZ19EfHEVeoqR+BOnhS7hf/DY75dfIga5JmLMF33D+NZOFTmVRxdgJDdtb
RSsxWjdU6aaSYvmSMd3Bq+l6nSper2fJ0Kuiz7Bvmdgo2kDHkc4WTPaVU+4S1Hv2C9E5CeZslgZZ
jESoRuf6UpBUfnBtXM4ug1BXpFIDlL2SrLwy/aY1KspJw1b3s1NIvcTlRinNSAJc+fO5j36st6DY
PbUnT90UgG+JhCEXc54bRLQmXkUrAqSJeZXMYQtjFfEa6zqsYCNj+B7t0YN2fS75ESA0SVYgHB4W
EEaBiFVaYDHYSvHjq1jsUsUsvbUk2lmECSRXTvwbSltwKrlot6B3tWhU8jQahH7L2UufZ7qfMhri
GQBN3zpQmg+xq8l5sIKoVKVqjRO+fNnyWn/hAfiQXiI+mb9XcYaPeQpxV3RlxYS79jBDZthVFVA8
MWskZZhqfJ/5CwH+dAKEk0OdD5EIGleRxCWzE1QKjG9Al/G1BCRiU2UL93ZStWc/T7iRgO1K4NTx
88ywk4aX7kviVvmulbWlxP5MvIwsBPp1AEaauNjIrjupTNyMw5j76xCPKy/c8sOKKaWt22yKazHy
Rpe954PdaogtdIp3L8/1beaBgrczwA+Yvznl9mUirkowu7Vxfde/lszUXxliKPmgxp3ZxluQ5qtJ
adFLvSuP+nIvkrhc8SBTLtMq/nX0cy1iGzXmGDRgvYM27JtCkun5CqcF3J8kIOeguuQlGu16mLhx
r51oMO5RnZaCK+d3se43Y6XSGa1RnRRpzyX9HtWDKLz0fjkrkCok9jIrKq9npDC8Zul6EI9eO2o9
j14z9hsZHeGjbY04xUgdcOd2G1HeK7U5bnu4naZSU3YdLVVwZ8LRiaQDiV+Ye7D5koNVpToPQ5aK
w2tNbbtey3JWS6iTcHRNalTz1En2MkqSg1oduKsiHko0qedI8/WqlC5szWNdCVlEkNchNQukL/Im
xH3K6T4ps7wOryX/leeXtjxW1IFLBG3wDS9QRbd2mvAq9DqHWjG/chVEZ5HNNqzKZsbzY5pTv8lg
AH+J2g+czb1CRFnRdwzdASaFoZNaqzRg7efCGrjcbLRDqYh1BAlL75c5oSD6BavyBJMH1e+9UCGq
fBCQB9E19mXZ5tuKdv6LtO/YcR1YlvwiAvRmW0VSXm3UbLch2tJ7z6+fYA8wRypxxHfvw1kIOItO
lsvKyoyM6Jo3oW53QCGNeOKFxkIkPJMBAWhsAkIAyM1jqMwxGwo3gOANZnWUv+RhM2jgrkzw3pAr
kpx6BONVYAmNpS/BgucOnKJAKgLF0Ck7xoRZYtfkIR7hoaOp7XgQ4kMUJeh1qctxwXdN9wp73DRh
CmkQYuGXGaDUdPyg6X6EBIdPeCmA81q4ZOacs3huYlrWs2DVhW/mEiWMHL8SiKBD+RV8yN03mMm5
Zz59GyQCddYq2odosV+AO87tmHPTTDCkepKBcKiIHD1XtKOW9hwNYwGQpFzDcxekLTQOk2T1n58N
6FRNvUugBMZ1cDne0feFkTeqyKmHEA2zT65UmL7k0bDPcR6TpS16fcsi5Y8WHRR+gRO6oqBwszby
xwxjRLuqYGfoOSA15D62ozA+ckHJkabRItNDrLoWmhzIsBCtuhC1CcyaK9E5ro+pFQFjbzeV+q2F
g7RrAi4AdbooLu2EyUFdbTaUm5DoRgcVWuQvZ6YGEUKejAKWI9k1CtKuaNUjunSsMnQ1b9Gayler
aImTbHb/YYrAVTHJkCCddmmVz5RBkgclcoykMr2hWhvFiRtpkj4h1y2VdoMXeq/vKt5Ezy/vLUVB
01FlB40euqk2avBQEhAvzde8K+ajmEMgJ2uDA5fpaKHW4/g+lH0ncgP+Lh2zcaXobkKHvHv7j/ci
8heouwGhCYKSvxj97OwpkhflfV7HThNE6LbdSYrZFZYM+Yz8/balP7ohZpwXphhPwvWp4UZSFTvi
AT2Xm1cttmvXemleAyoDsRLbaMLc5hHVQISf3IURGdbenbpYjZ7MsJ8xySLgpvxTbmBOX+sm0hgF
ceIgPV2ZmSiQYYxIrP3nFyDgzP/MTKt+NrGFnsVJ2EWJk4whupS38mj64m6EGtRSrnPmHQUM8z9T
bHArFp7PNzpMSSdxNYLh+kV/g+aIbnIaBE+QAgvsHiw3p/G0sKLTzryaSkQ9aOTWQEzwlxQ5G6Mv
cWFbBnniAG5mIeH+MTjVIbR/wjsIhoemDnBJZ1b36s5D7mOH+2Mp+Jq5nACW/vcBzNFRBjUAhjBN
nJJPIcSsGrHlRUNq3x7nTDYFE3xmhokrPDkDcj/PEgi6qO5905kFyUVLT0mu25y4rp7Ecqum6wWr
M3fThVXGGap6VSqygcFpd9/lF+jjV01kyq89RSZ4U1JpS63h8+G20Zm7AjahwykAlQ99VMYm74ke
OAzqxOEivCj7wvvEpZGu3GYStGsDbtV0Yk/lNFsClM6knqfnODA1ALQhp2owxxIVHA+FoiZ24qbw
78K6zwVcxZ7cUC/nBICxlGLUT1Pu7dnjo6EmfZyVyj7PsjqjYC1Pnn0vbL8jzqjab7z3qgGp6Lbh
QMlh6KWP9pECtNilIOelyYeqNh48ZQSPSFBWuYpiRGd8cRJiZbuPMhBG+gnYdoS49z+lPvACs+nD
Mjq0VdynNEtV3AiyUqedeXv6Z48yoFITC/aksccC3cSsVZQiL2IHmYSaa029IoIHegT3QTNot1dQ
sNYptDtjv6Po70Vn6+0PuNJqwetNOv8A5gkBvFAaxqA9cYZw3Sg8IKRNoJIk2lYekSQaFUT70kW7
t6E3kKM0YvsVUXZcA+qe+rfkXv1nzHJcP4IPNVECYiSnQj2g2vJffCagzgqKjgj0wf906V07NL4O
eTjGzsj/BB/8OtxzvkwCsbSDxmw7Wy1JqxM8kmjhNbRUXjn3mACJ3VKjjGmP4DzauK6FMmUk0jLa
tP2mhCwO9Gk0KLw9LXzt3EmWUT4HxhdoTbzMLr+2QYKcG3shdrJhXai7poCoGnTbO1QGANiVfpou
sGrk9ttQIG30OkCj1d0GYo+PIyoKmMVGl56NgaodutlehvBxALwhMcuCI91S0X3OA+ANhYc83vPT
0+3yWzm/DLohNGIHVf3W9Bo1N4tkcImBKbdQTlVJHCfZuiy5JTKhmSfNhBQETmVqyAHdzaXluMzc
IlJlzJLKe+uql0COJg3jUUmKfOFynosBUHjUUC8Gaz2uzktTuVZ4SjkGcOiSIIPqqRms0MieUebZ
8lGxVC6ZvT8Q1IpA9CEFBHKaS3Mc4sugAY+LwydocxIMO2xIXVG3flIH8CJawUs0moO/dG1dwe5w
ls/NMrejq/uBGxZN4hQqUYt7TTk0/E63cUC5aJf3q2GJQPwaxTVZnO4OAMdUgMCZJeyVohJ8f0yc
oUUOAsgi4lafIsDqFWnEFxRD9Hsf0VBocYPZVlSzedykAPUb4UYcf4Vh68oLb62Z4BpfhGq5qgE6
gwr15dTzhcAFDcchNvKNdtsNgCoItXISuUo5gHrV3wlZ4VGeSwLaALG78LycSw9AERYsNyrSVUhM
MIWJSHP9SBEhiclVBVHDV21AdU9ec9pWklZpX69i76HUKyuolxz5NDA2NoNRkEZNCkxQOr8cuCwk
QBG1sNwppC8eKj41jREggdCK2oSWfEYr9aWt9+jlJ15iKyrkJae3YG6hzX4UUMjz7di4K9JjHzzr
scm7VPuPCSSgjoHtMmVr8PpCguHyG7mhVkIhEVKndmPKSRuvasGJcTCW8DUz9SEYwovbmNKTKkAi
l4aKolH1PJJSJ96XJ24DmVg6UXaCfPXxqyRiRW87/Lmc4IU9Ztd1Y9rWUChMHTB2+rb8OzVtPP6M
x/tor5KXnEjUqcL/we09c+Iv7DIXDXQUKn0MxdRpv/AOiORd6n+k2krJclBmBCu51ImrHMDRxfen
itu5+JzcjCOrR+tQs8tyK1vSWps5fxdfNHnisycCN8qqi2dn6qBIPnUJQPGdT7DreyL4P1W/SBYy
aw9QNV6B5takunVpbxjiQKty2Bt6tE+uJ0bQDfg2Tz3WHMh6yhOaQ308JFZbULruiPmd7NyKPN/e
Ade8n9PWPvsO5vglLVqOfQM7YAcaErDrSygIkwqClOh9bN5WlblPAWmFvIlz6j4fHpbSr3Op4Av7
zDVepa1UCMU07wRwVten5R6vliwE43LmYvhg37UD88H7vD3uuUrHuV2WeSgYGrBMBBh3QweFoMke
j2wau5Y/riANetvYtJaMi7uwxV6rchfEuo8x6tquFSIS1vfu8Nx7P4vAmLkU0YUp5ipN9EjOBgnD
ku4gGWggE4PO4HZXdXjaklI+hu8dIIoHdymjPe+5/u0jtrCieB6CCh8nehDWGfSsM8of+Gd+3EY/
QOaMkcmBdiWzipOoLuRrZmKkiyEzPgzbp+viEbPLSw+qAChdaPc9FReD41mfNaWyQVIJ4ATLplF2
KierHjCdCrebMI+KnQhodhAhQcBBrE+bajuRXX6IL7zSUF63jfCI/GSCIqFRLuHqpi1zvaX+fQzj
rtJGiP1ewDqH+aH1rR7vGo5GnI02+Bi4nV1ickt5sfld/M8k47GmRy/IZTDPkrIXQrseIiK/Alcs
LFKJzIT2WNF/lhifJIpjGRop9pKdmmhrBOfpHR3d9e1DOVefA00lKiITpzygZMwUdnycC1Eup86z
nZHwzjerQ9CTOiF0O7mdic+1W59oBwzUwrU7A8KB0z0zzUylwWmeF2uT0zXt5gdVN3SNpvZI9HaT
rtOR0t/4kH12OTiPo4qatwc+f+mfWWemV226LkprDLz8qqwc2qoKLtUnKj3z5tZorNJ+6MgDEu3m
Es3rvJNAjR44UGRv0G5/eekFEudD5RHPmRjkzshVS5mpgl89hHZA8KjrzxV4FesYjVEbeKkyBoNq
uHBwZhAVOp6M4C8AChYFdhYOp8lxN6R8mTh9S0J9BbBNXR08C9gtHF86/CSRPYQmH61GeWOsokN5
Vxbg+ZVtVd+ke+FnTCwk0updGKzTpUa0OU8G9gHkleBIUVRgtkUXeq3YRXziGEKNLtEM+YtiSGE6
zMH0US8BFGfesTJ4fXHOZDCx8SysZUCOqVANBZnffliPSZwSYJMe0KS+ur3h/hQaWGeFWceRhi3A
aJmTJg3IVLVqnToqehQ/25xk3H3iEQPlx2fhzS0I/1PlPa06kufbaFP6NoDlY0Drr75f8bmphSZu
5jExY3nrofgjbqMXcQ8aWfEedHounP2vl1i4Y/zu4fanz96n55/OLInbSVHd+A2ubtUEDxUtOqpm
QEQc+BLdPVy4SQuSrbu7JbHoa74PxGX6tBk0qDbDVzC3WhANmutp8IGuSrW9IRDUeMygNe8zKlMF
HJ+rmiClVXwHq8pxQzK0lggMN/2KK1LtA3nTKAvLOPdovvgkJmhHDOv7bY9Pqm1zsICm/bE36v0q
RUPtV/4rr9GBmtiQY101VHy8vQ7SNNyrLXQ2HcwWglYCoLTCiPtuoz5EH6/y713wqO3UTbIPaLkD
gWFt/dLKpNsEDKvK5ihQ745KFP9vi2aw4EXmnssy/JcxaQejD+IvO3n2WuBBBlUPRZI5sj9ExSbU
GjD61a6UvLagvnuug6nvRQqGoqSuGKSnZkz456HWk9dMMmJv4T6Z8xsgj1BAia4AvvO3cGdfMwBE
oOA9lTlN7UNhvspSGsnJV1Xzyqkt+Z7cXoxpzzNrgWI+6oAy8hVoZ2VCdqPXwkaptMzRJE3e6IGA
9wHyF6bGGQqVCj0hcRkv5UeuyfMB1wFJ/6QYDlwUvNDl3SEOQiTkTZ05YmyqCikhjaCaZbaWHkt0
aa6E4VE2i0Op7iRhreUkKhGb6QsTPfdagaIdYO+AJILijG0VlgZ/EJW8yRxurQoHsSQd+GH2BRr2
B5As08bkN5VspbolNvaYk/xLW3hKzO08OFFRA+Yd5SxA7y+nQfY9UfOVInM+PyMwMCTv2VNNCzv4
vL3GM+hLHXYMiCIg86FdXQ55Kkoj72OkgL0RDLQanwq/IDV2U4FUtFyQREUHi0IjD8mY0qPjaCnP
kdHQQgmWpn3mpgI1F9LnoF7SFOFq0KrWosKSYu1Bupxtne2JM7cAqxMEKd/PC52Ocz4fRCEAyYDb
SNVwO15Ocdn6YAxRhgxPUgQmCAF2ZULUlCrHwoUAjZYi1iZLQdnM6wI9VejLQSSK/kr2dYEMGCc0
PJ85HZ9DcK4YNCI2grzOFRf86Vk6EK2VPAuAoafO8NzV2C4i8f7IUJiDjcOFxUbooUP0mrnsWqEI
XZx8fIPr8i8oJ3HfaQ/0kpmKLgpJQpn5BkEABZ7+rgtyYmSgCju6kWL4q8Jto8gEgCMFVquPvRHs
c00T7g0pAKSbHyLxJc0l+UXroTFOeb/qKiJDWgF3hpYJe6+LeYMYYuc/u7moPJdp1VZ2onGyI7Vp
rlu3t/fcXQYAxaTvJAqA1rIckzFERkrXyHMn82moWkKO6R3NDL0KeUq54lN8w+dwWxEEB/cddOcb
gaqf3Wthq0DRAiAdgoIL7J63v2ouPkabFL4HJQ2EgTLjWSdEegldIM8x5HylWZA6B7XZUdVWvU/r
rbfpzE5zwVtvjdJCAvgv33S59hB5QNMkgnMw06PccLnpi8aT9ahPA8d8fR+sdHMYzXoDPiSwnWEi
yN2kQz+poPumDiqIL0LoCbpUD3Trks7c7yearBZEMG/IVUFd8AFiO6dTSk85ZAZSiHVtt1t6WnpP
XN97ODCTbBSKMfh29t4Do3NSSIbrPgnFW9p56DnaRP693y8EPtf33aUZ6XJqfDdTdJTG3KeGVywv
PlZAwoK9lCbjTkqWVO5mEnKX1hjv42UFLp4I1rzOHGi+0cCSU/3m+8PhAEUeuvn5QlGt3/aU7Mff
6F5ZAMjOnIxL+0yUJyAh3PGTfVNd1QE52J9TDhrZSfn+/oVHJlBFQIWGF9qQZsHPX7v5S9NMkKeL
ka5Fk2nNteX8V4juIkVdsHEdSF7aYPa55+VeArfiPgFUXzTo/lwiJpy5OWEB7cCoTk/lAoVZQK7r
XQh8ZtxTAlGqH+Qx2+0R7ULfB4jVKeZSMfI6VzJZQ2Q8FcPRn8DMGV+oXiuVDfcEvgfS1xuwgpKB
O2rFZ62+dMpC4Du7QlOnIq6pqaOWiT5csZRHbmhhTQHdQrVKtGdpyJbc4HVyy+CnBvmpQwW/LCnc
MHbAoKUcB+b9yEpW+l4nW2h1AVCwYGnOgWBeZEWbuAbw0Lo82WrR6VrVu9xTj8pSD3q7SiJVdSjQ
N3/bs8+5kHNDzLxJFeRegxyGQHqOt5tEWpknUg+mPf4rjheTsUvmGI9VVY1cuaXBTXI30WMHRS8O
Jxjv6y+BgqmRbtXdwkN57lghJAUgBvESwInMTJZSIcWjjAHGBhgGOLSz491+ew5n9h4CQGGqV0AD
AeW4y8XK46puxCDxnFgtX8qg3BdoViB+kFi37cycKLRDAauM4eDJ8VckP3tN6VrYhe2I/uC0yrai
J9y5SvRqpMGnBNbVImlt8PkuHKuZrNTUgvXPJrNgvdz7vqSjVfRgg3QyND2CHyhO/2zIakNw2UID
zj3GeNOeFqLdv9YY5uK/MM24K6FERbXuYPr1lafPqvXc0QEkeQoxbXtjWPiEz6fJ/yPfUHok3cmm
ShqT1itkCav1LjfN34XM7MzuvfiiaSOcLYDGSUao1IXnBIGxVkfXahV+X/SCmZQ1raqlHvVZc3Ay
06sKSEsW9BAKOfhwEs9zIiTxRStoFKrq66jeAUi34AbmLlcQjQjArQC9hKI3MzQR8tJ1L6MZt9kW
Oq08TKhEUp30m/Cuvk9NxaWVS+oYF6yHQhyE9lzwkcofXVGS7A3lv9tbfQbwAbTg2fcwtwdQ+EJR
cKLnmI0lvB5CmYa2dOh/QX3gUXchxpyiV3annRubFuJsXXuvVKK2MtCJPK6Kx3bPC7sPBYkk5TDk
C1HMDD4NAxPRw6SgBXsS9ry0xfU1nxRR7E9lzcNIBMEavr93zzFyU9/dWlqCts5FbRf2mJx66PpK
ywew14Wbtt4JmhPt/NZGbzpUtwJ3jfxAMALAHpuxL5mSvGuDO4F/TYyNWO86iweAjdtqqaUpnNmn
+8jVFuKevwfk1eyfzQjzthj8eHRBNu47ICMsiGGj6AF+GYLw8tvb0qPwLoZmTWrr5+nuzn7cc6v4
SE8P5uthtz7Jn8EdRFDp2rW+NXOSolwXL7e34vzR+Pd9LDd+Kmn5CNlt3xFBIg3k/0uFjk9obwPz
qG1DZZNtoSeFTMRGNOOHQT0UT2jC6D/qRy6lA3ql/fvbHzSTcLrYQgpz3yA3EgRdhSVV9EPtvgkc
BC+NteTmZlcbjpLZWUU6CbknvjRL4A5zUzI146fUD3rrkdhdbNmduWOBCEHCHm90dFCyHOX8oPZF
yic+5EL1LbggVuOLeB9Q/rUD65PrQhuYXzixc1fhuUXmWhpS0UhqP/MdrVyjWXyo7NhMh3ek5kFd
999MNwoR0kRzriGdeXliG2R4W2XAdBeyLSVUTEz5VB59gB0NqzvGJDU1/w6tDVq4Gi2wDsYjNZ4W
vmEKw67OCLRagbefoD5/SfkzD9UMapkYWYMlr1ejCk4DXtqG3kfn0UJEfjcNNyiwr0RXIzFfUWWp
JDmT3PsDb0NzDPENriLGaymt2qZxCvvDSiHFbwYkFskAxKM0shfu/VkPiclGrgctaJPC2eV8t6Pv
YTsNvpNwie1Vz9FoJa4P1MuDGOxCVcZtTwMJDFRvRU48zuQ1UKQ8L0z4XEx3/hFMXDzmBu/3yeg7
jXYCb4ehr4Vwr/dEz8zhIfIfhqEyhSwwZVTlNiKe+Cq6Um9/w0wxFnTEEzeNiuti0kO6nIgoH4V4
rPENKIXaSWwKNXmTaHpMj47jJHYETl1/4nRf1EqcHfyUSUY7HsDkbNNyXyk6uBhUeDwKxSX0IXDU
Xa9ay/pQ6Hf2uaSuO3tHIcj5f/aYFQ9A61/0Cuw1W7Pfl0/pfWTVe22dHVTT/yjX0nHccqsj2A9y
GoPwvPn0wEa+tORzZwwdRBAswHsVjV7MOS+9shGTuAocrj3FvBk8aKUlZET0tppxTKK9981tpSW4
+GyUe26Vuf0CXwn7soVVX6L26/vB/5rkMdH9Md2Dr3iZp5uBauDCVQPrHihUMkDZgB6do47m/pI4
p+FltyTBNeddgbVWFBlB5ySbe7nxjDyqjQTASyfIV379VDa7VHzTpJ3fZ0swr5mc9kRzh0w+VCdB
gsU2/0aQXRpjiUd6r7MCSNoPh4CA6IMeodCiUOG/uTvhWMB5PME6wd7ADK1MilKKuMDJGs9S5C9P
I5Jo5cCzG4bdqPdAdQaVxWW/dfFT7JPQ9CFmocoUDeaxsfT4nowxXh2zqyDXiy5svPSZeUYZrCgC
Dy2oRr1S47XAP3Sg51UWLrDJN19ZkZCJgQFBAfvd5ZB7yAdI8SCFTltvOYnWoHW1Bv9eH79v+6vp
7zB2AFdBnyQg09DKZYvpogz4b61wsRM1udmD7Q8JH7nZBIdSWgcimh/k0LxtcWb+QGEN8QsQWgMq
yLN+Q4DgR9QDaS/Su3o72EuqMnOb88IA44HLKhzctIGB7DjuUlP8ATVOSRDvEcM0npYpNOcHNPGS
QU0DyXZmqYoUIUAtw56MVobqBQ216biFesvtaZsppyAxDRYH+HaQEKG/63JHCElSilURJs5zZQEg
VpsaCUFo3O4LIuzxph7JYwtU+X0KnYE0tepnKL1vT+vbXzEZYbfL+UcwL04fACevbfARIHux5LGH
3tznbQszsznRCWFjIDadenIuh9mJjSZ0Fdp2hR4X97gJAhDmFg/ewi6cGchEX4dYBeQY0EiYPuMs
NitTN86HDAMp2+RZ42vdFspyqd9iLgK7sMIMpjUE2ZfrCaFk3LXtVtq7AeRak9dYOAzZqzSuAAUm
1VIsdl38QzvT2diYO7Ep5dIfcx99FzTSIDL+W40PIRhfvCehwntos9jKPuNEEOFCHhlpD+Qh2NCj
zAID6o/oxATovoHIRhg9Dv1bCUFbsSG5/7D0Hr/aI3CIMIQOlomGEXz4l4vXamJcZGqWOsEQQlEo
BtOHt0KPTUDjSFzYKFeOmLHFLKEMptoe0sepI1SaGbYGuKTspGpXgdubDf91e/Nf7UoYQxA9pSUN
NG0YjCvJUm2otAD4oBbOyms/27L6vm3huig4mZiAD2jBR66fLVXmQhy2gtACpwhghY+aUPv6Krg0
VGzvXtztuKXNeBWWAuGA4wWIBXiVAU9n1krKizCIYjlH+RsOa9OaHPDgQIOrRFuNtDMRDN8e4fXT
n7HIrBjq8GofcVLuoNln9+mRYNXSgP6EdkvGwaIPDfle0+jLXASfz6zelPTDpQZWlIkX83JbZoEb
RKEXFA5eN+a7sXM58H0TTzQ/6pURmt9L9YarY4eBAkyhI7EMMBweG5f2vCBTdbfvCkdeZSh2g7hZ
8SmauvOffiGjfBVbMpaYl3uYGEgzarDUBN+xap4anpyGJW6PpeFM03vmkpWQE9N2MpIQeaCpvFYN
4uiu+XB7fyyZYa8wlYvE0hVAgGRBK9ULkYg2rAic6W/KUxDYt41dByPTzKHfDkUGHQ7r71Y/GxTi
RCXC8Siw/dV3/d1O3o3q2Gw+2tUJul6t9V+Ym6jmeUiEyCCnZQanQpqxzoG7dIB71cgu+Cgyu5LN
F5B0nTxTBf37Qpx6ndfCAGEJ/kREIAnHcrlqvCvnVeB1pYPq2kDAOpfHNg8CzzsNWSs0yspP0HXL
TM0Fw/Sp5h7jn3EporzOOzPfwOycNkhGPAHr0gHDQuMdoAGbJ6T2Kc0BFOgV8/Ykz3m08xEzc5xr
WusWRl86pe2t4128tIZzbuT87zMek698XcrUqnSKYINzTcyDrReEr976yFxL99pTubRJp5D7Iqpj
5o/xmEoVRWLmNaWTGgdFXbWvnIjdEyYPhbs1KsBmyVIqcHHbMDFKqOVKVEvYNlJ2EDhzTAA/fUHr
ZGKHX7lI5PYuSxqSQC4zBTCQCFxEpTdAZZTFI3MVLWHwABOjBwNJG0TWzJ1bdxEQiFxSOYL3mPRm
DH4DDWT0Lq27ddg9jNZSjf0aMY9bkJ+IIwDKxtn/y6Wd+QTE8ANoR9zK6ctXkKiLTvyiICWZTDD1
8KgT7ZDuuo6MW92WkCi6vXtn4hk0x8IfgSdLRncoc1Z4vpXC2DAqJ29eQ3CBmGp7SnKiywt2Zq4M
lQchKJToENFcsf0A7JfoQpbUThg+jtIarMHlARsJXJz9QnXmj2yK2b5/vPsAGKI6o7P3LnIiRcMh
d+7wFtjO7E/gjDTb2wbO0yGEYg752IrIvlDwzZJ05d2llFqPp/Jn91oQMyLdwsDn4g98DnJRPPCU
8PjM+R2LwVDcTq1B6UD9xObspLDSfbDT+l+s7DomzWo0dlG9Uca1CCFA5Ns5Uz7qv/FrGS04k+t0
JPba+ccwR9sbg7DtSr3GpQqWiN1nZ7WAuZLRBkUXQcWDQHsTVNmWRtDTZe6WUjczvgxai9gDCDTR
68ozIYpQ5WrL5UPjlCoH9QBDAr9QLi+Ocrpk2B0ApCNexRPSEAHe5SVUdonkNtxkZiyJsOZE8Hdu
gpXRkiqxQjA0r6EbomnEGy25WxUAU4O+AS0j7YfevfigW5J3DYiw/bfbZ+2a3QM0DejvEietz+mX
uSrwmA8bLRF7ECAS9dHlrGHVlpb0FZnaOkYfm7cCfcOQ067Yj6LZZZYg3cUgRuTXWmp20Q5g8GY1
CGZefbtgYbLAhB1mljt+R+K4cJH/EZVfzuHltzJzmMRRFgke3zsVmndxTmvzHVWDCTkwon8zsJ7S
XX5U6CmmiCS+b0/UNf8GM1HMNkWWMdCzYuzxZH2P6WGwkLMEY7T5OSVPnw4GeX8JyNuHshKoQ48v
Hwv2r5HYsI92cWT1UEjH84tJSnGG3Kd6ofQI07qYRFBUSwA/jEr0znq2ZyrQ73Txb8HsNKXslJ9b
ZU5HIhm1LitG79T9cVAQn8VgZjLWCZo6b8+vdH0OL8fHRGmiMspyUGF8dkLsO/N9oOA1s0a0itWA
X1h0jyz1p4gMdrIyaEnAco6e4R2FtyZLeerrXhRmrqdvPbv+QO3Tq4Xg9mB6T/fSiwy+9XH9GMOU
D39U0BobzvtGN7z5gLKBaS2yol7f+JeTwZxKaIRKUCzCB3jFtwAuYsjkyfuokcFb/BaF+QT8jL2l
W3/2fKHnH44Q2HMwok5fdTZsLvAykRc4DJsIX7Z/un/fcF/1JrRVkn98SBrQsO6de5RIvAK/Lgd8
2u09cI0KmuYdfE5IR06SBeweV7zAEEfdGxyYH2JygCDsU7T1yOOP/L163MSnFXoFFSp+ysfv9S8t
6VJR/rpza/oCQJPASDGR2LA8GRzoQmU3SQbnefd6dwh2n5JdHO9QqgrIY75brVZH6zSQ7faj2hyd
bQz5I4B+H5b0UaflvTp1Z1/BLL8Q12LmijHmQaRt+QLCF5I1wcKJmztwWE6wPEwqwMCFX642oAe5
BoqlwQlGy600KxYM6/Z6XgdYUy39nwXmSJeVm6l+WYB7LAE/DmTFJAkHN1p5gmYq0C5QhyXBOeU6
drw0yZxcYQh7A+yQAwjBng8HFAsyshseXl8P7z69eyoOT7jiTfBEP/ZkM5KNu/HIk7TbJHRFiGU5
mUAcf4vbjhj361NItlZ6RHOs85vSb/P25Mx5VklCjwdaMtEeymYIZW4q0CY4bB0orTvlIRzfc9kK
En1hmWftgL8QbwfAZaFvfrnMoTuOYTKdqRy58Cn1qSO44lUAKOrf2yOa27VTYR0tNAB6gSvs0lLu
Snk7GNGAfmmjI4qChkFV7EiLDOj/yhBLKl91mLt4OqRG8uaKu5oHdczrbROzs/ZvLCxhL3I8Vd7I
4eBoEXQgvX2Ch4EQvXj5Uq1uYdJYgHHbKJ6B23RwGrnHAyvFOUyzES1H/ub2iOaO+9nqXFHwQruQ
GzQYcju8qQzU+bMlBvu5sUCTDiEuXOfUUXS5ARpdlDM+LgenBU+pEAM86h0hP3J7HH9gaNY5nlth
AqFO6zuxSGEFqSJIw+Nx8nq44607+z5ft+Sx3z0+tvSttd4+ZJF88MREf8btT5iNBc8/gXGdwE60
rlxiA+bmK3ijQCYMOhnbvnvEVbUCmYz0kJL9h5WZpzVwFDFdcB1zS4n0u4E2HlEHvoE50oOIzsG/
/d/0AIlnKdGjBYqJ+ZX8Z2Hy7GeRAESbVC/sMcAqAmbBN1XvOReWEHr/n5X8Z4V1GEoialUMK0G4
TsjzIZvQCXebR1BkBs5jd/8lExDGEYixmEdEe9NcogdjwT8uDPWPN+VsqFoXGjyv4yPqyT8aP4oT
e/bt/TJnAkU8vP3+L5sycy6Eti8azRtwLtC9XaWK7Rb6pjCW8OIzL2kUC4HpAbk30hpoFLpctTgK
ZakR2xF4lxrcMhlQtmg+NzfRgVh7EUrT5Vb7yOl6qblsJrt5YZitrk10OqpSw7BESn+lfgTRrnrn
74sW/DarAoLg99nn7SmdCy0QJPJTtyYutb9I8mzVeKEMaymrRicBiGlILRmggLB5xDv5PQoXsjfT
tLEOB3bQy48WVB6P5MtpTYciLapOHB0d/H9NfGqE3Mwlwr9y4YMh5dukWOrZmX3snZtkVjKs0yxL
KmnEY283gMIVcCGonr9L5pPtOSRpQDFJpCXM0N9WvxooakMqMhToaWBzAZ2YRhCu1kdnjGwjtoue
J+DcNBPpJQCfIb9vGsg5LaG0ZuoPAkKGf1anq/hsKb0GcvJG4Y5OC2YilaStBRCxJtO2+RWokdwH
9wIoAJJXV1zf3kOz63pmmHGjZdwWvJjDsGjcB1tBJHH0xmdvvrQqtyCcvG1sLjA9HyWziTLNBe1h
OhnzHjrOI8pPnq3i/mEJWyJNQfX1Ik7KsJOEjMJWOyI01nqJpIzO4VDRnY0s0rp9KhzOWqGLkQY2
bzoC/Rps6+MhgYto1vnqN7Sa3cPCJTU7YLBtTPp7OKhsb61QuFLQGcboIFMv6Xa9lnya0sXKyuwi
nplh57XKGtkYYCYFL9DdUJAOjiAlBtWN51pcOiKzT2TwRPKT1D1yMdp0NZ9t1qoRAiDLfN4RyGbD
WY/e/yHtu3YjR5Ztv4gAvXlNumJZlUqUeyEkdYveJD359WdRF3d3FUUUcfZBzwwGI4yC6SIjI1as
ZT6dPt8hXPp++nScRwfkKpbPrOKSf9/4CsBsKJkhR4cyqjp7SdGmyZoGtLMuO/IuIxW6JKx5ud/C
fNiASLej+I564KRCdDu0HCpNtGyizkVEg5tY1rVPboebmGQn52+2+XqBQDjwc5Ny4mXjeiTYfGxB
03ZWDP/l/llZyL/cfspsloEwKJTEjzv3WSDCCeQfhLPwgAOEKLWBlHZYx355Q4/csTpdznQNp/ob
xzSbiek+v1pklVHSbIhhXnVfh2/0/usnjoAEHXSZ5FHef72IJ5m8HY/gzibB+zeq9ffHv7za/1Zi
5hHHWKzkuMZKFMNLWp+oslIrX9jFt/M783w1+MMUX8QAC6M0WuvVEvVx6r6qffJgQh3M2W/1zeaP
amorLnfB2d9anh1XtWE7pcyTDoFlBeopFi9SQ/ONFPKwCYhcFFD8J3bAnUrpIcl2abHabfzbPd5+
wOxmHWuVHbsYcyuQ1/j4jmJMYDwJG8chomGbrLUtthd4xLUocyE2u7H7K8wMxj7mJru7FqEZeL4S
6+nvY/RiemSrB+aGedigWfb+PlpI7t8anT2VUkaJUj6H0U6XGmL0xvvhs708xeenfOs4tmS+JEhe
Z4S13hAckoabSvBgXlyLTBcupdsPmT2YBqnL8vDHt1BzOs6d+f5eP2kEOr94Ocn6U2Q82tmOpPv9
G5Q8j/DhBOgDvJ3sPytbcO10/2zRq9PNaw3N8wybn9k8v4LvgiK2knXL8Yx6FxiPfxVzbyro8ofu
mbs9a8Z55XSvfsB0/K8+oOnbIU0DrAp/qA0wkSG6w/2BSQiJ0xO72DxAHuDFNLeYgeRwDuyVF/Tv
m/l2MWbubRhUKW0Z2A/QXuh1O7VwOVCbeJke0ZV35G/OuVtX+tM7fjXWSNWaXptcKTVTlPQOonly
TN55MLntUedxkRhrm351emfODXz1RQO1lM4FKkGyOMMJLj5pp7gA78pHwJ32+9SA496io//lD7Q7
5ce1vv6FNPLtFM/cnBJ7TBjy02kHqcFuAioArcBuyz0WOt7B1+4mNY2Hl5fGUEEhYQoDmfRsoYt+
Kggg6lj6zWZl2X8YtG4jw9uPmrm+OEupX7bTRx0684RcI+52pD8f7S8Cxxc+wOf72O1rZKA/z4Y7
dn/2yNUeGLWASePJLvgTDykx6v3BUtBr6xmPj/3jnjBnbAWg7PAuXTlqKzv9xylfWfbArOPFLCwL
YGpHvsoainwX1hD0iUcrb3nzvr9dgE3czPAc7laWVR6kBeyVxiv9OAh7xIPE7iyU6B4wxItvGSuL
uvBmuzU5j9pAQcrECUwWhnfwbMkKt95GPHm7Yc1v/s5i3Fqaua0k/f832NSrdTi0exAZn06Zkeo+
8fb2A1JumUyOgnnBNtqtaQGtLeXMadVaX+XadKLk1K4r20PHfVrqyegw8dpttVCGuh3pLP6KVa8o
Sg22BtuIQvKKK4oSC+UnDNR5fFD0L/XylsOPGe73GfQGu5VtK0zu4deJASO2ANkhWQLl2O0NoQ5J
FUUZoiTxsHttkNqkuvUYHx7Vp7DT7QAZnbMTWPVOeETVAsKXoAzWs/N0WW3UccLsrQI5FyAjmJOr
T5qtPvVDtawjfNJwFqEDph/gyomjjMCPetYXOSJFd9HxFliZisVlvzI7W3a0BqY0FbAUoKcyZL1Q
39Kw0D1qQ8rt/uH9QVHdm/TZqueQ7UtaDfeGRIZzC1kXlEkQ/PP6Z4YuUCw9/uZ2TyV2gYNTfTzy
Boq/0M5BnYi3yuf9iwAYLwuyoJb8LWvyyDsvjfUWHaWtCZIg44w2Af7A7OVhbZKmub/35bMbj08C
vhfFtINwLH9sYtZlOGGtPr/8JsNWnADtUKGZV0Sol9FQU6ewCRkpZYpYkI3ycPoVczwCkYauDhM9
LJsMxbOd/7mhq+1jv/cChPxYTVYgIIg+q3l9aaR81ULUEaUSNjGiunYajyl11kuP0GAiGaskxv0t
wU3x8e3E3licF5po1nJdFGSDazA8if9GkR5Bw/zMGNiMK6Z+e9dbU7NQfQBPVQxB0AGhOmtLp91O
1XcHcGEhZgkMunKqpq38a1yoy8LDTPmvOcKOa/O6bHuMC/TjISXodzVWTtMCehLjgfOaYKIaaAxn
Oe+wQrffMKIQC3qNqen+/d3fgJZgJC/DSW3IUT+Pa2pQCz4KyPlJqw3crpDZndefNNTs+qj2R8xh
Y3YAjH2eHseNbFQWcL65Q3Q3MjvyHelr8d7CLQw0vYjGCNAEoW1h3sfsxXhRMI00uFGzHTqzUGRQ
Ex2rGpAu8L4q9RcIG0hWrCUVf98Tt2ZnYWbL8wEfUphF5tTEb2cQZO4jqA8593fnby4F6dbQLHSM
aKm0AbrV3Wck2TLjhHxIvHsCTx56/rRdpX9W9ik0K51DtjEBr/TJ2Zv8bhsaLuiGbTe35E1rb7et
faTWpdbx1za3LixhyYDe2zUgy9L2BsUR0mVTlzHIR26vT7mG/lAhBSPUiy/ZjlJXC624C1a2+MJD
A5NyZWZyy1fRJSdWVCs7bDd+25wpRI7sr4TYpnmcClXfl8TUN7W1uWw+YiOx7y/IkitEPhCuWIQU
GPb7rWmeFmmRCtno+p6v19rJE4BHi3aMkKIdUl0xtvBwgGoDDzVwiICBJFGavd41L0IVMkddINsz
uwIkedgCDB4Pj4r+iRrdi4pV9AhzQPaktNewUNPWmvuqa+OzxeS9qiybBAleP9nIz4WMYEdBlpf/
ruC2SooApF4lnljy+9c2ZysLcWat9VMMmNv3aOEtNoqihwz4j0uBDKiGvlDlfH9BlzwIGpCgRTOR
muEpMgt0uC5LWiHhWld5gcsHpXFuUdEQtUPreqmDO/2+vYVZvTE3C3aaMmWo37OtK24jAz1x4Nzk
Up2pHvzA9uoVVo2F3XpjbPr51UERk1GqkwpjE3WFsYbMoOUrPdX+Sp1ucQ4RGUxIXpRs0Zh8a0dr
azlS87pzexYqnbIUH9QO0gyBN0hmQ0vG6aKUIyIYrNMm0GxJHJi1a3zaGbPdioMCxQTwq02I2tk1
DoSqDCUmrXXDHmJ2tlRMTJbMNn3hH/NP+il0JP28v5LyQuRwY3I26jSUuaL1YFJk7aJ8az4Z7lMM
9SLcsRnhqBHGJOScoH9jscy9IRUHmp0L8Nhmdq8dEu85HU414JQSOG//xloNvtet2uv9cMi9RxH/
N7QboW/GYvGk8/AO6gK5t4LRSCFURPVQtZPMbgrSXcatgKpk/ScCa+42Y3VavwTJlyx9Zd2j3OhC
50gV1Oo9SNuYveKEWxq14DipdRC7ysP+/rT8ZiWUQDXAw1mhqQm9fdLMb7R9gxpJiZKJWOzGS8Xp
jNWIp3iYWqryYNv0IHI2BRXc7A8ZWrBfIMR5/wsWLuebD5g5ESQehkTIQqQ9OkMcSPo9BN8oUaet
3cgrO3+hvwCDFdGJj+YQBF0/e+TqhAlsUfM1LiOXp5ZEin1rFHvBsKJTa5VWZifOTg30wBp3qetZ
I2RsD4LuWSmesBflvddLCDrbR2bl3liKAW++auZkkqJnWm7AV4He8lXyyAGw2Qk+y5ivDIj6qnDX
BLZeuCu+dMHdgFMHen6gK4eO80+W5moyUrmQQSec9G42ytiirJ41CI6QUqZo24te76/ywoEXIC4P
yKyK3nfIGNz6HBRg1STvaO8qNRM+t3idElHuvZXdvFA+UAUOitTgrAX4G+COWzOSlge8pwKmryT5
pJVpJZ6h9YEBqqaiJaXijiivokoPFbEuNUKogQ+dnnSKLg4XudxWFbjrSmZTBCYnWPdnYOmkoa9O
AxgJZw0dLjMHFKk+N8Sj0rsRuqB6q0z3olSQMw3+8uDCQLESjMJ4S1eGx+iU2j67ctAWnqaQQ7z6
gPlRT6MQDhnQ8fQZDF/We2e+Gv5nTM7fG1RWNuB1hZIc/9ayJB12+C9rObiFkw4WgAkwDSwWmJxm
9xtPW+izl3hOlcCuI1vkdcYh3linkbAn+dTtw4fKibab+9O+AELDqK+szrZE3Y3gc+IBXNrVVgLE
BImPlAjWyXp6TO2/Ndl31v5L0QFr7Zxtf3D1lQ9Yeh3ffMDsUYC5QHgqTq9j3AOcBUqf1ug/eB8Q
rcvKvbo0wyh8QysdsDeI9c2u1SFnGdkfWESg6D+TUKjon7PxaUw3g+Yo6tphW7hRIckOxRa8HtAf
NX8eywgVsqrnRjdIdeG1+YgBo0Dy7YHIxtfLy7E10R4L6sS/lzLGSNemdc369PMr96UEDFU7BdZr
egAHJ/ymgMYfokHCahBANm82IHaJN0qg808BPQbm/X21UKIFMxNg25CsUSaBxtm9lcSxHBf1AGiV
YtFDwBHV/wYQYBfgJZt4e186je3Gr8nArlheWOQbw/OBl50CvqYe76low3NbXya8ulfEluS8HuQr
r7eFNyI6aaA1AlCqBB3I2d2k0aJh1BLPilrYt5+i9l32T9qa1PgCHB0voyktoCpQxIX43e1aUrwQ
uVrD7SCQ50HvTOk1+iN/93vOAtu9LlmUvI9Wa7D6uFft7oOzDk82oA2jXnzglqb71ty/oc1ha9r7
vfkxOJwpQrbJeRn1/dt2+31e8WRLKyAqIOOH3DOYg+aaZkrWsl2U84ObFGfQVWrU0GJ02tQQnEHQ
fH+fLZSFICVyZWy2z0o0tbJKCGO7w0n+SAzQrbtEeaw3X7ZtoisaBJIMONf5l27VYS+8fm5Mz3Za
qwkNIJjc4PI2RVgUkk9r9+f5MKkAJs+avf1gHGnFgy15yxubsw3XVUXm1RJspoQ+K+Q1cg7csXiO
VtzH0mNdBAIbsu+gTAJQaWYnEeuKGVtMa44EWGbkuow3ByilWQcP2Arxl2fVpvqaGvTEOMrDH+kJ
tBdPa3I+C6UwrO7VZ8zuxNaLvCHo8BkgjOfA43usMbn8dnw1xRPjtp/otezRvAfOV+fCoZ9QWtle
0+6ZPcQAQccfGS0WoBuYLbHoVTlmASdvyP9W0bFSH+9v3x8w7W8DeFzw6M7+jUAdoxHF1L7qXcA5
3ltHMMa9+Kxugd2XASdIDJQL7NKMHVoaiu1eUBrRjO9JJADkasxDiwbGGupBA1Ina6d4eej/vmx2
L+MJTNm0r3s3VNhqF/uSepTU5HJ//NP83Rn+D7b76paqO60WuKKEEY9/43m/eaYZokt0LWWH+5YW
h4N2N0DdJ0noeW7VH9C40FBMdBAFF6qi115Yu/DXTEx+8WowglRJbeQ1vfvcDHoKAQgs6amwfjBB
+9RB+6Es6G/bC2rU98e2eFqlq8HN14rvmZH7sfzKbw+WgD6z3H4MbQTuBjXMNx77Y/OtOQmqKmuZ
tcUl/Gd7ni6XM0FtadP2bitLmw7aldonK4/m/REu3bNXA1RmkRtbMz34ibAZ/fxv7RlK/8KFVhSk
xn9hBi0nSMJjp/xSkusrEPi0Qt+7ReHrav3pC1ZbXCo8ve/bWXrsIF74Z2i2VdIxBo8KP/SuylVm
mqFbW/JKgh2UkwyN2wGAw3GIZFrEfwuRohdg3mtblKc8SbSo0js+Lz5rfbqygyerv07j1VfNtpEg
AQyvsVjKEUXMJ75SYytISgAla+BPgoDG56EVP0tGFVaghAtvbUwHqh7oIUTfpjSdrKuTk0IaxJMY
dEVXRX3u+NCk9DyMz1LG76DhvRKzLcDiUd1BqwGPFzDaQ+eJ6D5j8OqnyMt6FcAyoSGXJNOAGCcV
RPTGP2KN1r5t8lKDyQV0Hf23nOqjAObDlXzm4l0+EWNM9TPcsfOTI0mtBuEaoIDpd+q/epxoJIKZ
t4dI+FBEK+ohogNVnVF7Xdl8U7g4X+aJxGwqqqki6ne3sx0EfMt6rc8C7MHqOdLEB+ZYkPTBewlW
cihLuVTQWCJvBhVbFAnnFBHZ0Ld+xqeja3AvHEhNPu0Gxe6MVC/Nig9cCMZwg0KIB0VCCXHyLGAR
YnksvQy1jMipG703KiDg+oEkj2svGxBH/54/oKfR8SqBhUFEov12/pq4Euu4QNCvQbHkoPWjJ5tV
jWSwBXpjTiUJrflAp6Mn9lbCK8wn7UXvdcj7lrFZNetl4k8PQxIHOBJ6LgQSaGRbmcn/9kJQx09N
BmFD9Eiook9YH+B3PRehMf+oyH4F0FFJkYcIk7xI9mqthLIpF6KWm3mK7O2fOIk91oKaHKMiwarm
oa6KEjsYpdiy2akPUmmSHEPHsjm1lGZW1gDJSnihBumCBlEIgfjxMIRG3/mR7HRjp52FtE2EU67k
fbITh5z3D2UQlowhB4wnkJTjC9Yec9RRdiBW4KNTmtVS+arkSps/tFFYak5fAy1pl1UiFLja5RAY
0bFLREvrE4GDLPkwlFs+lb2phsB78oHnWIrmlM4TOCtLKv8JPjDoL+kQJtUhkKRA0cuJEZqUEgXh
bF6GEV55mgjSc00Ww/ohTrsiskYgxho7zTW1NMSxGNCaMaRQvws9JgYTD5+wjSl5vBBsuFLtQ9A6
UTZ2czFpsy9JSoFkJ8GILNlnyhc8tMxiL2eCI+oDYnGW004TN0oPYv6zQpsAPWVDKTCEr3mam0ml
JAOmvuzDUVe7NE/fMzBWyWaIhEH1Vau8X36JVZP6YK8aKybbNLmodVufYaToGYw2QWQG6IJNnvI4
4mNKygqddFA0SCP52LaKFLqQX/DRxoYaEJrotbgvUO8pWw1Jed9vlEmWW864Rz/vmtFI8O+0JlRq
8M9Cy6AarkHD1+wKv/V3VYnEyHfic2HSbas2kYIj0zSy9IZfUwAekSpd+14LdV1Dvi7TnpIxGQbS
Q8yQN2mTJrnhURAymzxmGl+kRUp/rEsmCMxmiHjZ9vMkjPYNrwXQCeNFL5b2SNAw4c4rPTY7MAkS
YjYciIpfig7znTCKDUPSts17cwjzzDfZ3KtoqldlLsW6StEPDPqrKhvKJx/qhkIE5RStyy5FUSjj
PlMoBEcSvk8YXWTQHrURspgXTFnBJHGkQLKiM/Atte/U0FfNwNadZZzZMKWQ7mjOZpi8oKslqKUi
quHQ+lbHak/QLKkxpK26lDpp2nH0AQwEiQJ470CHYeOFTMVeJLUHZGbU5FJ99ztFiT7HvCwk2x8Y
uULhQw5bs/USbdB5PmwDi5P9WMBSCb14HGWwJOFsNHTLBYMM0oqCb1g7qcokA2ML5bQvJkshiMD6
jS8ZI/Te/mpI8QQWVCz94BSURcAcuTLjYjNJfVqbjBr2ucWFPFuUpGWZZDR8NKOo312WMSboWsaX
HtQ+PlSPuv7v/UtmoSsTarwTzQjaeHn4k1k2NaFhmvc1OpWQ6GmI55nqFki/5JLs2834ylC7elYd
2eB2qarLhwoaGnbfGwqKS76tVtsaHeaF+RxYeNJF57XLYiHQAWAFZD0QjVNUTpp+fhVv+HkPmE/Y
sq5H5VLvWorsMheDnwJTSPjegw7mCOq/sGfoSiC7VM2AQCT4XiVwRYJWnL81rY00zjquY/EOIfx5
VB/7Cv3Fw6eyLWNb46xQ1Pvv3u4KHan4+hg+BeFK3LF0fU1CeUhagWH6F4eQyNMyjvGocxMp6Yyx
TQfCU7TlFl671i3OLTyJIBGDigYiAIlHS9DtaFkJrhGQS/bneYs0FWCI79VrQbaFfX+/LaAtJyHX
f5amUV8tadWABVRgUxaJkRY0NqC6INO/NWZv+BvZhgCjjloiQTkrbMkWQDPJBhdG8zQY3/e/ZHGF
r79kFomEiZLJtYQvQQ5/+ogDmrzsB3Q9VcZ+G6F7bSXdtpQkuRn6LElS1DjsmfD/DE5syUbbEuTB
pvG1pq/rOvQPV/Iiv2UQsKLXg5ydoKjyecFvsLCAl31+akd76xs6yDJXk2yTn5gFqzeGZm+SsFOa
podbRseLZYy7whIdPTXag7EWqi5tVdT5NB7nEjwX845HKUoLtQV21c2JH+rvQWmWL+NjjDq1R6YO
rcb4E604ySU3JHMAaogosaDMMVu4JPJyvqx61rUkRucemVHfnvk1VbM1I7OVkhHsSzSBkcSBAOJe
w6nQUdLXjJVtv/CGA+HOv8HMFipRmKrnOfhUCJHkL8kbJI6fI+0cnIAMBB3FDoIcuFmTyKxVM1CI
uHYKljaKrOC2QTpeQ9125gC6XMMFPnSci2aY2iMxpDVBOZZY6uvR1eO1doSl3aIiOQoyUDwApDlJ
uUypqnaeOLhMzjl5teNS1ro/oUuZbbTh/zMxGxBV5FQaGWFwx4sXgyXs491C/6BT7kDv+wghF6Id
IOSWkSOKk2cEgX9W7E830fzkXduf+bE8ZlSIumGIqiuV6Lsx3p9CM7dVI7Tjbjs1fMG5bBj4Fs+U
/qy1uq1N8OxssFzfpYkKrGCR9EdVzjcNg9f6/SFOI7g3wtnRqAocy65UkMD3LfDJQk7KUQtqVR59
+i8MoUQkg6IQTcxzgVqpDCRxFCIgwYKpvK3V3/loiaJz34qwtGJ42CNTDQTH1A5/eweGSdinueoB
XykQ3APc66C/lq/GK3CWYCxKdQ6dS91bqJtmQSAwO+wubvWgr7nsaV/OZ/X6K2YrR2MljcqIAelN
cQ6kAyPvujXqnqWFuzYxW7gk5IDnB4c4wEo5iZUBqKCBlA24BYW1ZNGUWfw1GlTdgEIG4TXAILdz
WocCn0Pfd8orSK/phtsBkx99pg6oRBOANT9XlnAhNwOVkf+Y+5UTop0aQMsVJB94SgG7DXBGb6DP
08l1ZHP34DAx3Tfv9PKFgA2KN5dzQ1blnNa+YZZs7dLQT8UxQAV1OFAFxEXFmVUNHzWJDr2dUvUR
NiYTr6qVL10geP6yyBJBEAHwlNuZFsc2Rt4uH92whp+JtF0buTiRSugC1Ug06dBn7636RONPIPgJ
DcLvvi8MzfsbplCG0L7vr8Ri6uqHK1cA5zMgsrPDVKZjBmj6BI71LaYmkLnmbABQVMJJhkrt+9YW
NjRwuLi3gDLD6Oe0SpnGeQyUGlg3k9XUEhj1WVJDK2ObyIjYIbXuW1vwrUiSQfgW8TKi4rlEm1BO
KfsWtCdDJFEjq0PfBNL+7b6RpdgfSU0AjgChB7njT3vSVUQu1I0asQEITxIGlFQo4DXFkWswfTXg
PNKTNKJ1uyYo1dRm4oOETyuNXFUNeZXRZinbjhImAjtc1BDfnXcRACjrxzGHhG96lJ/9CWXSbJVy
l1vR6ICBAH3CTKdr+7gkwxoIeKk0M1HpwHuggi+jxHe7q5UkSeSINqzb+h89f8mTl7AWcQMQcfxI
Q+ildQ9BFW+DWLzUYetEjGfTiZn5tQG0La11NdxQ9MfUHzTIDcn/lkbggdb6axcuDgSgwIQJHFKn
aOi4/chxlBM+FoGZEA+HV0Az33eIOPqv3sJLOEEUnIMf9AjwE9TL0dv5vLJRFvzNtfV5PnXwId+H
bM7o9tW2eewUkiovLGP1wjms0GJbrqlOLhANQdoFSyIhN438xK+sdK62bcvJKAD0ZFAivfc10ws9
c4iPLHI8YnAAKnDLPqW8yQMLvzLchfsRDBzAiuCtMZE5zRxLJLNhE9TMxK9Uma+9ZeSDnTAmaJuB
U2jRCGjeN7jU0HJjcHYhj0M29qrks25PgeoEurbu9LyFK4uN/rOJR6ImeglkY9F++b5dFEeGOzGC
IePlLNudaJehicSe2Gu6v1aLWfD5Mjp7kIIGU/ek+n278SBtwtRMCuo9pMPfVdAIfFTxSlFr0QQw
BIilgUSCbNitibL2Iq1scQBTwmhk3Ghu/5y4K1O88MhC3vCfkdmaQjG1qWWk69D1Vxo8GE7DbWrj
ypZ1wxqtYp850t7qZB0aGdhQtQ0XQC/Blt1lh9Bay24t729ogaPDDloFYAu7HTIq6i3vKwXr+or4
FTWhyVdO2cUmk3xDGFfurIj524QW9IdItopQWXiHyfB3PFigUVr7BZlQ8qyPhJGybtczpG9eQ8I2
rM7KJE4Alx4Jkk4kyDgrD0bCFM9J9HB/LZbKe7IIOlJ0b6GIimvudvRNMqZqFmAtvOjSyK8FkvV2
86z6ehBApEG8CCgLiRULWU67CiDkYNTNSQCX0v3PmFzmLG4EkhOPUeiksOggmlzu1e2HQKeQw0Rm
XV4mAvtAn0vNCJ0qMETIng4ryO1pD/82hkymIE5kfnMeM0WtRrFDBt/lVMD0cY4EEQnylRf2tIfv
GZldEgOlfB+1MKJVdi8/g3Gew73evt6ft6W4CxP3n7HML8y4pRUvMgz2z6DoivZWt89ptAuCsyod
kt5sEYNxzn2bi9M3xXgC1ENR+p+NLO8VDsnxgHMhtqcdW3/l1/+IkfyauX+/fz6kOqboI2Bz3hV8
Xx5IxYrhmWWVgrd8Vk4yEvpjNpAsysYPrivTCwMpBZGgNpNRI0KGANUHDfl7IvqQ9ra6oUjMSPJA
9NlpyOyYWRNr+x48drjBIg6xsVc3eCuPUGqVCKtSaGUXHtgmzbRj4j99mjTvAWrxHenLETcCkpWj
T9Q+VT/qYRgB9/KHOCJh1XGZzUltV+sFnq/g0meQYtGzIpVObIvYxEyFRHzOuUwVjQGksSDVlsI6
t4thDKxIHkHV60mUeS27su+t+0u2vE2u5nTm46o2TzWUXJHuqSsktpQNOJ2Q7xz1IYD4wX1jS6kY
pK//s0F+Ht5Xh5nthIEybcS55Z4zrApiEokzWuFG/Wvxen0aHyG8fBz2KmjRgl3zFKEzYuULlmKk
6y+YvO7VFzSsiN5eOm1R9kFloLCLUtRJEvY0MYvxAdW3vtiomWokpcXSV1HWjFbODNE7D4EV1+BU
UB+0ZK2be+nWu/6o6Z1x9VFBLqHYKcMjJJUJx8OOeuK98KsIo6Ub/NrM7AYfqhrF2wJmwFUeCXsl
MFvNFpDDTKuVk7oYrQO2Kk4tN6CDm7/DtHFSEuaw0BKRIKaFesEO7RjQJkjhUCNAadm9uAkIv0m2
0bn7hOArnWoZq+n1hawDNty/75jNbFwEWY6WdM5NW6N+qKFYuVP32UhM1JRf7m+tpVT+hG5E6WQi
pvylt8gGSd8Meca5LGRcbfRHci2qYYZ29l+33ld1KiBlcdmsGF16cVwbna2pN9J0GOSccwMHUVlF
Mnma4hJgFEM9tW5ZWMmaeMbi/SVAnUOZgNS/sNq8H3hQDi445FP5bZ4ZTWXywcqtv3girmzMYg/f
L6q04GADUqbsWc5MNnNzPGvJsNaZtnhnQc4HtxXea2hUuj17WLNMqtAF6qqJ7SWfkrxj85WoYrr2
fl1bqjAJwCJ4/oUBrvOxE3o8F908NylkC9D75O8LmbAPUu+Eawyea9ZmUzcEfpMIOayVnt0D137y
pgRbjDbvYiWnt+hPrsY1LeKV22LHOvb5FpbUxKgRAgcPNDLb9hMdh/d3+dJuAIxPQTg8AYXmmFO+
HPygRtjkht+xDy7EOgSi7y1nQQIu/zf34bWt2aBy5Fy7rCl5dzyxCCa0kDDcl4DWLS3X81O5Ldby
dUsb8NrgtJ5Xsyg3oaQMGgzG6K2Iso0gvSZ/78/f0pa4MjFPhqojKCYEDyYaMLea4/693WXPKmcE
K/mPxQfTtaFZMFF0IFOTfBiSKKiAfFUPxmcPpPPlx4g1A/94L16aCw0a0oeyc3+Qi5HMtfHZS0Ht
c79N8ox3Aw1qXAYWD1LiHOorZ2BT1hRFV4c6CyQ8MCBVLY+hVqWV1HqeOH7xwFTbYh/mjyPb60lt
hc2mWpWIXd4vE7MFSDWgEzH9/Gq/iJVIUz6peDeFduOU3TFUcH6Km7I49U+JJWWAifmmWhhAIcnW
uAq5XUp6KgLoRKCd/iMAdGufr3LGwxlFIq7Wy/qSgTDC6HXJFPItF9msvK9EpxcN7UELVx5OS3UZ
0M38Mz07Kgw/lHWNB6srfVnxRrJGB8ez3EMXCfyNFuTrM53qMQiJHOUsbsAFlGz5Hc8SHn8Ym7HF
/agDN1nb93fe0oX477OAQ72dkUiCoAbKHtA9gPgeEvtoLrhvYOn8ooMEOGpgTSfAya0Bn6FF73Ul
53bIrNpFYHQFQSO7/4Sk60qAvNRvhlYzNAtOWRi0Sc3835CDHMAXe8SiBvfpGWBV3aI2eZ7EjP73
g8LlgbovWDNkZU782A9lEvsdx7nANHVxu/G03Oj5yuza2ChLSgA/BG3IitHFZDpaYSQBNVeW+6Xz
UXgK2w6Fisc3OO5HoBAHs3qQnj3Ads34sst3a7H9EjpZRnkAsveop6OWOO2eq/PaCkI7DsAJTuTh
5f7Q2YlCqKX7hvh4f0IXA1AUmkEWjLcsi9z/rSXalzHA5R4HleP3jvnLKE7n/5ErJzMLu4x0PjBY
1ixLPXyLuh3lVi7ppU16bX02TkasBs3LJ+vyrslt8YP6L7HqlP5JQlZ4tct4wQ2hMw5pIXR5I/s7
J7nvwwo/GkIerHDxqPPQRNMIHV+FzEQDBxDoyBOZ5SGLN+lXRc2LmJjguQUQfCM5kI/s/e/Mnwiw
3+6vwcJXTaLFaIxBMQTI39kFWI2gecqnVjYNr/iRhiBuXyvoL53QGxuze64Z0lbmM9hgKtHqmNQS
GXEvV27XbPryEPmHnjGCUtWLvLNyeuLK//MXzO4+qH3wzRgDUZEPKHi1djnipV6JZo/ojGN2tefv
WgrUvVeTqustUUsdWq2g7xZnGhQLYBVQRLxFZtsNPDxV3/Ts4A5C+957is5E0cpiLhAzQ4L6ysYs
lFaVvFDoiJke7MGO9oETOJX5DoE7/LFr0j8iueT8sE9vLw1ZywAv1RtgHmVMwGJ+TtbteQYwGFLl
PaAb0Ev69NGwx+hgW9zEug3IiDsRNYFGYBPY5zXlr4UL7drwvM431EAAyRoQKw0E5+Wj0nx02Wsi
rxQU1qzMzoqaj/9D2pctN44sWf5KWb3jNgI7xrquWQc2rhIpitpeYNSGNbDvXz8H2fd2ihBGmKmp
fKjKokSPPTzcj5+Ttk2BVVSxgBl6Xh9Kpq2GECE3vubsnzfm/2EwAVsnOrBGEGy7HszM//dg1kZl
7ve3iV06gTXQO4rRBHt5vQYX1vF9ib1ybpni4Qe8G6rvR0Xna7Nhx8s9mLqAWFE2kXcnQFf55479
Ougmr0u8if7HwtS5J2IXFohqISlL297Q9pDjRQ3k7T0WJ+SUH/S9vu+Mir4xo8O6BX+8KVjdGvTt
SKt8PFJuUzmyQQxE1w1OpO1S/H6OGOGqfZNp5uJK9pIA7QOME/FFRP1iO7RTJ927B3eU+rJuQAQX
2YXD7NhC+Ba1dZydGHA6fh6puZv4qiWTJcC0VgegZkARjbeSDJByvKAgdz/c9OHfWWxf52RyQCpq
QVBrjjwwQ5fLcdDRZW3tmw0F3Avs3uDThpfYbkEGs+Dh/HIGf1oP44r84m9EOE2Yrvyy/XI/wDb4
lai/ZhRuB8Wkd/TwVtuZ1dBq9bF7BGsXRSVlYsR7zyy3i/iz2esKCRxCxsQ9yAcn7ZGkUhRdfxgr
rQuUYazSo2a2xY0knhghJsAZtUYjcFiuF2Z7JtILjbXfdifeECRwaq2KYVdwIKD4VH64OkWJ78r8
/7QzHnNfxrsJWrH1ItiJaGXzG1MewGzY0vcFM3OnpQrOAhAaqsjjTxnJGuh3CLnS8jAjv91CPM+B
WB4fmsMDysAg+uzeLLy2ZrfLV4uTjg2omBJJC4t5dkhklL1IRhsjnIhi/Gbn73X5xl3Co8294TV4
dCh0EFCvjrTj9WByvKTkUgeQ7b4xEfp7CSBPuNYVWqNexVoY0bkF8tXW5KUTIC6sCVGPZ1tN90+t
huJ8ddib1qJi+AzxP14b6JGgYRcQeCvXvdL83tXzlgC9z2tG7eTqTscuJBu2dujdKJdrl7bxmew1
UHo4x614/yDdPOhmWuIoXJrVcbtNjwcI0YBGBZxsAAVNH6vlMCREQq/34ZN3VA2yMSpnlO/9xOZf
WLTiTIQQHf9tbHL2t2rstl4xTud2sF9f7JfaaR1tY2Pp3t3pRkPj7eH+w3q0LrnxWDjdOTZWsaWb
3mn5vTkH79fQFn5Ut9ZkeYqRaDstinUOuYCqkZJtHzGz0GMNcz6g7BA1GxtZqH1TH7r0lue8keKl
V7dRoqQPgZLwaxmpOSfkB/WmSYOx3CxrHZRYqbcl/qFB7ekLJ9isy6JpIO5Bja0Mv2VygnFD4GcD
545xBdN1VJ5KEBXmzXBl4m7U18f09ZMzoVOxrqlmLKFd5qZO0wF7QAYHaI8pjB/0AZrfpojAl4M1
kFeR3Pec7dNM7hcurCVD44L9cn5qIRN9F8H+c6OeX6Q6M4LmmGFAsyVK6Vl3/muXJuMZKmKKLiGM
oiYUSoHwR2qkfq3i2deojCI+iGTS6KBtM4Pj6PvqYeG8mdt5I/fumDMBD+p0OhmqCr2YwXxWeEas
7mXxQwpB3h0EqK/7/EWejEq7JkfGkZbZhnhWJA33Pzdidk0hPjCW3QJzjzLx69GuksyNtagi58Rz
RukD/fJY2k4FpRlQpXrPN5vNUX3GqUOWtJrIzAUG/nTQRgGTiuNw6glrjBPVoQB4sN5EFILdZWsN
PcYbfDqro3io6YK7Nzfd0IVSEXYZBx3luddd7SItloJxvLciaqU7+lh8jppJUHSgSIUkhm7m28QQ
1w+r1c+DPPr0kyNWR5AOD42R9A7lWteG8w7nj1gIAKG2tp685N5b1e5iiOugckMMTfCgLLwBxp78
ZHCyhWQhQcEkAm3n8I2ke5UUpqItgf1mtike2oQHYSYKmnEgXXeKCeD8SnPYYM2+b6zBCAYgXhf4
C+YwR1dWJstTUtIy8wNYGUrD29wGx2jFW+CxexN0D5JAygp34oq1D3xmLSyXucjgGElAiA64aQHX
xHUHA8WXAr3BaaslEOLQTjrZpcxiKAJNaN7VZsHltPsAlXTPGXF5XpJQnOk6DgdwPY2VU/Bap9wN
QSYR1gyVAOyocFTfRihGZDlEveGf3ICugEIoLdcaDj+v1RlJmGuzk3kdJJ9LwNIqnJPiqPSeKSQA
1e11W2tXRUM1sORnqq2baALzL/IdjziHbEq75kGPQBy74J18PyPQGAFl6eg/EulTYbXGa8sIb1kB
7t86oP52IRE78xa5/v7JRkEIXWzjGqJtgEtSRV1LgW8gtGjIwzYpTpICqbhyr4dm3q/TYV81S2vs
+0a9tj8ZbAQhuoaN/RN6mj52h1K+dyPTZXeRexkukXKrtob6noJlBvjVnyd6xrW+tj3ZWpnaN2Iu
o+9xjApwuykzyqWH7jEvVwVw0pZULqUSRgf6+liCRQkIPWQugGGcluXVQtVHMoi9zmJUxUBr8g1T
qVrHKM1VW0U6Ra7An+oyaMy8GQbZaBNfhpp9AU4XKuU8oIUNk8Xe7nIt2A4syjLQPbfdazS0/SXl
2fCeql7OrJ8H6vtBd93qybNgADmCoCtACBWSD5pMZSUCtx35W7krjVCLF6zNrAiUw4y43RHr+Y1D
hJAq01KU4Z0D+VHK11p4z2r75w59v44gJAh1RGClR+aQaYldHWutmPTNiIGBvFUZG31erjk/MtXs
QYzNNmZGmi6FQL47Owh3Abw6kpSj4Geq0qrqtV7XkgSQSFSE4OGJL13jcwuu44xPASsCcipgRgGd
36/3xxffMWkl5rmBL5yVEvD+eFMWNJD2tQ95iNi1myYPaVkMplbbAXsqYqdmRwbqPDl8W2Jvmkm+
oCmiKIOiERFplINcXx9eGdVK1DDh7O6ze5DnmbIFTuVsW5qWRgcrkai44MvNpKBhckR8ox4Ol8Y0
JMD5Wl/zMlJ1/TGloHKGGKNkkpvOuIlM+W/4b4hCo9R/5Ngn4P2Z7As8mlQ1aGOACCApYAHGmL3z
F8FgBvg5CJSFaf2k4H/etY+h8/MCnnm5IRuJkQXiCPRuKEC/HtugVziXg/Nx9lOKPBaoCFfuutqq
YLGDTF1lbT7yNWD3Zzwd1z+bnjnCvlqeimWh4JfFnpCJZ9JEBpc5PNj7WkA3rQGUckuMOEv9FCYu
CCcMbcpx6Cf/mZn5jWiuvQ0zUGfs3haWhMJDFwHEyol8mi/l02a30pcx/vVw+LKVKm2QmBvBdnbo
Klo7ieltRVRzGrxvGRxoWbYYX4M9/o2Qz9XkTr3lCh58HakwrGZmdJGM+FbudrLB38PBiJfk6udu
QcSVIJuD0CDKENXJUkoqBNc0vQNCpdt2jdHo9N2T7Uw3gY1u/ctQLkFi5g74LwannKPCQHTo0ze4
dgHgBzOLAOoWU9mBPEHetLuL+7iJ8QZZer0vWZ2sJAS6uyrvYBXcZnxilDVYzv9Wz0BIouA5B4Hz
6RHPtUJdRaEIvI3wUHHSWiSDWYE8UhbOuUg1bs147YUkn6UL9iZbCFecu2rLhStgnK+JjyGjxBEQ
T9yiBIzc10dD7EdpxgeJeG6Nbh2/1mvPxngu+U5jZuAHK9NJzEDZhFJTWBkV86SXzqwd8pI/pWuk
8ZcC+DPvVtz3eLiOBArgV54+0fsK10wMOkB0yWQrsKgJidFBbOytfdPezgLVCVW2wn64RSm5b4tg
OL9Lll57M+feVRtGJ+nLadCVgxylMtoQofxGN4LgIG5cCIW+LjL/zry7rrs7uVeCmA/VeuwuCLqV
d8dz6CMVN58p1G7LpWTUzLYYWcGlX0M7hmOvu8UVvRt2o629bL0vrpL5b8cbTlFGoOIvUPSXQasF
xUt1MRVBPJ7cC4bNVqCOLE3ettJnLBPz56tp7jGDzvw2Nzbni7kiUjUAccc5ooVdfrYOgNW4Dvnb
eneqV034tzaBNOK5gZ/hAZi9tidrJM+ipBahgBLSdtOIlqDtw9fgCHIgKh2a4o4fdmWyqMU1uxah
IoWyShQ1g3b02m4NuRvSRq1wNkHKOeCpEho3Pu3O7QmBo+MSXmcGZDbGqHALQCod1ObS5I1YaVHd
+1UGYAmzMt6MdMOtAzPmY9QwRpYXayYKjDEGuywLaJul1BePRIUD5rdW059JvPWHTQyS7DJdVQCB
ZLtIgK7GqSWGVBjKiwgBsd7km/cYeZQlJaIZ0hy0HlkGfUxzI8o9GSw/A2q6lWvh/ABiNtqs1pHR
rHgcjnjhgfs2uRO2ZqkiXgyqpp/X4wxz0LXpyUYO21yOmIc7pz8KELMvzMp0j42pUzmg4iNfWNYz
Ym+GFNDnZ+em2UObbokyYc4lHh8CAjJkqJvD0+B6rXQeirp0Ade7SCEV6aWGS0Dsi3rQY/s33vJX
piYjrbgBcMIDTD2Y5pO0yT0acZTseThoq5W0gHaZ0aDE4CKqqI9KanhPTawh+qZ6RYSrVX4qL/yD
uu3M5l68iax71XB2BOREINk7FufTSTyfC+hQPiarHVTRN6cjZE5/numZKM1VWyYTrXa9mKC0HnBs
FJqC7MuWJUy3tBSxmNv3oDEFiQOwc1APm2SqGjlXo14bxHMl34U6ZYnjWR1cw8QKovPPPZrzvEF4
+dvW5GLouU5wwd6Ho9tEcYx+ggL7a3DmrN7eJRdI229WmfFpLFidi71dWZ2cqA2yHWXYCuJ5TAGA
pXbnbpRNcw9hg4O12xXQsbwMg+GvZKN8/7nDc1cVmJIQFVBAlgBI7fU+CdwqGepIwUtDM5rGo+0p
bJ9/NjG3SkD4gICmAOiL/OvB/PV6GgIw5pXoXNwDlKuDlbfehWzjL4QMZ2rKxmcLaFoQlx6jTJPV
KFSepjIOXWlRTtY/eI8oHT6UoPpoVhQK5m9YoHgSv0EFlLNexZL6vUMWRlOZG86vbZh4oaUs+aB9
1MRzKoPakgpRGctOIg76o577+bmK0h4Ui7L6obi6Uptp7aJaXOJ8dd95A2oB9bypmFW1PQgU8zjv
RSpHcDGokkX8q8AkAHPSBkklmudcKRuiB1ZI1JG4CepuSRgjTuXJyVusSCy2FZepVsHVrwNKTm56
v86gtl0M9TPw+PV6IF2dm0zn5LMqlMo9mHHjg5AWDUIWlZDlBqhm89QQE0X0rBKIJg//7ffPYaoW
iJWSLFtxEoNjVqk6AOd+qO0jWYxXWawOKz9TvHdBRs7XqCUZ7P1JlRA6sKbaaInAreMMpJA0Jpna
GJkQ1wnK5WO+tZICZZgUVAKATid+ceHjtuCp0ra1a6BQN3plGKqSjlptzd/xan5PHcRMrndCGzQo
7ITyxjm8zzWAnOWTDlZOIaXc2t+6lu7Znr8QkJt1eb/anJ42mlL2CVKuZ3+nGP7pNjS9I3EIeCFi
K3bkhY04k/PDDkEGGQXU2O3fKga0Nk70MHGxOi1/Zzb2HnI4OYBJKX2Sb8Gtd0kzMJKaSmwYXOqY
C7fFfG8VxDaRUxnpOyabQ5YCt1c6Jp2lxmy445AeowcJhUIF5ddYU6oIKqxyX3c3/RI2bvzm6bNN
/G15eoN4qcCyQQ6ks/4kZEZExcIR0l3aOGVzWHAHZk8A+BZggsaZKk8hHqgJBc9tl0h4cD/p/b5u
ABpYyF7Mn3RfbEjXS5VlvRDIPGwU9n4LchGwUfnm3Ydre7sGwkKb1elzpa4ftMX372znAJmUCDDV
eDuNn385yjlx4HriDdJ5G8DMz9fE6Lh8m6Mv3z3x2GqEjlVx/O7+bG3OPgCAP3//rEs44j3/3fiJ
56TKXQgqHBjQwpXr+AAWPqUNUnoS0nlqRgfxmNYK1dNdWy04bb+8zZ/6NrmaclDDsiyH6dTa719u
baC1aJsD7wMey90uX9/cbARqntSQQqL9527PeuNfuz3ZdZ0XZqHn89JYdrDvP1/wHqGShQKh9V28
dbLPx2d2f7M5A0FyXCGG8Lc2/e9Rn6JSOZLxYhui680T2d2ODwDXhEBpf3uqgH50woVVNHvI4MEG
vx/PU4DsJ0PdgTibkABHagS04x6yEbJZWf39Bjw77+4SU+icZ/rV2GRs9a4NvaGXEUaQrGijGvHd
ijz/PH8z6Dt4o8BogFYKfKvg0bzec0kTeZVbxxJCFXa25W1jdXxfLSklz8aa8KRHvAJyXrLATz1Q
7AtNVnFCBoXhftqvOU1c3Auv+vZ2/dxY/h0ov28McDGfm3Nknn7u45yHCKDfSKAFJVu04LqLsVoz
EWJt0jlUXvP+0qf3jLv0gvWzlRlALEbyi5lJHzlRTGKlFHF6PY2npm80hxCIqZy+3kPNG/tBonTH
HTXa7ozKUCLQogZQguGgEANWuBoZh58bNLt6gA0BOpUAUTG9DzNfyHmhV6Uz/8Ldxq2j1OtUMFFB
oSzk9ucNKRBO0/FsxPRej68qgOs61Xz5XJmaYouvvLtKEquJVtkSyZsozpzioHUA8/aouwdNuGtT
nOdxGWMwlVolhI6402APohGvX/aQc8pOKNr98MbgVEzJMf60oMpxD5JWdkBVcmCCNPL88xDPZTOQ
bwYPkioiNAxutuv2uIzTiedjaZn71tgXu5QirW8Uj/GW7eSNr0BzfGnHzghQYxV/sTm5njXZ9bkq
hk04Goh+gH6LvuCOOdlYZtR5ozuryg1rNZL7Hs2HhQ7PTQCKjgBfAdoJ8NnJcVFW0sh0gPOWO2Wx
bovxk+bfiaAJ6hILvGdhl4Hw3YH7xWF1LwXhZ+/Yr9Ynd6wUNEMqaf3Y9b1ZHPRHlUfpL9VC4xO8
iquFvo6LaXqtwitQRpww4uPTCN2guR3hAkU6M5TDVGtoWBZG4qtmFDaoC9fMLjQr/+1no7N3+Vej
Ex+oDvqkzODewmd/eHL3gHLR/W1J1x/t4XB4THc70bgxVivjYem4mHGQwBkAfAD8d/CsKZNdHOWh
Gyolk8/CJ0hKWoR5TXDVdEvysGP7J4N6ZWayY1LJi6MK6geItgyZM4QaxpQLQqN3kYH4eSznoi2A
dsOTBY0gmI6nT3YPioby0OTyGbFIOnLx3jkHxyioP+o3bhe2xrjtrjqGyw3WsC8goIJLZnLLRAOf
t7HstedEiz3Tr9GxuvXrhVvme+B1NAOJPIhKjNfptB6tRSReLjytOXe30Q0xxRXbIyz+AbouJzDk
/WNlSWZp6s1xoXv6t90wMTzZe3IghwkYbdqzp9y4xZY7VWuRrQPfBqq1qS6q8M56wzeUHYpuUjvy
7Vf9EksW9KJj/VkoQR5psjvoUu/zc1+vo+AR/BSxYMQ73ylcWjaozijNEm6z5d2nt2lsNDv9TMJH
jRm+CRHKIr7tMkfOjTIAHdgqOyn5oSAVLVCgxtFwlVygW3gsddsT8M6VVhnKfDcBQKDhjhGzFUxm
RMhRQjrIo7JmtSLgKEIF+dRurN7f5zKjKAxCsr3iHsFmgriAZPl76TUsF0vbx630bal8mcPxQv3y
ztHdAMloTW3OMgr6HyCjKlYg2t4RkPmhMepR5qzSt5a0675d078mEDkpgkQ46D2n90bk9406TiCx
/VsVsSoXmq0LZ+aSjcnp1aRI7kPXoj1vJQfVb9lWWNrT88vwdy8mFxAoZHst97DNIINgJrcQF2se
IiwRmm/dy8L58e2smozYZMm3fZ7IDRltURQLyulKjC35eOPSjBIjt9stMU76/7Oo12gUEBi8geG8
gUv/enGwXsnLio9gtCpru3bjmPYk6qy0XRcMiKOuggquzy8xVn3Hhf6yC/8VNa6ApkqTgWVpyKAE
iqkLwxd+QL2agGqYmyQgI5645KkIxsnOUd4DYZd98LeFZkKwgkr14edB/xZLmTRjMubATfYJn4Tt
mO1PbA5p8AJddq0A+Zz8lqlLOta/sqXfNiOSOP/u92QzhnI6SF2F8ZZyu/KprEOLIgjXhWRWb6lM
1QHSFCko3wzlAOl4to7UVfpGPhoorOGJbfHvBCjC9PHnUVicjcnTr/SDOlUh8IOll8arqL6TieG/
etm9bjDoCq3rpzbYRRgSaHMpZsRtg/7u5yZ8f9ljJlSwM8DVgyQMkqvXCxEyYBA8yuT2XCrbQEGM
+JAcdNGooESePctuQruVnNB4nctQ7UDJSEj1OxI8dqLdQ1MLxZ8ofpERy22pGDpiu1ektbyIs5k7
Ssd7cCSwhBM+jf73yI5JQqKgkQVVNmGHCVSOibRWKsfrnDjYRPJLqR9k8fTz6HwPBMAoKBBGpgxR
hSTcZIJEvCpLToHCoY+DO7grh84YOhCb58EhFF86hQelz6YQbAJtdg4KWor+UtQLyNfpUwBFjlC+
0FCrB61THs/bydqNOFct5RpFVk+S84QVooVUe8bD0kkd5gS1AaRav4pslIHs3Tsgq0xlnwBKIv/6
8/OAjMfDl230rSmT8eAAKQOaf+DPPGDtYtTSiL8BmNtlC32evgGmhsjkfBRBwdBEHAwVYDgMyHvn
HrQ8o+C2s+RCtitmsK1YQxy9eunrxP65l5PT6ZvxiZPnBUMjpSXPn6v0Pr247DTwm6BZBcQkla1w
C8G1yW36zdrEJSc8p1Vcj+mNkMxR7oO2hSBTbbLilkFj7OeeLY7rZLtD5YrvUhllmMmat7zSzvlV
AmE+EO6ERoXTfyVb3SK9xq/Zmi4b4C1ArEAUcKX8evB/cYVIUPTqIGA2kQ5tNAfCP3YIOm3okAB9
SV6XGG5mezlSGuGogKQTYJ7Xh1od8iBFBRT/HEqWHBtytQrXurjK+wOcSD/+LHWnwI1L3LeF4Z2b
S8SYeYQNwUYD/O614SHKVWgjo/xMrH33Qan71ukEZNSglyZQkfn9Sx807AFaneGa8Gq/YlyPMrw4
fWZD8RkR1jqlKqXHGFi42yEVgFvi5UvWh+nq55bObWQkwlHJJAqKpE+xzh3j/TR20dCgtGvchj5x
UlPUEuNnM9Nw2a/FPXoaQJAoI1Zq4o42jVu2SGeAELQwkScywgNYOg/sqFjhe+tUEFDgLNnaqXaw
lp3WZGvezpEqA7npMTL1NeQw4K8HNrfkYI5beLoiv7ZrukJSIriiiHapwofC4lVjV2VgdQjreN6L
2uIZIyaG/N9W/+Ot+1/eR3r47+8v//mf+Psb9BGLAERyk7/+87/qsioucXBJ/qB18XGp/0g//zhV
lyooq+Ct/M/xy/7nl6+/6p/OBwqW8JOX+A/zUl3+sN6DavoLV78P4/9q3PjzV3+xICBQ9cf6o+jv
Pso6rn7ZQjfGn/y//fCPj1/fct9nH3/9+ZbWSTV+mwf5vz//9dH6/a8/Mef/8fXb//XRzYXht/6r
8D4wGpOf/7iU1V9/EvIPRAFR5j+GoGRUGMJNbD/GTzjtHwpKHyVsNUAaR1UVfJSkReX/9aeo/oOH
JMX4ByyJqHjFJizTevyIaP/QwTM24s1HtI2iSH/+u2FXs/d7Nv9IanZIg6Qq//oTaLGrVQQOQRSV
I9SMqjx4CKgGnhzdmH+3YFGwSVsu96L7gi8lad/wnRw1hHa90HaBqWUuKRjlRTfJQ8fTh6gzvLG7
YNjM9JarxBtB7/lnqCR5UGegTMnq0lSbUvTYU+pVna5auhT0fI4Cffy/4hL6NeGPqurxxKes7oNW
eJE7ZP2TZ7+IdR8iAZzQtR0YqWRfOo8OpmrGJKi7Exj9ZWa2rJYbsxtaFKdrgw4m40xL8m3lC25L
QxJDAxHwleHUR2UkmqLuezdKVIGrkEgRE2gqSspgNGnjv3uiFudOGkJSYi2FPpftiBLwitFIAtzp
oQxlziTdwAUrVUtcULXqpKn2fcJxow6khFBD+CwhUDTyj/nFoKxUoVbCBylFVLu04kZtyYnL+k5z
ykgSvT2ULdv7WM/0ciVxVaQf8qDVecuvkg7kGDjveLutgP9cMS3jjShoqsgWkg5tiX0i11RIMrAq
5xWLmVmnoixRye8hSQv5zQ6E+1AXoVla5Eif95LmmZkqJo0jiaWiGFxXcQqzNa1TapwWRVQWhJY5
dlZtMSRDvGGTc0EDbYawyiR+E8tBt9YUDnzLhUCKV2hd+K2RM7VkFmQYQYWu00oIBj9HfFXx+tjs
OUKKcuMJUhgXhuRJSXfqM171DqzAZ7brcRKQd5AVTQQqDwQiyVqT5OyG1wMIBldZIbQ2YtUAfEh1
FGWMiqTmuRVzG6Qmk4Y1msEEDqQxLUSkshUjIvQ7QQuYR3akdOpg6WmIyoQAbCONOfRlDu3TQSlv
csijQiS37qTIafA93aqtIC54JEwfegtaGqQxXa/JEbVp8AQz2pzBTdWFPjkrSq8cPTkNn7NIr0Dh
qADppYDRUDDCSM0OAxcjd8K8tNpxblHsex/+AyTJXFGlein1Ia3lDH7RMN5ioDaPkodKa3xpzfuZ
96n6Spg4PVE7jRauJ/E7F8Ks4IQJuy41eb+MlZWi9RhbFIXrulmmCncLSd9cpm3YBsTgilBPNnIW
+09dmLWCVaHGl7dUsBXWRiGleBfLSQvMOc+68i0aZI8YQ8OlEZYr4w4kkyu42oIHsGyc8HppdyFH
QD5NMuWFgAm7pLni6TwEcKHuST3ohoF6QnNz4PXxJPWo6gU1TzXmK76Rhp6EdvkqV9BBIhBdgM2n
pmPcZ6SFFSh1QuIFJnyPkauftW1seFUFEr+i1DjPzr0kvNNTVtdmpAWpuEu7zn+Oi1wlVM8HqEvw
XQBNGTGr9QvXqWpuRokv5jZX4MQEvVZaOMADuKmlNnX8IKeRSowoKZMABewxShqVMr+EWi54kOdG
GBZLCtrBitdavD9IzSYKIC9gRYlEvJz2A6g3bAVeWO0Mtd65lNezSrv4WsP0DVcCxRPTlE8J/iVh
r7VWW0AP975u0pC/dbO2jI9aL8tVAyEpN2GmDoFfllqFFtfupW3apnMNz624Gs940fP99y7HKYGN
NeTAuJVZInumDgHaQb7V/CAChaQcF7y4gkqrED2Wsa8lK50TcolyUVUWp47rC9ny3cYNtupQp9GL
H4Wa2NOsy6r8FPmiGptFE8bjkYuyeuatsT9xeuO80IZeg+sgpMzsStL37YbBCBR41aKEqIihlji/
LTeROHWT6YqbPbhho0iOVhFfvwlIUkE6UajkCM6wn6X9E2tlMTlqcNaRgqj0qK0p52pStoaUX6U+
qgH0jFfj0ctcq4Zmb+jRsAG46h3ItYEvaDv0XEjB7MYplPMFvNX9IsmAdNSkSDWQyi8iU2yZBNLg
Nk+zdZUkYJkPA+G5aQWOOzWNPHQ4TmvpKLlK3R76jpGLP3CRZg5tFgUWNHgbYsF/Evwnwghf2n3r
1oLRCm08UJ/jwX3h13Ib32gZPFzUi4i1dK9rdaFZUqooHW2l1jspQk3uY570HQ21vtQMkLD5qBGG
EGpoqBo4CGkERUvoPFaqu4vdrgXgK+QY6A5JBtx4ngltQ/lEBtTM89OMg6J2Hh0zSfCZIxZDe25S
2S8gaS3lwToCtg1aI22DDVZrOaRlQNHRlSZkvBs1MopCVZlJZDcX1/DIdQkLqeCBd6vgJz+7EPzV
VmHDyZzj5dg9RhzEeeGUvcfHiF1FbkyBQXMhpaFIUANqM+amCOxxugBhjVjDqMDjvvOhuoyHuRSA
EV5qO89BDRzvGXlSeN4q8aU8X6tRSu6RYIfyPMk5UdmTUqolSppMEx0UcwyfTKtzhcpuQV6wjoOS
amUgeGbCPN+7rRvSgqhJZW640ds827ckBrtf3KWRHWMco5u+ATLeclVN9yvKBz4pLd+XMNY8H8Rg
u2WFZnt5niaOEIRFjxMw9jPI8YhwkE5QbZZBzBf6fHELRVWUOytM8jEtfNOcQiWEHnWbS+QTMlOo
0g24uBVNFE+VPQQRsk6iYeGphzhsEMTImC5Hdt55zX0PEKBoSkmQnJqwUF4grIx0QS4rPtjGwr6L
oPmdYI5UiEW7lgccqjB6N4pvRfAB77KkiKC9KDCG8w363q+D4CaaLUAK/Ui6rBY3dYa6dIvAq1Ks
RijVcgu/qitudTbgIjeFoSFAXet5B+dbz8sygiAmcTWXhiFExc9d2KLwNCKp+zakHMCIfAAB9Iro
Pdl66hAkN1WT5fUbRCtaqLkQTGnjC8DAxXHE+WYM4e6G1lJeZZSHI6MbkPiSV0FRyZlTsqJSzCwU
k8LwPUbiIxQsI24VyUGg2lqTwvMbID6f3hIPqu92Gbdg4lbKJLflistLVNMzwcQeLiJDbJMO1BBB
HyBhnMZZTCG6XudGqineBYwAfGomUVEUK69IwehZ6VL0nAlDX92SOFOzO4GBru/E+VxZOERMi089
LofckhLBdWnQIgi1iVqU8dsZExLVgOJ8q1h4Dyi90etlHG4CLez1S5B0UDStxJ6khyEUI8EKOK6Q
nxIRWNYD6BLC+iQDUOQGKHoAlUnUQzyBZXAFfMfXClRI1Y6SohsoLdc5sQ4IduH/pu7LumS10S1/
EV7MglcgxpznzPOilXkGCRAgCSEkfn3vsKurbd91u9pvfWvVi5edJ+NEBNL37THkXYumcbuxZL6m
mne/WJDBBMe6kPBD7CFdxd2sUdUaqMncSh1uSaUEE1BfdoTQKioQE1uZcsJ/sgpciWeOYA0kHsuu
FUeUuac3uGE5yipmJWgVbDl/20TfP2C6QvgkYQmK9iijRXhK8M3KKzV7JIXaPE4/ir4AFeiyKaZ1
H0JpW7kS0zO8crL4lJQnpkIuQjqh7XEKoNzyQ2ArXHDrDbFW3y3jnDL0cUf2E1OLd/uWc5HVm0/V
N4JN8xnJkX0I74hiD71YY9dMOUXzQB4N29zobto+cCIqFOKVPBx2HdF0T22Am3hI8L7uk5aTd/ht
wwUHU5oCxJ3XAHXtSdj9Qs25lQdphxkodJfqV4e6dFO7dgLOysXQx/uC6fYXLzEp7BeV4FYCBlIU
R2iQJWs2eM++YGNaZVUsFPJszUb/NA1TD9y4W5IfRMQECxBbQ1mTXGr0zU5MzVVIWtzvTIsJzA7P
tyMbLMj3fEzhZOnDIGpxh/T63U/xONZhPOVzFehxFIhdVin2ZBf+7CgVtppasuhdJzqMqWlgl6US
U26hw8Oi8a8ygX+0xN+03/U0T7/+y/b9l+X9Tv4cn4z++dPcfMr/AXv67xV8//2mjgwdvKdj++dV
/fcf+WNZT+LfUHRUIs0Asp1LPBmW4T+W9ST8DfhPjAIG2K3KMEyAt/5rVw/i7DfAUND0/7Hg42f/
vawHMfkNuUJYnXDXAYdHDfQ/2daB/P1lW0fVOQB8aK/xGiLwCFBB4N//CYVMmE1iRF8HFQvZQUn5
nLrA+nq0Y+AP+lLhhxUfyzaDvX5ZuvFOYvhFTarq30XYl99cXPjvAddzjz0W9DMpehWfJtne2QWT
lp8ghelHE9Rrx9+KvG2kbb8KKIr3WZeeRxMCMqfFbrC66QyqFlH6d5jG7oQg8v2S06VZxvKqi5f3
Rav7hSV57QuOaioXu11sh+dkoWGdOJ2+Ys5TOx52WGywAgzhjgbeLodEFIY/d0NMf+g2QsJEmxox
PTnMH3HNo9zGVdqLAs+m4MBFkbMbBhmDvHEN1S0bCUI9cSXdB9lg+yrG0BcfCrrauXKwz7DXeErG
5TkKZmwerdK+hceAR/YHhhYsOsFsrWkumBhikIISoVeY0aOsr2QUcTQGmjW6mXikrk1OA/xdBQIO
3pY08eUu70h+aPsYy4CULBx3sXYxDFdyYQ88xRmJLkaMhXkxEbBSyUqbOPEFDHUBZc+wRKvlNnHj
cogp0UE9hQW7SafVvcbUlrupzIebVUQH/O6HBTxgRSZEODEfIp80DOZjvE7sGl8d5IZTfIoShRPB
pMsThliaVPFMj0gMqdeVogsK8rKFH4HGpHtOZN+siqRXZcZ3sheVCrsr4ALPiigmK6qfysBIFNtv
2wOJ+r4Og/Zty0p+E3Peob+vLIO6G+AEboxPcTYqz3X0VuigHF5wiscFLquBT6whrDS+CcY0Uf0f
AO0/Os3+p51TOC/+b4jibfv9U3+y5S+Y4u8/88dBBS/ZbwAVkUcPjQTcu+UlPOx/w4rkN8CK8aVx
AJTbH/Wo/zqqouw3tBQgLgIxdpDrIu7w3ydVhAMuJBm8T5iAL6FW2T85qP6qR8jwP4TzX7wVEDQB
nP97Ux4RYVymQs17PW4KCFOWPZF0M3sAiP+shfH3XwX+AJsEhAAAZv6eUgUuT2ZdW+r9SqaTGsxD
J3sMYPFzqumVIcF/IB3+dgDj9+Eth3YUWA2o1OLvGWq9DAu/tpne50vynOIohMlfgADqgCh4cbN1
gv0HJu+/vpf4jfiEIXTDqY/cmr8e+VbPmfYLfiOOEVGvyG53Vu0oLCz/gVj7m/vu8laSML7ICEHb
wLL9u7/6T5dLBtiwGwuc5IrR+Zjovt+1kUlYZSXz5yni/VVGZvOc+U7ux9GeuF+f8Cd9s6l8hxzk
MGK8iSuyllvlc30XplTu8piegJH2j9kyqP9AO/6NlMMLviTd4EbExwEjRvj3CL0O+u1IIEQQvZPm
Bmls11jC7nHU+OsBiLDlIQw28MqhTDAad9uKhL0/PZX/gtP/DJ//TVb7rxcAYzEeNqRoICfprx+O
Y3yJJ+QH7rtId30NmLa/mlIaY103TUuCseIl8lqjoC6WoN4Gch3T8uxY9hmG69XEXFCbcPseT9F/
MoviUf4TO/T7K4OdMUbtAfQ5eKwvX+Q/fZhtwTuekWHY07jPlt1Gc2B12H/nk1lGbLyT3HZDIrGi
rnG2ps0g0+Q/KGTQ6vC3F4GDKIHbEa8GhOkf89SfX0S3kSlFs2C7xwbHfgWdz75t/netxUDCE+Jd
sNgAM+/vx1YMH0BPn+m6bQ0qqxn0bwBGdhaBn/UG+dEjfkyeQxD3+xTxWvuE2OeFwg+3WIbAHTwh
TSnBdW/TCY07/buj+9gmxXM6Q4W8Y/kK/ArTgEXdBFapeNf5rpW4WYNtuY4nFaU7mtrwK5eG2EeW
iOirGEV3CzARDVWRD8oPrVrzhmjT+S2YaPjlkdYub+dNb6QZkeQ4gS1R7r4bscqCFaF+P8uuPNhF
Dx6/f56baArHq2wYxluyetRW82m2P9sNPGu15gtVQNl0/zkHhr7qfvQnHEN9slPObYfRCL/vRwUI
uyWTe5sX7IoHT0Ofn7McrXUOyZknkutkrYjMx9tiBtQI+YH8OeCXPSeZyFH8UxRQMapoBjwVml8Y
jzAooL+a3orZTG+ezfpa9qBAq1R6AMwwquJ5xu1vp4NYJnGdaGJ+8Xj1RyDQ5dtYUigniAuGdzgG
6e24letNRExW20jEJ2FasP+BhM1tlEmX1aYvDEAqkFFnDtpxQCPy5I+joFG8R+qZDaoMtA6agkoF
Al/l5XoA9IepcF7RaLcrmLQ1GPP8utxmDCudiOcv2fLgji2Z9CcuR+l3HSP4MAtUmKU77XL4hWnS
cbPHe7lOzZCGnTkPKtSnkrUSf8ms6G3eLKtBxp3SWdSfJK4TIBKGZ/XEgV/w7LKzK6k4rrJ+KO7i
tvXsGPs4hKgv6ZOrbcmnrR51HukqTcxLyrIubGgyu884VTBXRJ206txrUMw7ZBp6drPNDEt02HVp
5fq+e6B9KssaXRbBM5sKoEVaGdeMaoyS3dLboP3KtsK0tctFvu0HdHxOe6pJ9gDYl/JTwZb1dppb
8UsTn/4sDDyneLXRWPeUtMct7EcoRwtzgzeu+6WtlbvMF/fUr65OBHspi/Km5wP5sZXjk0zyDJmw
Q38ViHI5tknRVzTUEnFHhU6BbYOpGgX6pABVi/1qkeAAB2/+4EvLT9EGx0rWlwA4U54cN4nqJy9S
NK2SGPnGS5odigT7A08h1+viTuz4Vk4vs2LQqXTjW+AYCsETL44CRbf14ClpFku+Qlawfexa14jc
03pDrQiyzEzwADRjvoCvWN4d1Gh4WNOHybpzkUhytaYqOsIcDI14q/Wpm/K0njJ9YQCj2ylgyS6I
lzsfLddRPMkzGJY96wZ36kId7TZutuMWFU8B6QuM0fNUWdSLTKMI7sIJeEgGrGXnZhOd1oUMJzMV
8ka4dtwn6zxi/yiX9zgHjzqq+D5eu19dFManqGWiyWiQPQdhJE/dhl4o1/Vfim3rTQiT9C/XRe3L
gHPzXZOBn3Q7A1034wPjAhQKGXCSD7ocajisEWWE9wQsn9HnZOhQq90tQHSZDfDgpnjERrtsD456
LRuZ5sAj1kG8Ic4k2eesvYsdl80spxKhFDkvkMjUD5jaYjM1WkaPawu4qirQE/AcE5U24zqexz66
qA8Z+hy3cNC3Qgf8sR8AdqftR9rHKUajabzKs54A8ei27E31UY9o9KWHOm+wO0Au6my5ge27jdGd
vU7klPj1Wq7M7cdJtLfj0D6A2nJdlW+YIHcy1RpPtFxvrfDLLw7tydlBjXAI47WoDLwcb4tOSlrF
bOsOuYzAczBxGgx811lpyB7tiT+6VJK6iDUKYHotUWE6hcFBTXz5ZRje60qUXdBXG1qYjgTtVdjj
HGCeKX11I2e7sHDbdery8mEcSn+OcqOasUy7M+lI8spxWBwY7LWHQMv4OjIODcNq/A4neH63RgV0
btO23abz9ljCGnQsgqXSy5SDzYUlJak3sCvXqNNFfQpydL8Nm/TvIjHjWQCF/Mq1cd8E8Pcd/Ebd
BZEGNWbMCH0lb3GvFFKgBGtIsnsA3iXg3tY8T77f9tFC17tCoI1NIWd3B3YzAvDM/GnlZVa3cTi5
OqaTPTJSQpDmZsDLHRBHmvAPzVly6OdlKyFs9fMtruT0u2vLCU58jbrS4VLN2mLFzR3Fn8/5dmjb
oYc9XX3ZcTvbCfmdkmTwzwHUlPgroBeefs04nnbFMD6Wc7IdQpHcJ+BcBIfJfVhWiAtUHILemeYT
QqEBdrf6fuP5HZTaT+Ps4ivQJd9BG2mwTQB1+QgmIqS927MoqucASbTKSgJmUkBcGKgvD+P8naau
PNFQNFtpz2lLvreRp4exX9Zd3uLeFmA2a7yd3wbP+T1a7ddaShP8jEn3yMasguABYp6CoxE3wt0W
rHP7M1cyOhkNV0Fb8vJh0QJdym3hllosZdGADE5Rfjb1YCTArqFwMl/2nV8q5B1EXz5WyyePwe3W
Ppvd7dbLcs8dvusVi3X6jmkjv93wdMGaF+ORObqlEy9tYJRoysI+y7VntS7m5NkK8Ch1US731OSL
3PEeLeAADss7DQkgKCIunsTU2m+lDtq7MdL9AtXD1CI+dIqj69Xz8mPrtxzcDE1hJTBBHL7iSWhP
AsCyrkQwqp99VuArVPLMvG8+4g9RsLpDKykjzTSMOBTl0ke0xtcXfXOtTTLEvmzGFA3oTLCTaZtg
pmuRSiarmCMMvMGG2us67pFVWgMZju8ynk33wYYu62oc9PRK88CFjcxcrI6bK5FQ6VXbPk9tt4FO
nNduqmcJkUUyjCkCLAo9/5qXxUmoAiANhKoT7HGls1k+AyPHrAdNybdJjQu6KAROIRlE13Bapret
gk3r3CeM0DOKLt18yAed3RRF2/3IBewxO1by5DTnJrkeNC+OkqXmsfRDgacQ9/NbhzOgnlMzPrll
2iVD6q4kT6EEz0Mz4sgK6YcHc3sYBrpezZ1Yj6tk8qb1Jv3qQXwJpMPNY/nNy7X4JQblDviWbw8r
YbAmMrDljZxVcohdDqEGnvtob6n1ZaV7yHrB129tVqOXHvWGvvf3Xcxy+9iWhefN0oYDrsA8axgx
Cf7YubPgJhFSUeclOKYNU46sEUk7nifT9dcIz+rcIZSje4/WobwJ1ZJxxBwbA5BJdxxDLUfwxfAi
iHDfCVarn3Ip/FPU27lsjJD6hDysEsSgY71sYh2GX+3scIZjTJqeQO0Lfm/15TCYysVnNc4N3MJ+
Qo3ojKiZRyXwhTh4NQW3RjmP5sLBoY48XoGlAX17Bwtcvs/4s/kO+MXQ5EbYhwg7wrmduHkc2y04
CC/MNVnV/DYXGsMSAfMDhDC07lV6ROdgqFqorQK2uaxWYTlNpzSZWIq5c0vQRkydzV9Fm2EQ01t2
E4dJCJzQdPmuKGcPBg+8w35AFzpF5wFKLCrCMy1/4oTXBoRlEg3FIZFpUTyH4OfFq8mC7uQtx0RQ
ujIAveoy89p3A/QwpAD7S3LXP6pYr+gy8J05riqx9RCCt/RAJ/FCLVQsnaHgYtqYH2wc4A7Usu2q
RJTZFRuhyKuxiqunLVrnD1CXg2uitSW/YnDux94vRxV6bCEunJHEgAuHlN32ZlrZAjQUw1LnwmyH
uBhRxcPK6ZRDKbKTzsVHHmy6wvDAb3rtUf2elKRio1Z7dNptdUmJ+hHTAWovijp5PDJL+Lxxsjz8
vmH/I3DveRrw/7+zD3/hKf7f2AyIDy+Kvf+iULy8mn8LFv//EBxeLIL/PY9RTbDUfI5/hQfxE3+g
g3H5W0KgMbrAfDCSk4t68A9wMCqhRgRcVgIuwfYIMPD/0BgR+Y1cMvqApvwBHf6Zxsh/g+ESADJ+
iGCZz8p/gg6CU/kbjJYTGB2xhsHLkkN7CDTyr+jEWhgWajOgYUJvzjY6ASPxhQhm0lepiNawTvOe
QUJIEdV0F/gQN1pVZnOx3K9gOtsmUwjgaKaIdaAP8CaEN+1wEdKUbGXIOU5Qu7DDkSWWa6hl+vIc
mlkUVeHsbF6IA9h2SjbN3toFFMMxB3lMb8qVic9wRX846BQeIV8rsMVnkgx4TPnlgnVF+km6BHw9
nft3rOHZPl9z+Ll63n+kdsxGTPXDV1muLRwWbdEUBABCwDDGU9AIFYlMCAlPmbwFYya+tbMYdynE
d/datGONGFY4IkM34B3ADIpolo7fFx5iHtDSJXgXZP4GNZplevDvBBrwZQnS59hJdaeHgA6NUBN7
WBwrroayzQ5bvrlbMk62nnGAYFleZrKLuE1uo9XMFuZnl/8I1fxRxhCEkXA01aVR9X5mAFKB4UH5
MaXbuENAJKSH6YKrCfXWg60NCjWBwyzgPWU+FXczoe1XNIbglYl4zuTITyN37LlkEtx9oAp2TPK1
2HnfFi+tDfFzepi7XVbQX7qQHwNwxtov2wpat1vOMyzF9eqdrRIMqacgj8RhYLJ/yZN1j12h4VO6
zlWysWg/QYLZ8HzM9hNo5SvIOyGZSYag2ZJ5fumNiu44jW7aqX9pEywyxhe6bLAvsVfM+fRqYCbF
HUTt8EPjkG4CLbZjlAwOHdc4v29yjBMY0XONIqSOoKgcr22o4YqTd/OMDXMm+LSc2DZoz2TJTwvV
QYW8oeCpzC0MRfNF/wJgZidRmnMoMSPvUfWssOWH2ZkKmDq7wvr9RVwgbFvi9823OYNHfUkgR3E9
xmGCMXNOPIFMMrkZ9RY0eQ94s1T5bYaF4SqE3gtACAZfPuv4ALs9u0HBtHweOzLcUlztP7Z0y03l
4ZG6IDL24BLQXjTl6jVH2NTjNiL5UJUF/z7Pg2rmDSaocZwQFzKG3a3Cygjbanyl8bbdAwmYT/MQ
QzYRbOo8+r7d62G43vpBYl6JVJUWcC5UbJUcuz2mVNXHEh/CQFRVxCC/u8wvu1wj2YiXfH5OEaL5
qJCce+g6piDWQTtZe2m2wMFR5R3u2EYU43mBGPNqC7CrjnH0bU3S7mSGhD3SrlyhnkihM5hkDi5L
SHdXjI7vEo5ikTCwGcCk8HCZpe9MkI17JKAnNzQKyruZjdvtCNFzfUFFr7Y23NDmM5TpDwwESe3D
eT3NENNcKQgP9hGZ3yONCppJAQrwxI8XoYWpIbN8Zag9cVeMlYLVCBo2xd7hoz+zMEClXqm8PHmW
Po9UaRxQXJM9XZh7N9tE4QvyuwGwIaRVLRXfCjgtatrhx4weNb47Dr7bjeHZchFqEcKLEhDYS9vz
tRl1zOCMHecCigLdnajOEVlFmXgDmJicUa+VXvUu6OsICmig93QXEv0jtv1Xi7yxe+UXDqVt1mKS
BmCKavBpfnVDt/kD4SpEhhJI6D6s8NEeg3VkAGRNH6zL1xz13B7yCF9UhTXbXZF1pFHDyvG2XNZF
o9U8i47GuumzTz0cXSYta9Wl+Q21VqCtSYTgLnmrokeoComsoFDOdb+DgC26hjoVp0+czBjr2YAP
8sHNDMrYiAlWJWsE7Y+FFGRabpCef5ynUB5jLU+QKN0ByBUVxdfvGDMP9fOQNH3rXyWzZwU9a47f
cR22dofJ5StN5blL+V6SdN+ZMK5V6o+h4LcsHigWJPFkEuMqh0FnEqoJAQHj3x7mKASSTfHP01FA
AFgQ/z1tn0Lo5oIi+0AzKiRm4T7S9jDZ+AZgw37sthoiR6wGLZQpqFLqZogvxZUdkivqUPo44EVv
+gAN9Qm0yoHPwG4BTxH0E0tQvwNL9lDk3fkE6rN1qcuS4/iwcR2kgKXNZflyUqKlYz4HWaaqKEEI
K+x2j0nncDjExx4XETR91yvEnEHq7w2Ug86E6TMOuDKqgsiCAcg5VG1rjPIPMvYYjcmS+4dkWAEF
LBKxtgN/UFD/7mwx3qkEulzWPfUDKiqFPuig040awviYhSK9FSLjP4IY+sFz26/RQ6Rx2fIAlvmx
oPkLtLfoIQYg9EII4UehVxyC8EChiCj3prY4TPd6bYd9VopgZ3oJvJiRbJeZ8lcMofgB4tuwRmPb
9Ziy7zLHkZJPEAtaTtPa+m05IYzoi7rO3FAezth4dHLqFad3uZvGBjgIYhzQzO6KcqwdQKhdDNXF
voS6AcciR8aeAnAmYaUH3gnEnh+ZLO+Q9efrxUAR2gfF1KiEgTrABLxbi8uTbOwPCiNyBLU8BBUI
GhyTRk/l3ZBs8ZGuICdZOj1lIX3KgmGuMbxAqppfQDyL7gWoCCCuTmqcoXsu4NbugtvIhduNIMTX
2BkfLO7FEuHTtRtxmAjH3jpkVDbOkvPioban80PIkmu1xjgkrTgWS0KrQofD2zpMUNh7ux6NuiDA
oyefKwL+z4DYxwM1FG7UsnTtPlHoZV7NEn1wSKuwW4fVnLRs2RFAouDPZPFrjgBt5cMw7DLV9u8c
uvyPFQWBuEkQ5b4UgJ4oJKc/IXk7ox8uPhm1jDucgegHAFCKXSf9Rm1c7Fi4RDsY+KABX4gYDysv
PiJwYnVA6NMqoDbtOpx+CEBN+8oDqm4mPSOSM52Ge8htpyqEa7JLcDG1cnujJQoISoQu9FC/SJsF
38w24wxMoJDVybVdt+4sZn2ya/ARte2+wGZb82IG4KJE3c3JQ7YN8e3QYcVfWnCFcRQcAgANuzIO
fgF0TG8AzD4CQX+EywwQg4zw/ZVXRuT7YEF2Ay/7X12IKyPYghygv+krYC+HzpbTsbeWNBxjalVa
D+xWGzgmsJG9zK2a0MmBQUx6lAmYKPkoouFXBvH/Xg1dcfRSXuUElMA6qLccssGa2Ql69Y5AhUkH
ENCyT9rGpiFKtQuu5Y2kTpw34aKGbOtzDOKkgq71kxaRA1gxb6cetp6GINgysNEjn4u7rsuSWlEV
+WvNyXyPBnG97w0H8u2NaBQN8kNf9NMPFm9a1FHIEeccmnKtc1gVPoFcYEMsRILVlw1zUkGEdJHs
m4cJ7xhsxakK4TkJIWJxwJfRutJ0sFCefGDxz8uqtuAY9SVgzICl/ZHOcNoYuMnlrsVnGlZCWYg1
Ra48sICBM5TdKDRqdOOUPIxzIr6lAcMvjLfijna9vjFZKiu1OnrLUPd6b6TYkDoyqg14HvLjb2bg
bt9CtyIqFDMv/PHhgtvI2ZPiIb5oMc0qTAbFdRAAtoQIE99tEvTJAUYctcfgTc6OdO/dYGxbxdEW
ITUxja7miKXvswc51AnA863J1N61A9BR3gK7jACYOvfl1iU69vB0jPeQO4Wygaa7sK+RK4LuIA0l
OLSDfD1vWs+AYWw33YL191dLFAVZXkXOh5YhQXsk86Fz0wY7cbbNx6BsubuJDBCRZpiKR5q2w3os
W+GHJl2cfuFFiAcGFo/o05aKv4qEbraGlDq7loQHK6lSa9bDQBjTP5Lg0jS09khtajx08WI3+rRL
zuEytPnNNE3jeIWzWgM3j1kbNEE7QrOs2wn7hS8g1IJ41YTm0usQUnPQedqF+5hA/wF5Y65AGKK5
aH4UoHzXmjvtgkc3d1oeUySB9NBojXELVkDnkIY5NsNrsC2tjN97SKbTo8yLNgB7SAl8/HycvyFi
o0AI6jC0MGZaaHFPEJls8b2F1ASHK9w/44JlCvtZpba8AwmOOlmJBxYxgDXts+wrReXps4oDbU9w
+Vj7pOxA41ssmrimicr79Xr0EKxWJfG9srhmtf0cQW9AkkmXtH3gQznIc8Khpz4ht7bQR9sKJLx6
27pzb3u5XK0U43aiB/y9kiitNu0VXE3MsEaPARaZbmp/+tGyU2Ki/kvwsWz4FtsHGpjsVPgxv+dD
EdbTssFD2qORqyNwGVALXTlEXnAEFS7g9w7Ks+eWFY0gAI3T6FRkwdb0fMurLpiR2k6ClwttdVFf
x32Un0BOkqPqSZN083SHa0NCaoptduD6vRMFhBuLUjt4cXBMlcuezJF6RDOjmep0Km/71cLZNxWf
dJ6LY5rb19ElCpA70c2STtF9TBV/omH+JAa8Ti2Hl23h024AV9BTdQYCCQH5st6bNm1WZLTDQBZc
gZiBWj1Inuc4qsHXoKZ4Fq9rLuXet67fbaWK6nBKH/yUfGi4cLAlUKDfcQiWeTrEvflppnznJv+6
ruXt6rs3uvgUKcELKlzKrHvFR/1hFL/nU4Z1L1CfAp5Ygwbf0Xzvwuk45P5624YMbQHzR97hA3DI
sTBbk3IClfQaQdGHah2FlHtYBV/jMXxUc7jnNrpbSpjpzDCeabn+hFUIMcsA1G7jYH5KBUx5Ihzu
Wbo+9pu6iVTsYDQLdL1Je+PofEVJfG9cgFJ7EPNlDGBE9eeeOn+dJJBzTxbD/OSgQY8xGCuL0Fjx
7sviG7bz9Zj09JSrBJ3ROTYkPIZ5iMQqXIJjexzUr44OVZ7Te1HgKkuSHex+exy+tl7D/Bvgvyu+
gL24GOboNqf7gHaHDesGkv2/jMf7kflTEScfvkQrtl3bD89nZPKs7clv9EMU3fd0GuOrKBy/Af84
ea2gZx8QouTZtoOj6BUh9OFuSe1hCclnQLlokIrAK523696Ga1r5ZDpq3IKSmVsCuYAD7bF9mhRf
x3bs8LrtUCNbHmEiLsazDHPmkm8J6oDxkmP8SfE8fqBlEzVxWFxBVwpoR4P9ZDjCYHCgQzPQXTkR
XhckaDqJRpZgg1u0GiIEfYfJ40q6l7HPHoCQHyBV0w+tjbHxF3iXi/xEyvYEndGx2BYIUaa6lymB
70k8SQgvQUJif0EQexc/hRjdQ8duu969OrXSF7EMO9HShsTbbVL2LwnkSHCQnbkNIbkNDu2mjwSG
Ua3B6+h5qRwROzT+jRde88oaetTUn4vFYLfvX2CyqXPUrUUpO40g6eNCzoBsxDnSbRNZEIhlGJ2N
jCARQffMHLxQuJ1rubQ/XTojl1NtySFMzZn6ccfi8jHxUHlxjwcc97wClJ3uVNRnFR78Wnh9X2xB
cWdzdQccBYk+83s3tz8oBsMNV3QDJQe9bZN0uQ5XMNy4xUEZ+uSqlPF4DGPSaIhVHzs7Rk0HnVjT
QRN6v66jrGz3v7g7jyXJkexcPxHaoBxiG0AgdGq9gVVmZUIrBxzqnfgUfDF+Mc07w+Zi7A53pLXN
om26qqIyAPdzflknm5YiuS17FEp9w4I0NG28GTOernio7suUqAHPbE+Z5PqVaF8I6Shvy0p/xMG3
9XJitJz+4mXxkyhEtE6+/6ASBKm1VmBJwDY7Gx04h7+rRitwQXmOa2sfDRc6eCy2djFoewAencQa
c0tO5OOw8tzabcDdloSd1p3WzrOjYgFPAva4jy11BNxiCweh3GMFZjPUtlk+kitDCn+nu5E5VfFm
aMQn/ZFvveYf3aLdgjfxomQuRRdFfWPlViB1/9AlHFdFP2wSxz265QodCmlbowTw/G3ilXt71rWL
Jm8kgrZq6orNtLDTDViWbMOjf8MPajv+XWcd3KK3sdrZY5oYQlIbxheZtKHfJa99Y/HE9rueK7th
Z3SFfcd5jRJBhpNA+D0wxxNSpF3wQj3EsR+VtbNdhgc8NAfZec+6uYbjWj2Y/MBtXx6UybZWM6Mb
jKRmETkuFgV91cEKG8vfjLFAHjCuU8QKTi9O0f3y0nWbLMmTnFjFszJ3IiOB9xZa0Qa93u3Hxvyu
Kw2BxfrjXR0VipigXDol73R8/QMatRnm8Slzx0ti8NF7HGNW6TykcIZEKXrbvhZggvrQ4RXrfo9d
faQW5aPI00s5xdFgzER4r6/oVt4hHAMRt9cQNgdgpm4CpU13HvIPitxPS91dJmYO8lfxQsL4r3hl
CiKC8qq4HQ2MzKo/1Ve+MNfci6g4OwQcOSwcRmQ3TrbOIt4XlDGFkDf1Ys4bw4QtoSJlCCTiEAaJ
F1jgCLPoTEjVO3jaYXaqHT0quJviBLNePJ3x3upB5wD1YnAu2FzN5yRuwqFKKpa5gZKjYr7kq6Ks
pM4ePb3CsWP7IRaSqJ962hJg/ILCEsdB1EZkmPD3eVf9Kg0y6QQKeDUr5R2MlFBIBpF3e2ag7Npk
ikobiBsPnmTZauWxrWx+LGmdBsB7n4qvIMz8yd1NTr9nHnwvek0PjFRunZIgTUZS/EO9f19BUdex
8qc3nzWKUTazF4jzaC1LnEr8rlkTO7hLUZYb3t6rEq3UH6ueJkRjq3ntvCCQdDNpWSj60rqIVq8y
4RHbQq7RpBnxQ0+9nxVlXpM1Jztfi3RXxrn9vFYEHPB9EEdAuJNjPGEWSinhs0st3WaxcH9Wwx25
Ojlhe1auKaYlE0tAVBSD+CE2wX1o1nF66HSvgOHztZn3nOnJ3fQIK8AyS1uBcLba2m+dhESpyUqM
AkXDopH8ASLCTVdNxU2GdPDZ9UfzmckZVtjMvD4NzCVd3mb8TyyOSayVkVuplK0ev3HKZ/SyZ3OO
nWLTxz2h04M1uU5AbPoa74sO7Re0YV7zRLS2kN2uTle3P+R+AxvM127NKMN6BaBfe9puXprqw8zt
4X7y5HprzEWSBrXBzPs/0Nv///Ft/9tU+ddksX9Cun3X//5vf0kFuf73/+kc+gMpOKEc17hC37G9
a0jMn5QbunoU1Q50F3YdAZ59Dff8f3p88w8LZAeizoFYQ8P8D8rN+cO0yARBYe54pJsJ1/tXGLc/
477/ERZDajbpHqi7BXUgCP8t/78RbuZSxCOrJuhFKuZsNwrp2cRJWigEIwR7TtTPLOQ4PlcOq40x
wWFvx3hqvidt5eIrpn7+sisDtD3lrGFraGWjAjHHrG29x5QTIKutKU+tO26bbu1MsZWeV6B9q4xZ
C83aM56GWTg36Ep4MYspWZEFYZeEWpglk96kFAhVMdmwKfzBiLX0id9yv6aoAwJ82DD5riin5kSn
SIbaRslEHVxsw+ld3mncHS06hoopPcFm6FIGyjXj6umrmSaoXnq/crxjP01ADy1HAXfUIMG9tXaM
ZqOVZTjzHnWbeLaXE8sn1bCN6aDpNuAbfzo3yx8U5IWDxWyy+0B1pgKSQaOWRp1ld092bQAOdbgO
nuO0z0BqyDMxMG8K1CBmL/tHLBGtFizJsBAY0PZavEFxP/3ChgTeC6kmre2s62QsdOtacmPavfHD
XCQVsCtWKrQrOUElqVbZzZaMhiTlR6Bm77aqx9wOMH17nDGxyBXCY7f79AsTDXxd9ObCRbWgu9Ba
1b4MnVU1u1kZuHVKe0xIl0Lee1PbZu4FCT4gAUw8amuQTF5tBm65xAtmpr43d3jH4HsszTYowJ5j
9yPv1HTJsHt9j3ptlich8264BdnKAV5NWSq+BlEuB3Jd3GGvxgrczlon5tU61nWkLx7VzzCTqbuE
hkKssquxX/4sMe1DKJpr4w1QZhDM42n10QgxMfL4jI8e42Pnzs/TfJUB9+DH2W4whzwJ1swlLqXI
+jgPKsRjhLnaY3UnZhIYtmnj5+887P24cQss7huVjhPBif1gfTRL6/7KTWGIHYK87s42jFHfmGSE
gOv4HnAWSDgXcQccVoVVNjpnbxRtGer9mFx920UpYR9sNBN+VzQuYrS/URbKteJbocQAu5aUj3oS
6481PyCX33tMn0U+qUc1Wo1PFmGRuJumKhhCynn2fudjb7/mE+h2YEpI1k3cLumnbijtpkvoZQ98
aCSitceRJBIfh8PbuJrWW9HlAFxlp3n6RWtnaz8YWfwDuZ2eMKUmv+tuMR8GgoB+DaOFsARcP/4c
tNr6yRDxvJsKoXKfSfs5jp36XbeWvttb+ZgYvDZpskSN6Mx8K0mbOeoOkjtmakdUMH96snjhMLpk
hdm8kFSsJU327mKs1iIQQICwTJpQeF6iA/k146gAMJAaFfTY5E4bxOijUmoyvRVKz+nUGFBg0C4s
pvAiblJ2AaUulhvmwijvMllbYzjB9qZhazjpZ0Mux5vlZcMzM2DymCo/q8IulSavNO6Ab+dv3/Vg
dP1NUk3mHV9vzbNjDIcqbeUnhTtEWJizLT+1vOMvJbOcbd/tLRpR5aRpfuD1rvhOFmSZYSob3vC0
hefbFGNmfAxWM5wGZuUiRILHHJd6SezygVFWRgUWQtx3DMxPmT5AMDlab8XnekZRhkZ7Hf3QwKMv
A84s/MqkAg3LrTfMVrVGCAdkuVWwyCl+/N7Nsrta2BYAdVPc9rqD3tktQR+jCf73U7ex92w00fZ2
qDVgotGaJNXFRyrgnCHSGFntVsKvO7WRP2Sdj6BMLAbeaadJNXWwOtR2uO5bROf50pldjrqsIdPV
7tEYhQCsXiRHE0Y7TgznuTJQDvOxcsPpnj2UE3pIynV60LIrKtn1OLl3beZ56a5CgGy8tpppLF/A
Fua71Um93Zolx9vet+3mzqd4iagMr+rdoBk0mDf8kuqWBiVo2QKsBDvipDkLILPZUQdFmMqvJNFN
fD2is2r+z9hMmGJJnGWHLtrnDHHMRxLn8YtZAn7wqPOyxCYg++Qu6Q13bgZeCYdinM10FH9WnfxL
uqX/m0PStYnvnwxJSqr697//2391WF9/xX+OSTpzEjONf9USUZx51f38OSahWdIZTOjxE1eHs3Bw
Uv3dYP0HCh5+hW6YJiok65qV2P+ZhqbZf9D9h5yHjDSbf0gx+1fmJKID/+pYwrDEB0OYBGjIn0Zv
5F+FSblUmaZb7csibP0e4HpLMxgRoVqmH2eQzhQnA20JA4MU51k3vVvermqGwDLnSA3F1hGPo/WI
wgJlR4EntvTZAxb03fwCSFtPexjWR8LAIl1WKE5P3RCfGzWiC54T49VKjpb5YGi/ysHZm2QJW9IZ
QqVG7aUxfrejEQLWdea+dq1A9J9aJ09qrYpDLe0ydA1JSEauD5EsKqQqwxZFZxA7cWg53neMtrjG
ZOapPgsKz2ryUMU5cDqgXpfc5qXl85KrA0YNsBzUmfnN7MkHsT5kVqZBCHKkIgFIxunYjdrR9tLN
9UwUI3SpUTTaphqGsFOQQLrBACeBiVK0JrHs9tqgdtKsQrcvd6nQTx3m83j8GF1MIKBda4DTGhVP
8rupqBId8guMWwMnX8uDRYu65CVHnI+2AqfUsR/5/L1C0isCoya+nqjRNr/qUbRoulLdaKp1c9lO
w4/WpKFX/ajU2torTLt89vzfKbqS1bliKqv/AE5+w40A1Un03q4Hm84LRX2b87zOjrNHzkmSNFbs
COgYdByvENnO2LW+034Ci4FyEWRXFW7+Qtdn1IEF1nW+9xYGMWMhP4N4gO6iZ1wV5Bsdteps2r+g
198ch6kZdvF9rT5zfw4BFSa0l+OE3ctqByYJw/yM1VrvSj1TJ/IA+huFUN2qxYsiR4RdF8aYL1mg
thAkTyRCf+omB5d1/GIwhRsZIbOpeEXevmv66aZSTMUb2+2Pi1jv/GFNd5l3qhsoVM0/lImGLi0R
p9meDZKaS+tijfYW1jiycQbOxoxFpzs1hgLYVd9dXPJEN/JIcfBWJ3vJ4iHlpv0xcvQteB1srClA
G5HRNdfNFfxEgwLbJKu6hgdcHDJWpoJ7vQUaxfZUBgWMkuaqoLLJTPJJNjDINNAWLhzyilxFON5E
arPWbo1yCqGNNqnSwskjg6S4V8z1bO0Uia8VuWTLTms9ML3sNnbzrVuMEd7PexN2Vvce7Wza6HIy
AzQIoQaAaFsHHe2/9ASikQ4MVCMk1w5yKyy1LKr7r755QjaX6i8xLIZpz4clLrcYPP07w+/rAxsc
iAtpK4t2aj0CyHOwOfUxo8Fwapz67cFMB55TfbvAYkC+kKJIeeB+1qcHNYudsTa3dmsEgsQri0Cl
jVYrmHv9YWpe40w7Gug7cmpx7ZTaWDjFSJ9v8gHwixAUwavU5/OWtB5tfc30N5N5pWzj7n6qirBF
Ew1PPhEgxKBxGMRD0YMHVJWtokHdG3jSdL2KzOE429Oj6vLD2t83vPzZKIeQSLpzPlf7jHDb2L01
x2SbwbQoFEeIXJB0F5+kWbEKOmMQz8nGxEopUQVRzHFgM8ReqN01xbuTmj8x7szSTjdqfJpjlJCC
t8Fba56qz9qdApc4rNbCbYTcZpk/hxb1ZVxsq5Q3jfxLjCWA3OZzhUyk4zVvkUItHaPl+h1rP3WB
IQvtVyseSLDZDfl9nsccETejyPzTahlv3PE82jV+xOTTWAok8/1z4wgkHK6+BYk8V2LYIBBAKxrM
XUpr65IePXu6kyQREdnNsTZBT6e1Cz6e70fbjsplGkPP0ucojTkA1xhgDWnhFUwr7of11fd++cCc
E4lnelpHjaFvee5AdnXYha6J+fC2YQdaV8SBW40/rlyPq6ed1/mRBMp02OnK9u5tq31C2x2miXy/
Eg5pQpqSgdYPx4VzKFGhVRsUZ+vZMwiAN+30RopsuBkEfvu0y8rPXqR3RJeAT/rdHSKOD6xTAWjX
PVElSKkc/b3nrpHIfT7Q2+SBVvvGOSn6bTcmO0q7kw3NhR2QdnpbVeLelNhHqVRc+ItlJ7zONzKu
lg8/1wMdeiCu+su0EgElpBO1qAxvmobYMaOZ8mNhqoikIn3f2YbaElSKyyrpH7oqNYJFopYYdJdw
9onQFeQYozhbbTq/OhJ/F5I6+WzVRmDBMQc6czNx9r75Slpbscfc2W9Gp7cDIouKN1kjKrRhY2OB
zCGp43CIqfUY+z7GP1op+jSMyMbsZHfeV9UayYmEqOQA/NIG+eRnMI9KHcnrVM+0iNMQJdcM7xsn
UZMRNZoNAw/86L3igiDjDuIcYe8LwGsgDC5/353u0fbyRqaXbjaeY42qTKEj/GgSt954xsu1RXOS
9kOfOckOUPNuXL3pUK40Xen2K2MrQfXQgm00D2gJ2x+0wKRIYhn+NLrWPSZ9rJPu4ih8TjEa/oAH
a90UjZ7wPqXGsyliCGd1Wux0P/tI/CUe1nX+yjDdYrQTdmRmGDGFc0BzdzAGL6PDhC8YzDvs6mxr
cykFltAo/BrKjI5PFUKUvur19EZi+WtrttukkIjYrr7/qrurWhlpTf8qXUy6UqYhSYmEkBk6wWt1
t2+S25mFCqqRNOj1er2ws5Nb6ohuSgNbI9IT7DvNB36YGJuwEhIzsKrTMDse4XC+PNGNSlV8M9Qv
bax50bLEc9iJ3tqyAPcI4Up/4V4dMmvYkc023A+a1WLv7e1bdFPxCgiQwvHqdMY91XaTbu08Sz4c
u0sFp6yURoBRZ6EwwoHxapgaWgBzTH8Lh3abuVMo2sUN8FSZd3VsMxBleX+pp8LdSRuDqSeLDLJg
TtVL3Dp2So6/3d4jV28WhFNkUIClW9m+6DMI76newfriBTPLxC05QrFlsargdoV6a+CKNKArvgli
pjeqL6pj0fEeQcVr7om3ur8tKGJ6txcN+KOvhjNA3Kw4wnrxUROCTTKut2YIzz1UQZ2m3hoehu2o
0JmEKcBSEim/Bc2Q3K9HbxzKM2F8bFl5MRw4E8UWGAh3+ZpaBJ6h7QW2W3aVVqwnwh+Se3Pi4hiM
pb5owwoRZX9J/6lwp5NgvHhRdbEcBnuCoi8QeTWpY52tOZ4etT6d320+/Y2TciFNeWyFfk4SsNf3
zn1D4OTF7+fmno8SH7J8fnDLeAwrbOJwvvKlWAwfqBvVPp5w1KB8gPVLoVHclYZ7aGOBFa7y4jsu
Y/iP1Oqp9LJi5kH9VLSWdqOMpv6sM71+Sd2mOYtpcHj1crpCFo8/r16XBAK5VVWAoh9BcfrMcj2d
sYTvKPUNkelvC62s0Jm52sYSXncEmpOhJornpJSvi6HFOz9OHF5JjQJHue1Fbny47dock9LMtrIW
y5O2Fs2vyvTFC2hevG0aPDm9zqRMBiehd2ohpGDxnGe39tOruN3ck61JY0s3YUWV7OGHxdPSyC+S
ez83xGYFHrvYmJhOjTXmD3bpfMGqHGU9vE5jBjdyv6LoT5OnrlkJNY3HAlN3e5jyjKZbaJB9LKYD
8W8pdTQ+ROgEu+bFpAkDiF6tCSkWV/sJ/GEKVr27aPHEAhQTHQS6CPefZd8d6sSgJsoZkx1hFt38
KDGR2teBhNlwj086PrREAJ8zXNxrmX0lGcqSNnfeDOW+5KMuAjkP0ZiLuxgd/9EZ7XNe/JR8l+FS
Zii6++FOx262ifOsJotJK3D0r69CM19rMTPa5gkRRSlhmSZCo2T0H0oqmTkGT7BNqCys6Z4Urdd6
HO4GXADHoVdsBwh4E6M2d37XPy+j/d5c9xaTJSVxi6NhdnKTIaF3nKm4jA58KgQ7C5Nvz3OYujwo
jn8E/kEWXHgMxdJY8R7Q61PNSkRSM1+SbJaXKrMRPQ6pn9+5ft+GK8/tdy7SLrTSOD5IdGXbCT0C
go+lRswjmu7AJSsygn/9KeKl7y9FqdRNkWX5Drg0bzZV1xS8GdWV5+vqMJG0eYRNWcEudgnEHrDW
iHqfJNNqwAEXprBm52UdGpOfSS9/j9MMEle2jR5WPN/hJJv0sx86ftpWekR72PfnYUS/uaKnVZtm
kvtWk7GKSIgQ2cnBWW+ve2G165umr8W209B+L8Z3jsJEqo6OubQhQNZw3lmKr8KK+VfSlEhL8L0c
/nUr2P82RolYon+Glpy/+2Zo/itW8rdf8Hcbl03CDWzN37oHSJn5O1hCPDzQBNlK4r9HPGmm94dw
YZMIqaOZCTet8Q+whBQ78DfmKHYD1zPMfynjif/8r/EuHgn0lkmLthCW5TgWWTN/BUt6l4YrHWh9
Myh8il1eYEatmRGgDsLCUvpNW8kHw5ZbexnLM6FQw3Zo1FG3uo+uGg+xM+7JKYWd1lO1E+xquEYp
miCLGsM6eepl5ofK9++ZvRChvcbdryZuoUeB4ZP8uGAvIpX0dRx4VVt7uBn17GkhkPFW67sI0yu7
pPvb66yvsUIhJqcywq94J7PyMA75R2L7CORi9FQQvDRVDeiXPUvIwLLkS8wynVLwvsliHxJlnG7x
voLWWDa5Fc25LrMdw+gdmlC0sKkxBqhMD7XLhx9Nm6CFIg3jhkUpVf23sNaPBQKaMGYCRNA88Q79
4L6CeC/boErWz7wobyH3yUJoy/Jod0Mo3PwDUpEyFUtGblqz4uF5bhr1JmV1R0pIzZ7MZiT8L5Gd
bZEcsvRl1rrxI9cFQTIDieQKwmhDqAL2+oWPOQ5XDojJUsMbxPgx4m8YOlxXhvvgFSRttH3eBe0K
nS+69Q1fKK5erMu6W4clOHtozenJ6gmPsVR/W2fTvT2at1RroYoagt5oLoVPcXPV1O+rJD7Bb+cj
F5dLwFF9EQ3WcENKMni0pt16hMxw312FZm51n+bttizK3eix2icrgc3lBcHkjeZbx16mINxa+ygV
ZvyFenQt0ZrIIUdmsjX3S6NVR3MdlLkeAX24q4jAt1imh6XbaQgbwtG3fMwFVa+deFc2ik4FAKBm
31flDRnrAYYJdVdL61FDXfpYSMxHdYxCx5h8woPV+qLZyckucDBLRrhN131m5azDfFrGjxa313nC
mfaj60P5oKh6yTyDGGMrTSJc9tbBJEpb5fm6Lec0Dqqyw00le0F4Lu6ZIrF3OBhYNuOfzrAuTJuv
dcGUIfG4bahguM2yzjxbOFXM0YV0W/oFeR4JOXnnX2ik2S8opUMxuCywUuBvQwwgCJzV9FKCFRr2
ne9NvxjCMJ6VzDEGAe1R06VvRcPPyPSIpS4yAvm1VJwLJd9k6T/rWnmBw1kiXECSV9Ccb+wa69gq
VLio/B0hM1Yk2Y3bK05aKBbRzmxupnZyMaXE1TYps08rVxejcQlZdp18m1n63s8v0I2QMZk9HaDq
tKBSXYYXZjKIdJybE7RLFTAaLjs7hWLLyJ7fuDPJqKlXfk0G03ad0aRUYuMKh1ydkL09O34yhsNU
oXKkogBhNwgYuJibz18+SXPjgOIjZR+MoFsh0aqjOxNIpM0d0SnmZz3CafZZEWDCrOH0GH9TkCCf
uzws1LIZErJpytvMLLvtNYomHe7rWIt8/yM3OgSTXf6VTOdRWX5okVOR2gPpDzkhN7Yt67MalwqK
MXeTR8scW0SaBEc6msPC6LfVFgl0H5k6omUjLQ8Sb9RH6bRTtBix8YZl5JG6rPOSkHRjzwp2rU7E
TTv4IlhmUX81KsFyUSuHOBd6eGxtBoRisZ59MrPQk9Vh7Ta31jpfijXB/+TNexty6njNQeNBaO8m
XzvRT3XqS//3SpRWnk8vJbivJK0xrGbtOyNVaptVOraxJL5N4Ofs1Tza43LqG/ZiBx8f81IeNItn
8Qc12r4fCp08YApZEZ9VF3NBeqfRQZCBAFWoVBttvEs9dQNzxVmgkx+jJhw3VCSelICaLzQzbNEg
71dfP6tKe+ucgSGtG4nI9Szcu8Rxs6V5+WdB5RvjeAPAwIDmrXI+62Vd7xSGzk3v1qgN+1ngaXGj
ZawfhVu+F/KhWaw9cffmdVDlObLLLaDNhMGtXJ7i8gCiyfkNvDq8LI7ZX7TEPNbTul1VfUTASLGg
i/sRcg2z3iTsKVKZKbgfKjeYjLX90guOz6VwGLmd9BbmFWKsHIgIVinZmuUA5u8mt1P1yyxqfMCN
IjGnWG7KxXZ+jar9nSVDv5NGihpyEHvpG/u0AdNmh6PXAGcLkPOQOkd0E3iFsxs4tpdVZM42HdkX
teJA7emmEpiWRg2A3QE595bhe3E91uakPDkkgR9MB4XDTEgOFuc2KMZ6W+OBgGu9ZIP3LB1uAxWf
kL3/1o0uWNFoFzR/ythLL4SaflOW8GywW4OAUmBG0me9bQQ7ElJ0BEkp+RqUhxQRburIr8FA+95C
ATF3ap+mhMBZEk53UNMDQWvvc8YM7SIy8xv5q9DBHWqDA2CyCrQoWllcfJ8bCEHhe+bGbQsTaxi7
DvBkow8eD7oXy2ghpIHoP4U1rnf0vVlr69u8rgTXYgW0JkwAoq24r6iS2daDoCRF4IdO6xlHUJPm
n6DyY2SvRNtshIvwwZ2vu1BcNHR8ZOpTZyE+rMtUECBlq1em++VFLAv6Pb+u7vVCbH2KSkMpbkUS
LVf3nfBnXHv6IxqJ1wrpxVOuj6xS7mvdCoqi4o7MVQQJDEhgkg3uVhT97kCOLQaKfoo//N4F82lb
coD0CQdHl0a9j1lNR2ZJEMvUs1zHhjeFqya6cFzEr/waMVe74lAZmk7KxvBqLg53mfsQu2o3TKP1
akPDB0JqFysxrwEzV5mkQecH2h/0yD23ZVm0w8Hy9Gi5mgOLNIiBb4YaWNTXr5prQEeDDlqjIEe/
2w+c8SZSZgO7YOE25yqncSeDXijFi5t1Z3QDZPeRFdZhCJvouV1io48wOFsBiro9MMETLttmQw8O
3BOYEMal6XawzF06XN9Hh9Ia9puCGG69o2Qrd7kzm7OuNEwhSNocXgY/xgmrHhPT+lga1MfLzN0q
D1OmR5ltP/clqWbGVbCd01pPA4uTA/X4o7tRfrmlR+fGAAuuwWIFDvIr9V7Z5rcJQdWY51r3EDwu
m0VRcVIke1vcJXX2VaJHXqmwbB0wg3FmXkLe3lC34GoJ/Lbax1l7bDpzV3p9wNgVKcc5skp7O8OX
fOVokyNi49wwtteHonZurGbEW4HAd4fl+7khP5pPMgnwCKX2KGtePMMxQ3vhQhsWh3x1/t5C/0xc
B60991m/rD/jiAAHOUkk8EDGdb8vDYwkmYmhgxSjMWuCddU2WG+iCWNEWdn7sY8vmULw0D9o+vRI
JlhY9HHYWo9NU76T9PkKLbRDph6NqH7ptjmj1Dy4nU6FDuUgV7NnQ/BeSDkTQio9i+YeOp52n5+m
8N5EyVXF2VA43TumyW8MNicBEq7i5kw43W4y1U7L7F1aUP+TtbtCTKyoFezCdBzt8X3t9lf+p+kS
pnkZWZV/toobf50+xsVEwXDW7YfEWe+b2T8pkH/b7jG/5RuZyjMlQLy8xD6nBgdZM8uTtJltlkRd
UBb/cph1kQBUUJ4eM1Nbf5pQqShYwra4DGsbB3pCQ6jvFfy9an6bRXdgGHiwmabt8+K4TFT+BQj/
trHk/aiJiPPj4kCsgXogMaq2q3xAdz9vaNohqBDBOjk/JCCYcIBLOFxz+ieNy6TTMdFw4Bz85X0e
9Sh2ytcsKy82g6rojROlXeBF6XNbQ4KsCYU3i0HvMoRzmak7cN/3LAH+GhsLgXSq9ouybnEiX2P4
PHbwde4XzLbaRhJ7RR73y+AwvHSDOi5Sj2bTkjtlafeEZDx37Zs7O+fZ8b94krKwGooHM2lqYPWU
8uCSAKQpnT7Rnfpbr6WHqrTtCx5U8oTaimQm84barLvJIUq0X6BqeydGJzUVm8r9drIrsKGWl+zK
E3drGnhcY8n1sRz995lZCVwn0GvtXFLDsM7PFgnarYZZS/ikkDv2+FBnY4gP/xZAHbhHnQruwFQD
FrdHrgAItEMM/WI4zvs43vple7Mk8mJp3qOv4rCQ1puNjtvg2OPOkLScm+2zWj8L51cutO/VOmWa
uNOdrUP04PXYuyeadN+v6tJ0yrqXTf57bjKoaPFSGUIEkB/bwqYbhE+XxtoNcrQtgZZH0x63S9b+
+EZzPyfjtmnfzNz9BpLcV3l9SjJIuwTwLp3i27Yj4aQfrSOXNtvaigosw1Sc8z8CSzNDkQ7oEqvo
INOioSntmwNhb5TSlC6W76m/lFffiImwvkvxjciPwtMQuDsBAr85EjoSBNzjsLpcDWU1HbQpuSHt
cNxg8II/Zk3fZP2EuSot8JDV01bTZQJAPQKzpi0JrWA5Ziz5mvQHrM7e1jU4zVHgDzgGJutgoC3m
XxsyI72nuE3fW6BdSBtyVgzzpu26l3EtyWC36gnFN5RhvIgXGyteoIpxDS0rh+KzHxvNasg0LQhB
Y5a0vKbbMZk+j+OCLi7uDmBr6NU1+TbG3XtVINRigMf+mM4VjGH+VbG0BnKd9WPcNG60Kk9tMs/5
TKbmARuOuKoJ72Sed/xu5KUsTX9r6uqy0ghf2FSr5yiWcOJ1vFH9So/MtQkj769iri55xwyDBrK3
Kwrf0mmX28IBKSaElejnkiz0pkdF+x/sndeu3Ei6pd9lrocNkhGMIIHBuUif23ujG0JmK+i9f5t5
lnmx+VhVmCMJp6ug24NBo9GoVmnnzkwy+Ju1voXgLcJpzho+KbAX2yzQ5jh8dRzzFNUsfOiPp/Wn
9bcpJ7HhAWad3CY68OXAP7EYp9ouOWt+j6sDE80lwUAIIRpznyXkVozuQ4GIIFLBPozbapN5I8Fm
9YfQzl2GHp5sH3Zneo3czkxa4ZgPi2uNEvbswLeA6l9buMPn7hCpMoD1G+vHeJDRno+USD222G5O
D2moVqZyugMvxcxGDeFVXOYgIwU6rUvZFwURKVWN/JEVebyCSNyUmCavrrNPoT/lZ2WheNDTV2Nx
b9vJYUbpGqf6rcRDi2LuELTuBdLA71jiN2LOP0Wh7Z8gfgGFrRMWaHgWP+XxSJRUcUagRutuxMXS
8miDh4h7Qly5A5c5rtBLSlPg+ZxVuyZHv8JqsbLklUJie9ZO+dQ7FfD7OfO4xkcrOvNowYpI5+GE
PPw8zEQz9gtdOPFnB4P0fkqJ5wjorY8GchkcgB4/6lBF6yIi0/neXoYMVcDCCp27j9MjvExMeD23
AhYaXtKtyVbvnnZf+jD60gcpCYHO5aCLG/gnRBlFSNPUTaEtxuut3jkVgrkEvW1THCJikhCfYIBn
QY+/K2QKw2M5yUuJFQQsnhf2+0KCnenNSTnjpWl6s2mC+VA51rTry7jZll5x6TgCpxkbfbe4YIH7
IZnnx2SYBbE4DTlaz/oLsrdnREt3wzhsGTMfet+90E0P1CtDQvPHrr/9FAboabL8S5OONzUa0Wx+
N0gxygIAhGSJN6dvVlGBBa5PHkWbKr0tfKELz7fv/TJhMcu+C0H3rrDGK1kmdwIGZNX2d2Z4rafk
Ial86EHLAu6nemOqIM+akpiCEfYxAhnJiEAJc8hM5xyyZI6v2LVfjGF900OHy5dsvobJdpu5wT23
JSohkDEG3MZifeAy3aAIeh2jel3rl5fkfjykkxvcDFOiXuqeELy+XADasMuOEVQLvJ/ZUGzs0OLc
LZ0ri9QdtDQxiXWK1Io2eR5awzgLC/kFuebYvmDNeTb2X8jLN90A7NLpl8cl01ig+nQLXeW1K5xb
gxZ665Yu1eUiC3RL9ZtJ5xlZhPNgBS1I4CZ7cUuW6UgkcXyxGbB6ZKGDu0mNI6hQou9t2pQwKsfg
ugjYQQI1FQAjU//UxCnQAwaK7JCnCW136b9Iszy7ASfnkObzZbjoM/lxbGvg1lnk8PFgEKQ3aZTr
R9emyHErdE17kK3naEGAO0j9aAhmJDLobagpqX9/Tv/fU/oomaX/e+njNvr87cdR/vpv/zXJFyt2
jTwhD/+F/Wec619ANvEvqRWyRgeJIxJG/spfqkeXP2FKz1+T/KlS9n+KHvW/pMTQH/D/BczdUU3+
juaRv/qT5lEDT0e4oVHZOgH/8f/486+fH+LCkBjr/M9yUb2sHXXRW2mNzJbQMCoH7umgOvthRFh7
6uYWOAa/y9MnEZTRfRyyCF4IX2NgEhLoEU3pEjwFjvHkiYFmpQ5xLuYULjZZXpcExNQPrl4w/SuT
QFhOZM0DENSL1c0rcTiuDm1TuNAKnD7otsaKkVSw20tisTOV8dggQtuAcMk+HvOXlzRj2569McXw
lgBy42GnbIQdsQkl0+467VjNS5RFkV8Wd1FcNcciXzkIk7SPbYyj+sgcqIACwXO/l8UMVAtTvpOz
RryZGquwb6jPHZJk+a3sq0JZ6RsmiSA/pVnnqDe4nZzwXbXsSFSliLPrwl1v0paBQMM84wbu7bJr
svC5R+1V+ZucVJcW3cHiOdar4EesfvxZPIw9mdk3aHlKi8G+CqHAmMA8JFBVieLiF60mQgW6vs6u
bFpNj87c5OK2aCI/erCtGVPmJgmdovo2Mf75qGvLZn/uD6mcdujbpXk0UYD2y7MaWbxXpinnw8ye
f1uJafyGVsMR7ECa8gs1y/wdn62sF3YqAuAOrkl1K+fMPrVhlQDGEWEeH9rW66/9vFiSWwwU0xqZ
47q3jGVCfJwq4jmQmMKZn/3SHj8SJgbVfRaqCPCV6UaNMI/9w1MdB+ysLVxENsvvky2H+L5YGLOM
SNFhVczzhKmjxbIXupF4nMe8tRkAaZkTKhZrmnF0bqQxYHpBUBdcw7UICOYt8BIwpaNcaEOqs2zK
maqYCA482/JgZPaEpsiU27lz69lh10NK27AJlipA2werq1socouw4vM1OZG3vSczvZ9k6fqXDCYi
ZyekmOYzR7Zu91h3lHXZxyRvH3Hw+Xc4VVR/sUxJEl0QkFmT/ReyF9u1Ud81uGJ1D1i6Sevi3Jaj
96JGyGMx+9JdWcKdHTryVNj2Vpq5eqUqkizy6MbK0fyhuod6Al4gv+kJkixWLJUF3QjWwmHIxPw4
NzP6g9KbmxMuiwFMeDXfJjAYd246TxZZAHV/P5YFNfPUukW6y7GmvDiWVZxcQAh8VgW3xL6dc6LH
GEWC7CUq8tGF08otxK79XNWuvJ9cXX02hVHvIZdWs8VNzyCRKL8K4729LKDWCmPNG0IdRHX2BPz4
nQ+qDPkEKxiewW2aWldgwLtXFXrRE3EJ8sZP13Dhwa3DFjEKSOS8fmZEmMTTt4jo1XBBK9wBX8gt
Io8t7qZxy31Zd8NXTgUp+j1pbbUONlMiaLjWydHUc30Si5QGGfv+pph85yhsYL3oOB2mp59cx20h
JUWttLvHANO/s+2QPiibiY6V0FuFU7OU+TlF4dmX36tmRGtRYdkOkQDuWiBBeHWnIkGDglvYHxqm
qEEHFBoUILvX/BIHdO0QlqfqiTZhdKZOEoTTrIXEJEZ5IDK7CLLtpPnwNwjj0icWTvya12JsGZ+/
5OHqdEVU0Wh2I14VZfYxLloLWLqppKm3aiD5fR10D9FzabIOLlDhqjH6LAPTFi8BCR/qfclkmT75
LlGLh97py+Y6SLu4uVZhu8T7IGV8S37tyBLhrokw/2G9TtgKdSmDx6JxqM/DxlOfe8Y+UBLSWp+o
++QRSRDzwNKmnOfLXSee1mbk099FXlZdiCGzHoGWTNsiykCeqTzByQ2gZDejRYSIzw+6xrDRXLBy
9B+ioja7eVjUvokF0MsJjKx1DHq7OOlpbN+FQKybN26AMlYs/W4YmTbH/RD4G9o85zjlQfYSzZ6+
NR3Ybqp12gC3hHciOqMRUGl5hodh3fasVrZj40IZUoU6zpXxz3Y1Mtwhc9djuIRIhD1StANCvuxw
Yucn9KzlVcBxbm2mepmf0sYjyTPIvG6PSEnswiEHYAVmyT26Raup8mY3OEi4nTToCPK8NAcaBRa4
NHl/UfX2dyUt50lXQgvcAUhiUaGJc0BqxUs2Jyq/hDTjHUmN/gIIpm4+RYaTmOXhMNTfwky05XUV
lzQvaaL5wpXW8PrcIUq2ONLE/B7jbwT2BQGjwBro5TK8nppMmm+44ZLPJOm41pua6DevEH2SLBom
iRXuuEHcnRi5ZDatcfWwJRVj9Lcybov7Sc/VMW5s8AslgeQEqNNxk3Aq4TySI1TMzFpD2ll2Of51
Fi9tsYMNyGKMBM5j4rZgmxps65OBrI9GJQc+5wGj3BPBZgc4wdMkAFsCNAmyC1ukg5WXrMAdlP2A
2utjJir/k9cv9q4ecSdubO7O+7ytNQnZqXroCF7xti1BE6t2upi+ZJZAvyXS6jOal8Xe9kgfD6E1
zhUWoTnFleGv5JAw6j4Pyua7J6yWx8wmQee5fG0Jmo9uwtSMLI1yBDLHkJSPS3gD7lVeeZ7eJIZt
1ayt6Pu8ANE/tkvRcNNHXd/nfybn/H/30P/4I9Lw39fQl5+Xz0ncdv/nf/9ktP7jb/1ZS/troiL2
IPJ9/7BFr2agP2tpqf4lSRtzNJZpVzl6RSj/VUx7HiUzkBbfZljjkZcGj/gvB5G0/0VYGb4f+f+c
2//xv+BBmw/IP9nMsBMg9E///GMg1M9cY+1gr8YjKolW8wMBX/mX1CXSj/G4UhIeStNEaAPxR3+Q
sI5kuJIMVTov925Qg5MZ+0On8V8EUf0cEvbX6662c63Im9T2qtT5oYRHj1xjgLOXAxNY0qQrGR4a
uQDHHDN18fcv9bPo58+XwsruuljA0fU5tCw/vlS+RDAoOns+DGz8LzLR87wB8+AuoPkL1/qHDCms
Yj/EWP31aqw+AuWLlWbNt/3jq4017OOkm1iU6cE/kOduKGwztauDLj5U4zhuDSTRba7Kx99+m0p5
Dq4zQSAo892fXzgeHTxSpcU36UMkjdgvfu8VSU5EEDj7lnnD6fdfb+3oOISE77rrxfvjG22ymZF7
2hPtw4OT5ichpQq53zLcK0BxPFjyjK7m719zNbP9AAXgaqUphW8DCZxP13F/ec1WdYrYHKLlhrRL
jomisPZLxz/+3qusOYS21HS33LgOXebP74zWY1ISmfiBGAlA+lUXnWrsrn9OHf7tnffrHcCraPdP
qjjNsnRWY98Pd0AkW6soFLXOENKeMJ+ewLdUlSadWS72n1LE33oxePe00vTMGBZ/uSohJFYiBIB7
sMMKJVg0PUNI1EQUu++//dlpfI0ufC2lac1/uQpJzSoKctCngxXo2xR3xZFeZ/qHS+/Xy2D96FYV
H+cWgj6OrZ8/Oq5o7fstAoVQyK9CprCMl9D/h2Pjv/p+pPT5tDgViYb85UVQwGbK+LwTx1fDsVow
FrpBeZWZWB3+/jNbr9ofrmp3vWE5MSSOBXo7jsSf345CcuWDHcgu7T3Dvn+4ZX754Qgu1ycLqktH
oqAMvF9++BgNRKDkoG8jDSsNfrMdsvRTiQP0kkic+DR1LugKAC6JtxmqcqheyswKp4e/f4/ry/zw
Htdfw3U9IRX/XYdBv95TGMj9ZXLSQ2eP6fLmIy3wMVy6bbkFlMeWHWWF+DQx0la/d+n/8coc+y7g
Egdiq/jl0veWWbCB6NFSxn52nGPg63Piz9uGi+vp998kxwbwE03EMHSVn79ITG+FKAI7BZpu6WfL
tM1XHhj9eWCDflzcvH9Ia/REv/+i6y2N70eggJPrA+mHcwT+Kgl7Q5Mh33MgHve6616HIK3OherQ
hcGy68F8sHv9+M3X5fwlQJIQ1jV/lSLil9d1Cf1I7So/MADqHi2l6zOQy+Kd/ro+jvBK7tBUyNe/
f9Ff7nzhucwdXdsj61M4NhXLzy8qR1diPXDyAwMR/37s/DGjGYjF8A93zS83/5+vQ5WlCMkUHDa/
Hs6oaJnYEZ1m96xRvHSQd5VLdh08ifIf7v5f74zAE8pjYupLPkuu0F8qIUlEGuSj3sFJt+0+xbd/
/4G54peU1DVKE1IPh7Hk+4J0EvxyJIteOjFiaMnIhoDNvT0vBWlmqU2yWoZhZJOkA5wxpjVBvdNl
4qa7rPCRQHDAQrkeHQPrJmstSkIhPesZNBThYxPLuDd0X9ICwUN/vmlwS4PK8xna4zJuiKhZylq/
lzLDo5aWACqEP00fzoIid9eLIX6pCtFhkLSK/JSMBag7Vgq0jwuDx+vMheV3D9wcga+MV886rNlX
DVg7BnbtRg9FGqi3tPWsd5CT8sZJOu+rpq/+ZjNGvAft07NVbDv9HqfeijtBwo02zCwYkBsGaBOb
arPIbVXzm5DMQ6pjR7qltwuNtDM4c4565CYOb/q2Wdpdi79uOGAELO4bQI7IaYoBSDysDXP2utbz
9sKBrLiTDtCGk4qrBFA56uKnbGh7d0+q1KSw3Rk+fnqESZ4KblBYNYE1fxHR7L5FGfE40CAd6OpB
DgZ+K9E9XSQc7fM+dDpEbarvy+qA9AsXiR5N8WbisM1JIbez+1qrqiMf3BGXBr+a2WQJPs8TAz4j
IMCMxIE1deugXYS23Z9SkhgACTWyJJZs1O1TmIIVLVAC43iayfXaZI2dYtlPVTKdQv4Ax3nQBXS4
LISoT/LsrFmiujsUj6iERvCr38LcW269eLHdg5gb0Z3B5mVMAKxQ3KWNGe/mrGCvN5q07K76eGHk
EgMZZpc1N0VxYg/pfFtinG2020X2Ps1IpVwnxkfrR/6Ys8GEr7vrBnrgrQEKX4F7Ng7G7SnLcjzw
ObORTg8jME9fDCiuo048DCkWQBRzU/EdDg+D7Sz0i4LVadq9EzNZumddmiph9W5Pl7XMAuuIbYBa
z0Ue807R54gjpvOkPTDxBp+ZGYmZdx4jJnaY+PgNGZA1eDYXYZ06ynJC1tt5Tg6mrxkj4lv39mUK
dw6FNLPuvYXPnUV2XvdfhRU69nasEXwiPxjcy0q55DZUDtlkeLJ7+55fJ1Gbxm57WDMhEpjt2NbM
RLVCcMpat6qIghgrppmTVuMtjHl0qq4SuFyNy1DUNXpq92Scde1VGs5dhZKpTry9NVn2EeaAbnfo
RMjQM0mV5wBtTReedZRhXoAW3Zp7aOGh3M0sfC74JOZkn1KlkgLAjAnFXY/i0meI9uyEUJjw47Y2
LFln5pJb+gDf1FImnbXngBo5UgTMpGNYxwua5XFBJc1GEf4sqap1wH65MCE9hBRevpetNsMWuqWp
MHV15kvTQD3aoZjGExp7k0v6Aa4pGC2T6oonlHm9vxuqtPPBJoAZ2qG3dEaQN00O0yHT49sIRX6B
bRP1r069NN7z6FUolmJjm0Mq0vmbxc7B3SzS7uS5XeYFRqo/IZtYRNxeTLVGTAN0mDlyTnbg2SBW
x8GlVfOacb6lq4B1/Aa5D4r+DB3fQqOeqp6TayYBR9e9XPBKVuF48FkhvSIBw+KOVn3ee4Ub+Xs0
xOh5KPqNPIyghlCWMmU6Npj0WecOJdtVfqiE6lAR/jgOk+UgB4+JqHQ9EPxemy0fFaR8byPd3nup
nNzp0S4VXAKoJS2WBLqLoGlH5cOgkRhsnSxkQAknJ3YvIUIinyrxWkGqkapBtFuBRD9WGLW8swkD
a0B9EOf0ylC+go1yQjbyS6Wr/KIlb/eU+xNRHRbdNMEQrAyhI6DaPXfjH5ca4/E1lqcrzzDNBnfn
JuvGyyHagIDTCHb13o1keKdkm30d0im67mbNv1bbycAIDqlzy85BdgwggR9+9Diq9ZXxPK78mE1R
sLdqD5hixugAHZOEw7qNsaoh72gGobbZ2Kt4j6Nv8jYOzwF1cuog9Y4z9a+N82NEf1FwxFsAsDmP
8g4iz9ha8454UMI59bS6CBFqv1WN1+yzZF1oESRk7Uhcw106dPEX2JPf6BVGBCehfZuPwAWQ0lRH
QXAf7hoqDCCM9YMoOX7wwWEcglROitAfQ5YtUcJg1TRNLZ9s2gbXLaUCv9M81QgbcCIeg5xIy82U
DxekAjtXEInx2mflHrT/Z8hCt62XB/siz78VVjHQDaMd4Cv/5vXt8gj29Dtzz0MEDVjE/mNW9yWQ
WPtthhoLQv6ty5OTrNwHz5Ql2tW2hYqeJNeEQ7NjWbxn6Wd434ld3pBNeQUyY76cU066Ep092NqE
HCaPyHAyMS5khxMKe9ExUDCHsyFvrppBNy8Cf+FOpiDN9GQg4WJbT1vyiaoh7nF3Y/trNNQSi1yY
i4TRNiYBc7CqhTRppP23JPwOpD5WsCzbiINvC34dvwlxTngekWF9IAquvimWHNM+8ZvyqbHBgeUY
vTZtTne3XbuUY6sc+BvEOH9FXAEnNrK51vBk1e7jEofdg8wFdSwa2qfYaQCXkTUI2ZU3gqlxtNHD
FsmtJO72RbbOp4C9ypUghOmW8PQYK+3ixG9sfVlAOIWf3dYYVElVgiILQ6vr5LeaDAoIq3kf2k9N
0JJXwQeigudxmD9jwD4jOXtQPYP3dOieEUpjAYncx85HdZkSIfpQVKlHIgKLo7MahH7AFim+9wPS
XsN6bW+3+IFhqe6WiacSAlA4hwISmbNvGrv5Aip3ZOvFjnFmMT7ZHcx7lCZeKgoiMPkfC4bx6H4S
rbDJJrASuVGBm59wa3M3lGN75wOD3Om5q28sip8vCXKU8aXL51HgtwhJPQ2J2ib9xa7nj8Vtp4sZ
2kXpadgJIzH3gNUDtJ+59zoYO/6GxtT7aAeABQgGKSygrL9MjmJd5zMOWW8RLrfEXvW1pq9ADDTC
fa/sgaCUUdrffRN/ImBT3LuLKB7nbj5RHgGZthzru5Xm/VUZEEyOZvst8utmDQ4eQNF3F1Bz0GpD
WltDdwxL7DEt4KIH/lYDjLuvu5H4UZ/dOhUKe3OWrd9JBCLUewZGTjyLu087vexbnbS7qofHTR6E
y5IFRuIuLYTZs2sdj2RsJuRtRfMHKjz/zicMnm1DjW5mdIoH+OGohZdbH0RlAjrM0Re1Vzakr4ZK
fbTRjLvAKjH7IxbL+s8jcrlhK5pyJATXtjeqybvDvNpcxpFw2NgVB/CJmlM/JjKUmGSyz4Bq7Hy9
pOd1VR5tJ2+CL7EALS6dajogE2Uc2asAu1CIc7BqbfeLlKEiLHV6CXuVPpJki+nJVGQG1yvqPAht
s5+Q672LtIeIGfjOlZ+Q6ElMqLpL+kI8FbD+Hmx8RC1PCgQYQA6cIV2r21t2LAkLpY6LKvfH9Ery
TCMqqGK/1BIP2Qg57tQCmHmaBUeK13HLkVbpnSwrvEwteOQ+Gkv2h9jNJxaE6KLalnoFNx3WAwKl
gWjgK8qxvNimbW8pAhGksYTehpWHDj3M2XlTXFstiW2Zd5fIfHiBZTkJ7OBxXYObIiaJ5ff0TrAu
lp15YPuSZzzQDyQzmFumuUuwHVAD6k2QDHjW3HLm1Oj85WLkWzqQSRRZW4rAivto1gdUV4GDDCPD
nDUubpRBGwQORyzNiH4uw914n6B9705J3Htfc9bf8SVhq76ASsTj9DokphsfyFAP45XIfbWACehL
KhanEHvGvzU5HXVJ/eEjKtzHJRs6GVkFmR8UtptaR9jYUxkjXUE3s+SHJa7lGi7huTMGl4X8aN5D
n6iku+059Zv9nJN9cx6Dugf73KZcCn4TPamuLvv72pbVrd9aH1Vle7t5Jo5ZtMQZtb1nHYQoc34N
0z0H1DgfNdv3/Egoqn4wVHVwU1r7dpTJew+8eddMeAOtnlVwTLrMNqYs22rDwhh1sqLZbAAqHzmH
EhJOIAcGG9NTcKE0CybyfnvZwa0UxXEa5/SAkt8QRNzgoh38iud4Tf9axJa1G4r1oFUMPCIDdKGI
nGuUH6+GuJaLyIRbAuiSPYnGzUUWVfpas+G+GkAYPSpIhsUR2R9MJwIgTiYUgiFzg/sITHLMvj2O
2ztiq6uruJeII9Eo3zV54yPGrhQumQZjHOUPOgjACUTdQWgFvUC6hkVptyTGXljvGXNHR1VtDPFA
G8YzoMYmvpaNPWbJbZKvwui2PAo9O19rJ59fPJHi4ZXw6Wm8426T5xULPs4n0vWkj4q2KV7YNdj4
9UFUayyy1VgeliDFxzdiDRYrCzqggay84kxpqI+iqZFRwqM1R5VEV03if3VxTZ1pXa6RFeUukoDB
pJuCCOaTjq1XtPPdc+xYw40f+jbJHm2xb8tUIIaavqipzm8rx8tvUSajf2i8FyZtIL5mJwKzTl4L
aUaBushrcfTtaHhgO3IGoGSt/higK5vejPYZKtoK+inBQIzrc9Oejk4G8A1bhLPch5rx0sYVi42i
1Q9OwvRqy9K6JEU2d6G55PFTl/UF7gHFNB25fUfWVdKE2XgE12Ge/Bxb8npjm5vMsC7drpX9J56M
4KyLDronZymVFPk3rUa3hR/ldrKL8Ow3qn4bq9qOtsnUFc9WVtp8rG7n4hnvwkekW8NV6yMZhwWY
a7WviNO6ioRHXOCQWs9OMdsoqu2VRjHkORT73n6T/DP51qqZUMgPn+fWeWbCJA8mDZfNHJYgZsXK
7kHPAPGNOvJAJucVJrWaEn3A7FWUqyPUpuHesN2xQV/U40cM6OJk8uoVsdNoAe0LASfb1cCDNNWC
v0TN8VFh6qnJqEzn9rrJp2p6tpsm+xZ5VXhgDlygom3ka2cCQppEJ+J9jWjri57mcF80quHHoPxA
JUIpPB/MQBTCRiNSuw0FZzK6mfJDsXCGrGCsa4WPMgeVYax7orboHQa3n999z82pxikibsI8CIfV
QV8A9R9n7zmOYORseFo0n+DXyV2Szxn+pjq9rqGhvozealJzSErvGRiNaIc60DPoxDOz891yONqW
Q5bRAmr3FnFRQTBiR15dJPrwQIplE/C7uqjc0d3zRwnciaqw+nAbkABM8cnH4W4Q9MzINlAckWIX
8e1v89j2LxPRgUuS3iJcQntITcVnpbqXniA15DGkOF60rVavkqQFHLd9rQZObL+Hr9LbOBw94OgF
tkDAenpqOnPgAgEKF2Q5jlOV2qAKibQmNK7s48+9oKIkJKwp70KUZnjCMtexKZ4cJ9lhSpghyDqL
/TVuOdR3wYTJF983Y5TVaJM/JYGdUYRWttvvpoJo2J0aZ8vsOT2Ms9e13z6gfMlIMm/JfdnqanBX
BJ3GGO7bOVyxtoOI47W6VrggQwKs/DQDe1xMpMtQ31F/7epalkdGCqRFiDZRNu5cXX0P2ROPfyhM
wB0wb7ouWcZeJfNMG4wfjlMdLtVwF4gldXYhl/2dNQTJhBoHpPFmrBtaCWq5qbsKJjM1p4IN9LJl
1ktX6JLnin9lkITHp7QoU0gwyLYZEs69WfbLGwMb7B7t2HZXhMD3Bf5TbxoOOo08PtfBM7c1D3DA
gpPNF5xbU0Tl3pB3gIcYl0+B6BO7DjHhbBPlHPZb2ZI1ueHWEpwqREIWZ3BcTrtfEsYwVI+Od1WO
eRMwh9L9veFRZTGImWjwJEct+AWtMyJiiTy3LmtYBnD9mg5LaBOVzVOWtSQxIjFiUoVdPPgyQM7A
5y9jGg9GfwMTbUGk9w5qfnVrJzYPzbJKOJEUUla869iTuh0R9/D4offnn2LREzgWTwNZt9PQe98F
CtS3OpAGj2aFlAUKoYeTUFllj1lP2DPGraZyNrIV9a0mNYwUBqc3X/iJ6nsZuZSa4dCad8/t/O+t
mIhksom2BKSd17AG0THOxxk9Fo3f3EKlLtg6ups5dmtCBhXxb1tjM3wD+5Viog16Ld7mODWIOJVl
eydVIwdd8TUq2QW2ZO6Q2ljHvQ4N2joEY7oRVgu+JCZbw61BXOlvLT+YsNgHluXv6qYkiyTwcrA3
DVURtz2pqLRqrRPU54L0K4+JXybvIyAR4kzwZ4aNi4iGI2F1+F6Wqa56yAI4We+0l5CvaDHcIrm9
K9lJBXXMncAoTiEgFmr+pHXsPfOeg8fYn9MVeSaM2k5x0DQXRT/wtqASQAUnMyGVlzUsw+mcpZ18
s+uIrr6jjX0bOqqM/RIqV+3cqVePfuKii6wN0gqSsZxuvjVFQtAdWYL9S2w3FnHxQVfILzN8ZHHj
W8TGXlP1CtwtqI8/JqcHhVktA3q70QZge9VhIGFsST/hTxvB6Evu6jay22OIxfMSnargJUrHPZOY
OklB3LpjEctlx4kH0VSFk3bqO5MqYAiXAZRp+HO+1sFY7m0cmKDPBo81YndCH0nm2nbxdGmZU4md
GnP4UGXlvB3TMirvfB7GyMwYu9NNVyktu2sX5AVlLHXUHuZRap/93kf1ARB7wPgHlWHZVY0tsDaX
bZ6/2qJouk3p0J8fTVoPetsHUxbuWBm2DprYhhjuMbP9YZemNXTIgcOad94hD4bjmsX6oh1of7dD
Sgoso/BFJ0QnY3Co92GdkX85VLWznF3YSFBuC1rNXTRpJtSuNSbRPreWoQesGFZAN6Uc1DESoyhf
Owl1jzkKrTWXf1K450jYZfTeeGO0XNrS6bN9XUGY/sxzpBeXblqW3wbHEAMw+zF92jxaLF0YCSNg
QPpJez9VVLXHVLV+QdxHKswrs4MmvElXSehxKucAHzha0BV3yjoKzx97fMYEg6k/UtlirdONX3j7
aspF8J5kq105rR2Is7MnCzx6vCPEvUXSvyYJ4xF4F5rUIGSo4ZomlnT5pTXPy+ruCyVuMiKkhvl2
iTAX420K/Y7ZlSefhFdl64edTR/d4NkPlWwQ+A4xCShXIUawVxcsorwch96Oj6EzFcGVTBjccKhF
mphXgZQ1JliSaO8Bg8Bdn5bmgblvzHEcTS3OK7sKXVL/jG8Crql+JPAJ+L27GRwkM29hYdkGaMwg
+zvJTCE9Kh1a8xbXOiHZZFXPn4XX+sT4icpWjMxQCOylSfT3ZOwdJs7MNgJsqz6Pi83UD0ruBq4T
+6Jvwlrf10qncD7alBJ7JCubIIdu5fyVAlPqnnk2aedZaMCLVtyS3SGc8qo4jbqevlN2x5JnDDEy
9xjoxPQJk0IV7k3lwHRE11GUUNmmjuwd8JkZqF8ijLJvLpagmUJnBmLMLJNUPTuPhnljDWzC8Ag7
0aO/UD7tfCByM43EiBs0EnUVfaAvIm0Zj2X7GITYk1BxaudxAfgC8bMsrcfFzA7w4EKRStaRTtwe
3SXX3Qoo6hICYlfEI4LWJD6rsQOMUrhBfdk6ayZ4ay/iLpf4HTMlNUkSdt5/CwwipkvU0nCSZjD5
d5UYRp6/ea4eJc3wZw9NdnI9R4v5LuxisFYPemU9hL6vHqwiBdA7d20QvM9ChNMd49TxcQ7cWl1U
CI6Xy0DqypwwUtb9VW9FMj1knV0GRyF0X/JYyZYRen+W+N5tncbZ42T04BxA19gdZWUTvQTrSIhm
uvPo0MP+GzMyOvCliRb/ODUMSA4hp2VxE0Y9fIiBK23ARb/IHGvb4slty9V9u7Rhc0MdhnQ4x8pA
RlZV+Okxtmc1XvWEIFsg5RzvPQYuXdG50srunbCm+/RpZbkn6yT8SunSX+YlD1e8JpmZL/wGUe5h
MvL/snceObIr7bWdivD6/EFvuplMU96ech2iThm6CDIY9DEbTUPdf2JalJ4aeoAa6r/bOMAF7j2V
lTTxmb3XLp7yLuFkThqb+tEaJFPyzvJbzF5UpwdUxfWfrq/K4rS4RlOkjDaerwVNMtMcR8JiQtv2
rXKc0vsc8iZ8BCRgZZv6YWY1V7xTa/eWrpitiM2oduBBd7xjMCzy184TG581JBay2qAleVg67Umm
MCskmaIwlsQxGDFO7kPcD4roSLuQ01kZwUcNVR4ZAKdNRdFfDVO0YA+1iYpfWlIbjhG4n/apGcEc
H3RmBvYfa+Zhxktmbfad2+RvsomRUUPo5pWScKtOuGskbTaYnQEDIWFe8CWZwYt9CZDwI1mMclLd
NcmHlCO1i10PojgMmn0J5RmAC8FDB+gWhzL5yylPQ2FfDfXAjC3wTfgTGDtQ+5Z/r8gf1+NwUw/j
Eu08QjLsg40w/3JY2Zmmnu0tf3H6Vlcs8uDyIu+1r2RF5Ans46V7t8M2ooGemFtTFs7FH8fm4bzd
5M8EdXOcnLgkbG8ybtrw4DA5jNLE6s25xPrDKj/D3wDHzyTWYZTElV4TC0dFjT6mr3YUw7pjKFOo
4rJbAk+eCFdvql21OuFwIuiqIGbEOEz9ZxvnyGXPmUj4sNXmH+4MOA8vb8KYnWkPcxRWnJa9mSSB
MpDHbF8SDh3Pl35GA3ph4ojqMG8HpQ95YI3xoY8LBSmD/TeiT3gfe9waTPsWO5rM2e4lAW/FYG9O
Qn/und0Ek/I8i7n5sXsXNWOBnNNQJm2xXIlSS8bRW7XnOcipkDWo+OuM/hn3xDpyxSYI1+05KDEy
7bqAIpuUQ4vpR8LoFcF+46/1QYgksUBuz/Zb1m3omKBugABJVt1/14TIkEObBC0DLYA9FE1MYeAv
KCd0bkoOR3VEwQpIUXP2PmIqIGxFzlRuKTxulPNx5BXJrkx4mXP6K2++F5PijiSxtnPe2dW6z3rk
OPJwWSbn0ARxve/zgizvcjJwl7eInuFRU+GwN8skNvw1bPxzzUe6EE3nvlCU1EEqONahTVRB9gf/
zUoYZWBtDampeTmsTumP+8HLMOTjTVuz87hM/pqKcnHkBVN68EO42MqiJ385iF4jtu8A+XuGSAdE
HYDPBhvC/o7ksaJ+KqMIwim8bhcAQhkGhtCMOQzE5zyE2fAQdHZ5DbQqU9ejB9trbzz0NLvOAqd7
xQAJBGu9OLDSKCaziw5/xnqAZZwAs/PbIHzCrJbcjW4wzQeBQwzUWrVCNFNCBYzBQGXioDHKY3Md
zs+1Y6/gdO0hCC615cfZ2UIdmJzHbuYjUt4AWaB6MtMRuJu34n02s7qru7Lakj7o5G8nIdclTeoZ
+zMLEhh4ZTZKhfN7cRi5rkEMEiRvoutKZDo6RWPWdx+qq2033MuGicShAsbVvyEJ6D+WAhrynu+R
hT2mAxLyDMjHm5rYta8cBN+z4eotRNitLm7sIOSZPTh9FN2uIgdXn4Rry0Q3HivEMkSDjqdyYhJ4
0dZ0+Gz2AyZAB2+d55bjz47+krlYV+xLgeTulgVjM2Va1X7mlo/atkHxk+xXocbqNHGSdpeusBiL
A2VTwaXJC9/+yKCqYustgjGAtRxjpdj7au36l8i4DImvERjDi/JVJvOXqJBUIrtkzhdsYlVM2A4R
LZL+y3HJUL4qzEos47QIOR7HKOz6C7W07nS51LR5h2g0xXwOOdOIJu1r4DFQxgKVzgX+A9L2hFNd
9JjG7L0LturLEzMLUqXzAKnyEurwaqZY+4Z+Aqet7ASrRtHpIHog5NcETxEZUyQqY1cj+mQJ658J
iYTHOoI+7LLeftqgLe+bBSczGD13c3dGpTKSkrN0GiwXJXq4L4NgvtSLdsfH2Z2Wd1Z/BDrHvpcB
PZ6mjhG+XfgYj2vLuuWREn96YCR/iiCcP6KhDO7xw9SUtRjC/iJmAhk4e5HGRRME8mHyqAdSaMoz
+4HIKMBrivHEDpICBUrpOstvqKssP3GNt8i6PHDnQ7OwF7+p6Nf5D1uRcUYNjv9BGca8AU+7lNeM
OimckNuAhuNhlm8u0GPqM7o+pNc6JmN4LculYBWhu9He18KtyoPDFx5eY82oYphStqNvkEcWJDEF
HtFaDt8Sk7qFVFfYbUkPqF2OPe+/rjbdET1fBZOmxex3UEz937rFc5EoOZLVXjx7ebUPLddrqKkj
XsNrwRlxtnMyxqAyhBx0ZdEtyTWq7dBJc1AVzpmiOXtj0NBTFdSWYw4hgsJvSAgW+9I5bGmNdWYf
vFr25TFE1vXZS6db74t1pXDGlmdrl3zdoFvPIhldc9UXbb3FeQyUE1aoW5ak6yTz69V1JWIyP8LO
ZkTmM7HHjHeVM2KXKbZK/zGxbJa2ErLMFVefdAKryDm362wevsu6b2AJONS0OJwaA5+gTMC6REyr
N8Yv48F9OVGFw/HtJJ+aao4RluE6XVX+lmlPXDeRjt3I/42zHKbvyQLBBW7WHdVdONiAEiL0hzF/
fS0c0L3zVO18skEhBeqYfT5m6e56JnOxS+1YFF9x1EPBNMFYv0Y9gNqdFlsqR09EWAtjuXJv8qKz
vnK+tD9oIwKYR34tfh0ftcwRzw6DunkJuGQ9nK7bomgS9w4JLnNoPlZ5whAEfgVFALYdN7DC+2Wi
AtwsU/PHyDiCgBYqp8dBzYLEcigaG7fDcwFism6FKEbDcz/loJsGdpcv3MboYmYSumgE8wV3X8dq
lgGC1N4zCEAQHT3735hX+zDTYod4kb1kWBhciXgraQSiwV2Hc/kto/snZiBReb/tS/u7YiJ3E31Y
zQ3mDqI7lqG/fhF/EzxEXu29dwEsCaKyyczakVgJIdwsyj/kefPJRDO6qOdxWV8ncIafc+jnPxEz
UOBC7eBfZ6M92ilsH/cRdqso7hrVWYwORx4uMmRV8GX5svZS8Bd4u8Zchl+BBF9yrxMPN1ftoIY6
+1UW/sYS19re8vCoChRSiKAwSVOGrW55Ey4lg3rQ7yqhgSS+83Isx7r7COGNMUwH+bGZGev1P0gQ
bM5lnQH3cTq4nQ+dsezobqkzjvG85zPCOc2gQcoWDcE1ixOA8k7dW9DLgGXyrMKVrKnjVXCDndQn
/6mMKO9QFVNkaDOUvy6PMCBJmsU+RSUzqCO6rti60ET8cY37kvGMzKEKpb5Y7XNF+z3tsZJ26iZY
2AFNiPZI8qki97qAuDYfycJ276Gi2VB/6iHhhboCa3ZzTHqB7xveBGYxv4Gs6z8kq/F6h7XQf3Oc
jagpLMcPdyDTgQtiiAOih9qx0s8jhoMWQmyQe98E+lTdtdkm0L/AoO3yq4u7klwMWYAIGfwWXzhQ
6PIv61Ep2Z2P7XKB0ZC0ukhMiK+KZFlvthkN6aTYaW86xE+E2ZBxTuLoGJJmPuJ4M6dIkbX8hbpg
GsF0hqt55W9cw2NjL7Q5GQhP9gLSBodi5o2XRoawRK8yDvLYlCYGlCPEsMr9AADKP/N7MAskFy9u
L2QSLUz+cY+zsQryDS7vlroDZoTCGY1a72dVfrB0wQPBfI/9G1ubgkxJm9k9MoUsfFVhJoP3BJ+p
ue5rg9vYTFjTI4ImCU8MmhmbqVRbPneA+uoJb/Nw1WdTVKd13PiMjNWIosoerSo/s/YL6tSOwAiQ
ONwNUMXKxSI2KU4QrvqhYd4R2N6UgbDMbUHR3xTWsfOoQ+nUKhdMxrwynyYk2mOUBr4gp+D7AKtq
zHlKclu/TLZq3TsqHHxYZMg58qsyftBeSu0E+sYSy1yUN0DOWzagZCYt5N+w6ItJR8gnYputWij3
AO/dj6/BfvOZEeq1zbWVxwOjlKBf2yydMmtob5xxQDZIqRRjplGhbdnpTPBnTho0hd+IFLbABCp3
dQBAkTCHrK78/TTMaxlQRVhNi8gi5JJ9FX5XDZfKMz2UoX4hOm+X66X5ohaZ9FEvQfUOxQWfwagM
e4SFG+RZTkhF0oEVFBN7a9Gftmlyce+gjIFvjlhHXiVWAa9VtPPM9B9OQP6wQhaf38rSscebtXHb
8YzeT5QHCJsZStOlJPHptMIcf6vy3PuFtU5h1XkBoQ9564ptKTkN4PJiZJHWzuY81LysrE48Yt93
q72LqpZsIOMFwbXNof3K7bvoE0QV/0eEssyunH6Y0GaufcPoV9DwXZBWA5GJ3zGMeaSQ1JAD4vuA
33y6zE+55LGfGg9zDOlSnECkdhubpb8lFedHCX0xv/W9CPIAaYzDK0I2hG9eVbMO91Ha5ufMlTFj
WYury9lRyfFvMEpQCo40KkRLUZAezaCjmS4btt5Q7HG2Rf3ZuGpLH16msokeUKVIxhLG975w3XfV
wa5832a+0/AFM8rIy0NWND0qWJsIeySkAlWXIlIEjdfRj6borcBZHTDmRgxwJINi8RlEh2q6BPeP
gzfM26g9DoxK5GXusBc5Zz6/TgrXi8iO2KqrGbbR2icM6MYKw3e+rAmci2C1xlM0YBi4QlZI4nph
hqDFh7c2CIRgF5W7IddzcoIvNHvvFnHEw4H+B0aBu0q7IHMbHn9arF2k2JyUJj+wX4rNAbWjpDZa
mXji36ZRvxvtAS6GYDiE+Zjr3t8AM0IXyaW2q6vFnQcfaeO4Lcbxec5PPA0gJm132RaUcJpsig1j
PWSuUuE1sQ22fzdp05nPmnja5KKz9Ei2Nie6VTBnwgkVXKHZAIfHQEt6zVsW6pz0K7pTBjgduRgP
ys3Wkk7OYwbUusqSr31vmNOjf8/7T6tiS3hfq6ztX8iJzJ3rxK1WzIsQsZXYO61fxt+lNuyIdlXB
QBxLdyYZU7uzv7DvI5Czeehn4rZeiX2N3Ab7hw9dbGeyaDAHx6/r/j1krEiRx9I+9va4YgVZIoYi
h7t/dpzoDU5bEVIEqjbrUxfU2Eic0GRP5T6zRTJM8NQXV976uBcAb5NTR/5EMa6ArwPGj1valKX1
RVUrmV+uIkLNsSqlmVGwx4+/2y2F+zVyhG1djCF92IMZ9Ip8BXhq4dyZ2RlnFCKw9N7boXbcG0CR
cUweTRl1ZpOLo5Knhs3ZAYu6MsN61eZhXtdXfpuTSnM3JYJ0HJTxVqbThqjv+qR8aYlbpmy6vWZl
GZSvYYSM5qpsi369m4ES22kjkzbZjj4s28YGatb3fXJRhg17npAhKSLEpKq8fRmr6EwDzOKwpIpD
CaIRK+JqQC1ILFbhf4lBoRucajpjgt/C6SqBl0WJCdFXXY02DZYVnSkN8wgFU4A0IDsNS5H7yymb
qVbVU1KVjJ4uqrFqgubMIsSV+jO2y5YnshaoFterWDlYA0ww6fFhsu3RZZYUSBENLxOzFrJoJllX
av2S8EIK78irLbSHS2Lbiy4+zgswYGDqiLjzFNQpcefAQOAOIHso114cJgk4FP67yhLK2KIL0AP0
fZx3vD1d9oGcxrkOLVS4BbC9tF1MwR6yAImclIfZ9vrwMcuyosJcD4HI6y8QiAXLvfBcm6Ni4rMl
T15YZvNZs1gxaR5Bkkpj0UhNRFQfn4bWq166emQNXNq5/TB7Rv6WuGKILqvm4IdjbfIpSbv4NTIN
7FtEuuNOISt+rsY4OS0ECeqzdK36w9Fd8NpYQfJW9A1RaDKQfdUedUFpsJsGYkEOOIkcXCxlC7a4
Ybv9n+7S/2/I/z9bUvn/7Md//FH//Le/xLR8/kv6I9sv/c9/HbZ/+f4R/wIDLv9v2RXbX/WfJn3P
+cc2BYs2Oz5RmvaW5vl/gVfuP5wtC53Wm5TPOEzwuf2XSf8fHsVWkITAFDaTZYz17r9iPp2NhpXY
mA7j2HFsL3D/N8grnM3/3cdJ9gV+cp+fvv3DaeH8P863KWazYi3JtjhHjZkm+QrHvh/LVbW/BKeg
V+jJl9iWVjD7d2syO1lKW450Ntzw2k440wtLHCUUZrZXs00lw5xciaTpdzKBRZxm0pgS+bYd3ft4
1D/DccyfCoYtW+dfblEw2YIUvdKi2AJgbMfbTezbLoIAwAevKEZOuwrhF8vhlgcwzcOZpAe0mt1u
SliU78Z1cV8tn+yCnW4F45sob/NDywjXZwGdQ+jxpsVYQJ1Z3lyM84QRZSykS7R3aMKvosjIZwqS
Ib7CUlOzDW1a8c1QsCaeBzb1Da+5zQOE3YZG3UT6kgcana5eQ5LbdTy3YLfX3kZvorvsD5uc5itA
1zOepyAuWdKWLXsjux/EMy+wzAL2V440w/i0P7BwrCEEEMc92YOLVHtZVUO5OUTb0GaYn6x6Ifl5
GJBCIv+Yu9fOYw0ExLvqiGboMZzvnMFr8sOQOfO6Tzr6/VPLS1/sXTps+oc5mTGquPT7DBUXzi1T
io/Yp2dLWXPxc6gw/d/Vrs2dZMAMoKH288dFWMY/D8xBftFcsQbYFCQLY10DLInSAWh5snZ5szf2
GA87n+Ri1NWDDtxjydnEN+JW4xN0IIBVNvKMZ8h7wQeGUsx8WC7ilwB733Ry28p74WTuv2qfUcDO
jsCkGbZyP57Op5cJzFTMnZHhnImBQD8Ure9/R+PUgVkvc5uta0JiFRHzaB3SUXl4iWi9aazdcYzD
nYMGJnwohqzrwdI0nKIXco4DBbIQ9gQrnF7Y6FUk4dSpbDs7PkyoEY8UXpB9JxlYH+CS1ltSuSOT
nRzVFM051Iq0CJEN1SXitQQo7GSzM7yJobUxUBwZKkMAHzNkQG4+6d2EMBGiT9YsffyQoYEifNqn
XbevO4n+ryZuUQbZrR5APx0m2+fPOOnW8qXRifbAhQf1fBGCh2XTwRnGnH11fX7PxNdOiQmMm/GK
/jiZru0CHN1FhouKnAe3oy51VDfWh0Sg7iNLq3ZbdqPWRMUx0fXvh9rCqhVmjF9uLGw+7pvX+KDS
6GrKAAXzSNpbz/RjJiEX9NKfCUKNwaLoFtkHIMpSvqBKc+dbu1hDioHaqoI3RmaJuKIhrY27U2On
kr8GG1j1KDZI03FJeAM92tIleaKYyeg8MYie51ulxmi6YorhdulSjxEiPBxCFm+CkdHjYe7X2X7y
MVVyW6M4MLumyvRdxUXkxzhbQQ4dywvehTVTQI8SrULawMjHRiOZydqeAQSFBGVbf1WzeIF6F85E
vuoF4Ct62r1hrhrDtmb2UkVDYO/Z9RCJ7jT98ONDl4xvZkIKoMZLfOhsxtrFuttmis4u4zVD1PCm
CfxcC988kdfFWpz3blWm6LBUeeN0QIhQb3ayf7QbUgX2oo39h2huY/zzKBYfQtxnzKTp4PCTud5c
8esEQHyycJ5/QSqAFckmnuaS8nbelR6XdAdqi/lARiDYE+dTJdmwlOVjWWt6oG3RBUXOjhls6imf
sGgyYcmOtusED3W/9l+mjEdko4X6KiNGtMeZ+c7fOo9tdHnDvElhtl5oeUeWhCqKBTGWHiIJmAiz
GsXNhQGKTwI1NrIOYFdF/5AQS4J6tFm2ifAmZd0Pa8mXZY02ocA5dgrJM9itd9wDvX9C74y0ue58
eVMwaWHAHhYGYADwpSZNSFu/G+IgqZEEqy5Zf11FeN6JgijG34mpL95PsZACDChF7GmiY7ysVdU1
VL2Zj9IFJeGf0BWNPiyhy0sXv0F4L+oQhkkjFg8OeGJ5NsOysnwbusl7F9GKVKQJHfXuh1UYHOa1
YczchqLvHlHrquvAhANtiyMRUIrWbfw9lj48KILH+QUDGPELDpohaze65fzeoBN5soaQuVyBw2q9
cVRe35ZKZr+MXZHtNHFunlvCLuZT53DjnUMPd9OOjImt+XDQXWZ5tEVJLCMjDs2ZgzkichZ2OQTV
z5vMCVF3BygSo9f2UTG1CaSi1VCu6ErziJujwaPDgMh18aZmiG1osDyx1cTx+lBIELcdXUZ1KOpq
ixGkUuXm8hHFXMYkTuMRlb1CdectAaTvYoz+LHgd1R6L50T+s+UNxZ471yPRpE84nhfeZzv29HDs
i2od+NNqbaBR9oCZpEoaMoHdsg/3A1qE8FzPi+rSEgsOmTNmRp7n4z1SKbCu6LQEoIVYkqr42W1r
rt84r8mjwEnJwKkqq7+CkxlPjal4ncnMtPcskbNsj8nD+zMpQ0xKPQvGwaqyPyqKfqTEqlwNU8XA
/UtFg9FgjoblHdmI/OsgSWOs1bsI61Yc3dtt7FnPkPGKN1N3ybdwya7cSgB8DNLDz7pjKYGhMkpQ
KkvMlhfbCKVhDQPR89rWHZdwxHE77UCAsJogfchw3y/YCJABu81Bon0PnmKemTm1G6cwONUU4aH9
0vXyOgIgCJ9fOtZPnfdhe1TDXKHmHix1YdDBAp5j7xCylnGSNwSv7R3RuwGa27qHyV5B3rxzcwHZ
HEUykabwA8f7LMo6JABkDJf7hb1qDTAzb6DElUKyP8p5N+kBfMbBK9oR4YnlyC4dp8YmElV5/OcZ
Y07yvchrqXdlp6hT6oUsJ6aVhbhm6oZGrK8ZnqdzyBd9MrBTmltTWuv7pD2JKnuazK+nI4+boS/j
5RB0cyav+wVB8nbvmWvU4Oo7WLAHEEeWP+drzngoHubkr2raGuOxK9YfFqTZmBpuTCz6ViKPs7G8
a5L6+ol4CF/7rA9keWahYT4JWonpSwVOT8JbPISMBj53Q0lrq5fRIRV7t7p9dCvY7bHfXXiZoJ+f
g3GHy7e68pZucA9d2WWXNgHvHtL1iegjytnvGVk8YqCyl0+9Ft1HAmv5Ox8WCNj2RJoxUyuv/GAZ
OYudLHXzB4bF+tOqVd1XM9bAfWzs5FlHSX3JSnv8pHzNuH7OrL84lfUD+u9F7xFoo3artKpeCBFw
fl29mif45+Y8w4jjE7N9/5hsSz6OloO9y2kFwcRrQR/j9wN5hH6fJ387rBevaySCzwilEld/7Ju/
CjmQAEa/JteDF1JfZUVWEHyb6PhdcqfcLNFIOjPpMFjKKjJkyKMehCEWxXbFuNFCYZtHq8RekFdE
eIEHxEyPDE39DYnt1MiUFTqXQY/qmeHofJbFsmAAyReA9DDKCIZ29ZbnZEzytDYiKPcRFukLh1c+
46C4nsmKyRlx5ovQWIh5ced7y3jIxxavZ4BZEbOiUShyt7j1RKJcF5aixg+lEa8jtQrmo8Zk8qPc
Xn/4VtU3+3Bus4ogB2bKmNsG6xXF3fwVtqH9XPHGUARbDRZdOkX+n7WqEYv2hoikYzKE5mwMjgSM
L20CciLvLZD+A2PgQxAgX9rVCrouW19m9mcF3C/ZufOKZQrfZw0W02I3cma34VEwdxA6dyaint5r
+H2861tfVQQE+LEkxZtYuoxdH3hPy1eX/C/ZC7IGS7CuK1YrxY1FgotTg4g/5EO3+jdIWEFd6MSE
AWoMpFoQBKbwNXR8VDZeMDGpjbGv4xYZJHYEJscc7hOZmj/LMm1g/Zl6N3Vj7VOyrgknixV61SeR
YaymlLdw+CgmZh8oy+kAp0L1IW8HCcY3Zg4Xo9/nhx42leIb11ndO3UZvOvY8vL9OOr51rIS8ZYx
Jnd3kUlw07PjKF5QHTC92WaNBiotwMOUDsw3+4aV7I+xsXPzkZBG4SXscDfwuBAsgxWMkAJInsBV
mwBAgZvbbs/ZyHgvjRefBhIY6drsUbTEZKB2IiyO/jLLlX0BFAtevpK1tzWQYXPGmoBXB8cHgr+w
hlG/80feNcee7RRcxzJfthkgOAokxo5Up35dAAs4DokwVeXjgQkA4dB15GjWUXIRb7IDLzLqWwt0
B9RG2JlYMyqW7RiMnHbfLRaKAxnwKkuHcUX+JabFKY9j41NvIj4U/aEOM3brEIfL8El4W7yMZ+W0
pNFsmKO3XssxBWR3YIvahlN1kqZG3b+0uDDTycNxdzHEIm72OWHE1aGaVg502wSCWtxkpCgGnCwe
WjG8IyeKmf7ZYnNfX2aEb7LWFcAO6E0cFaaCeRmY0TwICJ2RHqZoTFSPi6S0PfV6ZMeHBaNObsa1
XckOzGN+tXpOku9KW4og1mjrh8H7YAJSdBtij5yiXy/rzOnKs/CH6U8nahCnKlQJWe4kJLiXbmEn
+R876Qb7oMp63maVAleJLtAOIdh0IKHwvCC7Mj2Bmym+F3Zb6EgXTlVYyi0uQW6tow6n0uLLjSvK
TsgStH5eAbW4Fw4hR7SEHeujIGM6oMcJ6O1UiBESjNOL7LLw2AbuEavV6iy6qCou3E0Md2b92rW3
GTKV6mziXGGykXAxz5z/xNI01HnFAencOlwoW7QNHoU1YreJZorWfEFweUSHxWVm206uL2U2i3A3
TDr3G3GOUkd2V428zXPfNHvbykV3uxQoVXeOQEl4qgKQrGdFGM1mlCxq3PY61x44T0mjP6BR1Qcs
LJlKcxrE3wqLjnOKtuM9HdotPZJ1PLXPYNogvhvp1cWtRT6oYU/UqS1VadXlBasMf0xzOLAl2AV2
10d/noCaTC53/0M/wYNKa1FnwVHFVeSkVmJn7YlgIwK20gToDjMkt9PkJXmoSi7mpY3mu1Wt9nQL
mXeUV0BXFvGQtEqXz1nUkTcxlNk0v+Ok4X7clWiFo8fJ0GxeJx7zXITt+NSP08ornog+XV3Om6x0
P7MXItSOpPrsecTv78TU0iNoHERZbHI6WlxNm87k5MANRfjWUvH77yVS4vEaRScZQjgHTUsUpU/M
AT28qtJOhqwQXXSazsFluI2cAO1dB7W6RH8Yhk1C3J4CTx5HEs0VdmYTp8z82iVFE0AZEuP6G661
168DJyo2lNPAXH89mG4E2xB6ki4z9k3FNEpNGIPgd7L8Lf3StvFdg3RJXeNiE+iHnrUoyORQXZQY
z/sLDviROy3QOnzsyMCsHkcSPFDyBEbJU4TezjmSwTMue+wJ7JIcM+Wc3B5f5clLFu/aipdxTdmd
hvARwhxnzOR6+rEKRfUJISXAK9YrATZh1JS+ujeW3LUjM4c0VKK/jcMmureXXEqy3MX4EeM9ORGu
NMUnlyeK6bs2uk0bPnF7aJuAkhCgMwwaVJhPLDqzeJeZaoH44iLuQgsZq+cQKTawJPLX2Cbiu18P
FQNB0sLrqIn3JfDF9oDbWNwzHtji68QSXjB6Q625In7YpAqVfAf81GY7C2jvLS5rCRuTRvcNdVTy
kkw4TIlQ467dgxGIPpBK1n9XZO/ws6sYvjNC/4AjYiqnS3xSpUYzzPfM25IZIse5pJddipHdH6EV
q0pdSdylsAb8k8YJqVYcii2OkirsOyBVbf/Nw2/pNIl0t15OU++sr7qkP7jYpKYv4yhZOSlMJnSN
ebxQitYTYgWmYQBMqhsepi1oe52WYb5F21eO4lRi56WQanFHSg9zaJGHaWhJYld3lkKmWZ2y0WEZ
PXCXzLdMt6r8WRKfE9X32glbjyWRk2AUTkfpk41TJ1INRzscA2a1VpD36gk2uBG7gIFSeMDEVM9f
Y2zcDdnNuj7XsG5si8I9K0k7B2iC/vbZQQHUHWJvQbjYhTjCU7BIDcEF7artjAwUH9cYBrECUpB1
REbOqLOYCkLZJ+TEIydAIsKziLyM4K4OK9olveCEraKmgSt23shU/OQ3ThDrU8Uu0vmcxJpMjyK3
ZXz2CTH1udhhHrHkgOjw00+k5JJ7Jka6StSEUdCeGAzYtDASxxYnDw1yweuiVnM8fhVJQVKcrTSd
nfaIYHFwN+AzK5jTSVL0WNm4pPvsRtjN3d+s0mv2MeCnHJ9ZTSJTZYWT0SXsxjZkMIZtth+qFRNo
EvhvFNRF/xzkJkaf4bpx8e2W+GQgUVH7hk+RSii+E9mW5DX7Q1K6zDD9qbrLuTXaRw6kDAS91MA6
U47J4YDIEVQXKI4/unAW1J6Yl4cKmER0awOj/g8ZDtNLi1xyWv8OAZpr4cTjwskL5M5hdzlaI5SU
oVjIZpiXQvzYa9b9KIh+L4ODZ21Xzp2N7KbzKQ/LLiwUL1f8hqQBbVFcidMY68KvS5ym2hqi60gN
2rkkc2Bpd7OKM0Rajk9szIKjZTnFeJgIbMwVdbJDH85bzFLrU0+gMMyCvoPmArtc6B10YnzcTlej
we26xpFpnCS1S1vm9O4eHYvoGQ/Z3VviqOLbqgR5LsNaW08K807LMkBJ97AyYTL7BB8IaPOlLe4n
l78JuSBoEMZEQDnQg1r82Q6oK+A7BYADidRmTzbEBAnluEZ2dTGL7zZulpfeJDP8HQzQ8W6y4MDz
XumV4dHOyl+HKSi/QlRYJLrpAOgaE8zeTdle5P1ugH3/1XmDj/DN9RTFYDY46IfXWb+1jaf4hcXk
PlbzsBAWOeDCp03LjyVmTvIPlwIpaVyAChrCjryIqpL7ERsceb6DiyseHw3PqzPNVcwWO86P+FFh
YXA3040Tvtwte6NM9NEu0Kd2Ue7qnykaQzAowGge1gjS1SHGqnaHtxoQcs39/5g1UdwfoPVMjz4N
SpvS5BU/AyXiI+MQvp1p0PPTkBBzvOOllhGwY/XBvVXmquHDLRlv3YoneU/1UIEf1vG4Ihwvi3on
rHZ+lYEd0mMo39wkUQnaTS8YV3hrZVSi6CPpGueC0V8qOf6Ia0JigVe00vGnVSaImVpbyd8N6P8z
eXmZEihpk2nNi+KabB+O71KTM7krGERzlAFmskAYxPW7TzW8gn/JmfbP1jo/Z6xeiotEWDkmYlli
7HTJBZv3BGbPN0ti4TYDIVL90EdhjKWJQHCE0MM6NBlcimqKQzBCjbKWC7f0481GKcrfAGdfucfI
xbomgIDAfMSrqJMrpM1QNf6dvTNJjtxYs/VWyjRHGhzu6MzqvkEEomEEGWyTZHICY4u+77Gb2sab
1sbeh8y8pswsXelpWnYnMpMoMsgIAO5+/nO+U+o2z5Q0gcYTKRAOYNFGtm1UfmvhoYaNwRa5RUAq
6GXggEnAhqMrz0bauCugG0GQ9vqqiCO93bqZ0/grbIYS4pYWsNNnFpYni0LDOMhyao6cZa0hfHDo
tW79Qer3Tuu7sJNnGV5Lmha4iuKZLkQ8LtFbwsMdOWTAP4uO03McR8ZQ+qEuy+rVHasRuMBI/VZP
T+mp7DKDAnWr0K5TuhexDNgFhv2gaZl6danh39VgCTsEWymIzNUkl1Yg17ToxJbQucYk3ilvLABc
oGU3LuwXdF97P1sZ/Z5dWoWPbjUu7de9pOnYVwuTAMp2s9aNqkLKsSYKtNo+7qiexRNwy8nNPvgB
W+RNo2Jz9EAOA08BAGJxNu5jMRMhznHaygpn5ReATO1HXDGeJwOX9m+2mrPkxmqb1vUMfRGAkWEY
BDlO0WF0xeh0tOxcnsgzkeohBh8/0mjCtJ7zV7vDZFJHUBl0cV45MQkT6oGhNjF2KtcsdZK2lT4v
P1RZEEHSB4NdRkOjIIlZW4Q3Pc6FZ0uaVUKLIy78yi0CmlYIt75+nUn/ren8Zfme37b1+3t78Vz+
5/Ktr8hKFLqE7f/5+V/huX//yd5z+/zTvzBAjNrpunuvp5v3pkv51m9M6OX//P/94n+8f/0pd1P5
/o/fXgsk/+WnBVHxE9LeYiL9r+fuuy7K35//Y/PaPbdFHT2nPxZLLd/6bc4uxCclhDRdALku0Rsd
GOm3Obv5yRIOJylc0FK5whC/z9nlp6//N1+ySSU7+OF/mLN/Ap6v820M2XUp2Mj/nTm7/JX7yqCe
2b9lSAb+/IbmLwTfiDFlid9urRERAifop6R/Hbm438Isyh81nJlPyLaYNjgvcVWPnGTGXZaLtqbp
kjCWl1nyq8VmmLnWbDO0N35vJY8UbpDKJeJE+qRzte4V/6D2bFb4wo5KD3GoENMpGo8bX+s2S5Tm
Ts+nBcyEIbDdMuKpL7GO49Y2DRr7bB9qwUZLWXe3vgrHM6Rfgwp3W8M5pHETdGc/fJpXMNDoDfix
J2ChCH/7r2dv//iND0qBujSlu5R3SWV8hcz+QBnmvDvyDKXr2fWHA66g7lEw+TgbOXudp7EmdhiV
8PL6WRH8TeTv8soYKRYYr23zCf/Cxw1J1kn+LuRLhPTOKtvTRC7q4i/+vF8/eLaOXHQmVyZqFVUN
v9C+JzicNfgryEYxkSlpI/bSapqY14BFQN6dmeiS/ZGJY5Vca9jSrmO6fSL4lVrH5LYZZrIv3tiV
CYSGqQbDgyQZ1OdKa4DlkqCi1VvDgIvzOTV6ImuTYtYicrtT4DAbZG9lVvZnjgGMCtu6rZbGwHHE
5zsSFfHQu1pz2way8+x+UrcccNUbw5Gq8PTQdOVwk8x2etMNYvxSw4A6JRDkPhh+WpGHODvNB8V9
9wzpeOloNSbG3YaYfJZgZMoVpuvyxZ2b9L2EIETFLeBlXN8yYGnUJhqUid+i9F2MlnRnD0cC+aem
7jEzsB+tvrAQK4JWSLnvkNIn2kCT2QGXhk+2YoHEGctuhzn8mmXJ0veqSpuJqkK9uHIDChYJX8BG
ZHZhiEej6ZkN+VrHCSMK+uI9I00y7oG6jrczYS+1wz3NatdEcUgmPhaR6wV66SfHhFrEkTFT2hc4
pGsxrUqseWxidLy67NdfGLSl09pwQ/hhf37tiAUG/fu94eg8lRyeahYAaNfW9V8JztpcsDFq2J6G
xcGsapqKmduAoHLECGK5Z79AKWnHH/yFzRRqoiNPWZ7igCYJBm8oDL7h8f/W6vK/tM/wT9eg9XP2
Xv/3//1p1VoY7N+XHusTDi1cWhCwbaAZFiDub0uPQw0LTxfXMqDDOzzn+IC/W7ywcWFVkoz6dN0G
0L80Tny3eIlP2MHwqOtCuND3dEP9nZXn1+ePLg2ePuwyMI0BPRHL1394vpIwFL4sOWrrHdYVGq+O
lRx6xJZ5+gve+PK8/P1q5Un+9ZV4Id4NltNf2wZawQHFz+Fx5I4RLj5LfMscK5NtZusvAN+N5C9Y
6v9j6eAF4e7z+OZOMW19+foPfxo64RAqN/bCMIl2NVDxlk35OH1MzhABFl9MN8g/KmSg7Gr3f35v
/tHbarFs2Qq3A2/vL2+rPwjstjwEmY4S+W5YGKedwlifezjyg/Qv3to/ejXHwvjGCilN4f5SNcCQ
FT4EE46SoQZON7/OUV2G5aQ6YLHp/17TzNcPkp02f5ph0RGkL4+lH97XSEzhUKSFV9txtlNsZYn0
2lhFYlrG6V5cO2UMedvgH3/+nv4KrOcCUnyYyqSCS1hcUD+/bm+ZSYki4OEDJ1wMQ9FMWos9PYZ/
0m9r3HvB37+ClG3pXEYuU39o+T+/opE72JvqzBPIFzP6s+3uk8ovLxIbNntqJuKcEx26bDB0f7Ev
sL52ifx0uyipOO8sXT7CpnTmlyvIlkz9xsTY9uSLWSqRUOMVHz/j4o7HydtgG/5FWGi+u7fBMVdb
gc35LCSzdqeNEEeJ6DYVRDzTmm4mzeCpTy5Yvot27j/DHmrp8Ivqfl5kE525FP1957JpAoxvostf
htqGbuwWhrrSXKseoUOQ8/ys0gQ8npMPDa5PGHcFZcWVydx0JEvkTV0+Xaoh7m9CRsujR543v+64
LLA61Knpb9KgLA+aUVBWmmAqFysKJJg/AVE2JzTixje8ObEJ5WCUK5t1X4miOALZSOZ4O9b4RbYG
voQw8uzMTSbBuh7HPXZ7ZeVYaMherUfGafgWaPXDWNEP2Vub1uMjI6fI2kUiSm6YvDbWde+W5nZQ
0B48ej8S5UEGX+pQc5oIpKw4sWPPY24YQkKu9yVyP3cyXab3jlYl8VYjyvTUFya4Zyq2mBoOcSm/
FP1itabvnkgkQODkKbAwoq5qxQXmuahYn4dSqBw4YGNhPtGsPN3GToproDGYcGCUDNqTiVVVreHp
qDNCoe07Hsh22rSOG7/JQkycoAkyzhtD0UJrmXHv7+OC+Oq9DOE4rbqRXC15sqZkgIw8NX2Ji4hp
8DABUXqEWIGEihoFwPQEK6WZiESzy2RUPuIWvydlC6QFE4Xp+95IhLa85kisa8epQmFDjO/Q1KEo
9yqpHrWv/W8Ip3TB9dB7fZKjILDoxs7HVlWXCYV74ERUoeJt2GaoJ2nEjJZQx2gNPAu/Ntthi3SS
G92MovCQ6QOz6pAuQTw4NJCxn41MrA5qBZObCC8zJlN7hBBCf+FKH4GkYeX61uTnTMKcvhhBlE7n
jl0buE0qiWuqjXsaAasCdRrbE7azALnOansaJQCkKOskaOULXom9FeJWUUEmAaUjubKHqzRKQU1k
2eFx1g2AoKWLacczzFr5X7i/QKUknW7QyWi3dLZmbWF/dKkywGS1SUL8Ht4At6PrdAFQH3wkWImH
/i6zK0QhPZDMBGQUMBFLiKs+hr073E0jAat1g/8LQmk5hw7k5Vy7xc0zPKKYVjedYqVeA8gnu1C7
fYnllWnbRWrX1hcMBz7DXgF4jvpeJhsTPGV2oJmrTnoJEZCM2UiuUc3otCtKwKzwnClDwd0H+uM2
tMT8OZPp9Er+SDy7dZJ+oRl7eK0MF6Wz4ndqN0Wsp1dBHuovdeO4b8nkUyBo+Ga/hkvftdvRAZmF
s2/y9VUO//baqkLaNwvblK+BbZO1NOBuQG0J2ZYypeX9RHka7v1xee44aJmYOknZf0gjBKXCqBZD
CpYSygZMrWhwf+lT9lRF0qTz0zaZSednvcrjL2RoZn4ivbdv0ygDWmcI9oebpAA25YYK9GaSE4+c
XSC066pLGBBnJpk4DGnYfErdRJ8ihG1yqmpCP/cGTHj3SQBIFixTSuS6rwzsc2EOxgD5em6hNSqf
c7YmS59ZCMyxGN3eYA4IhaY4DC7NB/iRRXSnmTljQE7KyD511JuPJVEqfeWGNrOaGgY7FztAkpsW
NwEWPKfyud6Vyp4ayIcuEBoRZVsVF0G3slCX240pZ8RyaKhZcfTjqcouiGX6aM+EkvxVLYLpwm8I
l5FdsYMb/FbJvKTDwjOHKXJ4GTmwoMmawuRPPL4PsH5k5NN0VdZQU86k6Mr6MC6nn9WsRhuYCz5w
a7cY36ztSG+m7xETx89QE/XHcAVl80K2CYNWd3DpgFO6SjOe7ngPbzOiNtEqr6xa53+fEDOzoYED
Dc6sRumoAGJsotBU7YY+GBgraJ0qDN7dkmTN56C0g+A81KcEIHI4u+nOtguzO7YxEJCVUY5p+IaB
pYf2XjkTCb/IUdOZqDAUeyOojIpcWVvCBiuFHXEjFiXabtAtzdSJ1pSv7lQm9Npj89v47AcH7PSa
rufHSZWZuuDvmufHpnOweLSBH0wsJ8qM2psE0BOpK5vp2MaJGuac7FTq/mg1hj4dQn2O022luVFH
V8ggq+CFMVwvNjwIFFJL003mcNYPvSxwzjUZh2QcyreFA/9qD9yhoCa2Nz4HXdR8QOgJbwYKEI94
/SP8tPSAvDVV1+wF5WD40gTWq108hspei8la7jwVNWSh6sDmvGnxUtvENBlwwKmqj4WDFQBzSoZ8
26AvDGsML9QpgwuijIUZif3aO5wX1yOp+p2IWs3cjJnZfmmGVN2TDPNBhA+189pM0PxWNSTQlyFk
Kd/Q/lvJlQpEkO0D3aHCdxhz/x6oNDDHVQHNDfNw7I+P0pIjgwo6wo+SAczyeXNuxg+BY+hymtP5
wOofQV73Ld8ZPSuuu3O3Y45+McS5ELdyDJ37JliyKMTSSEAC5ncaMJpDbzALixlpDGY0FLe9qSvn
bFa0W3oBLV89DDQBf6m3VZ9dUO+MNamrzDZ7iOpgth55eHcJKzIk1JUofXB1w+jab4FwwFnOrfts
tpZ2CiCp80m2ljhhg8exVCXWtDf1qAQUg3HL2mBhKSRqSUF3zGiN5E9mjOHk8nwtitYFCxN1e1q7
xI11YZZ7xVOe4m1un4Eu6Gl5W5nEA6uzKoK6QdEHT8q0pwvcXUxhe/JbJjP9UHsySsu4wK3C3Kcy
QwWmB5s/NUm+Nb8hYzfnRUJ85QK8FZjHBBaetrVMmFxrLQuc+mFg6qdtcYJK62V0Jjff2drkp3sc
UBauhA7HHRYvbFWHBnB/chg1hwcnG4wKqG0yNfQk0DSNiY5mAPNY1RhQ7yITfM05noo+POoMUvDY
Mdst5Sbr8BoR32QrsQ5UwI2B44SjEWMGHHQedh/1qHhW+SvSDnA3JHzBFBnczhts/akfslFrgoOy
XVuuWyhYL7B8Jnsd2MbEhtSdLuapd2owYCxF7HSI221Jukw0FEPnIhk0kqXGldhJzHFlC2v+Df+p
gCKcFAp8CNpf4H/EsujrnWFhYPL0KIzih8xlUocxl7fPeXUjK05JAMLftQBQvmiuGfPnfBO0vopb
VO3pz8VXyYtIgB158aKEQcWJTu2ijjVVTsvxN80swvBZeAamEKqc4IczyFtkNkxA044QtaXt7bgJ
T3mUxE+WJfMHCl4BlkfokZbXRT2rttPDnsMMYARrn/YRpqq6LE+0Qjsf1lxgotFEmWzx+dYY9Ccy
7UUy4JW0VKuyc2wk02VY92wAef4GSJxTEoACKEdu90YxxDZEX4GR6SZGGz1ADKjhbqXwTBWN8TxD
OXxIqZbN11TTR29OFfdqI2BS8Rnq5nARVlVj84qV89yFbnXrqoq4KB+9vm8FXaGbNvXnqyhjTsaC
X+v7WSeegK0yGECY+EJ7CWG6nIHLwgIyDnQkAumydUwdoG2fu6ZzryhkMzW1ltnUV9qOtTw8k03i
kOAVHFHYcmGiXGHayD7POKirDdZqgmQWhwvcTAzJgjXlQtmVr2MtwefcyMeizYYHGEj5g0r95MSO
TORbNqLBhV/H9ZfJ7tyY3kqRnJuSpBbWrDlbCTUAW4txpJMoQiFkNWUe9MTjSpYbV/bh4+CLDIy4
W9sH8OOM8hoDXoOIu4bk8jzftUHCImkzhWX0H4z9AOV5Mo5mlpshc1PRJqswDuUdyR6GpyXu8fwY
h6OyPYsIsYMi6XYuY2VHKejI03Sdlgw1QTmyMmYGPtp1Jw24G4AH6gixd5J37dBxDKDMrjzp7pTl
W1FYHOJymbbnpFJyJGQ/Hifv6+n93+Lgb4hMPwgZywDs+2DrhC74j9+eouzl+aV7/3Ew9fVbvidA
UfqWiCURUAQ4hynUP+VBw/zEPEjpTIPYRFAliQTwXR7UBGMr3V2mVosKY5s24tZ3fVAzjE+KA6Du
ANLiy7oh/45A6MifdTTCqTbgJ91FhSCDuUwpflZBKidnjegHdg9cJ91+Kjrkplsm/fB5L0ZgI9ou
rKNYXHAfWduKOuAjedL6jpiky6UEhpaEq9hSAQb2AIJiceaOen2Mys70AOGP2NR1cTPZzgNFOUcb
RMMOhxuhF6z5Ll5+EHU8YtYZcIIjHqd+P2C7YCtnvpLYQ3Uvmzu7GJxt1433uj7YOPn1ULt24oAm
rY48Xc99M+WvUu/SswnRZV9bhFTYk1PEwq+/p4Wjvy2VE3QbeLvO0Sg0a2f4wLFzn54gDHDFygp0
zko0rHiYsR+VaF86MzxKK7vmI10giA7FVk7C2B6k5d5RPmk1NV0x1SEHmV/btXOqZByvZRR2RxtL
PHoJYcpqN4cGBhI56hxrsyCkA6EpfLEjLqmfFTpk9ANQPov2B2E+V/2wLGi4Ykadg1QltDN6KTjo
mgGwmMFxKWRCVSCLtye0JRj6mJ29ZShBZBQ9yBsAH6/g8UXbce5fM5ITEBqm8rKaOF/oWeyeLDVY
npMw4yMaxum08T8ztuV4VJYxiS84fSBgQ3+NkekKr3Z51mpyPBMMEi9ZycFj4bw/aprJxGxMqrWQ
bXAWay1WsDwQdz0CcLHC3di+1tCXtgM76Mc569WRTmf5lKLD7rK4zvZUc/VnTtsxvaKcXt9Y0D0W
tH5eei2tMYS1lAGixjxnQMXAI8nmcTX49TYRIbMffRimPQd2VBACQsR7ExdEGfCB+W6IMlyWSCCH
KbbN6wxfzd7Gb8qZAed4GZbJ0ZkafQVYUO2CtOM9tHDyrM0mtV8LDsyP4Ek4Q3DkWM/laJypUcZ3
cW+PWCpAOiWYrskAJgVQB6M+ur4lziSWrlXFX31yYDusIg7mPsJs62Ybimm1bRcKdT4wlj1asUsu
MQuawVqlkyl2CJvFM9w/VC6T7ryKkko87UgLe1k56F0SB9xqcPEMpq4fnMu6BS8dVgPXtZMci2Yy
oTzQL0RlBNY5rZevYa+9iMnd2Qx5fVCPg3bvpgJ0feuCZOgK95nVvvqsqVDdcuHMXClQghozGa+V
KNikoBGtQrttXoNZaQc9DvqbOpm1NZjehzxT9s7MiccQxMaoETJ0hsEYoseIkZU9k9tSoxV8SQhu
gQdpm9EscBPqVEmxKaaq76Maqmrnurk62vF0HSwgNYNm5+vcHHcU0F3W7Ch2dVbsG83MTmNtHcqW
yi8mJXua3/JbezbKHZfByQYpSaTsuTCgfkbYSgcLDDFmneUN68nIutrFDH8T9exlNoOlm0bVuxBv
YgEmJLkVFEkXiDTixFTv0R6VdY8ZgC1ATtDAqNUeP+AzMSR9a3AgOlEGKdfs018xuvQvQ59eYn+6
K4piV8I38hzQzyC2L8MZnYUDFjrHddZN6CfB49Tbn8GaeA1lIFunpejBph6nsXAV2/rOtOoPOqmD
Y6GbjyLtXxF+adYgGrUZ0+DFN6pLjo/hE4lBa1XMqb2ajTF8963yBpXh1BQZjW6j9oCnbzs3sL/z
lBSZRfnPCIk51B61frCvDLgpG6C6Dz2GZyvCToSNHPx/eBXa1UGWnCDyXD9oXV5ulSHOLcfc9Q3n
u1bSDRoF8aaayIQ1Njliph23Fta0HdISj0a269HdWJnmB7uXlHr64FYq0gCDBdkj5f0LKXkCpu2e
gpYtJn14NETMEOsmezA3SowWSUZ45DMIWSd7Uxg1t7KKCBBZ4YUzdQVOXTc9TFZhHDJlnNwgtHFD
OT7+Mnfeozyf2xr8EGxJr7E7vkeztiMTix9NhRfgYA9RTOJrVBrmODN8Ddr4MFfBndMzD9NBBnC+
2kSOfyGLCsPrwJrS1va7T8gC2Zzw+DDcIaMcR+4MNGfDeFyiVmzT48usB1KEt2uhTBnXgyGxm4OB
FZb7kQSIeMv8AnEUNaWotVNM8nEbW6hVNj9gO5P+Xluy2NkRpZuIToJcDNIHMgTnWWJ32MHtI4F9
UkLh/HkJVgGhB/q5kvTTkMVqbsMKxuUk56euEf3GR2x+d4iA3hBs5S2s+d61UeRkI+K23Qkjq16d
2h1X0YI+IvRdv81NP1NqYbU719CqXUHSnxN1P4TxEQp561532L+WinLGCSGO1WFr4NM4QTkhw+73
ERDPKh3Sl67to9uy4p9erecYyZ2Qfrs92RBIS7Z13YV+saGXk4YiFGUMuQCEwplWTwOqIYVbVb/J
egCtykjOgRCTD5x9zUtchYPUrPItHzb2OqfaGRo3nJaDzhFGlWytqYazSrziudIzpnFxK0Ex1xS1
YFMDtE1+pDTGA5Yvm9xH1PTjXWaxDB6iAv7/xsDyD7TKGjutvBpj/Lh9Mm+yssIFO9AFjcoFC86n
AoehQ9QVz2YXEgEMPPraPVYWZNzkC34uqMn9cnpJ1ANBy/aMN+ZKb8y1XZGLKPSO7Eu1GYDW+V1w
wmxDSQt5lpC+OrEux15fq0gc9XR6Kfvp3CIG5UE6vgYjSj1JaV2hM4Kb01lZW5/Bz9xX/I2wQAs/
yT4cnUGJjVGAAs189PgIdVx9szt63TSMXpWmz7EFzb3zYXuR+0D6ptBwhKDc5cZdnS/3piU1nioQ
as1Be5mKMb6kLbfecUJ+LHB7r7qGyJth5rjd5YANpbA+R9V0EeK92LsVEyPgeMEawJRLGB7Erp9y
lSLLuivyGrNHIKs/S5xI7um9oXRBNzFpwpgYLhItCI/CGRLwnnUCfYlzv97QCOe4WHvtAW4EfNQo
2pRD659T/eKfMOODLje1+H6osvnY925729vmk82hdFvB1T+f+vajope+qvhV4Dx5Wjb0Z2zDrKe4
EfYGiDWywVwPza4I0RLqYgedkcsI5qE1PiB7V9t0SIINsCuqnKYWiJv1aCqKnPRgiu+yjBu+LnSf
S6BwCIEpFkEwrS9d5UeHKaumZG3ZTbmGMdY/V3HttbbBgKFtkw0LW0nUwQqNPMVmHHGmXJk0RJBI
Qz/ZQRvpyEUHfB5LHELLNgYgBeKQNFlp1TWecAoZiGkB5/UU6hKyXztCpJYTMYAeggulMOuE1H01
U0NXjAsdCajRFmH0MZgAZ2+0UJO1l4WOhrAMRJ8GJdxvwRktrfq1HgsN8AHY8nqb6WBCrrRgkuKp
kfC+K+xACDd1NGXFfRg3sb6WbZaEJwGOLLJ4wE42Ph/qasRahtIvDy4A+3ZXJXTYFm1g95pHHj92
1Up38/FBr63gYxSBZKo7RhSTpNxFcQVNEMjdgSKJxvXqzmjKQ4NeyLaUIPUxh0lVvZSt04G400wp
9mCCw3hdFdocfS7Z3B5KixxMovE8w5VehdHej2XD8K1RB7q7JnxSIzB9bEa+uVBbBv/J4gWOke6M
+J7Toe/rE0XUSXOsMTvdNVHZeAqfI6bTIe+OVCVFIwjPFL5ULR0gbqFmUkKbuRl/MWU7LPtFvgDU
eIlnxwZk25M8ojwG7y7kh3MxA/1nj0xF7Ynhbc/JxNDq/gxOeHZHh6z54jIO01n9hFN65WzF3UZO
FVJVOoPs6+i+mAnEWORmjau4jwNgO33MVUaa3mHtgoH3lNOBY3okFMDXxiNTyf3URaXxOBBbtQ+0
bgGwBgkTdZ7Eg5IwBmniutwHYz1qN0lYz8Ma5KfT3OSRVbkPglEzyqQ9RfoWZprW7rjHEDRWFrhN
KPtRsYCjWdoo8WJKp3l5X6Pa5EWR52wB2sC6ANAXycMo6C3cBKjPKfIYdS+rlCdH/SYhMrL6hBpV
p346mueJ9GfWPd8N7lWbi+fW4fG7KnK//uwwBcw8loZs2Pu1f6NTz2J5KIbReDGYc7OPxmIWb47s
nQa4yKT3wboVgiPLqkJ6OeI+L05ayyK44xazhkPRgmrRR0eLdyqsnf6egJ4OODAmtXelVwN96jmd
pDpEQ+CTJMPQvrDfIeQ0wtx0vf9YgNu7wceenRGlB2a+rDk1KFVOs2R+anzWHlUp7iaOp3GP5MTx
zjC6Mwdn5pVd6cmVodc9ncIun2sNk9tetXigv7hoS1fuqNQXPww/c27i+hSkIlZauKj1BjffuhNu
9jj0Vnwpor4LEcYICk/U3PRUfEBtZ8Q96s8kbqDC645OALa0W3dfsRd/4MRH43BdjXZzKFPssR6o
7+5Yjbm1Coym2rr+SCmdVQmfwli/bt1D7zIl90p66O6sMXhuYRReYLGvt5Uv3HXnqNNswE9N+QDy
oLswYhucShhfN+TRQgcMDA263ZhylhXpZR3EH4yeGw9cE6LuBIB1PUgggFWF5N0v/Vwr1IwlGw/l
/t9qVTstltrFYfqv7dTrIivq5+ZHrWr5hm9SlVKfTInvBkncxVAFG+yfUpWSnwzQYQbPWDyJDiLR
D1IViLPFsMOXXQYv0kXG+qdUJRapipooaOLIVDBAzb8jVamflSpHMEGyEL2EjVGY4477i0OorpjC
RYkFESboasrDNHNCcXbmG2jx+g1ahLn1h84UnCqq/lXP2Qr5JPlujbwx201c6/MZj6QvaZqzjKqg
hj/jqi7EHJeH7LVmiwn60GeU5DV0RK9pn7cvcqgiDICAUxH4boLubjBN/z6lHY/IGErxU1nn2XmR
10XnEcGjfj6rFwigGi/IhOFrjUscRSCW5scptNVtRzLEZntaeFEWfoYTUjxoqFI1Q/aSg7XOjGYH
FXqkCH5wqGcZ/IfILPLX0QVS+O0u+ObU/wPz9Vd39e8mpOUNNTEgOXx+ROldaSyWrB+sXqGbUVCW
UfAemam4m4uuPpjKoXMZo4dzXfCEe2vBqGysWc1kvdph1CFbwsNBXU4epsQdPmZGqcQ3WmgYGa24
sK/m6LY2spHK5Vz1hzhMTQnrhTH/DxfuH/zyP/sNv/7uis0Vri17cUr+aqCCT0ZKeuI0LXOCvoNr
+rvcmMaNpUXOhhoi/ZvA/S/fLPGzP+1/vuDyC/3wZklUx9BegOi4Uog/wX3BLSM4FcpOXU/0C9U2
7lw1OgfCh0BE8/N0Tk/gxdl4TA/wmzZYmTExD/s/fyMWQt8vHyIeI9OhsQCeIK7Sn38v9I9x4IIH
bbvkshj6Fweocf5fONb+8FUEVmRs+iZDsF8ulVJrGPrYJZcKeIPzuhb1ppLdd7zkv3yT5R+8yRay
B1ZVJHHd/NUEKGUCwTN2LZBG7FFXUaE05F3hB0eoD/59iJhGbNKopgcd38F9bVr0xGP/jp9rOVcf
IYeLTcQryLUMIHVg15nJMWZZ8i44bDLHnn2B1DAS1+/ChbZPErHf624KhVBedG7QXQk5ZrATcLPd
9mmTP1Z4yA6TmdXIhD7bl8ggPczsFa2WVvKcCbVIz0a9N1JSj+N8JqkODL85Ff89XfnNEH/qvb7t
3v77v35yXn/9hu+zFeeTyTbGXIYofKbMS/65YBnik4PlGeKkiyGbAQpLyffZCuMTg7GJgUHGcHh2
LKvM9/XK/UR7qMMYhMeJkI5l/y24pqkv/tHf78zF28mSx4FdCV6QEMMv6xWJwaSdW+uxqefOugur
vrLBDVRxrNfnUFgC+52pQ03Qts3hGUGpaeHSTZsAnsu0n9Amdaj9hb+1GGMmJYiCzBEhxikXw8yu
IR4MxLiUsjVOkIqAiW99oG4hOy4TOM46My2D4p8MVXldRHgsPM1vrSa+6AqFO6nx6fc4MT63+NGd
Bs0N4HehFzZHZysT4Q7mm2O9BKBv6cZ2iom593ZwpJnYezupZU8PJDzkVWpJALxaULlqnY/UgjPo
RZwnhV1YxPXpbx+jYEsRTRqA2QvGIUlW0LTtQ2JpAdWGrT8ZtcdhGyHFA9ptmwetAvDwBjDY0S8K
sza77TRNkYCvE6o82mLdRJUQs4PxiM6NmFoueo1hYkFBIxWhuowGq6KGCFlyhbQUx5btBalQTGSO
OTACxl8VJ+WHRN0oPAlEgzQyrHS7eomps6lOVhAUhPFNyPrweqY6AawzwoiqV+TSJXbAymFExRLv
OGdtA6voYypUboCwMAK3O+pNRnaH5HdBTYqRcsh2pCgeAOAhmznox/h48xkPSaCD/EfQqK5wcYOr
JCXW3fJxmR0M04ii4UqDcU1jU97JizFzusijqoUOF4MW3WPcgQbD7wZ8ZJsE88CvhwMFo1BB3169
S/PceDNbUIrrEjtkukm4gEsv7ULOki15mhxPZoPHN4Q//gasP0fbpSXeWdtTDMkypzayO1CCoz8w
itAdCG4G34noV7ZyG9H9d82kKGwxmYJ5JQlvYQ7hAIIqsoL/yLjLbRedUAAUQXrt85mTZMoEweOA
ZZcUVsne5FCrGWQ5mR6FXbH2xwpfZEYpIk7YQqUUS4el0TmXVglUCLg9VKGRkrQCAJcvw2Fng7SW
+lkvzFE+BxSqyEe9LILCXuEbKOk/odOgN86I6c+SAH0y+AgHbU3/H61mxI1GwuqGB6RdXmJGAL1Z
zw6cKUFPz+jN2JTTdaHMHJpT5EOimTK3nHaJo2F2xG4ZXjG1a94U9mdarGMHgHbgOtT5TPBrAVxN
FidGAfX+ijuWiDmxaCz7KFxwPyYiw9TPDu1lHSZLdXJo8EUcv7W7KXo48xTcyvILGayKzvvO8HeD
1mfKC0gPP2G/1G9tf1ZPMwPR+7KqAQf2pPDP0zooxJ5y74B6wQXZx4nPiBywd2jTXthZaL+zirnY
0jJVw8qsDeYKbtbKmcC440YHu9UdiFG0tJwp2iQwH+ljf+Nkbv2YmmWIdkE+AOHSnvitcx/S9MoO
rf5LhTU8B3c3pcO+1NVUnNczjkFE/tShQEtvER8bSpfGS063DoDMMghpPTHo9UXbGJ0mP7Rgj7ot
j6pJenFhmO0tHJD/x96Z7EaOpF32XXrPBudh6yR9lLtrHmJDSKEQZxonMw5P38ez0I3KBP6/Ub3u
ZWUhJHeKpJnd795zzepMYZugzXeC8UHTQts47AlMl+C2xORTFxMLs2V469tY0rfwqI10y+QYEOEK
Q98FfIPFFc27s8+pxWNq4NGgnzOymK0AxVohbe9MQOS32LYqdV1F9qQbPUu6H9TRpASd5Tm9RO5J
o4FrPJTC6YYzTc6+duK5zbzjZIsGHtFEoJkGHE/obqhxpvex3zNmYLJZuUqkv4kCZOrXHCQM+Zwp
YUY9BMLQ3hpfFSaGpopBpXI3pjYv7C0w/rXGF+4Afy0PTaGlyNWblEx3sQ8mECgvaFrONU/Zl+Bh
9OyXCXG1uks5a1s701V9v4PpMusu3VHME5oQFEhjMdfM8Fdl+pObsk749smUUGNDjKTjW3HrwLpT
0mzlTfox2kOWYQLbuDww2RNNonQa9ytk84j8NHXxFjwuzC3ZKAOKb7D1xlhRdOsRlqDuhYi444OP
GQ8NRCaSkHatFfMOZyb+c1L49SXBeAtZytbNT1+vMlTHRM7NDXRWXwaH+kAu3AqMg+Q4t6TOOcgM
A8QognoT9vozAMFC2xSkSgCadNRIhaAI8faAgWcx5cyXY6sNHPM6YjRbdsDR6mk3LFlyj6qcMR4N
xLQcsIkxNtPdsfszuG77ToiccFQQFN4Zl1R75pzY3W4NXT/WFMug9uZ6AAWqTKDhEbJcdcj6A6un
YN01QXfwUtl6mnDTLfwYF0hMgbCfbddlVJ+aqNvvNJj98qz1ZsdEiJEbJbFseYfQJMBFMSLMV24Z
HN8Wjmri+RNzFNrRkJkQwXDxJx0OesTbTdeJwN8waMZuhz3AySn1TI1TboEzwFrhTL98x4DtTwAq
q7ZJ06LQs3xjXMwUPBUkGTBb4WImJf67FNFlWRlLAdtx1R5g3TBt06J1fs0oMxoIgdJrIb94BvSA
WeDW2OtDNa6P2K0y8sTEpHZK5q5AHQXoHXXBDC247yf3yde7NmfqoGff0IY7arfluDD8SRo/ansY
Slurhe90kQh8R7gcj1W3gvsOYPBeABv7y8bXluYTFlL7PGnEK2LAdfgzmd3njXWm/5F7LE8bY3lh
aAiwjV6SRNsnQMWut9aVARN2YRTXKitXcSjGhTc/m4+MqbNmfVhClvmeGWz+B+oGL+GxLizzXY2m
LV8atA1a0dwCplevBZl5BNav9F3jqa7bNwBqeAcFOLDZDnQoD6Nbd632QKjZolisIdw54T338HtO
erDiNcvNrwzuwRMgJ5IQWmbovxMCXnWYVxIxlQh4LeOFa/1oqhtLJCGrc1v4sv7ZBTDx3dtSKhrf
U/hxs26tv4HZYrXwnLouaLKsTDQ/r/E+y9nyzQ37OCKvt0PjCcsDIdEFfy8eEXYxU4zcYx4oY0MG
oXoS23kBjuac0beZ8Xdr9Ze+IdXHtDpgUwFvnX2itrbU2k1dugA9U5jTqKqv+PDQF7qvGmvyyAgo
Gz8DQ4xHcJ7Zm6Ya8Whk7mLGiOEkf6tWKERDDH8bbkW2WXaQutRUjyMVTQ0r7IHZQv2jSALdDd6Y
/Nza+N6BgtkturPl7NxKlyVu+3XqNgLvs4lJRel/JklwbDM7XfKq5xMGaycQyVvXF1bJytbSdRuo
MjM/5sqs1bNwXUhT4H9l4+2oYzJ0Cpw4K1j/kUpxOwJ4lGGSAfVtE+3M/EfELFAUdGh8qU3WmURe
Ap++sRjg0PCQw5eHtN+p3vhPf6fNKZ3AOfFS7GG2/U9BgBMT4jdjVM8o65Nttf5upSya8MJMrUyl
/m9BZU5Zfz/m8PuwxxvkMfmFRDL/LkA42lywKBjYE5b0wWW9DbnGMjaKNYhTbZwispkqMiWwWYs9
4vU/kT+4wrbnUaxAwh4xmBz/Pw5Z4HmXMTNKds/C1ePAHQmKm833f/9Lbmm8v53kbOzHqB8EcrE+
cOj8+1csRtDvMy9zmrRtF0YDXBfewboZp6USn/8vv4viB1cn7hl4/9CZEqMY0j4X7kay6YpGaqTe
gPjrd7LHVfovXeG/1Fv+ohz884uhHgHXD2yLsOfti/+bqKUZHR79uaUDtuPt4y4Ap8FV6fgqug5M
3gjZs2XXHVF+1R09QJBfeASwwluEDxVgitu6w9gbUO4nLRHLcdVaaK3//QX5u/R0+wuTsyVafVMp
ObT/pRn922dUaWphb+biFwIqnFR5tYd1lvwrZPv/JZb/4fBH/a9HAv/WbBICbOnF509Ps0nDXcv/
hALz11SBH/EvzcX0IKO4iPpsRVwT1Zi/1r/i7oYNg8X2kVbQSnkObxCU/x13N/6nTpLdQ1e5qTUE
tv+P5nJTY3gv0oNiO1TAggH5T0YE+GD/riCi6dg3Idu+iT8E6R33H48qIUasK/2NnlfXKRyhyWGz
tOcBHmLmffae3R4jX6vd6W0gf9nsoqMO79i1JZPIqFPNDKZa7OpkE5sbtT54BXL3ZXWiT6K1VRQm
KNKm6BRGRGwub4BR6c4fzyqWo0OWiooyfuLc5XOkyeprKU0jWoaRsGTv+eItmzG44FJt2oMu2/k1
ddrxrmM5frSn3rlzgYJAeBMt/7rQwMixfl0FU+AXZoDL66wKLxwlR87F4CcOjpkdBqfw9i2px/OE
yTJEJgGNtMxNHCRVc64aaiGTarzSQ1dec0d+F3gKL15Vk8Chw+gAr0rfW2Am6jTR3vKmHq9Y5T1W
dI/JxAxrjghBs0MsVYd6yb2LZAL6g9f9S9U3Vz7/Upv4iTolYM+anL4pLFxOWLM4ivh8ZAp8x+vM
sP6n03Jvn+fIR/5afHkpF3Clw/PKOWm1wr++RtZ4LkEprtNfn9IHAHplFOpdpqX9nnL+VUkymzO7
EeWDvJU1Oe6+wdscsc44Pzatjm8M4emIz2hDu2Lv1PcOvNSrEySQXI1sxozBTwCg88NflSOM0fMl
dA1JgqXYMHYVQv6LpXOZizqjCWRU05Y8h3chpuztR5PPuzB2jiU2j+tkE/9Cbim8y+qafBONj+94
lHFJwhDsrN0K6ai/+XVhzM5xQ99lgyACzge8vvmNTOTtJ4bd1sbF0oK2fvvjsZ4RqEOH290ubpH5
4LHmmi6Mdklgu3rVV9dU/EZr+gYWSFhTM0Ozw4Rwu6xgWL19YPOVG7oCIqur6d/QgbhCPMNKnbo/
vr/0P5RlkQYU/EEqplJ7LBLfFlzhi+2Uy2XRevuXKaiiyHx1KUdnum8WnUQZWTFQ4MOrnuj3RpUI
RYZbmAcPnwEtPFNXPfXdiHUlm7yrlnflyRiTfEdQ+xbpkob/St6xjxgl61dnXPy4ZRh+VwcAUFM3
ENS+W1SMsi5qEbsG59JBcYx1muBPTAWtc9lwHPdM2X/k5cyu2sbgiJMzCx0HMRLPKjwzje6f7xVE
377xmjmJHFMke0/61jeYFCCP4yJAYJNmFXGd9E5kiXU4j+TWQ1/44x/quCpIzAGVvuTQ1tDuGad7
vj9cJ254X3joCQGUoA18NWfn2aX70OmT9dbSUvJY2J7ANIQ/d1NZS/ZJeyB2g9Xt8UA4Btm5ZXpc
Uq+4cNfLtz7TDIqgbewhJSpCRPtMehk4cx+9ddK3+CWmjTsIRhapgV1DmJN5oQ0teQwwSnBrjcG9
ZBjKQbp0QlfvTEpOg/WStjPsu8S0aAhUQO+hy4YLr43bjl4JduuB2me46DlyNqm/y621iD3khMvo
Suuq02z6pAtCWZ0v9XDFmwTtsSb9QnDNPU+ytL5qfu12mSvngM76G4fg8GjwqsQPoWbniAHCiWl6
uLi5hREkTYiEd8Oz0fC3jSdqb2KMLlaMP6jjEzb91lI8EkQnnMjMTfugwfQDdVpPR6XZrwJS2n0m
DeNSuPS1ljrnQ7PR7K8BEyqFFybobg0iNLNHikyP9WC65HJS3zoYrfEywOl7w4XkvEmqV9F5kb7G
KXv28kYwJhx9bjhGQKuB2s5pAtfg1GTj0W6G5NUxNcxfeKn2CbCDe4pi5b6nYhA3ao13dbLKMZwK
7ORwNLWzCyXykQalIARKp7qw1yWNbpzXOKljGt62DKihv+Jd+Yar/acfhYDwNO+tzCAn4DIxlZyl
9vgQFz0ELsAxijYd6lpmrGpm1rtvQ9GYB2Ns6nCCeLfvZwBgxL77C9f/5gkaqiCs6uIK0qDZ+p3f
vaQTLjB3NpxjJvT0Pk1njQ4QXG69Y88fs+Xlp2xNHJ5qGcRDmQI7nzvYYiVFNJnZkUjtsT3q+KvZ
5Hnp5ypNvlOPkZvx2xjpq/YOimm1UBdwX4X2DEd89df6DG4ci2Rvmge6YEhB5xxz+qahLGwyVBDj
ew1inJT71G55vJNR/Va2PPeFP2/EyPdFXcXRDC44GCp10Okr3MONnKlMEI44VXVtxb1c+nPZwUMn
BHbjtLdoPqeMGflpMbNbELY3uaEMp3vMiAns2ZRgacINFC5wxg69rty3Xuk1Ir0//daW1GcP0D4P
qsmpQm7rl6EN1leGS/5pQaW/PRLWBQ64yUvYXszjSBqODszUvZmgJs15yPOBrOiqOQeI7s1dsoh1
b6EmxDROVhEMMhzDWuLF5mpUF8Y7NIpmMOJhWjA6oRyExlPBAwEn5NAr7zisnXV0VRJcTeygMZXa
IJpvKxXrXUECwC4etDR9RDFYLqkzBSdY3uW3nAxMUtgtyfE1z4S/eT8b6A9I3PWflJTI2a3x/9Ln
xl1c2PQGSnpT6mp4qnEHBlTdJN6W/unpVr7FkdWfl4I2EWsY9kFSmye/IfSP0bZINtyp3hH7l4GT
QXXXoC31b0Rl7zTYsP1Nd/7QlsE+6YApkDBs2WwDJ68fKqKkd0vKS43i8hvsgm6p3gF+y1HKTsPe
gMhstnlyHUX3MBPl2VH7c9Zdu+O4TAK2SzTu9n409w4/f+to9b3U5ibKVaOemome+bLQpl2S1dc2
c15LIPv3mp6oCEMU8IEuVWEGvBHQAoNgqz7zrC4M5LiJIXIcJ48Rb9229dXru/sBKFmY1+ZzxuTM
rdcvdrALztw824rA+RUkBrfp6FtxCySZhxYMrgGpGGG8erJyz9j2fUALnTMjGy7kI9mmaaEejMMr
3CIPb9jYxMZkGVs4mcTo21J9rWoWv8CewRdO/Ly/ro4xH7Q6sa9Do8FEsOfgMYcivBvERAUHQ4Uf
OsKOPcrvE4OI5NoBHL446Mmx3ZnpVsEfj+qOdc5lcLcrOo5Pzi0rQQKqj5VWWXE2Wcu2WFySG5O0
f1u538RV5i1dvND6g91teHFZ3M51MXfM3xYiSbYpAVA0QjMnnhrTCf3a7Ug7NfqLP9fub8yo1bZh
4xs63gDPPKDTZ6GeZSeXkf52nyyNJeZx6ysfu6+k+UGVM4R6Bxeh5JE+Ws54ztbJChUn7njA+3DE
wl/vGNedGX6ie0L52AVqaOiW4D1BUN99wYz6VvTmFK9Yw+PRs7WDW4/tznFmDAPZUsc+LriwqNCw
a+j/G1ebHmD6k/gIQJSyONxqDMjCaB2vuFQ46x4f57Jd7ZqGgIVqXbq0eNCw9J2ogoHZak9y72Mb
JgFS5DvN7vTvJSvdHWAH8AwD6He+U0JCXa4nh8nc/cymoCm77nfq1lSl5P2vIQCVbNPm9rCyX9kR
g7DvxGKzG1b+pXWyK0XLTWiACCbK0+hPi25caRrINo2ZdqGQi79jYYBXsXimilWgDWBcV/ujYnX7
nWRLcGAiyt1F0Mw4NM3kG1sY3S3v8VKzzgTTaTsxkDuomVByou1X9AfPrqx7ntj2YKy2c/bbHoZP
Z4z5u+4NpGP1jB4Eep7pWlqc+Rl+UfeZt1CiWlNk+2DllSIHw4AEo4pzXU3ryffrFXZFm7vwEOCy
bqQyukfH7puHOtC0D8OCM44t3GXGZd2qXVhVqHmhqHy5V/S0Pkoe0XqTCSv5ciiD2rMnHF6dRMcZ
7d46Y7R8sF/AjjIOQf/ZJoXT7cg9FhX5sArfVtH6/v0UtPoee3w1sRqN3YPKgsbbWO5tSASDUR6Y
aLZfJP68bxaK9UAOQ5nR6KbZPRixlRpX7rzM8OWu6pi5TXMxxdBxIDLqShjnNKjqQ5MExX1uNXQq
mGrQaSrzreKclc7ZoN89wha+HjPmXRnHHcpxvMKETsZR6VFjWA0KP99Suucz8yR6VLRpVA+DOvkz
wCKGLHiH3GDapCqnmj113uchX0IAPy+gQf0QQfq75z/FaY3NMxULL2nW6TuZlDb1uJxO6rUdYhwI
n5QbrHHXK7lP+0xRpalXdyodP0tZG/ylpbadFbvxVGOznnDTfquRng0o5Y/e2u78kgE6n/UVtz5j
y6k8ptKdYiWZzflZp0EtZkwxK+c8F0N+BiBGrxxtDBeYjPaPEbTGw5Sm+a0LOo9QX9mULZRkzJZe
79n+PJBc+7UYBXW7uUopt8GvTgnPFC9T4h49w0mPTTdqcQksK8pldzffmmh0DqV4CGzSKhTKXKCd
lHtKyoxX6vH6jestgMQ0kJSOOd6pcvnm3QnHv8n8fe3ZW8EIluxOva204DXp6+dyXp7qkcJ7/BJl
WOTLcyNAu/UD5Bs1vcw1Pg5YkfZHO93qa+rCu7eWpHnRGCFvTM96XaX6oPe0uZcOjS14uZMQ/9J6
JmbJai6/89YRcVkbX3PNWHSWgYqkz0RH710ZTjWUkcJa+xedcdEd4uNwEOx3t91aPCExHLwMnoVd
TuV7lRehwnR0RUGwInz0X5i0v5rbXirXrOeewnJsvGT/2dkei5rI5uyUv7SyKTBFOxCjtR+wBNSA
iKvQ5w8xCbV15+m+dhhONN6w3BGE0o7u6Cfb1bWiyqJoZk0yvn7DYFAyvYRMzgtGW+8m6RfQo0oM
CDr97MFQmmeL0VfcrbY4lrcQDcZq3B2lj2Bht9XOT4sL21JjU+g2MX38a7EOEiamo4KeM3IAFDLJ
O8tR4vcsmB7cmEzUYTnGSt+ID9o6mOdnLfX8k7+q4Bcu1CFSvpPGTLeOnW5y2g+s3zor13Eib2E6
OgAocS6d2rlC7FK7gr1wiAz0s4yeJGtrdeDO4flDz8dMk8CanyV5fDf4BYXrae1tmoIC85znwYne
iB+Kwn5bqbttuvKIc47CG/YU+egE+EETCrlZN1FyLlmQ7CpkII2mzqKbebPpNdnQgbkX8ttrU2kn
LSheiBpMZ7tdtMeWLBcJJ/HjQiOTPTYObT3gLMii0uAkxyDnImV7G+e3eBKGTMWjYbx1evCWs78N
R7Pbq8Y5tSXLnI+njTHJcKwSeq8ryn3zSXOfFItkyQ2xYWv5Ufo3HwooDDw/lMXq9PFplKoojoWp
CzqHYgmO1lLsEtu7CqojNsyjMF4WtYyqESCQT04l7Px85Ei//nCDM9kqFmBWQt8l9fzapk79YOFu
2WlBc8SH3iIAVC+6ke7qCg4sKKGIZfuV0f1dS0LjaOryD/ocw6F2oaLPHjTYTdYzHLK32tJWwlH6
hxh6XlfT8G6QjRGO8Yeuz7cuCL6mJf0pbP9O4aRPLclpPPhJK+Pg0+GORcY0SfBS5Ehd1OMqx89M
dNMJVgN3W2vJLX2Ph3R0+/dWA6WF97TEsGBZ7BX15M6rRREzNPSiKqWLPcmIxJSVa260vgv2rHjt
hton+GeEMAM6CPUOiyQQop1q6+M8WLte2Me6STnVae6+S9fvhtbEm84+bMpuPRVJ98HFfBqbbI85
6dL42RxnldpKq2JZlYc87SkfwLlI82tf7W8VNVvqXd1rI7Ww4py2KSbjCdcAWYFObaHXNLBqdeo5
brM6r30s2ZunEDfQPDk2Vd4987udCGrmmu6BscPG5VSxCais2ARuf5yz/PVGZNIWRpywXj7dgho8
T7fY9U07xKbkxRunCvLEzXsNfUMpr92zj3/QVu3M87Djpzy6a3FlyDbE6+pc7KQ4jHM/hYtfvRXp
8KhaFspEnBydjTS16JEo1hea2W9NdqRJ0hI1gybGh5p1a5OXyysB2KNeJVe822GSWvquotUgDMrg
QL4+CQmL7Bnkp89WE4wM9uUH4NMT52Hay4gwh64wKFPiVQb2kKg2gQ7u3ixDEhatjoOWkO1n3zNI
LUuANSOpyCHUSrN9HFr1gkho7IZKM0iAVzoGD+DBJZHqKk6aYnilb5FMqcwEAkZA7Rsb+SLYtB5v
RfBe61lgrj9IAdxf5ZhzpqbzIhMVGVI80lCML984EqQJ/oBz9g8JICrSWsP8NQpMSGOOt9cOBnVm
p9p8M06t3tYg7Q8DGdzj6KEMoxHM8PD7uSYr3WfZb2hhxgcSm70HAmneYycZXvqhkLQKrtrGHAud
Y/mYHCuvXI6psCNJv/3tI4lXdiYeRjqOP0bHcW9goxpRevlnNbTqxGPrbJXXcIGXdNkmlDje+/QS
3d4Tw+OgZTfRaHQ5ymVGvyXCrGIoN+u1XNvkvEAuoWUpIH7ccVK2WyN4L6V0IUW4KqBjrnv1VNY8
D9g5PlMyVDugCCPgA1YlqgjNow7Z8IGWLz49pOycHiLJXNoiWvVR9FkS4db3gZhhLWArbVbbwOYY
pktiRlXvqTtO6wgOQw9KjgcO9g2qQ0t+ZkOHUx45uZM8eWTzomDqSFeShdoPDtlmvD7Ovitq+8Ff
1j9AHpIzXyk5FGJQ20TgwXL1lAOvker5AS7NeGRFGU5k/W7hWgkB1+st490tJnXm0NHE2a0YbAEH
H2H8RCax0vIxC5blKROCUB4dWd9Sjt5j5gzvluNQvutJ7VxzGIyo3CHFy8b42Dbmg0v/cNgQuI2A
p/JwdygaPR/oE0fo8tQ6A43QI/1NSF3zjm2M/FjRDU6u8Bc6Wet+b8OXDuXos3H1jOHUp1r1giOT
87DBG7tt4AlmomIIyfp3N7gaAUQmpse0XA4Q2lFupDMc/KaVh7Lv/RBPrHbN9OIXFE52q25OqTTH
FrK117HS07tWbxlk+M1zbo/mIw2mJlpzI7KNHIFkbCg9Q/zSHZKw5kT7k100h6oO4KmVa3nXu4DU
imms9h5FzxFdRWAc6qxRsMZa8XstlTyBPVs4MUgtluntD9s3BdYS+t6Yq3AduDOx2brGeaLjBVbQ
9JTW1hjLQu9YzWesQUvtHBqvpsSDetU4HRZo6TiBmOBjichr2UT2rFLC5ZXxORucEUezL+L09lYx
R7c9kzLM+OAI1YafejFYxQIHjhx3eWD21Ouy3KSz41yrRT3Ldlke6QzLwKkRtcRqS2VaJorQq5KH
cXH8rYMJlRhhuR47ej0jjEt1TPs1p1BgkDv/Jq5iJJpDSpKzcC2y/JE7d/xuKmyxpP0INhbMTBjY
eFFu9sbWq+QTBjT1NGLbjFeGNyA/puatDIgbuu7sHan4yzZI1iIqvb4FBpwBkbbMbofWwtjE1ZyL
QbEoIb2ie9DAnZ6TmeYvPs9ZYCNDR3StMwnq+s70y192P2Vb2lmrg8T0tWt1DwGFMxd2KqhHzA2P
PL/mvTImeVV0MeIOvLmUHKLBo4F3yUnlh3SBxk6l69+BmWz2OZa1Xb7MX4reqUjgRrz5b9f0NGqz
fhlVqb7TgqaQTV2vxnFRU7PLbL0/CsLTZ0ZRxZYN6haNK4YiSr+2LQ322w24X7wMEVQnf4vfj5Do
BADOpdlzN6NCnBAt9djI7HxbOOUfldcWzEKKEqy5neKUCO0Xpfd+3DsYVbN0wBPtGLjmXPTZVs/8
rb928xH0FSHhCXTkyLthO7drAxuu472eSf+MBuO9KMuuzmnSmtGUgZZvmQXBGB0e+7Yqww7T33M5
FWMcjJ0WNrTF4X72++OyWAFOrRoSTuFUnwwbK0oR9emM9RU4jV5pBIs9k6Je3XnO1xazU1UlW+E6
d1lts7XHe7yGhONp/LkZwhIXy6ntaQNfUrn2hsJ0PWR9ch9MUkUgcdpbtK8lcvykYNXviIuD0fGC
fJfhIScgQd75wSttJlGW5b4YiqmZMYBt0KDL/NZH2V46Z53+aJJJpqEpj7I+vE/7hInheWnXbjfM
FccwNJX7NW9QKzxPQ/nNeQaMxjq4YrXejfUmrw5V/eo7qkZ3tatXl5NPVOnoz3zM4H7JmXLN1McT
QGRauAZKvahOfed5nV7qgb0Mur47vbZKmy8tALRQX4fvIPtrissPkW6j4WDxqEAUrrLfcfW39/ri
JbzujP4dEGZwb2k2YAaKgwB1Jrxl2JpbpY53IzWZB+OQradlouBDkCALpT2l3BAFCCVT8tnSzP+Z
2RSht+Z8cr8mzD8Y7XjEuTm/4vkdcMTWAiNtob21ahz31IePR+n66oN0QP1gjJ7D1MoGe4vh52dq
HHznGrP4D0IDw9kLlH3FUKofjRK7M2oyF9MMdN5vHjJHzxTy3KejeFMQPl8Zzv0EN6N6vywJx00G
nPbMFQDfAKZ60ZjqrAS9v21Mmoxm5oJXXVp8dX4wPXRWMx0glSF/aTZMG2rxrsLS6Y2HeHVf9lNy
SCHwsZvMe/lDa81QRGDeaC+bA7ZXHtF4wBtaE+Fl/+4zbh3TZ+rueLJKwtbgYN0v/IdwUVyiOVuK
SK8H/nXRpJRbjd09xi8QnoGdHAwPPVXyTj5Yem+/d2Zfxjx5XNnVameOPnxfvG3ibTVk/94kDEXx
hd8+m6gGLZrpF+wg+VD2uZo1x+TFWXG6q776UuNURMyEko3tZXVIs/q3I7hZcMLz8fEEtdgMvfYo
JhL1hS3TfYp55spLNbhvgAyjpSU1eI6+F1/LX15B6f5lHOTXjCfT6XmXp2TSXwkjuZH4y2ZoWSvl
q7er0vBdySjy7orwtbnI34SK47FaVsB5PjM566tbyXFz7ru5F0GAQ6MAWW/v0froxbOINEXr7Bsx
3ldudav6wnxu3Czg1jx9J0i7YdBg50HLoQPugzF775BwbtP53FeN17Jdt3+WWkkawHBfdbRqjhSZ
J1XGL00Mis8uwdwWf+jWqOctHSdtdaWtWYsmX3jGqVjy1Y5XTpLZo1l55rVNdGsgVKcbRoRRQRCV
oxF6YDXBnFSGvBfsdbsS23pNUFGSpx4KuYw0P30scjI+rJud7oqonjRWJHPpv03DaJnI8gThkpT1
ire0yEpjYw5D/65T9NfdlO/qdeXUw2pK4+VbTYTCe2tcu6i3Jb6Eib2uKk+VoH9+s9Sty40YjG7B
clUE75NTmv2ZMc2LNPl/1glC9idkp2a92KQR/N0sfHn0icazvo2JbrySS6fiHiaY3h3MwEgXOjwo
A3X4s7ysoG/XjUHyI/ZAvLzrzuB8KkeNF21S2g2ckZot41gq07AEp0CAoERm6BBd8+CnOHmZNRkJ
I9iUF+ne4446pdh0IoPzaQqonbFndNP0tlSO7YdOO626C6OqIieCR5lzESNISsIymMi7par9e8Rt
3hHOMsAYy6aReTP7DP8IdGKu3iaiQ+XOnkq9Bt6SFVRqM/6o5A7po2EgKsbuzuy6HrGSilE89uVM
BzeTO8OuokwV8OF9XAvTRtRZDUG9kbhO+Rgj+19q0O/QSsgHOJnr/klI4CHfT4KDXIX2m4a6F1Rf
lUO1aChMs/vOCApbV7MUKZx6M2t/nDU1rlqn2wnOdFU8BliCu63lrVANWhinjzRhzPqpqK2lPDE9
bV2Unja/trZNtZictEAdGz41xy0sxmGjj2xci2RFqA9E9kCcxIuA4eQT9ncPmlINrqOKB5MXs74Z
+kAPlbd62HtSmuQPdRfUkIcakGv8rFYL6JeeGXX8zCIoQlAMbYxPO494/sIgAYyiAZQ8WHjFtwCL
3SuKyLDTxNjcGUIWW/A54AyaDKxcOz6zS7a4aGPxh+MJEM95SGQceAugmdYlVVZVr+zRziu6QW+V
yMa5uxwgLvWR5vhBSEWkCgV5/weuJg7yYXnXxOJHXrI8eAIuTV4hobMFGUNNWr+ZR7L9FeNbx0p8
ZzMQz5bMBmmk/ZJidZitGw8jAsZ3L3lZtLw6x8Cud8Y0YFwoOJmgXt8wSlakJje5a13rqe57jM/A
fEGmmVHpcEIicoUuQUCnBHOcUQDLWZoaOYJmbI2jDFPigpTWlxyyU2oK2Kps11YGADwbmOKGHoSr
zemav5/1vDossqR1n9fU7vCqoKiL1EcZ5TXGfCr2ZjUCdWn8NwzSJCQ6gxMhNnUjLCQt3ALP8tCD
sOFG5Y3Y5KhAvVibS54DQwMNzvUw26G6a7ume3aUU5+zJX2pOzaH3tK+Bii0E3wjZ9JARvwF5Afq
A9aM3nS/ytAjKUnUQScUt3l1C14Lzs5KvCS2hTHfIxqo4yoYRbL9yXfj6MRZSmelY1QnT04POL6j
tnDubVodUYwP8K0FzUnAYAddu0ccg3Ms2F/Udf+QJIC5/dLTsSCPswhBv04hPL7HpmKaO/jTlgAQ
PMDFu7uFgEJ86Vepo+cGjUtzrE16u1lJznSU6K5UL20b6BhPFEx2m7adzXAixLdj3KeHKMEnUifl
rqHIkgIYDv4bd2TrCJTVZUBA+IiAoKlH6ZKRwkrT4r4LkDyzftxRuVQ81JV7InABkNhcDqlRxTTe
2gcBste2ieOMXbpHBkTRSrBSH4PCR+EzpHhlVjp9mrlARBup3DT9/E1rs/LUWOUvrPDZI6bkj5mk
YDgOUMGDiRQvWI9h5/ZpbAXqf7F3Jr1xI2m3/iuN2rPAYAQn4N67yDlTs2TJsjeEZEmc55m//j6U
q9FS2iWhet2bD+jPdjFJBmN433OesynKydiPDqAQI2d10r3rSvTDWscLv6tVN22LSLbPECufRBxQ
kcKkiSWTxmAii7uYBvK+r03nHFUiRTjIz6dJFsNf4U9Xsvb3Cda1mZ9ukDJAh5HUsOmJmSmkEIy6
wipzcUpEtL5JKL9UFHkWfhlaoIKGe4+Fqh2CnNSvhEqH/8A56t4jeBb8BzIUU/W3pilKiuWzDW3s
yB7UbedChTScGzU+OAOHZgDWHAAi9SyNlBBUmWcXjoDr5+DX2/BarbVXIyzphoEcbSd6sFPiYWnH
0vNCub0Ayg/mlv3d0nYgBwbdE7wnNhUDkCE9jJqVPU5nYI2cfTHa4AXtgQUfGSEaHFoRunS+5bFh
b5WkizGaO6of2jIf1Peoq4Mt+B+ODy9xZpxWmfvDaZGqWMYEO59ZGmpmVn2JWppKkLB2rtDWosJQ
qjdUvbXDmFqX8Limk9pwwH/meFox+FylRvcYRTc5ZJQYvPUad+qKMtuJrkfnSoJHGSPt0vALbZc2
pFq2Mn20K7jUhX9WA+i8L7r8K/r89RhWbBR72u2lbq/qyvN+dBEeNUKJv1SmQT9yvK4ch7KWYx9E
VZ0HBsHiGVpqzY6/cxBeOUXwojcRRF6bsg15Qmssv+3CgQwZev1hTKTJZku6W3z37NCt/CIazGiD
OmU8iNTPKWf63hqX6f2gCrJOiDkKgWiDUYpUutDVcDpUOr+xczdWj0qmtg0fCLJhnpkcStJ26C8M
K7ywzOTW8Z19EBHZrBWEalKQ4hjScdbqYA4B08TGgvdQi87NBESRYVe3eRMcyL9YQdF4kGz+4lLD
bFZnP2rglR35rNiUwK8CJwsuPFgxiRHdYaPdEtKAirC5wgZ8Uovswg773eS4K6olOxk251FeWCe1
XsdkvEc1O58uaznQJSs/Cw8qRahHbu6yQyy7smdnLyih28BptoDZvasq6dN1PmqbCaZT08bPUWec
x3l5whFHLGIni1aRRkCMnjHqk4D6v6Oji4mGRzHE7BooZ6+JcTC/Y0aA7BoEuKjRNEDXc5JlFOXY
YFPDmvt1xqbShp5ynt1fu60v910vqI2LBrmjKFNEQ51tZqvSUKdW24jzWrFuYeScPCItvLYfl6LB
xhKuCEQg3cZGQ0rUTfuae2OkfGhuoNDC6KOrSBvI9iLwLipENhd9EnPiQSDixvwwyED1qmCJmTrz
mliiO4wQ4ErQ6u4cTiBaBv4bDPaCGPsrNZUkJqglkip+I0h6bSmCCFFj5lFDDdo9/cvuQlVSLSVH
6Us8RwtZZz2dvbhY2q1Znmap45C9WNbLIO6vQuVtJ1rhnCXAuetxq7aUcJxDSxDttq+Hk0ZW56Ew
71jaTvTMtBdGxV4pTHSFiFVYuzhvGAS9Sq8a2cvLsgORxOPvltB0TyMf3A/h9hxOaE1SGYq9Akhn
1S+G4pHiNL2GqBFLPQdeN2FDCM1q39j9qdZUVIH8M4IV9tCn7liJ0KsNK5nmt0XSo/BtZ49Xzj57
AQjVecKLDwObWOTZmMLu+rlXMjwDIBqd0p10z3zaoQfgsjLCf1cTwN2Z6smS7OOIL36JXZZLlCfp
Ks1Cdu527VyRSUM5aoy9FbpcF/Zg4Zz3tMxOUydPfzp6/udN+MNEvv/33oTlw2P+r7vn6un5nRmB
f/PTjDCzsHGFYADCZiUsx1V4Dn66ETTw2pKKAikyFs4rQ+cf/duNYP8pKDbYNFOUQDnsYhGoc5LQ
/+8feBjoPoKYIMzPwP9min/iRlCz1+A/7hosbKZjG2QAGsApZo/UkfvLT7H/mcQb4NRDGhjDEPQh
4rvWN7OgDwhtUn6n9AvcOamkAZ6Y3W3oxlJu0OamD7mIDiR+of7VcJOuhmg+C5FJnGCHb9SDcnLj
pHUgLi6csKfd4U0Gkk9UM869xzJ5EbUxJ4t4zNOvqB7bUw1BNIHMpBt34C92lXC1ry1Rnfkyysdt
0CrzkUa89qDSUdIWE/1aoWldmhb6uCTpxj0ZfP0qxnR5++alXv58IG9DYF9dcO+eE9QN5RhSYUKy
BMlo711IBH0lZZzJF5MUIdT3FEfrpBz6rdlW3lL5CZ0Vst2RjJoZ4MvAan+Yo8vxMlE2kkekkMON
BqFcX0TooO50K07JvuowY0dacEaWXZFQ9tTJ1W6qio6faFsi4dnVnv4X9wGCRxG2SO0MJsn7+5Bd
7XOay1+orwTXqec9BzIet0nBeo8ki3We9O+qIH7VJjV763eBde2mqFKbkQb3aBfR0mt88eglXnfw
zIZ6a6qfdlFv7B0/qE7irFOXMgsi9sV5ePj4x8+/7egdkNroUBbgs6FlMsO33risKorDkgPISwbG
6TTTHXVKZYHTVtMZp3Powurjy7368t5fD+z9zGjhw5gZTrOr8M31pj5BrGDYz3S277XYvA2gxq3N
Imp29DqTE6/vyZXL8ddQf2fsD+lPv9ffWt/kLx+n484eOzqeyraU4Ry9rDSqh4qzEMBguO/oFUyK
wLiHyqfcy4yXKfFKfenV3R4tnRmuy04fH+EPB9RhQhOysyjRXaRowk+TwbgwM5v8jXZKyu8dRYv1
xFEqWHESxW4wpRqaQcfA5ZoLW7vLQ23dWXpsbnzZANDwK3lN/rjW7lLwDV+zLPOvNc9Bc9EmTnHy
8XMnuProPbvMSngYTSD9xB7qR7et8Fj4QdD8kF0FXiM3rPEwYg65r4aSftJEBvMG4oEOSmkwOqSy
A4UUAEz1eYKAkiSxgHLIgL2FrVafj9iBUBstqrFov4Jrbc6DmUy5GUznik6zeTcQsQZ1fqposFO8
YhrK0SQG1ZmgXvoFgMqVTY16//E9/jKUOTwxgrEvu4aw1Myxezu0+Dhyv6vMx6JEXQazaVonMUhO
4QtA1BERXB9fTv7uelxSMIGJeTgfWc7KSLcNGJ1wkN3h3vR8cz3GWDOyBCc5LgnXeJCxa+86jsZB
4xUwWr0aezd+fGSCzEfE43SnOQJvtrscuHdsmWOfQ6DStnQ9bU72TimXwnaadtnGHM+n0cBATB7b
F/yShrYoG7//Igbo+bbVnAhPt08A+Ugsmhm78kqTnVyYKIWRm7YvfP3iwrQ6UleiCtLWxw/j1+FF
Eq6ylA4QEGG2M9vz3nzWqQrVMKTTj57+3ir2K50IPTaFA235E2LrFjWryyeXZI1/P3PN4e0WkUq6
41g6Wpz3lwzC0G7MYvihJ5Wzd0Eu0cKz/ZUJof2zSeuXOYNvhkmS1zzTDs15U/H27liqqQRV9Q8C
M+6hYtBYLWBLfBOZt8TtTAi25ffTLsaYSJMYCsv3sIris1FxMvvkpxADfHzXrwOODBDcu/h3j34K
0AHbCQz3kRhR/RtFKmJoWldVl0ZUYcYZOgTly2DgMB55PYpQTfnEK2Z1f29AaoUS35cXg2zzZCX0
dmKUDtmzCWfbWSQoXxE+dV67o2QGXcSuquyEFAtJqrQMIvpGiAK5ZGpXn7zJebt29CpxWb/aQV2c
z4zd989XDyenTDTrIYkN4ElWMlhPOvQsDDWGe4EKu4Et5MD/Zjmle1Hw9TwPlUMMSagUhUsfzkJZ
iRjFTUhU5YTMfC1oNjkrMxPZQ8/e/WW06CYgv5oGdhKTcYN1pj6P/ZGmHg3CuzL3jAvm4s5YRGIX
e2V4RVcp1xY2XacZSOfwAHSAK6R5eXm2M4DKfksKzVDrQtNuEgLTD9pkmDSK8/ZUJPasukCiSdyq
iYkJNxfmDWFJGnouOvTskydo/DpCpeDkpisegLIZG++fICjduq9946EyAv0bZCIL/Xig4MkAVQG1
XGdjZa+EO6SIP6yB3h61Fk6lCepQgKwrtOA6PS9abUmafLWNxryGxY+gJ6YMviwKiVFy8K32xB18
TphaU+dXrxPI/846f1iM5r8/63yDEN6Eb88589//ec6Bv4rRGU81MAchTNaZfx9zlPjTtoVk5oOy
+gpt/c8xx/jTxoUNkFXh12Zfzbz472OO/qfLSiVc1zFda57S/tEx591Ha0tOXuykZjQkHE4s3kcE
BjeH40a300A73vs7zE7NKrJTd/vmafzmkPB+vvvrKo5kTRGs6c7x1AvRc3J7fA5UztR46lP8h8Ja
GZ98P2wUju5GcT9MQfNKbtBocucp6s0ClnRBKA3CKxAbN8oAqF2NYoVrz0He1sKUHmNbgWFziIUd
lEFQXYE0YuWqrrksXKsmgLdrsy/Z2FO9JS5N5Gf0TQx5KGNddXS4qoHqOQ3Gfo0NMUTE3HguubVZ
O1C1MOFCq0iQOTBBrdoCtVLobihOjC3uG9og/JSuLtCitx5NFpzFJZ2+QnpLqUWUXeYm1hXTkpnt
9LazKcuGGURlTA7yBzDa2tmpoRFb25PVXBfLYDVoRDhfeDSCiXJlmTrpbWlem+Rthhc6IUV3Ixa2
eOFYUXzbdZh11ySZ5ucKf3VCFiL4uQ1aB5Imy8ZD1dy3c8Ef2RNN08qdl8GYUoqzisiAs2mFOHqx
rioSccAEDkxiu8ELvLusbzpEYyT84aYhA7xYhwTeRNs2tQDXuV6YdSeaGSJeboAMkGWWjf6+Mvqp
Oe3NVHEWzk3MwRbaqOwuq1RxUkWTKnc4KcdLL9Q5P4qKdKQFeYJY9mxjxK1V+Vn5AJ3XfagLd4D0
UxUvXYoBhD+B6+ujG/we6q35A6m3fFHKNbNvGtA1JBzJQOinyHTD2bkBdXDMXagQd2ISfU+ac18Q
OmVoFc1HC2Q/N5bMsUEQ1csTnfAFEHds1uKVElZrfG8qTRHQYwykxzVGo/y1EhwptrpbIininEsh
fiIPCz+VzjloX1lEb2zY/+o2kNOogXIc+6K/d1qnIeLWjLNiVxYUvumEdj9PuP+bnP9wOH/+/eS8
xZn18HZunv/6z7lZUEwC7gneYt6IQZ1g1v6rBAU1m6OWQBIIlMJiTWax/ncNin9G5hvbVV23ZlYG
/+qvyVn9abNZMdA6UIT6CdT+f//n3bG2Pvrfb2sr6hWE/PagbUkBHof/GpONSxnq6GBvxkWXBO5D
ULB1WQSFTv41S78B4UGG2m1VGtopgcE6e/RgKLxlVusd4TxktFA6xS6/TwNpwvApCWxaVoUuvxl4
k6MdTmBVHiCtRTS5Aot4kpaYgmaF5T+Xl15amt2hRuZVhIs0ail2yyZEP1fD1Y/xgI4UcvBNxN2J
x4eGspMK+ipE9wpH3i34r0kaiPo+obLWHaRv1kvwhlHzRWM5vAoCNlArOP3PGL4L/1Qbm1YsvRJ1
1NYlmPVrTKtOp2EvbNQ0QV7Euykq0FQgkRn184lOX7Fz3I5uBlaTtFgNgq3wMjJE9wJV1CZQMgo7
AtoI7ZE72FMcrexcok5DsGjF+6pVAaJ5hPkc2Cq1LewO7L2DPocksCSr6h0Bn5m/NpOE8z+iJaio
ht9Zp0OIw40QYM98ZkOqnUAYnc0D8AKsJco9XNe2Ppm3Tk2lgQgJaAC5VSIgR53s5jv0H4OO0yoo
v09WmD7AVu0SOniltQXe4baIsMb02p36qaIAz8yEgH7GWcA+e1ZkbeUrLS/Cs0J3Uo7dBUuKPiH3
oj9nBtXpMPlaufEJDnsmygRZIW5d7RZmbACukh5KvXR7nUTViNOVucU1EZr4Wb0KOpqIxQbvm1eu
rUY1j/SgUYgVeWTf6CCRfdB9BoE+HisHVLfc6NL1ZKe2t+tGlwVdpk6zokyaKaDsqnpsUiItFxPv
BUqkq8XfxilPv5NRFZCMJBvqLGVIRDhSPZozGVRukqdxsnE0yGjjZpro95j6+nElM1O1qzDOtAsk
VTQ7yYoNMIczsk5IeAkhNutBGOzjQoVYkruWnxppNU9PBJrGfqbNsQ1bTU0fdyJjHMkufN3LaXKj
R9nh+d77bNueO+rS03LEW/ZoeWN2X0mrBTYDi5J+tR548XoIsJhgjckfU/T0ct1kYX6lhw6YEW2E
O4e0FdmeU/lQWkU6FEsjVcO0Ggm+hUaJGftJa+xgxIdqG6SdAW+Jl1L29q1NnNAwF2dBthEXSqfF
zBvxNTHt5DxXEq9lI1DuLVnrsIzlXhvfcKLDqRQGVl5siVk5sTqzfqQoBEjDj5V3T+TbnBHYWOge
YOuGhDI0lXzRdZymC0cPbIB3E6f8BTIWA8OXFbXBtsfN+hQCWOPXuVReMZknXrXs0IXZJFHXfoFk
uPVfyDrUiH8g24HT6gRRkrFXl5jMzEnf+jiug30fxh71X85hvBLf7cYVTTDX3OZVV91MJOSQyB7Q
7N14ndJDSh8WwToKFAE7Njd8SqJsXsEVxalNRU8mWcaV6tdVmQ/knHSedhAEubx4fuh1uDpA33qw
e+IbBKL9i02j8iUo9Rq3Rqzl/QoduxfCo3DEPdtO+95s4YEuqxiWSRVWnbnudQ75yozySysHyrCY
ehG9hEFkhBvK8e7DaKHWWdjI+mgc2so9s4gbf5Y1QqprlDU8F4shSbdYmukhLfVpQrA+aAhIeS17
A43zvkqrguZ7b7radwgD2lXhGO5456fKua/GBF7p1M2moEyRhFNPnrWEreNjn26IUw63CSa5dJch
YKvQmFPu+5Z0XlwiQdftPbOGFy7M3O6spZkD/yViLre/2h7N9HNpt7q90RLPeYnrmV2MfB24QNFM
8kzEodbhBQ3dR2H0DqQkCzUQ+uC+uhCFi5CycqNs45G4mC74fWwulUTwMWVcbBFOM4xlpEV86Uw4
eJa2OcGH8KHCNOBQgAevdBNX2q6uOnxu9WBbX8x8IIihQ/9xEXZe7ywB1lTXmZaMhFdVqIjXUYld
cjklicIflnHiJojLwFjQTCVkXbPOEL9zrkAmlCUG3wt2JciFhKV8iRw7xr2K2ZOGdC3888QE7TS/
9xzHAyw9hlJaPrEY2MAG8KCmPK0IMrPpVzHcTiaaaWMKRcJSYTGpLRri7Rt4eFVgrVwt9/iiwXnX
i0QAC7oHqFYyS+JRb84ItO6Dvc/47Pd1kSO06fGTymVc2laCyKRUd1APjAJvQm/EJ70aO47lVG6W
QacnDpGY6ONJLi2iHxb1DULGPYPP7bTzhlrcDXGKtQKTKfvdJgkkzjkE+/oqZ4EpVwmFnq8TqTT9
NkVCgdMCWqo2LGyt9wqgLGwf0VcxLUvpB98BIqHBSERhXPlNP77gsEHjrPAzoyXsAId+96PE2AlR
he15JjQR3w/8LPklEdqE7LsA978i57Ed16iw5HNZDEQh9qa1DVEQX1kThx24wyZcJ7610/Rr1kgF
OToT7Zfahi5DppUzhKcVc25BhloZECWPMRVwhZiGFy+R/HQV9RPZOGCGgQmwzXL3Th1BZKZCF3yF
g5I8IlhcAJvVvtvOmF1WTYVfrYyS6sYLykI71QqIIuiZHMD/fo8xFqGxT/9xRQm87V8iYxqBMpcm
vKw0z7Z9qaxTn2wsfZFmbkgWAYaXv4CO/9t1/yHm3fLfb7s31UMWPfzr6flf24fp3f779R/+3IBL
YmtmNuBf8cpi3gD/3IDzJ/MJnsI4yDriARy2vn/tv6X4k7mbmsnMFRRCzm2Sv/bf/BFbeUEDj7oK
Hap/lq8suaE3JU3bmGsjNpw68rqIWFFzRsHbegLUfMv2CKzB8p/g+mthJUEonpWU0cqT9nDQQK+z
JhaAT0HI+z3/L0IFKg6vbTcg4S2lv8SqIs9wssUnJmq5cSP6FFmdKScCdAcC+6BNsNyx5azW/eBp
+WyUSlc5QirtYtbZ7L1EY88wZlDUt1mNXt9D0OwDNGuZp2wSTgmknep88/q2/jdw/5jL7X8/bgkB
KZr87Xlx/vt/DVfrz7nJKnQH/pCUVOb+PVwN9Sfzq2K0klrBoW3mNv5nuAIUnNX5DiOTv/WfWp4h
/nSpVknAywwLIn3sf1LLe9++YZzy36C6pmicAxv6JebF0cZcVMpiBnSYjAek53lyKCC0R+BfVIIk
P/zy5sl8Xtf7eUWX8ylXpXRtcUZ++30UhBGSOGf7yxgfP5S2LRniy48v8dpL/s8R+K+7ci0aNjOL
F0nG+2ugJWyAKTk4blbRfmrRqa2sF+8Q7sLFxbB45k4XrfWjWhyKpbv/5Npz9fPo2jTEbN4ZNHWO
4Ly5t/c3smBiTfP8pVf9COqLhG1tYBUnBdpf39doEZ+nBsHp48s/va4DnopBRMHUnuPlj+45hA0V
AExDuNtImHvkplbinIX3xJJrUwLciIorIzG3jvX94yvPjad3NzzPtvQgmOtsXufxw24cLffH0YiX
uco9GlH48tBRrZOu+5JzaFnhVDA/ecG/jFouOeeS8YiZ8Jls3z/jkApj6uOvXdbF+FgPQ3cgPggQ
dqtddrp9W7ESXNdpFC8+vtPfXJaauzlX0U2q0q+9mDelYnIRSqJXITKwbUPg2QvjMQZ0tMYesUf6
vZLuQfW29uPjqx4VqA2+E66KUkYhm0DfdPRiS8HuMcZ8TOIq6kE0wE3ydUwcjDYfX+d9V5uPhusA
3EW8JIXJq5zf85u7s/zEquoSUohXJ/hMxWZAno/U8wS+wicP8n3bb76UyWJroslCrcWceHRLlt8R
HVfSvMvshsPB+YAaXk2fXOTX5zZfBCA2mGh9ngbe30/BwYC0BaCqqPcBb9geKQJDt/74of32Tkz0
ZpL+tyRO7/1FUqKjMBnLaEk9wttoHWCNYUI8G+nB6p9faa4Tzm0+Uzni6Eo+tmuDb5xhEMAM1BAR
5cmSj++TG/rdU1PIx014OoyDeeF5OwooVzjKoJSDHD/4YpvVTZkUn1yCbtPxjEGdk68InDCvRh4/
NA1VbaEPvJmuxrQQe9K4RH2T77oqv5n0FFVw78arEe/fSmou9EN3hDyUtfq1UXWk8Q4N8X4D0L1P
fthvXqaBkkHBE8YAgsLg/b0DQZHEaThgeE2a3vjSa3Cgqvqs6/3r8uSYrHwO6y4bUljxR9dp9EI0
dYjLCvfdY+UCSCOl/AuhZCaCW7wKhp7jO8iRDaY+rujcCquFUbb1ITT1+LTEKLBTiMb3pSqWrd3K
l6ZF+9HTrF9Neqs/fTzw5oH1fn43JaGBM8xeonE7lltYJEUkriKUYBpvkuHJ9s6TpXE1ytuPL/O6
MP5yHdoYNPxsh+THo0lBuDB94kHGS7OzDnjV+w2Rz8O5k3tUnKmxzpzNmr03ES9Dby3kUO1a5NLr
Cj3gdtTi3FrrSfnJpPjrlM+eDYvwvBvDWXg85acFEZRjCxSKpufSqUb/EtfqQ9zsWnPf4D/cZaX4
LKbxN8OQLq7LGNTnY8kvs6OW0u6KBLZvZa/z3iEpOcwOHgkLHz/x33yGrCnMJg63hnzgaEYZQiqU
OnYX9AAZIJkGvPUmzR3v+p9dBl4fazRTJCsnfqzjDVEkNEO0KeOnwK544ZIVvWp7o/7kZo5Xr+Or
zDf7ZvXCRuVJqm7cTF4aqwC6yhJ6iHVidLJcIyhtPxkYxy/p+Hrzn7+5XqC7od913JVZnSlxMpV3
4rMH99tLSL4522S3b6mjD8LK9bZqXC4BW5uQmkVKKE6OB+Tj1yPm2ebtd8edKORbfHb08mGyH81G
RkzRMSI7dWmahEgBT7e2iVcM3zrslOe6XtUPdQ1PJJxI2E6Hy1owORIdylH04x9yPM+8/g6hE0fL
5yZ/ud0hGUVWO6Sp0+rfwrOqFo7XMv3p5rox9G4NBOOTMfM6wn+5dTYiTMYoePXjL8Axe2nqWQeh
y26HrSpSjERzIpFnyWSBCyK6Qb1trhD9IwEAOm1JzdgMcXAZC78g6u6ccLadtK9QMJRfmtI7//iJ
/GYA4N9H7MX0igLtOKzBnBRnI3y3S+X19Q/NkTEo0pql0POGz3R8n11r/r7ejOcS1DHlfWZfGnXL
UZdP1uhuhjD/5JbmMfvLE39zS0dzjm6lfdBP7Nx7+GanflYc8Kkue0tdjG54DcwXBUbePtgVQrWP
H+bxbPc6vF5PzuzV2LsfXXkC7gzIC6wKEaItEGMrPqnIJftsSP3yNbF6zaUkDkPzbR6nebAGIxaD
ubKM0wAnXJruRo59lNz1pYn1uIr82xzVjOtlBxp7VOuDTyamI6E1BSgSNCwdoTOmBhtY+dFMSH5I
NUyOAh/p+092o84TmUA0pnfSpsGFoPytt8aqpgNGLNr+44f8yyg6uvb8529GUZN3rh7XHQAU+aOn
l2YAHEX0+8lM8SrofTeKji5zNFjx+sNwo4ywLPtxbdstnM/woaHEsrCM4mCl/jrGvlAm7V7amkIV
C8xB1N3245v9ZcKafwWx2Y7JgYY8mqMRFdtlrYc1r7qJMbUG3SHUtLUmohuZeGvwUP94guR68zxA
XZHBbL2KKd88XAefdgykF2m1FS+YMrZ4cnFZbyrLnAme/81DRhLF3RG3RjDNkcyLAIiurtFV85Dd
XVCEh8DsrmoSAzPwzCJyz+gw0eab7FMIznS9R8dYjNVnc/TxBmwezXMMD/8XZTgKrfcjKg7tvu0b
3K5TkKn2S1MbzFET3P8LLS5VdZfJti9uEiVzuDpJV5jXH7/k4xGNEG2GKfB26daxWzq6fhN0o8x7
nkKWXmjjiVvDkwvMT571PF7fjuf5IrxSvBHMGHNJ4/1NdirNOHLMh5xwn8YQyQg2QsJtD9EnhZPf
XYg2LRoiTCtsMo/mhiIxYNbMS4gaSrKavG2UxdV53GbldQim7+NH95uLmUy1vD2BIIYq5vu7igYN
F0YCx5YAtQ01sKUtN3UOjlnKT57fL3sYHiAGBxZLSpiKae/oAepoVXyKY3Sg792LjATd6tZLMVi1
iwwQxRBuHHNvifyTp/nLkkKRxKEOS2GX2omyj87KWT1oU9NwLomn/pQv0MdLGHz/+CH+ZpKx2ZyY
+Awwl6FEf/8QUaSkSMW4M0gc30yzpXEQXDqNe23p+T1Zuv/NLb25nPH+cj1O9ykgcxQnFWGKhG0d
hq69+fiWjsfFXFt6e0tHj21wVEAhCosIuy6o+n216jN7Tat+lml/Vgs+vhgjA7MZw5CNNDXn40EY
AmX3dY8yQ4JCZwWEX/86AJlbZnGSr7w80j4Z9MdjYr4eyWSwHExFYVIejcRA9kaVjHzKbkyqiEM4
EC1Csf74Cf7+IgA0wEMy5PWjL8vUU7vuw75aYocLF00Zk2wSoPP6+Cq/eXTIwNhIcBJFuGYfrW8t
76juJY8ucy6AQWf9EwTVKrn7+Cqvk9vR5MdlXAW1WsdLd7ysQaZJ4wLcPA5suWmj+K4O+4fEJm/D
Sg4yii7ZMm5wq9GLxv1sV84uxnVr2C36JOfWyHjMWg0exoW1ZAPU+uTncQxgzL/9gRZFNwR77OWo
cXNYOtrUgJR2giRFXVVZWMSGegaSmKCQq5d2skZS4BMNqzLiqdiDz+blNzllLfrvVmuSHzFhAMK/
UEcmOAwnKi4c32uDr4HvmMk5JsbMPhRjhw990cCbujEmezhPeqHdA9i3T+SkT3AF6tIDJ96o/KLH
vwnYpfDA9Y1RBLBF1E67i6uyunRsuEXPmRMaF57eVfGtK4DjsCVpoTWTJWBHkbOubQ0dETbSq94I
euc0NOre2Y29C5jdDet8i58gv6r0HAeSqGn1W1M33Om90XHcmZzxQkEz3g8E9IHKMLyXkE37vZ/4
xZmB2+08sk3osXFT7IiyfjHNelL7Oh4wbxadEKQvBJNfYku14BpXSo/X5IT71nY0qHItURFAHPQy
SZEHPjG2EKfahFixDhl9JaDj0OhprEBAvocWjGis9gjfAH7rLEynmKpD14TyMm6iDbmYwUlvet6h
FHG3SWIF4aCsrK+6Fk/VzhyFfqqLTF3hjJDAIaYbC+P6eQkQdI+ioIZOUzmbug02HqQx0GI1bFQP
4v26n0Njdmg88v6RFi8Bu02b9zR6VbNKCYK4qLrGuGxAKLTr1EwZ0rzRlRi1qb0h6d24NZuh7il3
h4UJcgwd875zsulExAUJmaWR8uDSNQ6UNpwpw6ggaj247KFD9CpqlhOBfaWjkyVSxPa9BbgMkVUj
12OHxw4jyNIuplWgj+UlujLAlw4lzCEZXhwL9FIexCCg9SDTvEWZbgtzhLzca4spUdZTkY4IiizC
qmPyHVda2FvrmWyE3kX5knQmI77Ezqhf8b6I+ApDXZy55fRoImJa6Lw0ZIN+wnNWGb6XmNO6dLMX
2eF31SPnMp9r1rlGPHsEDqXPFYQdqE1f43p6tGVofYOcAvWo7qE1ZPMPDONi3+UWjvzcngROK21v
FMZLIRUgEkQ05YKt0hpG2aJFqKkl8S3SQ+R7BclYnQYNtFXXXvDsjrWTLXR/1O4HM78Y0TGCSIYN
Vo4Qg2SVL/tpJIWpgM/GXwIQYo/9AW6rvtAmz4GqLfAUFq1B2EA9UvnIx+UEpGgNVUpsItFdWOyi
l7U1il2fUp5MenYc5RqX6ZdEll0N6JxOJLw8SurdrGgcwu9ZzcGoNtN2OXjlD6mDEi3DpDhzhZgO
HMviC6xQ8qkfkNcvpRWog1d9n5LohKK/6Jduk/nuvT2MRD+lF4Ty3qbmfeGhxhf9bc7wyOA1BkO+
dnr0+lkCIDmoXdQGCODim16jGbzQRWnctPqLAry+0p0WvJ27AlP0bTKMB19jmA1sqNAG1fqKV998
iakjIuetk9vagykiysha038L4kPD1FZ24ExbBKWtZhk/6lCzNmFZu3tUqMLGQwC6JBZnVaFgpjbo
VIkW811y9IjXqBPzkAX+htC39dTUfEBEGBCDNqSA3c0GOakxdUspEHuheLzzu6RYWZjlFgKZnOij
irjuGjQZ5tk1WtitCoKdcuo1CfR7RMsLpbvfzdbY4DpfNWwwkincdIqMtKj9OpAAokchlyOpViTN
UwvUDQ2QjinTWjeqWFtDuytaItMGojNy4tz7Rd15KxaCRZfnfbPrIFtBfRSk2mf1PfMY5ENUegc4
yUDYCzKj9enFgnCmwqKYEdx3eAQ6MIpMC74FxBF231BsQBiIR6H3PZtIHGmMi4Oq1HQGq9UiRiVi
Y8F2gqJM57f1D3zLPxzfvJr0JNk5kTUjYNBgQzVrvHWnRaJaW5lzI33edG2qADjApOXIrTDrYrIv
rwd8k7xvWSTI1gz90hAJVG/S8B6nCcxlN3pPTg2pikxF607P/GQH0fdsxrU1gXaH0PY+gulRONG4
8EnbsGQ2rG3E0/44lZewKMvrUiPywnUHptdMQ13nlwMhojbOBrE3QW+lh2oc1FXq0uMQaPuCReCW
6PFs1gfc2F+bjPhvz2mjZJ1mZT8cEBxnW7fzt97A5+1NWvui0gI8K3zBMfiSNeSHSD0etpqWaqe+
lXjWdqpT+6TJ4kBbjc7kLEOEcITKzETpyD91nFxbgQhYQvVaNgFc4/9P2pnuRo5l6/VVDP9ng+Th
CPj+MIMxKiI0pzLzDyFlKjmTh4fDIfk2fha/mFd0t+Fb2ddVvjBQKKBQSiklkWfY+9tr6RsSebWs
H/04v5nT7MkTzUo4cZNOfoBamxGpzea6X133oRK1pBpYl7Eu5TUXQBW4MsfElGNqEYTalhO3sKhS
kgBww90OFjli8M0o+/mQM8s3kJ9MXDoYI0wGj7PHWwHb3YF1zkzLU58K8amsm3hK6hF7s79FF3ER
Znah/LrvE/DqaK4Y8ku6az5d856uBCNJIKiy9kgqEruRpqbLYKPXPalFjSec6xp5hsD9bOmg+Apl
YKlOPWOjVuS4TLdm9Vww3B3OFS80r6ibANE8KvdYpEJ9CefSPbk+06Wj2dgdhpymCu/m1F03HdVP
AkqFiWgCFWLUEHMmAux4UZath0yn60swjXgeK9kNr6vSzBwwTM8Ft0eWtQ1Tfz0k6QhnX1s/UlOA
HGpXqJ+tJb+yUr3TR5N0KAaHMco5XB5T2wAxBEPzWhlIMnFemnO+QV4vroaoathR6bwolhhEsvEN
/ka2mTmjaLGSkpKU0V5mfyEX6Yri1ShVq6Oaoc1DFY7+pqVIybCX6ar8gIxy7IlTh+m1IFb6vVNS
70lCryFbijsjPgOmRtDYIrUYTzlTFDdu4VsIz7MovK89gKdYVMzbM/k9nwfbOLqyewbF2X7PfRe8
p7N2O+kZls9P7zZMlGt9rb16ecigUZOWDt9EMXQX0vAH5rA07o7Mrfe+RLfER6X31ty2+cZnpTYY
CYusCQ0JQLNV7swGr5lb0EnttGQsuwuLy1BD/C/SNP2a2i0HlBsunDR9h1AUzASEuvWbsyzXBllF
cfBScUAZT1Y5zSvCQVP7MOhgOCflXPyAGUJot+EITjl6fkzABvlTe2e5Q/fUZmkeLxQC44F5hEM9
Ztm5CfRxyEyBui9I8QLU36BiHXVTqWzblY91Erw0sunvw8R/g5+QRmkjdqsre7oOMwQhRePDwHFY
f01Xfip3VT+VeyZd0FFBCL2S5PUPzjrdA7V6DkoXOOhCcpwPggICzrx+EtY05cTXJRxKjsBGFFbO
U9ExE2AAMjg5S4u40c76r9UyP6GPeCRT+mYsYq/9akgPVcWSUw1bVzDFx2dMvfdSr2LaJkoI7LEM
PjwIUvKsv0e1OtNDPrQ9XHHXILAKpEp96Kzp3oYkUE+Sg+9918PS1/0qX8ZV3i3GVKu41fIpJ1Yf
2wPwq3Lw45ZZll9rZgJhUvNXKX2AtLdZPcZOnC+ZW8zUiux3f8w/wV7P58yeU4yIAO1Pyh8veWHr
vTXzTbSNTQ2mzL8I0bbgFEdGFeabrgB1CirP6i51W/c+rQqwfm45Rs7Ecbxf8mtqmudB2dtwxXUb
cu187nBQxEXOWE9kSB9Mcf7uqWzjTdL/pXyPQuQg0/t6DE5eDn838HYUNza3EQlnbI09aDR/W3Wi
PWtLNIcJ2/zOI+F/IFAJIT8IFAlqv0gjzTIAuWy9vY+bNvMellvEu7S7i195Fd3osisiF+T1Piyp
j2hZsXHbxEqmO4FCJtvMKtl7M5NPlQV/s2hpJpmL6qD9zma9L8WwpMg/WevH1IeO6mp743SZ/g5b
P0QKkH549jxFY5IiVMn6pzBsvzfdkm0nM13rc6egVrGGkGC3k+w2I2SNl05yyMqGYb4PVQOBEUxB
uytCmHjeCLOK2RQzpcdPLyLCUDttpeUB46OT7eSsp/6sFFisNWl+2SIzjmqW4XYqusJh28QItS0E
q2odKoreILG3dlkjcFyHgqH3/qNZuKozjQXUPcGaozlRLXnHIo4sQ+4qNToHwBNgKngMwHuV85fm
JldzWgMpT/mrtUf1WDC+UO2EDqv7PGebPAwso4gxR8051AITTZBOd20a8+I076sOw+7ErTlJ7yZG
rJrz3KCDbznYC2BlJUC6J7x5xL+4YqZzPFoB80t5MtTlIdSjmmGSgdL0o5A9c7iU9YBxbJPM4RBj
GOTvtlhh6T0pKsNiRzd3QgO8mOFxnkVln6R0FvOBIC4wBuNGOjhQRw2Y8ywGAz0sY7BjtYjlLVcU
agC0af4ChQFokd7wjeMQ+FE54JiNUs8UyZvd1lO+N51Md3sr+7uQavTlO2F3LABFWZLZdVyzel36
ya9I3S7LK73DUuw7uYSfqV1OQzw5Pkn8QmQPfl8Nz6F3w9jbbtJs03XJ5rMsJn3iIy3ju06DtN4X
mQq+MKg/Yapsq1l85Pj+Hrh2tKzKZOnFPQcSX3/JRrvZMsMS2lGSG0vwZTLSJrnPGA4GlCpnPz8X
Y++l11Yspgs8jkETcL2SkYhwOMs2sw6z0k+6adejgcuS70V9qqHEg+I2Qx/JmotWRK5GiVNdNl34
1qJIG+9odVXNxpDgCsvSDfc557HhMK85I98G9yhbumm5ZfNOPJ7G8Lo4g76Q7wGXU9wxmYXQoekY
YbKMm7XuNjD0Q6tUveaWzs6SaRauXBbIn54BO3pkgzO/Mnzr6mkvkxcjfM5zdcq9lot4waqybqTH
wCL0UjY+OWXX9obqdT7ztHtWiP2SE6Uc+8zVPD2xm05x6nCLNfeW+chU5Bqj9sTKXCvh14dsjcGy
p7nmwmb0VoyfGZ2HO5pxb+coBxbIFLtmsLYT7obmNoV9rfLkTuTuVprLnVBvjv99WcHPKovZH/LY
KKOVqB6Vsr3kUCBuHTcrbH33CsS3fZSNG/vrA1+w/aptS+5gx93cjwjeVour1mVN3lQQG5TJnflu
6cckzgqXCm+hul1WOB8UPIyNnpabPFI1Z9nnZyaXhsvArc4LImnwU/L0ABw1UQBd54FR7NzcT/Nq
fvZ0JMcod9eEEWLmzl4q7gJuyYu30Oye1B31OfEEJ637ou3uVd5REFRnH1oIu6Xks6tiU3DfNgbn
bItBIsJpEY2jntviO78yspg2LOdeaOwktktrV5llcp97TNXb+QgXSXHNGTnsZcaH7WWR18yYtQZQ
5CyyzYqcBpgvqGym16ytnpgaXJcK6viUb0zN6ZCfkC8qC0SvUx/dcMW+kyuvNmjZ5yELXIrkEitC
9riY6KJ2jmqz4VK7ximz7e/husw//LQqmbk2JFNHWgTZhgeSy43feCgaDYouTUtRRtHra85MOQ1q
Z8xVtgW+ncdTaMOTNKulvzIek1DQEQlhwszkL8zBrdqOne+8DMt8B2o/C4jXy29zaR59lWiOcA5I
TiZgeOLhIltL1I3ZS0eAVW6173z2jthTzX0bOm5hh7oeMp+SFWNEjKuUV6tpRNSwN29L3pMXzqTp
0xDKHVOpzI0zSu8ebYsSFAppcR8s0M53lcHgeYQIfJpfHK91IkpfHZr4IGGwyu/hHw8vs9dI72O0
MFwV2NmogDDbKdiZN/Z6o1FEdc961+wyMJLGcXRRMJQ95tJMnTDGXScwAlTewhNaWHkdTWfbtCba
e3AJJRjLdQK8PBquBdGq1YImTG245ZnK+cq4cAoIHP+Fe5GdYqiJY8M7KPNi3iyctE9+U9vUExht
vBUTbgrjqZrvp6ZkVQxyhuXA9/+qKmxDjw3F9ecQXfO0sfq1h9JSGW9tWWTn2fDN5h7y+sIpb5iT
4xh0ykZJaY8dYJcED+5pwpFzFsQ3g22StH3DaSHjKavSNcZpNxe7kupFG4XMgb5kZaiPKyistzYT
RXPuM7uFpFtWnY3J3C41jvgpLfarvfhAXDFRcXxaYA4bEAuAI8zOLxN8jka7zP1wMuwiHimYHsPG
RtsJLOilZ9P/WZmqxBwWGPUjSirsqMaUWHEpS8aE7R5fKUtNTSCfwVbKJdU+dJf0R6kH8y60ivSQ
rAAgmAodWuFFWM/EkcaItV0Ci/bVDojz3DU7ateydp8k46UJvDy9hux3UTtKbqPfdC4cbl6GMzOZ
Rl3ZZ42PzDElyGjtsmTlU5AJKaHl7FcvITGTMYxdHdwmzx44Qzmv1MQfRL82h5Ie391i9u79XHMx
skbk4OyhujiBWqheCsxKDXUJq0U4ZE6Bw/2sLtyt3S1U4Q8z420aCEWp7LUz3rUmAGgAeK/Qjc0o
21E5dtVy+PNC/3/Q7fh7KBO3vEP00/+t3Q04ZM3QeKlNP6g4p/y1sIZ74UsyP/35F7p1gP59O4Hn
XBAY8OjcmMGt7/HHFps9dwP0ENpfdBWGDU5Quamt4q3MvDcurTqm0Q3keXL+s93Kv39dl1kUulKm
AAr3x6+bMWyC5YnO1FTX1d5UaXmtmff/iwDM7/3K21dxCRPS9/UBxPz+Y0wHA3BQxY8xcxhxbyw8
ojbIdj/YNbU3HYfJ/CsE0n/wi6OdTS71hmIjavhbhzQb6r4bebO5I1ooRRvKatMim6MipbMR5Iz+
4kG5Ndf++PtzTDBzcAcsAvN03/74c7S0L1pbcuNg0nAfpsumCoJrocJIjMtBA/JfMmbay+rrnz82
//ptOqSlA04wjkXf3P2t55fzhnYlaC6M1fWe3248D9nG7b0nZiL/or34H34pB2Tgjc4ZMnrwx+9w
htNgT7fbRE3phnlek7yJpTgK/8Wz8q9vArEKkqE8jCH4Pve3BmNDSTrsJWkE0UGiqpYYPxA9oBVi
NvIV4CbsYn/R0/yXlDGsOhNs3y2z4xLdCX97CwLtCWX4vH0jXNJoma09wrrydkyhnWW+9lb5rW/7
Q0rtsUPhhUbhE1PYU1HQb/jzX+i/fPcOGnqy5gTgbWLVv/+UJ8PqF4jUKEFyvlvx2GqTOVSkcIqj
VHVo/mpo5l+e29vXw6l4o29CzxW/PbcutWhTtTaVvW31MNytUReT9nsb9n/+bf3LAsCXufW/b/n2
G9Ttt9ex8Tjke+ztG0pWTcSYB07BZHmSrvHCRpFvAnuK//++ov3HxxWYelDbFNo3XvVTVUwVVAY1
TgqFxrC7AeX//Kv9nq8jC+/cYh9EclnE6cD/9gQRVQK/iDkb4MV4srzkKvDQS86RN4w5soI13MGZ
32Xyn9zJ/9R05Utb889/u/2ZH61cVI4w6e90mP/zX/vP9vpef/a/f9Af/gxImX9+3fh9eP/Df2xx
Hg7L4/iplqfPfqz+8fnTz/b2kf+v//O/fP79s7ws8vPf/uuPduR6x2dLkXL/+ylJkh//96HK//4r
fW8oWv/P//H7n/nHYKXv/O1GQSO8zDDh7VTKMvWPOWDP/NttOeHZI0/AznAb9v3fg5XB3xw4lSYL
JEPaPq38f04B2+HfwOjZtyPRLct3+1+/UXf+jMLDuMwfXzfG04gigbdiGhi+GLOav70Ho0w5/hhG
AjdKF2dDBJ9LlorYJCrkQOOgTKxPHSo5gv14BY0p+1Y6BcLiCcqKjYnEwhV1AdlHwa9PSPgZVJgR
F6RjSYU6uQmUxwDT2Yh+LN32U+7nNC9SXT2UoA+QMGcU9DHXwfvxS4XlpGztH24vHfXTddV8B26s
xyzG1SZ9A8Jbf50Gf7oMjv/hU8h6rJrahJwS9hUQkKzWHIXo1WP+Do+dF1LooMEdm0YaPJI7AQhz
q6k18gJrNkwoh7dshxVgrOEcBnmwHnKn3oxgmWMRyPEkA4gkvaqs05SBOHVp7mxozD3462zGLgxe
ADLdtTb41o1O3MHE/r4ggYxHKDkkDtFen5ypPvesJ8S0U4uuwcx0dWMrb891ks3KopLYizv0egWy
WLPrdzj/GjcKzQTuD1Jii95i4rZfuDjQqyAO25MOs9KCqO7kLDdQDiZDy8uHTdfW81bVYdx3TMjd
1wNxVrO2fo3Gcilq6qFpV1/VuPTpVdZ6qSMoouqLUpBonaG49HzKkQyFV1rHJID2sl0g2CAwsumX
og3mRV4mx0XhWUq9g+IYUg3IhsyOay+fuCAB1TWUQkmLRR3UgTD1upkLyiA2HI4dHs5Fo2a3sucx
FMOdyvSXLtdcc73RqXdAGIodFzR55/JjezALeRy7NU4n+dBC99guNIHjirmXOFXezpr69xKpMcqZ
3ty7K810Oyx7PKyj2k+h5sZcWSFaENe6b/xxdLn9t4ziSB6Z6aQHN3ugqgVxxyiF1keZVcur3xOO
j5dcXnsXz99QnFqQqRlyhNQZGaSsaFszD1x18Pcgp4w0Om8Nc31JkupIhYriVOZQF38kgbNmJ5lZ
Of5pEWjFJVj7KnYLChobBxkTPFjCB0XlRp23Zu7G7v183xvpkQt48j0EHrrJs37aTEzsefHqzlte
62IzO+b6PGMvoYUya5Or2fhiJatPy3TiBsui0f6cpZdTXiHhOhAauRf41kdSChsLr4UG1hZDnjF3
DanKSOXL93yqfzUi30urPcELPK8rzrsy/PDI7+5KydBjosKzb+XJF0dnCFPHgn6NTKkGuc1Q9rxH
uczjwmuTYd9Os1F/2rxMO57pZT4xrgFkbl1LilwNl/SyaZ6BMKN08udxvKxUjVc0uUZSntqpmx9o
2MEwNYopWHB4N9O6gRtCez91zHjG7nMybLN+aiizPqeTeSZCTRE7kcZyGhW4rlQXd61AeYx1LSSF
laGuI9nuTa7YEePwMZILZLkEI/o9SvCp2eS+mVXoM1f1bnbUjFCdYMnerP0M9d7JZ/fEeb18NMcK
Pj41C3lJaWLZaGwgdHCSBzsiZ5nRK+C8/zGlFBJ2vtJkCCq/9V1uZQuUeIdLrVGnvwCaeKxzC/Gb
mib9ijL00VjSTESdUf0KSc18pa03JnsSCpTzsxEqNKw+Cn8Bnayt0WT5E06Ud7qb4YmRK970yqo3
XckwkZEK8VKiSj35xtTvTdLHe+RsKi6sQGO0IUtSbqGRqeNataF56EL53SGdfAqXzr7zmXhaIr8E
n0IVoCr2g0xcmCWqE3pHETZk6Rvwzdh1Bu1RYuSttH4fYIhtRD9Qvu/ptCZ5tW3bCXnROrdgEaUa
KU6VVIYi7aVqjdyKzEg7+jXZq5sxhh6NtVFoxMoxI1pJVfKA9/dFBKSZIE6+GF7CSBmDjkQmqAG8
po59X0kKdMYUHLyiIy2TzcGeiuBX1ld16jFGnkMXIQYdDE7Gi7z4NbfoDgqNSb09u81ywt8f0iSI
664Ydmr2lo7rvR0PVFTP2eqrO8PQ926YkQAIiqpG5+jYHAZrwJzeQea591gatTyJPm++TdRwXteR
yZios+1vIuweR0NVUZNRjQSO9MpTjq1+8h9t/EJRaTmPnrIWM6IxdUkIlRRL+dP2UfZtiCvBoswS
81rRjvWiMCW1w/JNfxTmFuKyjaZVcSgC54ktKjjlTYWNKXXmS2fK+oViVKMiJ6i3wjC7M9rqW63t
pnxcEwy5UTHa63srVTwN0Dd6Kh2uRJg5KFLVzH70VMtCiuR5t2wZSQFTVU5TLJUS3QY+czNRtV29
uEqwI9ZhgUqx1+cW8oc5S6511jrsdO80rLA5Qtq3rkF/gVOHNE7EMXuXGA16SBcno23QoMwJTEVG
bo3fV/w6L0MeGMd8sJv7tbuVqwqD+2nkgbHK6eeE1brxVPOS+DmF3QrxGptjU/btowFcJypMgSIY
3XSPkoJt7H0ZJPCkehCZ2iOaWp7tIsfCnBceYw62Pf6YfF7cndNBzdwE5CS/rGOQn7BQNdsFWuYb
6T/RndBGXgEnsLGsPf5CuiQbZt5NOHlpsRX0BObAN8LIvTHeisJtjMjz++Fb6bsZVhiH5PyuD5P6
wVtGQhkJbozLUNYw0E0LDEDUz/Ic0gD8Rp9L2ee5t6+WYjijr9o9vuQyJl/xo4GHhOBGVBvadkw/
2k03vDAeZNKks8Kzx+RGEnFjFeVWzEQ3vbpI92XhFye7F+GLAMBC0zmtPXZHaqQFW2UjJ0BFXSZI
0dsB5K+lzsjX93X4kJn8cjA/cVylf6yrj9Qa6K9SHipsRt+lQgHi9ACjAplgvsvxQ8xRaTtYmG7U
BbkfZm8cGfQ2nWFjEd1LX9Jh8T+rZnqE7DTUGwryPpo/yckq5jc4AN1aFtl+caQv000xE7nH6xn4
yNK0eZHjTK7A4VCaXDMSuWqTewVRb1kBs4+C0RBZpO0w8Q6Fyg2CfWNu6B3jUn23nxwDIpLlN3R+
lfGFZHpA0TesDmTE7J3HAWWGEN1MxPzd1rufSEJHDK3F2UzWZmnb4NQXctjl7fSGql7tJBkuY2Ex
zcaNFXZJDFAJzhxPWlzO1ByqAkOG4UCc41fVyjeK6vAtFs+crZiRxofeSs6EhJadbN3kLqntaYdH
wcjiJhiJAa1yNPDOZTUlp7nOhk2W5IuMp9klJtipdT16AVoNXWQ21dykOwyjrXc09eAB5tVnlZNe
KUphX3NT+ZdkmbD5rgvxMBRM0r6abKUfjI6orVir/mLWXbDxPLy9eD0eUVmBsAw8MmCAHe7c0rJJ
7EgO7YIA0iLcbB+OxrOazTyNJz9nttto521RqFc79Whm4HP9sWbLwSxrchZz33/xdQOTbUKA9zHa
iT4QGrJ+8YuVB9r23j7UxiNXDnrkeJObgDM4ESrpz9vSEOH3rrPMaZfNfU6eSQf6lZUbYemQJfZp
cRUNipowdcY+jfDWlAh2izLVH5Nh5q+Cwut3veoJwZIY9kQGQIWmUhjHsBXVeybKcjPQWcdw2Fvy
x9o2VrF1LPeXKzjFbHFwnkpjdFp0pSqX+3V2l+o8YugsoMyk3hqHuqigsU/1z0r403Ka1sKp9o0e
CfAFhkQAlxhWF8t1zOFEtmP5YnkMixMVq/m4wMbOvtHaQl7qE5tMLwFdDPeSAYNMt23Z5LhvaFBt
p1CgZ19ArDVXIIsdEZ2F5Qo8S9tiqgj6IebjJvE8+2ExHB2IdsXWIK8UkkUItWC8qboZd0Q42Mve
dmjVQYkLN43B/rwxaGLEdjB7H8VUTw8Vakhnl+FZpvuT8o41BOXKXK3P4dS78ruqfM7XTqeYSyl0
3UTQf8d3BLqWdRjh1pfnfiWrM9bUvs3RANqkwIE+VmY+/yz9zM6jqgs5hi6J474MjptzsBzJXm9l
V7HxLvNyQUzp9C/sIzXsZzNVydZoq2e861V7Gshhk7uwZwuE6Uh+bibIMvQ/u8wMx53W8j7Ucu+L
rH411dJ/hUQEbsLos+DNtSdW9kJVtCUKs1f30m/LuyTJ3Y+6AZoaTeHgfJucqhmQ7k6puyvrrhl2
dc+BCgPoA5Rm3mIBozYnFg8ISPqP89pZEQe5Ydj2JARxz49uSkkVezMBWpfkNelAGInbuirKjEag
zI2dyeaF5oPMpLU3AXxuGCGB2gBZgXZIiywVq9s6eP6u00UBOnQkHEf7qXR2A7dG7/s89Z2zpY1D
oNREsfQlMahRE61ZenLpNsLHCBKZ+1iXZEd2WTrn4znPUqwP05CSbFP57U2t6/oXMT6vYji3sF45
wVCk7Z3pdkxKy0MzTc01IQb7gZwhIOpo5CbqFH1DRE9ZE55Np2wfylC61T4vkoZTnGh3DQzhaZcU
YAcvLje18FjQnmPj76Vnfg3DinKktKRxqfLUI0QzJVdl3mJTfpa3rw25vpwm+TA9Vok1fCiQxBtJ
2/JX33QTDMHFi/wwMxuelpnTLBFFcV+ZmpzIbBHv4N8+gkCPSaCrOYtOP7naoVdvuettosGFQZm0
JnXnIU+a4jKGBE04k96M5F3Wt3jkR7KBEBfXhkYatdhu6yaDQ+u0W8jcSqmg1mK6AiOo84OYWAS+
tmFiJidqebrnXB8wnZPR9GIQybUvvrE6T4S/TlWKaRRNOhcUr5vthymU0834BqJhn7mcCoBMVuV8
aUJcrdYKPJa5zyZ/K9Zhrk/hlBvlsWcGnUNvttDpq9aUFGgYcgnSahZE5DUxpCVeVU6MrMKCjMod
Zsi9cPIF1q+lPX00JtOfD1RO5HDBj+61D/2NzhIbEFrUaeS29QOFJTzSMjOTHedctjJi7cM34KKl
EQ2j4d2RRrS3BU8rR/WqMB6XrOrZpQLDYydcnjzF5WoM0M8nDkrOosidq+0X3pFKTP+gKjysgQE0
GXdG89UXY3rmCBIcQ+4rz8oS2Xc8jQ6HhiqgiM4lnb1UJPhZp2wi5Um6hM56AEYjLrGDnic88Rxz
6nbr2U1/MsNlvWfunIv/nJNeMDWlVMC0gFO5QDTJkl1BqDrDwbYMCyaIrJxfmZgLcVd2U1UfwsIo
D7TkfUBJyTRZ3LmaUMWNl3oNo2tw/UvYDN4t2T34cxN+GELXZEY56JffJ11LjIa8d8gxDbc+6ByJ
8ojdcTw4SbA1hcbA56jnQrbPZsCvNnR/GmNivunK5520upe5JWdt0opsXD6VWT1qMz3UAWrAICmW
e4Ydh2fJUTsyfPeSyPoA1NugfZR+GUr2vcY9IS384ND6bhTdIx2KJ2Vbn/TozvYIg70s0FH287ud
GXns+MMxTdansKiggPbVewe8I6YG/2YI3sbJbR9U0D4GVv3NVc5zbt5kj457btOEyJwpOM1k7T08
/XsqN3c65CFT1voOm/VbC+0/Dvzc3dVSIntmqSaf6/7ovNL+SVadWwHAVy4b6Tukpm2L/tIIJSWa
kDpK5YOhH8GyDiHdf2HatwdmAJnLlZrOLr6PWhSHWuYvZk3mrF05dfK0f2rBU2JN9lNWtF9Uz42I
CZ5o8eTI7TwBap+XvToaknvOwSzMljxa0FbafQ0buXbbRi4jfwXfU076iu6u26IcP7NBX5NFsccJ
0qbhOt9DNSSB4z1R1Lm0VkMO1NsGBXUPZDS7xeJO4S6M563lQULnPWpjEnFiFzvfnO+MvrnCV0JS
WngRSmsDPrFH7T87a8+oL40sTE4G7b05VZxLvOEbuap1V0Ippaefh0e7gPCArv6eA1dPcmyCod/o
LYFFADLD8Bou/oOywvZeivTccpMyWZ8izgRz99oN7i+78sTZWpzgRBqnI06iuztmkder5c2Ej4lo
tb5/CBTheXcwN4WXfKYNOfA8Wd/pt32zvJIpoqrEcWzk575NH6a53evZvk7D4jyJytNcPwgvS3MM
Tw1P87FvjebAWA0MSEmFyh8DEXHvkXd23+UIJJavwL93UvIXZPcncuKdMo6rGzLyemN1TIpX1VVZ
7nz0suKpdVEOc4lMePi6/Nwabi+24vY7T7ijrvX0kcy46GiI80zk/DRvCtUY5TTmqmoejr7T3FtG
8bzWFWWkSS73IeP2Hz1eb2jHX0axfs9pjaBW8AmxLvdUE7pItOLJ4vRurjI/MO+W7+uGK5+03ENh
OdYZRUQfLbUrNmZPICjNp/XehQt20L7c52TzaAZqHidWb3B+df/Ml5Eg2Hk9bhfqA97Y967i9Evn
luQTSdmoMWrz4DGLR63ZvjS2Hu8DKmrRKMsX0kNPbpF8G4MMtiw7OKcNCgNm8llRhilD8+LVnEyT
PB/4ueZsQ2P42AeqObWZ03AaIUofkmUk1ar9JY17oPlf08Wcd1RA7ocs+C6S7q613O+wlvWWgRuy
qyHF7ipMdRQ04lsPp4H82XoN0GiTdOyZWCiH72E2gbd2cugFDAIMRHmypRzC+zr1NffIwrOTbd45
mXHox7RyD9T5KZQ2rpc2PwShfFpgoaX3K5mVcy6t9blvWzNCUGg/qiwQL95arOepYVAMtv9byDVr
m7lVuxkLRiGYf4Jup/tFH3RV9W+Iic2ogUK+9XPl70Z7WJ76JFtPQiY1r+ds7MaF4r9pK/9jrClo
NCOFdcAAm6yQ7DTT3D0XGO53ypnhJ9XZna91ecTEYe2YRiTwJSm+FfmpLduXoF4fhS9eUs75UUeo
6m5S9XIolvFQcSC1HXvPae7SQH5ioswjIJcTZHXDxdt5RYYdUvgvCLK7DXWmJmpy27ojIBccblEr
KpJ3vLgec2m8s2Lt3pS5Fseyz2uM0CmR+b5YYyLMNVna9SDq4eILqhOMmN2Phfm6dN7B7KWMHcpn
d2Umu0+Dub5DOs4rxJJax4FyznnTu8w2zccmJNsO2LWv6+Q5leNNYFNYKvZLcUw9bpCJKPuv0m0o
Ga7F1Rb+gam48iIqPWyVPZVnUM3et7yrfjjB6kYJBvUIH9wrxpHshVaQGUMvLnc6UCccIWqfZv2L
8utmkyn7pG7eu3zqqJPXzZud+3M0j+1HaqQfsm9inXCjr92ZlG2lf5EhPrQlLTZG6Np6lzustCu3
Rq6TgvoGV1I+K3kAXqWxT3cVxP5Ik1xjNkH9LDRc5WV4qJS1d1lHjrlT/eSCwwZvmHu7qw9DkH2d
g+R/sXdmu3Ej6bZ+lca+p8EhSAYvzr5I5qSUUvPoG0KWZM5zcHyn8xTnxc5Hu7rbUlXbxxvYQG/g
AI1GwVVWKjPJYMT61/qWbxvTXZjXnKDD7s4RlfMUzqG15drjl5dtWPjMjY/gur/McrBfB3veRaP7
mSqYh44PFBMTv3Ndm7txqk6oLz8Z04CmnfkNNFDk5/VAPTP+JXjd5tiFJwzEcr/tPEZJiOaCLFpK
7fk4wVYoC/zLTNeCQ8cydW/p3WOyAOVkLe/dIHnidPLVmruLdIznbW2qc/aFoPgtG0WnIxSLOIKH
GsWGn3lD+REHHhLMx6aZn4VgAeqS2r2s3XRbl+LYWxLjK04S8zlLcM2sAh2O+TaUqhfo6SGbPmIJ
xSrv3BabJOfbeHQUC0taeove5l4MEQ7PSnJaMNvIPvNcS25GpYH31MjVRV75mMnSOXp8y6+2HrTP
hmY/6iS3W2/VUGLGXU2994XNHEpj4GgH8ZrZnnfOjquw9nMfBOZJIBrCdtXAR4CBLGjuxzpEw0iS
bTmFw6GH02PTEu/OdzDLpgTU3EAt+RBqTkyCMau8fEnd9OVFj6qAY9K2ZwIdWMtLlVz3cz3am85o
umTLSWqgKZUy38y3FeOayaZbumHp+Joi4R/1bkjeTEeF3UrRET3e2WnW66wIbrGXtdUe0oYi0RUx
x9FOj7w7N7qIahHbhwyFdpujbRFiSpW1QzUDJZWlWHdDzI1BLD9PeX5MBQZgzxE8SDPw9ZVJJjXR
s1Vjl1uzSOV2oKDAWvV1W51r0j7mQaG9xFxrl7g1ELPQdxpz6rfeECA1Kx5rs37AQR1sjVB7Zbk5
L2Zrg3vPXrcyhFQf1diRCCMUQYCNf8q8dJMQEH61TbI83DqCLHRdPtacbBgDDRd1kNBsUYalXM0e
7UhkzNh/c4WpagsrLrQZmTS2hr70NXL0WUvOwN1D9eSwCaeEPYUVblMI6G5K4HomWrkqWivtublN
CERuSvwPWTTcVqKn9X5O0y8JheL9irnzSJtQAUWvI10hRfDdpfFb7oVj/NKUbflVffQmvLMzXJBR
v1HN25s6Plcf/8t/QxcD5ck/8zHcxG9N8/y3s7fyfaXQt7/23cqgGfonhqwueCq6LYHtmP/wMsCc
/MT2HJoT5dZAz4E+/8PM4EGCposIJizPPjox/+lmcD55C5QEd4QBvRBv0W+5GRbAwT8db5iUQA7h
mCCBuCD8KN18b7BhtEZJ8CxPuswznqdclMs5olNfDEHQ8IeP5vL7D31XX/Tnl8JxBrEVihZGImv5
VX5gHDEsTuq6HokcCibe0rPYCqtf8aP4MD++H15kIWVh08AR9eH9MN+s1RyPJ6RvSAEgi2846P2K
nvEXHxr1S+CYcZtB0fho8xw7S9KRMJzw4apXx854yprWcDWKX2LiPr4dW7chwsJY1I2ly/Wjpc0p
dGbIQ3mS4HlZ2rEzlLAqLdvvNzC3Ht6e/4ev5vvLLJYnsK1YET98asoZPFouiOMHyrpltBj4ul6o
/c+//+WH/HipLfhqLHFc1bbgvXxkjiTe3I3TIPY2Vood4Cc63KyWByJChaGfTFZV/8KD+OcPD5ua
SQHgkq+WzkfYptl6TdO51t4BQ+KTINZJuzS/Z6jk2+FdcWtDNsR8h6/yg/WOmqghanNr38eCeZNN
VFYfBDNh1HX2jeQkf/9D/OfL4c5+fxNBu5z7WTP2Wu7ZW0qjbJ/pnbqImKluWUfqq5+/HAUJf/rS
bD5EB2ojqxBjqfevNzut05Vjsc+mofhc1nr8peogZPsiNSBWpLExBas0l+nl6PQOkVnMDw5ei665
0/GL0HskbObbIbPXpypHm6R7iz6qPaZ/8hMM1p27Nq/RBKqWmGBXpjoE1iymGacZTZOXBY/yK8LO
x7vX1l0WO5yZDjxsbuDlLf+wDikvh3FQg02YWptR+NAcc1OK/WQF8S9K5P98xWNJBcnFUsR6RD3F
+1cKHIlENbX7IlT6hqit63fN1L8xLrNpv5mr8Rf+xb96Z7zMYmGWMMA+XvBZzVGzCpt9EbPjZKgz
7aQch32mj+ntz6+LP99avDPPdfDSURaKKfz9OxuTFi5BV++dmRxUW3C+zIq493/7RZYVnIcfTwye
Bx++qC4tnCkJyr01usSBXHJN8ZAb25+/yF98ZjY2JSi2i7ldfFyV6PKBoUNorFdl5QNrkEuGmulH
bde/qGv/y1fiBUCX6zrr0fKZ/nDdoUJIam1KHAkNkT5DaduyLIDpD5F18fP39BffDlXSpBAMehLA
DX+47upJZ/ijgac04W6FOe3RsRt1v3ic/9XbgSgLwJYEmTTsD28nZmSlt266H2hxJmHroNIrg0dI
0YnL/8LbYWuCHx9eIDiA9x/ckNMwGEyMor142pWDFdOnnru/uNjee5uXdXx5J/BDSVFwu3/spGW/
TauVSval6z3bVTYRy+8wPeamc13gmH81sC39Fv/tj5eEoMcGAhatJT+YmyMoA+YwJft0riM/CaNi
qw/EHJxmKvYTrgwsH1r+q6gIWy0+rvfPYfailsNjC2utbXxb8n+4Dl23Uxz0s11La4zc9M6gA2SI
ie7RrkRPWpD2YCVo7zJXXsdkYyHYfKEAj2kquMQW+Ag7yvOqLIhGDelMdJ66tIMzOs0j1cYJFhGW
IJ2kdIVaPOB/2Pa4mOQmSlu8XWnjobjVFUC8K7JW4pyoYtNdJoy54q2RYXK4dhhxZ5DPsLuvs7lh
iOkhXqqaVGMfPdtgtYDFxwLkUMxFA7MRVNWFiSb7Nba9uj0E0wKwaqjOudVGUmzb3mwhz8fpsNdn
RVjSGiP9qC+C/4Z4iSIpbuTDwQLPxQhPQonZtHnQbwgoj/FJn7XyvDTQEx1rQiXPUdBPCk6NX2th
t2I3pmp6zDqGBThQUskgncTkm1YkxZqWKT2kZjJGMAhDY8mIQ286Y0RDR4/pMmwnajl2DmHLsa73
XlVzmMNe7yEeRm7LF+KmkpRNTasXvVb9xExnpr/Cz4RLWUDiOrHpl5COo01A4dZjr0cG/0mLQzEi
f3DesJzhhLFUcFPXEzWOFOVV22ki6UhGcjReRdhjiqUbsn/SQ6OaN2gZ45F4s0hWhVdMr9pUNbSQ
5W1CxjPKA8z3SVafKhBb5AuwISBfMf91cI51JcW3nkL3KzSbomOsVNM1Rq/uyRtS9SXgBmvXpQh1
ByhO098m6PjX0RIpRQ7AUWHtiQSi4ShzMNDtaaSUZzC442Q/tXl6NSM4WMc5GrSNExlGuWvkmBn+
DMR111T1rcP8O9jLiWceU/1Kx4PHPI9zctvtiMO5PU6qYbpGawrJpKjCOiiZpveTLWcGarlxlOMY
PrDrH5FotSQFwFLnNOQ1XZHfAsXSrJU91+5jPsmyW7s80emU44jfkoVotHxrJoA5uSBV+2UKQreH
5WFQhWolTvzckfZ9bVU8GbjygOj49MlX+WkCG6/i8mhgSSB6ZF/DCqKN32aYdtfYtqPneYSwdAL4
NIjvKq3l054ZhOL/UAqSqMia5MYeiLDgevYQLNBGXNRelpR2FRKupUsiCrHv1WC8jqFrgoOo84mz
ERotgfnAgGbjiUbbsR+ivqbrof+Qnw5JTHeuAxd/rDNzFTZqmrdSC6rPUe/h0I31btoRAbPaTeQa
CCwygxd2NQcGlpxIOs2Dw6C53Dtj2QRrhrbyPoP2X2Hym2axpWCzizZOn3r3U4cbbm3V8dJGEupU
Hth6SO9sBOblrnL5W8y4qNlbJW6HuFNHUf6SIvTdZPFst5uJwI99XrmAM9auk4uvDHXxL81tgUd6
ziuirFZg1+Xa47ugEC+XDOZ62BsUVttF8OK0DNh9yGhIzTr0rQxaCy5QApYZkzLXiYj9CwidL/hy
1LitMEvOfjPROO03QdhUDMTxKd+PfSVsbw1kDOSMn/UqCciY07iIKSYynVVj0Ot3dMxWfX8C/3/Z
5T84qfywRVjCKX+ETpb0y//6j5vngj85617+z/9+/jFz8u2v/SG7EBRh4whRGQClcHWM0H+PkBBZ
+MSWhUMhGTTaqjgD/EN2McQngxMBkghlIZyHDXY1f6RIEGtcnZI5xBoODtBa5e+kSL7BQn94Ctse
vRuk/ZbWF3Y1WETfb2qayVYBk+oM7IW1ZZ8bexuYs1jFy+jgoaq+4MOtb4YIxkNG4TmzB2YWu3Qq
T2PbLXCw2biuXOVOV8VcU/Bl52J+Vlj0zxQYw7PZYaVez2VdqxUMk+7CHJszK/fEJZF477lg+nUZ
Tky3tTjmESNt/LXtBL2vpi4Wfp3llFBB8gnhVeunYqPsur+fZXGFmbJLfT0L8v2owvW3r/G/44ru
YVh0zdvf0BHbv2274vVZkUD6HyApIuT87No+PndN/BK/a5z79le+X9eO9YkzkSTlJ3WL1XWJFn5P
RtnOJ0Qg6g4ta7ludYcr6o9k1KJBUnWCRkEzD/8PPv4flzUBgE+LcGFyRjUEZxPvt/TED7hmidqy
iEmUTQk0T4TKJTv1w+5yTijNTlMsCkXqGgetdsc7dkSEPotuxGCthm7LmR4vRq0Uy3s5J8+DPrhf
6zqafnFCWQ6h/7zFvv0qBhBd3pVB54T41qb+w69SgIfUMFlMPkGodm+bKILA5CHKA+oL/VxE6iqF
2PpSj78sqHq/x0aztTgaSxAqfBEuK8yHo6tT40Vr6WzGXRPdS+zeq6AY35JRbjEn/iq2uJy0fnyf
vNgSsqVvkAA4eYsPL0aU0LG1VFZrWsSm9RR1z1alpb/Ifv71iyBgcx7nGpMfXiTqCyqtba1am3ls
nGhlQlcxgfGbH671y++/9I8a8XJ1vHsrKLeSbwqJy0Q9/ViIVrUcwwnDKUAN5ZWtzfDcwvrWc+e3
0Jif0rmC/5kzkvQ2P39dsSy3H16YQB9xQm85kHEE5N//cK2UjkfXEFjfNYg3zfM70h/TNmVq9kCy
S6htYBJg8+NSf7aCeT5CmfNuGc+nJFH6koF5l+R0gNqQPhczg7yjENmz/Cr3xofY6qt5JUxNj1Za
ToEuUDazF6AkZ0XQfLQg30t+WhNhUet6GEtN6qTBSV1M8/k0InafmN3MTsw024VW0mgmc8kupBDX
axsX02ojSDt4eQy8MbHuGz6ycG813RLtVp1rbOzEBiVoMSDGWIs561e605+uDb5o5lCehxrOifLb
mvDjh2dXpZbCrlznRZseNYJ4myb23NXPv6M/3VMu4U3qjNBp6H7jCPv+K1Lx2OaGgjs04J1Ye5DL
VrMejL4YYdDDqCr8n7/ee0WAe9hF82RgYYA9ZCvxURnCcFTZaOFqbbiSb64D1zI4tViHiwuJmbMN
+RcPx89f9C/eJFMFymoJH+Mn+igne17EbsYJFHaC7rJtqnSvopbGcMu7LKY4+8Vb/IsvTuqLHspA
yeDRsfw2P3xxMxdH33DkXbsRRvy8GYx1542/LEVbvpl3N9cy4OK7Yw0mX204H785o2IQw8K1JrdT
fP6m9ODjBwNGF2EsoUdWZ1rXIB/PsLZyamrcfFvEouk4JZvurTP19kXcAoP//vb/O7Yb/8Pmlt8m
Hj9ceX/aQh+fX95eyyJeGpmzv52XjXr7cSf9x9//vucwrU9wFfSl1u/b5mEB7X/fc7B3QGfmLllK
PLg3l/nUH3sOYRK6hpfPHpyVHGGNa++PnbRga84fAiI3Xa51Zpu/Ecdm5Pnu6mKWyC5+2Ua75EIW
TX+5j3+4iHWcbmakwJpqbknMTZ8i4yyZzDdyqVE4PSZA5KOkhexsy8/o448R+D3HGZznWdOmXRGR
mg4XnJrsLtG87XzVOjaicw6o3G6wlHlPwFVM/A3GTgbGlTG1awwjl7ZwcflU4gJQcPTVBqyxapr6
JI2Ih9ns48f2vMy+WsQWc/CFwSajVuxGKdyLZF11vMpTmt+kEfSyhY+zSubcp22V8pcpvS7rhpAz
oHKZ70onuQgXQ48BWAskKLBjqc3HaIq9Y0xROUmDHk+WXrQrVdxlZXNf5zPRqfSInyjczRNm0kLb
Jk7h56S7Vgg11maCxoc7gSSPbUeYsMNpB/DuJPd6jClAlZrsToWQ4Vph+nEsXizFBxg0iEFhHtJR
XdZvHmBXYFKz3weNDw6uOlN1d5a75WsUG6+11PbY3mdiBPmD2+sbGs6M27qe8T6HsloNhbixQMet
uk7DG9ho22wcHkhP+hM8WQLTb1AS+zMtK27T0n2ac/dg52O4tRLztWAjmeCEXo+TdlVAbisLzEBj
QyCzqIBEBHnmQWyzxFphYd92xG2H6i1o4L9VX0sd7LxyW0y/yBWw94mVtvVx5i8bWFZv2UlSQCha
fUODBZngpl7jVSxe3bwheD0k7nVkZjysrzOTPwiyACZmXI83MfE2HIDtrWta5Dz7VSaS7VhCxEoa
flWeXPPWo/HDx1ZSgbQniK7FzTn2RXXhilms+0n1uzjvjU1gOBW/KtoEld77qMmcTZSQWCuV68ta
Ix3g5p4f65mxGwf0nRHZbsW0pt6YuiZJMJVA0evOWo1D9HmKuaItjcKmanAvbY224LCXp8DjsfjX
lJTzhjeGObO9sKAW9zIX67wkuoFE9SXGBDBQFbFPq2aPz+bcxT7eSaYKhtnvptoOVmEX7IcEN7Iz
un4SOxB1c1wuGDGxDpZfSreQa6H6atXMhYRP1AS8rT5wnkzZPrmRBnHV9UL0RTNsOvDPV1HpXiVt
i+cb9mpgCIbE3ekUWDsu83Wj15A83eSWLTfRfvIdX5IhJvFAH+A6tDXxpEWgct1SbMZauzESq8eV
rHUjYnaqCGhCavZR1S/BxWdR8FRmLQa86iAJ+80PdE6iFUUbYognRtKBDtDc6NyO5qs2E9M+kEZw
kQD01LmXvG4+oYN9o3sN4c+8fNMagSOH72PjthUoPu9z6Oq+zp1r2BpxyvjJ7nmAayEWC74UkCY6
LHT2H+tUAQhNxDjtHXeq9iBVh0srt91dOUJbA4GU7azeuMkwUnc4WUcY6MXo6CCjXRDv1nEBPZwD
9n+2p8A9jypio0F5LtMQ2BupJvD6zVrgMB0T7xD0Z3FoWovBG/9fnhvX3Qw4bUw09LlSEE1KB2hq
sFd9b/TWaWidlAI/Wz90L3WGPUtoKa5ce+d4NTBQk++nzA3JP1UvtEVYa9mxXcn0t76JD8CBLyN+
jT2yBfzW8dlTUQHRnbgJpsMLUDNrYWinQTT4Cm71kgWw2d7CTSywX2nGTvPGz0ZtIDGy/Y5WGO72
dQUa1jQdwIIZdVGiHR4kttdkQCzsZuKA0+weIKw/ovLvMFGFPiHy6z4F7uql2t4pEmPFn8anpAsp
zB4HjFstknqqnVFoRLK5Hkh7uPNnPdUOCKqLtex01MP4vFlczS7uhQ2MlScjduHhjWchkGoSz+OL
h8srFeU2hPIggbtrqJWQjyrXb0p7H6r2EtRqzNXMQl91/a0OyXWoF+7l57DC1Ynv1D66zs6daTOI
XMuPxnlfayOM+fYZ995O1f3tCM9ITsCLQesCNRqfpq4/JjF20AnYO7BMEGOah9g7dOeZKLSDJtV6
jhNcojSlrVU9xBvAAsVLCaiUYBzchCYfnuM5jHzpzVdu205rNoUbPvWvRg91An3fXJcu3H/QrCsn
vB/CKYFUno6fMUnm2HOdh4IIGZSQ4NLpbzU7FIfOBPoQ1FN8CCoHp1xWq0s5RDcij5ytHnvheiKu
fTJyRoBoDrVXC71NIXgUOk59sWz8yvEL/QDdOgnzp8Wev3Ldp4IgDAnlztnKeaOU3nsLB2KN0+I8
NqpLQ2tP49JBRq+ppXB6gxmGOMQJ17NXe/E6TXrhu1X/UsUTRvrKQzfXo7vQVcaudpyXCTrcFvCe
uNH1sb4KBU/UDgIjWBJ0tRNkY7G2YCfcZSpuNx2FJhvSKPY6sd140yxXmiei6h5DqDq2Adt3W9d6
qiYBmTtB2lyPUQKON4/tk7JvqdoYZPQ1MFV2phzYCHUWFNFppIXtDi3ffYyMETXO6WZBcUY7b/No
ih4qwDQnpAmBss+z9cVrg+As4zHCliLVYDqPXK2EfNELQUm7RfeAB6N8bmpNHGrLCza14XQLE17f
4LFMr2VfKhqZdTX6ekG6pzWT7DqdA/NCalp8yHoC9mYx+Rh5bZKL2BS9WEf3tqKy/erJ0iO+yMBP
AFt4dqgtXtdmax9EnrcXKm/M09manjUwjq8Af0PWmJyjfNd2axYKlt2xOSQOMy16yYcruMskJ/Q8
eFmIHvOqRTw9qScw2QmTwHBlm21xxAxVnVppA27arvULfc6iAxh47VvwXl3aeVwf9dZBe0LLt7tn
W45EfzweTkWusk1dRhe5iRZKQstON01NRGJtN01zNYyedmgrNWOmNu2dwZwJzLIjhnMPrzvMk6D1
vTmG5RMKoouItc2qTIIRs3cMwLPLYudRjeF4Qer8WXlQvrNJDV8G29RW7B3LnQpxw7IPswiSZk7h
XDtJRRuIG9TXcceWTg2p/bQ0xNDjYJkEdclnY/wu41M30h2/KM8DlyCmbCHhrh2eYV773Bsj7HCV
v2SLswlrDXSMUxcIIOxJYgOqV3dxRuEQH7Eth89Jnp3CPOdBnQ0nZjMkF12XA65lGMyWrGJRYhLF
BwvAJNd3gZmBeGj0szICujdH5qFSA3P+Jj2Djbd2R1VeuWXZnVbZvBFZe90xhrJ629jIlus24ykx
R92wI/776oyG6ZNNB7Ac9PdtMHc+CAISYnOUbyiu3FtFEWKG8E5BqRbbujLLC82DkJRj8HfEXU2N
rcfeqr4ZweinvXPlUQBkchPOcBLothWrtij0c9FGDgjtapvL8RLh29ebo1GSM7LJldUxN3KMD96n
Bre8szXGoaXhC3M66ZaMvO5uq6yKd4EWXw9hKxYCB+Xdg37IQbnMsyrXbqW0JciaH4CxEHDsSu9q
DElFENzYiVTfoKLfW05Tn7kDayU8m4yxaUGCx84feUifJk7F3E3Ze1N+rdH0LlwzDU/GsuXS5799
1gpJGqngKREPmJHHad046iWsgYB03u2YklkatC3hm3bjUTS0V5BxFmpx1I16yTvHUWUlq5RwBzkx
P2YvmLXemnPdpTkCOtY50uRlfRFImCeKKA1utfgNigr4AgoEarU8XNS9EdXamSXTY2EvVNYhqLDE
HO32zmols/i4P+oqPZsEUZGZdPZcZjSqZ+mNh3XZ99SB4ztkFMbBheEdMtqRel9nYty/Zd2wDDrH
z2lTxzvQPKfUay0ehwo7KJcRUdhi0zRRSqq4j1ajXcCCYu/Ns0sjplVzE2+Y0K3ithl5MPAjAPmy
73cMvyic8zbj5cV80c6S6V3Br+mpbWgLqOmQh86aqU6q72rNbwkIP7U0vzM//0uL9PJ6L+UfyLd/
D3zbYgT+1/y23TN7/3ejt+W//2PytgzKFnmO/33z0xj8q+9ygWY4n5iwO/z5d0lgmYr9oRfwt5Dc
FssuCp+Hu4yh3D8nb7hssUkzwUClx+HwO4IBk4h3goHtWi44EV1g2jQsaWP9ei8YVO1oTKTmrswx
HjiFTYn8XOSNfcWRn0u5JjtWVBfCIIJ56/Y8Y+mFq71bvbGH1xln0DJcl8lhrmROX1AmswfA7HKk
zyDxTigqsB76IDb1nUUFFseJeL4unRlZS68AQh1qsh3aGQqXnkAU7eK7Tun158YYZA9keIQEhejA
gTTWIl3ntJ2Ftd+QYlWrQu+v0IU5luAWkZ+9WHLO6+MQdEXsVpaC8MGubpX0M6UKAqtcS42INS31
JAPJgjQKxMYBw4Ho3GgNB+2uj5PVJD0qbaE2N4qnu0QnrmqLbXSzDBVlqQcvLcRi2nPM1PVW0Bui
cBMWRhmsE6vzwKEs4VtvFNDGIQPl/RZLb4DrJBxIetmYUfCamAT9fNX3SbHR0rG/rXSqi1GmZ7FC
EbBdIMW9ALcuvEhx9miIRecGiZ61oWotObEIdG+g/RAwtXBvPqQJ2eL1kIv6ARpaRm7Hq7WYNqex
oLaogV6zmSvyTWvLWiLRrmzcc56n9H6DkkR70AcaZfaTm6QmJhaaNph/4pXZ83CIUDl6z/R7qrNe
bSMSIX4F6jnXoJamcUW1BYQCONWJ7k/VoLUbiMUmob9cZ6JUp12crSXNoRDDk0k37lszoouZszDL
WT/bqdobjTDnVeP0HEMGt8vOMvjYausSMwp9HElVTqN9PV73sR4ecsZ12Rq+w9iv8sjDRNWWyoyI
KUO/Q8gZzPC/sKD9y2Xqx1XqP3+67P07Lmg/dRQA1mzCDysaf+H7iiacT0zymGcyQ0X9EZIF5fuC
hpKJmdNiUIVzFPrsMo39u/7JoJaVytMtpHzB3Iwf93f9E/8BarjJsAQQLdsT93fWM36Vd+sZExc0
VCa4EqusiaX549CMVKrn9lbXbGZJX+gumxJ4MNxyzj0Jb2ZXERH61q/D3iJNSRzszuwz+cxvPIIt
LBOTS9OhbSGNONyvmJKa3QHvXZKdtqnlPdoBV/WKYS3Rfhl7qb0rwnRosEP1/cVousDjwpCCEOrE
WvlZkaAmT+7pk72d4f4cC+khCDRopIDr3FIryV2yWlFhMVCapAwrWEmjM/2QU2d6MfRBso973eNQ
lE3noVmXz8JO6q9lVQz0UkT6MzQ89o5NLNMnCFwZVcpTxs7UzSL9HE7W+MQ52SWzng8xzi+y7nB1
IrZG8HrimCOvcIFYZjlrzxjm7bOT1sZrVOQIGYwb8wdT8VVTJhNawypQM/SW0ejhF1Fjk3OyUk36
aEfOfFrEqeOcaPQq7GIjI8HayBrvldcczEjk6S5vC+28gQTKlqlMklcUPKQ6xtTToXEqZBy9Vy7C
3jARReVTNQzfNtWwtHfQzr3G1gv2Hv2SDbvQpOltkDssuseLriq2TmFVRzgp4YIZ68zPooXLsyqd
rLnCChNqG6ulQjhRc7tU0iy6FGFHedHQNweILpQRB8i8HZvVKHLd3GiaaB6s0va+ZGOfMtyyUsSM
NqfsA5QxsGhASzJYp9GgwHo20tkH+jSw96ySPCI1WVBNkdWCYZibd/MlJiqDbNowDRX9dWJxo7lp
IbbaUJh7AvEDTTP6kEm/xBd6l7PfRZMLElZQT6TJsgc1MAIWbhFruw6NQIMIpbn1geAeFJDMpmSH
zWBZc2QpvbZDgO4q6mzqjJpw4YEoYVoh+03E0wRNPm4kD6ikMW/koNxr6imiE0DU8noMxkiuYrOw
Jt+xuMbCMJ5aHwmkvxsJI/a+S/c037nX5c4BdDsjsoRZ2nNGGDz2Axz/p7WkvGkzAZsC1iWx80CV
sQka23llxX40a/LoziVeOjFQ+kCnSkAYNwDtIVep287znnASOBMRN7a9LyUzMCBGFognEsNRvJmE
MX4u1Og9VZoJx0KA/eDzaUVL2tSbev45G6YtgCbvSzMrflLd8VCOsG0eZwjtNuUQib5XObyEzZCA
wF9ZSF6IoU7kIohp4/Q1HY34yUUFRIjtlVoQnY09nURsFRgq66wQjFnr5itmYR61RMlFiqKZGrCt
SpN3QzoTfFAXB/aDm+O/8y0xIucCwq/5MIVo7qG0ZF+znjxx3ircD0NTBW/Yg6kS5Q4czu3eBKKZ
VWTG/K5FTsQlnCDnpV6TdZywjehBph7FzoNVs9d3se+GvlIR7DQCKAS8vSzJyOnPIkHIM+iO8GnU
KOcV3bQuhQo2BQk026vaXAkVCUCrac/Bge0Y96ntafOlJJgU+7UdgSfTpaJ6iXu0o9EQEsuSCG5d
/cRp5QDmMW4AtFaZFO62nEugYhN1PcPaSWbH2k9eChmkxLtdUEWEyRpdqCkEGLiKQ87MjqHZgpVx
wf/UY+ZtoS6Kx9JuakF/8BjjFCm9VwjA3SMIZqEx6Y7bfke9fGiCg1Xq1hsnyruSDA43hYCwcjYW
fBwDXmDiDltqosKKlWfB1PDrjN1J7OTQo3SnFZ9HT3D+4o131xHcymiTV1o/7Juym61dmM2GuhaA
SiClapPtXHYjx+ITPkbtudANQR59aAd4Ckjur3o8KJ+XD2BwO/m6ruIrAaCBRbjuKBpBwaeKVuZQ
ZMIJ4l+g234zYzNLORjw9ZHhX4XssunkyXfxWIozuGLHZDDZDuYBBZL5SsbFqSynS1x0FAhiYY0N
zo6wRhCk1+Syr/OqvxA1znVeW8cYDv3UIEHc7awugqwDgDBy+AX6dFhbsjh1qpg1IE8A0XBArGq5
icPqtG3sR+aer1Nb3IxAEcWAWdwwnw24Hao+5imiajztrTY6aVWCb9aji5dDtg4dNszoyZ02eR09
NvR6rDHI1Xu3GW67IjBiJKJxbzlZx8n0us8XbZCyxyyQxyKyaC2rl4ZlFpjuReYxdaV9uQYQky0s
r11C+Vg+BPLgWcmDDUxrq+gc5bbMiFflW7CSK9BjYj2n2bq1pgOkwfQgUDUOMu9uw5Q2PRKW66oc
yv2Q7s0y506dmpM0nAhQF3LfhPk2k/01UMuT3vEOnlGx9jDyEeOXudeVXwxQB/n7D/RjPbQJ9I6A
cV2WxofejU5lap2l/YRnVi5ViTrVmDXkTU3nx1ahuIqy8cXW2OtziG89eiqN3l2hLd0X6HhFzo3a
qI0mzG3EXCEd59Ok0g9ZYZzSjG34eUEXkC0uumjgqmHFIcsOhqelw0rK+rHRqP9L0jcMO5taz/Zd
YjLxlfdVyxkFNHDjT6TR7mddIAFXFxQ+AX2wLBLu+ZG1CAV7zKmEpTJuE4GT9aPCuHdLYvjKWDYy
mcKaZ143dS79jpvRZ6SAaSwj8F/f9mbyyHLq244XUbVlXvUD3YxKlawBMbQcAWHW2rL1uand8hRc
y7OZRVTSK0l02jCYDKLRCgIIDnNzNvRGR4czfvtBR+f2KA+1y/Gqj/iZDPig/nSo9dyNpjjNu+ZF
Ykv3IY4Yx4Gy7ZUaH0UFwdtLnDdebp3I9DyKm8Jdqx43cm4HbNFy45gY4v+ydybbcStZlv2XnCMW
YOgHNXF4w15s1JETLJGU0BhaA2Bofqs+oX6sNvgiX5IuprheDWtlxCTiRUhwhwNm1+49Z5+dncbt
IaDc2IrGeF4Md1s1IynGS3wmGtXcdQ4dG08wyp2YGMhrh4S5TWXf5mbDATfkIFcLD3yRqZ17uMHL
xSKTrWzHKCjaYSOr+UY4IBzydGsB6t5gCOIYWjnXZdUclLpS2AxOGdjhn5dRY/SnqqhC7nz2uGQE
npaA/2K2jSm5Mjz3tJ+9a7/POZmxyU6kW1alfSdc2tDpOG6Fl+xSxx92abPgL2kMEGESeY7Z9gyT
6piJrYRMMZgbYcjLWSXnUnrXwgKCTBAghoqdy4qamLTE2Gdc+riSKPRoiImtY/hshu0hmVGxg6wq
HlIp9obqvlBkfM8Izw7Tp6oJLpziJpuvjIHwuKq+G2b7zIv5+V39gyLQiMiS5g9nJ3ayjGTnfC0K
QjwttQfCtx/CZ6PuL2Yvp9sVx5c01s9NMs2NAgRrgJdyED/JToyKyrHQu8MCo1tPtKnBut4tnBwr
NZxYSbcDUGmuoaTdBijdQxzW1w5UeusQ26vSy2QYKsHI6lF+cukJFKG3R4PAyiyWJ8lcBhOxu2xp
nSBSVxQjGGOeqy7dQ+PW23wZKJEr5yT0yqvR7c6rSVXMWllOuux7OYIe5quhRBtR8Ei3/UFprU/C
GlYVSEXmmnNIlxkDw4Pf8wOdJovpP9tF/8ka4zblWNCDl0sNk/C4qSPQel9LfJEnyivlQ2jKMIhy
rwjyvarDaZd1vZlu09obGRLGA+1PTr/0XZohu3JobJSRRqBQbVoMAE9kkZU/LKec9Q5XZkzCsx97
sHebsmQSAJyWUquqMqC+Q2GduJ6mtw4nhx2xR2i0cRBkn9PWsbBaT519xgFm+Mm9lfqU4Dc/o/MO
CZKHMvBuGEyVvwpUmUg7TdXc0lKBqWQG7cikY0qqr2bhpwgYYHtln7w466/9UDNb7grt3DViDW+u
m9ApIKiCvqetPDXPvFomIwhVKGTX2mdQOFSgLjZTwBfbNv7aWMGqFN+Mo+i6yOr7+VNhNLrflZYK
iZzvS5xCbD2QkWc60y3+K2zXm7KiQDozGwYam5QgVArLsBAeZJ7M+DYupERSmMztuZxBBpXd7D9b
vcc20zSMF0jUzZfHl27hP+qb/n/aZkB99Ke+6eP/+d9vIi8C/v9/dRmwHiDCRn9NRwB5N57r/+wy
BBgPBB1Tep+0QDn5/ZdfAZEV4isHu4JpOms8099NBsP+V7j6WUNkyLQF4C5Y/6TL8Nbt6dumg4OZ
TgeB92uv4cXO8Epk5RSB3+JOAozZ5jd4sagvMq/ZwRuxr17dkXckwG+vBAXIxn5h4U00kY/T7OA2
vJZzwbWdYxKI6Qo0rJttFdP+X8SuSTlo/flKb/vA/74SvWaPr0b7Jlz7Kq++U5Cl2JJceyNSzvcC
6uGGkcu0/fNF3vk6KKb5zZBNI0UPj/gAiRuoVtE5xQXYniRhnXzqZjYC3sI6/6t5R9vtfYoDCtE3
nSC+keNh0SekAT3cKtY7ksLFdpMOCaNNG1Q1fcea5O7LsC3J6uW4gUA8JjOa2nvpvF1BO2g4R1hH
pge5c8AYhtgDB7XoiZ2UlFHKoSDhUE3OlqJTgHymXu6oBUx7h7up1BwFyam4gk4lP0kIuurQm3by
1FpxmOxcd2DbMmqfvGw3nssoGafKujLakf9RJK33K6sWVG+dmdIytmvt/sqWzPAj/gonv5nBQbHU
Yc1+ZsaTJTvAEoAujXHE/SibIgzO6BcA6R2ErcYrSkSPPrrm77bNBRVBaJVaI8fr/Sc/rPwi0iKm
QUIKAGB+3Anz/dSZ+ntK4ZNHYR7DN1ZAW2mhV2t8Ze/bJY0OpCD72De7n5Ucy1XAN82PMJWmb9PI
2l9iwblsa7nWaAQh3k5TsEBETQRNGaOG4saMNnO/B2WNr23hHPXYwT37EtMc+hL3jJ1h+cXsAmKw
EhJhwzIfvgcU+QKuaVr238sAqN1CY0ETiyqbB8cX1a1AhJ9s6BPlF6VhBTKinYVIvu/C/ruiF/1Y
dVn2yFsz/EgBIOOco/sA7Z1UM+p1Jss/fAIVSVi2+GVMZDAA4tnIEnBis2RSgEDkHhSR5R7KYKYZ
gsQ/uE/syoZj1oU3ilKOECZhw/cUrZbfJhGszDU5feJwm9bRMvTyrhoUqqNKls5Xi4rS2FjD3D5m
yBoohjHMtRKUN9z7OXtyYaXddVi/i71gYn6p5DghaJu8AjHNkkwAXKE+by3Yo4SFNJP5EyJw/qST
Gp2f4GBM5L1WyY2gUzhsByQbBgOEgPxwlH/WGUnKqLbDPjMuMPXhgJVZ1VgRKcQxB67SrW56mMiQ
+xbFXJ0ihCLAqld6f7AsIOumZUyu6Q3qBzn66WOCtN6/xb6ffB88LPWbFj1TFTEqIXV0NmCa0H/B
w80/J6Z9p1vpwcnrFaX4lIPP7tqOdueY+cN3ohoBLAp/tJ8kx48xar0UtaQXTy2GWKIwcqy2hrwy
ForuTd2vYLliWihj7SAlpt1JRQSiBg+YHXQ0KSn/5wfQi+Ceitbi5Z9s+FqbJi54ywquWEDaVs2z
lXamC+Ldha5cDcbobNNuqL8opkZfJMt+iMTOS58HpxjpI3Wpf1/SdLkRyracqC6AqK0fRq6FaKhu
zCF2BeI8Fz1HLy0JzQCpFE9aA9kIqDeAbAStpXvfdUb2FHReeT034Ai3hBPy3IRdYkwRGEqIVkD5
S7IxvDhVcMAn/X0pR5KSR96/p4kH6Bbl5woSXps+/TBedWSf/ww0qcWboY0lQEwAVwX9CUCyMiEB
Zxs0iFo2ss4HA53n5HxVLJkkgBsBk+/BHtstC44qTykUqx9ZOWOF7jwMoxszmYkcTuouqSM7tqts
k6Z0OikjZ6J/usKekSa0PV8TaP4n/lz5xTZg6W0sM5+QD5uUdNuElJJfi8WjMoUTU/mwBrO/nbIY
J3FVhGm3y4qZGeTiFsVOEINzCwCglnv6rwsWek9vPVUIuXVIavAZqjnImIgmy6c9QeEuWXpzIIMD
vHHiVXUOfmhDppB3jlh7vLcqwsmpFMmT2DA6pKnc0CtiMStqee3i0yUu3KwlYfINlaJTYDPemK4q
zwjwREiQ1ZZqtlnGjGlq8bdHBcKOX34cb7Xdns5kU9k7TVQAVfg4mWA5EYJeK10i5YyhKz85PK00
E8WA6KpIg6IEOD/YOiIdaCjJmAnT+wJy23w2VW7yM7Nm19nRD9LXTlFiK0ryNSUlMPvpbvAcUmnc
wCFlgzhXDyVhhUV7Y091SNQFyFmGYZbunmJ6wCkiaBD8W7sgXybqjN46CYFhAs0fKxRy+LSdb5VT
ERDQ+Ri008wwfw5x3YJuw8UFQJl4UjuY0ZBQBNECdJbePjEWgabbYYoRtZaXXmiVuoD+Y+d8Htzi
sykLGMetqx4s/OhEFBld0m1HAlMu3TLornrbbOxDaCW13tVBxgmT/Iss25aqyL4YfmM+Egc03TrW
qEqapR62rRqnOCfnOKsjZxbqqZGj9S1JNePHfqRNzoCypb8KD0DJaPD89tFkbdsVQ2BXW9ID6scK
ht9NrUx765TKumZb8K+6RpljZExiLwzffxr5+xE8d6kW0ej1gzqRwRgAdPDW5zxRq1WcjA502n4F
Z57Rx20IVnLeK2H7z9KJBTDrpvCsrU+QK9uuz/pF9ESjzozMdv0o8XyatJzh2X0UswdSwKxUnfY8
fI8td6OPQg/s/EaTFXDiw9HOmB8puv7hGixrVRn9maEzT9yKjHnY1oh/Eu37P7K27Xzgt3q8bBwP
eT6NpN7dQe4oaXCJ7lAyJKsiM0POy7Np/ajDlqnWMq3g4ZzDVH+wmefMO7MqC1pK5KPdL7NMJEZ1
TPCbTGlggAgHJ1TZvVNe1LO7sKeIOXeipg3be5eHj8wiZC83M5Fzv1LTJiiZjYLniLePTp9OsgfR
r+9H7tjgHSwA/SQlenb1DeNk9uDlHXnRi3aNEw7t7j6zy7jbMpIfnWjKgqbYmKFmd4CR5n1JiIlB
yUQml7MpyGBHwqOmodn78wDRN89nvtdINRkip0rUxaxsjRQIQnW9GhlMi3vaA3STO4BD+OBhGiMj
qHC5yRurdQp93lnkk9mnLUqZG+G3I4RieBlJZLNGMd8mUIMAe5xtjxoNX2EAn6IRp+hATQtYSIx6
aTZFoykCeU48yOidqpR1iwentuxdP2b6Ok8EEjgSpG3jfJrDlAPt6BvIEFraCBtAYepzk1F3bnL+
SIBooOmv+7Gs0l1QBuqkqQRQhqn0upUpuZJl1eDwyzuWnB4rYxRkkAFQO8uNFmnwSKppBp5qgKpD
NlZrs5EY4kZ0gtQlAtCAL3cTybzXvfCoibp2Zu8yFxFcAM2lMZ/1KFpRF5mec5XiFMVQOXUUdsNk
ecVV2XrTD5XXjBJc9kXYZYbtp1tSzfSzEk5MBZn2E3jM3u4F6WYlY37g7nzmYU6ClgdLe2mULL0+
c9B9PQ+LJtvL9WqCSWRikE2FQIANJ+lUN5L0ZOomMjoPVf1EW++XWc/mKfheQ23L0S/Q+qdu095A
+O66y17bebhDr2KHe+ma+qTQZUprLKVDILeFxvG+sRDnPPoj+c87sSj053ERCijgyu1y+1PWF4IW
lSGWU1ookhcj9diBlqyvzuwwnwy1kwO5NGTeMJVhyRHaOYm9BCf7tkvCaoh8ml7EJVFTeD8s5gAI
JGMOIezLZlJ5j13j20xeUj9gOyCBLXQukZmgYrPiovluxXlCqLXZ5eZXoHdT8yPL8rC9XlPO/etG
gCSkskjYg6nrPPnz5aD2Pz2J/3AROP33PYlTyPUdNnqV/aj4D+/awda/4T+7FN6/ePRxerK2ebCt
kTX8pYWAZUBoJ8dPOhhMvzyXg/u/tRCrxdzFDca53sRmjsv27zbFC3BBoPgK/tZW/BMz2NH5F+su
sgqoVBi+UZM5Ryd6y5AVMnR3AnKgyOM0rAdfMlvLK9NnYlwtIJRpGL66W+/0K467CGA7cZ1xvheu
5Xogld52EZou8JnYWuP1ogeWD7Na4DeX5emfr3IUTQtSibBRJ4ATBT8Ti/cKpnjdrLCavABGZelr
ZaXVRZqXJ0uK4rpYHIEuAoEQfrHkUkLgnqrgzqPAOnzwCdbmwSsXp2kKTKIh5n6LhGEXEd/bT1AH
epgRX6jrNWOCnUuG+7FxoRCG4Oi9zpVnJWKCbZwmhL+1UJIMKTme1IRIAQB2WeXUfM6yjDGtt5Lz
RDfJo+3p9IM7tT5MR5+T5HVCY/3V1rpiVd9+TnNJnZxOTHWd21WKVIJiya0S4zBWpXtCD1135BR0
ThTaLbKwKd3Crb+30jSPQGg898TyPlWit69yU7VnZVxMl2mchydQeQZ02rZ9aBKa03jXG5xAw/WI
hv27ZXfBhljamZ/B0pxQzIptfrr74CdYb/HbnwDgmmWjkxT8HLhq3341UmuMWdtOce2GEkl/ZU2R
v7jZhYliOWJabkbsjOOVE2NSSQFe7rEHftTQ+v32wkVZyafeitbEMP/2M9SdNyJ8yuX1WPXivCjc
b+zvzKFHb9jP/qeQ+B2OcSr96PH77btjL2X1WAVV+NmQTr29Lgf1TnuMD68ZTqbREljfCnTPwOhd
YxvnXXiS9emdT4eLQhLsJqkmxgf9tRcIwJvbj5wLWgxQPdY58oeP3kH0zHWFjzL85OcEYqKzcbbo
F/3bpIIzG8R+cbDmO2f1Rwpkl3OFjSFT4KOJEtzWWVufS5v5R6CL+Uaq4CTNyoOojGpb9NZ3tt6I
ZAb8/OEHDdXfFig3hKlACxlN7crQO2oKyt5pxgnoy6fVk383u6Pe9QD1PmimHoM/aEFDUWSyhDzO
hQNwzAMUuEmT2g+Il6EUZ/hgHDArOWcB9ekg3XyPdGoCTOE8ZsPKdfPmDbEcH1H8Xp6CNz+RB5HQ
WUml7CjsBOvT+6qna0iVVrpexKfKJhnSbfSFuUzFve7D4JoyxVGruMkitiTH5olO7tF1Oblsh8YP
eHBw9d+v8WJdONZRL+kNoelX8N4YX29iP3f0Sdq3617iqIdlUPZfNch/28G1fltjV8oqTXth4ZBG
ZHfU/E5qeKKKiIpPaeleKEKf7jubZ4v0T2eOKLpJRNIDWv287epLP3OYaU6Tjk997Zr23mFguXHw
Pz8AP+tW4j4Fqbbn5LKKzeWjF3L9LG9vtYDE4JuQnG265y9IjVe3WoBKQ+Sme8rssr1laNAfxjb2
uyiR1t4wEkNtdOWfV3MzfSlrYm5iBmvzJtMBSy3H1y7iXL3OcMu8/2T4NjFc1WrkfVkz/6es+w8o
oq+2j98c/ochq37+oG57SWs/ff5ff/2Bf4v0/X8hMnDAjkPHgYxM5v1/1nGG5YLHWmc9FBnCZ5/5
u46zxL88n/87D+Y6dAL9+ncd5/8LNh7/lH8xuuF/sf/JtMlai6b/erZWLDl/kbfWOnw2mz7u29c4
x0xFKye9NNSofkwFoSYr7FH/RNLYeFszK51r14KGspVqpY0wmdKAsdjqH4k+LGfMet1YbV/dvuu/
rv6aTfN24/vrM60gIcHmA7HLO3o3y7JqTTEVl2sE511ZGO59MwL933pgYB5ww49fwrFAL+sOaDn/
fOm3r9q/Lx1aa5UMOdtdafCvV7ViFEYMDHENQDIwmFbuBQMJ5g4iM6+x1qSP//xyEMd9KCTC9Xz7
aKu1y8kO/CK/DJwiZ+SXqvIpB4jzgBaw3Wq/9J//fL314x//2q+vtz4Nr1YSOzc8NXA9bOic+aXZ
nHot0av4etPdn6/0di/860bynXzE0lCG7Jcq+9WVEMg09bzAqCHB8JL+enmak6b0AX73vQdlPRIE
IdhiyuWjKs3o8nCgA3pZY8g4kIdk/cLvRGsm74pTwXH4cWi9cYutX3zw7dbS67f7yN7H2MOH6HJs
bOkkyjTyAS8TAb8pairH3ttyTG6JmQkQvg76HNEhhAfpGSTz1Gxk/w93l6Mhj6jj8p4cvSGhr2Ya
D1xf1uauUdl4wJyi/vm7wFGTJQYmj0MhdrTDSzfo875OL7Mgc58GczYOFnE/N5OU6SVqpv76z9/p
qK55eWQsdFvr0ZJTRbCSCV8/nGIKJPy05JIonvpcTY3xnTzz7Lo27fgmEMZ0TyJwd4A5y8RmkGa3
93ltGGSOAKT+/FHeeU14Hdd/8whDuzl6TXSlWTXj5LJHvBL1RPPB6SRkZgiJKP3HV7I53a/FNuAe
1py333lQHKTL2L/QNM0w0mf5qQoXbz/SeD7585WOzrUvtxeYE2RniyMF1K+j27um+1BY2ReZCR+k
51Y++I0MHptQLsPZ6CfeVx8RP5NeFNE/YgM8UTTnzfgBivmdNwdqA9+W6hXnmn10aydGKlXjURc2
AypMt/PniFG6c0mKSrMrTYhfSGvLr8tclKdl4XQfoMHfWd/hxFFBs69wxiDS480zVnKU97VtEx0o
gxMx41skmB7rs5yRjVlV8sER+b2bTgDDygkMA8qIFx3Bq2VwwKjOxisuOOsg2ods4iI18sMaPWbL
cHLU9nRBpNjwDQ+pdWLgQvimckT+f/7t37vprz/F0VPGQh/D2BYXauqJAINLjNs6tiMjFx6aXizy
VT5DGalDkrLpRn/w5L2zFcDwNGlk8NDRLTpapb0Kgf24WBekhy5nIDjcE0snZO/++Tu+887iNbQs
dDg+G6pztJX2o4rNprEujNjsdzFK90OflmbUWVX/QdqF9d6lbPoeWICEifBsvd2vflQ/WbSB2O8i
RFnhRTqdfQTspK3vDVsH/oa+jLqkuTqeZgJ0SuV08oIgzJYUuNJtP/tjXV+5TmtfTVjSyHt2FYaF
P9+M9V0+2p8cxxO0j2jw0g2k5nz9CQMUhobjTheMieaLUXWAZ2hQXIts9A6wcqfbxVfJz7j2m48e
+PVvfntli5OpTdOKjdGnPfj2yjhBDN2SzQphWn6KiyzH0OcMUIi97mAC8Y1Sf3bARGEXyKtsvuEz
lKeVJ+q97ykkSMxJxw+qhHdeQpqodEtDGFgYuI5XPuT5Yx0E7rlWdbGPZzlcAocI7/Cp44/x0+RW
+f5wEnLo2xINZ+2zwdVf//yDvLO5WYgBYHFRz9q0zI7uS562Cz0N/5x5UUda5+JfiCSOr9xOGVsF
Z/bWcBoY53kuzqYVM1XS6rz2aiynH3yQ3x/elzuxdipechiO3sZ8mGxtDQ5J713+HHtuA81nOrUQ
9mwHPRcNsu6pPyTgmE7w1Wa/Ggbz3x0Vki6f2sspkASPNENHXQXj7Hz0Zr3z9NBVfjkpCcrG4zeL
WO2SG2ifkyeUIOsZUnc7zLMDlnEaLtvyB4frgrxKt9rCIoyZYJhBBBepPo/rPm03ta1nDmp/t+iv
/3pyX59F3jkgWcIkSYl2lOPiNDq6X4nTT4aczXMbl0a8gdrdXC/44rdNT+2RNE1xOwOHjIah+5HS
mmFkV4enMT6Am1ShTPigMnnvWebjrC0Lfkbqz6MeUzN2eQaz5pxw8+SgEN1aGwWWajNMaP2Xum8+
08CobyfN5MppKiLl2Gv+fEt+X1y4I3TmQM6uK+BxMg5YBZx9ozg38dXtswyWT2ANpoR5Y8t7oiwV
JKvuXtJJ+WAjeVk8jhYXwVEJmR+173pefbu4ZJUzIPa1zvOqa08co88O6JP8ve8W5g2oUuvBQsD7
MyxTFmRpZjHcm+LUz/FXC27PtizD/oO15fd74VJEALhm7ELZery0FJUxxWrJweHUyw9TWTyqy4zI
wwPG1EV272Frw5JH1kSshu2ff4ff91Xaf4wRSTqjuGDne3s3jHR0sI3m5wEji9t+TEHsMQ9+/PNF
XsYdb+85V3EQta6DqLXf//YqLjAa0S7p+eLP9dXsdfpUlYaMtCL92u59Z1/wOBzItcUMJCdAWG6D
491PbUYmxMve172zhhwwgt79+ZO9c+vZaki5onBm0w+PHoYiRhWh+GDcHXEy1VZ5VTphto8nQUhq
hUllruOKcNn4g6V8va1vbwjUWupXnkQTEqt9dNtljy6sKvEAeTIoQPsFqo+aEegTOgqcottijFEo
iDGZPjr1vRzrji/NXILTrsWu/ttX7sFCOuC5zpXv1hd2yzgX720fkdTxtUM7T1Cz1e7KZbpJdOud
j6Ny964xd3tj1bE0hpLX+G2yqCBH/s532k+hVS03i+USzNRqght08qTM4TP5kfYZgUD5rkKIESnV
kQXBf/2gVvi9FvcBASOkXasFCrajqtRXWcGa6p8JeCMnOGpVAP4G/Jwi2LrekRKS3Pz5ifn9hVkv
CH2YhZNTl3f0y/G4lGIh1nmCg0cMadDupWw/gtm+8614KxnhQedeTzhHF0EP0xAo6Z6hGo2vte+U
MU1scrxmyyrmzbikxt2fv9XvG7pPoRcyrDGRbzJ3ePuCIplVVB3qjFFDtg27Se+K1PL2hluJ6M9X
olQ5evbpUVHy0i7kd+MLHgdFtVUxTDmURLGsqGaULALKT2JW30wSpAikybQLWSwul2+iYeXaLDx0
Yof2UlfYOmPvUowWJa9rdIDxyLQRJx3KK4ZMiDGH3QCdH+sKccIEyAfeoYBHFp9ik6ifh3opfxqT
2bV3syMkyR5DQ3osxD7766gKeaHtPlxlnzOBoFba/LAmx0dfLLx+3DlB6o47jH7Fk2qIoEKsCTFp
wxQnv2r4uQbOvAh79wKhj4wUGSk78DZYCWsiQp76RCwXUDIABVWBrRZUe6S4s+EyW9iMTSGvfXPB
xuQ19vDEy69+tcUynQPTRBmdYd1Rm6EYil9dg+KZxI3Z+4noNL/lhGr+6qpJ3DB4QAaWNsof4fVZ
1mPVE6OxNeSyNBuf9tWPvPaE3miAzw8O4W7Tpga8RcbwaObnlXTkzUDSNKZw3zE+0wQQ6SEuCjJP
csKUp3NYIjUaF+IvyRsQEzCVJIYAOKFx4+atVKG+GYg+HMIqEnlr/FQcfr70SKvjTTp5IU9wA1Zo
51fMzw4ISnNMTqn6Joah0uBS+7Hd52nStrvWIdgavmXOdGHucz9DOqyylAFU7P6yMdydESjvfVeV
7LGLslEGmx750bKpuyXESJjNAOOsPmkwxwb2eI4Hesm2A93eLurNglSQQsctPkGvQdPrVik2mwqh
E1gqtkJMmsF40hESCO+eDBNjW9sZuU4u+MxPpdIA27zAQ6EojUxcM7s10gN63PGszzEEoa6c2yTy
kMjhGW8Un4fcrSLZobtx6yiVspn2bpwH/jYDDAVwqkurQwoP/snNiUnCgNrzbDFGQiMQFpX+ystA
lNpkuqT9hgy2+p2tnPnU7uzyfp08NxvWn/hxcNP1h2FyPmzKbJang/DVV5bGaYqSGWo5Ts0UCX07
oQqCYv7sVey2G4IknFt8m2TYxH2dwQRfZiTdPJwwTuOhciXP6OzejYhn74PU5vKDTNscDmIxnhcB
IfcHzdQUC3aPgPok0SRGnWWEISPDlTm6aKMbFkxXvW/AafDl/NR4GWaFtiwqsUFpaR2yUQKWajBQ
oViD+xFuE6CrZmQZaYXngEdoOHfyrM4OSe5ToMPmaqsDiiO7xg7nopeNVUm5VI54hqPGD0jNxaA3
DFuIdHHFz4CoYQMGQz96ufZhOTg+ZrfFtSH0znZh7kOlkwtnZOiGft0k3Ya0j/s4LGUA2xLrcENJ
CKGrLomNBsfgXNhFiCB5RBDbnlrkyJxMasYfH7tmFuyW2SjLjTlV6rxu5NJGNT+y3mWBGT86XpI3
O1uagdwmqoNKDgnTwHpdN/19TCAXeNk+GW+B2IoiAvgFENXmRia0BYL4K1E5GeJzucpg+9Fsgm3h
ZCw38Ti0cqtaQhEZ1gZI2rImIEWrz/QgqbXMmiTlzgN1wIYZPjXQbpwdhtLA3xElWgYXcm5QOs9t
Pc4wHi1K/iVn5XEg8DwmhNxTCNEaf1p8Kc5Ksw0+27mDnRAgO+FhtZRGebDiRaidar11VIi404+s
oenuPKT3also2gSb3gpym2ZZxTqNF7WirG3WMjvLxPAlG6QrI2tkaE/PO6cuGaxqvkIPuHxBNc/i
k2hRniR5vQSc6kbjFxNVd8ZT4WUW5vTJuIHxx/HKw0rhRvnM8ruRotOXw2yAJWubur7x7E4hdp7C
8Ztp6fHeFUoweS1dkLxpkH/hB9C3CTaSO5EVhh0FZaXnqIS6WO9qvCH5LvAQuZEaP3XhZgpR9+xF
kvl3IWda0Jk1s4SoQ/x+4dnuch/CCELqCbOJHDONzwUDprWYm0A1ZoLIYGwB0+kAEd7ssLNE4xjb
z+D/sks7r8AjzHxDELPGkt7Bam++ddkiHrVZT0/kaw8e4Vqo2f0hZiHKVfjVQHd+ldgxhoKkrAxv
V3Xmil51ElwnWan7OCpQfzf7PhvNGxM1IqiYIuSXCfH5e5FqHCy2WdKRgEFZblzXgejZAPtiPMlW
f7twtPWThmx8DciCSsQzJ++WXDF0ziAufaZrVNoXRc4vt3WACPgHintCGvW4sFfCCouhxptm+2s0
qRGRC6fIX0dhDfmuCQryHLK+k2i7eSjrbTMoWZ91rjt+D0co3zudab84NekHfQeiI/WW92roT2fX
8tT5HKTG59nw3Z3RDnZ6QH+VgLZdwjzciKoqvqA8D+sN5jHvk2kAx42GsknQ5E5mb4He8gOQ+gGK
9o0zzNYFpQtte6RajYrG2WDtBr2NLKo3YkDSzjTWPycGN/AMa/bdiKgshZ5SuaE+bSZZnS055QTC
C/kpGxmt/MS9ihWYHWeADGZWw9nU2wJDe2bXgEKsGtyLU2doiW3oPFh0GvvBMUrZbimJyJhowZ5I
mKievpfKy05HwSwfcYSNoWUCDnsLEBR41iyEfA6Yls3RlE7hsA8Inws2yrEICa7scrjlzA29g4sX
RtQMbvnUeXoa946PkvpynAEYnCb4j0+qtuisDfNVx2ZBK9yndImTq37xmqcxUziddTXIG4Idjcfa
DhNNQ6VyShDMDVapfgjpAVlOgRZ6TtuWBSfM72yvn65KVnlmWlTtbApDv1q54gQb0NIW5pnJmWQ5
i2N/NL6VtTvJgxmn4XAaj02FGrcCtbYZ3dhwLi3WHyrDmWPFteNY2oxseGBIns0QPvF24onSUZcD
HNqhTzbFRoAg4IUtEC3jaaB7DnBmGb56dUxlodusoZXGUGpXoOj43rUkCG4T30+wNZMs9g2Oqvfs
xSPwh0pT/CDjyMSzM/jjDSEiCgCMKACrOa7ybnTsY1GXyJqgaM+lGWzsijsYxQHVNBymke08WObG
3Gg/sSiLAtv9nhpZejEnXnC3wDa/m2m8frYBmrmQC5qQXXSlRm1KM26yXdBP2gXyo5vz3sxRjPs4
vr4Bop9/umrsG5ACtvt5wor+OQwSiEQ0M1n/FhH7euObTfwpZXoz7sMSU/tt66pkZFlyicjDmBq3
cFsWDCFJFzR42fw8tPZreX1JTmDbRFNerXtPrfSNP87pQ2m0/bYPF+cSxWW3a6yiTw9U9Kwp49ih
0lmxg1dGOOoFikooMXXxTx5EXUOFBG0bTDuY8+6lO2j9eXHNsj3NTadrTtpxLm8QvvsHFpmsOuRz
4yy7JIZcu4mBNlUbp3bin3FqlrcN5u1d41TgDfokACJijgv7pM3yOUZdZpRe5ORzC94eE0e4h2Fg
pHs8U5a1E6aUC4XuEP4CKdEE0YR9QsJU1/x8c1j21iXiPZHscX+DeK+C3kHRMCwk181L7N5VhS6+
NCl/ai/Z8p1IG11/r4EHq43T+W15HryECKp+DRSkOeo+53OdE48F2YLGMb/JFpVR90i5SyRh2I1J
tSfOk8aPbmx+k+IlwjDsyS+oURjBvfKW8rP5EndYayr2natpR+9ML06+NdloXTI+Xh6mYJJfnTU5
MSiIRYkaMc6YQhSRl/CMh4M3SR81f7O0lD9rDiPplGV8Yuvus67z8GAbCuJCBsinPthKGLuK0su+
nLg5N8NL0GOTucEF+62TckL5v+ydyXLkRpZF/6X3kGFwTNsIxMyZTE4bWDJJYp4ccExf3weRqm5l
pkxp2pfVpkwSCQYCcPf33r3n6vga8aZ1irNQ2hfQvxluVHf1LPuH8hwjSTlNpKQ3kC5Jbn3/Mi2J
kwUPVY6LZAmiJIYaCql/DqhkecVH0k5LcOV8zrA8x1n6tJv59s8xl+koxnd5Dr+MRTsSCcCH2dRt
2xMAsQRlpkZkvo/n+Ez4rvW2Podq+ku+JsgcIEhRS+omE+n8051TfQjAiIP3Me0+3miAmICcGVVp
g6QeRyDj9YRZX36P+DQb4j5JfSD60zvHgGo5kMe98MfOCax6lGKtKdvBPRWTIAqzRvFE9aGdbcMy
hPgwk8cW2EvyKC0twi7Ze50OXaE2PjsyVWLnDnr4mRuocu1zjCm8sPBlGUpcxR3OlwPfwrBhfS/B
a5jm+OhLXu02b4trL8oVlPBZxANUWC2/DyMq4L3beEhnLfwMlzNCOW/N2Q/LQt9MgqJERW9IrXGR
iBp0CBRMBB2rVkQ2MlUDKo43QNMCOVJoN8rEaLVqIqqagCJn+JwzqamtnAwtXyMIGcAulr77UvJP
Lqehae9aAmVv8pBbsyrJi8EO4IT+c6tYJLZ127kGlKOqwPzoxIW2npEiPqNXwm8YNwy8t4OlF5+Z
W2oPTQr1ZkUKDtjGCX84v8nOk+UQulhrfTvCW2dZOX5ZBJ9FtSkG8pm2Gr7RIyq9PN5KW3FixvgG
FJRwDbmc+QTH7LaM7f5S1nY6bJxqnP11p2L/VZiyBLFchEs4gq9V15HEEb74RxO8Qrqsr2bWeGj8
KqGmrMhDfemkhWksx1NSbYcq9R5kF0u5NWIz+nJuo/xXKPc/jCT+0lH6RShHv4Q0yfclSlB+JvkP
irnlJ/9UzJl/oHGk1YxkTmeA6Vv8qz+xtt4fGKkE2z3sBlRaNLz+XzKn/+ESS4OaDS0dClydn/oP
BvIPRrWwaPlRZPXIrP5VoCTJlj91weixoU8hws8C/ACk4afOM3xA3NWg71URRt3DCPh8yajF/60e
eCn0IllNtaPJF5Ihy+RVUeWZd22kTNBQetQYBcFaftSl3vvYADwPt3Fd29U7+bI4pC/H0Cuf51BC
ifLZtbWLBCjMfdNJt96XoV/e9GZPYcer+aaXIcC22AVW0gtBSplKONqveBfmeB1Sj0+r2pjHT7/z
QsjTeROXLA2GWwciA4J2AcCKdx6GkHroFXmCyHINZQfzUNDHR5ib3eoWVkJU+NbHHOn9tImZcFgB
N8XIrie9Tq2HCpRU9mziflNXUeUbe7RExSt8N5YKqg+2rXXcDdNnXBo0uvJZAbnzVPwqGq0UK4GH
+cLTFvK144NuX4UZlNcFoevY/cUAuKAJEENnejBi8Z/BFVQJB/k2Aijrdp4yHk2VcABMams5HWJn
teKNwUjZ2zrmaKm1yKPhSSVUvKcpi0W90TtLkJLr4iirjAgUGTq1OVoPkV0Ph5m1OT4gpdG6S1bg
hv2OUFz32bISo13VDQavNdbk2AnsipYhy2EPdg3l56Q2nOfteUsCSAYvprYyinGDuCPGqbpXBr1l
NO+hG6lkq7DNXkCNgoM3twZSDKfNyF7JaUyQ7mN1DxjtYBRZs9MAcer0ar7SOAI9uGJk6wnHURff
XHOMxNqiBPNoNRlRdILBKJ21TYM7CxRk3mblmk3c7lKES2T0ChQehJiqlHtuG/xiHarfNV/6UGyq
jDSANXywAc22rjoaLqI0nE1qqPJFejkuTxcGM9kvrUlB2AIOeizLsEtWhhGGhyHy8W1GmssBRw3K
CwmA5juD89CJbGcaPBR4cVv4UY6ree/08njocj/HqZnQTQC9zmE8WeVxF7onITII9aAW/BvAxvPX
ehzg70x6SNbHgNutI3sjWar1WoyvnmaOd4bU3a9tPWqMIZ0FPNpnZhhtB6Wfc9StzMb/1odfUwBC
kpiH2H9Mms5q1p6JK3otIn5HU/ftc6oV5S1VagR+qmqzj7QhWyOomLC8RWMi7qfBw7I59HLE79dq
OAhanHp4UYS1axNEIXvuTv05pKDB1glwmS8a5qFH/kssdXoi443bq44gqsS6KPx0Ma0SrWTSccUE
gz0yhwkyCkG4H3jr/iW1nHhazYasR25rrjiUx7X5aTRmBZqAl3uNrAMisk6bygHNNXRPEbSreW23
HSaA3Mhyvo+pya809HTkBKVd+y2bXf06b/EMB1NDH33d4w+4GsY0GrayyXSd40nLSVhpDLVCxstf
mSal2oaTDRnPjejSE4QvCkSoTWFOCy8Z+C5QKodrM0qno+OW04s+tN2bNbpUIhZKg6tZdP3CKptR
KOrkcMFGLPXiy2ykNSZ/u8y9QxTJ7iLTNP0t9/G2si+7bhPoelXcclGRrnNZUnvZleFem9QUT2bo
2Tx0RtecsDo6bxXMeQR6DT8HHyGeHlvM71dtE9b3VC6LNGByyy8RzL07NxTWaayWxG3NREBfuQmC
K7eIQY8VgwdwIZrK5lhjZW+3RdvaL3nauekhbDQyECMtLG5VVoBTMKMCVJvVeA2ylUZvLkk0rqug
1HPtqrHcrAoi6rT7goYwOLUqkfeqrJeC0+6KE5+7knARYjpiXIouJ/NruHNe2sjiErIpo3TplY+N
hrN8XbT9oAf+AM1100d5M2xsI00uyNGgg+hgwe3wgVdwt61KxwYCfyR60yyadRQysesGbqjJb5ks
0unCVS65P75M84+xiO2F5YcOhcYga+mcTD0TUzXcWBG9Xrg2/NUr06lSYFlxHH8z3ZEuy5CB2mBe
MeFDdVRj1CuOfo4ZmPR+3I1Vht7ObIGwraYhbWjuSjP7NGtHvaA/BgoQ2i14uigCAbeu4Ck9CAuX
46qLI+WusNCal3TwYTbmcCnhdXEU+NJloXXHk0Lbm7aC9e6HEFYpAMv4OYpyOuSjPsAdE1X7mC8d
dJCvtO3MbNQBRC499mJo6M2YS+d9yO3J3RmioiuvvnfoE0c9ynPfPp1dzv4d82vBV01rvzs3+c/9
fnHu/UfnOUBBlV/BfG2LaJOeZwX8fxtLtefWEd2LZZ5QwvU9VsSTxrt0GTggsWX2EAogNhAMGUmA
HGY60Z4nFdglmVpkmk7YxHmW4Vss6StV6JT4mlUy77BrdsPRlmpegy9mIjJ4HvheWobDqXao6+lN
eCM84PMsBVYJcxXS+nBk0ohHBz0voxe3lfKYL+MYOm/0T0ojBwRdn+c2lgDSsPHO85xCH4o+yJxu
Hnfeee7T4adpL9V5KlT6tfXFWEZFLRq4h8GxIAXPfs4n684DJpYmZhr8QoArRkeTgwSKyKXwPw+n
SugxD0XR8zKMU2Fzq87jrKGOGW2pZcqlmQUDr9Iy7a/heQxGNc9IrJoy843pEIMytGwMzbjn5m0o
yFCi3ZHeGV3ifsjzoK0gGegzPo/f0vMojvyU8VQbSn66y6TOOw/thtpJb/rzKI9DzRyu5jllxKeK
rm8pitv5ImrNDCTkMg7srdbe4DFbuvZpIf0tVoSJiJVljthBjR24mx6PT79MGoWrWcNGnQeQ5nkY
6S1zyRaSRxwMy7RysFVGlB8TTPY+Nz3x/ENTjYq5u4yjuqt3OaDo4uQrT6idzMrxdiA56t03JIV+
TQptkJS5c22ZNScmfO1tuWYuwYDHBUb+UftSOCtpxeO1Iep2DGxWP8Zt09I5ddISxnZsTMwMlJPq
953y7IoYMaP2d5XWdadE1yM7sKdcXjOZJ0Mv4RmyWGsi4wokonkJSMBhxS1cJkKFY8zm4jciQGyK
h6YByOx2LyZwrJMkwPhLUruDR2xkme7KYh6AtfLEcBjt3fpGZhwgApa9Ei2lWw+nVpnqhWak17Bq
RsPJ5GSBE8wpaXA7A2lI8KrYNHcROo2nYoBzgzJbaRfpaGoMhqeJICafD3WUpVEfxky3vrqdlJgH
x9AM+k5ADm711rtvbEjlK1CNLSFDQosd3is5zatorAVYd822T3zXwxdDCv/Tn0oJBDTB3L+xRkSE
OyEUqV4lbaBXO1X04+dOS9gKws484uceXqJpkhpHqrp8aFht7u2uo9XilcKjUZeP0yYf6nSfayQg
amAnSAzWnIPemfmHVUfpg8pCTd9nVqc9jQxkn8LG9E8IcGhrd7lBjBw7uqK+jZxBZxYwD8cILhMf
RUXFyRhTl/Nk5Gkfae1wQqiJCydmDsBhiFg1j+NtBAx7B3dg0tYjglECGAZw02yyrrorItDFK+YQ
84U3yGgM+jls9SBOe4gTJPKByc2dEEhuWzRya8VN52zttqrtVZ2a2Y1klB6tjKHsAdKaBC8RDJbA
+yK7GC560XjsHP8tqrvpbCZbYgj+T7L4S1F9+iBb9odSevnvv5fSwvhjqXfJX6FIpbBbxCjfK2kL
aCG9IjCD+C1M5GvUsH8yBDClIW+i6hX8HFr5xZT0ZyGtiaXGBkqw1NKQ/Hx8//8CIvCTng+b/RLb
YHs2Ei34Brh4fpSuhLTOJ4bbb/YIytl8Ho105NRhxV3H3GjMa/uOTLNBO2i9Sj/8abJcuB7lqF2E
lRYOUMi8WfN3WGRhfqyz0CAt8C+38m/Unz9qa77/gR5GASwamAbQKP34B5qRW9UEzL2PMQydjaXB
lKPGYra/NkDDuLt/vtqP+iQUdghuTMfCMkQwOpK7pe/wF115P4+SWihLGeMBfRfg4x4ZSNX/SgX1
/Sp0TkijBl24ZG7/eJU4njLKjjJdRYvcISvS9pCXbv8bL/SPPZI/r7LYTEwEu+C+zB+v4ukVqbUm
mJjaKNJtXw/6lT/Gak+CIaRgohM3elx/iDaafvPxfvzK/rwwZE8EXkszaIkQ+etNbBq/bwcB8nEa
onw3scUd0K9lW2OSv9NS/6iG+vNSOKOwCmPEMn/2e8/lyIlsllAPDML5VEd3NZ6br4M2f+pWYfxG
dvvLB/NoX5HAjGLOIwD+ZzAo+30OE9sgPmSKnjrRkIIm2o+Jrfd3Mi/u0P+rDPlYWK+4hHCNJbcJ
kfiPdzBlrCJFE8MYMwwNXGdSkBg5iA078LC2sVudfBlOvxHS/vLsL8SL76pi7AM8mD9eNBREJI05
5TtyNrQO81CrTyaBIIz+5Tu2XAfdNN4E5NzG4uz96+NB5BCy6pTr0GaviFxBiBIldfo71ewvjwaX
QeB2/t/iPfjpMsCTJrMzYQKJxc1D4Z5TyPRil0TZQy3FZR5VQZ6KXctwt2nknsdlnzn9Ydary4kY
jJUhqyvLmW/+/ac3PGHapokCkvnxT58e81UV+1oMrdIuD4ZNUyjrw989QH/zpKKQRZTLk4SV9mcP
CCbBwusF97gY5ADy2qjoJ9ptW1cA7jg5/eYr/bt7jVsAHam7bCc/ixKFH2aal4bMrdJI2w6C8HFy
l1vPPqLb+h2c5e8vtsiOXeg6fMIf7yCHIwPlLBcbRFHui1nvbo0EmAClm2VuQrNpfvcoLevxj6/j
ovbFvsVGaWAh+emKQHZSORi8jj3Cpas09p5bg8iCCkx3ZjkQtXZa95wARAERHMxhPQc0H9duzymc
sRSkvIi/dirTRyKg5W9u/a9vLeJz3AhU6XRFjSWV6a9vE2o6zFgeVZ+ivQ2mfNDXpoUr/J+f2l+f
J65CwbiAjWydydGPVzGY8y+IJCigaGKm01jHy4EUyTm21xBw1W8+1E9enWUB5Hrwlfh6WQ248T9e
zyK1rEEflqxqnbL82PcOsrSK5NdPISsB09KKoueUoVW6BlofeZuGZvGTHqfCCyQ8rct//vh/d5Mt
E2CY4DCGbGN5JP9yLOgYFXqF5OMXGaGue8bxatyPZDOZv/ngv7vQTycD+J0054irWZVNmu8rjgkb
Mol+tzr8cjLg7rI5M5BYvBzWz2wXsxuY3kDuo+jvYyOQpaUDXAwt55E+pEr2HZX9dKDVKEeSjSvY
mP98O//uaULnZGEWXAjfP3+7lZG7U4KKYJW52gwfNfa3ReR2gV/32v6fL4Uegu/mh5d32QX4zgw0
XgyyjJ++Ox0SX5laMQaIaMCzwlyYvhRuqrZgcSwjPVCJ5z+YAujeKqxaBsrmiAGW3Qnf4bsBtvhL
UoQlAaMWxVSHAIZxxaL/1XqveuN835Tf5NI4u/KRNp9VoTgvVpy3opr0urkJXzqynIyjRl4ieR86
oeNrhERjdquRhIoZVRJqexePCRtPycyXjPWom8Nyx5AUvwuaySHTAsihcxeElT6Ter6MHkgj1ijo
534JMzRV02360SH2HYK1tSs8X1skSmnyHpE33QW0eyKIqRXIosBj/hXzJ3RZtmtpI6FRK8rKQTQ8
garTkyqUQaePXbGTPkTvI++5/cqByCouMnj9JtxJlxhZCxWFOyFR6YecKFdUJGod9wUlBUrqKDGH
8FLSGY7y21jrSW066RUxQelLWpdG5JJLFme9D+6y6H2xn3xj1KCaYkGYvMDTIqkObhV2X3Fpdjc1
AOpb16vdbo22uCK2QdLxXjeJqCfCGoz5ntTlJtrpaa27a1LDste+K4p3KWlmogfLDKB9hCASoDCE
/g09+PAlgVfI7q8qkqQUb1tCmFnteAcjl1628UaZOEEyWiTsiIE0A3IvrOSl1xxdnuYSaxYU5G6y
5LrnHCif9UEw9U+jXINik3uzG3jctqUTRVQsNzgWzTFEncLQgk6wuIkIp3SPTSEXmR3jvzRQ9bjA
GL0w3yF4qugtIERDzGZY0VfCxyF1huilST7PNIM4qyhP6hMqpulRQF9VyIME3UI1hmIfIaoCoGtV
Be1oAwMjr3hWGPqqttDirpTnMIxIAUrdxbJc8siMybtOvca/LRYl4xaNw5yBIxbRSDLvYNZwad2h
TsbL1K0026dDp0kSkFIEUi0XzhGK7Qp3kE+RMvxiXXZdfUtQVq+toYTKi7bFFRRwHjLch9KaR/1u
KFIgQwX5Rf6uFsacE67ZRX35CNyR4QuQcP2e+agjN2ivNANhce640VGIithg0JsOiOVDylaVHKho
SmdfaHTT10Os8mJH4rV+42p6+obToYsvq5EI66DscwSCmZajAjHafOATaYhJoCeDRWfph8HeRjMU
WHsaQtioUxt/0HsL6QjH7ehv8pIaC+UaXm2CwlPabIQdzv6q8ns416wPDqFxfc08yzc7XW1xm7ow
rmGskw8SecuvNJZhUQrWeBmTGF3IC4cMJ6gZ9mZ7x+tMEZitN1+gm4SA3UASiIOeqAScjrPfXlPL
Vf6mdhuGpWklM9DbLpMgGmlRfgHOntZpV0YC8j3hzlnQEsA9UlwmBjmfSPTNtQNwVUO70c1fmcTZ
TzksYIQwcZ8fksgyaczBXCHwTNfqF/JnBv+FwdbcPtF1z+OgM8PsW5MDdX3pZ+mYO4fUeGKsJQru
I7GjtbsBb1rIrWSamjJ7LKzXPqRNtm3qmb3GItkeehkT+W+x5+f9rphifY8mNik3dSojML9u5uA9
EObor1pS0ZotpwDXWcc0Vhh98kKjVwZaEK+8lF49KvqkgY1diWdye9JPWN0hbT0U82qNE8K1CJYz
imcIU3OxgidYx+vCKlklLJT48UYNfU+ANIz7bK11VdHtqjiz7yJFR3ed0xy11w6xO4I42LSy1j2m
7fxEG76Z7jF5ZaaBvLlrxM4047JmHIdWxdi2MHrkRvUoJVHwjcm1NrtgciPeszl7HBwfgd2eQz+H
2E2TKFnzLUrXUl334aahLV+KuLa7ZmX0oA8nnkXJG6Y4y6ubEcf+QWvn6nWIUjSSsB9LwsltEsOP
cWWLkhVn6WiCE9aTei3J12BCJq1icOyAQgRo7843Jz1rvp8N/yum+R86QX85bfzS93v9JRn6/APf
G3+091zsmrQm2Bl9+nkc9b43/kzzD7oi9H/4x9R/6Kv/r/GneX+Y9Arx4i3/gQ3ejaPbfzp/hrew
qkwK5uVIzIHf+VedPwqzH05G4CLp0QhMs2h1jMVf/VOFzKlEUxrdrpXMws4PYqhPydE3C3ISTJKW
2Dtiz2aNNIhq/GylMT41XVigHBsSIxq0gMnz8A7vfep2qVdGzdEvdH0E19In3oddKpEw/SiiIr7K
AZroa81xq+ox8RHPAROO/PEwp9ArXxe6Wn5TsE8i9koN0uq9ZNJvCcqyooOvlSTehSGZlJdRoll4
qhtwKZtCDc+4qwHPzJqavC3SvQKN6lRkrBKSBVoyvOpGi3QoEkjlycwLB0w/3jYEyEU0ac0t/vsS
0XOiEctORB2r9IZxq3L2buyW2c6ZSQ8wrCZ6hbF3jgXzL5Oujx/AQven2Nbb+1F6HbK/ZHxu2rw+
Tn7p8Ye16l62cw05uHohDJHAC1W+526eBeZkDCfU59i9wFsHiqTPr1jXyG229fmAZybfJ80gd/ZY
pZe6rq61Je4pNxXKkYJURQNO9SaLR7Ev+0Gd2jYrg0S3XiasKuuw1tkbi9Yl7ksPN6nQ30pS+QIW
UZp+I9r+Kbae0Gn2J5Cn/TEWevkZj3Z3DBvA7ZlEB177gxWQPUrgFY3FVdy43TPHC0YqHbawtAqX
yRLC9NrqV8S9iu6aENwMeUra1Q35SXQBrOzLCG162jIB5otayVqv5C0L1+y/DISNtSc/a/kRio8U
1tBKKjyGaKPQKQl3DYx0yR61CN+4TvuEXJU0OtEQN5GPZgVSCnuqboCThRFeEgyIm9LJOINVCgEP
OcQwASmRGWeaZWM6X0xshiCwu4fMWTL1UmYmOoHg61GDHLhy5bxJyR5dhbLZQONrOg5wjGHJzRK9
tvFk7/l3uGtyooQ1X122qdYHDLCGW8Q8KEym3muse5BhpscYW/UvvQw9sbfqLgmxMMRWetlGTcXB
sk0y94Kq5y3WY10cNCtU2dGu6b+uBku+oj1V95VT2u4Wt9kQ7YitNes9Js56n3slwQmyWcm47j5m
u7MPGVlIj5mYOW9iCrwpbQ4gair3GFTZiPzSKE6FR21g4gho0Umx6WGJTqatQiKEEsli1vStBb/G
pszhBmnHGO6MwUW5opHERZJWPkkg8SOxagcPwbB548S113GCYSKMxnW+EH10x9TzqlFzvqPB9mG1
5Bgw3SRhqGqsJ41fVz1zmAEEWnMccAMNNfJRm6awxBKVEnyhclidASiS3AnwfNjNKXcdqA6Jm2uU
nZ29ZJ/kWeavdWorrao0jKFDj/B1hTyiXAtqVwLYbPE6pTandOQlS57hIetb1GhGZKD4n1u+09hr
HH9dcypu6bfp9hOl3hF9U1NuBxDfbz0ptPh8kBUlGu+lNb6zFtTuSs5QxwOvk0RJprnwnG1UjAnF
WW8i2dKIEWqPiZ80GELCFhDyUMbyrccdSdvWKrVm0xPwbAZkrmb2ipmlXQXsGKG/1xoU7htqE3wg
tRKryHfsi640jFte3nFjI7G7BIOhgO8mTGvJK32ZhJySXecMGm0lTqAYXd5FilxNWYSEtI3QD7Gm
sADiFfoy6fk1jaZ2lVh1u0NgM28nlX+UtTvhqZu0rRlq7gmzlnUiuE4cRZNo3zyVYAeTEdbD1nYa
/WDg5Gm20pghq7lNa29dX30QHuAHRpZMr01XPrVaD9G/cKdj3lTVtml992Qw/pwIiyWdxCZd07Lf
AbIml30HwX0eymbDoyGecDB1q3JK5qOTxHKD0GGEoFmRJbeyRJ9d4ByfA9K4231e6h9+UsV3rLfh
he/NNca+kdQ6pFbFWjJk2aEXcQ52UVFm1c78mnZRtdXQ1L8K6tQ8SMMwvUgpUg7gIbNbD+j8keyS
a+YJn2NTUOm4HgmkjhdWF5zo5uMwqm6LhN68yxBKPjcwYHastN4hYXh69Po6/ALZneAnlkG8mLEY
DsbUDtcJW4zc1IMxWesS2UTW2/6LNZWA6mmo3CxRFreTaHbkUBVb12gwPuZJuc/0RruoAUiv6rj0
6TI43ETq8Ja/xHUuxh4pQJK7V+7QPpQ4Zu3Aanx4QmK2Pz1AQrZdigOFb4+TNryIQeioEONjV1X7
qja/ordYG057oxXKAQ49bYumxKAnS/K109tibE6IS9eu246kFU7M+hNr3qY1neLY6vapVM3WnshA
KvORbIbE3pL3Q8XM17aVYrozJ9b4KXPQEDbU/7p7oJ5rN9x/8eiLgV+FqYZwDOHvYiR6i7hW37Lr
s1rEeXgkohThlNCiN2EodZzn2dzZU5YFce9WlwbJhW5V2OvCH9An2tM3zAnDrTfMB5QzD7KdBBNy
89quo/1EiOsDYnL6/InmDBMeH6wplvqs+uo2w4nN9ByHi/WK/IbclfjIrHzJgSeKYfSCcY6fomYg
LFG/TqRxdBm6rDrH21pJAg8vt6i2ZEqacHPhp8MxJv9qo8sIk5eqHs3B3scOJjeUhvMKawIqvOyU
Nv6E9qE20WW05bQjJulLmtRESlRTsbVd/cYZPD7LuPUrS0fo4bDzSjTLFq2pdOyRuHaLOmSe7HiT
OHHGuiRoFGWh/5D5jU18WTI951oTPXoN+eGEUbfTvDXqJQem7ImyDerRlaS01uCiD3PSY9xD5Gnl
6BYdAlut+Zp6leDIuBgDCnWLCgKOTqdmXsMylYjNGOAdms6o9O7SyCy1InK7NsHsYgCMiynbJr5B
RyHM9BMOt+LJG7yJ+AMq0UnOhcKX5haJs+MNqpn+FdbBw5vDlq6K63ZWhFGQF6aOpl/NL7I09a0t
CWsMZNK6W1H52q1GewLtlAG7jJgJAph3Hp6nr/00eYWG9VHjIDmnBglcKYJBenZZYl1SyvbuEzKH
xt8YXU84b9K30Y2OGfN6bk1n30WJda3OsVBNtLT6hon0Kvp6fXoYfAEdAahhdWgtY77x00lc1XFD
tzuzss08Zs0S5oB1X/Glm4XhY3J2pgAtpth0Q6Jf1zQvLrFYWSsSfmQwiF49Vpymb4cpu5W1qV0T
OD/TGeHZnTnt73qznk52DwJkstUdlPaXBt7lrccRfC0qLJCiHC+EanC4WlFG8mXeldu8Lu6jNuWB
7owayaJ81J1R4lHxL0yo8LtRxMWmrQSRsoAFrzm1EGHvlldDqw/XES/0uqr0vZ5Y3P1w/kAT8hWs
T3yM3R5XjJvs0c0cWicdvtroIQO7zfwNFu/ugGxzCkKTjXM1jEP5wNfaU7Wq9oI+47dRzM22b+ps
X7X2U6218ooSyDoM5P3ivSrvDZ0H1Z3AmmMtbOVGVKyuaw2U0zIPZM7JWxtfeDb7ybq3F23O2Fsw
U/L5frDn7EjtbgWT6V3mNER3tjNGh95iL7HhFqBBjMsnI6zD3YBbG9cabb++TvztmE4AJXqNzdXv
3gdl3SZEbjwXRBqt3UJ/tfBWr9HwFLdhqNUboxijb35q+hcVAevPdtztYnJ8gtFpqudkJnMdY7t3
N4/lvZ6UxXOXqHfIGAeCXGPQ9CkC3Lbfpv2Q7EmcE29V1lZHW6vVXacMucGJGb3Vneti/rTVtYyF
+OJnEnqEAR6Sk8rijCP5ZBGUdvcK4NaJaNUEN2Dvq08bLv7W1op+lxl6y+TJZU8zW23nmI37OiH1
uUadWq4ilKoc45NG20DRf6B9TF2VV+O93g+HPFHmTqf19i3XMbVhcdReyMYqX9usiTfV5BmbbFTp
dV/TZm1NUVzn3qTTMy3MrQ4oJjC98glyorEbrZ4MQK/aVcwtVn0STRv6nvKgBLyy2sUglIRzSJjz
PB8RQlY7FPfJrukT+mI6mAVWJGbZpzE0+l3dqeLWV13gSfzEZi4L5GZ0vG8yB5j2JFRC4pKWfZmz
GJFs5Ng7XtS7uM7a4wREEc9HeBtPZEFVcWcE5F7ThHFj+zRykA+qnpS6RGsO2Io3qUrr50Tqxm0n
qwdMUs1ptCKgdA5uThTqxEEm2t7qvOy60ix7U6MBX2tW5H+125j3zVMvnhjjm8Kgq17PhnlvtFZ8
gZyL5HeG66TnRnJThdOXsPKPGSFV+7SKSZnmiLSNNILEUmPMA6eUNZ1ziUo4sumRTmU4PdCWigXh
M0ZLTmU5ia0hKPgmNpr3lNS0DUdbkKyEsd9RplNdhq7fXjlZ8y3NRpOxgLUIVb04OjWV5l+UKNiO
6KjbFSVMQRqEoOaYtJoVRMw3CdnmJ80ekgtlNHc90xUEeAa1T2TTBsD9dZU1eXTpgQ2gVYoRr1c0
vlF7Ao+wEn/fTC13A3lakJhdu00zBEPlcv5JBkBswqy/wWXnDaUFjRvSWjUhfqNVyOt5GAb2VBPV
9taS7WM6Nhji44g6tBtqau+62k/gGdiIktFf26P4aKLyOdVj8wvJ5/jAG0EcNyCWN74v+6h150I5
eW4p+p95nA9hRTaHO+NcSwvh7LS+r6FfzE5xEOSLbAoaBZIo8ikaKQfDFMiCTwi3pdN6teMx3/jh
aB1FRqRgYkWM0J30Iuo9b4df/xIy1Z1p4g9KdS25UrH3pUp6Gqdw52rfu7SmXq3HxqNducSCcAK8
9UPbXxsKYt7cJF/pkxTs+nm3c6ZMnIw+3qsShXfazPiT8te+EAP90K5tr3sdMkGemOvZiN1rfJ/5
KfRJ51sbs5cP+Td0RNEePbu69FpC3UyaBa+hOw9rCAxVAO9zp03+CRpAfa+hunjrl925s8aN0urs
HvHPBa31+oKssgw5ols80IV9oHHULvr94VqxDwST6q136oOvXq1dVUb5Da3i/7J3JjtyI1uafpVG
7VkgjZOxgdq4kz7FHKFwl7QhpJTEeZ759P1ReRtX7hEVjqze9iaABBIyJ41mduw//5B/G8amvk2n
hGQzPR7UXQFhfa2puI4oCqEUuEfJg12WnmI5yilU62i7hPeiArHMz+NgqFtFVLdpH45rNhkjXYlZ
D6jt9Xo3tL224xL+VS/Ije+M9rOFXJVPxGdZ6MVD2QgSF7DeQZlV3NqGHniFXsQbs02NX4ZvDJ8s
QB3i4nuS7R0IkMUUkLTYIYAPomTctYr+V5+lFdKRrKEzUamkxGt99jr2Scu+HdaPcVO2e65slsvB
q+CmEJNUXwrUKlogD7g+zJ7iTAXCybTdWJmprdVCVVxMRU3OMXjtpaNVr1UPNKKMM3Fm+TA/keKT
HsqFP12pv+bRDjcOeWmbQmU9IDlRmpdymn/EvoBHPkmUGbla3+VKxlkpK2TzBdkjtYJgwNb1Zluo
Ve3KqR9vxOyo26Ca7xH93A6TfaI8oig3sua+LMps36a1cZtKvVhjWkRaB+Ha9lfEFTmlYfhrnDjL
l8xjdwkduW3jsfRs37FvCx4OiS75caEJQdqvVh1ub6symzHT6VDUm6S5bRMMlL7hSjSi9SjSHQKR
zK2y+XNH72CjT519G8FGYWhh/FQCX1mrMPef0q4aWT0kkdLsye7QFaH95fp7wOFfvEQ4hmwaobZA
Csu9Tp9pZXSSOyFyvHpbRdLgXs0eT5vHxlzKfqrKIXTJARSIrmS2m/y52le4eOy1FvFTHYlfIFCS
K0T8Apt8XqWDaazUSixMXGjdfVJrLujmL9HHzpLtRktJ2DjLwPei8Mc5L3PqR0tgEd9NQl0PVmRy
BkJNGKif7h2aN4SgNLGAiA3csR8AGl0DRHOtDm21Zv2Y62bMuyfFSopNmmHz5KNZAB5NGzcdYX6z
KTq+O+uT7fY4iK1xVHzlgC7WijLNHlovItv9EkmxlavrOlS+cuIpHsRz9UbaQbEPxKBvsth8mPJs
X+LGcqNBot7WBW0EPCGoHdkfuNu3MnYnY8jxnpfRLh5BlgzoU1u9gqCeiFLzWr9qvMxsXotgPELP
7ml0RuJrkNbf08J6QOhOIttsDke0hc3ybTV7lAbdFhD8YZxrFcmC8ZNYhWSNdXniDbWVbErFbkF8
JhoS1lAdcIaPbuEbcLDmsf2YpDHIa9Bvm2BEAhiM07pHqb0h+fUbJqO+fuDO3vo3YoJ2surRjxfb
xMqS/la01viCqJJopqRLuhnJGkj8Kot9NXftXgQ6dluaOT00+hzfRvAc+jWNXHWiM181PrgZrd0j
vaLfnaAQDxCHALvPY4PsYkUPnEZ+aWXy8zA3OI3glJCeUm0oP0W09yHD5KUy4hXls3bqoCwwi3FG
7oQy1NQRDbje9IsKVAm4V+LV2m/srGTLa9SUW8oAHb1Um0D7qbTAdU+2NQzKIa4LoXDo6XqG4Ecf
W/HUYlkDAlXp3exqhMKWd/pQC3GotMrh2ugQNnlTTqbeo0jC88Vl09TmgxJbAjJAgHzgYAyspdUc
Wtl4m1lqh/eH4osH3MGmXzBr1BTwC74NCs8W9DMCWn4E+Uf33kTTzsqDT9ncwSCdLMq07M7v7NcU
v6J1kwLABUNaP+eBeagM7bsvcuhsqQYXIUsQQY32DxgT85EPYXgFv4232FGgKLIgcJy0BqVsgpJh
nSnOuGnGWRieSDII7Lks75yYxma+LqI5X8pyiVOGQm71cfSrun0STZfzPdSjvXMygOS16vf5cwSA
FHs0ktPsJa+H8kYFEFonDbBlUwfZKekkWp6MJuLdUM60JUJtJxStWjdwEdapmBWPo7M4jn1/Sovs
U1ahv4MOYDx3kWI+l9qEPVs43Y6CEhFKf/4FZRy1RWu+jAGmWwGbJO53SGe2FSyER3gW5T5xiN5d
dUDmx7nx7b1eSnNTxVH9GcX/9Ev382pLKihEQL20Fksc/zNyt8kLWowg9D7Q8OgJTRxd/fiXU3fK
tA7ZMbCaM4tGu4OoQNyMOQ7aj1FYgi1kLs3pW2ZNmdhlUZ8Kj1K8Mnd6Z4TBlo/eiY9R1DjZoicZ
m31El7TG8qisakR5IjYjzzI1nEyMqKq5QAgaP1yRUaDZbm4Ifi6chthzIjaEVT72TbHBaC8jK7kr
uvxTgo0LObqrJOJUnbwpybBAc+mazjOZ8GGWN5RFgT0Mt7IavtEKosMumJvNEtm5jmZ/9uZuPo1h
8Qg0fQgmdSK0Hto55qf1TptBajM1lvuclhJXdhr28zCpB3oUEabWkaTqNPNha8Fy3uhIgcFV4IsJ
nA7XXSDvnF6N7+l30J0l7zmo0dYgl8Z3cySfCsYD/lqNtcMjSnnA8AAbJUBJMoelSh8hZidZW1pf
7f2ylKiRm0zc5CSqfZ3xu/2MxNW+rTQj8rRZH76GlQwPIxAprfwQVNakL3HbZnOxCTpH7mQ1BgcS
4rKOZLm2LpmfiHBKpE2YsYQBjB8Ep/oaHrCO71ioClgKuaqtTD95tqXzdQ587YXGAL6I2h4vmbLb
mGOIo0Rdj1v0SSUrIk3WlOC51wsL76qmJU0WdzsBb0aWD73J0kUJDiOlBKna2H2rg8cbUwSGD+Rz
mhsHK8lAAcYdKW+/YGvxsyl+28y11m2pl8marymGaEANE5eiuGvHuf3el/KhRSblwiTD21+bHDxp
xvEgoxCBTpCJp7DQ7y2nVrZ1O22Jtb6vkmZXl5Zzo1l+h/OLGlcPjuyDO4PuAB19B+vExKlRlwck
muPAQtunnZZMGLv9pNj+Pd0ODkUu00+VzVepAgI+60Z8Z1XRpp9xIaGdV8OThdQb5l8qpcAPabK/
mRh2uIZBlyl04uBZIwJ0BwoQPqV4YHiQhSE5jAL0NuRHOziiTsJJvpdzvG+c/lteolOGt7QjfEAf
VqABfhs8ZaU6/sV+m516NHKsxsrfWOr0QFqyiSlSK+HbgBC4NawkOFSqNuy6sjbxd3IMDWllFu/F
oOk7PUaySnyL+AQq+3OwgtfMVGl/se5uzWwadzbibHeSMN6dzLm3ULY/BiVzuIqWWiE1u3oPt0ru
q5FeU40Y1E2rFtuoPsOhsNWV+06DWaJpZXYzKshZQ4P9mQUtlRdkn9VL3yfPEaab3GCNfiPpbaJW
SzS8XIhMDVKzXml2Vuzzzj7Br8MXcJKwIIYhuyODlkugX29TYTQEyRPIq3XBvb281FqrbY8LXOyq
mT6hvq23ZaZ8rqEp7iDmUb7FxZFYWzygpBZzSx6+DTH8ehhhES2pMJZwahr6nHqe3QUtAUkYC/2V
2+jIqIrVT7nkLNCT/s4yQ+5aWjbv9cDf8IDA0RbZGkBl97magB3nk2eNg/LVNnIMFNm0DjhDZa7W
zVnuVkkYfuoNTrGbBKJIfT81lEkBHGrfuslA+/2vdY0pjdem49jdEPs64UWnGZy7eoOjIN7DW2XU
b9SBENeVU1LtVsZgwSLLRPRK44NcsMThIrxLJrLfXW6EYfUd6zzrpvYt3wJpFU35t7n7/2dq/MdC
o//vBVqbaIr+1Gct//e/nE40G8oFVtIYmsNS/Ve6q22QGAbXGaNnXRKDA6X0X8osRcMaxSJJxMHo
BEESDin/JmgI7T9Z6pYqaSIKUr3E/1suGJFluqkbOqxuIZb0yXPSMXhv1JqiMY6TXk2HQBmaz31o
KN/zpjYfQmzRHqiBwWLx3rtXol7fJ7jWrVFZp48TXuTX0j0uONkmUT48FpxsFYIKQqxL120a8WGg
Dop9NESs71uDe1kDz+nGwLqQkoD+sKIU+WaOhfTg2kH5YqtY+22S/SOhyu8fQiCQaTM5RPagIjl/
MThlUoQ4nXb08zr1wiBs3GSam90fn8g7wrMl4O0P4vAyjMYD6wQwIVdBKHdBj5lSS0FH2vtHxcej
ECJN4kricdZziFQexozcwre9MYQzr4mVHn6OZR26vm/aeytOYjahOt2wf3bbEQdMoL452MvB96Fu
OCSjNHQmfdqeNxbt7k1SVuB8ati8Zm2ZIcvNiLdGSVp5dDOuCSh++1H/mxL995PJRS4lluRg+/dM
/0FnB/0XWW8Y9lHJc6AhYIuoBteJbuHcQ0fLdyTKrqzJdDH9XCNDWgNoubSDV9FY7aA6e4bqbwS9
TwGHNcuKTRzb+L/3L61J8a74IDvT2lL+EQn///5qSZYf1CfoU5dKQD8o9KFt5TEUVrVTJA6qU1k1
24+n/ZyB/69RkJWgKLPBo9QL5UE2+oUlo1weacaYeGEJOEV05Tcfj6KdU+B/D7MIgCCmaxqRPMbF
MIEOrR6sLjz16RQ9dVpqkSVRcu9YJ0HaPGEssgCjMo6OE6zywnXEUN+FEkYHAnC8+ry2FsPsVWkV
dKsSVBPHLmciu/3j3/nO2xAG6Bu1qSHw/r1YA0lapw2BG/6RhrDiAbm0KzE15hU9wHtLje8Qj3RJ
lAO3i4sVPZS1GoSYgx7JbtR2fQG1uRIqJWxO8YmJj7Yum7jx4hg+A5o/CSJRiRenSnI8aKPJVXIT
TKYOo81U5D8iMk13w5jPj3Fr4Qoe9hhpdpZ+65SNsunmHq07AViQIjjoi6RVn7JpHg8iFsXtx6/v
9w+/WGnYSEsTxh67ibh8f3kWCUE94R8pxodDjdnq2qqn7wiYkq2EHLzuoElvurHUueAngH02pWlR
pMazAk566FQyWMwIZ4ePf9dydJz9LJvVbxKt9lvPBNfwfAc10Q9I3GiCUyCM4GaMwPTRwOu4LcLX
mWqAQra1GhMQ2Ngfj8zx+HZk3MMWziH4jnExcqvPHYyPODjhFntLyLD1YivxT2KHlH0bW83649He
bOE8JzpKDTqB4Cy3LlYZDLVE13tWmZPCEnNoQuFkDsrsFxnN8aocVyKChvHxoM7bR0S4ZC+Z3Evt
oC+v4I/dNUCKJp3CkUcfpPs+xHgBGowBcGDkxWc7dGxvMvITaM68Nfuhv7Ji32wsNiCvhRaP9Ura
l3mhIKJWTpoW/2qQO3xOdSv9GqpFjhFmMlx5ucY7b9dCXUxMKjJmDTLN+YNWhqOZqRnRn+hxRIEs
2FjbgHT4733VhbtKH27tQdo7bai+45pB0FSn7eZ6NF10yb8AdrHn1a3iUQdcRLcww4syvlBX2ZtZ
EcDXAo9i+h3KJjWSXwkSgnsdIGOt5TCzY8sUOED79Y3Z6adZnchgdGLsbiYwJA1e5U3UFJE3ybq8
mTXYkGK2PMPuHiu6jfsiU8iBKKLs24S/x7pVzXZf1EOwGZtScWng4h9mzLpra5N6ZeW9885sQgZJ
fqKIFIh7z99ZY5s0TKFlHIlZJu6gT0kLyXzsUIHMD7MFfNHTmboy6DtfpO1ARmahc+YgOj8fFJ2c
ynXdco66XiyEIkt3NTwh0U7m477A8H8dzFXpagR8PvjV0F1ZEO98kpKthhKK+BoS3S9WYWuqk96m
WJYpIffELhMIevTgScuK4kpl+CabiX8fbRsFAhkj/L3UhtZRElvOhMGYBWz4KDu1c3VQX7exaOsJ
tHWwUusB2x5alElfNCsLZ7xrEVpLIXKxu0pdhxCoLdnCtnlRqIxZA5JrFsoRCNFw69aGV1ZqFQzb
DK6MrdcHMaf6rZhAV4OxdTZdWIS7Rq3CKw4A72y2TDo5URzgGlryi3mHrmaMZlHax7HRoGlSmtIT
I/oONsRzO6ua9/HG9863LfmwdY47fBnJG7z4zCB5kcGjy2Mdjbid4EK1iWWh3ir6ZG1T5Nj3g2P9
+HjMNwUKj4Vj0ZITis0GdPbzMWms17OhDfLYqKHlTVH+jYu8vHJoXbhkUK3ZAro+h4jJnPJZXaza
1u6JM4DdcyoWPVkxV8TKJ/pED9uynn27bnaAS+MhwHLxhf+KtqEmlAPMk/Y+qzrD65WhvPapv/3K
OEKRIKJJ5Z7KJfH8yVPib2HiNZQWHcFHFtF5tzBOaBEkfrprzUndQpWZPD8ikwbAbzg0gzZsqzac
rkz724sh3iaLVEEaDvUEt8TzX1Kg5yRBoohOdq6HbNlhu3OKsn/g2up/tU1BesNo51s0Ks4OW8rk
kIOU0DyBVvPxx/C2rEGAwWyRWsdv4ZJ+/kPiEf4C7YHoZCq4nrlTm2ifKi3gKkyrAj7CUvC19NyC
8IRzJaKej4dfXF4uFr7BhRRZLY6Dy2X54jMx4EYFvUPvwE8qPG1LoXskTZKFZTQVPbto2A1kW5+q
KJVrPLXybeU71YvUcnmKfWO87UDTv5qWUz4kmGa/dBN8dUmD7YBbW486q8keo0YSgkNyAaZRPnyb
aax3+OjR5KAHvSWMmd4RFsVunNbwlTRobR8/49stxcC7AFUL4MeyJC4eUSvScCo0NTtVhY90rU4F
0dW4HheYfmybUYxX3unb9b0oVATXcMJ40HldfOVmnc5NaYdMadZHqzqfG8y1Q+PKCfX2OmZTlJF2
yPpebpb2xTDWomGcHb04TdZEbEllHkSG/mEo5tFD4IImYh47TxW58pCZEPThkv8YIqHCuUmjvWyz
dJND2DtiAuRf+W3L6jk/Tbih2+TL4cjLGXpZZWHuTH9Q5MlJINJz86BI6HMX+pNaYoX68eS+XT+E
P1MnUycwmn15XtQ6GlQByeA0T3n+ONRF+b2bMKWVWTlsw0ZGT5poO0ifyFs/HvmdPcSwl1sxYnR1
OTYvaskBIVUziyY9RciVXgKTDUK3R8VTW4t+IY7m32Nf09dUjsWP1vct15ZKjQm5ds3j5e0HvlzW
BI/PXoIfyvJB/lG9V4MZGj0tJCQMCA4Qi2PVZsHcx28PpWV5LavsLRbDBoheg8oMuyFBiXY+nimy
FPfRLD9Bux5PrTnH2yZT25tWJ9/IlHb/VKGloCqsVdzKY7CVEWYWHRJxa4/pvFNRDWJTzO2Yjphy
iMqRyiYe9BXu3sFdI0W3jiyYcqh4JjfOyBpypm68QSpSP5UVDrgfT+TbGoBdfBGnqSBzUl7e5IMi
VX0ta8JTMw7pJ5x7641qBNLtq9qB6Yq+YzZjea3iWl7S+RoBNcDmXec98ve30u2PScvIlo1CP41P
HJbJo59q9qHwe3Ubo1u3vtdqXnuZEk838Zz1eOfZ1ZVd8e0utRjZgExxALLv/74p/TF+0wp1iU9K
T5yPrWtMdGSxiv2nSeVA1NxnWZagMRL+/MXei42xjSOxnZwMQrHA5cb+JomxwMLMob5ypr/ddBiK
ypWwPsFsqheVI/7K9jiQaEYXvCBQyybxS4/11xjf6SsjvVNbWdzNSbnX2H+p2i+eyoGsr8D4z05D
ENiYvS9pTV3V7IisG1YyUaxt13SfiZ6QGwT37WOXjNNK64bQqy16rU7uDFeu0G9nk24TgIEjNWxP
pbVsk3/MJgwxpTbijF/kN842A8Nbz45y7aL+dqUQ3GpbEqMxjFsMcfGKbZwlJlhC9AllGd32dm+t
Sznmm6YIs51j4AKujHSuP16eb+ZVkr5s287iwG4AcF4MWvNRpXMop5Ni6z87sw43PVo8bwya9vnj
kd5exRhKN7G24+aHxvWyfYF5pWzVpJhPHeYNHhl2pNfFAvg7qPJDQODESsGtEZHJ2N3mSA5AZoxs
//GPeDOT8vdBxqK0QCre/AY0n+Tb+YY4Deg5XCzWxlWSx9Y/3fPojIjlOdHzaoL2yPn3AgyEokbR
y1Mv6giJtmbewnIhXU+z5k2Ao8Ourcr4yro5P6eoMGk08V5V3H3Aj9XL15sg3a876TSvgWnd4h/x
1Awx1JZQO8JI//XxaxTn7/HvwSRxx/gDMqH87vMnnIypzdCVdK/wvuoU/iDEAMWq0cgSzgrNy5m2
qSS9o8IjyKNRbzwEaGs97F3MPYdMfzNbTeCqMX3NbolX0sK+2SZZS8i2jBKv7qb+WbORs3F3ijG7
neS2MhsTfkEzXjkrjPOzgmfBkgVNNucTKAx/L/YbsnvIRPNJLyK0LSMjNFE87BmMO8z5s5WsIvr9
09CTiFThy45hx04XerPrFyEuqVb2sYWr46kGRvb0mklusjhDkyxPjqqd5tsO+e49nzQc0dGUXtsM
yYtCAevJqrLd2fDrFZmMyg09jF8jbLFtlfv6CV4hbuiqEf8lnZCInnassFjN7QTLC3hvkuwM6Fum
5kWpWm7GarBdSwNX/Hia38wyb4ZI0eXTWqpg42JzSGF+T5W0uyMJ16EXW3AJyoGhPh7lotZeJoAq
j4+W+7RKI0e/qHiEHxICbfjqEf2s4Pnx77fJ/nG7vug/zxNq72xGZlbBdN35kUy5AqF9VNDKrbCy
T2+brM42dUfmC26U5ZVf9/YdGMDE1BF8uLC4Lw0g8ekgdQoOyBG+A0llGnJ2Gl7OlcX7e8H8u2D5
+x3QcrYt9FFgtJeIXB6HqCA6Uz3KAbd5wvZsF53Qb1Fs+kAdwLNqfig9XUc8x3upvqoCB6JZwew4
NVUSHMzOgkK62P12ZnJPm2G48ibOL7PLTwQ+WyAGU8PNhmL4fM0bYdSTx6hoRyjwpsvNDLOhaBC8
E7Nfm10+7vzKDLedEvyQDcvk46/k/KD6e3SKKRpjNL6X3tP56KVf4JVmBeKYyjE+dDbOtVEARpmF
c3tlMt7spOBV1KwWnoTQbbj2nA/lt+QslWmuH7lMZBuj0wgvK9J8rZciuMsoy6+82IU+8Ee1+vvZ
uEJTxEGjdwBwLgbU6foSMMWAU+AbX6bM0PdqrZdkQSP8M0ER3HjK5qWxr+8VZTbWos78zdwlySO+
kOPq4zf93uODKdhkZFBUclCeP36oEsXKy9GP0YCZEgC4uRq5ACENbw0Xdk9+Zbx3ZpYvHvjbpqfI
ZWFZgX9UVyJv6yCpbP3IBu/fUBfyDRWjhk6MyM2PH+033Hu+zJaUGPYZNhzy0/WLHQ0Bscz6jm+4
awr7YQYYdvtBebKGwPJmY7DvQ7VUT6od2xskjdqucmpSTaQxAdTUn0TBLMTfyZYoZO8pppatw1G7
diCdX7r//hpYaiY+jdA9oJ2cvw8rxfJl9g3tOPTCeDb0fLwbmiL1MNUONlBPc1jdhb3Il+LHj1/P
8qbfvB0ifqALOthRWhczoXBjWix8NPY6IdDCCxIo5Fzv//EoABgqxSBelAALy/fwx3yb5IIlc6QY
R9mG2iqWAKhNiBfGPx9FYmJiQFswLBps56PYYxg7Iay0YwNWiaow/1Qb/TUc+J1P16Bexyd5iTIC
BTsfRFPqAlPxyTxqVmjtA1UJdgaxazd4uatP/4PnMSDZWBobEzbI50Nhsg8mhvL32Obw2KC5jnDC
s39Zdv81/u/gZ/H491z/r7zLHhGYts1//cc73x6YLfPC10ez8rJTwdUrtLp6NI4Rhc52Dmx7mxWx
iVR1IK2nKMfbQqVTrSONujJf2u995eLrsywcCLkFMSVv7n1xYbUxOgvjqHWjE3qqr0yYlmRt8C1N
+epXIYeKjjdZGSN/7+PXulXkM8hVdbCySP5FSVzdlanlnLQQeyXE0Jr/TcHm7inQzfKhLVMYuni6
b1pDpaceV3ZEiGcaz9/xnSIcFpvL5NvcTrnmWVOU4ZaRWOACdGvLW2cmspD8CyyF9UEjyjAuZf1N
g2IPp4ngPgQi0vTIz8pXrG+uo1PnlzhkzYTXkevRmn/5kW9/d6oeYnUzL+aDgYmzxG0YIuSCudgT
NGx2ZYFjVmNVN3UKhL6OZK1+w03P/qEYbWl640xmXhQTcLxONMJS3CBMmhd8Y6IX3ehKgx5e4T/6
enMXFoiw1i1WA+q+bg37L4cW8aqMymbwKBiHaBvPAZAxtlFJ6SZ+Ed9glTIspitL+JqVa0S/ENRC
zC9geb0e1dz+MiFK0lH8CLkJc0zEsETTqZV9kndmr0lHvXEr8k6wALHabVkPlDBVs8TbdbZZn9pE
gkFVdMDDzVANHKfm6Off5gx2UEt7LNjnKGdynDIm/Uc/toBdlHVsvk1u3UNHhsqRll1ek/A1jGRK
I8tAVGgVmCOac6hGO6F2/gt6PDNdWQlJ3wHWfL+cLlV2EUFU5ECb5Z5dVcv2fZDXP3Q/g72pZ2WR
IPfrkUM0cI1fRYobGw4RVvtaVvOQbFut7T4TAW3uYjGa0K312v6RhOl8q48Nhs8lHoTUZiQqxKuZ
mBDK9mgK79FipMijFBMbOZI85r3RzyXtaCOfHmusxexpNMRuirlsr4zOJ2ckI/T6c19BYUYQFWiH
FL++EYmX2UJKiAMCzFPhV18E3yN3ZFRMqznTzGptKzUZzBlMmF8D9H0YvFEq2pWqzvpJlnXyTPz7
jLAojozbNlBVJJtTbCeuYY3yQbSlv8aGL/ysZRm+j6PscTVpF8cd4OvG3BfzXPz6eCc7xzl+n2+c
9FAB6J7hNH+JjWFQiVGmvdDoOFteR7wPyHCokFyuyCeCSEdUlNflRrT5eNh3SmyTTjtYPh0y+neX
t/LUbsoxRKx5tORg3lWRX50cvCKSFUr7X1Vt+rBASE4OaORhwddVbp8a/g5+uvEkTTzphERHO1Xc
/ViS8pAQZH/lZLx8M/QS2cVtOpcGpvOg++d7fFf7Qi/ypD0mJiT4JGhSD9NIe42zD8lziaE9U45c
A5zfG9TkQAY+AEcE3TsfVKUuk2qX9VS7aM1jYavrIhAzGj9vchAB5D8+nofL8nJ5SFBBepTLJJiX
VKO+FN0Ev7w/osjb1sga8WckKqArtHoHFejKFVZc3u4Zbrm4Lb1IYE+AxfPHqwzMGPTe7I/D3BPM
bOGZmsJmfQhRMOxiToZ1YzaZpzsRHqfIxHYhdzxytnSxjkuMDlpa12vCOTBaFB2uULQa10qRxV4Y
xc2d49uTO3fTdOU0fGdSIC0s1cvvptolbcFIm8YJzWg4JmKyNqh/5SOplxqLPUegVHW+Fw76NW7f
OzNDwIFug7rSRoYDff6qQF4G3Azz4eggcNxNUlF2PQy/FazTwY3bPrtS+L8z3sIhlBw+sF+wOjof
r0/SFo18Mx6DwHqOYkw7/CQw10npHAJj+oe+2Av5QjqmBIBabvFc8c5Hy1rSVEGoxmNDwqpHclaw
RnNy7YbxzjPxPIBJVO+Af7/Bpj+K216Hlp2M1XjM24pAWKybDu1gPXMctDdc0a8t3neHI44T7Iop
0y67ZJRrqh1ERNYSkZSt4ZlgaAEJeo+e/wfAU3FlNS1fwJ8lGu8QkAw+DVUawN8le7EY+2Hw53w6
DtIIN1CUC6LaAu31H+8QnA4ko/AitaWBfj5TuaVIP8/M6ai25jcz7R4d0f/EB+2nPfa59/FYF4RM
PMp5JMPS2Y7oKjtv6L1BKO2xhDNyxLWqc0US49CLCbXXx42xnewy3A1UXBha9NG+78kS8nN9dNEI
EymWRniOqpiy5tQIH/+uy5sFgJvDbgWUiDyZk/ICE3MQ69f5pHVHJej7TYmLntsqqkSIxpH/8VBv
4IdlLGzMIbVgJUnn8WId0pIzo8iX3bGjBEdDNSmfqhCLLIK4Sk9fdK61PsIAdYhWUh1tOoxGU279
uUz3LZX49n/yc9gXQOppA9EDPZ/+VCsgKBKDDR6AOQdOi7kHQWO4x5lsxEkM7KnpC6yJMph6wh8N
N+vmyu20vNlFXT5coUy9gbp/vx2yS5YvfikeLt4Oer/FilwBHoZffaOilnIRV+orBxqCa5HPt8JZ
B2/uCT+zEn3l/Rj5zraSZB/6E+b7dVmjIcU726GDi2wpEVgdpdIzSxPJVZOnhzkV2SYV4GkQ/0a3
C0nYaNNiuEIQWn7o+eLVl40dSMGxydqwL3CFzsn6XoEEehTpHOP24+j3icEVKwxbFYUyeZEpLYQb
IzaOH8/ob/v2y5GRZSz7FGcLeOD5jKoY8nBCF8hd8wk3YvTrnyClUh6PtvqiI7B3m9owN4NZTdsG
H/TtlDlfImwPnrq5LE+FGdueQklIMqgabcGCsXJINNOrB1rdUlcUtAgOX66Jw1WHe87GqnocZiwz
IwAvLF7JbJerjMVG1ylCpoZdyI0G43Cl2yEh5xax9pj6pY+KEA2C2OlaWMLbbdOAkCVo6NP/0vVL
MkkSttBl8Vs8mnKKN7OOwVGeRuaV+X27ZRhsGACki1CBGuuCsjLV2EZgrjUfA7Po0BRicwH5KMeu
C5PAj2f0nQcSS1db0MZbSviL3Um14BeYraoeO3ic22buq00qM9/9eJT3HsikGl7I2mzP2NueAUUB
TVlu4ol2hPBCjCOqJzJmnUeZaZ338Uhvj1H40bBvbVIBbDpoF2s80XFFU2UF+o7PiJqg/7a07AkN
Pb5t0rjy8t6uQ1rbGoQwaJgAfG+2dpBdrfYb/ZhYCeGaCJrX2WTVdyqayI3fxupuKtTilKrzNYzl
nceEjgeHGnokjfXLF4pJe8cdPtSPzhDYn5rA+KaFqvpDiZzOdWx7uLKTvzN/FCUQjem0AtzLi9K7
MXLZlsGkH9VM1Vz8XuxthEPGWihW9/rxBPJFvNndDMouNHYozjnOL3v0GsZf9RT79jGUwU1T4Rjg
RXUb3LYFYBV6EMP+NMZtgwCaZJoXrMHhPA9an8j1PFg5LsdEUyaEm+LN0ZI1veIOZOrgAzJV185Y
5CH3ejX+AlwbvNY2Ao1dY2h4hOgG99d17JQl2HiGYLaqMYTEeH0M9XUQFYMFSpEPsWcolBUcooY+
rWTdGQd7SOznJZXb7USJwTmdRhw0ImiKU4CyuKRUhZKu7MrGLkjIzVrSU6PQRKpS9c/lgPUGXgu8
+BUWJXnjWnMoPluFpo97m7yKz6FRPQ/mmNQrU7RxCmFISb/E+Bd1W4nUoF0FHKUkbjcTHPoy4rfh
7q/shaPqBMmmbeTi4M51uFPbJzOGig/mMvViZ3CEkYMYmD9oRyuPA45C3VraeGBOU+I43N9VTC4q
CFsHtSoop8Kw9ymFVYz7zLqGk19D7nfWIZiWxpFDJPUKH3tiCsfI7IBSEiDXdWIN49NUqQBz5hyV
C4YTJDcdtjLQGYvki9ZNynd2BwA4ZGAl+2lq7bRkZt8XpTVggFBgi7xyRJx9hR8EFrPgnua6mGbl
C3ETeEVW5FpD5YpwHk45OWEE1XPzCnw7wHyHOvWiqmNw0xKPu8XxtX1pVDl/1WwFO2bcjjQ04qlR
A7rhaYkNIVRPfHPho4yehcuH8ZrPUeU/mIODvRLwTXivxL0VX7lCvbOXoJ2BT0GflkLlsp+hgT2X
KGjmYx4169a2yKNPErlpQ13ZTKwzPLpSTHHU+MrSfnsAmKD3C6sWFZPKTf58a64is0hHEuOO1fh/
2DuT5riV7Ar/FYf3UGAeImwvAFSRLE6iOEnaIESRApCYEkjMv94fpNe2WFKLfgtHeOFVt7olFlEA
Mm/ee8530JvCkHepEd/0Rvy6Xm12Vxqv20QUadvRsgyPLIGW0GsPlGf9wQ5c4LVTo0XQALNd5dhv
VcK/Llh8HvUvNs/tAHec6jM1CaBDf9QeJPlJRKvksGWUdaUwGe7fWq9+Wa74KMZdGJ6CbSvYLv2n
c6KRYA6dO097AG2ZkRRvrDuDjmasez2jndbSIJIG6QfR5xC17b7+lpIRGwcONG7hSu0tW9pWG7yu
0LZfxwNAz+aw2Q9f/zpM+siLmUztoVthV/ZZm78nBm054Akg5tVK2j2vfgbICq5L50qanDzdEdGp
b/UEfvdgIfxkF+aUydzmqIgxaq3IUzNNHyeYYaRJrjQqkyF547X5zY1mD+bQgwIIJ8SxDYwudQer
vncfzCzD32OV2U4tJnAH2c+nf77Tv7kg2MQAyUnTRAl4fGROHHfRmmQIHkQ52GdmWhcxVN/+jQs6
Eldtx1hEGrRRyBzRmW5u3vWfnydwuIU/gufGi50loQ465HyuKrVnCV52JtH2NPUzc7emkxGqZnVi
kuy1N8aHR5rd77/EphixNzE4FZu77dE/PdSi7QoI/V32mGQjWn7l1ckFpxzgtlVuNynihW2bNEEW
MxUZ5P2KkVYeeAv8ezPQsIj8+avfFqGjhxrVMrYTDPoAK4/L7rZodXLWGkyNgN3NCH9V2u7NVcLd
zrQkt3ayHHr9oNo0SP/2RzOkYy/3aSVuiY1H62Nq+vMMnMV/0Ax3iHNmVhFSdciZRfWpUNbLTLbx
7s9Xu3VFXl8toAGSKLEZIljGSHz05WuD7q6bO72dF+ulRAq8ORtU+5DZpYaCIWlHCLRm0DeR6+Rm
AfoNldgbte2vTzv2ZbSLKF8RMCKYfP1LuM0Q5DnBMA9Ct7MYQq862MAt4z9f6m+aNq8/5qhDtLoI
T0TFx7SBZFIFrzD0WDrOvdY0SPqpyuti9rv7Cu7ozhz7NebEAgKlyLMr2bkY/yCZXy+t8N84gh1p
V7c3gBeRrZGhs8l+dXwTBpUY65Dr2oNmug2cTru8tHWmL1WWSbiKa7ArsCTFeV51UZ0OwGa1dSZZ
vZ3xIgsB+25K3xgq/O7Lou29rXOoPAmZPXowuhaebzrOm8XFmk4KLCm7ZKtztXIRkVpGRi6wDk96
f3pBQRxcS3sCogIObc+MyopswjnCPvCnv70wcn77PgVizw1YvF4/KqRsmS4TJsZAo0VKe99WscSK
98Zb8b2/f/RacHLcihUOBohMjjYUSNYjMUcSH4FWiTutXbVvZg5geZe3RqmjkTdElDFKjtPBWomw
SurhxNLFkAJft0QQmrYK3geMe2801CJerGROCIiY9Rwu3uy90W363a8LaIAvBn8L3WrnaB03ssRz
68IXj4Ry+lfrynhOW4r0itUdksKKQMbyNPVBZUl+cBYKBvDuhBcA1wNTa6t90+ryRHfxMDtDJ6IA
yDdoaoQKb7zov3uq6DlD/WCaprtoQV/fvgWO95iZs/8AobILNUj39EPN9srGUv+Uzsn4nM2d/alJ
yz5WRk/t7qgZAShux42VgVnXaejj0C/6e1L17R1kwUVIxdiKdpf3i+lqFYTYiDl46AuslLC/6hie
fBLJJsjeeIaPzBo/Posi7nun1rW5c6+/BeJn2ozo9eRB6n51VsAtY9qrpggfhbtrh74imKtKiOpY
VliGTnUylEl6jW5gwrHs+icQuKdoNoik10dcgqrOskNFN+JDO5hLCFVUvx9bvz9xgklHEaHzk1Mf
1po3aFGaVuXDnxfWX5dvRmWWj7oLoTvT2aN1VY5Zo4NPKR4LxBOnoJL9g9E0X/78Idt38vqN3IRe
1JoeunOqlqPvzLYTY9YmvXjMZrj0WVo5MX3PIe4Mf3mrzP51U0T8w1iEx4BFABHu6/sDs79eYIwW
j9LINoSSbsaaqLuLDojoTufdONWoqS4aSQSAZs36wUsAQvrWQKojy9cuXSv3GqulsfMrV8VeKtKd
soLkxGE8dgu2/U0P/Vb4H3079PuRpwUIbxHlH71XtG5hmtWreKRsdBE8J3n5sZrn1gyDaZyKTW7S
XqOtkI/OwFYc6kFRno0dLNEwsxeyP4hA3Mu5yS6mZEnunMmD4Fg7ovrAOgK7bAaa/jBmSXAzVbK4
1GbWoXBdaFrsalNmH/BV6Fj3i1ZDXTtYyYUIkraKjKaHeZMqlX+hv1kBhQS/9Vj0NN0NvmM3Jgt7
jjx+xMEvaiDUTAuq2872SRgw+sXoIrefh5KuuYlvipfXIHhuHvvr2iiHTzooZ6Q2ZT++5WD73ddJ
Ccb6j2h0K8RfPwDKcbSSbVE8OrUBXdcB8SzpSj1NRZPt+Oy/q8LfxHOI4qFB0XnZZOWvPw+KJvMw
WxMYf1wAtq3MCYwB2mrbXbAzl3l+4yD+m8KfkeY2AMRZwQp0rF6HS+itklhDyB0KTHC2+MFjNnjL
3TgRh7PzGPhfYujH+FuVpYbkR89h9wDEJIDwz++18evLRoQrBzcEXCgtaEm8vnZ+IuzRVhsfaax0
Z7Wt23eNPwV7OcmDi3noQP3hvMc2oIeNn35tM7TbeYB+XR+67mw1nHSnL7xqwQwrNzcadUJbVOzE
tH7m1FO9QQ/6ZRlC4Mj2gBqBs5nhbNyunw8rPsLyGawmDISK6hFWZAMFmBzKHxvl/yPW/tXY9vx/
zlg7GZYvNVvDC4Dmfjl7/vcf/+AvzJrjvqONZ7Au2z6yZ06v/4Ctaa7xjqEfS/ZGhnC33tZ/0db8
d7RMTMSpOFIZ1n5XSv+Vhme84x8gTsGOQtXEX/L/ThgeXnVu/3+vwzTTMGDyLlv4sRAmsx6/fjxQ
oPubjIwE2nmsjDDHHlBzfCOfJOpmNyFQJRXr53E17PtVZqjuaz8QOc3KNiMpde7H2yln2Q4XYlI+
q8zPyRuh6w/6s9bulmK1nieGGWas0vpAepn8MJWpYO6nzRNAAa3FkSmNWie1lWStBsuSF2n1WtwM
Q+9cGPZGGA7mznmYiy3bVa51gzmulBOIqg2SyWHHUPzCa6rfTqnOmmsmIv2o9KG/yrM8t2KIhUa/
1/uUK/KSQn3EWpTAqEZV2u7MWfe+dPaQwtFOyHPIBqt4SRVRHGHXpBYvCo3lgVezB+7eKfWl00Hk
RwtWenLgXOXbJ6DEPKBNiZPGlan1aSypETmS2nzYzjAb34jdyUg/9SodLsc+LYsw8QMyUMa0Wm4y
o87tEzeb1KHSfW2Iq2qEwLrmdrlXXi/S0GyDegwLbzBW8vQCZ4xri9yy7b5UmIxW3TxFV+LJqynN
COFJndn7ZDh9ArnNS6G6JCSYZGfaVDMlHLwRrH/PHwiApacMm7vtVHbSB0CPJdk9zhlL123RjAkc
JjsdTiZlMVOU9KM/gGNPy7hlvH5p8/ul8dR7Domjlrfep13i2aGrZ/6Z7lYsufh6fBHSfliWULPx
70Z8h+gsS5DHT25HvHAkXad/MmYHh4NFTvGIsrFybp0epmHoQzy+m4rSG0ODcJ89FqwW3RwUzMgk
9ACs6bqbpjyB6DkE8nKsJsbl+Hh4jtkojG++ZmkVc2n8NSGRs0rxbZfQZnCraugX4XPS1RMdPUBv
HC1Ju1zTr8VgL8/oAJqXcXX1b3Oz6tdAq5BvJbVpMesAtVxFTCTYb4qiDNArMkHhlrVL/pS5Uz+F
nbkuMNZ9NX4e50R+9uoG/c0yOOkGXrXX09J1K+JvnOly1YkH2+mqJpZv8gUUQaC23WcxUY2HdPYj
DOljztkaO8IOd5J7cPq+DGJvIeUgRNYK8KciR5nevkld97RA67tK1qAcwIx66mzIU7DnRKNW9m7B
ik1cGNSdNdTdwVxjUznnhrCqZJdKKe9soKR+VOdZn4VQDdo6mvMR3vqSFgQpNJ0Yb7pgAdFKBzAA
cUfwMTGw2uo/UcMZNMXt3KByG43GvZqBGA1hLtbp2jBaYIk6DYDn3vBVd94FXnYh3RK8uA0bVz8x
XLlwwrRW3Y7kyr0Il7GR3/Sqzl4Ks0w+gjNav2gNt36bp7mf6nLQuXe6LT+VmSY1Blhi1GIdFjKH
C+Fsk6k1INx5SbL5zjdHRxBGYY5Xo0SEzDDIGD47s7C+TIgCtDgTGZOaaqqL65p05y/eQNsDfoQf
PHuK1MBwbRJ1l6+V159ZLH/ZLlN9e1u3lXHDM2YB0jGlJJKqbwqxS5QY6RkvAYQCEjjzBz8hJyci
bA58a9fqqKsHL6vSXd2YcjjvbcISDgNC5flqtGGFhP3k+XlEbT70B3dLWA5tNGplBOMiy6LB5PxJ
P2Pt3LumzQorC3vZuoQ42EKwyFUCj3Bc5BpZm7reFFeOVLm36zKl5/HYF95yKaYsta+NKtWfNAH8
JUzIN/BPynJ1SdrIdUPEDhXsfN06fiNgWRHbftE4XVPHiyud9+iMl/6mWRU8SFvVeRInC97zD7ah
ZeaB81+jH7Q2n5NDN1SOm4Rr7hoD2t+xXVzyG0haRdTQGbmiEz3o91DH3Q7c70JqO7NLdCQZ3zqF
OZzP4cr006V7ICO0L1+KEsxniMbJn/bMuKmg/db3l5MiHXBWGGSmPPpgf+nn27liIMa/j6vZNJ6Q
CWhPFe892czwq52wsPJJB/pU9Xeg80gwLO22DvZw8cEdaoS3zrFasuwKoTzwmDpZPyJGTwZSkQNx
CVQrME4SfwRvLTgctdE0NfJr2qfrV8KiuuumLcRn2c7eeZa5xmPCC/3VAJq/RlMfzFbIouORjkUU
+zMw8OHectJGZyY4kgcHOWgQIWEpCOclsO8uhl+MnN9kVvhojXPQnLud5jECWysGcG3fKeS67QpJ
vGXJGaY1I2TGbVhtUIli4BIkEhrRGOjzyn5JkktOgP2t6dab00dJ56GZIAlFYh6We+LOefZQK0J3
pldskx8/Ee0ILR3P+J7QGExBje7zBbbdSuitkacI1F3SarO9MZqMSJhEelM0JO3wQCgXPTUN/3cS
OsZAhlO5+swSodCJ+9ybFChDL2jbsAdqQPyoJ/hUjmDFxRpUXA/rsYvzKF15zAi3/GwOpM2GDQsK
ZJiygB0oqsD57NJr+OalQQIvv3Rlh4PeEp/qppkfHIjuECIT3X3qfdnfIUEDaVnZc1nRHlYBuzjq
+68eWUFnI4EOz+jZi/dBOzQsGDb5JXHnAIuHSe6UN0udi2Y+YbcNap2sWZk8DCJpF6LT+5a4t14L
mKpXpAroafDNsKXO6lTZV5jo3Casik5dO+SZnMpkaaALzv3HmhNjFqNvb+5yRZY1Z1OhIxXC1HWW
00j3Tn0ahk5UJz5hM70FVbbLa6vfeXptDjHR8f0p8RbWAHTdJBMcbzvxCQxE9WdGyusSzzKziRJy
PADYDJXLM52mZ0FijWnecfC37+pGpJDYFoLZwwmLMjnFqaTmmoV/16ukZqBPOJcVerLWGvwglf5R
r93xY6DXPR0DNKZ5WCvLYpRtOUSwIIUfYjUMkPVdckpwlJTiarDTcrxCLzAZMYfz9J4dRS/OBLqm
B4829hRhL0j2pKDQfZ01HevdkvkmMxRvWKy9Odeltqvrzr0nH5fUL5jg9scOnTLBfVZW3K1Cl+8F
VuSUybumq3BOi/KCRT370gf2+FwxwX+mml2eykE0n/21WFmFSPpYIisndyHMvS2qhnfeQzAlpeI1
d5P+fU474V7NpZ9EKeEveTh5i65HCWmVd5MYkiIOmLd9WgaxntcpvYq9Y01BcJBebxD+PCW9caby
hDxhXaTGQ1uNzfuU3JyKaMpyfjZMIyMpiL3j3EhAOsTkfBgjKaQQ0UKyFLyzfhCjGfbEQh+mdRVl
DBbFPax1WsHzzy1rM5MpL414hgs2TXPU8aykJMD51sjauKLS2q1YudJ9KueeVDSshh+pEWhpkDji
zLFPluZj1rvaGKlkGAnhJDSAzME+ANZG+KMmToMEV3qk2Rz247pbgw9LvYIbRwEz3dmizR6bbdAV
aVWNu7upzeyx1pbpxfdEmcZ1QekU1oYzBFHRaPl5YVfZDYAL0l9T3NV3lRSkmbLHp1d553dZaOiS
Tn1Qz7NJo3XmX/syC64IkmeGJXjNamvQPpIw61mnQrNWiPjk4R4QIrfZJkEmILh17XscKpIFtlv4
AQ3Y8uvRMvkdpjoJiFol9hC8kTVZRRQMmf7XQOx/4xg8vnT90L38y+UXqf5lP9TPXxC91P+2fdRX
0mi7HPLrf7z+o/rxZzxuWyb7qz8A/uf4eTO8dMuHF4VA5D/+7Ycbbvub/9P/869D7N0iX/79X7+S
WtFvPw31Tv3qfGtziPznB+KL/Cl/fR7e/v6P87DpvENugA6XkRDtI/7rP47DwTv+R32bzG+OEPid
/Ju/2OMkyuPa8L9LsnE6bs3pfxyGg3fgzgJ6XrRhEGwz8/nHZb//ccjlG/unpsDXPTQa6Jv6zkW8
CAIAWdSxOEAt5DBl3VpgA4Y0FPQK8pVfa/l7z0i7W69z5zcGya9bMx5D8o0EEGyNLY7/9nc96U9z
ZEfVTuGioQlTOjT0hW0tVqb2NJKTuP/pDvx1qT/7HWkovDrn40GlDbX1Ezb+yQanOJrU6rZfcsbA
wrXKxUyNXSndJNNvZUARu1SR1UIwjDLEnTSmSKjXxZpt1G9Y3sa+6tx1xJnP8aDIjSgxBKmzUBL8
yDMmxZHJniPQomtKZk6jewwALXnl0SNkvZzSPFaNU9wOve+ANPVnizybgSPARTDnZXuG5WQiVNWQ
wAYarTKar8wJ6nnvNOR3nhCH7HJHTB3d0SniH9azGjdfGVcF0xUqNx8wgIKpa18l3lCp982mdNr1
mlyKSyHT+esg0Qh0+Sq9L5VgHn3pY/d8nzp5cikXL//KBHnMoxqT84SCTMllxoBOWqALTQo6DKlm
dJ6b61LoySVUtMIK2DMKMiuzHt/jErtJ52BrAyHR+ARUoLCMNGWVE9oqbAtbPIbb8sXweH9N09Eo
P9Va1ltRNzGnI3yRgOo2nkEsmWSqJUtlnPtZO8sldObGV3pok2LtEh/CENFZNpIIfFbiHfzank/A
bMJBCvvcL3IRt/gqp49tJqb20klpS9z5U4OZMawbxxkJXmz1UX/w6GioJQLRN8NSwhtKcuoOo9i0
9nsGYQ2SBXfWapJFl0SzMgssTzsF1q7QFcDJAx6BTHrXfd+6lbph1kjuSCyBawxo5ie8hjolFhwo
YlYzHNDvvb6FWxvnvbC86nodvEH/kCiOT4/ofgR5yYvMTHomK5T/LzBvwenx5vnLcsMFoCYmHU4N
Tg1oxFZdGzmSZuoQtQSzIcHbAq7aD9RA8AErnNbXhKdrag9hYqxiElm7R2JueYjaUaHNkJ3ZEC4j
dLeGjUonJSSKKBtJrCwh3K+9K6pT4tAWn0GVl6T7yau6ryt+w3XXE4M3nqw6WuqHgZlKx4yyQ/83
clrth/SaDNStAEHxUaPOHoMmNmtB6UyzhOjIoQm8lvSOqSejR0v94CQJnPzUmtRaxYwERjKmK9+6
9opRcTctwRdWu/lA68xw6ClPqnIaIu4IsiM2cG7Lc1rbGRWA1BcNF6W9ZvOtsHqlIFO021/FpCpC
k7fCvHK1ggqE1gkSyh09ysQkpqwo9FOxIPlnvOG58kUHvF2QYDcsaEpdAlYiZRrdE8UcLtPCyeez
vJe2fpDELSSSjBVTT9dD17INDTvVFYqIGgLe12HcJ3OvudW+cWbHjfpiJK4Vs6KXxiRsSeNEKX2h
TCUjiiIjW+QpVHXXDjlbFlWc5FuaSQaulvBDqdUUT06rij0og41yLpz6FLedq2/OzbnC5zsF+s7S
+iJ4XwQyUKcS0+xdwQ6fXpIUOfsnTmsOxm062zy+O60sbfHQwG90T61+xiUZgacmtfrTXGtaqUWc
xsf+0vXrRIScmDTCgJVwNORZJomqupvrbmQJug4XtSCQ80wz/RJv35Rkz4CuCdzKVqci5Kss2jwy
seVfEb9Y0k4gyvU2N4h83DuI2qaw9ev2nErUn8NpnZxxN1YDjT2TDaGKCwAp8y1PJQSaJYPKdz9p
5jzNzJfIloDNMuOvrj/hLJEV6T6S4Ob1EyQD28ACSzhmXGv+vDSfs3pE6/XJ0OqUpLBwErzNwIgq
mdfdRjPRzcbdNT1J79Nz2ta1av1otJOkUU9j66AbSiNrGTV7ep7NTFXt/fct6X+jUpIv9W3fvbz0
lEqvC6L/m/XRpvH45/URu8SX6ilvh5dXRdX2j34USbb+DneiaSE3wBbFNJe9+kdAi6W/g7cFOI2W
Cv+Bdey/iiTN0N9BCmEbIaRkG6xa/Ly/yiREOO+guVFsYHdkHIEO8+/USa/LFn4M1cMGgdiMZBQt
x8IDqCGOlmKjD2ed6WaqNc5FNfjipqUf/hY05XXZ8uOzGJ64UGMoUVBhvh5PFKMXjIp2f+gHYzLi
V8W5QLlkZV8VoMNzyy9S+cZ870gcsF0e1ZiBqAtN7mYCfP2RTuFXApPmBOhr6uPRWjiAwrA9++me
/6Yi+82FQWejzqV5wnDy+7zzp9qvhHzRJg6ZpFka1NkZUlE32hJ2hj3Btr4TTk5NQfbnz/zNjfvO
/2Kog3CLx+H1lWVlKT2n96YwGWBP4T2t8EJlqxjD3hveClv53QUG+pZsC1WUovPozomE7GMTGALS
4lpeWXXgPNvN1J4yOJWHIe/Yv/98ddt9+e9J1macwUjpAoxlQuzx/hyNpHkg9REeBFrmKTvX1fKE
C16es4U9sIgHF1XtnkPq3/35Q48flu1D/W0a50GQpRF5JDrL0EY17iwAGAhIEXrlzsiDmvKNh+XX
T4GPCvgSdwlUSprPr2/c2BIVturlHLbMSa5yT+aXNCuf/nwpx0+HhWkY6COVpq9vJq6j535ean+V
HZWndIzuHqHt8r5A3XemjKE6/dsfhVCFFzowNxHn8fUoO6VDMzkLhoGCRnJZNdOWNr1MH60pG9Y3
7tH2pL1+MBiZsF5t8nqOncdqnylv2qpR9RpqG5KQ5OvkEUbp8Ni1As4V4XcydBG6vfGyHT//fJ2b
CZvjHRPUTTP1+p6lvdu20s+YBhluf0MW/Hwu/KC+sKTsogViyVthMr95SHAq4FdjmUQB5Gz//08r
Cm27FvUAeeUQH3xiKgEy++A3Tv58637/KcgIsIowGz5+rXPH1ua8kmtomZL+lDDSeA6s5O9/eQHa
LFzRTM3Z68zX15KUK45FnVjIqTPbk6bAQgre3DuYudd+y4a6feMk/uvasVH5wOmztW4E/6PvbukU
QUKAUMCerKd8yzSZ16AlLnD4KCvjmk58H/ed8QaS8Tdv3NaG5+iPuYSN4OiNQ3BoMr+b6XP1C2Oa
wdls5m5wmmjrcP83b9t3xcCmQkO3Y+rHuvmWsnMoLabO7H3qclpTcVLX7Vs2nV8eDtS3qEyo55E1
bLjJ17dt1TAy2UZlhah/lyrUKg1Uet8bt3/zYrZVik4QTzk7NDKJ1x8jWj8ndW1re7o0WN0p8Nmh
TfXGfvLLxWDLNoEO48EjQQcPxetPwT7Se4XNQx60QotRnGeRauq3qJC/PAO8sXrAjG5bCZl1HH0K
wUgmMB9mwh6Gs0NXrOt736OfIlz1Fvfi1wvaPgqxFkASyPLfbQ0/LRC4vPJlErUddk6GtGGpBt0+
W2Tumbs/359tO3q14AL2pWBxtrXWsyhFX39z3UjGQG+uRIbTZDJY05feO81JZdci01umNerNpWCK
TO8AN7M9F0PoT8J/K2vs1+vdPLXszVC2uIXe0VfL+8rcI/e8UMwjmbNLIkmLNzcU0hvX++s9dNHx
bKsHheqvnkwtYbDRofULSwyU+yxoGRsP63CaWtK8+/NX+5tr4gPAyQCjpco5pti4qMfarpr9UMFZ
uvY0uz5tCj97Y/n9zadg6uCQQd+Quc2xdHWpU3eySgIBhF+nO7KkVFhv4Ok/Xwsi+KMHBe8MUZIb
7I2WKwfWY/FRLsQ6elMaEbHIPLNk/1I7fcraZ8/vk+6TxvzBLkKvpT6FUCMTF5dWl9jpSaqKrL51
O+VVDInaluVTI4URAcasGZv1ptAvcrQLz56DvgO9+1J0L0lSMtyzE1sxYMyV3t2mJJV7+4TduNut
op1rgnJTo+gOOrlMic2MxWrL/EDqLTMjNE4j8zTCETJSma5YpNOFmFlTBPmNyGbCYhlrpvht2c/a
8Qbu1zKiphABk5i6Howbz8v7gimTGEamaphIo1Y4i3eyWKLLzgeh5IODMvnEasaiilquTl4nNina
n7JuWspLXVWMxpGqe040ji4TO31p+uC0yAOjfr8GTrOczYrs3BstsfN2byhtni+ot5eqCmvMvE6I
Q1fCo6+nCmUMs8aEPbVwGm/Xz2bufGjUnGRM43rc4NbqaPYN8RpdHgOram+I2DKC0KaVaoYoC6Y1
LBTFVTgUDIX36N7N+qOZJql+aHqnsO7pf2crQvG5y8svZWa7BDz7BLwjXrGybdzjDFXcMwjtTzt7
9Cqq26bxGJBP6WdI/n4a5d1sFkzxjfxez7DunvmB1EguXoSdRZ3ZNfTmyS6+94kUXE6b1S8nNMKe
9W1V46wDQJIrlqfSazru2rggflY51MloTobsJh0Kr4kq9BgotJoCUltZ8dNvMm3Mwd0BwxX4op2S
tk5JXm7owvPur4oMj82hloSNDu1guXcLxpHlTOECdxIWs2piZtyNKeqpeNHLFH3QNKtMeyJ/d2Ak
vlr6rK46YVfd+US2Ou4sDLPdc04U3xneUgaOliwZhtZuxcHMZq0GemvmqLT3c+X33a1k4pw/LR2O
WCuqa91HcetYsgfYhTFOo5uqkobEDpqKbeqNu5ToL1pJZpvq4zNRH3p/YTN8Vi9DKzpyHQLsA2u6
txfLuNIrv84OSqbZvBs712hP+SXU10L3a4eupZdDJdDbbxrjWiMMmrzXztMp8OYhpMCumvetoRk9
0jbGwiO900RwV4dOC7SzYF7d8Qlyg1mfpEOAW8IkxpBBX+FUW4ta9FMcCHp8YaevqY+NzNXms27M
S4/g0bxNb+bSQtBk9MEYXM7ky6sTNPXNs89LNZ5kAA31rxWcJRtdUluf9ygClwuEclq5n2Bv+sh3
CkPfLbw8U1xmznjVk4hHCOBA0swHH5u5ve8qpuO7TGtbc2dYWTrHW2JzAy4w8RfAxMUodwRt2cGu
tYrKP8lEUsmIlZQdbB4kX4O2BCslSZO413MxGQ9L2ejjicePtHe20njs8cFmxc6357E57c2ty9Zb
+oByWsk2iSBrpwgElVe8rL2XUwBnhGUCXGls49Rh3Dl9cgq7VWcZJ57glBjpyjqXqkrt90OATf6x
aYYh/zChU5Bnrl/664nZTLh8IDuWzj6o++CxRWN3qctAS3dgAJsX3RhUepnJduHV7O063xUMruVu
IiyxvG07H9WYpjeIlQMxTF/sMSBnu0JYftdMAnZ53XkBoc68/lfFXE+gCw20FOR0N5aIDIUBIxTw
SILTqcgMJ65VBmIr4G382ODx2b6zsrpRQ4feDKmydlUsRXvLwu+ZUWmRf31imSOrBh3KHuE3av47
WbR46s3Un7sTPDiO2q++L+T1kpjg3DKtd5kC5J1TRbml+f5OOkLmEU3jzt/bhmy7qJlFl3zENb5s
7ME2My6soNe6K2MK8rOG9cI+bQxHCFQqgHk+9QzmxQ5af/DJLdk4I0Bsk/utbZcMpoxh1P25x+xw
RHKYTSajGL/SLtxWB7bmb5b9wzoZpIemk84kmk0cC7ne1y2BsubQL3smCcYaZ+SXj5FUlmaEBlqB
Jkx1+rOHjLfF2Hea0OHqwJ/uD+2YwkKcEWRVO39RljhrdRLUw7QshXnf9x2BvLNnp8FBZytfiJGp
OP7ONIWoUVxACHurpnGzK6AsPrGstfqlC+BqP6QOwkheFqnvZZ44BRPBxvY+j6IcA5SVzAMPy5Cm
GVIfo6HfkQ00JXBGcSXwvJsmlvaCZMAZG2eFh2+nH5fEoJW2zFOBesIYp20A6VnlFpjedHTyTHeJ
VvRRK913t3th/pR0OztfUCXxQLnU+IE1nc6jAoA5LpnZhs1UMAXs2QM+50s33Qojt/uoYuogo7Ls
tGuCeD0jNKUYp7AsEcHGphgDcSgLU0NrFmj43YPG7sTey8bWjMd2LuyYVqP4ZlYgp6Meio0XqaFa
nnyCdsdI2Nbk7woGHqztbuprCGYM5ceBNNSwM/XSLE/1Sg7IScyR8+oo0SQP5lSaEYtukLAij+6j
D9K2PsurGi6byoxq00xMCdS9JkcIbNYL5mUl9ZIiRiP0o3FFed6XjuYjSVH2g7eOtRlWyuBgqtJS
F7E1kpQVVUVC+pknm/4GAmbh8ftkDgBP8OU5EyiXVEUmSqg2vXKtSASD24YK1HGbjyZbH698vVp1
OLadhzDCaa3nzOtqNkCUWjNlZq2KEC8axpyiAtsZdSubQdzBfYLcuhb1l6XD80zqXWPcjX6QshXg
jzt0eieyyNDEVO7cGrCRl47Ku7IUE4o9vYXZp0Aq24gmSYrKfGCkZO4kIS8CSZJM2vdpwmjseslK
SVBlilgP6ZwYx+m8rQUjUKbNeh4hhmqyS8S4SEbKdhLzrblWxH82hICIKxBP63hSYM+dTxGY8uxU
2eIa50RzB8W5pJbo72oRmBVvWm7jNHQtJDSwajJlez7ikWTW132loWY6a9q1AbNiWkvufO0mSgX2
V7NlsBV0bKRuOHp0gYpIapYtP1O2mE0MZwP6k/hP9s5kOW4k27a/8uyOL9IcPTAFomGwb5OkJjCq
IRpH64Cj+7Q3fT/2FqSsKklZlbKc1zTTqCAjAoCfffZeu6P8eucYlT7LeSD2x9FLPfcsT40Fl19Z
JUOcMhzijat1n/PsqMc5dpgEXzowVvpclQFW+7pSJqpw4y93gc67cMcGEzd+aGS5PKjE0/AZA5wc
O4Qf1e44dLEgzLrC4u3veAv2fDLuOSDCvj9qZyjvhAFZO/KUuz6zqk0bzuAdMNBUKedeVdN4jpvR
Zo3FHeoyTWyniPFiengUU1aKEVsipfbTkITji04t+2VhtuXrZlFPfhDJUNO4KKgOPIz5MqRESEEL
40DE6t2l3me0fs+LGpbffbwIu7vNSHZiFOQ3b7kB8miM4GAZ10LRmMVXvk749ZoFiXxEUyCaZubF
SyIy7iAGlqYl0jaHxMjuc5A0lVnoN8VDHSsimNkiGq1qkLEqk+mZKPTmkZ+sqY5as/UoalrLkoAU
FkWsSHLwIpbqOS7UNVXjfrECNZ6xlC83/2JXP7qGZRssfQ13OHDs8289kXoigqE+sy2j3/fFsnLy
qIE7YvUMgrLGEoHpj1dnORN1eg7uzakwqp1TFSz+V5FiWM6ybvxSDpaHK39puQyLrgBwqwvt819s
f/i910v2qZEKyRQbJVBqZrbpvQ6W9tnLC++MtR1nKYhOTEvMAk0fp4bsL3Gacq26iv00z5sBSHNV
IIJGo/Zb6r0Yh94mY/AvVtwE1d5Ki9Lbz6Wb3c7c6donWKGdF8+4ybdkxCIBHcMhOFSuL4yDyjzp
HYRcwQL5tTvpqMACNrAF73jqyaVY73RdpANuX9+59I0xTc+zojaeOi8l7tkGVoJfXsnxZu0c+3bu
tbDjIHMMEJlhZuw9AaI3zLS+xLfg6Ghg1w8dS7bNR4cyuNtRMzJyxJbw6HrLo3fQ0RmBgMrEnL49
DpLkaDm6mE905urqDs1j+rLtOd/LdiQtUBk9T8/cJcy6C825fpspNsWKIxw199gucYoldJK7A2Ow
j/HN5R6nYEtgpZuaor/wuduErzDeKnUnIaKv/IqZ1MsBtIqQT8Cu64EdtbWk+AtDW1nDTVYbJVel
0Yq+6wiRbJBbX8ByqtS8Pk04jIZ9WdYuxditXfYELFz3JcVT/ugwCoKAYwqlwZYMTMBXqVgwWQxz
QD2UYY4XM5EAkokr2emIq5VsRCw09It5bzlD9kV1Ru9EbROsb3PX688FhZhj3IQ8dfie4vSIWqPT
PRNPKjG10zB+gX07yw4V9qshBlTpJftS9ZyA18qyf29yW/w+Fty9udmWAuyfX+qzghpUSTn7LK5r
GpdAdRqtl0U+J/XPqU6a8OgHmXxp3RLwzDDU5UG2DnRJ+ILhiztro70FRz6xfwd+5dLClzPIPdIU
kIYfeG8Xcy+NqVv2GXmAJJKz9p6yVoU0A44sQSOjA1K9gzINSzJ11tW5qHztPsLL1fNx5ihYw4dC
TQjvDOSM4qIGyQHc0JeGAz+hF0cE2e6TubgO9zav4LDiDzpxGZTlPO4RmziQN4OTko3qWiaFsZ/d
M6wzJZlbzptw180Z5t9q6A+pF/Y2WTthvgSL612R/jBl3GGE8aJ88sbfp1xhVw2V6AD88e0nFWJ0
Ls9a3VpNROpbY46sVDvsOoV9F15fS/jdK8f6UxWOK3c+trRz5LlYa2M9+P25XTd63m/p/TbmAEqa
a9KNfjOmTOWXk9uY+KyXwFdYRN0kiThq6HvVVzmNOzgGrmtaOMhuNp1BHdHazffrkJuS2vlRdkzP
hpEfN9riFi8Gg8XXcPLOgKlRijKOCM+Rawizu27yPOTYHZSef0mgLH2pVdAku9xr2yHysUc8kvfF
joBxhnBPP3vb2a0s1EVe6Rng6GoU1DLAWDq0Gc/QWCUuF383+TIlZVJXZeQOZiUiGYTaj0ftKCzc
KSAsTIcjOo9vyvI486xud3wvuR02c4jdzUirMN0RPRMyljovP5Bch3rQLw7H7FWs5ZPRBesN2bH5
i6o6CAnpDFftfGrH8TPfy9TeE6Hz83filHV3pHxQGueJmcPp0htxl6CNMsuzQOmhPgLI58nZmYG2
D0y9QnyoKgg/+FcL2e2VGNaPMxQ07vDUVt2WST41J2ms6hUTieLQNG5+2MheJX7dK2MJZqt6yBbt
cH11eimOEz6cQF+LNlhw83SrZe7gl2fqE8IBHDBReKMZp8rsYdOkLTJV1BXM6o+SY1zHg2+yPOOl
dESePbBU9OldStpVcp1mrij7+9Iu3TB2wUn4552c8vYqSLzpHeOYscRLjQUu5ubNtOxL5hU6VPJL
uQbJF7cbq3cOt/q1HcPMesYqpMv3Yub0fSCxDP3C9BrLPC19WzQPgInb7mhRn5U9egPLalSArnge
0uG+lvSXM0QMZha5fDXsuuWwW+BvJ00OsKp1rTPe5w99ZV52tbqpG+edeVfusKZ9rktrfi3CoN8D
vg8xEJLh2I6cBu6jAOc9nQKT5XxKA2fJLv635VJKZA2QP1OGWe+gExi3hlfb/Z4AgeYh2TpohoXR
D6/IEi6jjI8Ee7T6yb3536CZE6UY/xjQ63TGZF2IkUVRoW9CbZsPTGYmGSwNASBapqC/bcNm5hnT
afn011rqn5RUHwwEYi0loiQ6XfHTtr0OR5dvpmcwgBTYJJAo47lNAI4K4+8102KwsthmgnP08RKA
YfqZNOLO9ozxcUoi08jlVcpjEADOMv/NlTevwkpEsPJmLUL1yE/ife+5ztBkBXW/jq/OGYLqS4wt
9i9e5avN4vtVBS+D+RYpnc0YKIivWe/vdiLEN5RjDT2ZpMkok4OSPHWiZHRqIuW9XK7zwQmuJ18w
U8i0M54CHnjvuDU5+vz9D5AmTQT3beHp/FzGNLp0Nhg0QkYclHVMtBL8usD/WXfGH+uK/zqv/odd
xXfv+uZ8/8PRfv1W4Wi/elNKf/nU9D8Yr7af+Wa8MszfsFngNYKhwyoHu/Q/7emG6f/GFglrEJOj
ZYL+YmfyD3+6+9s//exbfRrX5h/GK0v8xkN4o+yxdMNdjnX9Jz/6X/nT0ZF+2Je4eFooq2JTvAX6
fUy1/Obfr/jZSePrXdI3lGRjvagWaVXXrcNuI65q3XWnNK8Lh5DjUDntbpihsmJUnTmJGBZzQ0G7
2rGEA+mJWNtprReoloNqk0vJ3bcLY8q4NABJUan3iviFnBlJ02B4pFXXCDkgNnbjJCcgZHObRpXN
RoHMb9eHHVAGilhsZ5eYbjarXWflM8/rojEQu4OdVY2pDh7xvjYOk0SYoX1dhc5sDZx0V8jnDyor
dHnLtKvdFwB+JVJAM9vNrYdBmXswG+3wLa/CqjinNstf4rLWs7cnqdL4sfSJ/BxyIo3iHDjE1q8x
DqLbz4uj3pPM6BUDrzWqB8bLsL0P9SSGm9arylejawz/5E9Wr5BvRtHs6sBL34qKVgzuoQTiomrT
LiIfpVHQv5IoyX9XbCAGo+t3GPi7A1HlBeKnDurxUAP4pYJlbEhyoRXTrhU6izTOBlTa8q4pbHpd
grHT3g4Uk9seyQ258FUDC4nD6QZQm6n2CHuX0kDAC1z50gdyubITU6TcE9T8zkK1159IZsv6ukWe
MC+IUqaPOM69JpaBnXzi8dAXRxsW1PTUuiIPSc2nxdLLfQ7YM3+rRGY753aFrPCla6kEegk3q/SN
36ZhfyGQ7r09rWFhs89Gf7TPq6Vz7sapRJFyAjV/rKyKAOtQJ5LjJH2C9/j/qHl0zNHZYjtA0fb5
SoNjvC0RJLtmj7EECBXp/RW3xwe3zuuHterp9FZzOj6yanKw+BYjeXGpsOb7G+yc2LfXL/slkLO9
438R2kubxnof2crzCEcwfchtzprRyuyJbpwJdaP8CTtgtMHRh2LvyxJF/UBUmYVPIm21IId0TX2s
8yU4mCIvw/PB6hYwTSK3iKP2XblesY4yWAUKLmZESwP4dpbXobwutNnKA/b95anVor3K/Copziu3
RUsr8iBPb/w+Z/WSBoQUSOV65ocy0J3H2dJc38UIafMoeocLRnSG7V2VPGGJug2ivK/ayQxOVAMR
0R6RCTDSp85C9MHJ1SEv88Ld5bje70t/Yvs3JkZoIVcpozkgOK3Iup6fsM0fZFJCyZnRD12EcnVE
gg06gg2tbxx1SzrhjLIm85Wxo2UGLZvQWWPLTTr71Cvfr3auhQQq8S0nM3hxTb6RVexIHqAsyozK
pNnp8tPUuJk6OGqdnjoQjNXRKCx5l2UNpIFgZRELEbelw8fRrK+iDMgXjuNkZpIq6XO/LC07BQsc
dEgRncwpYjHrNMNjjoqN735uSed1jW8+4uNKHxxa+GZoCVoFeytJJueRJIaYjhRITuV1bgidwftj
yxutU6Kt2KpM0R8KA9P0yzjOo8kf0Mqc76Mhg906VyZyhztNt3j2nLtiGJifJmigxgOO6pG4G73r
uq6DN3PqmvbkTJWDrpdUndyhG0mffWTd1vutiMI+jDWmESasGkt20YLkBYcBnUid5XMz9oecIGB5
sIauZGnVWkJYu7UKrPYDamN9gbMFzcNqKbwjrrBUjJiE9MKogwnwtirXvatGnzu5NXvaPzYct0iC
I9C9+6xTzkbu8u1zpSeTelUz74Jj3sEBvQRTBHHTnkwzPWpthYjvSfPopD3vVjEZtJrhCl3XvQf0
wI+rkR7Xg5rdiS88FdthTNtYahRRiJiYXU9j61hXRWn4i8Gs6Fm/69b33wKnl/q5NzCSHuiWopky
mTMpH9BKQxRaQ9j52eTlpntyZm8eD27qGs11jQX+Qfp2B7CYHuLiPHPAqh9ynCofiTKgrYRy8qkF
28iaN6LKJj47o+3RUFm0QVhcfMPitrSu1k7oYSF428nZ+cL+xUG9nSpzHVU8mjKdSc6kYYCNUQB3
Wm6zAg3Ij5Oqz7Vk9ZIniBzDChnCAjNNE5IFtUwb43nApiC72Cr78iFmGhr8SwKrhvoYpOy0bcI5
iixUtJRqIuHjVmn72UJ9kdEi+sb55MlGPPUBbO4mWtyxSOY4NKqEG8voIxPfEO1c2CkhHKMQyW4Q
u6lwxowYRo0pnyefhK49FpW+HV1se0dgUzwfd44aNfGNkk19veNkUoxLbNnSuq+8QA9xS1eD3M/z
bJq71IB5dV2wWZhP6D/YURcfssmxIRShY3w61p0T5D5BAlmhwp5EaqzmEbAA1VAgEnv30raDTNOG
lwbyBQbIinZapEU+socLG1g2iIBZ0LPwLKps+LIJ2M1FLwWqwL5J2rmsDwkH9eEtQBPEopJyhdU7
plkHW3jfLVYNHLaYbWtXrYFH7M3mw21PZWHaotyjkk7JvA+HIVuu6jnxk72bZdV44fS6D857kqXe
0bHAb3GWyZRwWGhUM4KHw1OuB4edJIHDkC4s6DONIE9G7CgUGsmHQ/dMpGTWG/8RXPRMykRqwPMn
vrop9yaLrXB2VVa24X3oEBr7q9EUrb6ZajV5XWQbeaKeiUwRj4ZjYVlXFktt7MRGMchbnGjQEUIk
Cp9KNtWs423rEYR97BIlxlfAEILZ31DdOsSci5b8RACvYzGeQsdU9y4kxBZ/jZ/a7w3168lF2U9G
vXconE5eSQo13b7KAv+RYEB4xRvnr7vVd+qPrU/S3olRaorxw+T2JayeLEmXi7CVnnOecxqQj0tG
xOlNjkP1sauHpD0rm7EcL5FdenlKBBLXviZtMN3KqmXGYYHje2cSOHh2saS2U50nRjDVZ76s1+Gl
4pvOt5Csk3qeq8J9UJWuX3EmmNaTh+xeUqbGNmiLybf5WSrdZYynuR4JU3pWKfDQUd19okkyNx7L
kuaP+yls3IptWoVmfEbXjo0+R1smv9TQTfeZ4Ka//3ri/+/ww/BjWkzJ/zl4curLt//zeQsc/xjn
/fZzf4xAzm+4bn1qgZkwTAsHKua9b+ETwyGWwvABjNGGv8wgwqv9MQK5zm80SuCEJy+BTG5vVtY/
ZiD+l9hsvP5mvoZDjV7wN2agbcL517zuOkxTuCU9iq1wwWFn3Cak7+Z11UyNtQ4pUD2fDrMheZsV
p3QiAUE0NLl7B7nwGGy1ms1G+vju3br99irfh2jdLR/x04vTWk02h8mQP0VsIsx3Ly4sI6ysyU4i
rMI5+93EH8/qVYC4Lbz01Hei5Ak4ecM5evWIxMw6MNe5eSzF1J/3XI5ZTGKTZggkTRjJnmS/iyci
ZoB8GZcq3dHW1YkL3l1r19q+yV1bJre5Wc2fOB42BFMpDGIdJqD2KHd4VsLKOU3RHXpWLbn1OWe/
ThK3twma5SOxQsfIrWYflEuLTqiWyyTJwrtqqfIPw+rgK2JJ1OJISaf5d8+mTsYo3TdD1HnJyX7Q
OfaLqoS50nFSVJbfvC+D6V4hgoXOt7f2v1fl/1Av+9237E+SBGH5L+rnuDw/8cfV6P/GIZKiuk0I
CzDcb2GkP65G0yT7TrCG5u7Ny8v1+M+rccPHoWrxU0iCBL6/uxq5vNENCJ6jSrj4zsPw71yNKFM/
XhIYN7kYkAFh+5OdR7f68ZIIwO5oc+Dr0dt+c/ANtIaYjZxnxPj1IXsN1JWyx5jqkbW6n1ibFG3J
W3hjXJ5O1g3eIbAndWC7lFSHRK+CMFKd2pJgZNKLnQQ6t20FsHMyKGwLkMbX95lVeRy8cBKlh1Cn
qxEbdq6OI1UG2QFyMdyh0pANpdfI8h7NGYHxZYaWEsZ0S1cXTabYHOtync7FpJnsbfZGkv9gGiAS
WXGpGJRbeDEhTT6X9mA8VwMWoTOHQfoxSMrqCzl3/xTQsqujyhD7amqLsxks27IPawe/BtHwfIeN
oXhg2qof0dCRGJFWp9dBltb5KHHXEDrR3Lsa7iIfsB8QoHbmRepjkhMMAF1dg/biBBy+06EzPs0+
8+EFWWznoKeNrNGsXg6ipUG8YMhe0hw+WR88+H2Tk6HlAAUCtrLV/SKF/Vb3YXvqQ68Q5+6yNG8Q
UilCqSQjWT1RuB1l1CU8z6XO62Pel0ETL7m57SD81MHGXdjjRdqpgJpIbenXwkqnC9lh0aOmOAvW
3TD67e06USYfUR3OaXP1dXEsWgZy1vmUxxTudJ+sQ3CRrv7w2pl223HaDTAw9EGeW8x4Q9BFXb56
dcQpy7pyZWpSh5v7duwu4dJGDgfvG89eKYYhyTpcgIyTL75Vq3LnloPfnFM6Ih4GB+Eq6gZ7w5ws
VElQglWaQWQ5uAp2IwPaTck/4UWB2ztfvDl8qzHfkiiUxcAulqU6FKK69G6mFtArcpbqH+cgXD+P
YpnvaFV3NEXRblhd5Gk7tNR0oIV4Qdph2lS5GTkVYfL7hBrVL3W/NJ+xok3JafSEd4QvmGF39Zbi
xoDQpPdqsVj29AU62BlEI/ssoaWZXWmfeFf2Sgcw3nxDMfWUeIpZH7jLM63FyNNBm2MVEmZVPy9B
yo7MwuYwHCyC9E/9kCl1SCFIPkKICppD6+IEwYNrLK/m2ugVcUFCTZNCEcqzmnziE2v4vEVtNjdu
lbQyglGLDdvN1uADs41AiEbOmfYSPvR4hQca91ad+2SItTQXyHrYRoIdOKAyO/grQJZ6mgiCBxCh
m73fhSt0h5aAFcqCGfBEtEbUBOwB2KuF9nOQgrJHthGVnzzOtqjeTVFgdrV9e+ki2HHGywCTBkje
3LD96/oBc9eAX6hh7z2FL40FGyDKllp7kTAnk+9h1983ajGvVB36rwkqIx3iYZiUMTgLQx8SZpV3
lXaiZxDZ6gNcqzJueXznOkrA9KLFpW4ftwRkmCSMxvRouDZxMpuDYbwVyGdx3VnDxD8nQnqV3NK7
Ins1s5lKyIOdtVIadYxzyQeVxdKO9SBBf+V4TXswprV5DBeW2/sFxydLW2UW716vEkJGAcbCqkvY
3IfhXIr70EqztyDBvtIhPro9aKBArCys2WeUUTvKvL8H66bzw9BQ2ns7wAS8xsXp+XdAPemzDqEZ
MCZxXwn2owNnicc+tCfpq44e6KykLqMDy/eCoqfOvX4C1ohCNt0suhNAeWosPgFqSg0DI8g/Jrod
XscZtDEBUj5+PrVmgiYwu1xs3iQ+BSM8gv00YzC8zy1Lql2RifX3shzFC3YXbq5josPmoTMJyKMe
1rItbqZpsJcbyr7L5VBOuO13uKEq7P6sctdDj2cNYQjw4Y1KDJLHsd2kbb9Hl67zO9toUnblS59n
u7UHOxSX/Vgsl3ggFjAuvWqvcOJ5QZxykX3oG96rnTEUbnPuG6IF6Z7VXZyiWI3sB5FNI1oD2NbF
NqvHlA5GZdLi5WI52lW9j7fE7GnyO8FH0M6hUTg0eh/d7dSGsnlVyNp3Sbnk8MHyuTZ3GY4ALtYk
sB6XYvSqM3pvBhjFfbre1mswqWOIzx//aloTtGgxTnANoIAeVCPne4+hnqlQjNa83c6nJLgwTc+a
KfgeEnES/pyHY0yvYnvjrquaDlkJiXinA9nfGnyQZeyN3NIW2haSXZaDcjgaZjOe/Xea+gbxZY75
q3Pb4//7v/WX9fs90tcf+HZs42jGDimk3IASOgjzG2zn26nN/43lUcigRDUvKB6f4eofSyT+l8MI
L0gSu8TBtpPUHxOUTeqfOjKXKFqIfkHi/u+c2X6coEgPo+IAFRDCFwTb4C39eGIrEPtnQZcbWD5R
fSgBQp6vTh7iPtbjA0vQcreodb71azFd0KfQH797m/7dEPXDgXF7eQ+Qk8ugSB3R1ov+48uTMhi6
vHRwO3aeed3Uq/6Y98n8MPjoyn/zpQjBbolwpkSCuPaGcf5+XKsIwcz95HOiqIvyccZ5AyRQJzsK
McJf/FV/elPBTvJXsYBnC0//0U+ToU2KU6k5RIB3sXAObMZ5xIYjui5IkOaw8pKP3hhU5mFJs/BL
PwGbOv31X7ud97+bTnln+SsF3znG94Av3s+9mOib2MuVpAs0GYvmbAqnrI9deKkuynzuhJHZAUhU
S7uec9sqX93UsUQ0IsH9bpd4ZA+4p9bPHk9Pa4+LH4PgX/+Cf/79oEYwsSAuuP6W+/rx42DrUpor
nBekrrW/2lIv5+CDql9kalmp/vw2oDTQEi3QLphLfv6C4Ytrw86kWpaH8HbIDubFjexxxRPpwux5
9YlB3lTa2CoS62pajyxnCAlB+3E+T1WisrtcWdkdRpkRv1Y3NsYeXy3HTF1xwCz6ZkNc8k/n8dSU
/mFd0/66CjHmRf5EguCo5MLpZYHPA4m2aJ1Pf/0uorH88CmziQ0Y4ajfsbi9OD/DNwLLqRYuMoif
WsqDRzLn0HG5RdNSTXtOf9MvktHmv3lB5A5mUMELYvvglvX9VZRumY+gAclJh+aR1SwwLtvb8SAn
ZSc/BIl6aAL3CDx189S/TsI7F0HCInU41l59lW5vYm+Mv/iyczP8+V2gUoMiACZfQS3fT3cRH6+Z
ayCZ4Npx84eWO9m+SpYvay+DC4J4CNYddKu/fud//v5SjIwXhZfcrnCu9p9uJ+vIUJU6IfsRGTSn
zBLyUHPc+AWu/9+9ChgXXmhzITibA+H7t1vnbtAXMMyjriSbZXM4ihOv937x/v27V+Ep4PDB2luV
2U8PAQqPvGTcMEfdWKYn0x28HZCq8hctP//mVXjGBTzXAD3g4P7pqwO4nAA4p5lI5t1bhQHsg9kp
5/MvPhZre0v+JcsRpiSbzcuYHvxArBZfb4zfyXKz6fWNOeLKxxFYs/aZXHnm5WvYfvHMEk27Felz
D2JPnKWOQ3ywhL3r7lNzTI1dx9A6XevBbqxr2sGxwmlBLPDartyhP+u9YgGxCdy5Ow0OKQRIuWrA
FD/3eRDlvV9ui7qNyGV9pXMBnuJnHd0t7XmWuOROMTKaazz2SaHPcINtZC+VseinWN3B+Lyxv9ay
FbCvCBghmYNFOXZ1jmYyfqWGsRoc5U6lxfxxcE0JJXCYas7jFZ5QLqx2Sm/aMbXP5kXN5TNxwsWP
hy1WdQl/Vq/32u5W8ZRAIbeOo1YD2PTQVJ/C2TA4aIL0DWLxlXzGIAYFjaEBIlq9iImyUh8z7G6A
VG3s1LgR1LrWDdLjglvgWbQGjDUtkhTsNIa8m5pSPNJ1Kgj0ebK247qTNZbT3VD2yXLF+N1lu8ma
G1rFc8fvaTs0s8fAW7WIBjcLzQPJOS9g7b9QoopGFOCxGzRx+4SliI4ICRg8vglRmfuJGY1W+tG0
z4RJiveQrmVjn7CH8f7I3iUmKn2Dn+lT8aFZqkbuW/QVfBBwJEjFEh6sdmm7vYMuW+lhv3huegf0
mkce5Dj3esHDj5mPtxQ1oB0AMI8A4kH0klZ+nWms/aIme+yJtBQSaCG//ZMaFV+C0nHutxYY44Z/
jOFeJqZHYggK2ny0Wqh++1wm67NEthVXc1Nkwx7nuQgP4TLXh8UBpHqyem7C51awDJhKWZCVt8bY
d+pgSkvmMHTZanLAYCo2VUjnodF2wCrbUlWvgT1WH5M8G8uIM2meXy3dzHjkFwBqrs1m7V5BAJfB
rgryPj9TeVBQyyCq7vNoY0iEGJ2PZzh+y2WXdt7axFNf9qdmzWpa1E23nmO+SziwEwfRh02RX+G/
7UoqZ0fcJAPHRncLpOaz/dFtmsDYA0gMIVtDDARq5M9mecGanEyWX0zF+WRo+bFbeGrFzZpiTaae
vK+j2e/IaqRM3dz36p6HdE4w7W1BR3DOvI4m2n21GNbHYJa49HsB6TkiD284u1RUw3VFhNs/gemr
1fnGZx5v3TJ0uVLEVOMPIMZMIgsha45FUZoktcfQTw7kyrx8nxLqnWKXQEANip9s0DXgOiiL9aJX
/1aPvfXqGV3b3ib9kiZP5tC7+bmByHdKKwtvt25HukIrElOoOghsiHNT5rVRSgr7tZh6A2UUU0LD
wtw3x0Mf9vWHJcynOzsrkW4oriD0DoqxcwdG68QtDk4/UOLXji3BF/ot5XrMsMurOMdsUB6tjOD2
Lk9NMkYsGoHiBgQUyVssQXvKCcjXzME+TREe98wwDgJSTdQlpDi455VmrT1upOCia3s4w1ZZhXW8
6rG+JnucsXZ3GmwZMw6I9dYKmCqjwOqcz6LAi3RET0BnRdLJns2yaUTcJrL9nNuDf2U1dt7sbWrC
CNbOYbE3a9xnLEiC9gL3sffIr5RcJUUfNIR+a4vOMHw6IPLKrjvLS7bdAJPVZtN3aw+Lj3JOBgHn
aeeJ0rmSLT1iUZf4sDrJ1ch0l5fFiKaVt+G5lZWNuoLwwmkIkUbZJ0u0yYPjr/zFY2Wnn4lAmdeG
s/rdqQpAY9L5V6IxWw7VZkcKHdZ2h/1z6m7HZFi9E6w+J8VAM4WgubylTHCD9d2bcoPlQlRmlcdO
I33w6mNW/m7OFZaplrvVcc1rCqvKOrO7Q44RWccYCSqKMhIP0NZq3qxznqfkvl0a1DLqE9AfLcB/
mXbMc67Nyr4kx21c1N0EsXxEKr8rq86ShxYONvDkCmY7CqtVTpEFfyfHnFIQXCIrb7xzLfQvRA28
t6bdWJ7T2uEB9KvM45KdcbxwjGuJ6/kBPZm0m6R4BzMJwZnrLw0BCoQV/oi59d0PIehRK6bVOqBu
zx+HAl9RhqSAld64JQLVyFjQXivildf85NQT+lLnNKigxpoFUFlZb4s9vIEJHqttpy8FD6f63Emt
zIwxhXREvRvPuEmTKgx3lV6ahwR2KwUUJkGqPTf5/FGiYT6FOJnfqT4p+nhLZotLpinsBfZWMXlc
Mwy5fQBF9wRzoPp94QQHGTTtXb3L5pqInQfjFGwE4M0gSjBxXGmd9JcGFzVVXBLh2mu9iRNjMlpP
ZZINqEXE4F/XoWvvaNWqnxpJBXos0VfdmJQi0rXbIMzs3MRblr2zbT/v/LYo5zNTQ5o8LtOijOP2
hoA985vpPOu7cNxlhAMk95du+lRhMOaT8ESH8y0x2orPoNNh1BbuakcVfS+JNyCFV+AzaTxhI0qv
jamFcWZz6ucxpfn6Qvo3fIlaaW2XVZhvn+qIdHvtrJTK7LyQMDYaba6cOSoVGaHD3Ao/vbVTp54f
DNMpShUD6Bj884b/RgAONvbG/KiJO/HVKr10KYkRE5A/dSB8UQYaC8vPcE3i+F1ngH52MzV9dbXv
ZU6vye7rwe6/O0F2gsy+/3lPf/X2+S196z+9qe/1pa8/9E1fcjfUI8v+zVtM4gF7xT/0JQdU9nau
p6oPKembF/kPgclAldr21vQRhg4uZ/b0/1SYDLjcaE5fwU0BXnv2Wn9HYvrx3A+JD1nJ2n4FDy8M
cs9P01nQsiihr0TG3Bjn0xoQsXFAtn77fvxHXPePMyCnOewJzEj80nAot7/5x0kpcNhyzj0S9uh2
F5nonkY9Pmt33jdh2dK/BOX4u0/h9s/7/5//rG3DiazHTGZRfktk4McXnO1q2fJBtM/Ac7oBXpsQ
ept+VS/3p1cBOMVQhk9pm2Uoaf/xVQrJ/X0pFsWZhYoAFjDW0elt5xdj/fYR/Gtm4s2zsGvA0GKr
vAlkXwt+v5uZCgyRpalqjiTVjIdIqWio0oN08ss8YOVVFJ/0XKpfKEA/Sgn/n70z2a0bWbf0u9Sc
B+wboEbk7tV33rYmhCTL7LtgEySf/n5UZt5jbbus0gHuoIACcuCEG4pkRDDi/9f61nJRgKGQkhgb
ukXW2HLrP110QlnWve2DTJDYK623u41Tg9fEVTudAw6vPxgh70tBy/UMGGRcyVB1SJ6n0DNnmtTQ
tZuO7rDz1QkrB5f8BGkjyroPrvTrS0PpbC37QQ0sKqTG93cWTqLS0xRzUYn+/TDNKD90zE//wVV0
1DpU96ijUWt8f5Uhk3A0Ftlf3MRNdkinJlQYjA2tzT+P9F+mlk6RmTmMHwXPgn460lNCLaM59jp4
Cpy0epllWw+kQ+BCBd7UCjrstus+C4XkbS2wRJzLi0ABa8L7u8MAzqGjX9pvulmubT5SG8F5fVM2
9Ueo0NPXRVYAE8x1KaLBi/ZORz8hk3YvG04rqUQvxGHF2IfAyz8Y7idPkcHHCsVYR7EEvtM55a0J
K4srd5gxHE7hrWV15jaMhvMayR1nvr2XYUj882s7mV/LBRcVFioM0gso65ysiNasljUHT/qc/XRm
xJ7FW/OcQ46hdN9kcb77/OV027IZjUwuTGHvX1jTStNtei0PdMxVcLvcEmwEYZz5GRJDBVOqmVOP
+fM1T94ct7gg3ZbgBCqdlJJP1mCjtDk6ZEkWONJW9rXp3WWN1X76xgh2Z+hT1GdI/vLiYi1qWrqt
XGSU7Z7doLmHdJ6uCWbR1qM0xAfv7Xc3tSxPuL9ozPCBfv8gTXdZ9AuFhDNDSza9U+frHKfPf3BX
7nIRtovk7S62p59XX1IDk6nW3DQY8er4IV70VSX0CQ950VIEyrT1p18V3zGGIu9r0SOd3JVjssVm
SmfBHJI2ytKZrXOt/qQbkQHBK2KTwX/LbsA9uQqYnJzoF5sqM7IfhChwEzLsK5s/38vJl2S5CupF
CKFskujfnaZndMiaEpJU84CcGk7q/HJNGzf1Odd8hD793aUQSy7VfRKEKGm+f02drkWoKJycsmNu
B5wJxzuQL5LyzJQ+ff6ueHKUTplNv6ZG9/PQ5xDScirM0X3dh+PZkOhkZk2y//RYMBy4oJTNl+o5
Har3NxWqWkd7Ki74PkaIuAabXO+Rys5/cEOs7RZfESrb3Nb7y8QGzZmuBTtgY9i9mBV11i51kiOj
S7X06g86Tb/OWva5y8eez71pMrHeXwySZuNigS4CPNMLAiQZLtQqcj9Vqee10K6l0UFfj4WWE+HJ
rEVdhvCHKRrQkRPrtJ2/oYRyPhjev7kVRLuwrGF1wus8bR0mg5bGpKSSLYhcfk0+gHkVdY38oLXx
m5H97ionb0evoywBYwMdIJTxzq1Ry3LI7te5Lp27z45sEJkwTl2Ml4w486S/YUk0/g2tzcCihJJh
ObSobetWesSUpXzwhn69LZNuHFpMFf0F7rqTN+RlWaZLE66Aa6XmWeY45XlH6s3T0uD53AmEwYAn
dPk2ceRn66KePEEZ6kpFwmIWVKyra4tDvZ/pWvvBVZaB+9PZ4O0qeExRLgDMRsZwcgLB8Chzd3Hw
4dCPBrwOVfU1jzK3OxtckKZUQpTc/WAE/npNDiE4R9lO0LJlpTiZTByudFlFeVCjX/BD5GkryIBk
urbo20xEUh/sI96M3e9vElg7xm9CFFwkF6cs/Iq3o8UV0ZrACMM2cAyawFvbq9vI76igflEkBZQt
9aheLKyKxYuY1uo3Hc3WVzwggx3Q0ol0VGKL38QGVHOFqBsvg2YDsduSVtgqG2y69tlsGtHjZ4c3
ygk2y8vRVyU26+RpibSNIs3gc4SwbAnVnQdcOXEzh8+Y2Gl5ff5qNmdsDV0BO6+3DvFPx7ZW5NCk
avZ5MnWA1RWZpT8I7KoiEC48hg+u9puRsPTugRx7INvZzb4fCXqYpElf8P0zDUA0oxnbgPeGHDvx
SDlv8Ie6Ejd/vsHlnzwZC8BGkW2wWDiMeeP9JUE4zbGS2XnQenjSevt1mtUCk2m8Shr0CqYp7/58
wd/dI7OX1iUbFkIgTi4Id7klBo/PYSJHCAeRcSQL6wLtG8ShHGrbn6/26wKF9YJ+NcwYfB2shu9v
z8gHw1GESQWaswpgt66t75WpIYUR9M7V56+1fA7RP1Et4Yz//lpubQk5SViqtLHHdWxXyhnmb9h7
BTFKf77Ub97aki7B0yMJnc36yboLSy+y3RDQHp3eetU0mfOgk5i1rkhAgXlUput8mqIPvmG/vjmX
qtoiwmICLnPv/f1Vrt5jEFSZC3bbXhDghEtNldreS1ARo9E3N5+9Sddb9hbcKTYs/Dfvr6foStTE
Llu0Xo5y6w5VQoc6ET3tXanS4srGa0VvrNWfr/rriFnMAzp+QsvmF9bJHGxJVkdmz1UFbKPtTO8t
aLKmCPKOFLg/X2qpWbyfe6xfsOFQynn4GE4fqJEiOxhKKuCpXoJFnmmCXjdQkRbV1lx+yecsv8va
hkD2ZOrBpP756r+OIcoNjFfst29VopMbzQnSNJMa66UjRHdR5YUVNCaVSygcMr1UrDy9D63C+miP
/8t+C20SOh6L+a9yxHRP3mpGGPIE8pavnVd4+9GN8nPPiN0PHu3vrsIaCg8aQ5bqnC5rMwbOSUVs
hy/aqldOJhAER27/wQj9ZaxQ+GIiLE/QszS+pe9HaAdVbkBAUgSamLAjsyEjjJkY8QTV839yKWoq
nBWRuumnH6J8RsBQwHLjhmBP6Tb8NxMp41pNlU/GXFBi4640nLasZSwvp2EahYY1GZt3AUWHEPBC
ZbVZhSKvPllT/us6KFiW4U/N63QbAnqiT2GzcjBqJVANNYzzR9tVoDl+cqAv90PphAMFqzK7rPdv
CW+wIDsRIK4Hm6P2WzcclMCtPRFko6bsx0rR2w1Y/vqDCfabMchRlkrKEi5DHehkkc5wfqR2ScCk
sDygoKGSPtGm05P/6DIup3QOlx4D8eT2xJwKx5ZFwAEEvSMBOUMFP6est39+jG81u3fLFc8RJSmT
CRKM4/xyP04GYHnmfZnAa91pbcfRfY6dyAcUvq9UY1cnFG9Kqfs4Avqt45X6B5Pgd0/0p5/AOVk7
vHxsnd5GmC57xR4AAtvlsTdn6/bPd/rRZU4+dHaLU7llcgWDMY4XQAAfjOIf+fj/sYXz+4ssy4cD
b+fNvvpzSUofBnIfw2WvRSy02LgqZD3U9sQ0/PlmljXo17eGfYK9HXXK049MKZIh6xsd42UKkkOa
o3YLR0FSlWLHhyjCacJzLS4/OmT89vYgl7Eostuj4vx+VE4EunhqxWVNJAE9rf50PuZRb3ywff3d
Cowjl4MRpXoYWPr7y9i4LqhYsr8L0d9C6ZnMzURXl40rXtXp0x8VJjNxvFAf2QWZp3JQPenNAV8c
pYJadv5cxYC18d5Vn5/RXGfJ0NbZ3yGEPHl2llFrvVmxYBmzm6V+OxD6gJUp+WA/9+uz4+ROQpnK
moih9/Qk5YBjq3UzGhgJEwTTuZ1WQ+x4ePWq4oM1alli3w/CRXHP6FtC8yC1Ge9fE6TxQbE5SgYx
MuMNbKRmW4upuIptrdplZdF+UJ86ZZuhtOb0DkhXYwe3lPhO1t7Uqi1gBz1ZMlgu06s6z63qCQKL
IThbeQJctFWrx9LpEK6grMn1L0469c6ePYNS3/15Bv7ynBc83VsyFaWSxXvw/uZFqafoTgAbZ06j
AEcBGIqdurqJF6b/ny/FMDl50i7TDYIaa7TFd9U83TSHQF7DLkycIK9KhZVyKpXBu3Im02y/lmiT
SFMnmA4Mkz+bpJvLgJPvPF+JIUa1bPLpSIOcMuw9iJEseYKdJMoVfKmq9du5si5zTlpgG2ijH7IR
wJUvIPgA3hSO8dVMYQifjQ1iIJJKDBvXm0Ak8aDwfXrrjiQSp+kws90z1npnDh0u7RFdhYu4qFR5
Nd6o9/IyqSj33Yagmbo06HrMq18KNfd2bRGTlwNaI0vCZ9PLweys+Uq5svZxhiVu7OsoQ9LUTzSn
Np5DfSrAZU1k25Y3E0IfpwmqSNFyeJmuKKjAQedtccRmEYOgJ7s+RTOUR4ZxQfRKSKDKbLdxT9wB
zq7zYsjCKF97HiqjxE8tq8QU56Zzn34fLSUcD47l5mGQlsY0vhhuVCRU+OJGwv8vxwFhUNTKMVmV
6lykR4MQR7Pxx2QK7VuQWZ63B/1eWteEunvOpsEj1+47XrAedFPlaWvUWNB+iS0sYcfKykubrTn1
tneZzflEvjuk2Po8zJpmupKzyJUHhEp6exYOnRju3akyrJWWaOphiOLS8pVxnsvXRkc1nla9op8b
vYRk7MaJDfUSQv18Ac47FXtdlLLfR1EFl55QAtP56oVNZgUsgxjLHNgw3002VS4oqigzVdjN4InP
DKRVSbSiGBgnR8WMQ5hNLMrIek1TTC+4Tunp+4YWxukjsy0LV2FjleEdETWufdCs2nU2baaP+rcl
/SRFq4f2C9hBrOKxHWpSTFKQT2R6rLOydQt4/GJUb0nRQeZq4tqxr8pMb+S6mBuV+5Gl90Ponv4q
KugiPlTtIkJLpMY5G8IafJfMHIieUaUqVy0H0gznsUzGe6MXoYapzkSepk+DJV6bJFS/GUbcLkkC
C3R71uuOD0GTwEITWSnP1WlBzlPOU+ejUIYG7KtIehJ1Q+l0gVawefHh/CRfdYHs0NeQFhG0Y4XA
x0mS6XqA01EVrXMkUoxtgPbGKlZH40UbisW15M2YKz3aYzGmTkLvGIdVetWSRPei6giRQAFPs7GV
mTLee2Hpij3h1LJdx8jIxyA2gfUEWVta9qrI68balLWqv0ZY89IVZlqHmGcO4pYPp36Um1Bm3Tcn
LQzzAmnU4uqcbZR0CEHQKpcRABzUvYDva2mim67MypMHp7Y4cwmkmtnBDSd12piyjF5kxTFlrcNO
LoNSs7tHZ06t7iFhM9wHIlIkJ16SmYFr6XZz1xKkPl0AvYWo3Uhwx9Re547MajHAyL+sKzVsN8TH
AwTPCzdWVwN67JAQj9A1gihEs3xImz4ygyhJjfsZumx8nBMbPJSTpimU7KSkv552mvnAwh8fa28M
b0nS0rN12dp2+qBAumK5cRt13knWzB8Qd7pv1gCqGjC0l34jlzUpzlCKIx0O28YmK4VIDWWl9lnx
CoRHe4gHGtUwg0yUzFakD2jiPEYsRt6wsh+HakjUGzy9Wnss6km9VYXSXRExRPFIKsDJzliHyqth
tvp8rxSQU3cW/L05oBbU3NXdkOXQNBT3xzCFXrWfurFvtphV9OS8jjX1mxKrVrStJ3ynKN+H6HXh
YmE7c1tP7guvQR/YlSlW6JgdI0C4pEnT86hEHn8wpWod7VhtIUqDDvwK1LVBGBe5xLgw2Uc3OUwR
ClcN+fJ8XvdxWa5aq8pwCsnIqAK42XJY0txjW4Lsb41rRH6xBqq3LQYo7bPpAqfFJf0c0s5vLtqi
cuB29fFgrFlLHAJanWIiSVRJ55t8pqT2KDBiP7p2GGUPSJ4yDUiQYpu7yYxZ8pvIMtoA8n6nB1qf
KdmWtWTQNwWwJoTFUzjbCx4qmaygNcYi+pprY/ZcD41+tPPKDclEARUQpEausTYkfAPEeuzlgEJ0
NqLmlgydtrjPM/iJR9zjSbR1cqYrwSkcRfyiMvRbQ59VUlGIp0/PtNAzGp9TUSEClVD4dOU0Fokk
ws1w35WiSsurqBzq/Aicz9C3mUdMzTk5HWH/gDeiCn1Z13wlM5TsxGHTJnQZiKnoAi8WMva7IVXU
rZgY5d+UvI/tIO2G/gBecpR7c+blrbErE/iNLCcLfQ+ZfLYrC6DQPwTd/okz01A8ydhxXhs8B+Jl
SepBAAXn2lon6Fo1nzz6hk1CXdjWF5aN3AAXEeaqd8Nq1ba7CjXxeKiZo0ZAvgE5R34/LjQ5QnZE
eESQ2SR3iturGoPdtadVoo4u3G36/MNtppl1fFfUYWfutQqsICAGtzdJchmcsrjH4V0B22yR0DJK
5jSpLkQsZUYqk/DyXYQFCWHd7GKU8BPOM+JYYmlGNO91M2BwP5sNbXjsPLr6T1YXtdEtoQhF+2KQ
Ns4USsLYumyKyH01CVDmY696nXVIkG0kfkmG7byf7EFJ1mHFsrxFhpplKAZslycclNWYNF/YGTUM
Y/LZB2c32rlm3psZNpcrgQ1OPdp91kZ3I0+6305DI/MrYeJ/3NBejIdtGk1GHLhGnx+lrZvT7TQY
5ZKwXqTNM93WLiKPajL7vZXoDTZnxZ0xCLxxALXJMQilSKb2a42rEuKXlpKhQh7qfJaqs3R3Jf5w
YnE0D1d3ij+ExJgsV4edmAYdbr6baPVVS2QMS1AteedBa3ZMTD+GEqbA6M4UudXiJpIbheQy69zU
E+lsVJd7vCCVHQfE2I2kVTUDhIINMpQUiW406+M1Gv9M/zLYhnLZiL4CfU47t3upPXWQl2Y0VVRb
nMzU2rtYRz8Cw0dCbOgUp9Zw2qapu1U703tSOlVtvzihlGVg2rWnI8Hvld5a83miIqooaWUquErs
Sa38TkIDeKqjSSpfmwqYGHW3Ynp420z/fxHu/8I5+NO54hcwzxss6+6pBCG8zl/Lp5+luG9/9b95
WUhpOEO6i8uYfpzD6fsfQo/5L5C97L5xOi8lbpvf+keM6/wLiAtKdOg5VP2ozHFa/NvurZD/TrUM
B7hraZaNwfUTvKyTQyCHWqrMywkXC55H8etUPwD0krjeKj6oy2q6aR2S4fJVOXNG2glweMWDaVl1
9czWFZW9HyuGGJ4NrQcbleoklRkfHM7eJBj/PgVzGF127NZy02hAKeEuB8WfmolwlyfQ/exDcixB
PuF/7DCDIa0LKCW2MVXJC3YnmPAbzv5Db3Disrx2N7azgV4pcSp0S+vRnnWoPiwx5z+94uu/foyf
CV8n5T2anOxAKGXbpFHSLwP1/P6ni7wi94DekmHUpfpIJlVB2eiQYU7Pt1OH6aGHsSfMOA1Cespg
sTord5trkDGjt6H4pDg3GvhE9aOf632XZFFE0vgHioTxFOkbG/X3P5duNKySdnLgfEQNGj4tsqBz
JfN6u12zxJJi4QsyNKhlYV8smy+I1Mxhn2kAdNxAg0bJUcWQhJU4aCHKRluZ9tSm9wTbOEeNRXIc
4IOlCeF5YrAwgNShRnjhXwWQ/4G15L4q+O9/L//yS1VPIuHg8jYJ/v1/F8mLqNrqR3f6p979JfDa
f/94ywR/9z8gBJNuuulfxXT72qLf+2eWLX/y//Y3/8aL3081ePGXqi+75V8jZumEsEet5096fwQ8
3evPK4xm8Tf+WmFM619IcZdYWRYFKukLde+vBYbfwfu8CLdAfC3z6af1RdP/hUzkTcRLjxkxLb/3
z/rC7y1rAWUYNHP8Lhy7f+797znyJyr5L2UtfAi07miF0mLm5z7p/yiNxsc1w49TGV68TTEZnBM7
k20o87+wQ/tIJfxLTZU66uJaXrQbTIfT9cMcE8lREUVw1+LlyyYbXL8F6uanF/C7hWCpR/17mVoe
J5exUEIhD2HbcboQxLkyN8CsF2iCZ6+doYkOWcj50eC2ziZi67dh25YEvgg98YV0h0sqifrqzz/F
21VOfwo+BG/CGG73tAhK5Ujtx1p6flGL6jnN1ehmJpGF/eaPiv3Z97YfTF/hSH8obFyLsxYP4I8X
bE8pMoxNTqY/WglRnVqBvmabhsnwKoYiv+ktaiJQlNOApJTsHK1KQ/OpysGJk+JCJN0S+haTernp
Ryx4ETRlIwA5nQYNUM5snarUShoj7V56i7yotU2IdOnTE99Ukd4/ciCSj7OYrk2vDi/tOtcCF1fh
xnMLeQ/JtyRxRqQrzE3FTPFNYpV9e3L/A0vNVf1a3nXi9bW7eKr/n1hLmIB/Wkvypz55v5TwF/5a
SowlqMBFTLD0vJEtLsX7v5YSg+WC9hzyYAifGgANPkD/bFU8GISoD9DWLl9svo/M8P9eSkhFQGvJ
asJfYlryQf3EUvL35//fI37Jp0fBTlcB5YiKkPMU7ABUnUhofSagcXShg3Oyb+bzFnz2JszC6ksM
lUb63INcx64pNmPuWvuY2vl1wrcQ6oRenLW6ALbSJe6GwBpxaDR1XpVRrZ23ngZHy45kEM0tZVuT
2tQBLkC157g5rShqBKVszsgfpsJR6K+6N30rwEqjq7rt5hLCRFoHVTUAO5PszNWx/mJ2KmFU7tj4
uGMPOVevey3opLwyAGtDACybveJhZ43yjqDTrPY2chrO3jAttqb8UHTv2FcZDnYiISkR7CeN6F9U
535fm2x0FLs+1BQK/Jhz4Hr2ROSzO1oRZh3eN83ThAkwGxNr1+vpSOKVzfUb7S4qsg1Bv5cd1e0N
UqZ7TmnbqC4xRM47shV3nBeJLSQxGbFawI7BWw+ybf0mjq9KhVS2sCWNVDeDPrEvTCV7CBXw+AV0
OzBcWp4cYySIjTEGMk9IB8d7bdePHEo6v+hIEUoN/VVt2/gbwqpypcJT3hFzD0OrBoXQN7mBO5l4
xTEkUtRz146MCjL2MsNPyji7hY9whov0RahGcZZ5+MiVvo0hrsEMEr36YnQm0WHWd5hyh1hVburi
HlP8yio29PguvK6iriclLl3Zb7HDRbeuJi5BzB3q7lhmh3AiLSwFXRag8Ul9RId72WlfGVEU99zh
TPfIH9JLbBq0zoxB17fU2K/ncnoVjkcKUVvuPVzcO6sanyM57bIua1ZOmB1kH4PBnIvvSdK/RKZ1
NduMJWoeqAegxaaJElI3lD9guyB2Mcs9spKNgdfLb9XZ2FRgyncjHkvI6ulapGAMM5KjdB/Tb3qV
qlGJTmzID3k7n+ulY26h7CUbGny3wmZfT+8yT6m6hGGS7dS6vaR82/tm3ryEvfZCQNKK9LS9kfWH
1MFYGnoIeYRG1SPs0N7AtbzGWPraQtDVxPxDB6dP6AWR7JWWvJrC2Hj6SIOBMrtVe5NftsmDa3YP
WdpeRrV6Zyr8iYIyNPpAbaXr1E7c0Vg7YQw/oDnEdvnc9slMNTeynwZTPJvD8HXwjCwLxpTCgaQp
4Il7IOMrg0K6BocWn7IepGH3PSLvQXcUJj1+cDGW1w0lTd8g7IyScq/t0kh/yWJDP8SKcFclnnNa
oLW9SpWc9CrrifP2Gs4FY4da9bT3ZngFyfUcnVkR+aFtuypBeUzaLsw8X3jad3uyDnpI5bA/QDGc
tdEfRita0SJwmfwQvhPh20WxL8UWWV1QzAIbRbiZRvGoLe1W6WpQAJgLMh9W8AzPy/xotHfV6KwE
kWwEf/t6ws/OlA+y5kma2zbPA6c+Dq79Pc5zBIfV4Kj8IdpTeI3NSKVLQ02hfpSdXJwAoqxICAYk
odc+BWNiAQittHpUS9RWpltXnZTpMAi4IjymJa7USgfTSzZkihYp+KW3PFPCDtSYqLDyTTUxAfi+
UW1CzK8crS6abxUtBm0Xv6WieqLRgOy3TlE7u3DSoe/3nRFmZ/RdMtunlBFB5WerSXbMEMf8UF1k
PAOQcq9ULyYMkmCj4aajEKwE+ALr/UhSpEe+2ZLUSjYrjgq3S914GzcmvNW3MFc5qbXYto1hv0Tq
kvQq3lJfyUIkAdZK56YzfBuGI3BKstRtJBcQfwI7MtJh1dIQL9Zdr+TpZuZ7Y61avSemmOgmkmbL
zlCFTzhhdT2jBV2HrSDIOzejb0QEkN+cM+FdK1C1OIp82xzKi1C0+5xZbsH6+0o5Nn9q8RXAFLvC
uaNckHxu3FchQd6ULlPd52h1Z2i16XPC775VSwLn0r4zSK9B79l/90yz3nX1WFxp3cDUodJJlnvg
euOu1AVMrNg7NPNmkm3QjdlZZ8kLepK+l0RBYdeBDcOzH9rdkKbrKBt48NW1NECUQI7JDN47ziul
Dos1K+20i+aDJkvyG6MNYYfFxUDLhLpmd58kSYZbK/zWGsnaC2vnXMKT9Pv2dTbzneMSsSfteFck
zk4KAvh0y12NaYLo18k2fUrUq2FWQa7Ibi2xjhyUOEcgJbdGP1iPDjpxsisMinGUwWBkEUlgR/0X
OybQD9FHYCaEstUrmTVLWg9TUm/iW4z6F24dbeYhv0PKoPo1guT7aIqL83Fi/6mrim9H401eKcXe
zPOzQmSdn5hjGNhWiDJYhuzKSfup+hoTS/sa5vkPxAMaQQNasouHidRCL8t3ZJCg9SW1QOQW8d9g
WQhJ+h7PRBW7YVxcSzIaKI38EL1yjnGZKmjL8Vi9dONvhjm1tMmSs6Ktr7sSHCXlzIyCAbHX2z66
gh07rKHof4mV8byu51sK7IBn6m5YQdvho4Nkp6uzLb6bnaOKH+rUXTtQtq9KLryCzbdtNdJOtFE5
5yB+6Qjav4LwZgvCZpXce+b4FMqrMMuWZDzF25J8sYkTZF3zucCB35fDClCJyqfUHb5XVvfFTNMk
qLHC7ruRuBCloO4YE18CgKhc11Pz0DnjYY6H+TJUip2tiuicMsyG8ut1ZxH0XXrUepWxuC4sXKCD
md7P8VM5dOsi6TfDLPdUKzVsyqBT6/oQjum3YlaDyXADpSr5vIA12GtdeuZW5rR2eAK1k9y2IEVF
TzYf6/KoFlT3qyhIats7U7L4h2PMdP+U51xUO7diINUwf8Z8hbIlwO2KlqxhAPRTn22zZPpS681m
qojeUbVd5BTfolBc1FW8a0ImiOr4k1K+pgM136JYIzXN2cbMflJlR8PqdrbFXAzLKyAkTEM1cjeu
NZZ7wxq3RlPtpnbcyNh77si+NZPrNjyPUc/VTUNoPYhql8XYu2/pO8NUZH/zMJjhOgT228ljY7Q7
WqE5sSkqX8Erb1a9bdHhxAyVna4r/kjOpoH1DljeUW2ehkJ58bKYT/85hXn1lardGcCaAGyrb43d
Kg+9bZ8oD4BHwL+njr4tM7f4wunwqEk1v2NO0qJy+MpVmDYqS91Guf3DTo212rGlaQi4I36CYreh
jwFFrNsELMVE3woOvFUfib8kcjHU1u4ky61F0Bd76JI4aJZCl+gklU5Kq1wWKYh779GO1np21iY3
RUJxeiC/pU1m6PbJHF3LujpabnLZk7W5snC9MtQcPwKYhvGnPxtAlcDteUJ4c1Z37qWXoT9sklr4
Yyp2mQMTCgCHBVMWCi1aOtESDtXOX2UylHxpH2uySAAUadHak8OadBxaHEkwqJdkcqHjRUmxC/Um
fEhluPOSXV2OX+fCvslht64UCHVe8zyQvNzr8Q6qE/Cn0LlBLyhXqqGyMhB1rJohTSZchJvUDp0V
zZcgsabATBk/kw6B3L6kTrONvLldJZYKDoTq5UNVlrnjU/OdX2qXXF1Wr2k4N8YhXfXNOG/cTpcr
TVeyi7aUQI9r814IPjFajeSBbt+3WW/nH0nCv9nThdOM+CJlDK1Ff+118mGeGnbW3sGZm31OapOf
6vgvwA5NDQCYKTo3cIUNtb1BrrCymm5tmTnG98JRbubJhgpE9+VLHs/3xSJVUKazBiv+ugxFH0D6
CcJEOyqhfSaccGcUw150YpUTbUbOgncO2vg8TTxKh2iiS/fYE0hQt+llXN54vQVyKlk+Ll+bEeht
4a7Dvl+DpEnXMhT2vaWVym62acy0Jo3cSOzsrjrT0vlCTyON1V9yH5RyiO1aD5Z6hyLsqpDNZiTw
ZkY+DRKKYq+uNmJXo8ryW853QUTKjrSc69pVtrFprrypexmKyt5xeoC+1NUBKdO7tk0D4jslCDge
XmvZJB4M2bTT3PHBUHsOc4ULhLrL7j0+snGRbYUe7g3ZP7ARPPTwqzdhCxIOSckhgbmjakdEneTk
xZZ+Vbbmi5UoB8n6RTrys1cio+jzcDtPybqzbvis3BNTFUAvg51t6J0vhEm1xgK7Az3xUI/9MTOU
wE76y7nWUuiU2g8pktdoVDd9lH7pvf68j2n7lFry1WzHCxP3SxV5u4nXYhN+kU/sOB5DZ5MIzgQm
29sKxKkY1HWHfClIOdwtcdLHpuq9Lyi7unOYIDuzcMagyXuavurVTLIYCa7NBHqGM2FkyKNdG49l
bmorx0su8055auZkLcriIW7GKUgLL0BF873vPNIhGufQDlcNJuLQEbtGNACElGYla/Pahed6hxRm
kwo4RTOwKiYEIKPG3ciFvGMk8kc0Y2ToQ71iicClh5yl8VWPFcvrh3Uz6k+UmugvT8b3MLaFT/SY
FYix2CmQbTbY61dG2BHwVg2+4XL4MJyhOAMJsoap/mQ6JeuI53LCt6Y7dzaeI1Hdc7zXTFjiDkq0
0Nt0fb8pcuK92szZmFV0K/t6Y4X6rUyj9aA7aypk66o3vpckBLpyvLPD+mvNxj2HXN+3nJHKPGjc
My8nDbfL4eydl21xQ9OHprnlrAjh2AlC79ni+HX83GOmSOQR/pBzIZrG8qFMpY9Z5oq1qYUjofdx
cxvZQ89J4bp3vPglihN1YNnO49fI6OeLlHygpVBXantGFMmgXdrzgtmQ+HEljX08hN56Slz9vtX0
+hr2oHqOPbGDmUVUUA7h/FhAhCWAxFX3uUNnmsAquOXzfNEUbHHN2rEDpAzVhv18zImaAUysnUZG
tmy380xrAM3gRnrqc2jGU+yraqTtswK+WGM1464BI7gVQ/io6HH5QJFP4UAX6c85fK9jS+bMFlXA
sPEiJ9mWYe36SC/avUng0DVHWO0mNBS5C0Pb2oGnAgJVFY2xiWPXeDAQbckAUUdDllI06bekMaYW
16845ij0me5DPmX05BFvohAysXBEOst8PoTs6tHJ8NEgo+ucT0vWbJ10zldyKXO0Wdcjm4m1q9IO
5aEo3aTYqDKbvtvooAIBQ2/PClTtozae9gPiucPclZw9OpOkFRFRMEj0zaR6/Vqlo3XMvLmARKWP
X9vagR84oyZc9fyYtxC95Y+Q/RSxVJazLY0h3KkYwK7GsJi+Z5bHoVct8BlWZV4HLYRzL/gv6s4k
OXLk3PNX6QtAhnnYIhATg8F53sBIJhOAY3TA4Rju9E7RF+tflNR6Kpm1nmnRC9VCZaXMyiKDgPv3
/cdAsAW1fGftdSmyfGu13bpXeUbRe5+FlO+54jMbB38feUv5xUFOtUSVb+WqzQNcEgYJbqr5h3KR
7k1R0x2Rgec7T5Ovlg11WC6VX7PZ0UHhpgcdtsXBlKDYNav6IPqaI/PioV2bjv1XIk3gPiRyFWHg
buTDP9cN7itqxKgbJ5wKECnQnh1f8MWOo8R3HgFhUuIvVu/Gt1XwNdu1eCLjnM8Lx4rYR6RI7jrb
TJ/0lLenVnTOdY1UO6HH71TSLiyRH5rN1kGkWW4ms1X3gduZH5mXj+95YJucqTRt3Adod6hZnurq
iwZUho15aI3EZro9BFLRFCIW5yDdmSW29grvV2NWeokL6Uz5Jk0JcJcwCKeeGoIrcsnEtWA8elPl
tBzF6Hgng7S2Pg7SyDc2rW2nZPZfFG+hku6OyDmPcb2Vziv7U4sqgksmNYNjUTRbla5HEqrvLRRq
6F6ih3lsP+2038s+vZqIet/nlq1jH/04TSklOr6jSglWiZdhBAFogzYMN3iSllNXlBwjqeb2j9FN
inWTN9E+LCadsMjrJ9+YbPQ1Dva+gL2+SXwVeOweTbqLFBFtKCe7vXvhVRJBXeRDOzX53uRTWejo
SjregX2ZqoyQ4xJKMckmI90b/Hd2fdhZhN/nCEbDYPoMVfuqdWTdGebsMgc0p8qZzlhkiEwsK5WU
USTuqRgMzoYbPLRujQYJ4ek86L1yVjUeWil1tu+nMTjPgZLUIlTD+Ej04kfZWJc3dcrVsS7E4G4c
3CiUxnR9cZKEJVVbVXKkIhXq993sfnmpWmgUB3w9Zx5KQJr5av+aCdnaNosB2lo7dlPGhVbyyupa
GY+tSvd+H80lZR1N96uyVzDPNfAzfqLoeDdj099PJqO2bbNLMYyM+j3v6gViha4YTj9irWLDniV1
9giQaV5r+mdjkHQNBvy5V2nWC/RDQXVNP5s+0JJyVGRJIM8yx/Nkd+EWZY795LjrZfRYQ32cXKsC
U6Ra4AqlK8okUXbDeU7dYTdarndtd6ndc4RY0c6Z2BB5t4gPRLGjjoAy26JmDWxGc0u9LoKoQI9f
lhyLZJjYhoUPNaZku418vTNyZz/K6Zq6w+nBVjXb/eiY83dAn2ZMprNjsDCX3sp+HeYbwSV+ZL2S
P5BH+W4lkbjiq8j6TVV4+Xmu8/mELhi4xLZzLTfd2GZX/tLeeaHXMfzQJnFfRY79kbGDUWo5Ishm
h3R52wTSWIsTW5S9vrWD7MUd5XPZDgCLKru3tEWEkmH7iSR/1GlZ6IE7XD5eQU+J1fN0O4/K3q99
Or1HyJOvKwekrQqqqz9qEtBSfjiWkR+mqn+ngPSOrNcnnVq/OUY2Ex8lYyl7uHGj+6BjsGhBa9wp
kebwFi4Bv2VJ3xQVIFvSfCfUbIJnqQ0Ts6XoxkV7ysjmVdnKU5rW1zJ4t1v3ESTJ2qe9dOOocu6m
OaB5cmr3tReQAtoaB/jKl0FWNJWurroHZ7pDSLQrwFaF+eSsVnDdeuXXzPlnVRR6MSC68ho9kryn
DvwytSLGWhd+kLFiONG8SaGByzwAr8sXah+INP1IlzaPuQx8DOE6eC56fxsOCIVG82kBn4/nMLyd
ByYHmmu+K9e+Md222zBhjxRG4K/3xLLrPLP99nhWOk7lBIHWrVmScZvLdBvWTjIF02Plu2p/CRl6
0KNJJSsaBFnar83qfA/K/1TieUiDjZm2NK5qZ4+2oK1gIFCvgzmpGq992S2J5X0iseVDLIJn1Gfn
ZSbNkyIP7lq9AUVcY2lagCkCGYKakhZszMvaOw3Kh839MHfdlm9153EipLAvtTJ37M0v8xJwr9eu
pnlKXEVTQ5ivmGsAV/chkA1Bo03/NI3jbRqNOQJ6AC9kwoXJvlDQurstluonH1DEhSp40KYU1CCm
wTV4w6ElAB4BGENeGFJMYzTpHUlMIrai/geJf31Y27bBhxs+kL60xD4yeR4R79H3vKuFvKdEFkG0
VabFljwd4HTct7HVbAXdS+VTWAVMn8CU/0yFmPbUFauEm0mYt+jLjGeY6uY4Ralf7x3feAc5OI0N
WDVlUi8hVfFrMM8HUw/3kr6hbqS1bU0nRrS2/j0QGw2+8ps2kleENiJpHeINXFfouMi8Yt+H8PQg
Ks9TAWpuZvI+MxEtAz+vZyov5a6esmHnVnW3IdB/TOTgXLfL/OFX1THKSPjjXhniqW6fQOMpia3N
KxI81b6fXXczLAPkEWTG0cNF1rqDDGI79dpzO/pOEpV+sg7I3pzUTExL8smlm1aT/snn7IHlzG8L
HVBJo6PrclztszGY1LNQRnk/jxapZyZbbB4tu2Vt3S2bwYJSTpV8h2vInYsqV1b3aVeE2zmzn2hg
xZWKDeZj9PLpYE6mTzRnRmdWFNHHRFqMIMTYN+MQZg2R36+wH7wjrcHD47Lq8p2LfD61bf61Gmnx
7q5ZeJMO6QHDMi5Aw2c9kRd6hEDprJO4B65wCFCDnYYFetwqQ9jt8E6Ew0Kwa2nsCLlK3Kq9Tsdm
P67dFu3W5ywB7IA9DCApiLHIWc7Ks2Jc3z8257KsyrccHqaFHiLItTysoDicaClOldbc5vnonW2f
97Sbre3glr/w2+waRMsWY14cTOmOeO9n2Sv/SAjTxrUAqq3S2RLgyg+JBliDPS51ngvDoPU9VwN4
tPotBvm2llF+HQWCjlqKl+qeS4UJI3aIP9rbeDqUK64apJqD5YFqc0TnbLiFteoPT1KlrVP8Bsjw
n9fJ+dZBcTKEuLJEcBAVoXIlcxUpD347HHBFxV6ZyusCy/vNZFpkIUQZZI7NUR2Z6ZpAaSxU4WSU
VRURh5rgmwS7artrOa7kZocVU+voHazousGwcHC7qkS1QdJ53LnehuqJpyWtXw1n/g2Lxbe73qKa
wCfqXiaE/C0CYBrHak6cumfUn8xHoiie596gP6vJj65EGzunp7Sxzl7v7wUkVgzrdyrc6YqLcQAD
tgSB15fFEv9aQowe4wXshigdEEczOlHjS3rU6r0Oq+LJmaYwDmfPuoIOeaJbcqPHbthIQ76nsNuJ
xpJxLvlOdq3fGWjRfBGHHnOb89KK92H6LQfIDoNHP7dWpKhr4f2ozP/oFZnYAWXDtWNBYDUAvvi9
nlvPqa88qmbha24oxHiiPv2zNXtSwaEVCHHfjkRmTtkNnQD8WKW/EE2fuztBcG4SsWFGlhHbzmjE
xDdjdPEya4uUO/YG615LUcc1n4MoME1kYwxERYCleVKZWx86xemwhkANZWuyQBhujLlj61m7yZeb
QayHqL54/HA1bJCXqIS1/6aeayupPAumq5ivZoz6+7x2w+egBF+ekLoQEBMMt4gyv0fYDj3Qcg7K
rQ1yR307zRMa+5Dld+uHJ9p7tP1TOW9rMlyStXJZYKr2SfIpXK+lxQFu+U9Wyde3CK48Kj2T0lLQ
aS8tz52nzd+++S10P30p+EOEfiX/8TvTxxo+tGl0EwThfU/MOF6VW/GHnaarXwgbp7Q7Wpm49SNO
EfuwotqNovETYfwi4iqaXhwAWSFR7y3Kvzft7LCqIOa37cFUITXQ480RV/vMOW5aD6ZP9UDEy7r2
4lmuZLsXk/PbX3dYNkjSdmVLvUCeYawROyJ8YBZtBEM1ZCMF0VcyWx9SRhDXzOGdoUiy+ndG6AmI
dhH7CKj3Ht5OemPSW8khH3TNnlrXRI523EYzQdhUE2dTfXJkzfq5+iORApRaNc4x6rirS3OovrlQ
so2O3G7XGMOeQtbuMLRtn0S2BJ+BxjPTGk/HBDI8tusDu9DG9yHl0nZ1E0XoeNLSFhbbwfQEAgzc
NXYHBOuxZf1i8D/UuXFuOnZ7EVS/smE6+1X/6pLfw48qIm32DkZoo3mSS4sDGeNFki3yumEorF8r
XFxWeumCCcHU/LF4Qf24c9aFEHFlpQ9h2X1PTvUwTLxlpm8eXV8BPhaXOuWEmO03OgVS4om638hp
N6wY2Z6iSkrhzOJClS2A/l62xLYuznVufY2l3xKd1KcYnNwTNXZjUjloGXROReS0fPhm3b8Wq9L7
yQD8CwCFEmbGg1qMd0Kkt00ugei8KUEHMm16scK/lldu/asS6Y1qsJcsObfj/JS7WRKa02Nr4UWy
1W+wTvhMM+XFSpfnKRTFx6ibu4VldeoBqDu9LbXBOhTKU6jUiZxS6sjeMxO1K2o9s0MtVgX3wHZ7
DHr7MS22F2WMzbOYOv1+tgDv2mDhdB7CnVNNx4r+hr2zUKanixulMTJqzT+E6mbouJoJ/0WucAs9
cOwEGdSt821Izv2MwI1Gm9d0W9AwSwrOcK/tgTkTSUeTjbdOIxPtvNRjFmcQf5H7SJb2lVrMqzy/
jALuhG7Y8dkAzSRsuBFD483AdxmzZJ2GYEL9s+wtZ2ZSGq5Fm+64ZZNQj8MRge3G0AczrBkiefaK
cK+W/HsZlli1+CjbFrJFMoqacZUFTwNYftmm1X50vR25Ths4xAd7kK/5QhRwmW1zTGjay2XCBZn/
djJO2YsLaPbLIzs+9QT+dl2RNGUqO/b+ch6sgjfLJsi+zF5NqudLC2ilvmfcnHYClnjGsxTXJCX0
DXZH40lRx2hqEuPx4hkre4PDbtFb0Ab2aUSe1/mrSlbDAcWt6Q7gy6ztvk7awcw3ni7oKEYJMLtx
OKx7K0UsKFBWrSioq/rTq9xXHSy3YG6EfYPt+81J9/JAYWK8ejK/N4YmxSRF/+U2MBdwetEtP3bK
6pQu7u85bzbVygfldQ9mVD6u3hXi7mSp7Mei0TcTpAkHe89GRWnfHBVqK8oSWUS7h2okJEQb7NEh
Tza9edG2keWNU8n1eWA85YDMAVyBU9zMpba02YZjxR5qrd8Dg1PRl49RtT6Gw3QoxhCevI7OYg3l
tTRHcYMkab1t9Xya7ZVRJ/31D6q6/1kg+odQjZqlC056Eb/SzftnRXYX6TUtGx4NYoW92wVPBnbU
Zix/NUFfvcp5AkgtmiW4njUFLTHCDGVvp0uh8vZ/+EouSQz/KJmjH5hSbrTqhMxeRLj/pFkvMMT4
tbKaGPne8BlVKT9pC0ywwhnYlA+yNoxfwPbhUzW2w2OonGkHcTmoxFj9ElUyYsN/S3f5n6eo5BP7
F4rKtlHDT99/qj+rKvmX/mYB8e2/EOzk2QG+fse0g0vo1d8sIPzSH6nG6COBix2iSv+uq7T8v4Rk
G7jmRTV9qTT/u6qSX0Giif+A/5MAPqIj/h1R5R8BPP/wfJDwHSAddhFVEjVECsA/xQBoftb+bJdz
wt41PAvdre95OXOaVWazYWaz6GKZnPta+u3PvM7+XWGs81XjCOOqy6bx3c9K+0Tk7njpt8mOS2FX
DyQqVOKv1pB/69n5f6r6/+QEuEWlrMb+0mTfDf9rNza/PhWS+/8I9S7i2X/xrH1W//u//vyY8fv/
5gP4i+37wSVKGpyWCJNLDdb/NRrxlJEohTUEdb0fWOF/q3cJ9qfqEUOL72PkMYnH+e/HzOSxJZYB
LwCOEv7cf8sGgBfhT+cQbAJuAmLfaBbg77wEF6PAPzh7QstQGd4/Wmtm0zu0QgxNUs1mod6cia+s
jwsEeg2gZUTpVBHN1sQQnUl5iiJjjPaeLzv94Mzse+daqEAcTXzM+ncu7XY4scHqbVQH3Yhxyy6H
ow003+woKqJhwA0zauzhuvIUGKtqxpegBJfdzM46WQe59vRQsQfn0Rv8VAuMmtIcMj2G0vLKX9B6
pNFzPwa5n5hNXQ+/6Fgqbmtn6Lskb6up+DUP9kWH4/d9dBSLO7m3yNqA5fLSatDPCje4L/J1ZlBv
VgBdiCgrfTKDKfpDjDQnxcIlPkXf2MPPbHV14vTlfeoa171TECCMtUnQFOu5KtzXhDDY+QbNBkgw
OoLwxTT7jzHqrOw4u6ljkrYN6ruawbNb5K/EMEZXq6RLaNt588pHyhVYM7WNFP+unaNBMLMAn0KO
ee3FbYcUTY4DFrurECVlpykq5VUQogV5cQ1hrHviHobNWkDLv6wlGsIM3Hzsm2PJ4HYL+pBej+Qi
ofPHX39EicUS0qAYPA40oA1kUPbW0zDgkb4UxzRkoo5pmB7X1ohacDnXenBqTPJQyHNLErXV5vOX
COdi3rUpgsT9vBCWeYf5NnU2VRYNX/ZgpTdOKtbgniy6PCPEsGcIqClZfLfluHwyhYLaU5keiyo/
Tym+/gE4m3a2UPoPkaGf10bZnFqW81MNVr7uBUIvqn6RfOVAJDNH9Lc7j2xvbj6UYu+5yzyeOzGz
0Roq0m+FH4ZMhctQ78lQ76sPUcxy2ZMFzqYqVM+QS1eXTB/yWgCzKuqrMZvqrAx+CtwR1g91c/78
WILhTselH6L+pppJFLPJccD+jCbMAhxVe2cNHOmwtVhr6Rxw6olujQNblOaxM+fC/oa4CbDPG3ju
xdYcVY1tX3lr8M5cZhbsPhhjfgBwLmVAoZP3dAf1um30fggj7LyUD8mQDcuunOwMpAZlvzN7Xsrt
0tg0NYHCD+1XlE5jdvQotQseu1n1xTOamMGcAFOLChVFSJHmdKHq1XA3mFFR3agQ/F2S0WBWqGhR
r1nbgMXRib1itCJtbZwACMFgPXPqwD767dSeSuGH+9LT/d6ehuYmlIAfoItnsKOVaXsUy6Nas+Cj
K2V2SoVl77LA03BEPj73KCi/0E3PMHhlSFzrRckB54RPeJii3VrmDQqBst4L4h8QbZiBz34Ixdxs
hNHZm3Sa15Otw2qOKbopn0LYXRqjlpHHtxzHF2IG+xNnnECosvpXjWCrTqPptxBudoNJ8qnqrfCh
LdfsyqwCPveWuHi+5sjnJzrxPvR+5N/W3ew8hRVV1mjxendvchJeTaFXouNOxUR3uV7oaZ/9Z9Pr
1/sIveJVZSh13S+93hA54yeoF4y9qpx8Boxz9KtbuyxvWjq4vIuIwxQlRW/upT1ROTs44ckMR6Bt
sgqavShDfVhpu3i36cnaaLtw8ZezlwcgSzp2CwRonZOGiQWLhiIRWIb0DONoV4VxHvVwZykmezEO
5o5MhBauawV3TEuf8rAeM6EN+P8EzzsmkVDjae7naFvhqWY8r82NrxdgfWP+8jR8PpVH/YMa5uJg
mEW4IWfdZP+y553tlinom2Gd3AKhxpJP+RuFVAHSwYniP9Pvd7QPpceilo90lqc730e/PIV+tl+9
mRWyYtAvashxYfQI2oyuOOrCx7XRgyLFuLGNJ5l3X7YX9btinsa3LAzGe6lo9xszlIWWXCo+kWlv
l25+Mhthw3VQeI8UUh99UX1mqy5apml+qjzy1jlba35LCEfhkZCWzPNIykIHbOZSc7k1qIQ+5LY/
HUckA+cZoOvNFrZ/ckPdHXVfdFcqpR3B7odk9eGQubK8bduPzcGlDi6Rnp7OIyLmq1l76Tlr83Tv
GJ4N59H2nwt2/a01OPLod3R6D3Y9HqJVfQX8CLfoNe0HOeldXVf5dZmJ5mD5i3Ny1zR8r8xL7a6J
PX/nQquTR5aqdnPZJe66hojLixP/3S6KmZUhlOAahdcciaRw7qycvhQjS1GLIOlFW7hkU/PiUnvZ
guPiCDPtB4PY0sQYcrnzTegdw8ZfpgPzUffAGU4tACQZgTc1WNWOVAYUa6UTXk3E+LxGS+AlCNmW
OPPmb7IcOFrofMOsb6hUIOuNDDb8aoHU6VLhPJolGL1No2/P/5rjg+LN3eZT36MKa0M04hZRRWkm
eYA640xfJ8LlHncFYEOrbiDbucVd06OgzxBp1e9groJ7mfnymvlY/J7WzBmuScURhVfyEDhjYek4
aEdWrB5BdmeRr7OHmqkc5N1+yLWTvY1h1luQenDauovlMKQ+1YeZISRywMgryh6XnSYWolrRuRM6
kY4rGBQNdeblB97n5iNRl/Zgzsdp9NNxowkeHm9C3xjqH8xSfvpp++NSQk5knvpQg4WElFQfHt4m
wgDVKjp81Ecl62UTRJM4CHoJ76D/cqC1vHoqqYBGKVKsjrkzAwdNWKQpmcehJ+rNGNbtAzEEXtLQ
VXkWka+2fe91PkjCjApYDeuhhP1O6LtEQRt0ZEkFJRJaPYz5RoVOf7SKUR8NYymu19yrX5pxJv2n
6oL2e7JTBiuvhSci65/eQ6QZO0dWz4TvROi2jeCKssBLNGQpzgZlmp90WTrPxthNxlYpbyRPaFJX
1QQFsUFLHfLqR8vrMBAFQ6lnvZun1fsRy+JufLsw9tkafE4p1g8TIOY+1FV0Fda+egjGlmODP5DH
RozBeIxwOhsx0czQL61N+FDpP3YDKLcnhI5ibzHCb3suaDRWU/AsvfotTRf1iOKPomi66YL7wdbO
Tl4OLZP43SlGAV/tKjV56tShCoqSOevtx8lNa5Io6JAT+9VpnPNIju3HPEePVp2Hd/QX8s7kIwjV
kos7KQySsma6YrsENJ5eTaeBs/PRInzM2q3PhfDBkOFDz86SjZvAkwVsYVAd2lzbdhz04fgUFv58
jb2KlDkDewNWGk8fQzHiivKkz4WxfhkRgKrSFkqdxm3eVLDgg0l1BEZUtrOHVq+dp7gpLHxbitoL
8mUg8+/9NTTfRkciZRusjqhe7Ej+6xRK93utzeGZm1E3OBbWig9wLBGH5pzhs2MdhS+sp3wJ7bNn
TNlLjUviq+yXbE6ysZ2fNdrOQzDXl6u8nvKLesM+L1k1nHN/Ns8XvfNVyR8RbVyjM6/XevWfGkvJ
E13yRRVHQ4kA1FqZY8i7y59ZqLOzS3zlulsdQz1qa7KBZoHniUaZ53DDrJEOH8jsCkknQOtOPzOq
rwe+UuKqgJvACqcSt2tXWPSMSqk8xHpDv9wuqTlnr7I0LPtWjJYOgYf9EGCPdMFpfMIjU3Rnw2jJ
+nLZxYckR5pFk17BBgMVVLWl0FdRLbnPx342vLOlzXXYZrWDnY4wKjB6N5uCZhdoKqZjbYdldgg9
DXiGUg2RGz4hiofTQ2/Vx9CRXMjsBSSdyFe+r26bTXrgy+aNwgplkg5Tye5YO5O8NrD+nyakuiWB
0eeFSIX7QZLUU5dDHtd1BN0zTfh2Rqoz68CdL/pGZgrLyBKvE6fcQ2lDBAJSebwGRz/IKMf06ne0
ZvejrWVSuVz6yJ3fU5sJveOtTuaS3CXXy6Kjj9T6Fy+o85hxdG9cNdnvaprzZ6zVJUS9le5RoPpn
DlOfkRuJy86AKvgcqHs9zal2Ps0OJw2UYDt/z4MfrAe3N5acVWkmeVsvrIOJVfm9uGGK9z+gjMz1
atIWOk86DpXEZzOK6rUulvkns1yuvmI2w+pQW76Wx7xK+cqaLrAPUk/Bx0iSCpIzN43IRcLkQAiN
U815skSudySjl8/DKFDvUHtp0chh4uckLrAUBpKa1G/lARymc7Zh0BYju1fOIxzUTGbHkRRGF52K
Nw23S4iu8BNcM7W3OdD/d+H3DjpR2U74AR2unjjsgjpECLIE+Wegatc4QwoG9b0RaD66MMuIQypH
h+Pc8+kcW4k5wh5jmTMy/K5At06gB4ZAzxmz4L5KUbXQdjV0iGy8igpWV/cdxiid4lqsV0QqW4Nv
6kf7XtPehKx+/iYkNczbjXqF6i4FfBIYM3luOBRz9zonuAvwnXAAltXBRp0tLaKQYno8x4Mhxhek
Q9VV6rrR1lnGdFeIyLzt8rbYYad1DzSc99/mqnLICSePA7puXokxWrcdhOU+NdJuL5qGCzOwwyqW
NkG6cV7P1deiUwiDxnGqg2tW9imcm2grTf+t6j3Nk28G9VXeD8ZVNtnz1ivxepQQhYlo+NeyRrZf
2q5pTK4YC74RG1KoattVtK2XumrB+av+YHi9+rVUa3tF90r61YGgcAZ6nRMlpbkSrmohH4tBVuSy
adSar9vMZQkUptPtqZxZdlidSgM9RWvtscap+zq10hPlmnofGJF9t5gNNdztau2CTL0E7bLsgsq3
tqid+5NukVXhNrav0SLY56wUwYUZ7cO3qIAGWBE9fjmtMZ4q8PPdbFPTUZeh/cvoVH/KwWgeEMda
qNplCBO7BBC0FrdNPHpjBbNAh/3Gdh32d174nXehlLMVkT1BiPfO0rNZz056mgiAT1ivy2OQO4Pa
pqUbXSu1iCT1Uu+xJa33WWVZeWzwrrpJzUxzxJOwwNfZeJgXKZIK1c8pn9oJNZ1VHhQNMzDGqtvS
kqzOZhWGKUJf2b3jKbtETBm6GaNbOMRGXSnDoPqD0kpCtqg074Jb9Pu0mZVWD58aI1qL1F97C/5/
gI//YYEBRFn8K8jxqc3af0Qc//jtf0Ucrb8EQNAOIbyRHVom4cF/Rxwv0KEFQn35CwSR2hZwxb8F
BljWXywn8vhlDI7YDi5A5d/yAvy/WBYB5H8gkqT+e5b/7yDbFN/8CXIMiCJwqUO0Apfnmkv2nyvN
Ol42LxC/A9SxPoboyrjmeXcXGn5bgII+iPr1k0l0QezDJXedDzBrG8RO+Y1hW/XvILfJUnUqP73L
6jl9EbZjfuRT2T23WNHNrW2PDmp7TzocPplp00oYafVJVjo4DXcqCgnTzjOJMoKyzhg8Y7ztlJGu
myHKVbDhvL5Y4Fy3vXNoLh8PHJNmt10M6bxb0+CSA0pEnfVqjSLN9/2go3yfMZvOZ59wsYtVuTaT
SVi+fAZjayOwn8zynx3DLqm0t4xw5y7lBE3KaDGjvla+JMKg7Sys11O3RKwuuTEe/cXSHKcyaqFf
/cYSD4Pb9e5GZSCW6Wi4/rWZZfWZq434SRG0yk1KvYSs+vnQfxliRvMQ+lgN4qxsy1uC4Zz9NNAw
f6eRweXZZgH2IRdWzU697qai18ttj5iEN95BGbtR6NGjZB3zi9MaT3Z6vRRdk25cGYxPFSBssYns
JgS7kYtJCbzd1nr41aa1Ab2OXO7ZG2bvBtkkeNpuIKEVXTjA2XhPTIxFq3eRXoSDU/PbhZE/aQwu
Qyx6d9pK1YUYNNxyanedtrw6DmviWtMUD7sfeMNlF3LRTJt1ZYWYCNsR23Yj+sewJPViz/SicUhI
zL14xpmdNuQ1wGNHKVWL+0UIeU3mHjKFTCOhRrZYGtXGW9LsNw3TGVmTpeIp6GkOR+bgGXqOfUGL
dUymhfw10Kud7yd6njjflShQuWIgGEF2CXiMBzlEzxQ0E2HXLoURww8va4zCbAIX6mT6NlQcpBu7
wupC6u4JPJ2we95IwJ0mHctHqVu+MWbjUm6QNazcbV5Q3USeYb7aIclKp7LS5CpobwAIsx0WHZ8I
XGT2S2APxAIE+bJx+qz+5UsfnREs6oJbArV5t7HDnhhg5Xf+zVrI4mctQgEj3RTtvV0Q+rttyUn+
qsJsOmV5HpXbNDJwtzo1++R2kVXzNnu2+iJFhwStNq+DH1QTxXBc1kh8ZZHI7xbysAuMSZMwaB5B
jBrbuWFcEFOfJQ6hM84K0VFfQ0iknx11mcFKxQA44jQVRc5yDKhmgOc1xq3deC4w1SymJRGOmo4E
jOhdlfUYH2vknyoeDawZcVcsCL0chdhAkTihY6wD1YcTGeU7uBxr9lxcnDRUZfdf1QKOjZE0BAE2
28COl4BLELeqrettlM0N01NhR0ayWoIvVSFpfnSEmwKNrZ366tcwktvA1Qgi1ghDQDRrvE18D4G3
DyeztzdLZFLshTshz+JZKeNZYeExNpMu0p/KJDV0R8xz1l+vhH5VQPCOQiXXzPX9Ohr52a2IZ0ww
uYifOXfL5xwuHcCP556cy66uGRKGaGSuQLayCltXG92bJMuMufzgiZnNrYktqT00nCgoKrK0uwqG
2rWhSTL/GbSYnXdtw9lHO9yAe9aY/E6uTr2fCZiHcGl2w+vWGv8Pe2e2HDeSZulXGet7pMEdcCy3
sZKUGCRFUqJ4A9OKfXPseJt+lnmx+cDM6laE2IxRm83FmHVdZJVlpRIBwOHL/5/znRgkAEgDuUJH
XiBgyArdXLjzAkImUr7vmFCpjRZ+BCvB6sdon6kM2YRTEr33/669+P/ZCo8j8q0V/vpLp+P2SxF/
+XWdf/lD/zSw7b9IzrAIGEJKgNcEfPp/LPTC/YvmoenSNkarS04D/ch/1nnp/oXKmZIm8EMGI43H
/1jnhf0X7hv+NskmRD7zX3+yztM+/1Xg4JJ0zEU8jy45KQewEo8bi9Jp/bLv4ufYG9i3u2Ow6sbR
PEP8WlQSv3TJ/74IzHhv6chDITrRc9h57oYc758HL40uiqn10WobxpVZDc7fA/H/MvSCzuhyOz49
AKJslwg3HvavfdJQkbjpT/5nMWVptRKD339oSQNKN7+85FcUKr8/Nbb5ZAsRAMD2DGXI8WVmJoPE
qdUTFRs8ubC0u4dywh945rktz+X4uXEZ4jsIYlcK9PLpy4m92PNq62mm+wWKO7A+hV6C/J2DwIY5
p90FrlsRbzDlZ5IbXrswFEmT0O1lDJ7KXlIGINon84kKc7CxRN6yjDcxnYqUSEknzeWGyS05TEZc
n8k4O250Ly9QwrljiIC9Igr2NHK2jNkAajE/1TLE8jAioQjWg9NwVub4Y5gXrVVgonPGwM2gWGJ8
25ZeRXnl7ff7+4Bd8FmSH8OglSTfHL9fhy1UNlfyqUsie0sH+6Gu2C7R9zqXYvL7hcjIUkuKr8NY
+q2vj0I8ogZhPQEqqXdBp+otHmowvWMYXr59S2TonI4mZwkZBHxKDxn1i3sSE1E4hjGYdXSYJyvM
1hMdbsTAwch34pVVDv9nAM4MWp1AMkkl4Mr1Q2oOppPjBmgmh0o/YltMBE0LM31TLJXGwMUGsOq0
Y33Jh5atVShaTWhcgSdk48yEIW/7l6pmP83SW0kdQ38xTOAJKF0L+BFEJVEb1Wz02BwGjfjmSc/G
vdOTkL6yaUuwKoo0bFcGOSL5qqjBAu0N4lbJHrDEfO2puXsfz/M07mBoeECb6q764uU2UPnGoEd5
57E9+kRlfiaxAidaeYEz3mflfKlGp8LqOf86XQ3AZ/BGLJE+oBaDIKR7pwdrvfTilnP1xGZhnb8U
y80sL78LjkZqm5F20V8GttQPE7pbf+VUGv94luaGS1hR2FxWQRWZ6xnjIr7wl9q/mnGChpCmXfTt
AcK/Xo1T/+BCLrfezYWDeDlP4/45MoroO1FtygPGGktaFHg/6VfQAzbDrx3K3g9zr4z20L80NsZR
e8DzhTMaPNi9aSQRZolWWrRAIOksDRFUUZZxh0OkoTCBJbpoOO/TqK7n9BbM40svJTeyzKe3gvmb
CuV2qipN48WuhgI+BRUrWoGfq4qgPOtOzvaLpnVQefMhMTWyODBZGaCDewIkynbcY6PTUEUstuow
XYglqM0dZ5pe0qxJVVQpD3M5Ige21fnkzq33kGdhDa4UIaYZCLqjbszLXxtCRSOZpYjIM8veODJ0
609B31udTafD7cj2yoA028ElW1iPelIHJLd9yMZpTkeU0bn+OWsLpnoiTadGy0zrvQrASIdFN90q
Se3fhDNTWTrZO8mkFrNEbhpF8dhEOimBEwUEMiqOFhXOA9viUjGQf44Kl37dYHns2trMD5Fvpua7
vg8ccw/4R/8cpnKgmWlp79pnJ11dliL3Plm6J4mptZ3sR5KVMvxJAGhnHxqKYtFK19CCbmTYGze0
/uNgTxPUiD5OXiTrtfAKU+5dPebzbVCq/o5lQYU3YxUa89KxSj6PoHXdPdtNT6EjsGfBw5DDWH6K
JG2FfTQ7nvW+BaHvYJ3zNRYLBRaHBJFQgJZHFv3kpHQMVvnMgWMrQNvjBgL5LfcG5rvqa4i4DSpA
aI0zelYKonxIuDup0uOSDJ/A0fca0xOi1sdpaHvrAatKENzELUn2O2+CLfiUYIW0HoixMKPvfo4T
4luDWRhlc5ZPQmCB73JZglUQPr6hkc8d4alZO7CwgjbxWyBLmN0smCTtEFBaa3SfPKZzrDHexzpC
2z5ZJdkNq7JcIGCGKaR6b5AnzruMiGzghO7cTuQjo3h1DDynxdBnd41yaK8LDGs+amNJsU0YHF7J
JGmcClZKJd8PUIUiJOo6uxPUhG87DdSBfn0T+ps2q2Li8ijf4ThQsfjZ1TzQHSkvkbcuiFfKcMUu
QAB6tegl8qGPrnNmlmY9ESkQ78mzZYWNcWWkezk6wV1IVfxjgxLGXI+F4nOBnB8gBM4dliGQLJga
ChwyDwHKjccSnGqxscMcsbpfznrY9YkTOztpINhZyaKLi3VARgA9bzf+3EwDhlQdJeOtsCNlrSlt
UyNImwApfFyEPb3QQuU3g4Ucm+ZZrD6SuBY+Ex6CPUmlRvDZxBr0rQP+/kC9HQMEpZ7kR0Q4gFhH
Tdw8O4ZpXlc11lcUEHGKyqlrzWg7wLr5THUx1/RmE5dQXasx1MoVpf+s/CLGX2Hr4h2mgdZZI4xo
PjUDoMPJU/nXSA7VwPpR1F/bvDRGyB7ABauxKON95MjhUIwCNkBq2Ga38+h39RxH5/ircnOFgWbK
4CV01pckNzhW9R7SlDXe5fhewCZ6jkZhP3amMXxjhgKtQk/a9zYscwK0oKtluq7gx+3Aps1wJufI
/TmGo0fFgMt09BUABW4qkx41Zke/MPCbdOaHmZTUkYtoXFsVe0UAPWrOIL8OgTB23DRSuXz20xYk
miCqpXIXy3VSECpDnV9SIy4SqxacD9PhQCtrwBUsnel2Urb82cVp+74xemyjvIGBPmbswTJJO5ld
8+kEh5JzeL0h9JR6WeHPI1A/o3bzjefpiDIIq6S/KhGHfbNozqRrux9jeGJzGn6bEhf1VOtHFm2p
yWAulDhTkSNMqjxkeFBh+MxD9VUPqkG6TvWLmYaorS+EPcC+Lh22GTtrKjCqydotqKqbOFMx6AJ9
3PNPa0wxXtOn2zQvu/cRdT0H+UJTJLvaCNInPplC7IegQKdH+HNOKAut33Ttykp9sF46jy/7ov8p
Tv+bXNLS/2s97MOXYj49uL78kX8kseZf6K6J4mVj6kMBUhw+/pbESqC10lMQoiXTFTlynJD/xbM1
/1pwtfw932KXSRl7CUb7p0BtULx2OWPCWrcllWr+Jf/9k6sn2O046MHBdlOepj94sp2lZsgRAXEn
vfIgYcsY5OZFXBdjuP/lqbxy1jveoi/Xcem0+Yp8DVj/nMKOzwKT70x1HpCxhDkDqUNCO/qbPc/l
J+k6wx+dK/++lsXDdvmUKQn4S03+F5lvKjVM3nLALzyC/OvyztsARsjOEO+XY+N/Hiv/vooL1YHD
DZp61M7HV4kacIn0Hbgj1AB3qqmLbuXLOLpJvRnCJDnP+Zn7+u0Z+pL0YYYGg4WzLKL7k/uyG6/W
6KQSu2GnnyGH2kTU7Fj0knC8+MMXdnKxk4dYm9M8EAGWrmrhTeMeD6/1mIZ0vTf1iCjk7YsdVwJ4
ltRfJONPUQUgDeI0szRqTbPoVE+no6qNu6RywboNSp+5yivPj96R8MhFRQEO6eH4+YkcypiMCIPy
yFzCL2DhA09dWiHkU5ypObx2Q9SrBMdvbC8U6k8uFWdWN41DuoraSlwqbmbNBz2c+aheu4otFl27
gC1rn55Fsxzx7jSB+UPhK/ZpRydBBCo5k9JoLa/6aKTzdhQp5uz6l3abu1QbfvmepEHl2DTRVKVh
5FUb3QBrxhZcVVELRKKnI8Gxo2+uq17VX0JtJBOGeCIc9mNdEQKXz7nWD2RVAMzgtFQXuwDJJPJn
SIfXUyE4v4g26AR9BDQD63ZsHbV3nHTsSH4rNcRg10Q4oAcR/hwa1OgbQC0lbYw+8b842YIGmwsr
ZolezlA++9wats08g9qFSfs5pEHXnalsLHd8+kQYqKjePKqKVCWPnwizAawlYyE4TSkaGzUh+vPd
MrsrdZt+cHpgwNC0xW7xGXQr+Bj+mQLPK2/eck2Km6Zlq2WAHf+AtulB8gxs0EfyhzicIBdF4WOc
GcWvfDAA07H/8HEuJaWTCSecZwOZJFF7Xd1Na9lL9Y7mQ7+BcOV8e3sG+G02ZUoDmCpcbosyr72M
wV/GWOIoJJ0qQreX6uK7O/Z0qwplYQtEdhLfFyDP1OHtS77yDIHzsTpb6HkxPp08Q6NC8od2LEN9
wIrU2WO/i2NvOrNMnF5Fmi7OJpxX6MmpUJsnV4kton0JUVy+UY7emw7RyeJ9H2C0/9ntYPFbqn7m
siDJZVgcP0GdOg29VCwBdGOjKzErsXIxutz/+VX+3jB4lmToLe/xl/dUjgUIdkysK2DAFkeSCjiQ
R5vvj6+COtbnxXAV6nonu5J8QANVyA7M1AAwHmPAQinLjNu3r7I8+l+/YkmDf1luyDCidE9x+Phe
Ej/mhBkDhvKbubqLRZ5vDM4M30X+XVKGGYtIbt++onJ+Gw7s2XBBsdQtl3XYvB09v2J0QkUltl4N
uTYA2ZmkZiIbKoxuC8cqLi6hNzqfOJUGwQZxai7XzDRtQXNW1vs5ryjWCERFGeBrq+22PS04bwNJ
0jPoJ9ddvo1ta/C2WMTbfq27fPpKpsDgEmqJ3xa4gU5/zsTxgG5wWi03MG9x4jvWnFB9sNpGU98q
wuxKoTavNlaV9BzoAZZAwUwkjcoM0tq6AB7VAtC1hnvlj/Zz2PCCdt1EdQU7ckBHePSt4ULLwsEs
0up8gJikCSfNhrr5gTZpmNfQwByYjMNQ6hUQLYuUT9HjEqDNmXJcD8QiWQ2y6Am5tzNvBQZ+hNFe
XeF8roUmi8BDbLVKIlFOq0kOcIB9TZHzau7CAfBjwTr2nI2C9ADiEAAC5jDSa3qbOGq6ONDmtTfb
7le7Qurw6Js4hlZJO9ihhVsWFzcQaFEkdrYJC/BOV6ZP5x2BFY3UTzKKKBGOAYYC1r0irtbxRBrq
PirqAXpnNg4PMwsREvbcGeLFaDAE2aoZCq/ZyM7zjE1QaRPSDZB+9yJswAau/aqwOEQayJgNr3e+
tlEeDR+NMg++uGU/g14z+LRX9FKmD37mGN/HVJBN1SETe+i7BBJxBR7hAXsnufVtU+OSLx0x3Ido
M0NM7aB2qNVG+bzVBk72xxo7ulp5RiyeWuxUz8ZUmeWaNLfqcx0WiBUoT7tNuEmGAZa2LdMqWteF
28AxlPlgr2sxwiF2kihDOY0Kq7aukGP0yc7ujP4Z779ZPYNeaG1oAqBqd0nG0WABycBtNpzMRqzW
9Jaxo6REKEvezFDpjWRI5N6O6l4iVzXcZ6MU8CsLJ5l7ZB4h49xPLetDZiKvAPXg1O13Ozbk9K7J
8YtdeoiN6YibGbJD8tnbbJfW6XzLcxfJJ+I5hPlNZ0HWPk4aG9FFVwM2W0ua0LChUaE90RIPUC70
VXKfoxW3Loup4sEWflb3l8SpAqlK8j40dwr2orWupxTNWtLElfuTMlye8swsO/nWuNkIvYsoVWBC
cWnFVzTS2wQATBcKDFxOX31tEM4n4arQHb64Ve9E84Xii6++12YVgysJB7w1UzeP1KwcEVd3kz9E
xRaGqxEvIAdU07j5iQeFRIQgtehsLVbQGGwMGlNeP8Jwsam3ZhX0O/r2Hnhvf3bDrbJi21tROWUP
XFKYyq8dzlGomCGtoyilvzqEIDmIfHAQXnKgpUREL8lkjPs9heBtjLCm2PCkU2SxNrj4TchRr1mH
7Vw+T30oL/PEHcEBiyFqdrLXuDOII6tUW6MPoXz2uXGtjqQpHVMHo1EiFdm4LnFpfuilF5Eu4jn9
mHipCNfjMMY3fZ8B0BFVYs9g4FyRhKEPqiCtyVjBpBKJloJOHo6rMZuzL1Q6AB24le7GbVVJ/wHA
JsrBMMbsshpwt30cPXKSmHvHEBV5aWUFKsOsB2JkO3A5NBpWksc5JtA2MazFsK40O1VCPd1FU26Y
A5JTjgsX2O6UBt2ZOd13LE7A2q2+7pp3bRrT2yF8wkJ9M/YhKtaQfeq2AgOu1hUaLNiaMwLrldcn
pk04JYYjyAmgio2xZMlWOFGHbdKGqroEx+SSYURrLl/LwfJvMTeDpK9bwa9P2LWQGNAk+X07Km/4
YDohxxiUQPW4B9CE4auj68I8jUONSl9VmXcGktIAACkWBD6UKrxNnCyH4cVHwG46iO/5dzgjHZWR
QJpUx036rsw85mYxAZHBsecM3nogB0Fczo0J4RbJl3fPk5KgUyhyPSG7dAM8k1Tl2xonK3VhqTip
zoEfQ6EtivjKIs31K2lwU7epOElYK4u4D9BBvVF9NWSHlLTF3PpgCUxbuzHu4Ta1QsCWC5AnXRtL
TWuP5j8kRjT0guVjyX0cUswqH1u3NauNmWj5MI4FZ8hK9IhkdB1ylGhyxxZg6mbnS8XSCVvPlDEw
H0OWz3nZgm2eLbG0ImJAjLLhJLRyqWwbG1eI+aPhshvfyTaKKO867fCOj0PRCoE0d20n6MyAxZtg
DvEsNgqJL46dVVl5oElHnTfcJOSVR3hxSq3zYtCgO8bSjn7EqHH0Iz9TlZdQZ92MAWQkilb15FTv
2tx0u3dUtaGb5UBNsm2HEQs7L2W94Nnmj3UbAbSsuhSNIDKUKBfstb4DBQQrY4tcJwFLGd53o00A
lkWiKvRxTZ4MFPUsNa8bwtZheff4btelR6ghAxS7wZWXFSWQvAp17baUtdHRg/JLczdHMbjQKfH9
/n2RlhbIfCaeeDtKe6Lei3RHPdMHWiLG016lZBhr1uQdSqAp/tiZNpw+emn8dahJljng32mpIFtp
oc33fuPWaP2QBDTenQrrSn8NotKh/ZMEXQuKNgWXFbI6AM1hYo4v5kbADkMJia/EYG4RF75fR486
DQGjRIYzYC5uPEB/WZxAc6L5hPItDqeYKXUAdbGCWAi4pSaRKFsZsVbEUSMDgkTWSn9YR10cQrUv
nIIFlb2T9RCbVkfCw1igo1xCgcVFYZNZwtLcz9Y6l6qTlwnVeZ6ukUI9raGy7wkHYA6Na06D28LB
CbzhkLzQW2IQ+FcKZlWxikc2ZVNkqBdkKgabmvrfQceKdICebQvY+Zl1a9+lJUEJyeiWPyemWQ/9
VhQ+usLQjElmiuAdfWvtQIeuQVUZJnJMACuNf43SCQ9vTaEIoR1eFbwo6A4eI1MM1ma2GtWsWrqt
MQ3abnm+WW18zPOZb8TLMrE0Y8ia27E2zAte01B7W7f1eys0gFr5EfG423IYLWxhypo+dg1dt6au
PWcjfe389HhpdF3rOQMFTb8VFGgggxj9BUWD8SciIPU5MAideBijcTT2ZsD+c21E3jSt+lARFDew
9ftkpYH6Bsq+Kt6nVccsD+QRqwY97HG6soaiI4agIFa6dIYSsKqKC2y4SnjpWmURWGawZagVdRYV
C7QFuSJmT/MJrxURBy5LKfvPUct8ZxDku2QUldY9ghvMY6FtIXlstMghu2rCC3YunTPSBIj9xqTU
kM63QuzOl46NTD1kTlJ+tUmcSPZ1GMxUmJhRzTVe3Ba6jTIcdyt9b/Tu3IK6Dk3AvnEPqkhYA0U6
ZlsMfSnspkzWV1jc6TKUFuHt8Ohpz0IgL7707UL0NtrRf1mINQxNNLuS+7GXfAitadZyJihITkEV
/L2rNdq/IiarHg5RLogr7crqCZXCCEo1m3OKh7Aap3XsaVi0wpnB2gjw8QLV/Zy628L1mrvOYpBv
ZN/RSvOKSCCebwT9/54xiUnLaeyPVWeG/prdGu5RzjbeTjWVmdE+7UdOL2U83b19lLJOKwYcpFBq
v4g+HBNV2MkZ0VRsTsUMitho2fRc2XwcC5QAH9z7MtSBs0OZQfzIVAX2vHHjgfToLp2n21m0cMzh
OxFqNsHsmDZRQWTOnn6XDXrSAQV3mxFBV3zAQth7a3rOimwE7JKSlMEEZ1BJrvQWlkIcLE1Moh0A
8MbILunafHZMDJQ0bF3rUrWF4248GusfbcLPPiazFfg3UxYLE/Mz42JvBIHhL7A5ANA5na/+89vP
6PdHBE3FgXjh+pRVSPg9PmxGOIuDsCDJxINc/mg4M4YGH48PjfnEfMzsqXt4+4KnBSPqhBLAKMV+
+GPSWrodv1YHetpeJoGXBdsxM/uG4S0nbgFZyqqcW3GmRvDKtYgGxark2lDZXfukOAUkvG8zG++z
0qa9revC22XzHF6CDCrOHNt/P7STHwiCRGEioNwqT2o4dOLjRuXIpQMg5X6cYh33Yn3m2f1+EceU
9kufaOn6uMv//0tlBfE7fJt+ZGMSdcnPPJHRrc6r4fLtN/TaVVyJTnL5Zhz3tH6Te5qjDYccyKRZ
fyFIWFoLkCL7t68ifn85y7+fkgqyTAk65WQgKMdMfdXQ6l5eUrltKCCjIQGCX66dRitjTfJ8U9+S
6THLx3TEtHWfcJQjVWcUKG8J8LLle1am2oHyTKz6ZSSgVZDhkI/+5u3f+toT8QR5ymgeFX85ee6W
Xxl4mJfn7rYfLDwLl41Rume6Ka9eRLqLGJW+HjXB45crer+XbTVRzWw4hrCvxS5F9mLlTWcq0789
eIt6NKOUJhsNN1wxxxdKC7evdRuS/oN7f2fAKgcwXsO2mO2hLv/0E6RAB88HgxstCFOeNqSiGbw6
2xbS5qxZb+fMaNYkk33U8F7PvKTfSnXMX1h1sOzYOFwoeB/flrQ1BH1z6vDeh4QGIgm6ZDVLbggH
Ca8h+vqrtvPNP/3sl0kTMRNV9qWFo06eZejpTjYezYM4rwLClQhbkUBx/77K/7TO/w082C+f4hJa
/b9+vERaH77khFGTBVX8+GIgrP/f/94dCb+XP/eP8FtYS0o0Y/rlVeDnYsD/iynl/MXELx0Tu9ay
Argsb/8yeBEWi0KTwrHnC8TMy2fwT/9c0Fz/l+abVuAfEaWORyUyW3TncqmD8wWgBZUnUweY/akX
QXID/ZFiptO0iyZIIhwM+EPbajT0owmKxTjzjYtla/Ofheu/r0sLc+nIsSLhYjv+GvKiL+u+im+i
cGuL8hqDDCVkIj/08N6JQTJkctsEi/HcSp9+eUO3f1/jKH7+lUtTwJZLCwCWn+OcXJooqpoqrr7p
gWC8g1Vb99vEL+YdwALA+NilopDKalzu5hAt0ArF7pJNBTAj3J35Jcvm5eQh8F2ikJB0cCx+z/FD
GEQTOvYU3aC2iuRKcpDINk0GOnYFJIOPFpSkICEKN9lXiswN9d0cfwpoTDTt69DyoncywTWzcpym
qs+8oVcGho3onKKiBZ8T8ffxbytAaDvj7B+ipBMD/hKv0BvszPnjNLaU0QS72hLISltUZ+bJ48bk
y8igmeW4vCM2x3DWji+sJs/OmRJvcNzIryRull/H0nc2AayIq0zk4lMPwfWWGnD50XSAgb/9TpaX
f/pK2IyhT7DYcLLJOL56btqNoxr/gOsn+gjmof1KPz7aha08Jyc5Xk//uU/P81y+AVY5/2Q9taJo
rCGdHwIkuY8eRZALkXdi/+e3oxBcKG+B0CGnP76dvgTqHwbWIQzsCoBAOD6OoUl0Vd22j29f6bXb
oSuklt3z0jA82ctmdFbb2EpvOuF0DzVYgRuSfOszW7/X3o4H4hHtCFs/fAHHt9OlZP40WXxTCH+q
V7WK8ktqMvaHpGynd39+P3S4XJqqFlPw6beJcxs/eZze2JrU6B6DmF7nYdeNZ8bba48NYwf+Bny8
3NPJZ9b6OAGpuPKw0vkhyavwfUO4zplvmYDw30Y1NmCOmnzN7N+8k70HYYFhhXT4poxNaWxqt+6L
XRGQBwK7UD8VVt7eDxDTzU0xtpKZN/FyQD8VpuC9EwgqnH/8bHGv8nmxM4G0eHrTYAhKlWfeoWkL
fZlijb/oSRvbvn2R5Z5OvmSmVrRGHp1rGwna8VipKHFo8HEHKTkqJLD6YOwVn6KMGBBfn9GXvPIW
6YPSTIYoqlxa8sfXchcsrq/GA0FM4aWLmn9jWqE6t1ws/5aTO0JlxzCxsYgIVP7HVyEwCQFcJg/+
1MurvOGMSlBARGoYBbvaNoHaB9LeSgxIRG4THfWknNnYajux3uNXDC5JOFsCzdvkHutDj8bc1CNY
xCT5oDq/ODPzLD/m9Mey28V8xW6X88LJ47c7WdUopsik0sbNXNIyogiBw2MC0pJPoXlhDqb68PYr
f2XpYN34z2uezEFtZI5d0tqHhMILMtshAZA4jvm7yoOnE1mVE1D2bN1+DZ2DlIjGMc5UdF4bB64l
lYsKhFbCqYluqdAROyYPbkDyTG9oYoaiKD4z2MQr2wY+Gw58ghML4sflV/xyzG5KUZM3YB7YV1jW
thtL2W1kJGwOnTMoRTq30Wejapr7zp/Y0QBFQp+kHbCgNqFD4SbHjA8K3MiN9MyHLV57AHx0HpMz
ZSL/dPGehUwqv7YPjGOPpOIy+oDwOyMzDegbuJP4Y02hk4p/Y5Ur1vHxCVW72EZxH/O/fP82Dkbx
M8vb4cw0e3Kaf1ltOVQqH7XMUpjwToYGlU5/aHzz0MWJuHKjUi44mb6/avqGDAc1xvedbsrPTjGW
5MkP8SeL9jFy+7qZxCpjD791Qi0vx4p0e3qY1cPbI/fV54Y/FHwhx3gWuONX6lQwADkmHAytin1D
TDtxFl53xsz3yozoSskhFLsi7+h09QyBoyDC7w85bZeUHpwdPeZm4qziOWjtXUGOz5nl+rV1x1US
pxYbOhPH1rKe/zJSq7lHBiOaw2h27TvRErQL/NN+1s4gbwdNjPyKuGQcHcA2BfnbYrxA3tvfB/Sx
/htrDp/kojCirseB/2RjR+OhtCIPKmhoQIqPu5+mHLMze4ZX73cxSqI1g7uBSPj4fhH8kNgeNYdc
S7UmFQCJu37Jyo6sD/GkCcFyI5C5eRiQ9NFNpMat6eFA49LaPPPsX1ksKFxxvluUvWipTuZf3Wp3
wY4ehoizQi7F52rufgwekZKQYZ2ZCGzXOrdAvTKKSd1ccNt4lTk9nFwzrTyHEMXqYEGkXzLl6EIk
NPJs4bc068WlXeAR6Cb5nlb3J5CLBzrpdwS+b+ldPofLnuOPv6pF7bl8855it3GyLM+WV+MSKg7+
HOpLhndBhK1yz9z17zftCxZkTvHLDgCx9vE7N4pQD7qsiVKR0WNsxs2DoOv3x3fiYw5FO83s4C2C
v+OLlNiY81oNhxydxDdrcBAJqbQ6cyfLLz1esrmIh50ZrSRO41PLbQE+2FDOcGjNQd5X7dxeElla
hOukV3l+bqX4fTLiUAJggPoGUH2k9cd3hNw0GexIH9wsLiYwgXZ4F40q/mg14wi4aaQzJqvEeiTL
pIPJHI5fJpDNVwTeXYcNQQgAsnqfYKZ2XJRo7QSspbGa6pwQ/7dCBY+byhmefOojGMl/mzeUCiYr
kBhpRgAl7dCJeWP6ffxOKQc/lQcHMl8jm8wtmrINSDGnnSY0UaXK/nAMLL+EcwJfGDQgpOYnAy21
xsyL6ungLIJvtqHpZl5SUd7+ZE7HABdBy05vyGYOo2J1ch6ZPLpEEMYPQ7GISYaE9BfK3vZUJGek
qy/K219H28uVlnMvOxiHc8DJlToNNK9lANBC13cYYxO19tCekgHtgzDFMrcyJ8fd6yG60wWpMyTT
Gj/IUfOvKreez6y/v+2pTn6Nf7I8xG4YOhJ8aWw3zTWLSHEL8be7Nc3huqa5ta1DqIcZ0UBZN80g
+8t+N3mjuCDYUmbrksTx6czrXu7/jedzihbAsxonKA4P82DgrmSy/R5kTXY3IL0kancRmQhbbdM0
Qt5Y1X86qy3Pg1o1tn+JaJoaxfHn2RWx18WqObi5QDCE5oH+PBlZbw+20zPCy0WYaqjxK3uB2h9f
JCAhR2cpQ6Bq5YcSOyqu7ela6nHP8NabaSjGM1Lm31bo5ZL0L5iuF2oWNZHjS2ZGkcx+Wx+axiPY
dhykfJ8303zv+fhEecptV6ylWYZsD7z4QzLqWGw4NNskGgmsqGe+tlc/AnpMfNIchV22Jcc/x0qK
Voms4cQS+u/mPqeYF/c0cMnwNJ6Y38TK4ahx6Rc2ilLfyTdd7Jk7DgYFuTRV/eXt9/HCkTgdc+xb
FrAYSQX85/jntH3ulY7VEjA0GWT7llHzWaDLAMPIrjJBtQNav6ynpt6OlIIIknUr50cFHaC+AgsN
fX4GwqxWBuH0+wTSz7hCryX6Kzuv/wlB+S8BH6++SSZmpkQmQ7Y5J/MHqwaoyjI/9G4RzlsLOFm0
9kx0vpt4AEGC+b41KGKgPa7XfmO2t3Ar3R/WjOeWlFM/dzZvP7zTfcAyspZjGQQVZWLQOXmV+I6h
9vTVQRhkua/REgx7R2Rd/98ZMnTDPaTX9D6ZPI/fEWI2CNrxct/kQa5gyhFslfpWxqYqLbx1gJ3y
EgIjYXg9ut96veQn5JuqtrJDDLU5XwcF8Pkzk9UrywbGAE5+tLNxCpz+KK/VoQS3dN14k/8+LGzg
1CRXPseYPe//+DH7SwMN4Tl8F5bB49t3owCeeWZcl5NLJkVO7NOY1saZaeJ0c8K7XIJkLAd/Ir0X
2zq5CJty2CreNTJMG4Di2G0KysV3aVoRp0SCYXbx9k29ssuA4wMDEOQJ5Sp8FscXLOagRz3RXzex
bJ5MXZF7PhcDAMzB65C9NNE8mrtm9gUxXklPNoMlhul70QftOd8C8w7XOpoE2JPRb1q4K9BX6JEc
/xZOT9GIK+KaYDKM7ujA6nBLTk37NOrZf1LAvR45atONiAijHr/ZNsSLtUFdqbkdKV3BAUcvpa6T
PCAyDhx6AUguiPzuMvfDGV+7KGeDRK7Gna/AlJlXKI8wEPtdy7PttALcjaYn7IngaMeDmKv0vk5U
/Y1+AJJ9/DdICZvZA0eOdN3OIbAaUb9VuWt87YiGuuvJrKrxI1f1t7YxwwPCronI3SYkJq1G87Ma
4sy9GCc1WZdhno7NdYtmYdjVncq/Ta2VQTqgGLrkuObdh8YWxH/6GSeMlehk0O1MN8RJNEuZfscg
vUhxe2F8AL5H9AHZagW2aDYvl2lSDp/RxE/phhgAfGNlmhLg4PaW9SysUFar3lA0uJAoeTdxbJX1
motjMS8XI+HVmPgdZkw0aRdtQbcKcXQSIeicaodsD47NTGl7v/JFtR08lP3xhhQJL/7WpiZuc8gA
vb2JNOLZlRymqdhZqWdM69LX5JbkfUm0bdL3mK5X/CmX/BGkXEhYXWjs3oW2UbRdB2BE5tXkL7kh
8Av98dYvem9vBQ3/uI9+rruAoSt+FklsDvjZBhBsPfKuedUG4VCvzGV6xmI35CGiEz0fcqtOWVxb
p4YTXgrpbTS5MrzANCvVKkCImz22yZB1ZHra6YPslYYo1zcxOlQcDdkmGDh4rurZgY5jtSGAlL7h
7WxmP9R3Rm6xbJKPIu+cIZPigHEIxXMf9E6+zlVD3vTcdJ2+ELzcz2nShN4aKyUZJVDzwCQmsqX9
CB0/alauH4sfDbk5HICM8RngUDZfFWY5gT+3A/2tRAY5H+p4KnIyMdw2W0OmKe/bLCybzQRlxV61
Fupm4ARC3ZJJln4I55oRZE7ZImquK0z6gT+6/rpElhpuaIUyqv2gasy11XiYMAZlJeS14C0M/w91
Z7IcN5Ju6Vcp6z1kmAez7l5EICaSwZkUqQ2MkzDDMTjgDrxTP0W/WH9Qqtoy61pdu7W4i9qkpVJi
iowI+HD+c76DyusQKMhapFSQJbivNqOy5miXRknd77LacJ0rm5YG7MiiSN9cSRh1nzpN8CD8WT86
s+3Xe5dA/bRn4IVFlabL8tHEpsr+aJar5ywfptspUdOdBWePUBRbPzkcHdmfhBhba99Pkb2DYDxd
kiRuD04leErVNBxF6mTOKfH438D8TvwNxNviyQ9mqwZP1WePJLGtq8BxjUsiPlgXg8ECb1KH7eif
cKHJR1wPOYUuCUjKPMs7CvsQi56lGTarVRWPz25clMsaknbEOVrMeL+jkP+SfeHfrk9tHUj980z/
9f/9P+lX/xdHwvoFv5Gz3je2TiRYgGJ2SDqSo9MfhgSIs1zEGH6up39OVejY/9+QYDvfGDlYQcSm
wEz414Tv74YE65vPEYyoOKTRAPHnX8rzY0v5yw4E+ou9BzsOSWp8MpAH/uEYmve4rdNO7JK0sidG
9MQc+KAuJVhZ2EmfTI5JUg1jYgZHo52njk6aTpoXDtB744B0aGFDJswDzcgg9EFdNoPRT+y4eXer
Qse4NmknKg9J0TZLjKco+V61Yag22tfNh6dl9g7CFlSPJNi7IZ9Mcoi4m3Mxmr1I35VtMaUzbGu5
CG0pDmyw9D43yRRcwpw2q31i1abGxF6TuPB2sICKiEYiYLDnWfY8MsQn5RM96f60obCCqJldNN3C
6pSVNSXsTbb8nCmVCa7IXREvgdvcHsPCD4hgIPilJE3oMKDwltpgEhpB6PdMQr3J/GqoECCaPGKL
IyNDchg8OoiPJnKPYJWks5NFohMALvYs6JIk/Xbti9GxtgkBLB+Skb9qscvUOw7BAS/5hPA7guKf
waV3c8I+PgMeglU+4bNXfjjdz0EKksPsZogz5qiy23IcvCamvri9EsLN+1jbXdfT3JATBiQiT4lQ
QvdS3Betfd9CC9lDuHYvISUlmNTn6mW2DCfAjRwV15S0hiyHEII+xARddiuJMz5EQ+vAzy4j+mB7
e4pr1yt+1A5Y3Y2qojGPLZHXycZs+/4Ey5PzbhnZGYOg2WRgBm3FvS6rbGjjHA3Xit1ifLWUoop7
Cpebwc4ojJ9BVhFrcPY9NTP3eeu2H6glqzW5UzlNyVbzMksrO9I4hYO5Zpt5Xqra+4Q2FFnbJlP+
2kNuGhTfutg4tlaRlLvQyuyH2hknU20MIfCxAtPhtfJVQqM6cnIqHqtJwpXyuLuOP9Ku1+VVnQoV
UrQtQ9x9o+cjRR2W1B+cNwUhJrI22I3YiiASlfO+l7IlQpHjKAe9vMCi57koxd4cXPEIxLm4dDta
M7zSv5qEPnMP/omRmuxoO4rNnHTVJqtyDMIVxHUq2DkakM8yu0judDheVYMywQVVzXvh9Y8zNu0d
WXczHkG3Q08Nwg/Vt13saNq3o26NPE2TdyzVEu57Tx848ZASBUF6BPRAC25mPMvKfC5pWzsIVw77
RZVUmsxtdTC78Uq3UWypvNxLfubjXLUHewieExOjfpMfh5B4OmbXaFPOHIkNBpk7Gqs/B928LLP/
TmHdZS7Q+cmq7l3lhl/UUX8aFYSrMLk1YNA9kNgItq5ahk0uQD5pggAJQYzYmenhnYkFxpUKPlN2
xo0PeXkDeCgFN2jGpdd2h3C0bpZOF9sswTEo9EC6V6r8feL9pk4hOpDoIhDS8aFRnv29Eel3KdKL
KEp/YDB6UIWbgciufkSeTOIOxG08GeN1S4fXa5vVd4xUTksxOcfCKggsjP3FElSwwlrjJs2SI7U6
39fym02dLkzTIjJdg20mT1z0/PuhbZ+8Vr0atbyBUwfQSV6aRVodPTGedSLqJ1b1DveqFD8p/DCI
j4l0a+cei4UOiCKo1r8vFISjapoEJTva3/Qp+3LFZXbbV669s5cakFDeYNqiXGPFGk3LNtGTjWeg
yqFYE3Qj+9weKYb4AQBt2hee/xkWfXnuFrO6Zr51mzaTosANu5mV+NEV+C5ekQC+8OwN4bXZQLRu
R+++HyxKpc090xv4BFB272QkjwWnNczq3mmgzxZh9jXzXWKOXbVtaUDA6KK/S005Va3ps8Jf4O18
Z8jOoKUAHctkh7m3OKYTxgDI9/EInm7tbAd3mDtnJ4/6y7SziwuSFeXKtGohXU6XpOYegnG4bY2C
JaTNs3gMlg/uc/e15XUXPu1DBxWol6pK64deOPR7KN3FyuTUn+OqONJkd7StSV+HfUVndkCMpzXN
OHcAXGt3J+0alzHZqVfgvofeTd9rNbqPEz2IVT3EQo7kd20+pkVnRZR052Gcyak9eqp/GvT4Wfvi
XJb5ZQMZhOV6pALGeR1CNBAWG+Nay5kAYU67iTTauyr3aHaz9ZME2rY3XYsWhuW89mKQrD7gYLC3
FoVbS+lzzeOJgghLgYjrQuiwxNEnGSnFNG1B4B2EF8XVbPDp7IzbaZw+aZ+/mNPues2iDYtpnKbG
vWN9q6+DhZ9ZhiDOitz2N57Xfs6NfvLM5qc9zBe+mwGubtNYC3E15XN06Jl77JfGuIMxlnIs73nW
tXGqO/einQb5nk2KvmbojLUgPGYRxdxCQoYJv3QfQsy3mEzENm3lR5C6cxxmeXPpMhWDvUUaTw72
vjTT+2WMnDgYfKq1o09DLzdSVu6dKLwLXwXnxQoL7MFhEtYNxXsgGZlq2RXLXWN6svtpSrN8lERc
CD2llTCJ2E4m70AEN23viKWoNiIwDfGhLc2UFTKdQ6wnk4v17Gb1vIfcJi3JfZWEcr4fhOz0R+D0
CwUVlbStvtlR9kZHoZMyLGtjaj3zdR9TYRUGj+FYlupK1l1xsiOqWDyqMsAz+Hc2lVPQq01uRaP4
aVtjIOpTtwZAlt1IegjOYTIU1AaSv1IFIWnHHTg52YOyL3OCeMsP1+ykDnYJU9oQDApm+Mo+kO9W
XnFIHEGI7DBISdqJWHNzBDA92U+8ebaYrufUMC/MOYtuNQUsd8OQm+/ERu02JsEZ2VvOD3AcH/rA
K4V3DGjNhG1dr11PIChT73upmsrfwjtjOLxpXD5Dd1T8ZbaxE4ajTHlyC5Ey9WHn9Yydv9B+zTjI
dNuUDqkZ7QgmgHhCKKCr4CanfXGwTmNYmq+64c4i46yQKJpsfJ7dLFIQU3bdTl8VhQoZ5SR5l7n3
mDGTOM89AvplaaRdcWir0iOi76RqONhRQQMiYx8EPmrMnX4G42eOHUx3q/JqunrqNgjXVsYFAsgm
ydrA2hGkawBKlrXjbYc/6hzLhY3mOkv6np7HxOxZZHtO13dzPc8BN8GuPmiZMkampXDIXxur/yHZ
CPIn4C0ieNAkTNMTU8lWvOcM9IodR6jb3iBcFk9/dE8mOOnPGXMpuqngPIJRUPmiMtrDiqzN1tpK
8HcLSwGZc58499puiZ4z57eqDLV8kQIY4SmZTJ3EWcexbKs1L7rrkreODVHp5ZHGNNffT4OhipuF
qO0c7nJynMGeMlY4+TntN4dS1UBhi2Aq9Pemtof7pEaN3aSDb/U7Omkr4OXTahzJ4JMLSpXmXB0a
IjgtBLpCDhfIMj7Jn6oLDlliFiaPt2vFGUfmemfUERsojMu64b4fQdfPONHEPOngMFrY8gQIDKTE
dNh0zSA7GMqeINZ9Qz0WZWkJyffqRN2M7T5nSo6YhBjolnEL/DLa0VgLSkHlU1huUgcmnxKoNt28
kEsGf9G/WKGTb7ioUjAQltVFLe1hPzLUPvS6Xb7bidO+UgozclZz6L2JyJoOnn1QZUHyNzHSIW51
Pcb0T0oq00jecjswrjQonhMAIfeqnEZ1XFytTihm3b2oWO3oThu9zTCsskvFurkswdWiQ/sYVF52
YYYsW/yUBslG0prkKXMU72Qoj36XsI8taXkZVmNNH1k17J3cF48DpZiAPIAvQQB2zwadqW8ARMeL
AmbDM3lN88oY0/5nM3ecEgPO+F8VzZE/+xa078YMbOOdVkxSqDZP+TVspWIHrcOD9l8uMaoPtwZL
hCPnntzeZ0Fd7EtnMN9nBDBjw9BDHwvKVTd1J6+jJCO/7oh3zAThZhgryitFF952cDDeubNmO9C6
1EDQ83XUWmTudmCvPPW5qfdeNr8bwlOnvqzno9fj6N7Ssw04dtTFLk9ZGI209E8pg8b93JGMG+3m
hW2n2tJH27645P93GJ/VlrRE9kxfp47DSl5GI0XuDpDfjSxbrifB6Fv7iFQc4IKJztCIwt+YVFIQ
w9Wgjnf2icV38gvWWbqnp1gwtetu8bzXVym1cdzJnGBbhuzlJeUBgE2CkgtZHdmxrTr3iQaOJ7Su
7ES83qAr09+7KVFw4rb+Lm1N68JKqdYoujz/qPv1IhvU4lw3FtnHkVwj2lb10KVIhrZyicK7U/ud
n4Qj6hyN04Haj5mbZOGfgsRarlU9tKcx6QN+8EkfHHvWMT+JLPe/9Id/SWT5LxaP/5s1A6zJsH+u
xBzGt/mtefvbvn9rPr4GJnJ/BEhOn//rf6xf+Tsk4iGhYLalU4KZDjkQl/HS75CI537zMX8xUiKN
uBqLkGt+h0S8b3iGA1xjaDlrR5DL0Om3JmN/s1azk2ni9ML1Bh3xX2EsYqL8iybj+aRTLJJEQBZX
M433jw61jsLssmvUespJpvI0UnwImMEN24LpWjm5EGx6LKh25em1/adTr06fuRR5ylLE0L3hjwo9
K3TqpRPmtuWUqFlQ0/QAEcbiqOSAackLKesddcvqKIjZu7uhn0NaLEufZ7IdU/8tmzGMbRgVpDc9
Ibd8j6GFqBhnPGPcJjaQbUYjy2LFjOmNk1D98JOts35GYCVnWSSt9Li3J7TvkWUQ3a6ukZEO7jwY
7aEvRu5LQ5Il+mGEu3OhcAcS0KY+41XmqKrc5EP/rhOaosa0nGpkFVF8lsbc3ZdmVL7CVAM2hLW2
e6GRLCBzrafCuA4apY/KdBBCgHHPX3CNTTtuQhF80IyZvchxCe89B+5xXItgsa/cBBVkmy+MhbjC
e+4Tws4EnJXLASQPZdSflp349bPJnh0+D9VidXGCSyFDZZicxwleubdNg4B10ly8kX2mniprK31W
FvxX7FrkuG0/vzVr+sU2ZVTWajNzVORdZAOmFq8Yje5MbyG+H9mXCw3rMMAiLmBpd+HaYfdJZYCZ
b03qUbp9H8whjScUttIqnfQ2y0u0CLxKbKMbqxiG8cIxHU0FDDD9+iK3EgXBYBm5U0pAxt4hibzy
puFEz9uJVg0fpG6KjMllIz+zSNv91VgS1T/ZpNlfZnBxbw1L26efNUNNxZA/P7uFkX6vqOzmpwmb
utvZreuD5JUd1GGnjsYg3bZqGNotVy777Aad+0VPXVPflB0jnj1xeq7RWFJ18SQHZ3BjxCYcPJyf
qZ60R15bMD55ebYyn4NMTmeWs6cdaPTvg6AlJEp8yjwB1EgtPPSBplE089s6Bu2XZo89hN2COmlr
VnrTtTxngAZGIuwURrjU5qb6HcEdxs0MfneIE6yCL3WnrVgThAS1VvvhnchyAU93Qmm6s9B5+s0Y
CWWcmIqpn72ETnJRDUWWvcHglSEPQeIEl/Vg9swPcAHT3hB4DDsWsFLJvqlro9vQhUVrdb3ohruY
5IzC4TWDG8NEHch9N3RIDiW4GnpVU5G/cCfPvkAogQkmFd6yvWCGp4gbiFbNe+WIo0a9vJNL7+q9
Qy0mn6aSz3ucB+4imU24bkiirKHIOC+YwsfGFLk/mbK0FHQU0vBpuQ7tAdkza95A8kCYUa7TP5Rc
TgAME8Bqt65RhVASx8jtzmMGW35ns1VbsZGCpYG+aI8XgAQFSdga5ceyWzM/aoNwsC68to8z7pF3
i6DZqSXQYaBmyPCaXlW2b1Y+SPF9Dd0Gmbt8hNKDHjXZOvieAkm9b2Vl35qz0Z/hSTvbKvXXI6ZR
ZWMcuMBa476GObTtMjTTVXfzf7BC5t8jKrnfEkJN4SmMRrAQrNQdqBmdQ8RPyqS5UWBLsh2OWJ7N
tCnULWIX7tfaGhOXWH5Jl7nZ265NeYAXJXxEFRaH0C6JouRFA36LtPi8yWZj0BdVMuopDukT4FM/
hbLa9fkU/A7o/nds5dMXc8D+62/nt3b4235sPt8kPIL/uf5VH6Kd+xyI///+6y+HP36dfok1bvmX
X+x+RS/vxq9+vv/i6MeX/uEXWf/kf/U3f++/j3NLgPNDjA0PxP1Xyrf1562ZfNF/tqtf54xX/qHr
Z/2K3wMWdux1u2R4TtiGlAvb8m9kMr8R8l8j6vRwPHmrIejvgU/n22o15M6IESrABoBb9fde7n6z
QUpy8WOXx5YJzPJf2ct9m7/kTxN+8kwOTHkuZfx9lhn8B6tKUA02uneCwFfkrT7MpkalcNiVotNS
mXOIEAlCjZZkQB7nUQaS06+s+uGEdAuOpG99qre07fePAUYxbjClStVNJDxqtBhqd3a+ScfODC9a
CYIOEJVN+6fgK0rTia0BtXrT0auQ70s76ItjMLuY/1qzEP7ZbZCZt3MqDFaW3OSaU0tjtjbCHyU9
anot6tSGJRoC2xan24FWPjaWoXTOEIKMH4uR+5xRRmQ39KVgpqQYzbUscqfYOjV1Jqxd+N83onYT
Yo2q5DJXhintOa4Bsg52p6qXbZHYXB0cVUS40AgB4icoAgXDLs86h0XYR1v2YYpR2w5HdD66OF5e
oqC0r93MFdZOphXnk0VGbxlZiReRyvCzTYDJbIfZG/MNrnBIwfNIWO4lsfkrv6dWJyFiuUrX55mq
1PpCUfzL9VnYtMyOnumGLPXNLB4AHfoyXtpF2TucoNGwDdAalp05ZZDkC4/0uhCDYz0AcxmXs1f0
41XkJ6HmPTQqVI98AAdYESQdbuhRN6uTXYyhRMS1y0vbX/dpMSj90lBIP+67KMwUMi9kuWdSHJO7
V2vN3JFTUo/Tg+YyZ9flQ/fe065kbZYuDD4yv0mYKYOuf1a00b2auTS8nYUh6zCCP4Rt1Dbhx5AI
0aM85egp3GIA3KDYCBcngldTPRCm/WXh0WW9IVA4e/ueCdi8LV0Kb1dj6ETxwVhzjdIW39bBG3y9
YrLG4QjbxPjMJiNH1Kem7tJKhuzekPnwExv3k6StA6TxYJk23mEAwFSVhIQ/FGMFXiDKd+AFaYfi
kb6n6Xexne+20GDeQELVMyB8z7sfqZSjJa8AF4N+Rj/QZgIOaCALqgFivq7XWAv45q3uxubDlqCZ
tqEjmYhjXVjuusqnlENbVl7vbVhi4HwajBOoSWb/ldl18pGournhjmC95yYC4n5I17LwMeiaKfbp
fyv5Z65+hDz53QZml90fEjMZWzjeEcGaUQN8dw2vvZkcbwVEMUqioBc2sYzNPmFqgo+YAX5m54W4
sGXvMAQxbZFvU2+A9m8majYh/y3UL1XAqD5WmGlwaGthN5deOEIRmce6HR4acG1ZHHD2ANWDy+HW
Kjz7PgHXdmUZC2eOrC/Nzw4c4rLn8q3rzTAV4QtdJf6d9GX0IoKgQrNprSA/UekixSlT4Nw6dFRw
MpWdYKTIgwJrhAzTLzRik6r7vgtNflMtpEm6cEZSc1b1N9G6elJZSnMHid1lfCpElb7SSc37E1Vr
9SNDu5D2m5ntcaNzPCKbyteCqRc5ARYpK+3OERWQT6bN37ZLgmJ+XijJyG6meuipYfb9sbzvtYvl
xOG8V8YJWsrRtbMOqx/gfLlLex8AElgfNvexE0xFHYM000Z0fs9IJHfxbmDaQIgqRzy3GyMa1yKZ
ZuW2tlORmfs1Cs45ANgSP11E20dsuGJC66ym/DwYtuNiXqSbaGMtIUSHsHfABM2BMb0aZiBea7ez
RzwYRjttDKqzUIh0jhUQpgWadDWmHCd9tO6bis709wHf3mWrU9rk08hrJNO0Vrfx4LvOPR9Ybe3m
pK6iTeq6zEVzvEdVnK9W1rjlgWs2jsPQa5u4o9NsZz8s1I7DcJvdJJmZocHAKtosdpDe5109YbZN
lnGPY4o1uXN5C8K5MmpGWN1Qn5PFbwS0uAr4bzcX6bhz2YNGyuS9ot6jlMiIfva6oZ6u40MB2Qwk
k+yi4J66koRunZbzdlxhpjX5WOv8Nc/NfNz2Q2PC3ORRe3RdXw4Y0RxxkRCHGXaw9xgXpG7LnIjV
1GSebDJpw2Fle+FGMj5jqmlVBmIup1/6RAu7fqZhMWliIH3ApTr+MUPBM9tnKJkRp8mxXGtjcrPJ
oLfW3isAO1qLKpHkWJ2KJdt1VgtXn6u2+6mj3Ow27PXFa+gx/25Orho8pZ652PFAb/ystz6VrJvr
cVnyEmvyEpy8oaynQ0IL1M9C29W1p33vyTby5bUa7f4jM1gLt7jB/E+4owb3Ccxkz1oUyEXO0Iuf
kByzg14CcVlxSf6RW/Z4xmTMMCQDFxZt2q7oRYzGx6As74R1PzOn+O57BcJ3HayuMcVXvySk+MQG
W/dyX6Kv/SwNOV3gHMlzps+uPKiqoHInm4LoxrVphAcyiF14M/U2Z3qax8S0kdkEVB5WotrRhwoB
dOGhwVA8qslZNWP/kRufyfSyX4tGqsQFOeMWaTvi9+vpIgHOZ56zqss+Bm2UIeUrreMCSkN9pjRn
nX3jG2MOzoyCmbiRhgrGvP5jZu6WoB/ecBDIjC8E6zReMouv9e2yEElsudeoMbxKofmWV35qTFzd
WECT5tGvqNGOyXVBEA1KOhKPVJD3DPQjrghUchteZd71cxda28DtqzqGKoRDAM5Tew4RMavLRmZc
voOlsD4CmlvVpzUzKrsSUF1Xv/XqXNC/XAyzKhNn/cp52VZz5rynFXTZrWPO9ZCwFLmJjLtfropF
SzM5DTTCZ9/9RRqIJgYtKo9ynhoofUnBqDPJVYrBw2eVt7b1L+dH9MsFki2U0/9g/jE4O/OXU0T8
YRuZ/jCR4JhcLSX9L39JV7KMQSokZXeAvreaUCZ4RFJtvLB2w6sol8n8U0YMi64h8vk0QDnQms6E
DkV/Tn4ZYSiqheu9qzlb4JGBgIdhJlPtGFxSwu6kW5erZnpl05SUvovewK6QSY3rj/tbLbe5m/CN
2tmYqKNORheDORxUx/0ctRyrCzQZTD/UaZjLdp2jGIfmlzEo+WUSMmc+u0fIgJ2/7365ifiY4ixy
Fmx6z3Ss2/kh7QKOwnyQPf0E3rTBRuN5qFk0hnVd8Bopy3rRiaHtQx2OyU+gyw6d2GVBpVOVljNz
rMREJrYXPswxdvpR7smgBfLYVH05n3jNy3E7m1M+bP2+6ORNwcJTXRKPHb8MjtHnkELDHwHe9mBv
0U2f761+GBi8hVM071STN9wDA2sV0zzy1DHKfx7yok3iug2Z8uxATZntVvheikeJH6xaPZ3WvKFr
GdpyT3TmnTUhH/feNIR81C0zd7epA8v9BsGKx9wKK0fsXI4dHae1MWU0mthr2SPe95+dY5ac4KMV
UUCTXufs/NHubHiWWUnPnxXoijMIvKwDBwR39SVp5h7IO6x6LfvmE7RJav54VLtHTB85IGuMSR5B
I0UHVg1qwN+1QV6s1qDsZ2P7RbmtsLHXOGHd+VIy6+02A0dqGYO4hnUHFQXvCrdtFW16PP3hhZWl
vMQ9Nc/fDaulXGpEqjO30umLett4tGxtpq40s1tn7NPx1Hgi1xxv51FcuqrqChSwZCbIoIyCsaYS
LUo9mREXUOBYNudO90hBIGU7+7KMBNTc1OmNbDeNAQj5QljKYBTJu4BxwC+9nSuWEBM1/7MKh1SX
JVvp9iXN2e3cjFtmiXNA+XjG4N0cIvUxGUvFKXrIxFfa5lW067BdFe9t1bozbVkpQOndDLB5iRff
GsQCLDeYwpFhqYT+uxGTHDVWSQ95Ztpz7Yi8KkaUsj2GWtoxkt08O2R5EBWC4Aa0qJNcLI0siOH1
SF/fA0/Ra7Ftetyr7bbn8O8+cvQsHA4IfVvLZfvr0vzfoST8mw0FVtLKPx8KIABBkrrPP/4yDli/
5vc4ILS/Ad63OVKSCcJN7+DD/D0OCCkLjjhNrl3AiAGIDn8XEKxvfAG3e4sDRIRIz7X/t4DgfaM+
mCwXUkTEH6F39+/Kye0fzn9El3+evPmrfOCRO7FxZYIsgorHGec/tE7Uy2hWc1TuFYR2exOak9wp
ZpsXhqy12Eao4qBjAVX0+Jh2huFncSWQ8CiRFe9lP7Svf3rtfn+DfyE68WL8Sc9YC3Fxprpe5BKc
J9/+jzHzJY189vQw2M14FR4Zejqn3h/YOuD03zbjlB8m+GpXwkbRpUov+d6gt9w1eb88/uffCSOb
f/hWVu8sIg4Y+4AEBUoPv/+nxLu/Rgwy4nI7Hj361cLa2Hh6IpEzp9Yl+d7PrK80ROVep0iBM84K
LYbLkLPSbpwS82rxGusW/C0H6sVxXuwEeZzrW71fcotbV1Ptxwx/SsxoOzpDKND7weey1i/mfefJ
j8Qe0p2opvHKLbGw4i7NrgXXpovIC5jwOuzHrJl5fzuM2rhntN1c23XgMeFs5WrBXy8JpG5+Otr1
D3U5JpeVx6oHzS7YirG6FEoOB2USZ8iNmuGO437UMqHYXJQ/+Eaco8EM9nOSS7PVg4HNb3AdJhHp
PbacSx2l7nOF/3+fO7V+K6kd3OvsuqpC1GbT+cBu9eoXJpH19gmfRrDnIIUHvMnPpciql7Bo8cK1
VnaXUti+CTQvcDRY3lVvpg5GyI4NcgC5sXTeEjsq0fsy84YnYjSMZKNmOA3YTRCMLOcUzaj6OVsK
Z00bPcAqnRvWevcjlFO+81rN7GAuPuputV3OoWHekIBQd8oqqKph0SQYYZvzV7OkK4ndpIBFTMAN
6H8ZRli8fu++gRjLKaEIrCvDArN67LGGYoa88n1xhC9MYmZ6bj3zBVXD3LQpF9A6G3x8CvW7MfcX
2NV+cqf8IbpM7srKIXZUSPOY4pnkvizQRszBP85j2MSM2z+iMCm458DzZihwamfNjj958ty4NETh
CEKiQGRDEVN4AaPsyc7R8UpXGmt9vcQsQmOjcN6LKNkP2jJPme1BeZcMCZRjV48c7f0NWv4VbQnt
6rn+LOqUrVox99PK6A82jcJbdsYvC7MyqYUXAhIMCAosby3Hmg3YB3lMSu8h1bCN3arD9mPCrw9w
3OCzvKENCeufQcn1CUOVuSN0cE98wEaMQEdxRG/etvRE6f0YJhHZBt+9TZN0Ps6Yt56Yp/CWdkZ4
tbSoihQzJPlFkpvWDUENfZs7kpxGOAftJYcp/7ZBbrlqJKNBPsm9cjlxlEDNR7s1qFoDMVsy0VTZ
pWA1IbsTqrhp2hRvwzi/5ZRI3XGAPGCP5jO4lK4RnJFnHGtHzYSfAFWfuACLyVfFNme4xal7wFlC
v64iSrPRKw2WKAfDnTsT7Mhy7EU/C3IZFIgeXNWuNXZheaOSPcOU8qVZxIkb8CNao8d5ElAvwbSE
pFCVcDdWw3bxFpM/mrUXjqu8+7lY5DZdRLPnWMbtmoAtQxNhv1Uoy28seOVtT0URKHpwpqfJDPCh
cm71fiCHGl9mFox3EVzTR2NKm7PDtXsEJB10n7SOcuRkArw3SI3jUpq5E5ltdpaW4pinNd4TNSS7
IjTFKUkwRwaVXA4Oas649eAMH0MsU9/nmgdLaXN4mnM/OoTRhCNyUEdb5cHPktmvphlVDa+imboH
pnuk2/qp9i9V3+bMrlpLXRN/yw4TQvnaIddO6BHgA8jmNFR1ORPWGD5ovd3jVQ59Xd7Dfsbug6yQ
3jIUlc9ZOVDMvExYAfejZxQn0wuS8nmJ8LM/FjSchwdthb1c0Mi8vv1awk5zdpoLujTxPxb7KBq4
SRay8Hfo7GbF+tR657Yxo21dN9J/DoRpPSZBc2XPiXtT5klzG+LR7DHRMr11S9d6mXHhcb121ZYY
wPihKkzihJWdU+E0iuMg2rVrSawabdSuNR2Figu9diqMg0XGNXdPDqfkQ9mMq1wyaIFMm+iLMcFu
hj9ptB4rfL7JppuGedgYQepxvOy1vk299IeDPbnZMldfWCea5Korg+opDOlO2I75aDvbRhTFxxx4
D3kPoRWzSqgJ3/f6diXg3gYyi64aseoYXZMZ/Y6hqvVIoMR6ROckJBZW3okG737bMQe/MlPKcV2O
5A/AV9SRyEf9kM519WD7xi3PuzplvP7n0R3nBnXG7M+pR8YhHwxrl7LmblVRVce85gpQ0U78hok5
P+gefpk9LfW9709T7HQOGckCT+ZVVDinVjl4iZxyah97riivs21Bdoe6a8mH3OhciozndE+Cf63M
6iT1OpkIkeccMhrnIHP976RBgMgz4CvOJCNq5IMqLTYNA9THThJN/HXzvuffuoPqs5q23DK64qpQ
3jmNNDYB7cwUv6nev2NkCsex+n/sndly3FaXpd+l7+HAcDDdAsiR80zqBiGKIuZ5OADepp+hH6Fe
rD/Qrt8i5V8M9VVVRYcdDtsSlZlI4Jx99l7rW72CGmeC77whFmC5KK0GWe0ojJ1mKUaOvNjIrwGJ
bHSnzu7MCm3c3pwrloFx6m/xbpxOAnkkN6F6mBOn4tEf4dbnZHcH6iir0VfkMKDJT7PLKG2XK+ia
hucuJHgUANJPC61W7juIaL7C0V2hmcITHJpHTS5yE4msecpp3JMhg2IYSwud+CF195hpGhaHuLzt
OKo+RY1qncWFWl/OTj6ep5zNYb+j8GBZdrmmPHcRDmmA5DS8PcB6yMEF790j2visJMGdVStJH1ua
l9cDOqmgUmW7AcgfniyZ09+oeoYWyhpU8Jd1rhiHGG/KvMHWJtHL2ug9NUfUT243OaehbG7VMq2/
JoKud4ORzuNhcL5yAmerU9IqvhwzitQgFB2oYjXJ9zOt4TtLo9POb9WtK4NhgWQcPhcP6YLQ1CdH
xDyaMb73MTRCfxltxsiz1TsESnULT5MzxsjEwfMxDUMi8NJPURRkPWwIuyVhSEnDyxb/+1bSHPVx
FZdX0NrqMxBe+kucuYpK851nUF9ybpaYKAWvE4DN4f8sKPoT9YSYiDRwolnd6zlSdqPRkGLFGJgm
Ds1PbwtElCTDKekV4dOSS4eGp0sIhdYUBhWcypMWZmVywEODLI47CwcV7UkLRbJQoyOqs0GcqVWu
37Y9gsluTPTbfOiQcnpcWajUzN+N/gYjSP+SjCNLAehTlhmnpzU2DV1yF9cz9AkXJ6oA2WfxrBlR
EQc0ebjh8fBNO4KMqOqsUidVet2WkcSSaTx2jftaxpF76lZO91J2qsux3YiEdpulKtdWk5U6em7b
ahVCBW0MsZD0YUn+RY4NEpXKfNl2PdETjiYfwXU7PoLw8DIurML1hrW4N42+fkJv3Z2R0T6uHFcx
Xb79TyoNbsjUNPinFdYGwx0p66fYNdsxqAbTSXwCS/gAFSLAS6I+qBbiqba+xWaRvVqQBQ5TXvJj
5GyIg0NUTwSfRpsumQHUTw4988dOKtyfrp0iPNKQ2VyqkACe5mVUL0cq/109Nbx4QtfA74eGlkiX
sg/dFAzzT1rSsboNcmv6MPPA/3XEEF26aUuLaL38kTvSRjWbP48qv3X0vq0K/n4/fn87CP49m/+3
kr13I/z/IjN7fIe/OHSfcuL+zjz6P/7P+0n/+lN/HrtN8w9nFdqtgbsrAUn869TNrwC75DiON94y
xBvg4K9jN0vmH5gogW3BHgIUD9DmX+duXIB/cOzGyYigD3ITB8PfOXm/4UD+tuY7EEuEpQoLQodg
2QCD+v50qTtLb6WrWqW0sxhhmcxIwnGmsmPR4kG3t8asYBgGi5CGvhhdpi6hTnY3ha+gW8ZUcsE6
TYDCslOwgJEGsJRud9Am6nd/hAyZHwljqcmtM2OcDE4jNQZWbOl20EF5JPa9jfXLsrWVMhhit1zr
lBnDNArW9iUSqUuKTDMY1z2eRXDBbc2Bu8tdvBWJZDQrIpYgfzR4YAar+hYpCfF1ZVu9vH2tv3Vr
/3fz89K2+NW9ez18RTvzo0Dl7Qf+vG0NbkDoOcK1Tay57Cw4ff+Smzh/MAQ22HYJ4Dbo1vEi/3nb
an/QKVlFKFA76Ffwbz/ctn/wu3kKeBpgM0Ea+S3BiXiL1/37vjV5pCwgX/Rlka7gSPx431ZIE+be
tW/69UTuJS7Zu2oUuoemlu29rhOy17kWRgjLqa7KZXbOpGZOzypwHH9MmYPYGBaCCE7EeduP05M+
hfJmBuZ/a1ZGvR3ooh4Y/aSMa6lCtWi5w8JCwGHcRVdhPiwngoHdBokUGgFjjOatxexuU6ZZf2BL
tH2bjvWpkcQO6n2sDkQJwejfUuEMTDrpnW44hI+PmYPPFQUnZo4goRj8YhYaZJBILLrl5xjMLvS2
ck7SxmRYDPuiOFqDdHNUCVZve1Nd44QsSKvLfTV3sxbxCY8tXplkrwqVJgRdQIIgzV7UV4VB4Xjo
1WG4xyGRUOSLWVwVMrN3vJXujE3WXHPStEuBUZiWsiaDaiZvDYWnYlLg9BqnMnUivSyNgr7WjrTJ
S3w7yTlKRioNvBNUctOltB9dY7ikMKPfoVDzNg1N/i+UQfKK8dSRIcEzg4tTo+w2YXGyVAm6lP7O
LlTfzAaCjUilU9X2Ro3DFyV0x2PTyse6CovDUI/6RSsYTrBUIRLs7EBPrWddpXzDg3HkUl04sbiZ
3KbeiHHYMkWfmTfH0XNKWlMQ1843U8f9GJv29FUt+hfL6jK/xvT6NJndU9K4B6krx6JFwRpHYX4N
EwEhSDNVL6Vq3Vhl+yoW7c7RxA14gj2Y+03WttsupPNBlme7pTQR8JQMMXqoSjJ/Cat2m9ZOvZ+L
UN+0irhGwnnbFlpzmuryq2kwq/No5TTjzDUdhkAijd2NBV3JE2PgNDFVyW2XylmiQEDjQFWj6ptQ
tuprRXo2B3KyeWxGGko8wXu3Vr0s/tydqdBrGYdDY/TpvRThfJxsy8/iFoHWI7AXAvqUZLhpI5ss
zyfafIPp92MnvK6YmUXMTqdviKl2/EkRbRygzAF8Yb7F/plvEYBJOA/H0iWbzpsMZvGnWpN2XxEM
lJfdSB/HMYboYMY6DoK21jjeIn5dE9nLIIm74h77U+PpmCXhbeO8gA43Jyb/ZbuXNpkvxBJ2e+Y3
D4jONq1RXBsSIXOk36QLMId8Rkur11doH5OtOXUEablZdzIYiGzIvnlSZ8JbdVp5DsgJD5LwsUOe
thnq4bTs4niPdfzUGDLSevtl9tcxY2bpGENGyUAYX0nMpPG8yFr1uMA4IUkqooLk8tORU1QPbzb/
EIvNwbu2dziPLhotQ6VD8MFpqU64R4r8VIF16BUl6bKdUowbdjd6x8XA3LqKblanJe3bSb9VOJdd
wfMP/TrjUhKtMG9dW+b05vrhJU+ihyJpD0r+Co2QI7jDXksejnJfWoI9tnH39H0e6lLo2xyrvT8Z
2j4jkmuwHDqpE9cDJKIJfLtGnG4BCw07h8hG1Fb+0qvUl50zWNB8xV5MobPVSqntUCrbzxoeQtrC
EnduvehPHMeuowyzoqJicavTfVxOz5BukBBL4YHiwwAXpHHV33Tj7Przmvs5qw7KmiJMd4OgMd2l
30IuXUDoDeo+YstiJP9zkwWEpd5HdfeN3KXsOSu7fdqC5milvmqd/LAQCfN5pEy6ecHR7LzUzGtF
QXWtKiOdXDHsJ0d9VFseR9Wt9klGOBiJj10ipyAbwwoDWr4vy9A8T7G5XfJxWn+qluS8MI1hgxk6
3CtikJvKMY5RP0doQuTejjR7L+LkXrUWbLK6/uQmuuQbhxV129OjPXaFFm+LRAc3a+ECGAHU3DFx
f0gbsevV2AgM68l2nMKTHDHLfY0NmIS/zBYPMfvnpWHUxl0tB1Z1J3rWEuL68Axx4VZfbJM2REPZ
404kEcmIoBe+QUwKWHqc2NN7UznULsAcY4qVE0Md1eErOrjiRGhD/1xNFoLwSTfNb6WulIJRqyDP
TksYvzCxVZugABuzS7RkPK/AGjlnelVpd0NmN/6E5F3ZFap5nrvpcF6MJfgkqw2Ny6kF+txzlApY
uWmW0k4+yBb3P3PjAX6OwZS3crv8vC1lvJXoIX3S/ugrm50aoKNfhZ+u6cF3I6IwM+fdBF/1oY5I
6iiKc4QH+3bgSEM+7zTmew16xd5YGDmgiMs8OEvjYazkHsb0K0DR5sSYMDlHUw7ugqP7sE0aoeyd
XqZbRF7h1uazdO64nLRFo112RA1GFsbwhM8wTtZ9P8k1Ujmpr5fOVL2w+zouabINx9q+U4aZNqmN
ObpXkajiCZX7VNCFDAlcvo/UrPpKd2W5jRwb1104FmcQiNJ7lIHxYc5KZSeMJDpKugXHTHeVc4W2
5pWSOPVTMqP78GJKEXbP2QkPmSh0Nuzeuu5bpTwt0PjcA60tn2Pi5m6SyQgD1Zq6oBShunUKIAO4
dfLAKldphjYv336/wv23J7N32ur/fnXwL89wN9/nb/H3PP/eva+F/z7CWX/ArXGwQjEdIYrMoeL9
sxYW/ArCZ8xQK18Gwfzf0mvFIIaHrQXrB5NEAfMS99Nfo1OFtB1qbZsMDWEA+Oenf+cIt6Jr/q6E
Hf2tBtYchrC2LlROlO9PcOXMUCN09dAbcqFsZxqPXhTyzPdrE+2HE8I/jEX5pD+/lG2xDa/8zj9H
lT+MIkshiwKvDo2rcKYfr6zCCzu3vd99FdtQsaBB/dGRkr+R7X54lQYc5Eg4KNntjlEEVtuJTYnc
avfbr2LSQkY4T8AI38KHseqg8hnCvI1gxDAzISxb8zsidLe/fpU3PP37b8fmaA9Rklky2W/GB/Qd
h25T4pABJGnPL1BIGpLtpxK9YToACMOqs9jHGp4Zuo9TcwiDoVADwC20Mlt0bSN5zJdYTs7sJb75
9TujhfDhu6Qd4RLHIzQ4xDbnsXdj5Z4qp3BUIlDTQgt9mtA3VWT23irOJsIZtkHY0cX79Wt+mGWv
9yqkxdVywAmRl/wpPCYuZR+mYeS7ZeocJiT5HEn0zp8nu9sh+aoDaTVy42SpPNBrYACoWedlbBHe
bJTxAacUxjwzcja/fl/6z88Q02rsSvhwQJRyUd5fDKoNyOkdqbZ5qcwzKfTzlhBfgk3sdKgsb9BG
toxIm7XrJZ9urEmHggSc9MFJQeCpwpCnhO22u8XGrhA6dvRdSSJqayJRE90byEr5MiymcuII9I2j
jvQ9UNhvvFRJxCZEg1v4rZGQF/3rj/Xz48qnospgWRA66UkfPpW07F52k0pdYS/EchhJTvyq+Ixn
/d7G+fadQkzVsWapmrUy6t9fuyWDp2QmRuwrpkpUYWVNwRLBQq0ro/H1LLU/WYT+6bvixkSnQpgZ
39iHGxdOQFMzqeeJiuFyyGYkUIu6KZhnWf8/XEAUFwZRayuL9Q3x/MNK1OZzptYNnXzbYgwmVG3k
udU/C9LU1yv0fo1ATYK+hvwwzuVvbZMfFR4aSok4VbmCi3DL80Sq04WNjnqTJQ7VZG2rW1VLjO0w
4JND2mBfhKmmbxcSmz15NoYbpB5M6LMb2NdEWM59QRfbxcvVKeYe6swXOjMJtYwybAU6P0ZCendi
lpO6yVNjJE+4gXKYOxZ2sjD/ZP1j1/zpo1nrtgTLjRtk7Rb9+NHUMaumgbOp3+eEASfE5vo61LXA
hv3hDwZ5yFTfQGa6z6Cj/3Dv01rFxkyjlK6m8WFXJJuaupFsBChdRrx3G7l4QCyq4NdP2D8somy7
Jt5m9Cr0vNZf/+EGoVeRt6WONWUkOIX9ap52y1q5laNr+QiE423IgvbJi/7TNaU3rGLENgGrfwzt
qc1eHdkeY7+IBQe5Kc1OFdfJbgjMavYtpf0DU65869gMbn79cf/horIvU2JgReNx+Jj9mPGMLHJG
kz2jDfaVkvYOBInhk9X4Hx5wl23RedskKKI+POBOL/KVI8hijFqM47c+7W1iLoOak8Qnt+cHPDWr
FsUXt4hr003ndG1/vE3mmAKkx1eatdoX5JFBPEyBpSgpY1hiz62qu4Gm020Vp04u57a8jbGJeDax
hzt45vmubgyyBHBXkRVfpr95uf98c2SrmFj4DFaH93eXG4oG8jhvbhnM+EqiJT8LUV59sp6+tUp/
XH4+vsx6v/1wExPQ7KDypjlfxiiCNZSmCO1rE8PSvDxnahgfOjPsTtVqnG+bfD3qDauUZ4iHqwTo
bdC34beJnrCXJAKZnKsNW2Uunrj4zsZ2ZHQ1uqlkfJsWGwN33LZIIaxog/v91zfnWxTS+88hNI3n
jLWaRx9+wfvPwcI85+B+MPg4zsZxk+YFHZN7z4ObwMSyh2fGfwn1jp6pFQQlDIKSg5SKfZ06q+7i
/AnLf6StUw6LoG8N0UBGNwWAFWKcm5yRiIr9wdQaf3B77P5ZIiUoPjGCoIpGwsQDnaOihz9qJFh+
IW7+1x/wQ6LAerNSPKG3XKu1t276+w/YLGEhbex+XjMgkqwScMB8rHwzJbF7pOqoAs4xo09jv91A
cpDXCUD1xC0tGq2KX2D7/2QlWp+OD1cc4SawdNLD9HXE9f4NdbCK3UwwkA+darrPTeNVaUwFv8tC
H0Xk8ycv9wHQ/nYBUJoacMFB7lvsyu9fr+gzgf0GtZCUKB5HjcadNfjDlCk+rJh2l60ez6ULLbT6
TbapMrzwhjt98ljqa930/mPzSLDoU7+y+jI2e/82ZifDPU1NRE+2AJasZhHIWQuWA7f+6cAZP5hw
JJzpeVedYFoDXuE2rd8X1WpWhy8AWVL7WusFy0ddZEfgpKgnFOHejhl9nt4U3w3d/YQ//nFR5RiK
c1gw79MsHvh1QvnjQ66tYw1CmTAgtrO1dUvlWx5pkr4+WKJf36b/+EomkllbhdhA0Of7V+qbpm7H
RiqeopSvRVE0u9osV8GFqnzySut1fvc9MEZaj4og23UBPXZ9Jz8sXDMKdg0kD5bJRjP3Xw4TY9Nt
VUgZTIn2WeLhT/f6KoG2mLjC8GTrdT+8GIhhxuyyopLpFn0nYuCCMLx3Vb2B5/PZQennT8aAzdZM
wbleQ/H84cFyUfM5mWSxComnB54xVu0G0GjjqbnZXmVOvpwALUk/2Qk+MON5vlhhaExwHraZ4KEb
fH9B6WrT9VIQtzL/DRx1uIVecQYp1Utb9yRN5JEG5g5rwSl13ScP1U93DY+TDh6fIyINDUIP3790
PpuEV0no8EY8GgyUa/jZ0K+ovOVn3+RPF5eXYghpmoKXRNq+ar9/uG1WYktj61QxeVTqwdii+0Oc
YW/KmulZloIxlHXTb3/9VGCo/3Cz6ujJV/ywyhSRbJIPa9eotwUktJ4imEPZrgHgFaRaGR0bKaNd
hdSXublvp0Z9UUe9OG3asL/QosE9MI26++S9vFe3r98z74V0KV2lX7SmC76/Ak4yNtD/4b9M4PYC
3e4mJDjNoCJQk7Wfk8Gxq5laXtTWlixzjNfl5DE6/CQ87uf9DPwQ5gHWJAQ4KCE+vA1VCqGi5al9
her6kqWkPrP0uoL+QtvdcKOXjInTLm5B/OjppF0gtel2PUM5cI6K+W0qjN3bhfmtMf//0Cbo2tL4
9+6Ru+gnMcD6A3+JAcw/WPA4m65BXup65v7PBqju/kHbRHBME3xVb9mMf2kB4EsgKCFTxGDVdFmi
WcH+1f78g7BEOqawKpDC0gL9rfYn9fr7JwsdAsoaJAW8D4yCRJq9v5tlPqedbrnX2OmWEmxb79AR
wLsoGeJOytkctTe4uUpuM0yRkKNrUz9jO8ReP+cVuZbSbjH9WRKXHe2mJNn1+pCbHBypAH3Fdhm+
5injf4ajkFHAUVRdxcBrkY8qMQPzAfcmJZATUXKBFkzC27FHUrDRGwd1rgZF5ivA6Qg0FXP95pRY
VTxbOyNWe8n+qy1jeOUuC7sBxjpZdhrAoris4eRYeitAE9a1rvlV3jfzjZyjOD9ZLfVIYZGOTZ4p
Z96qrBGG+/aQJjeQ66x2p7bYAv1RjiMM6w4SEJEmyxTtoqRveJzHQi28pNCKRzkoNtCFsVSxjuka
aNeYnNdXddDFY2MlzXlGxh1+C52GLz7kqJzZ/wbdwo9Ix8BXAS7ABBU6uYtzyxPuUbwibNXhJpUb
OHDq3p2h1O1CfHffUntqlYARHAMhGNW5toULaXwxcELe1UMX+bGDrXPrLGFjb6pI10nWEHW6ywFx
1n7jdPW6C2m2vmtzR0ueCM/Ivpkh2PIAtenSPVCQS/dJV5X6KSW7JgvSCIHVm+LxALJIyM3UF+ZD
mfTLV3tKuE+UuJzBNhSAlOjjMTL1FZxxOHLNlHAIvU8Du4CZ5YHYzE5bWwNImFUt8IaGxDDGmnpT
4agDmXEhBeq/oOWuj4NMmbrKK8S8nNLI0UXQSPjie8OYxBSMDewkzlraxPmy66Aj2JETUpjZIHw8
VysZ0XJ3cYrKCuwl6zEbcGjtjkboWaZYgBHgOIJqjGZBDYqSjDkvmyrpbrQSfb2Xzh2mCdZtBX34
QuCLoWloPyWxFSk9CeCFmIvNDAeFlM5qqIJXAoEDLskK/wRpbKTZM+xK7XKKh7zY5ZOSvDhdLwFU
uGWcbMbOGm+TwtavZW+vkwYjKyAp0a7iCeh8XKxGBt4kz5rwac4iN3+NiibnXKBLaxkO8Aq5O7zY
mTJMkQNSH87OrpudKXnmfIucgUHrwBy928Xcbr0PgGy+yI3FAFW4zK15pvQsByish/Gx5Zhw5lao
kXcqwUDRttTKxNzYhYJeEztnq25lMidHvXCmFwzGNuiKoTf1e1jJqbZz7TpmOoxqzzwsczfvjDrt
n7Fh2LfxkkiCbpnlX9ERgcGmWEhjGRMrXXbS28qQYIxVpr1e6xFmKRIncBOQ1+xMiZVti4whuSCI
TOLqjZZbKZmqe3Otu69qHWUgKZtlPrMVp+mC1tCtm15P5BO8FQgh4NGHedPqzMU5WtggL3S7ENi/
m83QNVXra9BmwVKrMUT8Mm0geEqDpDHDSi0Tu0RZP5n4M1cP62g8oQpOH1Dzqujo8slIMGpaYLkd
WJuX0sIM5plNS6d6qs0o6KCm3ZEBIsLztE6bEgNsm6OrYYC5W4D7T1u6j63wcyUhnA7yQJHttL6f
X+n1llPHAMMeRmtrG1klUAKWsrjGAILXecCx8zUc8uoCnqhVgqqOF0RGSzwngdMPxVmKSCD2kFex
5BllM19EPTNtzPsqogzTLVcnfth2oR+aTsrQFqddDcg3TrsrocYWmdQJAgLccTRIvJQaswsU2RXp
Hvggfw4nx3b8MrUkL6DzcCaWeoGD/Rk4h+i3Vh9P3xrW+UfqFRuRWKFdW2XsbI0uV/ONS0pRd1mZ
NcJCvzPaaM8xEyUx3n33m4nH3Qxg7GXyyAgaK9JMmGTJ7Z+WiHbo8iPWxz6211xAshszrLkc05QC
UeMtWdYmzYYFBG/BI2G7sb74yFqqMtCtpYMCwIRs2EyzQecLbVEcBYjPkM5IJCNAyzSlP1mGjFiY
Dun7fe32EzI4s3OOxnoJVsUOUBZAjp32Zy/i/1dK/4v+yq8qpZvh5T/+92v7wWf79kN/VUsO1RJB
X6RkqKCw3obCf46LNesPhLZrV5pDzg8uW0VfyZr2ehaB7a5SX4m/iyVmzK5DQCeHaZrobzPmD8ba
Xxptac68q5ZoVK9JLNRMq64YcPVHOym6NCq8EcFJYmmFHrAWN55Jq8Kukbf0A0pIYc3eqJSdfRob
QA0abAMgi72QuqMGwb5Y4tQqhqZgJweM59NZnRVQWHm8nGNnGpwr2VC8u5659FF4nQnRYo7DgYRO
WK3ddr8UVrrLTBFFR13WWp97Won0N0gsIccba1FB0ntzWUI1twmdQA9J7dN9zTEpswflhR5pTgAy
Iboqh26ZAtOlpfFF7bK+dn2XTx3tsnRyTMyATThPF+SsTTV9IZQU40a2RdbfSVIGbeRzgjHJ5MxL
flFUBbT9rKRowzeimNk1tKK6eIZ8YV8BIbTUK3Og83jEj9sBvpoq+Lm6NhXjthjrptrnYzs6t8AH
KrNDe+fQV3FHsOPPRdSzGfQOp1s6hD02qkNqJaN7NlZ9SzrEuNhAxYC+mekS9AUNDxNixyKjc81p
BqwEfLxqfjJ7V1mO8P/7+rvhxCQTeP1YdcnXPK6yBop7sRLoEQmR+eSZc9npe+yVWnaFvTVtv6B5
TLrzxFIoegyrBvNY1EbqvDqAiIe9NmBz+D5ntsZGMhlZItRVD2coepCrjpZHQW71JfO8uKXZOAW9
tVRYTCK+ktdJhT6FfHUh+CGstIqvrSnotnNk1Go3uijleoDw4XpaHOv6EdZF/IbLT7gQCXzB9fe3
eXdBGERlnFNjuMujQos1MSCDJ8MUHoBhad0XMWld+Ljo8dTcNyy11SX4qo0EJ7KDbX9LBKU4geyY
ISdDhhtJFxhoZj+K2apftCoLqe3G8RFZWh2EEWqr9ca9ijOqEGFNURBXkiFRARGhBSGEJYNlesov
06iyjQeMJeHw1GAokiem3vYeYycGdQEgekIznKEWgxOw+ZUmUWmw1m7zib0ZP2FabdNxWa5Cpa8J
JIH9Qs2JhcazFRIzOeXi9O3MjLczaVBNfOoI66lBjZAeXBO7XOkXrkxU6nAEiZdSccMo9CPHUuBL
clbB8sOAYB5OqXISdZco+rQ8W4z51kiKKSMQm6ygarnI8STrDzaMlKcsnxF3CvSfftWDaN1VgFm2
PGHhE79V36X1YMBIF3pDtEXEX2duHrfWkRkkOd9Ic8f+WqnJcYg9aEQ69lKVuJMRJTaO/MdknLvx
eS5cV744onOdg2qRIoDDN5fJWTPXlf7aYnmttho1VEggQpOmm5jzGrv3ZEBovMDOX/X7RemKaw6P
iFv7uQmZSbRNZviUaSQyDF2rbtTRpgsv7LHIfBC01RPUyyYO0owqzosHlo7zOuSZQYkAqmtxuaiE
Hypg6+BwOnu7BGqxRbUBe75CVem7dk8xHznU3Lo75I3fDkp6ms1QBLFzwwM8CZe+WPaotESMxgZE
iUc155BeIqviETQLWLuZdtKJYrTjZTUXuH+NNMWgSu2Qd15umOXjoBfL97AS1glnzcUfh0S+VLoz
bsjlsa6L2HlcgHteh3TrjUPChwYUF4fKVupdhn+eqPlQXTDCTQ3rJ28E+/hiY5G1m0TbLRXxFQkp
0sCVlK57mlxwTpz0lOQbmiDloRRjdNHzZ8IB6pJNPhvztVmucyw8KrsmHObTUs+L2ygt5FVXZoZ+
DO3uldlu33phUoptoyw1we9udZfaxAT6aq/pr6OuUVi1UAw8ZXZs2AGJLTeF02u3kJMWxzPLkfzb
3rAf7ZxAPX8aCF5MZtgs+MawiAxWa/th4pj3Av3isltCjRMEBStHSTzCp/1Y2HEw6mFzEbuKDdsU
zfVGAz2Xe2VnTN+Hdrzryb/CxC/H8hEZb3PLCgD1ShNK2AJlViBMk4P+4uSje550gNQcs4SmVurz
GSDK8IuM40U7zatebsYhb0fP0YkfsJvUvuIyTwd8YdmXrh5IkFjJ89vR4UN5ZaSKFhE1AyB/Qizm
l42m1Qg+rfZBstmTLzfpVrOzRyGuc8WxWBXt+LFU7fEsGuEJqaEmbok/aZ9aVQ4geixry1w5ua6F
0W2afFL3o60cZ6JGwMrVt2o2NeccNmV4MRMouG/TmVCIukCriyQTog3TPP673yd6v5rdw7bZ44Ql
y0yq5l2rJc+iqcujNkWnsMWAjuUSE7NW12TV0L08s8Vwkc1OflsvyxLM2tj6Q7vEtNwq9JNJeNpX
mBPMgYjtIQdx40JdLgKDccZTEnb2EaGIci1xNAd9WVUXapjFgU7eBRLasd01hT1usEoor/mCcN8n
1mnIvVqpxNWkVk12qOdq8oCAW5YP6jraKmqanObL8Bol6YUL1K9sOFaGmn6JVam7EU2jbNKkFQ/Y
4UrfSGri3/uzVmuGA3EUBLMoVaG+hqC1vbaNyWrpVF9rRHyvKCpkRcISphIPnhuNlAtdd2xwVXqF
OrKw0OCqfOg8OmrsRYa3EzjSLTvfi06ix+hzjJq9GmSFSzDnSS3LbVniag3GNUv+UOttRqhDrSIZ
SfqLshPTCUWOs2dBdU+LJUVpW0TmPWWQYn3hWDdGjCtnzaXFXwL/ztGDYFptlgBkH2wkVFP9Q5pU
hnFs+2q6NZ2qK4KRXOS6DuyodXsA3BRr+yKiKLnWFlXaTzm+xecY3D8Evjme90k6lAGSUzVQau21
joaEiK9BKb5nbPnnaMEf8oq0oKKNWZ6rZkGwoRb+EKKkODHqMdmHvasFo5osOBNMopwn5DC4mNXm
jC5B5ptWUm9tt4fMN69RY/XsAP0clXmTKoa5480PzC3jPNpWlJr3EwRC5UAYHqv2oEU4FAYtgW9l
t/P8DXXzCmkak6q/ECJsdlFL/qo5lfoG4TJBQprMv4xhigW5xxsZhNbo8h0rurtNO7vbpLOoyd+q
L/Q0hb0oHBv/WkwypoKBYKbTJ4pTsm55P/jJ/QqOhokHONoWdVmeziFTALecy12lj1WN89XWtoom
x02YKYqOOw0/rccwEqeHBal2Oy36sOlGhGBG6JAzlUyM7encyxc3zcqbMktKfJ1m9jgro4D3FffX
k0tkiBfZS7Ml3sd5cLCj7scxK7fTUL0sWOP3sPPyIEpVYoO1sjirLNltAbPmL4XUjd0AQHQfZ9Ly
6Bi0LJRGcdGOahyYFsGdXdQl16MUpd/FioYOpSjuEF0sR8aa2kNs13d5QhcJl7a6q9Jl/K6b6ICm
3P5ecTfAQ8gJFTJpktYxXRMmk9eUCR2baYLopGlc07c6QjR0wKyHdLGjsxaRBYXdFLHXqiGAle57
kpspo9mkJyJOiOa65ds0jl1H6njHwPZBGIUCdkvNd2OVx8/QEq19PDs8cB3OkTtCQfKd6AAWVnIQ
XwCq5phh3tqeXQ0XjOAme9dPNeUpfLP4QsiWw7aWEn0RwgDDlNNnJgISFWKeDcZa+maqv9IgGg75
Qn2Bely1N9IuSEHNEhubo5nhD4Oemw8bvZYWoqqFoqEksSjA6yIOeFHadFMW6+GaPIxQOaKIASYa
IkPfdX2o3xUpxmxuzhr1uBOtWNCQVqqit+YrWXv5s45H/CwBPhrYi2i/zDojqAUAX+W3qWoRB9KV
9Vc0x8VRKwlsYvwHlXtehLqJGIoFjdI241WR23GMVHKJKOm6y1yX4pxRXbvTCFXaFPBBr22iq857
WJAwev4ve2eyHDeSdtlXKat1Iw2DwwEsehOBmDkFB1HiBkZRJOCY5+mNetFP8b9YH6SyK0VW/pKl
9aYXtU5JyIgAHO7fvffcHMsAQ4UeCxtDD6pYO/p5UnKtR2nO+ExTveZOtGond/yxjTs61aDHrbsy
I3U+QiFZ1xouO5dxj+0LMyUEz/zmAgnc0S8L7u3UZ4pa85EmpEwGWBYnQe5Y0BpY1u7HedADX4OC
Vp5GO3b2EbaW2wqm2Z7OFREf+1ox5kL3bh6GEgFtNaD2rKdGTDBUHINgE0WWxvjYNdMlrpyCcLdG
4yIbbT3aT1FubdjC2DcMW7QdBkdJyou5MnXtRXfjsgwfxJTEF2M2h1+dJnObQ6iHprNJGF5vBmEz
2U5I5cMqpaJxrTyqbEFzpvV8sgvQ0yurUT2pnC75QlkCm8BU1vfh2PAoFuwbV5Fj62/CpWVCBkF8
0FjlHkMAOV/72FCboo0ZUxZNft0J1idD1gSfLJmxVLWRdt3NXXg9tL1OAsgs0k+BFdcrcvLBBCtt
iq5E4nUbSNEM9ih9QV9Atr1SVuJcecA+ng22lBsgquKlp7C5WOexrQPhxot6nbIoHuqgEheukPl9
Dq+IRErIdrpkIkYxX9mWt2Xp6dsqh6Q06a3+JJOwIcQYSJA5tQbIGMvJN4Fc6hsZ+UjXqofzDCpf
raapGaodbFDX1+3W2CVSvXj6GH6CCQwvVLPguDCJgLhNAsifKqu5NUQ+73tVdwQDcye+qJTrHtum
GHalRgpy0HP7WEl3nnzQ1I+RYQQHopnT3RRo8askSLwGRdydKlJYzIfb4IU8XLNq7Sa6kkzXbw0W
RV48CgaDx2npHJleyg02Ns+FV3pnBc94i07RbKThHmyp0z+JLEOIzWac7/Lx13meVmTls+Cppezo
0ixrDtwDabGIdMZybkumK5u7WDPtfRrkdJE3QMAxWpIlerID0oySZNIF0EljU1nFXYPQAVvcMIqt
Z8VKblm/J+Iy8aQAmkIUQt9N10anbBqrhjr9JJj5IbbMvKCdPC3QHjgTsn5nxtkLzeYxr5xGrmUx
DWzguzARa4JaVAeEg/TOYSgxI8QczZwVZmkO10xP2FTDqV+RkZL7ll1TvmoXcdpH8uqfq7oQn7ux
GR5KA07pWoxY5eGJGO4nI58FYPN49A5kA9FdprlS8de5QO3bxyC5kQyyxDpQq13R9scZr9mxVf6W
Nr3jB3ozQCkQ9rDqK/dNp6niS6NSvTmNs9vF14VhM09y2egvwdgpxV6QfG3gwYz3cZ/w4I6movej
GsJHL5jkvkEMuGPwEewqNdIpDlpVtw+WDWdmTRvFtB+Y7ApcwLbC5oT5JfPNcCKEGOPYO2q2gO0+
YN64yLtcjzczE7gEQLhlbT0Ccb4qKvubDPVqFyQF9FgSabBmHHZT68EJsARoqf4ql+AOEGlzM3oM
a9cNKNeENlZkwA33uCEOpRxogqMza7pgsNMCDQkrYAm8LlMokb0WEokzgD7iKH4Ya6EAgbakApUX
FisnU9lL1xr2sYlI2HeOvFNB1/t1N2gvepNhDZ4gImezNd5FgKcxYIwWxPYMWnlm6ldarOKzkc75
zhyo2nXr3LnsNDHeOW2eXPFJOYhpGSw0lnrid+FUr+smo7INaT65AkcWbeh9KjdM+OIQUroXbmZ7
mi6rtiocNClWlXURK+KWRR3fygLHq2pyYJLRJEx9zZErvZGIAs2aOlBbvzScgMlgYmTg0GZ9tJxj
N0cA5WpaZ5i7VZTKnZh2hK6PaARgWI0deU02EJp1V5dNEd5oQUmF1IY7a8hgvyRAdF4FmMD8axdm
sb3FGlABrYOlUlIrK6u5+ATIWbrwc5OI3hE3SMbgc2t3C4enryQ1zmbWR52HLx1syC6NQXTdNBzG
xQEud9KuY/Kfmd96gxecIrOf5s3CRZKvUWs7F0B83bcBRpP3NLpNYEOMR+SdNmDxZX3Rw7664eQg
4ocE7BN4oilWzUEUKMBb6jsCuHmca4OzDQem2KacGobDPLBUbmcA8Zgpw6XsdymD82eaqBcgN4Av
Rbtf3K8Nh5PtuCpjEXr+ZJuBAUnc4b/3yPXWOaKrMN3HBnWvG66NnAHCf0Ed9S380ahV2yHjNXNb
DU4/b1ViZsFO52myL3to3aTkkmQSexs4cLRnPpQ5J9CKRrezRkjZ4La72QhuNdfm4jggNdd3+aDh
jknh1B9Cr8namwlMIzxoN4mmXUzbhAYnDxVl3zampt3QCOFlFL5YOJnkhBq998Qog4tUX4IwNcco
/YFZumTZzeMOfl4dC5RxQJHajYdq7flzOzOo/R8NrUBE0J1gpdppuoAWjJIUi2cvMspjowfevJ4i
L5wph2qKC7KJtAJnUT+5W2lytgLSgtuY/Egmb5oxGy6CTjJiDkxmfxWPJ6eTlF68YCcHrWaD1ErE
Xjg9Owsu9bpNqEqBqi6/UqcXbvqadlzGGHRt67VzoDlmOGSJaZzkNFMT3QWw3E1O8UlPt2Fk1i8S
iQ9ttPscFl5HEYVZXTJ/de5J4dTXfcr2gqbBRWhMObrRXp9/q4LxYXSzlmu5n+uJcqt49o6qbADs
oyD3EpXV9ijUZdeVrqi48QjoJyYIOZMW4ZaJFmy9x3pmx9HHpbOKK4qFB8BR21bMGQSCMNpFMBX3
Tl9zFBZswXK6euj/3DUgRDetS9V1SXPWNsj0aWUQSd4wGDdu7KYK1r0ZWtlGwaYLDnbTV+TYTT1h
qMICPpFx2Li5oZ4bCxmNjDYPeoLZFocT9i79cq5nQsSpc9L6JtzHVpFthBZNBOjT28a1n5VMnXyV
scSf0caNXa+HyUGSCD9EiKj3bSLLt8mV0RVQL2hxLITpTTovLKzKZv0qi+7S6LrqC7aRdq03Znpg
j4/oV3K5p0HonJvs3PIznqlTqKrxzc09osJ2w4NNJxN+hdKQXymnuOjnMf1Ei3b42Jf0CXHacF6s
IEYlzBQjS77Yz07DvqNvInVHml+tjNHorwwjRcNFIsJFXeKEgBHBpL/31q4W1lu9cMUW1t2jJGkU
71qjAi9WVwD+JtMLb7VOlvtGqleR5PKgUEMtBorULTgPRh6VvpFoLNWV0hmE9jCOxuBN9EN8MKLM
/VogkFJeW9xUZvZtKi3JjFmUYJ3tx05aMah4QcvlwG5da6vg1Dt1eePAzmRLr63ztGfkwYO3Kuwk
vFHu5MJgZhzrO053Zg/2lSL6fFUG9NsSPLiBnUnM3VDDFn8kRdlFQrtsKox2U6qyuktahXtP4cW4
nYvpbHQ4KbSx0zezNpSHrAs1nwaSkSpJ3fCnVFF1biV3cQTiNKi8uqaCjER6EjXlc5/ot3NrgY+f
Hmgw2svcQO1oi8+aUxenOJN7ZejhnjTuPoqtgWLTcb5U3XSkRHreAOAJViIqxS4w8vbUj/VSb+iO
R8Nm3DOwrwUrpXHuKaNxRVgaa8Cch0Rx2m1YucZr5bVs50hBLSNgApaykt3BseoXVSNfVQy5jg6O
EMA5xZ7WCXJPrZdu9Yr9ViwoHbYy4TdJOPm9DIe12cjPrKH9l64cjiLtg4NCC14DfJD9pquEgzoQ
N/vWK45TSggNFmPKdBGEB0NYg1qT1uyta6BDifAjq7UzTlAiP3JyyyPf4HkZdmkg1ckKAnllQYz0
y1mNe8+iDm7u00d6cXin1oHxoKdUiDCfyXzkpfwIFIVdSlbjMLfzhzqUn8OaOzNR7UiWLWf5dozH
zJzFmh9rObHFGAeXZtWe7YCrNpxgH43UeClkVPnJQiRoIFzt2Atkm55y7wuRd9o3wIJUdC/lIOXg
YAGJiocy4ScdO+SutcEcD8ZDY9J/vdANmyp8JDHE3g9e2FY5tJFgra+oSZHZlx79EKwGBZNhn7lU
dSO2cXCM7bPVNMOuVctCboXl8iKYwm8cRNlrmPCwx4S1kXWw5D4uwvI4MPvFxZ5TCxdUn4y6hLcf
MriOAxrZeevke8cg0reyHG3c6KEt913Y7TjNADqDnit8BMJp2OSDuuggUh4ZDrKGRyDM8rQ5T/BH
TvyG+SsU9IABQ84hRVfRg+i65gIeYXIfFWw2Vlo65ny0OENfYDj8RguC4xeQVh5M2kz9TiQuQxOk
Iz9Lo2E961bH5zW0QVzWNOTlB3yfTyMz5APZ3EKsGXQ27WZ0HNqj8aWzMezMO4l46AOa+RqZmjfD
J62DeBOQcKS3PNF0EO65kMWO6nTriFGhfQyYpMIu5WWp3Kg8o27n8MeVwxadUdpaVwOeJPrunhlg
sInWMIUYhXFp0vD0MAfxtAUiyU1bYSOacJkwlDobuXdul5aFZacowc3T6hrjqPINoTPITgTtKTGI
nFU90FbGiNn0dfAttDlqWPV0GWwoY6hCdkt1Aq5PkGRbmyXEYQp4GQhL4oE2Shq72sy87tFeGQCJ
ZturjqnQSOqtJfaCylyXw3aaTdagODX7bTlN0zbSU32fCxcljzbm127OjzjXUibv+nSi+Vm7Zr2W
QAp5NbNZxdGGm+ZeCqulzGfof+GSfW+MtqWNVxfjPohtrNkGxuz37sYqCwfNyuFCJGYPpoOd74KC
Z3P+N2PXhmvpuAKwQxN0J6X7MQoVDDZ8iiCLiaLmojpmUpnjabJnQ/+Fbf9Dfo2PQVTOMUg1Gfg/
iVK8/0SBOw1xmeVqY6GmYvTrnTZeoa4EX/ql19z3+FJntmledG+E0u6/m3z/e9j48o39EBtYrm8u
ZDWLyAqmOonb4kf/91CRcywktckq10S6ChjDipWtMC6IyLHyrYvns/yMfyLuL/UuNW6wljFpEJUd
+AjqWkSRR6l7l0bbUa789x3I9/8PDL13pIbda3H1nL02H3F8i8vnXzy+/z9Ae7RC/NR185q/hs/p
O0LD8je+W240AyaekDrWDsbItm1LLMJ/sO0N5zfbBFO23NRkUK0FYf9/6fbyNwANUPRIG3iuZKj6
L9uNYf5G15vHbUIgwXYJzPwdQsP7wAEOabARRBUxuvPqJnW/WHJ+CBzgFSMnlwVnSSXoZ1lb6YPl
6bgLjRFW1Fq07gi3xQl+cZ8vt/Gft/n3q0piHGAmEO6ggL2/KrO+SVUsswiPkmakTN1VbE9PP/wM
N9//uR9B+X95EcL8ktMY+Wj3w0erUGRdqujOSSjE58mpG0p2KlDhP7/Ke4f394+yGKD4WriMvuAQ
f/wCIXRXdSfcc9bRAYAuG4qzIMSwCb1B3+u58/Tzy31Ycn//vRxD55bCXodB+EOCKcHs7cydczYS
ozoxvbgLgcddNJ07/OJz/dW398OFPsIhZO6ZGByd85CC1iGJKld6jYz280/zV3ffYtLHRiYguooP
P5EMmz6LInmmIMe75Q8hWo9kSY+0mIEL8YAhr4UMI//nV/3gyv/jN3NMw+OJlNjaPlyWIhw1Ral7
bmjY9QcoYmwqWyFgidnWdi685K6rvWCTww95tN1Gbm0rC7+qUHK8txA96Ocps5NTexWbM7jEPv1X
IMR+/n/5l98N4z6LJApBGP3jjVXXhLoWgb+r6K1PEna2OEIdhoiuejOt2bspUYH3P7/oX/zqLnkK
bq0lufDdoffDckAyIaL8zDyPcWsczXpgvoGI9vcfTBcbokFkjTUR4sb7R4aeoz6aOv3sZcR8zABy
FJP3X3EzcCT92yLjgC6FwsiT4hIa+/Ar03kb10zgLkbgxvampg3gM8jftDjWIIsKX7kUQS+SnNPh
3jC6GI86zUK8Sy2jg9ilV2+4EQP2cYQEcKQ7onRXlEbFDvPZxsn8uI6CC6Z7rucPxYjNUM2evE1I
PUwrqD3BzRznbAlBGFIy6XmqfHAo43yoBXmOVT9W9VvUY3BbwQxhgg+7DidsOC/ti6ZWWo8jpr0c
XFYb37coT2tKp4wDAVyL4j29MxL2tqoxfcBA8wbEYG6seGLHi1AbrHM5ugGd24VKnm0jVosTiRKu
deFIY+dWlvUQIL66q0nzrNvaqjBPI+1Z8PCMOjsvVVczdsPSMlfTgDMBN749PHHWnmDLVzndccix
GcjzpqTQoJgUf4QJePsqorzSGK222kvYmeNbHccghPPWiX17sO1+7dZadMf36B1MrA3egdG+h3va
bcKTrFCsDsUUtfe6xZRoG+ZtcMCLMmjrskFZw4oWVRQVJsUQ7Wjf7AsfkSV5c5n1TKtQM0xA6lU7
Fxfw9S3OfixhE81rNnOPsKm1V2QFnB+gYe29J2F/HINODO4WN6b5lHMmJWjjjTM1x5VmyVXtRssM
izH4naXs6iaEf35VZFxhHcOQv89j6VGTh2frgZdKuONfB+XtMmn/4sInv3DdlOrnykrqm7lv7FOl
e+FzxHwe510c5cZO1iONB4yqYwafdo+nRIx45Vy6UjdmX9bpOiI2wDyU+VLpZ443JH7kDSUwOx1p
v5RS01DcF8OULcP8WRk9KFuwzw0n2Hkov6LcUiZHJru4okGtxQabjJRSdl5ErmOOnZyfd07CF5sa
brUSOcUQ6zCvpxdstx0FHQ0cMWtcrHkUf2f+HMVYnshAL90I1WDRAV1QE1AknZlekhRchmL2UAy+
m7jDXauS9gKhyXoDoiCnm8Q2hpOJ6eCqiC18Y3lngkpMcpBvKxrf5mGVdQbs7Hz2KE7NU5t2V3xE
+DZje07BhQpGY0wIa061PZU743puO1pgljAJQ456Sbv3gxn4vVcAZ5vCkagKNdnO2+ASIFpVPbB2
rdF5bppqKXMXEo3PTysdi19gdeOLGg3xgImyeRo4Dt45aO/ElGI5ybWpddbzUE3pg3Ay+5xYs/rq
jZlLH4PwGmpdvSI5FASrs4OXReNVNfLo7bCkFYcuK4C88VnLr2D6+IFQeLKvuh6EX/g/QDbjhIFs
loNa6s0M5qBrFN6Tl1qBTT96Lalw99oMuvDcTV+CnFjCxuS7DbEH4RT0oX3rl2mi109KzAMzqjGL
Xyd+hphpTN7fw6srXmSiBV/c3K3KVYE+9VQ2hvg0WgJ1IvHi/JqmATCwupeARbaLIlFrU/AmRNyL
xxtXsyF5armjvgRaFF2aDRGwNeVatsTPNkcSY+1cDwzyQe1hmLBKAEKhYz8Uou/vdQKb/WrUMdQ0
sRYy/yCGyhSLnBXYzQpgRDiL4ZPBzP2MATNNkNHowVgRMUrUDqcmjt2c9vRLLK2cc0il2CCQGgrz
1rSJhy4Y59CIUVyU8YbDwsb3ybIMSL5umM3zAlPtKjLN4YZexPQ8FNOEOmRrxgURXBsvct9a+qaz
zWqiZ3kxhpOPIH5UDH16TrjvXeTJMs2xAgoUmSHTEDTbhbgbilwc+3hIDj1WTfdyZCUvn7KOUEO0
FqbCFUmQ3WAFqorc8xyUUTtTF25dU4dKxpkeslU52KgfKGr1YN3ZWY05p2AgfNXWgjbORajOfI0B
gXnUSG41l02axJqPMseTa5cmjnIktBx2I0/FSEKDOgXgNXO1vOxC+t5LEzSpO8wq3fSaY54Mi96R
vOg8scG9iJPRGmiLhFlU4P8UOGyGPoBxaKteP2l5bI4r3QrlF5Ip04Uodbdf6bPsc9g4UvvWJ1rD
8Jm2u20zTnO7KWJdPXUIdzc6o9pXLbKNV/bfYoYppvjpyzqKhgNd7fA4taJJx41WueJcEibKNxZg
TN345KpGv6+mKk79cmpCtaeSKGzR+xSldqVVwNbVonoa6ZTJJhS2MbXDrcOA5Zs9xmRvGbgm416S
ro7XI8oZyeWBUgDwjGWibaRbO1dpM4YOlndik5vJQrFf65TpkBwr6R1a91TKPsZx64w+Y9LsMdDd
iQE6qK32FHjcPj44G16U4Oa4s4SsbA+HOIb9lbCiQPpAIk0U7lw+j8t0aENJMqV8IkGEWHshej16
4NIgZU+AabejyOgBGdsGe48lk1Lb6DFBmg2jN8mtqI9Ia5CkghfCeaBDoFYS3glqnh2j5kW0ZeuR
UnIH5AefN5Bla011UU4bAIaMAOHWIh5qqwGrTNLPgC+pIegNpDsTUWBQ4VCtB8Vdv3GSoGOIZdmJ
WJytYbWOMYITua6DprrUzZFZc2MMLtpDQ9kP6SL6dfd0vUjtgpxpHx1HXgUk0GzCDYesKaxHyHPu
Aeto1vutJuvPTMgyPO/6hEXcThwXx2yoyEzlOGC9+wy/e15ez4QB1SpjyHueM8N5MqsBElngVRP7
E8o+ydslAewSx4I8umImVMGKrrBswYldio9RcbRrPLwEJt3GgscGV4eNgzX09CY0Ab0Q2xAlO1vz
NuriNX3VWGhqB/PHiqwjrnqH2MDg11ZgvI2d1XV7M2jAmY5g6nYU3GjUK5EVGLcc2SnF0mDKa3tq
srI76ic6d19Pg6OtMY84/KUGw3p/rG1djx7A+SVMDe0ZsREITUiSipdIvk3busMcyYMh/FLHO7lu
auWql96l1lYhhQRkFwfDa/RdBQtLFEThLccj4dqWY7LtCPkk1xOQJUq782MfFlp/GPFu0cfiYeFc
D6GJNL80yb42fNFo6nbEBL3oKIKk02ykYgxaSIpJt5uMi66UMZ5BdipULKJRGXBBypCyWmyJOBnb
WV4j5SJGZcGcPiSzF3vQCRazGmctQdWuxj57dCPtfrQxE50y6mraQxl7Se/PKW0oneqd9Duc4T9p
r3+ay7n1v8/F3xXZc6qe38+d+Bvf50628Rv+CNt28UF6zJAWXsYfZFCd1JZnOBjgLGgWP5JBmVWR
wDKdBcbyvXLxX1MnzfgNjg7U0KVRERem7Tp/Z+z0/pzpcPhjyKozayWYj7P9I0cLbXFogG2Y9IZO
9Vc1sF+POx1p4Ydv5C9GQO+HM39cxoLcAXGJiM3Hgz6N700QzGKhj8fNhcY541AP7WITDstN5EzO
3c+vx0vp3aETIgomIwcWgQExBFbJR0xJkLS8cTjl4HvlhdhCqqR8j81Vnll45DPcCDQm6VUXEpRE
4mXdbvAYHxWjBYgiAl2NEHyeyfaMbJa5R2GMwtsK0QNPpZsmgjm4Rg5LQEX3rRZoqFsqHlpCThhj
WuVrIrJwNI7OFJCNT8KUM/xqKLUOg3urjJihMi1ywoCebXWOo1ZOaROIONV9Mg0vxAN62mgIC3jM
ADOdw3u/7nWLt5qf8vpz5vXgemD9v9R5NqnBR+gVIUYfXdfwk9rEi2TFGcFxagPLvnIzb4/KFHJw
iBIS4J/taWjnT05lpLysxgbH4L6tFX9uXbeNHu50US1CcEvwDEciIQ/axFdE1aYR9Cj6lgtcO4hl
GKyKwknGBfzOHgCLHE5QjLNSCl+vWfTNTYRdGIHXxAA32pzHFT4JVxPo44itTOwQ/SvT5dzjplp9
dmulR8es6zUPbyYfPFhlqqizU2Yb6SM2qUoeQhYydMRyNgrOYzae3Kcm1LPmQLPEZPJWQs8p3mhk
q++NrM3Ng0aWjn4+/Nf1YjOMOPVwCvKIYWSueS8MjMIr0hk5rG9iQPE33N6yXktdc/Qd37mGFAi+
t96WQelFL0MCeOs1L2ZRsG9vZ4NjRZxb2allYKH5s8XMAaQUtm/3a8KgN9mWiralLZ3kE/0LqTlL
VPQe03BGt9vg2Lz5kiA4kfvvs9ty1rQCaZCugGTJGJCxx0VcaTRFjHnX3ZWorfIyLTsCABOxjt+t
Z4l+lQ76YJ0Kw/A4WOFxG0HXJIiIK0zMpUXOBhPSvJrMoRcW50NdFVvVeIE8yTas5PUYRiXvGXzU
JTyquPBwiyjbbtsDYH69phAjzQqxGQdsB/VGhIokEx5Ss2THQ2uUU2zDemzmLxAIGJqs6kRwKMyS
hpqztnYFqnnGz3ZjFZXpXdVhWy6hCzfJ7jRlqe7KZvRu3IuaLQSTKDfXDlowZ/tJgsuwJRvsyGiT
cJP34M4L3PRBCgOzdzN12asplHzpSw0FEVSGA5c9/FIkvLRmQ4lHj2RcusOCXU6HChOmPMYSpv8V
fml62DtCnoY/NF3fcQoJ5zlK/bnCZWHsVN0oZ18apay/eBVS8ZnTWZAiBnt13t+xwRUw+HWtKrCS
QUFIngo7zlrsKiTHHmLydxgYK4xRLcReS69KnngJWI6KeixB1Xw79NAZZrY83Ugt3J3IhFaXd0Bm
LeVdsWYVdbCGOhumHclALx+7U1U6U+1+nVucWfMhN9mD3kOOFdp0h4mVOD0N8xZswqJm/EH/FpiN
TUVYFj9I4dVVs3FiCWavcfCxlauBOjS57o1ysLJVwVLqXTO/V2ycJ24+L15pmec06ybRAZNw4irD
LT4hELZO0zo6QZtYi48z6AltYzWtG6Bx2oG2H9swZSYBt5b6P03vqAdh4TAetESrbCYKyklXnQtz
/pi0ZX0iHEUMNhH8HBwrYe3TzyBMPCUTNgq4QjPeGE/sCysOeyTkejk2QDwORR1/ISlJlu5En0DP
qdLL3XoISExlQYRVa8AA3/1iTv7+dclbBVaNyUsciYadE2ro+4mpNImeMMeOVlbHyY7EWEe+J5Wz
evz5++svrwM805S8KxGsPlCPeO/rLRYZMIpJiWsK3Eh/Fxe197dey3+8JJn4gyzgbQm85/3HcWLs
kE7AZbRK8+RhzkbGY9Whqe36QkSiN7c//1jvJ8HL16dTxUOblGfZDkz0D9cLCpqDZ0l0w6LYDTpy
TnpnZtJBsRQwBiZ7+oo2NP05CcrhF7/ce73m90uzJ1i0LlBWBOw//HKFPvUyIEKLGTxIN8wL0i2+
Vai5jKz8n3/Kf//x+JCWgLTuMl4nQP/+W+VlbWe9zaUMqJfXU0Q2kQaE8Bcf6N+/y+WDmBizFtYq
SfX3V+mmiTy+NUcrMcxNxdut5MMEmf1ZiDZfuwXVj/SHRvveSrPvP+N/tvr/hC73w2/tP1OX/pq3
OEUXjfx//vPuOW+Lf6C9/9f/+sf0j5v6v/53/qLK13db/+Vf+L71d0A5mOxDudkAN/PmRV/5vvX/
HfJgsYcH2QqWEDThn4IzerNAkkE/QKU20YD+3Prrv+kGZwn+GqeDpduKM+Hf2fz/jt3+U/5FW+Lu
QXZ2zWWLDzf0w0ORwmSa8oo2FCUoDm3Lg57PzbgehLXXU1VfJoGpKYa9MWd6J+2Cg5OhJPH0Rtax
j7Q+9bPEyR7IdFS0h9OIsm7DaX6Clar5IcmOe0TD1vzForXU4f0gWvN/DZ8SOgVSOT4UCd/x/Z2f
CDj4tfOlt4mrr4LeMG4iFU4x7tsmPocWc4nI7fMzW0yo3FkdhNdgqKo3kHfWpZVagpZrc/yk6XV8
nY7SobkY+95ppCabXbjWD1968n333Cq62GT6PG1aXckLRg8G+SaVai+UmA6vOrbW2yEfx63dWf3X
GMTrpRYGzqanYhXZos7ji6mgdKdngsrAjgKPNQQYXCvAfpo3vNR40VRhX1ipRoQJj1DxixXivXCJ
BG7+DmLm7SE9NlDuhxWixfKQOsv35FAdqntXwClB+5Dn2JhOi1fXwNH7+9Pwn4Xhn8uT9pMZwKqr
SWc+/2P73BTvVoPlr31fDczfINJCHAbUQhQClwK37R/+E/s327DYVkCz5sjv8Pb4czmAqwfMdlkO
oMXwl/5cDjwGC7xLsDy4aKu/F0D+HeoLFt5/e66QHTFtw9RmD2N9LF5IEzJEmOjYMRckjtq+mq+s
zLNeW42NbE9qB3II0ADkPLlDMTa/5GG8pW55z95BX5tUHZurajI2UdBu2BwG/qBFBDZcrYM/4Tmn
OYjQB9MEbtUktnLy1L5MZ7aeE3HQNqh1v21i8mnioa7b4zQwCE9NWGLwpIinU9V3Kpr4LtJmaqua
fgF0BNeqGKHmenJLZmVVT0F4SfKq2rhsaq/dXoCv8GCc4RcFt9TV7W3NFoSRdnDGxPcY5D3NQzCm
KmebRcGwlUSlHqHz5eQp8ovJiCQL3Kz7A5uWz9nYRLtyBkVpVhROzSAFQK+ChSbK9JD1sU1Gj+rZ
1IKbh8D8RgDT2wTV0NxgeZzfbE09mS7DcnM2Ur8pkvhA4VOzybjodex14pS7Q3JmhGQcssiq11Rk
9g/KyQrSmMFoHJHA6U4w0EtuRQiruQrtc8nRfyrlk9enxreRLuqWjldiC35ulPp5GqEP+FUjggvX
HEuDq4qZvM5sXXqOnhebgYPuNsT08VZFBlWFEZVnG7tFzFx5FI58Keh4YyI+ms1NmJjOYwp0hDOT
mqebokqzK4ungpY9MtycnSgSb2x3qG7g7eSXqnbePBoNBZ3v9EYjlg3TYQKdteOVIyf66VsvUjsZ
OiFxtjgHSNA1vUIczQfYBB0DTn8IM++zGeOy/No0IfHQpoI3mlkNZdp9ahr3lR7qV33tUHitsVbP
hqqYidN0RRmzLJDmMBF3QcVYVs01woiF2FOnY3aExi6ve49fI0pUuWFgM18HdXlFUInZVwWo7ArV
GFJFlU3HOXQ+McIwoTCbgrS3IfbkvTH1zsGEOm4+4bP1C6nr63bkJKCWsMiM2LQi5LcqdXtXzba1
JD0OmArnaxiI0RE/6Sbkj1jhGU/BhOiaX+EFuBCJfoGszUGup+19+kxe7jIkiBG66oRUS3zWBXGH
NNHRn7ZWHMysXCMPjTUopmjHdbBKs3tf9XZ1iff72uqdXZoh+CfMorLmnsH6GrdJuht1uBdJP16N
oVq38oBtvi/uKrvelf0Ey/GFufhmxLlLHOyzbsfNbZd018EylBIVWrjXbWui3HpgntKaXN3EwcvK
IUCkpJAmCJqxuWlzau282d0zGgv2KWIv50d+Vc07uarMD/xU2z4dTynVc5yWzV2PHgCqG1jFIKml
pwbw2DOsv7EjrhvFyciRNHQ2FS1tdzw2F0Z8M4WYvfQnxZGbONHamu3dBA8J4fxgZTNQhvwwtfG1
6RbU5znricSuwGEUqTfxf9g7jx3JlSVNv0vveUEtFrOhZqjUqjZEiipqrfn0/bHuYLpvozGN2Q8K
B8gTGRlBOt3Nzc1+QVQxsOCOBiVbXxaqVVB3YCoAT1YbAzE9qGVxarwYsDCdYqjQp7GGX7EoS5c0
32ZnLbI/TQmnJG+Ho41vOpPYvbfd8oMlJeadrMYI77kzvX53Wstb3aFPhXKoJOAlNCrS11YXa3It
EW92l2zA0Tyv4/KhQU0fOmGjHklD4yALHhjilkHYk9sbCBY4dk2WRPRhesXPEa9x4UOmZ/h/G7Dn
EtE41PlmhUwGEzbkeca0cKFRe9tQPmGr/jsTxK96Y6ik1Cweqh2EOEAHpHx3D8dADJWMSXhUt3j4
Ufb+kQN8/Ah3MZPtRBZueYr8khfD0IMvJFrzVYuBcsit0IdLC6rFRmo+SpJWerUkGVQGLah3oaln
uht97AmACh7rPIezjqbpZ9EP1hUzND+J5ZEWqrx7oHrh2TZw3CVNRehXfKLEUQPTNt9LwcRHEl/u
aLEAFpSzeOmzPDuhd2KdzMSc6Pbm7QXjYRNhPYv6oOkMGGlK5XJfdrObji0cdZTWL11c53e08In9
6YuxsTIacXzrqsZXi0/EBxwtTZ6MbKMo3oi/zUwPEz0+1UMDM/nQMjxEkRR9PSczHqJC0VGtla9m
MX1XazY48aDCamyKh16SvqHiQ0lOJjYfKQurVYKYasheqxceil1oFx4oo31HhcI08tXDURFX8BTG
m7UBCyoVOmrIYSxOShHZrvb2O4a9T7eqPq2ilf/MS2kGWlP/WH1zWhB/8o2kcCpNddpqnpxaTL08
rm7gOu+6jqpF3mPbOtepVxibE3et2xYzLVTa/q/7/jEANejIVXGefMekzz4m3WA0b0iUXSimVdC/
cm+c1lATPtAbCWCYJzYcxDfDLIJc+MCFK5y6BXWYFSYplKu672qXWQI2H/6OZgSTWD/0CEmpzRrt
ic5yQCZGNeZ7CoJ3SjKds3aG0pjXX4aB5hUYnCviA9E0YCWIT+FWl1erU1/iLn2PVeE0z9OpYBI3
aWMnY35G5tSZakrqSiL+ivuD893C64fXYVx3Y3rLNuEkC8qzAP6WKjFO1lb9e5+fusFIfdzfCwr0
+DTMm/pHjzVPybUglj/VCTBIThFYTNBaX7Unyinv2/CnMspwrpIr1UQs5GEHKGJ+a0opbOMe7Vsz
u88n1Zan9N4C9Hs4EVHL3ESWOSKplNB800yvqXJeKIWjx/ANvytKWs2TB6BFaNnSCdwZ8sW31l9A
ZBDPG+k6r5pCo1m6WvEcdJUgRKY4RKVZ2AIFdVrvtpiXdjq8pWtyVra3DYyWWSX+ukJtRIHJzsWl
PdFJbuwsmR9n7EFhrz1wZsH13qq9KbZ+WLRuOihBXA6JLRoxLsedIjrZIvzobRulluUzYA5TA4pP
GjWgvszdDEAseTkHP1F/1oT+s0/FQAEmsRM2EjHrWID9LQYBhL/yo4zpqaHAeRa6aJtzx6gsBycT
V+pQH21EehZ5cTUHoEx7WX0Uw2+z1G8Izr/L0uZP3RaqheZr7Q4Yaikx5GpcarycU6PEmAET7SjS
0FyAVFUqPF68R61icjVUd+VWvdCKu2AEWtuilDxMxvSCNqrgVsvHXk1upZdNqMwwXGE95tyotZ3G
6odHGRXoqaDM565okbK0bJA07lyoJx2uLyI0xa3vMA2pwerqM6g8Y1pyjzrhtTW6gmKX4Q2p/Ji0
h8acPDx2JBrzON8LKdviCnYMUAYaSqJtiYMrI/8urZqrLxPMM4jt1IIwGaWPQosGoR4O7a5KvyDc
B/Xdsub6GSo96A1tsM6WwPTTZ2ADgCG1503J3qXmGZLsbWyVp6ZBDJHC3iSMD6nZnXVZvhjjcihA
k3HC+qcIfxo3ydaT7kHt5Ucw1CFc+1+LaN6jwuoLFrg+wYWpHYCusSfGvlSHS7WYz6ghzf4ujj9H
QPcr8JVE0DkoNetoK710tGLQirSP3NQvWtrnIru2lcaQINF2ANpmzAj7bG+weujNqaV/yLAEKJUi
doorfBbOwGI90chAjGgaU701XUrunmDJ30n/VaMUG5Cqp0wllZaHPL3SlvmQNvOXXK7xSTNK7wDx
yAK0wETO38CHeBl1T+qGPDdUUXLiwnxo7FOZZecADgiZK/4cQUxOc3mDgmqTnTiYJjlKhTW1svhD
odtrda2U+KYmtzj7VTckJOpdWQzBTB9DG7qPgZJ6VcK0ktEXb8VfSlL6BUzTEWzdkuweXjOehnBH
u/8TQ4c/hekiFEMDyCg/acQF+bp5ZsYD0YRnwF5RnYFH07OAY2u4KqhfyngAgDV0qhbTIbAcAcYv
TpqriINpOiomMAcgskGCih+N7ldeocpWm7Xh7+qjYlYKTFE04pbC9GOkvrtkQ8VLkyJUhWbHMLCO
Al0GaRbn3MIxy+K1Q8Ug24wwW60bEBrTEcovFGQdVfoEn3u/qdgDJ9/Ii2DKl4Iy7PLTJL0BLvrU
CoBWtfKMryzmuAj8wjKKbSzywN/A47ObGiPwNJYAyiUdG2ltQkm2F3kLqKBM8Iebxu76/qmHDPGa
NjG9lwwhh+uwtghvgWfzAPbgGDglbJio04HxIr9SEm0nTOhnRS2+BE15X4jPiK3HIH2FY0pCqgTm
dC9vyleFsBrmIN2TtBp+g+jTiR75m9ylj4um9m+5WPzkx14aY6klQO2GSYmW3YO2jaInt9kNPeKf
oRNOfVYpAAp1BIMMF7WVn05dnI0pZK046uryjT6HB5RMcKwBAQVRbAJ2fm9OhEvCVnqfWxz3ZFRs
rvXc5TdUUa1wGzR8RZqyh5k0l/lkSYBYq/7GSVfw59pSomkptKdylAewMXX6PupG8QuBw9Qu6710
MlUeLvpByKMDt/8SUE0FbDYfkCzJvM67YIWWSUHekWRo0EB1Ft0fy124QIwpF1cRJlGyBSOrGtRe
dvUPzO52Bq2DjE+RK9Ndoh3cBG03UXWpG1pPIH6PFnsi9WnmSlO8NJDy5Fa6AG8Uly6oC2FqUAvB
Ac50Y3p82iu683Rf0Z9N+kBoNwFZhAQQ50ofOgEYjnrLIdG9k4Lft8sMdHwj5NJTi7OblSkLh29h
jMDz0K8eZlTRUAGSTqYMWguDuSQFaLRDVrVpm9H448CBaAuNsoa6XcXPKonF20QczXhuiJE7aino
4Y5nEg6U6COuTrkPOA7HNOSo8CcqULS0VNHjK0g2EA9ALK7Mx1BH0UC9GXT9cP2m/xztWGpjIJ5s
Sbj1Rn9GPdKi0sxOQGdWqEnJmr1yxC5hRuNJlNd2vTbGLR4Hwcl0CyRDyS/DiezXnvu0vk7Jzs1P
ZtE+UEIqN9NbBgE1QsqUmu73VBr3Z03NssJFBV7gBGlZqb1ZUhZVOKXFLpqH22tXN6ni6yprCdvm
I+1MNlvPxXY4J2gM5J5hxEaH5KhFb+7bZFsWo9FoaL7jjqX1hRLme4GYk43lldRe8duuEwkMBAMV
xbVVl5d8WcWVbBcTA5zGdwn5xc5Yjf5WbmO3gBUw9PUpnwA//eYAlxq/M+DizrwM4DpTLdbX9yrb
lwv82T1EAKLC73tdF2ftzSyU90aXHjt1olNKJJDOMUAXIlMGojWooaLHgQYVGycBtaRQ0RFNiGdt
bV5z3TRbG72FSXNnpLaBmvISKYFFFwo+ts6z0Pd8uOrDDIYMSO4B9CgK7avRFLzKEUEYJ3jjtVb7
lIiRIdLAHR4qyLMWVElMrrdBfZaAeInGHTQArXXR2BYe9aEEPNBa0xflaPlhk9bhdzOSoZQWwllj
3wLfqrfh1Ipz89FKSNXDQ9bkPVrETcQO0YrBilSHPGuttTUIbXnvHtMsbwHBxslDHsdx6prdrqML
tiIjAJxexkceoTatS7P3DPwN1PZye5gGHMBU8BobFhgjZSxkxDg/FIn0e9RjK9LmwnpqR818BEfX
XGUkfh6ozOMWVmABf+pRuUSRqNKsN0y1tYeuXtCu6Ka8WPDkG/oR/NqwUdgApHBCyqo9nv6CcEyb
adY95yfNgaqRY1MNsK1LjQZ6ZYx1kL/SpnxDOHD8I/Ymcx3c6OZgHVo/1eCM7hB1F/yu2ORzpSac
F6QLgBGqXkZBDoHGfxWhwkOkW3sR/IpWJvJTQbh8x5u5PeUIkjzFY08+oi7oztrTTLVNIxm/HT7t
78NExR7ASZwjohKvGKLUZRrMFWfjfBikb/gG4HbGWape82LTKDMmApaObdqgnyP1v6WkvmMelbaC
nPMflMAkJuoCmSWQx4EthnFG4MnMbrCHKZLWxBeS9qSdHvOuwmlLGRL1Q2kGHEhKnYr+ZWxN2PLr
AeBIDIRjW2WWKP1IHN9AU6Ef1Eww1WDirzs1vzFdXqi5LtBeFnFGTf4QkG9UkmT1Dlgr4YruR9CK
SmzQwJ5KH12nIaQMp0Tammj3PboAHNaUJlL2X2n/uPRJ7sR0wS9UPjfDQCpoVrJTxyo8gSZRYNqP
jWZPwB3dSpCy31Kxk+KsUrydZGyT7xHvUZ8WmMlkRDtwa1gWz3jNcvClBD2AAdXWazklKsdWnNYL
dbtJGrIhNT32swZEMWS8xweFCEPagWrEsj4rSITYMiWGEE1nzNHHRnCSVBvAyFKS5FmI67lQJOov
Zj/7pQKeoFOqQ4GxFp1Zi6mojrdpAchesp1qecCyKsEqFe/dpj0hr2ovTSCs1nmtkp9aLYOhhHJP
amMMCIRYWwhqm6QiJu3YY0+M9+myIPZDCw1eT6vS8CHKtDbI0xoJ2H6+qs0Sn9R+0zj8FMqPXo3C
G5YjaYXCx6K/FgBtF0XyZvk+7sbsXR/yM1oC/de6V+m12lblz0LigB4apHcAIHLxXgJ//l2qSvkh
qaN6ijfBNde09/o6BjJPRcbowzk1W2S5SgEl5Kot6jVgflZpNENnfEc3Jf9BEyK9g82mfKu73uUE
ZcDXRqGWL/BEpQ+QgQi5DwDPnSUfhM+k7+BngfyK0rSYnqVdQrraFKz5bpOT/WExxpiyuzjqX3mv
Fic5E3v0PqRg0g765arqP61UohZPhiR5i1zMn0D5KU8sY3en1GUVmrBBgmwXDM5cxh7UaG7AaX9A
3Zt5Ep+3DQB7iZa0M2MV+771lRQsaSU7ljghetXcJWyBLs4JoKItRBjiJLMiMVb8gWDaiUC12cgx
PrGOJblmo5/uIIUOSHaOnjtKCgmifRbmJyDtPRUdeWdOqPHuk6W/LvvqrbUStrKQ/oxosNtqM5zH
NSu8eJrGsImBuxU71okgby+GRcUeZvoT6socZsdhDoeNPUhK0BCkIGpo4CDLJn6hwZkH0ILzSyNV
4iG2p3t6s+33xtB8rFn/O59XN68GzipdziGrrk8TpXgHb+jGLaTkNI/Vq1CCvok75dPYJgpLaS74
OqgKZDKCxKzjqDURC6Sk/gKIYLz1yAfdTSgonTOh6n1qWjiUjKR0poBjZTH1d3qrPc0L6uhUHxHE
H4z4CzzWmWaEu2jjHoiN8NGhlRE262qrFdPYapH/FegOjZNieOb8k6M+gpSgHLb1UDnbOD/EiQ4G
vGZcgJEZ3mTOb2tSIEeaaDeKNvkr6WcRNNo8e4T3IM4GtGOTARkGc3s0ldylL+QniNj7M7BnT5Wa
DUDQrEWiqUuRRbE33Op+/tjQpSa17ilWKIlwX2rvSOAGw9SfEkq73nYcbhR9g7Rrjf6c5OdpU5Jw
RFOcrmwBFEvsR0CUVZG4RWmS/6ryndLrlIkz6ZD3znGh6dnealenUGcu3+a+aBQ8RJ/jdRtJMnyw
jbohIEjpsUxHOsdG5ckJTk+C1AFfS35tZrNRZWvJmKbxTQXoL3ZWh/QqTLtO1ZZ7waQtW5KHOeD1
IRfSVncWaY2GdQxLldpjnmb9w7IwY4oSLxmLjaQz9dwvq6m8VEhdPFmxeLWsQYqQ7X0Gi3+Rk/Vn
XY1T13ZnczcuGLe8Wn9Lfcv4RAaPmjHWBrgAGOtPQuFOztP+NiAu8ivPCuNOF4uSGkU/hcTdydNK
tCDNqs5JPriZBV+AB10uvsbJ6OyYlZbSXXQPPy5AtcjVT0NyQy74RaWIj046qlKU+oUWcRwMZ/ah
eKBFGFYmmp8pAo6zubI7LaRfShUWQ+8NwnRXa6gFrfn7gUd92Dpg8f1WP+QwyD5hepiPWICXO50m
pu1aiOXZGhPSilVWn1dOAhhiz4OHtQKkj6b2FRT5vIouSzCP5XhZDOUkU8QDX7vchniYXjEaSu9i
YfA1KF6PsFEpuY1IfUztqto4De12apmfXUdb0emaTb4uCzpizoBIj9ioFMQkdyzFX8ghShgHoTUF
5pVC4BIsqD76zaQA2kOyZ03W/jTV1fi1HuZg+ohKiTbVjwqejgAxLqakPwqD9CUrSVASEgFwOzzR
k4LkiWw9HbpPY4JW67jIEZyIc1KokVyTn1vNr3ZbnKyez4tQjSTi/eiqbVN4A0JdVtuWlNYJ7Fa5
AhZtxW9lrt0Wwx4nz7sfEFSPbV+cGyW7Q9TfRaZutSnx6wGnpS3UUzH1Z7l83Sg+zqmsvEyVdZoo
5EHYAtlX/S0LshDWVB5e1y0f3tZK8IqOrouJShOQxk32pXTXIG53H3mC4HaT0yygw7073bhOvrHC
L2VfzhxRXN6NwXgbquaJ42z5wu1UEFCXzmnNaAFSWahUjFfsGqY8uSgaPPD2jKNCer9MYuZPm3aX
Zz9yueSZjVeketdts2/UtbNyIPwA67h+9f2q3c3ZMv7AxJl0b8iBUK4r0pkOLFMrdgSWoGpD6Ujh
uiDE8lDViELbhblarwlHEOFMh1y4Uzaz/mgSTfsUj5pbyVUiyGIe68lsRWhg5G394OHe27ktsv8I
UGJdRQqD+g8iYaIUaPJC1TkeZrgzcCLNNkUlUdeRvekNGlJqKe7fRkqKQT0GPW7ILfQR89kZweYQ
wEopSc6JQvOSYvBvGD7wcGIvG1FPlUnMkHvT8w9lWrblGqvKRnFzyPGS4v2Sg6T99k/4yf8Hg/yb
ZYBePER2/i+kkN918VlMwpA2478gQv7P3/4TFcKW8A8NlJiI0AwY8r88hX+iQoD2/UPVONLomNZi
MC6DJPnfoiSy9g9kRwCViRq/AbPBpQzNNKb/69/4lQF4zBQBBnJAgE/8/wIQQ3LvXzAhdARUiMTI
F/wXjBWCfqqRzblyzaPs3J2Gm3AnhIpNx4is7woRkv9Vb+ZN9/AEmn3S43A7SU+9Ykt38UN2m31k
G670H8LYW/3Ky++WAIs1p3eHE34Zn2V08MEgUCGPH6nBdM69xF193UGF3KGj6JIKneao8NAzciZ+
hgcYtG7xGJ8wJgnWc+qwjYbdefBUR/Dms+KmkRByLHKlMAv7CNSWLwbqqQvoTbmbJ/hNqJ/ap+Sk
uAjj3gYqSjYKgC4y/H7ra351S26oDmCt6I6h6grXhUIjTf5LcTXC7iaf2AeD7rZdU1ePOFOdylsW
zWHrV+EQlL7qCeF0Mk/NQ3wv3Mqn4mTd0I8Lu9MY9l7mSNxn6iSecNUCbCwidEIMw66uKeA0O16o
udjFS3wPE95ev6rTGKle4eV8LBms/TvyBjf2n7H+cyCsu5kne/Ef3WFc/TbU/16G6kkhn+B2AQj1
kHgVDb4n3seX9ZQFTVB4gjNwZ1NQu6m/+F20e0rQnydXCvpQ/+jPg1v5FCxd5VRcUDz3jaCIyLHv
63Dmr5bH6iH198B6oLA2REiWPqCX5WA3cqLLhRa8ozl1gHidkznUc0/pKT9hjvZHOhX3xY/8bf0i
T+Y68LKzp2eHnMZFCsuZPeRsLyBv7ppI9RGs9IqgDUW/ctNwuhgP4Gcvm9u5YFtdxUH0zYX79ihe
qp/9leNfM5O5OzK4I3g0N9HtPe2m3KzrEBVP7UvtddH6R/RHR4sMt+JDsvv0PAdymAdaRC/Tk7zC
z6/qVXPLIFaidHJb1YZzfm9EAHAY7SyAvOPvxX19ylzNzYPMFd/UsD3J5+UNfyR3c2Uu1vTG74yf
N1cM1cfqTB02BEAPkMG8qY/SPTMxIBT7pdexTkRe+5nO5Yt0n32xfnhn/mBEW5BxjD2pgeBnd0gc
XvOLfCov+rU5m4/51WAF9Jc8Sk/1ST0P/4MWiPJXIOc/wKD/sdT/C0xwaSa5wbBKupLKUQRlFY4u
4CqHZq5t2C3X0Lt//oxB5husyjJqo91VPdGjhuwKz0pEk9irPtlwndLhzOaO/uLJjugU9mvmsgXb
iBk6ske1JQslt49YYX4RSiFYpfybI6fHLHJSt3MkV/ENv/BMnrfCLEeaNjlVAQ7E/BttEm63Ctaw
edDOUkjJ2sWrNKAy/BuB9dI4aVAVfu9f1cscjuciKF5MdLXDLNju2tBi9uPhNJ8fBcdwhFfV7Xlt
DOOP1Nej8kxzzwEG8GJ+JFc5km7JwRD3tCsgIa+Ikkh+3h+1Rzp4/nwyrpURJtF8Si7leb/F/uCr
d1qgNPcm747txAG9cF0DzeEM6aH87cQ+ABxb4vU/ABecz4/S/q6JCjBcbZBT7uCJJyCa9s8fJBDs
xWVN8t7YMR10BW10Fx3Jg910Wi55OAd4C1zNWxeOPp08f8Ybw6aQ7XEwcDIf6MAWWsxH0sE3Zpzb
Op8oBkX0GB3dPi7uhxh+UQMeylU415fdn100gZ3Gm87WPYRo/g81aJ/2tGc+qoZdBsghM/XkQHMN
N3MLt/RKD0yGXUfC3XY6vre8bl/JnZ5QoLeB1zm51/ipxxKIupDjWpCEore6hQ10zu1vuPq4pYOt
j7s4qJOfC090FDvzC5/ii937WzCx1QwecBZ7sv8k7AizS9S3V7eONNdyOUhbUc67uhDliZD28bPx
kbg90y977/l0zVUijMY8gWnMmc0zHQTHH41oshWbo0fY8iHpqX1J3P+JIAJ58l/h//+xjo7X/5Nk
z2Igm3wAK6+dp193trLGGQLBHl38VmrWhckN737vmg53wFBODuUQngQAJQZn4VXBfcKqy+eExY9I
MtuvCJ/4m1fZP7UD3d9ubHqbwcxIGm4blCeqUeeJZchh1j+W7MS3re4vM9CD2WdrtoHz+Ik3sCsO
Xu+Xi31Mm2OT5Bdu4nGFbK4zf60Hkt9H5ikmUOGuSyiPPaQdbPHXdCqj4wOHUGeOiU51W31cRp2U
oNl5A/8mr1/PZjB5YJSc4yVm0Ocxn4eQpjX/Lzp9VDyqfFDnIezMlKCJFeQRlRhu9vjwzqPZyGQZ
3X/eCAKD7szsLjyK2S6ULGYleMlAvZrO4hh29zpxdzLTR+dmmFo3Bo1NXPGJXtw5a8NvPvNnPp9x
le3eiT3dEwOo+oyn5CJKzD/dIas48XkMN3OKgsFL7Jkedaxg+8NjcQBiONsXnXSqxhxrX4Zzx9xR
g91FJcYpXcHRI4R3HNiLxM7Vr3mcFtPU8lPWrItbkmMGI892Oya6K3qzu7FwgGLwZI7fHWMGRJaH
mfgJe0fpHRujxkRG3JrAqTGVjQglTf+Yyo1n8XeS2/AlNfeAQYR2wZzJjV3kYbmdI1Ua/emMi4/P
H/FFCFU71M143sfUa8Jj8Opofzevy2ljOAau2uTZk08EcdBeQMOdumOiunog3B1P2nC3sCYGGEzg
xO+D0uudJ9qe3MPGhKudP2BPbIvLTYkKtKz/joVm51w0jsJ/Bxn6LUldzOyR2TgUv0WAmgnL5YTy
eQz0UA9HduXMjT0rFM7EoLNwv4RDuDGPj+9SyfKONZK4+MD9nZgSWwWq+jygNuh1B4sgwiUbj2ew
8o4pAX73NIVATALaMja8fS8leIA1CEaGmLzDAV7sDN7+vr8DYvF0+ngB4SoE9NKz1eWBwfxWIeva
JTNPZFfuvmiLRL1Pi51X0mAJBVbxMVMxRgrk0+wLYe+HsbOcrWgIQd6wHEbeUjtQnojAs7eRhqSk
uoRoB9xmNH6rhGHrcsSqMkAvhylzTMuFoc3cmhFVmAa9azCrZMZy8xjRgCX1YL4sDzQYSTQyEhDp
WrnHeLdcjOoUIemvy6fZuFTzRBQ2E3Ikv+c66qA8xsPJeM/G/TdEBDNYeC7LDUI2scRkUlakqxMr
AYdAFjL9ODYK1gVptBiYV+1bZ/kCMA5Mtpje2dz2UwjQgWK5Exu85nVhOVL54k4ovBCDTaY0lTO+
2bINX+ZJlRH5q0PaFsYu1QcfdrST8N1SZHqWC6CHzy0Z5NFnYF2syf7GNvHvDF99iYh17DzHat0c
6QhDeHMErFRHIf9suXXcUy6DxiQRiJq60zkgtV16B57kjynDSLpz7HpcynxJyS2oWNj46D2mP83t
GOrupHGhJcNA9OT3rWeRkptB/hyTYrd3VdCRqKSuQnzCXfK869f6rnrYfq/hkSiMZDYZ6UofEjlY
6nEg8TbrRhubOj75eMk6Lq7JiUZB7ksh/3uq/epUnLDsC1B6gcKY3kHIuyI48zslW958K6Ci4JAE
UbB7KX2OVCHX4qPE7VBH9JlgNpY/QeesNmQUb7apx5AlNUHrZyHAOt5FNuJy8rczG0wOWdGRdgmc
T7DtPP75oy3+0FHhzGA5rXfkLThkubW/XafbetGd3Aea4u2eFYwkamvY0tPm42VP4VQSR0rsWLc2
VILdw/PdpX4ZtWdaH8+gR0Z+EJ+Ml05/2WgdXkjEPDAgcEsDcM2OFuiKwynAzhgW07U8/XkmmEQI
vkTNC+PLRMEc9W7iFFKf5fsFNk5rZy8UvcjglF/Y9j2r94gVcTrEd/QJibJI/8h+wzc+6/dVkHgl
nttgWOzEA8mXPAgeltBhFbBFkmYeeSiAO81LAsFDeMUHoeYkvIy5Nj8jnu9Mbmx/j2FBJqUFvGB3
zmDfk5t+1vBC7HHzikt2Oaw6nMlXgsVvPdK8cCg/1S5ElzuLrF84zqb82bv8FMOkZ57wQ/PMm8n5
jseLMLGPqBIQbsRAHJMxbKLjHGb9fW4WHzj4+SdGccIv0lMmoDBc4nBwaWE8AzeXo6yP9iD14VG4
+YfEfPgGXG3H34uLA5n3CQSAoEBJyjZZiVyj4RieaoMYY3Zh+8HcpXVrb+6RhlJasgHws6hQjOIr
UqCUQA05c3G8FF0roJAnBbyKnII9/hkIqwBKtgZRGy5H/q6iLOq99LZr/vpn88FT83VHdouYwMrx
q+MbENe1ARdzjX+vwrboW4TCg+zrfucflzGSJ+c0QX7Kx/KGwJvqN2xuR1pHEkRYw+nBaUMOolc6
Cy76RoQR6ruuznqYOPMBJiTxxPXEPlJg5q7zOToKGy0X7xyLpuXbYUP/TbpxLyHZPib3ftqdlz95
cOSzx3AdRxD6zFzOxDHv2D3EN2Sd+cj5hCGA3bNlHxdFQLExEeCeMBknIJGdcxCQeQ1UO0M2si8a
xP/NBjhHfJ9s4YwVAzm15NUEOzdnTy3IpLgPBp1jaFB7Ixc7uTsXgo8YQf5IBy2S6Iz90PS7Z/pB
vhWB6g+wfmd1CsHxTrZfZ73TuAE1tE7Mo+cuYrzYlBZveN39gtwDpA17b+7NgRm2nDbYSIOj/jIG
6RGGvWOUOQIQlEkLLnNmN38GMkbBb/mi3KNnTcYv2vwBF0wi5aeReMpueXTk2KZBWi/bnEBUF4cy
ErHUa39z1GaHOY6LAlnFf6qy/TdCI+pfdu1/d4ylJvaf028TxQPk6FrpSpJKpllhfU5hiX3d+yFP
8UAFbuwhaHFwAOABGGRWC+cKDp2sb6wniICQINnqaGiTqOxuEpb3R761RvR+qHCkBDjqU9SSyExt
+CIv8TW+9hfrro9kb46WQKLCgd0NuwU1JpLq5aRRM0Kd63nzaDNFMfne4uhEbJHoT6EmrE7DFQ7E
uQ9r/tNdgpCXXcezHh0RcfLNp/k4tnGFdMzeVvveYBOqguFlt+u74Zo/Db+PbUB6PvY3WiYu9J0Q
0AlbwPAAhNX+nlncFfvBEaqw2+afeMR5djs4V0QHLQQbtvPrmWV0RLXKyd0UeBh55rGvmG5/FoiG
kmue9D8SiS/1I7eFJ0HcrBk8CksU6Y4tZedguZCi8v0OlRNn88FKcM4YjqTVPzallfW2uIQJ3nPk
aPHD6h/ZjUahgazZll9398gNjvIdzUx/IJAdA8FeGgiB7jfu/vd2UpJP2ekIUzyRgW0E1SavifZT
rTwMOsvdbihl0WplzS5k0kTylT5vMFEgGnz9iVsnDMT27s2vwsPOQlO81VNOALAjjV17DtmYg414
qXgsDs5ZmZ+TK5kBPlacj4480nJrMsQjx+a0wD1gSeVo4x1qsFfxLX+o2jATSfXy68LyPoKIjNmT
41QkYS2tGbI7w6W5wpxc+BmxD/G8nRP/JSdTnKLepllMjCgfVixaTshD2Xl4HG05XLNmafNzBCTA
eMvdkSLiK+kdKZ7idaIP87w9lZ7IBR2JIRBMf4rYWoklLVHjSOmAEB+VHJK6VrkchxKD9Zj/jVz/
Tt2ZJUeOHOt6K9oA2jAD8XIecmSSTIJTFVn1AqsqkpjnGbu5a7kbux/YLTUTSWVaSS/3HNORZOru
8oxADB7u/8A5du3+im+8227VcyZNJQc0VjmpUNH4s0WAdLj3mn2yW/Gu/zf1ZWiNH3drEuUGuDzb
2ruviqNfomVFGWLK975g4fGAY7W6B0q8mhJZm6NxSi2VTXorOR1V5vqbsQsejNvsiqra3fgrvuZ/
f4turI12wR2/ti9tUhJaeNSPp+zBvcXC7aG9yq+UrXY5vuH7s0ajdAm8kirnsAl2Jolhfc0DmjSG
p/GuJSXmEbcpLwYnJtcwb8sr68t4SX1vVe24NNfRZcYSCa4TNJ+XYv+Ny5Gjf4UJNwfeuF4DJdup
t+q3+jK55hYioVW5y9xNQ5GTdu8ax7KduMP6t/vVok24Kzb6VXElnHjH+c4pTvmcypvmqDfVlbXj
6b2eHvjhVly8H5i/1aUBZsi/5grwfMV/CcD/zz74hQFh9lbP/64p0L/+tv9PdOInW4ITrZnm5f/+
n/QfL6/xP5CPPmDrTv/gn30ZjRaLDiKSdp6FeJchqOb82ZeZ2jIIO0DAp/ViY73Akv6nWLz6h6qZ
UHth6YOKepeY/6svwz+E5gU9GUVGBAP5I+V3+jKHzG56QkI1UenWzanPg7zYTJLa820fBGX8DYCh
/IgJD+aWfRxfZvQTV+CdKcQFbaGf2ax03w826xRWhyRPdwkmM5h4c1YpBsZP2zBuv2YlvvXrht5m
v80Gw31GwTQXq1BuOWyHCiQBDm4dulV+Yz2qeVj/BC02bMsIkZkd0iZBfCGhs6Rs86Y21K+9OQF6
VbPqX1DzCS4t063kjRbq/BGhUoRkyU3de5u8adQcOoBm7r2saZ8xGkaKVhqG0tjDVtRo3drR4Hge
0wCBxDQov0HCsBZuHNm/QKSIaA8NG6JeYPdUg5E3VGS4XFKeGxKMCUOK3+pAxuPealwtKhYhblU2
rS1mG/m/IgICka3TNMBhelK4AhBm96VkPvuwSyZ8D7gL0MVAsYxwldtqI36JTHK7VQYqLr1Tg0z+
CVIg/Jb5sB+3vZ+Xxr0N4Wyvd3bnfeUv9cA2e1uM0qYsAg0lhkbpy4WuhMZDpjSIFtgwopfdUI0g
HXDJ4tns66WJ0WzTYouxALzaeNvEL/v7PC5de4OOKc9p1QKW7PsNbsEsqmoSJ6We5XW9EWybXsoR
O8oSaY8JE6AcBKM1bD1Tw0OKssrozHRllwDmwvDmovckX6AughAvSAh46+vEohtuLQyEjeRlVdHA
gpVs1/6jbyU/EX5Fald08IIxMeyqRZeM5vc8yrjvwhD5HoBSTQbbw2j8eumLBgaOgntStYikPqYm
n4y8JsDzgTBW8yR6xuKv/VZbNdRO+FGoBMnCjVKgjwocOrTPUMAeVC2AOIU0fA6Uc0zlK7R05I1Z
dPmXoGzNb65vQ5VsTeZtm6VZDc23qcEOZm7sk8fjVldAqghGDL+BmI76QGzfCl8bQDevSRPhnSli
3/WWPkrYrxXKMvoKhWOI816argqfvbgcsxz8U6Z5ABWSDD1lHH69hmdd4nGXuxjLoTpdD6D6DD9a
oE/RKwstcIMXOel7UhvNLZ+xQzTAK1Vd/uJVHk5Xphzkl+i9FV/0XC2whB7RoFmYqA/Cqkq6zoIl
16XbRDdEvewHzd1absF6Ge3QxYN2yGXewJGLz5TeeMa9gLj6grRvcN9B2AGA0cMkCID/fwVqaBYY
cFXdtYR3fA19OCrvM0TTqHpGXX1pBYWXAJ/JaZ/5ckUhJe+trVLWHoGTfrwWkL5dqO4o0EJjzIDN
2+A4yAtH4i0EzBlqUugemItEDdoIc90yo3YYdRWZZddWMN2QvOapLxsAivBqKx/Bced3YYRU1mKy
bNoXfdJ+Q0HL+J55YnzShEstolfD5haJ+uAhjKBUj4mEX9BQduKtxU8AxUxgUNql4sUT4qsrimfd
NWyqrbFp3ShxPzwOKNwVHAa1uNdjc/gaNSPP91b4YP3cWkGdKpPgCNptLJP7yTFMeD1RSQKFhItS
LvWRhDufEmKn0Vc68Bp1AsTLE+h1KQC/U2gNjQj+U2MXKIuasRHZy9g1QsRGClkN8jedzfIQwacv
XwMNDNFk/13vBb7vPFvtTKWybiQpdOYwzYFHRx7tz7JhuS/V0S7BXKlVYiwkX0+DzTgMgQIv3CiN
ZhOlDHXvlblhvCSWadF59VBtpV2CAlgJa250oRnJXt9F5F+lQGpuibQLkmsbe0QCHU5G0Vr9pm0q
6SsfGc3WsWxtyo2m5pvrvIot/EqzWoW5HxpKZF1Y2ZBCdJRycKOUsJGaNH+aDWyUrWkmgRVtwGtG
HXL3uZ1yFAEHxLUKE9CuCvcZpJp0VSETOS5V5HKppyJ4Rmmk0coG1SMg/ilImFzTavUm0m3Usns0
ngaxzRO8t31mA/xcvtJQSduYaiajWi6sCECCVPdZuRR+ZuqX0xWlIHGGWA9d/rDJTKxfE8EZ5xdh
KJdw42Af7IdKaDF+nqDAzUcvAcmhLbWgVMjw/Sa1tjkoHSuFDol/6KMLH1v9Vsp50q/LMtSilVIX
pfuEBV71NgBw/tpNqp+LRmrl1wxhBgD6MiLASOzI8KuGsDO2revr3HWGLz9z2rlvmP7613UoJ28h
wjG7EPPheuVJEqS/KsR6bBHCr50wpG6ztwcMs1d+iW7D2uvS7N4MCv8p97z6UgIr/6NJauxHJSsq
fuoD4srLMOkZMAreAzWzMVco3gDVh7CQcY/DjjFARRdlLn/h8Ch5R2N3f8OJJUVQZGyoUIPkV7vS
UvDF5RJSoYa3BcwqGwWFq1Tx0ReLe2xhFgHm4T+K3oUWYVg5IjlJrynjBpX08ReqwOjFVSgus70R
fnzRbL98xIvXRBKCiw4GZRxZ9x4CAzzmB7WOlyrMbxSHRSz/KjU9g4WLy/uDKAMV8DRrGrm9joE2
Q97L9bKQ2pJLF5KHv8mx78WbPo0GThvE1e+Mzra/jlFR12sZYQseSIDnrDXJwlBu+0xDQaGsYGyu
4tDreDqlVfut0yyOrCwcoPXEFUqeCCEWibusFUQDpMSI2o1IKpOysRQp9UoEtQb+NbMQPfDsDCTW
0BnGUhOe+tKzremYjI3/w4OT0i4SHduXJRhZlCnluGlC4JQh1IQ8GPnHwctZNzpKw9FKBn9GJctG
jBDhdA06N0dwUCNhkclXwu+BrzVlQA7Cgdw2qxT3C3OftGXMLZSHSIWqEscXKc5okq9JU+zSlHNz
F7bwoCKw+xRmx0FF7wSnSvRbe12hK9InWXFhe37Gm11EnOhmOcT1EldRP19osdlTLewGSDh4Cob5
hroMSO5htNDPryrM1qsua/W1resWsgej0YzLWvMAGCSpZV4GsIUvUDWS2lWrusjUY3NM8w53Dk6K
zmwDiI2ue43VCxTSqMb5aYGucwt2BbFsptiwXOMCALYAEDD24VPX5QGHLwqklPgTpXppwOspG2wC
Jl+PzocNl6RxDdwn6fVbhEfsu7btpQtllBWKJr3B+eFNEvmyKRk3uJWm33EX6PZ6bXJ2Y8w33rA0
+++GYvjqBlZuBzIa6P2l3baWg3i4XEP89oLXHKTxbTcaEu1JdNCfGLlpLWyEDR8lSY4aPCIsA8un
yveowQ62/iOzspQrChEerGlydqfuKuEy7OuE085PPKdPQ+m7Hdrlr6EMYWv4qMqXiyItveeebOHW
daE64CgePfG1ml3eIiq/sOxCafCkVfK3NBjHcIXKl/pYolWJ01TcWwUUNmTTt1kF6tQtqoaGnCHh
rttiVvyta2IwmDFoxn7bdjYSsCBBW4oobpZRc5Ch5OFLkRrgbaTaeojDrKYF4Zuo6pDiUzquoz5+
sklVDCReOWLgH4W8+KdUnxMM/ytOAMg7iB+qPfQNLIQbpBhyOJwLzF4NSvhZb1538N/ujdgPaYkr
Op0CbRQT6xGvFTxJK+nNUD3pckSLi0uyUqznlAV/W8Whfifq2t61VgJrxA6RaF36vgdpp++kqtoV
wuqMJaphGhSuEpv1JUJi/o0R1eI1TTztOxrpiNVXvmTSDEuBwK+ghfL7LRzq0w1eNoWy480WXYd9
P109Np4wmySDGbUQwQgBTY84HBZ1m8qo2EpKUkCrGMhCizqbOBSwH++VIE5o0bleKnAVMKa/vWjy
YClI6Optgyb4LQ4vSbAmk2ENBiIrHbRWw2piBSMLMqYcTRbkNMdCtfw5yetWX47BqFGtRfFtB5U8
1DehV5nZBuaR9Jparpcs7cBrkmuYrRVFTOKN4FfjkLJFg1Logw2dIl3bpIno/ofJCC7chMTuBgFJ
Hsounoz4UFsZ14EJPxFCXgFEtwyL29hDUHQZax6OxPClI3OJMi1cdsRaxIvixsFzwib40muFoA4/
VL1Y5Ng4+8tccpOfnm31IHUrphtPDu2nPaogsFvoT9WK/S1/T31B3ppPPGJOAP1LqSoufEDJzW5b
4LGI7mcZvyfC/xxBXpkfoWKXcK9kkSvxi3P7MS6Q6V51ZWxt9QpdOXKhTmJZQMIjBUEUq1hV6jgR
AYyUZrMWCjjiMULxFt9FGq89cuRkLcDWQkbnWIW7KaFXtQzURrtAcaJGh04qKJ53mt9Q1yfpQHSg
MKtl0U/HVJBm3Ia+LsneJYc98yvEoCYrLmORrOXEk54bKNuw+8hC1uyoiEYLwp1McpcjzkVOZfDM
MuHabcK4wggWmescHmOHFhePKzWD/tNyI/YWpOalR+piL0a5hZNlSX7/XPEUSRe/X1j6t1Wjj0Wj
/3Hy1/ShLl9f6/2P/H9BfQmN4FP1JUyy/vH4owsOnAjf/5m/Skv6H0B3bTaHjYD7VFv6Z2lJ0/4A
zm2aiMDZkD8/KsKr6h8y/6eA+tX0Qx9CVfmDP4e/qNmTsirI5N8pLSkzFTjU0lkPAI8FCnD8ie8w
wQ8wJh1zbtUeefMi8lMpPxH84tWHna4o39xc8wsE4tlvkFKUMKqVfGl4eg/fasShxxTLCvVj2m+U
Voz7319P/9tWio2g5r8vROIG9uMlq/6xeX15Ld//28vrP963TPpaHRoKTH/Qn6tHMbU/+DIGoOx3
OwGLItxfgHENwVFVg+8JOp0HxCQV+M/CJMqhqkz9Tkxin/K7BdtfhUmFv4KtJZUatM1YfeiN/oaK
4GFh0uYPQO0USByixRQnTXVWIQw06D0iT6O9DPVNsXFI4znc4pYSJ/R4xeOH6fqkfTAh6v5u9f0V
DRF7FAvxBtPmIHXMAxVpQP1qDzfjomw06MzXvxkBwwxMaHkMm9jX6crM5bFviwKl9UTfa+h+Lf2k
I48MYvdcZXU+DvYv1WHyQ8VC/HXuVQD1iTeWHdf73ADMGTUGpYAyAXPd5P66oJS0JGHTb04PbbbR
mT1LNfk3MWkH05jh2DhowdQBIiKZLUCXWI10rbjpG5duvCIjs3dl2tF6VnTaYT5vyQHxdBrKPhyo
tDWbP2+Kf9sFmjxUD7/j9EtYfujRmtSWxWyWhap1kqi1cl+nASXLMSOh10rlWUJg6sLtam8tYlXf
6IHmIr4uWZQ5LdBXNs5zhdwqu76PovUQa9GVhQot2nkqBfGhyC+8vn3OcP9aNVlXrRDNAeqWGNzD
gam3V6ZSuvd4aZFp6tA4loVrm9cytr93Z2b6kETx10zrhm6i6cvG0GczHdvhICFdUe0LTs6NZnRP
GUc8wvYqxt1ezXkJw/uuyQYbRxeLXJMVsZR5QztuqBkrRQ2GtaUOj25jZ89loQ+3aCrWK7OnqY1x
Ur07/XsnbsfBtsI3A2ViuCUoEtjydD8d9ObSYWgSTpi9YhmQvqzG4q0ktGWpdWJtYFN45vsfbWPL
guyCBa2NPYgw5jeOEU82GpEe7DFSXI4IHnh9vTo9pJkH5fQJDmPMlMe12uyG3NCCPVj1G0REMMsC
vwkdA1IERG36v+p1eQnqDEjE6dDHswkhh/WNzLPNv6xp9B/u01yWTETPjWAP59ga/esgpVhuD1eD
Xp6JpKlHH45QNKA4zmXOq7lptorUHyIeKgAC0HHBffgonPQaGg29iefwOgEEmV73jrq1ILxUX7xX
sRd3N/lNtlMdStE65em3DpCcE5yZ/eP1f/i7ZgsK6h/+TtEY7LXualAQG0zNtVTWW7cbN2FgLfyE
Z7R/xhP9aFXZKt05TRicKvCkjJm2tY5ZEiz9oN/z/HrTo2FruDQafvPbvsewNIR5ZfaMNuVSH76t
0kCeTLW4308EesUul0bD8aPf9tHr6UDHh/Us0vTpP0TCqTJ0TaRL9xrAiezSuAhXv3ilLisnP3MZ
HX0sIllkC3QvYZ5Z7/iaD5G8IZFj0yVSqBdLDVHcrgBgOfxox6eganl88FC1nNPDO7oA3mMamGnj
AqzgrXA4Oj0eNbdN834vJjCkirqOZa8tf2+LhwpTLKM4c62fizft2Q9jHKVaE/he9HvfhZIcZygf
pRtPecMSbodv+x7F/tMD/GwxTpbR8PFIt/iPw4CySt28MLN+r3Q+ApaKTcktxhjzdJSjT4dKtGAp
wgtU6OOJ2T3jxVkTdwiO3Vgt7R6/whUIHCVWiZmPdlIDxi7zdz0P4tNhj2bzPSyZHzkfTEZrtjbH
ONX0PiyKG0kEd7IUbWoEU0erWhdqhoMmeEtYrqdDfjJSfXrxcKRqCOvObavQqlBo3DBS7HbXWeLu
EOXZVAZ6ZjLQCTW5a4z0shK701GPjnJhYpeHiTE5Extjbl+RBKWou9wcsO1xV4M+rCcvFGQ/wjz9
dTrS+4L4eAerskrzmUcgphU8yOZ3oo3El+7T04abJoGPQV7r0jSW6qPLZeXDAQRZutatBS1XzTjz
Oec5/J+hp6CKLgA+THP/YXNQ7R5UURnafgR6xLWJxB6wOIScqwQCPRFPD/XTcFz+siJDP+XEOQyH
uCiNbmR09tR3l2F3a6ug0LrhKtDWkVr8OB1svg/fx/Yh2CwNmKxmrSB/D3aFuoHi3v/un494MI5u
LBOdJtD8s6lWjnkPZWJ8eN1mjTACELUBZb3TUabj8HBx4I1Mws7/A8cw7dkX0pVSCdQk85AUFu0G
XeHvWRzFFyGCrZvTkY7nC7OSycKExyPnijW7RDNdlxP6ccENyuzBnpYiMHlci88sgfm+4tQ3McWa
LFOmB6gyWwKeMox4wQ6p42P4vAUWpj2Oba78DOhfbAs5/n56UPPzinBYpgiDO44nnTrPyPSyDf0x
FqUT9mKl+L7TJRAikNAeKvWhy2nMtWe28ycD5Jn6/rl4l5OhHa7xvEBsJizaytG0GJy40u2wmgLD
71lXdFTPrMGj1cHwyDNVSkhoZgPZOQxWZVnq9W5ZOTXHsa6hBoVb/WUijDOM0aO1wWWjKZphkrbb
qBZMg/5wTrhRjpeTVlVOE2dXQXOVyGJ7+kOdizBbF0MdIfntEqEAszPKjp1GZ1beJ3MlgPywjFUF
7Xl1tpPyrLXU1qsrB8n7pSRfqtVOCvLV6WEo0+c92K/TTP0dRZvtIlpOo4ubduXoX3KHLu34BPoI
t05xF/yiKxC/dnBPwzNDmybnVNBZbmqh8ZYlqA85QbmAwyQpyJXSFF7Qczw9vE+2E3tXRicAIBqY
ufl6E1JR2dN6w4WVN2l2q7sSEHjkxroUhkmt4LDYvpyOOX2X+eAsixsYGxzqpMq0cj6sPd9TYrcS
Y+mgY0q/2brRwosKeQJv0SBM3Jw5Bd/LPPNwtqyjWY4jF/6V6mE4lPGGSBhGyQc0LvJbj1bzRrsa
ryaU8AhNXrsUl6hpvnSwZV6zp9Nj/WwXfAw+ra4PY9XLpCvHluAyjVpYxhFd1NMRPvuCtkZJkVOY
O/+o/uRis90mROA+WfkGWpRAhGi3IZmiQ3Ae0u9ZGpw5hD/ZFMZ0RFFhBlZI+Wu2Pino2WqrSZ3T
Kwr9lvYWZbLrChswJdOXrdpROtRRsfzeyxGqWLDDaBe66e70yI/3v4HfClUZatOoZbxzeT/MrVSm
LWppmD8gtLi0SndV9zt6UqeDfDZUbhwZvx2T9ICy6OEXLEq7D5j6wVFgX8QLodBSXKi/7Of+BmDF
z/Zr+QXh39NBj68cRvYh5mzVVEpUpC7iwo6CklRJAxKyaJJS+DBuTwdSpl9/uDnoE6Bewr3NCw6D
6NnoxoCKZq6MTsJBg9BesUC9WH2xvrfxIk1W1bX2ZbTWp4Me74nDmNN3/fDdXPSevEgeRsfXAFf1
T3kdnZm/93fuqWHNrjcNI0R0XeXRQYBjqUHDQ1UHPhzvxSvcKVfBDo7dFl/vACX1XblN3vyteLTT
M1vz3EBnV2BV5R6PhH50UGm8VGEWmvmZp+l7gn000KlEYpEzWLgPHc7lqFpRo+HdCZdfhsi0zb76
L225Q1MfG5huGz/YDzfKWrqTfyF6KN1Jd+FN+RUq0cTQW7hXzZm04qjUQeuCggqOvsake4Ow+ez3
UIW1CiORnegrVQdKc/ka3frmQcOw99u5J92ne/NjtNlnjvJExcxyivbWvhgIYcLRRPgtW+i0TwE4
wXK+yIKNe+Yhonx28nyMO/uwmm/rDSpnspO8BfcGVAMUBHfmrXXlPwTX/hWwP/mpP7NVj8/5aWZB
++JhSUFsXtiVqZoPnkRMGfOT66i9SHAreuCy1s4Ees/Y52sKrLvFR7QsvK9np09TGBm3ljk4/XO9
CX5Yj+MvcZXdRwDTr2TYnyuEAUsWW7O0n5uL3z8b6AcBUKevgeT87IsauK+IYHAHZ1RNMFHgAM9l
jZ/kAzyKPoSYfTxLj3NLHjnQ5Uvkg1FMGd7ya/ga2+oyRcdA30YArdfaTYp6Ug6d7L8b4CzhwtIh
UdHTG514jKVF3kNMb2LzPwmCP/mUtlL1MGZDtGPbVtKyGR1JZzt0AFmLp9PD+GwHwCX4V4TZMKSk
LaQ85typyq9jEF3F6MkXiXxmNXxyD1Ipwo2b7IYqI7yLg5siCJqxRjp1dBqo18Om6Z7QkQUSe3os
02zM1rvJYuca5Dlk0MI7jDLaRQgQ0B1vPE+Ho7ppwi+pX98NAKExpjod6zj3nbIlC38/oZsKqcth
LBvlcwUAinGjhqhBtf6XHqHT4EqAefFBjpR1uhrbcyWHT85JU0F0jjSF3Uwra/a1iiGqgfI0zU3R
4HAyjrtBWBvXlt4aaTdY9RpMKbDIdNOWP1tsqiCS8NJpN6eHfvwxaaEBT0CsWcYm8/1Q/XDtm76W
22Uk9zeBSwdFHawNtf9iGRTVY2VL59oWx5mNhd8vjRT+XZvaYbO1k/tRJXW96jkuT9FFX+vrTPIQ
1U13NsriqFwuBzf8Lqv+zvbu2xKKlvDOLKyjTULnRME2cCpW0Nu3p+Trw4jdNqQd6uniJiiwpa/0
nM6JUXg4FXnBmYbwp6GEhpsgJWqew7MvrKVF3wUk6zeuMRrrGNzXAi6MDbK4in53CfPSpqJkKfgo
82yc9xjiHkfNxpMHp/tTcxUuzCseXKMRXssT1FZx/PpMi+Fo10whp3c+n3PqkM3OM73Q1BIgweBU
BZBgI73oBTr1unZLBQVEc72DU7Mdu+ZM/jZN2sHBMFX9dQMHqHcX2HnqnwW5FfeiK51WxVlxkNr2
SsQuzmq+D6MzlG+C3lRQZR6yM1vlk8VLZMoOCluW3vMcHEHHq/DsuKiIjLQuTuZGCitA4VnuGf5P
GjtrL5QRwV2x8ICb2zi+tOaZ1fvJ6JlTrg/BukEqaXYsxlXZD75VlE40SjL46ERH9qISk0S4qF5M
GVGIss6V21bBYf70UaFOm3M289QG2L4cWzztrFlso/UB08dN6ZQ4LyIYZUrxNrMiPM7B1O6VRh2u
LOGPVwM+XEu07MMFTAPY4EKhaGEBdu0G/2mQQtT0ykFDBBQEpaaY4ybI8NAbYVzsotLsAaYmxfb0
bz9K+i1cOKcjbsKATWXx2aYfU0z8Yrd0gk7AGE9C/EgkU5zZEcpUdprPEIU7nr00GYgymyG9yDFq
FFSIwlCQJgHmWptG8xxFoXLV2l2w0sfxzkuBinehZq8BGRe/2aNFRBP0CdAPAywT/zG7yiB4uH6C
faZjtsgBj2WcbvrOjs9M5/HWpyA6bQKNGgeFyvk4BZAF29UqB/IGwnX2mPzoXACc5jBAtIkjhLj8
JriA0tPdZIUe35/+mp9tAvahzb3JbqQpcPg1S70r8E0yKwfIrb418bdZhVmrbXOacUrehRuzlajP
6dJfAqz/Flcz/cGz78txrtm6Smj5qM5tSy7446gzb6KaDk4jtGKrVh3+Gaz7pRTK2kUZiV+nB3sU
E2lnm0nG7tqggzyf64SuFvQHT2PX/ZRgFHbuUpHllRJ/7bzuzOlydGHNYs22Sd+lidTkruoI4P3Y
P1yJsbrKgMP+J0OaOo2otCLHOluk2ejZShOhBK4bC/MVMxtrQN+veTod5fPB/B1ltkpM0da1HJI1
tQUSh5m1DNpL3xvPPK6P1iJTJjgRwYdoNDDn/SneRpGLBZfqdDiDjBeDdtlDBEEHM7ut++XpER0l
axQtZfoDlPhIU/FAP1z3Uj3Ecmz1jOg5MZdGvO6/etqZ+t3R1p5i6O8NWRCMQCIPYyhRJ6qaiXN8
XQwLt4q+RLjx2WBKRh0rRgVCQjVAryq9M/f68fV6GHkOL6E41CijwI9Wgku5aLIADyOUKMZfZRLc
Z7K1rUZs3ExpXY/fRSOjoq1dnp7fT7YaLw68vTVTATs3z2i43e3I63PFEVa8sSRv7YunAceeJrmr
Pe3MJjjO/6fxTqc0UEHy//l7sCQ5tfygULBMR23SMrd5GK8xtFvhuvdV75/dWH32swejy7F9hqzV
oOGRxWeSms+WFAkcvp+0nZA5nm3FNAGzH/qq4hijtKqq71qCY3v1ImORdHpuP1tX4DTIoDiwDB4r
h+sKtDO2CWWpONpD2G6a8nsRXGUvsYvXkAPE53Swz0YFVFbhPcMtTGvyMFggK0MVRQreNijZW6N8
1fXRvi6T5zKyzuyXT04ZMBp/h5rtyR4p90D0qkavBitCE1GhusegtjuzOz5bmtOjBZAymQxzeDii
IikbPVRGTuYQCqwXime3hSFf681XLeouChNmyek5PC7J8DYly5OZPlYnr/DDkHmSNkGkFLUjBwlm
sZBlF22ZjJfQP7EzTpJyx3H4CmkXiZ1Ix/o6RfjSb6+N3Mhw8OaqcoME2+ag2A/x6O/zqPqVKTHy
skbVPp35scefYXpkaTi+87mBPs6+uBF1UFTwHuCWhLamoxtfiBoFm7o1ll7JkayTil61qkC6TsZW
LrZypAOLsUF5K/WXjQ97OmkS9HlioW5O/7jjb2eDU+SawGicrMGcssYPL86S66HLk5hsqbXFWq3D
67D09VWLxdAao7Ir2w3z9emQ7wDYg0yFrqFBLw+0KQBGa76vhY87OIoVrtNhXvMdL1//pYvq+GHo
GlTwqMR33/tEE9lyHJPkW9YEGkJeoRRRFqZ/89AXWCrZcGFxHAZNiqiu74ZfohhqXF7ISsKzBxez
hTSI4LsWKCMkIxaJWMB6V+9Cv5aBRvrqeNmFtXEHtV6qlqUXV/YCVwk/XMoich9tPZL4g3so7UsD
aYmbVMopZyqYRH6jej4g321L1nc9VLu7SBlgUNd50/0cYFiFyzYJk0eZsjZ43dhsvwIeSZCCaErc
d4uJxdfRzjizI+anCi1ZABVcwMpUSDfsWXYk55C72KOFw9G98npMY72FhsgCdoWnv958Mc8DzTZ7
J8ldpRUEamx5VUtIBsaOcPszw5l+7sclMo8y2zIpdZ6sTYliyGBoC3+NWs2ZU2s+YxQIqN1xx6Gt
opIuz8o9ui0pdaqErRMn4Y3nJ7s2QJlblCFClRHVtdPTNh8QrVaQjuwy2zIE8OTZtIUpELY8blsn
wId7Ocg5bFUcH85sraOLjPLq5B0Acg18tWLMpq01zb5VpACQht+uS0jki7a27jHe22QWup7tSDvS
hriOsfXp4c1XBe8sAptTXkJr9ejpb3dmX2dFwuMSZltWpgsLMf3WPjO8T6OA56G8wXRyfR4eVrzn
ALFpKUUOyMJqg/chAnUgeE6P5fhTMZYPUaZf8eFIDAO3HhQz45kaxuk6Ee4TvYduczrIO2bh4wp/
n7HpiUgknlDzGnKD54Ls2yHvxNqFZ245BZT2un6lj7uMxnwdmujOCySyAxTbMMVbaFrf81e6i1w6
txWOlw25D91j2m+0rWkXHY54SOIm63XXv+0lFHSFeRll+WqMgEjh1O4a+qao7ypVnNkSR1cP5Bd7
IttQbqViDxXpYJ71QegDraPgFjatITZBf4lrq6fvkqfTU338PbnaKD1MqPCpwDv7nnpSVoqaSsFt
rNRweEeT1rihniv9HdVXeGHx/FHf+UnvmMPD4UAptgL8B7lJNQEjPFJRbg67YdMqiLV2lrzk3tIp
71Q/qoEXS5AhsfF7A+UXvDc+yPhkKmD6bKBpFxRNmiq10wK9XmZD0i3GOsnOJJXz6ZxHmZ0xONSC
b87k2umF5xgJAH8LRs5/MBQD2vQ0p+8yVIeT2XdJjIiEWmITb3JtRnKaf5FGRT6zC6ff+nETTmOZ
OJn0DfAOI0k7DGOR9NhY+U2b0Eo3RReUq8SXypXa28GmqIpi/ZtfiBRLBakBhJqDiq7OYTwt10Mj
Rd7I8aCpt/VbYXw5HWD6xAcDeg8AWpmFwHk838nk5mYmt0bhxGhsiYA8hhaR//W/CzK7OfsyZQVg
3egEKTKCxVM3PhRW+bsrYDaS2adJI6P05IAMQMm+d8Aog3E4c87PTz1yDD7G33OlHX6MpPDNvPe1
wskQq9xhvKezUUO61As81rpzzaxzX2Z2d2Vub0OJZ9IS7VHB+ivrrihgnJm0+ZE6H9L0Iz5cXUqu
DWk4ff78F+MZdwUyITDdz72Xj46A2czNjgA7aZsaSlLhDO1PyOWL4NwT4dxkTeP8MA4tgL8q9Xrh
2NTypeTWMh4V++2/W8WzvRjjDxmEMTE82M+y/UNLvhrNmYr3uXFMS/DDOILMHK2xZYmF+Pc1CtCs
+Ck+244+8znmgNMOh+oqF4yktdH8Rg+00IMzC+vooDz84nP4XlwxiLxQCwfZn4vC6qAlOB0qeVr+
8/RX+XQFQw9Q7YnwQSXxcMaQa/ABP7LteVqsbXo1RvfdGrS1Je5d40xL5NOv8yHWbLfYAfTLNJue
MqVYNta10n5B4WJ1ekDngsz2Simhf9ip0znWIrOnXci2tFT+k+cf3IC/p222YeoOwn71HgUBuNxA
/ldCgBZLvSb9/SUNgJL2BoVImuWTOMLHJW1KSIVVkszhbyI0nSNFJyK8y89E+eRsppgEmogHrc5z
aZaRFk0VujkaTA6mYTJAQ0TNMIZQUNSgq7q0zz03P/lIhOMNAyaOosRRCw4BPvrxHcu7+DZSuoo0
xLKtzemVcFRUfX/UfogyX289VpoUgwqnSNbTy+Umv43uwmEh54sKdflf496/U889PD8dmgGEgkyK
jsacjRzVgSqpfsP3EjiHuN2r2eAZEadnytOfhvlQf5hd15ZNhZxOBIlH+KMH6xVLN1HzcnoCPzmE
Dmocswtb1ZWoNiRihG68kfW7UvlS1cF2TOIzmcHnX+rDaGbbSavCrq0rjrsOYQOVdt5itPt92anP
WeyttMymi9dsaUjfGxbC6yK8bC1t26re7x+7ByOe3VEojlFW7aYTKsRYyFZXaMssQD1s7Tw9E+ro
QTovuczuKsWO8CX2rMKpfIQrV6m7qB+re2tymcPII1nRB8uQetq4yZnZ/uT6+jhIMdvrkSIhMjkF
/n/knceW5Di2Zf+l56hFAZLg4A2apAk319rDJ1weiqACBUiov3nf0j/Wx7KyKyMsotxX1qzXq2mW
B4wkxMW9557tNx1IqqDC2dv3J86vd7Ofs2PpacS6CqRMjtkxmB2kcNrM/M8wfG0X9JwVabWFgeL7
A34wU9OT1VD5QBankEJchyYqWnsZAEPRtGK7kP9o5/prpp5KL+uoxe5ZY6Q6gFEbaO3wofPbp/cf
54PFfXRH/nHP7/u1muUfX0iYfbSehzAA9JoPtsffnPw/TYOT3REA3oAOIb4RvE13vpozF1cbYHQz
0l7NfrV7/5F+e8D88N6OX/CHyMwf55pEx/emfET/LZyqgE1xQ5HSR3hAwrO1hGzoozvNR9PiZFtR
7v8NCh07tpVrrh+ZeXbyg2aL465wcgnEm0TNDI3dxw7rk2eDR7AQsFpGDCWGbRt5GVLRWQyRc5KO
W+Tprlb3/P7b/P2ICSK2Y9QG/eXPb3NAnW7qO4fzE8bQZdNcjMLmQjiojdhdm6YA/X4kNvpFOP7P
/eqvMU9OA7CQUx1z3KUFJbkOX8wMZlWocqfr7TDAeAFkv3QTykP4YRPrL98R3Z5QJsYB6rEMqaWT
x+VDEncygDvgMn4Ku6lY0JU7RPB8Tz6Szv3yYk9GOnlI2EAyqvsqvprB9py8s1DiAYFHoUv9uIxg
dcQf3VOD44//afacDHmy2MOjjaYPhPsV3QGXJp8Cl6NmZuCiIrMjiQE0xA3YE9nyFB1sDEfrrDkH
JzB7f0b9UuGD0Tk92hehhQb+6rD2/nlKTUS4Tjn8jPpJvunvM1CS8m6+r26Tu3HTva1n6z0QjHWG
ElrxYfn7tx/4h8FPzgtrtCvjAIPHl4BcA6SxhV8znEklmJIAp96YXfc4wE3y20f2Ib/O6uNjH7W3
ENYg5DyVZbZhHzKZ8vjKADSmspQXMHmfgWxaNvB2i4rgMt68/6Z/2XdPRjw59+FpbMMWho1Xk01v
A/Hgu3oD38ZiLp8czKrfH+yXk+TnwU7LjV4q+MTlcT6jCwzMTXZ0n0y9Dzb3j0Y5+XwdcaKcWzzS
ILdVM+MEqbLB//L+o/x2af71pU61nhrK5LCPjxOU97tgGXDVSvfhDBPgHmY9EyBCaFh8f8jfTkso
zjExYPqC2unPa4JNbkZdrIyuOlZmfWfyqC1Id+AfNXn9/v39Nc7JFlB3XaCcY9FVXaHtKbwavV0w
fXBh+OhZjr/hhwNYD7DNlkOKPXR46OADHyYAfKHBSkTb91/ar4HtH3Pur6c5/pIfRnKlF8LaFCPB
7d67Tb8s9wImsxfAiH1ev+gXmGcwkEc/imo/eocnZ72OjPFm1MGvhNzwGVQaB3IxeXz/2T4a5DhH
f3i0cPKrZoSL9hUl6YbVwNb032QTbN4f5d9sSn+9wZMtAma1MAEMMO+k2Ch6TcCVeWNfcfOJn4lX
rPU2Hj9Ywe/PjsA72f0HCQU3rgLR1QQvy/S8Sx4kGg7aj3QkHw1zslE4O1LeVfhIUQU/dbgcavsi
gF5M5w9e4S/h5k9z8Jdal4c2rCa0+FAjIMlVhv3o2Bi+g2eJR+Dim7//wT56rJN9YvGIN7QMb2+h
X0rYno/TZ9z+cz2HxfsD/XpRhoqJId5Loxh9Q790ZvdUJEJKE10Z9O81Ku/vDDzKsvprqoo4uwf7
6+39EY9bz0l0AnED+vfRD4JC92m7F7WQkc+oDV+l4caOBInb/2DhYoRjnRAnsJeGJ5M9hVY8JAQj
eHwqkbHrJAytYcqXtNFHR+9vlu+PQ53GOKSPFeVoMrrqYXsupk0TzPCZ//7+G/tokJM5zlgHg21o
WK68AGwNCa6EHPM++WiGfzTMSUwcNNA1hQrPkiTgPKPw4NVvg/qoQeb3Ew5CF5R0j42Gp+msOHW9
WCYvuvLv+6vyaTJwisBtnhaRRRkim6csAMTwI83e7x/ur1FP9tnBWW8IDUYdjtKkhyV6iT+y4ftd
3I3J8NcYJ/Pu2ADlksFFYBtDpxZkdCPukytezPcdqGigqH1v3iLw6ftt8NlbsvTT8HnY/ydT5V8/
4VTlSkvIK/zJRlfWX3E/TQtcTbvh8f1Bfr+C/xrkZD4O/gSES4nn1OTJ8je3fPp7/z68d6FEhHgV
2groYE6xRe3klUtdTeuNbFxXoFnwGzHeR32Gv/SbHDeHo+4QXnCQIf4iRWEQDPqd9NVNS4RnCmZK
GLOzWb201q2faCCmpqDxOj83XY906MppjYtD2YPmvVbmqdY+pOUASOhXPx4jk0OCUXUZHLDT53Cs
pyY3RxpB1sNgS2Q9YCNAi6tp+SCGPY39j08BpW+QYDlB+HFq5pGu4bhUtFtueNC5ByUmlTXzBNRL
kPBc+P3Z0cbzgyvAadz8x5gwDsF5kcKz7/RoD2ElP0xpuNxgL1fffN3oHArYOhMappPRGLpPrafg
Dh6dvT8vfvOsybFs4UMfd9SbnAS1TeovqPZ7+gaGQLea12LL+wbi5hU1BViY8V3QJ9/+/pB4s5iF
cGfEje5kqgOexVIAAPRNyeA6ykv1jWBR0dB7WEJ3Wa6d+psHP97t8VP+a8CTTbiJYMQ7hYm+Qf0E
0OOOPKR9rLPAoh1LyvJvXkcwGh4KHqcxVOIeDI9+jj59NsZN5Rl9k5bAIYHp09zFpX4auqT8Kmf1
kW/JaVRzHA4eR1BoYzyoKE42YRwwQdxVQt9ECZyBQrsCiQIjuLyHs3tBhol9EIP+EvaijQ5SOihV
oWpDeehUblZFkRw5YeFNl3yvw+ougodnO9J96yF2K4PCROw80P1lM40XtPkoIf/LOoGKDoUvuIhA
oxL/4pKYziwiDTrtbkLbvBoqqzPrgbekxfKUjuGUwS04yZrxIxemX1od8NQ/jXv8DD/cKXQZ686a
EE/d+M/GUsDtw3NNAvSkjpkbAMWFHHeW5VkDglnWmhDNOH+6yf/bXqbTMyI6+qagCx2KtKOH6qlO
Zu6YR2qXxDdgJ7ECHDkBqIP9qDT221EwaZCypAhf/3gTPzypj687H9vUbjpSTjt46HcI8tDD8f4m
8Iu539FYF1U/GCbCdzvyTrtwEjaE67CS+taYeH0MesYaGPmX3jWwbOKIIRHxm2gkmhu6euAm67qF
+fmYiPGhgkvmrTfXZgfkwFklh3brKm86uIY0/zwK/hYZ8v83w3XoduFCdWwqhqIKjjTe0Rvv3zuw
/+/P9lv9IwHyt3//T+P1ozfYnwTI5B/YAHA44tYGch40hD8arf/h4A9hP1RkUF4jbvzTaD39B3YM
OKse+3GRg8fd6O8YrZ/MISgkj1nQ424Eew1Egqf1cFNFpSbj8mqFQU84VR0STLmEQip0mWlRRs/p
EIvxjEsULubQzgfkBijIEG0/zuxOAjCGwlo4q26cX6GlnocSytIWKXNQMDxbwVmb0+R/wJRCu9G7
U0gs/+e/56X+imvrNwG0kj37+l//648/+tOw/+jd/8+JQ9Df8K+pQmLvH0dPeWR8MFWP3dEY58+5
Qlj0D3i4+kcOw9HmEe16f2uyHKsuP12TcT7CSABNeNBoHJ35EaT+vImP1mvBv2EpwHqrRWN20B/Q
c5TWzO8PVTiXgW+YpNmoYRQFHeKYyHpBhQGt7eQ2JlPTomI09HM/67yc4A8WbAZwRyW5DHk1Gpt3
LF2b6ZDYxtHyyqsNNchOVyUHyV5aQBZ3M7L31NxLNKs3BHDBaTUKwOZY9PwK3p8W/aFUzPBAn+mK
RolZk4VeD4vxzeUIZBjNXOpxf9/w2c5o+VpUv7E92v6+LFTBShd4M9tvGpTURrTAVXOwG03n+uEg
QCUEHG8pJbofM0ACmbe3EQW+KLNAK7UNmDmNntCUzsPFK5SFgnW7ppG76Co1tVfjssr6IOsOkLoM
3NJp+CJN2C/PbjDlHT4eMOm6WxNeNL4O+GWJJKZ+bmVkNz6rqoJynXaZqmw6bXgC2CjoqNH4iBHE
W5pO45UhHE5LAMVxVFGCMh72cLG3B+m7sMogvg74rpwX9bVDB+9ybnse38BQEA47YK0OZXMBq+t6
B4IdUy9L2k1nKJ2AAQ9t/Bs8O5DBqm0MswEb1nGOrNOQ7mC36uUrBPVPSqnZbmpYm9gkn1F0t3u8
LCDqzRKOufA6zfNWzSQrtaLysPB5eNY9t8WyWtKCT9MDMp6uJkLnY+LkVsu+LID3FNtykKUHPFFU
2n0TycXtDIF9YHA/c8yfJ+kcab7LFVQqkxNCQuCXqjq5Jh03x72HJBP85rFdnwEUuzb40mGVns8s
mNrP3kr7HVt84Enrvt/bLqrQKwW36srE6b1avS4Fo8SyIeNgtRZT3JLrVUd1IQPW52BsgbllSZrx
VLc3zoJumnkt71/ZpPjWDEhcQI/FEdHRAUlAj6DjBFtqkMgiNLPLOpCFti0kaGcG9gLPgZwGkbvY
zkuGghx/7JlEAByHDUpRo6sf3GzUmpNxXsx34Y/jsokAxFS3Ikra3AUgE1xPNsTn3JDAIpm/CYUu
+UZwaffSVjBTWULT550fLv6FP/dkw10/15eq72JMGGBXvHPR4p84r+dkjkG6JxVUBSWXacfAUe0Y
Wsv6esWvnGs1PMUDfODeer8Dhp57DoAFG/HDSrjvchHoMviGFdxvKmHKQ49PRy54OVC5pxYwLcyJ
oycIMJvzU5/0MToEeGsK4A3DjUxCuZXdgl6FaaTqm46G8Dl1db8PooW8qHVtwSgvHU4apYbucglc
d5+OFCT2YRV+UaYrB/3Bk5ica4CWXWBq5TVYihRfnguqkYEoqYCT9bjAjG1KgNnVGt6Cm3TVKyha
pahc7ip012eiluFmXR3bO63HjYIBH9b+Grbsko5+5d163qrRkRhBFv0FfiHzcxc23XjOcGswe4Bp
Zbu1JCHtZuV1yAsOF9y9DsTg57jYB+WFoXV3ietjfedrMzxPqhoeFxvoZ9vatGh7FXkFNgmQ5ecA
wCtRDRzkNjtQ1m/EEM0bv/VK4MkM3bm4rW5Uh2TqrlplXOUNq4YuIyNkumtD2AXgqs1lgAB5yVWT
zpdSpQoAtQH/yzSs75Yi4aotEpQKHSaETa4SWpUg+ZWx2YKUnFxKLtlU0J6JAVf5cFpBRUzKXK0O
+TG2ziwXZVddgbDXHwkgNNguIxHB60ydAvPBwqkJPeLYO3IlyXitlFtoLkXiNgQg0Bjpa/TrwVvQ
i8E5VE1yqScVPZUM23cWCKdk0VgLtZ6ZAnmJzidA34wpTfQpmIfmxo1VuhZlC3sWVJaND85bt6jy
AgYG/f0QW4kWxNLcD0nabjtJTFh4XeTfoXBIrwWpyidR9hP57vqFtYWBgHPJLNrqYoH91roND2xX
FhFa34McPOFoAeq3r81aFUINrnySfVhPObpPvOlmgi/HlE3NLIet1mhLvMX1s4n3gdBqJ+s6enVw
GBhzjKEBBKz6Nt3GfTPtBYf7KbwW8flCMC8LFilCAR2jBILFOlBwQkElK6nv4sWQcxcCkgMQsagP
QJzN4OKWQ2LyEfSR2zgaoXJFpnMplGe92+HY+Zp3oMLcpqB1BRkbbfUJJDL9OJW4qCJRMnXum5R+
9MKxL02ZDIyHz9x1O++4mCp0M/dbieXZwsSDByyLFkySrIGp8/UROeNtSgP+QrVSwDdJrID5QL5n
QSd35ES4T6du8PZySBaN1voZJWD85TJ8nmJ5HGLpcfoGbVPtg3YGIloqD9oAXHECFMrx30Y/IyIC
JHMK/AbHu4xAzvazpjJ1nz6k00qhHa6QGJ5nGKsNSNfGcy4kC0SOnzaX/U6H3uAOaKHTkH8P8Fgs
OyIgXEEbJn7Rij0eke7C18wKSIWw84Wcw9h5CbeIkxx6nLFFwNfVB1+STj3sPrxm8GGh5KsDQ60C
9jcBIB1n1erB9HAJlh6c7sH32qkQPQ7oHFzo0m5xxvs3Bvm3DudulehrxEwW21/T7bRb8LaqrkbM
00Rh9Kb6kbIdYIwWN2S/Twn0EqLx96GYa5GrtMW7aXEQCqDf0GL1mHZ9ajYT8VaZL7pscvSRjuk2
wie7Imh9AYV8tFOMhxL9DDhh3YoznyPXkiF8lHqHI1efEUA/+9wnlG5wJuEzpV0FOmO5RGwAcY/L
+TDFZbqcjZHzg2yKDP0ifDdX+ypJ53HIcaVUd2vb6+4SWdL2RsAfh2dhgDvnXqBmGmUD+OO3YHyO
UR6tKXZuX9DmOcA6B0SX4qR9LFvrPXgjLqXZ2tD00QNCkQF20Ik7zmv2qlVHPjXQ84+XpTq62nJs
VXlHF62h6G0ali3OtfUGzufqZtKux2Hc6jABP7pN6ue24tXnvi5pnJfLKubctmVFL1YSrOKcOXRw
ZmqeI5xTk4e+jRTG8l/xL6WZi0wt7tgQTWZnkgpRCczi6AvY5h5SYa23ID07elp0G1hxOeRvl9Ce
LcSDG24tnW1zJD2Q5oDEaHQZSR0wGBDA09dxTZoAcNgKNnzaI6a/U+GCxG3cM6PvHQDoX11d2xfr
C+yQQpkFIGZ/AtQaAAiU/OYxjW8VmcD8lRxIikfbLOW4kZFLMX1H16TbEi1P3bbRc3qBT7ysGQwW
4v2MRXXryBi8mXgcy02tcB3O23WYF3SUtwCmhwQGSEWkBSPw7adTjYmfYAuvKVXxhnEohBHnNsl4
gI9Rf3T9ZelwDkFBSKZd6JyLAYNPdTnsujEAPylpYv1gV9p+lYmE5QIspo8uDFKRvBOcuRxONCNC
cL2wexWAy3oQhrZQAnkeZGdKNGOb+2j7C6+sKxGadJKjJzSVbL6EiDbBoZ2qUl4uPh3e1rmNEYPg
8cEb9oPqs2rnarmJBOflYYmgPwBvtrybMXui3RD1yfg2AYoK2He/MrGBW5I33SG74qbbzqHnos4c
yNx+Dm+6CdDxsg2jxwmcabBzo5mfS+C2Wa7izvaoLqNQn5Xw8QBEI2H6cylI5B8MjIVEPk7C1rD7
UOnjwtOUoJlPBBcRQi6AWRrw37PYkaHZ+FqBv0GaKZ5yveiKZTGOpHZbVRE8sMAYr/dWdak5dPWq
d2UYjQnNEmCdBJCQyt0tRpomE8SxMyAuPAAhqdchoAQC3tuCpzN1+BwquiiRk4swLQLdbgGYHL/X
XQtAlrZx9DAcT1SQJMfqqlnXsP4Uo2EOxsNUBGbDopEHN+3oEgocsZ74IREB+9wv3TBlQN6WhwRt
0DSbYNBVbXAqx+gkIQ1/DYXQ5BzHbghUWTUnEporL/w244ooQGxtVoDZcU84S6YlWc89R6o3M4xw
NFVzfNs3hNRb0C65yhgspi5x7ZzyEf/6kg0DGJtVZgdcBM46V6f0ItBM+Oe26cewWOVAvo4QrocH
Bu+49jPt4N781avKfkXWcw7nIRtqjYhTx/1ni0bLHZ9Ud67msD7EAD4jUKuqzyjaTlO2AJH+HBoG
S7/GI/yJJA79d8049LfgCydPeGY0GcQj9gMUEdPJYm+S0IXQvk38bCqH5VF5S1BedtGSJhvsSvWa
V2Tuw0s/JZHdJrXppicdxrJ+gL2u4gW0g357Zzzbz4fei+uhGIcKd75cOAYisqm0511qg/mwGY2s
VqDAJsR38DzkL8DqyWqHlKV9oMJ53mb0iQYieGaNugpMXL6uAV7yRoEvvzSwhnAWxuR1EBmkwZPG
fNPeMkaPJm4DuesdHFyaJVK7GhZxd6tLvCcfDcmPPdBuZ71Xu/GJgmpazHGwfApxPrHbZhYwn1As
0pjTkKoVoNk6BNQ+jC9ztgz1vBtQwGJnVRJOJBNspDksfvtrE1ftPpkFg48G+ndKypPdvLTlpW8A
ifHK1n8iXg/+QiDLaASydpLYdFYFyqRCCFdESZ+u6MDT0U3sYl9sYNYdLtnRg9Ptprpu3aaNDXyL
p1Z61SZukvQSse76CWEohy9P3A17b7L2YlkQBWVC9FFa4ewKEkhCh9rPJzbHSV6uC59yHIJY0SKN
hu6ZYy4IAPl8XCmMxJV3n/YOwQWLo+YBZTtpt91IA1yEQaTOka1rdqWQ6BokrP0yIOZHa0XV3xtP
lN5VY2K5Seo0htODP11S+AzgAmH6BBdyi3oaykV9+cb8DjeXQFSw0o818LMrq8UhGihswv3BrJ9A
ZqkOEXDvhwBmqfycManOV1iofnVhlyQbdKn3V11F1Q6duGOTd40CEZgJ5H0Kl7TuTsANDhpCXqc2
j1Oz3LegcwPh3YxNkCnhhiBfwA366iI+P5ZhouKDnAdO87H1Jo3rY5I+xmVQ3a887HPQxkEdd456
VVaSea12KxX2DSQPH6bC1H+qgb2Dn4kjbtMNfNkNcHyvj8RtjdB2ChCUBY27kkbgizq22FwGrSwR
XcKm7VjZQRQ8xxqk6sk0akcE19eW+WyXqrlOi6RG8zYGlOxs4SbcpA65g4s1WKMyr2cqVsySoAUd
GszvvG5mOK2s4CrncFqQsIXiJWlfoobgw3kMKdGirRH73/oTotgbXKpZ+U2opnqpdIQ7p8EsPcDn
YLhrQBXTuJJPowAwpFrE9eBXFmbRBl4s8EvxvIPrQ2/eIRYYvwAIRZMXtK7FcdGs8Ie/IFU3Hq+q
wWWLW6u5w4kWvU5h450xq8L6KOTtX0Q6MHuY/RnC8zpKb6GKnUW+Au92D/zxFG9aawZAzuFPmoDr
rNfzyJYcL1sPMT07NrG9OABJpgyq9hK8gtWgv7yTuPGgjxKHG8eJv3epYjCPxeLaSE1td97yZFFn
wiYkKZqAqLfIAAME05dy5w9TeEVrrb44CtuK3YCc0qZa0mqX1Kp6rsYSJiproC0QBX5lLiq0A++X
eRhc3hkb3fc6mIs6qQyoF2s9yiuExMkW533q74YYQAVsrFW/rcu+rBCZUjPfemOtpwJGUqQGRFwc
KXYL0ZHG3Y6jsT2b4mhFelss13xFNmGN2xDe2T7cJX1MsfCt4st8XquaBVnUoLHs4AvL7kMPsQ9W
S7MLoqo9o1VS3kaEsRvUwCpdmAG9PXvo29piQdH4kEaNGJE4CIatsUOLlnPe79H+MPLMVbj0wlA4
CS3O5WR67UvW+U9LnOjgfJRAs2KzoANwhqFezuBO5Pq8Blhaj/nYpAxDzWm5w1mZ3vPGwVzGa7oB
ssC1c7flwptXUkbYb4/phsu57HD5T+nQLVuypFCwAjKk9nDAafC6NCOfEFKJ/gyYA/F1xGFWdGIF
DUMFM27rhMwHTgNDLGhEKRIlTTqUh0mg+S1HOtG/BFxORRuYdo8QN1O/EzN6HrpxPfp2Gvd9GLS5
YTiV7FUD4Qt40wLpOVBzxJUDP1M9w8h0tPnINS1s4pFpM0dd3TaFQ615htgRe9RV0kC/V0zIo16O
S9SLx5DXFF0IoVmBfMQmFVuExNKyfKxJjJxvEM/fRtF7r4BmMr4dZ683W06BiICTaNsG6a2Tftlk
UEjQ5GYY6bIUvS2XbdXikptRx6MnW8dgg8DsNsxgtYS2urgmQuTMSoAR+xGIcV+vJRhapf3aIMvS
FgCOKDDvVofG76FJ0wsE+eMe0m9htzWy1NdYyvaxR9/c3VJWyATMteYUd/JEFbXHbbf1x4HurGCc
IhXX1j32RlVtGkDSXkwStxdtvR53wViuBlw9TJCNTnnL9uMIpH1mkIcyZ0GNpVbUXHcvUxX0baYI
W27CwC6PvNNem6cOhkRnLLQjWiloWT/0XM0yM3ZVaTE735pinvtYXdRcLNmoPO+1k21NN4sQzbq3
0ir9aH22vqqR9S8a9g15z0NZZbTzEKyiYnQgnoH/Rjzp9ZHbBXvm6k2e3YQTY3sAVFtRDICw2B22
UzHcli2BcX4Fv9f2lnYp0m+kSrF5m3Ribw1HuiUD67SusAt043XQjnrXx6N4dZOoLkjc26LhZN3A
Bwv145jDlVeqWIcZciDRvua+qXKLXHiLG1PSfl2nPtgimcZ3XTORHQsXcoEWF7NXYo3O4tmPrtWQ
eq/trNUFnmsEKSIge8VddN4MIkh2gvtk3cWQYH4TwK0BUawWu18tlKs2LKtvtWT0sZ2c4JfCDAZy
CW3L56bvBDxRSbMvlwUdcWU6y4MvwxI2ZwHRA5pfHe2zQepkRvheI6EQdsEis9lw9iXsHP08tUSe
hUjPnk1xgmC7tnWzDVvbPNUTdSLIU7QaNltYzQ6vAZLxWEbJ4N/OZQQEBFKaAz3UUPGg0i7WxGxS
Ufus6JdG7heG3qUiZbb18oCnLtwuwRh0u46qQSIPEMiw6AinOPyHwSK29ylPz0sbxs8iLgnNDXUa
qb+gIRdrE07JNyQae/goGpbWOQm8Um37dkXqecZulvFBpzsNY67LkJjxqpq6iGZIx1Z6O9kY+veG
hA6lAxpPKLWQCUtujatb1awLvKhiofTGuTFGcy0AgUi3s6C7Gey6vpTwqnqAx1NcY9viKEREs2Zx
Efk2WG8oX5uCKQR9UPqNtEd2reN1DQ9hndxGHOfFFR17NPDN0nLvO/a98sVFazwc4qRhl6qZghtk
2PEJwp7s52qgUxH4YcyzoaTBIarHZvyU8I69rVHSXZbdkGyitp1e0hESr9ylDBGqI4rt/bDXTTEj
8Oy3Sh/Tlp7UWuyx0ZAL28oerL4O1kGZBJj1Onasu+0Mt+JAJgaUXh2P8BjA8vY3XRSWOGVG6Mbq
sWy3IBCxAoUmUCBGSWiSq1r4sG9YJhgOt23LcLYAa8xg6aJlm0n83839klTtrg9YdLBTJ9+cs1i8
tA1hGhfEBCBITsJ9lBIIcVlM6vPOlENfoIYhX/kCTcWkN8rCu17JAL0YLV2aM5Y6G2TYw+12ZCH5
toYW6RQlsJG6ekZSBtfsdQLlBaYyMEuj9jNDkHNRe5Ig10tGgx73jn6pgnXYu4msd9hXTKFp15fb
UpESqkYCG8kExRu+k81Eu8wJJAo20bg2edvZsblzWjTJRoVaBttp9pAmcJ2BGo553eO8ltDQwV7n
u9cs3l2FlqvnrnJ82zQqHZ/rxVfIWfWkbzee6aNbmMRD8ookpfd9prG9ROo8HA6hChB3x8IuBrth
R4f9lFZtn+Oi4yBst8i83SI1YsDOanh1kxx94UErSKU551JxfoZYZkFfOgnYg0CjxnQT+eNS4txP
SXxDGUt3SHeEbAeXnwlX+yHS5wuNApVVrEyqHYOpX97QGiGAgTN5VMwou4CMscxltVsYFgs24RLl
rriNoq2nVhZ+4qmZkk0X9Ggbb1ygxmLwSUiztvMhYUPGc1nDHKmK+HyugfDLkeGTHc+QyAQLjAKF
TC81YuQvJdAF9VU3Kz2c0TEJvQL3YTYUCeDgaIHULX+Gj4REAYao9T4cG+VnoiNxgQslbl01JQPm
t0VhKFZtc89brv1iIq2PmLdhkHxDYbDBnXBRPIuQk3MF64cIOWkSNpC0yrUrKdytYwuH4oikcAHM
LYw4RB7zSe80Vv+98xjUrRzjKxiWiXnOk4VUmMlt8DmFnV8DP5specHfrne8Dcczw5B7RW1pfXPB
Ejx7qbQPkNuhTEXLCWLgNqwWqFkhLATjRRkjDk08ue6p06kmFyxBR9JtRCtUPYN6DWIU6uLhgbRj
fBvP8KA7tA3twVhwMrmwagI2GTHkMN6KFAaAe/gRS7Ir+1Ed9RRjsn4qZQkOKq2k6785aZzFRpTg
+k/9uoHFUDu23W2YaqZzx1Mf3QC8XfTXWaQjOvvKlbKNNis86AwqeKhmRih1gDuQll+Qp0K6DAGL
fgN2Mk32A15n5tNEX5ZRu/Arq+NjIyTKDLhB8xUnfCjBS2W+jbpPsZzit2CxuJylxm/3/5ej81qO
G8fC8BOxihnkbZMdlYNtyTcsjwPBAAYAjE+/n/Zmq9a7M5a6SeCcP/ZOof8jIsomh7CeBjMcbN/s
9VUDk1MDL1Rwm2p/qkg/9CE5Ol/X+dpY8dDG3SoztU2RYZue+yf4Btc7B8QjyncuGqFBeWLRZl/d
mIwooBrTN5QHxX5z516do21e48fSDik0ZY1UUx2C3Q7zg+9XcXr1QBjNKWnMF7YO7vGtanye0r2c
p3/r4O84Eueulze+1PAOssEjOEFpZ8oNUcBhnrYkUr2v8dyvt6UfcWF1ztZ/FjDz4KT/B9y/ftId
EYA/WeLHkX++db3yj2g2to9BNSxGFGsaeWs5LebrOiLVvRLsJ6/x6GwxbB04RZCopfkPcN05Tung
r3naDz5p31PfPOxRUK0sR8OC1NeKr2+BXV4D2t45beq9bnFLgkUjeasTEc0Xv6U8ZnLd9VoxdfYH
s7IiFMMozHskii05Tm1XOQ/a8Zb26sUOri9C/hB3eu4djOzwg7YKwdu7zlu65RSBeQ/eor3XBsXb
nPesD8zB2xbFuSNXk7sklDeZu3btN7tiFNnR9BVR3sIONVw2Ufmx9s14xygOcbaGut5axt24/eYn
2/7LneTO+4Ni4Tv3XkHQPgyFqu7XntIV78Jw4y74jUOw6I+yVbI6qTYY46ed7YrNXph+O9W9nqo3
NlXhHwbB6HcpSjAddYhTNe8/jdmDaMuhi4bqvpxWRbNqTKhsfDTITKPyXk1+QvBxqIfZMaed3po4
Pdd9nBafQsxLl0dOY2z436p7JzgwsIDBWNDO+cWV3BN7Xk5Glde16SspQCvtsN9C7YXYItIyxN4u
ZxR4/bEvqWPprpI3c/looqr0n3saJKuPuCq2FhGAYQVVGW9G3GX97rvOo++zWecmHmd73vqoRMBd
1Y17JrkMaXUHT5N++mZKe5shdGDlpYvCHZYjsmCDgqXCpgaNCzB9WsJpQIJTr9q8jRAwDfxuAwf0
7gVNicZLNQbM/tbLwWlWzMdRaLd8Hpa+dDNiHitH5j6dwin9VoDSEpw18pZLRCWFIsy0DkT/X8dT
w5S/rXt/rBgRLEOx8MGSeFzCaLlvC6YFCCbIMlYEMOzxWa2RXJ/nRtZqzMaxLcpcLshyRL4S3D1P
h8C0ZV0f1gGY7eKwu/YHb3PbqTmXVesxJK+A816WqM1OFwlkvWZTODfVXeP3o3zi5LDM01C70IGK
QlBvQMFm+iXK+BhNdCgdb+z9g78srRlOaWeXvrlRXz70TlZVdhZ/+1Bo8c1LEOzes8gStbJ0sSzz
phYizCog7P1uRHrN9ehSg2F5/8CXv/dOrewxMQGRj5D9HG5dhHTkOoyl1zwCpAXrKbV6Wa67TGxx
7lt6p/5qRDvK5CiYor6/kGDdB3m4RVsaZRJ1MHKgvpSs9UfIq0Xc4rVRkYe6xgEThCYuUwYJuSZs
6uvW1nVwkaKS5g4BmfW/AGmaW8oD+pHqj67hxr6GdexWPcNzob6Kk1dXRgvqvqH09rfU1UF0RkoD
F8+kZEP3LEFjAqZxJCb6UKbjl5BW7Khdsl4QFJbZJLTT3eqMsj7KAvmWuMJe2P4i0nLdzpYwueCo
m3ZuslGXDXBUb9stOSNJjXWBKJXt1Fy0y0uUG2eEDm6bzSFjZhetLk9BQqDvid8vomBuR0vysizV
6v6rk8IB2+atGP4bSwdi5V9UjRYGmOSCEBKLYXlPszLwad9QdG64JTeRG3GDOtkKvuH81etIImyy
BF1zJla11ydHbu4CJAwUDCkHrkc/6NZOj0Eb8RNLX8v1Nidb7DzWZqORdd29Jn1GudtxjcqhcaIh
MxQ09ITZ1X36zzFxtV2kHtz+vq0UE2pU2H2FMa6k/6uOlQvZFYNmeXclzUE+VGqkxT+jxNZQoO12
6ugDLpsmb3bfnw5juzbTw9yH3bvrsyxnuvfS9r96dW1/2uyWRI05gLu3YEkHZDal11/3FSXC+xRY
RSRdI52ofmwA6/3TPEIUHCehKvfs4E5Lj2jDppJ4Goagayid1fn5xRHEV8OFLT45HgebJUs7NN8L
R2z60YyDcEjCNF75leE7UD6QqtUsHZC03w+nqeKs47aY6nX+WiYS/5TsZTX0x8JP5H5KTemGeavb
zeGq3OX6K4lN6X9awNDoHiCK4fmQulwBb2341cbSsTw469nzBrNHWUxoGfacGeUhsFBq0hQW1UXv
005gYu4QA+Yr1eLd7tzEdiexe2U7HifG3vQGltPb6858vH8MIXvtbXSKyXHRUmk6TYd5G9YrOh1/
fJinMEr+8Z8bi5YbLr19JJiaY+EKNMJytvZevRyVv/FEsvpg1LguteqcUwUWVpwQJzbtq9u7Zaam
ji2BM9GJ6UrkHp7ZKoKWEljc5nw0jx30Vfoj7nqM9NkUz5u5LXRjqJtBulCcfY+z+nmN+S8X4SJJ
rw+1S5I0YQ5jnzBjpRIFwbMduTCzPdQkg+d683VxjZeyV6d28Vr1NnRDF7xyfiCqOMOz7+q1bpRs
822uLMe5aZXa7ksnmV1m77lSW+Yp0U3fcfk4/d9ZSbf8Gw/j1LxyIvcwUUNoilxz1vj32rFjeAKo
bOx3VrCkvOwlCNMvqlIZVU6NDzb1xEO+jN/2dUjbU7ktoV5fJylteN96i7VHRkz4sy3eK685EL28
qY+t6mFRNyrTyv22T0MVnULrNx61hOswdwfXJi8RTEA8wLE8iXL2DRKTOuKHfKo3VdDtwMw6rt1V
iXlaT7G1LrVuwIHj/IvmcIvEjBlmKnieJm/ASxRtm6zvgEHkTLpLEUfp07YnfE+HHaVJJX83SbUT
xjxP/dr+9gvBUggMVfU2ztqZuT+4Jw8pWpleQK1oHBsnijMal5IsbxJYBJq5nOCifI/0omNbq9C+
4iTeB/+8fNHzb37TJ8NFTtykaHFWDPXy0KW6qz/jeS+GAbP2glrzgE5j3tdT48LzrBkf7xg8lJE3
hY9sUaod0cog3Hju0fV5yD6QbjUX5CdDe1Dc4eUHkebb0hwHq7YSSn821Eul8yyS9WTCib80RVD3
Us+TjA+i8l04lhhl3TqO6hv5q5t30LsJ/shF6s+5MuGLciSGoUA69n4ahxhfZRibLuu0W6ePTiAD
BLsK5TvdoKnd1blIomQ/6kQFrNoKBNAeY1e7RGpOzSxfCz/Q3iktbKP+2hnY7wktl798kuvjp9w/
YxkSVGoEe94BO0SszkgmJx5a0oe9ipXWDbd7b9Xh46ro5dTFSERAbR1EnVWDYM71ipm90qkckGEv
1M+dKdJLkYxw6NqO8kK5kn5c0YWpA8m4lrhS0pOJyyvLA5Vn+2tYl+ETiRQoPUNEIZ+6qeNzNQfx
LQriivhM6oSuXuQ4n3Ec8o8XFJ1A+hfl92FKRV7F0v3FuBmekdh7dx7fRubOQ7RlKzfRaeoh/eIu
Cm/ajdrc2Wvy5NEXB8/drOYnKR1i+tp9clMyKooYYhHzZUnAau4He/CQbqULcQwGfe2TWb256+pn
8dqJV9+XzmHe077NgGqJfoKWQODHCfGdGODpKOp9+hDIiLO+qrqzUEOZD+TmZ0uxmJuDSc4iZ9PD
G0sTRWEsFxJSNu2Ke+WNTpoN/iAyAMf2o64xxDuiW/+5oqTiE2qnZELTbXiRTSH/GLO0Not4xr9O
S+n/bsNdbxk9VOV5jDerT/z/EXeWUvBWRCT3T0H9U5UTyhZPm+gbgll0GZgBmQ7mKbjquEsyVcji
nnAjIEaHBGAGvkrxDevQyzhfB8SW/YSEprClRjSpTS6HWh2nqPUv9f+1ucDqKcD/2voHLgX3MVhZ
Ow9LUwi8jhU0Wt8s+t21EbpdfmD5EDTE8hOZy4NY6lY9NA24zNVDTZIlQdEFkKKCKgG/d/wlS7Te
89TZtsfYziglREQESOnKo4c5mZ2jB76pwEEDTH9dnSH0ScJLt4zxudmSErZNIOdODXgirDBQd93C
y2cyaCo29RU5fCTnEN0toMlZxzL8BMpqTsTSrecg2RMqShzAwin0wAmWmnJiNBlPm+i6G7FjTOv1
HO/gk6hY7b2/85qy3Km31oG0BzFI9iinc7e9s1vFtjt2yUFKVsZsgdwFqJQKjVfcTBNbTQM5K/W+
IiRIiOQ5FT64URaVvjnCFEbdI4gk9jA/hKVotjHJHX9InJxlvs1REwbXKmjMZXYbTRkC4Oy14Oy5
TlYPF7E39ipHUMm2U9NdxR9+IJ7t3qqJ5TTZwyCfLagwO0MiL5UKlqdxaar7IpHpg7sXC7KvNG0e
vZmyqZMbx+JVKgKTDkHkhJd+7p1bIdbwPxeEh+gPTJNDeN38nh68AIHDt75w2ne3sf03v9tS6pa1
f8TSCzHqbXt5YWqF1ShmGcl7OyXfRUuLEm8wVcHW2+8HoJP7aalND33jefdLJYeHCjnLRzKOwj9q
1QTHTtFikn0ZHJJLaFPdHCQJkDfsA7yF3qTUk24tgqKES0aGPO4HtXryXiNnqU62pR59nZNpuoUo
XjIGv6qjpXm1jw2M3kcXIOZfRdRfWIy7k972HgI1/WoenG33yfPc3FWFKbeM8q/wqJ20eRjagpwV
6IP40XI5oe2E5+SWgJO6xAleDYBRW7wDRe/3Exv6h3XD9garrY89YlI6JXrQwdJHTSyLdn5Oh2Qn
vZ78KwNMe4qCWjyGjKj3abtbGuXavc4qj8H52Sx21FgIxvqtF8nyLPgeMm5tvzx5nDl/N7Ssw9Hf
2a1GpHK/mL/S7dL5nUuMeum8dhg7LpSKfHUYUK9WZ/u4Vj9q7tnPqt0qalIackl4gGHbMHMtLNVt
vFb5vNgZKj+Ofg+6KN7koEOwEgYXkBYzpv4lgPVos20w83oECgm7XMBtPbM4LewDkfpm0ArfBUOQ
vk+Jb6OrAcs6T2Jf+qcdmQuhpGm4fiuLzn0ssblAUAzpiweGdHVXvVx7iIThAHKfeKetcMNzCd78
FwFmFD2vq7FvIJDGOZWEt6f5xOy68I6WwJf7VodlXpiWLCZMgn8jb5+vMo6cG/d/rd91rYI0nysi
ga61Qah7HMSQvAt0mD5VMavHGlFJyd86R77/RefFj60fmgDdlmf+m8PU+/aliEgwxuzy2lPOd6zK
plNnd0zldi59ysM+lB1EDSa58s9f+ODbIAc/C6c/5Sp9aLW2ggeE2Uft464+zpBauNXVbmilj06Y
tmaB7+iJ7sSAYeruyRb1vABQpnXzUrhwD18bvlfE4hBNG2tk4ZZpcMd1t4ScxkIhNCi2aWE4ctCr
GMTdbZW74eAjQ1Z7VU4k3afI35kYVwtmFmxRdZ/wwyFFgCckPpDPfPiBkFwxrTTTON0xgaXFYZji
4Dlai6l/cVKq30+OSHRy7YG4QhZIzsIbt+CardGEAoRohNLNaeFKmZ6cZUW/PJUg204Z6fa7dLxC
IqxDPn+yHDo72ZITObKkDhm0iGlqPsNKsCjiBY1OTl0N9s/MUkh0aDfaG2eX88tl1BjzLZr47Z2e
4ccg/OTlGjlEDs04NxMizpIS3LAOhbwUZJTdAPurl1J9GUb22rXh52DHcfyRyApFw744qcqkdnzA
USeBkOWeYgQWgLTV3YQ+sz4UdfilPFz9YhzvqnIx4l2GfAznyKfu7J+a58ZBOsDnz6w6cuxfUmtG
8ROsdjkBZiB6VYKCQa6SoW2+m61FcJsusLS5LYlyKtH4jr/x1AyW23qLvddBAxLeQ75MHSjDaoSX
q7UX/XWzElPT0Z0sgTBZtOkouoJC6neWUl9i+mi6G4EPjUSb7nrmWa6dTb3DUCw9kqqR+/+7rZUI
8mHDqfA78jRwZSMUXwiV4OkGglaGBAlrv0ovzCAO6TGz4YTK3YUeKH0QfhEOB0eAR3b4Kwr8bsMR
f/NSPMGOOqfI6ua3DkoqMozrql/lPrOz7hUYykE2UaHxUXWvYu7WbLM1Fd1L05n0Ir2qP02T26z3
DuAr9kzZtNURs5lZfqdRtLZZURfqbljDWrwUyG/+IkBe6mts1bjC2HFBf9njMF/0ZUmue2j45fYG
GG9140sYxfXf2jHLDXItji82dbd71L9/XSMSDqpaVEH3ua8aDx3wV6SWU4xOdaBpYxf8zALWi4Nv
dCTttKyIMpN8gOXvcQ8jc54cYYIpX2qYWVSEmzKXgLqluM3GPnLQn7PSpe6F/i/XZDHeBvekVFjQ
cFn688oejIUKaVaTpG313C3wzWeVUkrx4dhhg4Ubdbo3p3kV1fazojNUHBrGdvJplD/j1vLHkedO
9PbvLtLRHHzVhSuuvwVBDtj5jmBHbg7HTzCBxayRMWx7Wne/B9eT6x26aIG/Iy2JDf6G1yP1FcPM
Mqd/BsjHndYvi9xHLxUalg0JWPMgO4IhcncumxrIcrekgrohKMyRgIciZhY1bQoPjfJ+vVRapanN
NhN1/427Bcy7LSuazCJfYl+ZW+TQHbNnpnZ74SIM2JtQRW9tuU3bdhcLh073E2PXtPv5SDAI6npQ
zW59lAa3Vp9BEIajQMJjwxADDzh4N2WRhxoYpNNtc1rVth+xMYN5C8gOqY/Eong8xkwvMUk4nTPr
9to0REDtfFItf5XrUgwVjYmjPzuN7OAQ7VD0Gsl/gKhJi2RDuCRFMOiTWYbOHuXsqIVXQoVbRw9D
uPDXTn5Uew92ooj+xe0lNTXfAKvq+OgmWqbnKgRcZ0MKrUYdvUW9HrNEYii7L1Epf1Xd4CBV/2wj
Pf+3l0p4zGM3IviltQJeBT37y9iqMrix+HoRmVwAOy++GdCj9n7gLndrxcfzpgHD12OI8pW2hqIJ
r1GDBOrg9l/41Lis7snTAKSo41cFYdkO/dXBc3XHmVRmyQw3dUOnj4pwKOffDaxi3qBFCnKfgQlP
01LfhCwW96TTLjwFo/Due2Tt8y89WM6gownqQp8iOS1eelrD0HCJ4kojg2iLN7lch0FGdOzy85Ej
Xjvxn73usePska5/Csfa87zsW3X2AyUioCKADB7SDW691TL+cqo6npeVWzIfqnqZTkNr9Qrawxdw
jMLJPugW2yOHQt+9IIEtbj61dm8b0lgCq9inHgkkGD+sgRrIe78PDzMBvksGUTssT4GjUcluOvaQ
P6GAna7oLfa7JggwlaDFbSVGMa5JIGIQAmpKVNrX59HVmj9qdnvVtKQ9NalhCbOrT63O1MT9XdgX
M0++u1QvUZTK4RDhK3/wRzQpLNHQpgGU6JwB/hn3qZsgUr+oTxTrDVvw6+DNCWbXVgfZjibPP5Rt
Une82KYh9FT2fnJUGGPGUxfDz2eikEM+CL/6ERAandGbTKG1lA1MWovY3HmM99ac2wkV2zGsit7N
0xUFPBIYYtCqBKzlYBJTDqcu9OT0sJuQLQ6rm9mRKzRQURiJVn5dZrf0c5XO8C6kSspswp3DOTgW
Zr+qIJq9M5fJ8mvr8RrgwUGlQ8eX/Oan5EVlrnU6VGV4kPTdjIILI+ie5gQ0V3M+tGt4BewN5Kkw
W5cFjoRuq6HBv8dLReZF7U3bXxnh2L0bRTq/KrlE5iqifX73llgAsjhTfY6GQvYn8tlEf1LChhdT
1XTXZMpT4ZMBSXnummq8jeEyEqUnrL7VLU7BSDJVW6XXq7u36XWxJr5GcRv9ptl7AZ+QwONh2AzP
bMd8XVlVTEofY5wdv8VU1heFG/PCqyKPbCsLA5gBdLtVG7vd1cMWglGz0Xv6MGhEgpeR9CJ5coON
+Y12HXhSB2UrcpligVhXqYzOVOXpo1sxp3JpzuNfW66stuzwMcjfvuy5N1bDXQ0uz9s8WOeTDsF2
evMUWqe8mA2AR4ilDf+GhDbmnvZZGjp7HqyolnyZDVSvLQemprnx66MfISEALUinaz95hGimjANv
Oq1BdYKxAP9SgpBwNSgiT2Do0qd+MQXjNUbLw1wF8cvm1dj41nXrjm1X0s5FwMf0XDh1fdobR922
udDHJZzRHU12e1GYHzOHuAZMHrO2j1vb4GvhtRvZOFux5N5c6zwaGTzgi8V42iJfPY08c1kAwJnT
Hl41N936Bd3KpnTQ+TtoN2NAcwlhbINvEweTAUkV4VkmDvKmqprjL/q9nECAgxZVEUBP7151QpVi
HjtjiqxgKobzDv11c5DmMHtPGIBPqGEQOO+i5vWtmr7PSCyJsS7VPqJA6Vr4ZH+Ko+1SIRDHb71M
CVOGH6a5B4Nwse7inShQACeTXuH8wSguz2kby5+RRpNLco4bXP3JIIjpjOjFwQdNBGMJip8hvqLv
YaMmJ9Oopm44zPqTjKbx6IZdWn9a+g/fIj+qdhQCsBTfR8dbr2YMveDUwRaxGVZ+SjYabM9wjCrZ
/nGmKX4ei91pLwoLsJt1gYMYeGiW3xQAyTzE9PjSbUOTK9TMXSbNiq5hcNSQjTC01xEy97km2+jZ
2oBG2ApW9GmY4F+QM8TsUg2CI4D8LpAHfzZldOxY/0hA9JDPGrdnAaS4OvgdL91W/Oq6vriHTeAt
6zqCpVlCyhgzNhDXxdao1tTBIjt9IiLL1pjekUI42wplyGlQv8vR7erLVLjx0YMTYviZ/BwymfQw
0O9r7YriLYw8FmCLNQshmFqrf4s21j04EqyfMMOSQxXzipMnEyZDOQabe/LRDbxtxYa4FkDNPWuj
k5Jjs1csORgtficO5cbCnZNs9Ebz5NZeFR/LnmMjG2unAwVh5HjAYTzoHASzeFyZXb4vo8svGNtI
8gEVtNwlLQiX3zFvaNtG2RI38ytLr0wehLXlVfU6uE98vda3FC9Fehp7uPtDPA+4k9xQ+eMPaJKa
ARWWTl9Xona7E8YhhYwXejWpc2SriBVwBLgPBc/HeEF5MP1CR9DeGbFFX36QecLbnUYi94u5n0/x
WAlwgjp8ROvRlgcZjqBp5dqbC0XH3a8+UA3xWa7arvzPwWPQd2hm+RYd/yYAoL2HAbva45J68uYE
Rl0cK4YPdtfO3m9jum7XZZgjEO6BWxQ3iQgX3FpiLEHJyXe42a9llTg0vF69cef6atbFgjy7zb/K
dGwXwxrpfzsK1fCAUmbE9JrS/0zFaTv7t8JjrHhfhHUZFMK07OOjGooKX0ADs6XmES0E0sn6QtJy
8+yEfVielfpyWy7ego3Kw1k3fjNy2yv3sFkVoy5TmxcNfzBNjXckfJgtw4aJZNIYNyYLAclqe0TD
zTRCBZgdzzjYBnEgcqBhGFSTucDfpXhqCAvJubWXJ4ZXrT/wjOA8R6AW9NeE2Sm57OFc3vbNWX/G
Brh4G1yFSigtPtoNx8/LF4i8fIwi3nCjwfKSrlz4zWe9gV8cWF/3bx6KGp5oOF7UiwX72KMvlefm
DXYGRHJxUF20En5yCunZveNXJH2BDUH/S5Kk+OYTPgyePKL4q9vKDyF6PDIJEGE2e0Z3nxVnASdS
tEQLDCU+DaQzJTZE9EVz8SVXk8v+yeFYweGwlQcl1ATuWQh3GM9LueKYPqdk9sg86GbEd8nukjZh
2jAwYT5OGCHOu1/p//x4Gl4smoSdMMAQ0JFHAea/RWT60iRe/Nq1psgwCk657Tbv6AzzcOR8qalm
TNDqWpRk63s0I8eI9tqe0dKl42vSuaW8k0LK4RxwAdSgruQSXpeICI9jueH5zaGX/HujYKkcvDHX
PpAuhjfRb4C+C+xNCvwbGH4x0iWmpwKp3a0EGP/tECHzoSVBBFxac4FROUFlo/AandzZ/To2JVkO
LBxhD+NTOafYRCa+rHU4H3FLceosVAipfNt27CREwOCPMW5FEmE28dkRtMpiiJouniN+6R56IZ/K
KaHjpUhWoYAqyNhx8M4zMZ3Ra2y/RGGWix5nQgUYZ8m3Cb98UD2ih7+8iBQow9HbR9ZKPzhMSdi+
pugi/yzeGvE8AbQedNfO572f7QOKFshdsxT7EUfA8LSDwVyjzZ/P47q3CHOnHoCv9CEvj3wuzpu1
EZ5puaNWrRMYf6Ad2x9nG/O5tmwCRxd3wodb8m7+29zBuD+dDcmkb3eE3t5WMZXjS1b5LObxCdNR
cjWeC4jUzJaG+7h0I4iuMjWoY/cVzIbCPYuW+02z01zMKGe2GdnV5wpEGDF/tCEKHbR2nEsrPOaK
McKvf3Kwwdl8p1K3x14d881GJokYn5qdp4w/xt1iFj6+NlWPeu7MQ8EXfo9uCINZW3gRz53GUCw3
hTltLLGaiMSqG+tmeMQSkvwxU4QjVZswyFDh6OK4GBeWlMCNFBegWRBw4jR4j1QUDN/rgYZp0DZq
xBqQlfYSiQEjbiNNy7mQYJSHLO5iXR9EUJWnwQsJEGCtWZqDgABo3z1towRClW8PKh6W4TIHwiRH
T3Rem002kOlFASX3x5Z4FqQvAlYdL+wcp6OHnHuR+IN8klQgm6O2PA8OvdHP+Eyn+WHCT/KkZMPe
myyA/M+uMCj4EUmGqBrg1c6eU1aAfXzzJJZjXx3J/7BrVtf1/lSui+FfEWPkwVD9Y4Use2fORMxI
L1us7pA1V8u9O20NAr1l8uuzGmySnPokcsx95Q2pd693Nw5hK31E9wWtupcI8OYHYlViANOGFjH0
b4hjuYuGb9phj3K5u6lY39HlmfPSOZLkAy8645EFfIxgSPG+DivCRL++a6ai+ayWVvwJkjB+acs0
8h92Ty3VHfsAQkZu91XlEiwB4BXs+bEja+Z3ErTVk+HrfEHCbjF5i7ZO4MT8dZuzeAq94kr0ix+8
CLTIwTHwrSafAUzckjKDiSGLFzQvkBcttJDLRjYeZkZvXxygG2YUhiWj6aoLh2E9XU8F/8K/rSK/
BtbcScujKKuJXUB7WBmp8E6T01Yx8eF6QWLyXazI1c9JgeDlSKJiet2mOjkHoRye+mmsJj4awkVy
fhqLpQhx3tV0y6azhazWHwttu//iZFz7vN1irMxdzIR2EM20PZU9ooJsdXfiEnoUUPe02Ubz41ru
C59O0KM4Fb2GUU6kAMguCiTsD3tSti+OGFrx4OwBSpaIh1acnUWam78727GnXvjWBknx26Vo4esU
jo24i3okaw9kXqk931x3FDny3ba/yda6T23V6RzKsnjp+9W8N0iKzSEqkHzd9cwXCYlJewhF1yD1
i3eNXypLlTN1h71R4GYlmPbyc5r4gOhyauYCiXs0uuoCC788lXVRTDiBVH/cyma4RFNXP/QE0F5I
Xdr8D8j6BF11w+Qga3TJDHV2tK8OG32YsfUnyXWro/0Cq7Xhghvn8G0LpyJ9QhzBRjf02HwfUvwX
O1C/E+Rqxo9g1hQu3PdQ1t0oFQ9PteMjqsqcgsTGz9Zbg/pdd6Zb4UU7AoiwY6U+83HP7wtbTr0q
Rq5Reu+4eTgYkDj4/p03pcljU8xrbipDpL8GW+HHJRvvDYl/Or2gzhcs6Z7kGEhA8WAqyD8bX9Iw
2sc7/KLNHLLjYA7gW9HNP5fRLvwWqMGhZx4SaUkPdnaTu2UpyffpZY+iAku+NZy0ScGKWBHA8McL
Z3MSBG9HD85oUanghTIRHoFJ7f8j6cyWHEWWLfpFmDEE06skNKWU8/yCZVZ1AcEYDBHA15+le1+P
9elWShDh7nvv5chYG2ZE7CbfQJJysVvFnl1sVDgtV14Ulfj+AKOomuNdBYe+3xb2NB1Wi4niplYC
ilDjsaF+j1vDP8uFepxN08EFfjBt1rB42RO53Q5/gUORENB3XqvUDX5MJFUjqBfIqTy6FqGSI8Ao
EgOgDwgCt5sJW39FmLJuK30tw7hxk5AcFFtImLODfHAWU1wmOoj8UHsjI2/JxjezaUuv0AevtcgD
y1GFl7JvbfNNTMb33hT5qx/l80Hzvm7kvps4BAlBDxDWlHFuF04YJLjd2bXHHNdeT4J50WZxxmo8
s22ctKOBSXeZvAx7JaAdgc7RzIv/Pc0sqTlmY0jDjdcJhSMfAu4NWzbT8neJyu6lR+BawEeZATPh
tqlKBvdLU5bhv4q9SPIDAcLOjjgbZP1/wjdeERXMAqO+L/t91Hl0u6XfCbEbQBZHyOuhOgkqChRp
txvqdd9j6OLVFyRb4ArX8R1N8Kr5W6P1J6CVvbRT0X+kqFLFY2j88J7h0Fruet1HPTwe1K9uSx7D
+q82fe/gzwn7MyImJxnaoHWpwnVOsHhWBEZDHM6OHI/9UAY7YEIt7A8M7BIXaSvcN2uq8X5pUYc/
AApujZuRMpNfQ+zMiJIL3rZpnimoA16NLG3RceDLcIS4Ljnmdzy1OL/AdHE07+E+4RJVjG/DJLbN
Oh1n34UjVTFY/vDKhrEKg8WSAZFvUixO9XopmfyA9VK4qHb88S053JQ9UHqSiN99z8tH5II9ULI4
DDqrOwBshrFE5xirPemBv3Pjq0zHcHCIpD5MzeKOT5YTppgkg6DANTrwjwSFczO+jMMTr/L8BIvJ
OUtdV4++MeG6ae3U/8OEP7riFR931RytCykUKkvQbdi7byivIfh01XSbiBQ3HTRfiaydmQsXX14X
h/6GSD3bTnz0ckYnc136vwj8mKRStLWNbEX54NVtSGjFFfM3FJL4mpX4JxMW5cw2KU17OcyCquEw
11YqgLR0yk+qRdrvA356BopCQOzL8AGPR160EDhclxc13iRME/V59c1wUbLSr32EfZhESWaqAwwc
U+58Wdf9BnJT87zSL7MXNa/ue4TveRM7kb9NMYaAi8CbFmIaPIyYdRKLVv8/Xn9SUWxXo/pySIMC
rJqi9NTN0xwdp1KhshP8Wt+6VZv5ENTCEs9lL9HuMsyr1TaIbwxw3FwB4/gIjMIX8fKVF5Y1PvHT
IJlibWnMu4+IDz4Du7A54WpKinMQ5CnZ2NxiACpmYOlbHQ3rF6b68YcmodzYalygw6UzBKnQZ4SY
YVfbrzSAL05erswLEBbs/UjATCY1MuqNbISdPN17jo05TjqYShFWcjzjXJz+fuSA6p66LCxwntmB
3DdRo66zw/X3RIRJu9fYqcRZ1IJ9vFGIVnbC6t57d5YTwFuKvcj9llAqIoe8dtMRSbD8utvnoYry
+wqftPyMvTY4KR/jJwSraQghMBSOedajU79FLTVfFWdTgq5Tdndl065yFwZwbBbgUsL+MHk7/6Z1
ax3noWVV62qW5bmy/HBEbB7af/7Ndrs1Vd+7jwQLvGpPUWrhCaxCCE8iL/IlyVKru1TUMlfICWgG
sScGxZwQi+Qpqqc0CVMGVtWeHpSSa4xM3R16kMIE3a1VMK21YvupctZbOnfxqg4flZnF0SHqea5x
2e/gl3UFzce8nnQaBN4+xZGITarmWcejG0/tKWtmlh21cfHo+3iPwHI5zWuLJftP7KXR1sX7dCm6
of9v9kvPwWurYWxktn3lItXIlyr+sIlazptcYUfi6RLmqjGun1smlluQIwMBzpaJ8yNaDQlBx6DJ
neOc+eTrIpoCd5ML96T+XlbL3qcziUhK9NTmP22DVEpyt0PeoB/C0EnR3naXObPhlhaGfI9ixuEm
URCvH1U51X/LxVhnu7EROJQSPg4zOLmb2LothsbNHr8UiBOXru3Kt0JPGIj58qGc+bwQOkhtdsbD
YgpfJWtxAXeZgE1hs4+V8Za/wDgwjuGpQY1WTwq3PD7ZsK/+wkYgLpGLmWEobPXbQbmgjkGr637X
uG+f1mJZf3MdijcrtqzwAquxsa6MTQpeFtRAj7FH45nEt/HYvJlCRFxOzFZuWDQ93yHchx2BHi7F
U12E+pQxAQz2i1SrtatIZBy4WPOME15OD1zFCiU7i+t9VNXOsik7Rx7CqZrkXippX3xdcj9Y1EEg
HXmiLBCLcfPLiBjiaEzwAiPEcJuB5eNwXNeYUaKtoUeQt6xOvJgjvjFPnXrcnmJTxUvqJmmDIQl0
Vc9VCN+MqExWjW2wGyBt5Ogynvxj2yZPsNyHdx4+AOpoEePt7d0MP1w/Bru2VoTjeBjAH2dpTKg7
ApR67po4BGcD7KghcEuohsINLQ2ZyCEptSctMm8bETG9NHOhX2SjclJsHemcpyofKc3TZZF7eyLl
Hkz25D6AYVjdg9PXQ35aHcIZcLSC/LVjGg0ax+lVfqXWyK46J9QCjpQiguOevSSii+PmEcmYTWDw
FXFeQcQbogurCtH3mqVW3rlFVefZBb2IhcvK1JKIUbfqbl2WusCPYzVk27yYwHyK1rVss8AjST0q
wLfkqXAW7vAOj94WZAYOydjO3OafWqPmPuD6+vbkED3PltBHYRnOpTLHyOzY7twg/rbI9AJj/71s
K9XtMctED6PvNO+rL0uTdFqZF+aJYf4MJJ8zdVs3ha2/stWJW+BiUYz2EDiKycY4EVnXgrnDv6jI
avEtaDX+wZEnltrLOfwKW7fYZhhIIiLpfYi8VE3ek9f4vc9fbeb1lTrZu91YTGyqXRYMa3isaLC6
t0Cnbf+XVQpZ8UuHURBvGNasPLNejdA5whA3b4jet2KUrSKxr6KsARcS1tG/zvjxu5/lADRQurn2
cVvwXKCyDvqVYSBvZjKSgrj3Le2kD1gOMSKyc2NBNF6KyP8Ioko8zZZTtketquXkiQYDhLu0L6LQ
GKtsERNfHAz0KBWn3cjSm345s5Ir+u4UAKo/DUmM36bnGEXMDJr+j/HruLtP8Vl4J1iGfoOzLKIX
GAiDMuVo8Jh337R1avlLhKotd8SS3f8Uq5Dqx/BG+WDbzeThh2zSsTn0uIWIiEc0lBsvTKOz5OS9
+mYZAjggofujXR0cvdjDZBJ2TZR4acBTPkysD7bD0Dg4N7w+ATBAA9bOMaEZIBjrSeKKmj/VJAL1
BW/DldQ5S6a/WYlsDLdyEXzgNTDDM0+K078DEVSwI+Z4HKPtzBSQAHdbPnJGAIDp2bWBLZuRvQr6
LBnCOL5T1OEjADQHIBZxt0kc63Ku81Mu3ewflvaw2XFSu48UrtM5btfwNveOx99S1d1nJ2dCFzLL
1JGEx/g8AAo4dFHf/WigT/cK38TwEtlZgXvFcuNrMLqz2vApbMRm/JDAqqh65C+zeOOk+0liVCFI
60UN/5pi8RPUUT8F24rlj1/Nq33zN10LD2hxi01w2sUSvPYXJzf/yZWCKWX2k4p7ldM5sQTDd8+9
QFTB/LTaqC7Gdgp758Obfi9hfJQM3yToCsImYbjla3S+KPZCSCx5pSQsMSLFPNGzNeW7EKSw2csM
n8onIQaJCdDSQj/Zdc/Tv3FJ1nSXiRBgt2uGBSaNP+bDIZahZmDW4hnaET8sCmhdA0EsEenGefQL
XVGQj0wE296nbViLKmKNGxZCH3Dr0LntCax84+N97ea/Y0M5fpF5xABY9zK7zOQgfooYrT1LMqQ7
PGq2i4bqgTNlL6ZIAacN1Zo/0afjhBr6EjVsmOen1AOebbbkmuwjA1QUlIYowE8b9dn6UjSihvuK
r+PgKaQnNDwOHkhuqb0zrlrUMefSxbjME12P303ZBFdJFKVBNGwL/z+tZG1zoaYlbRumUp6ZGxRS
pay0xCX/VhdQHJOeKk3uF7fMksqFT7zP0m6RSdPLuAFBUab1H5vwnvPhBauDhUFAKHybyC2UHxEe
BGRRPLNpfoZZ6b4g+rHVhTAoLjE7jLtNy9GVCJGiSzhd3h4aj8OWpcKqvoRmJmJd4HR9qp0hHLah
sfxHpt9pkZQODNs/o5tPPCCQRIPxQGlD3gTiIk2vdk8phY27Q3bCsRfNfW7tvHgipoDbiOAla4w3
NinPQ1OxAYCq0lqPqxtZ1mszgvE+RFOeFTfN3skuq2eB2PPqWai7wTDfv448PepQDkNMHSgYz+6y
rBgvPL/rO6CtoeIO6jAjqxHHSRvYDpKIU6jffO6ncqO8RpbEOHLJaxEJTx9sH3hVskyOgYEmF8IV
Hp065KJmObWzLWc4ZW6VxBi/GZ4R6jix6QtiehhNaCm1S4RyUzlpm/Rem10QReRL7Xc4QqQn6ve4
AmJCh9PmP6hZ2S9UTxsKidFYs/Fw8tvCItniivSATFl+Vtd42Fa/Gr7Lbgn0Uc50+yULG0QSgtvZ
Z2gWZGDZgUDB54P3e79hziS1M29z0lPrxBvPQwvlmWrdPsEWqndkvqCQkbOAu8SA6SbGQ4wE8tU2
bBbXQdQ8MIgn4F9UDePoCOcXviDfLpiiuKSzGmYFPsFP2Jobr1zZlWYNmolKGiz2kKwuc0ueq35x
0l0kVxN9dRxIYFs7ZhkvEAWt4jkoGF68ICRSEcQOePYjVceSv62cg2zNznKCUTRNpxo9EfpMqg9+
3qKll2I5Y8UH/AZl9LiQ+e02SkhEjcrRIcGZ25ts29DqD1yGBbujM/wHisF7D5MF48hsfiO+w+XC
EHYF2eY4JNpw2zcDKuvI0/Cy8tiWpxE/Aim4kbQsftkgeouqwvzAR/G6D1bq0MENDR8jY6hzboIw
vEgmNP/oLFNciv1QocePjfcuUzf1jky35SWnVaY/Lb0+e8Sc4uKUWAzidGayK/Mi9DKZIez65MA2
jK/Z1RNpIZ7GxgIV6TszaSPBXDzhxPI/ccxYz23p4gwVg4C0C3bkOk+QT3Jwrmjkpmt/WhBdd0PT
D3vaLtJKwq7do8bf8JrnoPGvEfnmHegIy4ZOJgqxxeNSPeSqZ2Wy5gBFPHUM0j/al5eg8i5twh+o
Xxaa21eM8IF9CIg88jWZsmMsPpeg//2wPA++Cq1926XhQ6DHEFFzyfAgYi9wx/c8rts/xmECTca4
b7Hn2UF6V4QLOBXkB/fNQ0hvTnO9mv5G8RmKI8SD9JoNXH6k4W7zs80YkyK6vW2D89mGkA1/qEJF
/DBiGe1f5mwqw7sIXuX6GsV9MXz1IEP3TRcDpY2dthQ7d6WueliZ+O4ip18+XZds5038+gfjEGOS
rQDTNgEWq3Tqu29RL9QZXTMN/rboZHmBkhxMT97sMTFpKW5AXvk2nkq2Ox4J1mbuqe8pNabIRzdX
LN/jVLCW/ruz1vnTsgieg7RSpJFGfQAq4gc8Dao5acttGOf5fERUuCVS92Gk8dusqpJXJ4JC8wwJ
w01xggXukTtjrTMMr3hYEgYOwZcN0uKJvGYJ7KSNGSWtg0u/iMV6V1MvwM2xiukAroC+Htxz+V8e
WzOSsi6zezM29fyjZITJbg6CJYR0Mw0H4bDna68rkMDbCVO+t6Xerb9U4MJY7VoS46byI2/DrE48
cEOELxXdK8YTLyfz0UTlL4BadQXoPQ+ktwfvEYqx3NUF53RCJbG+iDAud0sfWs3BI82fNCIlVJo6
S0nGBBILB5N9sCm233JDXH2TBVp8jQv5bxphfqaZvn7nWPR79I5W8W6zmeCFZEP3SBrmB0+q+YVm
nx9naDMM78vqXGGVOXrABBnBi04yPDb+KQxDQD/FLcK8iezR7rfw1s2dMxTs6hytMmTUU2f2kxBR
8DMoDmucP3l/rOomBH4xuR8uwwSGRJNyOR7GNDgGro+wLW4YH2wKfEpGxfm/tRDlKynV5RfMpAXd
wk89ND7CK66NnRrPZBE/zMZuXgY+9hfs2v6RCpVSTIALIpVmF0+VNv6PlG5HQCDU8TW2dbDcZV4e
hAeCtsRWZmsODqag98OhBCcrJJVzL5yG5otKIRE5XvqtrcDvwlzFOaqX9epiuafShPiMlI7FTMd5
jWxlZ+tO2J4OdniKio82V/l7RdfPIT/E93lXDS8dS/+ILLLZ7GMKx8+ir3y+rhJDwzB4zdVJU/HV
AnJ5y72ZBGQ4yuIYzGj6q1j+dnlkDjJb/SfW+8jyGPHiJR633rjpfTd8UE2P7SYgdHeZbBrxxIzB
RHIrUKdFeXyrYTd+Un8sSU8yZu+2WTz/+n1tB3sL5sq+hRkgN5kqkEexfeOStTDJDfxaLDKJdXq0
5iZ2d9Zov0SxMPf2rcnCN8LzmxswlBiM4zu3lumzzSRhwyVV7QSqF9oGG0zOQ+cVJ6b0ySJKs6/z
kDqLiHkvkfq66Ky1mkCaiCc95wDgxNKeranI3hcdvBC1svYufL6rjev52DRO9BgSJj+sVbvok8Oq
ox1nUUe/gFW62Tks1j4X/D4QjFAPnI3wjECJmRzKDFE17wvH8BncHb8tSlOOxtMX0UeLjrkeBTaN
J8FldZR5an9gf2B1BaZnRNUQ7EfQr1O5M56IBN3j+IM1c3iNZYsVqArkB0ZM99T4MIirydUeLnzQ
kFi88z8oRXlSNGO/KcBkboKBz9XMsKzk5OCbpqnatZ4HBasMDYtiI8M42PXt8oFgw7TTeRQ/54hN
tPS6yLCFWQGKvRRVzp4e6F0YKmr7iCfL/NVzN/940qkpZ8dv/IZz4lZmxqtap/G7FaW41TLrab39
pZgg24VVGLwjNwIMsYs6DBAWQHAD6qWDnfADjL0+lqzY2YKrc++wU9CIRuE83TRPaW+quS3OIUEb
PuoKLbcusHHYLqUO2NPtoJloC8DUG4cNGo8IVMCimfvImYKpd0uP4zDr2YgwdCfQBwN7XqZxeIyz
9ch3HSedWrEDhhbyH5HaHxdrwK53tHWeC3MmUs20sgtG+S9y8mFjjS6X38C3ukJXLl/WJY6i3RQY
9p5APBiIMqkt7WfFhQaQ6zOj370VbFPf3yQhykNcUo/s0Yi+rMG/5r7Sd+ACMvccZw6HqgPC+t6e
sPGPUJ+2pOMhmOKquVIsVVd/voXPA6wWv2nn8H37rOPq4jIK9mwK6R3oGzzRlmP9JxV4MLdYAC2S
M9gzd9FIjljBKuWFzRaAKBdxFNYvZRuWcC7Lyj1FTJu/olC1d3M4EUGnHP6lcm/+1HX7UN0Slry6
acj/mWVHG9uxnG/TVQ/toLLPCI75ZkQRfUijoN5DRnfyjcnAum6lH2ubgE3LpV6I38ZyqicurPns
U2l1GwOWZzP17PY5Ko/6meIWkpwXggth7c7tCq24sd69zAagyyyXbzAej0wpbAaQfMxVMbtQS7Gc
cfbgts4l6QVMIWqXVyHTA2rbDSV9/KHmjCjB1IZHbEAAOGRFxFZW6nWoBppNFgINmI/8GzJ1NUXS
Bn7BIfP/b0Stq7+IU3GTiCVz7pVeM5dAAzOjMRuhzSsPNpcpml+IK6O34fG7GV7VmL+Vaeres8dF
Pgtk8101zBHkcep/NlzjDgkTb1hzuWN3fU7LmnXIszAbNij8/a2yyP/MqTu+0Ot/damXHgYJ9phE
PRUCEikrCGr1jRBvCgq/Tt3pQUZim6NiwwZgQPe9QNnJt4HfNfrOHmj51dT/ZTqc7obIM8Cs5ql7
LgI7gjoVFzfjeY0DKJQ3tOgE8p10uPvqe4YlO37fVd9KOvlhxX2/lb1gsA3brD0skMwes153z3Qp
nCWB7vRfNnroTTetWAl0UzNq6Xw/33IuhKzbAfCTDGuQj/ubXWFLV2m22gIW1C6KLZy1hb9jzogi
uiW9D17WBjUjsM9uymy3J6y1w0w8JK0uFIGGmqiqLXW/DeaJjRCyjdSYFGtHKdvirmIjV7ebAFZy
nCzvwObwP3rGGreDiYm2mo8uz3x0/BuoA7cT7JvsUxtypVD0YkK+OJXzedbwzNHZA44zMhWO9eou
yDaep8uLHXruJzOa/EuHdneKxzjQB6cqDxAib/ajkt+HeLibP6YNw7B96MJf7BXJnS3bxrDGpD17
eAwBbFmoE1g361QgPLYHa2Q8KHQYvFSksl9Cz893Mfk39nLFMNDCwf2o1GB/WuDarENV2PJ30gLL
DbdW/af0B3MtcGPFwN1Z07V1mfff8uIU+2zgqDk5puK+GYPqTpio3yodMeqH+0CgA/hOOga0yy1x
oQJvvLj52CGVFlN3LGREUKBA6qrDTOD0m//LZoxRpCXP0iZY3lId46iSnwxe+I9N8VM9opzGZX0m
JBBvusgMHxIaPRmVeWG0vpbZ8KbL5TVLbzWC5E07GLzcGIGFv1tgCiXBGFUngmfZo0Jy+JKpd9u6
UYeMtW9agzvnHJ9knCi5gK4fEBmYakR2zX4du7vvI8ifcinVq4FPsS1L7fVbjAnOzaeYv968fu9E
Hpb6nDL0oJrKcnaULiBeLysY9YRFKMMvAexYI2ZlDQdcXOAE80NvoXdzLS/pxnn+0yqJdjnxV/zx
TcGTVdTp1uocQP8OWZ3vTpfmrmY64x0ogSLw3CjhZNF4wDHcFrXFRBdfCVzuP9An5g/mJ/YhqmJf
sehq8J6mqO3zU+kgZ++HVQiCPATh9MYhpvXPdQRX0YyZdDfl9viXx9dpDjWK/ZsrC9N821o3D2u/
do8hzIdHg+2E3k7FDsn+yJQ3TD8ImxNuNsFWqdgG1ithcZrdAI2dKE/g9kH9TOMoeqYdHTc4Jlfp
HkOvuVH00trc6dnM8fdEnxdilBpIb+Basl7Yc1suf1XBK7CGIaRZpk3YRKY1B2y4atncFUvEzcsP
KGX9FJpJA+FYu/JcsEMaZl5b/C5u7nCr4q329wBp/OqRDIBrEgNO7INtdNRamgDcPg+a5kh3iEda
Tk344BjQe9EoJI1ttUYveVb6AOU0Zr8Xm9FvwbEBz4ZqYvL0lGB7aJJ0dKz4ggPGDbZjVftJIX07
MYq+G78g/MKyYOXfnsY1Z1SHRcaLOyibfsAKNcF1iAu/jS9r3jT2YdSz+A/dtD2X3ljQAbLYw8FB
7ZoLb+ENecwSgj3UkuFPgV3zgSkOu3zqWAj8wqmHNxOiAwJkRLBI73SvmQDZsAoY6xDz306Cofre
j8L1C8+NrzehWIM3PVRLs8vsJlAPZiQ8ypK6HjfuuKlGH1yg3xfyRoZz6fTyHVFXxbbChQzq1QOM
17wiZFkL7pxb+vfbpoltP3OBuwCLQYeYQq6Cvp9/vHOJnfqzVVNyscFp2LoDUymFkzcblhO9Ah+T
cJR8gWbCPGqL1uHw6dBDSXnlogzgSIFa3ZL3adInLyvzTO4wV+WzorRlAF0cORqszGFC6mXec4yn
gsgw/sj8DY6iTN/TetLxlyEkP561wc5PfqW1NEZtDY2uNdxG7Cl0D7gDRnPMeVdljcaTaws4R5va
xdVNU88GTg3XCZpbxA6I8lRmRTiz0Wpd7ZEdS6qfWazLJs+KEo7/SeI6Dxzi7JQbWUoMjDZEF/9Q
I+3gPxZmk2cCtFBI0eHnqAKjnvMqVSn+Cvrj0geHB/ul3zNaBgPOxbM+YwuJb/kVNmE+x9K2hiML
7n2Cli3XyYYmzCFy19nxrg4UW5EyfA4bgrLMxfI5Y4CMSXr4KrP5pktVrr7S4aYg1SFfUIGRMBGb
sfdVeZxqs457HYv6i2Uadn2ySjYVOOSBpp0r7VIe6abZnRgsZpX3cO5keFhU6EWnGc5aiqWzoeYE
KOOetTfRo0DpQXjy6V5fQPNAftxYohvHu3pMmeDgzW8bGFtRMT+Ta8I53OiAFtrlZp/uy3EO/WPd
N7HZR6xqVgTsWv3luhN83g0F0ywudC/mOJCOxI5f9WH/0t9oHa1zW9WI59Whcb45gVm8mBaE5HE1
DFtyHtm4d2B5fbfFhDlEgLfmrql99zHM/eXGzBqxNw0Bm1NOmMOi5dR3XpDvHddU9YX/ZKBYKaow
5HIcBKw0tcb33lrCJwxQ2ryyo2h4CEIt+KNYQwOoxPPY/TzUHlC7mImM4yoafh97GQVtZRvO9rx9
o1hopj8TzJ8/LKgjDeUijkfEyQjwX7Eo9B9dlXegbRm2PzXWNP6LBfmQI5lXLK0VltJ75oiefBDK
pfDxojnhsct/SFeEw8liuroJukw+SI6D6qBNlZf7htV3v0HAnpxdQQaRNReMLrNjCdctJwZa8Dnh
D9d3AMMCVlVZbiF2a9m5yz/m8dNzn6l2OsRLH/1CjLPJVLNBkTGjN1JDB8A17F2eBe2pFbL9OwAX
Ya5kW+ymG1Zj39mobN/kSefnZe6sd15btj/hFmLDWTTJKTwNfurcG7oWsW8cXd7lI+xfqrOOo55f
Xoq9UCUKcc/AgMgGsX8EDCXjawWJzdplxDJoFTmBnDtTre07CZ2AoT+NEq5qxy1ItMyhQ9/mBh5N
Ehva+ns2IciQFU4dxpEqcNVPyhKOi+8H6XnyiZJzYZsS7o3TEicMBnTLXdhYweuaEevg30EKhFWh
WQteaXLCC/sUyEoFFuTAW0In14zwqqDe4W7zy/caLro51tNU/1rVjDltYjbLM1vMDvEhAEW/QpJR
JUfvpOErDPPyhV+0QRPoq+HM2o/w0/Hp4Y4MAV08SIPGfFw00bTvm8639hE9cHtYPYbsO5IpdJ+e
LcS877HAaXKuNgG/gcz3V7GatLurfOjAZ0ywefa37/NaJtZoxiyxjFLVKQXOWECKZQkbUYvZeQF0
Dns7QOu77fOkUJsIAT6F/aQYiDipU26ripJwY/gyQYV2YMa55cz4JPFv3dkQN4uDw634wwpFemb0
2+CZqgSgqa5un3icbOYVjdWwDseXFal4M8WoF5FN5eBVcsZbXDuc23rt3PBAzgVyMycl6eKBk/eJ
JEH96bQ+O295egkUZBpG0o5NYZDYuBJZD6E4iE46K4rstV8YPScT+Kxpy/jAeywAh7U7xd/wmmno
XLvZE9kWdKxztcbCJpuSreWlHRtKr4Gha/3V+1bfvzFObS7WuJqM/JbpijNtn0gUSY3xwGSNZw85
rJlBgMKJFNjxL0zk7LOTcWo4eap/nDqqCNJUK7NPhwwdatAC//L2zGXNSaEX4p5hvZmDhZJ0r9w1
xu3fAIYFy183rVkIsqkdRng/0tPYFCg9veBIQaiDzdDbDp5pWMz581g2fBvl4hi2H4lgjqHxxEyS
5rmNh2QxJPo3DtRTs62sWi8H21ipPOgiirzDaDEOcxXPzqYzavyNHPTtfVB15uJgyul+OubJJYaG
rB9PTMet7NKxUDQ4eFoGARVUBUTGMFx4rmYvwt3UU3ITLZVQ+QJSQyw2QXWDdcJM1uGrDnRm7COy
wFh8o/BO6ioC8uZH1xWt/ywZNtsbu5+69Vi1AzvGvNY0/nGxexmduC0MA/HiBjUdM/phWDQueqln
g1Tf2l0XvjbEItk3BRQq+xn11HTnjNv/H4ta0Gn4sfsXq8e9uRughKz3ImvsfziT54cpM0CluwKy
C8EHx35cFDSD3Wygxpz71g3/4WNApQuEXYTbENtjdGbbyBp+K+ihuynCAjVCMaR6qKviPuyFthPN
TWzRFxGGc7D1bpcqD89rFLMLmdKKCZzsc6B+MN93NeslOQxYkezspY3e+eIBXDtVIHEoH0zzZw4x
RW90P+Ih0T4858TJGkYDo5gAJDaVGh96uCFUlLWmJC5U4b/yN6Uvs2+DhePOjm0wcynLnGQUtdNT
gVXwJFdU/htEzb4n/p5fWuV82gqpdzfCb3xYzQx3hV14auMDcUlUa6/E8S3vHAEZzDioA5zuTZQ6
H+RRR/m0TLYPoIo5+Nbl3EUGsdyHELqQTfK5DhiEtdajgwf9IpmnltuaQd++syQLCW97H/oG01ZS
MSY/YZfIIY3MdXzANoau78Wy/lxrTb619lgZdTB6tspLv3gYlbQDMWxUMd+FTtPVSaClqQ6dK12r
EmfsShyple5/pSITldczN1LbNrdqKvq6sWLu+QzqHkQbWqqH0tphdapKd1OYFpZZUy/fgVf3gHdX
kio24ZSzcL3XjFF3ktbRjVqlnTPOKagNbR1/wo/5C+tIgGHV5hG/Ie+/nFZeAua2/sNME/UMNnjm
wGOiusf0mL2P1igOZcRjWJolZ89FXTgw9HPaAL/zqisUA7xOSzz+1/ljeW46O0B2LbFqJnFR1pfY
TcvjUMngvY0q7kCEbHJHPaTgjVEkxnELRrnccCeESeFjSwY8lMYbNcYu0DQCRId8YiM1TnByc+Pa
swa8NG14LRwyziA1MK9pwjIoKVBKPLEmfiq4SYEZ3BdlHjzkGN8ukcOqIabT0ItCRqZ4LTv1O1Ft
TDvqtuVVrx4YJCrx+H8cnddyrMgWRL+ICGwBr21oJ9Nqeb0QkuYIDwUFhfn6u7hvExNxZnRaDbUr
d+ZK97tBXnUYefmLbSfHRppqOCwQyuSh5CtgRjjX44ZPr+XsmFULgaeWxdTte3vIphPrXDPe6bLq
Ac8yWZCD4dl45rGmbhFpuZCR9tPB3PluK4vvYtbsETxj4pWbA94CKFBRUfiS4YzCbyM1bDK80SIF
3kHhGwgC3GMnIL0eIvVkNm4bWRaP347LRzV/KFOm9dZaVNA9TkbSj3doLQQ7BIk9l+9+iLNhk8RE
Ug+JsXIueRNArZIIKc62tEccAYg+ITZK0w0PrtTlyrCl5YfjJfEeoFOsa7Q+/RcmJMpgB8h5LQDi
DUILIqZ5sB92TBtJxPqcolv8EhWgspAeNO7cA69kpzY1bXmIZrTZqQqPjJ6Fz1/e4va56sjYlbZZ
WrUzp1FlDchXEM9wmGOY3tV24j9D02KTxv8+f2/rhtfZHITyy4lZ823hHoWcIGR45U2Rs+XXO1HN
uZ/w7pL3Io5MLJW8LOiQwFdDhN3SfYZGFrKaw7mR4PPLZXZIC0aePe9sVpR5n4YBxNwYZ73PecRj
Th8zVM9Uj7AYU9BBO7e23flINmjU266eeudARtUODw6Io1MTAnjB2JFqjXTStvkd6Yi2PfQFO5a9
pSRtFKFQEkxKYKhHd1j7MQLa598qQ+Lk64mN3Fq3gC0LUhBbcK6DbOZNIk3zQI0MSiLfJDpnMxqJ
nUtHt6JNlKvu0l9QHWCY62COv0wwZthN+jZrd3lYlmyfnLh7MSkl/F1mBUCbXifOewy7DRd837XW
n00H/tuS9GR/mDpLEnUdFNxzO6uMFkEK+JyomRf6griKuNyYbCY3Hlf66CJAk/2ywxHLFRF7MmMg
7b562cHttuHzOfk4HSVgiz+bX+xXjewb3NdzbkwXXprEo2mFcwncccF64vEmz+pPXcDOKqTuhYkg
zAyKasTKB8C58BTidYY+F7PX4ftkFqexBYe11WoOP43YNuytn6+ZIZystQfbdO5sVg1KfmIvBdTG
hGBGA1cKinBs3AhUW3dhH7l4nDB8OsHc4MAYVIDexH1m3zcuvCa7BBW1GYIShoZu7bS4KMQRD+G7
8bIjGzfDPHm2wMGnY1kBNdQ6CPaT7PkKwSMRw5YVV+Owt6nUzcuxyK/p0dEElsfLj3eKg6m4zmuu
txYzfrBjncUbp7QsSnQSco4C/jR9uHs+h6aATBNL94R5xUme3QBr3SOrdkXBhtd406dnOU0bAfu0
h0NRBna4xTwiPPay2LEo3wrUd8pBonagAvxVcqVob5viO36espJiSDJ8vXdIhDF6e4bwznnNwPOb
LxZXLgNCtJ+FhBf4fu4wopTF3YANEBwSg/C5EEb3Ozn9ijKvpvrAIJg8Dz6Bkb1sLHLlkGmm4M4U
VhZUMKl1CafB0/W8F1MDb9bHD8hyvl9dqkyk4g/mMMs8JgcvOM+VHf9N3pDTSVU62e+cWvKuorwa
KQXKC7/3xS1j+kOxU2IJCvECdWxVWbLAGfvEhtcoZFwb5hFRV+xqaWIYkDL87BvNQGuUWolPKW7F
uUqwZhGokPMz/85/CjHeyv3i4KSLUoRoe0uoXv2wiJ2MHaNK6+0GI1XDI7JtkbJJ72sgrNbocZtU
uJLu7SSovA8jJsRzmoscgcftNAXv0CCHYjvF+XCnRxL+uxnbSb1HYpLtNiHpd8MTwe037yD0Gann
vpWzN186PPoKjKz0r5Caqaahe6PtTzOzKS/ajmULKC1shVAnh/RIW4H6M4cm/zFUxiw8KmyUJ5uA
sXX0OK1fZtCVf2CK4vZa2wRlN9KuloeBIeaxU7n3UCeSdUTMyxSYzdgYT8ksG+OuUm35ndIM/8/t
EwrAWok5FmFAUstA/6e7g98vsORpRaFk2BlQ1bTp/KzmQR5XI8sfBAvF/+AaWb941OtrkMyY03LC
fgfcTlBrzcShQYyFFSS4jq4Rsn/ZCtYKfTGwRnMK5jXXshhmSYE67xS39PmW0dl9KlsA5/uiFjjW
pOGy2uwkiK9n2Jm23HWYDX+kyb2cIgpTvlmUjvlbyjEyFXWBYpmTd6hAq+csvJHDpq3Ls/KEqDh5
VSgkGd46wsLa9Hf+nKasVUkj9LIKv+M269BQ4CotzsxI1/ITtqxqokwK8SAM5b7CyLwVzfwCiPFa
Zvl0NaaZ8oZusu7wlsH66dLkkbzs/NDxlcpAW0/FqcSIexK2xnKBWzk9Ka1ExClTHDFjt880/Mw3
tvnLnhseNZWTb3xhYDQvlPTyfrYHsZeKzq4c8FRkBWp+T0T/MtbuiG8hz7dO6viXiejQvagVvuci
MM51MJk7U3mfC1+Ufez1zy3Aml0NeA9vAs12OHlqlrMoj+xjW0I0oZ/qD4IK7yzsg9+SqNOT0UMq
YL7PjilOSnqfy/BLClBJiaVZnEnE203clCVv1UFFc+iKLw+o0ruR1iu9arCra2355r0zpvEWO9dX
HFBOAy7Sl1hWJQQIpJD2jrjTy8KJv+lJB0DXMrodYY2cVsMp+21M6HLzPBjngrqUpyqH0GCW3XzF
PEg7RmfQKBQE3QUfdnUpiiH/kTIB/pFX+bGjE/DR0MPyLngod1xjfRJC3vLFlX0+cX4SbUjBjr5P
GclFdH3vny/N/gJTaYVddvFvziS/S4Klu4Rt0N7ZpJEIzKv6iIlreBuwiLHYVe1j2PrcrjtokYbp
9y8dVXFgNEicgNaZ+XvVP3nqh9u+q+xXE9PkNvCEfYLB7Rxd3TtvcZ6IfwMZt0Nn0w6EBcG62pYq
Xj0vbz8cL+B+bzekj22W2LIzymd6wtrD0poEGkhJ7w2QKEK2+cGq5D/KV+o9GAlEvBJJ4qI1XPC4
wRntacdF7cXCdYjhJhB/cRX1PNQbHeYScyyjCt4wBxvaTheFdV+2OnuDCVRilmZwxFMyRIMl+qMn
6vEepCtM30EgANBFhJAYoi6S7mN3gWxygn4wY3zJx4AVzxRsGJfDKyeLqOBaz/7D6AbPA8mS+yJd
WsFbWY0n2zTKb/y4N/Ij8tMZyOGE6YBNtplO9DPFb00RRgYi2qfHdegyq8o+NBgiCJii1pKfU0e+
QFfSwh+Z4nC2SmP4IwZIZpU7Y+lO6so77tOvl+y98NxxB5wWKcqGAVVTsQilWaGuo3G9TRnk+rQm
/cP07x1st+W9AGGQtKqjfGcb0550K8FIaUAa1d5qwvIIOri90j1GErQa/dNCNigqrf5E2M7ENSLD
fEfrN5e2XnmvM56QT34VI40LxrMkmvdpFFwZME/UdxTD0VLj4qkB4jcQJqqpej5KO3WPHig26r0h
FbJkrpFtknH5rax0xvrf62ixWmJU4/BuGSaucdpkBdvYBDJCPA7olFwEON7GbH4WVINTgWsk76Jr
4+1MZd9LoVMKQRev9X+goIyPhcMWclN3CxEFMnEo8vhE7Z9EKW8n4DlZG0/2ObT/xJFfi6yeUumB
FVDirgU2itWmoiGD/0ZBZqw1txS09u95Wutnfidiw3ntHyxS7wjMnv7PdM3wwx8xQqYTtPu29Sp3
vySY+RMoYnB/Mc3s6iWxXpy5JcTh2YQ87ZraU4qwb1be4MLOYcgtGDn9/JU7iDwEdjXtyqWEjYfR
XJ5EArC8lLgV3AYFVuBiaIFjPpaeyTpUNcunOdEDMsUY8lkW2hfWs/3eHWkltGwMFz609VMbhx+j
B9S/5/Z0y5Ig+0P0xD8hM+7/ZtHkkZ8Jf0fCgKwHM2GM5ir7H9tHtGbipd8GZZ4Gn9YH9dc4WI0U
gyrhAIugKP1CmCDkAr+3bc9Biu+mECF3P5TvbReH7TEZq/9fSMlkcCd6zwZTfxDzY3ZnYdWceRun
X2Ui7EvX6X+mxp0AH+0rcy3n0tpUY48UA0Qx0Lmt1dsawkedPLDCIgrqsDPf4dYi11+ac2T2ff1A
VgX8RNGxSFEpedEmF3VLVJrVHHi99rvPc/c+D3T8aHlTjkXQSLfm4L2Bgk3eEGBYQeN4ezSMMvsc
kRaeJqsjSVjBiG9hUd5TO/BIa4FzLbVvHbp5yq6OYel3u8SM2xdWv2JJV9SrIYNLG+TdIQyB9jII
OuS9QEo8ECwh+SsGvUXjaV4a18QNW4ztvgljewvXSUfobeKa8UwwLafUIGLZJj23+OqviIGAYfMZ
nRvbmZggubaOLcLgzi77+LaUAaiGhHY8fIrxvfapF+Y6TTsSRi/nmwwYsZppUoyJ7sDbinTmBcoK
1BtcGtMbKLUm2YmQG+fGM1m19Ynj3s1zJu9JL7LLtxJ7tyC6PxiJtO6gTKrLNAXtmSxF++53XCCF
5bd7lOD5q0vSJyCROGmT4Aoe98t0PYkPFbFuU9lEdERa27cY7EXUe7O6OLbk9OEYjIQYnJM1l7c1
HLynyApCfWEb7E768TCHfCCjXw7tVo4JN7PAU+FG4wB7zIhTnjX+hmff663Xvu8E1HgTxOE+Ju3Z
b2rBBfgick8cA1WbJ0Z36zjNXUtPBtf7E3cmk7GjsT/F4sSngqT/uV24+oSsGXZdLPR+wNBhYVPu
uqe5qfpjnU3TO4n9+hj0NVA3PlgfwiAL0eeplct92LFSNycjvXRh47zkdsBPG6g8RFbiF7wCNYZH
oyuMbWGkL1MG65DaAMCgAl6Sux1NCiK0hjE7EdjC9hokLPVdpEjQrG763aq42VljHH9os38AH+Y9
2dnKMav8OL44SqSPZTNUr6TWsMGWwEzDgf5ZVrZD81XniDRsG83fwqZcpe6bYdf5bQkRuqHnwhji
G5UebBShHv9Qu+1+Q3Q5jFxcSfHA27izrGo+1HBKuChika7RHgdnp2Zq3M65Yk+1Ivd3WZw56Y79
EdWNWDUxMBrNjA07tt2MLXS17M2yTw7xhBDKNyff1rnlzPguOVXilrnAWUTzm6a6P3hT77/1k85+
sQfjrwDptfMIkv/NtYUNgHdGt+mpCz5kvvPej4RbN+HsjeOOtHl5QyYp4IV7pvFsk0T5HGqtcUh4
RhyJxosfslGk+Ly5JuwpN35L+7anMkO4V/xNkMd4gxdMfFNNS4BLFiOnYoNYDhuaj5gihReupHjh
nD7Z4U4Moq7yjENSWdZfmI9gPlbgOk0AKbN57L241LsTArLbZ+zLHXTBeAZoQSN3Vk09bcB09LA2
LAcm17G7EZZZnoCpGdzuZx9lryz1KYM8xEQ3+3Q5yGBHs2CMgzMZvj2nMqPGkfWtyUSYcYKY6S6x
LBa/SUDdQRM3jAddlkJlDsWJmuvwoc377rvnKLobS99/JYI17OakZynAxduj4cnhi9B2SxFuEJOb
bYx6/V1I2uNZRU13FmLyMSNfcstTOhJ3jmPWnzlr1V9SlWlEASZrtsLsr0qCYbCLNPuVtoMLyhjW
8qzYvWDXyx+WcKK0cjbctxrv667pqyFKQstf7X8yeMfQ0b2ymoxPjlPFb3M7PDTN0p/7HIh/TenN
T8LFeU/Sg9fGrOxNCjRjBaVYoHYCWqCtwujPWCPVP1/pIeLPxS9GYHIdbj1q5wbY+mcYy15kc9cn
3eXPdyK2plOdcG6PFWsbJEi7f8iYiyTlsSuNS1f/jXM9PNQQ/O49j/QYZk+o6uZExLCs8l82/rzd
s9RYObq6/R4mSmQR9M4TsKwNyOfkH0pW8cg1QH7Ok6aZptVW/bpo+40wHeqFontwK3uG7VD6w2MI
7bhYk+E14pDrvWsDnx2hfH+kasET525B29Qx52w9VMnNlrp9yNteA6if2mpD/9r4BEJRRzyiJsUL
RnBGWQ/7g4/ShJnh/3m21l7UbQoSfe5BjqgzLYnDkX6Z6r6DA7oRI9esDWDcHgpZWRu8d7Pks/AG
CpEJoolNmUxllI0JN0wk4TdPdTUB2pw9LZTWWwG680DlWAAZyqR/lFDIhPkU7pEmbkFmZGODnvt/
9wRJDkfTg4u1lTwZkwOXcvxDVRrHR1yG4XSj72QQd1iIih2tEvEzlA2LSR9iUgOGf+0l67YlUOmo
E05HLUSwFrIEOX3Qlq3+A8KZPdKT5WVfeg74uk3cE3j+X5Wd8SN1Tv/BOqTYlXxY5dZdArHPPY7F
BJn5PQBsSkHolDSb0RCMuj22bmSl0ZVoCpZznEQtD1NoqZ+UQ/3/u5PgC4+gS4E68EheIcN+IeRS
nRaj7TLU2pClFfsZ6h+Zb2Sx79g3PsUkjX7jDhZq0cYCJl7l/iXe0CHIIInf8dYJjY3Hk0NiRbUn
n4y9iLrJ/wJbCmm+mR3KhkDKHB3q9fhGpYxt7BoIx8nZNBbQqpAmBTDkf8BTpHWfS8ITWwBA3WWh
K+d57MFCkDdLL2E2tf/SrlO3OKwLIrlt95nxVjqTptW7hKLWZ+o/8lNIqPeOFWp/MATzUFZ5GDFn
16j3gd1nx9LsumofurK7WYZY3owqEZe5MLwAYx7OQcwNFe48pBTBr0SZEZz4dNdPXnZ27Ap/2TT1
N1yh5ilEif4o2tzeE6YrULZr5T2UudFj7GQyE1fpGO1HxqKSlxYSiozdmTjJIrPjhPXyUyXJ/CPs
crm2QV88znLxeCfQaxG0pvVoKUFPtK7qd5c61V0fu//Bt1L0UoA0VZUyvo2R8pvJ0dnRhyW2mvbr
TzXZ6PdrR0VcpQLpykt/CowfbAJq+yIodNyM2snI4pM4g9eR+CDNwFdc4xTH1AZspDglWjjgfOr8
aQVwbXRKrZQY+WbnlgSvQcxKMWvaZXAlP92/EFfu7mvuePR5FpEcsfEOzhEsjHNY8DogGrnzPQ2U
+ntRuQE7YkHtz0NN5AK/aV0rRilExoSg+RTUJ5PDjLx/GKfO/SCxRJmI/9g4S/GmuTWFG3Bq74Qi
SFMbpE0+41jqB/LK49OSJv2p5mirScNSGuIKUuUOLA0cvmAdWLqMwZ5+hiUaKlEesjAeX4Go9BdK
r6ubtfaPgOJwsbyy3GWTCEgKTU1Z4c3wcHfAbcaamJMSuHkVaWUqZrh5E7fWeR9Reep9MUiNU1QP
PV2B+JGti8DvbUW2wbodvgGjdMci7zBIKMmc2e4HUm1OADrTI0jQYKZ0wrWDu3mcfEAaU+ahvqts
+AWgYdlYw0TK544Xb981GS6ecBIUYKwZksjFJfVer7T7JwRnS+zBw9ln/GbsgJChK4/aP88zw33G
iPTCrhHlqa98tn9ZTlnbD6HF8QkFPLGitBlbuR1xn0wXJ1V4eqmsS/IrzhubBiXuN7+OsExnW5Us
Uu7x/KsG8HCaf6JE4nmijDRdNsR9MDRbxeRV20ryYSC4ifKqs47IxZxXDqG1YoSHiDCOBZ/nGF8y
FUP4lEMuh/0yGfe6XPEyuGQxmHWcbPQw+cVzEbo9apaVVexmCp2ndPKk+BiqsEueRtxINxhKGCTS
wiAKDZ9lDzmQod93nPoosXYwoZR1oPDnWR3rvRBM0qkyrJWf6YfLP4IL5IaCpR/PnV6s5QzLUr4A
YgYI17GsBp7QrJNY7ltxcAXyyuaXFBWnpZvCGgJSVhj8tr2R/GTI7QrtqybLeLEJuvIwZH1FhVGQ
9OVRAwUDfz8BBSMBKsG+QWg3D6NQBFTyuvgYMakyFhKaE6snmU443cjwsmQdv5XMtBcgfXB/t5D4
bKQztvc4aLkC+1XIzlO7KaSP1oBtsZ/mwPxXKIMqFLJS5iUDCcBds5HAKflLkrRR2WzBx6s87zyO
g+8/kNSRPPfSokjZNHzjMlu6ive2sOpq14FGkZfKCv0jlWxmexqLEgqeP2XW90o3ZfrVXfPneKMf
VYIqjE3OfuGF1ataqKKBmhC1VKiNl8wy3T9TD1xdyjSQ90Ag3Ec6Wvz3hJc5V1h00BcVc0naW1iP
qfUFVnbwqgaYTcjpCrnT+AR2ap7g02qEVrtqggjTpRXs/YqF6g7ZC0cGPUeHsS3HZxu99dfoi1dq
gsG3JCFaKll2Eg0u5BQ9f4MWPmO6xZMdF/aMrbadniGtBBeuNAweCVfzd8zzFDhQj4qqBmY+LvQ+
BMa5KW3nnZsjAoOujAOTdviWddPf7ORZRHcKlz0xoK27VXhssdkzShBzQP3u0yd8F1Sv4kBI/zkD
vg4eBsDV4mfmdf0O1OnsESPdTFRtN854pdFhW3skxIHDXQlJ3oI1rhgyRJK7fRfKw7s4jR2d5nBx
9xU+q501CGJ7MA+pW0zsCAcVIVch86OtVIklJBgONqWIYClF+0Cmxb/KHgl+G9PKBbpgHiNyJh8Y
HMd7dGvzkifSP5leYH24fR+f4eTRcBUYYfO5yDa8L/TqlYrdl3LA2D6YYfbfzMX+YJKxJlcLaqTB
YFOGLKRdvbGL4C6Y7Onegji4LRtTQA4lwYanIX1pWZh5G7fHHwoD8Ya8bL0hCAb36HXNbxJb+ho0
65AS34MdAmCJgyO4+KUlH5kAgm4dpZZjvzr1C6bSybaCpxT6K5gouAmV5WNd6WRFrH5xoVWUwK6A
RL9XQfcXslePANvEXzMYpX8xXdzcjLV79YAaRkUsp40TGEe2YcjeVcCBbRLOuRuEReRMKA6erG5e
E8N7GhgxTxZslaijJ/IBqEPBOpVXFHuuY1KQKlFhbES1ncpNjmDd7Sag8ve19qoLl1k0uODGjjDD
W9GKC5TgmDBsaqbMheOztZSzuwk6+MXlSJFpzRtnj6LMzgGn3gGDCddFdlfoHQOOxNn77EhFbPrB
eQvYLe1Z61Qb4uuPvgzjB2Oy73NCc5uBzHUEKImPSpX9bl58Hc1TKHcowfV+MeCIDp6SPyD8+gg7
ax8p131PZ+KQlLJvmeMBS4IvZoJlsRCafnCHt1ScPY39uLOo0Opi/Ha6I/Vs6/ClTGDGUSMMEUb8
LMQfgTrq2rn4GKlPdZqKd1biF2/BKG51WUZDsoemOlif86z/s9viXsFAUK22HSRUs704cZUfHF+c
cKu6OxF4DZpOnB6xJpf7pEtRERtvjpq+s69I/sHFy+YLUD205nh8AajjMgste5268wWf5VdqDT6x
mw44Nm7lCM/TNxBIFmwJfZLYOMFFUPK12gsTgqGLnYzXwURLKal85y1hnmnjwNUzSX/XTa5Fxs6Z
3Xbjp3X7aeE5jsa2gQ7cjriGL9R0+mKrfc4GngygrJa1mQIsvCx4vANMJPupXb0NjK+Ms3Pp7pUG
PDGunDxeT7iou0Y8tHg/8aNb6c6kDxdZjZ5yptWdRQoaN7zdHwmLYU0bLb1Jdfmvcvj69MFi3Dqm
wHNgduoIzGXcdkHW3MVO/xqye3xOOgepKcfiqOkdVbFzkL4z/Vimx3XCDe58FDDuYCCDQFx0Ecw1
oFqE9Y5Qj4oHBTXmIHvjRwMv3lCr1WMSJmsRCKFoyuBVdPSzzv+hXhCXSFGODVX0xF5Nzf6pDC39
gIHsnsAyPeOeyRYnmOtm77hzfCp9g9suk3N2TusBeQNAwGH0TYsVBiGGihIAyJF5S38tTQUuOVuq
s3OLukNDfJLq7nuMaaUHT8O3Bi7j2DE3sL16AqRW9tBCHIoAS7W7NpTZa2oZP8Dah/EcZAboTNLR
f9iNTXAycKsPeP4bfNMZJd9GPXnR0lFei3A6Tifmas7Bxhku0GyMY+4P8koXS/7JhR5/VNa6fJbo
bZmcmytVEP6d7egonH/dJnPRiDrysStgDBDFQvawIaYohC1OOkS3yM2huAal423CwDZuHDcYV8bv
FuNNfpgQCD9dpxf/6SHAO2Ml87zVeaLsE+tfrvXZ56Dc+FFwKl3QFSPMBME9KYc7z/HpWs1rNxl2
7Azea40RnxMWPFXPNSGj86eaSmzYzUCElO8+S7L/MuXjKA/bYsc/hGczXeR8sZY6ec8MequD2Pa3
CHQBvUDie3bmf+2o9VObUmPuAiNBMih/zCDG95EudwENBo+txOtlJtVdW7UdW1G7wLxcmPuKup7t
gvOj3HheIKN5HIJX1sKkOcqBK+VAg8khtztOpdYP74J1yT5kqI+0KwHlSBLTusip4wCUXvXCfoXO
WR7ryTUbuB1p8cr1ihcSGzeibLz+3QY5IPfYMYEdFZX/yA7/MVnHRvBw5X2xDO3ZqXs7wpTfPFPN
HVN0TS3TzjYpbxcJAcuKce0LPxVt5UP/2hmY4qo6EHT7NfCSpM8sZbJlbsOVNsL2+TZZ+mwO03vQ
JlHYY7GqCdcskzPBXa8lW2i7+i9xZinp9jAgrviMhKjY932W+2/FQnHLNOePpic4strOO9djHJVd
8aOMEsQNlP8QlKCY+WWSMiPYlPynjGW4kOiBuzTyvobroh/cMHSQ6bPuMKf9+jOo5FHY6Xr4Cce7
M4JEHRIrUy8cpfPeHBtAIG7Vlx++EOLXnKz8F38ZRJU0a/Z01DV/sR9fs4wwzH4Y+g/lLI9a5IgL
E1usbU8xQLoIdRO2PAw93BK/+0nwIm9ZVeUEpibzOHq1vmM5thZIr0CXgnXNmOq9h5VxyxHywwR3
Bkk6nZqFF41LLPtkdzOZkalPso3qKGEbtKz2SLD1wRvMgBzZsO475CtboGfRFTGJkERdCrMuXtXC
HmbwNQWeqKSazWFTvDYO71XfSIi6Qv49DkF4AMf+D617AWWt9iXMsUtW4K/MgHufeEzc+8ZID9NM
+mt06jjfKUTwXVfbEK2zYTRYA7PX8ORrhxdnw94crIrF0DuZFZBOj96ewl271MvFeyBhN5pcm6FC
x+ozlPoIhqNiu1I1oGbCa5ETx/JjHBiEeejl8ufsRHNefmH8Sg4Tpok7XX9g5cGGPbwYVJUJ6CKS
1BEWBVT0BbbJIfGbgMG7VpqmNgijBsS9wzBiN6zH4miq1opa362eNHnBfZOtWmFe0QClSobhSjwm
bn60CPARLZ3UN/799uC4xhzR9sfwbfuw+oZB3uslvQXQaRhJIDpX8JzlKoPbltf8kFHOflWhnnmA
LFo7y+mldjG8s2X1frmm09DgEKu+FbLs7m2yiLSMIh3bwfDVeR5hl422sls62rioRZis6iZDVAFw
E7o2Qo3I5F3Y60c8hE/SwvQ801q4gVnyE+q6uYChafb9nDIt6rV1vGBxfOkM2Z56kYW7KSGB6NfM
bVnyM1cdh6M7uRFGjZfUqh+l7DhKkUYnIByJfxwZh24D20xyQhMuZPZQ5ZgFB6V945m44yresqe2
Meiuz7715qx4ujxkzMGiWR4NL31aWO/gxCmaXYJ3+smI+2tZQNllqDD3aDXmXgZt/p+Jj4DXDA9u
74XFYULA2vMG6SA2YVHaU3Pp0UBvDE/ZMGhqfkhtbDD95glOorW0LxPZh/TIrFDhtZZ6t5dkZpUJ
BiDS/JxSun5EoISbXgKGlwsw8O1dl7n1sctTCE4xjBkR/MUqvXPxUkM+ZT9TBN9cB8RpgT5ysEfH
u/d5tR+MnATwxPeijjkcIZhYezy7XGkRS/sxknEwvgRe0uwyL8hf6D44t2xz7h2/df6Rq2FVN+Tx
h0NUd0XtwYCTQ7Bnp/aWBOZAypZLUUD2Zp5w6zQLino4ziPrL9zAO3MdOnZGzNRKMJ8q7SRMziCI
H0LDHVHZYcEUDlUJ54Vc9H0JP//sL6AT+eZK/yusfHXrDOdBQjNgxYU0f8Lxjz8xDfvskgYQ+W0G
jg2e9vxxKdibDAOtAjlPx2vcVdl2kpb6WFjRIX9QwA2VJjtnQ5KIU+XhUm3QQ5jl0cTARwPqg93D
ddMuU+dAsqrc8aw1B0AHHYkWuH4uVXPgmX3MysydNCYBIeVDmSbjEYYdn4xXGh9MocDwiY5tsUk+
rNRINrF2dZZ4IkmXzByNF9ufqmd3SvpX3XrtQ1MkZqTSZXyxaANAv0MuOiuBTuFV86XUFOo0dsVs
SD/wHxDrkHFyXDNVPsVOO2yBALCqJBvKiJ4l+dBK5USDsr6LsD57QT/+au5wFwKAFu9ewi8T2y5H
/aV80OWhqFyBr7Bt4QJk+RL3B9odRrarcXzFvj1cEp2I/FYi1rjR6KEGnYSleO1LrswEPFEhNqlU
ymI10/hvLemJvUtd9NXPEKSNpcfpjeGxdjkDCvXk+8GvNWQpWlXnHEp4WvtJzHiSCzv04DKLae9y
9YoWBolDE/DcVIMPQWkiRJTQ/YN/vV33deYEDIfULYZ1t1j+033Wfs+V/99cK3EodVfs2X+nBT7C
imcZte24gI55yr3K+ApkE1MhtebXsQ8TMQ1s+nihHbdcTMthA1z2P9i95CttTpuVrrYtaOA8cHHq
t21PmQw/PDSMdL3Xc5dvzqpJJNl6guVuQkcbFure3i5hfvLqDLNc22kssXN7xysTFgFucazY5jC/
q8FuAAyRouJlSc1l+TI4rCrP/jjm2Da6mq8pdCvMin3KThCBgX6YjE8kwrAj/APkAHUqayxCW4GB
7IBzrWOtmVXdG60wRHthyrjeuYJ80IwPPvYsdr7GoNN1HsM4oYm8NhlGPHO4W7AvA14RvrdfqviT
aXu5ueSozQ0hdfuIRKVPA3iFF0LLPnARTIFvra/h9GNFrG6mHsdDkYZYLnv+uGmq5A/+5LAPqcI8
E4n/IrlRHxcM7KuZjkbYau1lN2ZoohEElbbeO37j3pje+0sxQR7DfIWAF2oreYxFJ/ZZyPcSqzsG
DTmi1dr5Bz0x6pxqFvhccDuwpT7rMEL2w9mEN8oyHR2SxT/rBTblKTZE6vhoy2CF/UOGjKyskwb2
BtQUdVl0NwakWBDXUEw2/6PsTJYjR7Il+ysltW5IwwwwGNDSrxc+j3TOZHADiYGBGTDMw9f38d3L
XpRIbzJLKjODpNPdYFev6lE0h2zP4sFJt7nAuIGZPxZvMhve07lEhpxnGDfE/h1Me6r+28YFmE8g
pajucjvq+ZbRs7vqY2xGfH42U9n7D3htvGuDUxeIMZDG2mXxOys6lXge/EmcXuzCYo7ZgI3vkXRA
ucKZgyTDDHesl6XHAmKyEFVu0OOJbvpllSxDfqf9CHHu7VhfWy7CB6IhDt08kEnB1VOlUwMAw7w2
niaRkNNiGbTNKWZfnGpBRTjYNVuAMojjQ+fXpK0TCN9u3gabBh0Gmykn7xe3K8zsYee+hbH84FW9
K+B4c1eRlV6WUC8fpQu/sGpHLG2NpE5zScpHkdnD1h9m/NRp/UwPKUv7EKzzvfFC/I3QP2AB3tc5
6HuCYDwkCr7IfcGAaM6TCqgnTBbN6cu7Z242foOFx9gVN6WUvjIa3wLa+eryTAtJTyll6LNYarNt
er+JhtAKqcaYfJQWbPYbkrGrykm5RQYjrVGQwm8m1X/nxf/uCPITqIFM0ll0XuFQynFbdi4m0IV6
9m2ntGR2Ung/4RPC4kzSaif98u6cWUr+wEW9kUGjxt3TXvKDB8kTIU/6FQQhdmDlXPgp9VrYY9A+
HT7PMEFILMzd9MDzt36aSGbORyLnDlEq/jbjMZg5NdAAOypj3MdUilOH8/WAqFoc0rSjIkRS0scG
L9iwH6hYcwqsujJKzxP2jGc/mDYxXOG9th3W37n9a4ms/VA3tFjmUBbrMUffimXwNI/0KuiJ0pF8
Nkff0EWFCcz6jCjzBfnY2CGfJm+BHFiLr7LtY7OjXRRsyAgptPRUt+cS2pyKBasX1Zjm5jezPDTJ
eKc4UBYXyIEYgROw40nTM9up4DENrOfRkdXGhYKLP9ZCw81HOVEAVGNzb8YWfExHo6Z/x63OX4be
NZD7FNifuwLayj0S4X9VzqDm7ZTOS3G2YZ6/aKTa6oRZAL1iaNrjUFQjMNPGDx+Gjo/tjYVulW+n
KoP0EM9FP+6UtxCL3bD3K1tiN4U8T8398K6H+mXKpudU2moj6+EXoaLJrOcBtyX6EDc/s9ADCfSc
UGwTwdzBIxVhZFOgBzYTk+GhSAJ+gZOt/kxdYE4hOh22RqS/xs/fLIvkYTSjo9vYwWLQ6auGwHtE
JHdioz1NEdpkjrknszPsFnYOmygkDoxa04j87C/0u6o5Hy+Zm0N9Ezqq17nxC5626WjLNWYFyrjn
Ub5zrFff3AKWD8NwOW2bRU8vaK3Di7tAH0+JYR8EiuQpt+z3OyF7S71Eu41sGbxif+6I+sQj5nCn
a1lR2ubk2bV/5DIB8iKb9Ba7OYKdpKTlEaLCnJNJrlPy0FF4UTyVspvlDGI8swOeT5BVPKxbvukO
2CzGgFUHBqaUOfWghzG8CrFAle509jkXuffTUCb07C65806zK1uBuhj8lQQNzadooDpozbIqIiMS
0oNdIAkEAA6ATRq3eUv5gz/qvDK7fnC3qBW0JS4EdXd8i5Jr2aAIQXOKh8vJ02HynABju44+EDM0
MUhaICLTaZfME4GVYlTZetZD+8ev2Mq3ukZ+4qTa+R5DdsV71yqSOd6CmwD8XpNHO4Cwq3kPMuLR
W4ujmVrZNNkAj8IKnfjzxiYmckiKQD9US/YDuni0XYgTE43T9Sn2moeiXV4rUFVyYGUElIl6Gmtp
vrsI9TDQFV5sb4T27bma/WKRWyvPK2qQELHq71/rNSyT/HeBFWQb1H2NDysJFkKsVrbrm9A92PCd
8Wzm1cfipXs3KR69OPmbeRwCBPBJY3cp4QTWEDy/zFjfazGUpiI8sdJ1FMNMSnuwuxE80G3ZIqAR
8GuL96HzMnZl4LfRYTlgG7xMO4ux/2gPTnZdBtL2Leozyg2LIhMGhxYL2SFjStAk3OaXnrb3R2qT
K940MypwXw+7JOjUGfmG0VkX/b4izXyJAAx9JzAFgAkDfUJODhg/clnd9DwHB7bSEgcWIfRlqvWu
1f63pvD7TAkQVw4I63uOHAitKuVF4GO80xN3BBytCykwr/o0bBJ8akgX6me6Qa1V04tD5cs3EUx5
RaYlr39M2HPI70KSind5ouUTzvInShycU3vHJYTSf/CNpR7wCLLNZLFMT63IgNbH4VPMlnJDsaXU
G5z0HU0gvRNsYUHOb3XfiV+RhwlY+uSj+rQSN9ML7jc1VGf7UAaNt1FNVdyKIJ02DsmmZ4CGKtjN
/ONy1TrOACcbk9OZJad5d5Sum90wxONLNuTyYUlD3q5Okh5IRuYn7oJsSDxJQBx45X2vzuWW1RH9
zqOFJ8Gr8254HrUyP7smcn9wj+lOWTRbezOI9BzEXeehd1juHsiW+I2IH3/bs8Dwjkiez2151VN+
Hd3hVrFIIkofEBkf8yR/Xso+29Hnce9aIfS0DkbPgcVrUV5NWdWxYOLlL24JdpomabYKFHNU9XeS
gAOSDcc6QiwPPOLybAlL5JzVUpZAYkfx3NQTfwifWdrb80+RtvVuZFpJ17ZN171ydbgbp5IaMRo8
YHMENBuy+TzGNSxQ1KtqmWEZsZA+lJOIQiIdnWMdLU5zMmBVPT63srYmNBgRXuq6lP0h7fhdvCyA
i8ByZh6TsQtwmsIeSjMHWBsbukdxqISajbsLTWavgEfuRRti210U50I9wi9TlJKhig8kQ2kN9sTv
mK3lDUACZd+Gl+JvrJf82OejttjtcNyVNv0g25Ek3M3HRXaGVhXseAfmj3Oh/gyk/rahgIUcKzCG
pAqa1cinLR0JT8/eQKM6+In8O1CEyciMsIbv0JD+piZCEO9EPu5bZR2kKnLie+WTw2yBE55IA4IO
hQ2RifG8gApjJSBYggjPknvH1LwoJKdeQK2T2aUzCHXUTKCoWGzusOwB0phKHN7e4E3XhbwuWlCt
QgRcJD9MiSimjh9Ayiq96hBVrA/wTTvB8qq6Nva2TaPbr8HYRU5XQzEnm3DCBLsmEceHDnNEP7wD
U8Js41a9fdG0aJ+CNLOCF9rYvK0WNTjWEnzKlr5o+VcQBn7y3CgcVhPWpc2AseAzbmHurbLYda51
OHc0r2H63qVBsoR7HO5lgwZUDPfOQbb02dShn0yy7ZIXBsDJ2YLFRM4ua7/YtNaUfqpYZjuHKcL7
Yh4f+6M1mDHduXZLFSk8LRxqHqf2Wc5J/VQ14KmgH4f6C/69Lh5jBEz3pVUueyUgD1X8NPAwqLZB
GJjyBmxbMfbRI92b00D4c9oNKrXUXUSLL21ClaMZk9R5Ya9JtMWxI79dQUKhg3DNHBLtkpDAMjIN
RdIIY5KCaLPkF3KiDmXWpeVzx5/UPIyIGRT8sqlCwDgWrs5QPHBFYu+tBihaCZ3MvnEHItk5M9hK
m2VqzrMnRf4ygW6x9l2iRztciaGu0ENwadGTtfxsCtrpzi7wop9EVOUuL1W03PBdps22CdtofuOq
RoAfnT0pf/tuq5649BV6n7t+SLSxR0BqC9U+WLmdCZres9H7JNdcmZtjhFr2rANwt6wWgTa4nmNY
K2aF2NRDPsxAf4ZWSBgskS5PvIoWMLO2Jjef+Ph1SNWMWzZ3Lwy7Ae3mlXMkqqh+um5KrTk2NrXh
EUHva5iK/iFhkZhfInC1OGkwhh2XtCncB1GB473SlVA+M/xl6sAANHLsZhO54VCAGV3FMd/7KvPh
VkGO6WE/jjwuZuQEnpZBUOR8Wl1JzUCvKyM2nDrJJ9dDh0pF2xRvc5P19QeAO53yG8QeD5Zg2Ddh
yuK9pnw2PNEhZotjEXfRdGHRPiv6fhm31sD144+qaCq9GcOeCMvAC38pEuWOJzxnZQtJzvEPWMBa
+U68l05Tl+rQvcfd+HdKQ8c7y5Ba/U4mN7mMquOGqtihboG3ZCcYNt0tH0V5sO9hksqmjWplGSR2
BA3vbu0HkvOOopZRRFnqKPyquLGOTx7uY84w2qWdwnKpcqna8j7uFj0ZJq8Nk/HvROC52pQq1vUO
A87U/cqtIYh+pbScjydbjjK75J3uj4OHYkqTUJPfs+hjgyfZisKTwXFkP2PNnp4JJAIDbNqBfmyv
WIDaU4QTM/08YF6S2N8SjovJSbB/Lcrtk0tJBi59sAtJf2M0y/TkYBk30Glily0Zs/KQIyDS4XAo
7RSjr6ijDJeMEz1HQ0Azgcob8vZ9kdMS2aXzxcLE3bFwVsmHtZQo7W5JO/KtdkILA6wDRMuj7Vtf
02nxP/oe7/DKmiiND5Hg32tj1KacQvvZr0x5VInX/Yxk4Gn4JlIJzJXkws7BAmU2SeDbQr2bh7Kn
0RXFA704rZI9ohj1fOMQ2fFeOgQcONiJG3Di0OzSNSGebfzM1ZfjRb3DTSEdCP1N7OqPJrLH3xRE
9Z9LhqIZE3nL+2kLORw9tIng3txtFyI0x7CtJZauvF1whNu1XZ1SsBwAVrOoR2yj6KWYWLvAlAYZ
RFTeWeTyS/SqG99pn4jaXTpV6d3mESd0eNRT4qf7ZrTda8Movjw7AhtcBuFIlytyN4rcP708VBsN
pn6MZ7oY8JFR2rcSvUXzT1kiAm0HdrVosGj73bm1ut5F0Iy0/2BD5Q8BSyTyR8UwA2kRnp3YxzRr
nWo07QmPqbTegKrBIqCso/fhvd55yvG6EayrGeNaCUT25GeY9GskpJRC7TyNsBXYYXUvtxYlHDwH
ZjA2BR7dU9fUr1kNX0HdDb7vpm+c4O9AOLi/kTet4MmrgbCLxXITK8yDmFsbObOyda5OPl2uuyrE
NblueuhVl2Ts5UCnglPGR+NzQzj07Pm3OBa7N6dJAKOZqGJ4vRttjtqF2IBjF8APRVb6N9f/dkv3
G6aiCLjmYyBZXZ6NwLr33Hl3h2E3VxIuacNqE28fTUAPvch9MtcJCXDasqiaokNgKqRTkb4bAtzL
eVkfB3E3Btp3J80uNUH8l4YM4T8gV3rFA3ZLFxdoIPyaMLBAeUeKTJUmzJWOPHp0bHdi57Dz1Dcn
iGI2K6wrNs4Ca3XDJTWbL1PHA/bRrhpUL4xG9VkXY/VOvmPiqlRa7Uduy3qbJYURn9zbimPC7YTN
s4o8oC+Ytds3Q7Q8ZvHieBu7YSO5l1EIhcuL/WNaNOEfDaofDb03ZzDZ4YnS5vGiE1FAyuE7cGk0
bp0Ge2dH7CNlvwcpVGEnaBnEWHbxN6B4TpzDC9AD9nhGx3iHmb6dNm6sAAPioXKxjzkuC1jSivE2
EgSFz2URxPfGi65f/LPnShhcY092peO9QPitUn2+b6EPsCQqtf3ml3dwMxAspEW5JMU2Y0tZrIN6
BpdP4pI5LudUWadDrXPa6hpnHXN3fk96Hdz4Mdnr4dzt7zbTOb5plltyJXuni/dcvFtMxJRuqFuD
T/do+SxmCZpPeA5BnuJ1i2pls7Jw5ndHuN67jAfxlPUZa/Px3khw9Run6a42XSfltUOCCX8XbPg4
OaTmPIVHR7HVgRETxRGtiZamSCe5lWwCYpRRzmOC9+/BGhOHRw6mlNdoKvRF62600hXlNVZ+nW1m
HuhUMWD4iXPfrNrC0p/cTIX1ZNusST9tiKJ7rE75e0+gbvyNKRfyGc9zJ/7UHdeTPT52Mz6X6RxT
/zJpvDzebOZNYygDofVWu2R0dPXkAKqdSVYzu248GnT4tVXEK85LkQ74v+7M1o/eatItQ7F55j0R
DheSevKV7hEayG2GhmPCdlWz01bRJ7Gpbt7gkAv4aPErD88hHEmSnKbeggHpKUYaLb122ql02TJJ
FXsPamBAOoFhLNSyAqcy44eqo+QOkHDI/r8hbETYtR30+DkMCMDacfHHEz5/rMQEuWWfNTp4vrhC
H8JZBkfQ9x0rfj4mW3vu6+jsTMzT6wyffXFLaw/2A1IWd998rD1wh51kjSftDM5Hpb3WwuGllCZT
50syuLrFkwv9MvC29Dh401cAnvTBEvz25AbleHzvy85yyg3NV+0nrGw6w2vDRcQhU9Geo67WJwSC
OF3jhLiLBZ7LG85N3YZEooA56a+E78rkqFxPBMcyTXS2lhZPjBUaLHbEWHvjlnjXckECXj6jVtjN
vp9rD+mlmSkD6heqrMimjWvMe+6lBJgH50/FZbrJ6A1dCPCGrfWO2zM8+rrRHIZgq5znSpb19JSQ
96zSdQ6diJxYVke+2olOmOapiOeR1QUkVEIECgsqb4J6AEPiDEf02OGCIUtSmTzDFrGUumj4L8EG
q7KCUJFWrfiqQct7m77h1rxOYZPM2FVEEuQgqHQ5nkRw31FVsVSm3lTQRQLGaD2qud+kI+9Jtl/0
Tue0cPNxYP7aEQqMNtHUq18pqfurz7v0QDG37ij2W6rp2bVs9OB6DAGhdyRQAArnqUu8vkGQ95xg
ajZqhiuXNzWeWlzV4y+WRHH82zf0DV9JSecETyXtgDuJkBniwkzbrHuK3Z5lutP5Zb6H/SPUMxo5
9PpRO+U+rkMLTaAOC6JxVNiZgbD8wbNJl27TKq3OGAjy7VDb+hBN2E43RYX+1E8K5pQuY31nTka8
zEtzpYiYu3SkxrbdYqxzdkjpI54rNoE1XJy0L167yc+yS2b7Y4XBfbH/BHEt/iDUQPStLCcQ/OfA
B79qPjBqszSAbKKpAxe+SryC1XKXu28kOd0NkYkenFhpnW0Cz1zq0AYra2NyX5Qw4fIcEkgIcgEf
jyzDn8vUjtsBSkfvgiOLFsidXWnJUx259j2nyH67J4725uWW8X7abdxcMYQvQJdMtceeQPsJa6TU
wfcz9zsoYxPL/qpHt4EW6Ma8HqnstyAGG6Ya03Y7VWNRR7X0x2ducGn1BrsN1wFP2UGTHey41Rg1
8xSoB9/z16WLd3OuJnzlEP+jdUV7Jh5mY83ZE8XRi78feq5qx7ZzQ3Xwq0iY1/yeLEJ6ByHzcxrm
CSZgCWkqvTunjTktIMqIg2tb9swES5Q84Qpv3CcAWiN5MHfwGcaD2IJVQ6G1GccTXMW4oZ2v5Nrz
CjuOOWojvTsIswostVVe0rNrXXg6tow1Jo0f/Y4SwlU/4CXMsFhnFbk5mxUUVSFUUrZbo8fu283v
e/AUeebUaB/ODSMptVeyq9+qJAr2iRJOvYukiH2MXMp9LaY2eOn6rHsVTRB/T0AV7C8FnOGOevfF
H2yHIy7zTA2PXNpjkCTxhCEhU/XIgzwG79Pwp7RBhXBqdVH8avWz9QORaH4OotQNKZrw4duC7YP8
dQnhyT2FDOvftR0gFnEWeK/gsGlDyrOxn285YPSrCTp+eKAJDo2r7lBEW9fUrqQLtab/qffiqtkW
gmDo2hX5fLZS1ou0kIrhdYqb+GeAA0vs8LjHxaNvbAIlYUAqa4t2zKlmT9wjItzHr+ApLXWaXb+f
uPfkgLnhWqmqBPWdUZDC5oNdnd0HwZWsizEUu9aUBhUeUtm5wIKbU61KzSapk9gV257ejrM0LKAB
uNGxzS6P594WO2A4PRIKCj5JguRvrKTHYduwvT7qwoPxDxDoeZGsXk6MpF5xith8/ortZnj37cG/
kmiwZiQMf6YLWwIJDSIxdl+0WtajOS81mlCFiYpn1UMysPmjLdgyww9KbjCoYOJZWJmBGQyJXAY2
5jEwtwsCGcc6hHMfQ4xbWfV5oj23WrOYZxUU9+3IXpCiKup8le810Ibx500PgwiG21B3+kEmVfHi
wTIMb9aU0U8rw2GiNdnoLhCbUpiWe19ogmoroV7GoPbr5JD0Rr3HLl11R5b0un1tub0QOs9lLDYB
HTKaUdpAz12RgxxBzFig+gXVgoewcZNfKhb1m3IbADfpYP/O0zw4YYOp/3aJ3V3SxHfPJo+ifC+D
gYKkgHAEct1YJH+Kub1jW50lGijcsbwHHbLcemjjMA6YDbkSn2dlN/KC57mtD87AT4xjC7JREJeE
tKrJT2poyNJzvtyhs46E7NvxnUxaYCO7M5ACcW9IHX9XPg//W+EWaL1sJZYq+KPc1k2v+dinKEwS
vBdFAjxSMNqFzsTzRfDs35TUB4tVAHjsMAxLMlwZO3BTk49nRJjSFIQhRaZmoTh44aZ59LwUT+w4
m4Ce83mInhuCZv22n0UGSnyJHeeG2cXqsaRy5T9NVGbwNeaUsEzo+OPDwOPhSeplvlEf7JlH+oby
H2UZIamOQeRBfEhMQgDt/rsDUItTqSTJvGmJv1jPrgR4UR5ERHEIaPe5CcyT5QZgkK1UAc5bDZw5
srrXAqfg51UcgPTQoapwpeqRKWHF4nS0oHcYNcH24vs9hZBOqW9Qpi+GD4uNYOysVWeIhyFHJVN0
QGsGFy2d5b75dSk5vdg1pw8WRgQ5ZKQ5fo+AyhnS5dXSbNirkwFHSpn0m0slGkRwrCPpxQ1a3SXw
AoHOmBWPrKC5KFZOH144gfLoYETkKCVVxJBfzNSkpjAdwEZMbkXGGQA8k6VSGW0hHXFM8VEUTQe2
ZR7iyL4yRnZY93LSmizRncrNyEgQHMEq57uLhRpPMpa9FdrQkfvuxIvXVt6hECVJjaiZLArxfHV0
PJ214EO4lUCDBXzivdxjx+YbVG6xj0Zl9k7NyP2t1f1N0lPQcdSBZDM5mKT4PaWOTBnuxbIZqDrX
G3q8eTeOfY3QGvfUr/1aRhKsh7xi/HhILG2qm5RWX+8arGHRWgylmx+tdrI94tduqa5ZlGGYpI2P
4AmdPYeJ9z9YTGf07G8XS36+J8nGsZky2p+9MYKim2R5fQNbzaM8zMx0rdgY2MGq6aLae80JXLov
pBeKPFphfrK2WNuwERpIVhj+gvGDTSAshiSwscmjGEV4OYwlrzlX7zfBHaR4WtIyefFQbJnd0I1/
U9TB1c53o+ZJtE1abehW8M8ln+sfxB0XmMnkd7cMZIhF7DLFlK0Uo8cESb0qvHNSRfwDKPewBWld
8AF1tlZjHlivJbBP48WpvXdP6PkAmsAlLVtSUoiY56x6nUL4LbP62Doms24tMxAWDuGo6VZxnrIR
ZaVQLJup1ZGH6yVwXhNQgDiikqDMTwm783WAMbk3m7FIZXPFTZsUP8oY9+yX63lDT4khpve1F7bd
uM4S2wofY4uAEJt1lxsCedhKep8VSA9trSL4Y/KDEBBLMkxdQXbEfGSucnKB2rBrUD8DGuJCIkk0
H1Pyw2nk7a0F8aJgykG8v1oizMLvoEK3glXGoQxW98vwG/UOfKyajuaCwhb11WlpQn4fFAL4Lu2l
EYQwba23rKNIzkXduGxJIdA9rNlDgXvp3EVf/BnyAXiKRV9LOlY0a6AZ6SPY5ug57G8AW76id8X4
19iDcgnxieSThHIYoipCEDrrT6mPZejIgbZ4z9R51xFwFCtsuTMb9og5tX3OLV+ccm1CgaWRC2Nc
+m8tKhWTuin09Af5HBsrk+eMawG50WTIkFRiTcO3E/ATroWboFEEU9++ZnlcuusCNehz5ixmHWp5
ccENbJ5eWy7Xj/kyWHyy4voDjo57qI3ol0utBsbSBNzrzgO7EL25wp4QMxaReX+YMVzCa6y35Ese
1/7HQkVEFO2kXIB4TJz+YD+0yOBiuWH6WlZVFN56Mvo7KjMAprfZ8tIL6Hv3juYh6t/cKRfxNhhm
2KlUltVl98RjJ8XwXBRl9SHriI8nKZj4B0eM/9nOo0ZwyReqaOkhdx+FpQKbMEI9DChq+YJhonDd
p5n5wD52VGN8VX7vJx8YjCCYTarJaJD2Q+d5qEJJTqjOGIni0f2UFNWfyCGTqeW+qqLXDl6X/0Q5
KdMWn5zg5zxMwz5wBCHlyRTnRtwt94ik+QcX2PmA/EuK0ne8bktZM6hEwP4dJDBsA/O1UHPzQVAi
mV4yPx/nZlUNkn/zrpAiOnK1/d2xy7479z1ar2DUQE7qDcG6smj0dmFiJvASMQuuly5wku8Q4ORl
mmlqPIk0qNjVZZ1n9rJfuIBC5TP7OOlTljJNDd9FcmklRsvWix7fyXPX5dj6D9RDc+UmAcJmN6sK
/wcrZ/PUu3KAsKGKoR22vPyWfSkDPTY/BHwf620kJG6tFxJfa8Mh7R6FFg38r0pbA30MzhD/0dxP
82MzwIuQ9GHoC2L20BwcAsrDBshcgTcqaDNz8wN/JA3HpGWpv+hPimC3BWnBPOd4pqut0Jo8IlhM
CNnEi0fWq8rKo0fHgu5mJxNdD1traWv/OUobIqXcYcI1K07AH6C7wFYlZOasLd+fNlcz2hX+Y5+T
mT4F6IRVyFi/CRfl/15YKVHVzKfgLQK7gc8ig7tMnsKiOJNboczX7VKMwYaZSDq/gpIA7xp2Mlti
uD/2zGUYbz67JggGwIVIAiIXsCJ7cTqLmoqaLSjcR4815SiLrQLT1bNT0swBwLjwnMj4zqjVdkcU
BWU32o0OIe0BgKmzdtjGveKRt7Ndyu3kviG3Z/9nCXAWrFUs63LHUjokwEoV7Gkaq/Kt6JqGhUfa
zxHOyju2k+kWR98u5oJKwrcHqgJSL8q/ek6w6eZngczOIu2Trt3Zs9HWhwG7pX+YPoDL2EU8d05Q
t3Dn1YL/jYiHfPoK4SDnYszl+San3s6Wletg4/q2bS/ldeNgCQASw2VbDtj5Ox8QC7/iTwMAe/kg
LeBFkHTSIu5fKloDX9jdThEVCn70F8B2nz3Vte+C98apsM8tXkNuxRq/E2WeKvii70nQQeAk88+5
o984ziO2rMRCnZU/R3iwtR0xQrCguHOToii9mj6qvvPQDxAAhOKvxA28necPaE339fd8wt6tmo8m
mcJvVnh+9XPkQUFpJL5urkdW2DSvJWgGyPFogM+hqpEGMgBBPD+kv/zMrNgQiuNiR7CPTnI6awyH
juqxpV69yR4P+WKbcxOPYfeK2Wdynu+QgGbfyQ5kwcb09UybSB9yjrgxifkX6oqK+IUVk+Rr2hmZ
U8eirWZPWYX3TTMRg2jqdzGrpbTf1YGvb7U7ZEeps3pbi9T+pYn1kaXHmY8djV6b+uItkp4qZDEM
WgsfyR05BdvGRJUse1GVDEE9nw1/cizkHTdEUkFwAqhhq+WpsbBZbdxCjZ9lVEzBPqO4cobdFAZ0
JjgpasQaJHtJFSGHB3gGKP6hnJbPkiUYRlFRLulMDIJn+5qdlHeHX3LDWA1S+eaVBZ2/HCMCoBlD
z+yDXONcrA+xGhpWR7O5so4sGyI5qnR+97Fn3nyrFy7gnnlUC8Ybi/+wK+fh0Sub/oKJRx9ozLHI
7mQSw0U5giKYAx3cJf8SxGtQDsuH05kEiJU9jR82eWiFwkQ81B4K3sIJr6t74LIUUUpYBi8smHiN
C8tPLQ6yQBHvpJdLkcktUlG9RIEpKNzjiMMq2Vfcr0PYKCccqKiLEYTsfMt1a8GHEbjGWWe4cMt9
1bMFjfAgu/DR8RceCm9SGZ/7oVE/cFdWaYfakNboAsuCcdI5uMQN+ArpbMf+Ew7Y5Lq0RV4BNvAH
63FY/JFCszrw7NtUi84+cZYRImQKa74aum8eM9sy4bs2vaXuyAnZHONQyl1NEONExe784LozO1kr
8a4zo1X7OXjsYNcocfIPKkuVvNHGsLzVlubWxiyo15XPy/pEO2Ly1rLFWeODNeoPu4fFnOjODM5F
T6/OGuZpwB4qpYiIKDHNBmeQ+9kjzwWiSYwEjrVNdB2wvU4Lco27ttALEZYx4SM6nWqQeUCAXZRf
mu/oRKVJWniUO4BCDcZ0LXJuDxKjy0CC8pB1tqfTTcTnk6tuoXr9ko5Mlpu2X0ame2e2Ho0/W+SM
i7ugfVmwk0f7MSWpQ41SoIYvAXYxe53bKYtA0NktsoQaA2IyBK1QkyNYU9POGujatNcOdQaFtepd
wx6m9ukCAWZvZDgPz4QBoqX+q+2mH4gtDmYmRkksqpvQLSt8a+W8Geq47OwXeLkp/d+hxWq/fU0c
UHnvnV8N0xWjjmWiPwGX7TTcsT/jA4bne8Iuv/d7/MY0rBVEeh+Y9RZqOFxtB1EOyAIQxIE+EaIP
amb6fEDT95dNX8nqK2lENexT16pZIInacft9yoOsJ643ERAq17rAwukcWBfF8Y94cDmxDjPdobPZ
iRJ/nOr+/vtf//P//O/f0/+KvqvHKp+pMvoX+KtHTCBd+1//FuLf/+JYv//fxz//9W/GECiVSkN0
4dYWKBQu/vnvn88JHW/82//DyaKiI31lfoZeV9cbJp9xn9u5+PAk8wRpP3LaBOcp5W7tYGZ6aXw2
91PGXivBnvSfvxv9z29GakRuuiICMp1ecN+g/vObYXs3eyPP/R+ZwO6xEa4JPgWZlm4rh2Iu9hSp
EAeus5grxf/nVyaUr5S0teM5UPsd959fWbrsgKzYGj+4K2b7ppipZfEwx2ntRRfCkb9FCODqP39N
Efzzx3UAzjm+cNHMYcBpyt3/+UWxTSElafzeFICM7dV3eg9wZOeqYsU+ltXTauRjw9FsWiUelSR3
CghfBTlPZ0cjCxm2qRtaXyv74CHTpohYTc+lgILNuz/Rou46m1IzvIyiD/1TVDDYXP7zD/H//Moc
O3BACvsqcKWL0yrw//kzSF6gRUWD/TxrMWBPMtMX9Lxh20obVJfDpeZzljI6/uevev9T/9u71hHS
FhSsoGLyRlHCvb+r/9u79v9ydibLcSPJFv0imAEIjNucExQpiSKlkjYwlaTCPM/4+ndCb8NEpiWM
3V3WtVBXRUbAw8OH6/cWc5OEpm8VX6B6RMSizJ3sQ58wWcgY8dxuKQfb9JdRnD2HDuocK2Zq3lhd
GLaBter8TdUvV+/AytZNoxZf/GJon5NMmF+CRsJ04UdcWUpa/HKjwjF1ATDPcg1DmtCbjTa6UGgI
GMWXpiWzzAF+bBkmqg9d4o6H2lad1/sHu/ycmm5gkOANHRO71NXF5zQh7KlGxh+eUZ1kbiF0ZZuF
OgbEclF+ouBP38giPL6/6vWBsqpJAd/QdIJwU73cJTUONkrz7blICNE3s2L9GzZUsOmaKfOvd6+F
mVIZc0wN3tOlj8E2K5USm/9M61y8EijCW8I4WiSrUUzT3V/sxnEawtBsR9cMGq32wlIMhsAtStdS
GEiO88Ne93OS0zhQAenMr5GsIyuZRtq0v7+udm03Bgs7Fl8RP+oK+cPe2I2pAB7V3dR/Bn3llYqo
00Mt4OINqLUgsd1AUR8Nc/0zs7RvhtTo2SZNi86AD2NFjbe1GHwYyOdc+F8+QVny4rq9sXKJb/xG
i4STKrRF0VFVF7+xCstgaCCveJ4MlEk2YWZRlmNe2njIG3Qfo7Sovt0/lqXDxbptHT+FnXEkuJDL
UwnJlmcnVIxnnbsNMJD5gZaiAPhoCwZnAYvUybAUuveMn7SHCIHc7f0fcMPQ8Zcav4PqlmaJhaEn
vcaYSBfYz1Y36ufUaKgklakPGLfvVpZavuz4SENCgvCzANqgyxCXmw3i0e+crLSeIbRzdyVztQfg
9+SEtPOPeVw+lER+G+ZfxU7TfFg2igJwQD1np/t7vvbVpqu5Jj9GZeequXjlWsRcwPGP5rMyuDp8
t6Ojncs0/YdpeiL9AirWPlWnHTOy0crK15+bZ8lhUcfhSecYLk/AnYfaNUvDeAbyQQdUMUd7N1J/
OjhzYn6gKfUxBWt08DtLgkOc8uH+xq8/tsnzxNOoaYQUoC0ul+eFcpgZaLRnPSaS1eKhGCF9Cued
iJr+3/trXd8ly7ZVhOoMnWtPq+1yLQSn0d1oHP9ZBc54UBtXJnSheQQi3W5zdYyP99fTrr6qDbZS
2DgZJpJVqKQuF8xAXPSOmtHlCxStfEDcMBanno4npeHIN+uD1Q7qOUPmBhKpKUDmzp4tcZ4QtZs/
NVBO/lsAtheb3GjEB3NOhn8ik1ccSqOawfOyDOMnNzTdj/d/9uKYLAtQOxfCtlT+V2juwhb7Zupg
jdXyB33O5xOkYfWpUDJtR0cufQ5Cde0SXq8nVN3iu8Dd61K2XayngjtCEz2paFG6yNTmA9PrMIn6
kP3TtYBi3Dnc3+BfF/YmYGCHgJZUx4bSy8EFuAun2gOaKEAxVQ80k9tX11Cyo2Ho+dYK1fEciVn8
owxGghjcCCakzNrkONO+3qkkMXtT18eVl33phf7/99iEDVgl5Ibu4g5qKaQqnQ6nEqCZPAsR9qzF
7yEu/fA/v6QPd67DURL9qGl8zEHNwDQMPeoXA5UixxNInr6uHNAi4fn7g8AhOULgE2mtLG4l/ToN
zGTLJwmytN/CCg1SwUCsCQs1Y/UjGpIgianOwmiEXOMkDmanqP+lpR6Fuz4zaDfe/0U3bESzXdc1
HVV3pLlc3iRXVQYi/7EFEWClBzfWpi8QTE1Hig/ij6pRNbq/3uLmygPgUdBcywLurKv6wiaTDg2c
jlrHQwVtNNzBUDkNj3pi0eGuBMD8k1PV1vhUU95+QWKzr1dMVJeuYWGiBLM8/Zy/RiC2CN6bLkU2
pgmbh3BMp3OLTh3soOr41Y3qJyJ+Ay6t8KMUr/2dyYYNObDgcaqomVuop57QS4JhnObOuLEBQsEM
rDn/BT0sS4E1xBs/tKIvk7DtUyRS4CAZZUZwsz/vH+LyoznkzXwwGCEN3hjqq5cfrTEgNCR1T88l
Px3JG8uEwcaOPvIG2lsNzYLn++st3hLLcSzDNZmPVnU64q62uNahXoc2hODK2XHcXmXSkwr0SLOx
Chh426TZxAu+YpfyX/n2MzkOKSnvtmCfmqpZi5trMaBAwd9pPaNVy5NN2RvdjwnSotZotpZZjXsI
F4sV41g82ezTsU2SAc3STUnnuDBOJPOmDMwnogSO7dA+zBhRMz9aKT2TU6WW9XSA9UtRzmOjlS1d
e8AN27ij/bOyeXH9Q1wV3hGdB9V0CB0WHzhXwffUDH55yPuowweabWH7nIEpz3i+ra75x+g0i9ne
jqrfTgQw9WSQrbXj9GL3kdl8aOm6ql8p75pUSaASVqPvg5CSOSB6od18ikH6Jc8VtBz+TqW55v5q
DNg39xq4fRxP2NXqcwlza0gaW4GXg9UCJnuw0W1ImFZOEWrR0VBq6rmBHwh1n8wYaZxOcaHIRDRS
I2/osq5HxDECYr9lWEoJXsQAO/NrDMA+/UR8DSfhOIxjp28QkYCb+77NXt0REnTXFAK+GnI63ZJH
/CYH0cHsoYkATslqcjqkiT9YG1qMUOLoc/mbwoqz8tGkcVxaLAtyQzT+cvhy0vG8WTBpmN9Gjyzz
1GFsP0OYW35BGDVYWeXqSeOKsQy5tc6l4KVd7KuEwiUGdJ55ADbQcqZyeK4NgVqL0Qskn0v9rGQQ
LSICHjL7hGZJWmbN1g6nZCXAXHpyfgh5pQlGRqME4xoLpzAmAtJLJAK8wDWGV6NKo0OONrWXo8bX
wzIveSCjovRIeauVQ7hxPXRKUxblApvkYnnUGux8RRlp6IYwXri18jz6mMFltB+kFY4MdpzB/NiI
RSJCnFKS+XTftG58aZIagV0R1hvi7xPz5kuHWaPPUwaaMsg1YK9gQrPfSpRF77dgHWCbyjMJjle1
FrFCPxSdjRo5X3pmPBF609F6FI4/mYcgHoJvwPlRALi/sxuXhi9qw5VIzAR5zMK44iYcyzALQ68x
kMUx+uaBCUJg9R3oMlNHE+P+creMGQ5mTQUFzl+Y8+WdqdVkammJhd5gpTyjY1Lj33ycxzgmB6ge
kEpJS3g2prj8EPi0CCan1T6qdfXr/g+5igowZkrk1J1sS5aBl2FJb4wgCOog86BR1dFXH+3R8RjW
GZN/DARL502FbpX4MTYg97ZkUHq0swoqxpvZMZXgd2KPavnR73QoV6FrqWdL2dDeMMWu1txAF5uC
WDL24mgeyqcZWFL/sdJsxv1dFaKjZpv5nStORW7UoHCA1ULQeX+DVy84j6mg1E7oSSgsjEXqD1Mk
ItI61RgHxPofyRh7bPseilfAQwgA3l9sWf/hHeU0+csER0xlZZl4gGzInYhHAua8VOSHEG6hX8x5
QpWdOJN1wqnZpKSIcM4HHexAJdW5+pcSSZ70A/9o/kUHEONvbaeJHlHN1soDQr76r5gYVlsxwRsW
T05G3d3mhlmUARcWOBUqg71N5MGHOQvA2ujVGoHdvJqz7hSPLZ2N/+6fzg2/aXEqHAspoNCXNj9a
sU69XUm8YXL7HdpCJrBYO/Ji3NihFHrzoREBWodlEL/eX/nKCBAFF3Cp4rZ5oOi8XO61STWUmaoI
O7SQmmWURw8y0J9d9JAB9X68v9gNJ0mAb5J8MeYnKK9eLiZMJgK0skJKTzjjuWXIcqtNyf/wCOGn
aB/Zhm6RWC2i+QGVhz5i6tlr5oSSJihnAKSqpiDkCbESbAodqkMTYDg/zfb3N3jrOxKaqZaKv5QV
68sNzoBz3NYoYg9FoZQanl4cW3iHd6HD8lnD5CozUsY20OfheH/l69iYvoP00xgs74O2uMwA2cXQ
uUnitY5R2B9DhRrQHmWU8Ise6HR2R+Qa0bcoRv/9pitjKfnek+UzvHO55bo0xFQrfuyVaLzsk6FU
NhOQ9g/jGFt/RnTokMMICgZbKLiWK2/+lfHKajkVepVuIVU1IT/Hm0cX/HgQOd2sexaTdNuC/9fn
WffhA4zVbCW9ujpfMhxakhq9QDbJFb1cygTYkVMk0j00nXXG8BB2ssGdbwKrGfcT/Hv0fdXsvY6I
Q5Wr8goB8iduvVy0TsHsT6qwvRQCjwfSLKisEAba5HMbHVsaICvnef328iSQ6FgORTTV4mm4XFC3
MwR0kszkyWN+gPFIFMTj+L/KQosACZNpk0cZuy9zGNxDxj0Yd9QPxQhxzTutWT5Nmk3tgU4BZrUw
KsOKE8MPfMNr2so9Ni3wTrgp8p1R22IDXFd9yRlSW9n91eWVi/JOyfvDku7itCMfXsxR9YWXNrEV
guDtZhAzA/H6xiV092A5hJLaNjP7VINffW9kx+r0K4k0dMIffPHl0RuqVuPdYxPaJbrx32obBQEo
QIriCWBWAlFG0DBw8P5jpglk4SPp5FGfu1xzVtBxzIKeYA7pMKZSqnjvK4X70UHx5BhIvjdQsVm8
YtU3bq0rI0naXYau8XUXq2p0OYagNbxJzYQKJVXTwO4U+FRktRAw7f09SlO5SMHkucIJyRXiMef5
uVwtS+0uVpTc8IwSz9CGdr6lc68donD6KWA09O4vd2tz5AGEiwQePOgLy+0YZ4tggBKwRkzZttUj
xPJUQC05FAUrKccte5W1VaETLhMpLwLzSquG2aDL4qUdUhGq6NyTAmX3IbdzcW7Bvb+2kabtKF/C
jnh/l9rNbTp4J3IuEs5lI6OG/wAS2dD1BOzrmQPEeS6LLfQ4Y72pmC3x924EFm2P3oaKwC4CvgZS
EYE7udS/WmFB1O8ztr/hn40hyoRrb1IPcw7xxCsQC19fwQTcMgIbMgW8GzVW3PilEfit7wd1xETw
7IBE7EGAQpdhZ6c8JqWZwkRZOZ+rQAejk/AJDI60ybUXOcwMEr+spgCG8axtfyPqWB+ZSs2e7n+F
Wx/BsVTNscAqYgkL0zZaZ6xUtTa8tqjaL6gsZQ9tC8VT1MzGim+8XorqhSYoUhLCE+AsNoQ8galA
TWEToPbq1g9bfd9VBoTPUS9WHKE028sLKwslKqPHjmZdA1+SwGxqRgJt8PsOmKsALmRbj9qvoMT7
g08EvgdO7+8mUTIko8LMcv9Qrx96lrdpkIM9Apr81/LfxBQCxiWIJ3LXm0Jn/pCWxmNSwnZLic1H
jh7soR5CI3B/zeubzJrAi2xslMjYWYSNMDIiCjhJ0gpKdc/qPMJlZg8CkUY7fzILtJaboWcKu1B+
3V/42k5l7ITlyI6kBBtd3ovGGcqqAhLkWXFmGY+l0cCSDmdylXy9v9At+5HZvEyqKCMs8RS9YvbV
JPAXISQRHvrd5YfICl9rlaO9v9It8+EYDVm15QMu88wkbNVo0gPHK8NaAcZmtUhSRnX8oA0DvHFJ
XvWfk9TOvg+dGv8xeRs/3/8Bt85UBhEUaCydJGDxApC7loqSTZYHfdT80YcjEDUj8v33+xjyNcJD
h5tCt2aJOOpj21BsiBM8M4zjHnrTtnKOCeXFd3sZ1uH9BJNH0ZkmyaWNUL6dnbm0UbcEa/rDNub8
gXmimhxO/X3/5G5cA4Jdx9JB/8n/SCN6c/VsIzQAUbumN5aTsvdVLTtQ4x63fV+hsA0AjRgb6WWT
VunKN7u1MqEfLseyBR9P/vmblenzSIw4Poe58ew7vEnxzs1bRj14T+Gtje3sCLdftwNYttZ8unEz
qE3S/qIhCQJjeTOKqGeoNOxsL3RzZrEUultTmya7bnCi4/3zvX4FCbdcJj1xNioFlcV7EcZK/3f4
0mOAmDaWP0XDKTMoqlAnhnBFQS7w/oI3fCnbcmgQ8e7y3+WxKjBTlWWMe9ECCJV789yZLgQnkUBG
cSjqnQ33x/0lb+3RxslomCpWZIrLL0neMFSQswnP7SHaDkDRPhg6AwyqXRgQzSTuiru59fnAOVCm
tMhBwdBcrgct9qxOohKeMHQgBvwimMhmVEkG5/2+mq4sya6gInVd1ojaaaxKtRfeXJjuN60P+51j
jsXKbb91E+D7MCkK4VLsZY9NbzSYAKFg8coKCuXKzZSvCALku6AvQLibjd5soWP8Edn+O3GbOBbq
EMJ2HMB+BnC/RYwGh32CSh+Bugb4N98wC2t9bQr3m64BtDZGhiNqmZa921x0wkE4M2WSICzpzN9e
/KK1w7JPqIFSsDq2QRLsDLfwXzqYSXYVA5rRSmR4wz51KBGp3Lt8SMBHlwtCUcAU90CS2beNgch1
1J/1XPfPqBPRajeb1/v7u0JfyFOF7ZWEEjZgIH+L+6DG9WRGbic8mH3arRnE8NyAN9xFw8Bswkhs
sOkjAetGb9ikCn39WMhJn4HeL/wOYTOsHPiN51mnwECTiMeL67n4yiNqi1NhDcJD17aha+4g8L4B
k8KcqoU45Kke3PLQMMxwqoBjPTtWnB7uH8mNG0vOKZEokOeAqpNf6M0nN/zZ8aOu1tHDGfxjRDfd
G6u62YdVEaxs9ob/ExroVVqODsAXffF0wiEoYCntdC/OHPWBSRNoUbvO+lrEc/RnsuPpsRW9uuLl
b5wwyHEAAGQE0usunG7rmnZvj6bh5SpsvtCKu92MOARELpu0QlZ208Mr+BS0cN9sIWi3H2xjCLuV
nct7swjieU/B8Zj0w7jLi88M/2QMcx8J0ITk4veoGfzPcx/q8/tvE7gZk3KrbNPDNHP5LYt0gIav
0ISn+TZ9lw5S06JsdMbzGcsTOZ3e99uOi/cFqcLXxFVdrodM8YCCLN2vWtGy36NiWB4i8spTwfzB
ytt5w0xlo1+X2T2h5BIZCoVfoNRGangqldstjK8j6pUtJMqBHkJgfn9fN7wSwQcQHJmCgKCXn/PN
nXCTeO5FyauZgVZ/cXuyug1DgEgtCYQc0Hp1HX9lyRv7wzjJsbiEvGlLM2UsJuY5c3SPAS71Q12Y
JcW+Bgo/C47T+7u7cSMoZZpUp/+/9bCwkiZC2c2PfbSeNInRMaHfGDYB0uA7xueY8xb9+F0Rg3UY
IDYgxZzM5/s/4IYfYFDOodnGbQCCuXDCU5TaeeSXzFeGw6wwIy8k9A3mG7g39FGDpAjkTrJlOsup
Vm7IjZIu3pY5J5DXJEVktJeflkHmqqmKMCUMMu2JWUEftjnVQoJpRkAbBS/FgaQvCpOnQdfibe+g
5+3MofPHaG1rf/8cbngFWqmkuECdMey/4ydvzCwZFZWsWk0eZiXR/mAZ2bZMY/P9wfzbVZaV1B46
og6K/OTBVGN/p7ujgfYH1NCtkxVfbdN9nqOy9rooXwNz3/rMPCw2N4kOF7Mgl0dt5AA5XSbXHwbm
woyHqYbL4cUNTO0LTcv0RzuqcAHaWmqPK0Hbjbskmz+US0jkIdxavDNxq+gW7JTxAzwQ9cnJG/0Y
xxrCFUG09n7/bSQtPLvj/I10HZsZoWUA0w78mUDu4sGuUwNFFVCtSPdEWYbIRVd2bXlGwq/zDwFa
kYj7jjlY71NVMXU8ox/NWNHKc37tusBN0v2RNXsdN7l4zgl6ktmfsuwhJu6v0Amtp2irEvN9nkpz
+Ni1+dqoz/VpS+g2zpJpDYlnX7gTRqMCU1VidGnDMTvmqRrtKzNrdrZurMUq1xYlTJfyjBzGAkft
Lj4sOq0tUkPMtsVW1fwMtSiHzpMrCq1P3jJ4HurZTp1cqBPvX9QbW5RAQl5w8DyMzyycRm+VXYyY
rO+NsNLVvKR19thFYV5syyShZX9/teucg0oN7WBsV2O6drmaYHAV7RHQtbDbOk8pfGh7v+wQjEHp
GwrdqevarV5KsDrlbv/X/cWv7Yd2npxIYL821YWFby4Y77AHRCg9M8qo8KXdtKnNsmfQ3nI3aRBV
KyHEtQ+U2Q2dfkqMvAZX440ig8MOZR6v9SuKqGaqHwdQLPv7u7r+gDytFoVhGQcywbS4FYOtw+OL
kLk3EVR/KhpnflIYJPfSNnfXUppba/GsqZRtKHUT2V+6PTuy0xK80+RBNCSBHRlc1FCAM6ycrBVn
byxF4iQh81wmsF6L+CtGzr4dIBX3ps6OfiK4lX7KYyXdKfMcrxjl7aWg1KMTCO506eeQ5ShVGK96
5jCK8RO0IvlJL4x8D7f4Gv75hgkyJyEhJwSxsul5eYBO0yPY52aD10P5dXRqKLSzaADzUcASOA9t
t7K1v6MQlz7cpG0uATk2TXuoHy8XZJxYDQfL7z1EBTMUNx0zOk/h6H8pjMr8rta+dgzCqY83dUbp
xAp4x3Zlpg8nPUVxBldeokeL8u59m712diYOh8wFMBI1uGUlLKsRiNNjZK8gPIBaQ5+Cvd35iRdC
KAMbx3iEIPSdE18UHRggBL1MoVi682VA32XGkKewc3oCFt9/FBDNX8cqhD4TSoiD1qBYd3+PN6xK
hgYACJj1snA7i5N3R/h1sqjzGsiivRxS5DM1/vlk2412/B+WYiAG4AK5Nl26y6UirRv7MNVaD7Ku
lHQ78M9CCYxDSGK20l67tSvcjCHLKLK2uLAnZLg72K/i1hv7qPnkKJp7JODVXih0OCsHeMNIbArR
FE7IiWxz2fSMYNoo1cpuPbUaoZ1Xavc02Miq2mE8PNbVBGHVXLw/pabgxtcihgblQsZ5eZSB29SO
nam1VwwzcJMdnCc+ULQU7cYMjeoQxmVU0MbwSOseQqzCFan/G3aWsllp+d7wFMRevMsaoEQqE4t4
oOtStI7rAgw4LL/T5xbNg/Cc1xWMdCQ5CkSoneGn23cbkiNwTBLUxLrL59luJgoNs9F4tsjG44T2
1iGCCeZkKLAn3V/q1v7kEZOGukSX7uLZQpprTBCPIjqXrDu+6v7O58jfg7ub4DFQ+sP95a4DD5Ou
F68jTSk66Es0rd71pI2hWXsuNx9KfsbcJ0QzTmVefEZkKDo1Uq8Ljp9m5W7e3CdhAAkwRYQr4AWM
hfmkoNDrjY0ZvUDvkf4zWGawg4JBciuW9f7+Rm9kgVSo5a0h8gUSsHxiYsKMsmrL3jOZwgKAFieo
ladIim2noYVrpqmRKQmmyIFfMptHEqYs+DepleTHqCXN+f6vuXYX3CVGi2S9FaTa0l2EE6zmcNLM
1N2qIdihxDY/uX1STUe10Yo1m7r+yPLmwuIgx2ulbV1e3j6s48lIK9XTqgI9sziBDH6HXJ14nSAS
f3EteLeRnoqTXd0l5Qri8dpd0Rb4283GL/LeLi4sUCNtgl9J9eiRVFu7icsf2lBHf4pcgVrGlXrB
Zhs7P999wEDRCagprTBPtcRZxhC2GuaANG+gwSxnxK3zMc/0ZucETbZiyTe+JQVOgEuUqogAlxAi
pzGr0DApTg1FIn7k9jidYU6BgVCFge/+ruRZXUYtzKvLGS2D+rnKx7z8kAFvpCTWn7wAxPSBtqoJ
f3NunlLQfyeEbwEGNAoYmLgcoZoo85U7dGOnNvB3PidvAdnC4hFw4OTN5GSpR8hUHBtSkc2AOMkG
arm1AO3GUqCH6IYAkGIMb9lUalRFEHsmlVcCht9r7pR+ydBIQga1jlZc4A0DpShEX5DiFCnDsl9W
U/5BHnpkV9CjAu8flcYD854hYQ9V9Les5CI/1FyX4t1PGf1WqBU08kuG2x15Bm9qQeBjoykMUYAU
aIQAXwrsySa4tud510KY96t06yF957AtWGfwMpYwCOnlINVizRZhQhVZ7NzL3KHMjnOlutmhChOo
HTOrQwmloOq74uxuHTD4LNl0lfwOSwwndcGyZ6g78+YEzVS/Mn9GcEZvnI55QN0qf+eKuwaBuH5d
2CZsEsAf5Eu67KRpo5Qgcv3MqyvRPFpzUx7aUc8Ywqqy46A0axwCy/WAG8uqnpyqoqjnLKMSrYNT
1xod4zxpaRFAUS+QskTkNgy6p7hV0y7fyBaVumJBS38gl6W1INvmkjBomeOqRZGHzEuLM2JXTX8q
J9hqt5moLRixO7hj80BjEC4znV1IA38/OOOwv++Rrp5VjB+yRwpQYE1wCUtUcF0hxTtngX5GQKil
mFuN+fBSm+CXDu4cVeqnEdlO6+Arru8fSrhD0M9KyyR4HEpq7PsQhvpoJRa/KtDxmyjYCAmfZRaK
ccnLixUGVgCItZzOaVmZmyII6oeRzurWZGwGKEWI2g0TrlsHXSlqeElwLNFZe29KK38ET60M4ZhU
AqNy+SM0XnglYprkPADT2dsOC6IoPnq23f5SUTReCVGXb7xcjsI6qYecpydMvVwuNCZEjjK9P4fW
MNafksxNmU4KJ+TADw1mEtsbGGwT1JuRfosmWp5II6yYo9zS2+eJ3wBsjNIEl1wF+bd4nqCtj1DS
MPozOnn6f9Y8pV/TOkyf6ibsV7a7rCGxFAVILA+UAwXO5UzqjNyf2gxmB1NebqM4UTV7iwRs5Wm4
vtaUWugfyjgCB7aMGd3MzOnED/2578vpsU4Z64WvAmmadFQ3DhR3m/u36cZHlNwrPLIyFafuefkR
3Zj5zFybu7Pg6w0vfVIQj3eZmMYMycPMSj1G3HQfmUTUizdB2hrqSudg6atpyRMtEcow2AwYTl2Y
kVUmNtTjQXPGyGKECmIjn9ID43UMkySVDf1VrkQdOpSZQMh7jVnpauBMLs/WeaIozxDoyAN68yR2
udvbKLPPZ9S4At099TWJfbJxEIFKD3Bq186DQ+9Pfc0N+PIopztt6Q7belZ753uH3Ir2NMyOI46p
pUfKdwWWvfIgejjQ94oKfcGxYcAsqLfBSLngV+jXcfpJ62IbgY5CDkL9cFzkmJ8b9Msh04xCqDjf
+4VBlfBMaPRnuCbLEMqI3Ai8b0DvK6pe8rBDD7pF2aZRUqYp+j5/6Gy9PQgtUlai1OsLI8DjSjge
HkJm8ZcnmwiUq0dr8s+qCpI0JvfahtaUfX339liFzrBBUof1LL5fjXRwoRudf0a4To83QdNJwiij
H6gadmbpHB0LcPjeHhPdAEuaBV/euz6AEuY3CDPAzaKBcrnL0C7ykREr9zzbPrOheKp60/X0nOYw
8X+iERjskiDtXAi7rHZtPv3aW0BrQzpD6Y5RQsLJy8Wh5Suht5nd89hriASpZvYhrpzsU6/B+lg5
rHp/szfWoxADKZ+c+2F6Qf75m8viwnTbh/Fon5ukQti4EKJH8bRmuKwpFRKAJqhWoscbLyukOQQc
pCES07B81CzLJwCvcvsczK0cBUHyfC5IP9SJHrld+QIKyyosaGQApokigucpYlp10MLsMWncNF+5
TreOAGw5BWpup+RWujyCOoUPgCY9R4AOhacE4wuU4dXe79XkMSuVaCXaubEcHRKLwTGArXLk4HK5
IY/tFgko8xyMMbQ4LYMhRTBZey3Qxs2k0l24/4Wv4zuAbhQtSN91WV1cvAejwVkiTRN4XYGewWYu
dTRJGYPXflqFn3+oetNC6Gsy+ldo4JEmctEsyU/3f8P1i8BrwPoMLMJyceU4MotGsi8a8FmjVpy6
Bsn2JApTlBookuQBNIcp7u6d7VxqqLRzYX/k7zLdlN7sjWlnNLkoEgyBB6Weu8vomR7dws4PDPav
sVtcBy0sJdMTmZ/QA1t8U6FSd0Y4JvBQFFf0A0yUQbE3VeY0933auO8Fu7Iz6pYygYdxRPZxLnem
lUmJoJGOQLOtNGcEL5VNnlnJd7SN1woTt24roCDKS9S7sFhzcTtKXyAiqnXotpnmfBAJKp65hV5Z
qcEhXg+DsY1H6FHhlEPUnEkkZHjd8HDffG4cLy8OaTUJgoTBLvbrp0qglr3rntuuKw7DYH52pjn+
4INAeb8vIGIgeMHxc7rLkk+UuuZsQmNz7jmPo5PlarmpBQIJ27xP620aZNE7SSfxOvD28KhS/SWJ
J9u8/JjRbEDQPyhwp42a/gjiwWQyX6tOTJS1K7wSNz6mLOBRZqIHLi/jwk71YMi0ADGF81w21Amq
qlH/+GWl/WP1CfooFXPTnjG1I0LPU6c+zoYSf0MO0FhxSdcu8O8IGUYMNIv0RrqsNzezLOZWMLZc
ncdScSjUtvBm1Uny6BR1fdbI8I/37ecvy+tlUsHIGiELiRStYrLsywWLFqVDdEzKs4t8DZQlVpop
hQcxuW29zGhSsGHhZ7CUS26aY+salfI8oopSfTAHNan+8ytlMj0rmhTreUAhFQGbusnETzvurAB5
nkGE0dbwuyg7j/pUdgdXG3JYmqMaMaNNrOuIeaI+iLrvZqSdq0abKQhc8S10bRR8jlpdNeHBNJIe
vD6zFPp3Fdm4X3BsobPowBVu79MhDpJPTl5k3Sby61zZ3z+iaw8NjTFWwVPBwAXh5eUJ5aLQOQh+
f9SU/tEd52c6puOJxkh2aCbwvOrojyuxx/W1JlSXHH7UPGUXarGmohioXVsJXK6oOe6iGg1nNTct
NK4oQr53e8ClCKsYvCDTo/m92F48ZXmoZOl5rCb9q4GERbBrE6cZt76td+Ox7EcwynONP11Z+Tod
o6fPwA6dSu42+NXLlTM3yOoa5YyzBQPQyMx6oII+UQJUXCiGJAfHiBCPrHoEXGd83IrnvP6sZICM
KlDYoXBGFfRydaa+qppnazybfSag52aWkErCuO+p7DzmqTN/zuUg9v3DvvFdXVoSdNYovjIxungy
OqDS9NwRo7b1MaxOfc7Y4EnVixCG7Ob9byEUa7aAfVN2vel3Xe4wCpCAmLSmP6uVau6tBtFwAhx3
M8dirU51dZh/QWE63AA2aQHNrsulbJibp7EI23MJ1hI5zbTaI/Y3PI2Bqnl5nCZIqiZrmNKrw5TY
E2o/dLdAidHWXyxKXmkMRdScWz+A+55ymPlkV5Nbwp9WBq/3v5w0hws/CcMSETloJQClfL7FDqMp
RncTdZZz1wzufqS/9ZQNpbsJoCjbT0wu7qaE6NHpcqnUXRkrr+/1+yQTL4mkkCV71AMW71MSAYtC
86g6F4KBdWjx3aORDyms03MdfoTVON1O9J0MfgGq4jsEiSsdbZF3g9sJzsH/Uc2nf4AlLzlrErdA
RtnR6nM2C1go2s5E/gA18E0Kpe3L/TO/egzlWpI9RNAZpua28IKdqcOxCRPv2ZwESNYc5cx4k7cw
mR7wKObBCCtfW7mht9YEU06kQ1MN8umlWzBg2KgtvzpXjVmGpzLTwvHVqhVUrQvKQs82Y/PvbfzI
MzVoVeKJZKt4yZrq2+moJJ1ZUdjrij8WM1Rbaw6s16mD4+P+kV4XlFmL4AJDJrYi8l6caRlHvmVm
XX1W+MJxR3e2zNNgm9ZtQ8lW8SftREDgZnunLN1XAvXS3IdJpDfPCiqmfrxpRFW0K774xqETWAK5
AvUuq6yLHwWrSNsibZ2dY8TdvgFJ7H+Q34fKBthef6QuFTTv/8wUsUk0JS+RvNeXvqPMZ9NWCpGd
uzSrGrrToxbtQhTa5h++kRhfRYt05EqMqcs7eulDmHah/MjQhMCkl8mJmgwiMimTnWeAHZm9mbk4
Ubk1US2cIDGRZTI9TMsp9IRAr+izZeXxcKhQaTOfpkqHzKY1p6H4paG0I7alqbXBX7XFGIWfzqIK
4kaB6nb7IXRdOOfQARvMTVgiW/ai2uNYn6rZKtvjfYu68e0kIS4xhGMBOlp2KMJCNHY+Vimo3CI6
5YqpnxKlHvd6ab6WThivdB9karo4Q8rFpKyS65uEcuEHyywrtDKKm7NKf89LxrZ5yO1prY74lxJ1
sQzjfYAneNJ4qZe19jp0Ydiaq+GM9Epvn8lwc6hYVCRGDpVj0+T2FbD81m5UUEp4qeBL1byAWA06
aZHmyfdkRm7kE0rRg/+V8owbfowNNOCmnenmQt8jKBig95cQKUvd1rFEmA3xTOtsDiM+nXlQB2b4
qUrF3owSvz2Cso+UEyOjVNzyOq+YBARyoJ+i0ug1xKBL29wkczrZn6G1VWHI8VN3/tEWKNWihIm0
17+5oqnhPvN1o3wKXS2K9imEHcM2alAG2qVONY9fU8OA8iXS9f4/NCiy6WnOtbZ7SKdQEdDUinDW
iM/DPFe82q2gG9poOrQayQZch+k+QXnoO9QjJ6SI7hvZ9VNP44NYUXIvMzC9BHSAZeE3kAScW8h0
x1NT6iNK3UEYpVtGZpo/91e7CkwBCQM5IBaGHQ4zWAQWTJAHk0vT+jxaqV2FOzjFjeoTevW2fcyn
MUr+tFUQd9rOQbjM3kcjAivP93/CjQ0Dy2bgk0llKgtL/6QMdQoceaqoLYz5N8FIxbca4RmkT5FX
+R+WkjeJjg+THMsXz80ze7KivD630EJr3+b/o+y8euNGmrb9iwgwh1Ny8mhkWQ6yfUJ412vmnPnr
v6vlB9/r4QhDaA+8CyzgGpLd1dVVd4AwMXyXEirU3yM6XfrH++FuS0VeLdxEWoqv+oKLHvbQVXEJ
EMA8YgnXXLIaRzgYrsdUqbsLxqupC3rQWMm8b8QUjWOu9eRdyFyLpKHHYFRxpsIatp7ybqN2rVp7
pqRnX/qgkTzEabpPoYP1zf1HvfmIgjoG9kFQcrCOWV7mKWtMBseWCZAt1y8WpteniGk1ppbt2rl+
k4VfQ6EjCLFWcPMWS7aOQ79BQMM8NKFU/dQbZ663eG0mTypiKMdMm/uVHflmQJK+EHqnGb+ESWpF
2NCnl8yDqc//+KhdXwYsuzaKPf/KVDn6cv9N3pa/SAiS8GGE8A2BAohj4a++CO40Mx6Tln4oZCn5
qHSG/F3vKCa2cZKbIfLJeYFZcjy0/lGVrFZxZR/RqA3+s+r2/k+5uQhojHdotQEPhYTDUX79S2Tb
bwK7sdTD0OO2+580hVNjbTPbHuL2oRyNOBB6ZKn8OMeAXDyzAvS3ixMtG17u/5Db1eVwaUZVQ8y6
LHg/1z/E6RoGmBGeq8PcBG6ghfJeNZp834OlOb47FNdH4dzDcpZBx16Hwv8WL/sSO1Bcb+2Ctk2Y
auYntQ7M8YUyzXY+3493k4BRURLSPyA0mb+wxq7jxcyMp1GWur0Zm8O2yczwn6nFUYrWT70P9RK6
tt0GZ10vo839yLcjUrYQfgJALVASUW5GHmk+2zUSN+0+tBrM2xAVeY6w/D1Lml9ueUXlBo4rCj+K
1QJ0ViwkE4v5oWnk6Gh2BW5yOvqhABOyDfp0iHllZXFMUXbmYuZUWJ72nfHRKIfgKA84HaZ+rT7q
SmytJLyb3SmeAnsrCOCw3RmFXr/ACLhKoGN6uOc9meewqqpjWsixF2MDscPWbE019gbwTwEEJgRR
Ve7iQBOWqY5iwMyHMgbUpethuUPNPWSErvlditzkPFdq8GlEabQ71ZafBB86kPYplQJwngcbmw75
szOGtrTHXJNWmyshpqSv3exeK9Grmo7fSPpASoFrFlDjRY6U0Ag22rGr9w0eDSelmVS3rsPabaqo
8MJBiv4xM1XbyvOgXcbC55KJzsOmrWL8bcs43iudbG8UPcCRKgzjj9hw67vGMKpNMxfJETX/5AEP
QqxA0Ur+4rSlunPqyPBSkuOxDBvTNTBX3QEZkQ6YBk8rK/cmL4mn4/i2wSwhuLaUIUPoDwGhQqr3
WWDlG+hV6cOra3hR1urGT7r2MqIZtZHbrn1gGBa+N0WI8LSbEN8RA/jlAZTUCrLEY9jss2ICclpF
9j6sq9nrTW3tHnWbHQCXMhXQKFm4CiwJpwocv7E0tfhYZbJT9xsliS1/Nxj1GO+0ufCLR1s1Y+2H
H4T5/HOuaf/JKy/7pqCAhcTu0pj9UMiA0VrsLyMZ5LTO+QlJOp7DoGg83EObizFk1akx2ehSO8+H
+7npzaA8MKQukfCX4uIDAq61bQbJ0anVto+8ukVpHGVxs7AOMh4j87+JqmZx4uWJXjdrSuM3xw1C
QKwuMR4B9UuteP3I01CXaqHI/kEa0ALrDAt8d28lW/pMycrbvQ1FJ5EZHk0ck4SylAgJucyYUTY5
h6Ix0wMtRPUjChqWN2PHu3Ka3yRKDhka31z0RH+fXvT1UwUTLsiy5TuHMYmCnZwhEmf3qnmGD/C1
TtTkveMdwtFrZoZGcSTmodfhkrHAbAkf3kMKUX4ro6bupYipHaQQqyypRKD4/pLRFq+SGTqIAire
1/EF95NFtU0fU/Z1bZAedGAiGejQohoeMgxnkl3Y9XZF+zCzEOSlnRbUbm3JZf4Nz99B3ie4RJpn
e9Bl1GXxJ0FoFsaivKOO7ubvJZfS31wpsWqNZwPM8sz1Nd7qZmJOewNowNxsMJ5KHsYhkc2dMpZJ
6Doo/1ee347jhOvV7I/SowN7+QlVEr07xBN8RQ8hbiYeug+y4WDFpTFu5rLyg33U+lbGFTxTZm0N
6bFIKDBswXcIywOB3BHX/euv0htYz9P5CR7kVPP3dV1/7VvD/Kz5o+VZemdu4t4CzzP1a32vxY4m
MBdM6jdoqVQaur4IrHCLfe0rI1UWIKQhKz/h2EjbKmnVoxLqw0GIeezuL4k3YiLISY7WxMJHvOX6
YTFMjkpjtquHMbDNQxChV5B3pX2uY31CZDxINsDv1mjGr1XxX2cvEuAIrRJSADYRr1xe4IOe492o
jflMA0eXt31vzyq2PG1aMENTpvBXUfvDtyqRNEyViybVPRs98ucAi2MEHGJ49l5VmU3jTuiFPupV
ldc7Pwst6xKUgf3VmGs1eCniTEpbMjFgPuS901DDpjwLpwo7N15F6ToB9sqP6GS18aafWsv+LFeK
nW8quWjLj5pdzsrXeij67MHCNiyhpeJPSeHlKRjqDFFcp2MlCsH4AHnAGtcKjB0GUKfPdPbQ6/Dk
yiyB6FilM1YbJWjyetPhN3RuGrhrO86R5KUvkalzmZsPR2ToZ3kbcWx+GKHS/Uowt/vPgaBouw2W
2O/LdHwBZjOvMm6M3Eh1iyOrcMLBmZG0PmeOUqMzpvycJj961GHnHKYo1lYq0JtlRjiKQooBlIi4
ki7C1eDg/BFII4KRRnxu/F5nOIsvuE/bajd3xq/cCd7JtRSPCByDrQTmHdDAUpnPYR7UjHBtz2VX
T89GORffWrWrz6bGvNYRYn33t9JNckUDUBglgBPHv4Xb2PVWMhAejQJKw8cqNKY9wmrxwzyHxR7Q
87x/ZyjOexIF5oaY4gg2zHWoOfGrHHKw/1Bx3/4k1+PkYl/Ufk/HcY2w8apP9PdeBc7CV0NN5FXg
B7DddawksyuFq2VzJlcW3ME0vc1OhjpIPzQp1ksXiCc4+CHWnGfwVUPnSYjxOPsaT9ZnG+Nfwd7D
B+XQ2nSyYUAh+lFNnfLSTq2yhstenN8irwiVJZK3wENSnFz/1jkoaGxXvXauCn36nkPN+ZfCQnue
1PynFNflSq9MPPrfr4b+EVQSCl0Dkhu94UXyzJPGzIZcn8/AcfrzgE/xZWjNaiVF3z6UuKawa4SX
JUwgsbf+anYUXYlPZVIOZ6AVCdYMkxw9KqXRPo3RhBk4R8rKQn4zIIUJQ2KaR5xH1wHjqQcdMqv9
WR/mCQWRUnG8PrGNPYK5wS6vC3NN3/c2PfAmIc1xESNFAHW5jjhO+VxIObWzFVay7JUaSueRr0WZ
N2bt9EEOMB3qJydZebM3OxabY1FAk5TEmHqZlSQFqXooasq5MeZ+IyWm6XKl+t3Ozpoq9BuRGIeI
rcoIHpLcYhO10C6TPO3as+EjfeROPSQcQ+eO6CpmWK9kh1eoxGJdiuzHuJKPyEh88TplCFZmmwbt
2Y8lf9OpnO+eVINO+9ZpVlu7Kh6XrWsPU/i9b/W+cFun0x1EWVVfc0WloHwOGIT1h6pr+2qjd0aC
aYcqvXAOOsU2a43uNDsttmWmEgUIqtW1oj9YWKczsmIgEG+trO/+0XNTTjwkeIqPCKCqyU7Wp6lE
CbmrmZhYzbi2H2/fMix+7iT4MgLoh+FzvYzg8I2GUtXy2cC7bZ8hJOr2lt8/MrsYVkrp2z1CMqND
jn4Pmg0IwlyHqpteMSa6/+fC6n/nFZd9f+AEE+T62DVKufj3nRmfyzwIETSMhO4Mqe06ng+sbzDD
AU3JVNV/j3gPbftWrcbdZAXTmtTronkg1g4HmLANBYBJkltkHGvS/KguHP1soPS8KXMd1QC2/dko
AgsN/n6Kd3h71mCN1XTea2W4Jlpy+3ZpWTBxflXd4JATH/qvlJcxlS4mTHvPemCPp7rr9NJzEnX+
ZZu18UHP68hf+Z63S4dzg8EKYFGUC+FDXEd0kixOsXc3z37VzdsQM5xj0A32NhijeSXr3CY7/KqQ
t1Wpuy0Z5d7rUIHR23qgcJvS/ETZymiGHjp95FQskb2QMcP5YUtY0t5fP6/+eH/nBHGM00eFFMjm
oHwQr/yvVxrXhR/Yjl+eqZjTGASjNWRej87zvK01aS4fUHyzvsEQ82XQv34170s5UHUPqe+s2EST
XiZuPRe29hiHg7UrZdj4Lu08S93FVR7J+9RX6357/1cv14H40VDLsCsFCyHgn9c/Ws1QIDAnGGUR
9WH8Me8SW9k00Mf+KcOwLJ+GYDDeOTsRlq40BOH3cSkX+PNFEpnt0eh7c6rOUdKn/1Dz2NlGqtvy
4sRx1+wcv59+vPcpOYMEAINeOmyOJZjIggObTqPfnOu+Ki5qM8sHmuD1SxzIHQKO2pp8xvKCyxMC
+yBnIZULkn+pGM337NUiw28zAOcecANXonYT2FrmH4saJyzXRCH0izmXkjeo3fzy7qcFYIgKASqN
tDyWYjC2kdOdGpTqnA6jqW97vTRsz+lKJ7yMQyFv49Tgh7w7pmA4AXtjVEMvZZHQhOl15lsGVmJT
WnyNRrVCk7u1ZddQmuxjZEvN8/2Ay3TCGSlmMKIFS0F8c61udJNjUZWms6DEHlKm77vaAUrZpc3a
XeB2j3ARAA5FJqFncIPrK31HbdAKGc9DqWjbStcLr5gceR/kwb8zXcmVm9xbT0YJQzRAdoL2e70l
Bb5j0OCmn3NEL0OvhhLfbYZQb38YZfRewU1c0UW5IYDYYsKGE+d1tN6ZIt0GeL1Px3nYWmr2MsAs
2/RI6j0kfaevjDFf1dv+zpLEg9NEgcPcVNBuFpWTTbkwADmt9oUyhNCIudVkj21nO60L+iqFRqVG
5X4scZR0gzzXXmFoQQSwuTV/d6GM9joqFOC0hmYsnmwlsV8qqW5U10f09JPcOFLu5Zk0Mm+G1Wh7
2EWn2yBG3hOctNRtgxy+OA2mOg+9KUBTzwutMvtyf3Euj/fXhxSdcgGegP23yHCUdHi29lW9Hzqp
fgyaOAS+LFc7BmA5MyFsd0aTzq6S6+necvxp5ai9Do+ajNCFRDGb1hoDGBL79TfNlbRVbeZPu2k0
k4OvZuppkoZ4q9FraTeDJJVosEU52Aqj/B4k8ppK+AL09ucHABqBrEGqh/64WMKWUTlBAt5vpzXY
qeYqZOVYmeXnEMTvBhvk+TKqtvGhVbP+WCtNsK1AeW5iUypXDuXrRPznh2C+Qx9MUOj4NddvIqvC
TnJmW8Yq3AcDQMMK6cgA4dyuarqTD1H6qeqsYAerQ9/fXwPir/6/hU6qEM1Nyg/BsxUaaot3MOO+
DdAiVPeJZQafE3/2Hxrq95VPfZ0sXqMwCORwo29P82fZXUyjYpY7fdb2ts6lHKNK5VmZ1HrjxP5a
n+I6Df4vFAN4inLmxFy1rt+lD5CqsEJd20dWp36IpJbDq1bG734w2rt59tcKqptHo2PPRQO1K4Zr
aGwtXqAt9a1T04DaR3kPAUaG7oL/qLQbaBl497/VIivxbKh8clhSHvC1YNgvdowRcIpjEKjua6Nt
n+au8zeKZNsuDFNlL7fxryQLyyP34/ELvoezGxihfZHtKPls5hgtUd01e9YhwAitsDcT5dZpMrE7
V604eozCTHqezQTk0oCKcw27cN8Hdgb7WXhLImOwzc2u+nj/mRYj4v89k1DGIBGJS/HimRSjmegx
d+q+Qif1E6dzjESANR+0RKvpPgOelvW8P6h9LXlhOluHNDdrZrBSvbW1CS0DG1HV+7/pZgnxmgV4
kYmWuAMsX7NchorWM17a21pifEB4+WM7NdOhzlF0LYr59/1oy80vPir1AYcaHVFewmLzF+Y8MjnV
tD1sHOdz4qBfxhqgUS038r6cdcWtII19j0tS47sjM3eiAESIjh7w8pqchNRn8Em0fcnWPIUKWJlY
C33Xssrpk6xF0jlsZvXoS83aAOr2meE60AiB4ki+Y9pxvUk1w6/pkU7BIaVNvFHart9pMQ5+hZ5y
sbTrYpumGXa9nbamyXz7bamteVyhom1wqVi87b408hpgW3KYHWhNZWEV28LQwktiU5+hybVGE1rE
Y5ImbBNE3cI1guy3iJeOOmIzQQkxSCuhze+GRKImy7jY2Q56x+OMyimd1f5w/9PehqWhBXGNc51F
BQnw+gXXVoSoslkrh8zXJMwfMerCM/2XXg3jLpqDNdjX4ijnKUWn2+ajGvBV6RZeh4Pj0AU6itIH
XMjqTeNY3TYpeu1Fy6PwhyE57SEZbXPDm5bdjK+9UtYvltNreKTi7D8+5fzHdXgTb6huQqPhkHKe
nzpAim4bScO+KuMPUdbK2zRKvsNe1Hb33/L1DZ5uD00CsC1UppwAZOdF3CCXI6cJdOWQVn70YuMK
6enJEDwheabuZ43qjqlvtlKbvhmU1iiYK+Hys8xOaoQQnu1k6mGsDW0nZaaNEgMJU29CyPdc5DZV
q6wZjL7xgVGcYbtwP4UEcaOBBdTXnDNdPYSgyva4EvpurCjVXouRozC5VnmO3zUHvyiMDcQc9ff9
F327nGmsKxpXYyhhKFQtDokBqVc1mi3jgPbzuE07I/NUa4j3dmjE7iyH77MKFB+WHwltkMKf7uEN
en2KVC0ZqsQ8xEwuPLOw7ccQDAcszwq9yZVj/a2HQ7yIUx2vQHERv169yF7k0tx35iFhDR+wc64f
1UGAJgd9+JqxcVZKvgXh4M/TweyDW0HmpeG92K1VMY9IoUTWYYZU4FaxNj+Uw5B9Ugtf9IQVbV+H
Zr5XUx1jN7CS+4kz0I25s+77rJ0fYl/tn5sYU3XuCMWTVubZU2tBESkVJfSAAmWgUGRKosEPhux9
paT4NNzMuJLxb7AZS3wjzdVeK/wY52ZlyJ6MLjM8TUGPt6q7Nbmb27RC2hbmJTJaB1Tp6vWHmXtf
yRurNw9VYccHR4UQo4BCeRoaE+QBjFivSCN7F1WINd5f74ui8vUh4bBxRAF0FA6115HNhhMytAHw
YJxifJsdfoBbaRWaO7mifL4f643lp/8da7G3SsRacRtvrYMVKDiFW7DUJ6szTyYUAq/We+twP97C
GoblJ5jpQMFAhrG/aFVcP1w0l53pM3k/cDR1z1LZP+VKl2zUJmw/D7UT/qqc+Kx2pXHsEQ1xUWYb
dxQqgn8qVZv7P+bmRYM3BwNO3c5piSLBYu9ZPYbQMpzqw2hJpoews3GCpnkJnUb79N5IFLlCORYY
Nn50SwVekGe6JVHdUp4jbyDFs7QdSks9RolqvjOhMDgjBNQKXi6jn+VDdXY7F1XuKEfVrLJz3oY/
Jbv8FaVj9qxk8rR934OJMR0lrCAh0i290VbA36eyglTT4RyZulc3Tvzg5Jg1pn22ZiS2PPoIxSWB
I0+AwJgSLs7bvp5qLGZYGJHcTG45taZYE7OXtb6yDSftnzrTrZULynJ7vMbkJiTMAyGEyYsVYkwx
E0m9MY4h+vs7tSmUDZ6iuReZdbRtZ7ps91/nMumIeILJRE8EABDJ8np3NCkS/zm3kiNw8mrTKaXm
ySPYwc1Em/TfXkKNXh4zZ4ab17NV7wcXf/lf3QC0DkRwYoN15ghYjphlP7e6fjQMMJSV/F0rS3nT
+TWuWPfDvPUd6Tpw6YDcxz+LlFNkpdE59mAcMWqTduY0fdEkmDuxhSw1mirBpQqsauXUe+s7Mveg
2YMK1C11xkT5tmyTyDzGmh2cEY/vP8amk5DCp8JTs0H+5/4zLjOLeJV/xVv2IfS8VM2ETtKxGIsv
cj30D6gUTv/1kWWvoR3eCsU1g4cTGYxlc71k6ClBtKsHeCwVnaq0LbJHi4NqI8gYK1nsrbcIVR2c
GGhFoeByHSqWh9y3gQAcbb9PYtc3A9urojShbkDcyu3NPF8pd996OM56yHY0qoQ42nXELGh0LZVD
84gZRL0n0UiXTvWNYwIu9d2h0HMScxebJK1wK74ONU1aZ8R1aB2VKPuVptr0KMdYZ5V+Oa68xtuH
YiYg6goGcVyXXnktfw3hun6wm8LqrCPTg/ADNHkNq5JBCDNW74NUcMeFOMtsB0yh6HRy475+qKSL
i8kPNOuoqd3JTIVbsj20ANRswGoWtHwtNOcv99f+7SphrgNFEhqMwHEs/XambsaU0J79YxvUqmtC
Zz3JtSLI/42+B7z5Ppm112cUIjQ04CA3YHi2OBcyvx/HhgrhxFlqbqa8Dp4sPdFW2kKvqjnX2dER
syNKZ6antGwWYTQlSI1JHwOcAp1sb6Vp4zVz2j9H0jS5Q5z1j2XFyMCK/fC50qPYo0QdQg/18mgb
84fbNL16gIjTMbtUe2slq75i9W5+H7Uj80rUeG4MYvR+RJkrVaRjbPaB2wAQ+IX9U/9Qd8PXtED4
SEpNbQepWttobWl5RpY7e8PIm83kh+qpH8b2kI+JflDjRhOyMk/VOIMIrdIAcX1b85hN1t8M3Ao9
TPRI3CkiepJkBlvTiM1fSTyYF8Sykm2p68NF0gfrmI/ZeOjLxtkYNSDqIbaClfPyja3EsB4gsugo
sW0Xm7Yws4ZCvZOOIEXHUxoiljjFuXFquSWuvOC3QwmUO0MBRl+Lo7lI6kY3ikk6GhzQj/DPkZsG
y3MK+rxeCXVzQpoC9cCQkokAwHBnsdRShN4SNFCik9U34SaKJfXohI3sWmEjHTUbGp+uox91f9ve
PB9BASUxbCOgsBq6ThXwAkkj2hifUB5r9lFnNHvNjvp9rsdrp/FboWh5Cq1ghnq0tK9DWRJ8l9D0
45PUFhjRjOZ4GdSx9cYmy1eo4TfJiKf6O9TidOzS3piM0Y5RNbM7tw6VfDuFWrjh/f8TBAww77/E
BU6SZCTi2QJxxTFCvbhYkM4EXdaq0APsu8LwcqkoNkESllt1nLH4sfLgYTBAeRi5Ze0mSesA/Usz
uGHkE9RYyT84aO18noK+RAeGi0lRpsF7S1p+oYX1HbATVhcf4frl+1ZeKrGG+grpP/sQd8bLqCrB
95SYO0dPi/fpF/55I0wrgEcyVGWBadfxMHgJBqTwEwxW+nwX53P9GOcdGiW5JbnoF1SSO6hh5c2U
brk76k18NnGCWykAF2TR158BOQeQFlQV8H5LlJ9qV3KeN3JycrQZ4UZJRh93LMdZf5zVJMJ0Ka2d
n2bTRy0dn2z+t1F9BiwO3PvqvTlLwAxfhcDpfkMxWSxJ4PTovJZ2cupk8IZzgLwV5P1sZ7C7V0It
G3esRgbNlBFQOrh9LlEWdVv0cYEN36lMUvUxyFLLNYCdb0PFGi6jX5mejRvCU2iG8tkP8Pm6vxve
2HyvZCwDGN6rxfX1px8RFCxaJMROudKPO7uRw1MRy822nIrpk8FQcyXemx+ZBhFHAkhzoWK/CDjM
/lxmfXrqzVFjgScD2JW5rdzBMUPG8U5oeDMcgMCb0071ihHZHDblmv3hW68dHLSYcVACGcuS3C9r
p0eLMD1ZozV+GgGB7QJc00562n3l/wwvmuSknjk1kWe2GPOsHB9vpFdRVYJd4MLMfUd8lr/qy3au
gskv5/Skd6lP06ixHxuzjE6AJ9aM+W6/MEuYmz+dUlC09FGuQ5U9xP1+dLKTVIWTWwzWQHvYkX6i
1flZ7aJkTa35pn0k8OeArMElUozB2VxkL8hmoGYVpzmNhWV7cozIYoOIMJSlsHClPEdAJYMFKHdO
uu01rdsjTWN/ZPxovFi9vjaTvVlwlB70I1lyQiYP4PLiVVd5a6aTNI6HxEpbx62AiBxShuoeS61E
G2TOHiPew3Eqe/07Y/5qH0XSv+/bZbRCRZ8STQheB3wl9fob2HVsFEMBYazTnBFMeJ+6hlWEZ6Q4
xvNoVWvt8WV1Qmucw4MOAYcH17JloYCRMcVWbignR8+NjQ76faOpdefiS6SixaGmXhLk5kr+FiXP
X9UtEBUh+QgIlOqLg2Qph6RXflsAfJce7KnQTvlohU9SK/dI/HeMZdveOIwFJh1Znq816N+MLHQw
BE8Ypb9Fuh7HgPbQBFtOSQz5VASOvcchsDn2BdLRNTKJbisrIRcbnPvuf9hFP4ZnRpCJBh5dPJFB
l83uGD2RsGeac2nARW2SXvF38VC/c0YporCpwAFyHeWauJR1NxqraZ18zi7jqHSHUG41N2jH8FI3
8uwlyiwd7z/VIju9xqNfoXE9FADYZXGbgfcZAmPKLqltxRvTqINDPbbYgM/q2rj3jVCokdETgcsH
EG+JMYJ/HvVZamcXbrl8p7LwLcvNBvRKnSq21y6Iomq9XqLOVbTFPgQgPUtNhmclgxDN8qIaDmw3
mClj/OIThbz2xAldfS712rkgKKa5ODkrK/XnIh+Llyv6ChwuJCZwTYv0OGDYkqShlV2KWs+CTYZg
lQdPU/tUa/pZlzLkMO9/zWVC/hNRADnozYp2xuKuMrU8sjXxjo1gns6JMV3wmXJ+551UnTr88z7a
ClVuGTsvrWP5shcYdDoQws35ceUad3KBbyYziefnis59EL0TjojrXNiFTdNgeZxfktmQmPzWqen1
VaPDv04AtLUxXyNTg706WJkn+WkbuAoU0wuQ4mZrhDri0hpdwqC0za9dgcikhTiAtvGzSdmuvLi3
lotCn4ldx2bgo13/1HZQGJtLcn7pewwsE4i0KP8Hpmf5uvwQSVQqLfi4H5Xd6F+aIta2gd3b/crn
W+Ty1/clrpiosouWl7womFJRLduxmV/wy5pBRAxGz/DcLPdG1SeuH7eSa6nJO+fJf6LC4raElBZX
pcUq9aXM6u2MrxQkmvUIcPVbPqoFIJdp3vYgSb1CD/8rKtn+Mtf9vLJP30oKHJX/P/jiyB78akRd
oskvJYO8xxYBvw3UPPMUqeX3+5/4rc1I+aWyOSCIIVly/YXtUvLDopzyy1T5+Q8AycnWSrqBHhAH
tZtxE9rdD3h7VCECANKOmRYSHzfTitqMy47GT36po6r8UIfYnPmR2e2HqX1CpzxCzNQeP/d86ZWc
/tYyAuvCTE/mcsWE5vpJZW2YGjl28ouEtcw+kqtoYwyQZJXMCs+yhVL+HIAKuf+0bwYFgGwhzMgs
e0leRQGZGcgUFJcw6uZPsWmVD1qAD6FVZ8bO14P6Y1Saa9rIS9jo69rlfiFkEgGHcW5eP2qRyn6Q
jCXLJ0z1nxM6/AdOrmnbVHHz3CjGb1xVzUe7kV4qKOwXjDtqmsimtsaefuvp0fWAoEBhJGZw17/D
H5UYGZcqv2Spo+z0yex+yaHDZHpIox+jY/gPU9cNK9/59UMuzjjRkgLKSZMIJeLFhwaUYCfTRJtf
rZFvx09d+lR1Brx+Ox6/aJMst15QyfPPTE+NHcCjcG9FzsQnKYqj7xfljmFv+MCHW+vzvPE60Kqm
/ctBz01kWYiXJoPVzszCC7McBJY6e9pYRq1trRpVxEmx/f00pcP+nStQHDKUo2w3kCI3w09fKoMs
wYHn0vRhgNEVkGpX7gpMGigGssd+6JCPMWpz5SvcPCthKbv5A+QRNf/iI5SBLhkQwsNL2irK7xQH
6SNwleSU5sO3SCQ1bZzWatFFTGAIkH/pnrDYGK0gVXG93MqxSbQhrfIPJdYu0b727cFOXVC1hVF4
jPOs9kn22y7dOWo7me9rWRFc9HZRGAH3BFN36bYez2FGw8rqPhTVXJy5x32lwwV7aWwUF22TceVQ
XORtoJBcLhkCgfsQXDBt0Z7syt40Ct1oYTK3+7qDHzkYCXLvGNwcwC5qT/dXkcOr+2tPEQ4oPkBM
wcOh0HcWp2FdWHruaIP+LGOX5o0qN5gsRgTARKGNQnEat4Nc47gepvlDUgzSp/vhF4fG/8KzpLjJ
i2NqsZrAEMDl1iL9udHmeOv0Y3+UsloGDjk5m3hUPxuDbXpQuOvN/cDiL7597v8LvHhurQm0NgxK
/dmOk2LTIH31MVZV+/P9KMuF++ftwolhoyDeuGw/Bpg86FXZ6M+xk0jf6h4qo8RNczfZVnAoqtQ5
Z7XWrzza7Qrik6J7RIcC8SNQtte7pXaaJJCDWX+e22LYYRdnbswWRDMWaIabOf4a5mN5Kr1+xFdd
b3Q02KlLDZk0sqLcnE39uerLzssVs/JwP0OGXiumDXShYGfGdbxLEfX4XKBo66mhXH+s0G1ZacEt
qivxQ16dGTQqSmGbID76X72npLEnJYli4zk0g3xrdFV0Uht43HNRrCm0vPGSMc6CvwLrCej4UtzK
DNIKNNhgPI9991RZvXLSAsP4kfYJSClrrNbIvm+sJAY/tFG5tYJ4XeIWcrVx/LnujOcJVvUhzzrn
NweAtBkQ5tj6+uRgA6ivcSfe2J0aEjTQH4XHG7nv+n1iWqfFidqZz9jnASh14vbojB2Eo6LVL7MP
nyIpimddHqc1P8flWS8+Jd16ykjRVBJou+vQ/oD1V5crxnM5QYFNzYoRro6mug9icjf5MsaVSRBt
DQu7IUbl3a4AA+SGSNN+8NvY3IZ5KR+aoF4Drl9/B3AjHPSUXgKyzg2Pi8n171LiJAzp1Zi/BFHC
OdPsTNWzH8l15Wx8TQPw2+dt3H/NuiIw3ifW/xqcsLCiwT1BM1nC18JBo7uKe9mvsbSiXYILw4mX
GG4S01qjP1+fC39CMaeAfIqnogVm7vo59ZiKxdZG+9cETG2fWkq9G9R0Ojhmh/SCZMHsdxJZ/mLj
AObG+Ja+69SlJUpw4Gqi2Qa2BIbUdXwjVcaO9nb8XzFCGDk4qCvKT00V9uZLUoXK4LsSqgHzSupc
NBREWJqLKNPRteXUR0T6OqwaVfnU6pX639xkEgw5JzSTLUJUZnW00rrsmw0AIrn7pEE3tJ+Agcrx
49RkYePqqg/kHQEJf9v63KBXyq7rfMMvEr7GqHTT7mbChz7U9Q+j4gKyZ0byf6AkodfoSaLsYj9v
+43RZNU3Oy/7NQr+dTaljw33HfIo3XyBu74BS9oS6n29ZYS/aXc0OGWPwxfcCEdXybLw13vOyf+F
EoWIsLyhmF0k7rDt2HA42f+GrBdpD7HTgXWD3mSnnxU1tp6mPsSCkL1mGStffPleWemA6CFJ0KBD
hGOpM0BvG68pZ4wDN+mt7hzZubafUPXX3MgypQOSA/ma0vvNewXWixYQfQ+sH8msi0/Z+7hBZU6I
baxkMWaXgtbwyoCs3slFsL//Yq8zOC8WMRqRuul1MPVjU10vG4kcZkltVQdubJj+ocgz5vppMbhT
qUQfhtnSPyCZlrihNWeH+6FvHhOIrWjLsWiFEsYydD339AnRhcRpXLenx8CZ/G3GneWDWjEEfGcs
Ac93IHLBngKJsxx8N5HUAWrJfR6z8+MfyB2WpgtarHvI5sZpVkr0mydD94huKcQo2n38uciNiRLT
NJ+TIWRgDMwQlFGSuU2cOo47cEitRLv5hNx+mO3gOkVqQmFyEU2e9WAO1NQMXTnQ5YFoqIW6tRH6
OvOP1EgEmBdWgmNMxUWbdPvb/Xe7GDOxhnizf5Qb6BYy011szoHObar1mh+6TEFUGTFhLZ425ZDZ
6an4f9R913LlRprmq3ToHhp4szHdEQtzDL0p2hsEyaISiQQSQHrgbfZZ9sX2OyXNtKq6V+q+243Q
TYnksUDmn591BXq9xER6lHb7Iv/a5Qj5L5kq/GelpPr3Or/wWk49v6dsf1CMpybkH15Lh2l5ywqb
daXOIrrX4aDO1TQbfOUZRyPR9mdRDP/w6YNdBJqF4jYYt7A+/HADhUYTB2ASZgVulbwDk6p3CJfy
yngY2mPHJn1L0sjWCYaQP7mBfhw1kG98KubB3Yu3DXz0tEX/bppFrUkm8tHgqV3Ujy/rON+hfDl6
mLgP9jgL1yND3PyfLBjfYoD+fjAC04SZC9MeYkQBj0K398MOaFqKTWiK/K6MMcPLe3+Bj7wWblx5
hX/HX6K0c9PBDS58SdVIb6Mx1PwtHQJzIZHHaMtkYutD4nMalC4b1/mC9jx+hmgvuQwy6W6E7mBa
pySx3l7CcOlesRraC+XDclwpDG/iJgsJ078eDv7jw/0P8jnd/Poe5N/+E//+ALApKOnUD//82yX9
EJOcflH/efqz//617//ob9fmUygtPv9y+TbLv+w0//qm6MR//JvvHgLP9Nsrqd/U23f/aLiiar3V
n4h4+5R6UN+eDq/59Jv/6g//8vntUb6s8+dff/qYNFenRyN4WT/99qPj17/+dLpG/uP3D//bz67e
RvzZXr+pz/FtePvxTz7fpPrrT7Dr/oyLDdDaKRIGd9rpTref335UhD9j/MDNB8D8WzUbfsQnobq/
/hRkPyPeF3M6QHy4/b41gstJf/tR9DMiTABjIKYBTDXm+J/+68V99339/fv7C9fjzUS5kn/9CSss
rvi/X5vYLCCGxxKETDAU4Zymhe/vCAaGyUQbZ/t4ga4RUqIFfSyK1SMHAETzsVEBFkLWk19yyJm+
+Jnwdsp4t67NDn2/ijrsZrmDhJ4gYRL3T5swcgxZZrMSAepNy7q95UtE0PiGZJopiN5D1M3Vazyj
wWm1r1NPGfhJNDvxRF/kFMHQiZclFbb7W5abZz6OPZA4+xbM1kcRkyG/ZC43zbKuXRXa5Zck2E5Z
C1jLVZRWWzazvZmHe4iR0B0EOWtXSg3IRUCiW+pOh7yUKNzbygBVswcuNdkp638hAeiaiGZRjdri
HNTWgkTUgcSc7gfR0xIybfaxqllB971GO/w4vQyNW29nlCxvZYSt6tDSCLgpG+O0su20lZrSq2wO
rpADrS5zK/kupvOZWTIKId4S1j1qFVPoLNB1b2d5rhMU3ZW8W6Z9F4nkdWlBVAlf+Zd9IK7mPnjw
26AvR8ZSRLZ55Be0lwhTzkVxNREoYPQ6xwQe/PAlZ4Osg0n2JQMnV9KYewfLgGUyYp9R4XgZS7Ht
4jFOHtYR6wpGnsNifXKJMuXxKHkevk0ChUH1gsG9psiOeR2sQkRmsIWQ3jAjzxI3vPg2Xb+CAZUX
NB7SowzS9RnqL/keTsubv608Ltkcw9WQRai3gRXNmT1DsaLDp1nYrbSjxcHeCXq0MJVeF4jyLJdk
WlBM2HplOvLli0L/ezWn0itpwSs0ggzPW9yOx5wFuoYUSpzn0qZfCQ62aExJ2VcqNO1LtRgd3sL1
Bnk59Eq9OiiHXCOrmBuR6KXQS5okHTvbTNInlXGtEZUTwwB5mN9W2pGFH8zktfNTmw+sP2gkDd51
ZEA8CGSNtvRttlVTkqmLjSTRheb6DqH6rkHEUFdBs2KQqdRBzSLyJ0SgXxU5mm29aEXC+PAUKjvV
WMIfZVsgPles994Sx/dsiNg5VB4c0YsLG+HUkGurK7/L1vVphn51eTbeMF0mS5Qf0J2kmoRr+eQ8
S3cU7r+P3PX9XDOoD+9TydqzkeILJCRdn/zWyp2zo7rvreIX45i0X/xpLPY9cs1khWyg/DwUCW6P
Pjc75GiEd2wSw7WTdHyOVtyyAzDwi8xHp1xDNSw01yH0E7geUGC+4zb3nqYxdTcaQ/hcruGicO/3
BrNcOnr93nj+dJgTeSuE+8VHrTDqqKagykAfl2muhxpCQbhwaKTPKAIXyq4br4e2fWa+w3kl85FF
fb1AXl87NEQeU5HSwyLGT+2sw2Ey4rvF+LuxjwswcIOuI+6xkgNVq2Ieuy9waZS87SuZibDhI9lp
1MXetZRcQRb9tfUj9ak6Me80LQIoyuKYtR4iEoOu8x6YTPOOXgjiQRx+NceMJmtDrNwwmUkcgGix
S5MWkkeAnbN+xJh1vrVp9BGByvqq2iF9Tiae3rSyi8+WJSjhvrzZNi+pNFF5WajUlV6+DTALxONh
RrrtUAIGyW57mnwohBSUvSvSKmznPe9M0QxxsJXIOzePsmujK+7dpYtc06oFU1bHWB8v9eKmcuA9
PFs5616Qs99eR8tmLls6kkuNrJulCSPe7jrhpVejlgrZ0F60S9Bu4Cy9QPzyea7FVDrH38M1OoJg
7kojOS81YMiQOgrWR9yj8RaBXYV/m2zuvJ15VtsZVeBRsrBK9s7tPLRpn03Ly+K6ikbgoMmMqZKv
S34jBvCWupvNddGjVMiDuutxzBCJNQ8+l6j0QK46BK2oN1JKJDufBQy98tDdlRB7jPsgmCbaoPSq
3sT2MSTxrQPvy0pQluY4j3NYw6Qe/YJDduMNOkXQlllvT2tmBXQJja6ZOaCKC6lKOqpAvU5HyqlD
lP2iy9Z105eULbuMpsF1Pngc+nnffQ0TNuyslOkN8hWCM6fovYy/kWDrhNENDOWk4cGY4ZOE8Dez
zYzSjMNoPNLg+p2rAO59v+TKvx+EN90Z6dKSuuXZ9/LhHM0D6KQk5CvWqZ1bJq9acKp+n9DKU2Ya
xvCKdct2r4LiMUEO6o7zbofpgNWbGZ7ITC1SFhJSR6laK+ev4oaEDtejg/p6QG6TEO1FgmyG15Ms
sQZPnqOvYUA0zWb3Y4YucYDHe8g6B4TjFfYa4qQKMpeHeDBkv3CDQ9GCNMI8ZvlOYq/8kiny0MaL
wNcsc+CF2b2x2/NmLIMipl/qNoY1Chrt8RBDIQNBpu52Gka0GjPIWqEXuooEShYon66I01eyCMcm
WML8vOjRsxhTtx5VyNfzDmmJEN5ZUbUQEOOqyPFGLUKVeZH1DV3hvgCsV+El+iVdvNvc1wJLCgbq
qG+vWRtcsQzjx6Sl2bG4R2djZsR5mKLEdXRYmMSGlUqx9ot2267X8fO2jQjGNt6y3MF0gNNvmUrI
euOzyHSx6cqogx8Htqhg7poOupfs0UM8wR4FeyasQ9bl6k3KmV+jU+oacda7ECMGG/gjlu6khAqO
VgrSr8ZRjzdKdP0ubsOD4iZ+ClSY7K3sDq4oLsNsuZ1QCFcFZr2MplhUEemwA6aXE8NqQ9cadpi6
99Gc7tEjEbAqTABYKlS3QEvGS0KfsK2+GUOaPnRoMy9YWq64LHJnK7EuArNW2qy+upIbEj55252n
xXrkHW0cwF5pxIeeSXdJTOHuPdvdYBRFN0rQ7TpEPx08Nvmw9rIYQxR2u7QegNVDBm+xcuUt+1im
LriHMW+XDac5ret1Gdo2eUjs3NVJu6w1mXRxb8MRn6UtPpNC80sdSCwyLv5wyKnfTTii3XpCw1CT
t2q+nll/kcKgpHSpYwNleV2siLJu9IDBu5k1ZPuqhCaabpdCEEjOVO4mdhVL4F6QLskRdYYRJPrZ
EcEV1gLPbuH5iNeuN0+ssLT4WBEHE/6WPPlvHY2+TCP++/GM890p6V87Pe0/p9NxQ/74UP8PHpdw
fvi/n5b+5/Yp3t/o+r//13dHLPzNr8elxP8ZxClK2YBRgxoBPPtfp6U4/hliFHAWkCQjKRW0zX8f
luLgZ5C6EFWiRfR0jjnldvx2WIrynyGGxJZ5UqsjcBLyhn/jsHQCQv5+VDrFTyFXC3AYKmKBFv8D
fr91SKZYkQbXZBtKEL2l9V48DVnA7z6R345ovz+S/SB5+/Y0kLuf4leQrAFk5ge0gBcmCBCOETQM
/t3jmsVzk3Lo2lIMXU9rFH+1oYWbRGDlnCVfb9KezGi2CNhb6gZ1mW6G9LXiND2YhJ36J5UpofD9
MzbjexTn28sEcIbXAb0EcNAf2SQKraIMGQ+bJIrlHr3A2LzHrSDnWrlP0g3tJc2NqRV8NX+C3v0Q
MvXbU8NCCiL7pNj5EWDmfWDpmrOw2To23NlBqicFmUiDEVLsNp3BezKp9m1sSV8Ona/QGdDJp1j3
qKJLRRMMZv0TKuGfXBrIXYJPDwoOXG4/2tb6DhoLH9xas4oQRjXn+WyHcOTx44+vjX/2NAUK0BF5
FAJK+BGTXWSgxlgq10zdKI49RoYqSeyfqc7+6bPgfsEYAZgUZQ7fQwJTOvMlzhfX0GErKhyTvV3u
t+9//Fa+R+K+fYen5HloXnAJgRnC/fx7JK5dmMUUQ1eE+SBfHZEWa70aPt2F0LugVKTF+ALzUvPH
T3qC9767g7GCAHkEAYvEddzGp3f+O/gvjOSJ3mnDxg72dUax2s2Wh10JoRt5DSeOrKyVoe99jJBL
bKbk8Y+f/R8+19OzYwXBZnWSaMY/8G+Y/DsnlyJsUgScJMWU3aSt0Xd//CS/Kne+e5PAcU40AfJ1
Txi3/8P6QebA4m6UfYNhcq1t0tnLPiUwzG3RsAGGIf1LW6ysiUMuLoWNyH4LxxhrzDbUg5afBY64
r7O/MoZRlKAR9UTKvxIdJIehTex5x+xwpnOKtGhk6SIDE+8oaze3lCxfkeYbgFAt202nL+1iLBpv
mC/3+SixTdPe0MYkKUhnFsYmLQ3x9YMWK22EisJzKZLh1kWLrfpOpC+MTdu+74sMQ+DQ/5ItsfcF
3oh1Z7Q19Yqvea0YFuWmX1IDM07GLwHWpFUE7/cuQe5yGS3D50rk/Akr+GUEIvEMZ9xohQCnnRpQ
Ke3V6CbJStgks3PfDsVZtAB2LRUwsa8b7D1ncKzPZ11r+weJ+38pkeu8SnBLKS1R9ejGEhXKwYtO
ewtYkj+ZDFqMCRky+B0wGRf9eKodS0/DS0bMDtXLcitnErY7gnGxzjeudsWwmieI3lc4Q8ei9rYh
vvKRFyHqQZrtjQRIAo+FlKc8KLjnqzmmSHe2erqD7dI8y2gAm7/QGdWIWZLUNHWHPNWkHKeBobF7
Xo6h7KNDplBllcUeQ4lDAjE3zKB9lVL33E1IeE4jEe+T2REcRAtSYpcOjjitIGChT3E6t7k56ljP
e+zSGQQE/itw+g3TYYQUxqiop9RTN0hSRlc6MlMb5U/mMMUMwyJGrta096v27ohW6xFNADsGhXm5
6Gm3UckvNGpKYtN3VeuPfpm2c3wQngkr6DL1hXIxrTqolxs2JAe1MnfWI/6+8ZZJvmZaHXAAC6pZ
4wqaWyAA+qIDx1RpS5/QNlpL5p9rGr7rMVAliZMbyuRdn/YbBKx0PqJBubhJQQkcJy8Oj3wazjsM
jwHvkwaUiTnAIPCKtKCpnz5UNFwgzPWRE2Ttk1WdtT5/TiCfO+YEn9iQIm0uGBNTh6Swpe1anHcA
vdKSIdCoJCLRDRUnQbSTrgkApCU4g0zK9TjBhfcT6NSDh4TEQ6ELUrMY+osU5djtqm7zNWlLoBmy
Zl107ef9Fd1sCGwwHpGywXu0qZ5q6UPRy6u4DcJSBsVR5jSqAclsd9Jz4bFbTHvTCvaO5Da4gVdt
LsOuMw1nxKHXSXslUmOH2nAERo7jemnmdSh7ArQmmaU5yCk6Xxd7WGL3In0AOjnlzzh8kXJyyXW/
8VsPLuqHYprMTYjI9Rejl+3Y+8M1LFXFDR+TtaJo0UHCpUBCpTBfE/hE1yjDy07mm5S4PWf0a6u3
tkRWuqi7dpa18RJRqY08TGF8MQFzPG8ZPrQieDV0NlCyr28DQ8mex/P3LZ8PgQyMKTGtFDhe0FDd
KwfQOJ5gsDa5xa0Vx+MHvCr7IcrOyTL7FaruUYW1zU8edV+B5sNJarutHgbvEAPku5LO+/C6qK0G
XgAeivpovV4x9EFZv0YVrqq+XH1cWkq13s6l8h3d6rjzUqDeRfeKQuXraRJPOe2WyxSOMgS8Sdyg
p0VwTY5hAu894j17RHIh8HzJij0L2rScU6+JgS0D2T4Gy5bsJg8mLINcPtxOw43zp7wK+wjI5ThX
eVdgAZfZXgp1BqzzHaj8mc50dJYQJDeU4/pmFg9ZZzHC1WZ8xeg8fhIdisCYXF90kV1pPfJmsQWt
fZG0TRzxGCWJvsTrQOoQ9bsHLvtnIH5/RgRiVvxxQ/5WZoFx95SmBNXXD3vVgHwcttBsbgrP21bI
2VBUv/OdidtdMmTeZ74lZJClFZBDo5/bIKRnZuOy1WYKl3bnlOruKB1xLbQOgQ71ME7Tu5W6eGsR
LopyR+nzxhplv2g46n4hMRpkqsDzPAiZhgUKrwXkwOtKi+4dbWY+qST6mjBUcRRe74hOTvHwanyD
/xgpzo6nyQdHPcQNnYeRAL/2AjSXZfn4SzZ47E3HcwpmfsoVnrjf5qX2/X5CmxXJEK9gqBvfccmF
18rzxQ2q2MCAhNAZJzvE8dGbadITso8IqqVM62uUjI4wUpxRaWxSrRtYljLPYaivPd2yKxK7/M4H
6IbUPBma+eggI3nrULYFcF2n25vVgyPYdBK63XY+OjobfxEIAJogwM/rIrZLhmAwK076bmZlCac+
HOyIEZk+2jFbYB03XggtnOBYzOJWjdd53MPoPkwjjvNyHESJqgB2k8dthB0lMRIfpod8vZIMYXHh
sU4C3g2dEyXyIwArydZHCt6iID4tYVwxdxEqDceaDiIGpxCCtylx7kK3+uh37VjDDDBe0rBHjYmX
CrA4ClkG6gwlCLZoRGRTADk+7fvdPPOIl5b37AmpX4AHqDaAx5BEcJKMh9AaAzMdw34H7du4nhcZ
3K07JO62B0QkJ0GFhIsMSQw6dilorqVYATvpAerv8KSMAQ03r1WatQRMBzcdylzJklTWrBNCMLyE
fkIvgOUdHmVgXLMb5jIfBo7hoEN41T5EeyW4J9/OI7ZtE6+l6smIRrYxNa96RcDJOR3h2G40bKDh
Vbp5I7uAzj1v4SeJuQzOhtxwTivuO9HCBdtPrAaAuKLXhoT02JvQbI9FbjxbFziRPnlyolHVdpCP
NNCQxmd9usSidkMQuUr3cFpVMCnGUaNGpx8E97EkT1nr7q2B4rzusBvMIGEs2JIM18HtAl3pgMQD
MsLexjoFmDNhLKq2VQbNLLaQ4AMkvqsgexJY0CHeC8p1zAngtYyJ+3Si6hnJtN5tGmzuGQ9JNBDN
nn0gDFa8Levg3sJ1SW5wyYulMh5N9GENM2CYPunN9RotPCz1NoI8DDT66LEoxdkLWaABKlFIJVhp
bIZ8FCyc1K96FHKCIjOpOqfaOnxdTNoPSRMsbl6rFbbGqLNdMyaBCHC9muSOkkyk5eBNGKCogbhn
hyU8S+tkJv2TB4i2rZITq4Qz5WbQY2v7N08a2dYuDbGFxQH6mnAPSe8ROZr4IKACcqYZgsXk5TR2
aKn2yASreABW9ToL4FJ3xAPcdBqtLzjL5gj7GfjCarGq28oxL6QqPRhfLkXhr8luRnebLgci81cb
cYRW4l6RS6kyZq4nwqwo4chgyV6qEflXcavpUAoWFc+bn/XDeZDChnnWdzrGDr+lHQoa86kPS6Z9
d8Rgkr8lsXAPCKwI0eAYDDBbUIsE/B2WieRxXHvf7Awivth+RcodFjCtxjJU0CaXXK7Z1wHpu43z
AC2eo77Gu7Kr3z5txRCmZyibgpw0wBdmsclD7n7m4r7Yys0RjcMCRVJ+veI6tAceiAJJo5uwqoHT
Yr12NpQSZYysvV0yMCkVrMHw8hmOe6ZEMjfA2lUMwgfR4G0bxLMUiXhujMNynnFsrFUAsxkK9mh8
D/aBdM2aRfJms8FGr1F2jqhTBu3WlUlcnFewIlC/RIyC75c+x/xZRoxy5N4A2fhSJDT+MtgIPCSk
5jmtu9yBUwXtaa/TZRXvhSUgEFaSLkPpo+zvFqeM/hk0zYzod5NE1zGQXlEHW0DeU1wix3HrcXhY
8n5BzCp8k9A5FlKA3TwtVuXa5sFSBaEQj9mUZQQ34ymfDs2lTJwvvvUBhg+dfYcRzQMILLw4qbM5
lHWRcoLwVs8Vd3zaogigMQqZyw06mAs7zMttXnjdxxx7871ZcXCp2pzLtzb2/OPIAPBjOUWwQOV4
YlQl8M5e0PS7hQDV+wU9h3KYH9aQqq4xwTBQSHfwMmCDt1mBqUgnyT6Qqv1Ad1H8CQsv5HBR5Jkb
lU/eJ4hqPeDEB01kDVmg3ecTwc7J5yh59UcyqWZBm/rTiJUfsjl/MVMjxKmwgOftNl2MgUhfN03m
O9AsVJQDCotwTljzJS5TNDXDl58Vmy2zNcDWlHGalPimMTkOa3tifSNECu0R9MQeBhwabN1RN5Nj
BnDsGiKT/lb43YJ9IJlSAfLWl6yamQ4ASQcaFDaBHXA7stgMbxGRbkesT3EHkBwbE7QVthwz2j0o
5ChhtErRP9JgDZkG3CNRMB4RAQKUnEGmP1dsy9VQbTPgoxLIygYNQ2e/hNQjWQm7/3RnsY7hwjqd
ZSDs/BK21t6pVEeojsjH8caqwmLewMaalUifVJiLUhybakqH4R0EIaXVBPEs+pukkI8n8vI66vs4
qkQGU2SZg0Sk4NHtKS0DMaG3oQBHUjJQRXFZJBPEkwOqM7GUum59nw3CEfHeNvYE4gJnGZcp7Oie
Z2KILI0Zlj1a/5buSzoOMab9vnvxxgCMJunBn46ZHpJz6+fLFQNYcScch0AxDFvw9BC6664adDy0
uxE83VwpN0xLRYo2v8d2Ac6D5URGlXdqZdzR1CrwpJ6WZYYS37YMwrl/c87KAYqTQeZPOBhRWbe5
27YH2UYhPyZUkrPMBu0LKnHQlRxhQ3JVhw1ybYBWqvu5TxDnrHWv0qc813Fu8e1wdJGAt15LVPVY
QBAgIuROBWGLkCzYNM/hWbK3yKFiOVxoCY707ajUVIPvNrikMcTtI1MsXkOndXmJMgN6eIXmu7ic
QRl7SNeFD6EcvRMZmLZZeClhtEtqsnXIEhsRpjLsIvyPPYKZ4wj9FW65Fz38j+VCbfeJCHBshBa9
nkU5dd2WlCnmOV21oEpIU8h4+OzYggUkZAtJT9NLf9aREQRKrJjUJeOQttd/jDV9S+j8HmqCmSgD
ewURE7Kvv0HZv8fTUujpQkJUgyQt/iWMCQpUKTrx1jJD0BH8A3HwZU7G4KKPV/CgsxKNHme9VCE3
uF2GQubHBQ6lI/pmkBefhJxZyIZAgDa954KvPc3dr6/53+Jl/jXS5Xr+5PdKfH4qaNb+P2BegLD+
AfMCRQSn36nU8Pu/si5x+nMKdgQCtcBPIS8+cSu/atTi6Gdo1BOsyyjOAclyCln6TaIG1uXkCwJB
gfCWBBlYoGr+zrrgEAGrVA5JGTDxpPh3WJfA9/FQv4dt0Q+OJgU4gxAFiLh/kEPfw7YilWqFrrtv
csEpgDNwiThOmmbeuqwCzkoqqGLAkNBMPUTQ0O7DMX0FkVRDW3bZoQASi9cjtt0jWeenaE3PZIfM
UBipGCL1lYiQyrUcrEXXxxq5eOfithSEj4/Mk9056+cjkwjgg82rigScX0FBh9doLBRQOgmmc7tt
07mtQx6FZ+BhLn1H3uCZAjMCJQWOiLrsEoA0kDC8E1hmyxgDYeWdNueoG++X3Bxoj/qATctHNOSg
bXi29rgkfXjTiUBiq9julEr2BLzOJbRc+V3aj/rW9ltf+YsaGmdkgPj4BWMj2A3ZetO1nu5li6BS
KKcj7PC3ISOwGC2gY1sNVti1ONRB3XNUrJ/gecABCuqp4kH68zUarpJdMbIrKCTUYTVk3qHSYniX
UNkgI7I/QtO/lR3EI1XAW4wN4KFtv74s4IiqIALwuY3uwoTYQEHs7voAvPVArdq7HEys3og+F6xA
DGf+IGOkJmforGSyf4DhSRzGyAS3odRpU0SkKM2Cg8Xq3cn2ZTIrVFUOW6+BHA9Cy6z2gSaqLXua
PfmJOEyDdLYihGYbdT/LzGtkF0E4ovaJjaAixNYadNtrm82kGocBAuB5FiU0h/ch5ZgduCSQvUzi
IfMTDgniUEAyoPxnL41UCRjhociBvHVXK+whKZPPfMaulmLIDVp7ECm5SJWcq1jGwAaxi5Y9XJ9q
9UUVW7qUGw7mjxi2iysJRGLnb/MrAEn7Hk+hPHBveDAiu/NU0W1V0m83Yw/F4gQ9/AlJ6srA9TgO
euFFiJNfDbU+PscsKdXWZhfILRclEtwnlEx5N0Hbf/Ji2LPVYYoZ07Nowok6x7GoXAS7av0BmkmO
eYLp995/nET/KHLGgRxr895Bjl22lKnSCZuW8WLb6/BkwB/90dsxz8oDKH3zaACvn8H8sTYLLskd
xE53M0Rg1ZIjWTLiY3eqUk9AHjAonVLbftIBVwyaoh/gSoKCrBfRVQQwvgJ7Aapu8NI651t4IFZ0
zRy3612eAB4l/ohpC/heAIUTicsQePV5sbjlAyMFu4QVoomhGiu16SvTHuF1KS4HmVLcpMPDBrl7
hfWrGlS872Ctut2cnhFLkbtqiP3hITPoqu+mABdn0PcVnFm4UKB05REZcbDXd0bkCzJQCLSq2TLe
JuH6XqAO4jKPp/EMGC6v/aCnjTerZa6SQQHcE+k2QG2h7VD7PFsuabKs5diG8kHTuKtQadGdwQXB
nxhS1W/kt7FzBdGxsxBfl71M9AegqfGwdsgjqBADNVy6yWy3WDH7mgaK6gqzaP8QeG1wzfiSGQgJ
TyPuuGmoD6c8RUl517trxVOLIr6M32Xf5mPkuWBWZsUiupLivFLpNu1E6Xq97c0WJg3QIPtQ8FPc
pkReyStGf3qmZ0wY8PBw3EiabMA7uBhD3JkieqMkJ08im4doF6zx1EiklDfB2uNcBjvfIfQYrvo4
d5CTpq4wOKH5RRM42T2OqFyotzwLSuP73gXittYUmiR89BS6t8s+X+yNA6rxIaPMoevE6eOWUPXe
LxOgdK5au1s1L47BhJtYewt7j3UWVCoT21XgPA1xD4GNr5y3FEfoaOx2G+KpV6BVqXmEkZZcyETg
kyRby+os3jI0tmzxLpinAC/TblsdRSI4F1CO1Abv9+gvnbuNNpfeucUX53GX2M+lACZVFhmghFXA
F+MXfH3I6Owd7bezVaYm3FV5j0Q8YK9fV9ktBx9sxYWIfEy9gQ2r2APU4HX9cs4DL6vRIN9fhYmX
P5O2GxqPK4voB07IKcMFBzuvHxFsPYztGwwLawh0aDCvvcWMj7JjdVhYIG+BvNldl5hh32KJq8KF
kAq83bxDHuDwAIuC1+gt0McUIYhn28zaHcO+CvDu2wlzDXA8WNEC/DkWfXChO8Zf1bcz6RhQWo9D
sjx4mPkrkH6A14Hn4cELyDX5WvozTy8gvJGXrfSAk4/FmmCV5mF+XMd0qwpA8GUXarlPOrXtOxwQ
Ab3TpAK7A84HqGxXayBaDQqZ5MXEAISgySA996H7fIIGc7slic9uaUveVNsFO7Ia6GSHHAc2h7Ad
p/u4lrMHfZWasucF4OP76tH+C4mQIRbpMDxHuAoeHbAnK+G6+z/sncmS3EiWZX+lpPcowTxsAZvd
fJ7o3EDcg3TMUAWgGL++Dzyyq0hPJikptalFb0IihBFhBhig+vS9e89F7+k68pgafcK7D9bu0OiO
3HVSljda0vs7ej3jldOMj46bKcIiHPxkXuyEs2tXt5RE3kbl47ifPFttRMVqV8qhORc9QxPiX71N
ig/sgHeGw1jlawc/XZGBhbC+zovg2UuWZqdZyt9ZWvzc+Mn8jjOkOvdmJbdWG9xqUzU8Ohq2UPhH
u8kat4ZQL7HGti3nIOXH2MVDPR3pFB/x79wnmbWlVZbuYvo1qGrf2lpt6cJsitjbFEb9hqrqNIFW
QAxebmzVmfR0jY2UnoiCKu82NrDIsGpQoGotbmA6o3t8oV+SwZpC4Q4xZB8R+U7/pZsFIr+p30Dn
YM6IIvv70C3FHdmi+ZOaZlTEnMa+xK7HDdPq62p2tT0sJOuSPBQdUYSdPfvTENzNuXJCnDPOVrgj
Yt0sXW0uuX6ihrizaWUVI/VW5pCkNdVbw9MGegfedWWnu6r1I+bN+qYYM5PTkLsrXcSwVRuHU2Pf
pZr9Muua+kLcxgupjMbZYTx6QI5ykP3Bis2N72BZUEl/LMFmSwC8UT2P5U5Vc+jTaT8OTfKuNdUm
5aCFxtBDXtonaA/TWG2qro5cOz/YakAq4DJfEnbTRG7jZFu/ah6QPMiDh7I6dIp4W6BIHCtJ3sfc
fPd5b9Fs3E3Vfe+NB4jzL0FWbxlYXukDU+cJ9rLHGKRqnH0ffJvEfNe2wJqYzXCiY9HfDHrBRj5e
EZN21VN09RkOjVEfbjp20iIfyl1CP4m9da8ad4sJfdq6veltMlz3F2Sc7Ap9RpLXBY+0zeh5ePO7
3tF/GdySc+ZgTxtiUZj4Q/3Z4JV+wbqy9wd3W1NFn2ikbWCpvzfJmnI+3gMm5AzumbK5wpO5gwT+
PrnzYw95aoMFa6E2opecJHv65N3ZJf91kw1SRvXQ9QfTdVuOsCbI6gwJBnuf9kUnsnZvJ0yM+w5V
AsxBEIGbJUD2aSfFctD0xbnzM+9Cdv0YdXZ8K8ySPoyydH2vcJStCsFb3FbiOnH8+uSAhw1rmYmQ
oOOLpqV7XaUs6H5Kb2HckBBpCNSn5cOiCQYMMRDT2UQtJdye4i1NzqXXRSNtz32gZ+9qKjitm4N7
ZJBOq7tkCueNte2GkzGydbjLcxKQL8SJub+U9GF60JXuVxC2F4GWI9oPEu/CGSAaIpTQxPPYaoyk
p2o80u9HUWEPy2FkbncULWj8tq21iGc3Xl0fIhrKwLvu01SR5FmIU0se+yYwJ7oKaFZD2RAL5khh
Q9RXguU0vfZ0oR9cMjlvjEAbLnFc4NDq++Yurp30i832tjOVvlwwyFoY97t+dYahy55WT/MDrocG
xPGQMLUImiCik7/QT/Qg7FqxTSE9ZVcIff1TNxd2ZLcUo50xozZwvXz4PtZ+v897lCPkTd80S8Pc
kq6McSUCRetEyvzEnMm4EFYcR7IBD6ZG3Xwm0L44m6Wb39TUWBujVupKSkdusWvooSS649YTuRea
Vql9YQnwv/ZF4VxMMxV94Nn9ha+4PaNp9dE8F6+xRQmMAaE+2F6jHZJmLEJHfauSGnUEzopeGk++
rPc50lfP3M9L9iwy9+Qv7zGyqjX0ytSzMVQS4X5vyq3XV+eWqZGZJ5do/kfaZPSIRLxHwR8Wmv9A
+Op3qu3uKIzUCD17fGlt8jDbXF2nxc1sLAfDpZ4axLyvmlUtZ81FvmnjfNi341DTj138YxwwWOta
9lUk1cO121eU/8sQmaq5QcinoMYF+J3cNhkPq1rjC5lFjH0rEMjYYdCBTM5Nm2Upn08XRtdTivFU
aA9DXCKChv6ZfNOzQm6R/i8wDgYhqMILyQmm8rZWtpS3WZ+6BG0ODw5qCCtsNcuww9a0mpfetGnr
VmqSUVw2zRsTnG4b1Dq2rqxrvnRE4WHtEXG9l92Eb6rrW9xj1fjdrDTOz7WMeQ7msTujQZmxBjnx
pSbzaZcXiXiSAFfPZiMeCz1X9zSxpk1j0N0P62TqzuyJbBaJ8E9ktnL+I4Ixd8MFBw3GMtubaTui
VaJ/aeuvWdfrBmu1pfaNIf1N5eti5zaj/z75NlK2Hvoql4WNpPCqDlwwA0UHlTEMpLI91xktqMmR
/T6txvroqVQ8EWM7h0YuvPtJxor24DAcikENexWQAZhncXxo6tJ702aVXBAj196ZmPkY1ICDpFGa
ticE8eXeXQU4xirFKVZRTjO6X6yBWEqd+QE22c6Dscb8EPmDvyU0afwyCFfQABYLXbNV+GO1qwho
NBBrFKsyaPkQCdHFta7SVTmEUnJmZS6G546VYqe1KIwAZ8S7+EN2BK57oJ1K41IjLJyKJfPPgvqL
E/soUc+n5XPvBsP6hhovmr+Km8SqcwI0h+Sp/Vv+tCqhKra407yqo1K/0r95MTqIEIF2cDJXHVW1
OEiq6CRrV8Oqs0J8as9bhFmYkqby0p09+d1EmGWvCq2lJfau+FBtrfqtbFVyMQ3Jt9OHvIuo62GT
rZqv2my1B2Y7+Xu2KsJ0L1n2pJc4L0yk2Qw0Vd5i/zEvTL3DX7LqyvIPiVn/ITdD7c1r/iFCi1c9
WvAhTQtWlVr1IVjzmSDfkp6KjC1A0EbnCGlbNfr0m1a9W7Eq3/BKOAds22gHP4Rx4kMkx41SX1NT
fic20bxpVkEdvsPmMlhFdtMqt8s/lHc1ui0eBOR40FDmVcX+aibLy+DEN0yQWCw1caEw7s1V/48s
if/f9Pw/5tqS/Ndtzyjrv71++49v38v/eMJw/NdrLX406n781383QQ3zPyE6IEcJ6IOCGHBRZ/7d
BF3/BOY3qCnHgb1t0jf97x7omhS5gqHofGFm/2/lOe1RSDamz79PHvUq5P53eqAfAQo/NNpNcCGI
OhFas7BhIf9Mw1NSM5MRhUsYYCJv+9vMvo3Vaxw3oac2XX2Y9T1gct1Fynq43uFqD7Jr00q2BIGw
KqwuK7mzGAsArA799qFuniz55MyP6fioL1dpc9OrZpPzVtR4zvZuHM3+rSv+8j1cOmcvvnOM+4+f
4d96Iv8n9oj1g/7La/6/wyhu/vZJDF/rpHz99r1Lf3oA+W/+fv5wg5OXzI9MPYgemtPo/3v+sJDz
IHEYAP+70iIcnsx/PIAmnXueSw5JsPRYD9cBzD+a8KbxnyBK4CzgU1gRPDTV/w3rwypN/uH5W90V
q2qakt+g/e4aa4f+h0FPlZgzYsQgOyy5sHd0IfN9ksJEdpe63CdWYe9+eEt/YYLge//0eXi3Vjg4
wV4ecEJyNH/+POybbHB1nRwYh0+RbXTxAyas6jgvQ345+6lOoVj+w7LDk/IvzPC/+FAmIIbBTINh
x4dY7YeLNDt/7AdhJwfVONq5K4uUItS1Qo2//cP1fRKi21wfAw0cJbhZVtPAaq744aNqsu8WiSns
MPcVZs3F1jZIdmxQXEWxayFEhpnyqE3Wv0t9fXz8/e399PE+F+nT7kHDS37aPw9UHNSlY+n47aFQ
nFLGsrJ2Sizajcm4GmGuaJeQYtq+Yv7WvKHr7Pa///xP2UseXwDspGPYxOwCW+fB/vn6i5Fdr3eN
5hD3649cTOZj32nZ12LIOHXPyFupH1L7QprNBixcv2+q2kGqNpn0dwfVGfee20973+jHL+Ns4XT+
/Rf89Lx/fD8SPQieYItgIPvp+2UgEDJV6s2h8VPEN1U9bDpncg9+OUxbtXbaf/95xmp3+OEFWz+Q
9JwV/worgoiJTw+81iqf6r7vDqi/dTqn6ISMkCtz/S0lFD0N0eR3eVts0LvD/PFNFSPh8eYzXrdC
/cEmsW5pP30b0l10wq1ZcbA7ga/49G0oQES7ygwPiAAg4Mk2CUQ4eGZ3akwDJ66FgfE8SLSzWS+/
ubAn9tjwl21XzjazidhP77Bw6F8Zb7SwE6Y2oVEHkvIpUb08tmt/G0ewZ3CeVAYH+NHnhROsL2dM
/9qxSv2R9iXtTLpcIr70yLn8+vsb/gEU+vGGr5eI0M3gV17fw89voFTKgJmRVZyiRt+APtF01kYp
OT2WcARgwcjpSUCV1+nnG8GVXspi13BYJn4LuxPloDqKKu7eBsPRbhYUDPel0+uAemeXoVle3ueF
IV+gqTKZ6Pr8m2WUKhKLMl/7RUMuPtHgxb9qDtaTzUyIQ1+9dJdjNYC2SILy7+32Xy5t64T0n64W
g7NL/YBp63O0tTaMMT2HtDwsqyTY7ZH7dLPzp3Saz28N99TQ1/kt4Q4YUD7bk3wUNf3E9zrQL0i+
aGsTN1YEK7SL893Hzh/+/jdcfUifLgrFBCFWLGQURp/5jR5mmnRp+TirEsklbp4TX2yi/zL9Cf/5
i/eBjWHdYnlkXM9cv8kPy3UFwzWxuq48oNBJLkt6JI+5q5f3i9Z0p97KyvvKSLO731/e50V6vZur
MwrQacAS9Dm/EIdgoJeqrg6KVuUb7Waf5knR8CbigTEswsNc62kOJvlSqLUL1jran37QX91hZvuY
J3EfrNi6n69bG9d+jr62B4SncQzTBc9NXyN4NOnm/SGv8RdPD78kPjlG/Cj0P5K4frjJg5UjLy2S
9iA1r7y3s5GVNhu9vaDaCNNSqb9+f38/q1d8brBlGSYON+QK3OBPm7CAL5U1QSUOetMsS2QztFR4
uwXCKpugpSpatGK5MTxGgKmWx7DXhZ+dGVPTwRvSzM+PgjneZR1n3Vvvtv1bZcqB/XqMrd2Yudo5
ttWfEPS//EUIAgKoyLvGUeXnXwRhQ+GadH8PCAUc2k5UJjE2/osAafvD7+/Prx56GkKchzh+wLz7
9FG1nzVdwyVRDrXxpWF2xmXfTeNJMxv/ZFtFfZFapGn//kN/cX042iiDoeyt1sD1S/3wECyj3RRm
TdNuwoWw82BVXNIxcg+1E2t/SJL7xfsF2h47JR/2gaH++aNEOoPLnaU4xGpM613lgs2A0OxvB7vp
bntlzEfTUgpxCclv59GHoPHvXyufDhxzRewSefnzFyAtzBs1XFmHyk56+mpcoTHL4LrPRPAHU/H6
KH9aKsFO4qkGqw/F+HNpS4HuroslVAb2rNNUWx0BGgt7s68v1lOCfSTf+IzeTlrzx5/0F/cZdZCx
MqZI00Ng9PNlNtCIFmd05SFr9GFv0RO9SxuGVYhyMAnny8zalY3mVIZzC36MJh7V1u/v9K8eZQB3
Dido3Kac2H/+CktHvu3gO/Jgpzriew7/x1HF+pa+5W2VaDCcS7P8U033i0eZFdMh9BFjOtzTT0XU
6uzWm47FM4FNcwVVhorOwxCAYJOoxN3vr3C9iZ9+YFzBpqdTProep7Sfr1ByQvJx1DLHpFa7yqr2
cej+WKX+4kNg2fGsUsDT0fgMsK2Y/DtLBTZLJWicQ0NqQY66nWbf7y/mF3fO1Nl3ADjA6Qs+37mS
BityQEzuE+aFpyJjBoquG239UFi1/MOz8YtXw2Qv5STlgST8p+zKVtBnRwLbHqjQzX2VBpm5CXQq
2oWZyAWaUe0m7sWQMQhy0df9Vy/q5u+f50er/6/uJ/jJgLhTBHSsAD//aFrODqWmuj2Uhatt2sF+
03J2vd9/yC+efeKgAh5+AsD/eQ8PNL3xJt2rDo3m8BguFA0LLfVToiBHdUWDQzcLkj8VL7/YzHnX
sahzZWxVnw9Qi50iIi7j6qCp2n6q0Rnc+PRWH3xL5Ifcrf70hq/Nls8vgMVJFpQmuwehXp9egATX
fFUurjjkloXBBocMzbEcaPA7L4P3yMIQYIAIgvFxkX58E9QjDNM0E/gFEydv3qVtlPdjbnIKaOvZ
26PrsbAnjOmbA7Wt2BWOGq2IsoBBod8E1tbCUQlv3uweKFzk8+9/tF+8AfATcFisey/9m08LluXq
nbJrbJamRHENGsm1Nh7AiWcm6cMfAj1/8VnrwsjGYPJbcfb8+Sn0TF8ymC4obl0twTkxLrul1WiR
r72If/uyHHgcrE8oJKjcP+14M3LFejbn8vDR8eh0BD6QfbSNHaf54fcftba+Pj0QzHFM2gwrX8Ci
ivn5sqos0UZ9inm5poQTtXItRNoGSUhGW+pfa2Wivbahni3XqpzZfPrZd0lcKcr7ThvrIip5zm5m
f1jOypPVo71MKE75SXAjC028/f7bmutm8PP6DSRyrbRp17HouZ9+hMaeO4CoNEQYOiUXcrTka4mp
8MwkDRD2mGXJW6+n7YNymoTRoxFrkWhNZDFe2mC/hauUGrq6bYVCkelxFhFlP2wwnncnMtP829Gv
pz3zTPQosVtdjG72x+Aw1sOfLoJ+AaUUaAWSNtZeufH5/Jd3LeRys5S4hYGcmWPbv8RQM6pVHoQB
zm4J/QuHzq3eRuoBbjm4ec7XSzMOOByHirzFyfezyJdWQ8Y2Bvopav0Akl7qa/ZT6gNPCkfbJHlA
CBcYWOZZcivmhcJlsktSGwMEafFO2bC9kbXmybx156J9TW1fZttCl5jDOLhhRrERftmhLy6KQvNu
9SKtTw1yicvZntC6DG2TRo6TmNd5QtUUzZ3XLFGLWX/cY9MSb05a5tpGxG62UbAMQ3/GFdEvuXeK
g8J7NBCHrJZChJ+2CPCqT4fYNLrt1BiALRj0lPfQ+bRvvoxBChBiNnz3uuVuKep33RDmBmPVsk0n
A91CEfQRtlKMTXijX3EBkled62QUFsK7Kk1t4foH+YB36lsQe9mlJQO8rZ3eVeDTLfsxtRw0iVaZ
ukcz6IbLxteWfl8a66y5zsvrJG1K5HozP8dYx9pDI+bsCww/00E8C0MmdSbtnXxwuSUK0x5CHWaH
AilWBg9ZY8XXNRoQnle7hqfgt7hcpEI/rGTnLFttQZaV9xLRbuwN6hLFXoAqrI+H16CxCn03MA4j
tHf82uEif+NBEBgknWp+adGFHeGJ4brlFFLs+9hCVea3rrOtxy6/o2oukV+XwwtrZ/WXManpSI/N
Qg5byqcgAUo1Oz0wnDoAYF2YheQ3GlNijOL7zhuegqqsxpCAv8DekUgB+SpHqH3djZUX5lMZtOEy
Lz1plEGHZ6nMSrFLdaxxE1qxjbmYduQLXdxoTQ38kh38OSOODvt0nJ18dCRHzar1XV3Z/uUcVJiI
SHfwX1xba4+ws5E2kbLOOXH44knQdYgU0hN27m95OxB0pSbrUDHfRqXk39uTePWUqg41O8G9Gor2
wck969AtK5PPhOQfirYaYPnpNhxV3Uq3neEODdw2840jS3ebWkUTzoNdnGjlmcekcVcBqaFtF06y
Zz1OyaXJH0ieyDc9Mu0T/VrMaK6GiLXOIcjh2xy3AlzRNuviBaRbMWEdzt0gS3ctGqRdbDQuipbc
TzC90s6GMDb0/Vbpk2SW6hHJF/kAx2LCLroyYhPbG0rz36YmKzjq2IjNalRWxRQjsatTWA6Lj/13
KZNzv6Dx8rx0uEzRSKlwycphk6ymdMRLM/5lTH4Xlm1qUZ3ZfWgMjv91GHMWaxQo2Mt6NOo848ax
avPVXjJY2hM+nUuE08tzi3BkP02Z8T1DjfEeJ07yqOmueFua2xjrEfs8K+feCCDEgqTIryeAaWfc
ZSnUgEplXsSJR0SO2/DP3oheCp3X3s9GebUGnLzJNpsOdQpdYVw0/Q6DTvK1NzRzO5ToCmaSqk/2
4Hph0Dpsg6M0hrtGDeZ3JB/4WOm+bjp9UjunNp873aJLrtUNw4h2UgvikFQnmxGNSYrzUHK7BK7+
yJWN9xiPWv8MxZIKD7/6sAU0UFe4pPXhMClzZqY3Af1cJqqZYtSbknE/6i9ilyCGoCy1rmfGpFXo
VPZ0W8fB8gw+wzg4BPptJq8f5E0GYZO1u5m0NyOf0XnoZsq8fKieZJr6F5Ne1FHT8qxtUDTh8rOg
TkQYqqwuGupC7dMaels8adnBppg5OUHcPWhO6rRYHcky4CE25Y1TW6kWzSkePCC2sb1LdFUYW6Nb
VmHd2AzZjnooOE8Vbm69R2eZJdJ6cGQQ05yxNECh2WA2O9HLYZ8UVfXN5bByP9ASeuvq92ksGDEA
ePlOb5JQMTRlBbhsFkgAurZz21ksvpMXe1GKNiwqS927b4wquFCq90MvcWvEROPAYp5aTfzq4n6/
VjKvT6MYmpPCZQlLyNH7L+5YTZdGpdzIGdILslHLQzXlelQbVrGzWqOMZlTEkdG0zZ7Xtt9hYe+3
y2JzrQ4wu6kctJ1RufYRFu+6g1BDfB1dVwfOQ3vuHrFLUHwpNYzwhWeqg2GPYMH6XlZho+bvjib7
S20q7eMMCOaF+TZDk7TPb03ptJDCPXlfms64rTwt/Tbb9fIkx7zcNk29V6ZZ3vae/dS1aR3qGlHT
yzhNOjLeaWb1ErHRRX0Bi4VUgHh4sUvbvoTGl5wqqwfEjGxChhM6taMzWzD2JT3cPNIWS11Iu80e
6qqG7Nl2WnGuBhvE6+y24tQrxzGRsuoOGJVp4EdIy+R2sfNV1o8tpNIEOxsBN9hgcd8/mKOn7+LE
mh5aofn7OAUN7TsMkZAlXhFnglsOxwed7jpT/v3iCXfe0NSEL1y6RCel3lTdwgqTTSRNLc32ozKo
TjvP+k6eUrKzS6vTN3BLM/zrDnbyCqtoKNegiXgO5NFxSLri7pdnW9cOM+OGN6INgyPy3ZxOhu0M
DNPHAJzJ0JbnYV66bymA0xQXKPGqm9JuJDOQkePZJvFwDE0oUmBAlPV7qfXGlXRT53EIagfdqDEk
56HMrDLMEN2ymIqh3+CUke4WyGx/i1HHPCw+uXwmkj6sLJl5MZPjBqrGTa/kTCZWgN7/oq24TDAB
HI8m6Rph5xoYSGzrteMcEPlaWUez1mE79C292BB3i8Kqcao7HRvg1nZSyTxWNssFC9b31Arq7UK1
ctHVSQMlZ6hfhynhgfeSjRTacFSKBAdgYsM5yRg6wE+BCKO8ZEsfeI4gNeYbaVtv+TC2z3rrTCG5
Qwahd2imgdE+GdJYIr9ozJAuEjF8qe5Zx2wKMFyLqsCtG+QHdxHpNhlGtUHaqB2ykZgzw6itM2mw
V+Y4CixDHB2jhNUvRIg1hhqTG1TfTXrPGK3a50mbXi4KGRp/PMAT9gbrugC1c2cV43KlEZfE+hUo
GoGrlVXG3X3LPE5FxUrYxHLLCFWf/SPPvnhOrVbbqLGNn6a86W61UeRtlAlP7Kr1FnVeMR8c7DYb
L3Pbg9eOydYqvrD7sYrXZmI82EaxUPYDPAlpAHMwMZI6u0w6F+lYnZz0bnn1U7MNrQ75OChO/WDU
YogQLeKH0FrEZxQ4765Wia/DUrcXQ9o+9/HUvnht8NbJmVLbYw00WH/HwkHX3xpfQXOIG4t1YVsn
1XLnFQrNW0w6Nfjt27Rf8HtLiul90lQYkcx6gcXgjpsePSRFCAfrNlDVpe52wdZ2YQrHTQWZOwBt
kooy2CXxGFVd3h5tL8suOYTAEiCFNoyBSyN2XpJn3N4JToH0zraqh3JOJZALJU9gzjEe23F9DiyS
jnkHSO2L7TeC6NfabsImZvIXik3QzjJ7ITPNPaUUjxujJZol9xexaSBxb7UcAguuphKNdRWwGEzd
1qzqtdBsL+e8xwnWqieoJFNYWE5/ItABR46OXT8yjAzZvOFmgb7DfoyUWnMf87la6lBqTY7S0pA2
rxvAaULigi1Bye5lXqo0MhYx7IdK08gXhyiH9NfD3jJV11PuyL9kjb7Zq6f7XsQfvBh9l/ZZ9dyP
ybAfOfpsTTE+NMFkMuSRzlOZYWZsk2TcdsVYXCZaEGx0VO12PZ9KXepHsxz1q7ZHlpjCkjkYDaxf
VUEsaDTZnZYqsf4aM4LylJt3ACs8irPenx7tNeiM+y8jD1j7iSFvj9zb+pqVoKww/i3bUo084Ubc
0hIQh5Yswyh3wJqVRglKV2lZfRWMSm6LFsQVSH772heWdwSn/ZfRZepJxY19YEUfTnGraBtiCdza
vZO8jTNIIiJPU+agVvHUuX3/ijBT3AYgkr6YoH3txqn3fQVYW40xtHSfyhyMwHDSBqMODllNL0HY
k9zO0ur47crVMpcO9Tte0gyxKdAc1NtpT5s50w+62aZXgZs2kZ2w6eparG21tG9OLQmoYTrE0M8N
ALf8ZGWUSq2lBIffEYz+3uKehmwOPhINrIRNpyItK5ytk2P1K3yT4hNrnjaX7Y488jyyukDeTQUJ
RDJjLSRlod1KpuMolVl7XM4wmxxY0aWL/Z6Dqa+0KMiKemeoBmcIAgPUm4kF9YvCPgvHvBguZ0wM
N547uBf0aNrd7FoLz6l7anF31ZvAGsW1kTnGdU0FeNCo6qDk92ihFSfiDhn+XcmZKeQDRhC5PuL7
rMYOBrHnUGod3XhdkoDQNTrY3eVciuxNn3X3qmyQ1OOdvRpqCvxBW77ZjcojryouQYAFUHxN812k
cO97cr5ugS6VO1NPkbZms3ZR4ucxMdz0uIF0t3+MB7M+I0+fN1hir9QwfGUmgCO205/rAr2z1oty
06emFprSVVGnI3MuYU9wllXFrYTJT6ceXI+uQMaV0hpDtKX9yRjMjIN5E+91M0t526dim9px8DQa
YAfKPPurcMbl3HT0KyORL17kZQw/7EHNe4cw0m8DtdVuxTIfDegCN2Mu8PWbrLmeTrESti3jx6ip
GvurPRQ6NvxS2wJaqx61rovJIHD9XRFDI4R+g3FSxXgspmS+RjLyBgpn3vRLhh+2Tb23opEi4txk
HILUth96pK1hXblyY/QiIORnzZHP3NJj+8gXAHf8WvjmF9h1GRi0IDgbRY/vxhvFfuwmdVWCEHwk
YKJmQxHxZpBWcSKpOdt27oz7AQ7LA/ad/SzG7hjYKZaKYGhfFQT6rd5OV6LEYqvVPNyY5OStm1TO
X3rZPJn2WJ9x/skomyElLP6UnYIqdne5h065cDOcZuDO+nMbi+5+LtQY9RXnx2gsJ78M5ZQVF1Y8
F1id0vdFZ8LSIwIHverqsIOG6qTH9FXDoZbTTlmpucPsuWzyCtSeUePs9uljmZoFTrDv7KjM++Jg
OvbyPlGRnrXYM7bjgnw8s9S95RbpjhETshjkcJvO8MQ3K8ZibTVaR3XAm0cLyalCjwHJTY48AEUP
q+Ozl03j3rHlqQexfqWS0UStPX0NivZ7muXezmsNcRiddsavG+h7WC3VaUKTbYeldIfvGvKqOsLL
PTzmwZw+l37eQrV7z1uPs6aD/cKMa/JRareKPHOpXhJBjDacpP7UDqN9QuI+3JA0zRYyAvjdmqjZ
D3Fu+DgYVeLu9cqwo2k9y8s0ETv6dvFdMrJ4xclSHjLE5PfsrhikZR1vchBNUSyLScD/ssWuFIo3
qQCqhnep6SgYRSG/gs2fDn2jYjpRRbpVfYZV0zGwyHnBW4tn59SOQbwvUPc/0Zn2rucaWlaY5vrZ
sYLkPIoSZKSti2DXZtg6OKG3KZZDThgGXA9YFDiqpcBANLcFTMlGMGRz7NkuIyNpdbCGWiPHTWfO
DdUxI7huIwgCaTmCPIhxqneCTvXRK4qb1PGsrUgowdPFLyN7LsooL3DN6WIpjmiGYGg0vnxaKoH4
n2J2SiIOeJCpMDDNO1e1pAg7Rm9g/ITOuyWL5Y6eFRMBrAdKkpqQeF4BPS+Y3I3l4oVK9Lrc8THj
Vex38R5vb381gconWXWxt2XlRQZKLHxexSURc68D3j66iJgDazpmO0w222Zxm9CIAWcuTdBfjFYQ
H8rRvmlHAaW9xbPD2Uk+6oMN7EmfTPwLfaZtxRhPzwxHsqhyOEkL3W3eRwZdr5if8ttcG+YooPrC
ZCHTPf5V65IkI/NL7XqEFiZU2lZYwTf7LpPE2K/m3UBKTGHBys1COXo09KI8eppxkQjnGcQPpoYK
Y0DW9I/CMIqL0oZzGWBc2TiNvWwrciFfBiIp/f1MVAqGbAhnqJNsIPU4IO9xmBSb0uqbvSXL/nJC
lHaSOAR2qWmnXy2arkWIkdvfNN0gL80y7rZe0GXvpk8cjjY0/p6TFh56Kr5Tz1N6QWUgIDB4waGz
Ey1qlWufqmrRqWGV9UhLIXj1fGFetKnbXTrD5N0EQcLAZgx4CoVPHd7Ptdy5Ha8sxyl8luWE3TvO
3JtpRvu8pHR0yJvs11rMueigC1K0FVb/irUZQoMKJtsPJ+7hvU5usgbFKXG/ZUx18Zl0WXsDioUN
o505zVA3nOI+6S7ZrPEg+ORlNMqV4JDw8B56s6iOK4TADL2G/k7jdPGXxUvFMfcG/bhSj54Meky7
YimGgEoi7Vlah4UjMkqXr22MwjDPpNpBSoS+7OHSQHw62qGovfyZeJH23mjt5ioBhMZGmI9LEk2s
ZCIMFg2IWZAUxHUkOSCQRMz8v1t3qJLNDPzmEnekB1e5nP5SKe414vz+L3XnsSO5kmbpJ2KDpFFu
ZuGk64jw0GpDZGREUEujUdjT9+d3ehpdPYvBbAaYzUWhblWmC7rZL875zpUSYMEFIqpovmjDGB7a
pLTPVdJ0z4WVllQTzUovOGEX6jNvOpeYHYsoLUaFcVojit/o0rK+ZxB+N1Cd6i+z9hjNZ95S3E9r
1jQRnIPcu6lH3P2boG+LG2zibPvLXgVZ7C+5/ebkU/8rVQmHEP9xc7aLgIsZF0lgbAw8pffNnCuu
XjruGxNOZX87+I1hR9bseuSmmP73mqOg1ZyLv+napsGZOsw7WMLhXl0MKyPOJ7SuFNNyaM6dB/Ah
zqXRPxtp5ryGVT3+NZuuY1oILBxg28iOdOao+lTSnGJdT7xcVRj5TarQe5WQLF+rsOx/AZ+Yn3zJ
PtywPBy2s204xEsVXQdbMUhxAXpjhZleGMiAEBde4zNWj/l9aR+STNhPXTXIuxUyY83NmK8kN9it
c5vJml3VbI6SegkTiYgzdZUFh+ny0ugAwWTf1uh0nX9el0gmN5JdYRY7Csz+Q66LG25wrvDPbuTE
A/XAO7H88CKQl9y6KoP0y0IlOayLv7y0CajW/Vyv4akYtO43tqfK/jZtfIyAaH1y+VR0M4KJxMTF
6desSXMSjuTTVHRkpTqE7uzqwmgycJyiehJmk5ZHLLXZNewiGERslsMAOK9uBFyz0GGyYfOrT1Qh
IPNKlkJcCBmiyZqQIbh0SX32wTo9wUYb952qF3c7+ooPRK6Sj9RCbpRS/neWs+MpLawdCzMqi1qy
ui0lGy/Iykw3osTX1RMjjfSdMTwddGh0zk5Zs/nZSl+emJ8XEE6K6tVciqmEfcWeCQAgQSgk1f6V
sxrvrHVZT55bqPwcsu69YyDLHw8HBlPndWMZjCHPKR19AqKBBzNCoI8QL1TdByDt5DYssAn6aHN3
QLCLQ5B4rHEbf02/LCMtbjAzommY0ARP28Fj8ATwmgZpWzK0nKLODOFKmTAmn/y6A7qZgyWtY/gP
PI1p4rKnlAH/cRBJjk9fiFcmAtC/hrwbOCwqufxpQ7d/JhBk/Iv/y/YZ0Qnjj0EuDZFEon9mqmnQ
3K2tF+dBKXzAydP8MphieMN5BoDLaoJXegbvzhfpojdVGd62g0d9ANna45JvDG/jS84r1qbU4wm0
3TisulTtiqxALSYJajYXg7py5CC943cw1tHCcLaMClWhYRQWXG6ImQnLAyUCTFNYos33DhZfALQD
BSATLJ6sYSqc14AJfYObVPBF9IXLUmIwK75M2DznKUeeK9ZBJo8oLLh3GQbXlxx1a9xPQXYbVmF1
H45NUu2shLnqBm/9+BfqSMsAtIazgoJhzU4ulKNX0dc8BNLrPip79L49kRU3GbRuxpDrzPFgjqge
R8Px601FZw5UlySSlR2DyY+naq86laIDphy7lRs+EyHFI++HPIFG1/MlNIrN0U7CqwBlWLgCcCF8
pVeyVqz6wIxqfjFgnBxMBA4XwcIAW7+pomrmweVaSG4z36ueVghxz2UYZPKUu9L/ptmZ67idRn4b
+YgEmYJAG4hUDZLqsxE5HSE1IZyWFg5hG2nmiO/VCvTjCKPLlkccKdkjV1EPhWUok+Lorao4DIGf
Djcpv486mllxfGZEzX+UbK/umpJf50oi5Q7GF6duuabvbKf4OH3LXpvLTGQ8RUeW6q3JxqjY/bO4
VgjQfrHNtVAYkonj3sN3j1W5uP6+x45G5y64yrybVZa7q5jFpcluiJewypnznr+EPzQkAaMSBGRs
5tAenkbcpKyikmLcFdeTueEC2IV6WW5MN8EU3LTdY5M3C5sji9AEinpuoNLjXzNxNvd20ay3nhkM
fAbofu8hn7TuZ1kNFViXIvMYojJXv06o+JKWuhr3LYQUbtW69oJotQuvumQjoXb92LdH0+haeOKG
eRp1xnfBJdd5EV8wQ25AcgDpF/4ZZ7rkbIchmFwqF4hInGvBOecmLYeI2RvilZbS3FcF+GA3NbLH
gef70i9lcjtjT9mOmTsdjNRiWbZQU0d1q/mQIDPW49mfWgnztmmYtDZGkBintTbJP2tbHjgbFqUD
RBq7sW2zc42bsqfYNpmS7jPWNTcsTHWwKWBfgpslG6JgY1ohbx5V/7x0Fr/FKyPqMnWkevA5eIek
D42oFPXQx/PQQmJ1pXtq2ScAtgqQFdlW5z47PN37Uhokr6VV6/6puFCokvFcHrp0vi3qQU43rEK5
skYPkXHjoP6jeCgOJEiLgyoWd1ekLo/KxIY26gI2H5juuS/MbJ1fHHP0qBsHLincc+gbxVo9UWgZ
cLmDlId3LEJ2lFlHzkM0+yRTRVSH9pk2Xl3WfsKl22XOssmkRMZfLBaM9PGiLEiiQYON2CNDLjKM
BQl0txgnpWZ5YjTBu3GhgsuI0bhBcGtPCVj7E2e80UjJUTUSdfU/hWr/zyxz/9Ux9z/+P0oUurpT
/lNVd813/ZcA1k0+1H/+G9nu+v/4D1eniQ0OxxyyT88ySXpGFjb/XONX8dvhy0RXj8bweqBexSr/
y1UX/BtiwKsmnEsboeM1QeM/XHXhv4VsP90Q7Ti2A/R03v+Nq+76t/+L6sckAgU5aviPMDXEk/Wv
GqXMVY3vOC3y5mAjNEGIEe0HtjPb/z+pcwiV/t/Uhj7bU3RexGe7JtnX/01i5DA8RQfZ2Psl1exj
JDIGvTPsCSBIrYf6EipkdTtitQDk4Rsb023Fg88MNNPzebZz04l8JvmEbTmd/bhm/vDmgI9eo4Iy
9K85O8M7t2QHe4sYEGhzQ7jWEXmWXIrDxEB9Rx5OLeK+c6o81pMCFO07mU+soEVPtrEoXpj1rqTt
bUTZZVbce1lKOIUP2K7VfIcYiaaWHVDtWPu6neBA9Suih8EdoU0v9C7NoWJ9AU6oacHD0Za1oDbK
KrlxeDF/6kwgRDGGjm6AKDnjh1c8G8iUqv4Jn8X8Q+cFzCMoOqBF+A2SPX+rdbNUkK1hQjtA/caK
LLy19GrI8+4o9lKvmYo120gIrtBVlysj2yRojeyfIm4d5fwFYxTCxsMbtCmd2QZKawpNyWOn7mVY
OsfeMzJ1KcD4zgeUT136kUEtchkVGA6UqPSaPisLmCZRQdrdW5cnpO81duY9DybinA06NbLLISMN
L9K05au90p5kS0V5OmhBFhI0mKZFzOPykjIiJB+zZPKgsJCgoDe+v7gQwM1u+TKwk0FfFwk249Z2
4ATNqm4vbT4PjLf9oWayOVkc81U9GE1ke8wOQEeUFEduyZ4m68z6uxfOMvCb9bW1MQPZvXuUks9u
2ysBMCPo08gLiuJWe/gXLpPPIJT2KjHUJkhN9xsKNei8tfDVlxx68901u/5+XcmFR5zUkSUpK8mO
nJJH/foEU1nA5ueQPapc8yMgeTmfAtBm7nFNhLH8uL3F6pq+yf5dpsI6VrnXIk6zrcqIRtcfEcPN
9vqj57WaNpPqibVzx+WKKZgG75yISbdor4prrBOLWaxipQF+GV4sQJp8WoIOURYEEGSknnlc11H+
leAdqg2YZ4b2dRJm4W7kZsH4Rb5Jh1S6m4wIaWyA6LQuxaVPrZ4FqGGqRy9Qxfs4FHZ9GkyjePMW
D85sMuWO2Li1DAAxd1lBgkNWF0mUgqwiOcMC2xOtSamyvZ3iKb6H6FFKlAldUUVIc1V3q30Sbg5u
Csa7cRD3UyMGLgrCvFseV8kwmv3VdRDGQ908IIXy+LGFlf/XL7B5bdmE8sNVJsUEFhyT7QoCB3YH
JfGUZtQVGOdZ4Wv2s+7csgsulnpBEifq+UtMFVDIpTbYGFpjVkf1OgRXBbx53Sblc470Ben8dyvs
7NYP6FnWqmZz57F6ADFzXWDErUpRfFUDlHic7xbRHxwDo3FnMHm+8zIf3osOWCDEwC5Ruc2ew7HR
YaafIvZzyd4WYv1IhxatUNX7xC3DwpRU6iF4w9ZjQ5rIdj620iF9Y8U3d2ZgEbyVrBJhC/sMK5hk
udZNajjOqYPX9RzWzhjEuFJyTSZRbxREj7jGyzhfxQ59WjCFhEvFogSVznRnBqgXtutoy2+5MJU7
rhxvOB9LU78nZQms11+pT+NwmY2XvvKWZB9mLNh3qcemCuIG6I8dJ+cyHgaeyCX2EEC98dfymUIl
arvYgGW0V3yZjDyZVzHltRWpDUEwDw8px43xMmVkYG7aPoWU0rFBrrdUdf4ltELWeEPbM8X06hr+
MaGW6gGp0Mp2rEMbtgFk70BPITp2YrKhSGrxG+Aim9WcEBC5nvJBIK5khMTg5/OXoCXhiA65G7/C
zGRyZXaGhz1gkA6QVtXJNlqk2yHl8rsvxGo816NHugHBoy0ymLqX7NHXObT7jRol10xadFZ19LKC
Qzqjev3UZZJY21Go4rb2Ge1tTNcr9sXcOeauz6ewOlKZoafwA0v/DSbZ3jdrTbaIkQn2eUNFLEA8
cabpXSCQVO7ya5G/KxCthhso5Jk8ojqDveHhv2w3src7sREj7DkK/Rndjj0vb45GM7yx8D5++PBe
CfFGuAcchcqdtKlk4eCWhJZAzKHyWNgK8mSglZnaJuYzrR8Dr+7SuObYtak5CzjhHdHjJGJcQ7bL
JZTved3Aex8zz+2B6SzTJYWomJBzldh/dM58gxPfHb19OIa0lEWRTb/46EnQnIPFJWFqJMIbI38l
TjkJR+G54bsjn2mxZL110ULfjK0oWGpCDaSPhpbPuG2oHJ8oY/eKO29TJGGw/jvkURa0/kAFyD4d
LR3cuNrrMP0bHYPwpBWjH0tDQ/fXRc3ApcysfIvfKRQRSwBXI3wLeeVa2eZja5QjT1rL6BJkn1ne
LB0nZ9ypBTEuWG4Smh2OfYy4sCsfRBvaAPHRMn2kvjP+aZvens7NnAIOm7s+UNRJVd9sASBxrOEU
oZ1cOHO3yF+KV3NNTLT9ZCVA7YGpZlwcQh/WE3inBtVelTAUJF/B+Eox4WaINZKakcOMNmLrMRBW
W66G4ZrkR6gQB3S51Yy4Li6VkXkUCABNtmr54G19W3l8MrJIfj0vFzaDJD0fnHIgqpzhX//EJCid
yLGThFn1RkjBQyiTC65phvG+1+08AYHSjGoZp86ESglpqxUk2ErOOLGmwVamdjAxYbaCrwk5Dvdy
WA37Qor6lDSOfyIzPD+vjlEYDEQLVtGy1+sPc9P1pS05js22+/JGBxfLcDtKG0DaRC8/RGsbDB8o
JowPyS6ZpKsacedwyhxIOp1bZEfENmak8mHXrGLZOa1Py4qAnPV7CPOvOhIYMJ6Uh4Rmg/iOfzvW
lvnjejCNoaj56HTsfxCDJBZvSjZmDnuvtPzVbqcjxXYpnt2ZBR9TmLhqEreES0meMQMxi7cuDOXe
WJ12q0M2tFzKHskMRqRh/UYc9t6LWP1DrcL7cqIbrxLL3yqzFTHTm4vR+Sa7pnFXpZ64r02X6HhT
UQJtFNkRmuojS3fdgPssyEaDnm30Qpo8RvR1tiSM8S3OOSJHvEdHW+Vrh1xnQ7EyMHH2yOHphoHl
FtSKDRYlvV2KmWc4IIXJDnPrCwuWGzECXsQWNBUeTfCSQLd87yOoGw51dsa1w0XBxq6nKV93PFzE
gHm9xceD3REBNCS12bf6WCyIxNLQfqsNFLKSbCx3Q0BR8j7bQGcX3z8qhAjLoTYpEDelazo/DD7q
ux6Q48Eypum6sfjnq+W+jesFVbs/l6QJKzCLMndgnSaGULeaICi9CRdZ/fHSNPwcyTXrfUNsYAl6
LNfzux4L/oaQqeTO1UESmUzIEC4QyYcKHRgbffQBw7+xL4mRi8MZ4X+Xj3rnM9590OVoHNoUn9EA
V7PWnyFhEk+9SsuzmlA3sI8gbiTvHws9ioFKsJwYYvtljN8YsPBQ9eSANVAYkKb4IOB0+9YiLN0w
gY9btNdIcGRtv8oBXz01EYJvcgmNWzKlymehxU3fKc3/0K9p3LEOcIbC+1P9azJXRwVq4kHT7bFF
arz2uJqFse+cMl7Yr8aqRf0hRgPPmUtestR3+HF4oDS1yTJx8AotmQlAptro2v1ligWdWo3r4yyt
Twr4PEU9ZCP1GlHzSIPF+Zw2fPSNqkeCTiaTGCdfvSxmXT3AUaC6K7twpwivPowGh4Cy+u7XHY31
1hnsdNeaCQQKIv/AyGLJ5cRGYuD1Ablm7YRyIa2RkRnNs8kRXDL/brJiQ3swH9q63xZBDQ9Ucr6k
BnLATuzhKAICHihGTYAfEeIYWGkNxwOrUiQdrgc0Tl8ClXdRhsr4jFHpkS3Hg4XIO6pHcY1/hufn
rbWxnxK2jsp6E2F+atLhW+bVVs9XGBtbuW1uec7emIi7XlV1WrP1maDaV1wM8mzhb0EUsrK2Lz7C
3j62Qv9xHftrtaTXbrLSIEMIB89G9CgUcedAPOyQ7WS9+yvmmQkcMGeSfGCTjTyBtwBfq23gzDPZ
26zK0bvSfPikhyWdxQh7DHQXt/68bFi4+Uh6SXtkpqSaG6o7+9h5a7Obq9ZC0VLuJqd+xUkwHycv
Y9arVlANmtzIYRiZbU+gQFNNOsaInHiTi9TZ5xOBVGSYfTmMKHORwR8GgnDhSPrM/OnZUwwgozRj
6h+veSPgsDOhvA2bkv29RHBWU45ujKrqMMI4GroZ0q+mfFKdfz/m1kMzgHo0aVPkVvV1cpf73j24
bWM32gWlFmcBz5uwf7S7DixNAjPc+2HzKWt59k3JZ13y8wpz802wI9ouhJNHPo6Zs2HN4yeDkO/c
D4e9wsWB8KmBoZfmN/x2kg3s4Y/AAJ8YTvetF8DZkyOpRdxkrrszqnY6DzZYaBgy12ZsQlThKP3k
+Ok7y0i6pz4Rh8Au5l1uGeEfJUrUu8R2KTakZIgcK4kIg/7A5j2Uns/7asa3WoY3aCtogUWwY1D3
o7lMMvh0g4y91jiqzjlN2u4h1wb3FHxp3PhMZTvAur4/0nhZMI2ZjceDcG69sLxCzZ1jhR71hNfu
J/e7giUZ/5VbeyZcuoC4GdW+6xILOE6NypzRgSbWh21lV+NgcOrn9rjA5dpWylioHaiTziUwuJ1m
zB8LkcBrRp6OCDWh+WoqonwSbz8OfOVuSBIgaqhcznghYD133rkN649kWZDE+t7f0TBOxPp8h56/
nvtuvAQ2MEgwsWF4NgzrIfV0cduv6KsA3uzoF3aDExwskqWi3C59gClrfmenYj9gStz0yPyQGQXB
hXqbwBSf0rYYjXe74U15czVsgxwPR2lWj6ufOlxFpfMuKM4o9qpDsprPgZ8/6BXC6GDwSeJvBEw3
9E7UIo1HTPWb6vkGskm6t7F0rFxl12D3eaUdT5dDvlbzpmJiF6FYX9jC1kiUHfDqgd3NN4gJRdxo
620dVbalXrOoX40EJiZ2HHlAgXBGTk3iATCq+dMm+DpCEmjG5GWh5WjVdMxEIZNoGlKdb5gmkWOH
0uJSV2ZzU2dz/V6ggfhMs2mNyc4rP3ia1LuSfs/OJ78PGgIbG0ncQFqHdxqIxeR0VuzIVE8c4nq4
W4v1HdZoPe3WsS0eSnoX/BVBbz5U2fRNtmdch6betKUYtwP6JT7RLO5FCs1+/II3rvazZdx2gEtj
9pzte5e5D2pG2cgDfAOiA35hA3+889ATtGGp3/O20j+2FjwSgB0dpgkPDpmfoVw5miDIA2cmUzfb
FYswf0qFC2CuYFzb40UstKGBJsxIWcGHJsPu4Nu4dbICQHfi9zsr1+M7q6fFpYvw+lMbIv+32n2A
/PPctxNa8vG21OnTWBS8/aT+nFU3bxDh72VafyVDc7/gfSxKzCSN1d6jAnHfveXK6TbrN6vqn4UJ
AHVBXhujuPztsRTeuhmTssSG3+tBkq5z9ZMl5ngymLfgfAHj351my3kvjXE/2Y67d8XKmKSVSEld
nlbZXq12sFaLcikvswqMl1Bndwb7ljhgxAT0fHB3/WzztUxjgH68bsUjsDBa4yUdubkM0PwuMY6W
oM/IkGMQ9pR8UHOXmzHLH8QV/22r7M20VEVZawabYSzxxK2nIVAHw7qaEjtyHCZcY+gkxrtEzZ91
b/wwpVUbUxJxF8yUaw077tioyQpavSDnlpuarzRDuskC/bZC3miERkPv3DFtwE06bp0K86YMUKPH
ozdD86eTIucx+C1ndnJhIxPUxPl1DYkIevVnljZMZxjhEVCA/Le/oQ/9w7Xps5c3PrnvmsiV/NW8
G8e+Mfm7Ifd2/ra1zMvooLZMmqm+midysdFIKRF1srkLe/SOeAB0WFt06Ui7+Mkf2JO1O0iB1+Ng
SLMz9hJuNUNu4eTHFFjPpY90Kp5Tf0rPxI7ox7QSR/ITMpJEVJhHrlh+fK+fd0bAWwMpcpcMLSp4
Zzza7vKM5zGxr4NXP7bcCfNUe6g1n5oWLnPkVTf7qQEZjRaehGhYhLOthLGZBrQswxXd67Nw3eLj
SqIrpa6MC6e0d2BauGPH9PryG8ySrdiiLnDiyUrc505zQC3ZaEVOmItD1kkdB3lqItGGv35rdvlN
705PEMljvP/71lJxK7z1h9ARADcj44sNsqZgmzLq3gz1Yl7fFC/fZb6MLUjYWw4EAO6pS4U1M+mK
Z8brjAOblfHXNLXF59pbTbMdas11tfCcFfPQHwzFYpCwjgw9q1Rxb7oV88naPHkiPXUpmQgkgPya
DatOm6GhcvZrOL5JxnS3bpkaL3oGIjwPr5Mz/cV/uA0TTtJr28iptNaM9WwLnlvAd4IrI3ke3OCR
7UaACMHq2YK20IuwNBIZmHXqcwpQzoVGyQxiyRxG72l4DuaQVml0mH8krc+wtlBI4SS9CWLpiOxE
YKy29wfMtT63zfyLqHDXtFeBHpSeowoD3DDV+NNYHV7JuXwmCG0/Le2bJmAVN49GQt0diHrUf1ab
cqpGajB0VonPiKgtTKj6FJj+S90Xx4EU27LTgv1cY0ck3MRzybDSyK4CZWD1z4R1NFFFPeh0DpP5
8p3DgXldar3zTa5b27cuoIrJgKPRXAQJCgTmMd4OZocRQLG3R3kmEQRpUVGgEh8F8ynCRkyMnXqi
MWv0ObQzcSpRn5/6ZvhNwpHdIZbz9yr959BLp+Emn1AHl2v+SZdmbsnVm7Dsrjf1LN+hlwF5nTKc
NFUWPNRlN9823CrDzM66ZzBDRAISjs4ioALvDmWnd9GMDZ7aYT0rFuB3ID2gN1eWumAOecJnxq+4
B9h8lRKniru8CddHkzOV3f09Y8JLLjO6RPyo+yvv4jXxzV9VNAeyziBim5c1ZOYGd/C1b20z4gC2
I1epN9GFqLrC+s0PJv84THibOEJNVhTtvhjIkZ9xmK0OZ81Ix0R8HOnF6XhMPb4OEbbziz91jKpY
v6EH8xAyIWNFq/7s9ZVNl41VBbdp+Rj2+PxoJHqMmdo6WOkqd0MvHqDOB+dAzf3F76yT6ovqpXad
9lsOgugaG9ERLOdyl4d9S29I0GWYeX+4nhvsqcD6I7Nda5QIkNp7WVwcIgLJHTNhubmcgnXXjs0G
9x6jXLd2+4uRUFDt7DL8DnAP06UaB3cJ0rvZHCzGpmG4rdmfkBBEvH2IgYOoCm1te4s9RcLWfavH
FotssfR7hpOvRKTOCJHJIw6vCaNhMH+v7RLeeIutXEaaKe7mavysO1SvkRUGBM+OamIdnkx7xgSw
nteERJjqR3gV6oX5EIbD13KNuO49KV97jGFlZAR0MRCqbUDvjgx6VCOJMLcZDmp0JaScRDyQJSrd
sVzfaCEgWng1n1ifUmu6xmJoaPdGQL6Kd/XVtKBNeq70r9U0MZMVQO8XRLjRrPr1CekTJCzLdZ0z
AxZGc2h6mnfHo+dOOrP/q705hatsUhsyOjcx6lH+zbRWKBD1fBxodnmK1m6XwOq/VvolazsiW+ZH
7j8VdfNQ7nOrfmqDJoyKJvuzlmJNY0AQGEMch2COOGRVlEfeKLce2T+oq3poeT3BHNS1BFpoM815
zhp943Brxquk2Bzcofq1dfBeWJaI2kQEGzh33yMh4QxWRSQyMh21N9bP5Mp0MdHW+SEr0JCnWo4n
JyNvffJX2PC6cPdDxpgPesX4mHZ6jPFZz3eLg7qPdpMM6LEusfYnKRHCafPW0IVIK/8K02CIB7jS
qWVtCfNhhbsY3h3uEOvQKx7ayUiao0XK38YKQF5v18aSTFjx9+0mr02eulI6H9ZAiN+c/1mb9KGE
Orgl7VISs5oeBjMh75gVKcIF2zovfv5LTKCKu2T+6yXtF7aHYmemwRPSnzbucDU+pzJJPxMre2Y9
eCEJ46EqKu+l1KsiFFePOFf6V5aEfJGGJvheXKYFcXeKQLcjHsh+axvxxuBNxsw3/2q8z3zFcu+R
74kDsQ/+ZAVauB7nKxcYBih3uQZXLyv3o4u+tIYqf2vNbP1I3WKK06tP/Fr9Fh7bV11a6sfsOreP
FGk6x2a2/gR5UvLjha7h5phD+rnbe15D6xRmN2mAp0HWBYB+EE6yKB4HtoAxtlSbPty+2quI1/Ft
ByO24AdKuqJakSB6xl0zjdvKN5vzioUYd8CuVExCa3PnqPJeYY259xfFMDHX5c5fxAmPCnlq5gwH
i/md5DM6UvgdJ+ldsLSV0UhmQw8gNV9eZ9TzG9efQ3Iw4caRndJGTYA7tF0dkqSHDsg8V/rOTcht
hZVzzY7/XYrs0bBslgG9AzjeoWpLg0c6eXcTTBRsQnrZbuE5OVutsV9CwiB8de4B5CeRkWBVQEk9
FGQXTM+qxO9njvkR073C9VQRAVAtzkNeZ2c/04eiK/oDFh1WNSiMTojEBIF5q78tVcmcK2GXR1il
eAS5YWGZnuf1s2IhfYeknT/2GpaQXnO6lvKrpqRmuzC/luxTEODn4nt2BUuu0JdIq1QXnEy/F0cZ
Nuj2p6NH3AW50639ji2gwJVpNmBLg6u4iFiMBrMgAwWUFwOWZS/7EGmX3TJGnB+bbqD7S6jRGOba
RI8gBhseea3q22ObibOvd3ci822kjoFsvoIxN4IN/GAKGY9dYbNN0SGyRV/HkDaloyzp/ZndQILS
h8AO8tKwA5rDj2mVzUwfee3hiV/Nd1lJ4HbVBTTecOb3/EKX07q21Z1hs63mNmYsJx2EuK0j8Q4B
qNtoKZ1ft+P0YujwByHjNaLLMe/Qd4HR6UrDfx77zjQ4LCyxL5fUf1gI5+Ye8aTzJYYcYoi/+vXf
ULbTgTUbE5yaHyCBIviq4S1G5AL5cds4N52zGOcxb/6OmuhxKSaw5y1BY55LzRnkdf+k7eItJKIs
yio/29qhe2ARyO0pUgpWsyZvhnBoytelQDZO858UTfeC2X/5MJBmvQ/O8qFnh5A2UZMdESrbPTW1
pohDG8XZPxUrEgKvcLPbQXdtR92F7GDjBBqsQ1kZRAOSlk5I3yKnV7nividhcHjHLYrAqm+xwGHm
SXtWHo7zaLQ2QxqbxbQfhxl6YlY6RfDpl3nNIrfq9DOfCsfNMjFNJx6NstbqIAJH7eQ1H33vMDac
ksKjT82IZnfa4a9/PXyUXvZ5gVVamvxxZu9sS82+0MY8cyBymsmjw/MT02sY5LNVYf6dmUsecKyR
VZQmy50rlbEdkYNGtZDdyS4T542dEzJfub41g6wvmuAmXuOccyIKcTMVKf4Qow34lqpRbOyxct/d
htw7QAWSjcuin7t0yXAUm32Mco/Nd8JNRupPKR+SQqX3yhtek6ThKBlYAuMh8cr81oETa27tcnYP
ppWpPRo7HsweQb1nTxbAyTC9woHlQhbyamZHk0OfSr7V+4W4vbNYDSqYWeM9og+77QE6VYT0RRIU
4dEJePoKjIJEx5XljTH6PQPYMnlGRgJmuFwzfSy8vr+1EKecsCfuHOngtJyoozis84NdQhvapJZ6
8avOYv8Oo8PldiPGyfgqlHUYZvOX3FoVCyN9yCZzYKB3zcA08ebHyHK7z2HBOczje51N1D69ZqXS
J0w3RUyFUuGdss2n0goTnNrGJD9KAy1/1chzl6/2nc0v9Ac/d/pOrR+gN7cbySeQ1XtT2mC7mwng
wxxQjbp1jpIy8eb2BRfYGDdGmR2BS8JCmA2SfMg39scA8ytOYCZJa3o3aJRFNgszd6xvDIO1mMNZ
TCqw0u2PGJURsUKf8B0Q02FVTCdF76oz7fkUWciMKczYdXtjtpN2ub6UuN2KDQfrECdLtcadzufd
gEvmEvjB/LewWWO5GZuhIUyuDTvZxim8hq8eAyGuFTG/BYUnCKKSS4R0N3tPsae9MZUvvpVtuuqm
6H0dycxanlHHuKeihHN4pRBlrwnn2WHxMS737RLsQQ63L0Hu6CJ2IS5E6HdK3nto9hEvgICfmdhH
1AiMC+5VSfAQ+Z9spgvaRWYOBhi08JMGeVg54lbzEYxRiS4h/21Kh++rgUS7LUSiNwKiRSQWSH0k
WpSRMv6dvTPLkRw5u+xe/ncTSKNxenWnz+EeU0ZEZrwQOXKejeNuei29sT6sUquzUr+qUG/dQEOC
IAmZ5RHudLNvuPdcK/9R1mb/eZjz+JhR621cQGS3dAQFEc6ol5T+IArtXrGDk0LFNAIbY0pN4S0W
kaqcPjML9RkNbdLpdLeYuBQR89riRnwP4ewod16ESli4inmCCQGmhLtgMdEthUrfpn6KC5bMoXyN
wyRFgiWNjiTJQWb3wkxmvvcIIC4UN4tBaTex/kyWheuqqErStsZYjGdDjfYnZ/HXdVVL3KHM4uw8
hUuyTWKOjy10ePRcA/nbuGrmhf0gCKz4ogtdP7ddRcvlTT5a4shIIU6hKxcAKMol0BHpyOynESWz
CC3jvU2f7jiiOaNNSIyt1VlUr073Ja+n8T6uzOllDvlKlDry7wQYvZ2DKQG7+uh9NdNhuEA3XKbN
2OesWKGObGIlsYJJBtFNyaxYRm/GOOtrGzKNiHrvAQ2Fj4WNGRptqJiBcax55/w+i7+LgPfcZXDv
gQzpdYWaEtCdOrJCPTKNJ1lFCMeL7iMtW7vRq4dvVglXd+uc616xPmQWiadkvo/D7AnPXXOWTIaQ
jDklQzt1j4gowCJI8FQoHIWfNHaxwbrVk2EwvZMOfG1csFNDjbF441E01cz9g+lhw+zP2oQD7ZTJ
LHfblj3pPbZWgcWMYwvi+r3DYItcSyJvoWV7ZQXRHUJj8X6Enk/MjaoQ5208AcqNJzyLPsd0PgxR
vFxhT4o/pEpjcPDZqGyzEBnDOu/BW5qTobMhzJv9yFDbF9asBX4vVZNlObtTkMS9saf2pAZEZoIH
Y0kKUomr8A1YBfXVOFkZ7TIKtA8i7KYzumekA3pVCjVp8mCgXDq0hAF8hu+cvDlOI95MFBJq6/iL
/4l9b3ozFI5tzgrDf2WGSzsk2+EW68hkZpGvZCZTKzNmRoauIwlH69x5ufkWTzJ+IspJbYQyRkK4
mR9+Y8TZXiIzc+7zyf9WGt1LkiB+ILfqe4Zc/jiigsM9UeYbbeArS83u1SWFCNOTDBxUZfXeZKOF
7MPKvhBZ9tKwbGLmaz3Rj150n94Bz2Itu9rWNv7c0ag6BclEXvctUv5zzdj8tIBhGNokvo0uoyQ3
+oaZZXiH2PTNMrX/kOia2w23UR8YaPdYkpW7IU53KkznA/7HjxRn7tMyNOLdJ8WRi29N6wSl68HE
F+Vi7L00/FCjcd8pGUbHslvoUazOA44D6QqmMA+phTVs3mLqykBqp18y4nHP4yA+LYX1o+DiOgFI
qsGtzGvJ92G2/P6enKjqUo/22ZsQveFDPo1dAadNWjFC2Zh4ZfuGba55c2f7IoB4Jf10JruYIcaM
1QtHCSI5ZMcwAPDGIRNiGUkfKGt5RzM6W9s2m5mYMEpmEDAp8EijuSa9Gd3R9llM+HV2N6eEMk1T
8TRP8TPsrCnQlX+AFU4MJTBWvsgh9GxrS5lQfp7UuDxkeFkRzt9zp5ffss4MP3GwoJ+BMJU+jYxM
T2lU14+kYPETy8J0KubtUMB8D3O+NC3NICmzEvdB4ZIrDszUJSHOOdfOmkw6LuesDA1aEL4VG4OA
29fetmDQtLmIX6gW8nNYtT+6yo73TlgIrLtGbqWblZ4dbxpXzveJW2EFZn71EdFOee9Msak2xtiS
hNUz/lw2fQLrDHIeTS9fcsO+6gbXnaTSu41WmX1oZLLmMjo252/RFMiEm4nwQ1SXmomCaC5J3AUJ
+lRRfbTq1Xhi1wLEHp1JTQ+RLvWDrscbvK7d0vSY6nokgbU1zST5FfY5Gt22viJungCK+GY7buVU
xQwiIGp0+8hb77NYhLNmAJDin+h0DmmJQ5X1VZSHw9dETDRcHolqyZea+fzC7YFXn48eZEXxoxY5
adwJ3QU93bAYw4Mdu7olvtOqXxpCjx9TDk/73aqL6tkfE/1CClvSBdEQL9a+yCSfwzC7EOLxCLbN
DqN2+dgNqhfQA8Ky/AafJc7XI9dJLslgQNeTWWIMpyRDB7EHp7CEp7KrpbHzq5mugh4M37FKJ2B/
MPZx3LTp5PpwNmpdBA7aznIvEkdauDp8v7qWnTLx9OnMkadhKvD3xAsBLldrKhmC5fAVSNxuzdh7
RRjmfGPWL7jqG1XxkTTt/AHJICsNsmExy/tx1unvBTcT96Vg7cY4DEIjhvxhMRlyOrLYO3MlvaBN
Btu7gPTBQy8Gzx3el47r+1pnef6spdc/J1nLmt8jOBxJVciSP1B03ebFyZNw3iFvl9YHgDHkcSGO
IAcUX7z2t3PExuhIuLXpPzKi0PQUTOkxisca6Rz2Er4WAs04kCoiJG2yyUiZPCZelMlviSXsV6SY
ZOfJctVIZqFpkLIXou8MWmaABh7xbJ5Z6im6FisiqGU7Rb3/yUHak1yziJaGn1gV36wxbq5uZ8YG
Ylehxn0fEQp+IaDP+pGn6CJRVXjZQ2UwHOVruljOMRt1wiO3zNgJauZF+dlv298mBiCGkHTONh1v
1tNsgoWT835O0CgdE6OO9MZB9Gcci7h1573HMKnFXJwZzf3UFOabbZCMt1mmlDCYCuYRY48eCsYB
Csecb3mI8AtxUnQePDiNWZ76DVGplZg1PBVCkTusPQnswK0PJwJFUuJETlCPi05+1G3LiMjVFrKt
Iu5G50NapQ1jUtNK7vK6l87G5jGQp66q4cOxaVrQg1tzGaPuX4r+kiwqq4Oazs25L1kgiPs8Webu
6Mt8qXcj+9Kaw6bCet6MKrOPCF4nMFdNbHXpcbQkIbAJa0iGi+RDI31qGv9NW4OL09pzrOqSNFHD
zYz6UMHawhtwQTg6YkvFVkLZTcH7EQNrwYQuNTFD5uy1JBOBPFMHK0laffIzxyYVzgV+u1lsjEzf
/ILso572p03VFXBq1L5ZZBvNnzSgvhDlURvdhVk0JSfkjcv0TAFQUY2nodevRtChoHJz0YMHkSoc
GyOjYU97wZ0pDwNvWXoDINnz8ApTO6QEO7q+q+DEfKnH3jT3BNND5hyTVuDArZDEkVxKtsnVqVjx
cL0iRNtSnWIBqdO5zQPG1NGn2EfJjACSrfgLj9n4GIZ5nUMcqbMFSAK63luapmq+c2hQR47TLHpn
cFLiyq18cEGWrtwfg2dO6s1rW7emyGry6jFuCJo+ZUZrrDNtJJl46hSfgg1oFh4rtxGPZoKkCpQD
KG1UvlWqGvW88sDEAQekhQGzqaEWgdwgbReLSMR6GNNPtGOfV8T3eczZwJC4svu3Ood9HzBskdO5
zQkff6otlHzcsGwfKQ4n1LuMdlhDfJwdGNIvNdK38ZhOQ5dfValQq9i4rJN9jwrT5jNA/3qYCodE
bDTWPiZlL+q+2cQoTkFnNGzIxRgP0IQTr7NOUVurMWBcPT4ijp7aHeGj/m2IVDfdGFL3RO+aJGPg
FEZp9X0Yo6m6mLCrPiDlZnnGe0kBIwyHuJg4SkL/cRyWKT+4i43aklRvCuIhidv4wDgpm3cawACg
M6uhlUKCrz9PPZwJ3tlVhJoAcEPyg37KO7dRiKjMb7T9WlMkRcfJENphUO6S2h53rat2A46N4WjX
NdeYQ9hreS/R8I8kgVY9DwhXrrNNdTt/itG4NtslNjIL6WM66ANi5Knf2xWBTueULCC1B5yYU30I
OyRJBM8BIw6Wxd/pT1FBlf2k6632a7PYWUa0fHUQ7sbc03BZA6Un78UXfn+tpImUMs8bs7nNvWfJ
E89xlux1VzmflV1Y+c5M805T6+Umyc+00l95myYC8PrM+1LNVvJVgdFBLqyE/YDsR/Fd5rWWez/p
usPoj8Ru53aS5PdJjlN4x+i774EDR7mLSHCiB0EtKa0nKnJO1f9aTWx/y+x3Tb62VVf90L/9ta+s
DdokivVvMW7/53/d19/LZ91+/66vn+tf/+T/hTF5qy/tT+x8vf6f/6P8OSJv/fP/isgzpXIUjHKm
BKbtANH+3cxHRJ5rewYlkLRog3D7/WzmY1SMOFoiGSOAwuQv/dPMt6bnEaLDv/4Vufc3IvJQlfzB
zSfkGmfmWZb/i7EuYnKj8IPJo+0wL6iw2QaJ5WcSkXpTHKFWt2e5kiraEhvqlvkH4wxFVtO8jltN
/ZLkXvYqDPstVnaKiduvkbLkesIIja7fS6GtufEjSUBDzmDGHaDYOSjDPLBjdRAzyfw0mXX8jrnM
efIEQS4uqzRI76sKxoRyVdWQL8eOOarGVhPdcefY5w5OIxsul4huLMKawFzECUSIG5rpADhdxA50
C2d7kNFr48lwPlolng+6vDgE6iybdm+qen5yWntOHoQsE7kVVkN6sWhdH9PFMqdI+J1Z20Gfd0iP
E+WVH7LCTNc+Y3lAazieLR/hV2jl7dZQTY6o1imvzLPyd0gP89kmvuUOwFhydCYCv9Fj4gRByFpt
TZxcX8K+K/ck6QLFaJeRciGurl1cTJeoyIEbmfKAu0GBSGds3bgFCkhTw8ZkSgUB224meRzHBF04
tYNPzdYqxBmNh8CPVb13nG2bZVbuJM6nPBHVMYsidQc1o7nQX3SPNFvPDWuqYxhGPf4Wg5BwdOIs
JhiqRMq+khw4fQ3ZsjPzmeebyrrhDAx53uWZUB9qzy3vF5vZLJsVMMMWeNqg8Ibmjdg5+9zk6E82
iDPd01yJCKVL7ZanIlMToZqDee+x93ox8Hru3WV1rFTZ8rjwZHI2Z3m340BLpoBLvntCCsP83hzW
UWDn02WJKV4OAHKrzSRyxfNjNJcm1UfwXCCU2FicmMZrgAIZvoHIUG+uRfgA9+mbwER2YU6k1piy
6C0cegxACwf1JhsaOte6AYCGlX8LcjI+qjU6ETsk8PbCeUs5wwHpxeroQvlj14tDU9GjuWhhBMsn
4JqFoA8XNvm5kB68cGSozi/DPLNS3zS7PiwI0VyfIGomuznxzIPfKixUtaPmK1MBcbH6jN3k0vcs
TbO5LWj42KDLIzwgUA00rv3D6IjwKVlseEGLbXL7RGEOZWthmX7fz1PU7qI4h9+tocx5DKJTCwUU
EpJLGRfmFWjg8urawvXgphVDfeyjyLzLW9v4kPiOWA5JybCYWovFpO0aynxqwXC4rJ6kL8ljblIT
bGA3SMHfbCKm6xn47yK2q/NYT9O+jCB2B5apxKOMXMb3UroHw/rtazc2BgpnW1OppfU1kRBS+SWr
ngmuCZ/Qxbh3sBDYFUdu6HJnjiq9in5ENmuM5SWn5cMEhASfrQ0fEeZ21cR7YsM9jB1zrHeonsSL
YVrlNR/W6fyojSdlV5JDCb0+bhqUFRur9MeTYw/2yUJU/cOd/fAxMsOiDeZayw+IaDSVOaHzZhCb
gEF2IfqDCvZL2N43tmdGkLpMcqsY88vsIEiL+9oT9nVyPOSnm06L/AHR3Xzu8xRNZpqsMvKp63BD
S8uu7hdpisfKke6eCQ9KPjuOuoOBKh71NlUw/oFRFAz12Phu4BdMI+dwZL5rL63Q+fhjyU6PYYVh
eS2TrWQdf6ajpx54uGayxwFKM8tcGOllTiuajdGmPvJOKVGQJKypOmqri4Vf8UHnKc+c04BVy1md
m4x9Bnk3gwY0t9rLwKjWWPAOfle4pxCSKnr5MctviIrdO2No8EXnDFlYmM4qKCIbIdcUQ02QTV/A
8e20xu2oxQkfR4t+lySuC0zj7q7wBHwWiBMz38cBlTA97FPVyRc3cZNnxy+mT7XnNF88KkcEXLaQ
xyGcxu9/vzThlOHfv1Yb/68SBsw12+w/1yT3xS8lyW9//veaxPb/4VkO30MyO8hfMtdkxd9rEptC
438DBZx/WJ6D8c0kcM5AbET65z9rEJMaBHMOYbBE9OKDsq2/AxT4LbXypxgRC8wBAVBYYcmkNkyy
hShRfopPSzTbkyL17MAUIHU2tKdgxllwo4fyp9l8GJJF6NMwcNFcBWw/PDE9shZoyihyAlG3TKTE
ZNUMpEIkADBNwlsqqwFPVLE6QBuagXSj0aZg8K9D+6vHN35miDHQ5oe+l9VIuEFRIQfz7WfBLo7y
uontbVJXKcufVpYqUD5dKDNAdNVai/hjuSw2qsWYLw67W4+cyGEBmrkWLjI7mmZr03ADeZacBe30
qSgYwKGvQd2/ydDUU0YxQjL3ti2cfKfJ9ez3sqLEsamdwkPR2AjdEDcvy7llP4Wnfu4g0Po1Chq6
8TzJiEFKEguxYjZcJs2kaaMiK+W/M+1wt0k0+zADo8Zm9NP1yxHmINNJhahAnF0YWoSyjrH1PDBu
qbbVzNZ5tcuff3rk6C7mqCp/zopa69SfWRHYC1h7Eqjk4/OzQU/8kmeDzS03+pRlyYi1rDwOvcAg
Go5FMR4dZkuPaV75Ad95xgOSVtzoIKNsGXOhPDFH1zvyDy7/IrX2jwWvaxGXQ/EMCgMaj+JC++Vp
M+E9Ibv3MQkzHb6ZdLSYrSid0njSlLyh93tT9B9TTP+b1/P9tcj2Pen50lojf356ukccb7lcGl5v
6pZ9r9vkU+hVOih01X3FnNAe/vw9X3/+n79NHtMa0+DViKTk5az1I/np9VCCU2L7ygswE05BJqLx
rKqRzWUCTOrPX+oXOAdvJS/FMQJXwVe8mWs+8E8v1WEAWAEmXiDm1NuV3JpfSZLgtv6bL8PxA86M
/6R+wbq/vsM/vQz5HtBvo8QNIiGRNyPN2sNpcv/iVeSvaVykJkvmV6ixFVoTfp9ffp1sZO2AZENt
dRh2g79j1S+mwIyY2p0HPNXNSy+pcz/lCm3ooUTR8yMibaTehWlT4TIskX1A5VkB+pxCMZDk+2nM
Mbdt9KjCTymLBnz0knkigfVOLRltymIMuc6NqDxmdiW++6gYiqsfWWI49tPivKlRUH0vuucByjgk
24gAGFuiX0PagZBB2721ReYEqZXtA+kK2xhRQLH30O5w3MnSbtO9xUr7ebQEZ4Qe2qxEnytr/8DA
IFSPJemJMcoL18ENGMIbKQKmfVF7QZBmjeHWFr3ImSUPHMD2NmQECNXDoP5D6hyKie0NHqicoA97
jvYlS2wanRKE480EoWdiHEDNCy6wy9zw0lcTaqGwKDKDba2p0/3gMu4tN84wziGRCoaT7OxmWPJb
yBbLeXEKMhC3XqlT+0ubdSUpD7Krm0PsASy6GCy8PxYSXx5KiCrpP06+9L4uaIUe7SxL8M91jZno
h6XMRPpa+HHaPlpz0w8fDB8/FUIzmMNXKs962HR5WeQ9NFosIU2AIgesjOrCuT/qpR6auyWb0uw1
SsiKfmokIqloS6B0clt6yI4XIEz9/MUG8MePomHv3Q89Aq6gKbwWJU2/kg8zlh9egBeT0CBG/ddR
RDM2exazuDCZl9XfQrTc+FpSHeHrsMWMN2px8BWis4NeIl7A+fnuS8Y3Dj01XL18z+DHVzuF6li/
dHFfqWe2DfH0Cj0aYRn8QYwCcJ8H5LGemIf7vFnKaFUiNXn4UQ10SWdQP1TODjrh8p3PIo4wMOsR
Z1SAr3dgJBz1LtaX2pyK5mvkIV4f4SNTGiIc9Fd2csQsEip+YsrAHbhAdekIHCdizEDnJgo+JvFW
HqLBtu/mY+YKPz+3fuMeuni0HFR91TptxVIfcwl0tXfoht4zNnjMLJeG2BMpC/OFsFMa5l4eaz+r
Ps2SZzJY+mwkwUr75RQYY6URrXdRGO7YFdh8xUbq+61LqoE+e1oNKA0x4wL7RwiMryz05hePEfGd
Uarc200W+61Nzq+KgtXrIGLboyL5KHVr+s126vwAvZBq0YeYEveQRGR4mEr8m+vsA/1GGcfzDJuA
6d+dpUD77okNHuZjTGrJJdWJLA8sdv13YhWieh8zTI4CIWVa75sGZ+TJKZpYb+iMHeNMvp7lbLSL
kmiD7Ka8StCroGd039oQ+iZ6scrCvbtl1VHeusF2a86jusKDXITRB0CbWqESEVwuHvcMoRNowa1i
ISmsrbGvo5Zg8g9kxuHD5SfPafeY0TdAYUCQ3CDIFcummNpE+seJe4MTSC1Rqw5RP2CXb840GI3E
J9eXeR7t8zV1NxDuUheYSknkMqPtn18B5i9XjaJ/dJEs2DbWZgbp/i+FBEeILoeM/jqeWBGUGw+1
hbq1eOKx4YPhrWHdsXM4SYel1sEQkXzXfE38u7JqBn3XYDY3cQtjakFx4Mz+LU4bf3j585/yl6tX
SQfXqce1yMRPGZb7CxmrBMcao3SNgxjY270/GSwde9Qv1mKKv7h6zfUy+uma/+21CD/kvuKipwj/
5bKimqw5GNw4MFrSP0g8KDaJR9wNQXP264ywnx1BHfL/yQg2tCA2FpAli/q4Pv35L/1LfbP+IMRQ
r02E59AQWL/80n5jdJYGMBFINbvOkasm+sJMfJpo9AzXv/OA3Tt/8Tj8+9NAGWDaBow04jN/Y539
XBGkYcm4QbGVMJtxDnTJ6cqSO9v9+W/2769CkcicSFHn2PQov1RSw2QlcT2YcwDzQu2iOkoPw2ql
/NuvIj2Xd46ag5rU+qW6aSrqnhyYLnhCbTwCnpGnUXTu1z9/lbXK/PlxsST/cFo1kxk0y4lfH02r
k+PU5DlxaU3u7mwfc6xd5+ber3xuCFjLAbva5PeP6f/vA/5rreL/c+8NNKH8nvxhH8Cf/yfcz7T/
QXqushxmYOs6gEPk997bNNU/0JnQBNNWuzzXnHH/7MXtf7DHUQZ2al+Z0uNT/Fcvzt8xLAMPIQcP
hBx2DH+nFzetPz4nNPsGsyE6fkWpZHm/5l4vYL3ArY3FaUkm1P/Ri2jZybEtQKzuz68j+oaNn95l
wwmJSXYiWy05Lkt9m/30/ae37OH3Z/Pn3vGXc+X3n4Q9h3TYPK+/9x+r/r6LiVCD43Sqs/HE0BNL
mlTJJ5sV2198A//bX5r3UFL4u7QZaj3Xf2owsGBZRlyAINJGyOiw3MlJ3k2hYx0p8cx9HaKzz6IR
Yf0KL12SCtlZm6f7RTLlR5vm/9XBsz4EP39d119e8TGwGaIpYa3yy9GTmB1wddsnT6oRrLxnYCPh
0fPN8nkoyCjI4uWS9TrFvWOSzEiLZqug8gzj4rPiP5gqKS7zBAFgA4P6yY/tz1E3Y+06DXm3R+W9
75JhF/rpZ1aBZg5VLO6+hbg7cCwXBGPX853SB5Kl9bFv1jYFnVojnLd+KZzdsrJA+uKcCBcf90vP
ohX2jJhuIYi9BZbXVaUnn7roh0nO2QPx7v2XdRqpjfTWE7ZAVS1k0EfLnTEZKOMR4BPl2E+X2L9F
kMV3WBtPwkufqdrjjYwQu4f5cquG/uS4OvxSLWDPhnx4Ns1JX1QlmgevoCLQpJg8xE2bXmcnJrtv
QKYYL3UTkEA7f4mXJX+rEo4+UjY9e45hB1SI7ui2Gme5lpFLrDxG0XkuPo52KGFueaS1kdXSuc7V
iX24ij4G2gItN6mSLGn7h9CtX0YrVjv4FchJUobWW7IFM7opGQMe67oqKAtSatoxbnc2BL0tws/w
4raQdDgHKB0pZhdouI2z9YacaNF8eU8JdYSy3YQlmx7ANGIcYcfI7lz2xkzsm/lWccVv+9Y4t6oW
V9Eu31CmRjcX4SfdsY9OKSJAAnLiBolBup0k3+R0NqdDgZiFRBB2504eq6AJK4StLcaPIsrYeCSF
s61/Y5qs3o7Kau+7HEwdYEoKXZjcfn2zCr4Yi/0yL+a5NNTJkkm2m4vinWLotY31R7TgagthciZd
1kHi7ozJsSzQ9UUG7qeKfLjLgtuPbRWfa9yVxnE2CjQSEwUnzRhmqNZrrpkmjpFN2YcobqDg2SK+
C+WSPlUWGySdm/6XMY7Eg88cCQe+XuYN8cfemU4m/tqFsrunHXNxTOMG2jgcxO9dlPqXCJvmmf/i
MGgP3fgUCx77dBHRm9mo8MnCzw5ut7LnL1h45M1KjfjeN1o7CFE7EcRBtPSmcARvmptJ/9kfYrwA
OcpRvCcmDgd0Pl/8Agzwrp5kecppKx+wtk0n38Hdqu28PpPY452o60lHjsT4pFW3FAFrz+a4dEn2
uUzn5QfGqRB3CYDL2Sq/yt503gxDtZ9heZUPtAHjqV9i52mcovFaEI96TQxARUUmhmtPiF60GYE6
Xyil/buudqvDvGjPAgIFt/3mza0+1rMxv9RNYj1gxB6udjrjXIjGr1nH8GEj3WL8nkvr6vRl/LzU
Jr6MBmwcoNejCcolxn89tUpsLLvWXxvb+Nbrvv5cGvqzPdX3wP0Y/Ne7GPPgIW0EmsZiSDTLRtAl
3Xs5cnbhyd7VfgyVvpheM+Jtj63ZT2/uZJ4JE3Xp19+c9c/XCyzkvmfDR1pvnhacTN2LRdb3uZ89
AMaAdIS6msL+SAZHlmzmBCZptypj5TA2gafeZ3c2Dlo133hLiMTtUc+x+dzlipVWzboU1/4mGTOw
0rrdy4nVqT4PzbQH+EJu8n04LEcCIAMwfSx7eSbxuGx68SE06ossDjbyMU5aE8yz+pKHut9qk5Tn
LgnMiXAVEIRJKs8eJCcyJ95qsNlWCWAC3oyIyb4bTv0ILjKyLowq9jX21TF2g6Xaj/VbM1wwhGNU
wSxE6Bz2MfAcaFnt/ms/lu5mIJN0aUg+5ihBGzVKGmusDGRl9UN/lajJ0vRMPlkQpS6mw3bb2J9j
3N5VHx8JjSFBx6lhUOP8Q1C2TXGIbhXg8lPcIedZKBI3TX2MrP64WM8ol+nABSOgH4Log90MiDVq
9EZwwg5Gf2FasR1Jy2HC+NCr9mC3KHtjqBqwLoNhwRNG2NGGkCgXNR0ZNiX5TAPpqz4bJbfCCodU
Urhb0apNYjxGAKd8qzZ3znrTLMshnz+4HGh9ep/W6sIAbpMPH/I4+WJ5350KpD9pX/mhxjcbkMh+
a6crmtZnMTXuDlNfvnVN8RDLLljqxbtO+AKmCNNFFRbfIQ2V29oBpmaP1q0tzQsHyF+0KuxF/v0u
92jYmZJ6NGqEEv2xuqDmjweSlbJTgqFoqBJKJ6zbKsyDhqOjbu1XGsd2y/hvF2VnwN5yp5X3Uc4d
kqjpQMW47wbH3/lmFZ3I8s41sveiKLNbXDHiUqUM6qgJWAxXwWiI6okMVvOhL5uOU1F9gYx33yxs
rKvU/Bj6q8ncwC0vzSMoDKy1qtl3TvdC+HiyRbnOd4q8DZgXHh8DGBLWQMMjEB5kbK63TUGgB5P0
buyu5W60wuq11QqOeD+Un2QnEDWl1Xm24g8GUS57Ox3exKC2wJPObCtsXEvy2SQ+ityMKL7Skl7J
sUEIiDIwjEGlwKbAXZKdzV7sPVbER8zRxIKgVdsi95rxDfUv3F3ryhMTO4mY5jPPCsaGEvQKDrbW
Il9yXn91l3AD1U4DtweIrMF/Al/YbRpzmpEU5JwJA84YjqJexJ80mfXQ5TYxmafEGZUEJ/i3FiW2
l9QvBoieuIe9Kq0GP8yBqb0jR7FZREJYY5tVp74iQCUyQKsxJSJGXh4pVD8Os75PMvk9S2fYyrYD
xYZd/Uoa3I6NgsvioLJAm3WsS67CdLReIq7o1ui+iBCcTtdUK3XwHTgk2paGjbfGisjghr0FMc8F
GoBNS/LZnd1HH6EaGYehI40YMgwQtQ4gofLUc9uuGpmkuTEJJBuVQcKOgyNaIw4eJOnrGGD4A5Xz
6po8IP7cFzsjKbxX3TtETc7pu6wMCewG7As2WuhcNUUvYbgB7zxM1cHFa19JeYYg6mybsfxo18Pn
unPVC/neXybDbPYQPvIgJUa5HPqd57P/rd2JU8XakQh7NxvyMAosG40x7cqGyKHmqxJrRO/8mJvG
TsQUcUhG4drEViBifYbJT5Ztk1xis8SLGhoBXpunUMjHzug1ZABxhtVyM0LNKk7zDDDuMgZN0AfK
PIS7T0tqAmFLRiwahObm8lUuydNkOVfag60YuLCm9M0jg7Qzn6VfnqLpWxTLu1zC8Ue2mJPz1tsB
JgFctyBhl8Ae2pMXtgTFz7saFEsiGafGMUkVzxG9RDWqXYmVyhaMcXFzTe5HCw0Ksscd26Zz0Rvb
ru+2TnFX6Z03obU1TyKfHpkVvnrwLOEb+VH1gIsGet1B2d9dcELWBKzp6tkkUfYHS2U3aoO7GvgL
qbkrAaFvD/Mw0r4QZ7EEBiJRY3pHd9AjKm6y/q5v7rN62FcYD5bm3fbmzyr+XPffBFy6Hq4CXFg3
/aYZG+XmQ2S+tLoJBGocQz5gvAkm8nTJpzmicByjb2mJgij+MbGSwZVc62/JyDgBxHiBAVgOe68+
4/v4TcLqm7sRanXNw8PEQzn6VhScP6YOYDNvBPKz9d6QlrMTPt+693wKXIsuRrbnNXeNd9fvpqdJ
8RWlVEnGGzNP2gPeYRRgbSUDcoJuAs6iNC6KexNLIQpRdU4MxrfUXykFfRbx1A7FqrkkJ5BDx3m0
mq92sQCGWElFB7Hwz0Hw6SHDlawf0DLsCMGspLPVLYpdHQZw+IKVlCY1X0XE8Q2OOdkdFQBYv2E/
zc6lkE92A2g6eqYI2w2eB9u9PiDtIcKGlUAz7NdY246k4nWJYS7QRHeLD7iEJzCH0NlP43H2QS8Q
UpO1VOZyvjjyM5sZPPhi0/vG3bB454iYtvbQGO0rC1U2Jeoq0+zeMIfdZNsb27ibixZPR3sBSM7X
qgrAQR0X5llLurMVxFACHJXd3iF1OgPXCRznAt9hPT2uJSwSR92n8p042W1RmIEzl4/4j65++3ks
76MSiG701a7IkRyvydQFLOcD2wAmxN7IDW+AYQ4SkfemW+BoFLx5hEhCW23s3D8wQwGDb8G+qNv6
Bnpgh9XSOBRZAjjQe/xf7J1Jb+TIlqX/SqHWzQRpnMwWtXH6KHfJpdAYsSEkhYLzPPPX18fI7FcR
yqgQsoECuoF+y5eZotOdNLN77znfAQxyF/kAfSe0vdugo44gz8nhryCpNsNpm/T95QAAzSNLCDsb
h6AxKx6yOvhGHs7lwJjwIkqH29GCEOQbGJ2LNMkuyn5xZNxNQKxM0V/DT7GUs9OsQK4jrT4WWN/H
Vu50vI6Ae5mUaOkbUViI2PmQNPEr6ELSejAaMuh9O9v9L5qw0ewmbnKo/Lq+mrHpXKaiUk9VhS83
IFGJWizT8MlYacqlq2CbtZE6YFM0r005Rl8SAnuPSWXHO6y37fH3XRRDLK2C/+r80cNhmIn81HRQ
exgKwcfPx4+yGrVsIqT5UKLSz9aDW42fqA1bJEeG5P/sygt/qU9mCcGprPX+OjXAfnBXEYvXUtP4
S3WTLXWO/73kkUv1w5CHQij+XhRpS33kL5WStdRMQMDE1bjUUdb3kqqsEu2ThioUd+DYfGWgA//B
GNE7YddIL5q6UUfy0KwvjctJFRWG5V5KI2zPUAXC10Ta8sLUODPYEWLxJZNQu7ahS78EAFTvu1aL
P5XAz0949Xl9je4uYS5IgZnVl9LJdCDL1JbzUmXOodVsfWEj6cLfSI0/lmi12mnWbqCrd69tUvS3
uakerYww1wJh66q0ngDaKqiZwXXSEqxgY5HJ0/55djDVWOSYHccCoK/b+xjtKXOyeAMJgsYF/BS9
I7IwrCl3IyNgDxMhqyihp23jPo5pzb5k9k8JehMezoBU8AMy7e4pnJqetNWRPu0MSCZY4XlXF3ib
DHcFxatPNrTzwQ5bAvtAKBZM3KQq1dxkPE63zVLSkdlpXhdLmecuBV/xvfYbv9eB9VISWktxOIRz
geN3qRhRd/aXZMen1+lSUKKyHS6XQKBP3VJuWkvhOS8lqLEUo3gC89ee+hSvhL/PlpJ1WopX1DPV
/vdP7zLV+a9n113aYC4tQBqcTFZQSi///IfGnAseYFK0xw9+MeDvtdXTILNoU5fWAS+Li+OZ3JFW
d+5/f9lfdN9+uuy7V0ZzEnwb1ZQehqqA/G1zrjKSxmSGKm9+f6VfNDl/vNL7tjxJn2Ga1BDjw3B4
QfK08zFFox51v6KB+eCujJ8LkWUlYFyEz2L5Lhc1xbvb+q+VKiTA6pguKw6vujxayyrULutRvqxM
vTMERFOxWmGVzQ5atCxh5J4Zu2RZ1/SBKPU/O7D/A4OCu481fP+tA+H/Ql+BxbTsv58jeM8Zlo7n
HwcJy3/wv1OC3D8cOsSCmaitENH9a46giz9o4EsmPrbrGuzU/5ojMGFwFBJeghJcMoIWtd9fkj4y
ggxTuXgNdHr/FoPFfzRGWIZ+P7y4gAWXVroCPO44jDO+b0o/vLiqajJm9WO35+UBWVel3Vq5wN+i
ERsk44f6iqWuwIBlw9NxMhCeMg0ffviurv+82o8DhPfis+VDmAiGTFReeI3t90qoXML0JnWl3WNT
Xax3euppwPuww4UTCT7kZehUhWX/wgOd4ipsB4yEPWgB4lzz6D5LcNP+/iMxrH73xbi6pTOBk5Ip
HNvye8mUsoMRpFoCgbF0U32lxZLKEqoaJV0bVtnTOCx8lRx2PU0vuMakpJA/EkFmH9ajJWriOAje
qLzeEO6wTTStibxpIOLiebCr4JttMPpbgVemOoS5gCzARRUcejiQZgL0CqKv0XO8DmVUgy6w0D8D
ETRzuUdyQhUkCpHuDYRp1aXpJ2Pvaa2pnqZGk6fUrd8sUk++mdDo89XyINk3FvKlYBOlnGgXxtkw
biYpNeciTwqgguB+q3gfGZW80lWP6l0NhgFqK5FjcERW5WS7wh6ZXiOM7jAmyrnoQewQO3iRpML4
6kog+/TfQ8Ut1ewxG2H5WbNpM8b+a9URxbYKfbRY2x5RKHB8m9bwCnNSRYLalAxf02pxuGGJ/ByY
BUpwkUKH3hphNocEMtnYGNqaYijzs+JJK0kcX6tGYYq2m5kFkT9KDgBNabJNaxGrFemrfB4bDYTa
GV2ZmSsr08uDYICAf9sSiEBcrBjPtN4xy8RF3izkCbx73MNIvyFnZEKGDtULRQPv9Lght6F+mRuQ
vlR9KAP3CbTq8hSbRlZuaN5yjsB3Zx3oF8zVdYMaPfKUX5NLI9JBnAk/md584sRx800jafRYsZBG
+INmrX3yTw+Qv4rsNEyB9Xmo5x7qYw//0bLqhATN3MFx6AjjYTmktUR1azEBxL35WgPVuZo00Gs0
LIfs3gqhh3iNYthEgkqgJ+tpdLWrSOkZWd8x/XZ+GGwh25zUx00RGTHf/yico7AYqFH4Fll67H2S
UemfdhVMDCohC5kT0i3OOcb80lUDaPRuHrWIRjEXXQ46HZ5qd7grW4eXQek+vkmnn+qd6IUu14PT
5DzXc5zfsZpBXVc+7TCwJUBZvJbHL4g3Wm611t1cpoE4kVZLDFLNLocGr3YmwKA9Gn1a1fnA7GyI
J06CaImR41Uj9XSW1fDCOWJCfhjDwVOpE1KdpnL6Ro9zRg8GKpKUYmzDGx0WbYHFoO1p3wKtMgGP
FqAy1Nih7aqovk7tZAf2zcjpDYnwyCDGM8pJ1nxe8q1l6FZQ48OHMqNEiIc3FnE4pgTxbDqa7M9Y
QW/jTiwTpgNzo5dyAlhmwny5HArxilrRc+qLzrfEZYJHHc86SVcSy2Ewjd9c4CyAKHTY1aQpb2s1
rDger0nJnqKVzTsVJc4akOZXvRwvQWKsAr6gyY4u5rbZ5rV7WUKbIHEpXTvZeOO2/Sl28WH6xl0B
V3jSFj2iztSEhSS2ki0DmpWBFI9wmW0ZlhEoY8R2zacuIVoM4tzIVPfkEjNdILTjlcDkS0CXE6yN
oTC+tZE1Pkm8PYKQeintcI/LpOgafjg4c4Gh0T3ATemO/J34xKzzonbxBJvQlCE329adDOj7KBur
vQKIpVCDJ7kLsbRw+Zb1DiIvOm4vnAovqeqj0evp2q5DgE/aJ72ou5VWBet2VjeFHJpNHk30Kgga
XqFm+VJnUNhjWd4YBfVDONmPTQaFWU/PgL+ACg5tssNWCre1KX2vyJP5mFvWORdP9oBDJDL2M+EZ
dWLoX2dqVIFGaqI+8tICVCvYB6zFYNuOZMs1l3BSjVUyZNGDocp7v7SvVJNutRnQBf1VZFdWWUHc
nttkDRMD90g44oXJhoNtwtyj/QevuKlu8JXd+7V5Yzf5Bdac5x6FM0Sf8hvwrmRjkAf12ddHek9W
JDZ4hQCtDh2iSb1Kd6adqU0dmJ+yDnuM6TQr2Aq3TUDCROrLO20UtPZIZQhIk7iFqLoSBcFS+rCZ
DBzzW5pgno4kPyA2Y+1a0yeo5Vs1YaUvDTBptGghEpZmd0Dhf25Q768AV607pW6gpj0OqCCX44Jk
WTkhcX4wnOwW6SkfhAdZjhB2yQi3PaNJ2ud5jq6cMj4LK9e24fQq668GGWZVU18qUsyGvJx2ja+K
k/TNAkxMDCuhUU31pA3GMS7wENNz36vSP5NkA/vFjOb+ZSKh23PryPScRr/XshBVYn7VwZn4gm+R
tlipmyeiceHZ6j00NGY9VndpMAIKUhg9hUHeL6dwak4yG7Yqp68AGP+xD6rPijgjV95QVSLHtZxT
aQanFHcubWkLAEW0KfT6IhF0OV3rs6mPpL+ScD8DjgXdkQOYmWGrq5wGZETmrYYDqkrS0+AG56kL
4ovZUk/GaFa7SNQD+LOAtCGdhKstetLqRo9w5bYljSqcSm1+iv1ii6cs9VjCdmPh3uMMCC+ZY5yE
WcCr18t7+PWz18KBmek5w8jCO15GfbQDyLuWaTx+qiyQKnxyrfbaoLnLy9bGJr9kXaGKTu800H9Q
uZ5mTR0Q531mOL6YObpN4PQO/ncDDERtZyvbt4kEcpxO3Ix6cy1ROiAjxc1h7llYTRz+ipb9g3Ji
MEqRQYc/CTe1QZKtQGBcR2rHjgKxLTjoMYiWwX+YHB2+c9XsTbQrx15r7lWBVCyjid6MWscJiVwq
+OnXtesjbR7mo8Y/tiOgYFBFFiwx+73ujJexrxfJMcNAuKqEfWe4ccrQJLoIagudZexGXwkmOHZ1
AQwTU6eOKHiNVCZYA5Qq3ARhVRm62Q58YAjAkvgSsqBycSlIugX/RTod8bzzsKkCP0Ie4Riv3ODZ
qbNsp0wxs5fb97lJTDUokm+VVtMQNTtoyAGITCL1doDioh0U4+NU6hdG3MBadbQzxzH3USTTmxjq
Y13BxM577dIPXHk9Ft24x8Z5YvnNryO7rF6VjOvVmPpnsJ5A3ut869quJ5v6AbnGdg5HWLKBIuMi
YG3gHArYsNuzedUeml9PuD6ikglSrJ1/a5p0TZdbt/oTpiQORaRYeIXJKQ2fYAIFoCvvonw4GLGz
slCjO5mYnmOtSK7tILuGEBOLdV0OPGs2WR6x/nUiE8gKXmHUndw43AxZd+EU9UPO9uWZVr/HtPt1
srNp1xoWFngz4KWfga8a57JWWHVA89Y6pxm3hMenl0LzsqldNVkYPHfgIFn27YPe2kRZtDMm40Qe
Jz3YAHBfz0TU37uhtG8nyJkcQ4umfEjHCtadqEb497B04zetIZ6cVIjUj7dtFsU3Qz2FpYciFUFB
FsQte3RimjuroWtL5HYFQdzuXXcCaa5Vd06Ryc+xOyJuKpKAeF69kee6HbRvcQWce683vPFkNeGw
68xuoAsktMTy8ia2x0PGiZFjD6iGcpfobsR5CwQaZuuimZ9kXmZP0hkpA0xt+BwICXCX/LYXp9XT
tzydx/vKZ1ZUlridVwPkkZM5mBlpdFNtoZ8wXWtRapQdoMd4YGnsyfDku5RhgszdtZ4DpXFyh+TF
bNyZHfOQtBqJPNHcQO6MEiZKu8kcSlC9iumupYUmXJ12iH0M1224cflqy8vczVPeFzdcgrjqBTiH
iaW6TbKWDFOXaOVgW/lj9QzVU3/F640oBkhX9GgEFrQWR9YqodbI9EMea8l56lV9jlVN2ltnpKl2
lSnCv7ZoIKTYzV073palru77lvAFb5GoegSRJOJIZEYyop3IcEP0WI3JKphhRi3TYoC2sLVHLwla
sgxctBKMFZNAd2EsSuYQqIrba5VMJadkTQTCaxJN3kSdP3KEonXFnM1XFSY1fWLN4IiUr/F98dwV
If7ei9YM50er8Idyp/uG9maAlLW9JA+7mymGZrNuOAQyU0JkC7gNMzh8Ypy3qTfHWkffOhy1WyB/
Lz7ejZNeKDCyg3UYZaY5m9LVuuvUrsKvvOldR4ScW/teplcBeT21jF+6jHXRqzJn2LVTkL3NElvr
yh3GrruiJnFYqUjARVM/EyTqKWNIxNpK4HvsK+JnmcFA/Iy9Zkm1R9RlTVdmh398PeTDRH2a1JaB
SKOoXyplM+VK6inWzmVsQg4XPjJ8o+oJA0Dd7Qs8yA0kAdPpynBF4ofK9r7h+J+zQVPQTYYoXxHm
BU8msThie1h1mDADUY5ekjAS0VoWPjqHNE+QzuuDRdFQ+NJ+GjD/4+mNVWFvEtH1l4ia8nwdBiE6
oKHVM23b+AbJDrBnuvnJBoR66xBaqxPyFlCPVL3JfFKFCOn3GtqQap1xXLrTozK8rQhZfMlGWIsh
TMGQ8SFG90NgLslGQ91Vb1UkIRtpTeZ/qc2e4dqEgvAbHgr4UnZU9F/ArpXOGpda+pkVKm43OuWN
Ak+rW+xlKP1Zi21ZvfZp4b8FKJ+YoZsD6x6Zm8R9VMQK5+taq8nN60VFvkc2BIie0KFXz8GUwKgC
b6KjQ6kUO2yQ2Pm1E8QUwTOkhpXWzdFNLft2SdIcQIChWWt6b2qd6sGOnXrYSnCcz0FtJ8pjZKWO
djhPoweFHm1hNzv6Z64/E1sOfK/8oFnyc7sS7JexeMpo37iORDXxXbX5Qw/JiLq+1XiF9vqcRhex
GqmZoqn7QJ/xy6tIXZpoZy1Meotw+oerVPOoi6pqmv1Ux8YW0drnQJHA8vu+zy8u4vA/AQcEMbl8
fysB56kuhmoNkifniE/L5VE2cfKB2/Jd23r5wigMOQ5LxwK4o94pydtmrCbXrGFTOBbVUdba5y6L
8b53UfJBY/5vvTWu5Zq6dL97Mhzn/R1FJL/pOcZaQp30elhVEUw0HccNblOnbG81C/A3UrLCuQ8n
kxPeSM361YynOFsVnEsqL3EZwXzwxLwbFyxfgItNBA29QLevjHe/5Ry3Lby/qNnzarzICZ1Xz7zO
ka+TE7wZJmfeTKtot/6rI/urLuMvLyp5dmir2obrvruo6DKjtIkC2ZcMMrYW/P1LC4T0hRB+eDHG
jbipG5lsRIGxiPSZaKXKdD6WYSjOppm6F9LiqBC51XCFGIrOnsiYgrIUD9sKhPzm95/2F48I3lcp
+MWwOzry3SNiCk1HANLBZUyFfyhIcAG7aJC7NtXBP3/mGd0wbcBysMjS330v4P4kYRwOzzz/ytom
7MRzBTPE39/Q398se3nqXRq9rmBC9O4qsBMMgewYrVptalsOpggGwPJ/cJXlr/zYziZ4hHYtFRnd
ZKwaaOx/WiQ0M7HLWiJ4WDrOq0Z1oK9B6HXXM2C++4iS/A7Dynj+x/dmLnYArikUr/Wi1f9haUo5
gGctipn97NAqYbwaQBSO8+iDJ/gXXyEmF8wF+E9s0zXfjYUgJ6puxEe2j0Jma67IF3b8mJx+fzO/
+Aqt78MnaTmujS3455tB2hFKt0cj0clw2OboZO8c3+gPE7Li69oPDXz7/j9fEW3WWzR3jsnLx5rw
80UVyTMcVoHqCQ2mYU05iubYQlY5WO0Hb9bflwEUtaSVYU82oSw57+7PjhH0lfrSX0i14s1JYnq6
ltUA6W0spd30Tkcmo5mHzRbTrxw/eNmWG3n3gGIS0E3GLqxnCLl+vlHAgNFkN1xdCatfO36Qn7Oh
htNitn55iT+d6Mzf/55/X0mQFAghFrIVWKbvg44fHk6bk46A19Pvc9Dmu7wq1NawdeJj+bf/3KL/
B6aD/69hxSzxw5e+fm6f/+2NEWs7XT1nb//x77d19G+n5zz5eQDIf/LnAFAafyz7LzM2nVcXaiMv
7p9OIlf9gT+ZU4BrEaD+fTT4l5FoAX8s40JWMv4rnYX5XxNA+w+GZMtS6gAPYBe1rX8yAXz3eCB1
ZWbPZJJDD74kFs+fH8iSxq7wFzWpUff2DQL46tg6Br3/Js6G7Q/fyi+24HcP/5/XknijaKgx1Hx/
7olGiN+kJo4bl3QRRhZafjmXMIX8vkS0EQvjgyPjr+4NsAWuQIsD3d8efXcknhO3LS3XoiGEZ+Ck
jqMdHX9FsNfvb+3dqvL91lwXQhx+XzxQ4t0CZkVYBQRy042lfHVtaE390uFJv3MHYSDdhu99uUSB
IjEi9Mrd/POLYxd0FzfaYkR69xsyjFENuJBxQ9WQ7013oUwCqc5RhEXk0dlGc62LWB4IuYtff3/p
d3vS9/vG8qWjVDYWgAgP/Y9bnwgMgLSuGDcMpbJL4WTJ3iy76INV828mWp5S5qSkjNkOzw4nop8v
46ZTak9FO6JyRHRc4K8+yaGIdyXBOLf18kgFUU5iGMjN5Npp0JeiLZuu57jv+g/W01/cMWPhBRRo
KSgU7/dHv7XaeMxQwcJ9TtYauRTeEBbF5e+/1+9/5oeNYvliEdXw8hvcOT7qd9sU9AmgwpLfVMCM
mLeZkRinuUpB68aWNn1BDJcREz4wW9uCNa6dFTtrcGfItDU++PLfHQi+fxKLz8Gqg0QNG/PP370V
1ApfCJ9EdY2zp9sbPFjtYB21bgxeo6EPCcgV6tPv7/9X3zKFC4sSP/nisfz5olJWmGMY9m90P+bH
VZQFkwp2//wi/ICmvZgo/34RBaosoYvabxiz+6tkcaOxHv0fPDDIeRxWf531lYX+51upmQGFQ7I8
MKYKjzh/Yq/1nfSDmvIXXxhnT6o8CspFtrD8ij9s84JoFqcnh3EzJom/Jmqg9EgeUR+s4L94FkzO
EkAkOX661FE/X6V2057DqT9s2kaaG8MI+gGialTcTxxc1/YIM9dxrfaDJ3D5q+/eBVOw0RnoFgzW
mnf3Rn4MYWt1wzc4QEyxgKKRJMaao2eJ+cE6/r0efnctngSMu7x0/FaO8fMdplVpYQWc+00X0Vde
qTwyn6UsLJJH55rYFwMfRr4bjZ5OvkaDKvUgH8dv5K0159CIfQIIEzjDB1kYSfjB8/qL7wGJKKKg
hUJKmsW7l2KOocrS5CQe2G6Ni2xQ+RYclboYLBF+8EP/Yv3hh6SjYyh0MCxD737pttf7phiHaQNM
APRmuWN/uYu0/sIAm0HUULiyY3eTleEx0fzqn66xVL0uh13BCmvq5mKw/vFh7jvfmOCJNJvBtQNv
Fn62KaT1UeH7t+MITHvwhjxPi/SISLB3VxlVTaB32W5mohS8AsDkCuUEff85GHam1Da/X20wh79/
jqk2ACRRADt4pXlTf74gKMF51mjr49hwzdZLxxTAIuAmtAdN2PqmF8pQfC3pwjLDScYUe1rqRuip
SxfRvTPohJMEDU/jVjAwCy6E3sGCHCunO0H8E1S9bV+8wrZAAd5JJqPbNGUaucqSBlxyDPna2rQ2
WhQPvrBG0F6E3XIFZMyItn6OtmFnxZY7EG6JGJkOdGbehDgTYs+FK//gQn4D3yD98CnrUkhnImIz
XncZZORtm2Kt8hrD7IxNTBSHuEf9Oyry+WwZr92cWLe104s4vAaIWkzHOS8ceV2Njm9uAKDxDYCU
DF/RWhB0JCcEJgxNp2KfWz1DIeTq3W0zGvFtIv2RCBccxUAkNVdlt3kfRw2RmrQXSnCrlg0PR/Ys
ESVFZeBZgQFupm2cIPc6BvxnWUdkts9ky+KQMOkby86pnlMfJidpn1Gue2Br49sirJgJ+bYbP/st
nehV7UfTG+HVceHBLWre4O4LvAAsuvpeCyx8JIwOolPcqXlYZfzW9kZbZoJT1dOUXSUysRAzIA+y
rkQ3B8WxQi9fnCDCzB04GjmRJYx/CCzHVcG4Ul93vV2bK/oKosdeGJeY8Do2jrVrlwbBtbz5yQHv
ZqMfhK/lXxyzneGQRgneizKv1UtQwPY/GFDuCG6es2hLBopOICWKtyugOO5j2+LFQ7fk+vEGz2Qs
P/Wq6uMLtxXajdQSukGFX3CWImaBcC3JnA6ZRs2Zw0uMVk9WI8C6ftvWVcSERAbquXTwtOzqscWH
pKWSfmPvtJF20ScV0VW4OrvWy1vDh3XeT/4RXxKhydWcElLPl8yocogtklFJqCqOwIp05rIsO916
JGDxGkSuWV9oomLsafJt3hG5NxYXMu8Ab5lzUrckvVjdOaOGttYBeZYB002tfEzImSArNg1CfZMH
ozhHvR+dxpRmMk6lLv/GGWB6ZLEL811kh83nYII0hOqBpHO04J3pLAl+VbCrM0lb1AyL6LWl345D
JZ/aZzIKbABfy+F65c8ZUwNWAAbX4OtvI8LYl55qFaPbiMM53rthW21tlBvO7WhCTiKHT8bTmq6j
72zqRTJzPY/zAg8EEEM4S2t21lbZZUk6WGk3LU+E3jSdp8tGs9d6b2VozJjwd0gU9FQeCone2tNZ
FIhPF2mlXbUTyP5XN6gQmTSjIkhKOV15XzqFMz6FQd7cjD1EAkRV5rJWhCbTnqz0EeBpNk86L18Y
KvK0WLg8kgb0g9l19kzGXui3xKS2/iNhUiTzcrBJ5RYhuvizvfb/2wr/juD2hz3kb32FTZMW/dv3
PuGf7YbD1//487/5S1ns/EGPwEYjTDOLemQRkv+FKDH/oJvAlAQvHJ2k7zTxvzoLlkM3ArEvJcz3
g7XLzv6Xttiy/7AwwNrATejBCcAW/6SzYLC1/bzh6fDSOcBbXJ8jFQ2Ld4eIkXUTtrbNgE/TkoeO
EMfXTi/wqMaoEOHemiQJeaglVbQ14rD6BAECVYY9GpiWlTGi4gg1xs0odsIQ1Dmnnk3QhPW5RqTR
4lzLnZcmgOdFBPGsXZX4d6e9nvoB2AoG02IHt5+UZ4RONRsBss1VZgbhBZGzzaoTjPlL1dASC5Po
PpCQPTcgzojXG7LKJyGij+Qn12niW1EuMpW+Nskt7ypSHVfZCLh7lbFkXiL0GfGLOy5qF78qLOQK
qYk4MSHurVknqHPPHf4k+MMs91h5HR8zVqIi44rEcNdZi86pPV/qbXaBkCU4Mg/FKc7PJ57JXZMT
uPSYNBEtV4V+qACGwFsgVk6u+mBExzORLwwDxK9PyH2zU4JbZiK1bcmuBGSGHcoXA9KVcaYFsh27
3hSk9UY2hw8t1SSf2E3a7VgTeUUcn6GtbOH0wZ54WrcnzDQenwTnXYgL/JSrqtOhp05T0j9BHLSy
TSOJ4UTeZX124S4/uME4fMENWZ19h0RHvPXOQExZbYbatiyKkEyUMb4iEBxXORZfgYjYV/O+ZK1t
S8LdUYPKBxU0R6btK1CIhDVwMFEkOlWlhob2KRuvays9+qVgOQrWobL2fIocKEdF5FAT19FGWesp
EluUzs+on29041T01aqX8+McJs5ewAW4mmPCtAPETLbmgWxHFmpmL7Mm7qUPZt7OUJwb1Rk+u1dN
SMXsdudk85k5+53uq4tQMx7Y/uNyuK6CBwjub1bVenGgP0VdDhmRQM9Znrt2+YpH5gD+wWAnw3dv
7vyweUIChpoyvqKU2dVWdcPpj5MdehxT5bsqmzyDGLzBvShGOLdBN65GR2yzGtk5B69dm5SnGcbg
biEGGK2qNrGvEM0H8LEpHcxbJ50LpBfNwYS/vpLDiMHTTXGJwpG+8/EBr3MG/f2gu7eJHZUIvlre
OQgBNiEcxqQ90asE6l9130RSXzoyvralLI8oeGKvH5rhDu2QV7vJtvO7izDo6ysXH4wV4Cjtq0Or
kK1HRJjWnyzCniJiglC5PSrjWZ+uJkt6iVrD9fcG/ZHBA8LG6ZEYm01W80O69kr415OAsY7enjHB
vEGbeOtkjad1sIzISosR7LXzFweju4/e10RYr8UYLpmjI1Fca9m4HuKr1LG3UnGwRmjXKM1bkDuW
GrcJG28knaMM9e04tAGtuGPAyWVGjVjF9olBL7JyZC9MWAAbdxuLz2KV9b5oi9tOuw/TV9GRf+oS
ozs9CWfRyVev6JxwzR8XZmuPDUCN6OiD15DQ1zJANzO1hPlGTf85pPnoBLgtw9tBGXfVCKwltNSL
pqlnHrUj8lXeiLBf2fD61lpyMyjCyKK6unMrfGk6OUMIoUyO4uVNNrpb30GczibPQpU/OW176i0S
wCYHScIY41wsxYFTGHm0887S2nENHXATNwyaI0p0f3izuyksWFiFuIlqe1gLc6q8IkiuI0tu/CE9
pX14Oeumv0Pbn655HLMtua7JkaIFYy9/eqj6z65WMEiO+0tS4644gz0K4oKK3uwYIWq7JukOKEFu
s3ny+mZAGoVpej7rUXSh0nlbpJpXQEBakX5zpafRC9qNVWMgtymTCEsreQ95DndzQiPqOhdJXztb
QpYxxT+ZvfGlysa9m2fxbQ5JyZpIb6FeKd3orOO1j/QTqBxgE+kdYskrN68te5VMbl96ZVXfkhzz
SWg45mRLmO41bmoi04JPKJ1PdZVc5O0zAHT2oKarb1N3viQqCVdB8DCZ9ScxXKih3va1e08K0bqE
z5jBlBXtbhwos6JyICNiPrkFYmhM8Csi285zDJg01k8cNPeWxds4MF6qbsJyxNSvnRZPs0qvUrHP
zBq/H1zopMgIekMvCQ/TXbuxICWz5SDv6kTkkJiK4Vj1tdjGVSnXJg5lzI5ZyzHU3HbC/9aM9iGW
yT4aoLnmOT7gzHYSzoty75bV2e0ZOc0aTmOMBvfWkClCAZlIQKwOkk2RkJPWDLsRLOVMtlObWjub
iDP21RlWQmufGv+1TvWTMRCHnRfbts8wBbPW06uru4z0ORRcSfdSRfZJn5xrA++zMOetNYxbaHas
vC+zOKg5P7vjWSJNn+lQZ4iRMIPLnlZmszbKcK++0wscDcu7ObfkPGoD6Rxd0pyXQG2018jf9OE5
KpsTE5anualX1tw9ZZFx7KYEKhqm/8mhlm6jbdW2rK0jOrXsAABh0wXOHSwU8SgHBN7CJdYx9aKk
PGfdstgWZnbf1fZnmj6C1+y1crU1irYX/NHbodGKl9qa1o370OsDBxbLWlH+rhqfiLxmIgs+VYtC
rngKtXpYN5F+Pc0Ekk3ztTIOWadWhEjzkhW0j0OP8/xGutke7CerYPQcOfWzwCOw0pvzLBGftkhA
WcwNoyDX1bEqj5QV9HyouAa1D1zgC73ycHM/1ZrL75WcgqEybnAlrbXpQddbInlHDGVXc41yVMdN
uNHarV0rCMTWuM+lzZuKfhaY734ynxo/kMd6Hg/OYF+Obv3NZltLjDlZjxXeASSy9oQratlLCYdL
5dmoHylCVuyPD5BH8LkjQKaavWn9ayLGH6HxHiqltovTaRxfpBE1AB/GY6WXdArIWwzCXWUuuqHg
Lu5Kct6wM2VzvO2sNsIzHuK4yIdNHeuPEKHJNCrXUVzu67q56mBiRBpvUtEekiXGdzYhLqjua8Ds
1bPt6LKRHeEXjATM0CEkM2rXKF/ubIdovBpjxQFHDmGUjX1CCnYwXfaDDHlkDSQZPEHMvTn6uk3U
rsOBcB2QOxibcIgMPPlfC7DobNZ4MpyCKMOMNXd8zuChpz03ON2mMWpIMsar5At1FVfJP5d4Lno1
fZJO5ZnTF5Og8ghHkjP3N2hpNzENgjz5bOc95zWBlyG6qiSRY+EJdpUXEW6rA1q3ja+dE+wFC3zS
kw9ScKAl12MJ+gWO6cE2Rxxmbm04FHZmbIwSppg2XqvO3qDS8syF8CMd9uXiwSkWcfnnuXwMYwZI
SLOzc6QZ7FFiNTjWNgBshK+KGKwJV4FWXCHohS3TW63gJ3MuaPxwNs9I9IoESBChr6eeG52OkXSf
6sq+HQScPrtkPw5j5CXNvrZJs6BRlDrEY84Lr/C1s5ppnf0ne+exHTmudel36Tn/BVqQPQwrhVKk
Uqm0E6xKRwMagCDonr531L1/lYRSKFZh3OOsQkAgDszBPt9uQVnIf45eAEIARKw4PSLHsj1vrrO/
HCZ0ZF67fcsgrwD4oAfdKV7I+hFvrvvVPyMg+vcTzt3vy2qJdmOJYp5VhJsJYLHNIH1YNnqfRvkL
+IDj0mUjuWuQ9ksYjLnPctoqONTiO+S5oHK8o+Mfc4ecVLxjCsJyB57d0d5vfzGU8vAmU6I4hUN3
p0idfxnbc7nBvKsXuecBisWWhmHRP3OBgg+w7N6htO8WakkAAyb9CzlIrDsDQG31sO/g/oLPXIeb
vMv3fo4bBsd9ZtOOJYQr9RdfujgDQ/ONNEMLjvWncpLyNgQWN/GAE0QXUNpCgl3r6rPRuP+hbSKc
nM7Z55uJDttmhpuRRP/gVfAHVccQ2syywmV+2SYT/akiuKo45ClEeidZBa4cgBpjF68F1kIYpGkk
wTcrVd9LqARmz/856HF634LsBZAvVLLBYcnZKaC/gnj5JvuTjwwL43BpHe+quLhf3PAGEsDwfTsj
VbHelY73q6E4wXTObgbNZ4Oqty20JXtFPAQ5Ioix9QbFaVtK5B5swP35vOOh8E1FYPEX3mGS1VM5
40OFzW0xf5/q+aau/Puq6I8UiHRVh8ex/wVi1j48pxrZD1ZM2eBPh9wH7A8FG5WGTr1r73JaH6Kz
8QlA1e74qOhN0zyirzDFAsAauHTwOTg2F/reSxpcz1zwRNr7qvE2OqY3Qc4P6/jbR63h6C1PvYru
x5y8i7FYpkED4ycfd8+pf3DPacKmguTar0Aj9P2dgrsMgIcozXc2kkw+6plc7kGpDeYa6BpAAzio
GGHOB38NUVESovgq/DYvY3ODuoWbGdmoWx7lww6guiyhGkcfskGi8guMimtk5+oCjlw83AFFLTdQ
qfZ/+C0QMqghaHMwQUBqqvoHBhX1flyRc9/AkLE9tWAbxDl8VEUPiTP4bW604Cbe/17B7nEWMOZ8
cJaWalNwkjIcf0BNn1CJ5sOhXsnqPgczzJ+bvZSBOo4FLpqlR91NpadvRYz13Gt7aKIEhLgDiEx/
cF5hGfBrsu89mH05Gscfv33yEOmoCdsvvZvsJhcG4kU5nmoPt0Dcbt55PWJwQBq8hDD5JgkVcrFh
/aFZ8NiyjxwEcIxL6jaYXYBs+vrgnvcNkiw/KdLem06w/gQS3XDnURD46xzwfieJUeHsOu84lz+k
YqiTAPMH1zUwF/1ij7pZAOFlfgfXeaThAgdsN4Ek6hrL+Z0Tyz3t6/Y4osojgr5cz/5duJLbQCc7
ruJ7FB2CvLDcNHA3X2KU5qyyABgvd7Zeov5o8vFIpQfTe1eibGuttwvKWLu23w95xR+kj1ILD+QZ
5OAovalFs2v76LjE7waGwlQKlbeHc2rQkui2FO8FQEGFiGBt34HvdBst+vd6RnZgaA8rqqonPBaX
OMB4PeAPGxx55k9FkjC1RbpefS0hFJ6QZmfDb4aCXQ+UvakCjwooRXZIABZrNhVfIVz3mCARnFu0
g9PXmuB/WqZuwXnaXYJMd0BuwIVsaPD3w1ZgByvgLkkJaO9AhIDjda+9WJe3eK5KvjDmzvlNHs7A
YCH/CFrNIKXIxmYWzg7AUPcdg1j1XKKoazhyuS5slGd3oQ9Jci7/8ESOAfVkA77EipvFsR9CBzU5
XYw6jypYo3JbCILHcD/QnbdXsJSvYMQaA4aEDBq6AxMwgCwnrn/+mZf7/ynK/3MWBP0ls/1HhhKs
0fal6gn/+X+Tk37wPzRKID2DdSL1Ax+PeP9VPfn/A4i7D6pyAFHOf/RQ/8tPxj+Bueyen8ngePgn
1vi/yUkXyUlU3EPyFJL/ZCf/TXLy5XP5f9wUocn6x7MmQJVxhKXpgbTTBFAXpzfdNCz/6v3y79bP
v/rsEd6lIcPjh5M/sASVqxN8RA44c/87N5e/W/dfts5HwFfZ6MYZ73Fxo7rCHYgF4ubZB3xFpHVp
ZJCZft73HOXYUQhLw0wwkPwGp7yXuqdXntcvNW68qheNRpE8mcMsVMlHCN8+4vH9mi/MpbaNZ1yU
w8EIJPCCrCmK4wxD5Ylfk8C83jQstl6OyYoKDo5zWgBYKo5KDA88HOZAu7cH3Hhq/9/vCWnNy9an
LkoqOjpBtgCO9rngiT71ZGi/QaBMDx1u4/u6QzVe0yrvppQLnlG7qLqiM7r0lxmSih4+4K4MaZD1
oKBuWRUCNeb9K23Y33/X+Rn8WRQ0cJBSbMYHCecpy5Nk2nQESfy3R+1Sx40nBQKShojCyc8G0qJy
bc2zFqpCy8bPP/qs5xTwqnh2a+TIl+iHkCsQlv4vu34bwTu4PSoSWOsBPoUvuYbTvZg874pq49Kg
GLHb4T15KRkKFQaQVw+d65AbVBBeI6Reat0IXpTE1DlEb16WgF7rTvn7oo8tB9yIXbF0OEqJuHlo
GtSrzww3OcBokiu6mQsdj43wDf06IoMP20eYNENW4IWdetDQGuR2vTdlKqEvx5GOffFQLUOBg9lC
N74SH9+eMIYi6a8wMhVdjmZtiJNm/tCG1ZOHd5VdOTW45XQVnnhcuN8dYD/hAkEBYMpYob43QS3e
HoU78wd4Uo670BF4W3i7M5dG0ghp6vpw2XYGvOy41RFO2/GNh4rVW7vGjZDW40JA5itkNtTsAxuR
BYnWf2mB9vconv+iZyGde/naVYOIs1CipDeU4vtcuFfYfZdGxYjpdugHCftjkeHWQz4GvNyWM2dX
vv+lxo2YRsGfC7u9WWRAMQOZHYAstIPLOGrr7UbdiGrpT9C3No3IKNfIvjW62EZj4T/ZtW4ENpQw
kdAz67IWT9RgYAbTfYhMzpe3Wz/PjL/Fen99VJPU7E8ziJqJotk0Cjj55j7uCroNT2HfFLu3f+LC
8JuGiD6D2Rpb5jjDzX7PIO8B69ry05qVaP5UsF7IIMp0lBRHmHmLrfJax+qs5VEjVgGj96TvQuYi
qXcP1ug7mfMrlh+XBsWI1PasP1+hA8m8SqIo18Ej0ueewebNbszPP/ssVoFgqmUvXZr5LruNnacZ
Dx5vt3xpwhiRyvBsDgDMQrMygA0E40n0yRvrYpuU2v349k/8KfV/bVIaARs5sWAo6oyzhkJ/Xyeu
Osl8+CAGZOP8uCyj3ezk7aeym7bjKn+vVe4f5RyuHxeY/mzIIpDlyAXkOdXYwu2tLIDvZShaR3Ex
f58r9R1UaLyYi+5Rd+VtDIPhrSuC4baXjZec5tL79PYfcuEjh8b8CbjgfjkQN5vgIAcyeB0dyg4Z
OavWqbHsEAouroRBWzZ4eBVsOHD5LWnZlSK2C32nxrID8+5RSG+FxEtXP8Zpgv+N996q4yaedZx8
WO45MAykzvTZjyDTWtufdk0bFwG8cjbtsnZJpomHnBsRGaOJ3Z30H4WXQMoGRTWj8Tykd9Hd5DZX
dr9z716Z75ExT5jGU8OARjMKQF6KZz11topcAe2SSIBPnYQCQ+BBwnGDK/WWF6LYlBP5QwL1PBc0
g+BoeQcgBj8BrQRjy2EOd3af4jyxni9BgTuGEliarENYbURS39OxtrtzRcYi5LZ4ZSvqPskguq7w
LC3lF8368WDXc2P5aTyGI7qPPTHmsP3zum8A41z50pfG3YhZH273QZ03YJ24dZmGPhLVoBl5dyzW
45VNy730G0bkwu5Ox+3qx9nIa/qVL3goEhHgvgVEyk9DG3bvadzD7abRLN4XrliPvGTAjHUteF2V
cB9AigHxoaPRfhZV+8NqUEPzBgGBcJMLEmYAJxKkgvnRjcRnu7aNqOfwTu5DPA1mqFK7iQnITKIq
e7vTnVky0cIrz2dU4YjBIRIIOlIdijG5cvy6sMqa9WarOxXLREYX100Q34CiTj7D14jZLbQob3wR
gpB2CAfIES/TZ6MIvuTjxun+pZvfX0dHOKK/aL0tZo+OLouynNfDLSw0PtaJ1HbbT2jEYJXrgPch
GvfZ+AhaUr6BtsZyuhhBiBLRagLp0cvA9L9DLfaura5RnA3w8N+DYgTfiKKepMtllFXBVN/18QRn
SA2lUsTgo1rpiqLuJUqGxwDayg3eNOiHbqU/krxtntoSFj1uNMefC7nIyG76mkXLMddQVcKQIgNK
AJAZyBaB6RnBYLMKvcAIPQLP9aTp6iaTYXTEpvt9jfQ1xsWF4DgX7j7fQVzJY9TURDWo+7SCVqTH
EzmpZ8uBMTddwDMdJ6Y13ulhdxYDTNnlgbLboMxaYLdyUSaBm37WtMEHyHmPRf7vACt/zbDACGon
EigzGNA0DsLvXLVBac6/KoD7u2UjoHkgo3yN3BoOYPX3tVwPyr2GRLj0KY1wbtamUQNd1sxxyPe2
99ZND97Hzm4OGvHMYyhaesgdM2BmUc5Reeo4xfLfWbL/PSpGRKs65rXvxyxjs2BwBOnktl7gkGrV
d5NEQXWE+qyyXDMXjr7w9+LBJgdx8+bt1s+R8srB8vxw9DyCCHhPMFwhccYC8msFcmo/1V37KGnQ
3QCr5m9Vua52uSffiNZJuGMwUxoDydjmd52XN/vZr5Vl60a0QtPs1BAscMBFcZ532PBEKnVllC5M
Tv98kHp2UtU56tpahQSFrgS99ZKgOOiZjnZLgX/+1WetF6PmfJ0gXndYrY4NzGFI7pIrw3LpAxsh
C0SYG1VCswyCpcqDt0ut70M91cGmGyaCCht4Dp4PWhAAvD2jLo2VEcgkXCftswV/DfzrJ2j/4WNT
LALoU7v2jVhOFskEqtarbNBOuRNw6lpyx93bNW6EsuOCQh74GsC8XMCOcoC0fxzC+co0uvQKZRYl
ElhtVH7nIOmCMq498Azldl1dfmwUYYemUMMJOLEFR25Y4nV9EvwaOhenPqu/zTNCvWegmIJrVGWw
WtnEGvCApE/tmjYim0tJUKsx8AyOWjtdBL9mpj7bNW2EdeMUMp9ctWYB6qs2GkUDWqNgy65xI65B
Z50Dt1FVBl4OGJEt6hYn70rgXYgDz4hqD5/OgxccSwEY+enUuL11MrS8cpgUpJnOo8BeNmd0ggIS
Z8gUhi6xXYShMunFeoQFH5bwXVXh7bto+g0NaPgVqO5rGI9LA2MEcJx7Six4R8bJpziKRG9XmK/Y
fU8jfAExQD14HECWDrEyPNp8FDzDK8qxa95NXg4MXUeoMxvU3JUz+BfrkHzQM1wDrfp+drN+vgu4
fcWLfAUvS/Dw0xDVfNueffnsGjcCVBTOiht8Pmeris8mdlMCynggdnatGzFaAGM3ra7rZjXA4z9n
Cpwt6ijiT3atG0GagJ0aSEXWrC76X64ns2S5tm6dm3jl9PPnHe3Zzgs4NrTGYhyyAkYKD6yfUA4R
lvXHnk7qya73xv4LQr6OAyqHjAJ/9R4o9WhbNE1gtzr+SSR89gf0c+c1S0iBQ8BN8aZvRHyPW2V8
ZQk7f7/XhseIVJQcKQcaUZXRog3+ADgFpoVTJY6Qo+qjBMT8GovgPA1f+yEjbuGHHLKh7/pMwrdo
w0VP/6BNJz7N8ZI/DoEU+abTQX5lG76wAJmWP1C2wxp0UXGK8uZDiaolB9XLVl+bGEEMRWG0FigI
zoiGkwBgC/NWhqNnF8XEiOKKw34btdZxyjv5rnM/uLKyu9gRI4KjLoDWQAYx6vXAw1XTfFzBL7fs
thHAZQuHy7Vo0W0/AN+fUzgKL6w/2g35+Ss/C4GgZWBz+76TOmGx7ZQCBtlSkkSM2IXp2ezAm9BJ
K9rdeKvzMJHVbo8l3steQwiazx0ynmmEkqYO2KokrywHxIhaJ/bopHvU6MKr+gPpoMAYG723G2wj
UEmFZ+uuIE5aOCEQGgV1YGHcXVsGXg9M15SAwV8b9Tg8hItKBzBvxR2UnOjZKg8FdePLEQ81yqap
0k4KSgOUuJ08sgAFjTbjgiLxl42PY1Lm3RI4aedMHx1SbnOeX3kQuDQoRmh6ABOPC06qqE/p9iRA
qVnTfrXrtRGYkVZu1MbotWr5wR0+oc7CcjyMoBxdnYQoqHZSggLBce0PQtmJ0tzECMoxDvtlZYgc
bwjeo0xxF1Noou0GxIhKl2iuR4Vuz7m8nwHqq0X0265pIypzoISWLhkcPN7FOST4+muoXKvVG+DJ
l7MvTOTSoIQSsw9lLwCVzQ+Bpz9a9dvUddUzPI8mhekHSd2jbuDZm490sBtvU9QVhX7OIzJjAkq4
VIYEdSzXIFMXwsZUdEWs7zn8qZJ0HhcPhfS4a+hgXA92o2IEJW98KXU5YaJ0M8rEnB1y2nahY2J1
Fe990LAIjGJpu4fDPEp3PKtruhsbUYkdzFNhgl4XsG3B+cGZxZWT4qXRNoJy4lOuezbC6rzqws15
FwaUklvOEiMqmxEMFkfRJA3k8tHtA9i7r1pYDrcRlzIPJpS+VjJbPRQLudr/6DpwcH57mpwX0n+e
a93YCMxkADAjd9c+42v3qazC+rDQ9RGq+2u8qwvjboqzVD+oBEbw+AFRzigICuUG5fCN3cCbuiyw
j3AyCSJo7gpYjlctbNOR5LFs3Ngyw3JyV9TfiayKUSvU5n29WerJbtM0dVmwx4UAzl/R81DXe1jY
xyg/h9Hv25/1HOWvfNYz1eX5kbMGi2Va4eOXudWsv4XwS4eHm9A3HucobULZOLkyOS/MH3r+7M/O
tqKjM3KdKNqhPofXV4VMLgpL/eQJXH3E2Nt/zaUfMWKXjfW6kHERmQKS/SFYKb2Ly+p7C3OLKyfS
8xHrtfEyA1hwB89GIaQ2gD/Dtxz4lN2aB1VaidV9lD3c6OGEER/mloB19PZfdSkyjLguYwCvnN45
74n+E0sYwGZO/8OubSOsS1rJKWayzTwQYm+0jPhh4IFvt5ub4idahQ5s7BhuHfmc3MFW71ZWi90z
2z+whgLJJVy187OSvyjuRcDI4+pWq9VLBhC5L+erB+iGA8zMiGRH9RSM09dJh82VaXrhg5oSqBza
8sb3KgXJH2r3qvxhjISdNN41xU5TO1SkbXqVhQR194ILGAKt36wmS2TE8NB7UyCrRmUEHqOMeA/w
37Fs2ohcDbNPOaKiM1O6y98FsOzYQQGmr6RJLqwLkRG1nRqTsHDiMQOQDnAj1eD+UZIR1eAjDGLs
wtREgHbCreGqhES2gJPAJmqDO1fpR7uRN8LUdR1v8Ba5ZMSlJ4fRrzr6by3ij/n/5r+6h/+sXc/t
dC9MRlOr5GBHCaehidNZOdFGafddpABltep3aN5UpSwidywLvLKjHDho+SNKfOymjKlVgrtoMo4T
m6A+0Q98Zd/oADcdu34bh+JZappXs5OkvRxAo/TUexTh2+ViAE57ubQMMDYqtWiStCgxUZah7Xdl
Att5u64bQYrDQqUGkLmyNYrfwRzhHav6J7umjSBtz/Tc1ne6jHZYWwIYAPrIdNotiqYISo7MiaSE
t1cRJl/zACZvHfJ4dpec0NhCwXHFES0COAYC/YcSudKquBaaF05QoRGaHb4mdyvsoGSKfokWVBjN
oq8a6NCbjlrmS11T2QQz4TBii4NfAfoGRjjRgepgstumTV1Ti4J01KSwKovaERYTKK8em6a9cmK6
sL6YwqYKXBPopuDfyWnkH0sgwwCLDO3kDDjBv4ylRvlFBZY43EELiupHvHWDxmpZqQW/KqP1rgMN
rhtKPNAnT05+pqkROwkJappfti1grgCaNCmzeS2Pa8h+rI6c7NaAwAhUlOfUsIOOy8xri/dlWP0G
Bd/uoRk2Qy/77XEXj2J0LDPFNL2Ha2H7NSh858pOfWm2GIGaNGXjwGId7pgVLHub6efQAhRntXyZ
4GaqSu74ZVdmHcCA2OnIGbpYBnbz3BQ3KcAwAEElRVbH5DO4eOBWqs5ubTSlTToa4KGWyDzjC+Tl
U17eBJLllo0bJ12i3ICO6lwR65QMvtKA80Rd8slqzE2HHmj3vKoN0XNSzh0c3OGjW80Rt+y6EZ/1
OhRqjEeWJnqEByhcCMCxXyzzKaaYicLXcHEahbxblXwDjOIk3ebBbliMAHVytdZdBd5FUEZgIvVP
tHYtz6G+EaDjGC2jUGWcOlVI9tU85LuubyvLITcCNAB4D/wOsPFg7PQZObidGKOPdoNi7KRCK8Cz
vZymvIH7YJ0vgHlzyxE39UrQDCTAhzks7VoHOJjEPTpLbfcMCx+Fl2si2P8QbykepQGd428zYFK/
5whZZruFyzMitBPEFVNRBekiZHyAM4S71zz5bTXqf9alPUvMAC5aOdMw+yneZD/SRdytYrQ7oXtG
eHpwsK+iKfJSeIGITbf1KgC+7Xpt7J4aJDwHIrApdeoA1pgucGgw4DrYNW5E57py+EHH+ZQGU3wH
q0NsRL5dNs8UJMmkApo+d6c0XEiS9atP5KHOB2qn+nM9IzwXYME7SOOGtFw5x9sMQMn1oOwWc88I
UFRRkXqV/pD6jmo3vr/+ShZiNw1NQZKEWQe0x96QOiDwzEUOShUHScjqg5qCJFmN/kh8dwCJbrhZ
tfMIDO2jXdNGbIaQwYgZueRUxH4Bmw84LkKi9GTXePRyXSn8OJj7pB7SvG0PEfBFSQFbeLu2jeAE
XHaYUS+o0qgKwIKPAKItfMujlqlGgtmrXnlOVTr4wUeu+QMdG7tFxXQm5VPfi6ZjKoUlH3CZbqzd
22UIQ5sDKCz3jGGJBqB+KpD5TwouDMsDi+Z6rjYDm5vE8heMpavuQGzp64WcWtCu9V2fgHVyElVu
VYh7Ng18OWmgTFl8fwn9Ew33LQrGk7tayIldWcDO4/CPBDha9162nrjIDlf5uJ5yPanhFkba8Fxk
52p9oCXLcWcxOfErxjImaw0jjDD3T2N8Bk727fyZ+XF/pSD0PNKv/Q3GOkbd3sP1nCwnPSNVsnPw
LHw3I2tqJaFAVaYhrhRV4TcdRBQn3jsglmvI7YtN74hrLr2v9/8f+g/Q+Hx/jHrvtMb9vCkqQpND
UXO7mlD031jTGCAPeEssvFOtXLotOr+lwPp1jlWOGu2byxrve79t4/lEVqf8KmEl+y4Z82RvM3f+
YTblNLSH1UXhnvymqdxtI2m/GwD4tJKuofdG/JKFQrUv+/k0JB5oc4HKO3i006WzWZjRvhG/OXWG
dXF7cnKbCp4pKCaiHB+5UTbqIbRvRHDgq5gBwr2e4EEe7ptYnYmDxTq9txt+I3RVOwfEbTrQrjl3
H7yJd2wHzxkAYO3aN4O3BjlHe+NyCmum/2gHPFutPCSPVq2bGpF4UsLHPWQ6qZxMd7BsQb9jWMNb
ieVgnWzcFPDK1ie43UyncFVJt5WwA3oEnnD+Zdd9I3Jr6Qf9Ei/zqW6mekc4LcAkxW9aqVzQfSNy
xzAaRKD86cTWOP+AY5VeQPDm4bXn6FdXNuqaIuCq1BH0+vF5cy9+NgRPndGUWF5dXWNmrqi9mMYy
VKn0i3kbxjWFiZD6YDHy6LkxLd145BWe87p0Bq4e5lBFuPX63PIAa+p8g1CtZwfALmXJuFl0DTsE
crTquKnzBXZ3AF657KBU9HZC/+Eht2zXsjEZddI04TCgZRXN+aHJZ7HLqW/ZuDETwYGEf0Y1t+mc
sOZdwyevAuK9LhqbXYTCPfDlOUcnutDj6rWpFy1w56u8QC1HwFZWq5UAhlXGMi/rfIThLXxF2rXG
aqB9GJNMdqNDzDV+Ic4w1Z4rUrKyEHR//t7Jk59vf9bzCPzj9ISOG2HkTNXSI3GNtuH3eGKD7/84
J0C6jT91ltdYYuyxa6zI4ku/TQdV3I1apW1MbA5/+LDGuENJobCMhW1a+5WCzTuKR+gGzKzObiEw
D8jenPu1E8omHQWkUlu/n9vfLk5sNhsUum+MPmwucBCGB0Aa1mP3yREs2oxO41053V9Yf4mxivmN
VEnh5k2aNOqJh/KnDuTnt6fN600T81AME1oqFlHpVC7fWkV+BAG1uhESUw69qpA5NUfLw+RuwxUm
xguxOYthrhtLGFQ8OuinUqcj6WEEEBA49vR2aT1iHoOriOaT17IhZTpsf+C5Zv2IHOWT3XAb61ec
g7GD222bljHgQLm/fIjW0EoiCfvml2tjNMR5GbOgTcUCGnWjAFWHZOBame+liWLMQeGvMS+DqU/d
PhLlho1Tt2Zlp8JrGLgLP2Ce8VgDLoTq1z6NcwemgALDtF+cwP9pNfLmEW/xUcQ05ZNI1yjP6lG0
u7mp7NToMHp+OfSdLhZYCK4qrUp5781OVrLK5l5AiXm2ixtYWFVrg7PXWD3BJOYYhr3VskJMIXBY
dyu0PRzLeOXQLdK2T03kfLcbbmMyFtUwytYrZToGcISpVv92VtJOTEFiY7NYdb4Wjp/LlEt/fh8z
bwV4XVwzlD5/tFd20th7+TFpuA5gYTkiHVqSdLukG+NvXVnMcIQYqIYFGrwHqgbeXFu7oTL2jlXN
kpWykakzu8GW1ZCK7GOUpfS7t9u/wLIjpki4r+AIGTDVp+Dea/rH6koy3gOy3n6BcizWH5tIjvBb
maqctkfQZ4FbA/eLiE8wFvN6+ELAP2cLwr4SSJ3Qqt3gaQwup/BLgrPb5PrrdkgqgAViPjpPTPK8
TnVPnmbVJ9PtxBbawDIC1pdHOGzAAq+Ea+cG1qjU6mpOkVZ5+cG0R7tFzJ5ICyqOqKj60s/XcusX
CuqJqVCOWTzC8U7ItJV6jU4zjPvir6FT4voTd0N/pngu6mPXLXy6FbqV9aFnCgzXqVO+1Zn3H4bZ
Kuezr1AVlXLWH/Bk+B0QB7s92qQD5l0Rjwrs6HTlahcn3cEtpiv51AvnUROLWcXtxPp4lSkte53s
h1jPcN9Zy0riOuPEdipcYuqwSde5An7IMo3XYJe4Ld3xCHDdtyPnvFi9shKYMmzpeI2OuSfThQj9
CPtmuYevhrL7rqb22otcsIDhY5dquGU+tU3jH0pHc7uDHTXWyIhOaw0YqUr9BX4SBL2OAI6xW7Ko
sUROMUrgB415A7dPuH6w+FRTx25OmkzJdXSW1RsWDHrNUNyajPUGDBc77D4xmZIkCjWMdGaJ95UQ
rpV5eAvXuytDfmHKm7pqWG80IxuZTBmcgLYEj0K3tKRgwjYzuzIj/3wbe2VKmq7xXl0HcKom2Cya
pPmDt+r32LD2Bks8kBtrPn8F8JzdOQ7rdvNMlo3ijb7RCVEHV+rifeOPcCGuBXRHc0XVbcG8+FSA
Z9NvXPzTlYG4EDemvrRNhO8qgbjJC/67r+F4WLJ5PloFpSkBj+jQcOJTnsJL/P3qy2IXjijusmvc
yF80NHEqGC5h1ZrrX0W+3OKh5otd0+dZ8+xFH28DzVosdZ8GYQKncX4HDNJPu6bP3+FZ09SBm0Go
Opl6XSzfYeIlN1rBU9eudXMlWd0OL3tYyVU13RP6wELH6tJPTAE4n6OzJXki00S6T1QXUebQavlg
123jWAXUApyuphwZNB9+j2yB+RrYVk92jRu3IaYL8Es4kmhJ2/FtXMQ1DKUQRG+3Tl/fd0zxdxHO
Qw+Dyh6+O3hGdZpwvK8W0p5UGNanJvC7TzhZ6Ss1exdWLVP3nOegHHZhj4tRDUe5TsMVbHE6VNGg
UMduuzAhkPCtcmk/C5EGrnPCvfTY96vd9cgkQPpF04qE4HBU0jH8xJFzeA8708FurTHVz0HYFQWv
8ZlByoe9aYnM99jZ5TKJqX6ue17Ok4OoLUenO9QTDAdoHn9/ewqdQ/+VfcLUPyNNGpQFazpc1+nP
IJ/gGi2a0u7kYsqepy6HgTzH/SvqnXkHFFe5kWNoeR8ydc+oqXWkx3WXEqe8g60pDMcVrutW42Lq
nlfS1Hghx4NAtxZfBA7TcDW3W81M0TPDmSjh81inkXSGk+qSLcRtvd08NzXPuWDzhOr5Lo192ASK
+DNv6092Q3KeQs92j7WAe2EQo+kIYu1dWec/uhUGhnaNG5uHnAbJNBe4vBDAweco/6ZWz/J8boqe
fTjROFOJpasbFIfhoPMQs26yesoggbF/qH5iSeOTNh01hYUk1M+7sowtP6exf+SVK0TIz3lAZ/hO
i/yulfTKxetC5JuK5yasxnqeF5EmReEfJ51DAxILerL6nqbmuXQmoGNnPMC4HHtEmTu3rRRXdqJL
PT9vh88m4iL5BBHL1KaO2NUBLJ59YI/t5qGpeA66OFZxhH2CjO2PulC3JXyELds2Tnaq6AG9S5Ba
rPwFTrRs2+eW51FT7AzrxDVyQizjGvbEIQy3FbM7jvpGYMKTuxrddsQ0ibxkAxviIEosx8N7+R2Z
mPJWlGWdxjHaFAOr4Z525XZ44bTiG1EZDx738jbCHMkTnFRopeffvYY15zSs05PdHDeCM5kpkjA9
rSEDH+q9E1fZHE7Sbu80Fc/IoyfwTgzqtEXGzAnYrWbTZ6t+m3pnOLG2i0ewt9GYw8M1ODAqf77d
9IVhN7XO/ZADNQCDp1Tgtnk7BK3cVkjr3AZ0tey8cfOqOqJn6OFwYJmUt4dfZXBfCWEHSSOm5rlb
etIgT9ylfawPQdMX0G3Wpd2Ka4IY3cVxkUfLRdrm4ZFHu7awo16g6v9lJOne4bnDyyKFCBcur636
MPDSbrU1Nc+wJw5H1KuK1JEwaY4lzWBqa7e9mXrnchirwO2xIiKH8wVYwPuy7+1OK6baWXGP0nCp
RRrX+pNe4sewL7+/Pckv7D+m2NkfY3/oYEmOJ6Jh3CSJQKY7vDIiMb7YK+dxU+vsCz7xRjQilS4R
WziY+494Rq6OcTQkuzhkE+xhiLOVubz2jPHnivLaTxrbaTiuTalo3KW1HJYvi5pA1igaVu11Qsu7
poT5Vzy6/UZA2VZv+ibhj8lKcHztqPhc9fH8GLWwKkc2QWfcZc2R19XyRGD/u8tL+ujDC3PbcbFu
VZLwdwNoMhvOhd71SsTHUvTwFpum+FAt7FunGudIlpnkdluMqesZCQvdZViaNIyi93WS/HCZa4UY
IK6xEMWhzgOHtCL1ydBsUAEMB/O2tzwr/OmY8eyMk4gy78sIc2xQuEySla6bqrcj1RFT3z0mKF4i
8FRJozwHyBtekEvI+c4uOoy1qK7a3GOUt+myuHu6eNX/4+xKmuS2meUfeowAQWy8kt2zSMP2WIst
+cKQbIsbCO4kyF//cr6TB5pWR+CikwKDBlGFWrIykzyWftNuxEWYdd0KMarK6kvYgic64Oo5jqp/
/TbuhAyyDjewF/D2UoTDF8Hjh532ftIGELp97aDVMLaNUjAaWRd/F0H7nW7KL1BwEWA72BbifMGR
1CGf76BYbVF68MttXJ7HSs5hvk6yAM8j7R4p6fRTuMbTDeO84ut+4nqUwQrxr6691DTU9/u264cD
YIEesoBpI1lwCpjhybZyP9pc4qLCgs405Yp+x2Vc6VqelwVj6rwN4Yu8bpCLe1pK2fakNwYugd5H
EhOqQd/5DWUQF/m071LMeYtUcK2qzwHbptNQHn6imcSFPe15byh0CeoLI2MEYUlSJhX3m60lLujp
ONBqILRsLgNKzkneUA1xDPm735k7QbhggMfqFlWJLhi+VJbRJJ6NV1VCxC7qCZIDQYRppu5S1muO
tP7pYL29cVlentefnl2s/WIV//HwE8AalJaFATgu39mJTEuVYpZvSIdR0EfWLtP7rjBe4RD+mvPI
V9B73BmmVDEUV30s20cmiE9AjpWdd7BBuxvwzbm97JtpksiIDbJ27Ydff92XRd46pJc84z+HBFEg
s7eSAtG2Y0gijk+8Vvck1l/D4xYq4G0RKvyAlzDvP3/DVLyK5oPhB8yK2PMmqn8MN9VzoEF7EKxl
+OnYCvG+CNXMkmYlzVOEKZolaZdoeGa5xE76cKv2NMxL+/c6hfoWbvjq1py3FMRF4UKAMrtU4TEN
ydrjNdVF3j9VBoxfaYtBFXI3Mlo99MhT7ks5Rk8MgsZfzF5hgmho9odg02XWSSlOAH4N6a8/y8vR
vPVZ6Osji2lRtesQtJdD7vykicao7+RVesX3cN7hmRyC1Qzv8BLF8R3fqE73GFhMv607/gIc2yKY
u6kDi+laYop4M6ccpKl+q7vgtGGkIlpMj7JDCI6V+SiWxE5eeYeIXWgaQ5lrBrIeqS/ZZCIg3QR2
8+iGO7rySV1omsnLZReStJfo2NJOkx85DY4bD/21tR0XEcY1igItqgJ6krgqhtUJOFNvZExvlhxw
Ko6LIGs/BqIz6L0UEL8+SmpTs0fqvdWtF/wFf+Lld/3HQ2gD4lvWiebSzkqdxrl9t+7VrStzbf+O
jYMJE1K/dm0xN6+2RwXe7rQZwgjGPEifVAX7d8y1qiKE4F3dXgbBp896q56jYDZ/eBmUcsy1AWFi
SyATcEE3MgT0Lf6jmIEk8VvcsdYNnXBrzIadv0xOyO5Jq+DZa2kXDVZato4qb4MMVXCR1KTOE6mm
779e/Mrj7rKJ0cNsdApNc9GzNSwt+obciTCq/+gGUHQtUuxPdon0+dd/7Yp9uZ2wHDNmJV1pc8n3
pU0HMn6atPQ7JrcRtndlrWrM1F+WvexSPHxxOvPZ0zO4vTAgBozY6w2WxUj0cYtRUYBYyS3tzStf
wQXl6RY1IDPCtKCzes71+F5N5qGL1LnCpDoVpU8IKmIXwrb3Y8xJDgtoivwL5oGfYjN7IYaxtuM6
W8zmbhDIfFl7/ZeR8qGI+adf35orsZWLWltXtKw5kIgo7A0o7ZdRbx4JIED3plniPwummo+//kMv
Se4b0YILYDNQbpDExvoSFxzadVpAlyyPd3M/H2R7NPtggc233ZionDTAAE3rrUGU/9UF3vjTbjs0
5saUeO5bVNH7NbPbTj7ImYE+cC3M3TwHSwL4R5xWpgILOy+ClJq6+iSMrJ7aI/BqEeIjui6ewLts
Ah/RhPRLpZu/mt6LpBlLO67dmgVM1Q3aBEy2d00LJg0zsm+//m5X3IqLsIt3OnTdgbWPYP+9juYo
6bfOSwQKG3c8+xAetoLMK/yK7N7nBa9PqhLzndfOXYQdStbdir4dQsilJWmzzN/Q/vWq5YjYhdYp
cNSO7ajqS1VSICbFOidR1d+IZq6cuYtaW8K6bLqiaNDw3f/ewnFOj63x3bnjTIDepkE4wx/WM71b
5+D7XK1e2ho4FScM42U5bMLie8ZEMfBndl+mgvu0ILD2y2H9J/5a127r9bA3l8KS6C7PBU/BpV7d
+10W1zpjGkayho/YpzH4CL2gd124Hjd837Xv6dhnb8N9bxkeOLYf5UMXK/2IEv+tbvWV2FE4RqTj
rhyQAtSXkrDqzAX0DcApW5z3pvOqFYvYxZhFUhbHKpfmEg1gmLb6A+ZL/PyLC//suVkmZdcKvY7+
kx2b7/vS+bTasOuXiOA/N0bX7UaHbWwuk5XleZ26JcUUT+EXb7lw+M1UHTQFcWM2u4ikYjGG8TEL
4XUdXZwdlNtjaHsh/aWsew+/WeKucy/6P5yLY0kE1VzaQ23xwiugBGJSJ2TB2++3c8eQILDbrYNF
IQUgBP6kqI4T0gW3YHBXwhUXYzeEzYCMiDfQUQiTYOV/zvl0ImP7uY7rzfMXOLnMXjKNoj9rLgem
YscKgjVN9dXvcBxTxUANnYc+hh3V5jNUA0y6anJrdOeKl3GBdpwDCx8XM8Looe4T4JJtkuezV1lb
xC7XZahZYKcFSOo2ZCeol3/eKfM7FZfqcmUdpZOCexTH+mUa7tpN+jkXF/O1hSg4t6ABvtR2eNRb
/anR26250isBrQv5Gq2a5pWONZRf2rF9P/RSfi4iU546Y0ALTuoSTIwimngiTUm/22XJ/TJ5lwRT
RYGlU21b6JQwQIknyCxAxfqH1xV1EWEDuEXyJY5wRQWV96h3sPu5Wxc/23IRYe0QayjE2eYSBPRh
HXOTrLFvZOMq+ooZmBC2EIRNzRp9amjHTnRa1xsRwpVn1gWFiWLknIsSSdhg4wdR7sVzDLT1j0nD
KaV+h+/ET4pNlizdil8w6ikxi0aFz1jPs3fcvpk4G9mIeLjn5b9tri4baI89N+54/XVDo7oapwb9
XrQ3bX9fN8JLmkPEP5FhduoQY7W0l7EI+jMV9C6UzPMVdyFi23qA8qpFjDCqYEwCWjwP5vCLP6Kf
vP2qt62AKW18BKccyBDqb8MCqIPXZXHBYR3bq5HVSN0pJjXTSSxxl9RUFp73xUWIcbGHU8v69lIJ
9pFUm0bSHnvpJ4jYxYhJvLLVUKE2VvRhkzIamIQXw62m8hVbdQkxa62WYXmJ/Ch4Mx7LYz4egqal
KW9o4JdduiCxaKa83vWsL4SVQzJD6I+Etyh6rm3fsdSCAuSLTmCDGv+oTTLxZjwPjTW/V2W/3sDm
vgTBbxRFXLRYSXINGP6IUj85+rM6mi1dTLggWMMF2qT8shSDlyIYPjZ9HYjzfauXOgLYPS6I/G0v
VfuoKuaZnLj4sRGc8Fq3SMVX3d939Tcx2rOfhTkGvB5NUIqN16BA5Mt5ZSG/D4b8s9fiPwHIxo2D
tA5pWz7LLhW0UCcbWp9pfRG7CDKMEmxDa+EbckrblMjZnIJo+eK3cyevMu2uY5Uf9cUy8Xfb7xs4
M2M/arbYRVSRYZ6bVsworGCQ/EGzfH7HtPErrLiAqhHwaGbqTV/6Kd+SdY6/l9Hk+T0dowXQSW1U
kvqyqDl+tFAYOu2ktH7uxqXMrPUo5cgBM6bcfhjoVp+hG+nZDnUBVSDbO0ZFkJaAfKl4V4qxfZ7K
ePLcuptPQS+ynwgaZ9vU/aOofd+pW+JE4m0n5iL7lq0TpI5qXPOBHjNarTE64UcIXVSJNs6D6UJx
I+b+Xz3iDX/pgreqwx4kAJMoUKpaJ6Iq8qQBA8fDOs3LIx8hMTKDAi7q46lNmQ5Y0hIJ3si6nB5a
iPM9jZKKOwg50vt8rFUaclI+R2Jhp30hy+8xSJJAS5GHDxDREXfdTOq7fEFelPIJQiAnuh/bucjz
6G6Le3028ZqTpBpm9iCXDePPMzQszuzYP5eBae/G2nbsLrRdb1O0z/MhWewGTt5C9/RTU1Fos9s5
aNcTEJ5BRvMDjLqQMzoT8jI7VYET7r6d6x44+fKQKlEl14+V6EOQDO6DyL+wJWw/QvUODY4Q9c8/
FJ32Z0zD0kepEOgQIvtnEK6bG0/VlcTWBbeVh+j2tsFTC/KGC6XHyYzmRoh25aV1sW0beF5EEI5o
f6zVdCcwtAehVy3PPFiLRy9v6QLcaDSNtqlwR6k6MPExkD+7fr6FH7p2NC+/6z8lrkCyWuJLIe6W
Mk4PG3XnZmt7nyE1EbtQtnYAocWAVPPSgos++UwY9RpVwcpuvqAOcKbsKChOzR49tN0OIU/cTr9s
xAWylXuvOiiQo4Kzgn1TgX75vKmpO/t9UMefFeNa91HfAyZHO5NGC/9twoS5X5LmsnfxQMoaRVaE
fkHxIGJTpqi3+EX0ykWyhVSjNtd2mIbfp7uoXp8A4PECWUPJQr2+iWQFZp0DQHzZix2y2gEpPoMQ
ln369Zn/75372f0qF7oGdDVHaxLd7YoV8n2EuPhftKGjkwUWLzn2nPzRtNOezj3p7iM4wzuzkahM
h3AXj7XZbIX/if/ldcGU27fiOqiJUG0F+HtXP7Gcfp/GZr3hMN5+1JSLpRNhHq0M08OXNggKk1K1
UzCTo+N0GuaX1ikdID/qdd1U7PgPFbWbQHpRX1SZP3W8fFaWhJ5rOwFRHOmNvkgSXbbiaBBstUhP
O8O9rFC53IsGdR6CBKzGHM1kEwzsMWCKrFevSbnci2VvF15IWYHIJyIQaynw8rXMKx5SLrStKrdt
1hLeqYu7MM2NxCtqt1u51lVLcZIWCbXGWI8DSuRsnz5WteX3O6BEZyCRJ5WMKOY97VBGzFrbQgCo
1frZqHFKMIucj2nP9fKbHbfoxl1+uUdvmK0LhdtYq4pjecnNYvXXVIKetOhNgBKpnW68UVesxcXD
rWjyBHHJKxBOtHtKMIMLEENhMJKj+NqA+br3A8cpFxxX2DC3B49R8BXH04qfllQ6uvEr3n7HMer4
ynv+2kdeW8OxZdl3YoSwNGxZbChlbTUit2bxKjaBsufVBv+PL2gSxwuw4ZDrE+d44PtZNsHnX+/8
beIsoVyOtvoQmwUks76EU7iliD/Bk1GuK2iIoFIHxLieHsZ40HVySLYnUEkes6ABc+mv//y1g3PK
ExTCQ+3SV3AlnH6ri+YejutG2nBtaSdWMNGuZiGQ5Gu2/C53SAtDOnfwc7AuVZseBsSqA76JmaBv
EM3zZ9vdLKb/rw7xhun+BI3b1n3PA4Q53U40JJGHXHycLKbBklod5kg2w7u/tWymPM03lJNPVVTn
fdocZH4I+4Pd8zkP/ijWBnYy6vxE84i+2wFjAu5/VglkaofvY06JV8UDs8KvLygYMzYJQo/qAja8
OzV3GvwYxbPXBXHBHvKAbF+/HwVYhCKZxGxXSXB4FVOUi/WIgGM4ykiUOOYl1Xv3mS2B59Kvncr/
9QC/zroKywtIkI7TPA/1EypOXtQBQrlYDzVtQyA18scyNtHzbPn8XTey8fM3LmpvgxIFhBf2+iLW
5ZOqDVh4rWae4ZtTwGqLiJeIfIE5qNLKYqqRc3qr9HzF4l2sntxjttXIni/LRvezpXQFCWRxw1Fe
W9xx8Soc+2ZgmOrlbfvPjp5fjnFGP2/iAvQQddpFgazwwoI+TIQqfpsJ+d3LgFzs27IxAL06hLR7
3T7meKTQqPA0Thf8xmk8HrXV1SWXfZHGc5jKYds8b4rjvyVEh2yxxNVlLaZvE63XJCqi9ex1Ki6i
CfBgPuFzAnzMxcdCtc9dPHzwWzp67Q2bxlAjmMXS2vRpHHXqNEXK068476XCLD/K1SLI4rrtU9ve
99Bg8TtwFzMd9ZzWYAwNshWT5mkY5FDn6Pvd7467UKlSksYiRsLO9Rw+cVjRp3pZZ7/H3kVJges1
yvlqSxQ6m3PZn+LJi0NJKBck1RwRXstyLC9MDfdDtz3sbPvudVNckBRrh6hY6VaCw36XJybmHRPm
yvrFtS5IqmuHoyUhNt4cyDFYiFxnrJgXVRiOxXGH7BhR0NT4nEu5kaeN1SRVVOR+YaELk6pHTN/X
ax1kY1vl95Bh308LoMN+x+4YaCGVnKEZl2dN0T8HZnm/DsLzlrsgqfLAtCL4fGBDjcHbpjGlEvSj
5yV3PKJdDiowXFxeAkEfeNgVD72Nywe/U3FyV9UXeOmrvrrI/dDnmlQq5Wa/xYd55fV0AVJx1ELT
dcPq0/bbHn+b8x9eu3YnL6BxX5VjiHAiKuyDEEs2VLfmfa9lRu7kRb/KNhRhgPCwmdjvHCzZSUPj
4jR0jXq/reJH0RiTDXm5XoJlWdNlHfz6qsody5jx0pVAuZQX24kDnIjHei6sqU9+h+bY7i5MaPdJ
FBeOQ5vKvUmapfDzOi5WLQjxlQemwIRCqj6NguOdjUjhuXHHcoUp9FYErLiosTr1bEnZUfk9Ty5c
LV42iUJQiKVzUSe1Ob5G5eDV+lQuXI0M4M4MGqzdjOIproYfnQHlg9+3dMx22UTZgBu8uNChqBJD
bP2wISrzSwVcRFq9tYFt2IjV521NIEV2Nvmy+23dBaQ1jdAFXUxxgVAXgURXINJlhki418G4iLQw
oFCUtjiYY2z/gKTn53guvZgPhXLxaEUXt4D/aYR4QKo/sNx8LpnUfo44cqxThWbcWrLittAILcbg
3QbcmN+ZvHjn/7SsOgRItCcKz6pF8yEnB002tfi1fpTLVMYLMwjoZhQXGew87bcIQWQ58hu2//Lz
36iJuFA0KHI04O+Ig6wOwjxBy3BMBqXt6QB9kefJO+8rSAzirQlpkM0QyQT0uABH/OaZ47mINBV0
sZi1Li7dyk16RNXHKRz8AkkXjkaXEP1rTeOsRCCz1+uDCmM/I3WRaE1U9HWH9nsmQfmH+al4eZjl
xvwqRy4Ura3UujXlHmeB7XXajqE8Dfn+2eu2u0g0OVdsQKMTXXY1nfPKvh+luXEqVyrfLgKtpQ2I
yvotyIAqMHds6rbHOo/mx1XM/AsqVfWd109w2+8ggm/zYh1jEAgUp8DuO9hYPMGdyqVD26tNqgNp
XgZtseVdDVHYB4yXnb127mLcVBGrNugRZOd7S87zABK91QTRjfP/3/V7wxu4sLblkEWlF5gqCrz1
iRDSvWv2WqRbs36z2wj3Q6jNwN1ZJVu+PEs2/qYNyU97DMqZLi4+lJsQ93Zv1xRtWeA5uuNjF3Gd
DgMn94su/9SLLj7yangI5/G3qQaNDOFAeXK5lk8htCWB7FJ/+J2V43c2uxfooxx5VuIHUTvMySSG
T35rO/GBoJQqFQYq2ys6nMq8fAaQ5hb/9cu78cZXcHF0R61NZZcdmRRrn5QFR5bB9bzxja8trpzH
ygxQKyFRnOW9fJqZekEH+3mG0ClCziYog1bUcabHaJsSbUnQp1BmbP1miJSLpIvjrR5LGsYZKF7n
dFviv9Du93P2LpAuCpcxXOSqMlaQQpzmtdqqNDSBvBHBX3loXXKycGRoFm7wyU1TjGkOcpaHjS/1
OZyLw885uIg6WlpajbOIs1GQTA8GOFvVeiYJLqJu59WxrxoTHyCMEW2CAXrQs9i4L5hfccIVwqzj
HnwXuY2zYxYDiOe0uTOBUTfatteuvWOwkuaLZuDyy4rFfhgD8mVn3G/jLo5uO1b4yKOHRdH91Joz
6UvPd8oxqOMAZWfUdzAoxu64UjEGHcJbDdprbXUXxgUwg2nWusYXXZf6ZKtF3U30mNI2t/072pXN
CW+k/oZWEaGJHkX+uMk+OA8y1ve1xnu5tvxWOfBtYQ+hXA6zXIRyEX2UZ7In07teNeZdvKHYllQH
KaAHrNmAXKYY/xi3MW9TwMijNeEb0FAnGorqHfp11amJ5LAkGDbe37XFMd+9tGCrhJRVcx824ID/
te9/25Kli2ZBkhwu5TioDDK/5pzTOXo6jBWfIJQkvZ4X6YJYWgbWfbFFKqsK9ndB+2/DILz0LIR0
eaHyugXL5dji6So7lpJu5MlqhVesL10My2QP4AmmRmVFRz9zDGWmC+m//vrc3zZhECK+frlAqTSD
WlPJDOAOcS71cY/xn+nkszgEwV4vbsGKFRWLijPCgvfxtNyHXH/wWzp6vTRCNoAaJaLN4aCfzThD
lWYd/ebT1U/AwBaWcOgpzqKFfWj67bGFsfrt24mfVhHRkXUzXGaunvOWfltj6ueNXUygqOkUTSGW
nuj+rs7Vj6CWXktLFxFo55KDRwqmE3HTpFzOYCsELZbPkUgXElhWw9StWqksFltzyhfgpO3QeD3f
0gUEsihvbYcyemYV0FmkaQ8Q7EivSyhdiFYM7ceIAEWahUe+3Ocgt8PIK/v462N5O2+TsfO4spVa
ixa0Qr4p1vutrUnCZH6c9HbAw9RhfCOvfXn3fg6MpYu9AgslxmrZohDNLyglbJDaK8GSH/YnIUjz
QOIV6NUSyhO//llXHI4LxLJBPBx708ts6Mlfsal/E2HoVQFEa+S1T1Dg76FlMMrMoOGYcLH8dvDm
2W/bL1/pP+UoEGUBWwrJmWzk9mM/Fd8gm+sV6kiXlEzIchZFTfEuTV3+dRFl9RlCt166lkK6iCxB
WXzYBhtXe76eQDr358ClH3YTqP3Xp3LUK+3zHIs3w6GSp5gBTPbr837JnN66lfT1ylvESlpCNzcb
6oi9j2pWv6vqer2PIPmZ6Gio7ppwCe4MKfob9nbFDlzwQZPPpVXbILPKcNQxhyqp2uKHtFEm0bk5
Ub1++vVPu2YBzhOgq1ghD11ktvcNv/TBFKY6kH4oNemivaIXrulSrDI7pATueXhhUbWB3zvggr2O
ZlgA4aoFKmxan4pFT+dpvcXfeeVcXCxP3ZXjKGQvMgApnrRt7s2Y/+N15C7rFq/KtQHhrsgiVcWn
o46fuxf1aL/FHdfQLNNwsEVwVBbgrZEhlh+BvyluNGSutPZARP/aEjhIN+jcdLguMSNdYko+/VnG
PLrEdvrahcN+7ppjPsNYlmSw6/wewZYfo5h0wT6LIpMFpRjPMKpUnGYTNXeMaub3NruQnGXtaLEf
kmfhnkd49An77SBddCuluPKAupRUmpYjJGqlyOKxBMXILuoTOKqRseQjsb8faBX5xYvSxfljSPag
HOlXJkI2feBisqnlur/xQF+xCxeyWBUhaeuaiYyXsTqP4E20xC8Zlj9BFuci3Ndj5tlqxndFH/1T
LLdmMa5t23mNNakwGYzx54xM+3LmdI8eJ771Jy+jE67R4covAPa/HLld0o617MShDOy3uGNyaxCJ
oWkZTmXbmgSVveAxauXhufrLgf0nlChG049riNsiww7Svo0N71GA/ttv686LXK0VhuTrGM4ogG5y
RzN0/fxmd6QrrbjEhy6aEo5uEg1J+mO5G9vS04u6iK5xmDG03h08K6aAnHKdYwYACtKe18UJpvlg
u70SFme+VT/kKra0LzAp43XmLqCryzFiokWLu6hNPaVkBkpU5Iz7Td9IF9alUZyFc9Q493X/QFC/
S2bGPONDF9i1m3XswsbwrCJB/jiP/T8HeI/9PLyL6yoOjs4T4PJZPO/TY76q7g70H7emMl8M5o0Y
0cV1SdpUM8XkOnLp8C+IrT3ZYfr660/6YulvLe3YaD3NmGNVB81Y09DfjSXmsR/z8aGwTe3n1l2V
SYQI20DAMI6+XB+AcUwmkJ8X6a/3f+1onPCZYeop5G3AsigE7U/BuzteR7eoxq8t7gSw0XiolmwD
Fq+2OQH14zthDr88y9WYDCjqLgEvX+46gWrBhno7tH79SiTShXYBf5WHYMXmWalAWtTqFIhUv427
6K6Fc1wZ0fEMkjv/jnX9taH8RmZy5bxdcFdeFmE0auw6atRvh63v1/CWFv21pZ1ndD7y0vRlRbNI
d/xkt6FPhi7wwxFIl1FV5+Uma9bTDHptX8MqOE2E/fC64C52i1rD+VBBoGeJoc4BDQOTdAU7Tn6r
O6/outIDCOCOZXNo/oy5xi0HyM0vX3DhW/2CAdgV6W2GdoBNmrookgqwOj/LdwFcXM09GENWloEB
u08gv/v9sO0Xv2NxXtFjkMU4xRvLulb+oCP5oQb+2WtpF701Vp2Kq1WEWT9CkTQBR6X+wzC1+tUY
f8IPkLFbCzLQbCo6nrCOvG/i2c88XWzYSJUYERdRvKDkJExDUl2Wfpg56ULDunmrSF6YKOO5/oeh
5aK1nwX9BAwD0WXIIKqekYM9gzz2fRzGnpGiiwuj61bnxbCF2cxASCFXjbpuoXK/fogrYGmGuIp3
NoZZo3XKdrA61n5UBtLFhXUAHDRROGBpxv+Ni/JDC4YMvxvuPMmGotEHcD7NBAQBQIgR/NsvnpVP
l55MjeNaRdtOs7Ceybnt1N0al76LO1YftHFRD00RZaUxn6OjBdNlPf/pdSguGqyPwLWzzpij7Car
EzuK5x5laD9X6OLB9s6C00FpmslOmO9RQ8qPRVj+67dzJ709Bi33ultoNga7fYi25vdutp5dCxcO
lueEkWINw2wfgv0umobgpDa/+RPpAsJYtEdDDRr3bO7Np1UOkPmZvTTXhHShVGVftaixzGG2Fs2Y
FlCaTI4Q0Ay/M3dMqDjytp57JLW66X7YYoMFdX5st9KlBwPJUyuOmpKsqlt+L4N2TiOFCTe/nTs2
VExFVZRhT7L2MKdZ06eA1d+9lnaBTSW4aXpqNIE3PLKSqz/WdvMa4pAuPdg20mGwPD+yxkITN8Wk
LPs8Lzb/9OudX0myXGhTOzPom2+EZMs2l+1J1mOHEmYeBX8V5WBuVFuu0PpLF98EoOyqzVGQLGor
nqcs6vUHTVoISx6dThXodRPLDNjJkHiHFLoC0KK0AdzoERT737wvy/Ovf+7bsTY666/rPqRt+nhg
7ZEpiI3eq0B8HRblRzsqXaQVqPfLaInzPevrwQ7pNIKDNwlNqCDBkSvjxy8mXcBVbyMhJxIfmdmN
BWHEJtLWO+x2sVamz+d+mnDf2n37Ac63KmVNeeOleclo3sjoXaiVWeN4lzY8MhkDxs9qqr+WS0HP
O2n5u2Xsau5n6i7kiuA8iorKA1Uyvn+VFR/TELTxt9oBL0n2W7/D8ST9sQ6Vqqsji6N4PWOApf63
GpT4OwCK71HIrcRnJ8N47tYjPAkOCRYmwwB6YEcd+UUyLjaroGM5gUSRZAf7R8IVJyOpPGsLLoq4
CO3coXlCMtCS8bSFDnxUNeONjf9P0PeNw/uJxysIZY9h3SPbJ1KAzAwEGBbs5k9zuXenvFbVPe8x
GLjZ1qQ5O8JEx7VJm7CDSFcVN4mY8g4tfjqViRqD6AwaW/RSyxU6TKzc9/u6J1F7ys3YeiWi6DK/
9hnb2nZ00o3NbDQt5ylGX/sgu1+YDmGN16v3VS9eptCxuinKBJ359U4ytXnu/cUS/1PnJsHY5sRq
+4KiwTznrpNSFX7PNdjpXy+uKWDI06G2bGvQmTIa5JIQlPDauXRBfEDcxs20ww8FIUSI8/qhwz9+
7sHF5MX7MZdV3B3Zyva/Bl1p4En5s88LI128lWFCbUVojgyqWt/W56Op//ZbOHp92jOGTUZ1THDM
ph2gBSBQjk4W6F16Hjh9vb4mh8ZEd3lkDKSD79XW9ykbl1uq1QyrvGX1Tr1yyVfT93l/ZILNNIFy
nTnvtLuFVLi2uuOQm3mg3TBgdSjE54koB5KsvPGKwMCn//pgAswB7KUWezbMBf9UT+H+LKYp8LqL
4Mx+vXrHFWtpoPbMlJ0+6x3zqDGb/WbmwOf7evWg1qwz4bBmIwu/03CsT10V+nGRgrr29eJFUwNG
N1jMTbRrnU6bzu+BWyxuPBRvo09APOiszo6ImnK2WSgaeWdzHelTXBH5pBtef+OSju+sLIAkiOfZ
8xe5OKxcRVsPQrclsyWczTBi1pvsXhUTMCe9/j0oZlQDm4olA1ZhecyjMLzjGBT2C2xd3FXENi1y
sIxmdAwhM1lJeR+iR+25uvOMbH24A74hpqwx7EHPHwGP9wJegRjg9alMUUzno2NTNjX5P6T6UUEW
z8+yXNQVa61cc2RmmeHHHbTTxmTeyA8fZ4yRztfbDtYD0yZ0noCqfS8b2ycAX90aLX55+X92lcJV
f9zNWHOM6E1Z3I/jHe/3+QzAR/QQQdz7nVlz+k0W662p9bc9p3DVIPUaIiku8UOiQ4X/z9mZLLtt
c1v4hS6qCKIhMaWOTmNSbmI7jjNh+bdjEiQI9u3T36WMbMSyqjDJwKmCeNBubHx7rUQ0anm3jWP1
t183OWvYqKnbjokNqMmZjxfw7UsCOys/WAnE98+DsMu2QB1WM1zgEv7PmgcXgXpprw93OShmazq2
Ee8vqJb5U5Dtb62I32ElXRBqqhe1UIspb8exvVSh7B6u247fUnVFjVpBWE7IMlxUi1o1EQSJ2vTu
t6RcDspW5TxsKHy6YC+r0ugASmJI52VqLqVLOrGxJlsxrRCMq44KitwzCiG26Z3fiDorFrBceyj4
pl+6enokQWMSmFf61Z4h5/bzTIxw1ZfjIvvLVkXkeaxU87Sb0XONuhAVI7TIZaj7i7XhexQhnJpt
+/L7XrmRmYFh8M9fvqHMCUPZ9xcWjvI536Lnfl1wdLSnnLVvCRXnQUWfZbGWr8xUVCm3gJ/2rbn3
jnDjlHfBqr3ckPJZt/4SU7N3KGkx/Gns4/CrLcstgytrQZPVsPWL7svKbyq4wBXMqWHuFqvuYuk4
Zm07dGdr+fDh9116Y0d1VeJm9FsdI9S9BKC4HxYyfeqM3x1AusRVsM4VHc3UXUb754YER9KOdvVb
265IXNSKsFeWtxeYfz4MdEJlxL28z60uuf77D7fQfdt26FnU6JI1fv9I8R+/rnbW9NBF8V6ZFe2i
4AcO83XCCfcrVpUuadWxkSght+6Cba5/jKBWemaU5ye/T3di51q0+b/B+WWOcpp0RZMMqDH1bNxZ
1DU01mZDaHtZT7UNomTcrefh5XJWYBUmxCesvQxlYDPZD0sWtn51ttKFrJqwH8tYi+YyavpyLNPH
Zrun1HxjCrqIFeS0myqPDnupZPw3ytCKpF/1H15j6RJWtWxy0CB7e+Fx+GEhW1YJxOB+bTvxcQuq
NdB4l7sQLiuTNF1VZBAS0H5boSucpbaZByaU5hJvc3/SptpPW7B7HosuXlXG7Z7bUNkLV/kXovMj
mafRb+27yllhFZa6jJnBXBnp+WBkfKipfuvX687qbPOJo+jx2utD8Iwryp9DyZ5+3/R14H4R3btw
lWZcV1Ts5oJKB/lXGxPxIA68E4ywSb1TkX1jrruEFfR9dpbnLXZyTj7AzAKCs4r43ddcxIpELKw2
eZgL35b4gURDAUTU+kkKSpeyCho504IW9hLbZT9FTf/qgCn7naV0o+ddkSwxlXKzpO0ukHIY3008
XB+iPO5Tk4Pa9xpcF7a6Oq+jplC3l/DAcjrGqTrJvi3PegsOL2RRutBVVyzHGk8V1pRsLzBNfp4P
eSfjcmveOMdp2QYHbsh1c9nCRl9gDpqfq41td/rmVuvhz0FAVU9bl29jd2kgRlx3uUqIWP/063dn
vcaaQUOItM2lDJrjpVhFnHXdlj/A9/neo8iNW7nr5LhCBCRYRN5cKOmC92RdjU5YvY6prmLwxqSS
570M5Z1d4kZnuS/hY9WNQw9Buctu9zdS/288/PBL+e+zzA+xGFQZZFFsXXMZDvGnIu07Vt9TkL/x
0S4/FgxFCDYtbi9jNJrzNGRHH/opuksX8CIGJrvISyPuaNsoaarlFaW55wXLBbwmHSy9WllzmdoS
ChBkqZOiJ36pBJfxgiMFJLogBXMR9PsegzZctPRMHruMVz0s3RiuurvUe470lgrrl3FexJ0vv2b3
fnFUuYzXFEZs1KQ3lwkITPyKh6KsTqAmV1gsRKL4x4jOTyNDuszXAFBt2TtrIIIbPEXT8r5b/Mzb
UNv9876zjnFYs3a1l7qpvyCb9ldHIAHkte+4zFe7ApDuWgQhpSpNfzKy2j/UY4HyyAqqmH7RvKsE
1symzilFjLaN63KKzQGPu/yeMtKNNevCX4hEUAazh+ZCGVcnKufm3MWDvNM/NzZNl/7imgjVTCPO
c9X36brmFha7LTyt8BpfLScaRt3T3hh6hzO5ccK78mBibIP16BeLtzfawvRgDYHJoYiRGv3P7wf8
Vnddl8oPuycvBDWoUcURSeokDuFdEYrCT5dAulBYO+YjnIfR+NpynjV0fupldU8n5lbfXP+iH77c
rqPapqDDMoCay1mV/beGT/pVHYbmzmDf6hsnfGhUBIuakTYXE66nMYf7AN+aD3797iziSa27Js1o
Loss/ilJ93Ek/Z2A6sYcddmtGRY9R7GvzaUX6/SHBGb5qUe1Z5HUtRiSVvcWvqGxH0ssXZxraZZ8
wMM5hkFo+iS3Xj+onJd+W4VLcy2xPSQS7tgqqvEfHY7PFCrRfvGby3Atcqu6Y+8MMtalfdhK9kbW
kz17ja+LTm3WoGoOvnEXE4Xxg5JddK6htnLnILsxM11iatYwJAnVbC5iq14z3FkSNUxf/L7cmfVz
yWkJiMVc2k2+tKMskwLO7p7j6Ux7bY8gavOuvqw8TrdgfdVMs9/N30Wk5n2uEJrQ6mL7EpJmfbsl
dJz8bhKu2SMJFZ/raK0usPRpTqB9yKmgh98V1EWfkI7bpvmg+jLY/M8a98TDTHeavrEXuOQTmXLd
jShPvMCgPEA2Wnf5C++G6dUatPRtQQiFG7epP3tNHZeEUlBgsvk+60sbz+oZvpHFCfnM/M56vbHh
uwBNORZGivrQl3nK27/XfRoei5Duryb4Tt7ZOm+sK5ejEXm1F3qb9MXqHOU5Y3WcTE/5g1/3XH/1
hxNryk0MZdsCrYv9ZWm38rz1cvS7YAXOst3HdevGRhao6VjedGJ+zsfDz+xHutJFVG5Tzg0rLhWI
x5MpJEsIPJT99oTAuevWqJy1S7QXl1XNf9UlLESj8r1fjzt542g2cxSC/APbLT7m4/C6YfYvn6aF
C97mvOimWBs0vcbPs2k/hYZ89WvaAStgKp0vY9EXFz2P0OfhB65w0g/PE//B89jWd3lLSBaZ8WFt
xpeFdp/8vtuJJUOyBsihoemchh/DQ3ZJRWCJ5tf4dVf4YfH0OKsXWeniQpCyO28AkiG5oP2wIvEf
JIosc6tDRTIR2Leab5d8jr0iAeHyUIVFdVixhSSLdRe9mfY2elPMudehJ1wcKpzXopm6srjMLVve
xCVfz72KuVfeVbg81E6ile6tKMBD0Wv1uYZObEDvxBm/PpqEi0OVGuunYfh0PWtSJorw/o2AjrOF
3H84Pc140X6gity72f76XVa4JBTQyyWm80qyuidanDbS6oe2kNP32EzyEck2+7h3PTkdXJReWzJU
H3+espTAtk5HmmT7MbffSUymB1wocq/qQ+ECUnRbaLGNM/4g2n0Zy+JtBJEzr7XmOAL+X5m3ooF0
MM4S+R3y+u2DDkV45xC8NQ7OOuZsRChiSXGx8CO7NLLrHg861a+MwWuQYWpOGpT1v8JbrV+CGfjh
z8Mg81nZaRpJZjfM4riCZWfd+RX1CpebKrlaMHuRW6Nbd4ZE59tuKO7Ebtfv+2+2SrjYVK4mVoFD
VNm87B+btXp9VLtXnIMSlJ+7pFxWTSxKFi4836OkW/dPUy48J49z5gbrDmk5izOXB/srFsnvjRr8
cEbhAlJhuI1aQn0qm+34Yva8SUJKA78TxkWkZg4tZFGseVbXzYsZ+ecd9ateC8olpMYyYtNSMJKB
mfxGu7V7CunkpxQiXEAKdnJNPxybyqag+V5S8MID8mlewZlwASluMLfDfMAR0EGWITbL31Ew+70F
i//wUarr9bBale3V/hlGM++Wbv3Lr8fZzzOcT5POt0DkmT4gE3qw5cs+iOLO1vvvm+wvlqaLR5le
cFngIMkgtmMvO42mx2WK59dFNQfzK41LxFOPkvkEBrv5U1QI8hZbnH3ZYU0Jb8hhXv+iairehhQm
RgkEjfhp2iYVJ91ST984ymA+RC2rv1by4EUSlrV8N1c2KhLbSORxCsXm7xp84F8s4GCbSF8bkI5r
eDZFbE5THMxfyrg7HvHAgKLgtWnelCUlc7JV0wpjVgTCSUfUNCclpsyllfyAaXYYnmQRW+gpmWBN
eFnicX4dohTgRfV5i0kJec54EY/hetRZ0RDzRCCm+yLXtcMnrcoPmoNs4M8j1/ESvhCMwRK6HnVy
VCOe8v2cHYULh+1iBKc/qDwTMHFpV9kmc4hN5PdT7tevC8Ilv7rIlvV8/fAONe/fB1z2XmBL+o+O
muJ1EbbT8+9/5sax4MJe49YNoucyz2gfPOWxeb8ipL/zJ9xq+xqr/RBka2kgf7MMcZYHeNchZj8L
3vuZxgiX9TJNLA8gE3kmZ5bpXHyEPqFfoOqiXvmC/IxRY5wZGucJI+8JpfdK736ddhCuU2LcRm2A
xaOyvEYJ/MT24qkZZ3qy4+FncCyks1nJZhnnpocL+iRHm0i+Xyr433qOafjzmK4H4NyayDhDUuaF
HhU9tQut/I4HV2ArXMBBR/URZ5NY9oer9dWpr9ve7+rkWiYWrZ5ICb32rB/zb7qlX+H0+sfvV9GN
24eLfYljgkBVMOVZufDmQRfhco4Y/LWrGNY9ypLj5YB4/p0fu7GsXAzMIC2zQS09z7auCpGEs29F
E3mlgoXLgaG4nA+lxq6zT2o89Wo7F2vkhwwKFwRbBB9jK0Z8eB6Yxy7oXhdj7qe2J1ylLZSmhDBi
xuguNuaQIoirs5BN/PD7Ab7V59d//2ErE80moRqAqGgcZX4itK8SdYSd36JyQbCxi2D7GAmV8Q7P
fvAAWZKDVx/9Pt1ZsUVF9dX+WmXSzrBhCb5pnvttlMI5XOdyG+q9Qa9Azfg57p/bqPe7rbgYWFfA
PY4cVGUwerqgxBaCHmJ459UhLv8VkcHOfL1+tUSBdZDXpygmfiUAwgXA4poetq8OlbXwnSk7siUc
ngZ+88TlvzDtCpZbrrKtVa9tMw8PZVBpvynu8l96ZyM0BYoo27R9shVbTlVcei59l/wa46o0tS5k
pjedsiZ/iTfPsN8lvrZSy1aKUmZsLYbE0vUpHNTfflPFOUo7WlI4G1Qyq8c/J27f1O3it4m7ClsN
dLSDqNIyMxqrXYXyJeDWC88Urr5Wg52JxnsHc8SJZGT5m9XHe7/+cG7jW04bG9BrXxMZZJRU5Hkb
kG7zat0FpEwD77Jhb2SGXJ6AMMC6neqY3gl0/32w/sUty0Wk5sZssHoA+gaxYiz33c7Baatk8QIb
F4TvQn1TJCqTPd5EGohGfsFabp73EXtPmfdMJ0UdrGfJJoFnRoLiggIH2putC0uKN2qTn/aqp34b
qwuGMMiYy1UZkW00uU7q0evhUbgEiCzmVlQG7QZSrtAxaYPEVneusTeOSJcSy8MRF7yQRViHdYpa
S5aEUeTnXi5cSmztrBIl3WWGdMdXGTSfZ6xGv1nnpBAtrMolDZXIdhusDzoY1kcmjnsJylu94gQO
dVm1Iy0KkfULfy/qrkoA/fjlgVwqbFMUZj3gZDLdqBPiy69qO/wSHi4VRmZYaAvCRaZweYYMzYJs
TR17HpIuF6ZUgchshKgF5PT+WWJounHm5/UrXBzsMDX0xhdAfpp3BII5fQvViLuUx42CMOECYSZk
Q2sWzJYrhJQsVyOKSMK2KKE43062iNnbIg+HD0EOw9RTPqlBJ/C1Uk92n9YTnfrdb9r+R39r7JeA
qDy8GsW9JkeXobLKq6JfuKCV1kgvDPvMs7FkWdO1Gc0Lz6ad5RDrfZa2i1kWLGDdCAyf2VTdw+lu
rDVX2Qt7mg5my8Ks0/MDk+aJHovfzdQ1SJw60Y2AI8MMD6lnLcq03MSdpm9kBP7DMnONBwWFnpZt
Z2GTun9no+gfjjo0fhdfl2nuQ23NxEmYIZB+Oej4ynu1uXRYW61VAJGsMJsa9IkM3nVG+U0VFwWj
CATUtuw0Y3E+JxHRKT0Kv+3NBcECobuuo3TH9tZXD6qcowQKNtbvpc5FwQjrQpQjlUHWbeG3fejx
LqLvfPiNyeKCYOEc8T2ajyPTpdrTrrlO8mmpkkVxzyjMpcGE2Y5y7sIja2XfJCrPP3eVunePvpHV
dOWzhmGwuoj7A69n3fLB8qJ6Z9a+/Cw2XTzzvho8bwWultaB5CNXYt/wGKDeo74SrOjkF+i4aFge
NuAhV7Fm8WL2Z1K07SmaI786EHhW/ZxpCBQeMWiL1hWLHqZ47B+NDrjfzHTZsCnaj7pYRvTK3KwJ
mdSbHum8O+H7jbnp0mGHmevhwCUy09hsTg215nnUcfG0lHV4Z6+8scO7SBhq92cVW1Q+Fy1YFgh7
nYY2vHe7vvX9DnBCAmLCbg/WLNojuG7TrsmgqqLfLDnv/OJvlwjLy7qHCce4Zqzs++eRQMa6Qib7
wSuSdbWVIC7TQiIbvcOAIyQmDD+zaPaLNV0grDdtBasvs6FopYKogYqSAbZNd2bOrWENf57zVTj3
A2x7tiwQ7fLI4IDzFDSoW/brFidL1QSKxl0dL5mM7cOghzerHe9sx7c+3FmsS89U3jXzklmyv41N
GZ/CYh69Jjt3mTCk68aJd8GQmYk8zPYrfGG8HtW5K9kWciEXc2xjxhWF26dtz+tS+z0gcxcJW3o+
beFOhoyTtjjxIn5HqtLP6pa7Hpx9xJu4CtoxK9XHOmhmXHtq3/6+7gs/5HiJWgIUMKDtmbefdTH+
gepWr5XJXSDM1F3dm7IawXUQnUDOs2eT8Vo83CXCyoYh/SWKETdM0BFlGJyI7GOvA4O7RNi+2aYY
luuHl8tx6tr8lZxYePZZmJhrP3f4VrfQBYGrTwaTsUsdRF92Vb33a9pZmEcPudQN5XZZDnmXpGLT
W638zn/usl9zP+MYjZshm5vgn3yRHwKzeiHP3GW8kDke6nVC0/loXuf7UzCNXtdF7vJds8jLTsEm
OivpXDyYTtMTPBvuPVb/eh/kLuJlYKrcd7BSzUa8gl2YpfLxmsL32whdESwk6VojCtJlu9o+hJZe
yq7+4DVPXJqLBxUsNtqiy+Quj0fTBN/IEfkVs3CX5jqOrq8rVAFmU7H9LwSYMk93g61bPe4cmVGu
lD123WZbtF7k0J32dfNKenMX56pEWUN3f7PZDIvDVEm1vAS08ROA5K75XwfeY+ZgljKEtvqE6sMH
vsGoz2s4XaKLGa1piER9ZqGMfO54O5+juKdv/VqPf96v8tXAoWEL+2zf1YsQGVvknRDl1+/H3CW6
7MLDCm8YNlN5TaZzv7Qge8Zgbr9GMLZ9R5cyfo5Wc3R+K8qFvKJawdKTTugnLoNzHs3qVI/DF79u
cs7RUDTQ8ZWRyaKBfO1t1CRxnzd+Z4YLeeWoG6UHUU1WDO1HCoNirahXMMddd01ZBEevp7bJSDSz
53kUDyY/lFfkz13GS+xahfk0NdkowCRPBEXCcYCMoV+XOycp9se4a+eqyUQTdA/tMqD6EvL8nq07
h+mydWUDTW2bHUX0pWn3LJ+hFvj7L/83OfffZxnuck7gj2KFIlSboXfmZ5l3pU16O+wPM2+a11D2
0o+ip8fbYY3my1SN+7mhLX0RllTY+6IJfmDaNA/XzVAlKzf5eIIUY5/m1bzQsxhAfYV9s6O3oUZ9
MhzhQFsVywWOs364PxRsf94XghmGTb3G6mV79G3h9Kmfd69cA3fVssowqnYK97Zs7POk7WCuKWbu
l4bnLkLV8GPraYU8kglzOHD1b/La05+cuwyVZvHCsJft6dI2zwY+uN/LtS2//X7S3Dj8XIhKHfW6
zLQ6UqKXb82oHtZQ+bEY3KWnZp73yFLXR1oGDLJTdISmFaqT/CwnufvG2W51vMU6lykghNfgKNek
aqs//brFiQmCdgOAvTdHCoH6/rSh6vJpjLifLBx34Sy55iRW+bSn0byFac6bKoGix+wFfODUcdZQ
M8Vx1wiRbrM9Xiir9MnoY/eLC1w+q1I5Hq2LOkqJWD5ESOokpcqJ3/bo8lgRzIm6UhQSUidMJCsi
yaQqhJ/uHBwZf+6YqcGLZC/nPQVP3j+uY1k/rrmfbyuu/T83PgiIrI0RZekqos+F1Y987PwKorkL
ZFXBjK1c1CxtIdO6q482b/3OUleVC88AsZQ2DlOmsPajcmAnpJX9Lkoui7WwEQEGDANTUs1pPsNj
O4g8iwK4q8pVWZlbXNfDFJWz+8OoIv5QMb8UHXdprDiOVFv2Y5gePR1OW4sMQw5R3DsH9Y091yWy
Yos6brrkW9ry0vzVhPE6PpdHUAZ+mQYXzyCoB4PGhmFpVKK2LdZJE9R+IDJ30YQyagnuAge6XXZD
QlcoIV6FNL12XRdNgAGckbvttjRYly1pyzF6GHBA+W0uLqy2LSGcHmDJlda00AkkM1+Z+B61emNI
XVatWGEpchiCzbzVXbJ243MfLB+9esVF1dSycwZd6DDtWckfLUERwKKQdPBr3dm34pXV0M6btrSa
9vBUh9NLTkY/Cpm7rJrVhzzmIgpTeTI76xJZDJ4T0WXVmplF4shVmBYbf4ZeFuwym3vPL7dGk/28
l6u9j+K6lzI1s/qwTvkjSvruCbfdatuJLJami+rCrlFKS/YWFcXvxR75HfwurNYxa4bKqi0dSGGK
01CFV4l/scOPw2+uOJGFpDulQ8SxgiDLiYf8T9VsPnk17epLBcYWUuc4iJCOgTnJ1Eq4WUrtd9V1
9aWgxAlkDQ5xqQhxCSrwbPRWb9v87PftznSpupAx2yKSa8kwJlEXP0Kc+Q+/tp3pUhiopZNxDtN5
W1I6rc/7cXjuts5Ntz+E3NW+hCkERbdHwmc8YcZr4JnIdOkhNW2AYCn6vNsBeLQ5qz7EESN+fe7C
Q/2hIOIt7ZaaKWKPMULec91sxm8ludAgHXUDeaF+T6eS8gTv7GtiA9RyeY2piw5CUrGCGaze0kau
FVCPcHi2eBzwyxm5NNPEo8msZcvSIChfz+vyal8i3y938lFqCNpwl2RNxRKoV6rcl2dJN+6Xsg+v
W+YPr0bNAoci+M2taXXApWuqS/Mx4oN48Ot1Z5VSxTs8glUMB0b8IPPgDFcwr1IP7iJN4xpprsdm
T6tO9glBXucE8yM/W3XuUk24tch+3PHhaujDFxXvzTmHUoTnQnL2dNYLVRUcnR6IWr9QPQ9p3hz3
JAmvE+MXKSkXaoqWtWQGNzhsAsX0SIOIfTNKNu/ZPg93/oBroPKrn4h/njXBNBgCSXGaDpGN3xSx
Hh6MHOR5a2KCM4T5wa3cBZ1UD7Pyfo1oGrXlZx71b/Oc+UV4LuVkyELG3nIKFK4O3rCY2aSYpPRL
fLmg0xJyXOv0tfU1ehco0iTzEPzPa1G5hNOgRQeBq3VL4Vpaf2xMub5ZIwad8d83fx3DX42ts2aj
fQ4isNBr2pBuf99RmNokMHbuzqYOycPBmuGtHgrUPzRl2fz5+9+Mfvmb7D/yFxuOKgh3zWlrqHja
Ca6umpDHAJDbJzj67m8n2iMT+vsfuxENumzVPrF2rweODVUsf6AG4EuktN8Z5rJVvSxX0VmcMnaN
T3M7/q/oDs9zwCWrKriC93BNWpA2MOVp6Ra8HcR+viLcJatEZALI+PdLGtZyfoH123LGXbP3i2Fd
tIpy3s3QkFnSaYDoxPUhCpZsngvZhaqYiZAmAG+TGtGyJKb4T7HdmZc3poqrsiXCvNtIT/HhdCUP
25VkGaLGT+uJuzhVFUSgwQLM+qaADs5KlmQO1u2d1yx3aaphg+2GgX1yigts9awjkifz3sd3Xvxu
HAAuT7WNBkUunVnTBZpqH6YQanOJqfCOS6cSWnZT5Sl1xF25LTKRPUcl5JrqI/w8iSnJF+S1/frI
icZH0HK1tXJJFz2KBKooNTja/i+/xp1DvmuFAfW7LjgCCgsDXHXZ5s0ry8dctmrBWmrqtZ9TFW3m
DHeTFinK6JvPhzMXr2rmFiDBMq/pUPDxaey2GBoasIrxa/16BPwQcMKQYJUR69e0Lwp5Co6lSYJY
DJ6tX+frD623OYzT8RC3pIfu56Qeof3eqPaehPqvIyvmWmLO46xaA4X8FAlc/hhgR84K3sbPu8xr
rxOEuagV2OhyXYpiTFfCXqMY4PtKpZ+jJ3NRK0uLSvY1pnvYVdNZzMGeoMrZ75kVtgk/d/3UqCmf
8nxKCd/b12Fnl+d6EtGdiPPXOzFzYSulygCH1LGm+9C1yRaq95UW772mpEtEXQ9smU/Vkq48eKma
v5fCr8qFuUBUzOtQiiBc03bd29M+HWFysLn12r6YC0VBtJI1dEWfsMAs52Cf9ANH7ZlXqoK5UBSt
l5D0ChtvEO5VaucSYvgwDvL89usS+2GhrjOj0bjUaB3q44/6GIdTH49e13HmYlGqVvVGAr2kfUw/
QmTydXQEfvPQhaIwxWdbV+jzNmzsubL5WxuQ/dFvIjpLiFsNZauATalGEf2pCAZ76u2dtm/sXS4W
1Yi5BrWh5hTWhtup6QbztE1j/aDXyi8nx1w2SnBe6mLSU1rh/z2OyLo+aSP8wnbmwlG2sMHWH/GU
xuBaMkKOT3Sx7R2k+EbvuHJXx8JwpY2CLUVGtK6fIfNn3tVBX72MRSjv/ciNPczFpKK5tbCDplMa
VtOzpfzTHpVe0R6ExH5eTvPecHM1+EhbOrBkGsiQ1MF+p/Ff3wiR4/+5cQ3x5gDewdgftUB9/bCo
87rNcG0FzfyeTqE9hV0RnPoc5b5eC8HFpFCRFUKNelnSoRvC0ywDcw6Kw08qgLmkVLiKnUIqZEgr
PWabiN+yyt5Jp92aR84K1tx0YTAhbSxtyF/I2gN9n8PuoYeQ0J0I4dZPOEFrEKNizUR4sIvLcPun
DVR1XmesumSw6l4YdeM+7kpDxZDDasMJ91jVV/PXuSqD8zyy9qHSO30p5MiexR4Yr0CZuc+bZMYY
m6Oo0/1ov9mqr84ywEXLaya5fJYKoMEaD92SNiz+VHSrToYCNa1+jV8XzA+HWAmKlQSbGPFKKP5B
3fgrFA1992vaCZPbiiONN12PMPA8bcLsYv7Xjx31M0VhLjxVS13STkVrGprQvCnyEq6fS+tVbcNc
espWnRZzPo5pvCXrYfW3weTBV7+OuW6uP/R5BC+OpZnVgPRU+6kJ9buhjQ/P8XRSXwxWASAD9jad
9T4mYyFe+jq8kxG8sYm6hoPldC027UWbFjmdTqxMw8DqZOlqmtRifaOj/HgUxu/Fk7m0U24lUssQ
j0tByekTo6VIZGz0s98YOFdbFagGGtL7nM6saP9GQiR4XigUsb1ad2kntqulpRajMMIF/E2+1/kT
XbbyzoZwPRH/m95kLu60BXxeiKJzOvGdtUm7xuwUwUGmAFiBk6yJQuI3m1z0iYsxhtpgMKbLVWiw
hbNUEua7vZNTu3EMuOyTlA1Z6vYY0kDu+XttYSFgOksfpxgSIHd+Q93oK+fgJy2x8xEXa6o2Q097
hIKoPbTksoZz9VCrsnhskXlO4pWGkHfErdWz55w1DuP3YKrlSF+JLe/OBzyzz2Tz4yOYS0gNyxL2
27HQV6QoWZIfAjyzZyUJcwmp1XA8LQo0bkpjE8j7tSL2OxFcPkoOTHaMomkloXsST7ZJJuBdfmvO
WdF2P5aljcIlVceKUIJBqDnt62i781h3Y7K6GNCutSwiDqzZLOWcJ/3YlllhI5Y2W8zuRKnXyfGL
he3iQDUJu2BrkB/fpP6Ot6KTnqBu8fvu+TeB/6vGneO4bAZ4ehfjkAJ5LRU6HhTzfn07KOE2ekaV
YPecF/Xwsu5Vc5qKrnkMliY/s7Zp/vn9J9z685wIP6pNM68YpVQ0UEmN4y8y77/4Ne0s8zrctsnu
45ISusHL6Y8q8lNtZi4wVPUHTBP5hCimqd9C6IMtfrQg485RvQogk1bhwUII8g65zy+88DOjY//R
trJljpqqAWsh0N9lhFrkMa7/59fVTvBulxyezvvRX93Vv4zbu5BMnkvYtTA0ZrXzFJf0VaMaBHTb
mTXqzu34xtxzqe+css3YvcDW0wBriLr1xFf7yatHXHCyVuNR8hxtF7MGfzhaFEBIP6aEuXAjCj4q
Rltdp7O1n1kjUs0CP2CNufQUmwPS5ZEKXpXz/l5x8jGa6zux4o0YxUWndCtX+/+cnVlzpLi2hX8R
EUISkngFcvZYrsn1QtQIkhCDmPn1d7mf7snTdRyRj+0up0kQ0h7W/lY9BORcsG48BhsiB9626sGN
JMpANNo+3nbvr14itM3qZpM5OYOameQ2fwDd+tNtH03/M0zvUXo3cKMMz3lc/za9zkZYy76zG/9t
OV69RCZY1kjMipwxA/ObSPl19fl7FIW/ffbVQRjkrSjqArekqNuHztEogyeu2N10U64FVHg9sQ4p
Lrxz7ZNWHWw04/42fBC71k95eAKbLo/IOZ79Y8HG47jeRqFm1+Ip4OFipyw+Wi06VSz6Xgjy3gTV
X274tXSq8Xxqec9x2Qyt4bj5GSBNum2hXJOgLGtVoRUjZ6Hsx7pqP6umfiei+dtlv/38/6WheqYg
QHlcNtvC06Tjg++j2/Kfaw6Uh5+W1N3bHSm/N349q1q8Uzr620VfvZTE1XSqQtwP2tidGtLF6f1t
K/vqlWS5CTpEvm87if1M7Jas7W0zZOwa/0RXEEO9xu3wpnisK5toVt2Wx14rpYp1LCMYgLlLT6Y2
UW7Zsq3s3zNZ+cvdviZAbVyKebSGwoWx+FgGK/hp23pjcnmtjCpLOjPiNT3HY/5qpvhV2eW2E/la
GTWqbl7Y9PbWdPlDPetU1OS2pX0ti3JNGffTjGWSj8jnhkKDGJbL7KY1eK2LquLCrgWGji9et/oI
ej/LRsPey4X/9jSvzsoKkncSuBAvfDy+TpXfLe14GzSJXSuSlNq0aexmoTZkKmGO/2jn5bbY7VqS
ZDQVeVC4EJLUIBmm8bDN7saPvjora7PkWk2BuVD4IXGTLP3rTU/yWo0kaePifMEHY6gDG2yTulHd
FpdcS5EicCbhCj9u5ymaWGKEXzApCfrIbRd+lSYuAbV5FMbmMo3mPjTVz050t4mo2LUWaeCblTo3
9QUvEARUBFJalgAPNtz2NK/VSPC5mGZL+uoy2XI7ioK5TEy3lnSu5UhLYfs46m1zMab95ln708v5
Nqg/uxYjVUHuKrfU2xlWJCJZ6UQSqvltMdu1/mjrmoka6bazY23GXf6JsfK9ssJf9pRrs79OOeIh
7a4vAbOv+Yax995FN6ax5OrtJL1STdOM9DwOy1KlkTcSuH0z3eYtTa81SPmksVmFvrrkQfQtAG/D
EHNbhE+vJUhLFRAfFrJGJzkH87Htlz3T8XvjtNG/VoroNeJp7kkPkFncXNa2bb7PlpMPvhn1SzHF
7HDLRkCvQU8KjFCuNlZftnn9Vhl3TzW5SfsFsu9/Rp6ediQPMWZ8iRun73kryclG3fjOcv9HP//f
lS5Yhfznx8shMssyV/UFZG+XycV1e9bwdV9Ua5jSiE9p0TUkT0I9DJ82obbDjDX8fQ7m4SvaAsVX
ivM9z+Brnh/sVIrvi0eJQ4S+rA9gVA4pHHTCfEdJ5LNC92K/9VF9UwRArwVOrBzBBMR9P6P5lMGw
zyZ+sfSmZIJe65tWpteIz2CnqnFLjGsPdnhvHvAfLvG/3fSr8NlsHIYVYdNcdIAtONVQQ2cgM47y
aCCTadMB7jBRSkwH+htcv46QvAZtGgT5kk5xwXe95agKRoMJMlqp0CQY6eg/siokl7yY9KEsJpJZ
YE0OEpPkX8dOyQcMqWOQXMexz/JwxYMJ36KamvHw8zzm5R5gXX/vKdrLTvfLCbTC5pJ33Xv9i3/f
++i16CrvtTVdj9sp3C8/xxcy3mYgQ6/F5BIeKWPd9g3CEk6eu2lYEjrE8qbeJr2WdOlhmoa4wHXD
POZBzF/tjUJmei3niuFbgvwA00m5KDIMP76qILpNPE6vxVyNhZlkHgX20i3+JS5z+Grl7+wYf3uQ
V/uRlQGtMERYXloz22RQ3hzg3nPbsDy9lnI5usi6rdrqsgUdu19kswCgcqPrCr1Wc0GmFMV5GeuL
MPJBEAKpSXVTDEv/y7CQLMxVgHFdoIv8kQf+0xbyG5fg1W7RTrB/DbTWF9z6JxmgoindcpslLopR
/7n/O6MbDh8jfSmQkySrQ3usLcxNBQh6reGCEj2UgZuDMzfBNzug4oM5mRs36GsNVzG4YC22ITiz
VX+hRXPh1W3KNoD///Om6KrktmiQyg++N/dLrU+dY+LppljhWrvVB2slSjWVkPz2D6R2U2L69rZW
Kr3Wbo35EnHJ2+JS03LJxraGZUKx3ZTu0GuZFqsLXsC/DN3OUOc7zECuqXP1TbUCeq3Sqhkc6QJU
Yy+uCpZdQ3OVYBrs5bZ7flUJ24ZWbQveojOqVsMpUtuWOU9vazHTa9e+tVFzNZahOg8b7+4dGjNH
4uLb5Gv0WpzlyhWkadiMnT1fprQxEUvGcgpuquTRa8FU3fjQzgBEnvswtmkfbtnSlbfp+ug1amot
ZB9Ksapz0DQqMVx+i9phSG96ptewqd6D5wMXYHXWASsf8oB9C8TQ3bYar/VSagirThFgA0RpXvKG
zbsq2t6bvno7Kv8l/LvWS6my8kBP5+KMoUq+l5yVZyiouqxp2XTjY70K67s2DOxSEnEeljHMwo6u
H+PFx5//963/Z1z4377BVXWMbVvHSFnJs5c9ld8wySlf5iomSbnp8DzARiQVDNC4qcvtE6897Jn6
cH1ZSz49DzCa/TXAEKLa8wh0z7yq2D4y/fxB0pw8cgSre5h+kU+hi+1hElucjiBEnzASAHvsDd60
//tL/CWQudbrROUU8qmz0Tlirn0ArIzd940AyuWmj78WgIHPDelMLqIzn/OvXdC8hAhRb/voq4Ag
DLBk3mKZc1CF63lT3ZIWIn4vUv/b6ryKCGoVA1TXLdEZdA6Hsc9ObCkVPvwQ6qm+LTC41nwNNIKz
1jJGKFYU66sa1bqTVfleWe7tmP6X1Xmt+WoIvA1r+EqdNXriH2xXLCeDzbNIuzHuWUpaD9iQ4PQ9
PqX4y997+/n/aw6h+TlOzdZF5zlWcYaZ1vVQssBmQJrofY0w5ec7z/3tEfzbF7uKvUm42cHM6A/R
agynl4Yr49PW12GmKu/SBhTyZGVR81K4iPAMjpEUI25hM+IJ9h5uBfGb7pb6iJ+ENfyLjpbio7Vr
/AzpV98kvJsY3kdHoNzYZrT/4ED/FtQ+K1KVj2YIigMIXPPHCkCV01j7sk9IUYsLygafNsOLXVM2
9uAwUOOrRLEpPMRrvR46FtSfKtYEd00lhjmJJDNJU+n+S0FhyfnOzfnLvbna8Wp4DFe6y7dzPdYg
KYb1spOavVMs/dsTvt7v/ORRu7DibPBWHwAiMPvI8WbnrG8/9Ho173So/nGW+LcnfBWolGtvujpu
cTSAT0xOrZs7GH5AL5HMsCDaQeNUfwGqoPuJ4YhoZ2n5O6SWJ6Fbq0SjEXLoy1W9I0v4ywb5X2oe
3oW2gG743Dfbrx5UmiR3uLU3Pa5rQU/QNWD/cU/PfBTfFpdU/fDOvv6XZ3Wt52FBYY2oELyToF6S
qdY+JWSOErlxlXoSb7ctuGsUEIzShQ7zjuJRWZYG+XCo5Y16bfpf6r++6IAeluEZ75L800qV7z1o
1T/+983/d3Eyja62+HFcgecaQ36Oqjj+LMmwnJkR7o4b2ez6omj2c6vWs+Rqvq1Aeq0I9GRaxWQ7
fjYov545lmoGT8X8tpTqWgsYlt1aboPj5y7m/qzrOky8DuOX/323/vYeXGWDayMYWSPGzvW21HXi
G0Qkxazop//98Uz9rQh7bWaJgndbaZSMzw0RZcHT0oAP69OGsIDTJAbohHzY5kn0vzTq2HGdmM0s
IA1QMweACWlFo9wnm8V50CawtquNeCrQXJyq1PfhOJXwRRcKbbut6dfQpoFkFf88/PMKJsOCNuqf
YuziYknQRhi3ByNsVPwEzMCiNLUUMI4Ik3Zzpn6geq52fo3poQBFPdj1pMFhsUyjPjoM+qpdiVnO
r0Pe+QPa+HfUrgZWhDUMnae2jkjKXRllwDcCDBeWOIDjASNwxy5Q0V0FtuBzqEnOM7Lpck7G3JZ7
AJP/FDrYfuVviJ1qHEzSkXj4ksslf2iKSry6eBkfu7Im+1KCij5vuTN/1n71TVItosofPfAZX51S
JDiUmNKuHuXYY3kkPaI/h0WuTZBYFnaPsbY+6x0xCegseMarnVTmx8gh12XdnQ51CSfmrk2sqF5a
u/G7GN8BwOhyWNKqD/NMBNak1ozuWfoF9ozUd3Lf4nE+ESBmpoe4ypcmzaM6egQjPn8McqmP1ejC
IBnBAk/tBiLwcbMLbV8gx4ZHe+nir4EB0k3JQtCMOfqJF5r8zDn9I1bbnFuj/ecoVkWTYByJ6BT6
MZtBwR1lru37zPNh3BtV9JCA6CBHMVkCKOinvv3c9hWFB0hVwuXUlzEdj3O5UfIYBwtE+OU0d/PR
+Hxhn7qm7eQuaGr8/rhGy1sdmtc2naRwx06L8IQH0OAqawNx/amdC4Bh2hnVnyHRsOYzn/NCzSCP
9TZeyx22zcYMaVBXqr4LFX41YbqZ0s0X5Em7gvC0wkTVPi8aBy/dceZjkA393BSnwVa6fKyX0e81
1vtdtcIBcWRtD4s72cqs7jVLIiQldVZXzrfP0qqK7KO+k2Rfx5SJvYmW2OdZ6zbUBBIU0Zv2sZbB
qO6jLu/Kz3XXCfLYqHAbRJIjciRpXda2s7iSrgoOKB7SrU51jVbSWfB6rPZ07We/xwBtwb5Pw6S3
pyCv4QujIdtvv9JptTOcwRpG5y6h6FhMiW2nqb6jlFTsbkFjSv/UWxHqu1D3+KcO9yR6hosNCZIV
DyPalzqqxZ71PlbHuc69SmuSQ2CWtAQuOunUr7G6z2sZF68S2li/h9IdXB7V4BeyzTUBoATzwof8
GR4QwHlB7C3mfdm1XP8G5KtHLw/J2VQ8tgwL8aDGaRLnpmkNXN5ap1FvaIsRXe4BBrPTk1VjsTM+
yNHU7Ypukkkfz7P4UjHG2tduhXXks+IuQsRCFF5PPoYtO241l8sfQ8tgwrTlrDsA3ZegODEHFEMW
lsaUp0GU7fCbxd6we0WMHV6tjxd1hCBTB58Kx1sEkE0vFwVFhmE8VXJu88/4rXp8artoIzKZWaDq
By1JPx6AXBTjjrue1B8ryZfxXoZY18ACu0DuOirW9gv4WmOETLMqsY5hkxEfWjvG3f3GiqE8xsa4
7ivZFHX3K2/7Ikwn35GxSGDSxcRJAkFQ//K5eZsnaTBVcjAh2CTHanFrcWkhuQyPoowRuUPHvVTb
aYndNBepjaJGZwNZ+NvuOobB9KXeRDPs27Fr2R3FbrRGu0Y3uTlbjZGqLxMXAgQgUceCJnU957xI
MEoH2U6FvcKdFnwn8+wxe9Ts8jjvoxMGlqPqtc7XXp5L2EzutS+j6lDN+PeAkG9NvgMNVHXPOYVF
VZWY0NLmiDBmnV0W1ROpjhg41Eu932IFpPpa4cE8BIKjGwiH2dGJAw4izA2EsdbDaW7Guf4t4fIp
jrTBaGSiAa4okt4L77O2t1X4a/NTMB5cCHidSbyX05qIMgqyog914FLimm783lC5kKe6qm0N63IM
ShfgTIWkK1CmEigj9VVsyJZsYYMDKo6czn9gkncOPsguDMdzDTLPcuCukuoutOGkfpqGhuGnAUij
em8EG/KvLPQzvXeSd8MHbrBI/0w0mOSpRPu2I0kb0JD/AJ9k8Ee28YBc+npa6iSC4r/7LadpWsuE
TTDY/CKp7sN9oyGbvrcDEcvd3DEkR0k1Fcp+H4cxjx9UWPXl64IXYSoTLuc+/6RWnQd7k89U7Klc
l+JOY4AgSDu2hlGZOcoZ0HvBHBysH7voMqOLrb+jdkSrDtNLU2j6LNc0Rp2F4DAhP+GER3SGP+Ss
zd5ejn5Nc5B31zmhNfVE7qgII3unKWy/dbqByDH92lzX2++mjszwfdh0IJGerWb9pBply4+sgUrk
91hptjaZV4EYo73QDPWk3TC0oboDQc75Z2oC0pdHBx6emlPMkg7dcSy7hRXHNs71+ttBro7jQUeM
5zsMfsZOJ6oSbbQkYnM6EgAjY+qYJwNtg+mOqk7nSR3nXOK0zfMeIFzhBx+FO+gChOqzktVRww9y
nIbxtdcA6USHGY4IwHGuHEq5b2aMumFNxTihWe7WHINgiVrrYhKJqMNATRgD0sshr1TT20OOkcki
zLSIVVCfUZ4f2TOdAA+cU7bEovtuXD22bcJsWOpzU75BpVKuw8ptSaVmaTG7NLWbyNQ01LJMY/Qk
ycHUAbyUQKtjJjoBMrnaowzqcPoTkVbIw0x10B5KlJ5UFm3Cz2kvnUHAtOi+jPQ+bGReVGjKTKLe
CTNt66ESs6WvQV7W/W4ZFf9jNlmHv6WbmD22CwxbBsppWg26fqLBEpFE2NDwA1yUC3WJC0oWGLlF
almP0RayswL1esV5PTu7z30wkU81s8W2E3GQR+ZQ0MUGd2sfTOFP5Sg5ch5yc1DwqTU7ELj7aErj
CS5997okIb1vlhWsoBRVOgo1UTfnT4UrakyNu2nqMADB1lMw+npXzCNwte0IwuEEhsAhRhjlv6GN
C+EavjLr1cnbeO7ipKyXWO4UU1A+JRtsEerTjMgSu4Y2ekxiEDCfFTRYdZcgqpp5fVjtQOmHcBNL
EeyZJN1ydqLR5jkIeyDsgLmmCNfw6oZgdEhWx+WPImCdPyotz6HizamkAExhh42b17mNQSfr+s3q
zMiVqlMU9l7h//V10CcBqnD6h11zzF9sUxmUZ0TWgn0dPE6uR4j8HP2Qtxuxp2lQWIAC+gQ0NgYT
De4AL/IOV6Is38Yjnt9inzcRwe+0d/oXmk44DE2+HQvYK/6Rsi/HPpmnemqfGLjc451sy9U8Mowl
RY/rguLuy8ogwz1Cp+h0mUxVGQFPXbF13cOSoW9+x2EYRPuqGIh65aMc55dohND7JS+cz38aXCvi
HSvlVn7LBwnLdAiGt1I8bi42DUYnq2og+GZE1ElJKo3hip6veH99Py1hioqtXpOGcFmcFOrbe7M0
UDyB39TqA7WT7LFXLNY85mIsAkSUFYHLJWQNOnaQjOwmpWBEHAkCj8eUaOeDl7HpdDvv0JjIo/ZY
VaY6xFLhqB5kruIy9XEdMARnWyR/5UCwsS4VUzuTBzHNkT7RZYuahIJzfdgcNy/SuAImy1Yij9s3
puFaJTMZibvnytdtmVijXPdAc1s1YTIKmP/ifA487fHggsJs9yCWlmOTmnZdE/w8gLiqisrxuccB
ge0PQtrcL0nR6zpjq1/aX1G+Bs9i48jeHTB7lxph+rBhR6N+Q72OB8VHrFrwTyWwlvOpVwiiE4yS
reQhHDqFZmweR3FxJ2AGyBEyTI0ad/jg6mgBMlg+lrKN5+W+i8O2e5qbfJVZNVYVeUagoAlGKe06
FPvAESE/jDGilX3txaiefdyW86EfZX7H1YCx4TgqDgi5CovRE2Jjd4AEm4WPG8JAt2sp1lWz85gx
7rvTFDVR2yGifqvvleEU3OvRdNOffjaD/DEDtfB5FlT9RnKKzWwfrw6g4Ynmy5i1QI3+WmHRlGq0
EvdDD9ZMnnqVF7xOsfmwad2ZGQM83YGPqIh2pwKGzt0OCX5sVcZH5uaPZVsW85ChIzt0RRbwTTE4
AYyejk9R3M/0CWa2wavuZgW5TIHMQKVsrbVVn5EZgycy2hYegnCggjetTE3gRQBqFEqrPMpKXg+A
dw3xcF8ujHzvmejKNl1MYGie0akNQpk4g0mAr13IgzkL2FKPFpbjcz7dd8tsYNgy5IhkR7S7SEV3
/VLk7TelWzXvLN6I6IPClxjPcSfnqErR8hky07XrmPBeNVXiAvFmXVeDikuR7rbV9L1hURgeVvXm
yJPKJfDBZ2yyTnjkroFdd1sJW5Q5iT1deJR0LcCKB2HLqLxfF8/YcYYL6QjjciBVymQoHNot/YbO
RPQCdx/r7xywmDQGBXDESZoTlkhvGxyPqBGcRfXmWspBZtypeYyymhWMZt6S5VXPKjhISvljPa5B
kAUL/hu1d/a7w1R1ux9MZ+6xVsSFKxujCTWsQTpMLTs5tk4fzSKal1FGdknAM4uRrqGQOSQhukVr
QoALauKPgvMFbYi6/c1Mz2aU1iE56fyyJUsRi2c1IcVCSAIMXYi08KCx00KKtnGM8M32qWceO/yS
b+ysG+cveLv6MG1gpYNCd7ydLNAaqRi2AdH3PB0jMiBAWTyMvlflUqio/cG0U5GF0dYfexblB1nk
89lobFAqnJq0dU10H4Yo2IRlaxCwQRineO5Bv9/ITvY+TMDks6mibE7hedgcpom3r/3UY9MCWSwz
uQx3YFEJhAi1TJiav/ghtkjLOAKnASn3VvVkVxrsGSOVW2oHMSeqgZXpylDwgBn5Z1bC7X7IIXzH
RpHvAtRPKO5BkO8HSzwypmY4rcHyE+acAlFjgYTNSVyPbuyShkuf4/4XNOxTZ4fuAnd7iiyAj3+6
ToSf2grbB9fB9Fo1/Zx23Isn2LeZT4aZ/ASzxfxsVFdjP+n6hAWdSJ0Ji92qGegtoXDFDqpxhE1l
3AVHTBqP2doZhHQwxBi+jatRSZtDPm2gE/mIqTF0mwQr9gqmxUfbIgiE8G7ZeBoFLge0D2nzCu3R
ARovcYHapGmTCFvDoWgmAX9dxoZyt+RcOeCrouUH7zwCYCS3/KmzjUb6L5f2N8ST5NjzYP3AMfh5
aAo5WYw8bLhphY6ywnRkV7Gu/VlPs7qMQvQvxdJSrHyq0UwRqCSXWAz7LirA3TYtP0amcDvAsrHQ
vauPlfbrlq7xMO9d0NkyIV1e/i4qpx9NzIqvzWxFQqfAuR0rw+ZzVefLurfO9OKsSWP32g1izEJe
1S9RUbTPLa+i73nY6j/wcwtgLSUQmMVKfdqaIGD3MC4oHydf56eZlnGQLCBPZBhMRwyw2rE5aDSB
vg/YB7uj2FDmykxZ5AcT5XA85G1FynTT+XrM47Aodw0JgjmRxJowa5smQnGrn1aP0pEZ68zi+Nrl
W76Gr71bcC4nulrJJeRyGz7TaAByP46mQO8q5DH9Dtk650m/xeUD22Rxz0JhR5i3ygpFJLf+JGR1
rwJ6g3sRAPaGZ4cUEWnlhHoCzslgN0jlX0BRA+PTj7A6+ZNrY9uUIIZ6KAxdBCSlA6zEpd36pyJE
iDlsZjyvI4XjVx2qrnhAN6y1DxvC32JnB148chrXcbYV8PDF1SO+SBWO+u9CLPIEnV+zpyLwf/KB
+A01zzk/Q9tbyqRGrBqlWB2mSCsC97KUQnT+yOSM12ie3ozMZBgBAlD5YI72dImkT7yMY4Bhe9k6
zHEa1p0qidNv5xzr3qDkrUYE6aLnkna9uA/8oH4RqesyFbC2Qo4HE+NX0nKJVYwOANlBEIMwReKp
NrtKrcM3xHj9F9i+5b+bzrMoCVVQ0FTMHKFxOdYT1OALssx0neJpxMvSk6+6mccHbArhd9+V82+P
ttzTrDA8mBBisSaDeRvu5zkW57ksyp+iGqIfCNnkl5o4iZysqKfgsoJ+/qfMEb8ltOWryQrESQ/T
1pdbyhcWX8Kip9jMh55+sAOit4Rg/ZfJNlXFhSICKdPO1LTf50u/1fui51NzEmHjzl34VgKR+GNx
go+oB8SdDkWNqiurlGESQn6BSzevsiIaITSmGDKI0nGGB+HDEBELVqhsMZD21C8SO5vi2P+etm3M
g68Lorpz5JdhZwG3E9lGFlRcwT6y8Q4Cj+EFmERQ9AlfVAQrmryInzf0Wo+oeCA3w6ZIchSGVNXc
dQMhXSrrNYAyt8N+UTadoF/Koo0fN7o0H5sQVLFsk0PuUw7HH58NXd5vI46Dpe9eKsG3n8MAENtC
VM93werqDww25N+CxslD49WgL2PHEP5FHbf9cZ21/iw2zaaMIJ99ngHT/G02W9kjJHbbmPoFpb29
cBjbxEBE5V4ryKEfMXxVP7QSUzu7PGpKv0PNQkxpjRykOBeoyo9H/EZ8ppAY1QcmQ2EyLnyD50R0
V6SLIr7dCQGNcVoSWSLngOZjyAbP2XM8r3ig+OyyS2RZb4/EQbucNDgsYObBFhxZDWCZ9WUuzPxd
R33vk26t0M8QHVcHwv2AAsq6Igjn/QwV8qTtLFGcLcqshCPzttNsKZqz3iq8qRZSDXrCfSvELmKD
OekYHb65HkJyorh134NxRum9QmByHzNMJuxz0vbrSVrb8FMdc/nVj81kn6TQsGAf7VbjhcDJJroT
igel3XmJAtlxC5ZJpHx06pKXy4rJEviUoKwtpil8ROy1DsgSpqFM1bQQjRTOTHOWd+zt/KV5E8fH
YijsF65J2T7HQ1gGz3IN6ZoiQG+WQ9C3YLTbVYZP41Sb73bYkEhHekU5E0gXi95KyMOfVSkRgTAV
9cUuHFqIsIn3bLznhEcDctqJLJnutHxsTTD98MOoQeiyTbxDhofCCkZ72gpGUGX1PZoMy+Q2Goql
vk5lVgtEBh6JWbNX8VwePMYtZWJ1FPzcJinvUZFQ4rCybj29GVean6z15MPkC4dcyOfuriWj655k
ycgJJcinsprZYwgzyjPIcLizzdpgttLTXKLYWLuSHep+gWS11mPx2sbVahISsunkxGB4SvVSHDYK
gv3XAYYEO9L1HgF+M9+13HBk6fNSd1m0RAU5BDJsv3RtT+MMUa9voF1vxvbQrZPFkTwiMUtaS9Wu
QaEyTlwTwiBk4mV7T0NlhqRHZOkSztzwoawBfMDuMrtDE1bbr5KN6ApXJQCvDy2d/LCLY4z7nqMO
Wz+qvArRRaTr/o0ZFCBYI7QDcCQZIs3LbBFbM+3gLh+boxVEifT/ODqv5Uh1LQw/EVUkEW6ho+12
3p5wQ3mSRBQii6c/n8/drpo9wd0grfVH0NGgPRHH1K6Hzo3KNF8lRv5oXCM4DxtZnUUliE3muSsn
ahB26aNInC13wqT8vQV1vbBjlO5yqtxBx7RCbsw8rpWnyO/SKnNSulDYHAjhy6TS7XTdu96aQ6et
SrKmocPw0BokbES49/U1noPoCdxaHKomkI9JEfKc+GX8EU0+eFXCmpsRfVG0H9KZyEWut7Rh1KvS
/9dyhVV9ENCNXz8KIpBsTWdpstULpnPQdbubtWPQHDch2h/FrKaTv84s/Wps4VmWdHidB21/CncW
OOtbCIR8HRi5j3NZchL4iUjcZ0W6/Huz7zUZXEVfvzo1dUyPJqFOhmV9JehDQ03YoyicDXQUiXJ/
1tQsBzkvXtxlY096fAaVZl+1NHY+gOlzD/gz+F829W4/XV3ZxJ8yVXX3bw/6tcpYL0EL3F7zIXX0
5N4XQ1D5edeFHXrcQjn7s4lkUZ8H7SyGCXlKH9DqT8/FTHjaMerKJDmUiNamwxan9Z4PhZGvG86O
JbdkLLzDrA1/ey+2lKZUXnURjVeduee5maRp71pwMUxObI1fzMKinsqVZ4qwOtuIe2VWNd7ZMo56
CDVwhsss03Y7NpVtPg1g91Hqovy+htHyg0hY+8ey2NwBwPPUBXZ7J70Jr2CDWSc51YUJn2ZWmyuv
VrkebBCaJu8GDEtsN00cEF0UOOO7p8MpOketbvrrl0Te5pAD62MXogu4h8Dq0p922z3YuIHpmwNj
aP/2/WB/D7vy5Wl1F++9krBjsjTeFeVCdD+vXkHBaC/G87YXJRM6ZMzfKRp4CmSyechngj6GGI4M
e29BU6uIAP4WvCLvybo++YUID60I6+XCgKCzyreKmcJMf1K9jcuNttXOP3aR3O/rMPKviQmGh2lt
xVm5CeXDwHJKgPnSpnSg0ne7ar5oAFJydK9tPHLBMc2VY9Zu4QDsAFxKiSNGiTPyev+PMpAq2eJA
zkxltfxb8P+UHPVLnWlZFh+2MVvM4zXG+iCdYeHgWc10E85W/mvDlCFYkPgu6FIIYVliWa63fuqM
vugpqd82R0FyYhr7b+Nq4zIe9xIAcwshgk3S3RVt6r1aJyAhUTnucel9ffRcuLKKM4aDLmAyDBIV
HzHQy7u9n7vTGvDXe+6kTmOpwfzSmkumheTJujhRJ2DhXmZrvJTmMIOsvdZ1yiZGzCbU++AWt77U
jLxLvU2fS1WbQzEIwa3iNG3WJ/5+KkoS/uCsZJHrJfUva9wtH/E2z00+DZwhOE7i29rG/SWwRRfC
7ZTRExsYfDekWd41YgAEKGTwY2zK5TS1Ur6gHEgOUxSvh60X67fZGe3Bh3J+NbHTPLXUpeTAnPqi
4sL54G1HLuqSoZ+BhnnnuRjc4zoCIHAXynMTzDVvUFmwliQUouVtW/JetnvHCGfxe0Sr+vQ8g/1S
JJrVrZwfhxa9Z1Iw9+Ye1NbFH8EA3EGWtzno/AxIdGPlnAhL3IZwyGi4InM5DYODbc3rgirk4AdY
qcQWi0uri+0SepCxXWftA8uGPW28Ec+LcMoLkiRxbRqdnCan3c+kjjQPUyPSY2eq3x1Wtpzfiimr
H4oym3VN1arVpT3odEuf60q4H2up/QPEpPsEqNs89mXr/eZhDw57qHQeBEtRHDbtwnJIX2Y6UG5W
dHtxLOql+gwkmGHQuvIylp46xHIfOcUd5xO5WQGgWX56NmrP1KYmpyVBj8VzEf6JsR7O6rgTjS4P
FSXZLyoupxOINLRosW2HYIjnczzZ2MnKYvlF1B7QTDXvV6PDPwzcf41co1dsuhQkEyvwuFVwVis4
/bsr3fgM7esfSmdLr0k6OI/jaj6jXvfH2ijYFVmkNHxC7bGCVNyWVRy+gyyMZ0Cr+s4VmNYQHRou
clv99cNJX8Aho5dmmN7HuCk/Gjeilm1mBsChNBbEs9X1PcmpyavXlPFhH8AjTk6UtlmthtTPtLZt
ZqfYPRSd9xtf2cjnuYjDng4t+hVlo/jY4dodcpQsXZauYllzhXpCcdljXTiYGlmT2Sb5vDnlD78i
RexTrV2wkRQau10UHiXdjvmsdtUG53WauQjryIGPeTa2cuVDO49+4JxshLUKVGqa5C54AVqxfFv2
dOsujG12ewNKrTRklR3C9D81LuFvUVutnly1xeaovcQO/0ob7FOdbWst+oMalfFve0qc8mdSGlff
8XFjVxc+SgJo7qFXTz5R8cHDPrT1IZRL63+zgbebO7/2WujGYFqVeU2xlA1ce4vHLek2xlv/S+dB
mb+Js0bGZl1fegNyXn6BaYPAyzUjfXpW+RxWEkzXeunPeWqYocM4kY/Qn7V3HJau+L8bsTr68TS9
q3Uu22wdk8E5FoupbA6oGzNahhPScW5ESmbRkPbaV5/W1CGcV+GEUfNYysJ8sFD2zEgNx02bl81u
P1yywYeXtExWdSLYynPztDH9DVDFR85QF3X/b0G91733lbDdq0fg/5CnJRf/RvvHOlRZyctaPeix
N22eeiRssndCY4UZ13LXPXXTtPNJyx20NqstgHXerN4A1RCESGbu0jQI7QN+z0J+nxxtkyemLbf8
sKvY+2yfw379KDvDw+T7UE/eMbCr/wPiNfGea0AW+U8R//dvjlFiEzGHUL08LMJN2GY1CMNVD7MX
5CBNu/PM6DPJ45go5z1deUrIvw1rZVyECWVcF9RmC0F5tjOXHY1uUwluPImFZOc8Ucm8vU0KcuZQ
jqienCzWCH3R0uppa6F93cKd/3lrj4LvCJ+nQ/GwNYq6oDEqkD5w70/Dke5iZ/5eC6db/6ZASolP
cN6w0dTtz2S5brnhWgdT5noqIf/GrZffgsqBEScfJEica9urMWkPVY/c7K7xkRzVkPGUDdxSK1rv
gt5nsNdxcMZWH+KxTZrHcRu29ByrKunNlfooyVhE6e7+M1zmVuarG+CWld0M03RoW1Jw/1NAW8HL
RiVCbw7bGM9RQVgG9evkpnq7eKTII50hrX0UGm7IJ7RkokAw0GeOI7eH0SNlur1nJ2XbzTqfsLQ/
wgohxlOwROWO/EdpIIt7jL1SD6etXMDAZldGzc3AhzW/IbC6/dvIgSX+Vd7kQkxGZbOW7sXFBhq2
zAoxWjm4rZqf/TD5bZl4x92Luo7dSU3ORILp7jmgDeeWL1M2V84TFjhq7rS/f3flEveHYJySsn6F
LLCrfkxcP27dA+kjZv8VeTLaPpt4VjUMt42aXxuIwGxOZRBIdeqTcjN9PvpiNze5Q2CTNx3hKt6A
B9rz/uWdf+13ugYh4JfJ5PChks2IOEkXU2iFPyEjOdH/B95fx0feviZZDslkhxuq9Ka7eYLVTJ+4
S+OE5t9ZsJ/YgHOCT7pt+l+8zFV4cye/NJlZgzU8edWkePtrKlrzxRsT8kem9J9Ubvm5MP9sEzyX
EsmY05yZtvLch3JvXoto5LreXWqsOEyi6gq51Yq3Oinn4ml1m2W6OT3q1DuCKmhPK8ahPaBZF0ea
5gWzyWKSPyqt6jTbgsrwikrGCkZGMzkfLWe2PvLzN/OxRBrd4J9PgqMXufv8WIQAOp9C7lH/E8WX
/8cE254ALUCgAmuvSfggIKnZOaA2gnMRDQiuPJ02r0lfpjSIbZEbRYelcf2BOIGw+a4Q2cxPKeuF
zSFGY3NTmurhkw14f499CgmcBfO2935uFNbAj1VPa3BMPXcbM/aH/clqve46WzB47HlVgb8+O6he
xAmKmWKWKrDCMpBs5t74Zt7yomgKdSEzTsFKKktfDi8Pbk7tb69GOmv4zV0jd/t0qbf2DnZmIQcc
XezH5nvLwHBMbOOPxUv1eVpRrAUyiq9pMAH7CbSluV83FPwkvsurBJBR8aKXMQh2SotGnnKP7Qet
UQFkYlcxEfo8AP57UQtQor5xGhLoq+Z5DBMTPY1Muwwtapo32MKqvavrMt6vER73K/L16LdIN1cd
EWy43/0oXt4k3yzRg6uxZLa2EWrQ2B1eBzQC8Z8IbP5XUfC2XLa6W7sDOQggg7HLKHiNYd/DO0QJ
y0tYhhaQv+0SypaEuzyutVPV91WtNNNG0M6fYZ8G26O7pf1PuLztT1vEbZ2nfaHCTM9hCKsn8Yk4
qFfzNS2WJK+WSrVcHDSpADPynzOTMFQTX5bMyt1pbn2TRMdOtstZJPFWkTW/AkO4Xy+y9lPYENsP
P9U67XiuoNO5K5ZexkChfv3hj4v+20AU/iEBWe9veyjMT+tgO3ipqEIq7oehdsgYts6SngoY8uGI
cHLvD2k3tgwma6C6R2GJQ8u7EhDlhOercl4j9B2YvfZ6+AUl96Uz/oLrx2zb9Ayiv6keyq6W7lDA
xMgqyNdyRgEnbJBqKrySoOZCFW7xBICL1ytD71qP/+iWkt5RIWVh2HLTOa0PnbCtd3b6wfG/u7rQ
5oO3Kl6//A8AXKuhQPQpBcYeMr64Nv47pn39q/S08XiG9lmdyOHso3s0ZFzV5YjvK0prE+e74/kX
BErViLcSYGEadf+yRL4B3ByQKpTP0tehfAWoil6BYGv5JxrZKdy5Wr5rshtfsJhuXe5FnA9YpuaR
s9+ZG+dVcna9hMUm4zyOF5Eco03VyE5j44Tl/dr0QfOtDvuO41IqR1xWFrD4kiZARqc4Ah45ofAq
54N0VyQqrU3w7ghp0PjETeXaN8OvbkNG30zIuRSHXWLHI+0DxG0EUhr/vd0Ad7dz47d7cKgx7j3L
iRaBY4gqiedqb9c2V5TUAs+ufopwJSMYPtZPytaq+NmIphIPAEJLkeRRXyRhBoi0m2NgoljcEslo
/EQ31XBtdRmEkNCD4Vyaq3S8mxK7vvfjbigbFv6ostS0sA4aivPc2lle45aT/rLYeVwpY0TAB8HB
OXTf25H2c+Sjbv2muZUQtXeh5ceTPUDld7HPOjyuaR/yz1jWZTise8lPEZUkoEZz0b2l2xq/u2mU
fvMNT3JOnZvr/LNbr/hv0RV//SkYfibuEuvTBoO1ZKroN3lsdqDj3GEsi377nH2OyuaUlJHXZI3E
flxaNZqPEGe/c2rINin+dIwZ8be9F8vLIP3m3mHUeR37xKBBqQe+r6YQFo5hnuPMdcJqBDiO7chT
PzedUc+h6Rr3afHQoT40xeQ89C2KFm7Ozj72lMz7qLOrun40k4JTQfmJ4apVTXMUsaPIAWimXcCW
ezJ479DNXbU3RfK5aweVr2wJWc8yvWSriNLL0KHvXDrHfKc+aEyzRvrqqfeI3nkWnIrqsFeT/sFm
IhEAmJCpSwPidLe6bQY6x2g0atAt1ZXK3STcOMQ6PyUWJth8zqhE7T8i6+kc2fI4f8nl/edmHF35
0i7VoN8SCj2r66Aa8zX786pkuw2Al+wSiNctmkq01z4Cv7Ni+m+nLC7sjvYFrPKNjSTVRzP4y2Po
d+Im+8JcU+YFhBap4wevKFq28MCyNY4fe+Mjr4zXqG3ey75wu2MpNxQ7HhwMiOBajPLRpY/yqfbc
TsAw1GN9kmvRJpeuX0T5gIivAiBezFT8g1Koph8mbXr9XtARLTIGqYlvYG/HWwEgG57QwE8J0OMy
84vjpM15QCivuIjgmC6pnpb12qDsfa1mv/ZPvd8XzQFq2Mpnby+gupWDGPOxhQwjYKb12M2zQPvu
+ro7M499X8tpwiXBzSduENz8EF3pI1SseKtwyosxyrpin8wtIDK/vYT1rnYIlgktJxj5fh61054a
ND5Xs3JUZBV+iyVnUJ0eRzqv74aESJ5Oa/mSxqO+mxafdt3UiVADORb11ADXIo6CdtObhP/K9ezQ
pGmGIgi+M1HYKI+dUAfXcBf7v6rnLXpf96a8NZtvfo5YTmRWaRrOctb11d6mKY3QV3B1TDlELMq/
3rpedT/DDq3H1jjjdSXlkH+m0fGzKL6icJ05mB9t05e/hjTqz/E2ufiTpmBzL0j4xXBK1z0mXXBn
SM67L5TnDiyzAMcp1H4OKTRd/iapEHEeLqvX5XM5dVdkCMOr0U6omDdtaNOD0FxdOTKwVT0v844K
gTdxYlWL3X9IJ9q8nbRfH/nLTQjdYKLgPjBOn17H1gzNATsY/XZFzQ7+m6d6/il3Ox3ReWFHCKNC
D8fea9ntw6b1l5Mvx56B0NmehFmSUyWr2ubLPBMJNnkcVgdt3Ols9lH/YcKqj4uo1wcReu0Jx+R8
2BjvHmYJrqnxHPxcU13xQPY1QUh7rw/hOLXPXlX07bkpbf0ENdJelLe1T8YpgyNnmQ/nuNnlNDAL
ZVW6pxfRV/aZT3maj4yETY+aJHKnnA0XdWnQy9Ms4Qteei6bgS+Qquc3d6MjKEz7+YCkgjDXTc6I
VcMhRdGt63gAFtxX7otxDOFE9HALxS5/iD7c/P+qwZu88LziIvK/D0NVUjpQrc2DP7rizVdR8q1A
+SZzPEbFkiUOJHGMeXXMhrby/26oo/bMTZf1poReL01QI4JpdwjabviCDUhPvydAPZF89kPwO9B1
pE+Qq3gHoLebNl86oumvckc/0Xq+7C9uIdKAkcAnscqV4QPfGGPANhQIq2rPkGvsho8Fzce8Xn3o
TCeBO+dpU3a68Yd8R7ZFsAlBBPsb3kNMrXUy1F5eqNm97AK10VE2taPzAb3cTioTd0Wyj/IqV2fL
etavC/Lx8U3XQ1CAKUWLfY2TDqBhJ5lPZ/UQO/YRwSy6cIY+579oCaDD12H5uut3ffZ8kUxniC67
HTuuRPev685fLQ0oneocYAKN4RoEzX6Y2HPtE7gwYjUOFiP6o7N77UratMddsWPs0efN7ULnYGBH
1SvkEr1Js5OyWGSQe4bBsnJTJ70rKlUMiH0atqMUxZG4j6cZhtRyQV84BhFmTV1fsGCuenlmnw8/
036MsByFi9oojg7lR4S47c6NHfMsSPMKj+E+aO+RcXMuDp5GIv/NLWsHWNB1kmO8bkzLPLTJxfBM
MLcxYKtcsD5Ci3n0hR0wdc02a+NID897t6oCMG/zDMj3KAsUHWhr35hUlpnfW0osGY3u3okpjZ27
tWfjO46pZ/4LQ70dOFDkO/0RjLYE65WM3+WeRlS0QUmpDJ02BwFwIqe4CwnwSDoeQxes/HLkO/Y+
XRaTo5pDIU5clWgVJLIhOK+aSTob1hrlyWpR2N4WBtYo5zbdxgfC6E118hCB2GdvNqMHaUL9zenr
HKb3BlrSTTLRoGLI8ZJ46ij3Koqe1w1veNZH/RY9pa2I9yeEfGq9oov4ai5weatuFa9qe7fEYgwv
VvYlu5+7reE51YWn/vpYDsgLdEqgDgXhumZuXSQ/Up2E0TMtu2PIS+0oH6eRbuQhUi6VdfNW1FE+
cSh0+dBP2Ewyg/bNvNiJu5ejXzaIsHLSGt0uH7lAICPmYkLNmdsAse1DOptBIKIFzHb+4/9dwuuG
7Zhi3CB5aAeti5s3BE1xXLtNfgRzpz6xhwF3h0qs8WEYrAC+TcMwmT9gY8Puvl1jSB9gSmSbyFkN
uuzAjKfeZYPOFixTPrgqGoBDjToesGgc//Mx7fSndoxL99wl8fJXqj49qWgf+8sUsC9kFKPaU4zq
U8LOzPOj0dPcnvbFJsNrt8+1g+illBRFFKof1HFJu/q3A4k/PnZKJuMxDFN7jmJntdmqG+Vk1ZfL
gHm5lSdblCXmEczKebRFyR90ZuGrKfryQekYBjRRPpttspaITfZ9sqeBUWLLccm4/Tu8LR+9I2MX
FJ645yqTzRIUl1n3bfEYOLv75facugBBuYta7BYSUNj90OtYPnVdF1tKgiPxLnrqR9nR3aR68AWu
yds6Qk78lXWMz2vvVPw2fMm4IOjgkO9CEO325Fdih45ytv3Gg+QxSdfrfhlHUTw3O9LKt5aF/Tnk
0kVDgK/uUIhx2x/8qqzjUwLN/ZNhi0w9v+MULTN0zvs3dxLpgBdwQHmd2GAB6p/LMKv9XfDgaPNj
TE13GGB+/kbStYwq5NldnGVV39Q6du+8zRCXovAvMyzvb1OK/W3bRPTgd+P+y5ZVcyITqXqI3Tii
UQNNA+wDAsNyqH4TdNF3eeMLi+labA8OwrwxnwezwfrJ4XuLoYHVtJ/jxxZnKDcEd6fndC3OxBqI
PPan/kdaRg50WrN/IGLcnnbYx2vjxHgH2yItjxVR9vfOpstHr1nYjPfCAf2KDdE4rGJ+jMJczifj
+csZ6cj0E12Z87SqEoYdJeY9xlKTHjG0dX+QRrk5jhnQ+nF13hO1Dq/a9tsnqdzbg4dZ5XmLt7ua
B+nMrGTe3MVwd7nxMJ8Rn8u7ZBmGq3Z81NVOzYxJ/Jd79MTyG1wCN86oqgdUYbjA/M2jvCUVPxAO
96T4bOnXxdgiyqH9VV93KdyLv3b2FnMKIzhp9TctEdU6fCO/1VLqf10TYWbZJud9QzX0Sp7B+lAv
23wNEYE8BEE1/Klt4FwB+9YrfxSbDWO1uiVRnT7I5UvRNxZeg5LQw+Y5MBc3Sz8cOMkSgEevk5Bh
rj3CmcJCIsgWwGMbmpu0gpvERY8LRs5R/0om07YgAUsck7F6ti++j8BRrE539Kdy/d4uLZAr4JZK
D3YZ1GVU28RaTGZ9PlQsfUsQloc+bn2uVBfRKcW0I5k3AoQ7lw097UBew4wGMDbyNjoGKcJQ6CZ3
a+9zrGPnSkFFcVckW/xjc8IAUC4RNziQ6ZetnBnRhlt9rF4M6zKv/gMEy3p1ln2+xwjTHYp0SI6S
gMa7fnbKg1NRew4tShBr4m7ZxOT75T70zgHLK1mk2wmD1GeMvvYy7elyYZkNPhPTT/fjLvQLoCHo
azAya5Nclzt9vDTQLW7IkVc6Z7SxNdYENz1tmDAJ9Cz237uH06zCDP4tmrrhl8RB8wI1juF5hajs
nWY5U9I2cUPyGKE+HuYDAJY/5raL9w+eX0QrRif/FfBb9cFfXPnP1p1zhAhgZ4WzfvR45yBv58Kd
mErd7jbaWni5CELvTTrCbFDzbntnZd2zSFebf2MLc+96CE8uG+KYETHD2lC6QO88OLv4UHaY8trM
ssyoGMMinaxMEP4+Hmp/RgQEqmLfJmfuk1NY2+ZbEoWgsEBwR/YhtHLxMlbPaMJAdQAKnKvt0/ai
AzhAavowDnFGdxmTf33Aczf/jrqo/I4/Y4T0iFeCxsL61kvVvqajjfRLG+IiUKpvv48dPbVZaklr
ydQUJiw4+KJx1DUoivypfuzrAAkXwrJzI6rqbm4LYG+a7zc4wM3elX3o3uPQHs4O3Et7ZPat3zeG
QvR/uNwwYzgNDCNFZMLvg2+trn92SWTwHU8zF+EcVbQCEJICMRkFfu6tiKsvlR0Q6arZh4HGtX1g
qlgOEZgC8qG5PYeVFZ8+orzHES/JwU86blq+1ohbZGUFUnATOVNxnfOUbR8uIrM5gxrDfxfRCnQV
7oaY3Ixs6MrpytOKGgJfO3xDfIcfMnjRazS8yH23F+O19QK7rGZUTcb7RwVve4dF3UXP3zroDtOQ
BQxRlkn/GpBVmdkv61/uBdTR+uFc30jAmeJ7yN1KYM1nNbwgUbeom9AWVRnDTldkK6a0C6NgcjNq
KI6AwchJhj7IW0oCfuFrg0hGCTYd3dFM/xV4ML1vRBmkL5tnEWpIU85NlUXBigcQM8p8itvJu7YD
Uh0sn/PJLhLPlzJtMeeLO8V3ppGk8ulUd9udRzYBo9nkdedp3DzScd1+fxYRQ3ud9styiKNm/1ZE
qshbRS7ruSaO56fU0fiXoUJcLCvVaReNe8Q+o9/9PfHe92Dx/vYa94qYk4J7aYfyW4NG/lTD4ivk
PX74oNpuOpIGi8wYPEfUWYBzDwBuJQ42LR3vDsXFCg45OT+nFDMeAHNc/2fWNry2U+l8AjGE3cXi
gL7HXEZIbN2W19U1w01Ip0PkmWrzUDsLzwYdQo/K8rOlgtmWNwpIipRahYdpXNMM9Gv7F0bleMRx
IPg3ueJ9JXm/zKC84eVQ776RAVbcXMQrjzLouzNwW48fydjTBHwQZo5cenUkfk+/LdqwrFUNUIyq
Av1oy07/6kqne3bSyLmI2OzvBvUX/k/AqD2f0rmv8LpUIJVRlJ78uW5e9n0NTpRsC8AHnf6N8CcR
YLC7X2JsioInUoyoRp3S52BIyoe6sOvHlyTm0YfZ/y+Ow+V7o5g+8FPtfwZvRCw+LewOGQtscweE
ZvNgmMc7B/3/y5fJENuLw0ORm9RdbtvYYqaZ/P23coPgNUZqfS2CpH2u/H3+FQzBGmDeiGrNaQ/V
gNIXlJWYtRoSgKVuxALhcRCG8Vycwq1YHlHyEXJIrFpX5eFYAWYjjohQRslE/5cseGaP3DT2SU5z
1R1H+gTfIpdrosbf+mubQ6RFWwoR/ejixao+y8KDZ/IsKvEU7OSfi9LwGA5zs/8tiSI7jVM4J0/J
4qErmpxmfhgkvos7mpPcj3EEpjoq4RokgFMfV1cl0ZhoQGE51YdirNDglBXReGec10n7RtRK6h1H
q/QNpbDzn98DQp/SLjTqpGMY7LxG7yhPmInEn14VkT5bg1MmUwn3N2FIfut+1F4UeeeBbjY/tw1f
AoEay7IPEaq/Dlf2NjvF3WiXLTV5zzVAbp0VXmFzFr7VPKCys9QFpgN2KuCkahF4ftRs2UExSZ/C
2Qkq8ABkNttpmCZxdWJr/J8thHw+NYW3vHIJxtP7uiZSXXftr+EL0Wr7ltXG4c1lmQvuY/t/eflY
2CekX0nz0BZOQ5obg3Q1PorRVBtlv4gxTiR1IAnfhjJMDk5vFkefAhGZAyJ0nxKdIXb7nv9Vaju7
B6tid/2BOP+LLmTTdbAc9Toh1oSQmIeG/L3go4NPSt/hZmvNydjU9luvQGDLWx+NAZqGzqze0W2J
ErTncbfsu9CytbiRluKvOeiOQRuZIspfXrepZg2qI8QvbeGG/ZZXIhyHGzRakuA2acUg0ZHFqO8y
Ibthv+/nNOhe9wHl3ZMbuYi/c+yG+/AcJOztqJyFSN/dzh2mbFvCeXsAbbOfQqeIQTJ8MvNJK3jO
NBsK5GwM1LGIFmqtMK8QWjANB8QU+qVAgINtiK7An9GW4M8AINyCHP6sfG2ZUb7DE5o7vsLxLRV1
AYzghJg1YhH+MvDdPyWmlbvZhKj0vZUIB921oEopjNkvXheA8YGkGrbN4Ul5U5nTJF5nIhmQoKxT
hJsCA9+PLpg69sS0uVnVJ+/cCuk57CcuprLm7vWT8byjW2VHAAM/sDGHP6LGDfr/cXZePXJj6Zb9
K416mnlgX3ozuNXABMNHpHdSvhBZUoreHXr++ruoWzMjsTMyBgE0GqhSickkedz37b02vgbwaguU
DIobiUkVQ9kxdRObg9YypGZCdkOerc0EKXtVRYlB3dRL9CUKJPU2TnzjUIs236Nsy++R0v9FAnCI
bS+qvrJtjNaVakarwWdoOHqqPMh2Ud86cZw89k3r3VWAAwwXFbF8ZQoL/71cVa33EE/lc9eUWr9d
lqPESkPfMl8rzQDwYCz9+IvueGX33HmhVWwcoqR7SCXM9iDZhM+ypyt6i0pTh/5gd+ibl6waLWEi
eZ8Fm8BgJmZHHopibUY9C2vroVeEYGBTZv9ZGU07tVO2dOHtO95HlKzG3lac6zyyNcAcNbL+ZZzY
Qf49APbhrUPILeY1mqF0cEnnEemVlfVhtFaDsSw3Bo1rZobekq4S3Ctos7CuvprNiNe3zMO3SkUG
t0J6od3KXtmzvzRz3hONPc35CmaJrrSKwKZYl3HDUO4dKD0707PGekfvjrpDJ7LqrUNoH+6wViUS
BreeMCYFP60D7iZCq2ghqUv2mVl0b2VntcgtkEro1CNKW15oQsb1hu1YxNs2zZgWkFhU6u1IDlBz
a9p+VG+EoQ7Wo4Xa7ajWQxGuhgEQyJbiUUvzvmri2kXaUqcr3/DVcZUMapjeq1QVOHQjcMJAgagj
/xKnRLAfywyr+bINooZ9tJEryiJFBMghh71AcSRCly2TJdMUW8VUEdy+S/v2NpMt7jKOCilbFl4+
GuvCMtoCGU1cjQsMZCqHm6gxf2hJypLCEmM9N2pRbes+jF9tqjXGVKZrmbVNZyezthjeAt2v2WBA
jQ3vymqxVnwtZQf3jtzTuLivDFmNjoK8SXkxNHiEXMQQbXU7BHT4wzRUHiodA9sSF/OwqbFQCQSq
mT1l8qJpobiF72yV91JquWrvZyoSYioea4o0kk1shoXFo/VlWsGox/roBhdK8WoSyB2u20Jv2ArB
OOwXHYAHOme+YKapWgIs2Ay042M2Rv5rFFcd06OVUWdEAWRCwVHCAuc5zp7+GESJ9WXoAt1wYzId
wl0DIH8VqX0mHfUijqtNPRFINigsk2IByNHvNwqlT+kdMHobuVXoi0mf40T+t4TB1pHJ06oD6nMF
MOubZDgF2lVwPFl8PzheylBq6hjcQOPpgf69DaMy/VGnFh1+CvtxshsAF7BF8XrgOIFIgnbpqCJD
fGfbAkfHGCShfxiCakqABuBlsTpYmVHcO5kc6IGrc3xq94neddYGJ29TYWDKK2OjhZ0ltuAGsns6
Kc69INP8se6KXl0JXkq6ZD3u0yupTpvuQM0kussItHsZW3NIXDKsu3CtmWnnrRNANdu80ItDmMXU
Xzn203ABQaHse747N4hL+zmsBY4TnQ3rt5DwZW+v5ewuvkYAgUycEWBH0ekNw9tA3bYkI6Wr3hB7
g1BrG7aYB0M4nrWh4Gx4qxKp6pUfK+FbjxnpQZMG/aVm70ODHLkLk5IRhPq+AaowLETRyCCQ2Ona
D3QPuvIh8nIXMQjlppR1tLCdgwdbYGVHDe42G1tGv4KxhpofeUl9n1O+Xav1KF8PQAmuaCQaKEEk
v4bnCNEI7hmllicEDBEC1dj31pOoCv1XhHSH85kRumljNLvIU4xm0XUqMiM5yV79ZCpejq3dvVGG
jh6Cpk/e+56ep8sIQzFXswlaMoGlW0o33prgzzjDX+0Vzw04sk1rBeYh9QBI6I4qXTs+y05TUHve
+ErXIa2V6MSlXPnaqW1L3SRjXV1XcKmwaFaedexNVDORo1bRKvDYXbqxHMePTiMpXzIn1aD8qo2y
4yQbcVj3o37VkS8uL6nTG/SfkPSzRIxShGqHAttG9zRj6dgK/fSCbGoQHJhQFmORKpih0lryaM+K
kDIeweuLuAJOIEpLpms2DjsD4yEQnFIfNx5HjwXc4fattIoOq31cO92ucQZrLdh+rg0RZTfooQDx
IHNJ9nlE1g0dvu46SeNpp+AF11keeQhqau3JSiUl3kdJire7oUdxbdels9EiR1oKw7kbZF3Z6zB4
aM95sbPnLFx8r+mYbK2or8zbrPSc6opm5ZPP8WUVWWq+LIcetpQjBcxMNMwY1uV4x10YV4RxtzsK
9xVQ2a4GFYZwARRLuse3qrM/zYxdxUGvvkmAzGBagxPsgyaw0QF7YZC+S9CaD3lfxnsMZ507mqRt
m3Hlf0M6Wn+xw0yg+8OkD06gAili2jxeAyDfQmkpStNqEHhayUOKj3zv9SaB5rFKkqbivIBfdDoZ
TA2crhHYPU1UzktP1wzuQEYBiHfjBUqF4Zpa8T1VC+W6zgDrMcNgNA7adJM5o/HYhHL1jZBoQUej
dnYijLWHHG0LfGMOlT5DQUFjY1vIOGyl2GgSRTEKM/TlSS0p2WrgdjQXUA2Gg1b1HXsOdm4Lxpii
Uy7U9RpBZSY8ioIpxaUijym+mmNwhZbU3qdt2fPPIBJHFy9n9tyXSrHy4Lccg0K334q4q/7KwRQd
B3Ni0pgDKigayVvsfAqCL9oj+8oEDWKpun+td4l5z8raLlOFyiooDOOBU4p0NJOuOZZKkNRLnbef
7REAKntTJ4GPwQ9SJMeeOskAGuc5Q1+vuD1rcnjUk6R4K4VQtkVg81gNNAUrX6+jbQog9hB7TTdZ
uetu2xK0t6Mf3Cw9v1b/YnswPMqeSqvb7stcUKryyxW2V3PddQN+zChytipxTvihvIQtF/jur5VR
otkvsQ8tDJTEG6qmDEdPtophpXNY9bd2HpePtlC6Z9IofCRrmQQBr0At0Kt8mMgUeIFIZYpFW7Vs
fyrMwiNbwXtIicbRVn7qJDq1ZM8lManSrlWLRVrL2TVbuRrdmUEhwBtRkieBKLdDUmVXRuB4q1r3
6kMf0VhH3evt9VKSn4iHhpwyyBLWhXxiwS2qUv5elBzvugQviGIqwT2LenxjmkG59FWzeJbjJtki
UTCvaKRW60HtmQMK6rybqKydJbW0eM/ERrvGDELyhJHatKs6HU2olew6PNR1UzuIsUr7+ausDMZL
VzXSWur16IpTE2ZppUlWlob80s/tFlgblKTvMZbvv8Zpvh0sNb7hrKYMSztM+yulyfFiNmMdrQBF
KHhfcs5pkLRgdnZkLYQQU/VdooKgGtYOEQkRkIUQNvpfUZSrxTFiUQtwI3VGWZFVg8Q+WQANY8e8
EJJleNdywKaN6jnxOM09IstQj9gUFyl1zwgSDhRGLXDsFK0ntDC0TyiC0luTc7oBx8ULaibW1CzG
6pqyN+cLji51Gt+wDuNuXuRmgsbyivY66aDrEcSI/z6kAKfX9oja7V5CYpa/f85MPYVknYGwa79D
hGMRN8xu7tpBUlniZ7/s0jM2LhyH1OqGQt3zcL6WVb/PhHyGIn3irue52mGlK1aSZMoeiySWsE2V
1Bem8sxjtSUFdUrMNnrf1wNHt9FcVHJXXMZq1mYAXF/yqH2IWN37VXPDceeFpe8M8PrUI5mh0weP
SQxZnroHc4dZ23+QYgTfF73JeWK32cloRVRsEnnq/aXXw6vFp37htaff5xfkO10GdC6a1eyh2CTM
1coulC7MntDmsHENW6ZK1XsfoKlfaqGqgaCxxYUvc0YYRz5vR4YMCoEtJSaneI346TKqvzbLJUjL
AjBDaBR7qMCL/IsWDWee9jSsP6Cia7MxKVhAA85kxd5EeyG5CTo45DOIcEIAshfmrMzTunXLwHiR
C36IEv/QivQGL/Dyoi9xntXdUxxgjc+KfeLYr7HIb6lk/Ljs0vOxWWp1nFoxsdEAjGV9hcf1srSf
eVJ3XzaChlI47GVA9HZ/awzxZWB5dTZ7A50LcUr7w94n03CpK1O6CoeLyz7wn5klvwxNq1DkUq2k
nmFvazeoJcodisvmwlc5G5xBhba4sptub3btoVL8jZxHd5e9ytnI5E2OJXz6dp+p9Yr4pq+VVV/4
xGcj09YAANZK1e49ojBXCG2MlVUO6oVPfDY84WHhdke8s1eGyLsWPUdcsPXhZavmPLU7Bt5QGhpa
1WryiReN+e55xmV3Ps/sjhx0DJ2AGGsEdP4dKeewkOrxmWnrxOKmzMamkNLCS9Wxhipp1QiyqSl5
gXLZK53HdttOFcRQS1PyXyzE+v5R6PllW6B5bLfkV3bc+qLcI6NAYp9gqy4VgF4Xfebz3G7d7w0Q
1JDLmcCBREj+U9RH3WVL0M9cjV8GP0mao2rETbH3FGWyo1lsZmNQSpfd+myE2gpSktHK872fjTag
jPaaonx+WZ7EPLk7g4EUKSG3jhkkXkAGWSuYXC+8+GyINkkVpk3L4hbKySN0F3oxWXMuvtf4uRB/
sEDLzu/bISxcsjZEBg8Gj+yjKkWbXG+e6SJCTCvIWYRLk0+CZWtXWOO+z4U7VNl4NGwnHdfwJPxn
DI3xLjLIs7G8yuGsI3J3OujQpq2+Gz0KFyRczUScFy6t7jtPcNqF0YCaRMJbKgY0iQ0qQ2NQjX05
gHfv2m9WDxoV9+KCYoB922VOfJPIqBdRrvXXuDHCvQVMahEE0i5p9IdQODcRCVVN1770Q9Cv+jGm
SMYxb8z4sYWVSd2jnWXxujZlf4WsxlnHwpm6qsVdjL1klfiNgh44aHcKAkEDiQLs9OHQ95a/HnOj
qZ4IANhqiejyBbYu6TsIYIvKgdGigIDG2wJFQcSjbQp67EecqDlFqAiQbBDeOKXn3cDDXMl+1X6N
BhWHY20uB8JhV+j5D4otvoy0a3d6k9xIWUvzISilR0vk/VvvsDMw5UOaxZBkvMLaKhJAHjyVQAns
cCL9WkoL2KFvEWBKVb9QtAwBCl7dDIOOvqDEcAz9BsFmflCKZMehNXvobc/bGBLwaxMZ+zXoMqxt
AxK/FiKgrt62hnbb2ka35hCYYhq1etxcGMLdzJPqlRZ1jWtGTvIShciqwlraKEhEbmMAVzDYrmlW
Zcs0j57GJLVddmfZsB4LaQuv5LGQho6yCBZK9ptLh47YsISvfKvjwnERhQI7Ev2whRsAyj4O7CNU
xg6VwXCU8FrifTNcxfc81+btl5JmWHj3zX7jQRbdmpqCySCz1uivqmeqjMgRWjrKMP+pVlqp6UCr
SVAxuirwLRewibw2O0k1XZy1eNFMVRxsDUI9NBu9hLBM367WKmNXlEN99Jz6OudjnOC0K9sB07ex
BbssODqd4abtsG1q89j52VNXDxsltptslbeYm3THTO4rOvXHwZCvIkiUqwpasBtYDpYlBXRmC2f2
gLupdutSflJQhKxlKNh8aJGTuoadxntrpBlroas3bZy+ur8BmE/vsZr6ujYPtGh+OLE9LFMLP7ZF
8WnXYIlaljoGSd+0UxItRrjAjfw+6uNdXRM7dev4VgXGvBKwhZT+CPlugOecMYTNa1tFRUPjpb8a
CEODhTKUI/5I+kXYBetW2/vkVHzRmwYXpLDlB7AU5tHocowEsGvTlw7aCw9B71wCr5zhAXjNlUFd
Q33y8oagg3wXa6Z8DEG6fqnKSl43qnNbSlGxHTu6Q1awBGO0MzX6+k7frqup14y9TVmVhlg0OvVL
Gw3Wxg59+DjwCuAl8E27k7UHD0x/F0MCWqdduK9j7QDH7C/Lb+1rJVKhN9WCkT2MxfhlDJMELEIY
GhvQ/6qbd9RM2zLYp7JGzyutBhATIG5JmXAQkJuGFY7rsg21o6Fakb9Um15ew2u+MkJHtZewxxGm
QeNaoarwpGU2FNPO6jUICLWAckK4e2Tm74qXSRTO4/I5DGl5K1UmVgF+z2M7es9JaE7+sLFNb3RK
P2s1zff04BkbwHedZqph5TqqQUTzC7g5TDOevsVl8IZBUnl2JA5xSNZJhKV7Wi4lKpxoAJHP8s+t
fGMAulj13SDRhy8mcZMlJGll44Z5CnBLrexKWEs7FrByLF/wLgLMdUMoZ8dqSG4Q1nhXxDbcSEzh
RUYFUNMkxNloaMgS6UCMMR0oIMS/KmaxzWKx5QOTbnwsO2vPCoAe02Cwe3RauUhRBxglFC2Mfgxn
rxy/FxnCqLjS4gcEXCpqws7/okhO9xDJuvlFZI10JecoH92uqR3nleZ4800Cviug6mTloyead4Rr
0gH2HVrJgVeJwrXZ+xJIuoE3uixra7xnUzGu6zQoxiUSYCQAdMm+tbrgPN2a5LFJGFDkFAfQoCev
FMYHIk3bGPNcoa6cUZTLwBEZxHZxW3cY8eKaqD1Nr310JqLnzei56YAGd14pKfpbuS7DFyQBdb5v
Jb0d3BoF3jHqWsdyNaf+Kip0oBog8X2bdsjp4soeaOSY9VuD/sHNnHpElqEbj442iUlqDIgejYMl
eBMcZTCKcX+AoFFAh7gVWKet0xb2Zoxz/0jjBOSzIvb4gAO81aV+i8QiXWq0G3eSI9NyUIuVZgCT
dofUv6XuSEDRqDddB8pHC2ip9j9o35rWQYIaXr5atHfcuBf+xigscF6OeGyDRHmReaXo+lLcVuAo
cr0wiifYTWOztEuRa0s7Uq0vSevQaStl2b4u03ELj3nY6gban574h00ZjZhcJT1+8+PATJcU0jME
Z9oPsBr2fS7omNZJ+F2TadWhqlPyL82QyYeCUPUv7dQhL/H3LhMmZDgTeWBFC/Y0iRuETY3tI4R7
ESVKeyM1+KkbL4VOZdW2tgPq/ohDS9n5qAWxmVrBk1UWw40UpfpmanOgCNZ7ZeWomNAA0NFlAvZ3
E9XteKvLIwcPzdgzofkgExMI9OuiSqyIFAtEHa5FH7d0UzkRLFm5hhbbUWh6pEVWHVATgqsimKm5
6zA9PuZRWx1tq82eMEs1q9rQ/GdkqQUbBPTw9ZpUoGFL97/P97FCChAkvsAgbaqiTdcEGXNQlOSL
ruDwLI06Bg49kJYI11ehV8LSNwdt2eX6VQcod4FlmlmtS570yuuIKvDuSjTcCuYlkWxUVlL2dbBq
tIafEP/0loTlk8dGzEVLlt0OfsSbSy3pskxMeYo6+2XjX+dI2kCF6fs618vYjdTSQNleoaI5c1Q8
ESsnzw5zWE1rIAODBrME5e8CSAJPXgWHA0xcBeA8dN1lJzt5VhONAvztAbucPSsMu8imwsJJ+RXA
xc9TzH986/+X/57f/ve+vPrXf/LP3/JiEDhQ6tk//usxT/nff05/5//+N7//jX9t3vPrt/S9mv9H
v/0drvv3z12+1W+//cMqo5k+3DXvYrh/r5qk/nl97nD6L/9///Af7z+v8jgU73/+8S1vsnq6mh/m
2R9//9Hu+59/KDJH7//49fp//+H0C/z5xzbP/H8cpv/7H/f/e/U//+1vvr9VNRdR9H/qOjpv3YCw
CRyOU173/t9/ov3T1mVFt6eRauOp++MfAPnr4M8/VPWfyNFkNmFoQlS6ofylKm/+/iPFUEyWdgc3
5fT3/vg/d/jbO/p/7+wfWZPe5mFWV3/+wY/49xIoMMnp3//yfcuIyDt6u/LBZ88Xj3snS1xVOnMk
P3XxqYDxy8XboUqzUu3kQ0fimNlUz0Xo72C8rX552n//Lr/e+3SZfzsdcu+zmllr1QMc1ko+OFij
S4ku4rmQ3Q+DDLny/EAuFxFYoUY+lGSWJAheWnptEX5IdpyqQQe/fb/sV5gV0DK42ao38oOEjSPt
SGrQ4vMLn3r0s4N53qijGqqI+RsVdLcKEpXkudweL6mH6MTP/v5mQ81upQ6r2AEXk1k8WcWZEtHH
kYVceDbfShHMcOSmykHRx7Wu+XuHALoWRkhn5VAD25sGLt8UFIdfYIvL6NYSJWpCjKJGcewd48ZX
gNUn9sGGWhgFHOHlvYl3gB14caa3NM3MH3x29mzGzgvDBvAgy4feiL4QALQoIrRa8Q/2GHscKpvP
X+CJj9uezdb4uJSatRsKevaq0cfuozOj5sSXYU///pdB6WeSqJKKEW/Jz0Mckx2zTu0z8eYnxo09
G/A+aktKGNx02mgrtgfWSKoJzDsYckLdevmZX8GaxuFHr2A28iGNqPSwR/lgaO9mXx3KhHxCcmwH
JGsQtfCnSzYaLQurL0ob2Vj7SvOUxtlqiCehcrXqBvRA5GwIKg1NVqwlrK2Eey1RhiwDA/W3L61C
PbsiRQuULVFjXie2vey4eNihZqJIwF830tIXvuOSh7kMxHM/vBRNvQ564+AVV7C7FhKGLqMNrgc5
u5n4MzZ7+1xN3Ljpr7EccyfGgi1anqvrpES96dcrKxYbJp5lqJo72l1uFXfXUvMKZx3P13cQDos2
RCkhSBC0vvdjhEg7cqdypK3fR6NGRUDcff4BnvpOZnNg1kVGYI+RfBiyh1K86tFRAVz6+bXV6UV9
9AJn814UtSJtEsaQOVkYqaShkgR/NWm1q2jbD7uhhvOv30JCdhsVbhhUDW2wl10YHIoeKbSGgzWR
HjWBYKRu9rGTYd8K0iV5Ou7QtGc+tGk6++g2Z7MoaGaEVYLvuW2LVad+iSG3iOFVAWObUxWbirXQ
dT9/Jsb0u3/ww6zZnMqwBIQr1fJBs72XIcL3YN+alXA9olNGB49Y8g6rkqFl3NRmTfFHVpaQrw54
kxDkQNCtiRBo5Bc/Sag9spf0+eCFYhwK2Bu2JlDiF4DlU1d1dJfUCxyJqAGjvaOhJtW/GnxbQSMd
lUp1jeKHwkUE7EBkUQuwrQv2+26GHI0Ck1vjtfflB070eX6FgQyrwqMdv+e440AhXFJaBhY+Wwlw
sDYwW3j2KpCbCA0WeQOfP+mfLbuPnvR8BgfOjd1L4bVSsAsIAGiAsspUEScivLLqJbRqgnUfVbTy
ag8YpGP0rzoFlcHFLUa03EtPUZI4PZYXBX3MHbRgt1HgZ6nQ5z+/yxMLgDVbAMw80kpSHYYDu+At
eqyrSPr2+ZVPLGDWbAVwyNzwqI+wtOC8drSVhFFZ+56WW4WYtM9/xInJw5otBAS1RjAgWWRqiRX7
ue3eNOn980ufei7TlPLL+oXWoo0r1E0Hx1mU7XYwziy4p57KbL4rEgzchcJ1TaYRr2kWCuXqUuxs
sjp18fD5zZ96LrN5z0wyBKQVP4QIu9y8jspvZnTz+aVPPZfZXJWbHcR4n9iUQBAqQ416eea6J+Yl
czYvlU5pWzKxBIdCCcjhERtKwStk1JDb8VRE9s4KKRShgBdPYbQjrtglA+2xq+ulVfhuKFVLBV6u
RPBiN7kN2nDtVAYyqMkDLta+p63bsdxIKXD4WFkEwtyFzW0V9netda0awaJK3yo9gyyzw9pS1MUu
9FeOvAbwqfvRmT3diYdnziYbqbVIVfUsNkWCgkS5Fo504ZVnc41ZIE8Lw3Q6pNxHA2G9yZn54cT3
as7mB6xpSaor5nhIqxpxdryW24BC7V1PEKCVyOfe/seLkjmbK0pyeSWS65gqAwx0O6GfGQin7n56
Eb+M4iYNYS3SwjvEYJlG/zhGL+PwY/Ab4NjKmSd06qXOZgpgK0QpEHV4SPxvjXLwyLs4MyROPJT5
VBGJolORlB4mKAednuLMDZ+YHczZ7ND1gWJZnjoecISsTQWqfhbcSP6ZOfnU45hNEJoBh1YLeRzY
bZd1uwZneuZ5nLhvYzZD+LHs5aT7jYfce6gqaaF77MJpRX7+tE98KsZsbMqy7utiEGz2HWTU8WNP
tIMeuuT8QF77/vnPOPUbzEYpVOu0sfrpZ4htrT9ZMa0r4gg+v/iJB2/MRmqYJ6IhDYPHky1Lxui5
M/6p687GZkAXprZTrtu8JRhxz22PTl12+ve/DM2itiX878Z46ORtAP5iXF72GGbDsXfw6YmE252i
tTqMVOaZle/Uy5sNR0ktCqOZLuz7N618p3AG0y6pmerOz736L88iaWCStvC0D1kBMmMZ5PeXPYvZ
WMRgTfTj9OoczjXj1jDOjMQT706fj8R0BH5XTPcbbKz7vFlddLv6bAiqDueQkp4us/VVqLntuLns
urNhF5dsEgVWpEPq3/Xaa9m9X3bd2Yir4yL0TIcJiXiWPr4KkH9cduHZkJP7rtSTnDnU7sHZL4P4
wgcxG3NY9UcvafXxoJsP6vhQnzvATg/yg5OOPhtzQQiWyap5EFFxZ8b1XVMBHOlIuxD2Di3ChU9l
NgD9OiBAL+enBKj7B2mf9/5lU6c+WxGLFj85vCz5QI+wHnZ9f9laqM/GXxqEMf/T+KCTLckakXPZ
QJlL8RupiDB1c92BQ0MDev6yXeRch6+NCnKSmPmiS/eZvvYuPDTMJfhdnSrNWDo9fLMlkhxMWp+P
k2m++eC702YD0A6y3C5znsPovHXiB9KhDTheV/OqJX1Z3UclUt9+/qNOTHlzOX6sCMVrhTVyTqaU
1Dwq2V+fX3ga0x/9DrMxmZZdYdUFY1ImTxEl2kYdWAaM9edXP3Xbs5EZ0/7E0sler0fhoyS6G7xe
duHZYIw0epOZxaNvxcq0tl5z4Q3PhiIgKCJdepvNqWUvRvUmvPSGZ2Nx0FQ43zUX1okgT3dNc0nr
FifpbC0UWpNGVsD7y4JD0gAHGqIzX/eJL2Ouu4fXV2nONHs4hPdYHGwb9TaDxP35C/ypEv7gw1Nn
q6JsqZ0PWXY8KNEroJLbwEErMGF/soWiEHpgPOXYMEGZu4BxFoMFAlK5T4hy1tcawefKIG/D0D93
N9Nr+OhuZkM5bMJc0gR3gxHd9VJCjotm0WM2qsFyMzLqKHQb657Epcvm/Kkb+uv+s83DCQuVDAcv
CW7LIr8RZyb9U69tNqB76OVBkfCbEC4UEe+SezcBYJfP39qpi8/Gc13Rumqmr62GF1EmuNPkhxBy
2OdXV08UYX72y37diILTEhWA/YMqqKW0PQ5Bf52ZDXiCV4LNlhLiGF+V9urQHExFXaRGtCwIdOmw
6oLFWRiquiar5TrPpGUSEbRmyfsaW//nt3diMvt517/c3WgqFWZ6hnAA0ciIdv1w7vB36sqzyaHH
4pewWWHWIesy3yGf/PyOT7yuufpfJ4UO2S/XDfH5gwvToY0RRXHmefwcqh8MmrkBAEnZkJnTnNZV
BALg14fDLONajyc0lDpu+kj74UQvcuusovavzHrU1Q3kUaLazGVWfk86/QCrYyhe9DFdVVW8NNN4
U5CrGCFychJtV1TPhnT/+bOYRvJHNzubb4QcVQTcp8OhIAsiDu8qvJypAklb0c4MjhNvcW4qoN0D
c1aThwPRraC0fgz1ZXP83FKQGEaBcTobDiDZBw4mFx6t52aCERUTeRdU7QDYuVIaLQZTXLbV/zcr
QVL0Sh/xtGGcGbGbtWfe4qlnrP4+bWrEyQsAUUxAlklnkfzp5MJC2txCUCKUVvQyHw4mTU8Eri+f
f3en7ng2tp0WRTjxdcMBbKJ661/kRMQzPlv3JXq+A2q34UDCinF98WVnZ2CyempEsV5/aB/HsP2r
SKpvnz+GE1PRXAGGHtGvBc5vNmzbSPra2+HK05LLDg5z0Rew/9AIun44kGtDz1BctsmUp9/llwm/
HdgaQxvEghDiyF+UF97t9KX8ctneq31eH5dFwnwf9ZfNPrL2+1XJ6AgLofNBZMEthJlXMBbnmnTG
id2RPBt1wtT+HnVeRRxE+9VhaTZQdebe2hx30jiA5/bv5Ai4vTAWBkawoXZWgf1eeZlbT5mE3oMk
Fes8Pzj2HR+uO9DgUB9j8QIknf8YShN+1yHPSOkpdz00kyz61glpZyBRtb2t0dzXuAbtLZEBXgRa
g0rjKlGQvArdHUoNZMZqSpcYRzJ1ZQFiTHGl4EnIXz7/ek8MYnl+LDCsVID8Gw6ghiuSCsTy8+v+
nA8/WJXk2exgOWFYDr7cH3x0Nab14Ae+GysysvkvnnQnh9+T5F1KH8ruxWhfCcy76GOxndnsEfRy
7WUk4h1saZVlWxL2Pv99Pn5OtjObPuKwg33vSFQc3tqctLmLVhPbma3dltPD7TGmy/7AJtW0Z7ZH
H28JbGf6978MRFY8ZUimt+pFL1OwdDLem+Y3r7usuc9h5vfra/AbTBuOOB2DZ81chPqZUvD0a//7
R4PP5ffrmiQe4ZMZe1rbOEEmuwTiCT26N8gLS89txk+9ytl84iS1xg6cIqDSbnzQgMWZT/7jhQAx
6O83D1WoaoU+vUsSU2V5EWUOaaXnmkun7no2UOPBbmB8ctc5Ao581xW7zz/sn/yAj575bKB6SYGm
jIAG3uWRxKA7FQN2py894DDBU4AYa9S7pdwa6ySPbkPIb5JyrTgSCD3SDqpySwrM1tCHfUbjErT+
agLMyLl1p0jGUpI4pRTQEd+bYivCR5mQ2UzBY0EDCDzaMgFZ//mvofxcuz74PeaaRr1VWlvVONWn
lQl7rVs1hU60oOF25XcQWG5Ofcn3NdrDQOFkewVLdjH2wTLud20CELmxdj27/UpctwVZNkm2tPUp
CDbBALONYIOq8oiYB8cKLEUN6VahZkczO/aGDheUCTtOCNV76vXvGkicKP5iFdKDrrRrQ01v8vgv
uX62QPNUPbBRn0BJyVxreHOyNiQd5dsE9g8kFC3mus5vg+AlidaYp6+Udlz20GtsY5eRLtuOd23C
TdaQFIBJCkNZ2PYTWIKlILYxmYDCX5NMdStQ2YEAcK4KsuX1RW9VuNqAE6dPQGytXCWTxtoYcbQg
pW7ZgUuUsUzaburrq1g2rk372daOce4sBkJwnMEhZAOmtI0rQL61I9PtTWklVGWRpz9k01gF0SvE
gdtKa1xyFS6bc3/KB3+ZxfCt+TkhwdRpyIKI3Pac6/XnxveDT8WajSWaynZidey1i+Ixt4/29xwm
7YKcHwxYBRTJeOflZ4bXiUnBmo2u0PADFIWcJL1k3zbAyMAtl2c7kyfmy7m2o1Uk2EA2v4gsKQtT
vOGfC4cfiXYsksckJw8LUPBdDZLHsb5V/kNedPukAqayTknyKEGJtaZwjRJaq37FoWlrJ+WD3DSk
AlF6sICpFwVxW/ewY58DsU4S2HsEQ6Uq8QwoqiVnlRbxBg0aTJmuWalZiTitW+rqPoieQ+su8ze1
RS7fOd3hiTlwLvOA19jj65X5IOQp3Zcu+N3ns8epC8+WYQ9CnOgknmPquCSgiPbx8+ueePtzOfQY
mEpYToUVuzpGYt9HW6k/o9WdNjQffMNzGTPy8JLUQ5bKNtaRCn6Hl+xmtbLIgmjdMmMPZrnv7HPu
/BMbirmc2dOgKnfe8F+cnddy5NjRbp8IEfDmFqZQ3tCTNwg2uwnvPZ7+rJpzM6p/2IygIjTSaFog
CGDnzp355bcm/MTOWvvQpAdVb2HjfvPLfHX5m3zCxAFzGUr2oCCeMKWKvWp+a63Y0bGW+vub+GKl
3Eqb2x6cTn/NWMRipxbAYcxN0EJ33erpN7/DF9+QeZNWyOAemXJhg+aopvSr7EfGJapp3qQVQMnh
WFVcN9VWMMXz7psd86v7vQmCoyL3mqJT8dTTzSQ6eMf//Ul/9S5vIl7BnKBUNOG8o6DqGk2BfDp3
WvXcX+dE//4jvvj2b6W2jQC9naF4ynP1U1a/qcKxSUeb+T36PMzIzlfB8XeJxReP6VbHWuppjysy
JaqpKxy5N32EZj+LOsZN1OnnuizUqJ13jFeG8S75rtv4xbd+Kz2VUgz4gSlNtNTagzTOm7KMnbqX
eDrZFt6k+/e3oFy/wP8IQbdCVL2MYRzLRDdD2RcCcyoKZv61s4jnBZDfnJV+Zf3q5rOAlt6M1wrz
q2LLoDW0tXoBdoSH+rwKGomp5todhdhvYsuZquWhqh8LtfOXGKfP4k+KDyzWF0LcrKBGmbq5+vv9
f1HlNW9VrviQForZsLKK7iW7QqomEGY9Z+x88IroV4KB3KTjvECToa4uVXDK9Ith/mqqhrHP2kly
VMcLyJK03i3U1QTLcodk1WH13UYXKX3KrxPz30XgL7YS4ya8TJOAfTgQgJ2aumPnDriJ/qgIa94q
Ec1ISoT+ukmFza9+6l08xb9Zp1+snVv1YQDWUYzq6wdifhTlWRhf//7mpC8k4OBX/vestXRi1C8W
B9yGZoncwHFv7tLxLZdODabe9hy+XfkjmDNfNBtovWuo26x6ksI3pcbwG/pBTbEDgIOvyrETzp8g
17B3fsnG2mFqAJnaqzSWLkTVtvaTsLBVZupx4XbkTvMGA+hZKGEZzGDJNP8JrminHWAkMb+TqoMG
qbY4iMshw2h9/tM16wpKufCqp/cxBPi2jVcZBBER9bkozAdTCu+MxuRLbySQvynnu22jv87jKQTg
oJlvXbNvdDccnousjnEKsrylaiG7fBrdnQqHqIsOiz7akcoBRUXxDuZIMVxFtexIaQ9RJyKFezBm
wKdneXyox7ul790+PIvF/YKFbbDBnjYtsE7fV/VpxqNY3enKdolNN1pC14h2SZ3Y1nhKZayFm8dU
3VXK7xZajC5hGBv4cQLBvf2ddaMnqsbJrNvnmaGnSIe9BWtauHDrav/772/+qy/qZhUMoTLWJVC7
HYMlSXeMfzQnrJr6zSarYt+RlxPXHWWGUQ7Ld6H4n57yf8TIW00otnrMPEcTFxYDXJ8zuKWWGwWX
ENpfpD1mkqukL8nza7DSlr1gvAraR5Au9mJuLPNZj/9oU35XNdlFA1UypGuQaxJ+BxqnUzDbqvIz
YZSp32zakJXGKpZQYUAHtTVjJ4bfLNVrfew/fv9bbWm9xAqO2fz+CxwCgmFU+8P0qEzbQXQx3P9Z
oLnVmMa1kvZN25G/1/TPXc4nP/rctJsd2tSLQjWqq1Ig3SeGmw3u36/7Rd3ZvNWUpple/H+BzcB0
KtbScKXeIwCwbCl4x7u9BJnhQzE+6nlbxXRt2p4R+22O1w34aGNiXrbtHQMrnnjAh3n51cxHShqZ
iXdHLTLV5KrFUWiPis4EkdfJ2EcEmRfLnxjDrwssn81q0xfFsWoCO5O26SQ4gbmswhjSZ/XYNifY
il1/MMKTphwhVcLJ/eGbusn0LV2YpTzgTF/Xd6m0Nyhg/P2RfhEZtOv//q9iQTJMGMKEfMGS7Okf
ffxNkvDVZW8CDiAVRcivNQhRaOxIfwmoXP3shm9CzmxmlQBnhmbJhwAQaTKab0SvX2QKt6LXop9C
ccSteteaGLVwUo70hwGKwt9v+x+buv9a0TehIioiRYw0laMgvLwmMnbqyDBVJspUpbpVqPwxaWCC
bWgx0lfsPM1IV8Tcjuvk2IGKnUPhzSjiP5Yg/ix/uRXNLkjXc4Yc5l2ud7+V50hRf//9V/3i3d/K
ZgGAp9BOxgXlOuhxV/4ulfvqujdRJTTluFIartuTzkZu9Odnt3s9kP1rBcQ40cyQu5adrD834vaH
omRTvVmypZLrtVByu3jRTOaq/7b3cf1i/uNLUq/P5183PIhJX0U9N9wB2DEMOLb6o5ljjlbsU2Ow
w+GzmDlYdG5Sg1KNLhQynQRwrTndFeZHlGiM9c7M+8qnMmEKJXup5uF+ZIwSr2mXXSbImeiTfEAw
ttiV6xbR2/CyyMelPIe1n2XrXvIhADhKdxrbFyX8kaGzat6qdhMZS54aiMBOfVOqbT3+LBRdvST+
/bjaGXfUGKD6TsBce/DF9pv188Vx8VakGw1KInWSQh9fPY3YudppSX0kSmjrmBHp5Q9X003cCEdl
7hnGIyyBNxuMbtUaDz/68G9VuyXkSrEyrutpWveta/ywy3Wr2hXKIFxKk+tK4r5/Gb+bd/jied+K
didFwdLHGFC3Nw86s71FSY/0EaJu2d7/7IHcRAIF13ecCHtqg11+6FtKsP036dwXe8utWhf3f8nS
ZO5dV17rYrFlZd+Y1jdbyxdxUbmJB4qG/VF7vTgeeP28asVvrvvVTd/s4XKlhhhlkYNqyatufWa0
U/CA8372rG9WZRyU2gR7ioSGaewAwso3N/3Vw7gpzxkiebNRonrogPati8r/2e3erMLJmjMgHNyu
EbyH0l4Nf9aruVXrLkKD46XcE/PwPRe9vv7Z/d5qdc0FO8dOTAl6kiu3MM6/EZN+8XhvRbozwIpW
MRIqzn5wHh5/9HBvvbHjXmvEReeiw77xvjP8+OpOr1/1v3bJ0VKtJQOyer1Tyj5/v9N/6t7/sffe
2mEHbcEZQJqm3QhUJ0lNFCa5/muUeizW2m2Wt7hx7jpdWkH2dlJMaOKc7mcR0kU8V5gh2S3uaiUn
jOQiIFYrikNdPOXVS6aG6xF/+liDRReOH4jlvBqTCAMKMkQ+R4M+ilO7vG2xPNDiRzM+J0ycNBtt
OCrAjWmVQrnuIcIYzXM21JtcoTydvKIQARi3KJs0wng11SG+iIzGOBO+b0JYbcCNboay3Ub4G2rT
XEFLOo5ysTU7vwvupomCyi4K120m+3Lbt7Y0yUhdtRDQpgCcLD4vY7mLBSja41pmRwHbNNpqvmys
ctxYVuGroeSbzC0Xo/UAzluzqyjUYf5mPzsOXC2r/v2aYWPHRjCWtIrAXpZ2pX4TR74IfrfqqVrk
K5+ASe7ibt/KLzqErk78oSjhVj5lhX1cFQqrs9J+9/L9nD/8/fP86qZvgl9bpWLSZQvTFfNqMCVP
7XFoDN2/X/yLBXWrTGrx9sYKNmSbYY4xcWP1m8bHf980xl7/+wabfG6qQeJJR4NPJg5LfHXNov5+
0/9obf/vgjVuBUhNnDUdBkrsMxPAHEVyu8Ii0j41UYkPMSTyHmdZKXTzXHZ781PQXyp0r2kb+Oow
XFT1O5+T/356xq1iKTFDqUtAIe5E80Uon/Kf5SzGrWQpFmPJClE77OTqqTVPyo+c+VUUIP/7VqS+
nXLQXxyzV+Hj/Ovvb+O/HwIwyP+9aClaIkicmKbQKjzM33w/1+zs/75h81aFr7aVVfdDNO+MxXJV
atoLtNJMwGb6u3nNLzJP+Wbz17pAqcea0Qwl0FcFNkiiNrkZ2X7cPmTzy4+eza00P0ZWCsWTB55t
6sMPexS3gvxUCnRcHMmGMHp4rPl3+LNU+daMX2hFTVepw+8StfNy5a5iuOLvz+G/w4F5K5qvgZ9P
IhPI0FY3/aTSQkKWn3w3ovDFF3irnEffJ09Sz30XLaKce5EptJ/d9vUH/ivdkI0FfPJEdEyMt1pY
LmbW25he/YiQo0JI/d/L50HdjkXM11Evp3Y+futkfw2y/7F4pJsVKczllAoBvdTADJwKlRpNIQxG
E3xKU0cQRbeRY6/5bv77C3WreSupD/ty0YeWrrAS+UtluV35NlFpw6jcH7PWV/MBa27Ydw1YDZOu
TH9OA/fvL+irN3+ziBW9HMc2Jvakd7RsvskH/5ns/I/nd6u6bxJEZlZF8CnMcAfGtQMn3pvaqaCi
HmQx+MFmXUBjr8id5rz0RFGgUg2lEdVJUfgzIN5ceuUKzljApH/KxdOCnWzIvPLwlJj9JmQqJUBB
CP761zi8p+192q7FZdPXw2oyTKexfgvGd9aS/wx6/Nevc21H/OsrTsB/F4oGTlqRqPVsVRTjZZV7
IxZoYl/sUOGo6WZOT0wv5K3ktNIllu/+/n6+CLK38wBJpDHynHDazKNDH15ZdZtWfs6s3Wj+sK96
OxUwa6be8R0gCXnCcvpn5aXbmYAG4n2WKea0y1LepeEN2JP//YnI/Os/l6dxKxhWRzQ3WVmQ3WpY
pPeOXP7Sx30ovpjtx4i6MFfW4XBKK8spjPchCmm6b9GQ4AnaOD2gkWFYR+HerCa8yp5H49nUt6P0
whdrQ9TzTal0W4FZRuzWLPEstXtD2Sj8X/pzEaCo15xeafyl7H0BgV+pr/F3XbeYoXURfubRFiTj
pAbbyqp2UvNhWGAKqxQkpWQHE14r6p9Sazey8SA05rHsUFGqR0rsnqmZ/iRWvhzjAlHG7lDOd8sk
u2m17YLzKBWUHnUIxoEr4kLeCOvA4GilV8x/m3avFIfSgjk4th4tZ4dRebdJ7nIKE/lSORPuZUM4
3kWVuNKEp6L6UxnSlZqxgtA64u+dmZknB/dFuA0yeRcAxJ2U87LsETY7RQ31orXBVwMlARnoRKPi
dHhQC3sZdkYprdUkXAF45WmOdlmWXh38Ecf3cTJt1UDzKSWfFY9IH3on7EdPEKHprcUx8Zq6XKdS
yEBVM9kVPK9hFjfT0vqziKWh8Afu83km6tbFZy1u065dK+bbeFXexiUl3JVGLy2Rn/NqZ41/YlzC
4ye5hDCZVxQaI3cWjpM5+G2iPbXBXYqGv2nyO8zIo5kFbNHKDscVfgjumOqu1n+OZeUWXcXMouyL
2tlKejtWjjW0Srj2hT3OKym0VlkouhqkDoVoJAQN7BCoCPNHmhzUSvJlU3Eqph+kqYK3uLiqcU/V
jIqRDR3ED+bO6ePMsejTyfKuaVK89f8YdXxUF+yzmOYcleOCA6KJWzZaTFux3rPJR3/sjo3uL5Fk
Gz3A9+WCGqSFmWB5qpeo95p8bq2HcHoYErzUz8O8mvjb7vrfNeFqJ+nUNc6Sj1V65K8Ffx0eLL/3
lnpF57SxPAfCdELdHOQrtXO/lRtb5pw9DMcBHUpE/04/5s2ull+6uUZVQyAuPk35tU0/lPYN3sMQ
vM7Bq9R/ZvwzQ/JTrO9iA458BvUc5nR2CJa3QF4nGjrh3AmH85SdquwoZxvSaUfggUoWLvgSakw3
GA95fsD+fxTvrFi0r5DYWjgGaCmSCDbJfKKOswqFel2bodvmL0NSsL8wKUV20bzlyabom0OQzRgV
TitRLlYdMJqJoZdIsNZmMa1z9YQg2OmEozYcRh2aReeNWKhL+bupPRRz6Rpt5s5N/zBhXSZTk8Al
70Ce5HXSCSw3BqPbZhGcPH1eyo3WTcCodn0pu3pY27G2bYrBVvlIhdSyJ6KOALvVujZm65VMIDKY
9UuAOaspkmwe+ZjAe4dIk8oITJbJARjq1qYPUcuOWVNR1h+s+KypJ0M85ya6bBdBOj0xqY/wTng3
moskT/tQle+mDBWKotpC+pRQV4ULLRT0djmnm8V92sVrqxFc7CM8DFILgf4wKtysv8ur382UwnrX
4Azj268kvqLcgZO2s7SxSwGTEBokU6ugNIdxnGucR3vXGh8sa7arVoX09arDJUhn9OdV6Hbh9JhR
TOkhwSbSPb68tqaOdmM99i0aKNaeGaquFU2OYR5TnoCVv8cawpvacJIqX9PjdwScPnqGmRVtD1jV
LZtHVUKX18brKdtozJ0bg8u8AUIruB7Kk6XfB/JTHzdHGevJkHlHwCeOrFQrpPVe1b6FA3WXon1p
xOmXhKLPsITD1LIJFEt29c50Sj23ITOsEzFzQqXbNJyYhpQZBLF6LZHAZ1Nti4gk+kxzK/Pq3QSI
oX2Y68K2+mA1zb3bQLCCWL5K5g3gzV2VrfCo7wRKxLpfTPcL5N0h8Yp+l7Uvo3rq6yddZoD/IhTP
lFCFaquR8PAnJguekPBWRJeRLwiAM8e3q2VsbidI6lPlJPHFyP19WNKTl8OVPvhR45nlKRkpVD0l
8b3KYomKjlb9NpCtHc0xCA2Jq6dvU1ltCdYWM2eCElGhE9FfS14l3g2S7CfsfIPyqBh3IFhnMXOz
kcmz+rkMmPW0Un7SZgwPZVF6aq1SVos8Q54eYuWtaLYShA0lqtxcoBrHeBkqLRxohfGtrX5r8kZp
SfqqTaldqvAD9gYrYo+Jzjqp1132S+q2CbdUhlvEUht96MgId4Mm20HyMM6+MPTuHDyhIJJKybVg
GFXVSjTQXsUfE0N21njRWjds7636pTFX+XQShm0vx5uuu6PYwxaazePHokr20CSeLAiQxPmKXvXi
HRiFHUkNRTpjOxBikwpDhWQjJ0xVH4pCwlWhJPlq1mEJQqdcZfOxhGtVF0SvyG2ls5SWfoEbbN0u
wEMSWwpDL9bODANusvAI3MbL2vUo/NHxMES0I5asfonCZ+NQJuRkpOHQFzLgVxSzU+VQgIg3S9k6
Qds99Gzy7SVPV3N4UhV3SvcRY5ZG7IuKz2aMdsxJ48qOM1eU3kVxPUGYVx+X/iSpT1J2VrKe9til
FhBwMcDcq3YgnwbTXEn0oPDBSNgOx+i5C11IIbSSMHW4i4dHgb2vMXFS7yr8j5eG4i0/g9EPqwhh
8aKlToRd072Hg8DCVO1xaDZyH7gJwjJA1INFQjasjbI/mFkLCyR3VJO8YKlPchNkfNCAzulDkLXk
aepiL+yE3YbwfDSqXU90KqvKicPQiazWF2AWycZIqoWtajF4MqPxfXVvCeEqHQ7J2PoWVGhd6m0r
XjFHdgZBb0ct5VnavnH0Kc6HVN7l5R+sIgXpnEXbrr8P8h6my2u3BF7YnuOaGDwdqvhpibHEXRrX
VKAwt44av7b5cyKvgFCw9a565mvMlAgWsr33ycrAqwUSDwH8s0nWDCo5cRHzERluyxlmIQJMz5b1
kBnrpTvWGuB1+D1Zvyut/ChV4zEN0WlhDDQJ8b7GU6xDby/E7C/6ZHAy+sPksj+V7V1V104VBG68
ZH40VB/dVK+n3jP4paGTO2VQ7/NxxBn3QnJIKDBXqG307B0kjw0zyJ07wW3LdiXJD6h/7CJMAZzt
B+2XLG3y4PpclXMbyPbAGmq7dNfxCHROGLHg6wlIb9UvxGpVpB8L+1tO9gIZ2VNMahB8xAoZdg2E
ZUw1V55/CWxwOm7AfXOcw/eSZBqwWm9E64WnDG/EibTl1GuiV6jqdQFYUb8OW+vQMeikaL8NMNmp
YXqwcFZxUGy6WbSVxnJqvpukKteZ9AZDytWzjkTAkQ5Sp8CZkb2mi1dSrHtDu25A30wZw4TC1Qtj
m/aHVO/vE/1TV8+BfpfmZxLQrm39phy9Jd1ZIfISqXbKZI1JjKNDP5JBm6AuS5L8kEmaqyYRVGrt
oJapCzT8DBh7nVez3S65X2ZsbHXmtzXjYJrE0oAqR3juVJ5aDxZbU/1B+z1aeP3NNB4Go3pWjKMy
PVbzCznDehDHN2AQ/Hj4T1LqMJdCcBvRb33MlS+GGlCx0F304zQYtiSTzoOuMkjLq3o4x3nmtPKl
GFvX1CoWRucIJFS9PiHSHjkQTL5kPEe5slr6Yj8Umg10Dnun+tLgVhk10lnV2HLGK8w83clKwVnA
8MJkF9duQC3CyiynHUynzjEJ06HR8EVZC9lNYzptbDiGuKkbssWUC+Q8lKZ1tXQFhg1X6eo896e6
KlZV2h5iA1yXGa2RkTsC7hcmFzXQZyQVRtH6QpPPXCtVuh8w/FZ4zIuw7K0C/ZiqvWYE1AZ7HYmk
aJE/Owb99MCwIbtu2nGjTZlTM0E0WWT4GNHIWuYp+XSXLqNfsDjNcsCEpbcHMvkpjc4QxCCIY76h
aKLTFb91ozzJ8a4p31sl8HRTZvMaXX1uYUKh0o+ObcmMk7mrUgEafO/hpMfZljm30sfa2A4+hyB2
g+6p1621WBcr7Mt3irXl94A4FGmRH0FSnzxFmSA1MXmm+HNu/kkGrHKswkuNyY1CF0wRWLIegE45
rzrjZCjcOFN9xYhQve+PdWV4+ngny7PfUQMqRdPGiW81xfKlqfJ93SGIbJCwgvbiGCPrEc2xx44j
Yqg/hVHp1IjjyRxhunlmWHrxYjCuCnXJrD8NvMHtsSO0GX17qKp73FsgzF16oO+5Gp1nIg1TkEXt
x0vsIF/Ic3yRp30hDSR32IFLRO24nYpNjrFMp5RHy9xpzIlhsGOPesHMVok62VwH1V3bQPbRiY4v
sfULY77KrjDyTOOILY0TUNwh4SeK4wms9NJxNKnzLA0Q+HpaSWLppo1yGPEYMCTFZW351fJYMC0Z
svFqwLeExKtMrMqD8mHUpgcR/+4+g+eIZoczSiv5mcoPXASwmvPeEkZvGI0VrAiEAk4/BqCZeltP
HqQwcw3ZcuaZ8wQHyTFZnJElOAWF1y9PRktKkKtOrutrCxibLVqCXyCCzAmVaYf3fjOdLaBEODR1
bq0FT0uTOrkWHRfVcmVxI6bp2ao/zVq1VQY4W2VyF8aTF7Tm06Q6HYeF2WyP6vywKKdiDHYwxjy5
Yj1qOyu4LBzKo6jzA4tTcFi7cqc6cGb8IjLATwz7qlQ/VVzpcemvy3OnrIziCMYeT2jbkl7l+GmI
LoMV2dC9iFuo2Zv4UCeUNeoeJfRKx1pfF+cHIUqcIJCdtMzOtLnIHyqbNq+vz9ZFSaJ1MFubLg0P
aj6utFD+nZKh6kO0H42neajpVpExwAQskGLFjbICyOwUjMYCd8NgR/AVK9qKSLHaYeZAToEB3zbM
oWVbUXDgyYGHcpagybvSA2EX6EeFk0Zr0EweH3pjgU/Dsd9YFD9UDoPOAO7Vy76c7ExvPBn0mGZW
Tkq0k1XpFAvRYaRlPIquyiiYQKaTh8woya4gAxqY9bfJ/LSyaFe3qS3Fv7oifqQrc6IqgnmDtC0i
drisN46m2jy0XeAjt+O0cDbL8lRFl2S6ux5MnZxkOO4UJxkPWUGD2ZAP+jg7JtjEmNAzV7tQb45V
wDawvGOL6BiFAnFU8BbzLaGmOLKKqBuhx80iWuTDYmd0iIu3MmNs/VrJie665j2hXKOrKplZ5tbh
J/QL6lohRDUGeTGqn5X3CWGkTNdXtz5A2d2bA1/w7Gu9udZ7jiq1so9Sxa10gDbXURqIfrnm55bX
cGfG+FkakKZaY61VRyqOjsSrx0rcD811VBi2nsH2E2JonLzGQeWAz5oAC9CZzGhP18CzUcJ2jVuR
1j0HekOQ/VwInB0jn0kAA04Y1iFJK3x1u5dSFMiJI8fZ51S1DtJ04AOXa1lEYh8b1e4+kddmfaTp
xhQM1mbFn7h+t9pgF4swG2v2HWk+11HuGdmnsPjQB1dyAG1U8afIcqKl8UW+2kQh/5y0tUb2wNlY
UhYvmhdinqhsasPkXFu6SR6u82w4F9ZbIfXHkmqUpil2P5Crh+Jx4dY6xltbUAyx8ZIvW9F4HpDo
hMKfcj5T1pjNe81NvTH+3cjm3qIqlBrHuYXeSk5VjClT3m+y9p4H25FKe7Meu8Jv1VXLLLKQHlIy
uaF9SYpNSRFD7T34m0HcAU+syc9/FRgpJ5FuQ7a1m1hdLcvnRMKycLqcMONW2n0qjV5NgTjBVElj
3In6GrLt8ZSPwnODsWWfFseEOF1nwBPybBPVTLRYcDMT5GjVpRgmN40Vu+Rcukxuzkkb7fceEuXe
iJR1TgqX66FtTW951+/E4FTFMZP4J5BorlD3bme9q62Ka1Z8SGhdiNxvKOo8/WHTqelJ0Goy48/c
HJwuGLyhJvsrWzcdBncIY7g+AeXKx2AJ1pbpm/S4dKg+sZHt8uapKgLHWsitSm3Xm4zUiFRyu+s5
UjvU0by1Woe5AKcx0KbruSNkSEva3JnRqVupuq8mgjgwOz1qAddPlJokhh9GJycrmGqVih1CVIAr
9cAHWEvMvTCpTObUlIDGiicjvFrTJ6dwNjwRqGmoW65WB25ejfzR3o2S2onkcT+afCh5ug/n4yRn
d0k9nZupYNKeIJYIK1WK/aEMqAMw21+M65RQ1Rhvhp4CGpRslc9FFklDhJirETf05465LEmQLrVq
PWm4ulCdeGRK18Hr/VAv1mNajBu1lQ6dOhzmYPJbpLQilW1Z2OQZtvsUIK9/PFEFsvHCM6bEzgYY
xCBl5wbGqkk6Fg6Hbv413Zmdsuu67lUekaLInEJ7cHuhHFDSLTXmgYX7qKfE1qBHkyiOQNo7i41J
9tssbPB4MhhDvB7n5kO0Kh8auVuLjOzl6jaXBK8rNcEf87clUHcacoNZA12SenKchkxAMfwvhu5c
vk4touh6PsqB5BbDvsSkY3pVINymwYMWvoSNte2rdIe33Wu0ELmt0W+WGUwpC0R/NgdwN9JnPTzX
8DnUyPAWAYhOF3hRWnm5PJ7aJptsQ4/uOJSgDnCHgoO69RJ15naMivdpRLqrl4e51jYS6FEGD4XU
ToyOlhR9KA5CI4EoTdDBj3xfszeqgmPUe0Ea90rDM57vw3lvCqcp4ZWt2yvrXQQ7bsBEJs23OjAF
Jl4Vcqm7qtYAc1lEp24uGh5uvZCEJFGaswTHuzpePivVr5oKlIpA9a3lnGE13Wrk3B9Zj2JzZyTl
Rahrz0rlbdHO1K/rVYutT6ighpruLdLVtra2TSVzNuMLMwcLw6AKuCqkz/ucwkVgyVuxM6hs1qXd
NRo501ICtTwm6SZEtH2t1q3CplzL8kVdjhCVVyaszRJIA6z2OkNOfaeFjLEMxTvMX2dK+1VkyTTB
+tX174HFrBR6VTX/2dEkuP79dVY0KBdvIRkcJdOuGFPr4uJ67sEtiQvnvUSKmOEpqV712Bt437ZS
7zsShnaJLobc24IWUUvVPqegxF0IK5oWbLPeMdOinxlndFPaOuluzCnCNKTSk9Lct6XhT2Njj3Sd
Axi4YU/9yTqFseKKiF56sXa6ub8H5fJeWcwfNIXT528BLdfpU2sejOBj6dkmBWPVaZVfq5SD8foY
qt9G9VAb29wa2HNbrxkPE3TLto89pT/pprAy+OPV8ofTsTeAuu3b3m8t1cXslRkKyyYB2HU9HKlD
3YDGnt+KeRNpu1zO7bzYW/pTLbZeNcJEXkRXoGqQiJ4pMqspyU6sG4zmv7d8+xUlXgjOHAbIw0sK
xjOzFBKqLynyY6F5iQf5qRq1jOU4+pS+7nJzK1Tr1Ai9sdvM2vIuknY2U4fRFAOQ4SYY10Fdr3sB
Y89CXEUxVaq+XwWSthJZCDMPu49+T2nxHrc5KyxzBX1kq/1tzmA3J/MpVrCZtIz03oRcLaWI6QX0
Z0siHzCEWYWpRG69HcYd28aGD9zvGnHTSMSBdPjUiVJlC1lZeghBl+jcf83Tn+OeEmNguLOpvnfd
gFIuvlghNFvw3/gk4qZVUkBalmJdDGbuGqLqTssFUJDkWJT7pmn2CiXe49pygRmzH9t0b+rLOorl
TSCIa7EwOdWp+yguLhJCrq5r/YAzwZCrqzod1uoAeYS2hZQdQuUxnZ/L5MNKPpLxPWQLkPA2Sfed
8l4CGze6U6gdR/0ycGYD9iyHVCIpmAhC5qXLR9I+W/Nz2n9OjFsV81Ed1tTwkQmK5ooKqhJpnp4y
pnC4tq8bKWQE80xDUWoKrnAO5YtJVQYgrtBtp/GSNoewOqrZQYoOsXQQ549Jvvp53/MZukOVrnpB
uGAKWhCaFjFxsoDB5HScXyIGO1vjOGin7LoDPtRRejfrHEjr3MvqweFh/C7Lj0ZbVf+PufPIjlzL
suxU/vrtQiS0qJURDQNMm1HrDhZJp0PrBzmbGkCNIidWGx4/stwtnWQlW9WLH+YEjQCeuvecfTTk
jQ0rLkn1hLQOkctMZENwCa9N9rsGRfg8hPEZeJVWuhPSFACBO0vnAIZXVttp6dl8vBydi0Q6r1uq
R/lR8rWrSasPBktaoNMK3IAlp/W2bgxsw+z+pwuj3/rZdyClyC0OrfyqSMFG0xhQ/TGOl410N0S3
9eCqyo5SQQ41KulnTk2zV411qTlkuo87jv+pPT/vfWtpZ1J01ohzQwddQreXZlpA9XLfJ7u8tbXH
eFLXuIv2afGkDs5Ba6/0ZoDFnMvQaJzntmjPDZIGPad7NuQ7ESorTlqrwIlIPCTuSpBB+sKcfzkF
zkaXtOOMx0nbSzu8z1qE7e2tFN1l9IvEtV16cWnv9HBnszXf6NY3qb82HvN4K9XNshn1dSOfKdk5
Vn7aGm6ztjvkpsEy8AH2NNrNmCluynzc+xXv7ZmWdpdRcmY14RJA+jpV/UczvAyZEWQDwA97RBoG
HPzsaJFb63rLcSYzdbe1r1sp3Uoa5x+ZX1SSzHSDUnIpt1Qlpesy+JYF2atTFcupcw6yFuxNdTqo
Ja3nptHcykLbC4A1ZR/uRPbSYPqOqpVJ85EklIgqwHXCkVTP41UviNARdrusQ3RLoeap3S25gHCC
G3rOe1m8qnW/Qje1UCl9pBQyjEz2hCJdD+U37FdVQy2j5JM8vm374tpurxVZWn6sJvi9/sU6ZYTp
YdDUbY9QMG3I2KZ//wl77L3rniiT4iErWP+4rt2sKudYWl9SxlunWDA5iuTCGLluTCOz3chfFUye
aGRzIszU0kYBNtbApHlEnwjA3jH4Wc6JwCjIKm0QmcSipJnbOHrqpG6pmAprLB1ZVV8PSeUGqbrK
nDfbH67TsFmU1F8Dh9BjLO/5i5kkn3yXd57JKdMLl7+RxvPfWBm0przka4/6FMvTJb1pJwWPRM7O
RlpZNMC/9G7asybo9fkqygMye5X/YU+m00VZhmNI8dp4GX0m+Pm9NNQ6xe9EWm0nvoq/mcWG4PC1
Zp9xbF/46fSJ+OeHyPS/CqYse1Yx/vTNIzkQUhdJPRRTynWV205iHZTssWmOd8rWiuXFIJFBqGlb
Toz7yDCWunrvjynb0PPcobfSMQ9TGVH84kyuu3ORfeLUePerzS/HT18t7ZJJDgMUxxlVb+Ji8apv
YA8EZXlI2m/0oLdVu8nFLWof3TyWINRNKBZSZYFxSBYpZwhOQqQCHvzsRjW+Zt+1TnE/PI6CYoID
pjbzqDmTlPq1V2hWUP3011Z21jaNjNJV0Jod1bf2a1z2OW/6lwv3RV1Y9cSF9bUkiHD/4it/MltY
faLokmOCbFRdWeMY6n3pPpwyfqxaT6o+qvm6o+oFqA8NyiBfu/SJOJBEPDWfWpyIudjL6SoavjbT
n/J8QuIE8qAbx73yOt0X3z7+strv9YTWf6H5RKpkGaPFdKyjzkLm0RkzjZbyyTBFNK7T8yjT2AL6
l44096wBg9T0F/v0UOqPtCAk6aDHu4jdRBkTi6XqWzoRq4Sk3Gr6lndgZfvhbO7OR7Kz7pQH2X/u
qitHldemdBMGHYKonTKZ4IcZTJly9fGfNd/r38w31sl8Y6lxqKhU/Pdpfz3CKunrjiyGpn/Uyuo5
KvkTQ3/42it6yvkZEyMz04pXyYrPp3pl2Xcf/w3vrE6nSB4t19tc0SNm++BQxPNZ4ePrvjPbWydT
gKm3JaxN7k0nFUzEpDBKPoUlmwTwzwCxP97J393/k9mgi2VNrgzGQKyG7pRf5sVB1m+K7kmkDlVG
nwbyttMOTXGw0qe8OWdZL/L7SpIQuiULqpiUrlO3qF6z7smRrn3rPlIfiVc3Rwq2JGqQhN7MXUsJ
zE5AaadIV0X1ptEnJQnbVEuW89souTMiDy3zwqZlEztrBfiSVYWusI5qu7b6C5k6ovwSxZeG8upM
j1Sf3S48V4aLyZyz2C6y2jmT6v0Qn0UFsoOiosn4VFLfMav6Isg1dJEoeIIrcIZ2PZGxW1wPuuyV
2V3n7yr02c4uaLcfP7V3NOGWdTITmpjCRNzCJJrZHBwGET7RqoGtOQ4U+k3Ej45rBAqJG4VXchLW
Kb47Qfgl/BzJsr9O783gFFKP0Ws/VMfA3/SfSanfeclPmYtqEeihhH5g3363b8pP1vT3JjXzZKM0
RlJhdxVy/by7N4gXRQpKecyFuqUHOH8bynFtvRoCxVNGcyHLEwnTdCQCyyubbZhsOe33Ym2kI0VD
bjZdDctQj0ExPchRc+7oOWoD89LOQw+y4FqhuDxE5jaYNlmguWEWHUbqyYl2yMhmibTPnN3v3at5
QP+0dgs97fMpUdgT7CAQ9F+j0FinGK2uoZtdh1w2OqMbF31GTPm9QcU6ZWjNYQNJlvHG+AZtuW8Y
JzZm/cW10NR+vRVR07d1BXtuH00wGJZZ/MlG9b0vfTI3KlKG47rkumGQuU5HpQMxSf+17ETrlNYk
E9eRyS3QcuWV7ujXThunbKVGUvMmHfCKWA/+jfny8Wzzzqt2ylVKzKCROmQ6M5ukib3miyeuU5KS
2TeF3893YHqYzj4jfbyzoBknoz1r4bTrfsZezqnWtYMeHQ2SJSOTsIX3tftxMvT0mAmlT7VhXzy1
Xv72tYuebFJiaMxyZPOy1Q+VtaSK87XLzs/0p2kiqyMO3QX7RFSMtLmcx48v+95dPhlyqhHUUq+q
HOG0dmMhAM6C0rUaba2lnwF43/sVJ6MvUWFr2ihx4crTlHjrzMuYoHon+YRc9M5W95Rc1MpxqEmK
YP4c+8MQdAsn7fc25cxRvcDM87Vt+g8m10+3P0713hwSyLlqhsx844hg9fEDeGdMnoKI1Erv2rFR
8NTfBTfS117sUwiRqRc0bGVaBIbibynq42n/+Nu+M5PqJ4PS9APQm/NpJUo2CSIn9ldFmC8/vvh7
t+JkOKoOkcIZbse5Wtt321H74t04GZHlGBtUxrnFTbMaZ7344uPv+86bd4oiAmFQqfDDRiLhEAUL
wPUJmrnLaoyXvj598kveGT366QA1EzsQMb+Esuis66C/oKP60pqvLTSngCDNIC8kaGA6mFUTLUxd
8Qrkhh/foPce6Ml5ITBsJWltHqjhQ4OD/PDJrvm9655smm144tk48p1Vw+tfpXj98df9cTr+zfnm
lAmki95wEqcf9jKesBEmYIwmbQgOMXRWafg2BR2KR3xFDV6NsfKkQcbCtTXRXMrqwqSdlRaouc5N
1UYAjM2jCtdxqdH0zNb9dKvn49zp34e26iKWnOmgWhneOpm+tEdzXUxUZbW1YnYeBTNXB6Hh5y+z
O0JKZKQKTxOHLNIcDibAvmFK97oskGpeN0i7I5P+OTTZzHqmRb9UOGUFlPpMWi5hmq+ndNiqol4K
+H527kmTeUiDcevEfNy+GTRTxe2kBKsQZ1KXXTTw/H39ylZRJmQqftRbAHaoCz7ZhRjW/Px/d59P
ailYhRWFvWkPuVvgtb3zh1sDvZGEgLKwr4uR++M/9bG0Vh1tOzpiJZJ6NzYmPYydJUb68v0ms465
D7kcfaoOuXxwaJWXi87+NlclkmJXW5iJ1GI9I0gGbZkgAwjkHVLBdaBj2OHTcTqvkm+x+oz1AYfD
TU7jMNc3E73noV0NOjqWKQBv6PVV5kXovKP+tcD3BcLI1ZtmkSIWtoYBH9BGV+JVQndjQpSU0qg3
vpEabfZ7rX3sUmed2f3aCCmSoNAeXwr1JSapZOi3MboM5VykK8lBd0PPtlLcutwO6nfK9G5vtrdJ
k5+XktiPCU2ljk4lJuVGK9waSZmPxiTRYMD2d2ODUrq7GJHMBxl3Ij6z6MlhUEMjBQUtArsvtVdN
WKEB0zdpqLvDKF0VAs3ns6KMi5bDZhkWq2RK7gbyv9PorpiGZVHvNXNVyPTq4Tm2Su1ZfNhndxNR
yL3RX0o4yCudH1ajDoWsJHsagvF2VBcMg9I8g4O1GMqNWYpF3VwSoOHmUbvU9Ne0Ohij4cVm7mq9
cp83FTZFNOl8qy7SXkww7kRNbSIH6nrftSt5ItkaT0oWNldDVc7qL81orsZOeDZOilaVPHQb6yG6
QDdtZfkyBVBuSYrbR922Q4UfWKlLrORUEjsRTlsJg5V+RsCelyJHd4yEoAzbVfgKBr+6QsnSBUix
5gbjUtV9T/frreI3q643IZ06OwWrp+MPeKqyZWiJTUuvTUThMkWskNTDujK/i85fRZGzyWFrqqH2
mgdIpzFoBTRo7UxempHq5en1WGszIsY1JdC+dXqWqt8i62LEykCR1KUcgjTVIT8vc22r3YrQcMfZ
dzj5iIkeUqe8tCeYTHRQjIWEH0GSjk4sjiWN32pYZvrDSPzuFB0s8HfthoPQBfWyc3vqD4pzpYRv
Q4BbU0GSUKJsNwp30G/kvt85yZqKEn1Rf22gt+BXL4ZgRZcOBofroEFHFuQ0RDgce0VGLpYjwqyW
fTrdtDaGoArZqKwvcp6Ynt/Xw73Mm4g0aqBJ4He+m/kFUqls0QSSW48wSIh9mRxrofX3cI+bKHST
AYtJhjJ1yla9tpOROZgiRM5G17JE7ZtiAnguEg1b4baKtUVoaeQkgvnLcDbWh2gcVlCgQA8u4+Q6
yWyEA2+dZi9IqFGanZRjTqdONHQ88M50NXhBmnxl4LrGuAM+XAWf1RhPTZGtQroZdnyTjVeNjMA8
cFweBhqrvYpj2MnR2zu8xxQjRXIvZTVkIg0vhrpJe/syMJzrztoj38qQPZfRrodoXg4rszaPLRO0
1TxIKZ7ABK9o1HhyCaw5ZmsFcYu2CerZNEyWqXgYDMZni0yHxJFOe4PY6KoyBqxR90rjuULdKoY7
MeRrObLovV4mNthMe4M4SBGJ24ZkR87mxy7ZFdO5whKmRPdNiyo+fnZMfVOWJnLDeuNYMtW5blFg
5UyNbiHJDDoMP+dmdlkkvMaDsbDR9cvOZnSOvkVcW2NBjC7cTtzaCupNNPZekYRvcpzugvA6o7/O
WJoXxN5AAGXd633OFJkvJxHc+3S7BLLgzMmOZvBkB0jheeEE+rmefJjFiGioZIjK9l2M0iMnQqdI
pguzkm8zNPFjhr14yJmXY+cpk5gRwyGp1+lgeqYY3Nqg9mzUxWPdmdtOPiBKDaHFwHjAOgyB1MxX
WrQX3YtSH6P0qMqPdj+s4oJVeaAp2czI3H6v6iz730ZRbZtSWyfxFVrD5ejnR04Ars5zIw2mTq6N
EiYzNkDhoK8VNI/8bKNYzrFWj139UtGRD3pXAK83BRzDoFyO9taoh0Vl3Qr7idqSF0edV5l3RvZd
M6+7+JHcME/HShKw6WjzFwsfw0TyjtpYl3V8UTbEpQTXcX2XRStG1Lr3uZqRRscgGS96MsEiaZf0
Flo6ZmA0uLBVXTouGPGMapHEDZ5ge9fksttniAeyJl628ZVfiH2X49NAi2Mi867QbprsTDhMmY7z
6I9XcpKjw0XAEoQ3wXTN1/BkREey3b1onX+o5UtJv+2jtaAmjJVqiPptKu0sn5qwc0xoIZWI2Gdc
SjZar23BitO9FXjzojFdZe1wEBZWN4fxWz34jrIdQrqsDcpOiZc1lWX8Mv7CoEk3R9pK0cBWuGej
dmW0nxH03mFaWKeMt5DwRB9DTL93xjPRKF7E3NzUOMOr73ofr3O2VgKhS1TnhEBhZ8c/QPrvMjAl
tw/xvkXfJzW7SnwWN/+6zjIvMwL2eapXMDzjgrqjvRVth+gKw3sk3DqUNnVboAp38GpeOynK0LxY
mQJRFcLgj3e2+g+i8e+2XCcHt0KEbVKGHZXeDr1iiusdeE11GartppEqL2Iyxmm86bV1VU4HW3ms
7W9oYBdqanpW0S3CCe8lRqwSlccQGziyz0kYWUzYIvoJA6m0rPR2j6wwGi7jMl2WIOfN5KLNMa3G
6r6ZtYQlG1RafULHFW+VbprfJMqlAHwwid6zC20p+6PHWfVbhgnVSaZVFEClomkwXhKYviowckbb
Hp9YJC4MVEzaSAaRfNuBZrQwk8T+MQ1fkdIaZbfrzauYdSru82XAWdJurWOcoEijmu+zs8LARp+h
SIhJ7LFONztIQcoiqyIs5asay31Pd7pGFMR0MNVPU7WH+cNOCLuyVdzLEuhrSokzhraVDkYVXAkm
rhEnwNCsnOroGGd17YnoUi2mjRxvR557g5vLD1AVS8VGUwMXcRr7gp1frv10q/aNa5qhNzGdGRZ6
TswWto44WymXun2eMynLVbtQRcEsjuQTI5H2rLdXfXYV4j+jClvMperoskQoBzHDqZ1VlLABtdeS
iU9Nkw9RejZJTywZKDJ7T2PnVHZXY0yfNFjJ/nFi8ayra3uyvUBdS8Oiv7KaYzVMC3/utcj7YLpU
8xtLuTCSeknY8UKnSR61x9Z6aPBlptuBac1ku2wovMmzLh6eQMJzn6InG9hEgu2/ufb7O1m+DIOX
rt5H8b2PtzriXch4/zTjrAxenBovFReOb4o6mhOv2Wsw4dpY92lpka/gB/ZFiAtnsNAtE4S2bDEi
1pl8M6SXBX11i+QBhLZLO1O3jqqsbNO/IpR7mTh7gjDspF6VJfJ7VT2IItzmnH58JOJFaqKc4vE4
I+2C6q5onjL/uolulczZYRICCKjd+EP7IMnlPmVIF9brZA6XHdmfJC8Q8+blBJ811J/a4kYXzBAy
Roaw2PmoP7WIG4BbOpKCawReboNNtJNZBMbLIvOJKhsWnX82kt5ZonSrnn3lqlOLRY0Rw7HgF+i3
BoDaLMItKycHvbzt0nU7PMTJ6BXtDlzZHBTKthUVls7EqGjHnKGolZekDi8YZHjg8TET3cBgf1bi
q5bthczTd27xd5E7Ivrn2t9rdIXVC8olbPeXKkJiMR0N/RB1w9q2HQ8CiJD3I+tHpj/FOB0G5063
3xQi/cyoWAZdcWXpwW2OWTsCMwIDRYCB91ofaXzICpRw/gxge6/5P5UUqMMYrjPl1Rfj0h7YBqAK
d2t9o4frsa9wsu8Vmpipydm3uU/iAkN0gm6uxdQOhqFrbm2p2csFoTFVKDgzm/5mYntdtM1DCCDb
dFo8WOFadwAZ0CUy8SB2Ap1nJpYBroNGr27M1tnC1D/rcfVbI6rW1MtM8GkKxjvFcXsiduL5KN6z
FcL935oXBub/0D+bXTTAU3x7JQaH3hzTeIBbGbBANoUrDE0VZ4B+3swRq+dIwypE7psHg2djmrCa
XSQf1OJuoICmpSNGkclNfHbkeDkU074qJ3JC5ufpjOu82zTddl6E1LT6HunpJvY1F8u5a9cYIvTr
kRJCRrVJwpI1pYGH4QNkxTZqkUGbm2HYNbF9bukZxtroqGlAclNEhZVYhsE6BrpiN9mVr+hrgRMm
qNszX9d2cNPWY4h0qifsrR42k25vrVbeNynvIzOSDYi5Nx4lbD9+zgTVXAUI/Ov6qav9lZWhb74h
s6cc/cOYW9dp0m8UG+UhIJxPlrN36gcnhUKcS9wMPNP7EWMhvuiwfvv4wj94c79bJk9Khb3Smb2u
VsPebsUtk9mZD6ZnMNmHaoAhyIga2f/bGaJP+w1cA3sQ08Vctp8k5TwZ7K3cTHeh/T12gjPH//7x
l5p/9+++01wF+6n0XE9OhX7eBBuW6ouETdAsUe7L4pPq6A/62++uf1Jh1BO766qUll4pa56Y5Ns+
2OUqUUX990i6DlqFxvxW6VEai13PmtiO8VlqnVWfxu/+APL97huov/6FAMoLk3eQv5A6yoTDXh0z
/CDVEiXZzu8dXBekTBbnAzkKEU7nhrUqU1ll8oMo90hdB6gKtip/rdavnZQtQ4xgUUJjfB9Ka6W/
naJP6ousru88ypPCpWXm+DdYr/aY7xcVGbtU4/AlbpBGXHN4xhyS79kAEeWRujld/zx6rVJA9Yon
T811wYoyhbpXYVJjLVjqWKUHfAtpzvH3sisftUBfGWa70id9F5bdMpQedRTihWafO8VDX3buGETL
LLurJsvtE9xw5bZpDv54l4vKg27k4IhVxHkdx24GVKSm0Fz5F5q9s5lNmdPc0jzg/Kuq+0RuKa/B
thF8BwxlzO5NgSEomVyrfAQVkvq42Xaig8gte6hA2sxi84hNXhL3IRPlgONoKLK5kuD6UrOYKQNV
W7KreE5CNosJQl0AGqnAGRraR2EOW0lH0T+TOpZ2enDkJSZWfcKuWJ2FxbYZfdegRKhShxi0bBMD
4ko4FhQCM72y1ctkAdANj2ox3sai8Oo23AJMhbT1aGls26NtUu1KSmxELUXB8zR8z4tgX2L0qUL0
07gYIbSo2troDw646oJcA1pkh2mKzuooYjVm386q2isxYyXzggEHeI+dMVj7q8BQoE1ZPGqsr8Nj
rKvHvPiuFdUmtUcvbWd3/64Mb6J6ekx6Nj8mvkFTWXLkdMuIFQebXpPfdMlRTY4IRYE7+fHKGV+0
TFmOcnxliTcnfNXV0Ct74HGZReEj5qyVLGpVdod8I5VXwiq9SSu/902+EdLEme3R0vcIybG7ikOm
aUt4JhzkdReq0qIzs4sJM3mP36juhlVf+BSQ0gOGtx8J40GYPtoIC8K0WLblQ0KBuJ3tlYAUrSmm
jGTtM+UsnI6C3WM9BreGdD/G9d7J36wQV62ReYNWLUd8BW3vnOmhthOB9hJpVCAQbjjym9RpeI+J
1WoMsLUlQev3Mb4t6GJtuXLga+SZfhFb8id9kHeaOerJmlIlcccr4/fsOjqqhtdDEHqSjYQkxB03
faZweGcuV0/WF2ituQpEqN+L5DYjZthoDg621o8XinfaIqd4bmfKOaSwk9oX8iYOCMwbxs/Oj7+f
t9STJcIKlEinstvvh+bYdtesAJ9c+J3u1ikT13S0os8tKuUteIjOnyCDAZEj7DiXP1ve3mk2/FAI
/7R8GlaeNslk8GBxcpSJIEPQpFy2i0GWRPFtKK/H3GaeiVxHt92Pn8R7j/lkns8nRbbG+c+qw2fN
mneGePpAAHx89Xdu2iks107CMJtannNgyCSR7wdVYEAFQtd/+/gX/Hjpf7Mgn5JzY1+gpDU0VkBz
nGfqbVRHZ0mpvygBRXqieSNmVqG8Wt3A8TY9y/wHu+ZIMifhYbiDsuS1JeCwYNwkJSdauXhxzGwr
8FvSvFvVnbKM43Sfs5v+5Bu/95RPlGyyOQayXw60GnEYmiFtBbM49Ol1Ej725UMwCChrweMEkksH
+uEkMH0sCaSZWEg9qq4Sa2eDGckuZFpKz7n0GgOB//i7vTcsT7pdjR8r0OVsaonoDllERuqDH1/Z
mMff757TSVWn4hystDpvgsjji8wY11UWLB3Rb1VzXBfY0iSlXDRF6gGuh/IDjSMv7hwMQgpF7SDf
2HHvxuaTEqOkLLQd3aaFH6JJjd3CegliZu7kuppBJZQ1FYVtBpmgMg7hHhZU0IDTkkG6+cmmscVS
Cx8T/zkxyiX+uE05JnfFOGwS5MZpdKHRzM+JWW2dJ9/X3cZZ5xHoh2l40Qf9itRoqgTaJ3flveFx
MpOPiRMGFUj+vZIWFEFSdwAYTNgbndy/9Ov/9jr8z+CtuPjnLW7+8e/892tRjnUUhOLkP/9xjF7r
oim+i3+ff+w//9mvP/SPs+cO43tx+m9++RGu/Ndv9p7F8y//ga8sEuNl+1aPV/jRU/Hj8nzH+V/+
v374x9uPq9yM5dvf/3wt2lzMVwOimf/510fbb3//U5OdWVn5bz//hr8+PnvO+Mnr5/yP43Mt/uN/
/+7n3p4b8fc/JVP7G6mROj1fQ9NUWVPUP//o3/71kaKhNXUU1VIcS52zQ/OiFiFuF/tvsqnZhqzL
EDTnH/vzj6Zo//WRbKAg1xUubLJy/usL/vKY/u9j+yNvs4siysXsovl1YjZg3dKlQz9m6ZrpWMqp
N0YURRiPHHW9Pgtwo9B0pwlYoSxe6EV5JwKUHH6R37T52HtlHOhuQqKyW4IFciUzvhdR27vIMMZP
pq8TaeuP7wX0G2OIJTsq/+vk3e3TapBzowPbkcD5Ek2Xb4gH2bfp+BJWpbSUU/9JEkJh3zVdlGV9
keS05vS0uBsnedxa6dpKDQmfn31Lix1gWcnOMQ2OTjClBytIYWy1PraozAb7SmfQ6q10SUJAxeld
i1dekKCrdWxqP1ZCm7wZQpIv4HzZCRTUcho5c8j7cgrTf/7h/62BdF6+5deifnsTx+fydKD8MrTO
u7datPUbr2HZ/EH749uz4C0+/Zn/DweXMh8F3x9a+6gO2qgR//G/fhlaP37qnwPLlv+mqo6BylSR
bc2xZ9HRP8eV6fxNNXVHNxxbs22TofWfw0rX+MhEL8nP/Oujv4aV5vxNocmhWYqqGByRGXH/jXGl
KfO4/mkpMh3b0mxL1jR+n62o9mm6xyjlCe1EPdw0dZ1DYoimaRn5qbT2W1Wl+dkYNMFS0rcHMbWb
hEi7rWVRZImLSoItkZd7XB3pt7RUpfM0aKILxU+uzVCZaoC7UrUUcaVsRar2lPPMVmATTurvlKlp
RCS14nsGbcK3roMYsDC6TFq1babfJDnZPe7QhF3gZkNVr7NBu6vsseR8OOe4WEOeI7c3onhez3L9
IdAd/1WpHGkXd3YN4ajBWcQFJR+4+azBMA38451MR6MINrLS2Ct60mdWEZIAUwhDvS+jWH9ToihY
N3AnoNNmxRbL8bCtCG1MXTOU4+XUWOZlRusapKE6LevMau7DqGvocxCUYZv9984paxbuLi03sqEC
JUi0QKY+0Mrhzbyz3cmFRuFO9NVrk2WmV1upT/8yPB9DjvgONqjICyj76kK8RDVShyAtJ29qRIjp
OI5WVgFzqDHjVWsB6dRGGugpdYMo6xZxAJxEem2q7Ny24XlURto+SSltybjFiGCXhMq3fQBnKTHO
oumo6JugNt96IQBexMoVtbmn0oofSuFb1MgyqsQZfcRQZZPfokdX50IxrOvllEPtzXFdLyarfqHx
4oatuahIBcd8VKSPUUSTeaptkN1gZ4xSq5cGzrkkz/a1WYhrK6nGO12028TB6KjiYUeyT7mXu9gv
dRlviYmSQrajXWgG+i7Pg2/9HIYdo/RImA3drGIHFMMKStYNeplDFc+thrFnf1NMMygP9A8aKxin
rdoUG2Ebzy3QcaXCW2U2DrqNDEyYpoFvbTN2vH34QCf9jswhUlgriddwEWZg0WSNnamvuNAGYbqY
TYITS6EBJ4eNtISvwqm9JknBZf+lvpa2TJCehFkQ0Rctr+5SEvQYEzp0sdq0xAtFnqyTbqW3ghJP
WreUFwBDzUGCBWAtiuu+kdk3jZxGeLsp1dDiuprUMFspsLju9KqPX9MQArfRA2GSK0ifTq22K8nw
rQBAbqQR89ReRaYWLORRs+FAOt0qluY8ziQLSTvXjCMbwWuzV8cHDds8/I2BUnW+MEYYlL5hVlsD
hdeZrc5RSQ1CrzbQsnthXBkhGdBWLQBipCYSiXQCyGYbFtnngKouSj5ZsgJWW01PNCjHmQ1ERurq
W1oui7hrM0+X8xxmlULL3SzbXR0rynfL74JtjKyjla12U9hNcC6H8uDR/KR8ICI0WyKJL0u5Kneq
Xkyu3Tvas2TFSOLKgWOUclBbI98klMT7gBJcZTnj1m8q84g0NVgZfrlJc6YQa6iPRpEiJoiFfJvX
LVKhrGqeDTCBcWq4aQIInK2Pp2qtiz7krJZHAY3I2kjAPSuKw8koBYwS8Lo2/PoFkOw0z743Erk8
WkDOfcVbZXTwsAO5v43HQYZZ5DHljFu+6XDsneI+AskxRHZ8nsbVY6Dx52R1t2soXSgtNzLoVMp7
HV3WYReiNshbRFHpYbL8y6GngDvSGWiBewbh3ZhSi6uyng6UAo4pDp+igTJ3H9rFIkvLu4iwbs1M
d8LM36SQLtMijMzk6AzTtElHcIEpk7PTUdF05EfTrAKaN1F8pUWu3vUKw90SkqvUsSdk6ehnsXLo
KIPsJbbVNINJIIar60+t5mVUOen4JLzxcwREkB3FxHECvOeo4tCF6pOtJRSqQJgsKqIAOVU7B+dl
5K6A/yVPQ7iR5RtJAI9WWhkTiRrttHp6KGV63LlIWg5IIDaa0cDy096beULTNkU7p4PAViAU2qlM
2UdPor2UmxPt6uYxqZrHURKV2zC3eLT+zmJbBVA9doOrRTo98z640tCjblq9rs4nK9gX0KTDEMJM
4Nj4n6LmPouTktzi+nKQCUCaJ0QfTIwoaeva426QrTVNyKVi20cpzlxAQywzjnked2SaJYn6f0g6
s924kSyIfhEBJsnk8lp7SSWVdtl6IWzLTibXTO7k18+pngEGmOlGu1UqLnnjRpygS57WsYV/ycGE
Qw5OZOjvKsstlBRfXjlp7jm7b8247IrU9F/LjT9Mkco/1kv+1+wI4lBM8aEFSO52449EsISk9vUr
rrJ97KQM80Pt/oAV1wYdkif2Wi7gzLxIQW9AfRf2/7pk7j64O3gQ6hD4VeShobJexxPTndHo1FF2
01G5Scq7zT4CJ3+iz2pXVyZ9bxL/PWLmxkNDd5An0Xbz0Y8+U3e6X7tiwY6kKH537sO5xnnqT5D2
LdRvO4xQXUGkdsYizDZavlftHDz5fYA62dKtFuT0uVLhsg96tMrFA0lU9D+wdhVYEPs+OGZpdB7D
cJ8FZX/78oi5RQXMfYB9nl6nYKtW1swNtSLaQgzTBcDFknacQtcA8TWgHUnj7FYozEQ3xFBsDLUc
gMDqvHzxJ8rI28WHmdFBNVma34WxX0My7eyIcjlmiM5zhpEhU+1jHUHN9vzr4vg55+ySqTrFHxx1
LBulAHYaw0OlsSAzC7DtcGSrb2KcZdgG+rQSu5Q9rrUNpEXhjICr7bsR+UmoHs5vZ6OHxkQerBbQ
nCCHEKNbkNBNi/FJ8LSFVivAsdbeiwJdekknIFOq78kApWF9Wimk+LC+XY9ZNuxDQFS9mnqkgOjk
3bCAq7dAHRmSrenygz8Fe9XEeh8OGvtZuCZXgkW7BsdCbZLxLgwqGFgd+FinWE+NqI5QuMN9OcnD
CtrOuZldcNxyHCDqtSlG0MedSo9zWx8K1UygW9duF/Tup5ED+1DPHr0m3hSLLw5zyJvJi0HhBPot
HdZgwxHuwUlI8jVqsFs/kPHWHW8Y+6Y3+zEEJ8yzmnV72p9qOP59HMKRcvtnnQGO700NkQo0ZlBg
Z4xrKO4BjeeNuKaxKjBEcX6IEiy9hU4x3PM0Li3yTXojj3Xua+vMl1DSM+II8eipBrZXbZOLURQs
qML9bATGWIgbGASgqWGtWfCicB55gIv4xbP3UYNDjXGIAsRQ52jisDANC8CsaHxLa15ZFTS1kdP+
mdQWJP4xeykzbx+tQ4Dyp/GG4WKu8JAo9wwtrqVGlC09aqf4VMq227lpP7hnTgKI6liV3k60U/43
d2V/0JkG/Bjk6S5c4JfCR/o9RE3zsmb2uRP82gJWv/uOE5ZIWCQ4FQ9fZMzYeeVAOm3BdVL9CFMm
KODdq+xf4wzimcAnb7KxfuhLe15vTRoBq//UdP8dezCJ9c5ycKuyPQj6Og5TzUYnq/6G69Dvhyw5
wWKGOujFRAvTFgrR4B38ZM5+TaQQIXJTK1mXDd3z9NSOp9BrkJOMu351ng42MpvTo4bmT2Ohu1wo
ta44FHNZrXEt3hMb/vFTrzta2bt4lnTECbJmO9+6M5eIo/pXt039bOMn9XK1Y/tT2mpm8i+gUAey
iSDWpsDBgsI8aRHPpzxcjxzAzr2wr1G0XGhWcvbBmNvXSgcjvO6YasMcHG/byPqC6LfSyyJyHGMw
eTujAM+X3XqSiwBP2Vvvb59XrLKXpO3uZNjcLaP418U+9PyGvZtRbN5BfaX2S+omfWpMafayoaK3
Qj8/lfKfP/HWyAL/KY4XIO9YmVeL0Vs2dO3dZpOwxmyKutdv+GWPhzLwfmdddUrUjMOjio8RZ+oo
L7ACL+BH0iK8rx2X/ZNMqr0tMdR4Ed7XUT+GU83jpvL/Zi2YSLSXEzvZ9uzGTvDkDBJZ4mlM/OzB
MZXZ91GZP+eQcoErc/3L5SXW/tvAr/tBJi7/NV+x+yvB5RZEw7dIDQysgXYIWywfa979buP8pVP+
o7CK3EtEgjuNbiUMITU3uWlhMkU1hw4spVsWRXhLpoLI8SLkdOdzinla42G9qnpcwZep7F6qxAf8
zdmeDQO9OZiwH4dJHOxk/6UJVhMBpn4Fsh9TPqKKlpMa73MYIhPFetlw+3f4e1VmzcPEBueHn2Kt
h+A6vjE3gsRsSHwwyA7/dDSkb2mjsCWO9fTta4OkksTTo2dc2HaITeVv1abeJaPIxOzrcEj3i9UD
J6/R/ICRC4889fw/WuKRIp2Iwzbn+DIa59mUvXdedXFo2jIBcZdvBjZ6IYJ8FwQgvyRfQeGVH5nr
6GMxJpqnhvkZiHU7OOm6k6ngXXfjVVa5oRc2GSROhnwF5Rpj+PBvmNBqgnm5wPA1+aFfIIrGgzde
CjbFw8hamLtuwLqkzIFAnKHOYN6lOU/POoXqF+nuTx+s+Qa06o7sxsriA++mzdmhC/yvkL0sa8LJ
fVhH8Vg2GpAgXH/jVOGdVMqAs4UVCegzL8DtqYhMlWwzWNXJ8OCBrYmBfyX+tOytWn/Wa9flG1gB
9ooEndxhBd2byQ8+4yl/lUFSnYOh8Jn7JnGequV3ld3Ed9XV30XavkpI05H1eVlT0KL4RxOFi5oE
V/AIOYDB4Jxjl/cwBRXQ68oHXRsoeqH3awLhvpcZxO82PvnZ+MiIum7Xsv3bVsmBohHQcN5tsEQI
YA8E6TnaqYRGmUlEior6NGR9q7wdI6jdDTVIjrro8BkO2Tazq7wPKtpSOrcGdO6B3JAD5TqLuTZ9
fSj5bb6aEAGl8sLTEAfUaKzVuQ6re1dyiplWOd+lmSO3reOmn9Jznc040SsAwJJFceNLqn763n+a
F2IsYlTxnd8nDJfumjzkA5Nm0fgWp9vy3EX+9N3VebizEXUGs0nEa4IHhYfqbUYI1bDoA5DLdq8o
BN6w8ca6mhj8xGmJooh6NV5m65k3MLL9xYVEemtSwjJV0FX14qVgFIo1mw5Mk9DVk6I+xyQswaWu
6W4YRQxKIp+GP122Ej8KvKNril+lY2W6I5zEvSsiPFlpP76ado2h6Yd0Abs9hxS/PHgZPlzwj+X9
shSfvhyfeoO1jFZFbPhibF9tZC6jn3Ho5R7GPyQYOCjii/dONCX3crR344Bd27jkAYq5MUeKAm+s
vD4/uHPM4mQS+iOlNWjnNY1zHEJ3/A5yzjR7w0Y8mv0v5fNWtSW/bw4BTK4i8z7DsuS4acPC7ExJ
M86s6685VcckJSgRG3IexXAXhTj85aQFI/tAKKRzGnI3Q0rKxlF31TwnOxVQR+ysVfyx2OUzmzmo
lWXYYBigAVT63NzJ4HzNhjdNZby3Zunve6+oj0OLMIPFEDNN2jx4K3emK0L4xig6Nd2bjPwk0hhS
ncNiQv3e8VCLW+vxWq1LelG+x5B+VUu9DgzFuD67Od5ME6GSiMJ7dweDO195ODdi7JtImMvZFcnD
1PEiyPzZo+fHo8VHhMzz/Q3bkeJ/jZegvjSi+dHBjDksGcAokQ3uJhLWP66LuXi8brycbrU6qDye
JsljE7oVHo3qNxVI1QFLAv0QioNUHhV3TpeQvRhISa5SP5jJ+YPZ8hl3yV/w8Ae3UG/Y6LOPlrzP
TljSQTKsJrr2gOu7s3oq2T98xGPI634qp5sKVm0Wh4xhM2fOdyMIGsaxfI+iWeD/wDXSuNFB5fG9
X4WHlZJ76mdYCSxBcV+VINETnXPWUepVjN61amZiBlm2Hzrxwjk12xgh0dLD+MN26JSzZiz2MaPm
mgx2oGFQxE+AfX7YbiZnsZx58z8Ofbefu/AgLTQQD95FyI3s4SOKYm8brMWJnfNbWra3ZFo4W3pA
3JfI4laVcCXcsIblM/Ki4BbPmGd9jmiKeGNiVfYrJcaVciSe84MutfqpsoEgW5ctG6QVdej8jjNZ
D4Z1DdmSlOuLILzzKyUE97Au9S7jf9zZyY2wRzofAn30r2l47/RDdSf7Gx3ZsJS1Pv0hafFdUSLA
GCiIWSxMYCMe8Unu26H8GHL6ZPK6/htkeGinVFHX4ZQKKmBwqHunxiOjADrncXQ7fOq9TgbeIp7f
P85yjmgJ8sWxiuY3U6FR1l07fvIRG2jbwQ80Xn66WqEzRGQW8BLXx5Q808Fr4+wvm54XAE/0ls+8
wKLROdx+IzuLYLDpPASFfh3fJoNQ5baMA8WAc6UZ5gllDmnT6Ft8cqmvPt83CtXy4vkhwmDWjUdf
JMeibr9RYrK9KPEA+bIf96zH7FbWAhl4KsYvy+OQvoLmTbbBOezqlzwyz+W4kCpdIvvsFXzLyRJ8
Vsv85KRoNaMenF02+WDqZ1bawxRUL0OlvRc93R6ftT4GU/qzMeph4PrdlL7zMqSZdx/9B9ld+7s+
AgNBich5ulVBT6mzTZamBYM+b5ZOkyNzydFlYrxrx34vua3fHZVFv6HM4tZSJTqfj9gaDMmFnGl7
nWpO7WvdnoCp/R7WdFtTnSiaISIVyfvTS+5wuK0bU+kv9OP32p//8YjHDpuk9rGpR0JmBfuqAF5o
FEa4yM38XHtkXrVKYW9P0a2ozjgAxtFR9m2ezCdZDP3JQQvWgJOZMJfpyVbN/djl/W5WU8UkMfXn
pDLNmUxbVeg7mRFrChpnYRNNrFFEK6ciHvYblSI2Fekli31iAjLfSqdbgfDaL5y/dl/J+cyRliwl
24E7PuH4mDI9yw61uvXS2yhEmQYfUDGpNC9lv/YEPGuHE7qd3p3UDPdJs96pMS3um7hSjxwUO+Tl
4j2bkBEz6Y27JJmjt67lsnEKB9Rs3x467G16TL7WqVRPni+PqZUYLwOysnYlFOr9yqL+yVuWfwmn
3Fmvyb6GPG/Z0GChQcYIkZ//kZN97loygkiayQ3uS6czPmgFdrn7FwxRsksdfq/M693O79yXPvCu
zTq5B6K3+uCGoiREx1lsxGdCMjrFQoErMZJOueusT1wjZovhLS89/rEwnJZdQpENLNgeT4+RWbHT
bkBFQorTRnmW6BePp6C4sXhte2kjKNiy6HnATQ5PiK4huUiDoFLuNoIjfS3onEZx9fWhmUisRT/7
qDGX2sJvyRsY3fN8wLyKvM059BUgs3lSGdVSNmWAqapsuJatvncDcxO6mGTy+qZ6eYQRquG19CIY
2eN+bhDJOUcBL61uDP2mOZq0u6spjuZ9jnJX8GRyh+covGYiVHvRuepQR5b8SZPPm0D5T45tq/tk
SNZDqFFAbB3tNediz+lmqqy89S4QHMTYaoQHhz9/19N/FPjDQ5c4Z2ZUVBa5/K39/K/fhvGm9Ipn
3pfluTLqaGjX02VkT/FIW4L/EWee+w9drWBsiIs9w5/+Gw/Oz5RjEBkOEZzbDNt8lwpSJyMnhkJT
MOw8O1KZo59b6jzI/JqVEMFoovOcX/MoOvlDAyyZAhiJxt730OodFTFACF0fDZ7YXS/0Q4vZ9MpT
nKV54WYnTxL6koh/J1Er7R6JLXaITj/q3FN3AyIOl+HsvxsmeGKC+X3YhKDL7XrIY8seou/thfHi
T1j6r0qzUOPX+krLx45DmgDDVKic0peMardM9OOWZRp1zAsFKTH+9yzLOpDo9TFrJo5UQ57+qvol
3C9mnPc24ULzhNefRELyEshV+0HI+RaumgL76i7D8MYK9WLy4er1OvrLePliq1U8DP2kq0dp+46j
nMzyX9qT54aj03zbZi6NutSKRMlCI+yekyaYkVRS6qln8oerXtpjelsV2KokyawsaVv3T1Au5X7O
qwqxfzyxKaAB1QavJm3vkSdXHp/DUSY9D9Qmkr+cwH2M6GNxxSXGBRdUsXOebcl00tYsgMbCxYea
zr/pXV736bz+8NZ6Ofa3ytO64lkwoOHqES0ssy/C87uDqSjCKgkdFWilkx9t4z5294XxT0nxrnPK
UFfnhWciHS12GbedUm+1x70z5xQuFWKkii3uv3Wc9sx6fvEhw4CBdcwP40A2s/cIaHkV+HjCuq2Y
WfEqtglO/lTkctgZZ3wdC8Bu/qD2Jq3osWhwo5KucJPxSq5yx+jrEb8p6MLLsSZItf6JObbdqfKP
6FvK3/pWEhajQBCd2lC1UThHx6mcx6WXh3HVD7aegTFPLBMCp1ENSQg5bPJhjM9F6/i7MF0ftTu2
x2YO+OtZn1K2mcCr4xAFxtA9VNI+pmRMXBfhTizkVJ0ufhsa9o9LEFJVkuvlWXdhAUuAls4uaeVd
RntnK6hscH2r9hkvNMBg46GJnszQ3o2N99yz8SXsor19h7y3ESs9WMtAvLEV1UORJo8m9q7FgK6d
jfluvXHlRrULOgJyk58UWKvWk5h88u0G4xXBCtIeHhLVmq0oCY4P2CyI/dfU9cLd3CekQRdudqpY
kRj1rgjEA9P9rSIpPIXMMDxvhoE2zkVc/Nr/V3UekgVxXhc8hK3C5JAOTUpVZ7xS7EKzFkegwd7y
7kN2bDgkBhsdTd4BpGxAt+gsznXKQYf1U7rQ/MuOcCeqsnjqc+PsYpt77yxg71XhHcKZFHuUP/HK
xCZGZ3faVvOlwQRPA5qOmpL2oI7bf3HcI7MIHzeo9xU1dD89OXivUlH7atbpSbqzJvEcxN2+aNpc
bXsl5FEn47SxIx0DMDToU8rxcII/0NfMI+tXByAs8jnwntLJLF9tyPzemdS9j53qA8XWkGlCFc6c
SN/7OsvYPU3ZblyzlyKY890cpr88yhIEh5Op/sE3u00ofJtkne3zaaz4EdjQ6uE959U2efnejTDG
DpU8cdK8UIPHSmC4c0iPqIQ6tbSjh4AV6dWk5cvSzebFDi6CRsW41M/HpkCEKClmpRAod/OfIe8l
l6aacp2vyVKARx6oA9zCCP8z+L+G0LJW1gXlbn6Ss938I4PHmePUKKODXdbn2KAO5Ll/B+5wPSUC
uEtmx4cYJyo5dF1Eh8zvHmSOfRSGAc70fqdRuF50433Hwk4Pzkxg8r8fuVi+E7pTx6DblS3z6dq0
PJGG6SlNy4xH+bg1GIZGJ/tjpuZThad6GY9CpTfEM1l/4f1ME4s1PZnO69I0HPnElBxKfg2sH6CT
LAIFMBlZULhOvy0C55wUjT1C8h8paC3YzpbJz8qZXlpr9o4NHsuZfpogQMfu+l+tKe50X++ntXnJ
pxTkejoksOX9O8pj+baW1L9vfZYcjb3SotAc/5NaKxOjVibyKbCSddOQV/vaxTkVeaG7S1zLozXB
kVjpePhY6inZhVMS8P/T+mNyie2m0qF1VkRAjfuHecBKGZZ/Juk/m54WsdxSalpLcANOETPZdzQX
ZOO8kDzVd/2KmBjd2vTKrObAifkxl/QCElo8sWDo93HbMHDbJnqIbvwV1+0oNotqjVhH6813XVCZ
0LWqPfiYFN7WKaPROGyb5NzZBh5IMk8xhl3rfwbejJNiCUd1VMJzHsb/thGlLMN820YLXxp0nupn
LvCrzAOoS/KK4WMbYPI4amG5kCrnIyh19LykUf2Qd0iKhzxktJ5puYPj7vWPteyzixpC5ykZve5n
mUfy2jZz8p2O8O836zwVF8QG95CuMSuLxdJQtDFFw89FodOZ5WNKu0Dm33c6jcmuzmnw1o2yOYpx
plTFiYp9RNXwtpIUuUYToJzFlcV3EK7TlqoIVBzrdfWRUkVgtWWSTcdBj9Pj4FOo7XLZHYSvw2tp
av+HgnO28d3JPEaSvEIVtfLPPOvL7IvxD6JtsV3S7Ia6f65cc7KzeJSNzS/8tsylrxv/yxWL+7SO
RFJ64Tf7Ro8cayjAy5VTwbUg1KuLYj0uS99vpF3kix8P4ptCSXcvapLEJOIWDnuw/kO6yxeG20ta
hp+J7D9wDHisUdNDoCd7sMEY/DZBc47cBzeZHxZAeBuy8flXLklLFtGTnKvX2pk/R7r4NrPMKD8x
HPqTwNwWrOFLWiI55vyHgsqxdP/ValLXOrd8yHFOL0k7FqS2Ywq1kgSRdMZtc0jLgYO1+95Rrjft
OspKCTJqMoqmo9EGcuB2ye3IlgTiw8kKYqJVyCRCxes9ldn3WDrplR265KnBJS4bXl2+Q1VaM91u
q46dL96tb9J11G7KAn+Mh9GAF8EuZ1f5pT3G2XEeJ+a4rt97Re4/xxQobgnFVFvd56dBU+SABQvq
zRiE8ESYILA6CI7+cSTesqYcaZi/FVbxPGYb4OkuZxsX67+ZpRICyJroT+TmULnrNke4+f+xWu46
gDg/R5ITuEIMuwMZ/BlJK0WVrE7xTWrJwMHehZFT71iuMQ+7cXk39SzCohZNt+qz6Q5rmnMeiyX+
tO04wFu3rKmjBQhDEVXPrh+Tnw8qZ3ls51tHUMzOAs142awdJ2a1hssWZAlj5NC3NX7Lwav/qMJU
+8Gx4300UXxoqE87lrUf3BIqeh93i/u5rvKb19JX5Cdnqyd5QX3gNW99J/y1aBXftzTU8UJb6gfE
vZD9ZqkvzqwkKQ47vzbI0Xy9iYPSEIh3QIA0XiHOjpdxMM13vtCNKaKY5Gzfhz1v5ZYU+MDTpnaI
4hgfkMiYpsN33mcgMMJh+IHPXGa7wAwL1KVUodd705qOO2XS6I0Q/3TSQ6tPyFX5LlJUNpdT+yzC
QNxbbvzzLJYGxk0i7+toai+JDjAbSZkWB7+r5ofCrZ3vrMOr1RaD+g1m0T3RZzCx03NhPLlRrynG
mVJYN5lnb32O1bgvuzm9ZkFN94ADQKMuYpoce2qzV+wiDFrlVWi++d48ULo57Bmuo49RqNspMAI3
UCDQVGFqqN+0OFhC/C5BZMXrIqrsLPuqZ0XFfLOZw9Vca4STE2bdFV/YONH656tfpaHBTYsat1wx
mbPMg/IT/53dBn2b8DPL786hfEcaax5cTLv3grru96AcpmgXK2q6oyG7Ysxyb2e/pWHXGanxXKt+
+h0NtXmjM2Z+aJpl2iriUZPh+xYufILVL5/WRI8/FRD3f67pBXY7WVYn33rDg495B6HBzcYfuosh
WoVOUmyFyJCU6+FfRtD5kaYAd4+IO+/zFsMcQOz8xQv8keBbhUlkHvPnsZSMkn1RUak7COZ9NRXp
szfxKOpcbm3CAuLC/QWDKKYnvljRvBaQM2d/6OmR0arkG+vmmE+QqJ9OHy0PdRJhC0MjIX7YaooD
WkAQvd9SOgObwZNgJuKpdTgQwn/OxpTPXQIztU40P8PuGD8cq6tn/iRqbnsd/pYhoVX2RDqgGa2t
xDsugRzVsQrkNYvDpyzqPoO8LymhjoNdGWaELJs4OWWDiF9c1LL26Lhecc3WZHyATrh+9dXAyrdY
q5/JSMOZKvzkMSzwUURi7Xddh82nDXP34Bdt9WiaJkQKAyQ3uiH6X9Q3FyAM4abxyWrovElxytFW
68elxIJk6E9OvQgRYaie09QhRq7g4OaiZoOwNtGjKDsNgKBP9pNN+31OScvM62E7DEt26UTMdTWP
9MHNcXEnSnZsG4g16mq1mb6UnFEFFwtNou365PeYzulrpbyWyO9YAv6zyR9FS8O/oqRuZvaX9NrJ
2U57Nl/liY1CQppEGepvc3s7DMVx+dzyIwPKrk35Xa2j/nBY0BE8vbkJk7Z4dLLuI0/chPLDMvqV
D3OzvQ00+7S1saK9qpkvvoCvVuHD+eZkYq6LT+yTIlL+mmvCw+TwrE+EQ6O1HLW7yelFJIw5h8LD
hYvTipnWxA9EiINT4/lUIftj/68ORHBYoAOc+waNjkcgP0KUKXOqaq2vwwgkqNZVB24Ed/wgMO6V
mG6vDK+ZPjmoULQQe0P0ogRPr67y+kPeJxHy2sJRTjcoimPW1OZuBOiDCNr5gvG/6b97CNU+rbo8
0UzAznNEBT+vTngLQ2HPm5UDZl8468avpbwLSwPcbqaOa0nW4RKMKWgcO8iRZV0f7J3JuD+A0Sx7
tmas3rpnv1UI+YywDlfPTgFbsfGrWHx1lUW+vi0hgcIuowR128vg5sOrq+elDPBtjrW4z9k07HuD
Gy9w0Oa1KJ1Do6buXoxT9kRyy98l6Y1F4cbwDNPanoqyNf1GzFLdVxJpnnUyfImezU89NNOn9mbK
KifoBCz3cDxpt/728zB+Xpao+jMbnODbqLw9agOElK5yv3M5eQh2VbwcOea2B6eu/y3TUEN+z+se
zkyZNH+8MXR2kvXsLgh9PCpyLH902tZPixzsb4Z/nDLYCZXxzq7+00zhtvHxRC1zkf8TPaHixhkX
Kv5C222aMLHPEdbA2zU1UaJWjuFjnj51Wk3osT4N8yrFcsh22H3PWSrz1fRO8sZWD2+tcav9MmGi
CcNUulR9pvpv5XsdZ3ch11eNY3NbLNX8bXxMCYLGk99ov9kLqx+E4bWpcVk1zqceeNjSypVhLoEc
Nnugl9nBho9FBZ0cGb39606e966qaTgoW8aXpRo4VITNei9xF1AARE2Z07Q4eVyWOpup5hHCGlwj
qORN8ezwCe/wZcCPh7L0BPd/fVFOHB4Gf75xSG6tz0lb0RjtKLlTsU+39QKcT1QUfk041kIWbz0X
7jgHvFaclhkof55nf+eA/H9ZNIdgbEI5HxlrHUA5S5VEgFf8flK0TE5lZJ5Sxt9N25eCHlR/QBXl
Csk2SIHDq6fRRDfN1MlnGvb8fdcuw7tDK+R7oPviOK6G/azMerSE2dw6dGH/4WTv7gLT1n9IuEHH
WfqKmZF2vdpbC14LNnlvqyH8dlJOwaldIPlnYl/yB+4UKKN7znfY+51OwLJykIWYEjL4VdLZqwpB
Jovol6ZsmCu5iuUPvEtgMJ20eRHlStZF5bcD51wB1ohhS6q4cJ4B0uj9FGHPU2VTvri9/Yo7rLbL
yrEuUpBZufnpW0ibmVVKry/5KqLXJritNlv3tsjvDN2y5IY8ZqlcHvxyyn+oLrwTFK08MKfkF2mc
8OdoTL4bi17/xeA1A+zhqHRe5mgB+CUcnMS9IOWoUECf8hrPE0YB51KWaYlQ7nf5Seu+eWxGzCwb
mawVZgNQFrQrIodxYu68n0EfZn+ylM4+X0fqt7PMyHU9Y1RW6vQQx5iMAm619i7wkDSReif1w7c4
omQdVw9xE7dnnVqXWy7yM0pWlN+dEgc1fmbc20xVxYQUZuGVVuVyF6dlcat5dgOKbGMXS5vm7UeM
5J0KWvPloOO9REnW3ocdZuCqkAtuVo/mSJhKhmvQxm/CIDM5WrAu4O8SFEiS8pqnZcfqvGWJEiNc
v5XscWYWNCIa74apqj30s97fddNc7fMlwLBnlaqPvu7RNTEssGTJJ1G+D0r9jFYG5sOaSNL5hUTW
oawyelglC9ht7VXxrmgWAXMUpP62CTN54WKnrxU02dNcGcGHZ9bcOE3FHBIDbcJSkgM0cNMh3vde
G9yNY9i9p3x02PbsEAML1Q8xmT4VM2A09vFo7moLnKsjr/Lqa2hUcYxJdx6gLkQ20kc7Va8gWa+e
dNL7YdL+fo7T9Z5KierTrDLdZoDztlmEUNjlXrSbSAfjIugLbGy1+TXkdgAetcS3Hb6Xn1pXdnsx
6/zQ1LizCnSft1IGGVArosRpmJnd7KTyKnoHKBam4ftF80cv2eIdhhU3dtZBJlqjjNlwxcRaISs5
85viIH1vhONsqs733oPE0B2N3PakYpvSQJw0r1SvVt/NSBoJnuuoHwIpWPV2OIhAXdXhbQUV4Hla
lfvlY1G6Vm1K1FnwxghdKZ9zAZgSJd/9yrtpvATggEAuD+41VvT2co1XVz/pwdS1c/7p56o/dJhr
LpBE9XXibHHH+h7V2WsBnPtMbLw72KqDy9Z7BIJ4XxcyuiZTNO/yxVNvloPVpzEo2IsfphfYfcsh
t2H8XWoJpQ/P8d+pjseNwoGzDVe/ZoAKqkNSkjnalKoKH/3lf8yd2W7kRrqtX6UfwGyQwfk259RI
SaWhdENIJRXneebTn4/l7raKVipP58YGNmC00S6bySmCEf+/1rcq89koY5zUWgTKtxgCG2orEHT8
t6Z/H3jJKFGppS4sdSh0B51oKLoO6p6KsPtdtsP4xlOtnqzYMHgajSgBNWWOr16hZogatPo8lDpz
V6WT2EobSSbOrVZeNBKFRDngxCVdCn8kyFW/6VbcXLS5Ak03U/OzIB1ZBah8DaVewmNjKtoKH0eP
VB7gAtu/+r3z+/C805rwR9fG3rqPSkRAmq7boL+bgDm9skFUjmrIhrtBk/ealCClF5pQ8AXYVAxz
vmkvSmyTlx1EtywAAWt2eg30Mc5+IEqvzqMGVpUbmEaFtI9xylfWkotFbbf+C7m17da3mcjsyso2
lOjqM4ty0pLplA61i6GgwvayTEkL3URGDw8Ul8ozS3n/3UbVeC9Qv/pbKbH1M9ny+EDZBZ2GyZNk
I+hLvG9e2NG/rxXJ3pFCrK0GaHdb1dQsGoNdDzq5zC57gdmmL0f4TCbYzq07YS71RN9LQ1QKvlZj
vWYjYt4pRUgPD6uZB9X2pRK29pArRr3rG0WFyBz435QgY/vfVzplyojiTJH5KM5yr+WGNlrvTFJv
Bnw7RMgdWkCSgT4Wi5S3dwvOoWP/4BITEgv66MK9DhA//pSsgipJrUBNEVKH0agoAt5tpR9BJRPF
7RN3BtdYzVprI5BC04+x050SejmpylXHYpskrrOCAcoqqEmifTntsSisDGd6WbQ/CBF27z1fhzBL
fnVx0ZtW8VZqo7nRIfpuRF9yM2QojGCmqZWIqR5c9uX1H1lLf3UgxHpbq0l43ZmtCq2xB5VWUE39
ZjZhvPApfe+onb8JXyG+3WQio74CtER1XR83uhzY/nqU2mQnQplwM4EsBf1f4QIGKmRxo1o+f6bD
p7g3iiZ+Yv1iLQvZKld/0LO2y4wUuF3j2uUuydX6ZziivkHXzESZZBpCulxCaqJ0zVrIpLBKjTuu
mwKcLVUVaZsSG7knaojadSVIIm7G95L2/pVhgzHmE9LRzmlSg9Wgpai0VbUk/tbQByUClm4ELsGU
DnFSa2TeF7R9BLSsUFzIehPvADprF2U37aOjiOQXb0h3Ya0GbLU9mi+W2QePo5nTu+QtpGPFsuiG
lcSlhfX4NbCjfpPEAWA8SQIbUyNKXucmnfZeRc4YqkVzkRSI7S1EZCRgM0Cq2gvukl56MmJWknUZ
izPyJPyzLCir+370exwbiXbjYRU6S0stI1u3hoYaDv7NH2rdsifXzGBXjYQpqYVkb3LdtDaqQcUq
yNH4hso93ye68fVkc6jdABFXqY/sNqSi/uF5kK9jJcItoeYJ8CaPFCy+XKJ8ZnZI12xdxg3+e3XV
DInIF39oemBhVFRtbDHQXvh2KTcqHcsLocMC8iW3fUT1n997CGVWfwSIb/pM7oxtyOpnG/o+YpCK
jfEfdeUblq/G/q5HkueELvpjyRhIDNfCjtzkutiCjs7/BA/8V2bm/z8qwJeW5/+D9mXxpXt5X8Uv
1T8WCF2bt5fqI1Ng+u/+DQbQ/mloJq571dJIJTImBM6/wQDaPy2LmRXGHTZmVZn+6F9gAFX8U8W9
bJigASwLZzy2Yz7bExiAPxL4+E1Ls3RFNjUYMv+Fg3lCHXzwL+u6KpuyYhqGwvZLMfQ5kabgu2Lk
PdqbXon2vh5tc6tBh+YuoUctBKB5/VaYBqvz4YpNARvimrYlksaxXdq+cokMcZtJBOAODy0+EaWC
iILHwI9sQoGrnVtZK0uSznJAW7b6ptXPNuOFZtrO8r3HPCrvUS9ukMduPB9zTykvU6rMYbbpse3W
ME8lV1p4Yb31a//R4/Pawyuks4VEHN4fDhLADNuwJ6l6H6r2rjS6ZIGPGCkiu3M98QJst+E3VdbB
67bYPfxtF0igMetzQ9+qEYVeeMsNx1G68gjb4Hccx99v7IwhZMkGTCm3Kjd1kZ3lA9sEw2FdsW4L
ffPBM/8v2sNHugMW+C8f4fTnH4g/FFIjv895hLZwJPG9Vc6PHP/vlwLvEt2TopiawQs5+4GCTkAl
wq7cWN5lAM49se7GaBMpWN8mQh+L4GyJT2bBF/Uq989VKOIRbfowvK6talnWyVrFGVbG/tkEPjfa
x0YF/q089Lw4PvTrigKPx38Pp2w5HasuhgsbFadRg8NSbyQQuE0WLkOWze6QoXjBVIK0s9G8NZ3O
xShFu5Q2q4o7ItPPikw6gjVS/n6HuQGKwHvEODbFHJaFbth0864tN5MLBCjMtv8BNI8VzGOTtbtI
wY+ZYOrA+YSmNOWmgBlDT+mtv34Qnz6HD6cxw98ksETg/vAcQrIHAY6wRLfR9LW0DMSRd2oODFEh
J3y84hnEJ8u1FqxMz7SgjisB897FBosP4sgVTRPj7N2dfoeGh20w2Rny9Ocf3l22wXg8Iu5sJb75
uT7ZmXHL/bJgbSX/sURsOalqNRZJze0oXWXYRqvxkQUqMFDuNSWPzF277qvbVn9+1n5j3XwcVhNC
6S/I0DSAfz+1GRYRaQq4/JCEPXoWSx9bQ4T6aULs4d9fe1WxpWq3lghOPOUh/3VHmPl/uyNSD0mg
5SEXRkxXMVtkIlxWOS4mtqNf/9Tnr/VfPzWbolI9YCXe8FMDKvoKo7CXPP/PfmE2c/hNKUd2yS90
yFFQezZHpqbPR4Rt6YiwFNXWpz//8PoYNBpzLKUlpoHreviBSHldIccCZvH1dXw6HKDF2rauGnxz
Z8MhMGu7Typ+p4iJ8mq3efMgj3df/4amffrGIak3dUVhBf0rbPzD1aArlGU54Y1LSvCSYbfJsSX7
gbUXI8nxkbxKJ6UzouIG82lgnFeUaMcJW2WqD72XMIeaP4UeXAcd0qcSgn4j9fe078FQsOzFdcy/
agVkOrrtTor1i6S/DyN5p8Xpxmehm/r+tURgfNIQwpDrmFDe6LptZBy56DyvavOHXLxJGv+9mZ8R
1HOm+Fct3UWLeDO9BhA0sdHXkvpWafdKBrR3X+vVItSmEF173yLuS01Gd8GokSgbBunGG91NlwDY
GvM9wtalj55+ysgpxwfsCmdqG+5iudnV3TbP5XVWxVcifZfPAiWD7mH+1LX2ATDJHYZScI/bWlx1
dAia2PyJu2flS7QjIES4oXxH34wKhH9ec+MqwhCQ9JA24GOeQDpDOImVmyhenJLavdQ9lygHJW1i
XxLiRKAAoQzLyLsShb3mFXGSOrqKKnERFW84rhbjzrypix8IIVy+jdMldKm+cQEBkO7SZC+p8cMb
nxvtscS1VWQvepA4LlZZrKgrDYNL1EEoyctV1hEPAXhs6OkCVeHl2FvnTS+2nX/fFWgkCPkx7C3F
uYWM91cew8tw6DYg0i+m10UK3ugDbno53Jqaf8vjATEfLhu+FAnJM16mXww+Uqem32iWe9f13hQo
atLBVKILVYjLTKNJJ3ndldp2d3nR7Rqz2vbFncs+2x7OE0Fto4A+LrqlkI3zBFC9BjbKMnZyoiMS
4/NA7k7Yk06LpFkVOqEQ5arHk6XXr1ISrgaaNJq0DIq3nn8poK1O639lvda2BEe9w9qg7Ita209A
AUYZIpl9GL6oKHwUVIvcc4Soq7a+1OQ/VwSxsQwlQvw8xD1Rjr0d2HaurhP6IWzgviUtzbxuxTrE
HoD4seyrm1fho6QHti+usmbTyY5MktlYSMuw8m+zpN2oqob5K6EL0D6BweLrpy2ynlFGEQrpxqL0
0o0IsWI1CLpccWn7pFjEYgMdg5K49hLJ4XOgEfZuUJAeu9uqsy4SlrKy9kNxvTNT1xcmi9C6ochv
LxAYPKioyl3zvqUYkeGB9rLXenjvqEvKwCxQ5e1Kc0rRGJZSWd0hfV0jlFzGdrnynSbAqhFiJNVo
4fA9VJQ1DvXerJcsnHBDGNyHnIAtVtJ2cNUjeFUi+gKY40eivhRpHfvjRR5Hu1LU56h0l77IL3sv
fc45GvSitZVdZ4K4BrbYqF8sr74GHMB96NZU8xaGMaVu+KshfMD5tfeLZNdICS+kvonyZ3egQ9Ko
ax8zc4ZGvqT8ggH/0rLu8NGtXRnBARgIxDmLQUc0KpUAWzBz0vnw6LJSbOo6LKKDuo+8Hmk5dkDU
wLrsPqhauTNw6lm8/SMmPtSJyRCstaK/AGZ/HUsuSzQ64PgXEH3zWibV3jZpbAwJoji43fgXpyuM
rPrOqPptK57bzluH6R2pMxEPJ++uqiwFUhvs/TR5tkrpJqjLs75yLwSlBVCj2166kAwB0QQN9/gc
imil8hTIllvUQ7lu9W7JGMPrh+Y7IGYJ9+iEwHFjshaoTLnNvsc9K2MEwk6ybhFnRJm9tmSHheYK
LgF7Bci9klgOCA08aTV63YVqFWvwWFs3Ms/90ntEnreVIki24idyJuQHjm8350PrQ2yjeOtd6IF3
Y4r2SsVGLbzbsun3bXuZW5geBntNf5rEyHRTxshD0n1KGQJR8lZluuvC/koKw4dygmYoPtShdgrR
uRyjaNfoAi1gsBZSvA+qO8xJu6+/gjMoNssuNrUmf1HctkDfWbNPujSMlR80tErxfp+hq+fbxWRA
zBUihYUsyE1J2RKip0EGsJCQZBuyTSHdP49amcolk4HVOpL/gKP/yKn97fM8O7PZ8tuMQCawICs3
Bg0StXSvye/ArTcu9Ooh5lnaVbKpodR8fUP+tvSY/eps6aE2IVjDKqd13JPBpT3UTbjV8B1+/Sv2
tNb7bbU7/YxCf1nowjLsiab2cSWFKkQBbkZahGHm6LGMnS6x2m5qp5HLSZa4QuO4VrrueloAhH61
HlBUUxM/bwvryeNRxOo6R+1CJXdpNkhRqLbq/q89ut9RSeW90hrtXqORamigtvVhpXLUQn7Do8So
Mfad8VDf1sE3tIaLHn96VCkLkmbancqWsLUotqEa8qOFTIyJoj3l7lrVWJ141Rov5hTygaFS31bA
Wkq1djQT/7T6HkSe40uVM405Q2kfJn21VEWwhfA/VvYa3+Kl26Yb2+sefBDUlt3dVLl4xkGNfuLO
8GiO9iXVx2G8q8h789sGua/7MHTGU1x7tyNbE1kgmRFiGbMby83wJ+6FRdOQK5IUyzpDVEzBPeBD
ooYMaF9dfv3klCNP7tcW68OqkSnQLQcZzISRXMnMiX55p0mbqYxDuMlFyz0eH5ozaNW4Oe9c+8fX
P/+3+pEiqG9NxShDVzT+5/f3piqsHgcfv46HqAqaTb73r4JER0Da/PmK/i+UGb9lCX/N8Yi/IRUP
1iv/D1Yh2Ql8eCYTAfU3PukyK99f/vH2Hv/jCqro+8c65K//8s9CJEzFfxqQTm0E3fTSKOf8uw6p
CG1iIrLZNWUIoZAT/1OGBKQoy/SNLFvQOLIV7S8+qWr+04DKSOWScsh/XYb8fScqCYWKpqUy8/z+
9nQtO9DJk3trm3zp6FcrW98a5RNyM6ajzydsw0VL7hbSTRrq3ylH+osBqsKHe+38OUN+rBIcOvPZ
Z6pSGqZLREm39DiusVxaq4p93YkHnw0qFc1SkYjWvUnj8Dk3hED/SOHjtDOf7cnVtkL65XLmLE7F
5KQ+lzC0HPmeTGf41+fkrwc6TVYfJiNbHzX0VrF3i+LKXTedlL3EqYwnD+H2/rTznxVIOn5BGol+
uVWGhijzLtqYMYFOpx18VvSxclpNWNzdmzEG8uRq2kNfyy9fH/vQvZnVuiocAuMQBPaN2bI+jUp6
4zTy/KXly0fem2nYfHL35x/xOuv7kfIjQYxmPl7GXZ7vSr1S0MEGNY23ibygNK+su6Pt15d0YBTM
wemxhS+iRt12EzbN1YhJGtWXdgqFn+E7L4fotpqmqW6YN7JnQOJsY2ZC/fHrE/91Sz67VbPxG1Ef
YYPbtDdVoawFG1v8NAvL3Yv6wRrvsxImIZKA6DoqwjVsPBzgu7j54bp7soD438z+gfHxyKD5VUf+
7GRm4x3ZUKWNSKhvGrfAE86+xjuXgDKG5ESyVlFfUbcuelSUrdi31pOJ6ChlyMYFXWH5IrGBJf35
t6LVp38nYbvmtyYK8GEtkbwBqfPIbZtuz2dnOps8aDS7Se+37Q1Wh72qvg4IcA3uiNqfs0VTumGR
QI6TSguL30Zq2Jaz2DPjfimnNt6A4sji51d76rPzmM0zLNtCqSQ250ZOJkgLcaTcOcJQ2e5yh8BP
CZQRaElvMKciuqWxfpGxolPgvOKldSkd9zVmWWMfRcTFqwvKul/fIfPAKP8FDP4wA+IsiyAV5MFN
kZARLEpz3wFBtAqY2mpIxlhMBmWZCbh3+Z0ixc0ihnp9Q3n9AfLuRSWTepXbF0GePNlqcCsG6bKx
g6e+8u6lCl46LNBB6c86utqlP5xbinRpNpjUer/ak9l2j/r7NUoI9EPSBDqvfy5aInvjYmX7PuF9
+C5cd1daIZbO8cqo+zvWBWdYQbdNY55Lvoc7kMIedywALoz66apqm+2oKTehVD0HaXGZ5nQDVFHs
bDymfhDfBESPYYCF3RMDrozjh07qNjHhZaUeUvLB3iPi/kwP8jOTfOqqLc7RUV6pSnobx/nGa6MU
o6jrIF89cRaczeEKjHPAZ1HhiJYPnN9D2p2wb9smFsmlXKUa2na1ooZzLNXj0Cw4n9h7hHP6gKwI
O85GBPRnilMyTpgD5dm2LOygvdloBByt44UYawJ/8vz716/qgdOWZ4svLUsiy8jVwikgFy18g2Qc
K7j9+tgHRoE8W3q1UgVyy9QLB0R3hWkcy9ZNCKjlGi2ZnRwZa4cuYDaHY+wdSOAbKoLA7ZtGi89C
OXK+Pv9Dh57NyGZZKTaUyQLOgdQsCLq/bfDarr4++KGbM/3ohylC0ntLClWvgh3HtlbSI9RLVSRv
o1oW669/4tD5z+bHXrfsvDCU0gFC6IyShHvRSMsT77v4/fwbGyZXi4HBQeJEs0X3yl1XUjk77dRn
wxdzTFhZWlw5cR9PQlUKjd77aYeeDdTE9odApinlKPBD0MONjiZjyznl4Jo9G6qmJcV12zHtxC6B
ilQcgcol5kljVbNnYzVUpTSb1GhO1NskoKGTygL5yFro83dFs2djNRblEGoZIbNJZW3TErpEhUXl
yGR86OB/G6NDVUQWBxe2u0FWNkLeqY7lSBw6+GyUunpf0oGxmGWK0t8B7JpSiKHNf/1Apwf39zUG
UQO/v+ZJiza7w3LtoFRsFjDYN20c3ZGcRdLK+LPTgrO0xrCuowU9Esp16Hpmo7YyDGItoulm5dFP
3qelmuIq//pqDh17NmjtzPSiDg+eI8qc2d6Gb0rLZ/f1wQ+sxzR7NmhBAFpekAOjaWszfUkTXfo+
mmO1iFvXInu7l1GElJge0kJcWaYN1rQAy7aMdOWWJUNxnba6uxlNbBL9aKhXsYwFPM3BXkuGQicJ
88YFHoq3CM08pg3FWH193oduymxCwMhn9r0k105uWe9eDwSmISj462N/vhnTrNl84DbEOtsYJh1h
RtIu0WmjNKr5IANMNbq4vGiA9dBnlav917934Fqs2RQx1l1ip8gPnZ7YE6RUeH9qWpynHXw2R5gC
EFTZUEgdBsOlF2XWi8pibv766J9/ELV5zV9RwTvBKyTmmsgD7MF6cq51dbKqGkU56YNOufL3wdyE
Om4LIyqpBmfsGHpDAzqND/TrCzh076d//uGL7hYqHaXeqhyzHgTa+OoNoc6xzY4yDaJPJiJrNi2Q
RjEkAYYNh7K9tpfrDLZVF/wgppmVeJGP67BvoSpZfnQ5IMLGD0HUYOwj+T7t6mZTR2bGzLJGWTpj
Ut1meXnepPbP0w49mzcyKdTKMqlrJzO1H7msveG8ePv60MZ0ep/dttngxhdN+M+UrxBmfbNXyMhC
Kpza7FeJsCX812vJOkICH4Xmo+H72qorlGIRMVmdSYS1wHUHFmOPcKfgZDZ3Jo2nSwAZSBbAm7C7
GSTkiW6yJBmEz7EbldtRGPEaTZK9jX39W9G6yUoZu2JFoINYtxLKdt+i28Gsjj1WqZNdjW53BcBC
3VikCkC0LgooADpFdBhKixrk+JVko9vGioEuQ4zWU4TviJ0f4AYVHtodmWP1kxt1w5lS6PkKTfJA
zLb8oxmqcCl3Jm33iOCysSNw3KLntu0M+8lsE1xwUI6IGWkJe+nb1z6AiFYkdPC/vvkHBoQ5GxBV
J8XD0GeFg6ErWgEmpf9aJ0dmugMfZnM2HvDqWFobtbkD+D1ZYi8xJyfmOxg9ag406SAS5q4P3Jed
x5gR/Pz1NR2YpczZhN6WvlZ5spE7TOX+HpQL7CU7Kfa9aI/8wqG7NpvCBZk6kWHJdM5L90JK8IRl
olSOPJJpxfXJcDBnU3gkyDRtZS13KMU3uL9L5DE2oYC9Lw17ZZCiI0/n0EXMVnw9WolcNpXKqfKC
EGz3WU6zb6c9gdkk3gcRRtqiKxwYMOp3q1ST21QeUYMaiKO+/olDZz+b64axIGIsQLxAlMoFFKW3
MLIevz70ofdnNteV+YCI1mONVMaBOK8bWA8DtttLnc3xkWd86CdmU16jisgke8VwRCCD5gekj8un
zJf5AHLg66s4cIOM2ShopMYcykEYjoHVB4sX8cJ2d0IStaVqxuz9H02jCNqcY0sxMVBNWF7m1WmV
fc2Yv/64rj2D7pcTxstS3/qnbYa1qXv28dOPKkAadNisTtzW+8TuXjzVPm3NMu+tir43irKSDccM
bKyurhctwg6M8GkPcnrAH9YspS2N7mCBhCp8BQYUuLjloPhnpx18NkWrXY/OPU4MR5eycFXG9ZU7
SMcCYadH9slM9uuD//HM+6IWDd5iB0tuftW5NFI8G8xKYytgt20NRJoJhOfrKzkwpIzZqEVhWppV
q+qO1Rf4nEMIExaSoCus4+nm6584NKRmo1ay7QjOh6I7XR6AzCoeJGG/n3RofTZavQDDZl4OPOQC
sZ4nV6SK6PhBTzv6bLxaBiAc4qk48cFtF4qV3rW+ctpnRJ+PVx8qGRbx0knRmuFMmJJitKevz3sm
P/93mxLZwu/vvoGbyw9JzXT68CJFOipbRK/3G5F+c32Y68jgAh2HwrZP3oX6GquPsjaeqwbEKsAZ
/L/iLMABMbpH5r2Z+Omv85levg9vtEZY8hCFielYEBcNlLAWLGYFTeBgw3xwL2hUaM21WYT7qL1K
U5gaLvNjoSHQpNg8NTEKIz1tXtBn80IXhtloGHHmsDjYZLGuQpkK/yXmOCiuP/Cq67N5IdXqIGcr
mTmupV8SS3HWCZR/R57q9PQ+mRd08ftd9AnyAFZnJY7V1N0PYKbNxJN9oTgfbHDXUQMtwLTDVXz1
3fabpuQPEPyt234YyZ3XQdgD0UbiH4FdbSeRUtYqwUrNRXfdKpp3k1X8e1Vtmbssy78HFTyApBfP
NBsu1QLNz9dXcegOzeabnua/jnI2dYAV/RQChpxt4Wz++uCH7tBsphmTzCiALiVO0ceXoPJRRLCx
Q9+bvAivO23k/pK5f3iZOzpIIOm62DG9/qUBXGV0D1+f/oF7o83mG3z3BDZgjkU/ba8TO8ThmB+7
75Pr7rO3R5tNOEHtjwWc09hp6FnufSI273I1Cy+FBNw6hxEPWbvKc+Jii3JFZG5/BYsivh0bWE1V
l8ebDoLFijQO49UPsvbCUlN54wWUDmt2gmghlG+66MXGrbv3HokawC5QLqsE8MsmCU7ryKPZ/n0M
eDHZT03acvNJzS2Fv2VHsTrt7s8mKUAOqRqXXuQwiraGmT7odXxkQj70YKd//uGVMS2dnStGIAeN
5bud20+KcWRqPXTk2YQjd71iyrjHHK/UvbVWGSW0pmp72h2ZTTi6WWL6HLvAgV6TrBWvUFbE2Rwb
rJPK6tM3cjYVqKmk5yPMCicxNy2oYlY1FMduUqSMNRhfNCQhzNTsRZ0+7QEAALIANEBZkBUpzUXK
SEyBvgLXR/3gwdL8jQ571bNRZXZgPZQ7ximIkm8RsEUrf0TYwBp5Eanizm2LdUV1kl+qrSeE2Gj4
N3/+rOKZy9Nu3mwu6mRJwLaIY6cf5VeSWJbVZHg/6djqbNlDN1oJ1SiLnLLN6JX3mywQpz1zdTYH
4UX3DClKI8ctvItMVNd5c9q8qc4mIJBSIeF5yTRvUvKxCJHz+vj+tBsymxZiJhgfqlni6Mbe1Zzi
xO+5OpsTsiROlc7oI0cFfgBNK/H2oATMzWlnPZsWIpfQWzacHD0rSDJsnqjLPZ526Nm8kGZFEiUl
uYryGAEsbiJib2CYrE47+mxi8PXMMvpWRBAJoUVUWXSlucI+8eCzaSHPhIHEvwmdIfYeFcMHgDOR
kE8789modMfOUuEUpc6Qp9HGA/Wgmtlpj1PMRmWkyejfWNU6SmhX67azWHHZZB+cdOZzLelI1ckz
FMxVWqE9Yip7JdLrWCsQa/7nc/FcS+p6eRQ1Rho4spC2TMQXDHvdeGCu1Qtrj/waR9O+Iu6aORoS
ydqvH4mGWIsBzbc3EpLDFjuRbjxyK9RG3ZZk7XTVmxp94wgxhWEVP57gKAZQONXA8zbBbZJhryoX
AHPIweYlzR4zdp8Gc7sakeZUk34wOkzgearvsmbfyptpqq7MbpFjA+OfjLwWUifv+X4Uqk9y1nOf
ZSaO7Ev+UEQaCwQs8NbwarlvsnWvuMpC067Z7F7wMVBH663s96bhr5j9JR6WhXsGy8v0WciaKTBV
2/LrhVmDLS8WPRcS5Ldhso+4Hsl/xwLE8/1RNXDZ+R0OqVALBrK0aPGuwUKWNaKV9jqBWlZCCTf5
8zZWGFJKdVtrrF9IIYG3lLREsG1C971p8w03hK9ZK+dnbqzh3ZeJt8EIXBZntbyxXY//u5m+cQOw
kqSNrzOFhIC+eHRtlJb5o9D3UeddNGxrlGRCIBmPnINHfcWDFSqUp7KCBZjq3yG4nbspFNgiJUIT
KIsH4KS+FMaFSQPJhwZvUEFtqnjpkbzRj2KK+txNt1AhvphNWSNvmhLHGt61+jsxHAu5G84hS61i
H/lgvopyCCrkgjdPVmSQ6om7BZtncWJRYe5Z9zvavTbJLk4VgkFQXP0Z8tqRT/f0Rfpko/VrCf1h
ueYR8wOskm2EWXffyH/r6ECRaqmS/rUISr/GtwWT87RhPfsGWBlY1BZNiBP53gWg7HvNM464iKdD
fHYZs29AEUFOSJsqcozG1/ZQ4AhZ6s3uxBOffQPyprcNgh3YR0vZU9KB862TIzXYmffjP/UCMfsE
FDStdb1TA2dy1Pq9vyTr9IwB5jc67Ezso/2mim4m22Tr7/xRuVLqh68fx6FHP/s+xH2dxn3oho6l
xj/peUmOa1f5t8Swop9qoNtXFkybI9+iQ5c51zOXg6sZ+WgEjqXZxXlng0NLKxdqOsAdLDZSf5la
YbD0wqIBhIdJmTGp2Puc8FoYtEqzh/anHPm8HLjwudTZNNQ4LuMkdWRAi5e4IuIrMlPip0DGyalp
g7eG7/TfOfT/83zn0mfoiwDfhzB19L57gY/5lAzey9cP8MCHTJmvBGt1TEpELI7iYXNObNODmAuO
a6Ix7eWotHeSHQ8rwmSy07ZgymyNCH9ucK0+ih1YLO0SgQvdxvjERuMvdMeHqcgydQEqf4idqMu+
p4D/Eln8VxCDvx7CbHpQ/bKSLK2JnSmgVTHaZ+qdR16mAzPPXCQ8NDg3Q02ETm3KD24VQlHXj5XB
Dh17NjdkYVXWMiBKAgrkR5JCN3FRH1nAienSP5kxldnoV1wra2JbC5zSFMlZP8gwH/WEBAMAuGs/
nDzYEsjMHsdgIaaEshtIRtD/bB0DuN8EyjbLfEEGq4THeijaNXGdhNp5drGiqKDsSqIAF1rrGZuI
i1h1QkkjEvYK98gFHNpSz/W0ZTW0nZLbmKdBXkQ61DlmEuCkpJJaiz69YT0zIKjgb3KVAN6nn8BS
qzMedTCuoe5MKyoMqqBQCCtzRETw3lnYT6myYF3lDZvq2kjWkZmQGU5kqraelg6t5S6n1VagPifR
bVO1K1WjJ48VuG7f5OapbY58Fw48+rmi10hMOddDro6FbzBslWODTJi/VEufPPm5oLe0s7KjOho6
sZL7d0OQY/Wj93qvGZ21a+HlYp20y3WkQFNQiG/bphLs3Qkyrm5xluLeJLGKFU6ZLm3y2PBO93Ly
EAmfeoVUaYQrV0qyCqquvOrKgKJ3ZhiL1gyBEzb+yDzVtVd9psMqAJ2BN0Mn4bwVGRhOo1Y2eLaj
865OoQ15iTiTy5yVCITlduOjOeQJadK9ldm3ciyv9F659mvyY9WefCEwvNhPxyEG3JzDLvCxjC/d
1MwWadqSFRUE6oXk2yor+QH8ZJOo91qnjRu800SRxVLwU2q68AXfqPHeZm3+7udhdT0C3iStxo7W
NmGDGyTcZEQ1SvPoloG3ZoSYi6I3U4rLBFkGYS9fuIj4N5C44r0aStYqU4mDUPTX0FeHtQtfdAmS
vASZ5/dn6OxMMFsiJIfb9rZRUbwEVtkCpm61S0tL3jVVeA/+6H+3ic5+JBlbP9dE5W47Tas2upwn
Szkhe3mRql17ncpxve3qvtkN2H5XMQIVUAKBeaaBlFuhrWCl2pEalGTBAwi+/CqUoPVKsVs8sCcC
TmBbufGiEcN2jVP5hs/1spZ8bTcU8I84drpQ5HrYRAOIlrCmK01yFQ7iHBdvbJretRtVEEtIsmUT
XksAIMPnricJYoiYRoaEMJ82GcSqlJR2GcGFvpNCk3Gaaz8RDmlbS3jpNYdF6VFK902MoBpgACrB
FiryWdAGw34YAxeCVGhIr0DNxUpNG5Kcq6DeqUqBl3xUm02QmGJVeX6786JU2YeawtOB9EisRj14
ezmNza2hJv13mdCblV1oBCanvbwF2CEv4kElGYJA7LVMnKEjWU36OgVvgiFEELQB6ReeuUboLdB3
syozh+FbnMbkv8mST30fKjPU0tiwqkXJ3Ip8DIx4U9sokKDWQ6hVoHAuyC3p4iVJVeOFzTf0pqw1
77023AwUZ6y+ap5WJuwL3ew1aptwY0ukRiqNLG8zV1irwZZInbR6sk9GWX1M9EoFhCm59UsYq+Y+
7XJvXQ3xgLVbJr1UNG31U9Z03tBMjs5gzsQvxPtBpBjYXTYTRnZQpGjbFOBxWwMERwDIYk0FFwij
ntvxom36ejdCgN6XBGO+uDopYnlngk3N4hwGiY1xujPBypctG96GLZVaKItaPOk4xG3h78uSbKqk
N7pd8f84Oq/lRpEogH4RVeTwKlCW5RxfKI9nTJMamtCEr9+jfdytnVlbgu4bz8mDlVWZKALtLuRJ
Rqvz2Zu5c2etY1hvrCXKTyMvJqFnBVkewPKj6Ntom3Gb7M0p7NW2GIL6zdLSuXiGixoNk82Nr4RG
ER6d888rwxqaiGOOOwZM+nM3Uq6hcJpbVyGiMj1o6yaDbs25PK+OB76WXR7rGKItuQ8ViKOtHdnM
jnpe/Qb8pdjXbNS8Dv1NIeU5qoFqKcIZBWpdglpWORs0a8MC1SpscjNMiuszQHw/ntW0/u29lY0V
eJALAA9vNpcdcGaWEMKwthh+DQ2uH9ttgOP70JuYA5+Hn8KA1M5f5I1vY1RS1Cq76beFf40UZ7wp
mbXtjI/h2vtbbdv1yt47oJ/RVRNeNYXKb07rIp7EyupgOrZXZdd6vw6Ns/Xake0qN+hrKBS2PBW5
vdKz4LeRwqrwKjhIjie0jB2r7Zd67Yez6mGL1E1HEbMJsVSvyPZw18/ZNpLT+GhSIEzmwje3cN/6
pNRTFOfSSalho82Ghtv8K4Zh/e6ZjQOpsQKwmeCRKBWnDfzNVV5aCCINrCGGyiQP/LyZSiM4FP1o
JwEEm2TxI+iluTe5m1T7Nohieml/Qq3YZJpM78HJgKJsOCrchN0Cdunawd45HpB6VCOoC22n247e
iJAAnOO2ssQaYw8nfu0RvLRiAHkEphWCUNEP/tXqG/tGlh2+hmkY36dxnS4Zo7gHFYxzux3SsHyG
k54+iiHXVE068wYnqcJktCMBNzplK2vjSnPGUk/PBuUr9KGoQkOQ+9a3s4DPWeqA4oW01HUAK02o
ntUnd57l0REzFQRLYgJueI96T7WQgx3/3l/yft6UfkN4s9CXlymGStFpuS9t7W7NqJavKDzlQcAe
vbbYXX4L4bOmN8/3YZ8St+S9c89v5UCOnad/abosj5oh53hoI/2nLtxwty7aeHdBCR+nsXU+xxpx
qraxoCD24WyLsMRkhfkFdurHrIN7kI0uoB3LeawaFxrEovEBWyMkqwoekc0FULsojcJeIqKNvCLx
Q5DiUPXGZBy979UFMmFD2Y5De64QJNPDCIWx4mSFJM2Y3HDf11MPj4WwUmsH+4qzEnNZeCgrxwZ+
zerEphUC8bJDbKdKAyB3xYgmikQvHoMA4YABOaXm32fOdysL+Lh1bLGaHk9cGY/EMz+mxB9feDed
Vx0Zd2zOd0d4WU4CMCskaJ2ZdbF3kaqOi+jyfd3dfqNsyHadsKx9mOn20zRDuQ/dIbh2gF13Udma
T5NfWVsad+W2dFOHqV6zdPZgvCT//w7nh0QQ+CLbyHF2TW9VxFmjgVYIVqFI1KjNY7qakkHOBRLa
CP8Sh7i/W5zws9PjTzMaGZIuO91WGJD2PrH71qlzI6nwdfHwz/UJySZvBO9ourXtedgF5QjsLm3c
YdvYXrTTMvunI6wFKFIruB+d1Hmc17iw2JzMuxd/CVEukgkkwopS2EXYI/uoWfYcRtTw3N7cd7Ln
67/tZub4QE6OpZEjthNbo22XgQerlHNhdu3JzZHKu7mnNqsLysdhgZlJB/XvFtmC4OJ5xhaKAkkE
Q+ZtQpdMorEzPDSiAxtolkCDPOBlBkCeYysFOFG4zNt6hDJWc5Oc6sbGTYha9FwZ0YdYC/8oc9cA
0zS9ZqZGRMq071Ery/n0IzSw8Mt+u0UHh3Jo3oLWAXtFIEfptGQ+pFs949XF/vJNBdSMu9aTO0k4
9w6RqNh5XYTsa9kJLxw/e37AuHctec0NzzqEjUpffeB7l5XrM7ntd0ZyeeYwmZLBmPWrWk3xEyJY
Oy7evB5tlakd0pw+4Y1tNkCpZ16OPsr3DhyTvcQ2ErNkb2BonB37Iifd7JQMQJg7mk3hqBviyLGe
gfETKEbsxrZ94F/QumfntvBL6o/SORXEJnKDkisEot7N/6IaonU89Yu4fWRAA8CiAWyyOCA2rVtN
ARFNRA5lhEs8Tl51VajDL76aiX4zS48PaziHL03XjSPIntz5EbZp7XzdZWccGPfEjPZLofUbnMU0
nhj7xy2Rmcli2PVTUTZEGsyL4J50ovsu7cZ/pgs7OovyXz+CB+e0uf26+shPNqy2N4cps62DwEvF
ZH8R3FUNIiq0yFTeAeIvl1SRUsSyEup2Z6tNM+plw1mZ8sGgOjMnZRp46wL5Wcob3tbHQQm4Ky85
CxFpiSIKd2PeXxeVAZBbmvwLX0mxZ8nZ36x1XSVBLpbDHNa/1PDJb8YeJhHnLhA3w9zNA6LFNJX/
Kg9AF2MYc8IHJq6Lg3s2tYj4Wlt3TJ1ay64rvDVWvhOxAFF2G9fCRmQ5gDi1K1y6ttONyDeuGC3W
BZ5/WMzxYuRRvi0RrXNgRzYs2M50h1i4SLJpeMOfF+1HbabhBUMV0SFBDKu55U+jNKq1pcEeXCII
3dCiYZJLuyub5dIkuugi+zwJ4IJFWLfb7Lbb2wTLDG+u/OfCoH50nG7ZjhRodzOG6GEz9kb9ErVu
zQpETWWdn/vv2NYag0ZmbAq7CHZz1/p7SBH1UVVBRLwLAxhnEmPuw9R+Kh/1YJt7YewEqxlzffrY
AnKw6aXqE0NP4x4ZdH+ZwGAfsIfKu3G2mkM3aPjD6dJvNDPxceGP0XXUjvvaNUN78YYO1wSjAJto
4JHKWKjYhILjDatJRTIgxLZpuG4KY0EJr5vsWqJU5J5Pw5iuQ3D0nVa+hRMYoyr0zYvJjwB0O/cZ
Pyci9hdEGbOsuqslsoEMlt6ZcvH6uXMjEgDjgpHEsXwuFn4CKufBkRUakfPdGRF2NEQam1nLz7of
XAfsWha+qSEYis28IBoMPXO469Jpva8IPuKqDdzflbrCCh0eGRp5bNq/6AW3amjO/t8sLS3UUEEX
lz4OknAO0HBlYt7lnv8BvC2MtQl/wo2MX9cxzR1AGAeqfYqJgK0wdBlsTb9EGbcersf6nLmjf14a
00raJsKNUOEW5ddbd4i6bk2iwT+Z0mKspZX2nwYHRSdZ+erIGEhvCut+WlF+bzxX4nHJ+5v86Nsr
Pd0grqvEFjLk3ykV+ba2RAs21xoPfc+NPQB8hHPYm1cy4ZUxeFYqyw508lJyQoVjv9zrkdNtaTFs
TUW2PJFKRU+LbaC8LsS8HY0pT6TJF8TWA/IrNEV0oVaUvmnABoYbNnfylpN4NgS2bpbm0TBDf+vg
pjs1Ibi4CDXycxWS0nMKkeQthpZxyNP31PaN2KYsODDxowPeBN95lo7CQUHKCcm/a9hYs2sjDhnK
2w0Wai6d8ljZkaPeihmcIDuLZEgi/82yZYj1AB1ZTKGVsKVU7azIlvtCjnrfaIhUE4hOHEBzscn0
3F613eXYKfv2F3Jy/lGVeXbmogxeGzWURwNQGum6cvE+9UTw2Q3kbXRkj+vYHHEVLNcmqtLYqVZ3
D091uab8rfvZ1OuB2EAlVsgYZHozKbTj0mxYNZoe6dHy4TfCOPTaXv8uyvET/C80b9tofcgX2j9a
1j8A+o1Hv9LGtu0a/zVc6/TQEn6fFdVfWFQkE3MNMS2cV6IOJ8x3bsGOFMuy3kvdoiVbKzd91J3s
Eu2x/1ATnhDlVyK/GxvLecJuji6U+aZjptaOdUBPv7LTTFZBpnHUru62vpo+JtdnrQ69Cl3EIKRR
GfSHgQtqY8BlOKe0FDb5EgRXf6LDOioZ3vXmKC/DjBd38KNlJMiEardYjBzI2u15LqTcWx0lKz/T
+Ydd8zHJwEN9XQYubIPxK80RuHAN1J8tQrKdxE3eaffe1ku0nxeBEmjIi2vPOh5szMl+8IV6aEJw
zmj6ZvhhjRh7LDUmBu45MATE8PDNbwIL0Uz+EaKxsc1iQD2+/iMD+6hE+ln2Vf2LMzCPuzFI8mA2
k3EebUyaCDbQOs9fZtp4x5A18G2JgCV2bNSiA/fcC91o3PYUcnZ93pbbRsyapSCdXxbPYA3J4FXO
/EFtedm/F/vGW7MZkOD2+5diMKBUVmHlGMhjgXjnJwpdjyVTeDddiNyiWe54Vwd/3lRERdtRgLKo
xsp76ezOPjWS08qV02GBAP9krbOxq/I/rUk+GjJSuS/d5YH0KDiQeOs4uOGJxqp5L0R279aaJ7nr
J7Izf34fejP4W/bUwHjn2vCppPN8tgvDfhJuzn6lM9ZvqJvdh3TozE2Ay2mj0clsRdYx5V5a/onC
iXXNPRLkxkTs05vRRz+uV0e459Slj4/FqUnK2UbI3vjLORVlnkxgWl5ryg13JqHp32JEJo8Ktzjo
YYk2g+jvyqZ45TPD/uC2f6vBUpSTonE71T4N6WZ4W4bwmYDsAZYAabNlf+dR9TLUsjgyzBvESJ8l
cFEPte+actXME1WIxbmSqwwbXpa7mvMlnQq5Xae1OiI1bDAlm0FxN+ZGfzHY6aHeINGqVOHyFczO
LcjorHhA6R6nc5eoxkMiHV2isQC2KY0A/XY68mdw2KzjgjHVx4GJE5BidzSKNysSOC3Dy1DZznYY
/A/f815d15vfHB7XAyDe7uLXwn+h1J8jtxPD3h8QjXV1GvJ1ekk6jvumD+u/YzZa+aYLJvDujtmc
hF+BuZUD+OHG8WOSAbXJFh9T2SQZPwHez0j21EJ/R/1uyjDcOjKHswcg5WQ4PcQB8vmkqfNsRwGr
TUwRuYcaaSm69tqDcYvRJ1C12FbEQYlvwBqUg7vElprrdyUi/zTa9HtHgQ+3kMV1tftlE6D9ODJG
cjJbOKddL7hHrWmHMGq5YO0xHvF5Fq9OwafONx2dQ1uq7RgNRAGGfR+EFpmi5/F6hRAie0kGSTTw
4w0gafPG7WMi/HvOLT9RXJ53anXPY9pcAiu3EPcqhiuk7tDLY0lJneUblKKI65YgxQtMHTdzXe0N
t9REAOsP3GNqB270HHRjFGPhDjZBiC+PvlIObqP7sTr1YYjbWKKZX/XMqB/tjpUqqfU4V/XZdlL4
BJnzttYB2JY22ig7uKiJZSG7Hy9d10HS5DHZYOK79A0y0TLSuOi19eNwtakZnCtNHQJGbZAbjDBU
3cQhBrXm9NH1IpL2tV5gA3f5OyphELtKivuWhOI4LY19BirnxUMQ+jEgezbRWnEKVvsEkPVO2tZe
Od7eouoZWOpVKDt8QCN9Q6Gb4QllOOYamzxvNsj4bENzLYdmUvr+uDP96JiLZt4KdMuboLwZXT1E
kgyYFj/WiHi9NV95IrgCjTwHZToEG8s2D9MAJQtmDbHewdfVZTWz795JT6pqrgoR7KY2ZlRmj/3q
o4qZ97nIFe2JiWkPz8gS6IjdznXtg7KxNwdGBFVY3uK+D8aD0ZvJKNELJ/1SP+k1PYUhyoJAoBdV
hJmPVblulROdBy64YQh3C7PBmVw1nimJxr7u7ovWuXSGRGJTj680Tx9g65ytdH7se759CVk2sUrP
jetqnQ5aTw8Zo1BI3fIxWbxcPpRl1OymedXPYeZTEc/Xj0zaLfzebzjh36tDXd+FdhD7aL34oTA/
0dHLd2HQYZSt11OzaH0QKPQ2ecGjIgjTVLOJqvZtHIuXip5XNwSvlSsT1SMXnQ35GZTqX9ZXTFJz
WaSysm5bmZeci94IcuvOkNkTLZZ4rddHuzPro23jQB1smmmrwt4R1gJBxPhbaOeA9gDJUjSTAHVP
lAvKfeFPmEVWHCXZrC/kdJdqModErtZhZg42LstUxEEflXcCBPU1EPz4FnRytzDPiklmjh6g3p4U
0fM6mII5Ij4z3G8UQuF2QPWsYqW8LWijZ29cZDzm0EfTqE6ijkrSJNoDZFGmY+3apwYpq42sxuFd
YaneuiKFbtAL+ODmAU/lB1tV5nayCJOI8UbUPH0Ua+jRgLnnu7ZleNea/3TucCCQNPA21qiyix+/
i/RpHcRIHaw7hLPcyzb/LFR+IT8/ewt3fzqI9iW1nLMK/qKAeG/M7uSYWdLN94QGSZlTDPGjMj8X
xcBUMKV58prJnLAfyz5/l7786SeOi8gqd52Tf0zpEJzdOdSncKDmZ2fKuavt5olargcF1XkpqbBv
umk99UM3MKHKGrRhTUZsB9NnbnO6KGe4K1vaoR4E1qU59U32Se2z2eTRdyQhkEKBFozNqw1+qIup
SKm73LKOAgR1PDl3Zdplic5ZbtGjfW8bjNtnndXdzqbiqEZ2NaL1vY5MVKVTu18YbJFwreKRXloc
uK3iObPd07pmuyx7BmqCXPoB2WS7mcMvjvu71Pk39dWNC20R7Y3rcDcHiOrcav6XudG4FxBvN4tr
/JaOcYB8qo7sqBxJeeSRSS/kLelY/ZnSpjJO2lpCb896TEEhe82CLmEurKKjDQybQN7BojNWr60R
LdwroZNxZAaYcWoddF+9Pf3tDVpTdDmdR2Hr1/T2qvo44mgiBKRvVusSrBjQnOlWU6DViFhLFtgN
NV6XjhS9VkQQpPvlC/X9f0ZltAeDrVKFbDOpyvYRJvR1tG9E65w1TWGa3tbR/ielcT+xW+u3r6In
n/FBSwKHy0Q1xBQ11dZJm3qv0j85LrbFGJvEmDEHSFm+L1YegvivEVZfmB83Y1Prbdnzzho3gHWw
eE8GLS5dtf9G4j/ThnEWpJYikpXMyC0mnR/T3RmMrOO9bjfa88/VaMZNRnK1TqJiRac+az4ivYxx
YOaI8kxU8PynbPfqQ1GB8ec6s9V8hkks72d/fmJVZiucAeT9+B5EebCRwRD9hfS5N5EHlSmJED3x
n6y2oPJPy7+i7Dfg6ilIh1iXu56FtQUUmlE9hF32ZCpS7taRAU3J+Vz46U7D0N8uaXFAnJaC85Hi
zsvtYh/Zw9vUd0G8+PKOHmfFMUSbxNGATVICaqozf5qKYbiRu3W9ee6zLqQWXXxS6qI25osSMh6N
tnFUSW8gom203Pq+WDh76mdQzy+m5/D59FcH2naetl8Dz2fcq+ElRKW6FXJc2TZdv5QV/UEq/mVH
/R96jPgXQljZlpxlwgXjx5jrn8fVvhTmX8vtAsqkXnFwmaq+jBMI8DUbALHLyH2dCda3Ti9O8ORT
TBM0NQrDUU/oK72kHZpDnQ+kTiLXtJ6pi6eoWDeGpaq/+dx5cVuZ7602hsQoKDqopa5jb2U4TTlc
UIEt26dRkDhlmAjJJZfunSzwKYUitcdzxohnAN3ax/J7CFOji/NAt7HpWuXBH/Wb1xj91UzzdLuG
FqOonhx2+VzOz5WryjehCwrDruifw4BSnBDZdEfnz98ac+g/B6MOHttm/FTCXYg/QmSlBAjrw9wM
6R2pjftcG7n5wk3gPAVZQ5CGWD2lWQDxp0P3Z4+EKL4IPsC1q31Q95LPmrM8NSfnSbVy2v4fquJZ
zJyETZ/x0nIFXqxcMk3YL82LszTu1vOKpyYcQacApN2QlchktcboEdB7eLaV5CSBRLXJ3fybVVa5
rwmS4fRPoAws2lhMINh7OgsLrWcvO6yqfllUPnByO/qx6jxFdIj9KBrh9YmG4neGGmsw+jtNaHD2
2wCTFnsLh8ZIy6S0RuxEQzsf1qnZrRZP7yIKJAydk31wYmf0Y/uvaYW9uWmwcLMeZqA89Bp7a/qZ
Oltl6x6NGUEA0vYlBsRwrtBDxMj+omuVRTaVwHRk6YTVuRdhufJi22sOnwQqZVAuj3jGmQIoTRbu
HKuA0ugVXJQpzLyqcO4ZTJgfhTJu0zfmrzPwfZXSc15cR+LDMQYaj924JnNtvKuZ3sA0VB3ZBE36
KUqfA9+lbKc5ONuY18NRvILFklBfMF6hZlBYmtlx5gGC3B/0XnUY7VEdLE3NgOqi7yV5GK7nWfAh
6sXrjlmK3TdmTCazE5crHt29m7/Isl9OjWe0STV508MU3EoO7hTEfVpJAikjf5tGyJjr0keP9jS9
UF1AEEgb3eU8T8cD5vjoOq9hdrEHPM/oQJgnmKZur3O1Pob2ZKNs9eBktU6e3s3DXBz9OXe+FXKJ
ZMVQeclB43ebwaWT1bq3S8G7eSVyUpGSHtuerq/Dd9bW7jl305wybBpu1OTXf9PeBQ2ka4sAkTkS
mwnx1Uz/TCotj37k2cdB9etxskf3Ak4aj7fwi/pn4rW65z9u3Vgoc33zNa6ushqau8XvzaegGaov
t7Sd0zxJslORtu9uODl/aJL5zMCk9a6gkxcz3sVdQcXUTfJ1EXdUPrN4zjL7KsMu2uBkqqkg+xRT
czZgL7ac5z1dMLFt84D1ubLvj91YUc5bdLinC+28d7VpPWi+lKM9yOHcEd28lETyT5Equr+ZtpeA
zfncSczaHG7NNubxLUZc8oHRGWtSyBWMUTzMFM1+XUPUe2ul3BrPaTPpWKclhe8qjWTSFGUFLkYZ
VPKHMSWf45hhvLrYFSNjCRtrbILTqsviOrfB+tdZ5cA70kHz1O343ZmK/KKR0aFcTE5G9MN7LJHu
P556DLUZBl3mF8OnVQ99HDo88HSZarFQj/a8z8wW4q7rQrkr9UqKbzXgdvEi9C5rWs0wi/0SCH6G
Sfh9svR5d5mcWTwMMrMuQY8/os6DZlu4w64wC1p2FEPDveL3ZDbHCZh/U3P4Pbp+fbB6Ctf5ON5w
A/VqGRSobfvL99HLbULZLP/SitlQuoU0SzOZfWsjmI6m6QQvgapQsqE7RLli9zP9Gg5eGtLU+KgG
+KbmAYgoAzah+i14cq1C9tci4Mu8sfHDb49e6yNNUflt5/7020Q63BRFSoHNDr2HoQs46NWc/c6+
Wz7lQx0kwejQ9kvT6RQJXj3EtXRyLKfY1S5hbsZ1f6ncng2cZTpXvtMdK99ldGIuffW+Nlw+UfVH
ZEHW3yo31cGw1RRPCgXhFLnpoQzK7cSU+zadl4aqksHeQDOFbLqH4kpf7K1suTmj0uUpMdPnKira
17VbMtY0qGo027qv/R83mygtGfzt2TRXp8jmHC5KTH22VVoX6Q1mbE+0g3C/o0Sh2v1tGlF2bQNN
m6nMu5i2b3A/Oi6IE9V9GkOnuk1BhsKZKFbvHwJWzXobdZai0Iipwjx4RPFd32VTNpSblq7JQ8NY
3g4Junju+5YRgdxgWADXMBU6yVF/G9ze9Yjfd47mxzHGrDm27KsmIkTLYpSKVD1onDPqKfFdlDQh
TVG9Zw0SDslJYMRAwbw8UZZUX0HmN+8Tn8k28GZuB/aLAasxArRoxmoQmshyr0T/PZUd5mq3+8rD
YN6zO90/lGrqY0Jw+2BDrrxWru+8BSUGSTdfarpwDqWpuSXS7xFHdHNn7cwmHbaBrpj08KoprteW
abVM0A+3CGZVs3zZ3uLvF3NKd3RxQlLnMNgGBdZVWVgl0/j0i1dss7soNOgXT9Fw16+lT8OE3lCW
gmC2JmfYKBo3f9uU+bqpwnY/MvizySt2Wlaky3snnSl0mVl5lwWerjeD42R7GzHFKcolrsMea3oe
8iZwP1efwum6+2YOf/zB7C72lHEo9Hix3MquXjnzNbocap7DiwkE6tldWkoFXeMc0xFrpiuC8rxQ
I7tIm675ILWBXbj7rWu/BkQ11JdpKhThbQGTc5qG54n5TPrq3vTmzWlBg9OkvwEinIXkkkKNI5v+
brXLJbFSm0ww5dX3KzB8NmSqe8/tPnn8g+PaLnNCxlYfMKCZn2WY6tMiJtrJAbNLeHbN16IzmOQs
2yfCsTZeJhsVWSqM+8nr58QOQqReFcNwQlYlbUaGYfN0yDcALcmrs55fv2CkE8Py15jhwiq17/Ba
dHIbiKbZDmFHvta20ZWh/2I3BETTBt3tOPWrvyJsw72OKFoJYdYHx9RMRfhjf/a5hho6bZN91oi1
Lu3s2k+5vbjHuZnTvWOkH2k62PtZlMZlFqP9naqOf1TDcikD7R0Fa9p718zFseyabt82iP7KmbrA
Rk+ecc2VRnimHf0z1MWCOkm6z9FsK3jDemW+RuTtPkhX2vid/gmdkSFisv0HXMdLS2c5tC5eFhTx
4tGRUo7lnlyGfdqk7sfuu2zSma8Q/eC+iqKfcrTkuepd/wFOJ4P5pfExZkt1GRRtSdu1661KKTgZ
gR5OJst7e6p+y3UtjBEDiURNuQ7rh5OJIBF14MSOu/TPdRd1L2qqEfN1jnsEyWknE3fDZz7hgouI
D7pGUzoRsZszZWEgX6SQThm8d1yscp26T/HFbnPbR9BDQ5u/GzEOFkzBcWjZ9zSA/mb067auzvWu
FYpJ4PpIIzyZwkVgbe/lqV0BIInJ1C+6WhQmxSV/yVeGxoLMHn9CalQU3dbupJbW2wZLyj9mOR0I
Yohm483uG3+0P3ncuQfIzj+CKUo+z0HvfcSw3ytcvNfJLYcdB0N66UYtzpLxT4ATTrT1V9YeFqsc
vi3mKr4Mtw993pw+TWptvo38Vns+XfcpzZruOfJDJTZtN+Zb1awqSec+yWZDbRfE2mdLgxqzB3t5
ZlFygSHnOkmwVPKxs1pGocqWmXhbhcV9FoXeARwasXdnjScGF+an1VNNUszLkGjscnc9Tal3UmUy
TIGf+seYBSt3aUsehOaQ0vZoD5fC0ss9GfRr4NTLHpiqBz44G9Uls6bXdiWvtdWKiMcJv3Xu2ecO
HjZTMBSWaTyWtCKZimTb8AmGzpdXND9hmhWUAnLqq8AaKFv47fRr2iutn7IeFw5VOSTkqpIDnxwD
Wp/5xw5SZ183XnF026hltY2WYbqxs8xRcd7b+N3qmn9dVY1xWLysPISOH1wNIb+MaWEGdIVRd/Cj
HHddvjAXFbLpGLQ9tjPZSvqvHvprP3+w0oYOV5B3j0u/zi95AKSupVvHyh0dc1GX074sjK9qDouY
SSzv4LW0TsobO3IPNTE7V6EnEpqiTuJkHA5AR7W6Mr/8uhhes+/ctjpKuJmxliuL3Kv36TG6cs5r
7Xx4IeMohdBiF83pm1/Nf3LgfUlZ1+6WgQiWARseqS510qemDA+md51WBi78vP0y/Dq/qrCTT17n
c1FiZ2d4xVpzg71BscKoZ+o9o3ex8Svjfq3anEq+86flQI653X+L0N8N3j5Tj6bTD1cUf/3VZztx
Hf1smwZMJ4aZiO7MavnTW5ZMrFZT7O2LkLtrlNy21O2qOiDFkbUT/kQKEttmCG5itNX1t4tj9rs5
V3D5qFNsB48h0D5iGo9Nqw/dN1VM9A90x0wDI2Ho13/2OQLv7b4UD4oJiM8ib9Zfe2nki20yiBEM
o/XEYEfJQTRK6u1GgEhQF++e0bP2ydzfSnhsLAlD90xpGvYhHQ0MkhEZ4FZ6dvU4VDOzRNRsFW2/
NFB/Ipv9WMZ12m3LENbBogXLnDbqSgMpPOPBlRUzB8v1MTXufmE3lRaX0T4ISnPHObLzw9KkPM7C
6i9wwQkpERKk/VSfq2qyZ1pdKW33LJueRwbv9gx7cWNNVbqNmEp8UWZTJUT1y6FNiyy2qLVfRG5m
MWMTVHw0CY5PP2XzP6Q2NShLZFEZUaJ1/oQDYrttYBmUEcvViO6nmUB8yopoHzFs91fRYyUdXxl0
sjWOT53LN+W7CBPHjlpIPJpRkXi+svdsEZjhWYQl7buK3OKu/I+582qSG0fX9F/ZmHvOEgRAkBHn
7EWayswqqWRLpm8Yahl67/nr96F6T6yKpa0MnasdE9MTmmkkQJjPvGZuMYCAcIkHo+fqN7HpeCvR
eOjIJn60lPHve5XEySF0B++HKTwgaj24nYCO6CnIF/feholDPBUX78bccVYPQ6qSXTL/7YNMvS0t
6IQ4STt036HjBMmQPAwApyhIDeNd11QAIQK/dG+cBoEtgTkQEwEBbM1+87IFuUopPgFuEGbmrbFz
ICXW4OAHCZqPSMU+VU79ieJjhMV9xt80BEK+RMM3NEXyv3176u7JwYOHnLrWya+X8rZc0on3LCYp
qdigTezOZzIiZy9k3tz6fREfehKjD0u8YN/QDh3vkEBMM3LDWxefwtuhGSEDmAQsx+To4eSleXhf
BIX/ZRio6jVuGxxNPjXnKCWaKYdywryCDsftMg7OGcrGQPDqEs/4pGjRDIZySkP8BGfl1Z8brZbj
xF24c5N4emFiiIpERG501oQPGCbQ3ZQiBmkU6e5751hTvFdtWX6iXJ2/nVpgH2VsBXc18kdHs7ru
LSKM3+GaNb6YesCUiIrCmcnJSSRulvTAMvetEdG7yK6Dk10k9ONy8RkgTZ/sUx5DD0O6M4jZ8lSM
gbh0lQHBpULcM8vQVe9k6NUvZhBz7P0m3decI2o72ueo09GKApdKvjW5uxEJ4Y8c8uQ+UIBPSZLz
D52P4gBe8O5M/cZro6Pfy/GVUwfhXyF/vk+8gaw44fEsqwAZjznub0XuJccWieBj5YfVAe3JcJ9p
qhohymwoWnHnUq9/p4G2H9DPpI8YxvXfLZYZ5APJeA4Bbu+FNfd3g1hgr8djeil8r72JF3/6YXTA
WfB5QU88P1gD8pTTXB1x07DaAU5KmyzhEToO93IbZ5Rqwvlj60F9pz78dbH7/jhIkJW2DHElRbfd
Oiu3/ityatqWAIyOAHewRACUMsIRwX+DOikUD1NP30a9VLswpf3ZmyE6JGMcnWpO4L2dYAEY9Xb3
iZZxdixTGKELyerFnj33Nqu8BCRBUPyVptnnQdgUOiPuEGUgdQTl/NmyygVqjNJgw1trX4HnfZvC
YIBCn3GUZ210CnoEsxo37DkOqvb+4Sn/kb/a++vOaafv5f2X/Hu7tVf7/9E4bRV5/J//6z/+USV7
Ypz28kv2pY2hzX4vKIzNl2//+S+uLf7rl7bjL4X/b4cDY7RwHNvYEh7l+H39E9//t6tg9VKNsin1
+qsEZoH1WvSf/zL/lq4jfJ+GjnS04H/yr//R0jPij+x/Y+xssAUgzHN9hc2z/Nd//bTX/zDs2s1/
/9V3bCXN/l8eHjmT60rbtxHe5j/RR9rQeFO1DC4Etfak+qU6e5h9cqfS88gCuhW/rMr/GfraUKyA
Vvx84UhvM1RRq8JtoQKcOtmrsyniTygc2BhATvM/W/D/qQq3CoBsJ+VIbUuNDShg9g29NEozXCbT
sD0htwf41ermkzfE4Hkt08KtHJy31kKgmw1N9SnrVXpFHGcjsP3PojpY4UnhKPQWt+zQJW/Bz412
ezK1Nb1b/L69GWbgsiaVwQMRcHJagjr5OqROcmsQDrir7VnuqG6Xh+eXfCME+F+/BEc+1gFCo79Z
c9oIVW85fF5XwEsBdVV1b7y1PVRFbn7BXQW3qtmtorsoEM29Tzf7ZRFE0dtg5HKjg4YvcdUF3fvU
LYpDlHQAZLqx/DDzOp2HsfSvEE7Xn7P5cMaAF/SNww/m9/Lnv7CwNYTuNEH25OTTnNxLh8ABXZEO
J+JkMrclVf/3zy/Qb7a/MVpKBUjKYE+9WZ84dfypCxmwX/CVKBwvPFJOde8CqxNXvoXzmE3781tw
wBzfo8oEtne7/2e/QGi9b9gVNqnfLu+Aa5W2jVFAJ8v8kzGGgDDxgMhIXxDrAoXz3mVYMvO/BcHx
KnVWAb/czzsguaEbflwKynj44wn/qKMBPoWQsOFcKoM3NmhXebRn4ng0NWJADFGSoi0Cn4VO65+u
oXG0cjVXCJPz3XXev3y0IouHcI6D9gQDE6KFJaH3JeBng6W95mz2WDRhXUKGcqWxFdYlntIbTjo6
xH7UpyX7Ix4s4tS1HSKKGKxb68EMchFARrTummTI003CFlEu303arss9/niC0dzFOvKS7uQsS7pP
Mrc/GIOejBJ9fPP8Wj7ZI8R23FvcxGDIoWJuJlg08cJ2xxFrnuzxtp20fxAA2658sd+N4vK82Gx6
W4AxfTyhCgoNvHWvhu5Ba80HKHimFT931/Q2fjMOE/Ft7UIr8ClLPx6nEWOeJHAkTl7rBclFNlb6
bfbbedxRwRz+0vNQfQvSuUMyn5VfOfKJO0BpxNYIU2nlpS+TPgTzrjLdh8e6naClPb/eP0UjHt04
6zNqjHA89q6ntyqlPkkud6AoTr1VV0ftmeJSUQn/OwlLfV4WKq5LNLkH6YLOAnMxw58FsJjSWju4
fS9ucwHydkEG7K4Dbn9FUGZ7HXq2jdOqZ2v8VCWR2boxfzlZIsfhjSpcAVwPBkPS4JowVC+8kaPe
LY515dV88mytwyGWxK5TjuPQ9Xo8nN93Im9sXZxGxBSMqDTFn/5BDWBg0/nG8zGuTxX5WQ4vpFnE
Hf36N89/ju1J+/kLjOQIeBD6nZ9X6C8TdnUc2zVB84m2YH5s0RM90aCAvxrTi3x+qN+sLY8MZ8wR
Bmigv4kR2qyOK4xk81PsaqykKX5FTlbt46Ghj15fEyd8rJJiPM9GAoyQjWXVkg+5eWdKGJMmcebs
JEySgzqyJmr8vXBaqK057gbevKYYrgQv61TDlQ/7u8F9m0CS18fon5a9v24jz5uGvvOq7CRpKR+Y
Nzz4xAzOrZNL9BYEuInS6cUXQAT+Nf377Y3NxA3PqqPWvYUn+OYKCMHJDzbojtNSo9RLxYrKoWcN
r6oQ+7aljOcPdKCbK9voyaBQIDQmJg4PrXRtud5Lv2yjQgwemLPFOSWjGM4Dm/pmYVtxcorv6ATk
QIQnPR+f31BPVplBjU1nkiOL3ddWZT3IOvBvkU3xvwPpTJs1PsOjdqhbmuQ8Axg5JVmRfh0LK/8j
QRw2FyOv25hrzBDmmc1WHuvEX6rWc07pFNGJ4wSvPCXnj8ykfo6iJHGksR2XOOanuNIvi+rkA04c
XiQB37UDJCVPHC051VdW8eff5tcLmclgoMM/yH4IW/3NnUeqn0wuqptAtIP6ZvQSHD8KWhpgarJm
r3Rr32LjNJ3nuaguprfEXQt3AjmCzoYu32X3xgCuu/JMPLmXNIgFl3RCQfIhG9vsYmu2RF7YLtiZ
vG65HsvwUAGDn1K7vjy/i7ZPprfGvlz2vP224Lisu+yXVW5W8YwOPv8pol16lzk29qjJPFwJM55c
fqCiCXrlum8cV2yllOKcrK+OGUXWRU7RNka6PI7DU9M7q5iMaa6M92RWroBEbBT3H0mwVpuPSryz
gmVVdqrMisUStQEqvhR/es8ximLVJMfPKLLjx2uXwC7ute9mp24pp2/lgvhv3eZw1CiEx0DCw+ZW
hY4dHwIBtvL577ZNOT3G5rIh58Pk3CaeeDw2YTVS1e6UnXQ7gMzqO+Mkh0SEhKalHC/UDKm7RLIt
97GThXjZBlX++vmf8PSjri/ZevFxZWtva9wFhgegWSyyU0ok8sbrGtTIaefuGw9OxNiPzhVPhie3
LFM2hAo2IavLhtrcsnGFhkTuldkpR6Yb91tR7moRue+8VMCrTyhlT2j4nZ+f5JOT+HPQFX611iuU
2tx1yjTLLK0uO81ei7S+rAbNiwY1aC9h3V9Z0Z86VI8uo81om3BccohcWbYZUFa/rPfT0opvPUx6
pGmq6kPpmlzcttE0fyYAxpZudJFouaQySq/M+umndcg+FDLcNn/hb9P4Icodyqr5eKpwxcZu1d+D
SZC7QVBFtdLy+PwaPz2t6zHivvO4izQP2uO9PEh7nkekkE50ys1NYSD7I8rgXTkxPyXVHi8udaC1
FOQbRaXE3hwZSFcptl3WcOq0dIc9wgb+japmTKQ8gnFQ/qgH7AedVDhmF15My3eMvqRLEdypFh0m
R8SGqrRcDIoXdkr68KerQDLLs+p6vOfa3W5v8GFNFEVtfnJA/SAnsXg3Q0IH4flRnhwicllJKmMT
INoESJuYm/Jrn8ESyk+d54a7vqyiXbKAz0Qgp953jfuBHtA156Yn39dw49u+guwKI8tspfsAJxQj
JID+5BHJf4oDXdy3xr6W/f12FGWISwQ+GBzVx7sobW2SF2fuT0HV+xdtguDGLdQ1Pfan64dnBymm
ILg1rthK+XMTRPZU2/3JtUDvWDKryeRm577RXPlEF90rnJjyP90a3O+2vd57/IVytuFAwPtSUWfv
Tp2geoN2NXjakhba81vjNwtI1uxIqQUgSrKGxwuYubFl8a/uVNnuUu+0baqbQCTm7fPDPLlRiRoV
1Wf2IefQczY36jiEXQRKoyAW8KwDFq49uC7dH/ISkNbzQz2dkWOTWkrm4rkOCffjGdFVnjLoE/Vp
buG34m3nHpFd+PrfGMQ3FNRtYfNObOYzNEvmhYVbn0agC0dgIsELnzbQldT8d1PheiDk96ng+1u7
phHKT7RYY33CPsI/Rx7F3ol880oi8/TbSBoHa+YGsUJzih4vGN4yA4A2CgBZ0Ht3FNXTfU/mhiBB
U1/ZBk8nJLFoJ7olvqUCsC2tCTSeohBs5ikWzXyXNen0fgbReyW8ffKQrZ0L0jLye0R+/O3TEgUa
CEtHZzMLJzqyjmeBS8qD20CE49vYK+YrqdG6ox69MYZjwd0qyX9dQVLxeAFNGBiQ2REPpz3kJ8Q/
zFtdBgp97FK0tyD7/dsclQ8kq/L+Snj09Ns9GvpJVubMupiTbDxFbRUd5yzA7WNW4hi1ePI8v+Wf
rqrG/5zA1xGUzZ9sRlcD9M3D9aYwbvkC5pf4K8z66bsoFnUe/RBJgecHfHrraoFYgRIkKdy72wTb
GktnrrOuo3iywIFugN/vDAndUYZxd5fEdv4i08hiPz/qz6vo0dekTKPgmjOir4S3vexr7AznOcub
swQ3R3d2zDOUC4rhrkkB7+2TMI0+LXGK7Iztcq+dpw7+xQ2dmOl9L4saaQ0/XN5qS+NbUNAZdY9B
DJftDBM1z1/PtTV7KANA2N0n5aC/FNEMvvX5OTyNetYCIcBmfOk8RWFksyNLOViJnpIaMQHdrNjM
MDrKjAY8Fy6Sk9pz4D2mfkQDADmyNrmJumH6oOFXI342WCvEoOfve9stSQ/FMkez+Mpu+vn+/7LM
vrAp12hCP4I/gk6ziXona6xcFfjy4g7AR05Oks3vIdSV312g0t8kYlzdLoKlIXbS8av0gJipmBGi
rOZk34lkrHekBZY42o4DhzcKUfGCCw9evU01trbPL6j8abn7y89dW6uupBXq86iQgm0DtRiEge0U
iF04vKOISqWNlx+Vk3bfauW73c6qyioFK0pT/JjAN/lUx+H0XUGJ+DsvOjkAhmlmdSzsEdBgUCRw
sVWdhBRcub+SfVsM8z1FlQF01dwapF6ylRMcuMryAWnrDP4nkJO7ShLQ7u1OxWLfoLFW7nsvLS/p
pFHj6jF+2lW5ZT7A9gfnF+qPQJ7MvPfbbLjBMN26iZsQmA2O9RQ7dAwocY80FGKI/qBWxmSFEIou
F4xKwwBC4y4Goid2c+LCYEacAp0KqNyjQn7BRhaqLgmf93PlxK9Z+f5tryTAaMteAOgW9XjxB6pS
e1wl2uRuGjSY+TpEOu5YuOM47QqCYpx0wfQfSjAPr5XI4/xo9XYv77q5WU7ISaXhUQxV/mmcqe3v
GjQqxG4ZhgaPlKSM7jMBlmnHtCW0lCwOTkObyhoWsoBxsy/GOLOQVVHoUEEOQYJ0LZA2h0SKOTpn
CEVVLxs4R3rPrYIMwpzUMAsq6L3w8DKYOshyVjo6qrZepRuazlP7UYXZ5x59mLvaGynDqQYOzDlc
TPNqER6QD5SlZHjjO4t6byKnRb3Fm9IPMumtL1aNeqOkvAVvg5z9MgddF56WTE79saFTOgImLaqH
bMgTd6dqXWRHJ+685ICWRZbdSDdyP1kg/PMfBnFIhUxvvPT2yQB63UPbH+svNhonNhqdvQVqOxH0
nadKyBsA2Xl96iYvs19ATvbMhYvc7/YzFYxunzcDBHjEa1PBeY99D0WLvmy+BdiLzntIspY6hRNm
aJBp3UyCJu26V03eiuEmzVPn5ZJKxO7SRIJSbUXdhGd7ifLgxdCN2XAo48pOD6LrEwiGdMW9XSfw
+wWPZsfwdN1ZvrMTvQr/lVK8WU0xup2T5DEaGHU8f3Lm1C5XG6DpXvWB/W4WWbQA5YUZwP7Ph3ch
r0e0c/MUqa+g77rxxkVfA/2aKl4XNyaE2g+eX6gdcp5wbALf+quyS+sbfsngc4PggcxxV0AkRkKA
euTRXd16ufWj5U3vFWyvWidIuyjYry8KdENuXGVSeCN52ctzkOn6QUAyRg6q19Cb4jl23/aCWI6C
lwhOSptpuUEFC8eEJPJIrIlEUPKUNFDfNamAaNmKuXqxyAT93bGMkvlIIBkUO2hpXnYY475F0NHO
pktKVOuiYRYCyp77OYR97ZTLsgvrKLvDRTt5z07DeSC0QGbyvMG6qYaSQlRJavklbZIAgdSWXbWf
PCEw1xiRs2pKMb/uuKPFfm7tBBiTGWOuplBHd2XgDTOmYFkUHlTa2NluEh7iahptzXHXenVS3fhR
qh8ix+ngLFXC+tQGTvW1XZxyZcU26qLCvK/RmShVfoCtq7mveD+pTDUqOBkvwCkxs9cHsHYdgMKT
k8QQAlm0g7BNeq5r+OrvMriFyIE4qz3ZPHThqmAa++5pcBscstBMnN1jgttI8c6FAOehyilxMTFF
X1u7EQ2Jh9LEPMbWKCu5g77kHzOQnKgZDmkx7hbgMe2hNVQPWV38nUjD+4W6K2T9l2xfx2BoYo/V
jhJwoG85r3B0JhrkH53S6r5KXje4Q5E2fxtElMedP7nLu8zO63znJ0PzUS0KtZ6sbtMe7jxmCDs4
A/l3O+A3cCTCBP0zvqYF5GzpMNqQSU6nXTdfY2ZhUKFeWVB9i87PDpinzo6pjz3mvo6TFgkeOSzv
5zjGWc5h6xWHAcwdMpPADsG6gfCqDg3npN8BUrE/ZaAj5X2Ms0mIovkYooBoBtccefcdcZj6lh8a
oG2FiCHuaa+raMid/YDq+X23WJV7mLwqwS+jqUuLrp1070avIDQrAosnzPGS2n05xZDLwL8mqJSi
6uwyAS+u5bkJURqATpLmxdEZC4MaX8BFvJfVSPEdpmq9KqpJ59avbPHWFbP5umS+7MB8OrCDbIKX
9GZso25Gc0WY9gEiiZzfy9wd5qMHYwAqnmi9H7n0ww/c7DBSbWhdAI1wDH/bUn8hdOvaABUvTBmG
A/RPX+4pbYkX4OnRWxvzKIRlPXG17MPQ48FFmpk7Diax80OFSM8By/bTC+GFSY6VXWXixhdLi5eO
P0AADcMWsHWK1qHYgxwtv7UZpaVjW6HZf6e6gJdymgIkD+slUn+jD4l4jsBGE5OezrY/0hApzI2f
ZRY0m7TM5V0JUCY5G6EL1Mt55YcDOsfSfgk0F0q9F1qQHpEnyJczope2cyWHcpzHSc3P+IzCpBSU
QOlZb7uk/Wy6AqS8ukAc6F9yu+WGVl6DP1tVKxHs05qK7I42F37yEISwlKy4Ei9OAYO07ShnHNRU
EWsUVOOhU4G6EEfTed7LGZKBf4hlqVC+kJn5u7E8pMfyxJ9eFXOF4DeCoLxiz0dwm8zzn+ms3R4I
ELbvbH0e/QkceFGX6tLpoD9pt5lurQ4r++dH2aRjP0ehAUvoDebOUNx8nAnqwteRqisXcyBCBDUi
IGSGNLqguH6tkf6bocjHNO1rMmkXdMHjoQYLFPoUhzikjbQ98LOVFCpb2ni3WhHQ//G8qA85CKtq
0rEnqLqhHgT2M7l7IXuGat+P4oT2IJeFTq71OH47L2YF+saFLbntGs02vVzUp9wLyrkN8RZqYRnM
jx3XS3SlwrbJaNevpR1BU4VtTsl7i6CraonIXm3UpQ9M+rAErTiL2EHgOLTC6MaKZHIl6dkUCv4Z
UAIa1GgxM7vNN+MZTJFMS/RlyuZPBE/HLm0fLBq5bZf8GCdyMh8p1is7//eDauMTdZBLbGsuY+N7
GbA8fQlsL7qrlxbiXgetKIlG99iHGBvuYtsez32grmGafnPoNJuUioimSCa2NjT+Itq5QOD2Mqbs
E7drGzRIgLj/6eZcq5fuilJVlGG89Sb7pZs5wOs1wEuXSxGs0Y6p7c9rNQZFSP/a+X46IclNqFbE
LOA6PuLjoUKFz9wYWxOgRpImlajmxuuGj388H1fTXTMGhSjKcZv54ACQVU6rukuXVsU9qnQOVczK
f9V2sr4Chdw2wtmREj0AoH70INYa82ZHIjibVnPl9ZcBt4ZbGGTitshq9VdTdtbt1FrTazOHBs2c
ocQzI/TPGcoe7/08RU5owmGG1p/+40PC2npAeIF0OFRwN6XVEPwbcjUBUtVuipODtMQnBJD7l5XO
MGNZzHJL8zq7y1JP//FGoiNFnd/11x8gtw3kUCAx1s3VcCGwhHcz1/0tQVKJdJNdnZ7/xk83Ephd
BvnZXQSGul5Nv+xZ2FM6FV6vLvbkEPcDUcBpLbx2l26sbzjy3KKSpim46xU3sq1ltX4XpFXN2fch
l70MQyzbXRd5PsqjKGcis32hYO9B2jMOGk4Y//qofcB47Mtb2+/RtBNNeCJxRw5riqxDpMf4YRol
mkzzjEOrxKdjqRC9KNy43luuRpPYRivrz7+LwhoJaDtlXXAbm4o+xeg4smWsLm3j2g+VgK/UdAma
noWfXbtM1g2/qfOsACbuZpq/muLR4w8jZO0IPSGeAtWk3GsvFO/qtiN+p8t9UmpB9CjKxvH+j7YD
NXEQKfTTaagroIJbnNiUlyRm1sp4GvAm6umG7zVCplfWcbPp1lF+MgS4vui5ek/q1DpCa8JBYtQu
RgHmmazqDDjEuWbGvi0//tx2oAl9ICYYdNNUfryIY5210Le0vEQA9eOTRti63S+NdLrbwBkiqJ69
9dfsmSDbBbLMXklyHLFXGNvgZGNWltBMcZICK8/zDzpEEML/aL3XH0ihfu0XUswmud185Sn0Ekg3
Ql5Un9TolmRyj5xPcf7zUTx6kxR+QBKDaHq8DFVOldJbn780asMDxXl50Hl/DWO4+arMRSub+5I7
HAgnPcrHoyRT5TWAhOUF58G/VtIb9kSFBAjy/GSexmWEfrZQoIap3IJBeTzM0vgIz8AsuuDZZb8n
f5E7uM7xue6R2nl+qN/NiOYx/3QJ2GkWPR5KWdlE8ZOUBnzAcNEJKuOAlZwre+B3E9LAhbVjuzQ2
ft6dv1zBTTV48ZAPziUXub5PECh8recWyrxb91cgHk9DMDBdxM2A9mhnMNzjCSEymo+zD9MtzcfI
g6Zamhs1yemsVNTdp9VqPir7qob42sJffn41fzNPCCrsdfDzRGFbRgA4nc6B8K4uqMjUL3Bbr1GA
tOdbt9fX4r3fDWVIcEkZKXo8CajttFUQXRTzXCinSXSId0OkKHempfjzPUJI6zHa+m8al4+X1NSI
LixV6FyAoMO5RaV/X1noHv3x2rl03w13GQkUncvHo+AbpRDNUPISFn12w+SC/TTYw8GJ0ft/fqjf
bHqG8vm5NBiE2vZ6Hav3TE+4dsGsi/KlgRvuoq1w8/wov/lCvC6gZalS0t3aWmCrPKwav0DXNIfj
cE81atl1Y9W/5S6/1i/cvKTrvcRQnGEyVO7YbXaFRtkUt2nnXPD4SN7EFIxTWP0YgV4mNw/Pvmqm
h7iEbXslq/vtuGJNBYAaGEZ//M3sbEnpDDXOpaiiz/DxcfmDqOlP/t9Kzc3OHrz3/401lc4aLQB2
VFtqyqRV75sgcXhMfBpZfkybCiz7EZu3Px+J3bjmUuu+V1vs/IBIY5tksbw4US/e1FCfIfab/hVV
wT+EZ/kk+y4vCkeLd9LXYl3lX25HMwYeqBReSIRfJkDFS/uy9RfrysX45FutowD05WwxDgisx6N4
jYWGCWJylwjR+BpdxrrCZdKyjkjwS3eX0ezQZONR9vn5T7ZlIRBrcQgovq/JPymxvYlQhJOZvBii
8tINg8GSA8z4e08Xw4Ol0M44prr1KLcOIjl3tg7dQ26XsrvzoiGkcFk08Aae/0FPTj8FCFiSMGVI
O6gcba4zRPypKS3oIQx1tuzLuojfj5O0r6AF1uX8JbhdZ003A9AvVExyZrX5qNYUaDecxxKRUD84
WpQ2UTcvgxsRJg8ZTjBXLpvfTIpnAE6q+5N4usXeefM0LFDP80vXRTAkK6zrsjoQf3regWgSyIFI
UJQBpHz8KZ//DOIfLNdmjWATsSX8FXvFu7nZkm4ukqAPonPdafmhDXK6JJFt998xkqu/U0xfSqBL
LpRGOiUtXiUKqel9TkPgdRuO1qeRyOZhhA36Q08uGtt2MqVoY8UjdkU8VaY9RdJCpLIoFKogBbKR
B18P9IGqSPQp/QpbvkSJcS6QxC3at4hfZcW+xlmg2C+BPVMKr4vqVpYuLLEK55Ieda0ZYZssjhr+
7xPya7jFpNTg/TDK7RMyV2VwbJbaCRBJneYvk2kpq8ct2pfHsuiDet+MqDLu6N8VX6qumoM7xIAC
iQOcGlZf9wjUg28F4ptGAg0dCLQ3P4QZ1JZ9ktDi362Wfp/QXkQPMEa2pWgkstAYI6Hqia6ZflsB
wEShuJ06jENSe9WKElZ2qHOsM8ZELvPbCZQHWEzPixDsmTNcznDmooExGDW8g1TrRTd2bGq9A3GY
SzTxlL4siorFaY6a6C32E9Z4INCL7ic3LrH2G1tiKYcmxtc8XWVlB48/7qHDhGkbgZbOAoiNHYXp
/ZLO9btFwBbeIYOUFijIIH17pHckX9bGQn5XgO2rd3bSVIiSFVB4LJFMH5eo7N7oyFJ4aiSJAwA6
nDWWXUgrfCtDtbyJ8HrDmSiPe4HL9UTfpNFFGR+ouACvoPlIbXyZlyzYoYs7n61IjMMu6hSmZTrE
ETXCMFomS4ypU8+PPniE+A3pkjaf8TtBen2A5TPdpkg/NPRwwRIcCC2yF1Y659FNVQXmHf4MzgOu
nZRo0rbrP/qjnpOj143O51Ql2fegA+lwaGONNoKaELdzdYKCZpgGaEtWg7FWxkPJrx0gGzM2NybW
QmOHIUxNs49ljdIP4bCIbw6C1oiR4jqkjkA9hldkKh170mVLr3rvRJ+QgstvJZ4r6BDYccJHINM7
W3PifdVy6e8iByDIYZL9gnwD6ZS/x25V4dZhj2mAnJno85Pb4PixS6sJZ47Qt9C1oVOwsKtUjSeq
lzTO36TRU3xs6Dqjtpnhl4O3rBgELbyqvu2CBeewGaXJuwnnE2ePVYf3BafB+k3n04nBfCseKWZM
qabgAU/52M7Azw+FLKKPdugvL4RT0PuIrLB7M+OM8RE8ASjGMYsBa4R9P/GLigmx43AR83eTLH50
N1dli7wJFvcXmmLDuCPPcmmrDRL5YDsfw8/oteivpR8ivTM59vhDlFGeH9qO5hxd5AiPydy1MPyD
dRp9wlpy+dtJgvobstjNGwR+hweMsb3xJrES7KDKFJ3oGtrzzo/rqd6H8WQ++nDCUc5AZELvM6vJ
m73XRcl3k4ahOpXKzp27KliWj2EWWXgNhQqQCSJwICHCzve+5sto5ehQVd7FLWkTn5fJXr7GWUMz
2f5poCUpz7yeFxfNiULS6gdVVH/tka275BHCVjslYiw9C72kRyUb+9XsrF7DNEWXdzqubVwTHNpJ
RzE2qLTU4VJ8a+E2oIqurbQ66TGk71x0gIT2lUvZEWAYBqI2rpvofbXgky4m8+AqIh+CrYBCcZFf
HszdsHMHv0pW6dGKVmIfF85uTltDuw+6J6rR6ey9ctjRDfenbvE887wOo0aB/O5cYNQkF7/LVop6
pg8THNk3NHcFgp+AE/TNYjGfO1zmvK9OafMW0J6jnDArL0ck2c7YKY6usVfG3hXB2GVYyouPoQBS
OGgVIpztrjaoy1JH35A8FThXBrBy90ITc+yp1tfVHmF5CNWOLJwPTlXzNw867b3RfolfVowLb7Pz
7IDzHUXFcgP2hata11P0pW5j+ytOl6iWLX4cvvRDG6fP2bLWb4Os1YpjU1jm1kvoT/uybeuAJmxS
BMcKBKfzAbfclttLLS4CKwAUzrRlavyo7MH9aHkcjR0KJoL+8+IVP5o2CybMNwuwFmXf6PgGsXOQ
CXSyi88e9K27OhdDduhLTTCg5iVtD8g0LP3BElWGQ1PZlF8xb4vZeihJfC7HIgv3KOMBKUyEj7qU
yTOB83E3LveJO5svM5Jv8WmYhDpmmY9u9aAXOpMRbW8k7hOr/dIAOcGDodX6oUq19VcCdTDeTaF2
z24IWAzlvyT53tkWh5BuQVgcUJqtzRlkTvh96uP609QiKoxCHqLUe4OIgsSioKQViiZKg5ihXQyf
QRQwiQ7AWnigcCnEPkYjZ7gbzKR5OKKhrd5nNTKJZ+qt0jqoysqHQzvzA/eONWbZXhVNY05Y6EH1
BROCKFfpqfoVdTMsCHIfSUa0nmY8E5tmAuGE8g/CtReyn87fu6b25Con09vv3VHEw7lNF2zgUhV6
3yYBmncXI3uJt1AoBzLxzrI+JnnSypOdDcgdJDMP297yWlrOIH6Ct7EGvoAfmfmuhmL6HugQzc22
1tPqGGBaLLtoCge7BdBOvV/1QT2MhMLoI0UN541TmekTP2L+BHFifpsir/gDQIH/fRgzNlpHo/5u
sBDr3FmlVx57dxq5MbPoswVg4geurAsi9+3aUx5jZD/Rck+C72j9pQ9pKfUb0Ivem6WfQqKbpLQ7
RGrUeDZ9A8yCMiSVBr9B2+JQWikW7nEk0fkEcQnYrrMa29tRHZF/1UU/xy/jtG3wwEpsc8S0qgeX
VNGoPdbx1KWHduiXbx31tPYEXhrnL1E0hb9DSRs0TqBSBI16N1GAK/BV6G9E7RfuSc2pc88RDpC7
NSJJjjR952/+UKAgNQroJ/sFXs2D3f1v5s5jOXJky7a/0j+Aa9Bi0oOQDMEIqkiSOYGRTBY04A7l
AL6+F1jXnlUy8yXt9qjNapBWKiIg3I+fs/faETz11p96YwlhWNxIJ0++p2HEt8wNK0SoZ0oy9ASD
F8IQbJWQ3Mnm/00LkAGu/IHGm9tlQQmF2CrUsq2R8GxYXPK7lDjRY2lb3VvdIgbkZ5D8s4CZyPWE
llcMSyuA7rVICj/U2eeFv1TKnCwCesompQ6c3xYGeZSKJW1isSCStQSRmzfRLdkSPfKSNndvfJ79
eJHVgANId84oNfUejdmKkhB0otlZQb8avS7lMWpmVc+svrlvlcqwEblO5S9QESV/dRwZ9B2lqzoA
K5TDld83b/oQvSUpZKUFRQpnv05Px21DwfnQEEgEO9dBtEM0glOdMitBm8hj5l1Lx464SKmZeCt6
b3q3sv3WlUuMpFa4nIwhOcGKsGggQo8jrmfyRLe0wUGpb3gf4+96nevXk55Wr72m9SeNsvWHEQAA
veoJ12hWhJCWalnlBpTAgHjfauny2qbL1NC4qwlJivXKSjXpXjX5HI/sESb4ww0n8yFCK16Tqyf6
fZqO7qlnnxvX3iT90xB2BjrGLCU5BLVrS32PUicksDHuCjQgafA0AcZN9jUQJvJVyf7NVn2nkSFE
H8pQh2CadFLGzYZFVmmx9mOEoQvRi6avUxFFtpccfPuVTEuhLpobTfdWF5EELGzTJnLOmGx/obgh
bxQLHn7JqBEgAi2Tezi4UXNOdFihoR6TReGLoGG+M7Xi2iY/04IjKj1S06WDWLNTSOOWg6yp9do0
JZenS+1UrgXB3z4SjyC+GowwPSJdNBH+JaiWgefr6VvmmNqzjaCKkpe6jqfypSqN+66E1ZyP5gHK
1bO01JVMZwAnac2LSAyraNR43OOQpGWvvhHOtHFsf+0itx9bbTPicLqE0sJ3PnUw4heWrNmTZa5e
MKVc14HqnrOurtcx2lqKQP5EGOm9QyVwBjVtPiNRLUrgWcx9NyAF/VsNgRIJ2JF/ghRAEu8cKeRV
qylrby3FFogQdc577VNjTbcCxVoq98SG3ycA1VbOUGxUYMtlEfLOLVGCc4jSnCPCn/1QJ2u9bBEC
h8XJ8nA612FGXjqiXBtp+NJQSbAIPVLZGokINHP772Bvp7U3lNEDsakeRzZP7cmY0m/SKAhujM4j
jdk3k/0YVPvUaxuS/mzvptO6bmVlFpkmdRE8+vAIJxE+EMIIPF6GpLMHYXY3xmW10uWLlqwSslRu
lemeUkRgckquetbH2W/ODBQKiv4CzHbhRB1JidlLaCIKVT04gY6QJRcMt6zXCBEJq3R3WmxedYU6
e960ciFY69E1GlLYz9Er0FD4iTvd6Ijlkeoh171VD1kSQRRZpJP3UFMmauZEDADkMjAJiv54RLBN
bIFozC60lFcp+MdpOng97KDeyxaVlkcbDV3DguPHKh5IDY+PnQ6ZqSXRaM14dFqFAR5VwS2gN9pT
CwztDUxnupJG5G3GwlwAQs8OmlU069YQP7yRo4XG8Ojowb95ZMfnTUCQbcqNQTqQXLpGPG6dfFhN
rgv8KWyvynha2expfQC0D8r4TZqJ19rK1n7YJcugb+2bRDpH0IA/kryYCI/1CIDD2rUNWnlX+FHy
oBMUe+i7Rn/t5NjuEMn5K3ciSjNTwaokPHSdeD4BKMq5dbE6rQoNd0ma38WupR3qVJRLq7CeDQrW
ZYwyeyFg3S44BFxjLm/OuqyDN8+rXiyaeSuyWp31xJl86dT5tSRG3WefXebGNC66OvnOPKE+RISQ
LQtifVy9ujet9G5kZUCsqBaDdHeghF5HM3mw5LfCkD/8btq0lrEXvo6ks10FAFPtxL+T2NpzPbro
/hQi48MH0bucYlgVAgAfK6EFV0XDPxLoAsSiHf3vWWw9B7b9Pc6tR4uuJyxd8C4LN47gAnScHxFl
XsYBOx6DYacQF9OO3rxGRO9RuslZek03Y//KQmIPxudhAnLLYBHpe/UUaQLmsOEP93YZe0REOOXC
bYwl7+82cz1a0xnFutPsoOJSxhWErYW9kHcW8fUL0yvavfDKKxZoFAh5pk9LJ7JJix38d450rC+O
ufKtIgLD324cCp+FLchJbMWmitvvaRKI5Syaczg5hkcq5eoHPOXgRx/66T1vvlwAs2E6a/RPME27
zRAASLWi+8wEfKTp0XACgEiIhj1lOlk1WrxOoJlmlPmHQfNOg2kvSYXZDF71vbSbZNPGhUyX0p9u
2NY2VuGf7ERd1ZT0HaK9pIkIDylLc+fFg1wF/mD8RW4ROUsqwPEiN7FSZ56V17G61CV9EKk9iCin
8q/tS+tb50gLPbRTYtD5cuJgD7shtUN2S50BQ2d07p5wB2sf2N95zqcVsnmrhIvL9oR1xdnhnriF
xl/A6qXRsnKC1tibsnGDlSC8i0BdC3GUBIUACXjsV0FhdVuSh4gvMZNUDhuzKa/Soi49dhojoALW
W/otOj0H8n86umMRCT3Zhq0233mA8citk5quE5nIGgzqKk7vAHpCodeb1NTu7bzGJbZACuvqzyxr
jbc0as/SdnVe5c05zmX7WCHF5YIOonFPvluk2kYVpdk8jGVc0R+ZhNx1dDDyNYYhHMVViPp/y3gO
tCQjWsIUXM2L1VvN8ARbQaPzYOYBQXx2KQQQORHmfnlR3In61fLFaLHB5unK7lTyapti1Db85yzk
tMvCDeevQlunpKEl6xiqJXGzZa/QaHaDirdNTBDwJgMK/o49VhsW6KTMK7Q8Bl0UNPbvJSEbVMiA
4O1tX4r2m0ns+Cvp2smjVaadR9pCr+i+0J1+miLl3bEN4JdQvV290FcxrSUtlcFdZLT3H1pQ0HP6
vIz6IxdKsF/kVm4vbdspb1QM1HiFrMoedwDki3qld1UanWmGhjlrW1bfx7HfwjUh3ZiTv8p3ZhN0
nG9lBYBsoF3aL4HIZYoUU0e9hV4j+V8Ty4m5wxgcg5esEfemgmbcua6zjnTBIlakw0nSziCyWchn
EyOTuLIVZodN3GjIw1H109cn44nWK2F389TSGadDTU7P3NqdenUDVjZ5Q4mNo2RM9IxTpm/EDTt+
0lDsdl35rDXgw0mAn9+BcfLFE/fRzVZt2wXYDqykRyFLusurV4c6yNHM9wicjwtq2EDmOu3kRkMX
y7CBthPPP7skqTfiG1tC/u6NCZrhmkT1YG3kZnY9eUD+VnGbW827PdQujTPH0paxiYUFp1w3vOUE
npL5OOa0UiK3gDQ8hXEF2akUBHHYJQlnTlCHD3mdq2djLMNwZfau+aOwaVPAdLZGuRyrXBWrvHR1
4yrRW1/h0cmzu2byriNari9pV6ruTDKv3AeOGw7sk/7IytV4GX1qgpcEq1+S0JAOLe29DVT+bGWj
dTRia9DW+qBTn/l1Jox1LUK3wQ/hTndJMWr3fZ0ExbJTtqDDbswxWQQCGY9uN3n3QVjKEuR/3t/m
IdrnRZEazbMZu+Ii6qm4d0KXnCH69BRnVhuJkoC6aVZVhjkWCx0H17aCzpp/MVb5dc7h2wilZ6Od
yVzl8+gWnpHTyCxsd/aghWQRlt0ZdHXzxaf8OrPiVIROD1bCjAwAYfjzZCJPxrGP9FrfjZow+i2l
u3sbpNVTjXRhjUXOWI+DG16ZIrDu0frle0UnbmOVpCT8eUryyxAZLTDqIYsZGso15mg/f5GUvC0q
4xyJbh1n7qJPB5qGpSbUcXJi74uf/evMiphWZsmoO7Fb+5/HyEOcG1kGfW8naOdtW45xF8UWsh5d
hzdfOO7Dn3/cZxwHQzLuJjcTzdwM9vyslzU6ni+Os93Oz4KweTMa230BmIf8rRRkCC04gQUVKTU2
WR80xB21DXhzFlEFLnH75+/yy4PFPAtG36xHg67JwPXnC91J1XsyDZ2d2duCjxmabWWW7n+qPEBp
o+t0hHXE0AzS5jvwj1GvUSdONTrGxBUmhjsos/wYlIyl/vxbfhn1zp9iAlxCoeu5oDh+/hTl59JK
k3DahdI1yLjsiivpWv3FRU7EcSvqNlboJF/MBn/zpOJERLAL1RFuzmfwBcIuB+OmN+2aJGBQxo7G
8AjgB9KR6YuX4jf3atZhWfBYsYf+Ym3PEq2urc6fdoNZTO9GK6xT5NvNF0/E764isFcAb7x6s67s
56vohzTL6omoFGDN1hlPpUsQfQ/3v2vralNYHCX1CHfOn+/dhxz1p6EoP2gmiKDnmwOSPmulnFiO
Ncns046JVQxIMRypMN02M3/QjVWcoIBgdPM4a7g4lhofR7qm7nwsIp2jaBprYCSh5jJaz+yjWUca
zVzI9birjdl29edv+5trhIAGMQZESI4Ln1USg+/VejAo9OCKjpdNti2zunxVTwT+6cmAgFMggf3z
Z/6ySjHknqloaEe5/fpn40eS4wSsmArvYiZsjZlkq8JKmcvF6VPJ+PfPH/a7H8giNaObWaFc/5Oc
TPpSJVRc+q604L3DTO8hskktITfVi/W7EufdwzQmxsufP/Y3LxMifvCVuKDBAHxWdcZEYuEm9ujc
tXl2CB3UE2XB6aByvjSw/+ajELpAnAPcM0sb5yvwjyXJHXNEm9IcdnZQ1msSoPBFW5HX7ciIyb7Q
gvzus3hnPZ8FHynKZyWZH4+Wj9F32gWtLZ5NwmpXhkUziUCQMfhC5/ubxwQAMJwfBP6AloJPiyA1
fGw3DmmYIXkRQOYpkNe6X2T7iNvpU8TRxvvzTfvNsoSFGi4jG9qMlv30iQ3b9KDPK2AWVnJT2rlO
q6Ww7v78Kb9bIMBlIaU0WfnQl3xSh/Zahczc4IdlgBbfJp7eMy4pRu1tXJmPmtvr14Sn2AsUseUt
WVTageGu+zIUqBAXpkUqQUj+15rkYsQUtAyjLXPn8Ys7/btrAfeO6p8QFeQvn75kk5SVqG1t2tkI
01bN1FSrtmu7L5aC333KDNblIswy2c9oGBWNwdDXwbgLJ9/cFglTEmlEX2mLf/fUkg3NosPPAQoX
/PyGxIXRhn1YT7vRm7Qrs7DVZmQiw7EfccnHzf2PWPvXyVtdNdVf7WeSPrj0t0qMNWll7X+fxXt5
39bv7+31i/j8b/5fZO7PTJH/P3N/WdXvL//14z3/r/uu/om8P/93/ybvW/q/gplOZ6AhttA38E/+
Ju8jj/uXS/HhQyVldfkgov6bvG/5/3I5HH9AHiky2Tv+H3nfsv4F9QlkLEu7beBWDP4T8P4vaHaL
rwYKBMGgFWBX0j8JWDGZ0P3XtOiGkeN4EzPKW9LlrhdOp7RT2E0VCd+kkdR+ay2SiCgNQBZtflVo
Y3t0mzxm5JUzLAizWl2LmEgMQqpyetOBF281U6cc/scFvvm7pPgnvv9z9U2RhpZ9tljpyBzhRps/
P9c1yHgvaOvoJjEn7daK5nhLM0M4VpvzSLh4kshxHzjEBmRhoG3aysjVvsAufdpf+Q4IH02uGH/N
/JRPF412EzockAs3FDH2OZw886XAAMmyQTL9okHmvLJlGz9+8dM/vdJ8LDcIGwi/fP7DZ5ZZnAyN
jMymuombMnHPrfLKZ6dwzdNoMuy2vck7TkJEDwmtm3nwVhnmIhCT7y9iL8ySTQEu9dZsFa4KlUXY
rL3a+GL/+iRkn78i6mEfmaILCeWX/asIrWbsRJnftMFYHhWzoEUcNGiDXLMf5ZUuPQPR/uCcrD5m
avzFBZrv/T+q0I9PRwhpUoXMCNzA+vnZgPUGZCJoyps4qU+pLuIHOyPDtMODcq0RNr93aTGSdSgH
JDq2Ue8aia8qyJN0n43xV6j9X24XW8hcnaDVxqQAePjTt0G5FvRuap05a7eXWtUQx2zgHYuiHjxr
/cVvn9fzn347n8b6AkeVv3xq258/TXNgI5R+b6P17TXatqLpv5GJFB/8ohneCvqmS7fxabhYGglm
XT/2CLGa/kgb7uITBtYxtXHkJvIbymG3IabBiOp8R9J5s50YY17pxDB8aQT6VO9gk7RYGJEJB5Sp
7FIsjv+s4yaIt8oxG+MsO6GIhyaNb1kTy3wk2ZGvVAbuQIh5TQvOI1P+AZnnj0DwWHedYf3VKlft
IUnodH2zuUOv5Q/AKNvLF5d2fmw+XVqWRprNSEACRI2fyunJnwzeH75kI3Uau3RNjBM8ynJjG3m3
jXIR7EbmZA95nxuMDTpFpHICSClvlvB63h3d7puvHvXfXTiEwFRS/9Yo/3zh+MzJ1iThhM3kOIem
MdrLYHhiFSaVd59C6DmM6AvppKbTEpVi9b1vexYFjaRhX0+tew1RyjGt2vbiKF+92XH8v7psH/ub
ZWOQABLw81d0BopOWeYGC5UyTiQY5jdOGiIyFGTeNw35yanIrzzYuAe0tneiFuqtn1x/Z4ipPeOw
/srLOj9MP99H3JQ61RCvI9D1z6/IlDJ8h4MDjEjQX170wlJvk90ZJ06DTbFBtOe8TL7WXKpAmuS6
B5ZamI4YjxBTyug6K80ihrEwthf965Xz142NBuHswqQHgmXll1fBAciVDF3rn3kjq507VNPJV2bz
bBh9sv0IlPY7EmWtyW4PeZpq+8qovurB/OapwtFIh8LBZMJh4NPGVpgFVYATNmfkAuJ5DHJWEjF/
naTrxLNdNs4XO+nnnuW8AMy/l/KD5otNFfTzQ4LEtuhyzVFniguezwwt8T4vZ1KWgZ6o0koG5Uky
LRMdrWNHWNlqwO2lpfHwxTnosydx/ibsXrYNUgBfNRv8z98klAPIDOEP51iPo2PrN8FGdFInNjuK
rUXt6Mk1odDhWuHLP8IuZdSXAJlZ9ZVH1LtGYsSU9k9+En1BPP9lS2W2Yricqeeyj6fj02uEMSwS
VBz62XNVsjU4OuzZUJiBZJX7bFRoKmyGqLQXGcZ/sfD9ZgeDBwDrjE+lufh5dTbIu/AREnJUa4R3
ET0qn6ot6crUacC7akrjZDe9d2OVCMajkEAIFI8MQLSGCGso9GI1Qvu4GuKxuvIjrx2+WAV/s+fx
4NArpKXOwfKzB0XqiF+VNO2zbqn20rUWkWiy674T31cfYydpz96UccYseeBXSKnd1y8u0C8FB5su
18aiHczXoI7/+ZnR3TxzRyOhBqwC7bEZCwJD/aZZGWYEgaxuk60njeQ6qrUYSh4zxm99xMAe/Wig
LkFVf5Vz8OsK9/P3+bRTdT4j+owWwpkY5acoTvYYCv764jf/5qEgGIOHcg5twSX8acv2jT6t/cg3
z17NuGvpT223CcOBXk8dJscuyqNjCsViU+qVeB4y4UA/6+UOJFm2i2MNSj47bPujKpNmbQRd8MVD
+0ttPrsoLfYdjOlzNTrfsn90hiJX+SGUJeMcCOUcbLJlnnso5+h3Y50+pGfWxAeyZX5xVeY7/fPe
MveG6LyywUAB/FybBwyyUX2W5jkqg+jV7Bh7OF2P+tk0kNqYk7pNUYse6kB4txYRW7v4o0j/X3wL
msuMXtzZ8fI5/SHIYISgizTORMNAfGosv1l2mhuvU5ehNcmbr8CfwhcLCfoynf9+2bVfdaB/s5Fx
LjUMXgfOtjQC503mH3cAyWXnWYM5nem0AAmrpuramHz7LUts+vqhqsivzk8TmviVAjf7MjW2v/3z
hfhYFH++HXwHIL9Yfvgi9i9OdmWI1itt/TywhFnrwdXFczGXZxHxnZjKcTZdujzL3E1Jw/pkx9K4
H8D/vFdo7NAj2Y54DqOslctG1e0ls7pmp/W2eetJ4RyceSOMkr5CAOJCmipxTIl8tJHuIyNINjhg
dZOlElbegi5XBd6E45Y3KSrXP/9QLuuv7yNzRc46c0ubBuXnw2he9jKLOvXvSjBH7ntCOpps48nx
bkfY+Ye6pOWDS56hrJfflfMp0Ka9cED8xRYbOfY20c3xWJfmfZS49nrQAJ9XTJPWueNMq6ix1Xvd
AAYjY/OptnrngHxK7UCOeTeJ1jTfqLd6csBJpPy7shoGyzrLiXTsVR+olNIcUuqWwYDNqzCMdyOF
4aol6QY54Gy4MOYiDE8FB1MNLe8ByE126s1+Ld1JO/QtsrkOnBxQzdZZZ7oqn2QReTfCjxnzGVW1
q4I6u3XsIeLBN3i2Mrf40dKOv/uopTRu1c5lSAw7bJQPYyC6v6ZWmmvglSSZ92Z0HXO6QDZiTptm
0KpvHmLPV0JLIQfGcx0CLpWnpjIxRqCXgpLqJaW1TWNPXiPGGLas/jwqrO/+ba/KaufTHriVQRMf
CjGSUpSFZD54j3qi3Y51DC6RGUxGJ6VL3ioXvM9UBpgAptbAZi78vQU4c197zUxGMJdDkcabzGu9
/WjGA04tE/hE2A+HSZkkPnP6vE27XsWIBcb30ouzE+6ZZFuU4UDAc64O0pLNbkhs7dEv1Xs5ZcFJ
jWYqSLsN410d+ibCueIFZkuwZ3XXmBVBOPRTIz4Tt6QdC/KwycvukvHKrpwbI097BqvTMcm0ABNN
Z1Q7Zz4/FNLq74q0pY6jqfTNM3JJZnVjDMs6htCx+PiXbMhXRxHXzn1tZPuw7Ip17aVuuUDNHB3q
Icj/PpG4YjCXWtOyZraTcdJK3uA4lc4O+GUFxDDRtzAMeOUkMMDb2AGbyBifbYhAkWpXdLZzkJ3k
MnzcNEtyIfFGGa9pltnX1HXetmzIyO16AvEW3Dl5NSpjOanm0Iqo+m6F/XWOg+rAPUVM55ThkmOM
u6E7TwpxCjE010PQJ/bYPohpGJaxdJwjFhEfUW4+LFtRV4sMoRKoO7vIDh+7USTdpFgIiSq31Err
IbdtcW2MsHIQ3Gp7gYRo7SnbPiX4x5ejPfSvqpLVTRlo1S5ytH6VDCQF96UxbcZEEUcDNn1LRMtM
ywMyt0aZGFzLMrjre386lgHS6XrWBkMk0qG2NyY2mqivlsKOjeeg9+tkoY+yWXWFmAS9bsAatq3H
FyYGM74BZQkSwA6XCm3xxwYB/F8egbeasMOdngX+AWFFuLHJfF7GqvhmNJ7JUhq+FBFSkHbwvBfV
xU9hExlrHzfjNsIlcJMT/rsUdamuPlbFmNfswja04fTFF0tK3FLIrZa8jC8Ti/NJklu6aJr+u1Vj
AUPoU/Vvtd9kTDitCseUzjupxT22nra3XpSjmgvNjfZi1zovhip4cdFH8RCCwpl2xVgR31Cz+mkp
oc38Ts54vedvDRlnGCiRj4xjHTFtkPbW7cPpInOIhAAYx81Q9OGy6fTmBm3/uBlxsJ21oo12hPQK
9NtlcdBQaJhIrLSxQklICvLCg1qyJuU53US1Lx/9VA9PoXBjyj/mH4sEDDPYu/EuNAO5V7orngWW
jHzRDhFLiuC5Xk/KpY9mOewyTZ3KZwxf/OaPmuvj6uWj695MXb2P06l4C2WCoLNw4nRb5JNYAPXK
rjXsNW/ATpwny2nUjyIaqmtEGf7ZLSrt3uzkuG+U6WzqobF2uteonWHDLPVChMLQflEmdp6LxFZj
XBumYtm3NfLWNG8vnj/iiMsnGiNYHsXzx1I2DmZ7ESIoyQROcvMqhi18a6alR59ncPZsOeY3t2BV
D6zqwUxQ2A/ssoRq1OWC2SsTnwR7S1dlR0szpn0xymqbyTE7Nj7+lQShHwSY0RDfbK3jREjeveJ3
VuaqYcx9dIfgqWBW905oKEd4T5hQBstef67c5K5U5rjVFDzgNO4PfmRFVwBh7U2dT/51y/R+x8jR
uQKnqJaongBLkrsN5bO9H02VroLad9YmgdDXRVzcuJAL0OK2zq0/V5tBNxNrPs7KTRoZYklF6GH4
PykFidbUcQiFU7CmKJ3ek8CbrnuANn8fXtK5OEoTULrw37xlwq3a5j1y5tKKNFBlXobiMpotmFqs
HymmcUtl0AR6ULVLE3Mne5sWP/m+OLqak24UefAHXUXdolCV/lDQbt36rRzfMD+5kBfzyFulUx0F
4E3bmTE3d5C7QCYrgZHX1ofm0SZeIuKop48HzGcm6nRJkd+k457wrG4Z116x7ccaw1wos+s60dYE
Og2LGnXsyRg6CwNnhtJxiNRW9rq2UoV6r9wBoTHp8fsMdc3ako5xyj07uTcz3d1XI+rg0ezDDRFO
4V2uDe3B9NrqjACaw4IdSoe3ire+YPm/uMjoz8STRvSYsXB+R6zcPHwcuj7KPelWya20suIdrzJd
+RJqRtlkGJY0111Vjh0u/IxOnqH4OiCFMXDYo/TOHm1keL/whlCljd9yPHH7ibBKfC9mfapYmrc0
r6qdp5cIaXXp20vJhdx1klJzZRKutAt4wR/xiKMvZn5z3X/skDJFZYIRdScsq6zpZUAtXzRdyls+
dQG7WTWZywTc6Tnt53fZpGiLZGXdAY/wbstA59zvVOuKcMpoleVcqc73OWynNPosXjM/uB8t5R46
IbQtZZBx0TV3B47OmXjsHJ9GReIxxOlT/7aMqrkqnqtSFbnud/DBGj8/i/3bASASjNpcN58FZQWH
iLpm75aV4p1r6dbNhAwEfAulJH3DuY4sp148B/V8yMITk/IGuH6H44i/iyOdStkbm6cIHfEWABWW
EWQQNqpAO94nqeG+BebQnuogQ2HpE7y2I8C8OSRNZULknRr5atuEhC3Q8yWggCf10DZV9xAJXzv7
VeJuiNgb+qVvTOWuCpGcLkzN68Sqt0y+j9G7o31jZ72rrUc5aN0pDfErIzwc7lSZnLPQkhNWWz5u
kTgeZnIkOT90rDRPrekkxwqtIfJ6STXhg/71dh+9fKyIJu7aUHvSqXrxRUmruZ35PO9gRZAWNnGc
71IEit9701MYx/umBawWmckOj+omweZ6rPk6z6w8NXpEohN2seVX13LyEbTWQv+eKFhzyxJz7GGY
zEvjC/sOB8TNmDoXL3eDy2gN/o51tF8EneLLw1Wj6sJRX+CiqsJYX5gUGqjgUm3Fs96US+qVSFuC
L6iXojK1VTEn1FmeuHNQ3ezoAI2gb/H553DanmMPtZ6R+fYmtsjVsrzQPUxVvLdTtPC6mSRPvhe/
MIahcotDumajV1lL05Q+/G9mclk7yq0d9yO+2bGHIIyr9w08cDksMGRN46ottfpVNKls4TC24akE
/FKucEHaP3j2wmA38P3S6yrO/HrpVmTteYUVQfoTzimKY/FXGQhXbbQxiR9lEdjpYz7q8w7gD2S1
Gti3n/weDe8xU1MfrQcs+PLoDYX2PU56byWMJkDGPYzbvMkB3GkVCj0vOhe+BdOPGA7TV8NJueRl
YyqW12mov8uk4TiUpkl+m5c+mzf7QPbCimhB7U4APCzdhMVsjWTBPI5+gWFXicB7aXpq+WXuNnGz
z9ApfyN6zcJKE3TDuW8QMd+EfRTLYEEPQWYgwU39mzHmJf8/f2gvzI6pgPDAJ1vlVSWmaA4X/ZiF
S8ySNn3HnBMAVIgSynvQG6e/64fclRh0o8YNzyKxujMUd07f8+IptRBnVt/xJ5dzrDkOVNFFCARn
dsXx6oAu59X5+NdS3UjGVSXbaqdHKaWUFRvMEz9qDzH3t8gRTbYf/2oTUm/lY8f73ivXXwV20W/s
2pzHSVZ7k2FsW4HON05smvQxXUYPRZHI5ySt1RvrOZbA+SjHNswnhvOpOSoERYFfBY961Yb6Srko
9peAp8Vzh3oZC8GQuH91iSJw+aOWJNmSn0L+XnqwsEAcXMyQq1wOTK3LIqm+tfOBNyoU07cinjXi
ic9aB22CczpCYtyKHfB91uZ5wtNmNsvOIFzixlUhgnZNjZJ5K88fbu0QrT9oh/ZioR/cuISbLII4
NP/+GpVo+B9qwBTnVRJa2ULFabmexOjMqPrM30/FZGz0TCQnOckKwoNXMv0yYDwwJ+GXx5GykZFL
uYGpM1wBbPir631r0clh3LEd3CiJ2rw36hL7fBBesTp4l0jVFAqYvk8VPxGgtx1daVmY78mrTo95
TG2l+Xl035Dwcc0766llEPQDTtPWuKsQuly47Vw/qs1sXRPiuW6zKQoXkVncFjbu/yVp3vpexPgZ
OkdeF22Tn2Sp8Ycox09NJ8SAYLsDANAvTB1jTTBxivCNLPoRaP50PfqSdD6c5vFrmehcnCZMQh8C
GBcHyxKPWNn0N0z8LIwqFul9cMtpt7NJ5crhfz4YNJ29zL0q2NE5nZAeQA/KuctEcfVxaydM3Jxg
Mj3M16XN2V41bfHqUXjfE4iAMUoVj1oec1ztSblYqtQgosNI3QeS24wd5z9zgXaS5kc2RGsC9+JT
GuvRYqJCuEc9x2bLOsjzEYWJuRkyTg04mxOO2zzBBJvzxGYMLVHkY6L/2Cj+3lGtUGEHoYe/k3PH
IoYfsmMeOu4HVV3gKbxCiHfOqZzamB3QHlc+OdF4KMzuqJrQWyAotG67sa7fAjv075pYZhZLAxfM
loH23njM0Za5miybRFnDu1UwW09k3rZrDWPYuJjSxHpzElO/wiFMEkmgJzOMWw6vBrYG+lo6ZeLY
hfmGWCQS0yF2XNlxjgdG8/K1IjXgPNVpHS10Lfn+0aCJco2XBSqdK9eT9MZvbM7cT5RVxTLsc+tC
G+vRzsciWWTSyb4Dp/BXTWvF4wpLnHPIyXj6kQ9hePPxuONdCG8ragvIhPPbneVZsKQbYt22Q/5A
0joTN5zHeOgNfGL/w9yZNMeNZFv6r7S9PcowD4vexDySwZnUBkaRImY4BndMv/59YJb1S1HZUteu
LWuRliUxghEO9+v3nvOdRajREHAjuiV1jzFiYSUsPeyFCQvcCrTzX9sRiX/YQKeKFlfVSm/RywQm
Tz7JB3fuG29xdDbLIRT6RhrYCGOKshs02xTwjtY3xkKCWm+WE9fuYmVJ6S4awmcc/kZNsaOTIYFx
SptXemgW3xA+dkvq2vj6c3ezmctAXXfukibBHArZyNp8dgk/r0h0OtC0Jl5uXEKrch6auZz8vN5x
HtEslD1PIUq/6sYXYEkWnJLhSej423tmGg8YFthSGp1fugzjYyrJcFjGw0BwH3OFA6nO3VG3ZTU7
veQKoif/CRsGNpnuu9O44ZrcIv2i6028EbmWvTjJ2OyTwV436OKuaI5pAHNaLi9zp6+ypv5NGmXq
LVhrxbl3quYlt7FJGRVIvbxRw+1nZ5v8dnkko4RLzWxsrR17L10MheV87qi5tfXZkGS8Kp5yOx4O
JKEKLmIjOR1VGK01MhjYETrR3mZtWs7RLZxyQRdt9UF1V4q509b35o218pxXy/Tyoz4ffHGEjSwO
0nqBS7v/YECv0xbpDOAfg71xCP9IABB9uvyooIdCLy56nYtdIceYSbOF23Ea6dkgESH8RX0fC13t
nVFcGdZkrDxFdCnT6ZCqyPA3UJ29Gy/Fi7CA28H780dssPiX4isnmZiQDi1LREaQY1o741uSMk/W
KNCdEQKHtIguD3L1btjANQ5qBIfDiZP2b8qZnGP22av4POe9qOOMwgvOavRqLPEb18v5HuYxvwiS
cClIp1qXMoluKrbwLd0j75P+dPu5lhABGRuBt3hhEal3sFTQbGcC716Vlb/za6fa1yFMlKDu1xVQ
7JOhd/F9l1WvY6LiEwUNRRnk9pMup11md+b3trLlA1ak6sWv4KHrIczpoCnis8HtABvXMN5nZjDc
h0AyroKAwsAtLX/rpNI+FF1nboTtX3lcqk8BcYzvrKcEDyyt9M8V/4ee+D90xEF+4QeZE2hRtX2Z
ytUkXwsI8YhKPJnf0zx/96dEHEiww8NFXMKhEbq/7UnAuE3i7qnrOsQupgYrIwnK8Mdfg/+aie82
d/vw8vt39+s4l+EQkmXkpXOc4tcRjRoaRR2fTdc663UJMv8ZZ4BFn8SOgUR1IkuPWMbicoUfLQz+
EET3qY77eS4Ct1pHGQ4kmbmu9WU6hgidbCWvtq+7KCEBagqGCiswOzJdKn1tJFl91mP9Eb4KWWoC
j8LFqkT8AyOpOEPESza//zB+1RsgPvTpO6HgRhv/VbCV4LnvVKj515VHPbYoKuYW+nxl1DHRPmQ2
m/fvX/AfPgCgoAaBZxCzCb34Sm+j3O7SipS661Hj7MrpKWaLIdGDd8McoQ5Vwr7VxDAnA/rBOU7w
QeqAS6jjatkc3MQNHn//hj4X48/fCG9oNoagg0Ly+ZVGSWYNNQHpKTjC6JF5YRy8NcBxNoST9BvZ
th+4N4JtZPnj3ptm13of3YzSrz4Cu4cxajq6mm2P9arU9HQ9tE141MuYihdd8YPNA79TvUr+MF8z
fp28+6wi3cN+hBASqvDPMz69C8xcgsy9liXEtwl40k6DUsTTX+qrug+/oTqVl6hMAXHZbtGtw7LU
Tl6KlVMJlD1lMFnTIsM6ifXcMC6NLptdH3nZ8fO88Ivcv/n9B238OhvnLaPu0EloAwb4VWki7Iyw
TMr+a5KE85OntxaoCDvbJigTNzSUnaPsqa59MG0vw9C0myzC/egb3Irniw49JX+TQTX/0yP568Ca
98WJgY0LbRLRIz9/lGhNK5e7sH3dx236KIQXblM7UQ84JfNVkkfmTTEQ4t0MA9d6Nzh4jHnqRZ5K
7Yye3j34cyEEILtbhZbbvikkmCuIe+X6D5/frB34eaFifQDHyXu0CAH9VPj/baw7y3T6SEvM6+xz
wvPZA0vGrHpJKPMJomP+sDS5wFlN/lriOF+Bj6HTOs/zfv9Oft00fD6o+VlhCWJd+LL2qLk4dHQG
np8DXTwE03vgAIqglVtchfPE6Pev909r3Z1dLcgdUPx+ddP0Zo3SuMvNa0uEqU4j8Y1xTLkVVWpf
mt53jn0eNPseXjRDGIqC37/6J5776+fOGJ3VQbwKnocvvy5QGNAXJY/aEBryqpcuHe3R9a9UkNPE
lt2BCUN28gvALcMgq2Xm1DXgwdn3Uxba2yCqe78vohs0p3/6ZP7hmzAQIPIlWOiEyO79eek2IhaO
3rfudZKjv/lUbCVDihzR7quX1grbh99/Fv/wTbDn4HX8PC+Qd/z8eiOFr10wJ4Y3AGPOsbjhdUYi
7opcMMYhCYK5koL4Bej+4AB3/dOw/VchKG1TXIqUFpBsQNL+/PpaAxTUrXznOtMcBeluiHZQn8q3
OiSwzkidlTHOYiRGvI8d3LOzOfr3bVCrZZr17i5quu4Pcut/Why8IZqs7sxQJePk53eEBVCvrMp1
r+nZuQ9NKiIk31YabSpkozQyXO/DtpknxERycV/TdqrO5NaI4xIooulWa0PGyfdej/q3AWxN/Yfj
9h++MD4lPmrkWWwaXw+3itxFLSJg5BqK6dzzbmxGWKrgtjwPaTMjG94+i+XP/WoYJkYTv18x/yBG
4XBFVzgbLj3aofM7/NuuJQdhB1CTnGu/S8fbNsJiNAdkinHMjsKR8lhExbQxAN7skmHIwXvMvvLf
v4l/OONRpRuzL24GU/6ihEU7CY2VTf0SOOqAOK1kHjfILTwBxqHaND0DzMME1ND2YRhpA61IbjI3
U0dLxFG6Iga5xjPYvioSSEhhK5P3FL3RtavRTgHS0y+SzKNF+Pt3/Q/nEhXZrC3hcUFD82VpwVDg
Jgkm49LOexwdK+9GYVA42pU730rmsZ9y/nhMf/7YL9sdQxGyjygsXF79i4QtTrn9Tq0ZXwbul1vX
UdWDUTP+7jWuXm1pcElEy+7fzCmBsJMY/EfLllC7BQWHuIxxbMDkSaHRLbIofxxt+w4aygDVJ25J
hFU08j9FBaVo6f/1dEsYyVRLm413M5I2XQ9qZgMIz17ixFC7MK2PvY4ieaWMQoeYFpXFY/k5Zxhn
qbCu01CoMbYe6UpIaJi1uo2nQLz81RH5a/5cpaMBFSoxIRkm43UQlf3b77+sf3jQAkoqFzcrbH2y
sX5e5kXnZo098GWBbnFPTqlnuxj5wHNsm8ayyLPuKhaxsZnGqoCLBhLlP395agIEXUiueNDng+Jv
T1lEzIpl931yaYGNHfQac/jnrQKddLOreiDuiwjixwYd8FuVWebl9y//Gc7286LBNc4GiAgTwwUA
yp9ff+zCoBN9lF/Ye1kVnx3FGuc+myFxtG+42quXz07TMOrGVePF5YfR+DEyjDrnDi5mDU2F7WBL
pKXTr2SOQAVESmtcEWlBw280Ry7zdhjTZLFbUe+1ZKBDXOvJNlIJ/5chaKgviQIQ04J9oLkLISk/
TbRR1MJXuW+sfCeg+5U4A29KK0qGvSLmpZER89CDT2uy5WeLXsEAGZalKlHmz918DanoWza31eM6
Kp5jvasfZDCFB5feyfEvFaE7Sx2E2aJxS2Z3xO8/3X9aWz6uZeLWkNj+cknrnNYq+8bJLhqmL4UZ
U0d6ZVjRngGZsTPCafxekuHI+TvGa22M7D8srl9vzNwRZ08RWU9I+Yz5VP774uoFFjOoZ5doCM2T
ndHaAsVcGDOjbe5k5qALRtJbbf9AcWD9ofr7tcahFUvMlgNwlhXmmD+/uivzesoxD1HqufQ889hl
IpP7+pXXMkzwpIUH7vef96dZ/qfVTMMIFavPeTVz0b8ah+LMhH/jq/TGgaC7hD1qW4s2FdbGF4x/
Psss7GXVEkqg5FYum2VeO/LSlEpbe1Xxbw2G2Xj6JiPhacG0n0/MQ4f5WZ+ycQ7HPsQrEiXT46cJ
jIuYfv/73+KXQOwZUw+JZA6UYyv/ZSP3zNCrHDWq66hNqhPwzfro2HWDgsq+G2muLmhSZSdRdPB0
h2LKoAHXDzCe8B1EdQRWi0p+z4w/BUA9N0jIuohXTJYuJKUUZ5GWz2lGdB0VYDZ9o0cotsMsz+Om
XN/7sdX/yAJjvHw+PszMGcq7yXQ7sIm/B8R2bArdrdHHDc7wrZhM8ylTXrcHp8g4O0mGne43vEOf
YFJQwtoOxEi4gbYB6B+w36bovOA6NEhvdETvruTo+GtGzEASYwbGWJOREfmoGF8ZFtlIj8dc2kt0
OAB45vq4TPX+4nuwPqepegRK5524zjXrzlHqrrDZtSbn2rSndIMAKVig2NReC4cDuEVLtnYLmoW+
lIbaZo0euyuPGURlyuwjDrTy4XPGF8kKFBABteLBLCv9mELHOpGxPL35sWm8JEXo7TE81ZsgZKcr
a8dM/rCKvz43XGmhpDDFt0gtMX7pEECKLcfUgORcl2g8tEFx0jrztmc7xToACfPXCfgfmZDvRcH/
vvqKf3Ig/7/5lLc/xNVr8aP9+qP+v7Qos1/+3y3Kp1fR/uxM5o//25mse//C5ENtbnChdlEP/x9n
sq7/iy3PQOtHxTxvRP/1v/7tTDbNf2GDm5NucMKZ3HeoNNBbyPh//5dh/SvAy8fNiIH0XG37/4kz
mZ/zt3YDmbe2N//zdbevhJZQixXB3p6uyR+G/fK3X//y1zb6k4HY/WwQ/M/++j8/+stWngFx7hul
5ftqAF1bmarwUD/Z/g6h0rRurNi8FUHuXBmtHpyh9JpHCQ/8vTSB7O+KhNhFXEmeBzLU1GkZWxUC
1xWpZePGYy6/QdNYTwuduJfDGIf5DyuQ4wW+wjgu2tGPnyR4yTVtye56krK6+EXUP6A+Yf/p3eYF
e6p4rLmZ3fm1L39MRWiu+sqrIgDMVnWTajK4Az3OHQYk/DOMYCQXNi1cf1LhCzsTOCK8N+liGCNL
XwxETX+0jH1uE1eDAd0a1p3jqPp7ACibzHUJxl8UOlznINFHrJPESu3MmmHBVKQI5NLYgcze06df
2N2QrycnDKFROA3cEtpnT1InTFZvUyAuY1YEG0azDsEsk/e9rAK1Jg1CRzIIJXufakaybt2xwA4A
BqxtnfF9mIpspcIBk2Ipx6MdiIzPaHLsHYNPd1dDbL8geTdWrdHY58JMU4i2JQS8fLDAN7YNxNZo
KghuD8Aplpk3XAHUgLGUT2l4lUrIvhklMazn0lxDSQvPsODQN6F/unZrkNFL0x2Ht54Z24tK7OEZ
ifl0KYswW8eF59y2hfJWfH3OSwJs885L40Atayyiu4BS8zoDDrQaA9kVS4afKL80fVwPiZZx1JZ1
t6wMv9jzhhz0k5TfA58to97Q2yU5dEVgD7L9IEW2AtuGcfPemwr/AZ1FTyJF3haUNXSy7pRywm0I
2nXXZaZOkWNrCDOJnidwOrDvLVUSPzhCMb5UiCDPSQXbcUFKvNj4OGvussTTFgRMJDt+hfQIYlQ/
KdXG+Wpy8sJeqirpr7j769cOTZVsScZnxsVJ68MPOqCSUsPQt3ZXkWefILrcKTAoaxZmf9P4brOK
ghh1WunCi+v9Vl8ygQ4fJgEYri+H8UxyYrmD+mY/0r6KIOSZYKyNKT47eD3g6asYRG/XZrshVyY5
k8C9F2E9hg+uO/jf+7ZVQAfjsl0xPK7O0ZjFH+CR7ZWgw0G1UE16sUEk711GNWj7UZZwCFQEWZ/i
aNmGuftetHZ8oxokXlVcJFtB8vI28ov6ewsb8QiKGPgzDwRD3bxmzMgbLzQfzjX4AnQ9AVGLC1GF
zQY7OTVuPwIwtvj93n27afeFRloLkdU6oSSN6RmrSurMAb2y1tAij7gv1g4N2XRllRAxVQGdkdDW
/tuYTNGzrqrwVHXzzAU5xEOio4DyQq24Tn2psWSL9kmapf0QtGOEInRSr51jZfCmR7fduHwyhw4E
8R3OAOdSm0ierQ704CIZk3Iv665az7lQB2HFAVwcXb+Lqg7IIGDYa4BkVn2skA7yphCD3mqyEhsn
V9pZ+RFqxE4vQBHGZRfYILMdES99kmYvOBq8I0sB/kzF8wXdfbgx9Tr2F20WgJItPCZXLcHPvEIH
GxemltrzE3mkgkB7cUmVeQg1TW0J7xjuVeXx5VVxt8xAg8PxVtOwDuscuVgy+jNCUTEx1/R1nWXW
s84t5zmyM2OboE0uFl3TODhPvAkQdQz0mmB4kKKFt3EQ4KJ0iPODl2o1o6y0fw7qIFlRURobNdYG
ILpJ648jd3C2RrSNt3KCPV0NsmeX8wz9jtQK/X7kktnCUoffy3cPv1l4g7fPY25GC+Z6wyXtjOrU
xg3vBnFA9CMetfTDQgMnVzmj+rUW0rqh6B6MbYTF+WZIpiBf6Ej7bv3ScVZ1YkbbLkrbayDh7U0W
UHhKNQIHVsRa8G0k1yjNnTNXz2Djal33pHLaQ+MUVeONZURY86dSMqCfBlIllvibJETjoA3DzRyn
BFRKhFwJomqmczsifeUePKdGZGGHtF5T10lj+96iKBFAcGlzxx9aItxtWEVjtZ2SDBbtkKfNDcPB
Zg9Nw7kb0qHbdbbmn8Czj8zPbfPJrrsxWWZDkT/0md6dJluwwLV82kSSyLbOGK1rfdCxWPRdBEea
jeCGy1KLRDRpQI5ai3ros1uKj2+kAllXo0fIDRpZKv1Jds6HSxLFZoyHDJZyEdyHpZttajslQYd/
O+ou8oVVoNhmqq5J36oq7vcysjs64mnxEo958GD2IBbRgukDUdbldB9nWX+J67jdd+04fYcZrK0U
6rKzGspkF5U6ykZfzcorjrz+aDBj3+IxHNiAk4CHNZoIHhka5t5+8gQfMFh3dVPf9WAJv5M+OfPN
0JQ/FAQwrGhZTe6SzYyqexTdSa9hvnV2S1aUHoUTjlAvWNGd1VZ6H3YvgvAHpHRc3TRfjkhu9GJg
MIb5iewge1tZKU0pBtJ4XLKEKYcflkB3SeOgjEFieAWZB/eL2+mnxiitfRcXsyKx6tZm21kbVSFn
s3Sk6loQ4xkmLh0dwhS5y4DO9cLVRwHz3gp6JG7WNGyDuvBvKj9JOMSy7C6pVLz3ewLzLK3J77Dv
W2fXFvaBUQkxtIjzYe1z8GyNIJYIFX0XEHk0x+AIK9ROJXT+ZySQ463VcwdFLR5lINbgdB2NsreI
i1BVcOtIK72xO6O8Z2+utzIUEucTisslAsSGu6oRjCbs3A4FniOEfgzhlZ8d5uyHNgwYLY6FvA01
e1xTD5UlMSgyOIfMP5cet8du4TkivDaJoz84bSrfGlOfdomfrGuGSbAp8wyJaKDcp3hIuzd0TdY5
bG37NFHlfrPaXHb4xFCEUAOFww7tVrtHUPqjGPN+SY4GFs8sI4KJv3IbZGkXLQdwWne65ge3pYH3
Q6MFvc4qr94Lja2+bgrcXFjaDL5VXMtJErnfSOWoTmqQBh2zAvdm5uKZXlZt84RKIN0I39WPPLjT
toxShJfxGB8IOTY+BPxkiK0i8FBieKG3pHOqTp3rEfrlOr3+gtszfRG28DdpTg6giMbonOdeuPNy
xGYalo/zYATtXqJTpssVeemS4XKfLSnb0NXUDRpCnIAaz5uqgKBTxhyU3RiPUC/8k9UYw22d9tY+
q1r7ycGlcz0Is7ppQsfZBcKYSMqodO0JYoWk5NDUtHV7GWxj9o7LkPXRbRHk2Qb1Dpg41nR958Qu
cGw7Tpccq1ZEckwNz7h0UhI2EKLg+HC7V4nHc4Hf+aqhxNiyg4XAB0PVU0ha9iYsNGPPFh0+DYbe
P9Iz9++xi0f3fdgnJ2Qw8luOvmbduyXB96Eq6k1WuT9Cv6MosdsnMNQINsOYtoOeg5rOoRpTaHq3
SYszA31RefATCd5IbxT+Dlw9jFeUduU7PA7ryES31LVOuLQipR6IeSr4NOMCMgjklpvECrM3JzOj
V70tantBKkt4Ipx0urEoBtd9MfhXpC4HH9lU1KgRJ4atizEv8mjhuBKzAgFxZM70nPYLoqBccqtC
GipZNJEZ5pb9uHG4+j/iaxKPulA5+5+ZJeiYKJe58aTVW6O54TmvR1oQTeOWxEiF5rgzZYyRqKyL
EyOwPCbKlEQ0IduuXIMTK5cBrrVdmYyglcJitGhFYZublGpWqkz9K1IC+2M0gDZeBF6kbWMzNIhd
CbEPhV6nrKVlxe69L/zuWJWOf6ya+Tfy6gKG9sh1J3SG6DtY8AZAB9dAxpnue5or+y5GXrcjIGVw
gLrHQlsjHStuCMxKrjJ7AjUQpiwn34kexzHiUbX60runriJCIJ+GcxmbU7fIcT6delXZ67IzTZYW
5y5TfbTni1QXhBdYlMRr0yeDjVdp9XfbCP1lTagGswW3JLOon4pT5RTaVjNKvAuBLN1lSWLYOlDW
dA+KONq3yOYvzojPIkhMcdMUvX2FGAcLbK/DS7bChulbV2O261RbHyzGnSS7yeSIN8MhHcQU2i5s
DHGfT9r4g1lIuxROGp0CgmqwI2nmh6cSIK+uVT8nldMdhSSEpMpC8x2FMs+hXTpXhGFhqmXbHKd1
N1TFycuGfqvXkXqK/XjgqG6iQ1+Z3qWhQX3XuE1ysh1Zo3KxHHpiNoNt9sXo3QTj+2hORkruGC1w
g1vIECMSRc8fYyw1lrS3mhXIZZdoqzIM1tgHUCW08P4XdDG7o5+a1lmlbbC1SfBbgnEnpKGdggig
K0a9haUb6dKlAfZsGDX2HHpDzdKzxbhsIw9PVthlLw2ck8egZWUHpAlaC8MW7kK4jlYtKeqcNaee
vwymwvsRZS4Wk0oHHiLi8or8bkDdnafzLQ8Vxhmzh71EQs395OeqWXNvdbaT3wUfFbZWSVRVg6Qc
JuuT2eNLRSfbjKtydMr7BhfzXgVh8BAK0+NWmspxWfsJtksRtiSxIZ8LF6501IfpYh5Aye4al7HV
vbcaW+GizIyc5BUq3SvTZcUgsa6KCxno+yzSMEbVfGQLh5VEwT0U8tEiOeB7pLS0OcoR18iyw+F1
DPzIfWV4mWOoMcwLsiHvvpQpmQdhPPok+OmwpbhzjZALQ3VKzCw7p62ksAAJwBcip+hsottFBeiS
caE8CmnO8lWWBsnVpHL3JSOq5NUQ+bCpM8e91cMmQvpO63ZF0pOzt1o/v6Ai1bdZqJXvvlFYm8qk
zFjAlH9W4OsL4q4IXmikhemlHMFxJGaI0zGqz3h+vLPShH5VDbqxafvJuzYdjVVBFxdqFQE0Sxiy
3gpPtvHA9LzZYnx212Cg2jtMLPqJVuXwJG2RkkmF2+Lcm015ML1iV2GCMHMos/Tp840wWafp3hF0
Yx38xD88t82+jZlFWMcE7XvTcGm6D6GSYWkosjvEETb3zEDjKDa6zaSL7NHSqumjggq0lZEXX41o
cZeuVxNm4jvFtx69J0cPtT+kE6ICXU74lR9OyZJ6ID9lfpleIwzvcexNAVq2rpiWWYQRhFA8v+Pq
PQbjQhpRdjR5K1t70NUmSALrkR4TlqUk0nYUzvdIY6c7v6ztXShVuym7sj6X7H/zoa42TUO9yOnj
VfsuwGIaUVaux8nqlpFhgrhv5qNQb8bou582L55TO+7abkz1EusGmwMZB890G7iulnJe+/6gVrjf
ymfVhneYPbu1VxvjGdcEtz7OvDm3oBS7lqmTtsTVSA/FRUFLRJehTd89QlfA3om1Zg0GURau0m5I
dtTOQrTVU2cZ7Y9UK+33OJvfdN21BFgLAo10zqr1WGmYk3S/W1TVJDdjNU5cToLDYLTxdhJsGVQF
8+9tF111LNyx5CwI8t04utrZwTmB7L0MQo5Jk46IKdxvCOjC6yEjMBhNFY7VrqEnr1G6R5j7Gdu5
+TZNlTq3KIiuOgQaw8rqSTMCPyymzVTXdksQVm8RaKbX1QXAtw3xvvDbHZWJceA+TsHl5nFxJ62M
eEYU6oehlt2Kh6q8zRkOvMODdPHTxFV8ck1SgReACxH6J5mFG77Lff5+zfXLCzvv2iqEuaXGq85O
5tVrvTKeImhrrN6qXGmAu9ABlA35p6Idos1AC8rgOBnNgzHalEyZ6AZBgSzqW6uoHHJmOkaKWA1T
Z9lKPlZj0PxiU0dWTUaKbWJd5pbDXmjaHIcrSdrBrk315rupG8MWFiwbc8oF3cZPZnI0S0PeDIXt
k9Crd224SNDyXri5Bsegics3SCxltTGaurmypOaeZI8CldLL6tejn6oVRRMZDx2pOS5hUQkx6eBH
3OIwDYXxUSVZ/mRPktFrEmVQl5skbH+43hDRXMir+owX3L9A30iM1RDLYnonena8dKnnig0bgIEs
nXjDdNElPYZ79LaspZTA0lvFcCJdmJODXRPJJwFqk7Af7bzqyf0m6GMxtGpYu9iQnkDyFFTOmnd0
jKw4VLUV45+NfchzkIWvqjoutwH4BPRdU+J0m5Lzw1wgvSmeEnLcRswuuCmWkVPKTVmHRE3AIHQf
LJst4hI63bQlMtg50XEg6lGS1rVi3NXfZJ05LJXbt+8IHvpja/kh/oe2wXHiSafcuG7XPwwO0Ulc
I+2HXnO1dz/pwq1bVc0ZHx+ZKBRg8AfwLm09uxDXErzKS0kKQMCtTmOONBbTTUVM742jddFBH7kz
Ur/72IbQng+kC9rdbR2J5EcBzImMGHIMFyYJlhu4ke6qAfAQ7BMQL69+TOWzRqPv1auiFBEwdnx5
keFNd3HVyk0zJPN0tNS0D1B+I/4Egu8OzuBlm6DgyS8yW9/JkYJ2GZEZi8E7no5CF9pVBq9m38dS
bBTW23w5Rs70zR9injuPZp/PCTZL2ZB5mLRh5/Q3PKIKj8fdANfuBR9t8oMWpffs2l20k3nZvE9K
s8868WnfpmjCSwGlYOvp/TMMe9NddqlVnyC42N8YmY+3jATQeHqqsA4QfPKndhrVNvTLbFUVIVbR
1EJRwtUmIjwshUi/LPNaXCNsb95sN+PIZaIvr2Ub5Cs9pCZdTF1ib6xcCLZQ03/0TZFDLvHsc6+Z
zrrTM9jGY7LL2ug6NBX9EXSeGDl2ZB5zBQufTZkg8CHmceP1fod8RTNxUnoVGVZk3Tr4H/AUJK0r
uR3l/hO988hm5yrI9PB9JAkLpn7+M07U6aPrjeFhLEp1cAenaumflnIbBYLl63CoHUy9B/lAv296
JSuULccuzH5NWL3LyiSU+Uyf1HmD80FRLVQfrtowK/fIBMLjTNrcpu4w1VsDBNa4LPg91nlGlu9s
sYNaYLMTLDW9YHqNcjmv1gW65aMW5ewvSdCLTd3Z0UurRPHSeETQmbRhbgNWG80JcHtJTFIZTGhr
2xNMua24+SjSPrkTcHPiMlOPLnFyMfkPBE566l6RG7cJB809oIHuaJdpdEs6cpoPY9gV987E7hdF
Lp7ECvVmYnfjOtfRLrb1IG9Gi/g1PGt4mEhuXRLpaG4ku8w6hyBw41ItrKMYjnIf2Th5GoO7T9ip
A9hJcUXOY/qU6lJRDyutnAnXCIqEGz+WEU0won+8ZiOF0WxcJYaWabCwX1Wa1Ds5jON61jO8BNh/
V0iUmjUKakI18xKV2MJWBLrygRU7YyLHLLPD4C7pk/xKz0mSxNw/LCQxFVdmhMwmaon44UCwT0PS
NYtMH/XHHIEE3aSIuXjYDOWmYXRyzIeiuMmF1Hd9nEXcha1hnRlEdqwiS/O/58SvhktwnS1ymKhJ
t9ja5Q9gFf5ZxspLV2YpI7Xy2eNe+zjHHFyWqfGcG51/XzZTnh5KMYhxTyKvqy/d3EuInEX+/jh6
Xn8qsq7bG3HfnbTWzrWl7bSj/dyCiUtWdTcE5cYwiXclsGvsHqZO03Heuu09FjUiRCpaaxRxlcWc
q8N2Fa+p7l0CLHlGX5NRU490KptVl4zhKe2y5il1Q+fcdHZMJzqsw7UeipQ+/TQRzIXSl0gvcgA9
fyN9bIHzjUkGKw3Vxc5sa0pmjh3Sg4JoHO8Q3IXuEnBZqK3cVvb3SRgA+ywmjRAtiwSeWk40Gt3a
JoVNJJbYsSsrxf4+NU/NUOBu8A2TP9F2o2HjaaL5sdacKrsXNolSS/I7gzcZkuQK+cPNYi4uWIl2
mdMRbedWc/Znx7yPnSQQmOwGF4ncIqb1BRkgFvlmFNi1duxl4ZYcniA68mer/nW0jSL85sxJx7u2
xU+5SGNt4obLygqwrCVkhLFtE4fWoCuYd2u7d4rXBDNhcxVrEHu2cTCZ+a2MJXOOqXQ9lK6egV2+
z9Phh9ZoZrriBtdWa8dvuKTZwWQFe1E4EGw0Qp7JEa3aftjLhNDjZS3YX7CCJPEG2mJ7S2Sb6tf8
aFFv8bCScwpbrjG2sBDSjdKZIy2jUjO2us5DMmnYMrEYjvEuVS23FIJgm1Mdd1a+o19Y3IqUeOOQ
iOqHJDG1ayMDiLak5BZPpeen07EvZHXbED75PjXoRQihbC6gMzBLcBPY4pIkbhKHJ+a/sfeGo6OZ
DREuIp0+CPFCRJiFnqRTrIDntCQrTIsK1Eq9wInHRSl3hffgIA/0MM9OHjn3PLhsQ9MDBrO8XNRp
5RHuVKl05/03deexYzmabtdX0VACxAvan+RQdMe78BETIkwmvfd8eq1T6r5t1LqtFjS5QKLRqKqI
k8Egf35m77VhATOiHJLhkKvz+JTcvdux3IqdXK6pEXQRyG2EReX3Qu6Ni3Os31g4dE8QUggblNPh
de2XNkjVVSaFqrPTQ4eB/LXA4rjjuS3PtRnF26q18hsL12gf2w1DmdwQ+hN5yvrvQS6K934a76Z3
YRAOoTGScu9AkYYTpVFPqmjyIM7nNHVy6tRfPackxkjbzg/NonSPiaKmPiFE0IxWY2KHZPSPBdgY
0PwDUXeFKYbHdhmShz7VF5exb/UAu0o58FiNfm3FxSkSTYFgrh+fcrMeUQRl4thp6rKbjZUFHYHH
bpateSDHteaOdW38NpK7PTEqF3Ydq3anb0asKtLVal4WLMsBtsZsPwKddcx5Yb7TZzBqEuJZX3ry
Q3uHTO50B+mJLYhSis+U1YPuEGCrBDP0rmuidY3weVKk1z4L0UeHzRCDFomiMdDkbgrGSk+Ze0z6
S9S3GMs72AqXkM3+yVJ79oPQVjQWiKI5y9BnSMcs0GOVJgJD5uxxpDm9RvDfJANLaJJ0OC4DUCmz
HAcfRDPbAytTZH+chtVFihB7M+Pp9yxrEPJ3VT4SA7xkls/6x9rDKiLYO8WSwabfUBZxGXrUSPS/
jfLTEkvuKVq8PplRDhPqD/nE/2+ZzX8mAc09wOn/LKA5fX5/Vv/lvz78D/+//Y2O5v5Vf9LRIHwR
sqah/b/DBjE5/7uOhn+Dks8UJi4VtFAaX/MXHY2KVoaloawxACR94991NEhsFGjhuqwgAhQQp9V/
RUfzh2Dmf1O7oNn5O7VLlEHbaOxmJAJV90P7TEr2M5ubKSIBbaIt8ZlyvQ5jMB368njf4/7VVfoH
Ops/zBj/6HP/TsAtx3rXA6kfD9iq1mGfK4/yVJ3L6FmJra0Mhu1i9O0ngWueiITXmYA9qj3r3kF/
aPotp40LcskV6y+8/M6Aj8learcSlwkR44RYx7QxAmcQIFwqpcOgr84yf/3Hf3c0w/9IfcRF+zuH
h2kPY5FG8XjIkt0s/0qNLwK4qfb0JXdTaPtMxurvUvmN4mT8VsQ2jrx1upJEDYvibC/XiReQmZ+l
d0ISl+t9dFGt21U9khF76qV9UzwyKckIl22LQNX2hJ0T6FJ2LJ/21UfzO2N4dx/V7Zi0bMtT+dGx
EXH0AE9d0G6WbegThep1/uCTKetJjnFklONEfuSTpuxKbuplfnmRnC/Wu07nAyCKj+lRXdxe96vw
FYOCa6rkIz6p03nmLdrsQuVd1Oc8fy7nfSH7pvacIWKaZH/KX8FrOFnHwVTmSG092BvdeJFr3tzB
qHlLvv/omMTus8Yx7jILB0GB5prdVjDdqvgTGKi3wvDcLzZCSzgPTqPdsuXS5GReuqbY5u0THwhV
vm8VT+nAwoVBCuaoOU7FWe9fmhIu/1Yztkq9FTRI+nYer81wsSKOwI087rTxBzSMp0rOMG6LKsj4
Q71kLA8xqZR26kJZLLay7tdfkLufSbY3MuT5J+OUG4HOMMTPbQ+9z+RGlVP7c+32L7SOoqPVXzy9
vdj3dW+g7KuYlS4IX0ZKyfskBPZ8Z/zUv+XvgXOdFsoEcmkhb0olRxEe340bRnmYTTcMe8YIrvhm
/2h9gVV4LzcdF7YTO2neTo/J26z2QWMrr5PgHRKdu3CzdGSag4VSSiebGiI2Yjfj1y6dksFTqkNB
fY62FBKCErntJjc8rlPszya1q5MKShgvzreaeWAPqr2s/I9NYmZQeIuxS5YXIu4dLQPDsu/tl24M
mkANRr/baT5rvmd7q+6NwA6MQPZtT4Rg8zYZvI5/5lz6W33on0V4bJz+Vk89MyyNe8seDtJjfg33
zV7ZxhftbJy0fXmez+W+PCnX4p+IuP8u5uQvn3bXlv+VdpxuAExtxqeVx+GlObfX+bH6iB8BN/rp
uT0X78tj6bcn61z9v37i3VbzV5+oLma+TsQpHJSLvEel/7Lumk18yU7iaF2MPb3bUWzVV+us/RPB
NWylv1Xq/+WnvF/rv/rMMZ8G4CgGfqFL07g9v17uL+r0V/uc7Oed2OdP91Qzdtgvy17ZNVvhr0G2
5RHYt8Gw558FpNTvun15tL+xxR7ba3+pg+RQXpPENSCxdNs4RD3OrMMhBByqYOSxuyZTSM3cSPWj
jJkwjHZCRZHEu03hx6rHSoTJh3pCWDR8KaU73ZLZY/JA0F6zeMwdUl/xhcP+bpTd47kKbma3Qe8x
LDsD5OZbfVQBpfLMHfvxJrd0/EHdbwyxVZB1nO3pEHbHnJ2ZRonqLL8XZqX82C9ICZffJFKvTAuY
sv5GJsdkqtgUN5mZEFHGjvXZPDRn+/DUbbSCPYVjKIyj3ezUb+lrQJ4Nb8BOlusiOWFwl1YZ7sBH
7viAC6Mrxns+OwjLY9aKOl2ieeMoyT2z3w4R5LpNU+yH5hfB6UjIfttvWfcN06Rnk1b+jpiMmlsr
3c7f6mk6SO+Z5Bqpp+getEaxr6PtIDvtL/krPWk7ZEqGoxNM9x19re+TSZCmN1Ncf81X+YayjkPr
MGcfGE+iwms1V8JjWHhAvVqW0flWBlkSOnXvc0N07A2d9Ts5Lz4NzLZ50Zqbrd/fI4hDaSq33WE5
kKExvbL2eZBv+S5+0t4GP3OSIOaRzE/VllREHqLe+2F474kg86KLfeXqKxPHY0C+SITzhntFBSHI
+tPpd5qXB9mm3NKD+6uju2ug3iYGXq7lI//xs3PVuLJbH8dgDuyL/Du+HiIvdVo38fhFORMfn7po
r94a374MLwI8MBIHD6iQ7k8nXno70w+DxLH2/Ij1DumaixETtBZv7tipX5cLwOePLtv09i2CAbi8
QFpxoqeSjqfK2d0Ldym/5F/2oXmo39t3boKGP5mvp5t29dpua9muzsjONfy2cOhFf8tMO/zkOT8I
SQqscWeVm/7JgIQSX5RmcapnXKd8Kd9AlC4bGOVBXh4tZt43+WoxAygfDCvQHuSddGs/07Nxa96U
23KxjoQ0B4WvHVW/cZFjer2TeqvzJNxoWz1IbwjcjveLSZCvG+4/+p3Nf50GjVt6ZRAH2QmliPOu
uCIYnkTQb2IfNVXwPrvfs28FyzH7YfCRvPefyTU/h4/DG4owlvsGEpFrtm8i5/7ddEfZr3veWV7s
MqTTPzNt0ydeWkK39RhWd5OvfCm9A5zCB3Cui8NIfmO9gHXWeDxJW6a8cMTywH038w5OoDBRzTm2
YwdlwBqD8cBP2jrVm2wjSTxYYnKpFF2lXF0ELyLoHuuTCL1x2TCJKzxpUx15EpmfH5n11DEd+NHw
pXN0S6SX6sMM+iO5f/PgFoU3/Z7ApZLEwo2vnqRxg78fI1WiBbMdqJZvdG72ofvRFt1SkFItiZ3y
qrxqW90nlxeuJCC4HULBM8Plc3MW++JFOqzX6TZ+q4Yzt9sudtvG44lkVxtzJ7OFHJ30O2XreVNh
o7IMJPs13twJePkOMn470HJCeTta2WFgFTV43XwztG3bHdb+qmoAaxAVdw64UzP31PUaLucZ/dJm
Vvxp3tev5WN2iA79scv2Vf2CbaM2v+zsQ0iv5lu0Zu/sl7fsJMNEjl0ZwuVTtPyWQJ2lfvoMom7u
n7oy/2LX4feRCxXwLiPm77FNT4TqUKBCNxOWz/6CsceUO/GP9DY+jVf7dczrwq2a5j4gP5qIEGvV
kxi98cPwi8+c5lfxy3o3H9SrfF0uxTqDaoWX5ITf/Wf03j+Mt+itma6YwjeM53x1btAkecyn+0r1
h6bZ5r0bJh9RvsER4qC+HGrkvlBWn/UWMP4uL2G8Vk77UEqR2z9av/ofXThUzYwSQcgM5/6iv4tH
ipxhedOhXJqIdrtZ3d21XAtnxGw6y2eSXMZxE407UlPyKNAfqp80PIwIk1nsPFov8viVdT+LspPe
ipf+Tb/J3HGjAeqyo3rbC9r2L3XwNJb8XB8e8apw69itx5eVxAN00XiU0EzMVJ91CHNoPtaUwpGI
Tnb3o9mukXl67dWTX3Ruo+3i5zof/Qq5T/+qe+YJn+G6OAnHNoes4YKqFvZDoQRleND6a6MEtXYZ
0JrIfnugemaPKY76Nrs0j2GALil+MWIX5U2Ochko3uLWi8cyoq8p9Xy8uXXKkNCLIl+HBpUFJbIi
3Z+ZqRbcYYzP33m78aOFR92zb+F39HOXZLd827q8LsW7YAsVk6q2uNKyGwEpLdS4HlXmBJBJYxDq
aBwQBGz/YgsVo/BSHlb7BgIK0iHnHL/T9Dfwx+yqHpmuc+/V27j91LRDHh4L/QuBMQY0YeyYZtDb
Ke1z0pZuXfSOPW0zlCIzMBgvnd2w8gzloKWHOf9SyAQXd2i8gOcr3Dh7IfDYEfNPEj7x2jQpYMBI
X5YXzsYbNo2Op146aMPZGM7ZTfeTh+zTuNRvWvWRv92lU6/JY3XRnsMV9l7/whKw2nXe/KB8XDmT
/N6tnxPYh37d0GnFOYwtHrNtmfmsYgzC5kpnIejN3loQRUGwosn0FuV1SMtDpCiOPBK1u1t4621W
P7u298H/dvmKqpv6aNh+MWZuTHsylU/DY8x36x3rVTnJT80V9Uy9uuz06TrmGKy8M9+mbw2P4z3X
y2kSf8x3qA3wBgbckNl35d+3i67+aj5ZQXfNDTfFyeph2Vh6J3vsPyy2tnLAHsmuD6b+1NaHRHfR
grGPZEHbbdNt4QFaLZz8GSqgdRgey1v+S6rc+cQdzi4W0gL/p/pKfqfHmYU3gFxHPMfH7DU8kwcj
acyhXCXasnJdf5pXm5oMOUd9L2xUdduYqK/chtc3lodAfuDXbN3XLe5/R/HdpFWYjYckBOEgcRjJ
g7YVVnqT3pi3PyMy5w2Q/RKgl0kOkc9pdyK4wgn3xIRR5L6os2dQ5QSTNLoElPlS48nytKlbydGl
d6X5HHIYdkNxytGG0k7bytvEsHuufv/rg7H/O3PZ+XNMyt/VfwZvmYEr6z8YjZF6VeXJ59/OxfiS
P8/F7H+zQendqTF/nn79r+RLy/w3k2AOk3+rqEzABLOpP83FDIZfJAeCgxLY2f9wnv3JXqYr/2YQ
cqtCrSIly8Bd+q+MxdhJYmL7K4cZLBcNQ+8f4BIE8JYq/12nFvYSUiFAU6cY9JYbmXrPTTm3apG7
DRGO06nLCnYCHnAl9pkvM1gSpi5JFrMJ6CxVqp/Typ7kX+KORL2IWowL655l+mKVXpifhMNX8hbB
CzG2rI8nxakabVyDNOrWdd+VSz1c89QgRi6z9dbr1JZNptTnIUq9VCbOYUHvEKGJaRW0ZHAAUUpp
q+hQZUrJU94ZmpsazVQ8dV2P6FBgGimOkq3nDyhGhLwz45U9cVRm3a0vcv0lg+kl7RfbSCsUF6lW
RJgchm4rSaHBYDuTCkq+oYCAozjl1BXJiQBAYysEC0r2qvZC24ZfY6Y/mYljfyS2hSUDWMXG+hE1
3gA1VaCJTrnGSITl6MhRTyqAH45Kjs+mLPvy1OXFQM8yGpXWOqyHl2y7TsxPDyyvZSx4aVX0byyS
VRPGL9yOndoaVbeNlFrtfphR1tEultKCA2eY8o9ordlLg0+bLkql3bOIKnImnlezqbwC5l7tqla9
fAt96jaD0c0bpein0l1TVX+a5N6ERwAJzJP1PN8xUWfTYkVGnfDim8l6cyFFk39AKkkk/UpQuVEn
lXo5eyUpJJAeig5AfrJOKtoSkQCj46ZoGztYu3Q9R/2AzK9gZqwdkXGQx+HOsZLIfo3/7T5WW4hV
CN2EFUII5bod26AqV85sVClGd8OVURMZ0o8gTrNGlbbmnNIzTRU1F3cezXt+F36o5pzpjb+UioRv
GGnjshksM6EmFxMLwathEWVx7o0Cv7mb9mONhY6kj4G3tw32hBKrs7qpP+dWoWSvjYZ41LWgzvXe
HQYAKTAWsS1vkdFb1g/JVZm+m+x0Xgw6n6xenHFawLQqKUsfjCqFYXo4qfqJ893qj6syTvq7wp2g
vU6IMlnWlm2B3WucUVszpVISo0SLm6naM0IkmSIXWqvw7Dv7F3dYGRY79FpTfCUjTlu5+7NWmvxq
LAwMB2WkzB+6hp6VffA8DY/9UPByXojA7HxbRMBCQxwriTvJ62xu7TBhZ4wQfsn9GbMzVbeMz3uL
dL+e3BHRP8INbW0l5a21Btyh4VDZ9LMKP/nizXmHuhYQbq6nJ5gWSJd8dpHWUnj43ut4LxCvS4Li
C81E7OGMn1sTe1ydrpWbZ0Ona54uZo4CJ646w361R9nGQYYBJll+mfFcGV+9qd+po1VlZLLipG2W
RoYjN6PR+0la1cZLbbFYtSjHbCujmc5EaJ5iHBiS5eZ2qFZBXdxFtvtkIBmu2g+SKQr2vGz7jUex
JqTUzMvUah+1ttDNaDbSMPdOQRNPYaGQc4ctUaxuX9hj/jyikDIcu9S6xM9Rwff3mK/wIZQNagFd
DfUC84SMWDHUkB0dbDUz6BEXI6GV1CTTvkbV0nHtU6v+iWbqMLlfdAnJSywV6B9xHLodOTQNc2Bd
fyqk0uLpARpGUZ3IBlp3sm+0NwHGkYPRSEhOHRa8V2+TLaTKy0YZtCUEg+VNJBJwuwaCX/PUAPWh
REUpSCjMUOlvRTXmXjMrpMTfcwUPYVYMx27u0tOiddl6nADJoB1o6H3KKImMjahGpc8cwHcwgG0l
GR9WQp7emihaz1oFXlbBUXYwcn28dHaF3uy+Pr/oyDbp/xktuEmZzMIdFArruMZbx6ZdeidfuX/P
OlqAJCEIlclDa2rbCUb2j1xkC+0wX+vIiOUoJrtyLyaFuUKNKN9S6pAcJfiBDlLF6MVaTND/Xc7i
AeJU4ycwm26TMhW/MuSnb6GSoLstyKSpA5S2M/retWVlHnITa+hc1BpdCggTzH0La0j6htY44SGu
vjIpk9+yGSUdk64GmXAyZ8ujioLmRHBY52B0XOrdUiIaQGmrywvumAG0tJslo9VjDupiRtB1KIlT
KMlDdRF9MjxWCpTAXTV1Mt/K0Ih9auIgVJF8DnHWMpco66LcLOCoU1+WcnGVV2i/GaRjmjgE/FGv
WOzcC3DyFt7t2UkN1QBx3Urdc6RKJE8IFqn969JM2UtkjC3zqjmU3ZBEX9ONIr0+NbWyvBfl0uwm
M2sukWxxLkSIqIpIiR/mPpf2eTJER3QJnD/6WB1Q0Lfho66PEtE/K0+kkLggkdEmk4vbJN9NZGF0
GwyENHsZJP+DvGjSO7IdpmODbl9DZUCCBB3xNJESc08DgpDf5UiCFe5JC4keKvSlaQ/4Zld+gq4j
rwYlj2gX6WStUuyqROIehN4/dgh2ucnUbPSKBYbMkncIRxteYj6Yb5l7mTXwpBbJD+yJbZJKNQrn
KLu1Zpc+ZphStkDqmG5oEuO4oWUChOjWekM3lL+DtRA+bE7una5K9rCco3d5RdbgDOt0Vud8OYTT
WGOLnfKdnvMCmcwo2VsmaryEKFPWbirOGNkkVQ7fbctsKxnNB7GuA4EYomHLbq7C6dqBHZCJhsjJ
9Dn91FNYPI5eNWguilayaWgG7lAYLo9ob1Msg6gxmlmzDlO6NtsBiMSm6NfsOZHILQqLkMGjmdpn
MWEllAdV+QxRUjmTrdIX20KenGzM7Dc1SlGGxpFyNlHM75qM6knvV82zK80+h3hXPyOMj1meM1cK
e/OGd1DfDAqKjLpQWUmYsn1rZTt7CBP67JVs4NwZVUm7jFpVnPOkib17zHWT6BjoKDXp/MLEw+VK
L6Jgox9K08Y4GJcHDmPJ0xDXbRAQyKQLwTbpUOwfUsXQkDYXjXWwqzjZzuZoPnUKYPIMXdpx1gvz
JgHueFWRI+xtbkuOS8bg1Zpd9VKp/RomSCAqXX+NCOi6X9AIFhbzFVdWlSeC986g/emkMVWycSsB
0gmbkrTHgJUqde5pjf5u9ON3HC7yJhJaGJgEy247hRlFgyoSDVn03eONf7JalPGEnUbbtEhzzttF
9YFa85DFzT7vE/lY92wSbK24LuuUYIOh08J3fja1osfPz0ZqtcJ605mk/2HKuwvQAZ8zP2mi5Mo9
obEsTDQ735ihIrRrBdrlrA9h9Es37fRDq4bqwSzQRndVX21HES/HNJxr2nLeFjOHHTAVbK9x8VOu
SvvS6LiJwdLZXHz5Wg48yJt07h4tNZHckpOG9Amo/dYab+WQjpqUtBJNLqGl6M6LD20lRwUnNtIk
N+n19BpZYaw6c6/3t5qa8KiFwjhU64DPikvEynJtfaPJW8PFXjFaTIla+4B+Z92V6Bxp8cUzdW96
7btE5u015PEW4Nx9Cdjoy6GoB9VX+7E66aiFUGjdAXWahNgACcqonft+Dp1xTiDxV2bpRlP8W5JE
v1k1hfdONC3GY592ce0aoyR9DugKDsQTDOcWihnT7LUeAt6vjGbJKvmOFxbn8IkLmEFt88xtbbnt
bAkqUnQBJVEIXoEIlXaoYw08E+jViZQMqJmBej9H1akyqN0MyqFNlerRLxX+Nvg5O0XhrrIthAHF
8BmFj0M/RFVo3I2sMTavNh5QVceJdejqLHkdu2miwrbDAC9TeZp55lp45R4Yp24HRCwMkN11+Cs0
xjLyii0J0V1IB0Jj4UiqMD6isQmRgEPJW3TOmHkc1Xd02eNO7kreHaIsPOTr5e+4l88ZKiTUl0t7
Ksq892KzXQ6qPhSB1XTzQVmbS68rygO8onSr55m5K+zVehMxhPW4sQJEaoi94pwB9GrJoddI5bGi
9NpFWolCSbahgdrMr4QUYlZbrXhjs0J+VPTmbcgKbOkqlf1AdlcgFQMHzlymPI9t6XXxrBFSULQP
UZTmW6OJ/8goolkgavjc4MPlIk3h4rU2hr8JeSTQLSH7amSP+65mN9WHxfw2TP1HY8f5wcgSsY+j
QvCQl+89mmyqwlUm2bBieWJp0zp52mzKXq+tdUCSkHXskeEfoPc/9KPCvrmGMbtTMm5iNVUfyXir
n8oEWV6E9vKN4/ejxEqyiZIC8bigtoGK7jUNwROit3Aai+6TG2wBn0Q7Jxa9eliq2vSqnGvdagxN
ZxFmV8WG3TGMZXHSh1j3KAZaF9bgo47bFhGqvuyNvmB61t7730LXf+cai8BVwXy2rAwY5YXxUzF2
RIRJvMbNmcE19bADrDhPnagx0kMJvX/bp9q6XVaG6t2CftjR1GJik16EBHKVhLPi2yFqagXKqOQj
ENt2xcuUY94yncFsc9focWiac32y6inblZ2YfC23m0e6fIW8Y/uP23oqaI1YLpFyfNPSOrqRrSQ9
9pWmb1ZEnYde7nL+Y+3uKOMsxS7cPoPJsz/tYapvCYlgDh0qLTIetsq1FkN6R/Ge4dU1GXDJffxY
kz7PsiYfHvVu+e50G3uHWkMCScmHGhxCkArPiAgMcupWzi55WzHttKP5gfg3c8vhmu7WuCifaXbH
98Va5CvpdvDm9VrzmbAXly4W6R4T+ExErMZYAHXgpivn4WyCfmD4Or/q9AWvdpXEH5aKlY1ts+nz
aLK65RXjR6LL9wCd9VtVDU8VfhGlzXSM/+l8sOW5+czEuO55zQxbRa7192RgiZYndn0hjHB+qXlY
XutRs2k5Wqq6OB6GA8XBS1Mpip8YXX5CfxkfW/roT3HPtbMWxMqo3U6jqY+bahHRQawzs1mZRrsE
tLXXTBNnUWHc4ck6K6A+C+ZCXQJSqtFXapV4o0OZT/OoCGwjndZues7hfS1bCzLn9mm12ZmshsrZ
GcE3AdtVuXYfH2Yh6cceY9xuyGqmHdVgeSEOcK+ONAJPAFyNCiHh0Naea61s/L6MVE4pxglJ2184
sKdfayuI01SiGhV6pFk7fKcDiYwwInTdUHbm3F/1fFA2pqqPLwmkO1+p7y8VYc9eGhLIl1hDswlx
YTxVtrgB61fcuFTh8S3UyHApLFeztIL9BIgCrKHKycad41QTfb0ky8O1Nc2GzSp587RowNTcWGkF
ws+oaXfACvPNYmtnszLuj2zNY6zInw3hUduIZB6yLxniqukotmmbtFscI2x5G3RZSPHLHe/z4YDI
fbmt2NFvoZW1B1AI9J4K+U9xGBt7fvhyX3Q1EQpa3VB4qk9YEzTflod9omQmakd5eMJcm7NISKQn
zM/FgyzjT7MyJAVG1OgfU7asblmDX0rKEEiCrnYmI2WRbBsrii5dHo4bnHE/GMFiwJwlCYxGbbIA
67Rfmalpd7dUhmOTAeE+L9oJcShFm1eZhN4wtIRnxLMIEx/VZ2YO+ptqrfVnvjbswiwmjR5zm26z
pKK5tm3NFpc2iJRxM7tv3xJid8wIL0TE4PNLNleDbYZkEB9XCsobXGKCcC9ccEs77nFxyW4fo72X
sTO4tK7lHlfC8FqkbY1fGtwdcS/KJlfwQ8qmEb7wSg5Zt4rsMwWw7EN/ZW2B/pBavkoPiEshxcgh
4rAEyWtjaTid5AEBBBUwDaNR5kegP+NBnwR8H6gw6CRWaT8p6Yk97uiXPYFRdgtTtlSTkvTIKF9/
gYEgYiQJub7dOuOWHKI7VCAKOig3fq4wsUNnYBfXZE4Utnl32EHa4Z6FFfrZxrVytCY7CQhiooeu
Vg0Zq81zm6RN+QYkbjnJ9ZBt1VYm04hAsKuBE+S0LCVP6lyi4C6XEtcGhrQON9XHoseLDXHTZKvU
W8tlNlf1lUAtjAhqXD3pCW2iA6ikhY3IziDME+PSLNqy4QWCZAqF34/INZXUpaLQvKZjk1pa0vzQ
pdZPaKrrsZjXaafGjGUgAKrDxiwiK0jyhdWalRjOvb0/iZY9L/yDMZDKYvJFJIFbnifAf2BCS8tP
NUm6MTNlDoYl+GakS/IYj8x8mDobG7nXV1AIZHK4aSGvHrwJsEZdJN+mdu0PkipbDzFcnKOdidrN
idN2JsyZDmEfeF2lKGP1XfI2tNMJYyp9ezDXo+0WhOSgektxQPbQaLoU44kKXMAdwkbjzadq7FJE
Se5ul4+hx3QehKDVT88EP/D2iDQNz1hoDaHXDnF4uxNGfamPV4Qs9n3MmcFI552ES+Snkjj/7rNd
ZhMMdFCuI/yOvSlk6roM1dC6GjZAbzTuDm0oT4/wqedmSzobIiAe39wnCTXfqBFt7aoW/S5K44jm
KG59tRgSYiDNsfsShbjXz/OgfELtjZ/Egjnd4U0zPccd7ayuVtYGlBeqdCJMdrJRV8glkd8j1RMM
f8LZkKkUCpahUbN8QohVzwM5c5C5dSpKyZofrUHO/UJf818VLqcfOVF0/hqm8oFOVro/NeNNF7V9
hFUkKTTumBMsERsvUUWnnsa6dpEbc2SjPkc7IcjZdQadgbEidxJcgpWU6CHGeNoJMItVd7PyyiQV
jW4yG43ZIaYMP2+ofhQiTNw6oegYI7l87cYZgTveKJeYJsvtm/WIgY7+BPgGY0btJ0vTaUtp+8tK
hqOUQgNiavRttcM54ReOJcpsleuq1TqCQAWwGCl4QZxmMnKnNfOYOqskcK5YkrgfHeoCxFLLIFxg
F4wWrBd95kCfeblSs9Q3nfSUGrAlSX3SjTgM5mVt+TQKtCdob0kVfO8qjcppXY33Im1+IlA7DCss
hQokrQPEz8VlUWrWwjpXnDKicXSGmezqtf4RIynrbLuycncKM1RREvhyqeppeUVGXyWK+nefK/kr
MVZkKnFoCnwaXgzSaTcWMbLXKklo+0utZetvKJ9Lw3FBY25sOLYfZ515hCZaRFZ1eFr7hjpQ7mRp
N3fZLYGbTOfTW9zJ8ltbRvNLE2u918pC3AfmsStaJh2ttCbwX+P6GBlGeBKWJvxG0R+YoT837HqD
WpKejQV7Qmg1LPbBw/E8JZ6dzNZVSq0DTqj5zNjG4k6jFyXQ6JSZXf7d6xyIg1nPvpkyUcA9QhuE
L2RXR3SkQIdlOFLT6BODVTxYaWZ9KMpMYaXaVG54q3dzNncf2qiijf6f3J3XdtzKdq6fCGsABRTC
bTc6MjaDSOkGg6JE5Jzx9P4gLZ+tbvKwj3znM+yx7GVvqRpAhVn//IMnBFdt6Vvo9LN7Pa4IbBzj
eqdWZb82uOxtvYmsWIw7SKBUeufW9DVoTFbqLbQgtm4yLDtdKqz6TkVzSns+6u9yg0XZTza+pobf
fPEIz15wFUqe+njeZI0Yk5hU60HXZKrpcDqw5FiQGl2tSiHqrTqmGBIWXr+JCiyXFq2PEDoMjG+2
NifMj1Ag+iYBbNAy5XsNJHDAEanCcoAJ3OLGs8/Vor71jXTa4NweXdme7B98zVE2szQIpqwegqKN
pr7G6fDXfh5s/dKJbns7aFeIfaptxPX4gUZUvikA7PZYrYbbxiFDgQaa3KUaYLBHzHBv1v5msEGk
jRyJqqam3mVFpNq+7SgmMx7r52Rb8PHQSEaJZ9X46YaYL2q+sxoUJbob8oB9LWrNNd5w3iPMb5Da
qITqMxJvudSmqn+wIIdCklKkc1EnesNdomMloAeDWVVo7MeeIa+6RI6ETHg9lKF0ikaY0xoyuroz
Yb1FhUlth8mcoFlzRRMM0CXN7OsklsJfFYhC4QTWX61Gx3sEVbWOdJjMYJtTZWUMoEhqNwBz1611
q+o2mwMyhGzh+U7kZllxlVUw0T381wwR33s4Jt3K2tMuACQ8C+SsSbdxnIfX4LrB0irb8KEpsAqs
MNJhE1PCeKXbJcYBLej6Qs/Ch7Br7omVS2+IUW0Q+mrUR7XmUWsnRLbGvgTdxDIh59Qf800XtsbC
aUgamuU+W/hG3ODpU13ZXZrdOo1tvIhAAfEE8iB0zAinRdfYJUSyvtsqrWdd0nVJqQBbHWTWCb4r
Y/tCBDG2jEIPqi8AU5G/dHQzuGlMmFkSc6x9UXAULkiioieX4yyAQBm/3qlw3IlIA7cSEt4G4O8i
0foISyMCmjDm8kxStMQBi4n+tUyz/nrsHAX0rHp2BJeRhSrLEti9/j4FVk9QOaTHMqBIspzkUJr0
fQuZXwlJtT/FFoyr1oRcz2V1HFZiCnpIZwwEeFPhaByupqifoGJnqYAqNOleUZDHaKZ3Ebl55sGJ
Df2Bi71pYLWVm09jhIItXJZ+l+XLmmNTg1s0yHApBL6jr2nTgqgooqcHY8vIwvEC53z5nJUtCQ2o
yoxyS8JpwQULi6d6JdtQvCI1d2jSNsLrbg28j7CT9sQdNnIC65/U6nElyLW+WA8Sx6ClE8pGnTXw
PeGpCfHxfi/0u7ohdm1dK03+mFec8CCVOU5Ow5jd0onL1vlg+nuFNpi/C8ssJIFswH/KxdHf/oam
LEXSPvb8e0bc7ZKzx9zMH/qpbXzopZNi70HH2gNbJvgCbuLmQkHTDmOnTO6VsQ5eLekcMDG0vo80
h1YiwL6myuzbiom00LLQTtyaXsddmJo4F3iqN15q+VTQC9dq/UERIqvXk0ezo0gqo72UiZf/zDOj
P6i4Npvrjhtbv1M8Sx6q2Deew6DX1V0bFdEh4gILZ4iwRyiOiR3YK/IBumsDu6tpT1ZT6TzEhl2B
6gTsDS+6gZHosm+9ul4ZTja15KzTVmD/5fqKASovsQVBCzi6DXIe66BRQKQQg91b5STNdWQZavcY
OHWl7JLG8IPXRjFaLmkKs0dip8EVpc7fcKgyoq1p8F4nXXQ33eiH+LpQmm21rs6+jhxea+zfIJOl
jYSpl5PZBjGgDXNa7mEHcqqgXCRsfM0LwypXUSv4YTiTmIn4YfRs6POWKIn4WnPvK7e2UspryVVh
NzR9+52SN16iMp27zHXiGn3cuJgCQJeScYU9DGhxPvXqFv+T6SoPI2NZCYMsvk4f3xwOgvtUYEyz
hFZgPtrSMg4xRfWris3Mw9T39pNaejk+tCGx9USIlksvM4LLVmA8gRue95rLAquRKEOUYrZ6vxlL
WrW03iVa/zopL01M5UG9SpDfhQ3UfGV1vf6jq8t025U0p+KegPSuZTPVy73MS2xb67QuH5qhKBaI
3Yc3UE/Vreu5vOqF+Jrnw4tf1PlFaGoaNE3ZwHS0u9vRC8B5Qp9qlx1aXcYBxaaIGiDhqjf3qtfZ
mzJjyfYdVW/KLFraVZcfxnEQ20AxCY32B6YweQMazgxN5poatAVBZXAVsip3qaU9JUMgvpWm0L5H
JvMnVvLgYcBQ9Nqp4K8VDr2UMvNMtyP/cmtNUfxgxd20ozdzT9ktIMMnVo/vhMcnDif7CrUyXay2
G+0LlKP2ltlv3bdZoz6aEFMPdo6TXp6NHLMhuatuqxTIq32Sx1dhiaEMW5R6DWtGRwaVd092UccP
fhUMVypqWBfaQ36FCecjO5J4aEq8tloC3+GTNdxZRVxa9Ax1svycyBE0ZZoewgbw9GTKHG1Vu1d7
y7pXklYuiU6680r1B6bIvb9oQkAHDbR1n6lTyxVNOrQXQ20l89FzJyCKJWsX5/YUIK6k67ZQNfWi
BhZ1Y0KYt7VqBrsYTT03br001xOb13Jg0/0S9960bqz8dfIFWwabo7+wO1PchY2WL00DqAZPMAv/
mQ5ZAqXNvOhi0nNzyACmGRRYEeksL1+n2Pd73aT/EgRXlVaKFcDS90onM5tWda4tE7saln7T0dwd
0QYgtK63LC+xpVUtMSCiiE+YiDetmOy70caUC3+Og2+YSK/0tv0SJEn41uSDhreZ3lU/nG4QV01R
5t+HctLve7aAOUVVe+iypnuDpzC8lU5ubVMlEnOL787QW0xkVW+4VATLzPHFnS+028hq5WPoeCtO
BbxbhZ7sYs+B7gi30RYljEN+Q7gh6ay4oRWFr4GEf6Irerzw+kncRdGIOicZXjH7feksDNiWiXCy
7ZTED6aB20uHPvcW3BLDAZy2wwev1i59GyH3yiCR5sIZBljEpUFMwozCLhSLFmvI+bmtRIaGurNq
usEDvYBh6CE+GDglxeTrXMR+9GwH5MagFY6aLzFaWzRPsXxgakBHLI0Y31fT3MY+O0bZlfykbrIu
W/hjgH5S4Lc8QYBP4XQSBpNXiy7F72hROlhKCm7lV47h6LdlGm3spq7cUVf7F2a94k5UaPdRTthy
48A4CXr+rB14/VbmlB9a2xgvAz2DranX1FfdoCFspmV+7ytxcE+rqH+QYPS7sPYg3DcdFUIZo3iR
OGQhTsO5/Cmv43AbJc6zWnvm3vIc46LKcQNWYj/4CfoBHhukSqwtOYQymis5Sdo/coM4LUjl6ZRd
2p3hbdBR73KNNXs58TJuBsWf6ktYOObaD/MxXteY4GBxFkZLhT6ryyyjXVVP5T2zxfuKR6LCwzWB
flO1ZgOcZwga9wpWgNx8knaLvYC102Z31VgxzC2RxdESw9Pm0jTDNvyS4jK1VycffY1dyU1c+PWq
dgR6saaprjKtwya7ot1CtkqpZto+tuKAKDRoPT6OSYSXokKa6P+4nVCVYT+VMDfWdEiggZvWdJmI
CKazhjlUt24mUw+/RipoNmpBZQj7TZOFWvNGGAeSP0+D3bTox6SMDmbniwadYCkfyL3HKscIplbj
K3GpUb8Yve3ZB83CyPtSwcyBmzrN3S5cOamKSSOwlTMi+PQHqTz0eijtq5bg6OzCSHU8enUlQa9Q
xUHafG9GYSg3cMkS/0Art8croTSM5nU0nC6GBhbiJvo8KaWHqkKz8WeE2Q0ur2aLjrhvK3hxClUj
GELpFW9F05c+bBJPW0kFu29lOWFQUABrGF2Z4uJQT9eZGKalasO8DgGX78FjJrjQUAsvkiobrzEV
sreBXVfBbvRSp3QbDfbM4BT+SitxYfZaWO9dqDpuqxrefQP5l8BRMEV4OJgrXUa0yt/AkqpvFjbS
L1KRiQV4JszYzaJx+AlCMf6Yil7bN8itXzpNb6x9n+YFxnMjl611Rky9sR/ykjk31hLbwzAg9i1H
mGDBjKJl42EcC1VNUTep7Mc3M+C6NBiGx3Y9ppWOcUjnyBUOy0g5Bltq68bmTpT6bbGVnCXDKs0r
yVHY0m64a1RPvNnYje4qrKG28UD4wSIKq9EDooCImS8mA5jtIItpaC58k4SkdklTQo43Mixy321S
cgTEZTD0oXhuS3wAsXMi9yz8AekzAE0TZlS13YMSm3lCoqGmEnee6aPVlrcFHpAKMrnESGByJXbZ
WtdNiEnH3nac2Fn7RR9SYtt2094ZolD1CHqhKuHswxPxgfyD1oMVtyIfJN+M/pA8WZWobbcp2qF2
LbyiroG0+1rhCpUW6HX0qlmanv+NRkL3NcsnzF5634NZoDugSKOLuyyN5lU+Gqn/xOaYxE91zeVL
VY062TrDiF1Gw7Ux3/adg/Un13qrgaaR5D5npqLrfrPq7LzqbqKeULMHOER6g1Kg8DrldyTUX/kU
/L/RsW+Kn9l9U/382Vy9FP8LSNnYAXzCyd60P6us/jn+ycme/8RvSrYCu1o6UiO7Q8VuhiYYEtLf
nGz+X6apQ7CGq03wh/EriPRfUrbh/APr1zQsMhcMiakyMtr/ZmU7/xg0cwV/ysHfQMi/IWVrszfA
fzwDoHTPkUGGpWFahCMQtOljIStW+g3WKf6w0KrAQWLnxV+UsoVGAth60erA9U0o0adxFF85al3v
KzKyFrkMrfUfL+0D9wLtOP3u9y+xySDBBYg3Yeu8wj8ltbTVcbQVM+fMAfJgS/vmcThc6qPavY1J
QVfFFjRDRxncQC70m0WrW3JTSRIlmppdbUGIgjzQQTK2TdexfEtTC+8UvA1vPv+lH/xQGPGORVYe
kXmaNeeo/Kn9NcnZ7HVeWdm18AsiRd9UJWe9v+zTAG0QtJtz0uZj4vyvd0PBAxUfawsdKtGJhFsp
Uxv3JXzV8nDZppBoIOwG9wqsSRSVI6crW7sLe+Y5jGcfZ4H1id5AdKjtEHIlkemLFuLrpo9l5f56
GX+16v+3rWfN5P1+IrJ4SX6E3ctxiM/8R36vaAvvEWmhk1Bpw+p0U9B+/17QFgvagfE2fyCiFOUf
IgvrH3jnOiHIGIwAvpsWf+jf9ayo/+BVIrGCJjCFP0jkmfM3S3pesf9Z0fN6dgxGcVhFFjmSxjyX
/pie4TiMoVk3qsvNwTHvcu5XOPMgBdISJEFWVYUXmnMmUnme8kdj2ho7EWuWimd+wBMTD88Zggz2
NiyXEhc/LaEJOGaiWf3xGT7YIn6trHfDzNuhZnFzNk+TijSvSHVsXlUXx/uFsPSV7m1rag3sOQi9
Dr/m8VOcbAuozsm+nFalswyLpRrTgyfhZVc+IhxXrL2ZXBeK6+VLnHAbFJIaLdelbdB+XeISDYBV
ty53fm6kCZc/bQXnx77UrnGWsPJV313MNPxqYaLHC5CBL6OX+If+gkWKnJaKslIFZsDrCOuH1/G1
7NFcuHRXDKwATOGG04XlXGZIOXCyHXruUThJr6wOENT1lp+/rXfzgG9C8YOvDW44hhTMuD/nQV9R
nWsd84Aw5X6hkrcU9LiURVF3F8skWsrJH5bjZB4+H/ajqcB54sA0toi40k+GTbJCjrnPsLi7Dmtu
/eB5Tl2cMbPQj40XmOU8HRl3PBiOPbOY6PjpulqMQ2nQdQ+sXVe5peUa2Saor3onRzyKT+SiwEHX
rF7S7EudXGvyJs2xzqJ2Y/qPKFKWw6IydhocdhygbyvnKUaHl6k3FiavFtfYm7CjBTx5u6H/OuqP
Zgrs3X312+sh/t5lZ9bPh49jcwD/OornVXT8ONUYWESqRKrr20vNvIG9halNtA78y35UkenilRDN
TgzJEtWrO+TOQva3keRfmcmQju1NW9yk6jooL5LpRYZvSrDrSsNNLMxvazCiy6SqV0W/I9c2aF0r
unYMV+oYP1Zzc/hgtpBNqUrb3eez4fis/P2ZbNNS2QuZhKSeHT8XwisPyYU5uQkKpAXZW2sadBie
27OHdtuxWkrjzLw/KWl+j+nQBSd13pLUNSfvUpfkVGVCTsDpWGGEL0kYe9eBNFAfFNTEJZzJMG63
ucN22BZ6sLEn6/epSK6d/zP/YKeaJ/nJRkVlZZqmlKbDc+vHj00KR2FVmTm4uBODr4pLHZ/JdMhe
iTVSN5+/4o/Gsi26b4j6WO6n9i6GYrVqhrjCtUNoi0O7UG3LgkCZQ3vs1W79+WgfrDtOMY4+9IIC
MG5e/n+cLmOhYxSIu6ErGv0SY3C0FDA9F6mQOIIk1ZfYssjeruEa2GeW/AcbCyPPBbEpOWTlybk2
DEMZl43kEcmWoa/dRJuxM/0zZ8wHo3CwO1TemqZqyB+Pnw9eK0lQPKMbNPS92qykPWfo45n5cRqS
PW9fFPWOw1mGKlM9rSFj7CozvYWHgvZnZdM0hgcYrPRWw6WBFht26jeZEsNuHuCPKE1/ZpP+4GyQ
CC0NKlgOa/ab46ecnJ4+BQxBF8xppoW8lA1UN3XskIjU47j3Zegyg8+M+sFmIDWqA4JtVUY9rUzA
vKGbJv4EE3eIyarQ6Eg5CFEwVoLWQtPFKxafz9YPR2RXtVQBgYcb0/FzxloZ+z3hZW6U0+k06JuD
0Hho8KdUWxYKrfMpcvwzH/eDBfnLgk7Oalf+a/5RfyyRwkuR1XXD6Kbajaywr6E6l+j08rfR1s9M
1w/HgpE/r3sW42yE9+dYntEH5OAwFi3KdT+GyiofcAIzIwyDRkU7swQ/Go2RVEdS47LbnLxOrwkT
P2GCuHH72I2ih1PChUTgfg1V2DjzGj9aiSZRPJwc/Dcb6fGj6ao/0L0HAxEhxHWBLhFfJBhpn8+Q
948kVJ3My/mOhVGlc7JTt/7U+yqxtS6KeGMlk29dF38fJaQBoYdnTqZ3eyd2hdIg2NyWhkla68nE
CEtHb/saLrhjcPwh1eu3betj/BKrX8aanCqyeHf1nK5uBvvPH1Ob66GjE4mxTfoAwsIHn437ZPcM
RsTPNA3nAiN8narssY5QXQ/QoN06h6imYjKOxKRFP7zuyHt0q6l+hNJzbnG8W5H8DkcluJyMLm7P
7ybsgEyg7ivV7afmh2B1rArV2IxevIkFFNlQofv6P3h0ylEKAZPbkDROPnFU2lM6dK3q6jE4+cy1
60vnYCLqomVg4D8dikPY5j3J5aVNq8h4w54b1HeMz/2SeaSTj4AWRHL7cwgjMJyTw4VwKk2zLBQp
MMbaVZg2s8KV9PaohHlty5sZMQR11O21o2IgNvTKqlPtvXSCa8XogjNF57tDgAvnDLVINirQJ3Fy
CGChCCdAi+ZgTTJP4yCYd+Nlidtr2VcmYrNgnxbB2+dfw3i3rB06PY4gNovLAbfdk4kofHMQSWiP
rqrliN/fOi4Ivv+cFz9ZM3iRyAWqKA9XiWBVm2tn+pKa10Z8rdbfku5L2+6E8i3AZG1OQCsWh3A2
eOu3PhbQ5D1Z2WYOQ5E/kbXggGPgVpXcewFKsVUhdrn/JRq/dgHNhUMfXw31GVxI+7X/HX9fKt25
8MODgeJZnsy0STG1CDUdx021NdS9wu3Tkj9G+zaFr1HVX8sM+r6Jg+1Dnlx4NrfWB5yKYHGkAVcY
eV31XzSUBn55MOAihc2z2W4a69kuthnX2nyDDH901mW5gUeFS0fnFskSeW+hLP1Vad76/apqdnm9
xh/Yi3aJTiLNIWsPCrlCyVUnLvTiJc+u8JD7OsRbHZjadFuTgEM8T1z9efiaiHXbPHXBfZJcQ22T
7SXuIqbEhUQGz0P43E0Ibmiz30/GTse8KlziLIfapvdW490s0JgWao8koIEVeNtUF4IkjPIxd+iv
Ma8e+tcIzVh4l3mr0N/EydLD2vyRDLVMvQ2ma8pxtIF0eetp5RQuzG+u2VK/QOBhk6uR4QNG36h/
tLz7sl3a1iVpUpQvir2bS1EIQ6V1ASXYVrfdV6S6AworWI4N1pAuzqGXRIOZ7Y0q1mmMR8yiQJGq
7NE1RvgVaLeBF6/DZjd139Pg+5CtRmsBPYvIOoNE0hTnGvx1NOzvbf1FNa/KXQwVGjV3t/KGC0xU
NYln5G6YpRBnTvj3GyZzymLNAy2pKlfe42PQ5nRKM8z63SDX6aVr+PJUfrTylfSpixLyUtjXz5yJ
Hy1Rk/pX2kA6hn2KNqJfyKtqmGt8/pdl2tG/tBP0a5/vBHjvvtsOqXwBsnEC4WTS1JOtYOZIlciO
R7fvbqBToo82xYF4QqRG0ytGp7b6ragexvZuMH7oxk+crOlybm3kqkLdBbWLeCqDTIIEt3Nbe4Ug
tyEG1tn0s5IjWGq1a9rPEf4HWbvquufgMHe+75SLlAxHepSr4MClxRALIi4mTL/8vUXy8SIw18FF
c9VIF2E6gZ4TqaQbCE/X5b3AaS5ZmhgzhS7ZKvkBSCF30PFv/OsuuSzaLflMuEfvsF3LyD957ZoH
O7zPMOcZ34jpVFd04TG4QlHPoqeFthhLaCakXKvyqZheUVpK76LG16dz7fE6RJdXo8p7rqrrItgK
DaWEO3T3IAK2tWjoYg+bdnK7/krHuY6YL2TP5dqw93X9FSZGc/Cmpzx5TI1hYbDKOu2bjR9Ck/b7
hkCiDndVU3lBR2IUN3oNHAa7uCpvu3Sft1sL8sL44/Mv/q7W4s5IYwqMgy1y/p/HU7nJm8Qq0V+6
vUnKggy7V1lhh6dI42Ly4IP8/Wj0VXBocFSbO8fJ7CL2y+hqeIAukZfLyADF60usrCz4lW6G8v/z
0d7f6IB8waJsB1sbVqxzUhtXcT1328YR2a0NcSZF3OLrqAHghqO5Y+aZsTWgfoyX0CjuYQHJM8fP
/PZODh/KZGpZqWGjDqXp+O1GVpEHbczzDqS9LeMkhGEqnPrMqv1oFHqd4MsUy5TMJ6NUaj3ZsV1C
M8vtHyG00AX2Fecu4R9MFP5yXZjoa+Yvd3KOisTpdAP+sUs0+DqZKmuWLiKX0ojrsexJnPl27wuh
eSzAIjTldOqsk7IsKnMnbTscUqvchIqp7B0VGI3bDkaBhAZkCCwsOyjObOynD0k3kFhoAewP6g/z
6nRjL7yplGhoiazuvxZ5j87cvhLT95IIjDMPeHrxYCiGEdTdOmU3qr6TqdENmY+sA1hbc8jgmtCo
wQQzS+dx5oQIb9+FlWvp4bj+fFGcnl1zV8Dm0egN0LXiVxyPS06ZLiCj14jo2Glx548W2N6YNL8x
lbB6V52Us23E00MFYAWLd8lthzKbq//JBNUDFQeZzgJYlwWMC6W6QqHoWv2ISEaJVxO8H+JixKZt
S/zGJ+3M+nj/VXHSYmBwHapbLnrHjxwmCjKV2MldB6mcFY1odXLKpmoEa2gm5+7zF3w6c3lY1iKH
NGAVtfRpcQC8ZHpE8BWuOtzUPZJnFXK5XUKLKRorWONC8q3J3j4f891HFVxiAa90vqegbXXyhIjM
m4lCFkdSe6gg7eFkasFcd0t0S8uqaN/ilPbt52P+gob+3NxsOudAOALeGcicKU9mEopURctbL3Vz
+3YK13AxSJa5tKtHq8SzsaINWlAxwjisIBM6WDPC70sv+RdoDlP/LY7XRAkFRLGq34LuEVoOZJJ1
CA9JEgCcX/HPMY9WvcOVl+RifET5zzrFbas98ncgA+MvkHMoVr0mN5c/qqTkl3mXU/74+YO+mz4z
Q8AGiKDgm6Hrk+ckOAUiix1n7lhU915fKcuyMNCqDhhiSpNcjs+He7cxgOEwc+Y2iuOATMzf+g+o
auiL0RyCNIRUxDUQzicFhAONuxCrJEneJqJfl7Ua3naZcfs/GFljeIpbfYbLjkeeNEi5TV6GLoG4
P8kpIaOml3hydoGyIcBhTeDIElajmJwzA79/wzwygCCIOcWBIU72h1aEca0TNUSXUt2M6pyrFFpc
tsbGWRbpuZPsXTPC5t3yXuF3gL2AuZ6slkQSoiCbaUCQX9Ooql3Cf81tWg872ZsjMeLDOnO67JpG
me+aSZ27yGnPrJ5f0Pjx6qErQj8UtJnfQjPm+GXrhSWHtBrIXIT+lGK9Bm/A7x61jmpU4ORvhCsV
pvNW1fyHTqF7Soc13BmYjGbJjgk/5divqjGM89UYQ6XE9I44Mx+pGlRTFkh2H9CZspu1at465Y6L
PfdQBPUkOEEUg7JGTFj5QvMF710WE/9kEWq4y1QAHDjMTcmXPlw3SDupeEgFZrBLj78aOz4sgs7M
+Y8+iZy/PvsITUp6Ccdvo4s020+RtQJDX4faAG9Yps1FwkUEnZ+27DN1gfuJdCtfHvKmRspHKNOZ
T/Ju456b5dAIAFLxQ3xHu1E9GaIw5CqgdYmymLCpG2xMbbsv1mD5CNcxJfaV9edL7v3M5ySWthS/
+sLso8fPndjQKJuqbN2pmdy2xUAYfR92JgawiKEuPh+MJgZ/3dGk04G6AIuhSDAsp9TxcH3WomlW
+sZVD/prfsfeon7B08gkf80/oG7yxhX/qrxmiL9oZ1ZuToQ6oE+9GOKliBe1sVAfpwt/N2Sulrop
vlzyB/9sh6fWuYFyF5UbW8NitWHDRuWrv8z2CUwhZSkkEOuOfAy0w0m1ysRdPn4dsPINxgXysZye
qLJM1SUXI/4JfRztIXL8qF2QOkq6cBS4EC1LCfqwkmJJAKOduVa7nRW+BGvoW4WIS6CMYI3lRSk3
XrREADVX3R4aq0V2q99Mtw0yarKcHqwn/LthIAR4jCtbLdviVO4YG8P/kdmIiDdgz9O1w5WuW9L/
ANQS9zOHx9wiR0+c60Kuq2pdRcuG/CF1V9TrRttkKiYb11jWNtClHaR6G/6PGK5gizKJzdjs8Lic
/XL7dfStjm50f4+VdbjAtTq4FNfDc/9Ghu43sVEus58YKHaxXPnyBseofrzMdahV3TrGpXd8xbCm
iF/D9JAiFMes/Bbaqa/tYZsSSkDYnPMjuJrO7NDvDqV54sw+oI5K2UoX7njiKAkhq6k3MXHqkWng
FLgrWIA6eg2HZdCD/YS55jK0hO/iGmfuzkzcD+ct3Q0m74yWn4K0ocwHJOha45KyusqraIF/h9uP
3UZBrs7XkvRyOmS90PYhCHRp+rf3Ah5/5uKB+VgGlLyTEkDjgSOz8plqSr1PSSKDZd7eY4UAKpIN
ZwZ7tw/NbDKNc4FKbt6OTvYEOwysxqrR30YklG/r0bvyCLwtRgm7ZUxe/IbJEI1ld2Z3EPMN7mRz
YFzIQjbnok0r4Pgbp3FYVohtGjeNYJNrHRnfRgZLHcdUY8OunV6EUp85ENoS/sBw0yQmNvRdqC3p
kU5uSpm2ypPgguCP2s1a8RPuvL2nbhPEUMiOQORQAV8MG2/ZzC7Rn8+R92+NEoLJOVf4cDFP2Rro
FAmGd8iJ6ZTyopItIk3Y2z01IyF5sylB/tRHZ67385c4fmOMKbDbm6kU0rFPTi002XaNg2RJmVbi
by2HjWm2+64UFzRyFLbV9Bzd6t15ocOhAMt2hGYJbqnzOv2jOOw8RBJGByUK4KPZJ8r3BLc7u2+V
634sH/72jc69oF9dcZMruHoyD8M872piK3NX4SzalCpoHB5D7DOENFitm/mOs6cszs4cie9fKnNP
1TiBhW0CdZ5cjJ1wFiZnOcJv0ZUIZesVdBt1k3iCqFINg8aIRNPPn/R9+aEzYWbMk1Y4rUd7Xhp/
vNZM1hquUzGJcUOHm3sDyth3YJrm1Hq7TKAnaMykx9sxJRKpFSVWYn2w7LT4r7dZPJ1nlhZ3VccQ
p/c4FI1YmpR66qokEA8N4nIivrE5DdOlV/Z4+TGFBxM/dDkdPn8F7yfW8cgnbx1tbWvhXcXIlmsN
trfqyGJHcC2tlR+ded3vD5PjsU6WTQH+bLGdpW5dKt/IMca4p9WhQRLA2FxPzaUhonKtSdqAnz+j
8W65Mi7bKlsBKBmMz+OvnIaI+4s2AAT0tWLZjjVqYyXzz9SyH71JynquGBwUsCJPlqg/ychXApG5
mAHMaUAmYqceB0g/RGkcnCMbfDB1HQOWERMXajXrVBw/VIT8w5lyfBKiIXkNzfgNoRGKP8276jk5
cq9c5dTUQWJZOzqPPl2Rc6ezeH86zz9BsgHqmJbDbDz+CX5Fs5LDEeeg7lsRzHB6ZgX07aPsEv8E
nHeqLrzIcdBcNIb2YowKvgo0AnAGJK4e6cwlTrD2kiGqVdtKXLIjak7SMYtloCC7wFX1r09YfjDG
UUw0rl68tuMf3Ooy0jVosW4QKTdFh8GxbxRrs4qJLx3XwFU9WW6EsX0+/d5NDIP+MpAQZFwgd2me
1FC24qGorKPYnXX3azxJvyn9sHQM60lPY/t/MhjmMrjOc5MHozl+xNyzEZDWQYz7RuVzesf0NGLt
a1tgP0nf9m+fTECvBl83AbrFO6oxvCW1rwIaHjixfq/KOtsWtrNBEu9mGv6qfz/YzDijFtVnZP/k
yby6ReuNgNwFv9zC0N9Iz+gWWNmQQR6ab58P9u4wQoZn0UWgHuO8NU5X16gMkNrQxbuY3gI6RWRu
lI79MgumtdTqdmnQm2d2qRPRBfXlyZgnh5GC1Z/VhaAhtgf3AW+WTV6QixFnrfrc1iRyTANtbKJR
Yo2Aci0g9DoQzj6mdCeV/WmauJyZg2JcWJ6NR41uneGtvKu0+H2QBcBpaBiZ6ilRbRgxmQCOxNil
sBWCtvTkRjTfy9zDObolljYObu2kL87cAebPelRrQe4xZlyeYec77Gl1OpjIf0WCZSQLaZco03f8
N87h/7/aqP8ZxQYN0k2cz2YxwTyRT9lUNtwjXwg8bOMkKNZqmEPsDYCn1bQ/oIcsviO0P6Bp1baj
gvte62g/6rh9Ho3pIghwY1P6qZhNs17YeItdr87mWZp+X1eo0j6fmceH6O9fin8DRQJwHdP8ZDfB
2bvqPSWIQCXNK91Jr5vSw0Wn9qNdwR3X0b8GoX8ZmqNx5vNrx1+CkQUQOoj6HEGB4PsUTg8y32hp
B7EmwmYb4VdB9Oi4rcrkV/622KiwomsJo9jTfLLYh2AVYu+a7zJZVd/8fvry+Ys46fL9+j2mA34y
H+twJ+XJgTtESm+pOMW7mB2Zrl6Sy2OTF29VK6cm78fP883UOM8wb9RFilPtmfV6vEX8OzygkYG6
gyr5lEEZei0ZNxHDdzWsBgwJHhRMdidFvUVkix9CpwxnRjxegP89Irc0SdNWf3dRKwacN2kqzO6p
EQw1OVnENi+n3MYAMxj1bdnhfoQHx+8Z91eyov8/xYTaLOX7v4uPrn9ia/inlPDXf/638si2/2Hi
0SDQNXREvyG1f+Nd1H9UU6fjhECMhrcxg23/Kgl19R/2cEgWVKE0U7l1/B/lkTD/4c6jqzbdMqEj
S/qr2GN+yvH0/DcNUwVXPS4AIiUd/aaH9GRh3HMgSLW9CQLCJCpHmwipx5dPFcTaQMbpUg2OH82I
jahqZRP5VotCSYFDoeb491Tpf1F2ps2NI1fa/SuO+Q4HlsQWMeMPBHdSFLUvXxCSSsK+JZYE8Ovn
sPp97a6actdMhO2wu9sqigASmfc+95xwm8QTY9uW2X8VReIsM3vK3pWFbdbLXIMpPwZYPvM4sVc6
kpWgUr25dKNKrQvXZz1wRHzHbHZ7ihnzXwh2iMCXDasKzF6NV14RMnuTl/Mqmg39M1OVT+VjknIB
xtXdYhzIbny9SPbVoPT7mQ0lYogk9G6zwjN2jt95zwPynR1H7vydM3j6woo8ojzQmgYuuOVA1yq8
g0ZMR19EekZDtwkxa7ZMRXlSK/dqZG9MGCPZwS9xb8Mimk4gKJunBmDxzLAQ630ghIH5y+gEJr2m
qT6xNIw3DawaeCl9rL0wQMzDPsiwPjXJ1Fw5+gD9MSnIXHkuShY9OrRJZpy6wh63Taim2yGt82cy
+tFDkjUEuswU6Vfj60jbRWzNr0PVdYeiAO27yJl8fg5B948r3sgeMS3RHSES1a+jrdirwuH8svpG
OxGp6L9lc6cf09Yf2wCdgwcTJQa012cDzlM88U+jkxlYHWdrP411lCzMPo5QG7sIYZZNLORTKCKv
pWDrGR91MxUflVmUu7lr62+ZXVv6ItU4JM/4XAjU6NOyhVUOTFbIlRzaO6P0io3V3dcRCZuqQrPQ
ZNXTmBsIkdnIOyKCdp+FeH3rPr2F8ndTC39n2Pd4QpxlaisXF58qNm5GmkeL4DnQ52uiWGxjoztZ
F7DmPGvLiO3abZVMxjZMFXOW1RfcRmOTQAYMoPc2zFn3qzKd352p3UJa3mhGRj/dpnY4cM43OYwM
vbhtS6AxTZHPW2blV7EfrVTiv6k01YPUO0Oxsr/SkhE1lyIn87hsfb8pk7Rq6RlfdT2oR0a92lXj
CZ6WnOaL4N/AR98sJt23fh4/Kb9Q160ls4P0PLw2745JF1PIIeg0f+Mql7F99G26+WojrDczRsLC
WNsB4di4ml8yhD7imSluDTHUjP2jzR78Ra7f9+y2qyK+qnvPoR3EQQrZQ1t+B4ENN8w9xwtRqLOy
8K/Krt9EjKabcfkBU4rEmlesCiN8cspxx1mICnQyO0EJ+XTRebhZ9eZaNFqyh+5GUs9+8ZLom2uk
NHWlw1bb/kxcfJkJjJRC0eM13A5px0ToS4yYylwAUUuVA6TtoiODsbwDM4NfWp3dGA4LI13U8WyG
m+myYA25hQ52U4SufGh8jYJ4l2Qb2aeb1rDCk31RBkGeKRxQXB2qodGFz5djdwUsZS86F4ks+DEq
NUKUjEUXTzqhuNYqmnXVA72g0Sd2GGHuzKb86vMH5aGb5ODAIdMCn2rxfJo5m3oINWKl0/3cjxl5
M22ydr7RIXniqbt3B9M7q1nnBhk/nXlK9p4bPiCpKs/9qPGreyOYf5eEsMbkP2ssNLN1XDD/mPTW
XdloQSXJS7odMmHQmDeTjNyvsuP0G0/hChLrBRCVWSdXzG9uWOspTYfC46Bcd4h5Kx+OWRqztQmR
Idw4UvZvI76SwBhLea2EHW00lDsn3axhSUY15NSaSulyAKa3h/yPOE+bZ+OhGnTskyyxBz/m+tqq
/pjUbL1plSJ9Hvvlp1Xo1jmSrQA9Bi0x9Gm45YgqlpVSj3antZvKCe2trRmPecXwqm/UzG6kGtpQ
u1cLx1dyP2e1AZMCNEWAMsuBGmEdZETDEKgeU1eeXq3avnuF37PsprJeCrDIBwMN176sdXeVjwJM
YNeePCtCQ14M4r6mZnNjihGPt1vD1h3e+pTCW2l5FVlPHcWCi1Q8xPPzEVah+5EXwB0XVl+Kk5/y
qGYhkjLEmtIrA4NJ3JWnpdUNwLX08uLC5xW295rCWjZGxg1ClI9ZzN06thNjbceOSfO1RjxSgaQA
4YDks6GwDDDFA6kcz+5zNzZ3TaErA/5wF75RbagD1D5IgFO1GaP0mFYXCzuvD5bUqADmO3u8c3wj
3xYMiSzGQm3gE1lLDDNCLZOxtVGcxBQtgjB2JISw0t3aeaUO3SBQKeSeuoAAqIvwcke8LGaFBINl
DHoYRHFYTqoHNpVxn0l5ZSRdxw8adsLM9XU/MFjjpzTR4McFQyaOiCmcU98957Us3itJmAFYjLHS
mzFcjXppry4BRMNFVRh3NJ25FAUvY2jEqebma5FqWy4ilz67aBpN7VqO/KIL3ernheGiMIG8/Boa
GfZ1po9A8I7Kf0rjjNQsA368GnyYpWCHPRlIny6jVcoKQwkUn7mWtL/ic2SDb/T86KoUtA3ggTJQ
qvXLoQOAMKLkbRyAdJ58loDT1Ci+PH10EUYhj42dNuTbGR5UxeRwD+PjKtEsSso8St46dyhCwcCq
re/iUcdCw+sNi6nITKqe8xRImxfHfPmpWvGSVVgWKvMbII9hVUT+2+jyOZ3S3lXC4Rr26r3ImqNX
MWlXQK7BlaU+B6IcLdRU4vNJp1amYvUbhE6wNR/MraUxfAkBJXDciTK6CojsBb1raEvROEHrmNka
+hswbIuZN83W93PuL+Mk35V0pPVJex2dpjzNhmtTY5zSwzTQ+opn68s16XRGfb4sLbW3NLH1s/Qq
xWrdjS3TtvPYoA3VP9yMeZdkmunU+nTubP6LoaxmBXPqa9Kd0zheO7Z8AeN0HkU0bSpLa/aDjo3D
wzDtNsVnh262ibwla1ESVBGeXFxFh76j50ohO9lgTYBqbKmrfrCzG4jo+hTi7W7AT6cxBs7pPszg
LTkGdVinuWoda3hOhn5rjbcGwBZwzR9xE5rHyHBI1QJsybtsSUUwEG13KrV4PYACjvJh3XblU1z2
HeKp4tGw6Ta5+m4yz14vrvJuQoXh6Pu0oaPNZeGIFL8leuGdhHACaJ4QSq35xmYcd0qqU5u756Eb
SO0WYkuqKgSHQ02F+NjaG7udnbVXHjGZYZt0kbsXwwAaq2euF7bFyA5g75Yxs82auCtn78ussOXJ
O/RsGKq77Lm+IJmjOPzw3XleEYbK1MjQcz68oya7sRRRyqbgZtUyRQCkeIX8nh6bxmYUSCf0bMw3
cWif3DwzIFtZy1Ifn6fCS67rHnXi5WsChZWvHdRwV0Jo4pQ5d02ePnog6W2kcU2T5LdWP36hn4B2
VFU62W1t3ilPyG9aYh8oHliLPiwfYBfdK2ro1D2AXAmE8f1cPHt+krIEKNB1ucdYQZOtRVYpXnnA
Yh17PntQtYErkh/uKP4ufC3zAlnkL25OARzVduSIdm3YCv74xJO2KEot3NgFuMMpbepVVqYnOj/H
omZT24/lbR8525oE26h594xpsdMwnPiuNzKAtlAVFVXvNql4oiuck8m31LPPvaVvVOQsYxsvsYIK
nzaTfzTqeSNEs3SMHuBvfsh8+yqekW2HQ4QFMCmHbZ11XrWMuN+mGYxehJiAQSAm0TVHw+GKnn4A
FrqyR6jj/vABECVd224NxmpEd207/U56aGiFMX2y8GtFdJjYi4Knm/ZmZLCnmrcFe1PkZ+vW9MeA
XFJ9Z0+RFriZ7jxombUnlmUf9RqTHAxLxk1vTX7a0hD5Ft1GvFDeIdX0e8mWB/DtezMQQBCdfT20
LKKIIwJzNq5DG8PfkFZH3klHPawetZGwPEHQfXTxzXrVptIRO2F8Cry0u9aN68Qzd60z3ZQphLKi
dEL8lyYPq0kVyZ3rQ+hqd0LvfFIg8avWFlfpbOM8JGGIN87WEtZpWd87rWIaX5d+eRpU6LwAi1zY
sM2XzaDeuWF5D08y3iRoM7S4J7Jnel+2jTKY1+MRLPxl6io6aaO4GAye2UxdiJOevUyTno2Pr5NF
k+Wdm7iIdk3Actg9HgfH5sYkh8malHI7zECUncrclcOER1Jrdr78Jp3w4iPmUifxfOfybgnC8FEz
hr3r5GJb5PfWhVUpcjS/hs6bxanbIMyg4ULhjgE/QZAomcn4AO02vvYOY07aPtE6clvMOc8Fqnqd
j9N1A8OdJvVQN2rYAHVACePUU2u3kxvYOQ/a6GyVY37LCLyyFoCVtDIBKk5syjp6KNvLNsRviNh1
iOQqm2gJnphlK7u7QlkxjxilYPsyN5E6zk2ZWcxbJN111SYfbqfduMa8HVy72NAlQpnq7w1pRpum
1wPl4LJYaMqI13EyBIPFF1EMJyylz7Jhk2aZFSPj3Sf6gORU+y3geLN8Jyp/6kIzJ1UREpdHmaz5
xjPsOLqykdHeUtgbSerCtRa0iJdJjkycJfI1IfFMlCcazoVXzDdezC1loCR1pC3YKc64lhFrV013
C2Ae9zLpY0zi5dGqHbkbakTeGgxs7EDf5iZ+c0XWUlHFMKhXAI4sRz67VS2fS+VeFyD0l5wj6mXU
+fwadbZxjPyouyplKUo7cPfCu7V97b7RME4zxozS3Man5tefMr4AQHQ5HshA0lm1Wnj/FCs3EWJ4
ux73ltJvufLFiqYX0ysEsvKWVE/Vdx4BGN0meh4WV11H6SMzFQMkFAjwGLhLJzGhzcK4JwOwpLCB
u25cK1kbG03rsgtL/dCEBer16N6QRb0ZKaFuWrPQl57v3szsBNJBfLRJTyTqOoU7EfXeR5SyxPld
+gmLiQknKVaGSVEARNoW4du58BW9TLbULjsvXEP8KIzVUfUwAGYmms8gTJwcmvS7pqfkyEbWDnsu
oTpFD9uMoLepSXSLLtV5UE13VafkuOCmTbHPMLprE07TpbGdNVJbDTA0tv7LEMLRArC1XE0a/nOo
fsax1pyv3tUP+NgGciHRtdBxP7ZqDhpFHZirupDNk2SV3imDqF/soLOO6vCFpfYk/PAO0iXsypTa
UcYLA/AryGoZX1eh+QyQ79wjOFw5SrXHOPRAVuvvifI++yopFvNkpEGva8WazfmNURoExFLCe8hY
xYL36hrnUH9TAko2BuvBA5QaOGO3acIe8gYiCug48OCyoMuLtT+Ke/DQK7PGVqPajoc03mlJchZm
+94V2QME9UCk1ZlqWR9EmdeSAUJFPOU30my+wjC63CnhFIDBhGOSguaPNG2t2eWRiMFX5jpVEFna
raWlZ72eudML2NT2xYDQX/itvPuQ3YJSDHluZ+2dvB6j3FM6sxrnILUYV/5oDRUuC1usIzNmP2r7
QF3EVTUxqhfJdSjir9RI1qrDnUqi4SGSwybT2IzWlFcIv3M6qafm0UrMdxKIBBlqKIAImtJVqpvX
MC3dTd3o+i4fQxN2hdBA0udzz1Aq+wcOTstomJ/5xIE1FLdFgd8ng/3ZFPI6jOtyb3VJ8zRYNpOG
LTMNVZe89N58nqaqXUnLuasivsQZjfSUsAkwY/uxHkcOHnhLc9ppODWauzTOV3GYPJdOOm4K6dxL
w70qZ3WVwiyfa0Tm9sN3UVZWlE+JNHeZNn3SCj+2mryOmcPqeYmuocTPnC/6bqVpAgOmWGqYEFcJ
3wc+t6BmoV/l3IpME66qodqZtoa8nSnMsrFWhX2BCeWICsH/7fFfZ4C9PNq3rp4+ycvi4ohFaNtP
CaRQA8vh2tXqHUbXY+vMa+kltwP+0gC08WOG9a0w9HTdi+zQNMPJ6I21MpqbPuqvOMJWJ5gI15U3
c+JQ5HNFlB2pC/C9lgcpcgbOMnfZzGqt5/55QAOx4N0ZuNg/EQuk48LWqxP6v2u/MVP2z9l1KESy
SadoG5LPyQXFWt5PmR6joiifxDjqa2cw6qXtgtvtGLqeMiMLvFK/iTgjWCkERFchLKg1lp4BF8fd
2D710EITa01qx4cRHTGFSO1n8nF9qOKDgtiqTfWOaXXDPSs7mxYzihcjCjepGXprqKXXA7f6brCu
/Tk9aMI7un7FjKHcQ9b+Ftbk+zMDHnPervRce4wrSlht5bKpn5766CK9MNkD1HeOi9zerZ7oMz6S
gycfIOl5qPFOZzB2kJz9+zDZzIkxrVO9Z0TZMF41vT0gJVxZWij3VE/boNKdxSgvQHDRnjufYOYc
T/e5mq4H7ME8UkcL3eYw+ICzXfVYJqSBJuZZs6k62LgGqhnlioPBKpxr4wZrmMn5agrsoTvwUMD5
IkFrWI8hZ4KF0LQtNN5zquRzWrNrM5hm2JiOH5N4AUxnyuaQxZT5bHFNxO5Oxxfr9d51Q+dImhlw
lfzT7SlyUY7MAoMaWd5wtDMvZ2X5WtcOoBKHsqypAHhudHM62bg/QoFF10yLeQmGGFq2ydY+suXK
bZiC0dnoC3Q9AToA9JSc/XC6LIq2DWLEmakCrlkKNFfwi8lmf+ix9mh1JXrkuquWuuV/JjFZZelz
f+sDa92Q5dNt3/bJCmdJ/URt0UoZfYH2z+g0u/MYoVoz2S+AVF5yDkvLXFfZMRzTjmVSRifPl1s7
U3unmdN1YkLqkhXbLKZ0RNFa20reCfJuRpJ/MTIVPzi6I9fCdjFvzVwUXKfDTTmbbH0S4qmybeTK
6Ty18QsOq17aH0jiE/jNM6SVxrZ0nzOOH6upbclbk5pJ+9UsKJ4VEMHGkVSpw05J1hDVw5e88I0l
9ZdFor+hurvXhxEgcLgu5tvcZOPY2Et98L4iduqCzoTnWq9mLj9KvV7Hc7Ia7XaV2dqTLd0dIcLV
rPKtNw6Pcxbv5jL9NnFtJ5vtSgc70LzROOd1wj3oTn5j6lhLO8c69l50DFNMp267hcuLghKFxMo3
cbZBXcXO6QzTQYcsfZUg1QpkzFXwKUxNj6nZmAEFa8Wb1z9jlr2fZX6mP8L21qMpEFI6khzv1kPK
HNioontHUob20JuzD8xZ7wDZNoLJrDJ+6/SMbSx6VCBN0O7FgxNiPLRb45yNGlo/RHowyJGFJYrM
WoXYAH2RAPk2YVL2Psb6ViJHcimKqoU7lR+8vTkSdlE6cOBQGxyaSD6RDdnuW6cMOHDKXrt6tkLt
HPgupCxuFlMrYEMBIAviSj+13Fmtg0snKQHNlhN/23GOtlftEOGu/IS9qy3M6GgPubuUo/bay+xq
SCh1a8k3tpSP3oU7ndXcMxn7t502GUwTj6jFMlPfx8WlBgp1IcF0isecKqJBgyDxP02PtcmN0+0Y
JzfO2PeBOTBtXmn61qT6TZlYfnXUOjTenNDkk/JQ0nLB/7RMigphxoxznRN/ffATtmgUotnh8r5c
aJVfrwbTDyRH7aA1dGdDzw4kA5651ovXla6d6x4JWdWG1FdHfQtjHddB0wUyMV+tngdntrRlXKcH
u2F0Z9RRVC6MjqcvNyv2LZOj6VeDbbfbQqTUc9LZuS8bv0PaPXv1ebQqG6Sx578SiZmuZFhWb3ZL
EY3FLWKIGgp8j96y6NiQtjgr22z0FhbGNUpEN2pSvr7sCYiNFPtH5z6v9QHZXljUV6pPcxqDcPy7
dWmIZse6Q/EAsaCZJO/FpDPQbbcoQKp4aTjphz7lx8pw19jiifVk85WhiRZoMWQUz6lPM+WC96YO
S1jpacTjmXrA3QcK9/1EKQ1IMGmgIcrTTd0RFeJsKd9SfSh5xCUcskCXRbtGFG4uK6Oc94XmIkrW
spENSO00G6QQ8XU59fpdHCOwdJpJX5dzZRQUjC3/W22kGq0bCteyu2iNLGIOOQevFYbnZj2aRHfY
ZhirueuTY8ac6SkmsLysVd9RCLabCQ1DLT8ngFPBZMsOVwyf8ZLvwZ85KyAPnCP2Ko+y04VMcuum
g5sFyrPnXTiXHP3Y2ePJyvoWv0eU9N1umJ3+PXKafOe4GYdmvwFfDSIcDxmHf40tZd3M3DbFpI58
ox20ZGmbcFJJrwcj13bbsc8xg9CUA+pQ4OcjQhQHkXKZy3Gj2wnqKqj8x1BzvS6IakN+jVETF5zn
eGR85aYP89AWSSD6gWqRbmjuU49TftVmdbWVOJyqYM58a1c0/nBoJXurdRpqvInsuMT+NLfCODaE
Q9ZyKDr2TFG+NnsvecVEo33TjIlCSyx7Z21JI9qFRlGvbf44PHq93/AS9fy3CBjZkurHfLLrGA8B
yQlYBF1mvuB2HYHQ1uYS6LVcdzwiiB/DEHmh09WHiEIQTOvixWvUfG8YWrWxfE4ZvK+YJpya8eSx
nzlTw5h2aTUWa8uQgL5zZjvwZ4idY/XxLZhZcR33Y7bSM0pQQ84hHhJCJdQ1Zx3acl5XSjbvbSLn
HVT7iIo6T/+7jFP31E79eLYrzb/1LA7sgV462pVFbQdfSjIx0pX6yUvnx/JKxF5+rVCoHwzlyxff
D+W0z1pbT7doWoojNfY2XOhuorUvbuZ2wTyM7CoxSBVfkVZbmzrSwnEdlfQBt0y1IV0iojlQFIkm
2o/lIS9JV8f5wChJkXWQ0WfVYw23zdE+s4A41GiyxjuZOOfjbY5cKlq6Nd1sNVSOuWa2vdvMQgtv
9Vq7ZTyNS6B5LIuhURZ7Ujjj46wN7ZNHLXfV5EaP1W+AAlqj6ZBeZW1M77XwmN5xWiP2F0Nn+HfJ
TCp5NK16NTPmX6/sLolv2mxoWIOqjtmcShYZjJmc1r2KrfPUJU614WkPo6MYFEdBBdQCUrFSDlIS
OEJQWML50DBnTZmxlw2YM4+KzNpru7Pp5GFQYqu78jhGyoWuadNqKBo3sMLUz7/x12rrI9Up5UH/
qeRGFiWGZl4MHZRklRNw0FV3H4EBtejJKvux53D11DiuorjhTmrfi348UmXrdl1l68dqGsPXXmtt
SiLUz4OqnKelF5PflQQgV1VGFZ9KNbsIPY3eCtFnEGSnerjsvr1D5OfiuRmjaDFcaAp6CVqmcRux
tRD6rrNyHB/bJr4DwxbfpNEQrQ3ioAZDZo37QmAgUmvFdC8dwdJdC3RC+lmTc6/dTVK5eG/dF5E3
+mdPrRgPn6LTZws6KEQBOK8hTbED5Rb+LhuRopyNvHTuGU+dHwpeSk4LN4ncyAP9Sv9uSIROtVmj
KlxPlzYfdi8tGVkVsECredmOhCF82xK3E6aEp0RMYqXyql3YHhOpgZX6/bKwnOmJr7s4KuFT0MMy
nx2QTYggnyjjlE4jg6HL4uME4ZJBayGsFz32/KeZNsPGFgXqP8pT0eBGy5JqGSNruOWJaOjuzo/5
TgGyDph2x07dF6my9wOJlxVEes4yvT3jVPZFeo+Fncp2Q882sUCCuDFfaprSHmqLLiV24KJoRSxb
LEm88A4nM32Njrs9TFke3rSmau+nOKIamnfFVRhPOn08E3HqEiJeRe2IaAyTJgZnqowWQWoM3qnO
TLwxY1kBrKjLWR+COe/9cRFxv1xJITu5negxQrPQi+E8Tw6l09CtxdWEJYtdbzmpZYGB1ViVdc1p
gzH9lsPCKI6c87pV1JQ3lLYR7+ZkkRd+z5wfsEwqgYweWax9dFBc2aj3kHFvft9xuAZ9b+NrdOpr
uxrKQCttO1+yMk/eMsGucD9UOV16huMTnexKVL85aobTawn2RhXS25pgRw7KoTUaqJE67yNrSJIE
TRa04MmTPjPP5FWuJjkMb3ZmmDdpbtC3yqAYrh1umOf0e6uNyUpG37DrXrNLCotrU/ROu8WIBFeM
W2wz12QETA1UlwsJZEmRuNxPnZJfDg2qharc+WzaensUoxVhCOzFirFofJTfw2L/p9zcfVXwr5+5
+rBLP6qaY2MUd//YfFant+Kz/fkfuvw5//yn2n98/9sQT5dv3dsP/wMpbdJNN5Dvp9vPts+7f/zn
H2zUyz/5v/2bf/v8/lPup/rzv/7jg1u5u/w0DCblD/m3C5L+3+fldm3+1v7t/CbfPj6Zjv4f/88/
knOGYf4daKkPAoPcOPlNfuYfyTnDMP4OGw4Y3yWcfyHq/zM5Z7h/N1jlCX57FhMgxPf/mZwzbEjf
IB4goPzB5/f+L8Tun1LY/y83J5hL/zE3p4V8GVk4tHuiQqc0KwIzLPZZhzGnEst5hGxsac+8104j
kwqmpNzuM/SYWExWhE6/UFb9UY5hwLt2+6fv8PxHCPlvvF3PVVJ27X/9h8338acE9L8+0WX84k/D
SaPdmZVyp3af1voef1gEdqqmxQaD6oDhcd1X0lsQ08OHPHVHbHYePcmWrOvcf6Oa+th4uEBGMe+N
gekLFzaEoXlM+bQmrePCLdZGyUSs37lrmqUsyIivAqei+0SEj9wRhY+w0Pd5n7wIa97Pc3U/F+mJ
X+hxmlvUHaOEL5a30RZZub2avapbsT2P6MzgTPbCXVRUy3SOznpV3ZNEu4c5cnILFNdxGzOtaafP
lsLB3WjGBxDCR6MfHWbc9bvJriK40fxH3znX89wu//oLtS4RyH+Fvf/5heo/BYaNrna0rhmHvZ8S
QRoaL+gNfuco9gg5EuSoSWM4F/lNQjAyBENRpy9V6QKrQ+cuxoikL1EY2pgMpVXbInI+JeLEYnil
fb8otfHcpbaGpzuPsCKpYqeimqqhSbDPT81hJSfmrtU89MtMjHkwNxNLr3Duqd/T13WHm6ZxfxOe
R0Dx61/1ck/96d6hyK0PRDmH/RSqM02/gyxTIkTWFV8ySgbG6gcx5EFsh+5TaHH/Tq56IUuSroaZ
LardNXStqMjU0R2bm43tmx+914WbucXt5Ub5s1UBlONmL2/iKTr3EY3Lv75K5mXc4VdX6RJs/dNH
zzifT/Q7m71Euo7nCZHNPoHk7pMshx20waxz69GcQplMKzJ/GRz90cEZ6BfxMpMKVm6bB3nG7Ws0
dCwUNy3TdMbRt1rKCdVtNKq7v/6o3zO1v/qoP2Vt47KO7cyN5Z4JfjJGCIGZaM9wS08D3UuOVx/S
5vbxqvvcSu9m2bLfjiN9y44rkFV9LHhUFmg7f5PU/3cX/fLX//TNOewaGC8m3OJZaNawTdg9T9bv
UujfQTa/+m1/GsApY5/+lS7lnoDakWLikd4Y2E6H6XD7UrwY3BJtpe5QiBOMxX8nmMQJWTyzuIsK
6supHl+Hl6hI26IxzbONZcf0mvPkRc+zOwNlbpW6n399bX4ZgxYgJn78LtwMmPpUVXI/lgSkok8f
sWnGLtSm4stM3G+WlJ9mEf61pJg//jEI5dukSPpmb1RqdynMOU3B9xNtiA4uxGXfJOtTT5fNt6fg
r3+z73SUX12Hn95UYRm15ZiXDWGyGRMa6YCMBBP01HzRKucrS0oM5tOoPWRRHyRTuk0dm+qENi81
9n3cGEiHxoHaYx7pzymCGSrpw7tPHHBReJMMmJH5HV/w12l0LsNP7zDHnjQnnLx636kB6sFk0r6+
NPsEQTFPzOYiafKNE/kPptmSvZtH5A/FkzRjKqoRiTpeL6tJ756LHrZ+RKHQYE/rQ40VhGNi56DG
5KNJzFt1KRSw59CXtaGt2kK/+s2X/evVCO7jjxd49tpGxQLL5ZywM84Im7YlmC7Luddn84kgA1X2
flOIDHM5ervaWYOZ59jAfKHfXk15QpDLuWEyZDGb/a2qaJO27gcL7TYsEtoAUfM72of17z7qT2t+
WdLwLkK/2actdlutN73j3BHSmzlmnHw1O6uIM2cQjwRUCY3VHCSy28qp9WvbiBxYNGR7CFZSYIqA
vxYUue2QqFcZFhYNqbbd5ibpV5U+Ukt/wEH56hv0AlSWb6huvOmc3NmJMJCSjDoD1e508ArGxR1b
3Ftl/5u3w3dq//+8+QH6/3g9QnzGXiWMmg4HevIyOThOuC8c/3OwjW1V9qdMPnO5DvZsrTkiHSip
rMu8/B3F7fuY1a/+/J+W/NLrZG9yZ5KwzXE0zlMRDAWbHtJs8blmS+GjBV9S9UBvoqv3zBIftUad
NunditeVJTcOZyjdm6jMTnRK/f7bWHDEwQ/Xc75G0SwKo4+CWkLYjEfEdAR7b+o6E9sxCtyCQada
Hop8OAhGmBeijNWyjD175XvAQ6AvHL1aZRtfi7ZMzr/NpoZwF5RV0BSExaHAtUuOzg+zl++slmg7
LyXaAY1+W0lTrYdYvtohPaLGxn49xTTRK+00lN1DlrtPsZW9DCzipGYIa0XWto6j1ahoyTA+8PKb
B+7H4eL/v6Kys//xArt6qzxnMPGYjmxo26i5bwcSXPVAxYeQF5Wc2OTcKK2Kom9nLXJVmiuHRXHJ
mzhbM8nXBLSl3xgSZHteX07/YUSJlu6eVGNHmZ+N8F9/VvHrHTpE6x8/K5MaUTNY/bCn836Sw5U7
nCxyLsLKKXUyYSF6e0/n3VyOrsGQRLj0DHQJPkMAPhuGNsr/m7kvWZIj1dp8Iq6BD4BvI8JzHpSD
UiVtMI0+4Pg8v00/S79Yf55Vv3UmUlTYxXrRVquqMiEC58DhnG84nw365OkKskF7r+fPMHq8FQSW
t6jz1LK5qGF0M2V814ngol398yJI8FvVFdoTSHH4AQpCsa6+oAwKtVOP7RfRPmouUJpGoxutyEWx
GN2lgt/g7EXh5MaMP2YPTqwcGAd02v99HSxC+P/9ZtZlq1acc+k0tlchgZoOqt/Fsy7Rue5Zm10y
Cc1IJUE/qCjcFSvUObEz6YGsoAqzcP2aEcidBPkK4S9TFnFHYSDjN6AqMG9EUzoABaRb5vXUZLer
+U8RbF3ZZJGonwAUd5UbDUGhKoIdUcbz5VaVqUKuLO8BB5oO1RaAADSLPRxFUfqOqptgc8juygya
tWmYZh8kGohPk5Hopq5BewvpMEgAl1W/R7EG9I4a7tG8O5HP8GOnu3XrL0D2bGSt6gpF3/6wBhDK
1b2GMWsHZOEY1Wvsp3UPnEUO3FsAdOZoSgloCaByJmlu8jV7FI0CZHS5CBkAi3WInLku8jQGrTDY
j5DB2mWQT9v7Ju+hOAeYNweVbed5Ofx7hKEAwMPApmMAdUTJh74yCUBEXnABcgoErNFw3DVk9CAb
jf/RMJApAE9eoH0ILkO75I+hQtK3ZY2qK6pDqruLcSk+yzb9kEEjuIbJ4y2i6LJRaAqTMs4VgGk7
MYDqm/i03ENQv7tUi9aIoy2rp+V83o38U683ZJ+okngErnHvFcWmXif9sxNb+9husRIYmFbwAY/X
+koRWFTVNR4TMH2sce8ZNW9lR4h2JSjeiWr4OQfg+PQEUlBs7uo4KocprvwujJuKfWJdeKVX/2HM
fUAM0gavEz+8n73xJigBFimh/P3vUz7yKoEK7vtTqZrqMhB5XVxpLT+lY/+ln/ENQjptbnTpBxhY
fAKj9pPx0vsZ+LbzAiyVQ8YJujEl8GWNl33oDPu65Nmj44yszMTHkQsL2BKVjIZl92wB2mifjV7/
pPxyc/EGy8SDyJcHcZA4ZQE7gGU3XRQNuWqDKhXnOGAA611RM7pN1JqBJqSSE3F1pO4D5dn3q+WN
C0w6e1pfJekKay4fmouhDxEv/1XlaPBm6Hf5O0H4fZ/g2bxGPYVEWQjBdsNGYLjnrf1T0TMyDR7q
CbTCwQ0Y4omVO3Ib2kpDDAgzWQ9ArZaBvgTO93yCqyq8C24Fmt0coS6H9SwM5d6w9OHE3/nnMgnk
U9+viAEskXkFOhYwB4f9sTqnJoR8Wyavgb+DtDo976Lo0IQCZBPgCXL1sevUuQf2IyoogGCvPhDh
aX/Kd/HIJSutSxYfPZwaxuYrMY4f/bzge78fAbXT8weVz3jVdaijhLr8iW7udYlTAkKZTwFe/RCa
XsPY74GZgHnu9yoLAFZo869ckhNeLN42hz/cJbZ+EPYlrWGVPFwNKeAZqOEkXxRy5l9sYdEVfOpR
lAYseAdr8bMsG681qmFF132hYXXTZqgGwOEXYmoSFD9UDLIrZJfTQ5/wDOKQxWM4+vHK889C4EEH
wiXAaf0JIatjN7Zt2QahWogT93K4Ys34MewjCRDXDOUhInd1az4z3X+ZElwQ6MegC9UDklugCV6j
wxAO6Z1Bm7LLYGAeDMI/S1bsdyyCBwxR9jMpkdWe2InbifWn5bXuPF6TFd7N4XDlMSD6I5rfsgaC
hBktf/jNgNdTldwjKwO+dAUJJ6huWIXrTlCJmRlMDyfs8ypxYTUK5r9IzobpQGqvP3+d3//rQv9R
Dv3/j5X+TWrveKX/w1eddf3//l/vuwPbn/nHl1P8B4p50F5GY2aT1/Lx5f6u8XP6HykDb9PUgw8M
5Mzwrf+HHQ9jTvwRwCfRHdg49Yiyf3w5Pf8/KOEAGQcfOYiBbELH/9Pl+PD3RkGD5O+uxz///rai
/sdohT6OddTDXiWF/V3J4wq8COg5pgrl2OJEpnBscOthyHkBEIDC4IyYF0jKfPSC9u999l/P2zqQ
+8oPdB6ZMA5CPKRn4Cd2EQA8jqNvP+hN1RAOExmwdRWPJZ/vwcm+9jM8Cd/sjv9ixa2HwbKAXIdG
KQfZlXwxc7iHg8Z/p+71z6MDX9N7P+90yjutBnQeKi94Kmb9tZsGx29pnTtJAH7GOhseIweleyBz
w8MU4gB0WxQrpfTBvZpAtuCxAkhpn4jqEjgofnAa3BYK9OtQLGOlQkBmkYdPQ/ir8Yd67za4lcdF
0TQNGldHDMoqHj2GwFSxPCWNeySAbElc4bUDOlYqiAEGIw9jT+UlVA1Av3CbuxWfXZLyUc5DGIdm
+KxGcFdr/6Pb0FZ8VhOKKKbG0MIs+dY7uTFAurmNbUVn0RZlsXp4Q9Q1AOmrh1da2/Y/3Qa3wlPl
w6xaVeF7svJHjrdZZpoPbkNb0YldEkE5BWdWskBLpJCHqVMnMsJtWX/LCqADZkXnGtS882gOmQ3k
drsewJP7JEvaaxy/J6q+x7aiFaGpn5KcLZA1gaDbpaDkOpl+OC3Lq/fsm8MWZYJonWgaxmziV204
fq2Tf7KR//aWsDWexzFtQrAWUAkEK/0Szuf6emDeiYTxyIrYEvEcPE1VUDXHMAO54au5MM0pidNj
Q1uBCd4LWAxb3AfA5Kaed6XhW+W22lZgMjWgcUhQHG0IBxFSkO5X5AOy6Db69oPefEvYPENZAaym
2FPLp2Bo71Dqjt2GtgLT4xCRUDRbYkK9HyusokG4ZJ/dxrYiM9VLGc5DssSTnJezcKyjAxTYGrdj
dkv83i5KKYGjTcZuBr2Gf1BRCEJG8+w2cSsqCZQzGn+ZgzirvY9TGPyAGNAp66Ajm9DbXiBvvmUR
aD8ZsmGOsya8DorwbtTjia7ssaGtS9MAoksKuPPEKIv6O9Xnd8UU/XBakte225tpLz4Mfyo6BXEJ
qNFOjuM5lJq/uo1txaUHwkHDs3nGeQLeTCOiX8SsjmtiBWbXTlVd4RUft3T6WZPuJfG/uM16+wpv
VgT+WmyNcqx2y8zdUA13NIG9u9vYVlSy3A/qCH3lGE0oc11mfHgevCpxy8Nt/xjeLsTTdT3Hky+/
F2HwZIroxI15bAtaQdlWwJ5DHmSJPb4ALJqyq1Kl0i0pfC0xvFnxcWUbILKaYzVM56zzUCGfD04L
/rv5HYwYhqhewN+CGR2w8oA4uu1uW8yyUOHatAmEtUax6fWE2U0KOSzHeVsPzTxpFQ9rGEfUmQaT
sbhmJnO7GV6Lvm9WO4EkSiG3XaLR7oVjNR6yEgKLbjvcdqZVEgZRCjsxlglIFUMKPg8k3txC81Vf
8s3U/dIzUjfYKOMAoavS/ytBo8Fto1iRmRA9BoRhg+uAAmhVzqCoFqdEuo9Ej60Fm+sQUk5+jyut
7v+iFSTbBkpP+L8eG9uKzKJZ0zaAZQbMDdDeLYV/WDNISrqtinVhNpWgrKlxqQHj/Ngn6V+DPiXK
e2TeNpQuZ+hmpljn2Ecy+0i6bPyUF63bcUWtG7PxIZEge7OACFw+hzOHUljhdljZ2vZzXolOJGa7
56GMvIzyZxC6fUpq3ZdBOfO+64oZ7Sf/ykQw6Cj8Z6cPSa3rMvW5pIBnz3EXliGYv+Y51avj2NsX
fhOVCaT9CANbLK5ktsZFz/ZFUZkzt4lbcYlMEGKmEUSihlb8yuee7QqADx0HtxLZqQc7KvEz7EFv
BAAjKb/CL/nBbeJWXKZeAyFIihWH+OCtr1kcdplb/m1DoqKB+kUKSHqcreQndLG+QyDLJXBQXbWy
2LQKO5EG3QKfhpEelPAA5CCnunh/DHkMbkXlCC5WH+L1EMtyeQTxFmROrU80Uo6NbV2YbQG0UcZw
NQQBTBbmkANMZybiEvSYuRWZgvYQn1DY4n1KoziZoJG1kDJzqXRgdCs4hc6JX+fNGoMYSD8XrI++
KjVNlw4bEaNb4ZnzmRnZhXMMVv1HyvNH0buED0a2YrP32ZDPSYiqMulB3c18SCMSp2obBrdis2tB
H0JTZoWaRvBQLiCVteWJt8P21X4r/2BoKzSJl4/glzRLTME6r0ca0376NhlzYNlJq8Mjf4V1cQIH
jabiUK3x3KRnLEzOqDzlTXlkp9vNeR6qaEgIZp94EJoi9fBxQkXFaa9sZI13R/nsJRCmqpZYDDWJ
A73OuzEkP90Gt0JU03bhumpXIBr6l7ydvjS1y8OH/eamo0SReqPn4xyfih9FL37iLXvKeuTYclvB
Cf4t6BzzCv1cU32uPPWBpt/c1sMKTIiFzTSCVXI85P2HLocS3XrKUeTYpK3ILGibNeWK86pL0COe
oy6ELIJTTQyrbUWmv/rFkk+IzDVbnpKyfqL9KZv0Y/O2IlOkjYTZK3iTZW0ugpJDBal2O6ykHZGm
5hInihc3PUGGpTh0FV3nbTu3jD0YhSE8hyGU511RRZ8jSPw77ZJNb/xtSKYrmKxtiN59uI6fkDRf
8f6Uh+KR1RZWQAJ+KsG7B+5rNeIpT/jXtRKOp5Swbkyeoc4mMj7HLfr6EAwRLSidwUe3NbFiEnCB
QGsKW1NIbl3Pkj6sMEJ2G3pbqzfJ7JK1dQbZoiU2fv1Mmk7HCUQo3dIIYYVlDqnLoJ7hRrVUGVjC
3gVJ+ke3eVtBCc2SrKIGQ7PS+ysL5ieg4E/hwo/tEysqsxSIZC9E6Mwe7KQ46o9CDp/c5m2FJVR4
gcuD9UEMRe7vRb1+lhu132lsbiWzSOOybtaoU0eLvq8SOHAtePi4jW2FZUEZHO5UBWGhoTgrFVQg
/fTESbWF3x/SE26FJYSiyrWGWHRM88L/lo1glUNEDZS6nUDoh3CBcQsjbsWo1y4F6SpUOoVffIbW
y6Ho1Q+35bEiVPWepuuK7Ujx8OZz8HHl8i+3obdd+iZCAe+eN3EY5D9p/6hnkIiryHFoKz4TPoyg
j6JamNDhPuHRARwZx6Gt+MyDDJpBGWZdZ/W0h0wj6kuVS1mMRa9Mgzcr0sLzEX5N+RpneT0f8mKZ
L8uKLCey5W1d/7QdrQgFf2aUhWhxIpKl/wy8XHdrVNad2OxHRv/NgmWRIRMJHpwlZ9+TPgchYeRf
nXbKKy32zboEBkrl/ZYp18Y8DDOAt1MbuZ1bNhJohjPzzCO0M1HnhM2ChqkmDcud28StwOwAOATl
Fc07MYpbD0j+xPfd7rdXc+k3a+KDgcNho4HeXaFulhG6Fm2nn92mbUXmVHBIfkQpEtriCX4CX00f
uVQ8/qZ1v4153PcdnKOSNe6nUp6bocyvFe/XE2uyHUp/2OE2DsgLYBLtg94QQx8Elt1JWsz3Rbj2
j10anfSKPrLR7b59vvGwxxA/IZTNdb3IT6yW507rbvft09qHIUKXYnUW9pW0MPNYPLeySmhd/UsN
9nIv0YxVDTRCR1p9H5bM7UgMrYOlp9yAJoGquEf7c0iLnnn+qcLekS9qY5jKNKRsrXDzyy6vLiHF
uh9BGBecKLdD8ZXP8yaMQJznBYiRKDBX+in1yMd1kT+cvuZvKCahZwanG7SsyiG8DHyIu5Msmd32
SmAdLQOFRUtdoDJepN3PKAvBAlpLp9b9psPw/moOpqIjKsLziqbwd4Di1McEiFu3ZbEOly6XsDBe
tp2YRQ9T0Z6rmTs1rTBv696fSVJWC7S64ogQs2Mp/z5xKFK5Tdy6+b3cK2CFhombdIEq6Jyfmc3w
x21wKz57+L6zZEHZHZQ7kAIBBWo6EzgObgVoSuDwlGrslRLc231nDE4An7htRBsP1HWwTBk5on+i
y0VSwlamHT84LcqresOb4JwolNuNwOf0aL1vIvgq6/zFbWhrh3P4LwCGj1RrJVCXhxNXfoB4pFvx
3be2eA/BptnXyClape/BKblrQ8fz6pXx+2ZJkiINi7LEajc8/8aQqMAa8MFtSaz9DSSdzKIGs65T
dT7jYxaSuJWubSgQ0yUI+GKaY3jIf/SW4RoIB7cD3Lf2NufjLPKSYW8H65nq9N2QR24prY0EqhRU
uOUCVzJB/HKHSsj1KAq3aW/KN28TIdJWAEVm4YK6MnS8ZsiEg6ri9B1tJJAyHQsoQxahAJy9EGpN
ISU7uR2CtoFytcD/pI4iHIIhOa+X6AIKYrHbvK2QbOpqjiBciu5JMNewENiE1JvZ7Sh5pe28iRu4
ouQsAMg1HhYCUWGzgM1eVm7x/qpf8mZwPCAgEC4k0vyG3dK2vFZV67goVlDCt23wmtZHAuSDsQz8
/C9ROr5OXlUl3kxb5j7P+wZ7sJ7Cuz7rruGPeeLG+TOrCHbmVljC3TCFsCLKhiHXyQpue9FXu5Jl
0RUNgu5pDAp6K9ZZPkDYcc+XYrpl4K99SgNvugafp4MKf8EhJzjOfjCcz2MJAVEop937lEOEte0p
DGBpmz4sEyWVC7KVRa+8wDfrAbO9boZKFdZa+J8CT12HdXnhtLdtrI6nRph2TdUIObfixWv7S6V7
J2YFpm3FzQK99brwzRiv0be64Q/96vgOtGE6E0N/tydVDeV+iOJBQ86D8YjbgliZWgHFqEGzuY5F
qW9qSK2HNXe72m2QDhkzOJjMqPxOhJuD12SgR4tTQj9HXn+2Nlgqeuy3bq0h9NrBA2CzVwZpxomA
g09pRQ2Y8wlYzFiVhhpztioQPKX2TiRq28vgD69jG6jjFYoyZfA1ZyC4H6NqhAbnsofdw5kp2sit
8WgDdjqhmgrQRSh1Tn1G40n10R0KiO0/TrT/HbQdK2SXgsWk6zVFP5ZP6ga6/VdJxE4ctVu8/GF9
bBwgUB5101Mch5J0+UtLkLLsukZCad8rsWpO+95GHakFQtWdB6ejuu4X+AnB4RJ6QE5oQwZpvfdZ
RRXlXaDDto47pSERL/pz+Ls+u83cPmZAvGaexszpQM419c7KvPniNrSVL8NHlGVzA578CgnKauiu
SFO71T1s8SdDkgzE/QgHb9HBOUO0G0d0BqzWbebW9azaEPYIXR0AaCgCWAWl/d4Q75TkwJHDhlqP
wiZLeG84MN3+Mn3ywMpNW5ifus3cOmpWGPIVHSqrMZxdbuAgL3crDZy+p7TBR0tSh7KUGkwlPUBG
Ls26fTGHjoNbmTOk6pulb+FLCBO/zSp0vW3DyumdAsOd9/GTiGAeIXkVxlO7fu/G8lJk0ikrlzby
qIESEUQYwEKHE0wHqZpu2k3d4kQkZPI35JHxC7DIMXrm6Ri29FeZP524Nv68CaUNO6oytYp8gBwD
CJyfYNhzI2cnoixmbSUBrBNiDhT4pmk0QEgliX4qSCk4nbTSxh3lYLNBbwbzpkNyKXpxO/pucSlt
3FGrWKd9Ddqm33okbnKzT4WRB5fAlBuT+u3LEGrL/WDGmsfdusoLmnlPU7Cc0uc58jFtzJGG5Q5g
GTkGr+uXYWSfVvjeOc3bhhzB7iqvpxogMuj6PzecQSfHrdchbWGODO4W1M+wT3gJ35BlDM6CEEZv
bvO27swAIvee6cDdAod43fud/uhVvHX7mLaARrgmOuFKYBMm9A7mOmcroW772xbDmHA5hGEDKbcZ
ZazLvu3hTNilntspa8tZ4GPSMUgw8VmNL6iRf6pb/tFtwa07Mx3DxQu5h6EnMcK5t91nrXC6j6W0
bkwpi3pegoLHWVXDbLS5LhrhuN5WXE6LzPMun0BgFwwSQ61+6AuPuW1CG3eUaDiDjBXWRK/kOhMj
fLoC6vSslb8Bj2gIKPqAiVO56gNF7XqpiBMPnEGu+f1pJbLEBCvE9eNlhoUrNJFDU31w2ic28qgf
Qm6SbAxjMlU3aiWxFm4AZinC97NOiVZ8BYYZXmlcnW8HSgLlcreNIraz900ZAQ7FBYxRsCTh1L6o
gZ57rXEq0aIM8X5oDsmuJfCnMAY9B26+BCZ+0J9yW24rLMVAPT3BVDmWC4C6JqcvY2rqv9wGt+JS
TfCugc9DGLeQSYJETwFf9fqUhM2RS01YkSkZKcdZg3RPGnlrluh5clMiYLA1e7/gFAS8ypiRx2aA
oUSefcikPHNaEm7lsSQTlABlvUkF1NAJDRmPQDet0iu34a3ATJJ06PNti8PY8SycaRGTBP6WboNb
d+ZMmIDxEuYekBevLyGATga3Hp7kVmwyAOizvkDBYFHB11mjvDzC39ItwedWbMJKgk7RtlUGAqOX
LAv5OaVJ7Xbbvwr2vYl83GkzDeHjEUOj6s4PitvVrYEiuRWcbAYeA0HEY9IOV+syXai+dsvbbNBR
19Cq8/OBx0Hh3Y5eEgOX5rgeVmDCwWzM5Fb7EQGvLjy/y86guem2B23AUTV7vdetKYfvUnKthvxZ
L4Xbkth4I5OUGRPwkIEXBLn3Ncw/cp10e6fYsQFHbCM+qhIpisigXxd1yeXStqdUqI8chaEVmGMl
ZuLVWPGSQ1feVHP2bclI5JZd2ZgjeN3gGA8g+lLXqdhDG898QO9NOX5QKzbris1pQrHqLF/CM4Vy
5f2gq/Cb27JbV6caxmAagAiAZIDv7TupYdy3dG7Hig08Usuczh2E36DAqr5D4XXYGXjeuk3cujpr
D32qLMGTDRYQ8EqgugStMDz1attO1d+LntLG7swBEWij4EA0gZ/erlmegOxrfB8uiHys3TI5G8XT
1EGD3wDGqVbpXdpAGRNmnE6rY+N3OOw5cFlsp0Absr1pk3E/8eWUQuyRcLIhPJ5XoXZdY0sWKdJD
DSvP/TCvgVsGYEN46hKD94wj6W/ha9Dz57kUn92WxbpEtUnE0oZYFn/kwV3KTf3S6yl9chvdilR4
vE5RobElfRl+Hsv1vC47p3qttBE8OSmQtJSQCYO4drUvMg/ZYl25FT0hPvc+nRNzLRLscx6DPAvb
s17DrYWvjmtuBWpbFWM/gxMeD2oID7U3AwIr19TtdAysu5S0pQdLN5RX0jyEv2V/AYtzJ0SWtBGN
xZSR6VXjFB5O4CpDkBedfdiCOm0WG9Q4zUnbRTVqqpwHkBWG0D+4hmrnNrh4/0GDYlW6TJCIRkmQ
HJTHvhaVWx9R2uijfObpyme8ydUyXjNos6nlFHHxyLniW+GZknD4Z6tE5mwe/V90HB/dVsSKzWKO
YO/nYdaaK3Mm0ux7KSHb7Da4dYk2iV+PYeHjaduvl1EGKCYLql//PvaRm8i3YjMkizGANENDaU7T
l3ot1Q1up+ysGkcnfRIG+6j3u2X28NyXJdamC0Ce92COeBVt3mn//gOOfVQrQmU086wsKVZ+UHca
sm8zl275hY1EShvt+WTF0JIK8N7kt9yMbsFvA5GYAAwuE1iTsIMtLAp9QtXaLXWxkUg0qOFoKtCV
IN2ir6Z5lWdQ53XSP2HShiKlUOKADw0WpSDyZS5RCImocBL4weBWhJZJaEJQd9BQKZbisvKAIsVb
pnPbKjYaKcpVYLztaIky/2uipxYURq9xHNwK0gkGoVXWY/BU9oes96+lPgUtOxKjtjBRnQ1JAmnW
IE6074tdGXjd97kkENn1+545Huo2LgnOJI3yOvwtU5LnN21Jxj1cspwEYvBlrTCtqhxy/h425ewv
yx6+ytMh8cITme6RBbLhCZUQmpoWB+RExvJxSb+LnB+Kjgcnxj9yxtgYhULATzlQ2+ST4YnXzSVl
btQMaaOfgkARk4xbbbGGdn3VeJe5jDq3i8PGP8FwVC09S8K4r8vbqFovUl8+OB27NvwJcGlTzxzz
zkq4lXQNjKlRB3SrndsIqKYC1HEpUctVAKzFpqRXJVndQGHy1djmTbkoZ03fTxU+5lBVtz0r73kR
uVE9QUF9f9VRLxhJFRDIwUXZHQ+SC+EkNMekjYBai26lPd0OdRk8DqG5laXQjtvEik2PJbILApSJ
57QWu3xoPs0LTKmcNoqNf5pJ24KqjyUZp+Up7dPLqKodi5Y27CkMSN0sBBPv5nUzYnwilXbb3zZi
iDHYDYYTTkNRehs2dj0jkBF0u6FtwJAfwC1nFDyIpYToFKckHupudVxw6w5laTNLVWKntCp9GM1w
X6fso9u3tLJcvJyDKmwRlwAjPC6UdnEOss3h3wc/cojbmCGtDeAIAKygSOx9Ul66Axfu3LSr2/1M
rdAEOjsd2xYCoTztF2gulP1j7U/aLVW0MUN904y16vFFe/hRHMYkAmAr9YxbucVWLCKclppuS2N0
8xj6/iWnbg0LYYOGSNlNDVxXkT7rWu3yNPyQjJF02orCViyKEiTQcOIOYzjGXOVl8QLbFadOubAx
Q2QGZllH+JyDgZ1dtk71foaD579vxT/f9/BjeX+Ml3DmbFmLXK6eyKHpq2u4wzh9SmFDhjip8JoT
SFX8ai13fgf70zxcfrrN24rPAp49FNbZeMxF+jZp/ioD/8ltZCu71ZyOa7694WTWH0QVroA5Tm6I
eGFjhqj0iWCoU8Q1I7emfJmD+tlt2tbTE2cs5UL4GDni3/JW/IQd9je3oa1Lc2RFMLUQJI1B84p2
PlyQ4tFNoowJGzBUwD/UT6pgy8XFI7pQZ13WunHehI0YGsaRp1Xn4SCECy2wPdrbAdzrFpY2ZiiN
xnHmA1YlCek+KPv7cuBOB7iwnXh6L2sTb2EBLFlgTKX79qGbe6e2LfiE7wOepmnrSx/rDWtOWGbV
/m7xq1MenEdOExsyFMhBw/t7u3l00z7k2i+e5dIr1+Gt0CSjZr2qsS65gfWj9m5N5FaIF7ZUUTsm
g2HAPuA8WSq2I7A0uJYTYINu94ONG+oieDYVAQ1iuAzfBV16iFLpds7aekWsDVYt/RYtuYFUu2pN
v6f+8uIU+jZsaA0j9FN9rDgcvO5Gyum1ZBV324o2bmhsGI3ojIkPXNzBDugJ4uOx27ytsm24uf61
A4DNcE0b6Q7eicNlLub8FP3oyEa3oUMhX5KQK0C/RDe+wHQ4RQfaOO4VGzy0ckCnTQo04qxk3PjJ
nZrcZNuEDR2C8Cspgwa94boZvSs+KLpngTllF/znvBa3zfuzpSfwxp7qFjhBLw1gRF77PxMvq7Jd
1Kep45e1ktt0aCHoBE8Q8OknmNCLaTcSUe3dto11idJ0WfHWBAqCFk1wWxFoEoMw40b3FDaMqJIL
dEYGLA/KZ9eL9r9FjSndZm7jiDrG8yzr0AFtwlbuqZaXbV6NB6dlsZFEFP1PExVIbpeOH8ZU5ftA
81POW0dCyRYxCmGnIVO6MRw0y+pd3mXgUw3J5HY62tJFputG03gNLB+G7Iwm5mld3ahIcJN6v93r
kZEJajpoJSqpd0lmqp1a3PRV8UJ+P7g2RQJjS3QSSbT0e1nATLeTmesXtSKVz3QeJwEjDC6SfdRG
95S7NcyBbX4/cdagPKw1Q7mMF8kOG/PHdMqi8NhWscLTNJPWyQR4iMmjZrcWuY6LhLg1QJEvv5/4
kvAmmqXAyRJM6c6n2TXpBzfBC2GDicpCiyVhlMcwfi3vgjIZ4pYnrVv023gi2NkPfjgzjO717Y7C
g7tq2ken4LfhRGs5w9+zB0JxNAuMEdde7rI5a91yABtP1ISpn/tmS9Hb714e/VVIJ+8RJmwsUTOX
PGmaDZW8qK8FTzuUzlI3MSoRWtGJt6dp1qpAzSxZAZQV2dLeED5HH93W3ArPqCZGt+gPgd4IMAvt
wwuoAtVuqaiNJao5/N1K1WwtBP8cgqXxcJIBeiRAbREgVcsSTqrbI3QI1e1q+m/SV9rtVWQjiXok
F5oNyEX9oSExrYZfXdWvTugH8RuCaOySXrUaRZYhyuKcNznQG5GbsouwQUQaTpJtJDF6abqDzoNl
N1WO9GzxG4aoT6sF/6D0tLJ+lzP/s5+OTmgZoCjfn4lVNegIvs74oD291o33VSbaccWt25PBEigK
tzoiU+rDNjQPpzOn8Ams6IySqKR9g5O8n6ODrPPbJKidqp/Chg8VfslJOEk8zdXY72ekQlFBG7dj
3EYPVZ0ZmrUBz6bU+QdVNrfTqXfctqi/o/CE7WOWJF3E13xFZp75NIY9Xfht6AiqOWs6Rc9uq27f
n5WihOCJFQPycKk6X+8y1EGdxrYRRIROptYmxRdNdf9QaLgTAw5VHv59dPnn1bERRKVpQl+VeJwX
as5vyrpVz2E7AmAJogUpdlHhiZsCi/prrrnvWJyyZY16o8a8GRM8rTtzs241GAWVsxNnfHTkF1lx
23IfHm0ZrlWQh+mzaUPjxXkkW3BCZ+iyxc00h2RXtmtX7ZUSAQQPfdK5bQQbfFQtJuoySeAoDJTg
HiarL00f+ie+VXDkl23//U1Pk2agFI8G36r2+Keq7fWeMeUm/Sxs8SN/aIsgSpQfz92kYQIeeIci
GoRbeNsAJDTWSbYs2MRhTu+DevUu+NIEbgeTDT2COvOsoh5Tb5b2cqyB91TM7eK1FZDmuQxKwvKt
44MCE7br9AC8cHFC0OFI8NnQIw4b3qjOOxnPIDaUcSaZ/Eh1hZbv2Gew5MSVSZszURYL+h6Dka3b
1WbjkmhXzfCKRAknGoIQZiEBiW4UKzvqtlF/wyahHwkjD0QBz8d6V9Zs2hGm3c5DG5q0RrCRF6oQ
sV8b73kMhvw+G9s8d9upNjjJz2iiSYbNJHi67xK57rqaObbKbGySV/felCRYmGKa8sOS+ld1kjpW
E2ylJM5JVMgFg7Mob84oMV/7dXHDDQkbnYQ3FmlHsh1sqVTnRfnS+VXplg7ZmKQRsJI6XXAdqKh7
qLQx90xT5oTBEzYkqdsO9ywpYGNKYWc/cfll4+H8++V5JLWwEUlzxZZC0wj4vrQZvsGIKKc7JOaN
f+jrYnn697/kyKlvw5I6XaeaEqyOJvMLEuh+x0rm9sC1cUm0A41oGXEsU97qvckATC6L0HG328Ak
Tk1UzR0OTx76ya6CguRZ65n8xOIfW5fto7y5DWffZLyHhRUyl+mbp/QNVNLdzi9bKgiKUj6RkE+I
x5nt50XeVUng9ui3gTKCoedc+ViTdaUoDmeJBymizo2iJGyoTB90lagK1LaK1Z92Ei9ztji59TJh
Y2WqlVJDc2BlSN89Q8/wvhIkO5GzHfmWNlTGwC2+bQazlYc1ARdUxpkaThUsXgFlf3gB2L5ea9b3
eTYGQD+YVpqLIaGT2JEoJcG5KbriQ0mVWXZVhBN0L9NMfCRAkI4HFkIJYdcYnQ6HASC47c/DQels
qpV3SsOAsdfD4g+zs2FwSSRXmoxoeYCDJNVN0vGu32Uy98hu6IdE7LLW8McsGXS6Z7wKq4uy8ueq
PvfGfhjXXb2sUMMFMCpfGP7b/+Hsy5rbRtJs/0pHvaMnF2QiM2K6HwCQIkVqtS1bfkG4XBL2NZFI
AL9+Dj1977QojzVWhKMqHJYIItdvOcsMVkfh02yf22B5XvIm0CHQ02Wcptrup3ZkyzYTXjnG3dIA
jbzA4t5CZt1CLk44r4HGjs2DMJFd/dCuhVQb7fK5jot1SsqI2Sb5U0xL18R5WbpPM+nK9Arww8CG
ieqzPlqWyd67ZVqDZ1bWSQYBrKIcLpu2djcLbP386yIrlTxCjGtNj6uAKcOh9JoshY3tOjQP6D4G
7rC4om3r0FExJmuohqGbYYROYAgYzGMN2UgYQKl5C2vttQQ+tqUAEPIqGXewaS3zi9ahAPbZLGzR
F8uiKhYNZkjST/Bx7G/rFonfzapEVYUll01+qYlfkOumGCiPdIdq9tFrs9rdiqFvZh5mkMUROMBo
q1EUreDWWkdVWfHpaAc9518dZbTbp0spLQWJTA75ncfhsnPM2GqhukQtCdo769u0Q9uWAqYdMusm
ejdY0pg9IvpUhfXcKgPHn2pZt3CXhel2LIakMhs/S1vxdWw81wfhUFhWLbEhgVEKiuelcXA8sHWp
v7uuT+gznBaG/iMPgHw6dpVwzY3nB54+DM7T9Y1V64QJUFOZ2BCuzVMjItD1l/X0JdHGq6MArIbs
41RY0d6khVCFH/k9LLe6sB5pOx7hJSDVQ8kGNJ6sKdck2xUEowyOSJ5uVbYmbRdKoLzuUyuouxnr
GkWIoMmmInK1a8xfunXJYDdj30Dbnw+9OQDprEaO6FooSUB3nqcPTVKgrwCRpop+rJKMs7hrUxUP
piNF7K01xawLn8Clr/HbLCKrK1a0Z+rxug9Yf51OuQ9JxLTWj4mvuvRSqmBApmeSdFjxQl5RIffr
/TaSqj4NTnfRYhRozKkbTDyWIv9M1rY1F1zX3iUqkoOHMm1Wk80ydP4t7Wu6H9XE+6ip24KFdKlt
sG15WqpQ+7CTDlVfwSMT8s9JG05Thdp0BXuHxzpv3BKqVKU0rD30q0pDhgsFk4wtJOSCR1C/0bPt
hrWNmmzMq9hP3LCEVNXdxdA5/sUNchGhEV1XAqicKxfD6zi1F53w+V/5OHlwQi3kh2DQbQtX6GJN
YhH4abtr+w5dmmlY05BMQn/kizBxo6WbtwZyJ9n1nGpv68HZodkDXmge+56ml7nNsm+spPhWZQm5
wqhy0vH9qJO8ve88WHhFGYWmTrxWda9D2tV6uOsXVd5VLXjy4eASejsnpcpiUxCiYlmpAs5tdbtv
9drdJZ2HZG0RXjLFY2PuK9PL3RLAYSueeeCGrVc3S7cdB7q4DaJnUYaQ2rBPQ9pwckWyss1CIFD6
4pDWFj20FgQxt2+Kso2GxKuaHV+Txmxw5y7mCqjgfaPc8ETXFKNTp0VsvClNcc70fF+2dHxoMh8/
jo5FP0YF+kR3Gdj4KmRkEbfz1AflJfyXBLAAaWHElvuz+lD2tLQH33SgAmVt58qttWvuHduqsGYH
v5n50FSwSw5VB1WmaEo5c7eMF9A45P1abethmWc4P5Nl/dQ1ar4I0CM55n5WNDHlIBgLH0WNo15l
RaJZLi3Ykm1pjpV0snkeXNUE21TYYA51qQYWem2Tz3e9ztALSfla478+GMvoAJaKbqgTSRkvdTMB
ETTrfL1vReZ4DBlhMOuIHdZ7X+DIgMWE7spHq0dIZcMRb+Jx3mTuKgG6Fw1uNc7Vxi2ML5HKIQUV
llaW9iKvKnjbhoJPVcjB9D5QnvHtVBfDg17gZeiWQQ27vgSi93JYlmW4dXXTJeg5AeQr77p2KewV
7qJEXJlRL58W3dF8660gXl8UyoPmQlT2HLZoMKmRz2kgDfjjmvAEdMC81JeVhTjfvoE6b1mGRdrz
LrYjVLCuxinXOWyhKCkOWFH9VabyHLR2V6fovsKqZ7P0GXV3zckl7YaLouWRLTv61Q+gPIdyXp1C
Yv6km/JJdUGfVQeeQvskhgwmSXKobow0zn1FNmObPhedNz6gYL/GIKNgoWda95EXQMsO6YEf3FXo
WX2Wpp2+67Wa+5AWNtBRohOx73LeQYPfzVe+IfY+L3wlo3aAJGBXFvxgpmlqQt+19QEVmzQaQaOL
aFeRvW8afZjbdSSxg/ADPDfwQ8VjZ7Luqw/+7m3ZdtlchH7SyTb2W6z7ewDEjL8b+EqacA4MybZF
VeoiKlw1ibhnVj7SREtU1r1xXiPsat8LW2Z7+oBNZZN41qXXH9NqzSChV6zttjRJ7l8AZlV0IZae
OVS+gSI6WWmxzzgMhCNPWb8PIb0X7NqsWMcIUhRDtlOlDq7gItfbsM29ar4QWZH7lzyfaGejYR6W
0YUDWQy/6cos8CPXwLAo1mWV3lV9J/u4MyT/mLLBVCFJHB8jU1Rj2FjYgYWDlKW79god2Cg3uty3
TVXXhzkI1upiDErP3DNGVxsBjoN2H08RgqRqyflWqc5rd3lRBKj8WL8OofPzV02nptkOQhQm1iKl
l+XcFvmFgn9Nv2kdyeNKKhNxf0I4ZUrRfp7gbjyFo8EdEC60eqzUoA85GOEhtHBvi7KHkW3OC4aT
HhSaMs5mqsyWIeIIZ2zGJOQLxSU9EVVcz1VWhzkpHYEX+LQbS+QQgaNByFvKQzypjQed3Mw2/7J0
sA3ms+C7OZ8UqjCdRM+bj7jHrF9A3dObgUu/G4mtxWViM5FG09wZezWuQzJF0qQwVOr6zJNb3vWg
l6ag+DEbIohJ3Z6SJuijaqyLMpzZOpfbTsmxv+ZTZm00jjVPd+1aQlN4znUWXI4B4pGw77vJPi+s
Ejr01wrWfhOCcBebxKkq7vuUkSiniB2gvz6T4bPKEs/EPVWJjdsURp34QrP5iDpZl0crxKePCOrB
2ecimf5yVkGfpvUTkkeuxGo6yKDX16jIrsmFJxBcXVStEctHPQyVwFpmjkRNOi71bZ9N/EsnOoY9
sngtIhSdeH2kIEFboy/O2jw2BhJvF9yDCsGWJ9qne3hBVjrmiqTpfQruE7mutViDEOFAuqsb6jGM
QM3Ga3ClkjrOnEt01FWafraBN5eoveWybHaehctm2OSIWyMt8ppfV0AoZFGZG/BuptmUNxMb0QbN
fIg4hHIFVG8ndFZWhz5T9CNq81MQ4dxsLgJG1U0xL2SMC9nl5n6lg7vH9yZ/cpVAFLGF6EG+Jyu8
UEKI1Krp+zotim3g5o063VyPbomLIDfBA8jFcthJzH4ZRENAdfqnrUc4o645urRhOjf6o1DtXEDU
OZNk48EUN48WbyTNNm2grhvbYbTLARpTdoj8tGF9XFko2UUI+skxT5t5QvRrquZQQ+fqM5RSFAnb
zkJ7su/GGcKiQTd/06yZaQaQiXPNzkw4oHemGpt2Y4YS7Dh810nDX74QGcCRuHo3lvdedYNzvJw/
tBYco8O6ZMhV2byU9X6ehWbxEMCzKU5muqqYjsz3o5XK3t/ljimcNxPLINk9jsu4o6tEGugKuB8/
YM65OMBJvB6eugZX6IWQ/tp/KxnoRRGXNJ1vF5Et9I5Pns02kAlKVNwUpN5KP6BfWkbH64zj7o8Z
7a1AtlCP4D9wkIrjyu+TNdZNa+2uM3PBY+UXjbfXGdB2dwhEuY1gtJkPn1S9dt1VCbU3RFxTM6P0
kY3DluCTr5tkRYBZ1xmvPhVM1PZYNCLQX7xK+O2XidVE3tB5dGq3gMX7ceKCd1hnVXfTToPIdwP8
fUSMsJqWUQ+9/2YzW92wCOQHop84B7awDXO6OsD+FusdvUAm46Xfoe0RrVVfddgxXbuGfSE0ELwB
IHfBJVa9xvhDwMe7yUmSeLfwhUI4UCQedhAmu8hkBToV5mnLF7I4tE4gfhZSOVoCvoI/fPTHSmLR
gTc+t49dawv3XUOEMvk+lgld/9ITVq55ZgwblZy8GqsBKSpcUJPIVozYcAnamW9Mf7KIy3PtDrY0
QxFXM26vsBxSJLdpPubf/FrKLzMMvE5V+S4lEnbxAXYAukQu3doad+YScw//T2ACUFo3HxLf9e1y
S+FwmS2Rnng5dTHOgqzBpFoFSZQCSVMbs8IgexmzhUGWDz1IvYHMryljnpeLieCDwEgIJE7a4VSY
oRIyIdl+mEqQzlGEBjWxDmKEjQRi7zJIAAYO1VQt/hfKCh4g0mipF/lZlac3E3U8fcIx2zex01hL
28z2gdorMXVwWxB6HvSjzgZm7m2GCsF90wZdFRkhmxRZRmphJFxxHH4BztFkIyhNcw2A18jXK0yr
zA8rfE8+sEbmxQWd+NTfeIZTFk84YYrLtu3dBxigwrG1a2zm33V5OSE6Ra2APFnBfboJCKiFO4Ca
pjUaEHJPH8xiyBSKta6ry8W4ZLrIDOVoc63sGcgeR0LXpvM3AhLBB2VTCzqI15kByqaWN3HVWr87
BM7lT02zJKYLDYO2GEL4tsQqpLA4LLeuIkGBt1TQ+jfddd2pdodNaL9kpEpUyCerdkyu6rkgAdJV
SapARAuaJWbDyzyorkbMSleEZW9RpQ6XsW6rcC0cx0zYVdzC/Rqkt2X155BgemNnRn+KmejZrdQj
aw4c7TqO2AfXW5hWjRgA4Kwsg/SwwaUH50vNt6yHpupGd4yX32eaNnYDXVHjw94woxp7CwF21HUD
+iqjR0AumUUlbpiGvd2tgGNWG3GUoZtoRZJcxfk6muywzrkwON+qjIcAS4MkniP/HPccAvRXi7Vp
EcJVyqmj8ZcBOZTX8tyEcJWVn0Vl1F989sj4SKgx800WgIm3RVEXorKsFQleYW4EnMCATssiCSP6
O3xEL46T8tSIc4hSiyGHihz0hOu+KHdEuhqG6Va1kkfQrqAPlKDyFM6QmvhQ0gBVGVi6JMg0Z9mq
Pe4b0Al9gKX2qKy3EsZmJdeo50CCISJeP+SACuCYg9DLNCMNkB3x4z5pgWOzddonh4E2K5zIaZCw
CCmeundZr4OQaKeaqFMm/yIhirYf22RgUcpq9SmxCmjpvtPZxz7t5efSBqWIKCnzb6B/rR8UbCLw
JR0udGQ+vg6njOtbOSX514DYisaeK5s9HrLc8oV7Gxys5V2ZFiNDsDS7OrKJMhcinUeyr4sFCGof
egpJ1JUChiXFpITZrggD0i3EtLsU95yF+5RLcGReeoNrsw/pCfj7tSs7hDkMnRj/GbTcNPtQA16P
Fg3FLYV6jULqkCcotF2XeqyOZhFkU1gPMj45hqPfDENRqnuI4hIXBR7DqZvg1mpsjPa5SOLBIrjv
scA8ilKaVw2hmFFFitY5qyE6jepIKPJ5U+r2molg+eRYaXdppchyGNO2Gb6bmSS4LOpxTC+9xdRg
QRKVcz2FBSg1tzPhvIp02dd96Afc8255v2RXI88UidKxC/armr1kb5oZ+t9tmaT5pzqFe95tonKf
IUal0xzZPE3vSMDgwKSNra+FmTgMSKqkXa5mJNV73rv+sCTMtxFyJ6gMiQQX6YiUrLxtfF/9Seuq
yuMyQGQStiLXHzjcRS/RCu8gY2WnAVHmlM8PqNE0iKA9EF2R2hTtePCGQKIxO7jlM2md2yfesPKw
0klx3U1t/VzRIOgb1CEoTotkqdb6UE9I+A7ToHQR2pXaOVrKGXm+aCoP4lACc3ahimoyWQgZnTz5
EIi0Uwev8PLLqisrFw1+OXuXLLG2w2gG4xNMBMs0FHbMgpCu/tJf+BCZerRqnqcIcVxykzPHjn6i
76zNAB6F4J2aYxyb65XheceOFZrcTyDSB3cQgtCPi0JycdlktEp2A62IuCC+XOwFbF6GMRx7l98L
0BPv/DHJ+nBIguURtMXgC2tcc1mOvNmQZtouGWotovnuOLZE6BvjvqB/4IdAxyBaQ7ceJ2dLrlPk
lzcc9W94ZxlABDYTwqeHjK7zvsfdeQcOjfH2tZxRIq1k4u58zdbLyQQiD5dEV5dpd/G9W104LnA6
m33i4uBi1JCWiOSpEpzRIv3AqjT7QhUWV67yBtglX9gLeEeCljcAvthFY11iKgrYEF0vacWuZbou
3xIU+T7VIjE3S6dHutMNfdBkCRc3PIt0+rhWFUVheUzTy0Ks0DxTgHQeRJ9le0yMF3YGJivA0bh6
iUczuDrE8ItPibfOUywRPA+R9aocWCHU2J75CoE57AaOGjScHPW9RtJ8k2urbjxe1Aa3zpKakGLZ
Yp+apboriJun7dpxv9xk+YK660T8/hEuLoTh5uYc1fnau6PaG/eUkxHWLolrvvtiXZ7UMnUEBchF
9LgSavXcQAntL19MBX5V9lMZJTh3E9Q9UJpHJTJjH1iKAjUods4+9qypWegaDjGDahjGJG51UAwh
S0UyIzhc5qOd57yIBOrzH4GC4TOUeLwmRVJq3FeUCLtmO8lePWFjsZ2U63Xj8fpaF7S84uswlaHs
uL3ppU6vcFwHf5Y1zMjfQF38L82mc2kA6DqPphM5YPHBxPbgri4R5/p9OjjBuThARVDaYGUDxAiW
uDch3KqY9/i+VvAZCDzNu7yfilPzkBa7YsJxRJl7n9VNQE7D9W/91H7y89bANHgzz6f108E5PF+t
9z4uwjnvm/J2yRJcoxtobVK1yyVZL5lBJ/R9uMdz4jfQ6gUK3oBUOifvSXJkuvjyrkE/J30vS4FS
S7YCdeWbcE3lrSfZ+1biOeMbzSUQPhqslTRN/uxc/UgH9Raw7+erXJ5Tvm0TVAnP8NkiTT4btUZF
8D4LPnlO+M5NXoliRrc285qvokYfK52+vmew5Tnhm+N85VAGgKBZAycH4SRHE/TpfZ99BgzkY59p
ZIUgZdfsaUWDRfd0flcDG8Ctl5sHrSMQYvoTPTPw/oRJ3BjTtPLfBUKDBNDLD0dmM9dcgKAJ9Zsi
LpBAP6CF1r8LkSA1f/np3F9QQDSnRWhpcqQoVXR8fe+Hs5cfnuEUd3XZAoxpzbVcioh15l3yMfLc
KAJakSi8S5Cn/HF+QGkRDurZ5/etlDM4rxrRK/PA5tkkw8Jv8zLzQ7em9l0HijynfaMtKvWaZWDZ
e2jluN7bB0X2PgUmec77Fo4QLUkH4S6O2ix6F4AuIK9+17ic876ndE6CFfJdgN7ph6lHTwoFund+
9tnurGco86PSDXjJwHZVYDdVQ99198hz3vck1z4JFL42arlb1xRfddl+e9+InG3NAfKZUpyE9QJu
18jxctnlxqzx+z79bGuqBcCCNIG8Y2G1gWH4EFOYUrxxYwbYgq9xJ/Kc9i1Qx4FkL7gwlbOIHVOe
wEh1IDNgF7xDXxhlraLsdrWk878stP7jhcOY+ed/4u/f2w41A3gznf31nx/bGn/+8/Q7//9nXv7G
Py+e2utv9ZM5/6EXv4PP/ddz42/jtxd/geUuULJ3aAYv908GLog/Pj99ak8/+X/9x789/fiUj0v3
9I8/vre2GU+fluZt88e//mn/1z/+YKew4D/+/fP/9Y+nF/jHH9u8QmzWfDOvfufpmxn/8Qdl8u9C
Ix+HbgcPODkRWdzTj3+h8u9oJGghBLQxCGTO//hbA2x3hmfSv2P+KVXAIQlUiE8wW9Miz/vHH/7f
JZWUaXQgT1KMBAyw//fdbv977v97OjAW//r73xpb37ZIfgx++8UKgS4FxEQ4oT70V9DJoOfIr1Iw
swyQkTgOWeltWTBZCD/o4bfQ26en+D6DIi8VoJAJfa4PQou6O11061FPgm+WvO8jAxDOxb+N+//p
XXzfB3idcrCFuDgn3i/TqCo96eXYIJ+P1tFbI2WgV/vrp/wQ6vqfTfXjZfDZEtS74DR050BfpaHb
J9G8OHLXAlad6cCkqIVn8pNH9XAD2JN7Jkb0H6ueAu4tk1SJWMiKFnHulewtLsTrGfSF4oppwSHa
KM/putY3qZhZhrcmk4kJ7Pgul4S3m99/a+kzzRQDUEeS85hT9vXsZWnnjvnolVW8ljnwUnRFWSbi
2drBtshxlpwqhtUUEaPqh3W1Vsaw72qzuPWAi/j1NzqFXS+nQUAKh/hoi2AyyDlvDqWRIYH56nTM
1/bPoPHLLR3avyZv7d84RE+309mDKKGSkwCbRbJzBWHEOWOXs346LmnWfk+BPwIEU9bwQOHzdava
t3j0P1lgqLorHy8lxelUOLsa0soaBIJ4symYuqjNQAgqSjc/CpTlPntNUhWhV0/BM8Bd5i9Ku+wZ
ncYgAqMahdFfD/KrxeXjrKHQ78EJhPc/Vz5BfRwInbkLDmiv87hGMzUasQXf2FKvn4I9S5iAQxWH
4dg5Lp8WnUYgpsXB8wm7SDv5TFvye6oz2LY+Jg9voH2ppUakhGn+txxY8YZiWXbdsRewThoD2n/K
g5Z+/vWA4Vx+uVh8BgC9ZCSQnCn//AwaULpr4VNQHTn6Kus2q9EGgvPRMKnN2hfuEUVpk4drItRb
Plw/qg8v1ikejeUZKCJ0oP3zjJMkWUfXybTHAKFLF3lpUTbx0Ct+GKc5c+i/BOgYVx1iMAHX5SKU
0gkbDlxytCbLJbtDVd8b7397QJT0BZO+YiBannNEq6ke2NQEw7EAtAsdjL5beNgNpHmuiqJXW1av
/nNfjOjJ/frBr7atzxlFrRI3LPUhy3k231nAWe+qvDrqJPMv8kA0cQ3wEfCVZDz2pZ9uf/2814v4
9DypOJBuSqL893J91dIMKYpn1bFOHYvczNxGB+1bsPWXdKLTKuYYxgDvg92CRXKWvvga5jToGFTH
FugBdl2SYM3CYEWetK0SVPEOk+7nj9L3iycDoOjvyfr+eDziEdzhkuvTnxMx7982EaA1czXUbXts
B43btfSgUwLN8zfOgx/aoy+XMsdNRgXj2PAUa/nlYyD5Vadtr5ojW70aUGGvKiUAJY33NSuqrtuz
ys7fJ0lyL0xN23+adFB/1rIvbZQugXmoZQeIqTReO4cQxxtcVBaABr/1NX8y5QpXAzmtbWz3c2Jr
ydsOlkysOXo0Y5/cuGQXbFjrOHBZfhHoZnroUrd+YiiXXkjTBREv1nKvBQECdWwS4Be7EygA4tG/
Xoo/SAwvxi9gKAVzIXwNeVR5Tl5Z3FQ43RTLofLG7NqWwAMSzpouPEHuLmsl10MKFMnOAU6681eo
CWRLXv7162/xanR+fAlUp7BcBCKHs7XSD6mjDNoThzQL7MdAJPUlKao318ppX52/q8BLngIyrjF4
L9fKjI5SSc2pVX+y9gsr8DvgV8t5k0bOBwu4yKrqEWBs/qErFz+JuzUPhoiRQm3RPy6AlZ5nKHr8
+t1fBScBDn8/gP63hgA+OZdnGYeyXdg8zwcPAK0oM9rsF8HcFugV8sYq/MmjNNIAismGxB468S/f
n9W8c3YEGqoQPItnCKwd8mVFI0rl8vnXb/WTGdUcenNg+mvOX4njQk216VKvtgdtV37JxeDHoMS+
ZYn36uBGkiQgtAu9NqQkiDlfvhBZAakB+HYEimO0u2o6xdCdt2yt87u7fuDJG8Wxnz6Pcy4ZJQzP
5GfPa6aKrRzPI8wb43kG+Brd8yLyEl/Elq5vKQO8ChECgboBZKQQt+IIPY+pRodWV58G/SGdyQp8
WXeHbuHDyNWH2XPgxzP52ytEUoIlIgVMDCk7VzujQ9lA5qgdDkAGLx2CD5OgETi2O8jakbtfL5Ef
s/NyO2rse42XA4+I4up/OZrpsKRJIpoVHVSEHaGf0zYI/botaeyGnixR606UhEnTIt8H8wyIhOyp
Qj1LQTElbN06fmQAhHpRBoQS8AUtDvsIx2WTbbPGeGlUioTCJ6QCTiwiopH0OJC0GaIO8HLwJkaI
XYXFNAOPWnhqXeJlOtU9hFh6QCstA0zOa6hLIwV1psdfv/3rDYKXl7i0NNJzws61dpxeZwPsDzkU
zKC8kgKBalrz25HGKVlHXxb7Hf9H5eDlEEOIyDVN6tODbvv5qV6tH2WCi0+/fpfX5wqeQgHGxMYg
AT+Pn/ylbbzOX+nBDLW7qhJ96ivX0yYBzuGNBfqzYePIYnEqC02RCrx8ITReqhY0LXKQMISKeJ4P
wNvlb9Fbf3Ir4o2Qx50KKsiXz0/KGvkaeBgeOeQcWHNYKxl4QUoU34HrOZX53FI94qtYiPaBGjN2
SRsHxja/RcxGCIXZ86kPIKLCJkFd5OXL0kGWiAJaeghKB1D12rqwbJV7Y0hfZwOnx/iMKGSQ4GCe
6wSxDCTEqkWdlaux2wMVYAE/UWa5SeSAdm4/MhBZXOI3n5SGQX3kw2GXhn7RVyDOAG4n7wDysm/d
iz+baVS0FENGQNUrk2bW4R53Y0IPXbY2kXZaho1Oljdu3589BUee73PUnYR/XstexMCh7cQomByD
CUcdJDdu5b8nAPxjInGaovaCzBIXx3nzMLE6teCIjIcAMN/PHuoEl65r3tobr24nhXNEUkSXiPcJ
SlsvlwtwkcqgDrsc/LbMvhEo+H5FeVdHJRba/Yjy7sWvt/2r20nhqvAZgkag4gNsyZfPA5nSTai2
uAPgCx6i0yQYPuZr1XzJLR+OoNok0Tjk/Rub4vVyhSB+gDIWmF2oBYjzThUJFhVM6UgPNZSgD03X
9CTWgyF3IM3ZLTEUSHPAt/M7ptP5cqDcPlCQJAF6S+tuR1Ze7389Dq9PC0TOCD6QyWGdnsL7lwMx
sQoEr6riB+0APAubyTdxXff+XWCG4LInsr6SRZ9ejYik92s/1BqIXy/Y/vprvMr3Tt/CR5CA8BaD
cx4MmboosJFafvDqDPhpIMcB0uqmbpukSbbpKVtDL+PiT+L9piAV1vfp0UD7U9+H3Qem5eUAcN2U
OkknfggaWX5N5jn7s/Z+z0n4x0NQtEVOq2mAHXsu8TZrlS+NHNlhrRug0NKEkKjlv+le+OMxKKXB
/xO3peaoYL58lxb5wYpCGTtMSQGGBmgoe1xG3ubXk/Xq3Dml5QHWCy5OxD7nmnKg2Zhsyht2kOCn
gO/Z11uC7Kr93ePtVM0gCOVQrkex7XxlMq/soEfWsUORlH7sUp5HyoJO+PsvIymWHipzTJBz0bNc
NQCFNgU79OpEFyEs33hV+3vujD8m5lS0OiWJPhAA5+FiGfQtyA89ngI21CUyxTEeVkXe2MyvDzUc
LrgLT/cuorJzLQTZgFhc15YfbJF094A5L19rINZjUqCAwaY6vaoyP38jFH59cuP8QMMXIwgFZBwk
L9fcEMxrzryqPtAs7w/WlvIBh5W3AxVyuUgBynwL3fOTQ5SjshnIADVbidj77OzmpchScCiaQwDD
dUDe+vaq8lMXVnRiO606EFjHJReX4+r7B616c1MP3rQDMqvf16mu3xK0/DGuL5IBJL8alVAUADRD
2nM2BHPVwP+x6etDL6e6CpXr2ns5NPLYWjL9F2dn1uO4kWXhX0SA+/JKUVKKmVmZtdv1QthlF/d9
56+fL3IGgxJFiEgD7W53l9GhCEbc9Zxz/7XV0Xyx+zwrjkj2hpmnhZBHXJSN278a8PmhJ8VTHR9b
W4uqc+r0VX4QodvnEQYFYtZ6UewNUNmw+vggh5afifWzCSJWHy1A6rQNzPwR7l57joFpPqmoaH+m
c2M8hlU8pMe2ncZftjLD6ssHSfH6sYv24iSR464Ojgz7rUytwFBfS6WnVHpNcOjVozEGceTKuW2d
OqcqLoE5JLabmFpWHEpHbp7LYIlrN+qXqN+xZjcJAGbSoNOjQr2HVbiGAvXoevY1/Tq/Nq3+EsSj
4zmEBm4/y8HO+7w1nMKe8VowNkywWFu0aXYynE2l+lIWtBc1yBQY+Zr6H1ahfeVQlDGJNW56nW0u
RW2FMA/33TrDCasvQRLuqbhvHZvwAJpF+ZIDXMUNYyTHZTLLmh831gfGTP2UBh26W1BPO6HBxkJw
l0SVxLQURV0fmqoRECpNHvhCdtUfi85wO1vK/XgIf73XFVBX4vmCLqGBQi3h+lE4GegqXc8c35bi
5gyyuTjEkR3upCwbl4BVHL4rkG4FL329ykxwoRohXiAaoKYZrRPCKqB7cn8vG6dGVGOooliGVVrH
06VR1wxi1Gw/bhUVwmJcPcSFIx2gG9k7G9peiuaksIB40tWx0dlAWmB2bL8Eb/4zrtu/LY6YIoQ+
7YnCbC1FxI7/tPhORG3XZ9eVNFCkKLH9ng7+T73WrZNm6smTgpTFTvRxG5G+YRXAt2ui7L2GOOWK
XFl6Ngd+zlwoEPFp8Tmh0ErUJlW5R5Ote+xKK4YhA0d7LyYRDuPaLrK4RS6EG3fEVq/3CXsltY2o
DPyxjtPwgBEu08MEZfKvtBvG+KLksf6X05U5JHJdR20BnsO/ZelUlzixZWp6XIrPsulUEvDaOIPH
C29gOCVtWv9tNmo8HfR2ApggQwlHjGkumqfOUgfEatFsSagWaAv/c6iO/zQIsQwuwV2Queh1QEFE
bcL52i35YnjzYtOXhrNpH3AR0TmFZhLBtiAY9KraaT/VqqxXhyGwwg/881F/0G2sBCMqK/lTN1Xq
fEQDwvirblvtexK1dfpYwhSDgFRXgbPzQW+DIypJGpfUpl5Nare6O3XVhHAOA9vXSudrVpVfHHDz
bl9Ir3kSvEpRt5NhbrxzQC8gkCjFiFu0+obaRK9XzhbbNysCS/ipo58HTbxT1d1ahUyS4rviIJa0
Fks1ZHm2MvHOYQqkXhHYxiFBfmYH3bvx7siVqecQMdB8WA8eUCcDgvHAXgLHsC6Sro2vesG909Xd
d7f1mbD3VI3ejm6tJVShk2OOw2j7ebd0nqlPxQeKHLAfFbONHyiKGqeyrf7TMRI6M0JJAISs1eWw
k1BIbWDDkPkoz2kctW4TT8POx7oNdwS2RDhm0n+OURzzb21FJFwjbell27eRX0A2xelP81z1l2ps
htdwKRVejTb6amirD12f7A122Ij66IiS4zsyeilcTXGZflsf4PBYNrA2/G4oWm+gtnxGUkg9KINI
fZa58ktHB4UBW7zq2/jF0QL7fbOTRCbEbzAoWlE9ZzygJb7/b7+h60uYVjI6F8R9jGpRW5QwUmOM
Tu/2fxCfRL+MZjUdiNXry+DC9QPENr9c0HSRhiqHImvF2hP4TGcHlLn1WQ3FectFbIPDvd6SkalB
ES+a46ulFPyJrNP4caBv/G8/pdODpnXBc9X3f0dVpr5I4WL+vL/TDQtAC5RqL7mH6IGuPmqVFMC0
R0nyp6HNVLjnnXoMEfLda69srmMThmHQyP7XFTMtVGtDSy3Jb6pm/iAjCAW5WzE+vX83NMNl0eUU
gAZx1r9djxiebNU4TuCrSVU9ml3We1NvvE+E/O0S8hLxrQJDp9ARu15liorcGWH6+r2S216vLo1X
DIytu78XccdWXvwNUQQYR0YGdZ1ZgEqXcwM5Dr+IicYXq1D+jaHNvdZFG31ptWq3pbhhpulYUgJg
b2xOX13EQs6tPkw7QstJtGQobfljXyVeaEp7/eiN2wBIgwemvtXN1pKOgxJEUaLWtj9onf5AW8W+
kM/uVWk3NuTIoqcnWsy3LysK1RlWpGH7hbHYF2Q3zA91FyE7Upbp1/sfa8PvILIDpsiglkG8t3pG
SL6FfW9xdvZilIestmUvSZr5Na0k62EYYuWLFvR7M5jfxJRXV8QB2WdQFCTOU9e9mmygTU/J0/Kd
WS/8qVClZwFi+gVFX3lK0bcdLwPiLp+tXrGkg5G2g0PsGUyPMm0dzW0m1fyD9j5oSwkBDMuFo7j8
OXUl0kE0ZwPl0PWZ/E3TLRluX9V3oZelQYdfpS7QuWgRTQ3KMqFhnkkO7CdnVrrUhXWPQoeSFuaf
GoOzX+2omL5Jmpn+oWJGkVIawvyMFEM9g4MM5dm7/yU2Im9cJL1VWu8kY+uJvREzXYNGm22/k/r8
bNt2eel1Nb8UUSOd1dRBqybpgEDkZWy8S2H1zS6wNLGaw98bEPiv7UKZT1ldQ7D252KRGU+U2v6U
jd37fRMwEa6ZQaeDEufqqqUWbhUqJJEos4kPag8FP5lilJD0cS+L2XpAwsTRhXMcSo9rQ1eXCCQW
FSYIsslDiMrXUUGf6WA0lrETI25YBJJZwKMmwyJVZz2DAVkJ2S6C3vLtLLBehlpF2a62qvdH1WyD
MxOICWLeVbKpowyWpCQ5fthPzQP0bwfmefvj/g3cOjVQ51wAgRUnp72+BgRmsTUmoeWXFsKygZIY
FxQQ8nM6qcrH+0vdomBBzIN+d7jn9AZuMOOYZ0LCacICoKpxYMopYjlO/RSbYXWIpha9orkM3UYv
HnK195Zlfpyq8tt/+BGmoNVYCnhB0onrDVd52ErVSNANSp4sok6So44MnSebQeZROXO83jF/1FOf
P/NhpYsRMEgisId2bx711skDBaarQKmc97eqKtk6Kba0xCT4UDLOBqqDD700QozSzD1GyoZ3JgKm
AkPDETDuzZ6RBQPPTTCO6KZ1IGYNP0dj7jzIRAOPOhKZ7y/LOcLMw2YgVGPR6zMuuiE3mUFuEwgY
3QmyceU5CqjG+59y6xVaQhxBB75IyCF2/Vv8ZMiNhZaiYfkkn9ZDNRiKr+Zqs2PBtlYRJpJAg7dO
4/Z6ldhAH4upn7qP9qB8oD0Tk0MYe32mLZfs2AS1tIZFyrKqlEloiYWxLOm+ZdfowqqBfmh1OzmE
C6lRY4wLA1mKPS7e7Q0Ez0MuzUukH4QLut4aWGElhuhr+laL7MdgNZFn5WmLXo2yZ5zfgqRr789a
WDKFph3sGGt126VutCRbTQ0/QmwhcFU7dISWcmMNrppRP3Cr0km/NOmAdg/ytICbcy1onwwG/1kw
1TNq86oc5edQH2UNBkZd1Ucb4jYamW3RLe4io3SC36/3aGi3bwd1G6wvYS3gDnttICXNliKg+7pv
qCE903yunkc9Xx7G1DRQIjKkvUbB7YUTcjpU6N9g7fJ6+F4W9xWYrlr3ZwEB7Bg6e2Hsub1zrTcS
ZEjj5IuqTs4I0HBlB5NxQVGForff2SHw8ZBxfK5j9qpnzmgxJWoaXSY06o+GnVt+FqbjLydusp1f
sbVXqqjUP0BUwo4Sf/7bE0Z7owgc1EV8Lbfl81QbPxET2guythYRxCqhpWZhjlbWaJDl2unJEv0h
s+xDadiL1+lL5N23Rlv3hFgKX03wSed7tUoA7AeRRsX0Q2YGHEDbGCcsZHXICcFPpJN7LeOtx2vL
kJWoK/J8162PSOmUlqH1hr8wTMNFMan2x1yyX4A+ZA/3t7ZxgDSmKdFS2gMFtzaBem32U1gRI9Bd
6tFFFBItHfQv5d0Gna4HaQnlN6oZxD7XtwGd7jqah8D0c/owz60OLCSR0k/3N3Nrafk/h0RAL5C6
lLGeplHMGdpJRWf6WtVax7LoaUwEsvnUQcD3OuaB+vPS6Duh3G3ZhAtBzkW7hfcGleN6Z1YlOShN
144P5GKBADTI/belqamUTAPaMip//CKN7Rx5qGs6P7JZVZvX+/ve+oiCJkNfia3TNLv+CaYdxI3T
Lo6P2rf+GfVU58Xod/3Yxq0URoWQmNiYrqs4/d8eNGlk6Si9Qy1q1D/bkqq9yPUUHuVuLnfe28Z+
dNyIzW7wKVA0rleiFWO0uV4EPnJ02gGipuKFhSXtfLjtVTg2wRPDg62uZKWWQgYrCvyEdPQ1hynm
0mXKdyLjrVWA9oHKlKnHKut8Iov1hUyC62E6ZfBBm53cbbOk3MlabpNNUN4ATC1icDAma1i9oif8
azBtP7Pq+kFPw/aMtU0fTSehdjfU09PYoFyrDtX7Rv2IXJOVIViqsLUgwK0Hv42LvVAzTKl0Vbby
odeqJkaQi9nhOwZk421jgE3oWoJPQ9Z/fSdiOs6oQy3VI2rB5aMWBbqKynKtokINQNhLo7Q91kFv
/h9D+oogfZdyK/osoOyAI9FNhSt0va6RmkWgh0H5CAteRWdDBpgJbXXHDL/JaaxiKItMEDDI200x
1/Ga3s0SqmnJY7bMi3RuCob2HESJHwEtW6nOXT5qMjrqmvqrkWz9kzxpyeD247g8Vih/mod5KNDO
iiREqV36W6p2MOW6il1isi5FDGyJ0JpO5uWHpKddeIjrSkYOus/G6ZCmpv0FnARD2RSYJcFhsntG
YnRa0CmnDr1zRu3iQ6Lj2EfqtyVYJtkNIrNEEQRz+AuhciimKlPeJTePrVjmi0Tp+FrT8da8JAvL
9DIlTEVwCbCDHolL0/6clUIGqW6yPvweL5E1HhAtR8bNiRT5RzobiuzRHZf7B1mq0vLSzWMZowks
G2DwzWjojiC7c+tYIW2rH7Sp7uejNbUBev5LHP8IjV7JvNLuagY4BOH0Y0bEbGCj+qAcrGksPweD
UXaeHVjyi1EZ6IVnU6s9xOkCHD02W0x2Jw+OGxZK8r2NkfY+JNSnKYvnajYc8c3m+KJbhfFHYuWD
/hwGYZS5UGDl+EnP2lQ7SEVe/YoU+6MFwswuNNh0qSMpM+4cae6H0swY4tYplWMeOlI152TLg3Ku
wsahURqC6nSNIMt+aXkuPS7I8E0e2JE8gD0WB9/vu4+3UGx1+QSiC/SDLWAd6/KdPaLYHiVm/zgM
TfEJfFDwbBe69jnpWxl12ajvLgzuGx8sSRpOJiOyTkjDmB+0rrEl18hCRJGrxPmsyNne9PHNn4Yo
KlEzzHs8z8pIK33ZcfrF9NjmRvo6L736KNfDIh1QwC9Rq0v6oP3VgBOYL3LKf3HbPO3KlyDrU26z
lRV/l7qp/BPkStm4CN610uH+4d3ad0GdEJ6f9A54h/jz37yiNuLFSoikj4zYkNERo8r/wTAqxPDv
r3PrfVkHZVoNjB/M2HWlWu6r0BkTrX9EStRCiU9SPiqVqp4oI5nf7i/1huC/vg8Cs0iZDfC3Qclg
Fe9WdtSWciK3j1akpJqnmPHwxRnCDNWlMquyozM7TXwcog6JAFWlHz62g/GkcXe/qnYZzW6MBDUK
w3ZTfJiKvjTdtugDBAzJgwtvtmfY9ijmTozytiN/CRP0swBvxy+aUik6rfncgQmo5IV+mPhm6SEt
0unH2COmfqDbFja+3S6Dg6Lb0Bg753zrZ2yBxaMBLJqo8G+uv6e5TH2CRn//OGIQPDVPi18VarTn
cZmL0whp5WAV43S8f+JbHxdPKmA7+O4boqamNjEjGayegeyF6ltGHiP/g1RbEofvk/0S/po6ETQ/
UkNaYCS91/vTixhrqaCpzJVuDu2iBpdqUId3V4lYBVSVLbCoBOKrV7FA0oPgrjSQXpTSGyul8hAx
2aPXbhwbZGUci4h9oL6s4t5eV1AOVOLmMTUG9P1m9KL7rhyPZRztJZqbS0GkZTuqbXFDro8ts8IM
QfWieZRKk7EdqSy7kwwzsS6kvfnZG7VUclkhGUJARY1t3VtGw6JmbDmhDvRBzZ0yhjAZU4hEqzRE
n6bK6D7S1GifYGzGiQsqRYweAnl+DKtibwblbXJDq1QVxRHAleSjqxPG3UodY84bAJZS7RuMofkg
wUyNqOBkMMXCuW5OVT6HDxn24ij3nbTjm7Z+AER0UczF5t2UN1WkGIfQUWomwyjjqWgtc/LaVJ0L
L8iL/i9Jsti80jqngnd1ioD974Adbu27KA+JPgohIB2mlQNCp39aSrhhj3alZ8yBRNWckdX56b4B
2FhFdDpRdkG3G4LK6nolUyK1jQp8W3V6BeCG0TwUpty9+1UKXC8tSLpNGPY1cMKxnUGdSUAfS7ln
ig5174Ps7FrQjb2AVqMNAISbnue6Xwz/Io2S2dQemZBXCiRqf8SPSDsR8+YqWDL6qWBRb8TSCNop
fEep/hgJzeAlVsZPCZHdntvdWkaI1NCi4elb6+Jt1jmdwQwHVBmKtH1phih8XqbEepdymjDKDtdb
3HA+vkYkcW1drLKy0p5plI9zJtFvMrLipZcm5fP9S/bmu679OssIMDK72YDUZrVTkwvG+mMlF0l/
RKJV+qgakePFVieDtmud13nKe88e8+nYIkz6jy6NDrrBdVwewzTLT32fK0ctqQYyin5m8lhiHRsU
S4+El2ieD2N5zHQ9Oo1NUB2pxI3P6liPbiVAQYpcI7Df5aGXg4LeCcNu7TMdb3J4ja6dDiRpVTIY
LI0o3UrVR7oJMwxWprigg9+iFb879HdjKdRVEEeiuA68a01P6MsY0VtTgfc0OvYPJ0HYvsKMf1XD
WPLuf7HbYIStUJumfk858IYWuEyU7CdyH25fVBwJeZWXCtbal7SeIqHxGv4qnHzcsRJb+wMRQVqP
uYOBIUzybxFtkI3WXDLOijrgnD0sQ208GxDZkFkfFHmnbrF6XlSsUAQS/QlKJHC511hlhobYS1KF
yWNQ2P0pGerlyVSsPemH1Y7EKjTIcKQChQrndxXzxEbUFkpZq75TOYh4w6k8dYwKOBiVZe6Ej8JQ
//bE3pbi1ExCEqGmu1b9c5IwLNqm1fw2CvWfuTXLHzqjGtzCCvLHWTLHb/dvyDpBeltQxFgEC7BW
bkwHUvWwQgxJ9TWmhz/URU2YTZpykauicw3mfp7UVqnPCOVrH6TYnD85RhF45PTzixLobeqCX/uS
9GRHOz9MvLjrkyBkwNwgs0JKibdZXSODMfWTxjgw5mcoVA0CUzky5Akp70zTkRvvR22QEbZNigiG
RK8fLWtgiMikSP1OeXQ10BGQOnV4C9tNn4+QiuLl9U/JDQaVof8dPmpiyIubRsH8TZTDfxndlP/M
c139XiZW8RzMjT4w92cc04MljyBTUJHX/m41yreuA6b4IRis5WeWKGVOn0Gde48By8hRFLICFcYK
lsH6ef8Ybx8IlEYZ94DIFGHQurwGfXIBnLIEflpQ7ykoNHuylGk71nNjFY5HBygAzp68Z/WtrGrJ
59yi4GoHeXDM8uCnDNhqZ5HbpwEaB5YKSSxEC2f9ChniJMV5B2PAjuidVFrw0rfM2lli53tWlDtg
xjW7im9OzxW/SmNIGJm14wZfw4Cxtg0uM7MhRPGkSZjexURjRvQlv2YdtApcyuBYmrZ06YAQeW1v
yMxvEDiFbIzL9PTOLwlFTRSCLarAxC03Fb6kCSaHyW6XKJvKY6MvFjFtsUebv/mSohEG9lcAD4Ad
riHOvRQxnKAPMj+PjerYDDn6Ioy22PmUW6vAo1bB9VP3hX51/aDGugqXjtP0gQDNT0EShIdgVPod
57DyfgSQbEbIckGUQKBi7WhRcgvlXsyMzONOPY+ZjS6OpIduZOS1F4dzdowLvd3BTr1dwyu7JVYF
6og9JUymrX29tylSUT1WGwYu1tVJ7aav0eQc9LF6DSLF7xz9rCKrVybjOZuqfwaZemKYeovWfoDV
9aExGF+kpZeuN051ZFyaNiQdTSXmfVnH+/dJpF6r34mBJZXnJ/JT1yAvJ7eMxmiGxGfAEaQzrRiM
H9VkZn+TezMUS66zH52uULOpNCZz3F/7xqGKM7JM7jNUYBLiVbQVNCEmFxrFRQGzdQL8lx516sqH
plSDnf7JjdVgKdFZUClECYbWqh7TMnUhXeAb+kPk5CcrsYyTikLl86Do8beYEQzjzrlu3TpA5cBb
UJ8AS69df/+AVmXlBGnk9xl6BwFXxZVn+WRmY8rg0NzP6TLsmIat4/x9ydWVM8vE6caIJeM4/6PJ
6TPMqRogGgA88P6Hu324tJPfdBiF9pC+lgmZnZ6LUUyc5qIslywIfgxt1e9kM2+ds9XVpELJ56Ix
T2627tX0NUOCbKNO/QQYiu7WeiSXhzGya8yr0v8bKE42Hqe2jkxX7eKEkRFxrmsuk00AisWM5mEO
qDmZzzK5ROXdP4GNswbyAXAf4pUIBVZn3VGkVsOEZwNblOYl3vA5VNDbVToz+/f+UhuHLWDmHDOF
PZHaX9+kWZeZysqAEr8ocsVb9Mw6Mh51D2u2uQpUP1qLlqhBr2yxkpYaL95KfKNNZ08fp+IlNDtl
R/JhaxVQUqjl6AYw6DUNaKxMBfnjIvHTKtSPmtUOjJED0Xb/xDYe+xvki5iRkj8QiOsTw873oGPN
1I90s2bAKb17eQqlB2YazjLTn/Vxx8VsLSgyApjPAmq27nwwCccuZDnN/VLSu4s6MMdYqmQxMJJ0
RJuSYeelbxwj7Qb6iIQkqAKv2Vut1upOXAJEoK2RHGLG6tCUS/cUOjd2hZQc1UosNP+2LlZWZVvn
cywc5yhmtrbqJdVp3wVl/XFIgs67/9HeejCr5w7zmNIF0R1mRVsljNEgDaaWZDn4LzWLHsJmrF8q
5u19C6Nl8Je+rYFByKHy02gYsuXOTTv+w8DNqDo4RYjOnwSfWD2ZQarlj8UihJ+qJGyVB1ZqP0om
KmboBiIfeEjrpX4ETYkgcZAynNAdDXlkHHhgJairz9107uVJzh57PZaNQ8Q8PqFoO9WeZoSdSUVD
DEePkiD/MRiq9clQs2ze8R63Rw/NknhFBwQLGXv9Gqs6i7vEChSIbD0ir1bruFYxRC45YeQi6bkH
YXwLta4PHzwZa+m0Dshx1w2yJY66qtCdxY9LBKAO3WDmP+I6qMtDFWrj5KrWWDGlWioHxuJqeqV7
cpGq2qnvUMQ5qFrE+HB7UutXFaxFcEplO/xoqUn/BX9U5e92P/xYkcwAU4DXuxakjNO+IjnlxzbZ
ZD8x3Ou5LYLpfRVbwkYWwZ2CPaMOdINIUNWu00L4l366GIlnajkpXW/tKf3c+hEKyqJgC/AG/bs3
DN7vVRK1BFhZGyoo/l730jyqHpwpHF5yOzH3OJ+3VgOMm9gJ1UERda9iIETZZkuae90fLab/xYaZ
e6qxq1204baRNgeSjv43dLMb/QfbhJdRzmXrE24fcqlPzwmw0SEtfKbJugz7PSHO6fatQXc4fFrC
9hKLx7U4eb/jBzY2bCCFBXFCgMnJMK79ACMfNMq6Tu0HIwG2k9M7bHMt/S+rYB2FUxPCl6tjJWZn
mnqvNj6DRe3vDZHQYQqT5Ot987i1F0yB0OUSBa418T+3p9lsUrPx2zh3TiFCe0dA6uH7Lz2cH1GR
pLwrBNWvT0yx1KjRpKD2TTuyToWtFJeypiZxfy9rZKl4W+gF4sEo7eiQ9cRmf7v1jhp1Ri4Vjd8x
YOpS5mP5rHaReY7QXvog5W18VqbeTFyDQttpIR1+lsYp2Cn9bzw9eFSCLEyQQJC5uh3W0Mw1Q+pq
nyEYYOrVKL/AFGdiijokO7XQdS/ubcPiOUAnICcgjLvecK2ppcqJ1n5ozJ48FbkHkBzECZPlwnCS
3KRIsmMjKYLzqmee4kyVa0hj9+5LRK5HMxDlfyGd6ogj+e3ciZXrvJy1xm9sLTxnTV97krLbebx1
XkgIUbqGWI6ICW/iehWrjnP0anDkRhNKhwk23EmLVPnYBGr0HC5t/O5oCDsDqoFonDMG/XS9nhaP
khwOY05uF8ceczVTbxr0PbWF2wdI+5BWlEPXgy+5BmimPZN9dQmpDbRrgoO9VBKj4mB9338at5eS
GqNpi4cODBPSzfVeFOZA5grqwr7Rt8VLjJjQMTFn4xhNsbaTX90uhRIhTo7c+41atvpMcWb3mbnI
WJRp0iRXD2PjYHdjcKQOYO/JFN2WGaAdkzHSf9UF7WO12KLZg6GPWeczf3Z4LapeORj2GDyZZc09
GTrtSxXUzK5zGtt8vX+ktx9O9J0pbQg9N3G010caFNasFlHdcz0G7ZjHZf4xL0zjfH+VrdPkmQNq
JVoDxbt6WiMRVFxmZg9zyemeq0lfPN2e58K19Hovv1lLZQtzYkPXIVgDfu9QCb3eEkWnjNF++eAz
i11lJDHyln0KgMIFD2c9UwjRLlSRbXdJh54me54UuWs5k/QVIFr0LyiY9DACSUTbglJmcdLnpNxx
ihvHIWqn/8tQIBpYWfgZwI2ipsPgN900M3kmzc8DQp+HUJKzT/dPfuP70lWnwkdrlWBwXWmBmlVO
6iT3fqKoxbFa7Mq17GavnnNr1Ki2QvLl42JAKUhdH3kfLeWihphO6PwfA7N6SYo2cJdGO2V5/e5C
OqIIlLfpaeEuxPzk68X0yu5tMyobf5l1/aWTAvtcRfkeQmTr4CgjExjhB8XurlfJ6tiagYIDg1rm
+dNiloOn6f07+Z3irgr+EJkMHM9bxBnA5aUrjJZVkAU/pNb0vZ2XxGus+fP9e3B75YDOW4BMBBOH
eHq1HYZwyZ3e1I2vpnl2AaM6nIExyKcprK0dK317GbjShLbgH1A6oK1/fXISfcjejqbGD6ewOBmh
NLmmljYeY9SBtfXRnkzE1tZ+X0+9Xs+osmZadM4Qzdjmmy7XYGbrJPgymIiW3T/FNWqP7SDLBVqe
TiA3nVbg9VoJJRJUzJPWBxYlNz/S2J4+oDxWO5cGkmDxYLPd1HW6lhAljbLln4LhGLobl0uQnlOS
6ugwpYlNhK8zz5o6SBB1h5qRucmTVTrAe7j4mn3QoOfrp6jT528hNRXawmPvfFRGiVR3yY35D7Uu
Ij9jcAMjuU1z/DOICxnvDvXpO9I26oTAnRq9k8gvNi8QxvzFRA0Bk7zefB212UJfL/f57Pa5yKLR
izBb3v0zvq0NA5Gl1EGdje6KLa9uaj3CViuiqvBzZdY+z5TdXs0+nkM3YLzBubfl7GdVhOm3+6tu
XFoxpoK4jERf/Mf13poEjjz8+sKntSy7ztC33mJq54HY1G3LPRmQjZAXqR96SJTEBN1jXcJg6m7l
MN6bCcJAnp/IFvuDM03Oq+FI2bnPhtKNG9l0UV3WjkwE7/1UUWdq4yUid/9h4yQ0YlAUGccaRYh3
KDqS+YK2ZC2HAj6ufSJHLRjAFoE+i0pJ3gmtREhxXU0h1MCq0kDDhEOduz5qCfwz2jxaSjWFw43T
4k/0sz+iOHOogv7PtnWAXTj6adSW99fsqFcItJToVIsCxvXKgdzFqrFEmW8aQ3QuFof6v6QUXm+Y
yREBpj0+xW1cR9orJj1gKUSQtbJMpGZ0NuYkEwTRIjk0dDvOozSbPwLqyOVBKdIIrXdoOJ8mZc52
bvStA2NxHCRZHGkGxvh6sxN0gJHOS+ZrSh1+D820fGL29x6Ud2sVKKl0cni0gr93vUoBNjDSmyT3
pUGNvaYpq+dGH+edEvLmKiRMyLgxNuMGXFLZZWYz/jnz4Q71zBpWtKc40vckNrZsAOw5aO1cUJB1
qxMLzcFGGCehMh7q1lnWp/yiNJFySqgzPzhd6uxYug3HxcXAScKnB4+4lsvutBZwXWonvmRmtdub
Q1a5udXa3hyE5pf3P3NLgcSO7wdJr66+E6JsODNHSvy6lph6UoESOYV5UExYN2O+MDvJXHbigI2P
BiZA6LlQhCSYWB2nQ/UCXS6VGSdN4Hi21jpeVEXvm6AJ7gQtdzD0VLAoZhHkrgx37KDalFhx46dM
JHMLA1LMoEXGTulnwym9BWgwXtgIqkPX1zy0FnmEm9f4stbmL5GmSJceUt7z0hT5B7WGkSLX5p7g
9sb94HJQq8U4w6Bew8jjbMQNDmXtA7MYHojdDc+eKvSHAv396S6RNFA0nDr9OrAN1/trrdhQO9ko
0eiRA6jzxc+lREpcL6M93uHWpt6IJuCqcX5rs5SoSOCOTVj5eRLnx6FIpnNm69k5T7rheP/Ob300
rh/iEJR1hJT69aYmBrnPzqRXvhZ1oxd31vBi1RLA6ikt09BF/no4QcrZK6xuLauDxkIAVOCh1qgY
xQnVXA+60hdv3pOaDCaY1bx2Y0KTzZHnk6yU4fn+VjfeGuV+weNkZehtq7dWTuE0y+lc+qWafswA
8jMrZLZ37NWGfcSZAcyncQibeT1lw5i7bJxTzlMam/zSxDNdIFuSn6wxzv5NY+Yq3d/URiWUvjYY
UDworS/S+esPyBwA0uiyqXxzLLKZEUaq8lGLB/klnGzEkaVqltD5a8b2UGDQ1AsDfqbSTXvE8u7/
kq3jFWgqjA04kBsszjBZxhSPZuX3taY86U5vPS0R8dh/WQXzAvmIA17n6ioiudKQKRXvvXUeaq0v
Hsym25tbuXU90ZH5/1XEXn8rc85lpcUIC1e+NYfmjHRn3h5NOaEGUmT6JZr75DB2KryV+5vbevfE
XOglCClpDNr1sgOt/0AFR+mHIrVw886emCBAi7vSp2ivB7Z1U9GdF7qQAERvNCBkSYrlWKbrAHUl
Aau5IDURjZUb1fLoMVT4/SUJVMBEPwykDhZ0nRk1eljbSVqOfjE5Onuba5iV8V4TeGNX1OrIUjhF
yFNrhSZVa5AYGarBJ1BqHpIIUKdZI72TyFJ+KJddMOHGJ6OjQp1ViC8CQ1s9P6PTC2brNQMtbgL1
IUVhp9Xj/GR3iDPcvx03D0w4OobQ4IWQWyWlvb4dtj0knZZL+iUzi/ZtWJlxiphhtKf6sLfO6vIj
24nUfGNzz2sUZM0cWECQdMGO47mJ+9kNMtQiSwY5Rv34ejeFVpRDTRB5ka0iN56q1JQ/dubUIqym
QCoa9E4DNxw2zdfZaJOdh7a1+JsSDtgEDWDfKr3SFiUfliHVL3YoF38YCEYNj3XDsF2vTwbHeRgY
n/EwDZPTP+RN3lef3/8luTFo1NFJEZnB9d7lpisGOdW0S9RHgdfIM+xVLfwv3xFKGjELeQdV5dXV
rO1ZB+Vqahfyveigx6lxVMHb7xjkG1Mpxi2+KV0AM+Bmro5ShhJsOZUVXIxKjs5zCCdFs5nHVOSN
dbL7PjoMTAT6dP8Ab16dWFQU5WERwg5dYw7VUNUCCsEBUxGj6bNU8rZp8ESXnqr2+f5St8B2zDGB
CkUWsOPEzqsNto2WNej2WZfBrLS/nDEeziB10q9KYUjPUhjmH4ImjZ4ZxVOeGZMqnZPINM+Zk1en
1JGlb8OgxP15hMy984Ju3yk/jBvE76NcdTPQI+jn2BqI2C6VjYpvFiXV6zKbyfuPGjyNaPgLMC8F
0uu7Oqp629tDbF3+h7Mz220b6bbwExHgPNySlGRZdhzHjp3kppCpOc9DkXz689HnJqYFC/5vGuhG
wyUWi1W71l5DDCL0PV60/mYA/v+7ZIN+oZZ52ZxfoR4vJ996X6Hbzl1rs2KN0XGXvtYZK560OztP
2eZ6iCN9IOtITCR6lnrv45Sv/Kgitb2zJmlOwYIJu4XVm8CwUSopqRzz0owhJv3xE8MUd3Sx6jhI
Zy/5TWxm1yB0d8ohWJQ2qXyvJGjT1xoQww7Fk5GliOtaUwQlp4Xlc1SLZ1CeyPBjskBaP9YEOFCK
qADV/OBcAobf1nPMwcrWw6+cuvyNqkdaHislM+zjogw9uzzYyNehn+vUHyyj37teVlxxqpm3Wiyn
XwtZmUsodf2DdhPY5xG2tdp7Q7+A1bONK0fgnZZJkXmwxOMWC4A+DetEXjI0ekv1YJi174r+l/Eg
pb9eXRNOVDJCw3dc8KPegUYZg18VTYulUVLu47ybHoXmltCJau9uIgFtDiK8pW/KRdd9nYveNSyf
+M/7n/y5D4u6GV+59cKH5/HrH5XnqarJvHaPegJjXa9afdfKj0PyPLrL1sVdEnNOiFOvRxnzPE48
a3aPJUTYwFia0peN2wfp4F0qms8uKo46JGl0/Fax2OuxZmtBY1NG7rElGLPD6tPsgMtnMl1wrjpG
ZMEH2jiXqHNczx8y1+QiMTjd1fvzembXRj2CYA1oc4X6Nr9CgVFZN6KkD+A05jeHe/sXZ/bSyocN
ljy/P9abOnAV+zC5/JNSiWb45olzMRLeZrkUS22/1xZX2+GgYmZ+3BsWsXU5KZPvj3ju6WjorAoo
7Bah2Lwe0dBlRGArhJrazWM/sprhqs/Etx462/8wjzgCuFjvczvG2PH1SCrKb7fpK+UosabV/JjI
tRg43lBCfLO1/2Ww9S5C+xsStbVdpsjZSN7EpHJ15r/rRSl3pTGa99mkXzIoPDeD6wnDwQ7lHees
189lFnasNKYXXU/qaJ5wFsftgEvsToi+Cz/8smDtsL+CPnC0b6E+fLAVtSjy6Do1xtmflHgK9czt
wrYamo+vixUqxbkHxiEI1frU/9wlDaxx5hGJ8LU6a/XV7C7mjRsv3q0LgfRCWbtO0Ob8BN5bSyL3
xQhxszAS1yLszo6S62GcEIq3sXOIYbvrfq0q8qFXq+ondNB4DAS5jl/j2LsEsayF65sfgNoHuw46
Nmxrr5+VFHsrWYSdXM9LL/YOJrZBbC6kQnhmOCsMR4URUNDYu/df55mvHSEsLWI0yzbww6ZGI05B
LQelwkIi79KfpA+YN0qq5Z8wanI/Y4xuXKhUzqxUXJL42LmMrcHG2+fUxkER/aAckcD90JMmOQHN
xdSg6SVzsPUA3M4oN4RVVkn/Sd0+GbegCJXakFxrnbt4oWn0XnO1eF6BW3Vu6I+V1y6o/zgZv78/
pS/dvDcjQ65b53Nt+G2O5rjtHSGpXa8nO9NDwtSH3aINuW9UowjzVP+dD+Ke/fvGaWYMU5ad4yq7
HDQqoBIv94uVlL5dRuM+0kft2iu95MJLOLfaAUe1VZvFUns59P75sLg+VqYhDTZcr9Wwj4zNn6U0
8md7GNVDhOuv75YtEYi4Zt3XSXHJEujMmlvtS7hBgaDQCNkUxgWfgaE2rLmuU2sssrz8i4vx701m
6NlzZRXx0/sv5Mx4zov42gXoY9FtdsfCHaqOkk0cCzXHgSuNq51OCOxdSq7v4f2hzhRA/w61JTZ2
MSGO2MiLo8wxWnLrGYuzXLc/vgczCtdwblZg6lsnIa+a2IBTRnG0PrqfCtUNF0WpkP6P2oX94S07
HUyWtFVEQLwzCpDNYsavIyl7vRTHdFHqoz6J6i8SOpesqKbp4T+leSjmdDkA8VdcMNrmqirc5RBF
Vd/7EzE8xyTT9ZOoM9NPYR8/OVHr3b8/62c2T2gTa8gwJSFHxmZBqbGNN54yiSM/Z29WMBpkVd3j
JXFN6nxHv1fcVX18oWlzbidDt4deh9oFNthmVQ3MVdQYXN/nWEMLbZT2lwRaxI2Ttub/MhR4Cyxn
LhS8jteHQwdM5iFlUY70XL/aVobQCirfvtfFpWPoXL3LlrWyrDA8APPfFC2LVMe+WgPnFELad4ks
lluthJJY4j0cgET2d6pb9VciJl7Nlel81Un0fO+/znMfEV41Kpx8DCHoOLx+3MmL6rpxM3HE956q
3o5EiPj+Ei3y3K6Awo3LCho32Bmbk0itcuSXpPoec2eG+EK3u77qaHLuyNydxtCiN3bhNW5v6aui
ly13vYuB57qkMr9+MKPWlSJvbXlCa2D/KV17WY5DJvQukFBOxc5SsohQubLkpi1sie1K5irOLmkW
MwmpypcTYTocm71mp6fOK/MbzjAt88nva6Vv6F28BCRviP/6OGu0kGq7OXlZpqh+baEo2kk1xyev
LnUSdNMZ8zt/0AfdC5K+MfqwaPsoCUrZtV6gWKOh78dWzl8+9G7XKQB2WlmvlB2YMm4KrV7FVdjJ
lOnEl5N8Jj1jwQPsonPx5tt8kU7zTtkLIJ3Cdd+sIKEgHC9hTp2sxtT2iE2j24aAx31lm5faqFuy
zToWnTGqbxjmcG22d4rYUXvPo+I+mWj7fZq7XajlWnJIGlNPAnuo5We1leMxLVJjp1hD6cdtXQUV
K//C+toq5l9+Cv05bokE4/Bvm/UVJzSMwWTSU6M63T1oiK75Dilpp8KBA+bHihuVh6rsrN+tq01f
3cr0AIWWWv05zQsekUVPi99//4WfeRWwHmhcAALCRNpiqbCLiB9znezUanO0y/tR3+dTme4yrCAv
8Oc2+8bL4xOWgcHe6pGDdfrrzysZ54Euk8tQQNR+CsoXwHBKLhy+Z0aBgQj7hZkG3dlaMJEF7OBb
ZWWnCPIYuqQ8CzqnWC6du2vh/U8RuT4MADufM/gGzbqt+Qb5H/ASmjk9YV+UJjt9NIbbvutT6Icu
r9gXXr44AQyg6LsnkUkFWeQqv+dsrh/IWJzNj+3JLz+HMw7pEpX7KrV8PbcZOkTDU5TsNDckXdSy
Lw5T31xyYj43t+uLW/FwDMO25C0ulp3iUiqcBDgkmHslj42sLrkSbHb+9VlWhiU0X/iqqzHs5lk8
RZiTLpoT+YNJ6OF6uCPjsDuCA5RBaVX6hRVz5hOA1Aj5DVgSY5mtA8icGGq72E5zUuNZO4p+nHZw
SstPpqLXFzCHMxO4XsuBQanvgUM3r0kCfbpyUYk/1p3KhxlTXedy6S9s4uf2vBVrJhzr/1WAm11c
l3C++2RoTko9eMTjdmbxNcrsOQ+51kR/dK/KD2avpH8cbXYaqO7YdvoDypo2MGWmJRf2mPXD3nwr
rBiKFfwmMEDZlmJVRfu3yafi1BNUshuJL3aDOav6Q6N5RQIbVmYERBjmpa7zuXE5YSAHcdJwcd9M
g+v25MfBqTypXe0c0fVkoSIHNaiHhbBMGMnNjabg2HZhPb2AjtvnXWPrOHboY3B9f72AxZJ1jT7k
5SnSW5Xj3xkBs3KhaQ+satrdFL395xHvV+UpamIYraKqc18iyf6tFE2Z76ysLE9aaS+Eo7b10AcG
dOIfPEX2Y8mH4T4blvqAZGhygh5zfuIext5dewSJ9p0gxORn2+mV9DFChydRob6+spuCpNW+rpZi
V8Fhxm3HLOUSYkWV/e4KFxeLxjVyPRwbxfo6lqVQ+ZlkivooNdw70EiB4ZHULgE7Zz4IetlADkR3
ge5sBVG5Fs16K2V5MitLBAByw65yzEsLcHOhZkcBCeHYgQmEuTqXgtcvBEiUDAO9TE8Jqo/fCbGp
X0nUSB66qjCbfY+iOfaVJlv+ZIWJ5rmPm6f3T9nNDejlB7AiwDlWmwKYK69/gNd2rVYqbnpKycFA
q203EcBmIss/roXyp8hi7zruenjONPIvbTpvPwN2G+o5VGerAdFW3KoZFYmwS56e3KjN/SlOr0wc
q/bLsCr+x5nV07UfDi9eY4oYC3TwRfazTsg/EEauNRy6FsdjlvX2ZyOtCIQtYhE/vz+vW+OpdWKR
YzIG4UJcFV56nP+MU9n2Ug9Z3J6aPvF2btp6ZaBE4/BHmI5ownZyu7VuV0UduOP6PandbBRBXErl
V1N12CQpFYTLXd4QFebDHVx+Y54UD3sOihIp+2DnLf9ZbX+OJkkyF3aKtycPVyiMXOhccHl/wxwR
HuZ/eo0tdMK62Auv++MlxhdqIv1CeXB2ICoWcHXMHN/4uBr9hD+k12J/q+TVgMuVU8PJLMWpqF33
AsP77SetQ9NdVc4sOAqczfFt1bUZF/rYn+LRVU8yj9Wjlqj9B1k+TJgOIRjonpxZhALbTVa2ifBg
lRanOFUGFA+TZfpCmdJdXZBFlaSKcUkBcWYSV39smsXkVb5l0bZpPtTtZBWnLFWWcPSsEZ/mSd8t
lnqp5XJmDl8NtYF95TJa9VyhYFGtpsXYhHxm1OnRhVVxaZTNfWSO+xIZuFOcCi6hgbq4Q+go2EW8
/42enTY2PmQVgHuoKl9vBaaaStudmTaQ5K+Ft0xBk2kmFpViObw/0tnnQaOCJwfRTG96H4SNUeOZ
jATzvTk6StHuVARj4fujvN3LWXj/jLJ5N+Y85AOAU3FyBkfdp15l76u6icIGVOE+0700ROHdHclb
/XDSBVUURk3s4TwgReTmFElSQnGL0atOjtdZu1zL7VCf4+/vP96Z18WbWqniXJqpnjaPh5YuMzqH
peeMnhrMeZtedXNWhJWqp7v3hzrzvuhQUZ0BDq4Y5mb9FbiVTLVRtydUP92vnEL/JF2wh4+PQjuR
fjeY1VtvB8k2j50Wo8x0UhKflIu1tqqcx48Ps5J2VsY24mFzc+I5BVnJsYgInYIThm+KI8MuqfPj
+6OceTu0RfH9pUkKiWFLpCys2K0hTA8nFOrxk0b7bVd48/xQudXHL9JrI4ibOisBSGh7XTcaS+ks
hUtEJVz9MPRuuxNe8UFa47qNowbiibifIlfZ4g815VCcG1Z9klVpPQ/uUO/nRHdupixPH5xi6H+8
P4Fn1tzaFqX3gzQBSu9mzY2tW6uzZ9enMRrMG7vQ58ApqvRjkpWXp2JZr8aca9dyiwjHpZL2uT7X
J8XQ633cEWDlqnK4sBO9LexW/8V1U13TG2BKv95Zc9stlnai+HG7IrnP5IL1P8zvIM2d/q5jWg+j
MpQXmlNnLpc0sCGZruomusxbZcdsRVNlLx45Mayda1uXaeOLoo5CbbBGnLGi6KiR9nerjWpziJAm
3Tqy6R7TRnzQ7/JlloEqobNwvKzbyOvnd2ahKWon6lOHhvLBqcz40KRD8qMYzHZPHoV7qeY4g+Dx
LuFeMCbYNGDx6xGJBF6r3qk6qXlNH7+HeOjMSThPdr3LFOIYfHNylbsYtsmuyIzJN2SdHlTsf4Zg
KqIL++cbktHKMDWR7Wv8KmQ2W9TH1hpFn9rIOjVS0/3JMQXdlIpMmI7e4E2z5H3gtIX3kEaT+WBL
owizZhiDGOHq46qo8WnXKx8r/4DD6EusK/9lXYKMvZ6iVLckr3+0TprKHSdLSMXt9EG5ULps9sGX
UegkqR66AByHtxyjuoAO0NINOOXAin4Ps2ePPLUKRW9oF7bclzTsf67z61gwmdgHaeWh+92q3ApI
U/0yC/NE+z2+k0Opc02j8G2DuDGTx6TvuCzbCHt/jauoK2zM1kj91B6bKJiGJdlLt4+TQFEmV/qt
UzS/q1KFvj0WVQc/vZfu4zzqZRuUovfiEOSmu1asNv8764r6GLWalQdzHxPtl82lFQVcdmdn3zlV
oQY9p54Mmlr3jq4zxSp23DoWBvrgisWHqFTIgAIMnLkeCozFy87QcN413epHsbjtjSHFtFzLfCll
mGWLhvdX3N7r5tDZKE+NRoI/YCR2oSJ808UCkecOwtpglpjYbW+nwMLJnItaB5OfKvKlity7bVfX
QJ+7g9yNThkd7Xpugmnm64pnt6z2C2aRT++fBWd/BxRfms4vjgLb3gAAZ4Rg2tNOZauTwwNZSxe+
1Kpa2VeAJ0NA8JI3+CqputjootY3fASPEKycyvqo/986J6sFDQsa2iCehq+/m8jV4yrB0u4Uz9L8
nGHP9HmobXmhB7E5/tZeCKNwZYIajlfz1gmAEIu+TxWVgILJrfeODqt3Uqv0QiG+3SdfhuG1svhW
W5M3bjolOVujUdBXVuQ8JQcvlZp1GKXR/bbzpX123U6D/a5qrY8jdPyTROiW8KlZJs/sn+UD92Ic
7d5/2XRZmMHNd4wmi3Jj1VBoaMJez3CceQJfF/K8unHsfii8hD+YoqQPktatB9olusk3PTHtbEyh
C+TWblT4hWKV5UGUBSZnKgwkSFsxbs5gbZ0x7jMFv38whZiorjwCbgxw9lBotDeLSoNPMeH22maz
sFUYzuQctDaXaahaU3a0Zmd5WoYiEf6o9/mVg9HqvY2ZBuY5mTTrwCIS864u1CYLEl1N6iBjrQ6B
k0yYZ8vYS2LIm6n4hFQkH4PW6Lq7uI2XH3Y7Rdp+NNOEaJOuGaMH8l6VIZyWZUjDeYjgY/ZVozzM
C3/Wz3KTnpc0GvevsMBsdm0bIf3uOs39XXmyt/xCFPp9y2NjS9muGqt0tkUaGI1Xy7BdO28hbzJ9
Llrd+lZMERsVTD58VaqpljNxs2b6zXWbYQ00cnqFW7rb3RYqIUg7qdhgXrXlDY8KXVXd5+7R7wss
ObAujJXS2CVDm3dBIoriwZAOpgOF1jLBDX4WQ2CwK7Y+0syxCiu7XT/YpAfLslRB7zX3tE8djIif
WlX9lZ2uQwxLaLDKKo4/qViO7zF0aPbFRJvBx0JhfDDxKP/UZO34KIgDeG7s3jUOySi14zAULavD
FslVa3fDfxLHgGpvW0tv+p6X09jNvL69iyJc4MMyNdwmyF2Xu5OpZJ127U5pBfvB0tNDWUA89qVs
5glTL338jZqhbYMJ58VndVy8qxgPwz92tEy63471QvRXX7Y/LXfGLLAQQ/mQt2N/FLrR/YnblA68
7eXIqRprUX+Xi6bctjUOA0E1tfNtTw/xe6+lzYHeKDsc0HtlhWu8XhzEcHx+jZoKtqAkjXMCT5b9
gaA09XNuKKoVFpbXf1erJv3VRPNylw718hNqrftlRqS9+F1qEv62MMG+Ncdl60dFMu6SxC6PtZlp
j03S9ZWvEEn61eU7WPy+U+F920K3Tvo8SzeQcsxvi8iuHrzewNw4LpoxxcwWCCnop6W+k1mqpn43
mM4DskZ92CHtEgqldBWZV31uxU+eVsrHplDFz0KJ3YdCkkG6Hz0nW8LU1ZXnvh/U2S/rtpKBroxG
FbCQdXk/09v5UkBhjoJKJFkdLDxSdnA7Y5huoxjv5bCs5HBbZK35vGBVgOl/V5oUNMR7/J3siNCO
urGM7irKWq14yM1C629RSum/BEKKR4sInyTU5kZvfEeL8FbQijhuP4+9qT5A2+/XDBDF+9bRPrOQ
3BWuFujj1IorPLuWOJgxBCk/ZUWn1RzjMi99K53m5naOzf5znBb8vmEs2KWmrHfYUcpKuZ1zuIKB
WnoKxYZMCtvvrZrwTY7XNiBFVe5UK/WWQ0ZrsvEXubRfo6UCE2wz62G2Ffs3Uo9M5cg3nMdsjKo/
WYNFXZhMQ6L4Wo4zlU8p3yfXfZUkf7JRyOhL1NXaozq5ZrKzIqJn/UxbUBJr3UQGRNE3xS0ij4ZK
s03V0Z97N4sDWox9EkglWn7phnRnn61P/wn5d4nuE0srsp0Yq97DrhiJxs5Jivxm0ohe+gz1Q6gH
regIOWw7qE+rj2n2H4QMT6BisKZ4l1Wp+xdylmxYlSP8l4HLZaDa5SKCiI3sP22Uw7R34DmSs0Kq
bPV7ElZ7Q/tBfs80JU1QSlkN8gkejIuNLuqfPaIOkrxwJgiLSvX+ZtgajkFhJLBART1J6Yve6izf
a2KCH3utpdWyklZsRKplPPr1VHEOGIkixsCoyvrKdJq+9VmUrMdiUI0rw2prRGF56X6Ll24KdKh9
bSDVSLnO3XL8RsK587VT5fIEG0VxP826p3zH/yVL99OEP+DeICKmD5S08Ra/1NthIbykYaOPpkw8
L4vpEdQyFOzMvciIe5uJLv8qgBl+pE2/3ObRwpnSyZQDIk7GiCvk1Iv60Z7nIr9qYqmVt2UCDSXU
02z6NLQTqZlDpaTfiAMVTwk0y5MZWR0BoZGGXyym6tp3HTfGa2RDHENKuyRfMoU3vkvIODlpslGN
YBj6yQxNzyqSJRibsk5OQxzX8kpxG6295fvup/2oxZN1k3XD7Pkknadt0Ld8fT5uLe53yO7uFFTm
0lA2L8K9KhPMVfvSaNs7Uh2qamdn8FiCeKqjkTcKDzvolciGN0y+KV9w1JZuCJOgZGVnhe0d3CFV
+nDCpq/eKV3ZJZ9cLYYEE3nlkO56nknnRdbZFLiw6r5EFpmS1PSdmQZxqupVYCf9fJPHBnSsjISx
NDQyR0n9Ainqf4NOPeunSpkQt9ssGoU7akqPb1PUz4uTtc1hlkIp98RxcdIXbRM5gWGUy5UnaOl+
KslhyP3KTTXjwRSl0lBtYFV19OpGvSpApfcN3lgxhO9cSD/vadUfuslpVFhH3fin0pr0NuoHkSE/
JOIzGCBD9dxTI9brmMmsC7QKH18o/p4lA6U19efWnBoP7K9ebk3yyEoOI2+xD1Yiqk9FN7bVl7gD
jgplpPdILUQLYX/kNXU+UR2womgGZHexJ4nwcEZD4aIzJj9QR6Z3hKYbdqCOA4HfmLvaeTDiJfJA
KmarhjRbYo9fqS0KQPGouUSG6uNViRFvE9DSNv7Dhb03d4OTjtNhquba9SPHrK46q2KKyV6xb0pt
KJ89oPPCt0pz4XuLHPvWy8yUv1xzLw5bt4l/GYpt/mc6Ct0edjRF/TLyqibmI1HmnUElRrG1lGkT
1HMm8CFiY/L8alxnsRKVZwTknI5/kRSN/wnLbEkDWFvzyJssSafXxn86UdvufnLTJPOBv/MftalE
065IcNr3s8qb5qtCGNXTzF1xgmkmrPiHsLtS3joo3DV/8nK+NjE0NRgKl0E/cjPzcRGJEKEqHRXX
44IDbgdBbipCWljxvcy87NcM8kZkZDzeVKYqf2YRIbcKE9v6/ZKkX8RioR0rE2nQN4E2X2GxVFvf
YjODYCGsXtF9Je+1myEZotZXunmuw65PVN2X2TwcQUfaMUyJ8TD2SxyxahpKls43yzGDUaBqkRXa
S14/5Z2X9ce5LOff1EZZuhuzKr4u0whtdroyMnwPK+u7yHIGCKl1bmQ+QeZS8y21mv8uc5QkvkJb
twqTYc4p1Og09H7Z2dFDWtRxGqZppBwGG9vjHVCidbLKjiN1nKwJt9m0n465ihCVIyBTsmBo4nY3
SjstAzJZ2ypUhZCfssibsx1/TT5JErebey/F0dKv+iHi7acKy9nsi1zz3WoSFG/5uPIAFasiq88V
32PT0xOfMN+l90USmffd4I030VQnnU+cMaAMR2pnYqekZTThxyL9i2q9aMO01bXreICwFIrcEHwu
c0/BoCi1NiJNU8cf8FZ6k+u8Wn7WzZG/LzujVv2mzPjQykSXyYNR0NIMcFGSCibgTqv7+KbK4qrO
3XjwWy9xf9hGYjn+XNrzsivlnPzUbKXqIAI0nomOQc00Hxsf4ArHGIvuZBXm+DmbkLz6GUcJ+Aqc
4Ie8WZZ2n3Pta3fJNJZ/CB+yzdCQuLAcI8tun2ctreowj/XC+DX3S2UejC7mEI0aN6+DNrYp/7zJ
LaRfrqbja9YILehy4nruc+RaOttvV/4tjHK4t0z6srscz5hHi/qnPhT5qEwPvZZ5P8vei/7C78++
a1bBFzdPM2z4KHK+xqkUv+129A6pR7DqDpEIt/Vi4oXcTmM22/wXJSHgsLFRgqFTY5+D6SRUjNm6
hfTVkkkma2SU1i4iyhY2Amhfs6ttQYdnzGfcDQcdKDPgPjjegnomGcZr9vzVnKkij2IiRvpmkeN4
N0pnpfg0Bp+wzUn32XI7R/rTrGgRZIM2Fn9NN+PJU3WZPmEc1yAGpfDUfCPFbMCvyY37yg5Oz5qv
IdPCUcsRjtuTZv8ZhFYcqPqFDKN5Vp4cabjpDU4yswjyphvudCHZBhVgqy963DneoUMuFF/VZqV/
9frU/GS0ntX9deBy6WGmdKrDpSUpv5ZKx+qKSVA2djImdoYSSdR/lbIC2pRtRV5shX0lP4lcM3un
tHB0j2Pu2FXYt3VsfM6dwv7ecLnB2oFqWPhcf9znOWfa/Qgw88mpOufRSqMUn7XSnZ/jyF20IM5o
LEhvygBblIWaX2lEW/j4tTU/4dCoN7WLfVe4zJr60+nK5ncts7b0sUWzPlmtTRa3p89rkj31nAga
xy5/uVwdPsHxoUjEQGiMkGw0IrpayLa86nrd7YJKX/r/plmO3GWTQqRHpRdGtDOWvFRDS+3Mnmzt
sjcuoLab/uGKjcD8wiQAcuLKydj0xxXk32Joa+O08P9dl/VYr/j5DBwDmzubdp6ZNxbVWu8lLJwE
h9v3gZA30CkNRMBdwl6AsnHU2sAgADCFNVSQlW27rYNUGHVQRGr/Ry51fkmpf24sHDg4aVZGMQrN
15BL1BXlIu1KPamtZRCMplsBghP7im8qvoAIr9P2Ct3B4tRFzsdFFhwEH47XQ2UrKpNDbj71tfG5
1afyBuwi2UHe1H4MXnkB5T472uoCDh3AAifctB5MqNddHVkawgn9Dqv9Bu4SOGkN9nJo6/kSzeXt
cLhjrJ7goNA0/sxN36FveruZ+mQ6FZOiZ6E1FJGyn5ox2xMtr6ah0kcRbWilyykmHHtoA4U99znO
TeObRhkr/UHYuXrbunEEC69Z5DdsWhYklmUkLmUqvn3pEEDWNYZdCTrErbd84c6TKPVx4aUn1Wnm
0hZMYgKCHhX9Y302viVENsD8wHkQC+iDvX7pUGqNeG1InXon03aTMlWh5Q7G5/e/mE2f7WUUrD9t
VvHqwLKN/IpJv6hmpZ1PNuHc1zNEubvRrCpsyPX2Ed9RLew7+dFIgvXRVr8xJAnQm+AbvH40JARa
R5bffOpmHPqFNmISCexxoYX4Fg+GNcVQKBvp5tGrfD2KSyrkAtQ8n3AoqCghPfOqiJePUQpe5g8t
FB8Lu96qDH89yGDB4jKTbj5xGKinxfDi3Yho4pl8m0teTWfWHq05HSIhnQWLltjroZpZ7dKCW9bJ
nLP4yqoW+ejaBdJvg+7gBUT53Fh0QY3VsgPDiq1X6TI0hEWkxnLquXGGOqctBMul3DFUun9/BZ75
/tH7sMGRuLEGK20eS1SONkR2r50aYALiN8B7u/FGKJoAHTK1C4vi3HqHAwIBmy+LF7dZFC1Hb+mU
DW2RRsy+VKdF9eHoik+1moKOL5hXiHgaL6ySc0vx31E3Z4Xqpg5X7UI7OVFjPZZ68+h1UfPr/Yk8
987orbAIOSLopmw2UnpeoqeE106eO8sr3WqKg+gU8WOeluG/94c6+zxo3tgAkbi+cTGZu8QoQVS0
k65o2EdLywqEGJcLO+C5lQE/A5axir83G9TrBQ+fOytnzKoRVajFbumt6JiCfCcBqbcAbo0+X1Rm
vXkwOrz0XCG54AtFV3TzovRMUJtEpnnSkqI75D1wpdc22oVN9+woL9J8SiQaYxseUocxGCRqj65r
XsR7bI2agAL+owkla7d6fUV8xxQP6L9eT58WJ2WFZZx5knE3H2Ktbv2iTS+ZAp57FiKpIA5wMkL4
XD+4f1iqbuT2Dgpy89RpU7PL81oNB8qi4wcXHFAZBuwEUsHPgB+0eRaLOj7DAMo54R3phHaWFTgU
eZeSKbf8j7UdDp0Y9hHkThXawebMNclb8WgaOaextPQvRltYoDwouDFkrw6WWyfXGMJ3x1Ka+s7L
E/fQtEIcZlxXfn7wedl44fXDoKWTTN9080NkkbZ9t9TAiXZVB00/PulOJ8L/YZC1VObwfxEvvH51
mSiqBkMmdt7JKgPgUMWPnay8MMrZbYnHMdbAFZOv+fUoc1nltEE07aQ0KjdoGgshVWe0sxOrunCU
nNvcHRbiGqJFVseW36ebwKfQVdgBMeIIYUnZR1UY8zXJUfKOJ3VBdgsUlhcOy3Ufel2erzkyvC0i
o/D/2Ur+9Iqtv5Ml5g2ZZl9ZopUH0FGPK1abi8G3cJF8KvWl1INS44p0YfQzDw1ll0IHNf2qyVh3
0X8+wLJR40Qg5zxpUdr9wFmuM/f6NER7FRZFErQt0nO8CO1LFhkv9cbmsU1KRxSV9MSQZm3WaN1q
bW1r3XjS4yV/TNq4F35SiyTZTZrRqIeS7LbvhezGiZsYgWC+4g3VvWmVlR0o8xoMjr4WSR7C9eJK
VRuLzj0ZY45Pi3T+lmaJB3Tran0cdqbZPeTQUX+kiW7/Sr21lzaXc5X6bTpG4rapYj0DPKS9GJqD
mgsff4P5SVea/HpIgTnCBQ3rHBiFMH+pkbTkLdwIouGImAYsIUu6fQbCVZIwV/+Ps/PqcVNp4/gn
QgKGegu2dxdvSdnUG5TkJPTeBj79+yNXMbZs7Ssd5VxEyniY9pR/GadvwOhJUKkP68aujWbKYguC
DhDfMnCpvtrO/WNRSXwt1MWOv4W2SmnIdOJE+OUo2nvTaCglIlTvyh09reibreV9fgiXtm2p1Kfi
UzwiWYJIEdw7b5wm89csjO57NxrxvVOshJkEXe1Ar/Eo2i00wZ9yNo5ynJ1Bz56aUXF/SSUUT3Ve
57bfhcr4KcM43DokC1E0NDazDgiIU40202QmT/VQG1/dJqEWpA+Z9kXoRYFhIU260J9KrX5fZE6R
emoduj+zTtjFnVYZFLEcNUaHv6616RMvlfOhjYo+fXLmstYopxfTC6qptbZHlgVWJR1yIbyeFuF8
A1Nz9sQgugSrjIwUIidG1psIMelz2qQCT/mULXFIuql9neaOLXD9Orx0kPiWLjc/+RAo/9OD5ERK
OFjcD8dajpTnIAHctW6UvyuqsX1SoYF7oyxvZXlnIgckKOxnJKpXwBfo683xFblGdzUe5TGHn/sw
T25+qNO2+SUmvd53Q5f5kGvUvdOK+Ylup3NwaZ3du6I035ddMVleXtfjPdIy9d5wlmpnWKPy3/UP
c2Y8s/5GFyQzhQ7w3Wh3nH4ZW43q3MgaeQSdVX9TlVl/nuco+qnofesvY/IrFVLxQ5oeR7ZetEfh
bXjGeM19GMYpoc3jWPTY1BIZsEq/u/7jLgSJUEyoOBHQI/S/tYHqEptHOyGBBTyivWRTrX+IVH3y
6kXtv8bCrb++ebwVyoRwEgHPqoR5+i0mCXIN+x1C+Tp3/UUvXQFuA08jOuhjBf4sim6AvC88oBTT
COxXBzH3DKPHjWJ2JMvaEe3l/5BVL4Gv5c0Oy/X0zZUfnY24emqBoFo506dzU/WiY5k146gPmgNN
KCMFq6QMCjSzMaiP7RvjnYM8CbIp/KzVLTJawGqnA5pDRFJL++Bo6sAcakUUP+oaJdtIoerjGZ2i
HWoNzXraQKmNVXiUB2otyp9IQLRfAM1VdCaUm7T6VX5h87CBh4TQtqozkL6vF8U/L+qkAhkxR9s4
UtThY8d9trfqNvrjpp38Juxa+yxBS9KRLosXsfR9IOiQAxepRPngTKJ9bsIlzd4eRrH6QAvBnIEJ
NjefCuGc1sRlxTxmIylrW1JGt7VEerSQbxHAL2w4TjkYV3YCO28LvWXmYuCNM45NKH6pZm7dD675
xehkdyOqv3B2bU4RZS6mhoz5Zk5YXiIujEvEcUkW/Wtaz+WTrmf7BHTtfsm18MbRvTCvv3j8tXRH
mrd1BKm1pMLuPBqPjqRuFxd034q+WOhkYtp7/Za4NBS7hx20wi8xojzdQlFoFBBMy+k4zPTci06a
9KzGeN9p4a36yfnrKIh2SRUEVeIV+386VDKs3w2hzWM+gJZuaUfskmZob1yz679yeiZYJZVMkjIX
VNOtYrkczVTkVTIfgWe471TqJK8RLNvPEGmNbzEmC6+1M9Juvf4ZL44KphNhTTYjvY7TuWlLGYtI
tadjLqwF37JF7T4PdWd/N7En+J6iRni/4GKm3Rj2wifVLCj64N2ZMO/e6bDTUMVmN40DJenO2Wt9
7fpd0d7Cq57vfuC5vPmr3MDKnNc3ozgTutuo5B1tCOP7hgY4LVVaxa/cJsaHKQzzw/Wveb4phU6E
wWgGfGGyn9MBo1GbeUhQTUbXvrireolmcjR0B1cW1bfrQ134gjqHjMK1uj4n29vKNQfTUFq9P3ZL
od6ZWkj3X1rG/fVRLnxBINYrzQbBIBgL66/456KWFUhJPHeW4xJ32gfTkO4h18fkLjUULNOXGqj6
2wcUwBtWRgZlgi3bf65gpKSVMx/z2EBhldKHehcabbhT5tx6qGMQEdcHvPAdUXOjTk6Zbf1vcwAS
u9fwZVSISYspetXScQ7GBJHT66NcAItTfMXbCn4X8CXqLNsPaQ40gMVMg2mCJ09W9F4d4JK5can5
ESZkd3oS6weKgWYQ6TC/OjVs9td/xIXduYLDKXnQS8P0fnPoRplDSFaQQBy5Dh5m7Op3c2ErdzHQ
9bd/VfIF1+YsINtLhf50usKNNHsClXrEzEL5UI7jRwLT9sZro6//yubKhMGCigrVgbVBuDluiE5H
pGrWfIxwRr6b1Tr5mAOeCDrHyd6ZLaC9RaIOYDtSAe0cmjtZ1TqyKvlwL+k+j16M/m5Qg6z100i4
X/U6m+4nobbvw5pOPvZLKK/UmQOaW49uUMkuRGaoTuHXS6yLZwP01tNPVNTJMvcMCNVF0r0v83aq
fEDD6X8wyGGZwyECjVGloTq9jC0YtDtoYdofrY0QrKXkE3bHekqBjujOZI0fr2+VC+d+FW1FlpZm
L8H4Zrvif+eq6WLMkGEt1KmspLkTI6CnxG7aQxra+o0I/EICtDZcaIeum5MhNwOWYoCbKPL5WDTg
0xAcQkUJJDudd7uW9Xs97QBct5nbvJudxI6gIk3VnQizqXrs4lD7qYA0+U0HHjjlLCf3a29PlALe
/lGIpmDCcyHi5765KoBSGbxZ7nxUMb/29DFCIFvOr/OQtXs91m5ZfV5Yg7WjgToqjXbeye3d2/Ht
Y5BPR30xmqBC/uWuicLkSWD290Er9cm/Pr0L1wMcSrQQDHBB3PXr3/9z10dTOwCPSuejJmXh67ac
d2WUVD4oxeTGdXhhqJV2CIWS1gPB7mZqdqoYsotn41jVfU0gajcAptvxQSmnWwTyC/c7LX0u9lXF
A7bXZlaTGuo1BsnG0WmyH92CVAKdV1f/ef3bXRzlL++ZCjcKVZvtC4fLCmODNEur9eFeUMp46ttW
vF4f5fyz8U87ayN5xcAiv3+6QlACihQYrDgaupsBV4ngYK1YZRHmzo3O0PmEcPUDawLZZX2OtzGv
WvfYPySRfiyrBBYDTVhPX9rmBh3UPbvAaUeuB38VsljJeKcTsmYUjQfpaLD76y9OHD/BqH1WIq+j
NojAVz7bNUr3t0jqF+ZGZEFxkNd+jT83j5NZLorEK4cOZR5Wu1Z2827CIHJ3fbHW3376OGGdR80E
HA5ENV7B07kZoLGSUqNlHUojpZZQB4klJtS19JyKjrZPnZtm0NuJ0efi7gRYwpPIxb0FzEwpQYOe
oU5fJ+70RNV32BXICd64J7aLto7iUr8AVAJugoU7nVgERB1H4MV5KGS2gLe00vaHDjHxpdT1jtqy
slgvlZ6WDwbwS4qW/S1O5dnTyS9g+9tr/QCpBtw5Tn9Bk2RGWSo5EqmVlQ5gswS81GgujAfM3kC+
dpG8c+BNPfXDVL5qcskzSqia9Rms7+RP02C/tPB9biw4cfFmyf/+LqI79FS5c5xt+F9ZSjLRTQ0f
wnpQPprwvXpvJOcLvVRbBuHbKKm0gV0YCDDlSYrOqtZlxl8/kAbKWKlB8cy7qI92QH+NeNf3RoLO
lRzqjFe+N3tsnvXC2uGClvzI3Nj9qKSTdO8WvL0CLTfpcg7gw2svjekMwE1ylad4Rb/4JnDLxoPd
ocLNGKwfualZuecUiWNBUzSG8J54Asl7F9XAgxrZKeaSGcCF+1DYypPsohB4rU34BJp2rj61U+7q
3pAuISBgNYbkMqJKtVOlgqUKtthL7mehY+80kXbVTiiuCS9NnWvtoUjN/D5pRPyhbQbtfW3Uw7OO
XfqPSRqZ43dVnf2uNSpWVO2XNvWSHPGffVgrubHLXQwHqVm1JgSLZHDBFdRJ9rE2QqCNC9Lvrlfo
CbcjzJlhrfH2U2BniZndzZ02hGhj1rb6auEeNz46SyISX++M6VOcNGbmF7Whz14S1ck3pUuGxLNz
XfvhmF35JCKYLkD89VH1R6doNXLVxpIQ5+fltxnl4qmMsxrZmDyt/jQQB8CMV+b41OgL4rGVVZfH
LlfKDJht2Lh+n/bL/aRnpuO75Zx+BTpZf1rMOfyOiWkMdS9S8oMO4SI85DX5iB92oox3DgIlwssc
iG+1EWmDt7ZNtF1t5PM3exHmfwa+YlyX4SgN38on0MmJrcuDO5bhiAs9tzA8pTh/j3NF6WW9cN91
Gc6le2nqys9KDd3Rg+ciIIKMcf6p6yF7ewKPjc6XVaR1ngMkLttpkJ9eWuT7/5PAIb5iaAZXT4RT
a+4qqcad17vKEB76xUBA0Rn6ZvS1QV2+I3+DeCb47vanBjWy8giA5acCIBgaZ2sHbBdKe/k+I0uX
Iqvc5QURFqGz59QulcomHvXpQMIp8D5ZlOgdseJCn1MzlGrfVkUe+4PIqqfByapXaUgTrmM4L5Ak
QiUZfSUuux/RICH/dZhRvWvmdoG12Wrxf2Y1aOYedLgIfdFO7X858inazp4M8RuceSXvNE0pj7GS
UqpM3K79nRVF9KeLMhXFBFFjlqKlivYlNcLqu1m7xceS1zn2uzLXn2VRTl9hivWvWErUIezFNFvp
emCQuBmytCbANyXEt5YzwcmRRYvj84QqPcCDxxQABS4jcweftZ5tBTFxVmL0EdROxUHrGmXxhKwA
XiqwBD4bSZL/mTJDDkhgJ+pz4xZz6XeOUX2NwqZsPApkTvuAYYHz02ls59kw8vAjXUBIN5S9BLxP
KXEvFqLJBj+q5ZR6iNNkES0PYF6PSZl2ih+BRH5W1UkqO7V29Rcl0bnmkri1v9mhMo/7QtGylwFT
62VfjWLMAoF1J0YCowbFXsFq5imkR/RtGcWvCQR5zScrvSXDjBvxtDr9Qc1Jpv6sl1HndbLR3iVq
EX0iPR+BmKuVrngLhIPooACfLx/NJkrewTiIYBwMYdF4gJWpWjfIsH5tc1X/PY5u2u7bsIo+zsnK
9cEtbIjgNs3RF8gJ5DNzhXuNFxuKYnjD4LJdCs1JX5RYQcwwsfrok1knJq7cIjEA/uYtnrhG3L3T
MjYN5hKug7qqO+RfhzBxH3ou4H4/FlxqnmZBu6wsaUNEUZK68nIzbz5djzO2aQJngCiausKaK1B4
3STBLTSvIpYzNFFneZzd3PrcYXF/iIU+PJRabN+oCG3Dmr/D4VO3KqSu2gmbt1cOky6iEFaqBuL3
Jamq8DHHF+g1I0PfIftqQG9PxK3SxXlkw/TgArsr6x+ozSbyTbV5IiMXWmDjtBQ0ULwOA0TfGwne
pVHQxiF2Wms0tEJP4wrZVFWnKrkWrObq+ykt2Q9alt8IrbdR/PoFgT9Za4KNnO9f+vs/eVaaGw4K
DpIFA958jF198blPwU/2YF7eujc4zKjmggwhrcbm5nRCcYwg46r+8WC15ox/dDx875Oi/NVQkH9u
4yz9c328881Bi5BeIYEQbE+6aafjTYUxQG3WkJOAU/qzsPvuDgpC9YRJdomued8izjiBKL6RRpyv
G1DDFTW8lpyw+NBPh3X1aUEas3cfzJTbQSip/B5nc3IjxztfN0YBPcndTKbCKp6OUoSwq6SaImWZ
WciiAlz34hGupJqmt1L/ixP6Z6jNd6T9WxQZxesHq1rmXb7ieDSBvcH11ToDY63xKnI0q6ABRQ1a
rqcziupMKxLZhQ9WDnzFU0F+PUk+3OBx962ai7VqJj6K8bLxcqPlmXAyqEK+687GC2jxuriRWlyY
92o+w9mgIgsoa5Mz8carleNG7kMCg/vBmR3tfV6Vyq15X9imtJVpCXChrLDYzW1C0VCrFRuLOHfp
wbOEoz4nh3xOcHVIGi3ZSdOa3uNGCDHFLHBG2xNFihehAmalLpJFPyvQpqGvGmY8+x2qi+ikNKgR
AESCDfOg5YZ8+w5fjRlXe6O13Ll1uYBkLOIo75wHpSmMnTbN9m7uYQBe3xDnn5+WNGkdOiJkrGzz
0/2QUA7l8a3Nh6VKJr/MAIImtR7eWOSzWvh6AfJwICgJ1QII4OYJQYYgNJ0204Mc0vazUJXk2ABs
+5TVNqlxEkVB5JoQr4i97/VobPBxcbobjfHzw0zRFQQSeflqkrJtQGWWXNq1/BkMJQya1J3D/7qk
iPzJVIobZeoL6SpIBp5KkuW11bDVMMzUFFnWeVYDM1M5Q2kZzs/mtBjehPFBMPRjeK/USXrQNbsI
MrS/H6Wllz46J+WL22TVsy0q5/f1pV6P9r/VCb4+3UxX4xtAEzhLVUs5xUpst2qgN4N8UJsckJHd
ujs3rKlF6/BTr4934XtDs6Tmx93JtWNuTraF+uCgwORGqLZAQ98tDK+fl3TPRXerTHsG+GFu8HJo
ZlIqM3loN7enrYeDkbSuDDSlzY5u0yCiFurunS7ZaasXkz/PabEHoDE/WSMor1CpJ2Qnuuk1qpG5
bheTnHqK0tdq6AwfYqJ76wisW3zz+bl94GdQ/KRsuJX07dNYyeGD9AH5JlxVaezHOv+oDNofBb0Q
J+tezFZ+qmI4j0qvPSl9cYtIdn7WcU+g74tTExZKgKRPzzpWiWbZx+YU1Dhz72wbxp8MQVReX/YL
2+xvrRJNV4qiZ2QAsK64E4pGBosRDu8MsdTviY41v5VVcsjmRd6IrS7Naq0MWXjarM/IZukB1kXg
HIUMqjRTXnWYhzBts7eqlK1XF7cjEGbaIJSfNu/HoqV1bUqD6oK1DA+92YyHtu6Gj9e/3YW5IBhL
G5nkF+TadoUGFIR0ieJpYLqluYNbafsV3OP9/zPKim4Ax74WDk/3gSp6fUlDVqiorMG3sr4+dFr1
VmwNAt1U6la95fVMAmc9HaXqTCUd42gIGtR1dmjwqHd2YpT+QM3kxk1z/tmAFq08obWrxh+bjV3k
VbrKRuhBOERlMMM+9YrBjG9stPP7DAAXyFzaGNTJja2sG+oxU5LZgwhq4tGnUWuiO2k0w12j1Nbd
W1eIoTSuTRCCdIO2QTz+jJ2LPIkI9DG2dqNelT4S4LcQGecnlVF0nUL8Cl9AHO90hYQhQ2ecGSVv
NUsiHiSTl8TWSj9Bft8b2ip5uj6tC88iI9qIbyP3t7YZNzvP0Ju5C2cWyqYK99JMXX4s42p+iCrg
V3OF6h8aLwq+GFny0qA3/nssZiqGkP6/q9OQHc0pTz/c+E1rhHN6L/OZEcJAFRPJ97NnMZ25Eee5
04OujM13JZ29x1ht+zszWstjdu1Y+7ZpJNayrfUez57aN0o9jXe5EGhDqb02PddKW3+Nxlh/TkqR
fRRC2h6Su5goqvktNu7Fnwusz1y74HzJTcBmK5krJZKNQWZG0W7oRfuN1855B7/SutNT0/I7ZcWm
K9UtyOSl7QIWgVgUqBKFgPUU/pPEdoY5VT36pAHxse14RHtpkOZ666HIYTzlzVi9v740lwdE5peu
NMzjbQRcOwug88TRgyma1IdcURRP5aH/klE5Owgk4z5dH+/SNUKDiBIH8REOA5sJNnOhwAUd9WBG
QfFlDF3tYLjJrUNw4RrhliL+JNzmLd7mlEgDIpdkFSLAt84BK9fGB7BQlJIn982vyXpVATVY/we+
YxN0W9hZFAj16gEaRHmQKxTOi3S8hTe98NVWOhnDQKSGIbLZkGZd1H2ookthNlZxiJMqDVyUpu6v
r82FvUARAawALWQukDNChlvFYUkPLaDcZBxJYbGpM2vrvkR9DuW0pr+he3hhlU7G27xeU1MukdlT
YquKvt+nkTH7moKOwTBgkXF9apc+4ErFw9eCFBix5tNzhbZ52iTUIwMKjNKPHX30IQPcMnW4NCHC
YxUdR8iu2EmdjiIpmhJSFlogiyIBRz6OxGb9eFem9Vubrbz8eJlA5CavJ8bYBuMp0hxzAnEpmPq+
3akIl3hphdLY9c/2F5ywubg5QyuJmw0BpUuczqiF4545naoGeNAb1k5Fiv4Hhb6u87nom4PVN23u
t0ibfCuaOjOp61kKyltz0+o+xW31mYqfuSrVTNHs6Vo+Iy4JI0D6SPA5D0OUN82uT5zil7EUyq+V
G4XcSFivEOFJ8A+ZqansSGjoBhR6vtxy1bywLdaoiSgK5hx52/r3/1y3Uz3EUKRNJ8iMwdn184iV
8jzdEly4cK44Meu2WzMTCkOnoxhGLRY1E26gKDOqjvShuN7dxp9rE13FOkxvhAAXtiFMQBJwbgRa
GVuUmFUpRg342w4kl8pB7ZTxbrJi1Z86683m0KAxV6wYcTugYaLp06kl9Pcn00icIG47cZhoZ3gG
Xb5DaBZ/rm/FC5NinWDsAu8GTrPFQMMZkOPUuyJAhwvq0IAoL2+y8rhozvDw9qFQ7l7b4BQ/Sa9O
J2VH6Vy79P4CdSr772Wnul4IMep7WiX226Pqv0Ic0AhWLYMtKSNSqM4rcW4HQ5en9FN1d9+TJt+A
gV3Y5jBdSUbg2+kwTjaneOwxDmyjRg3KrrQPFtqVCE2ifvfmz7Y2Suw1yqVNv5Xf6LvJWgy1U4MM
SFdgaEq2z5PauIvqpd9fH+rCiXLIQ4hXKHrgULtuln/OrZvDh4OmrAZ9XmT3Lj3FvYtEwr7URkTd
M+vH9eHWh+j0FsQAF0EayqdIGED7OB2u1wtdqeyuoqxQjti7D9nDpKvRvlJUmr9c0hJZLioh10c9
3/EQZ4DRALMCUwNv53TUbDV9SOkvBqVhVftQNZrPZSGKLzZSZTeGOt8gq3ELaRezpAO6ze/dSe9o
C9ZF0JO0EvDWNEM7hHavT+hslLU6RnlsZbkCH/+LO/1n1Ux9MbthtpagDpcBOljeH82uvVUSOx+F
kI9OE9oZzMnZnl6ZNSXtzSYMQhuiIzT/EhW02bixA9c74GRLrGo2AMYILnEuYFKniyP0tKdb3LpB
U0EhTNy5TTwntcwdxP9836LxiXe1WhZPViKsG0ny2e5nbGB35MlgyMhSNhleuCoWmlURBnOCXlsR
ua1nae0XXTdfZa99uL5oZ7vw70AQd2zELpjoJsCdZdcMs5BOYKMi9aIiLPYOtfX0gIJie+PdurBy
KNQRZKDbQUV3qwOB0yvun3DXghDktNcmSu8bUOJurNylCREI0iCk+b5qhJyuHMLPXMWh6QZZFsqH
lpv+EUnNdjfhXnsjwP37sm92CewWAyzQumBnXd1pSa1pRIQ+0OZY3jcRQqDDrOWPvW5FfxBct+5R
ashRU9CtR6TJVplX1/1gx0PqO3pWvIS9az6UZhYHtBcX00NwCx1CBK5jAA5le3jzUtPLpMiz1pLp
Nm72FZih0jUU2w4UR5nvTa2pA8Hv+eq00/J/DEWX1mQHW2vrZfPEyq5Fra9tWARo/LuomOx7QDv4
HTrxLSYCLICzs7p6X63VB+rWwtnuK5xFYjASBjfCZI8lAmmV2oN0Xia0JNUVe1BKM9TIcECDH3hH
YRRPddvaKPdV+i+ZtdMXS4658GprLtO7NAzj0u8xLHS9RUnMD2HaFXSwoHJPngJu6EuMTNwjvHpR
ElPOYRhosZKBKA/jsN8hvW0uvtnzXCMuG9ufJJS495bElGslLVYv3GszAt+yKT7qvUPxvKzixJMA
6J+VONIAMam1BWRKL1rCVWQ//gDEq7+GdZu0O4o/JiAvGenPWjyWL8ai9I9G4Wbf+kHTMk9D8gTZ
5LIxo52SRONna6IEgK5hP32hf1S/txS7/F47rVFwq0X2nyQqmnQ/0dfRX2tXq8od3GK18vN07u/p
9Xe/S9fpXTDNroLPF8CW/EGWs9EHax/kZarMzt7laDlEXoEVRu13TT0woDGWqgdnII7uJbgYOFK4
K/yxE6FAHchTCTi2SqiQzZAevGoanfFgqXN7b1hZpyOP3AnhJ4lU3i86eH1PNxRzB641mQ6iGcwv
Qs2H15g2FTjRSHwRKKolIJzavjhYaaI1u6g1UWp2Ur2foa676lMB8IWmcOn2+M9jfNB5bl8tzi5K
TeRGrTLKPiD9GnZ7Y+BAIoYnOmTL1Q7/56HB9MXHWyZcHu1GZN+sfgEHqGRL9WqlRvIpJZ37PRlw
sUCMlfp/NjJfzS5W8AaEBm3ZB1s0/XOFI+CKV2wsJ+hF3QACHIXb7KPSqt09qF2hvlfMfFW7mGL1
l9QVNpxrhsiNZ8QI4q4pEcX27dKA1GnmAlKGiLVyfPMFSmEFgSVSixUjsy06m0iUQpvTyiO61UjV
Wmz73MtqB7M8XWD8cf1SOu+mg3kg6ocABoOegG8TBklghNTyi/a49LX+qs6LJhHjCEPbUwio/9PB
iv3WFx7BnbPwwUF0lTMszKx1gCtVBVoMt37Q+X2yEheRpoFFzZu4fRKBDABKnxFSbp3MtHYDnch5
N4SO9bNyrazyHakqR2XIof/MmaWED1R9bfXRiNBPRPZcE6OnF2Mp97QHSY7tLkfFROWRTQ/CSfQf
icTDGJmIMv7RYhfT3umxM3wGTjr8zPJJQFifqyze60mb/2zGPkWZMeqid8iJIqeFcH7mfCgrVNC7
BTFr3tFFK4IRUOmXhoQzPOZRqKZkUGbzuzDcBrwqwAvlLlErke6RD1Wz/Tg5YBOytkBjolGyyglE
mqXvbNwJR49ionVXjF2X7vIwcn+p1Lsib1js6mtjacUAn7jRhl1m2s27RCub73k8w34U8P/vUOOd
az/H8gThc1vk7n4RqMx6c553mSdKVQnvLGzsEbZM3Vbe41lgwJVu0Az1NKdwHrsqxKzB6Wdxh/As
2La4ClMkPTPyDZ+4sk8fEO8tP9eDxGSaMAyJ1yHO0bsusXi2Qfp2Q+Ujto/GNJVf5V2rFVa0q52p
krtqrpzYp1Jk/BqpIEbIy0u0KPj9SnkfSd4XrzPz1vWaMG2qJzJR7LmLVgFyaqWuzO5cRETeydXK
ypeaU8LBFo3ySUosK3durzhfelbyO+YGcexHVrJ0LHvavkazzdVNrjQEVE6H5imK2pHmdRQ12DMI
9WfmjtMcuEkY9XelU9bDSqzqy4dRUxZQsBl16fvru/ws5aF6SqWCGBMFOrTvN/Ftn6CgP5lVdez6
yAAwG3WfCdiM+xY8ry9xODgU/FHeOFvnESCj4grs4GRFx2Tbm5N9V4+Za1ZYlCTjoWR/fEBPuL5x
gZ3Hz+soax5HNGCDyjiNAGk/iLA0uwqa/CoTQi1BfZGJPRxAxoyPg9bfQgRduDCwpiS0IgEXqrn1
Jc/LQTaWGjdHxNTmI1jg4hiJxX3pskG9sW4Xh1oVp8iNV2yEfjo3oUqkI9AeP06jaVOCwyRgSVU6
0T0Wo9e3yMWh6NSu1uA0uMzNUG1RI+tiLc0RKh+2SGblL2qFg+4MEuD6SBe2BXADuFO0tGhriXWz
/pM4LgLuey6T+tiY5vhQWIuNPZKlvLXsw0OzNiXWPP+vKe/pKAj5ShuyHNsiRfK2pXrpabix7DLo
ujc+3aUJra0wRAqEBd5/E/5qutqGY+jUx3nQlEAmhvNUqdbX61/tb1nnNPuACrkiNgjDaCZttcf6
Kqf5Z3TxsQyVrvDKqljjAqEtH60YmwRg/hRzPLmY6bHJuhDpXtHGr5notZpGXTmp99J1S5RZKmNU
9xipwaPQ8cYBtzXVedBgi43oN3ZRgvDLSn/loTV9NyM1CuKC+iTNRh3LnOuTunB2TRB1a4OCNueZ
akqLvEWnT3N8xKmm/yXUWHj2khcfBLjmhzkBVHZ9vAsrhZTZagGFTC1V8M0ml4vbLdZoxig9pL3X
T4P21S1c90aB6dIo6Hy6lEdI58mITreeg2fZygtJjmWqxPt5yrHWUtGovj6XC3c6ij3A3Lj9sBPb
1qG1vlfHLO4ZBfOQYNEIC3QrM1DYnsf6oNOW/kxL4ZaM2oW5rawpMJG0lLiRNsVHLFcTRVIRPGp2
6WCbJBbYFQllvRs746/Iy+l2pw+3KgeudRH2/OaWGIzZCFunj474GTSGp419tNwbYTNMfqSZcbQz
syQ1Pk6WHn0Npy4SnoO0GerfSzt8rsx8/BJhBIXZxjAtT8jJt46fTJE0vBJRqfne1XJipbJx6tc+
n0MXkw/6ct4wWjhIIaDuDWqxwtIXKX8hODHEvjMtzjckvcXXlPxq9PXYmD7S4kufLGiAvyuNbNQb
0EJ6xSgUW26NRqz0+kzpgTy6eNh6WlZP9WMUd0u/K/so/b5Eo9XtTPK9kVBEusVzVJvJtKuaAd8T
o3SsyLdC6oa+tKM+36VVNv6shmKxdngk6M+t3jgf57jpnJ06D/OrVDO4gJKgBsl/qUWFb8DyxsIl
zPDAErBl+n0DDLrcFdTf3afBbvKE4M/V3leRknyZzEJ7p06jax1wD0jvVUzZHrM6qt17F48U2+v7
xEy8UR1ysS/dcul94VbMZjC0/JfaYWoPlcQx22MyY/HmEdKVEw54Q/RCrln9HOZKgQXhJrrmYZaA
Vfps5Bb3TZkssWdV7TCs2ML5nSXz6NmUvfHMT+owuKpdiP5lmRrcUTGfH/uUDMmU6yfq7DaipsZd
RLHRQpKVDtLpuW1oH2CkLNNAMdz0LolF7U2lbmAFMId3Y34LKn0O8VwVp9cuMCA3fUXjnY4XV02l
dijVBU662EejdtsvYCvGX2ED4agQub4XbZVhWRAqSuaxAtEPCtfFjbLW2YlG/Ih+GUxWZGL4LZvX
awjHFOmqRnlgA7c7QPdAG2NleGuV8+8o1Ono2yIytuUm4D9RzotZKA9TWGUHa3SyR9UeswdZNMlH
jByVt0ZOjAdlmgDD4n4k59x8WzRo0xq9rgeS8+lrlCXjXVUu+vuJ1+/u+rY5i5wYiod5DatNstot
9ChpqtZRLFt5aIy5erTqrPxqg4/ZAYe4NdSltULrFj4wfW9Q2ZtZdZTgKGhlUZCViRUMMTaWOBrd
qrFdHAV5NVdDs5pHbPN+AaRD3CqtomACjeZXg4h/lKHMXq9/trP36y9ghCEA1VPQ24LD1JIUE9SD
9WCU9vLYKa67t3Fcpk1cGdP7PiczqQxR5DcO+dlq0dDiNTFQlGbsM0hn2PRxZhSSK4pEdyebSNyn
Su3sS6t4o1k6OD6xBriIEqDxQXyzWS06DWlYxQrmwbm0USTgVm7qabpxss6vkbWZj3I9Fwm9M/KS
061uTZTW8RJrj2GuadDDeFVqf471JgEPWeSr0U4tnmF/pTieRKPuHITRRbvScJQ/b1xSfslqErzi
rKiSby+0nmK0CxuQX2KZWDGDPJXAMbXMfknxoJR3IrXdDOsnHJT86yOvW/IkWkCUEa1EsEjgNEDM
b7cskiUyRJbpGMuEokaCURSVC3vS9g4uo/ed8z/Ozmw5biRL069Slveoxr6MddUFgAguQXHVfgOj
KAmrY3XHdj9P1i/WH1g1M8kgjTHZVmUyU5IKhAMOdz//+Zch2Tu6cH/b5aCR7Cp8+692ZekwP+dw
6rQ8IAdsL9WfqpqWFMWkt5st+LwNntzFsR9KUmJOLGvPrNmXA2WVgfDK8RJaCsyyl5fBy8Vq026u
D1Yj+1uiOKxdr0/dF4/nEboiK4KzNF1GQopbL3lcXH+MYGVBiVyUJ/euamoI9lp/hcBZXORd5Z24
DW/MRs5ttBss1kPEW8ekbWuqjEF30uaQjTAaIw8ldDyuhEe3Gd/CMdrx2+g53vVMs/xqIRDxDIeA
+sSS/GoF8yjNqc2fKyY4QttO/6eHUfqoov2sbQ5ykOuNUyr/UvW5c+LNe/sqz5TtrZn8nGr8p6u0
NAebRcrmUGh4c/SDJj70mVXE70/t15DpNhgqWaQRzw35o2NCrihTpmxqDqVjLPd+VpBdOObaZdtM
vMprM55V45DeOGQO7jrbnj6KVE3nY9Cqv35X4RtwUGELhz3uHi00sjVMsYxOeWjTxAX0B5n4bjit
/PL+gN+4rbjxcTvhu9CmP/Y9QXuDuVAyVwevkipaXdLRdO2kwOb1PgCRF8eYzSaEPOBjSKxIfEDu
vK4OZY1kKBwMZZAyQtJF2NTVfMLH6K2LAePwIDchAQvEy/lYlbp0lrVuDvViep9Kw9Q+cBoLzqd2
HU+8gG/dPVYGWsm4dhi+e7QSJvpiTu0UNIeALpK1yC7S/P4vMzaeXVzAE7bpgG3M0So0+nWJq4Qg
Fh4225OdusZezvX8u1jXNNZtpuT7U+K52jta9qAKcchCjAPIckyQW/BUhgOVVRi7To12USyBQR4r
BUETlYtV1iHlFwiPndfeVYuMBUlytcJrE9M00CDLSGiCIkjyQYraSlAiV70VwfY006ifSufnUoyq
DTPZBV87j25y10/O+dhPJCIZRtdTf6aJV4Z2NyeXliq6LcFpKm6Ur+YswoUN77+lWa3Hohn9Fsvm
OmnPl0rvsG3Q9TJe7TKgw6GJPI17gBBSv3AytONUquaimzpJPhGGapTSEg533Ezd/OAOlpmeWRNB
ytZW8YSZ5dJf0NXkl0j/Mn26UNj0OmEFHNnSOeonFfqj3pJn12U5zs/JtCVqEV33A1l4Iu4G5bXZ
xYknw8w9ejD0jtBrbV71W9bSy5ltk8ZjEnbfHlo2LdqcSLc8ch7DzDhZnr3xEgHn2XiLb9g0OPbL
S2kUF9nkTe1BV4W3C1pqIkfqF42w8/37g3qNtZGtRY2y9YQ4bXO2eHmpTjgEgQ5cyoHFFpNe0Z1j
DOfukl7pl7So/EtcBdInX2X4/QUJzlaNbd/jH0D0oD8YEV7N5oBxRZGeA3WWN4b0RVQXwiPSU1Yc
btfsqtZzdbkC5+5sr7R+Wkieb98fxqt6llFQbHFIgLAIcLgtFX/an1wUW0G94ZKp5lgcC4wyXloJ
1p8kOAoU1df3L/fW89noYqCUHnD1MQzaVxpGX67OImcSdTpb1Rg2na/vNTIcTxzinzXSR9MOrwU0
P9guusR5HZXqFlXr6vT9QNXMOTT0U8wr40HWwX26rsaw8/HManDBDcDJWwLxzvSAxMOQ6lSPTWza
yQ+vktKLpKeS+wAjkKeBdlF7gRlJv1NO0Z3yvXnjWYB5I4HhjE7D1TvaAZpEeGOL29UB38b5N7Cn
5WLdsSCHbQx9/ZDWRAy//zheH4mJw9jeSHijEM6O0YyV+TUsXa0f0rk3donZ0+aexmX8ZeBUgln0
MomrCluii3zxpkvDTTDDef8beMyvo4cEE5KaeCuQCbQ4GnMC73MUqtIPjvTwyxj0vY8hRGGXv526
KveYxZ7i5iLLfH1NtiMIL5uzLma+x9ufPfV1TQ7XIcsqCBVEKSNtYtE316uUzNgubl1UVmckJCCu
qrOEiZr6TkKfw4J5LWBI6+FKzCRv7zBPDs7/GjZ2FXrInwDZ5YWoSRUnpTxLrjW3mIszncjHLyuc
QhJ75t6+7FxoIMAomAmFiy7qO5Z0UmxLoe5pDCoLiLAoPllOTsI9FA0EMebkabhpTP7w0XbE0sD3
2L56ZU7jnTsG48/WSgnwqzQ9fXAyVCthtzbT18qsiu8ekQbr/eTimMKuk5QPNRTzr8tkb/Hrvv+x
G0z5w03ttohwUSw+1KQzYPOocNhfy9bFFH1MU5pm9Tz+6lOPFDNR1eb9Uor5gdTW5MHSkoGmtrPa
P1K0kmyxuqEd9CJPHjNdkeg6Zku1hEaSCrrQxTSSl12RRxaSu+t8aoO8FTGm1eNHK1M0gIkrq0KV
Z9wcevEtwQm5sVghrVd9A1t72BqrQfxg2IkA5ye/q2czyvt+vZHCU7+oc70urPta3ni6liY712km
dVZOSTbsFTGXhFaT6M1ja4ZgCkfbaGTsYX14xr4KnCtmr0PIXFjOpeyGaY0KvtAU5Ss2nGEyjNNP
TYymi3M8yaUfSNsu5xv66E1/lih62pHSi4rNN8HiPqK21rFT0Ui+O8tGwNbQ7bqUWUU7SESLvlTf
/YmmWmiVhnddlZNyw14oxm/M7kC7efXzXeGUxneOJwIbQbtwZcQuLhsoKG3eRvg7ErkmRr/o4tka
HRHJqRZXAy7EDWmm2wyTptR+U9gz2IHcdheguDFJY8ZO7cmfeiFCjQzq5CpbJ80n/nfljECw6/Cj
XgPyJFpVEPlu1E5lEqta1G4IJqd98DZ/g31O4G6yx7Un/eGY0pWhVhAmGvHwgMd1K+HDR5ckhrPF
XzosK1J7xIfZ6aZIcdplwhojTIi8oQkcJu1C+mNpufKepkj1vfS98ue4Ts4YcrBS1e79leeNQzBI
AGeFwES6wRb4cufrTHtQOo5KB4hFa9QFWXFFwNepFfaNDQ+692YB4OKH/4ouD8FlCpbRXg+AP82O
uneNK+zw49YzhhNL6ZuXgo8NyEP1AzX/5YAay1qXzcP44LN3fRANzLOgHJZzvMiaEwXEGysoEA61
lwOkZCETfnmpglVx4AS/HkxTdJeVgvaW+Pq4S+pq/OGVfhMZi9OdaJm9MT7UqEC1sC7w1z6+aNuM
sLNY3A6Frrd3tZaNbQiE1XxJF0JK358crzWVOO7iakgVizSPAR7dTI89QopBJ8EO1y9yh9kxWOKg
kmDwv4p+iYg8125Ww8np+vhrupIn4ze/ISgZSziyqT5IloDfdjXU2onn/HribhFFHNlgQT3bE768
+YKQyWHlbMmm3TVfceCeL3O7dE9FBW3P8OXOvHn3M3hmFO1k9+jUvvheleKQqw4DqubItsmWwpCt
Dlueb9xmLOLv3/I3hsX1OEejbmb+HluW6GWPRTaQ3EFP2GK6zMp2BaT/3ftXAdh/a1z+5qZMVb8d
O17ePvpc+KU6Vn9oJytdIpNsmUugeEihhlZUzW5hU4fJPRGh8KE0s/RSenPhh6ubOCp2+iQnz4vm
ZhsHjpznvTMb5sHGeqzYB07mfaxtYX4aml54sV61wxo6BeGuYT9IXNvSMtAhhA2N98mz+5YeG+HU
QTiXxqzHqd4lbZSTsf3kph0BwOOECduua7TsB5F1oHSDRSvS9JbEjDQsw5Z953kaiZ5SEbLtoloZ
onLW/HknUXh+V2VKKjndRpME9NxVPSTQERKAhIJ271XGdF9T4lJmLsqy9jX2nQWjLK1rwVY7Q++a
h5Y8RVU9+mk+fK+IMMb9cYX9F46F7UNys0kgiyWNmiWSnFLq0Jl9976Do1lGUuSTPKSY3BGbSf5Y
GY58M7J0B4Q2N2Ww9uYDN33AUq505c8Z+ybtbMiy7mkRMn9M254sdLfHVyz0ZyE5gyUddOmeCLew
8ra6ne5rOsHqtZomGm2vvkPcpekRLRG1uSbWThL5qtUOmWEvnzSpNz8mw5nO7ZY8mJDdSH2bOS+Z
+0xBc1e1xCwwyB0eQdavQ7/XJl1XF9xmLAyNVQb6LmNCeWf5NEonclPNWA9zWW7FA1aBXjw1ontK
KpO0cU9fiwmktRrOdUupPs7QY/+snT4fw8qVFCMqt6t79lXV7/SxWT62uWs9Mqs6M/axFjejrNHK
GjYP7hkhvuouf5ZjkOw0beRE9P47sVWqx2/6prKCIbXBh8cYpbJnQxpBNh36jFDuDNjkgmqqIDF8
TJs4q5L1dkr6HBHH/wCExSAHkoABxYMHExzVaL1XTQbEuukwEXSJkUmbRnoni+j9Ab6xlBFGzFl/
W8pe410jbeCgxPfzUJPufoX6sb+zNgykEJiUjLknT2yPbyxlIHib9BR5DRSwo1Hpqz+RoZmrA8Ry
53qdJk2EOSHifxlbBlqATYRNA4YgDO3lSqaV6TgSHKAOK+mSBLpKrEXtuTmxYj47FB9Nj63/Rjds
2+9d/WjB7HyvH4YmU4eAKpmIb1WM16h87T40qgFbxTyzsfDUVP9db+qeU+dscgDgDRAkrHuV+22o
vOSrU6e2Cu0tcj0al8z+bAiOtNHq1OUcrlQkdWTrDTHhWbMWT2bSZ8OFjV7gOxGkRb6DSrJW8SQ1
qmHMDqhH6klN+MHS/C/iZDC9GnhM9WpXeROUCFl061OljelNagv/ZtJL+aSqNfltq65EgK53Q4gf
Q77ssxFqU5jmOWpxX+8g1JpqhdXGFqfIfwfFZk0xDQUrRBur9sS79/ok5fD4EGERXMXrd0x062CS
DlWmy0PWBQP8FKUNsK/y4mLITHOHOlb8ru3ef3j/hXh9lOKqGKFwvgERQ738cub0XY2xQG/xQhCc
9DFbvOEKcTQxdzjonDitvDnAzSKJZiodgeOuG6S90sV7RR4oM12smSjt7zDjNe8EGCoQZ9BsVc0p
dO6tASIAweGb+/qaXlWUFkG5iSYPLTDNHCZYhn5YTav6pKXOqVivt04UFGxAgCiYqG/t4/cw3ewx
C3Y738LNJpr9xA5JJjIi5Qot6tIaN1nNUgNWd2m3Z/vQb+Uylx8UJ+jILPRgn3Rjd17iGv8dOEsD
i6jEzTSV8zleucEPYhbSDx2c8zvPzcQV74Zx2bW2OPGk3rhnYEAcffg/x6JjOoTljrmvVjkebOhQ
B+rS8pySbL7smzQ7f3/+vTEpAiLUTYKNOGCDB76cf3qPzGEyFXmMRjt8BoSoqphyEHQA+9WDWxKG
LmwjPWWe88Y+ANwDkT/A84Ccku3nfwI7s8CVSyGn8aB0X9s5PVCAnwyCQHF9/EQCgn9imNbWdjta
OgO8ep6XZzyOjhE9Sfch9yt7PKT4Yf7AR2RlrdPw2iaTcLKviLgNHnNbDvdVu67kGxZn41L6Txvg
AMjRqGwN0bLU30o7GD9hijqkOzm26nPvju01emWklJ2b5p9Flqh2NydudzmtRnMjc0372MshuZZG
Jj8Lq6yectcjBsPotc9uDlJAxWuIZr/U0ENPbLevtz/WxK1xBrGWQuWYlud7M4n3K4EcjRZ4aIrq
jP6yeYpl+PphwglBs21BoCAF+bh/m7pK6pbwy0Mlxj29/fZSjtPwOZWOedHQhjgxqNdTFokpvN1n
taIJ2/Dl3EnrqnWC0SoOitBttpd5X+hJG1pNVYVFYnyCOHCKhvJGEcoxAhX3hlNCJz9unKQ4MAyN
61WHdiTbLHJVNhfbppsl8TIta7k3qYkfu3QSvzqKQpT4dq5/9VfOupFZT5OEAVdoakezRP1lQjPu
v/Dp0VTSid84ai/vh1+uE1miUkLcJ+Glmmx6betJu6vXd/3lVY762kYFc1BfWFrZxP0zJbSloAZL
S4JcA/NCq9S4nwIlzt5fnt5gULBT0UuHssVDZ614OTjklvnYu7k8KOXibs2Z/c7o3TUetUZc+DTb
r1w7qxGsFdOFJT3jvPPz5YuOF0Y0jro8G3TlHKqgDG6TNq9OfLvX6/T25ajLIURtPpZHq1jAeGfP
y+ShhKe095TphMBYipTn3j1xOnn9JnOpTTXLcQ5egX2ElHvaLNbFa+Wh4WAEeVbOwLzqlArV2Jb7
l8skl6FFDDWIhLFXre+6tswhrTmf2xSeMWhk8gXvZ+MmH+cmyr0CbQ2Oeju6IrgIWWOxw11k/tQP
bnkG1637H9xf2Os8e9AfgILt/v9plxhwdKGWNShes1UjXb0eb1EJ9Pu51P39+xPtrfsLG4o5xl2G
THq0D/Y91X+6oIrXBkuG/NYQec18ypnu9UpJIBeeZDQqt/PecZfH9IteJAYbO3h3fk6Zr0ILPCvu
YSXuumEdTsyaU9c7emkbAxN5RW1yWJxKfp4xS47tRaGda0lAQL13YmV+g/zC1MGTBLyKHeFVguGI
NG5ovUAdULKJHdT9lJCBzBTn7dBmnxPMAYA+stk7Gya3vlKzVx9K0+ojXSp1yovgjZcTtxI6aoio
QOeOcUPyHXLDaxxQM1o/IcYv65VtOvWuVdjmvD95np2zjl4broUgEWqpY8FlfTlRZR+MjfQTeUi0
zvtIvha9mgF7BSIXeunS2Cry5cEXqGwjTS3is+b54+c+XzDILy1gpWjGz0zsFmoeuOWA/acMRLdl
8tUXZJkCagMEJ+zp5ReshTdbagVCdFH8XZnVUjhhhzHupbC2NIPK6M/QpPeRMxrrw/s35403y98u
yaoFmIhlwstL233pGuyI40ETVJZpIqwzs5Onips3r0ILAS91+rV4T7y8ituIpTSGZDxkw9LHVU94
mjMn5e79sbwxp2BD06bduJHkzR09Z6jlVZ1s75NTKbm30uKbvfQeMd5teWJKvTEerkQJg4cl/tHH
7kiJlxqTTQPtgCOfd6ixisfkH1Xy++N5vanjGb1xw/hDdyEgvLxrC19c92tWPZY/VqHZNmIcm9od
udFrRCNFnuWrdkqR99ZFMX/c+LYucafHSJMEoi/agjpUg/20x5Ukg2pKGHo+L9OlNQn3vseZ4ARv
/vWTgzuGZhiOCOsSe8rLkUKy6wpEbsgAtfkBjxUkVGbzFSFwfuJC2we9eNNY/LgIcmlGhzLveMnF
FXmphOlcTmU/fktka51VvvCM0KwG7WOOerrct6Lyrguvz66yQevi95/pq5Eijt6ABCiIEBdedQs6
DQC1sFR3GDpi/vCxWePeHKyo4EB9Yvq8mqRcytxoEtj9sEcf23kkuhYozUu7g8RQhshHz4jWCfnx
Xx4QfASMlrGVQfB9bF0z0bCcAjKADp4u3X06YtKBZHgns/Tj+xd6zVOhNcgzAz3YupGIwV5OklGY
aZHYRXowS1hDaIYyr436ZjZl2MwLJqWIZSrg83Up0/1i+ctNsHTL50xOGIta41ihOW4aMqg74Ylw
0FRKFMu4QB2oG8/GpaKynfP3v/Orl2mb1nQsIdbwDmPQ8vIrY7iDYjr1tcsFRsJjXS2DhjTHzQ+Z
Lacb2crcjVq9G0/YxbyeZJv2nt0EyJO6+tjo1A0my7aaNCdj16nDeuxV1OZ1t0OEWt2+P8J/Bfb+
+ZXaGDH4ZwHrsPZuRK+XY5yTdM4mG0+w3i+qxxypxd1az1TkZuogUA4qoyrOl3VJLxO/QesFv3YV
X4dx7e6NoTe1O8uvB/tW5Wl+UeaaaEPdXNw6dmzhTBf46nUWUGmgBVGBh4OMV5BXGSalPvwiZzq5
mZwCNoAuSB8LC21ZoCiKKaczVQ6FQ//HS1GrlaLQ47UdW/dKBo2x8RZ6KjEvsdvyUjppeZf2nldH
5dgk2BS4hdXjSlwWsWY06xjP6dQ5h2AZls8Bp2kj1jo3+T2M5nKPihRNmSEpcwa54IcRJMY8Xore
Xr/X7ajpF5kw7YYXorD7yMtTpwpHQ+Uqyky3ciKUzs35lOhJHpUpln9Zav0QdiFkBLDUXyVmlZpR
WmGGF2GmjEs9huFmuh+XGUu+YSUfEybG6F9OsE9+0IoJnH3qTm1OSVsR9FENi5Ocl6sGVyMHKrqu
vZxmG+eNbog7Z3VvnKRb5XlgrxLvFRtGwc4lgPqL35QtRgmacPU9xjxtG2E4Let7m3DqYQcJLv2s
6Qp2Yi90jyGVutJj3aIXxj3vydObq8z5kQRTwgtWyGwh38rGMsAfmgb/VJiOTxVKAvxJyBkyQqGt
9hgmQk7fKiGGLB5xsM2I1nS0L5Yo/b25DsbXrrLqaU8wr3Wj95rQ9lUuqofVWIf9kjs+Bt9Cz+Kp
09Nb7rT93chx1u1U512YwRTsRmX0d8E01Z+oku19MBTirpYzpHrP+7Ssbc3XG3P5eXHNcYh6+rrw
PMSsfcIl65foBQuNvspv3jiM31sPCnKPVq/cIwUGjGzMWn2rTTdb95o/IQhuszz7IjJZPAGcz8QZ
FixwMZFg/fkaqBacYllHSEKZj+vjYvaZHQaFgKHdOYHfxGY9+OKswnZiCMvJ7H91G0Q16K383fKC
UyusZfNtJcTwCy3Yhn9cIjbaWU2S5KGGUvt2CPpxN9MD/0ZP1Xy0g6T8xg1LS1rzq/NgFblf70qz
meDDVvin4TZUFm6UdYZ9GNciDaI8Mc0zYyGUCh+cfq55WNOSkIiGxyrimFwWdy0AC0fo0tZl2Pro
tbphac9dr9WrnUjs8lEE7fbYm6acUTD0yg/dQut41g0UfKyF/Hq5SFDJwflRev+ouV31haws2cQU
fFQoiwbgeWbVfnVbybzqw26BQRN1PZlAYbsWGAwVxrzd71mq4qKGkUfkbu2nT3mZG3K3rtmaRpx3
xk8Giwlqbz0Zr1PNrr85quvrPbqo9CHP19qPUtiKwXULO/g6SDuCUIVlTGEGX8nEgiOY3bAmaUuG
vlMs885BzH2glBxnWi1p+WHiZLQSJTbRFx/tBk5PZ4/l52zGzCcijkmWl1SxQ15wuHewg3EWy961
vIQqkkalLkpzcAsUVLN53/tdkUSyMuXTEihHhZ6VmV6I+UU97weGFJwFmuzmHTVTJWOj9bIHXkRM
E1Za1deDmwvWxLRU2GEpoW7tJVmmWDAojDqGhZCBbkn8cC6yady3VEdZ6HSF3+3mwknPgPC48Q1a
9nnnSWvtkHfPhRdmCQ7xuJyo2d0trI76mZKDb6OSzYwR6lPR8hooVt/QD3qIgDNUro9TW5RmWCjo
MaQjs8BG+ir8ZpcKC9ZxVvj2hchKw44CzXV+pHbhP3TsAsmHcSzGp4kpdIdV01pdeg490Cixiv66
bBeDuMc+n6/13iP+rpaW+1C2o+xiN/UJE/NdrVrOzB7WbOwtXqI+tBWueB9ksUAq1xKDnRcSfHsd
1Eb9dTJadMBF3rbfpGZCQwcHWBWFvwjIlxvFiLpm1VoEFMmAdDgxFuKSiRCV9PN75KbYZmQ7yfoc
pxjukAxnBnDivaISX0ffgMGrzQ5YWLt10Fwy16ozUeX6vcuyerDQDeOGBVp6Db/eJvIY3znnsllM
vWS9sbuvbrI2FzlvOw12smWwT8K1HFuoqiblENIY77sy0+TG9jNTD3Xp6Wf6wrEjyqbF4EUbJuuu
qRseS1a1mYzNPq3cEK6dvMea1lJ7ztmYOvH2Ob/YvttbMNzVPjdYe3CbMdrpJ3Sjot+rBKj0xlZB
a4duUJAaGVQJ73Pveyuxpvow/Kb57vJDbfbbeLUGKAG5WquJ7RZi7JWvPLrljoOQO4aM3/hnReFV
8ACWWftNeh7/2Sz4395ZJC5QNfJzRdu0yrPbrMgndz8lhjmeLbWxEtlHW+KXgQdpse9U0DgRdoTS
OUc7xnZEiIvu7VwLKzgCQavhe+/o5X2u7Om3oUEr2a8wM5YIExAYCZ7UmtsundtH7JWbJ4QXRUZo
iqbBAenMco/HpWNx71LL3SGXX2pCRJoijwtjc6IKOluzSLo0JczXdp5vbD3N8U8zvcQ4twKVUIFW
XX/W4b7DEkmvogtHaaV2iCVYc2UYa3mjuZais2MJ74nE4ABVvFV+J4C5c2ODNlS9l8gSPhICDWlK
4DWGSWk3IYUs0mqHGdC6b4m9y8OSqN4lxH9sKqGliESLtBZPlZjWrbhFnlmYpN3AszWHbrEjlfXW
EE0wBrPIbS2SPyqnt5yQ5DPvK64R9jUcnaK46+HHlHHHKbCIJltb51g4XQIhwMW8OUadUV4jCWFr
mxOPpbBtjQ6uR0YrNyIly6Kl37GuO5OPpj8buuBWt3Lysolt/ORUg0NKoDYYxEZSX+DXZLjtb9Vr
7hd98DGWI4Fgusodg5s7D1K77oh2TMMqWLRHozT1G8MSxhRbs1oIUzShmrj9Wj6YixkQzKcs+LCB
bFczpiWZ/i7H3vi4Kr38oem5HyAJx5g4lH7f/HaBVK2woSCswt4r9QVvg7TVoqwarV85JJ2K1Sxf
8rBOVJdGfuq2Bzimi9hpie8TyudQmUSTwpeUXgcO7uFYsRTHA64gc9TTmqQyWczyaz0azYO29Ips
QdyemKqNof0QaQUZpxoT93xIvOGHKFzv28Imw/wfFH1SGwiAsNXeITgwz5a+De06dREognyBiIK1
/8pGYinPJ1povxGRkNEosVYwz/s80GFXLYGEiADF9UET2Pth2sZnYKVRtxEZJjABgqlu0LcSkIlO
p21sDjtVn98ESA5on01pCecLp4P1EvlLXodApOIKCybjK5aIWNit6+hc6EsnvQg0U/tY67DuwkFO
1RNBZiUbgx6I5qynErp35KBbUVvVbIKJ9KAJTYWoiITtBnVnK5PkWjWU2VdHNpMMsT5re2zUeu2S
TmnxVKs18+Lcn+pvReaPh97ZIi6dFVgv9BCjEqMwTlUNFt46ZZjqdIv9wRJ3M0ReLZzxlJHRYKad
Fg0ex/NiWTQRO8GcGueLKrSocMzZjm1/KMwzV5/rH43XLuZOoZP4XqqKYxHbb3IQY+OWd11iswZs
NhQ4VqET/D6DP3xcMqH875WbD7+bupZ5ZCRWgpeWB8EmWqoeOYfH7MRNQs+dz/0YeN9M6VXdeYYR
IwFAlnTWnV2Vw/VQYL20c3V2TrhU6/ADSYQoI08GGXIt2GW33uJrUL3GlpDaqS6zj2aaFxos4aK4
rwiXxM1mLDDFWAEJPgKyWz+V6wbtvjO91Nl52YIsHEA8cE8AA69g160wxIQVj398iHV62C8Lw1ID
otfZXy5zTPnOdBy6Pvv0Nz7YfV/dTqIJMJO0va4NOaqvca3a+TypZPvo2QUmu17i3PV0Teka1s5y
gnj0jEocF63QHaDmUiODcx0VrQ0G9GvujuRYIAGO0tFRgvMjO3wiS87yjpE6+z7xh2sE7t1ZJyHJ
V62R7st1CSId67O7zYoiGrLW2jmDsXKik9Mlhob9WaobUF11Ct5w7fp534EP7J6L7v94mv9X+qu5
/dcXHf75n/z9qWkxyE0zefTXf37In/pmaH7L/9z+2f/9tZf/6J837a/6Qfa/fskPj+3xb774h3z+
v68fP8rHF3/ZMUPlcqd+9cv9r0FV8vkifNPtN/9/f/i3X8+f8nFpf/3jj6cGmGv7tDRv6j/+/aOL
n//4gzY1T4Q+NfbOz1SYzfDnP/58vX//8vWj4HP+639Xj/XPkx/w63GQ//jDNP5OTiS8NgyyNyLd
pmeZfm0/MYK/oyNijtNcQqPGpP3jb3XTy+wff7j63zFd850tX5t0Nuh/f/xtaNT2Iyf4u4+9FwiL
TvYPiJT1x//5oi8e4f97pH+rlbht8loOfDBvw59mJKo/Wmjb9UGv4fk95w38qZsGEE8Q4JivsdlQ
K9Jxmc4H6V52Rc8JznZPIfJvXe6ZS0XLHNT/WPsu3Y4+UZCtcYGiHXNSH7KqrGTY61CJWflO2bkf
Aa/Pw4NXCEIBpr3hhUeLwYCHcudUeuxp/DFNhvzgLJW61dEJx8uwpS8nCMAvAo5ZexJKjRNInP3G
7QWnpMjgG+D/drwYCZUjARF67Gate9HprP41yeB/rSW6jRKCE1Jr+Aig2K+u0qfoumnSxDiv1nFh
Dg1KGiwPhc6J8E8T/d/z58/z5Y0bis37c6wrMwYLg5c3tG/ZGax2WWM2AXnOYQqbG4fqzl+a6tzI
MyNCU+7s5KStMWnZzYmRPvPRjuYrPuUWLZCte8cXeXl9229WrHKnNe7Wbh2jwq2Me5evRGK44mXD
WUhw5u0VHpx61xYfhJ2txFE3i0J0hE3zw+wCYkRQN8pP69RkBavwqOexUGRtr6a9/MwT5T3prTgZ
LXBMW3h+THS7sCjaEtteyflwZ4XL3OtMfg7T2LSKPuqUTHdB4Wu3YtYpjHXtQ1InRpxlBR7iY+Fc
bNTL86HRKtwBsvzc9Dmxa3DnLt5/rttEPL6vqBVwc6X3gwzuiC8y576s2yRZQR7JNp86rz1L1SCj
MRmjHBpp3OUegWadOZ9ojbyxIsCsJJaNbgFcrGNdQYPeO8FId42TFsNHj7DEi24kqa8e55/6OJzo
Ox5B1NhI6FuYDmcE+j048B4NcxANXYOSc9aaT86+NvvgViSuCAMTgOD9O/rq1d8uhbII1SQeGq8y
q4zEHTr0RHZMuXWGhne9USMO0u9f5Ajpfx4PrFSHcVHq0Hd5+TqsGLO7fZbY8SwpVRZDdjvw3p8o
yfOI4+sa0ShUJ5aAV0+MgWHHuKVcInGBFPLympqB/HHsCycGtJ5uJ7iqH0Y7yVAz9Wns18bw8f0x
HhMI/jVIejxbd5VmxrEIWpRqtjuXC+aipM5s6zLqRUq5YPs5ft7lt2FM54NyO/kgeKnOBW62QMV1
eWIxf/uLMHkw2yJrgEf7cuSk5Ypl9jU7dkCGzlUxYAxbedZu+m/qzqtJbiNr078ICnhzC1PV1Y5k
U013g6AoCR5IePPr90FLO8FC42sEZ/diN2I0FzMis5Dm5MlzXgOfwy0U7BqkXupOUcsraDGm+tJk
Yxn0A5fq21PyetlhpuFoSXNyJQhvT6sphIjrIjN8UdO4MBM5PPNyCij4UY9NZCzcO4QH3h5zq53P
MjAoWLJVMpC0ekvwMkutnjMQ9SvpBIFrO/Sgic5rCWL2zDyNA23UyzOYCn6DHQVygQxlBr/gpMVw
cc0wLW8GauR+bGmPWl03d44JiRlSXnewYXZmx9FsHGnWFjb9Xe16mfpaL01J12W/7/Mn08yXDxFU
R0Cc5teqS/CFqHM7Phjz1b0IdBp8C5A0JmcVhbseUzeTCIqdIvtVVtd3A/bqLlE28Sui6u9yPP2o
JDaKY9fhKaJGexBr9tYGkPrq2k0KC+Vgcy2baN3PFO6ZXLm1mGa7fjYK6mVToes+bNP+lMDtD+D5
OH6oVoXfpXp1nqEkucDLjMCYWvUEvdb0m5GLPKtEH5gOLU5HjIX/9kbanSpeXOsBAmWwxZ/OcwXo
blhkP6W15xaj1DwuVaf6yjAIn2rjpaaGWLT5X6SK2cEL7NU1ty7TaiHIfQNZYitAYSFcqIwty9R1
bf+IrDXSH9Pc3IpWitwISPMp4iL8fTKEdvDVr2+e65E3UbMVc69STmNTUq8PeBoKry9XrFw5f397
fve2P5ccr+m1O8qD5nor1hUSkDXlJn+SK8QiGzRJQFfZQaQo8dlQ1eQ2VBf9YAfuLerPg24+zxlN
pystBk1srTgrurBuyrD8scj6e1NYgBOzGQZ0NFh3Syx+NYVgUXFnlHleoR0Gm/f6g/veatMs5LxX
QtMwoaqbe7Seygsa/GhWU+o42ER7S7nKBKKIDYyMF8T1eDM4NZhgluzrRWl5VhZm5zAz/7BIWQ+g
ejs3Dp+2vg5XizyO9+b9Ikn6UjVc/35ZFJ2fQCnyyxKncFopxdmZaeHUZmWdJ4qc/iQZcDKd3gpK
OVYP5nhbVlmjP5A5nqr4rymQAzYLDLivqEoK/X5jt42rUffxoGbZXllmeWBVwn4n9YjWdUWvBwhX
rHIMNdTxuY3faVkln3S1w62Yl/Ll7d2+Rae+/DB86Fh3dfUSeQH5//SCjWdMsFNoNP5gRK0bx+oF
JOMHdV5UtwkXiL9zMV5iNTF8ywhDb27qhuI1IbBU0Lx/+8fsHT0TBUeSA5Jp++W3/vRb1LzH2WQZ
FH+0lOFEsh0FwhTJTTpL1oeYPti7sCyO8Jx7R49YjNKNDC0XjMr1djT7IbasQVFQhDV5UeiDfWMW
84ME4sA15DwJShxkXbhXUqDUXXaUFqwLf/VyYGNgdIFoISybFZJ9PbydgCDMwbb6UVWaFwp94l6R
JfOkj2gMSGEeByj5Tl65vtEia2xw0ginR/41UAKFM/pCE+KEK7h5MVvUqUtebQexae+8ghXhxyGF
CVNuM0FFZjYTnsyKn5YlrB8LOpO+MgRao3Pevb0B9iYDQBntqlWlH9mU68mAmGC2eaZxXpXM+Gtw
ctnL0UDz8IkFQNBgq/v2eK/vsxdNOeBWHEoD0cbr8UaiP44WluIjQBF6eScLD/bOdAkbmMRqrTw4
ZgkYQ4k+vT3uOmXXi864a2bAjAL02VYcdIRhoBPwUDVmNXmKHBgNg63ZB3vr9c5mFJj0+qoC+1qd
QcVk2tBDQ/F74v57W5iW52h9RndE7y5hNpv4icTgiI3wT3uy7YMw/3ot19HJ9UnsyKm2a9kjqjtW
6CT5jhQ7ZK2G6seZHT3nJclBVFPsfntOXwcPwHmovuHEtib36mabjkpuOCJuVZ8uXxzUdey4xkKf
ZMqhUCZGEQVLm+gHL4m9haTyuD4mKMgB+LzeQBqiQkW6DiqX+vgQkbX5bZYf2Za+PoGEBrCA4L+B
0gGmux6lB7Zjt2Wv+jgDloFiVBaw5rm/pLm9+G/P4v5QSFdxIxCCtzcm8s+gR2o+KBaYwCiFGM4T
rjh+X/16MZOLmRIUkLdVH0m11gX9Kdq30dDHuEup/iAvy2nMsz/igXZLYnYUwOYh+uUwtsZXahaU
aSlYbw3fAQHA/jNK1a/TFioeEhM3KlqtnprxX29P4k7eAbJyXa4X2geCYNefpi51Rk92UP0Jcw76
39UAvV4ipVTsmU5tMfkL6qbvsxKIbuREA/Les+p1sSQf6U4c/pRtSJVE7RRdpfrtKPc+2nzgZbi+
TxrMI8+WkE5GccN0uR6TL3AKEeAroKUoTWMcTMre+YQMTDGeigv1o80mHrjKLFQTFd+a1PQGrzh3
Ut8tqA7QtxkWd4gO3X73IhAXO4oxvFdWKsH1KkiRAlaTopkv6GoHgKTUoNXs1JdF/BHTuSR4e9X3
PtABSrmyL0HmO5v9bM/ZpCQhQb2fk+SiyVMY0B7tvaIvPxiZBB5RTuKDoLd3gZFDUwyFImi8Kv8l
ppIh4QXE3Jix7pEqSdyqaozSt6Y3QAAAbNEokM9mbdsHI+9OLpxPbpdVduCVQGCs9bohUtVPhep4
Vd/MQTEqpd/HVRywmEdnai8wOasOgAxqlTxtE2lH1Mz1EQQQZfE2DbSiN06JUcYn+CjqQQx8oaVv
rmceDGQE2AVRkNgKwmtYk+OemHBmWml6EF196WQpgVaUOAikxfg/K+KUz+UFmKzzMAvZuW9U+1mG
AkRWJIN+a0f7gxmNOnx/sAqxYkpoAQi0aqf0ZlTz8CznlekPWvJMh1W7kYFiPavSEt8lostORgdg
q5Tt8RxWaeS2uUOvAHk+F6DseEnS2LoU6tLcgc5YvNnqbDfSlP709nbemXAoYhAgLRgTFoyf69Mz
DKWaLSt7IR6LzDeF2n6gylEFcR0tBydnCxLnEbIS4/4z1vYazZJCFlGs8ghpNem+cGZUb5VsoWJp
1pcpnRrfWdoOvIykn8JQM07AkfNTClj2QhURXHCt9We60I03gLW7q+e453cO5sGU7Ox5fibNcY1J
QZ1iMyXInzSZELyVRvbprZ0vvzdZk33qaJ4R35cl+fUzRutT5tLnaYbs52Y8y4okhN1I4Jx+CD8U
8tiBMwEq3PSFdtLr8RepOP8sA5VJ5LXJZsj4r5dcgqXodKak+G2jRA/pnIMKpqgcoPh0pLD/Eny3
Z4y4hTwKiTDA980VKenpKKVrmWVF6H5a4jBP3RhnpKfJGEY097M4eZ/BBH3vdPITYgEDdidZcqOF
kvMI40N8EejfxrX6V9q3ykMzOYByilY3dS8WecE26eJWuxVicjywMDGVMdEFTiY3vjQ53QiCSgGm
sxTgk7wwFKPhTWY4qG4nlQseHrWwPsndBBa7jkPjFg4aQu6KVNgg5NFFfT85SXPr5CUarwAS+o+1
RbXEpWJqPUbk5PoJQY/4HQjUHEfESDW/418IvXmGjz74GJHl9RnRj9I4xZbaRy63FJA8YwbL6xpW
1n11wjz7G/fnnt5EH4lzrSfOZynW7M/22I1PBuo6jxbCi1/QPxoGNAnV5iSMvgJEK3XqZ8gyJoI/
o9H0BEwBVSWR0u7bmNb1R3k2lNNYq/yxVsn1R1Fa4quD9+5T15PrgRAOA+pBi4z9NNZzXmfiJOUV
uLb8GRk9kCrq9aGMZha0R6/l8XEWEfSPg72/c5tSBCAK4/YA+exVa4YcwgLtTqmRjsxNVprAyPsk
AAGvICKE3vGQoSjy6yEPIjrHDQgMJoybGzxaVTULgzG1YhkvJTvX1dp4Dtopaw/umL3oytTA9yIX
Ja3aZEMGhs62OnQU3ZDpuy2F3J7jsq++APFWDqLWi6Pk9qiRZVu4tdF0egXpUWO57HtI9n7rZMiQ
Op1xB/FCvRGRg/+g1aMsWZQwWuz65IAaX5lqjqdT+LsFpAS9MMlHrB215TIuRncO1f7IGXxvrdHk
WFVs1yrIliO02O2kyjMiYWhoAiDPoHRS/Ta9qgP9lobZeD+k1kE6ulORQ7UZZQUCOXkFLZnrYDf2
ujrBCVD8Ustody/EniCHeoic1SB+FHlq4r2ppdmzYUcAsnHMiJ6H1J4+zXMRfhzrHARfAg3kvYJJ
dXnw67aqK2soBuVEictA7Rsfks2vK9Suq4US4ta2JIAO22HqwBUrzTSggj3Zd/2oKF9AAWe6V6ga
uAhpytPHWAOX7FLmS76UsWj+NkzUMqPEFBjrtrr8uEyAAnmJtV8BejofxBInwg1JVP6opdZ6nkSi
/wn8sjEPPmfn4lwFq9EbAENC/2AT7A3UodqymKixYcd8spL5Wyt63ZtsOYHPcahZs7OfVJVWEnbY
Ku+oV3zBfFbCucCXC5yxjmTSVHsWNm400WLzfZYhw6SWHOtfDh5UT1f5Z2IWV9rm8mwWe6hLq+O1
USfYLqtVC/DccS5drx+ZuO0UbVf9EUQLQHFYRJFN9LCsGnEdfFB9IDG5H82RCEKbq8MaO8XFcTj0
raoNA2cE9gts/24a5fIk4cL6zWqr6WBxd8pMLy86HnWQNNHGuj5IaTs6TWjkJIqlUxNjpBg8arzc
Ql6bEQUay7tVv9Uz4xEjJyPtDoZ/jQvhqCC+BNd2lWOBKn49/mgB/exiCrhaY1p/FrC0Pi76Yty1
AFjPTmFoH7LOprSdFc2zDcvgo1gELasOiTQNnDICd6sWb2Lyimnl+SD47u18ju8L3AY4w3YrLqje
4edK7UsqauUs5BQg5XRWJTu+zaP0V82F17ABIg7wJi0PVmIb1LAVRvRhpqYytaHw6ZepQHCXGjPc
AvXEGAdfQR3JhR7iSpRCkKUDMxuq0cHttp7nzY0DUGcFjFFvAe6wWRLVEEWk00Lwo/WEJyNEHIQF
1YPi287GQ+KLhhWEbssCBnO98EjHDEqbjypIfRP/thm7axHNPahaqPBgvko/k4fmUupJdOnrMT/4
yL3hMXmhH0pfZ9Vhvx6eThEw87nV/GWgKhcuE3BYNN4gmhRosA254TvWYHlpXv8uYkt6/3a42dv2
Gh/P00yjewek7Hr4OM8s9POp1CXhYrp4+ZkIPw2OP9tKcepQrbxZuwKUIyc7wH4pPxkwW7w+5GmZ
jmYcVCLPfC0xnmwILgdTsxOAeUIgurhWt0mkNk2NxBkWHYl1dXUwH/x4UZX3DenJRWtpK2WrLv6M
T8ZBINgblC4KAEi2PyXgTVCcehUoFPqdxMOgb5rsUevL5ZRYWnKT4+Z8N3dHTb31b9xuc9JcYh7v
M4Uy9/USpLoTD5NgRJh9Dsi9EgU4GWLiWDT1fWzF2tpe7F1Vi4vzMksDyqLO9HvmNN9zBwlNyRDN
wcTvhBt8p0Bt8B+yhy04IC9KDI5qocKtSJqPGAz1ZyQ1n1vRmGe1gIb39ibcyWJ5DsOTRrKHGdg6
mOFgmIRaXmqwn4wiSAUWvUpPLmk6/ZEd5tZW6SW0gdelLOMAtwWvdT3ZBucNFH+u+bSPu7vEEPRM
oGl646Sk/oywt1uNreGljUS1uli6i4jN8iCa720xMjJwm0ww0IvNHQ8NuG1Lmd+wOGXNuUfKXF6s
51J2GrdRYCGItPrj7SneHRKk0opL4UBt616pklTTpE8EuSXuHksFUQAzbECWRLBNAbXMMTQ/5+h5
shtdiCwrUBQbPMRerme7agDFZ0rIRoIld6kx6AyyqTfv6nBeznaNlyucQDvQTD2PYYOk9mkBSOdG
Xdn45lw6gZzqZjBqFu47Fgv09qTsbXNuewIfNz/gc/361+EeYuttEWu+DqExsJ28uLFEiN0AFf5A
Tyfn6KSvf+H2pANaQ2QVbQYKFpuAxlZoIe6qL6tgX+AwIeWRKtkJcrw4h5r4KzGz6TaLiuidyKr2
giKL4wlcgh7KyRhdJ4xcssPx8vY07B0/WgzIZNEYWjtf19NgiLEveRQDxwS0uIQq8LE2n/0OX/uD
Cd/bheR3gEwtcDHgwa9Hipw2SRKwen4tRda9BcmFGu9inTt9Kvy6M/DY0JIjzM/eoCB56NWs2CzM
Tq4HTYEoQwfvdB/W7xjMU3ReugbitqKowCiq34Eo/f7rE7oqGRLKLbDg26LUpAw53ENsiURk5d5Y
ryqXbR25WZscWa3uYM7IWGjrGYpDS4Su9/XXJVocGUozatS1ZO2bGQ3JjSE7d30a9Z6DLYE3Fk4S
xDw5z3AjMamneHxfljMeIkaPmFiaL2C0JXERJLZBuSg5oF9q03N1pGizl+iQUILAd4CxcJ1f/9I0
atHqazvNhzNm0RaPvpe90tzGTVN74ZBlt72xDK5SxavJChWot9dkp8VBkwERMdQ7uWu3deiy0ss+
qiKsoux5OOW4gKP6LQ9PU9+KM9VF+UEu0t9Ne5r/i9OFqg16HLRtUQdet+dP/cl4pNhlhDkDxwZF
EdmO7qxJGn0eDt1/MxQqS3CNUQxF6eZ6KL3SohhfTrCGYdlAQ4Knn8fqHNg1fsVvT+dL73Ebyign
svOoBK3EleuxYhtKlDpRV8TWo31URN8DTm+XwJGUP2K7rB8QK09v66n+QUdNJYMxZmh6znTOFxVc
YY8eiSSf0XnIUGFEaTMl7ip5I7smz3nwQfl4F3FdnCOzkN0KapwnSbV+8BV7oQEBJ96bsAFW8ebr
j5gbpMeidNDXvvt0ipsC+Gyp17e1VTdeH6G7PuL5c5Dt7KUggFRXkBQVwhUxdz2qJs19VrYjU1f3
yV1G5HILxHc9LEcSv6Gh6mu5/gnB9ehc4XJ1N1TVkVDnGmg3q0dwQt8YsAqdga0ab0y3C9cmdoqQ
xhZAUiHeCdv6mkxFcqC/vf+1yK+Ra/HIoc13/bVUdp0pDVXdV6IB7C0mPlSYp7+zEtNFM6u6s9VP
vScXMy9vU0JvDeeDg3OxV+hYdZUdEPq8815tVkMH/Y3wg+5D5sguAHHg54eV7Q7GON6w+2DLW3Vy
MvVMukemRnWLxECto3DCW5zmtIP0b//nrHsOQSpjRfRdTwmCaLGUoHrgx9UoPK2zYHcoleSOamfA
qdaEa0BRPGlkbMFIzfWSayjxCRR7kQqR5YMV2smCwBisHvHcIfyeza9JlAUNaFw5/SxFhW5RCFAL
/uIPhjQ0QVopB+Csva0HCGVtRUENgMCw+fg4N4woKriO6Zy6KDlnlzR2eFJSAziY6N2haLOt3TaV
Q775sjay5hLxFN1v5JAggubhHdobGLvX0tEWW3/19kCtFMH/PdQ6yT9F+XLMZ/pDHKi0cmJXVm05
UNvxSEBsK3a7vl4Q0aMi8wJ6keXNYbJs+OH2SKo2l3P33aQQ5IH4ydwWSOClHTKipII4howe8tnW
MKhw8JP4lPSgLdsuj892nx0ZI+xBQ9baCaw3ut2ouG2CaDw1LW6OXHCwYk2AvyAHY01QMlCb+qSa
RfMjCWfd7ZZyeRih4Vzipo3PSIGrwdt30t5Gpp4PGYMww/Ha/BBjhu/VVOuxSsVIT65OH3hRI7pR
ghKp4sw4SufXQP1q0Xm2Y5VMbQ6R5etFF9hJGvUEuUjI73UNpQucpL5F0mic+zm16TsUS+7WRmYH
SZTWSMTEzimZWlRhmjE+OFa7Hw8zB8DISztikweKpDLypWrZgEufoENlLuc2r2u/bq3qhOdKfyS8
vHN30gai8bESCNaX9Obj0w6qf40+Fy82GaMBCPitWFA7qaqvVAdT1KyG+uDq3DvQLwBsFPw40lvi
gDQPlWirQfNlLYpucVgbfYilq7JWfXRLv9xL28WF5kSE5rRSCt0ED+zuo1FSGkCGVIEDGdYRLeF2
CohfjTuUUeubmM4gvNTh+TOTr+Z9oSC8FUqnRpJrn4J2FKhYlt0anRCXsqyLextjBRet8/mEOpzk
05RfxYLU8maMjRnNtFHzZj2vzrVRxF45afYpxhH5HQoi/SlOShWsinVUZNtJjFG9XVnXa5f01Zts
0e0y7ZFwA/BYJL5KqdlHXc881xSYfJF3lJkxA7o0qN77v35eycWhoto0IYjP1zsI2pJjN3qsAyy1
2nMvqvZ9ZKK70mP3zutElv+LI4KRGZqItAhpBm/GywbTSlS9Jj60Fp5GyYRlYBWB7xSh4laJZt68
/X17M/vzeJsjqQkZJy7g1NCPsFfo8JIIGinGQC3tLq0+Zo99oyHRpMzN49sDry+p7dZda2n8Y0FD
2r54YyOlTSYDwAAfnP1tG6V9m85ktPYyj8+0a7OHgt3kJbUVncbUOcJ07XWKIUBTtkdmGEz0Fpcs
NcizZbwc/CXFHUQOq+RrSBp+W+XOdMH1bvS6Vu1uikkPT0ipqjc1bIrvyQzszCqbe6ePFAr9OA2P
Y5M/DklWHqzM7i9cWba8lSj6M03XWy9VUvb8jJHQgu7MjTmUf2pTzUPJMtpzvQLghYWoWDinBZi0
ST3ZqHHxJM7l+1Y10UWarfRhrIX2KEdmi5qypXx8ewl3b1UEHJk+LhhggJu7RUF9VLEYleaKhOLK
tOR6UBXqn8mizaexEYsP+MP+nEeZedKk1UnJMvN3chg3B7fq3maC8IlBgyUTDLdx0Mg6pZsMmGG6
wrO9AyqInFmmX+wljG5N5ETO/aB/RYFePiXzRPfw7YnYC/k/D79JrIrYaObIAUQ3Ta3+jN5QAbGF
IqZLbvn89lAvYMPtuYEf9BIbkG7bkiiSAZsRI64AZmWR6o8qAj/9KEO41o3q0sNeeYpstb1XxVKS
56Qzch9lfBE2t95UhsYTr5k/CzX96PCcvAWrafiGMllfyAuB65aS8UgLaP4u5SaQ+dQMvULXWheP
3+4+7hflq1zmCkJqq8hYZZFMGFl1npwB1I4alfch3dETYgn2qS4L7d6gFX1r9Gp96nOsJ7FvHL23
p+OlvbadDpsqNUR/cB+vgK/MhV4qPVhJLqv+QxxD9oW4h43zGIUeogDa/SB66xYv+/ohHRaBK60Y
7xAGNL1E05d3GEUOAe2lytVqy/J70S+f6tFU30W9KM+oiiG5mKTzX4j3qIExWEeNlb2tAwlEWXMi
bvItHJBa1Kioha2gr8ZPn4u4OYO3zs60PJqDq2WNF6+mit4xpGxgjpCkr+OJoSeD3Q900eYiy070
eFBhTPviUVDJd62pL/0Zvu6vKb2+PAZWe17s+/hA65X4KigjRe/p0hhW3p80fE0/jaP1XQEudvBE
3JtJYBfrmmIF+uoNrxQWDyiJkRpcVS9g1m9DZ1DfZ5Z2lBPsjkSfm04oYDOAW9cTCdmlhqdLYB67
HBfpoqwCmFxhoFqjdLC/d4fCmJPOBJVaYtv1UEtNuQ4gHWumV8DvkJ48WSh2+Uls1wcvhZ3tAUeH
HitsCKhh5ua6KWaDKmdIG6Rpo+7SRVp0NpSq8YCowr3OaKjO0mGra+f7DHpLlHlW79ZXYhKO3kZ2
KRzVN0fkzgR+SaCx0JDVc+eotLtXDaS5QwcPzArPYHvT2GgRGXHCmU7K4DTleTYBVSZgRwI5ls0H
KdGaYIIPfpKkZvyWxmXtxvaqVWDHmQ9VpT1LeUURGIXKs4JUiM+tbZyw77TvrSGSnypkAYFGa9Vf
Qu2oTuRheaZvFJ2TVnx7O+jtZQbgYWjN0f7UnVe1GUWoyT9IC1hH1U0C52KVqIvum7yJUD8TZMd9
WqLglSM9mM3z2Zzk7B4vqspDdavw5THt/KYYtYd2wAZYcszq09s/cafUsAr2cwwBdfHyXC/sn0oN
VLKUlWgLrHwGQq1bU3ObxlgTvz3Kzu75aZRXBxEp3HSUK05HX8XSLSbgqaejL3CTrWKtbw+1k2Gw
b2g4r0oW7NhNqpOPVNs63vNAHgz431Y2nNu6F2CALCdITDX8QD6bPjmlJi7gcYuDw7n3pXC+aI7S
HqAQttm7cj+zr2dEECasRvjcJL1d9O6HNDbt+e0P3R2JtBzNKPptaEpdr5zSaWBIVhRPXEXVx0qz
xnPTY/xRa9r4z5z+kkrY/2/6X+raPv6f9b4+JmX0HQuQnxW/Xv7IPwpf1BR/g71CRk/rzQR5yzb7
V+FL1n5jL8Nv4TmPw96a9/2r8KX8BnaWCrQDeBbMB3/0PwpfCIat/xvVZlpWICEs9VcUvvRNfYac
giYJQHUNy2T+PnnzGJySRJ/pN5TnugyzHzEXZ9EMOpKcuJ2llDs+qeZcfO94DaQuRGrszqdwUDq3
yNAAAy/Qta6w4C27oT1HF4NaUtBiELt2Dfqp8fIZFvhQD4p1wgb83aQCkXObSIamlKeI2jVCigYv
U6XyHZFseS8ESiAuEoH5B4RapWcVP5qPCY/mBN/4DHqZ7CzvZOyxB6QaFTMH3L6cFRmlbzc1E/Nz
3lM38A3MTzW37h3Jy0Yry9yuMFP6OJoivDyrl8uAFOtBYHrRzf8p11qlRNBjAyMJIIxm9atwMYRQ
VUyqJNNi3JihjBJ3YyQXu0XJCeBKCGxwLk4NeF26rvJwm4/pQ5hOX/WCNxxuuN+nTopuNHA2j42u
3Zlhl2Prnv9VRYYTtI72QVtCtIiroXH1QSwPC4ZmPnTlfubqbIaWkg+emiDbD+LQugNefRciZTQJ
6dBSWLuODhDQqnaSEesqR+kPBydEfEG1B9zpS0+Jpd/TEqnVMKsPAGCv9yWzue5z2iK817dFGAON
qzzFEPUsrW0QNU21U0INy3WKQXfDRVYOYuAmFXpZPSrFyH5Y4Lqo/lx/ZVMM2iRJBrInujq/x3tU
vlcN6pTKGMVcAEvzALHvSN5qE3hfDbp5RFZOoZnNZFdnp6NWiQMg6o1ZqATzklqnn2LS+3/W62dp
tm0C8c9Yqwee/ZKZb18dpTyIyG4cwTLOy8kg9SFzuW216HZxUsXHVzki43Si0+Lkj1nXRR5I8fSH
JdrML2JJdfuiqB7KpcYGuu6P+BB7y71q1NDxQUPoVSbaRGjNRhZarL392USp/65rluUCg3W8aZpf
FN96mYqVR7260YMy3pZrRYRNl8Au/GyHS3xhB1JuyvOjovDejoIuqdJ6QNSNRtZmR81hqzd9W52H
OdQvTRp1IKbFfM6LbPCMyULpVkmn4O1l3iRh/3waggt8GTU2xr0e1DSTKus0Pm0c05TXf9L5lZwe
kuc2qRHD8DJZoUIU2sGsbfPqbqwyXcxmdYarF/VPdoOmAJI9iRPQE77LGxGMxdNY3kjS576efQRf
vE6kcOX/lqWT0jgnCcBuFz5jF+6WlXZa8mBS/qQnhhifjmdf5iVoQc/pSQa82VhgkMwbypR51N7V
8p86KiIzhldR+70I4W2gwZtbZ13/hsBZ7FzC/EEYhmugNp+XyrkKP2hRSZ1zvm/Kzu3U0SsKw8sW
gYAwIvbdGBhVcopgICDebhwkker6MrwOn9yNGhByYNxYkmztCBsHyPiSZPU5xdfzhKpxjGC1YXyg
+ZOCKaTiW2v1cqo0gj+uHYpLHbK/6eiOB4ZRNBd5zJPHBBH5cyjN8rlOLZyZo/p7zXvQRV0LMC70
+aPNu/uzUUACgwbklLRgs3tNjE/hTDXNebY9TEz02Fvv5R/Ws/Z3cb9yRwLTmz6j7N0ivh+55tl8
+mD+Uy/+v5csXonM/o/is/8PSspS/fnpXK+StVcSssTzqky+/5xRvvyJfzVj9d/YR7wMOH2g9l7k
X//NKPl/VsjgKm1A1YfW338ySkP/DRbQCmKlrgzUb+Ux/KsZqzu/oR/E25K+rY6TPKf5FzRjXwEr
1gQIGTzSV/hO2PVunk2ytSiNHA2yJy0Y4wbaksrdKVWiMnTLCIKMW1htk7s43jnvlzo2Ay3LNLo5
vdrY/k+ztnPpbe7XleNMjZBKAwUEoJ7bStSg12PdAuH3+hwCN2p84QqdfppXx4j/s5HWy+Cnx29b
RZIoI1X2SkehVA8w301pVz2lDSCKt4faxN6XjwISuUKy9dUmbxPic0uZs7bAmSvirXFehnb0JkUX
1EDHPCgxPvenoe3RM3KcO8l2wq9vD783pz8PvwkMi47Ao0nLHWhKnLyDkQVpPOqHJ2pu08GkbpKC
f74UIS34g1wxoBiuJ7WaWmrLFTsJVU77vrLQsPdMO5NoPnAEJIodcSOd3v68za39MiaqLnB9yJS4
RjefZ0hLpkNXl+mYZk3sSrU0BqokxV5btdKjlEE5CeNkuXl71FfKtetOBXQCKnOVUAQpd/2pc1TP
JR7iCnS3ofpsK31/H1F8T4N2GM2Q22EKNa+xSkjkBlmcj29OLl8aRIOGb/OCf/GNEXH9BIVsNjWN
vXLRXaMqeQsVQxzLD6KBXgzBPq4wRE1z7uO3P2BvV6zKI6TO4GdegtXP+z9H62Mgr1Y8S8/UGZuW
MLuhBj5Orqb11cEWBJl5famuqwRhnKliixO0tiqj86I7U0mxzKukBXBmSyaEWKCVJB8qu+Re1PpY
hP6g5xI410gF02vACHY7YYjITZbQxLZGQqDUE1MbZy4mRuhSSaSlaHN1uFf1Rql1NwM9TDoqTbfe
fks3IaHfKIrLnFfPw2RNxfOS6AluG1Ff4G1ldKXtWpE+DDdQruu/VVECPkDWonxfxkU20XUphxKl
MZoLPl5wKORbAiLPjTSETeXDIkPiUO6TMnnfYP423ojaHum3N7WCCWiZ4d1VTSI/FSkdzgecRtAn
tLpI+tgYg/5HXxixOIVauRiwYkKsZLR6HH18rvH2cRbJ/qHQFuImr7ERd1u7tp8UlOFA3/YGXjpK
G2NOEddd75tS3NG5UUcpg52tZF86GYOMXitCcPmNLp4NetnWwzgMFcofYALOc9VXxPUcsgDOFtHk
GUmuvrMA4Hxlmiie2aPa/0lDx5pPvR4ljV8sYR66LWr/f406MCssXYYw84Y8b3+Y+mx9Tore/EIH
clLcSqTmrTC65Uerpgsar0qlfTGycnls0jH6S5nV8cOAEB6u61glfss0u7L9plwW222jufvQZZMa
AyMQxqe5dcLKxSRh/pg2ZYUF3VLJHxdJiqLApqb60c6E/bRYAxOV46Q24kZkdzpJTr6gJFXluE3l
BQYwo2wvjjvbLeoUZWOhcY1dOv5ETIr1wyynMD0vaLD8Db1bwZRFl6jFhsBdYZdnzuAvs2wN75Ck
wwkMExmBgUqVP3FTWnlgqolq9W6F8tTyCSc7eTjjXaObtzFgYf02sQc1bIERjUN6Bt6bPpdho1q4
f+ht75bpmA1uVVnNMx1hS3OtzNHFzdo9MS462M3qZA0t/rL48kCzCJPU6DVScPSksJfR20R9HGH9
Y0ioYIdLQozEV9AU9fQhQjRR9VouGMxRCGTa6h9h4rsyVfkPLc6SKViatKK6E/PgQOBv6L6JEYgX
1XVpkb1usIz5Zm4Xg6OiWynW3LhsPGtcYDPCXXOieSgYdWjj4ipkBSQ47XesLyPlvgbJ7mI8V+r4
KKYwRAZHlR6jAuWCGzWux9JtzMgcH8joG9MvVaGOZ33ol+lkF6ID+qWFbIXOnnnSUMOynBJpEcNI
n6uaJApJhAG4cGkutXNG5MaeH0JrHqUHtenn+fMECWwIShyx6pPAl236K2zjdLpEIwYSo2tZo9mD
frSm/A/cmGwco/4XdeexJDeSdeknwm/QYguETK3VBsZMMiEcDuVwqKefDz0zbVWsmi7r5WyLxQCB
QLhfv/ec70yVukHVLfWLwpE73toDQhWi4SZmHFRkzaWbLbnC15Zp877tDOfVMwdyr1Z/afqjYWZo
TQkzqfOk4WXl4FT2ZZ4wTOyHG16B6NVsF3DxLsK+KE6Nti8T20qj9azyvBeJjtbiARzUXO2cIHcf
a8smxM2eUOQnRhuZ16O94UxzYXYcikAwlnHTRYY++VnlLfvRMllBWDRJQnv1DCe/C1oM1Jan1/Et
lW0RDLGo07T7aHxibYakmVANm9e5PXbkNdlW78lLgkW64ESmpI9DcBwHv+bAAB4cT6pZW4F7KwWh
xjgITVWRFtRnBTE559SQ5rgjctF/qrSngfvMa8AOSIxNu3lZ7enaJtxPHie35SUkO91odimGgjCZ
cKk/dfRU85MkeI3oETMch2TLb3RiRhHidfFMUO/W0oZNYgzIAw5wLRAyp7OQ165qhX1SCxSaR+0t
0PHqsvZfhPbHJ0QY0RWCq/waHtaq4xnfUADA2c0um16jzhZ+Tr6Xw6zdVDzXdTOkNU766Obz2MRZ
N3q7abV8jJuzrH+keZUe5gld2DLVywNhHeo510tzNUbLsI3ExhfOeWSFZVm6SwOfLo0a9hOgnirv
5puSOMvGTSv0e6mPL2JCcKHolcSDguWo8mg8uPYUgFZEKZAPBvP6rJfVkyrGERSVtszLJVN7cl7F
3my7eJ3K96z0sx06wdCMdU5aVUMuwcHoo+hN0EGN1yC778fBK05F60GvidJrmsPpvnDqgzfmWTzN
pn9p9JwCZ3IpDyxAAgFGmiXrsj6Cbwf7HcwqqYtlygmX8cGQSrF33HE/oq9aoqCQdDQ93o0wqzhp
jopWX5Uf4BWe0qB77da8YSlq5/CHkugMggZDFFkehNP1afUe0Zc7TY07HiVBwWTpeOExysiYTAJr
XfatO3/VUfMqRFqdeuhNC/HZ8WiTvwylemwPgTeX1+Vct4wGHXUpVAuhsbTSD3dyrSNM+CaKUYKl
n5Qz59oxSK6s7a9wIsgnMaT10RFkmQwLqIGNNHvUQPxRTzGlitu0eU3nyX9N1do+Oax6CfVleG8s
q7MnqkfFTqC/S8If9kaUXyrVfc1B2u/GriIbDbp/1pRHwy5f6fXcTVGJSUGyS4vtWYmqGvaZYNy2
9ouOktTsiVIiveiM1AbJi5dfqMJ6sivHTeqGvjeWvg5VFQDoEmrixSLsPK4L4sSJG8tiTW0gY+TR
5ltaOEO/S/tsOVq17dyUYe02BByu5a5HFKLjfrS3bM3uw62JTKjtkUQ1Ys46b9enc2jvg6y9q/zF
JyBsTM9UsU+b4v9mKjx2HLurb6HzXACbOsnWbhOyNz/zyb4pEbXb/WrEQ2mpczg060WTBbeF20wJ
Xeer3CYUJw1o6Xv1tqxMebaUO0rfq3as828qxfAzWFeDQME1TXI/mhMTQO5lufrK5xPgkJs49VkN
gixxa6aFyxbkxA/OvsqXET5+5aZ7t0c4U6zrozc5t7oMfpmavzPUi33y4OqNjfk91f6BIm24bQ2T
CIQ6PI42mWWtIb/SsOyJwAy7uHfc23zKxrfZU8bZXfN7wVlXoK/RWQxl2QDTZjT3q2mTn0eI5c5f
q4NDlMIBajDCQ3cb5XZ77c9eTLZUMk/0WQpj2FMNpufCwxbeVOG4B0Jw37h9BmhHfmAMCR+d2roQ
mJ5JPNVHmQcCe154vSk6h6AlbxMXQWqoR8I4z0O0JCrL32CuPi26WRjU9JdtY9q7Ns9+QH6c4m0+
GQ9deiOrLYO17fa16vLL1uJolFL16MH6Uh0leDc1YRJ0lnkknShPnLQKd4hMTI6lrpFEyuZ/HjM3
PWa08rdnX/hvzRIMO3NZvuHQFvAVlp3C2poU/WcrHS+2sfztSI1MmpaIwiJYPlxzI1/5er8a0XBF
mjLr7dJcuxTEU8xiH8b4ZqbnkKmWD2TR6I9174zzDpUsSKSm80fKFYZdvO4R0B8vGqBwDdSOb5mH
+CHO3Xz5tHVHa3AeFpa9LkUvHYq+OBEBst4Xfpo9LsVcv+bohdI48IqOpyYzSZKqk4fEqU22+SuA
17Ayj9JFl1j/okNUhU+uZLrKoY7ZSnn0dTV5O+oTvz6TqWFDRzLI3HyLumAtjsBpuujcrsFwU27d
44OVus0ddCcCd7s0ck7SVPmFzQ7sxhxmqiLue3s+m6KKTsYc5IJkB13y5qhaBDE+buczY1hWJRB/
VbEvsW188xirgC2iBpyTL9HPHmf9CBRZu1MsUGAycMvcKT+oaQg+Ij27dqzqxRvPAPGsG0WHh8do
mOlTacox24E/tB/CpaiaxDGs8sYcFgYHPT6jH9ZENuJjSgcKNIPyVJEQjCFwIxReme7b3iYOEy/h
MO1WfAQYyr0V4QtKAkuh22jNF469j61kfJFEtG6K2ARPA+ilzsuRPFGM/oiVx4jg1dHIvxHN2iQN
Kjebd4Db2+GYNXBEYl8bxdlyxuYjc5xlP3mp/TIQL2AfSm2o1ykK+n4HEIqnFNg9zaoJnNCKuyXz
r4rKgWW02mPPf87rnjedrSvgbKflix8sxUuRSV5Uy66DJyuc2cbCQYRkW2J8rHZrmvYgYVTJswLc
EhepobukXYL6Ll+6yN1nOs3ZGzIxc3HUlR9EUoY+am6rPVl2BQt1QCD8K7WD4kNO9XgP32n6CBu3
O1e6XRze7bpz9kEVea9Dn5LtVtXdehTKagaK7TWYk3aiUUbcb+QPSbFq63PMQW65KaJWIhYzeLUE
YBJ5tuFxMNQbPoU8L+YYVxgIHlyQLD/FCEiJAy45i4lGlnqlGw4Fibv2I8cV7XrdXhREaB5MR5P7
1oeL+2HK1HtyfNkqsohdt0mKEVlzLMhipUWljYmVa95IbIw9p5++rjEUrbUiZWbwR+vBrYLhPks9
WVworvJQTVQHsZxSYzy6RHayX+KXBy2q9BQXTrh+ptJr7hcja2XSeVn1kjZ29zVW5norALXCvAZL
4PEyZN2TLGHuc53cmzD5RlG58wxYHrtMk3dJLeNTtGALQ4ERpZ774RPTsnDjdvFlKGbqbLmpdGNu
SEEZyofiuy5m5147LYcgdwiU2lEjrG/h2nSE5oQB8iLFFIJMbrutnkGYWEFs1bL+aWjtwmzN+u5h
rGYOqOYKOjUmgrzL9lVVmz87olzWJF3MKUiICfTxXxVNs+7nBco7cKdpYbgEJPOKTHk8nK03G+/V
GOIRtFYDlEAP0wwIaYjJ4zALY26Y35N0HQ/DwqmKGGVD7PNpG9gPVegcOPqyX+RTmQWJY1feA8Sw
MiTAubOfmei7fKwKNUe1oc2teEv/G065b5Lmbth9ex71uGSHZcjIKS5R5p4l6DfrIPIScsnqD+Vw
FKMdLddeRahZHPl2+WIwDA3ioHTz+4C61QIfMfXN3lsnBemlCyE7NY6sYcn1PUcjoxfrr5Aw1/wY
NWlNkT+OxkOYm3MYmyrAtW+nRGYevLafnn2j95skiLhNKuy6u7dwXguk3DRST8DJA3nEmVTd98Mc
IX2YlZnue5GPBS+WTeN4ZBxaQh9SrOcpezjntfGwStIZk6n1w9e0oEuZ4JKkvZFVEMQOykoF7f1/
i0r+ppf9F48VUiQTVRU+dTqTW+/3zy1Cv3F9glNlvqvq2XyAt1meF2WT3biyQzAm15sM2onIK2V4
VGIDAYZ0Q35gdrD81niyleiuibnP/wnA9pcuLf8unBKbqH4jAW36lj+2/orIU0IIpuS2s7wjzyKn
qSEVuNFZsacgM/87YQBeEGwShHxZzNNAvv0L7fCHTjt59L2vZ8JTIg9wp53izxzpPpwgWmApiJzj
f37sv6kf/nW5DT0LloO5OdCtP98dJpjMLkyPKCEgjupH16R9+CIz9J9unhvLB/pPS/zoxhlBqDf4
/9Dp/Ju26qZrRXyGIDRA5f7nq9fEKtBmZKywsIjHIfsIEAjfPBo1FqP/fKN/+RrRLpI+hsgQ6BCQ
398mGATnilVvl5p79AGddMDnEJC9swZ/wghRZfv/fL2/ubXtplA2AyNAGLX9+R++x0CryvRamvt2
QOgOBoH5kt89K7FhzP/wHf7lUiG/HMsBzhxtStffwZ+o2IIepSCXykI/CUyqmpps1cRZrf+T/vFf
jSz/n4PIP40r/79TwW2EgH8vWH8ZWT79KLbYyz8PLe3t7/xfGZz3P8wd+caJO0OPvulT/vfQMgr+
Z9O+AWRFaunhnvv3zNI2kcFtTX6yWgHE/HFmyYeh3kCzhsgctzi+0/9mZvnbC7JlbyJIZiIGBoIl
4vc5oYcjsZRhqU6jNIbrEtEZHKfV9+ISttE/iZJ/+6FtFwtR/DFDY+JK0NBvU62iNgrgiE53kjm5
5wY8+pNRzNlupXtxIsua0/Qfvoi/2Tn+7oIbBhLBYABs5HcSfWnpxgn7ogcIb1ABRW5h3KBxJ9zJ
rOq7LfLwHy7425q53SE6MX5yW+bKZjz480+7gZVRlzPJwVJvgGd8FMGlCXzhjii2JWnSPDtoW7fw
VlHC/Od73T76j2oLn0nhJr+DkYUW76/i8txIa8vseKSlUxIAmdmHysj/6Sp/eV+4CjfG0ySzYwMV
/PkGpbO6iPy4SjePw0URdB5bgmEf+q6Q2T88zO2zfr+jkCkXMhswOMjY/3yttG28eh2m7jRNzV5X
M0XbqB61kwIUFikim/QfPCN/d3P4NhjiMWFDgfpbneFMPTO1THYnei2awjbPT+Y8Gccl8L7+85eF
F/l3dYy/8ZhDDNh8Y5QPv7vui2IdMj9qxqMIp/HaFpXxTtelXqH5Det9J0tgaggrnX3jzmGZ0JeA
mIumNY5K1/gJvtn4qJex/9mXK8KhqBJw12hdBsahsGAYJ5Aa9XSgUpjT2GDrA96olvExt1VBm92q
cpTqVmc9Zp2ab+zVxhSku2J5m8YUlzpCc+Jn18ax7kWnmGoMheE8mkPhcoRABaliBrd2EDe1RdIe
eexgswLydscdU5c6vRI5U5RTVTpodsaBuEfYdKt9b+WZnUsi3f2+yZiVksxCvVoYLqyRYpTAE9fa
Noogjvi31gkd7fDN7tJmOmHgDeYDWqNBvNq5LZY2ZvYQtLFy1pyTpu6rZqiTUmF+vu0CI1pwB9de
O73qye88L14dkU6XI0qtEVVsGuaSKalPhIghoqjYOV3dvYfMUYf9atkjLUGn6yJKTvp+1XtdAnUk
iHpsO3VYarrfCDNlEFxNpquMW7NczPGqcaJcHRwOtMWFtm3jqatSSCJ+KzUnkIbu/6HOG31n8ywL
OuNZRjRhOIQkAZUEF15Q1/YfXWp6UGkzZ22ammdS2aDuBgzKsR/hIb008MBNB8csV5Isi7bsDovX
WuoSJqacEguECK0MkLEQVMzab/ckdHQc2BxpRklhZr35aNZOUMYFQebk0EeZ7cTlaAr9ZpNy8NxE
KtAvWb3atIdzLJhx1i4c4ggirsdLwhW98BpIeeQeRd7Vxa6GyrZJU6fajKWfZ/0hyDJz+XRz0REi
jMfOLy74YPduNLK82ElTQnPE10yuKAeNeb2Pwib1npesByhY5yTg7YWdCXlpeevCMExXFjZ+FU1B
9GHRLTWGuKOzFV3lk+kUuzBj3M0B0O30ceyCPLowAanD0p1Bc90o6YSaZrTj6Z7/lHNEYgjRkwWc
W3MFOtSu7TLBxVCU1Q7wGio8s2PSk9jGyLgVTaGK7kXehPqqz8bJfKnpe5Bg2NnRjR4qEG02He3+
gbSASN05C69nIjKvfu5b5i+JpJZs6ZhOk7PHPKVfHbES7E5vecxpxKKyeA1zV1wziu/KuK3SoD65
2NDzhxEv4bqb+XnIxDH15J5d6TjXeZUjMHQk42X4h6Zd7cKZzLUn3vboORsM30FcZA7PTUHs+d6A
zzjFTeTNiBFS/PF+xhAQodSxisz8Z0doB5gXwYJ4o/ogqC5ThpMNXY1hWhlpd1597/stRoisa8Ep
D7OVtrG52PR0EZS31nxyRjkF3GcgDCdeNpi2PUq3Orga4vqOpudyMyhRtmQvi6lM+qGeZOwJyyhP
qTUJ/CUrpsyklJKY69qTgU4cqSZ941SLyem8nOSvZcjn4yhHQxFeEpaftUlOQeJmQY/lsZcpefCB
oe9awp6bQ6GK4at2/PTTLPFv7VAYL1Vi2hJRfBDURblTQTiwsJWzJXbCVvq+NUroglZqGb88dBHt
UZPL+drmpdQXPkMLDZc5ox2bWUvB7ACjb9ywIPWIKcpVHegdhfehnHObA/LCaKUCa3WnjKGXMWdD
tIyOuU40k/KsDaFjehBBKpU65yh0CnpqjiHqZDbQqmDRTAVmMPYm55qWST4kAxkgz6Ye5scWCJ9N
akTeVweCzWrjpi6E0SQr9q7bPNo4uH4RRUDm9Rwh7qiD4hX5SQZr2y6sL7o+/Y9x7Wk6mfSe+wMK
3e5RUzIxWQ5ym1JlEbLe1WxJ7XWmhnw/21KksQOaHq0FOFQ37kK3pQFf0V0nuTQS2J2Y3MbB6jvn
oEq5j2YcNDiFIXB/dOZmJWMhtWmJKzxYcdkWLR2bFktDgprHvWamUo8JI5X1ql79mtEiB6BnePby
11o21WfT2uWhdof5PfLn9sjeJ9+8Rq1vlooYA6qNYhQHVRFu39nEpiVV6c1np0HCmQyOZhhoGxbf
NnHD+WEsU2c8dcNkfDOuDG+pvTOVFMFcvHuNDN8rp++fBprWSywact4R2BQwalQqHOdoF8vwNUkj
zRPanVmbYEss7wsDBjCPsnG6WNpd+cu2auKGaZxqnlyj2hdG3fQewzz0Hlc1tR+Lme2dYmh2uh1C
fJRptsRW6fSfVeGIK4x3BwEFLxFpo6Z4km343NadeDLwHFzKaU4Yc72DvDjYQ1XsUljvdJls510W
nfFq9pH/OqzeFT1HfW20DLximAbqalCepANWzjttC9UnCERqprldnl8NRjuBQNDyoRPGeind9dq2
G72TBIJcWxtSgK6Tvd4VnT+cwJlUcUBOQ4JVJThEzMhfbWntJyd/aMM2uJMh/Ii9U83ed7fY5e2Q
WvLCbKzZw1dJYyoMIFboNZLM552GGHbxzEthoaF1ZPjkVDiZyTC4J/1OX7jW6LqJMurLsvEvuYXs
gpiWbcVdg3f0ld51g30ERqbE2W0wd2jjssl1G/eV7n91TOO+DEzxvxBXWukhWEamp/n8WkzBd9mM
44Ubrc6dqivzJNG87BBadL9gbprTblIlmHx/7jO5ndAZ7mKByiHJMMgOh8VimmMM1mubtuZN2Vb5
zuu94cIIV/rJxbQS8ctoyDhVUaD2q+O1TFc9c3lyhnHNj8wesl9FpRtMzyLy7wOeyw0GNP/BnPMv
WZoeC4ubDZeymrPr1g6y9a5v++gKR+xwsMkFo1DqBhuRTrU4N11PNc5+lBUXkSmyfVpYKeyScHIs
TEByDQ+LZTNCRoFAB7rUQ6kvXbOBXavdrjWPw1RuQYSIw/gFh3mCskPb+wkw0H1LjKWbVMUkrUNV
+QXsiGFZ8gRtiI+ezLKzPsFeL6wYMQyYIWYGt8RrC5lQYnlvLYSTbdDfjFduPeu3VpQqfKcI6l/D
ppnqRyGF9SmHtulPoIyn6QBaYW5vcitrmDuN/Xif+fhNE7muVXkbdEG/HldXRMXZQOIyvgOCsdyf
2DOUc15aZ37rBS4KJmuRvpg7y2LsPhtWgQzIzOnXgjljFDAy8Y9TKuwDCUfDI4yZTQ5XFvBjHFsE
R2EEVF2TKcnMslriGYXtkbHhOUY079KBm0rsuZDvaeugPJgoTlAZdugtOprt33LIxusSVv8FtU77
gBSvtx4ML2Jzx35ffc8ZbbY4dHKn3kcskgHz6VLemWqJ3mwRYUNx2rp9TVPZ7FXngxkmBkA/9x5n
8YQxCAcfZUYSa9c40zJmiIua2AfkgcyMl6tOcEMR2j6mZfFF/1Dfd6oeT5HYNpeFiOcDOiwkKki6
YuACXD0lgmHTOI0vwi2XL0WrHgkVyYxXpqHT27W1cZcprDF9YoVwWC9lmFISQmJPyx+Ev7Rkr3q9
z6B1scrbsCyNJx84xJxQ1LImzgucgtsKbPYArdjJ3vjFUu2SC6Nf58EId3ll00FMDQ4JGsXrHcmJ
rCsmM2h4eNSxhXauuggYeFwaXfTQ0MWPYhGk7fMSkhfCdHqsDzhv9eXg91FiuUOrEleAkFsaazoi
/JnPso7k/cqpnZ+0D6Jo8JiKGuQHMilNL31RvgpQpSTdl8tLV6BeZvUUVzjwhrgxUAr02XYSm3Jp
PxulUcWLT3URBGtDEaQpsOecgJrRnvyXXkb3ku2MeBZb7dug777nuvd5Dpx/TprQF15JlCca0eWr
zNscCVh1rJEnnNe+eTet9NJRLiIBaZ/LtDh4cyBZx2uBwm64ajkc7nxfXGap5X5XwjxbhU89G9bH
FMJRUTGKNsLy6GXWLRk1LDsRW2pQZ6+CFiboKxvpRDv0hzw1D4TQxnA1ghtjUId0Dlw3dtEUZD7S
FeyLR9+WL1Tq7m40LJgaTk7+86KSLEwPZmnerSC5Y2S3DUXQVP7oIgslaSAvPeE+WeDTn/NxVbHV
EjxruFZ1zCKqf4qu7lzY4d1isl7HVQPubyWHJLbcOnphcMLUNqO6Ttf2FjnXJfuEiiFYzqfO9us4
o7y/rmmi7e0aNJOenCH5V+Z9Ns7Tw8ZEScouP/Vp4J2N3puOhhaPHWVXLOv8Iuxzvhdd6mScJvvk
QoIjBKR7cUA4hSV/F1Emo6qgrw9DWwEcFs6jyvlhl5oqL+6ktb5HQXdjuR1Ht2rKvvj4ZW9VilyT
HKSZ27e/LLO8ZLil71aloiGxAnHVB9FBOoOVdHYzUxyq6EJEXJOpb8qgLf/019E+o9H14sJcigPD
8dTmSyUQZ2k8pBLq3qynx6ww+gOhSdeMqodruHHO41DBXyHGqUFk0dqbvF+YTxVdDWdXVp5bbsLK
yd0b2jmbOtP+Dq9rjoKN4wi/cdNtj3kxTK+FRJ3BBVX+KvuFrCZ0aVnMpP1GAHx4cuqAWCPKooLP
Wz9DS/wyXWnRalAqO9dMazBfqt1iDP7WpD+o0eWwiMb2Q0eeuJ45Vu/WAl2TdsS+7ACmVEMkykQY
eKOiF7FOb6xROnaLOdq7hd3uh2DhEEe+VAJs/XatpRFrwpevg8qQV0y4QTbQYdijTjd+MZxjFfan
9mYN5Dc/tStIjg+lw+yXmu7aqiljLULe/OBMc/CR0/dTZ1bBVdTIZ6GZoTOyHA9iKKI402jIa4+u
YGu8DirfV6XWL1KbTblPRQHx0Zg4RrfOa6k3ua6TfWeMo3ZNGB04Y2ASnMPoljip5tEiCO5CSGKG
5cLvJNOVE+MoFAf43iJ2RP/gb5JsVqgUui5hqj83A/VdoEcqucx4Hd08vSTroHsKhGcedJadCqFY
GLt+xPabufX9bA9u4nNgjaHOPArEe0hsnBe0VM+RX4QAgy3nIujmSw8hX+yjXo/nWoUMGN36nY5R
/VWL/JylfXtTkX1M7h1vXZNCezayB11lH80qqh1yY6QbQ8qWG2jrw0pl9Ab5IWBE6czVB9c497XI
dpguzC8F6+8wUfROjM/b5cQbq44CvRxHJIDa7MguLSgznZ5JhRvPcGzqT5BU0rn2iafq97yuKYYK
Mw0DJBWDlzj+yuSUBpYdV3Zn7QUCcUopMd1ag1D3DPAnsWv9vk3SMJQfXslHzbrzTiLrxf0WU3tN
3R8mw1A96sFZ+RIQBXxahenfWNHg81DL+qlqIu0zzOyrY5ptTeKFgv+2nRSGuZ7eeM6pwuaekKct
e3ry1iGLJnUafGf+CqYFiQ2KGlSTgX9R231/ylunORZM3cdElYO6WKoRfGylyukVjZEN/9EU3l2H
Yn5OtM7lnViXx4wmHAgrX15pQSGRkKqXbcmpBroUZcjiuGimjDn4dfQNWVbIZFkY+OzNvul3wIdy
AggL835oZpprflbKZ/ps3ru0Bo1aeDW7xGzy5dtaJjST66IfabEQjOb7NQwyiBv6wM7W1Xt2p1An
gW92+pQNtjleum03/Og4DbxLk4l5MjLOunfcebB4f1cpkkHwfqNwSEsDeL7Kr4Im06BRDTHoeFw6
82FcI5EmLt3c9cLb2q6ARTOzACSPwV3VSG1ijfwwYHObIySqWEVRhKzKtVmwQxehi2tFNNAoXtvY
qFHNIpNmdj8ARg8Yc9PVj3Ot1IrGeHMRMggor9a09qv96uawABcx1BGcUbfafhNSniel3PEAqkWh
Bm+L/nseIob8czEp/1h7I8cKlU02Z9jZImXOb6zbdq7xCizNOJEbTSbdm636/KPLLOpJq0Q7w9Rd
zjRnOXxlnGJs+VA0Y1NzAp7ERHWZAWAZQhpVcYmk0osR5hhlbLSpqxK/pt2+80wVvTey7D3e92l+
NVJ0Sid3KNZ71fJaseFGVRMrbxyCf0mA+zOeCtTkuVHm/kGEiFkOeqLqPziFFv7OH81KJmtfUaUg
F2juHFeuX1brt2OytPCiz+jvXfNgerk4Eqa0OPEcivJ6EYSd7ocu9z68nDQ/cmWDtTrTxkU1WOSo
luK6U6ZGUzyZKKvCMhj3sK0dhz8N2s9FeS3C4hn3csaTDpK1zVljnDYVTVypdvgUBdlUcSi84nlF
0Y2px9dUN7M51tvT8NxNMUYXJ65S1op4bi03JHyjIWRkIAGqS4auG+89KQHXdU1Hj4Z/RLkmwVQF
t41Fn3Rfd9DNUfU2m23foW/4TCuxv58cbRm8EXSseXWLdjkEa1kcU5roLT1gGhCxbzn6tRt7FP5r
ZM7DVn402FSHHtVDISHjHXRtqOIUMht4JhOhqDn8iJKcCiXXN1I65pp0VsuZziYL+Ncaznm1r/rB
vm3pB/ziR+caKEpafNdrY+cXAmfessM+wx2E0h3C3TD1w5OR4nlo7NG6wjYYsnMjSa9QvLTha9f3
wWWtXKQqkWqmc+vL5iOi/wfxBkHXUii0sh2CWnh9yxzEqd0u7/7ktafMBwLKr9jNLTSrTeXj5MAf
v6Pgpt9UjoW+AcA3GDcEYW5awGlrScFp9wFuGlvmi1c1hRubIxSYHcCe9RMHcH5NPyz92aqWYL0a
jzlKti5DllZZwGGSZV5o79tjtbxDgRw/ifojMcrCxsQ2rtaOLxU3kcfccS4YwmOn6uMhL1fEbaYR
Qo9gazUPI3kg1r6NquCLCtEfYnMI5L1PkQVxQ3Vtgzg/mh58s/GmWLrd6LPU+iNi92BsTgtTP17K
CfM7AvOopDrNXNO/87c165gCfKqSvBAclbtclmnizBPmoTGaJU0Iq7HYaGcfbKwyjfJV96UtLwhf
K98q2roPne9i8XY7z7716DGPcZohyEsyM0Ia3VZrT6WaRhtqNtdwyIQOCFuc0dx/Rc5snhvwRly3
4vnGQaj5GSIdX8rYbo2iwUsAlW0fOePaJCr1iyu2dKpIrTvhcsBmf4kNIddfygtwMPW2VXE+LPym
PWGTsc6rpezvoB2Q1drWpPWvQKe+d+7z2ZthhhXBiSjSaN3x1qOthsqhv/sK2M9hrNs5T+ZlZfmq
HLO76/vOfKMTrD/5ZSPHIBfZ+zmUKPpYv3tNBqa/FNktx6oCUXnYZUnEBsSyJaz6KayN5i1nHQEw
V6BEZaxgyp+0s1Mg9KKli8BdiUsh0agmmSZ9Nab3go89qwNekFHL5hbZr1PtbIOg1jjVwaKI0m3n
Tx+fFWa/oiVsemDS3iaZa60PNbVFubOrGQfG/2LvPJYjR7Zs+y89xzUIhxr0JBQigmSSTIoUExhT
QSuHcuBv3re8H3sL1f2sM4I0hvGO2yytalBW6eGAw/34OWev3cwWfiW47oFwQEPa/MmstHuOw0g+
ZZ4oEnbjGI1KYcbOY5WEHIoJn/kXmQIBR+bhJMkqMjWBk/dAKg/tWh19y5EqSTo+U1IIjaqFGXRm
ZN/aacTKQ5rSspMVea/T5Dx73wSF259aY5WgABCqjeuqJB214hRP3ZWcJ5hDuY9JbuBOmVPsbBGO
XNJE9JKnky0xHdWNawBGMgzctPYOTMhiFNsafltj3jxE2ciCG6lv/yamW1pLphxtQTV5KAe4g1w7
pGLKVY2Ixt3Yg5r0FY0werknEIlI6tdRQeNm4ze73BuNwB09wp/R0CyTALVqqLlUuvZlVhx4Gwof
Nnnmpf4T0CHHbaI0KqRA+tBPaDsqL0s2Dhl9a6N1PR9uUtZtu3KnnIoc0r8EEIFVlfnTPAr5dRCR
/ZPVVU7ryejkl5K7zOcybDhp6POb+fho6L5SeoJVcOxSU9wW9Io6R7tBN7Mr8JW8lZ3HhpPZnTGT
k/RIOKmoY4X5Y6Hndwk9qeRVhi76WXdx83UYuyUwV+Y47xxj6d+WcVXTWm+p7otIUXeR3+DSdxdR
DR5fsrqJnkkL8iCcPp6mraI142eUcy14aEXrIdLpK1LGozT1cUsrLrrTtDWkuavKemjp+XZFvINN
Zlk7NAFNgv+xS6wtxcDBWpUWLHtPtuIb10OlbcpsGpybGBueEhFQopJ2Kylv1rsic7V6XRr5RKTh
kKEk6MY+mWwn/mdX05QO1soYuB3d+o3R/hgMoMg73y2rr5QTmmonu34KtxGVs4bUE2fZgUNiclnn
uekcuRejzoxzhuWywBlCtcOai23H6vjeoD+gV7ywljsLrZrfG+ROhE9JgyzJje05wup+jIzVHJNs
JVy2zepuoqF1IB1qhGg1CpU/ovtxvxYdTau7sQi58VEPpjrB02zKfS+87gvSmLG6zsyx97alWRmE
W3VVFpvIljRck9JETjSnbKQHbqI4Ic6CdsFNOkmDRTF6qroNvbH81VnDMH4uHG32dy2Kv2SHGkv7
5pixp1AICUI1cq5ptiJxM2k7h6X1I84r8cXgIEQeWiGp+0wBgO+8hfrpP+Lt4RHlY26fYLcXz7eF
jivVyqNjO2bjsMx+VXSotdeDTUp6I7qQFmdHlwBZBZXgtJIGJGlW9zGM/flHZJqL4wrw8yfpNWm9
K+tikqs+laSGuBzq2KB0OI7RbDnmYkX1Vec4iuz4StZxm97yeG0DiwISw2NFVZT+WsP4jnu5R+97
qchHVEpaLwSfOuXRolseNYrfdq2rIb1rRpsMYRj5XJxVP0XUtD0x1ZjZmSEbCnXWAzFAO6+xl/dy
LGwwLllZkYNPDRGReZXmuqY2zKi+LnOt8ViMafYQcYa4q7QYScxQLTa8VUOi3NhJ3wgDrga+g1oh
cT5bPq3s2yLM5dOgIcbZNHNr/sQiJQe9KudLrl6v2n9oq+AaBEoJcwMTiOxpA4ltaLazQKz3XT/a
3xy4cl+yplNfpMd9okj09JJT3Zk4m2YVKOg8fi7UuN5SBT8dEFUP1ANN6/YiNPqXWO86hCSUXbV6
o0m6oq4Hb1Cw4A2uPkFSWmRpyj4vLin5X/Wx8DMEfdgmlGJ6us6x2laFRIxie7/Xa2N4ZJVrm7r3
mi15vPIC8fRV15GPwYKgT5l730LeWX7KX72M2FI6E9FFt3dF6bTYhIXpPbm/fP9+v8zrN4k1C8h3
8uNcy6BVnQ7jNFWhjYaOMN3kjGrwh19Fi62DSsI6GJIkvsDrfv0EGY92SZr1CHRpWjsdj222o5Ca
dHu9K8sNpVfzqU1KuXKaUDy/P7VzrjSLho5egiv+TaeTeT63zG5cKOhTt8/8zA4SBNLBqNp219DQ
xYhgPLdk0Mord8Kwx/DseWMaQ3uUZu0+vP9T3nrKJmQNw+L3EP2evcy8plWAKnC/L4r0oNvV77ga
v4U5rre1/m+sGxqmDTwhaO6CmnL6gKmbzpEbed3ejMJ0r8La3muFbVwg0721OumdBEFIIzPI5LPX
KAURGSLijmQU7VN8af2VWxrywlzeemw019LHZQNsc62zxxZDLp8M9KP7CVRFGMjM19q7ySdBexWR
nqs2NPRT7X3/XZ2vULo2oVDRmO07lo1NzNJe9teH59Q6d9Ba6QF3mu6PazvQlcgpxdm2Rh59oRn7
vAOfhMTSg0efKnBj24afcjqa10eZ9HDzDqj6FS9li6gWWZqebmm41w++PhIYgeZ6MtvW/olqmmiu
cKx9WGbptrRUfW0SP35+/wm8+nD++VGEqWy2eIxAyjv7UQiqdfIxKogmmpvbXMoHa8hI85vztOYm
UW/rWAy3oqIRxM2prXdlE+76Kbn0Cb/xLiw2QbZadlyqjufnzAy0zsZqK7BVGwVYZ1Z/ijQd7/XO
cS5oAM5XNHOG62PR+Qs202Dqp3NWKKdQss5YNVLiWFdtbx5QL5sXwIdvTYgXjXKUDVB3vbPFNXaU
aMRiDZY4OunIYUg8Yi/YyBFQrBEF5Ptv8q3hlsHY3l20bf9wlf5ay5gu0o9oDFMwoyehEyWikc2a
b7zIbYL3R3rj8dFwDw4KeBQL+rzdWflaqbmz3gWmN9DQYunkAYxC7d4f5Y35OI7HR8lZtaAczza3
wiD25zraBaLLxz/SSb29H+nqF/Yklzxf3pqQ77Lt4JnJwXgOi7TGkSqZoL6qC31ekyH7ahVVtX1/
Pm8MgoWNi7cMWyjY7LPTF0Ey+Krah+4017/TBBPQSXT9x1+NC9wLqKZOxAYR6HRlI0ec6AdEFj+D
nl6VQsTHMvflhUDiramYBhYOfDt0SZvLXv7XUvNIESG0RDFPcxwaai8rjwbJkY8vAGBii2DJcrAQ
Piff5ZzftSbjKWixoblPjEImiNcc7TqleWC48PWcHz9sCd5CRNNNjJbg6Z49OKvs9N5KMB8nmkfM
3dCEqG9MdNvqGPXT8JA1shwvHHlvPEYuL5w6fEQCTN7ZimB1Z5LeExWkqTN9MuJiDNJJeJc41G8N
A0fScDi8iY7Ms6nNSQVP36OWO9D13tzXVKCgV7R6ecmI5o0vdjnjTCioHG+INE6XRVX4ZC/8cAxc
Rw3fEYx2v5CATj+TwZ2v3v+YXg9l2DawXFYG6rFXojEy3GQCyYgGhWdbgWVNOkr6rg6qmhTV+0O9
fnzcRBZipbkg4HT77LBo/FANVMT8wB+dFEdjWmghzVe/3x/l9YRMWP3ks5EDCKLls08q8ekyadzJ
CMJeT6FGlOrKbBxnnYmi/fLvDMUmwZbnccU521g71c9ZHdpGILS6R19fUCQGurFxrcy+8OyW4OFv
8QHXGR1dDPsdxTaHtM/piiB70ce6SIFoAv9a9YPRK2zfc/NFxjSib4eqeyxnmhfQx2YXdo/Xr41L
AF+zywlPIH5uYkYDvYM9Y2gE0krzB5gO2E8OuvnhnZAeSw5Cf7m3kSw7+7Yoe+q2MiI3KMgE7cvZ
Da9NE67W+2/sjbksG/qii/nnfng2ilAOrRMo5IPCDoeNmWXdVkdJ8OGoiOOP6FsQCBKhnntU0F/K
61K6yxNLkGjro2MAJ4jT6aPyl4VVR5xHKdtmTXjnZFuaevOWsiyohxbRtJxEthHKctGjXHREev3k
ODhIXIA5RPaJh8PpAqzHanBLMdlL7TfC8CYpd3qvTxcOj7dGcdk8lw3CNc3zL4rye426VdqBWEqT
EcrlNR2/l6x+3xoFAQ9CLHNZae7Z9mroBe12focLn5GOW+4tv8I41TfvL7XX+xAZFx2hnQAiiMDs
7DqgZVTGI7+0A7pWu9vIKr1rywd0NhU5DpPvj/XGhICNLsI9tj0+0bOXU6qkpiLjikBf2kDXMB0U
RrGWNXx4YQvI4ywD7l7sBd753jqE0IzzUQRY+kzwiGwauWg0vfCRvo4gCOzoMSGT41Kuc87OCSsq
etIhNbOZPPuqFQinmyHW1xT0yn2lK/3CeG88PXTMGGY6SzjJze10aVtSCoQqOtJtTklUOh6EOV+E
F97R61nZ5OIQqZGeIuY5v8SwrXH++SlNnfDuksMIOr9c04ETwmcthmnY0nraZRduTstPPz02SLct
hjJL7E8P5bJI/4ovC7MfPCrwdoATsyE/Z+280Lz63i32IqXfBGKwBIydhxaaNo+kurgr5mpoL8x9
eWPnP4MADSLu4sqHpOP0Z/S549GyU9tB4cj2SL+WcWtDfdxBeVP3whjUbWM1Hz+3SESgOuEj94nh
z4NCyFrUVbPcDlJkiABXlo7Mcuy37396/5iGns7Ncyy2RLJzZOgA1p/ODUaGljaJ3gaJHGnclK5d
qx0txIvEp/TCT2CVMm+tJSIUG8ztqzmgySH7CTBUMw6OO9BD45QLf8mO7UECCa/gdNedq8RhKlT3
3HWJUmtgqE60ta1FNONHIwBAieMAxWh7doaDQQK2//A7QxHI4cUf8qnchE/nlXVtY+N8DSHCa+UG
bcFVVBBRK3fSD1y9Peyvp+RCMPr6G2FM2yJPri+CVWGejgnQp3FqlJyBX6TzZ2J5bV3qk/9iFN7w
y5O9deHe8MZ4BIm8NvIkZORejVfNaWxOGt6S3Pk3PfKw3VCF2nbSbfvo0UP58P5ieX0mcBAwQyZH
Zo4C6en8EiWgfeSiDVqZFgc6xmFo0p9MX2V4KSH3emrIjDl/Fh8M/JbMsyOBkB6ZqJazLMGm/snL
CH/jrow+hcRHoP0c8eH4jbwxURUHneEI8hmnU+vdgSIw7LMgqXTniOYFEDk2zpdyM6/3at/Ci4ew
3vV1ihpn08rJ5c9JMsrA7lT+RSGqAR4XpRe2zVejOCbXB8MgFOHoZvmfTiavY5WZNG4HOjzpK0F+
YO9Lwzl8cDUwCiEvaQbMZwC6ne2KKHKW4m87BFRR8z0iuXjvewmdNPngBO8P9daEKFewD3B5ddA/
nE1ojqRjxOYQqNA2nzLs2g5aU1Sbj4/iCOJe4QMd5xGejtK3tMmi8hyCUKfHC7878ayaQnYXdqa3
JsN9iOSmwU2Bvel0GDpaerfWvD6gDUhsVYRDAbCe8oPJei4JmDCRx6DyACTAOFsDQ5X1qhxymK8Q
OHdd2Awbr6PL4eOPzOWSIBjHFOJ8R0BjaaeO8Hua5qvogXb9aNWNU/rj46OwjIH7sY8vpbjTJzaJ
iW5J+sdJBscNTVuyxWMxUfnuw8MsJ7y9RDhg3s8RLeGsEdWpZAimJlLVsSwLR11HiVvUHx8ISgR7
ADdSMkznldSqC2eDzsQ+mC0vutFo4NmlylUXot1Xd26y+JTdyM7RYspOcP596giFvKLqA42IO91F
Vmyk27go6/JGRZV5l0f6AH25HXRnbWYArT/+0S63ffJMyEFsDJBP31o5oEYakZEHvayrT6aNOhED
oEvZ1H/S2ScBzFKswJkSl/KFbnCOGUBDrRTE2z6ocis9mpFInrNSM/rdHMv4PjYVxU3bi79W0CO2
uBT6WztL/AvPenmWZz+C3D0QAvJn8GHOc+7DkJGfcZIxsMO5+hS3bbWjcS48mAohEs0NzXjnInq5
ZGH66kCmUkxKipiU/A2H5NmHwbxDvkx/CMpyiK4zRFYb3R60mw7p0oVbxltD8ZyRk/JS6QU5u2XY
he8hKoIhHdvUr+h0GdufEzrW67aI8kux71uPkyylz/tk5XjibIssp6ymxGQMQeN76X7mIL4u5QSk
wOyMelcnDS+61fNfH/7+WUakwpY0kcH5ebpgPfo6KS8PA2nLwrhPw37cln6rPr4xL5dqnKOJ7slM
nT1IN4uUZctoDLpspO+o1turGJH0hde1vPnzBcnnwBFDhLhsm6dz4Vvok0xKtn8Ae3siBQ+nNLom
qpWo6RLflFqZ/Pn446N7ZzEfgGrCV386pLLwm8a5eAh06OlPVCzNDUoD5+u/MwpRNgNwtz6H0HSU
G+AdcEhPaI0P/iyaTZRfhEq9cUYTof3PKGfZj6SQpYUwbAjqMLQQ/dPw04+mv/noXCyoVWQL2Loo
OpwvBUVLEj2YSR9QbQX7VVt0sxq9eWGU118uRVSWAsEGJjwkyk/fS87pYMrGgtCPKRd9u95mKiEZ
ZFH24TwOZUBB3RbvLZN653nHA97VXaNninfTgajNgfIdMPm1L4Tqr881DOT4ekzOUHxCrbPNAQcW
u3VDTDQzNTuCFk9J9hpBbINaOenLr16o34XFECLQyKv/9p2EqBX9ru7+6wv62/7s9cLAK8AgsvLY
5Ymrlof9V0bCKwph4NvBHtGino40SA39NNbb9xfG62I8T/LvYc429nQyKQ7iPhh4SKkpRKYTojKy
Oz2U/E0Upfa2yHx82mVXQAqfYxQ0NBbDyZbf3v8lb8136X9iw6I1iejodL6JjFi8SdgHGe6vK3Tn
4t7XKufp/VFe7/dcvpCdcS8imHxl0OLVypd6NvUB+Zwx+2RWGoSDCdeKb5wu6iqdtMHbSpvm5Qvn
9hvTo/rvCHO5bC5r6nR6rSyLzrP6LhjGqLl1ulDbWFbmXlixy0M63YzpH6a+x+zoSWI/Ph1ljNOw
0Kt2iYQwIkxjdDkLwz2gv/WSm/1bQ1HRoEePzBkFpLOhunwW45Cx7/uxhl5B6woSxPT+y8HwPprt
IG9EvZJuIx4h/Xln32Hoy6En5zYEXRzdJBmN9poyfleEmqDHzO37K+SNF0Xynl4DQh1Bl9Py3//6
7oCzmqRuzD5QWVXv8rBGD9X0cfv8/jBv7C3UK4mklnsGaeKz7w4xVxrlgrvZNJuQANK43dJB62zE
oIkv8RRxLazd4aj1ZXKBlvXGBG0HH1YyxiRXKNOeTpBMu4Pl08idIK3q7VCU0zcrTcE6vT/BN9YH
d0KaN3mMlNrOr1J5PtMHB8ktQOM/JQdTo6N6a6K8xuwHXc/390dbHtfZwqfWR18aW8c/3/bppLCd
84cciUzQRlaxbuUsG7jEzZStxn865dWQ4IHw0TFJgi91OPYs6sHnvXCl2aaaT0EzGCTtoiR7JIZ3
3i9MoMajwHThQqD1+r0RD9MAAcfNoIHs3CgxzmtPNg15xtiuyVbNbnWsyF1t3p/UG7cc/NWXUpkg
0qfUvbzXv9Z/kmpK6i63HN/LAmhnL7rCrwPIwe8ocrZiTH5AZEeOyJVvkaJ/+Cq3jE4mdVk59OCc
jW7jazMSo7A/o4H8I32zvYbCNH15f5JvPUqK0SasRp6mdd59A8wJycXAJ5BSsF2D91XbVtDx/vFR
nKWGQTxE0vu8FF22XdXihcFcNCu6Airh7/PRuLA3vv7M+JiJg8DskcGkbHL6ukbpJ2lXFjKgYyBe
N2ll/2rTXO3CVKT378/n9Te2DMWthfiR13OeTko6PbfdtAdRP8sE+4BMFY+uV+vW3jYH93PRyPrl
/RHfnJzPPknICuTVPlsNSavDtDYmGUS1mz74CbQOxAX9VG8QQbTdhaX/xmhsH9S1PLL4ZGfPRjOQ
8M5g6ttACltulT7JjZNW0ypsrfTD5zRVW6I6yrf8IeA5fWs1wAqIx0ws7XpBt56RPtETqg5dGDUX
ZvU64qGZjRMax43luzqv4faNDEtNkbofKKHUa1mUnbwzMhPHFBRHTXpbKlP/NephPl9oxn5jKyEt
SBFUJ+5n3Zw7FDeNkTaRINgy3Fre6XrTX48Lsvw5GbJojQjK2cBqqtdNO+CKo0Ufvv8yvMcDZugl
sFyO4L92MjM2TJnPUK/AiWKi0oZ6kMTphYPn9aJZBllMI5d0PtH66SAdtfm4dXrQGzFVwg5BzbZP
fTTVzaW66OtNi5HIi0B+5Z+wZE9HMvBvAZE1A/ECl7WLWnLtTY0C5aOfHJkJkiFc32ihsc9zecgq
rSKrCX8m01iElItMMW39tZ8O6YWt640J0QFMLYS0MeZY55kDaWl4bLicnzRWZd+TpLcPw5gX238m
9L984//gKvHXu32DbzwlWdJ2//f/lH/bsv7zf/0X4di1/wX+nJODFBT3BdKb/59w7EA4Jj4kWbOE
AEDIeXclZfX4P/9DGP+i60SnS5IsIEe0x4/4b1tWy/kXlw8ywXwOXK74Gz+COF7W8/+EdMRTS8mH
TkyK8tSYiH1O17uwEy+vZ8sPhIfbTITx0VPXtuOXkNThjdtr5nWXNsY9rSKXsua0tpx+1gxOipfY
36EoTkT56nYD4hhXWGCDAdZU2d5I2vppId33V/AkQmMX4newDekkmDZO6MDWz+vwanJKUAzzlP9s
JXLCqtet+96bx8BTvvvsx3P0AJa+RXZWjhZFbzv2ELYl0X1c+eZ+NK3hHrYYhhW9bUsDoxMRQx6d
1XCHQYfzIwzZPNOcBuV1pMLr2puLVQ8uYWXgYgZTTv5w4DvsFczEHQGk96JIis0rrRtRdA0N9kES
+2RAbqoY06MPlEpTsB+R86N7HxbWXNyK5GHoQutKCQ8nwKrNu0MXFQaeymOE4WNr9sW96Cr0iwDQ
rusxjG4MTdL22w2gfkB+1LdWqhB5Y/LR/PTHuX7IKhJTm95o4p8VSu+vTRqV+H5gHea1ho+xURfZ
NYlz0UdbRbLF2NTs6E/aOLRfRT6CEszyecFDsQ0VqyjUzQV1lGbrEfzk8wQlei1RiaMCdsds606F
d+NVqjy4bZhuB3bUfQS4aWN5cIdqOWn7rMrSu8nLKhofo2RX6Hr6B7Gqti37mC6EMJV4M0Rmj2Db
NW/MztI25CHVjeGH9WPuJtpunHW5xy80Q8kHzy9roVk11WClq3FU3zqsJHWomkPxS2GP8nXGEfBq
0ntxMwzRsJtSq3nG19DYWfYQPSG8QuWVzBGRDb3cK2WkSG9Ji2erDGXhL0JV+zYUstuwfgb4HFGN
z01c4V+jkaBcpbo8arTRfKoX4/YpD9XG681ul9RJ+9J5/gYI3idfl1v8GeZ1CbVmj7CjPRDkNfdd
bVq3pdHgiRhxIOd19Iv9QjvmbpWtm9nA6qTUuyusp8QOkoV2SMvceOZu2WLVanVBlRgDEkS9+J6J
zr1vXZyRisSC0SCyKXmoYZvN6zbBHC5LRLepjWm4nsFU98ey0qdvbtbNOIegF1gl0IVAgGCZubWs
sMBTKqoPIE8OUA1+Ig0NAbnW1YYP40fDJrJyiildWxbEETGgxza06c52NO+35XU3MRDIzvCx4hjU
rrFpU7Bbci7RgMZm5pGFDTJh1JfZxoEOctUoY2tEjgziODx2kfG5bgWUsWKm718cenzj6qrur1O/
LXZ4n6xnxJd+ZoKnnJrhy2gayPHNnzJPzY2lR78146GpNcBGCCbhXK3QnN6rPHmuuulROvKIWdkj
mLkHaDqf8YLcpz2sRqvATHUM8F+6scCyhaECcpvSFFB0fExZCY00ko9lKV+0dHyWLjA3eAB0sUJ8
zyKDvqSnybeRfQ4/Yks8xpn5fYqn7sYBgnILXTpcJ3Zn3eFG+muKo4TaqVKf6k67zibnOGDrarTG
Hu8kKp6/6W1KV7nQjjWZQ9Dd0aL2lGsnbx91HwAej8AKSxZhD4BK1N51l2CMqqXyUUz5deWLlaUr
vFlQFc72Xm/gCiU4HbUiTtYy7qwtiJCfueOkaw0cxA0VifiQV0W2hyvxKDKc3qSCeAFJosGlU0OX
jXR8pwx7k2UTDKHqK9wU77fmW9rekfYxHcfH0U7Elu5vIE72AGgsj76YCnxfO/hrGC1AGuLjgI+R
SL+MVdcFjtFvKygY64z9EyYbqJPv9oApy2RF6yhLf5dm8xkwUb3ufHb7zvk0jblEzxfBwS2e6CB7
jL1PcRI/phYYmyIrf4XAHIBzAlmB6nVD9WAlOgNGbj9+dgsQaU6BCrlfG43An8tOjjjWbGhV/o6d
661S+g0hMkyP4Rp6l3YzOOOwxaDvnpe7UdLbxwNEYh2jLLRR7WeYiBucV8HdVKSNnHhbwYNbjeEM
YzG5aaS9tTGe5gAlCeKrGED4/MlkpxrT6t6cQStrFeg+kxyk6yRfo8T5atZQNnzeVSIhZaF6S/zy
HszRbSaNe6OnaVb30qN0OtrRNf861dp4jRwcREMNdzVS+GGkyW1qabd81A90iiIz42+LHAdWq38w
MmDQoBOAzKpy3c4mGvXBvh08GHxJXd+Ow3Bda/23eiw/hZ695h700lnJGgqKWiO/doNJT65mr9VW
DXoWrts3BlZsLFfnc9T3V6TpPpUzrVap9mxb5bUxaqs0FvMqLob7jMPCMap8o7sThpOdjgbVOowR
BIRu9oEoQERxc5g1eNUpte/sJ0Aq4II0F56E6injykYhxvbDfWfIa1XYN6p20kDUv/m+4g2NFTjB
Wsq9Cru+xBQrxZqIDf7aiPJmnU66gaxDPcb1KDaZjmcn2CUdh+UKf+bZc7Rj6YjPOXp8eNxCB47I
aHNqTRu/yCMW/cjq0Qqf9a1zDLos1qjz9umsA5mqnHCtCDSOiV5O5AAwN2r7adtZLzXagc0kUJbY
PoAZ34ca0CRhdpV42o0bTRoLB4eiNknLHdaI0YOWsMdwrVfzy+D2n8OqeMZJ5Xa2CutZubnyrqfQ
e/IoUIEsAuuCmZjj0vzFk8rtLX3VOwpxeFqn6sazrrvm2asx8B4Er6nVkrsCb0zMiVa49n0SUb4Z
S+PZ1dwnARZoHuj880X6zSzIpIVhjA0SrccrV5XFbZeDbByt9rvryDtsPDGBRPiO6dcxmjmRZmPv
Gt2zh8scCzF96eXMrmV6u4525caI8f9yMRhOcFFaSXtg46zFr6F0n6C/IdO3YeO0df7DLfI1JB7A
mEXarNtOHWZNRiyohnArgkQWmYdac/Zlk9y1Wf0Qp/ETznRXoSbWkxtjbQCCzrXzT6V86PV2n6t0
ozDZi0Do5HH5ODUQlg3qe6wUP4DXeszsGI+3ojmm5FqAuNmEt/U3H1jaEFYHE0tMSH4xz0b/CgF9
kyUVGOvuTxrWN37XHKUoAl/631SafK41rOVrb2uktg0OrftsVRiUxWMj1nGdfIcIgJmZQDnnaO4x
cqcrA+BuWywsxY6VP2lFGFS6vm/i0FnL2VjXeryZldpEBa5FVWGvlVtetwqnT1cLsZhjoa7EeEhU
3GybtLlOvR5YFjuY0+CM7cCIWDWavIPa8EPqHW9LlAlJHBzU6AGFVzApyOrqIZL0Z5ojKYBad3Ze
X19lmr5Oesd8RoELJLlPPqdDh8Uul9+9Dp6HFQ/RAODpyhyH/aDjHaUnjdgJ9CurHoXgGnMATHJJ
qCgbhqGTy13fwzq2+61BIT+AWg/p1jSgS3mRhfOWYe6TArdRk9h7W0x4SxogFvP8qOXlvYgJyUZ2
lFW/eArKAo85hXnuBDkyqulI1QgvNoOTNDvqyDzkJPpB/QqvhZydkl6prd80+prS+XPb5/fhPN+g
pRs3ldtwpcYHkdpT+FvV9kYrsMWkXw8EjasFuQZBezJ5wIo9kZwJexMYua9FmyTH0SIAZ22B2p/a
54LQbR9F3iFMoDANUu702hOruKrW/Rz/MXysmKNSPuNffFe75jN5kn0U0lENHFYBll53y6J0IPc3
MZR33KZvVe6tqyrODuAhG8wN9RuADN7OKurvNLnoKx1r57UuSa5jLw6bPgdNURWiX0cV1GUYQ/dz
lzynHTYcbNRRUq1tp1knHQS3yP2CU0LD1jZYAS0z2Sav9H2rsifkncnaqtUW7K0gtuqenXy6EdSP
G2fe5+7wxYEfXxT2ndn7+6RRTyO2ACLVgqqzf03OVRS1KSKzCTL6OF/Ng7pKLP1303rDZnEwIDa7
MsPum9US5vhzcQVbaFzTiZdtgJLtLWweX+o+3LqS3zA0JiVQOX0vGxiCYzq/8FtfvBEUbqt/apIY
PBDQkJWJue4KC9sfXpHfW1N8LVswtRpb5iZ17BpYiR0BFJUWz8Y1k6M2G5vQiw6dMK4TXce0uQna
Ql2XKGHWookeS2eKg9pO1Cobs1UsZbMaxXQDnAgilW9sI4uDPUt6GEVsrpHYtNZnSplH6eJP4CTz
DiRMLLZOxrajS4eNPn20QPqtaWLfzLb1hzYR0EADisZ465jTo6Y707Zxu8Cqkmdp4YmQNcT1bLl9
l236thlWQuuwSKbY3kPqfswtjHc3bW5bmD9jhLIffb7rVRb3XBgL76vvFi0GoT1oOq8bdxXkhwNs
Pue+IezeSuVKWJiwxQ/6FJYHHRfYnZkkUYDZiPW77mwTznSMjb0xuvO+rKK9G+Pu0HGXWKVK4eOn
9PA2RTvbEMWQcobSq2vHWPjhTzt3rK+0JYEqIswAGFPXYXLHjQruaakabrG09kU4TYK+WC8yvkcH
+6TdOOTcLH1lWL8zbhrsGYmRr4ga5J/R6Zf7RDwCobRj41AJrdmOdW2ond1I7VZB9vxVjWF1NVSJ
ttcMT2yzIR0PYzf3+2YGyOb2DgwvVWbtSmFx/plkh7UL6VrHcK4pna+QdQdQWg6g3cIYq40T696O
biB3N7le88tmr7+u9LS0oQmb4ZMjm+GnibbsiF9n/ZW2LQeuLajGlZ5P6ginYsjWseviHjga5d5M
yvAh7Spvl/iate/1KP5lqrmbIOjLTFtZ2lh4+wRwNhua33hrml3Vny6LtVtwLyYwr/Co1DRuK78s
IHbYMweoD7PfGyaC8rbTic96oe6ILPB0xq1afIq0OeEOo1r7qDJ8WWKHOLnLHGvdGODoO9MXz2Oj
GS+VxXtAWft7Ln33AXh5t8XzjzbYRkWfOss65HH27CV6DZYm0QPgGgCfGq8yt1YVVzeaP6pANr3H
ZQs/HshdS55B8/cj/dys38rRHjpATlhNN7g3GNwzJ7hkvn0M696EHuda8inxvfj3OA/D99RRcFHt
YtjJYiJ6Fo12g7+cdqOHkEZlOHbH2DcqOKJzsvK57wdqiOOXnM294SI2EbrNQ+7uB8/N7uC+pgej
stsr7ErVDh9x2G2UIleDUeP9DXIXYK9dfWmiYnxx2u5Lq/gEqvEq4lq1eAAvqOTISX7oVsoWWyM+
zbg49YvxOE4p6ymTWDiogX4kJfr0p4ir9EpUYhwXPDLfPs3UuHe40H2sNLxzdByZyUHUx6EdmptG
ONmGavstP1s9pk7pBPL/sXdmu5EjaZZ+lUbds5v7AnTNhdPpu0uu0BYRN0QoFMGdZlyMRvLp5/Oq
wXRn1gCJvh+gKoFCVoQkl7vR/vOfcz5r7HY0e/Tx4HsPncNYJwYTloE9P4yt8vmEGzo4DNk0noWv
xW6lufPDcI16i9sB0+NkzXseNvVTN2XptxKH0NHPuOzzX/sL5NDm2tEVzehc0jMdcZIcepI+oB/9
roQW6OcLVdZDwBgWeA9zpZtl46Rus2OFR5MLDfWxgO6yEXSu/Grg8H5jmgg/VUYV5JLq9CKk2226
LKcraLGzl1QHlPxWXvDojjpM8pDmUumMQ+JO1RKvbAYMDgkLTxfT5Sltm+KR1kcOcPDXu76fy3c3
GttbZZvNY5CR3yrc0qSTItBP1aCnSw4o8ntl8dDzc+U95Va47O3KWs7uFKnHSCzrdx4VLpfksPW3
lXBVonMKTXmc1sVVTiyhNv4q2k81SG6TXF8vkkqtmxdJMBuDY792Fre63B7lmQ3Y8mIGAw8chj4K
6iJy/fEEJzVmjWvv1iIdYmEO05nBBataIP3HyM8lLXrGum086Nbhatovss3rQ56KcteZ3pBQ21oe
FI3s26nslIhH05I/DD7XW56qZjIQx99mAX81vWNpXE9pGoMebd6XMAU5YQknsTwjPQc2YHHdPPtd
UOyjlPL9IOR+YRcIOr1q3Oc1GKbY9nK0UtJXDMki40tk6/gVQ5HaRCR7zr1ox/sKzD1ZKT1ihleG
jJAhdzFUy8V6SQ0z6rhIz9bB0qG6GYSi37K59y6UyZJ+ZU9nHVYxhNsJH4kft1SAYRXxkFDI6c3f
WmqUu92UZd+cpmi4+1uNcVmtCspM2wJ/2xd8fp8BCTWJqen5GnXT2geceXgwKpWB8DD7dnxpelG9
ElWFqrJEUf3YeUsLo6e4j4U0Km303KEMWLJ7oi8DtnfFv6eTfAkTP8r7c6A9j17dWX6vUQDfbDqu
bQps19LwNiRghwPPSXhMdXX1IuAWNP4AoytaXQMVz/1H1xsUJfV0soYGjPnR7t3h0HS+kdSBtfNV
ykQYibA/1rQBXd1u1qgE3Fk8u2BPNOX1ZBwm3zg2uXO//pvpzYLCtKumtcXcFpa820fzZXL6X5VP
La8YZfEztw0Mz/QECCBD6KLVR98bTkL9eYtyZqBOrLzLEgUzYDzJsDBOfuGPZswpSetpaET3LiR0
Xbnr6mJ+CyIQUts04/hGK+n5OGgLMpWrmEVx+tLdufgQ0sI6Ez+GMq8/UgsZNCmpHjtMUcY2dinG
lBlRR8Uhhx7+Qg3XuhvnYChurTnTLeUGGYbQPug4G6dFMfHVIOeOLoUbXF2zQTIMFJlKmJ0dfuOz
3mtj8W55aYcUd/PXU8Wg1KXFWrTTARdOUsIRna/I4OWhn7Loze+qADCUY+1WdHb6SlU3c7pIOZ1W
r224DLt5BzpZidROSEbYZ/Ai/WGGhRfXS6v3sC/c7+lY2d9cY1L7urHak7uWnh1LIBAolP7SfGaW
Go5za6WPtJ+6bwYXm0dvIBK4Kfj7seoV4XEQJU8ES0rnlRRaQYdOtxYvsrb8vc5Zl0PhKP24vr+/
6pIyeyrN9lZruUe6bHk2LNLr6dqH3cWCyKTUjKbEx36VxrVo/fknRn4bvWsVz8UsRbgFbWI/KNnq
W7Y09rbVwVDB1alELOu6t+N7TUtEj3OVv3Q4Y7Bk1uqVhizjuBDyHjYhMuzXsFSf2bRQ5qgErpJ4
KROpt/7FMOzYKsmOTO0tzTJ5MEBpJRGF5sfFwvByr7aesdVw8TYqpPvUfKh8GZzdGSYk6kzRX7re
ss+pGijiMtj9bnhPiNjsZphqJcoRx91npiRStrCcq+PN/csgO/kKExzJKTf0elpHZLw4MAojsSpU
MDKhAbgK5a6POkjBxmExsnetJpzY25prgMu9rMUvSD13lW8nROVXhsH0PPmTODOY9jubkohnDcfy
BF8SlsNEfPwJ2U2cHOmQdq/c+dxHkOfr0b3PgTmVmtbQ8K5w0DRz2QXPmUhJpUHhVC9SOP57mYXD
Hv6UeO0jI8/3Dkrxj3TNDYNCXw/4hJc3gOB1S89tv7RJTgM9LZEssDauW0T3S0jYbaZ+qLwEI6u9
dxDI5zeqaf1HJhKrvS42zqdtis2zwi2czrsGtHX36Ba9eAxNqQIaD1sahjmH+m+D8MqfXRfCdvLb
PD8Xchjf7BK+Fo30SMmkkX+upWx/N/Ygd1xX1CuIJD4KdeR+o4OeTqqgEnSK5744zE4THKkrRbi1
ysq4tnZWPw61Ug+pCzJh8EBB1IWbPwqqRC+dogqcrADw09qUj4hSvKHGyP5RhKXd7utx4SJIyGBM
qmyaXlHRBiCCRTYkWVs5cbiIuyctanaZofJjwWF0rrgXvfK2+Bxan8sDYhQt09H4xRij8WUd4M1s
ZmosnhpOmHxrrQ7vgLrJ26cwYkthInQCiuN+PYl+StgZtJ8sHbq9bgmpsmKxFtAOBh+ZoVORuXF7
3VzqFpGfepunXiGWWZi1X8Zcmgl8DfvEUnFYNnhH6yQY+JXn1BDvOOP6PeGyblu4IMG3eNyyD0+H
dp3Yhei2FnWhykdkogO2/8nv1WGCk+OvAMTBdhwN8+ZH8/owmoG9I+5mbwOKP6+tNpm13GCAHY7X
h/tcJ7hw6f4GcMa4leb6EhXRS1+m85cmkE3iGf44b/hWvYwxTHY7EmDra3036DGDaK3o/ceZF6fa
DXuapEPjuK7sUw1o41tLhPJLH/ZoDX3Qb+swa783RTh852zRF9df1qsJ++ucMwZditZdXzOb59YY
+PJ7RZs5jzXyRBRdTx91KayXNh0+myhD1BV5upMoMBcbxnq2MTunptW/YRelANKdLTdtHqdydn5Q
0XAgGTWf7J7vta4EWeRsGrojAvZ889vQpQF6QDCMkf3oLsxJo15SBrLVn+tbSRHvpnQbeW7MQGp2
Ce3Ic96QPw2yfRQP4qksmWj3TGLcwOz1vFih2JpO1qIWOp8VccZwM9FezDKlcvom7nFKHhweQTt/
Lag6bUUt3gxS97/8AN3RFiz25rRedkzD+tqv65SUC5XOYzO0p7m3z3VQ9rxN/HfH7WmIdiZnt1RW
eit0R0tpR7Z63zkUXcaU6jQPCv/FBgv0Qw0n7Gfmmz+qMM/fIoFM1qcemw4at7wG1Y+xzL/IKgqu
fODeSfwN90T84gJbg2ay8fllI5UvyEcr17RQOkRnu/AtA/W2zao1iOexjINJHR1TgJ/S7VWDYGJd
YHyZht45TxXyHdOy3uTpfdxXNPcPcnlvS9YvMMEyCrb5sQN2rFvYRLzU2NCCXvvPs50dJbHzDfv8
lcF1jUVOfXTQvELJeO3qNTyWpPqO3C1OizN/N6jD53uvR+MpK8PHupQPumwTJN6LI8zvaduew87c
zHZ9BCLwpZzbp1L3V5iBDS+FUx/CKH3KVB+8UXVG93g7peB1qJ83ev9Yclf1N6aezfeoQQ1Vhos6
NH7RPpGByTPMXW/MLwwkqAC12PuaWzepiebnijp9WsvFoT7b7ycN2jNwP4oZIhh3riiIjbkQ+8H1
qHsWJRXfO6Sz5TQbDolzPch3zdG3X3GGxmsROu9RUY1xlq9pzMrurkxJ/eVu32viSnksTfFZo30P
lZNthqWkajSMKF8v0/Iy+5oW/Fk3x1HggsON2nxnJ87cXQ/9rnM8dkaYeDc8ix9M5s89OE15iJjt
1AYcwu9SzvwQpsBtK1aujoASOSWHvH6qeNQ9MLaiDffR0u4tP10fJs7CPbykEw+s6b1UAhoEm/vt
Wo0o/0zvBNvy9M3sfC64OmLROLoug0VlotJsbEiJFGKHegc7gIeUMQ3yKaNCVx/IRGcbuq4qXiTB
Lg4c2r4My5W+wyhSGPs4mmMr0/BvpDn2r/il1xjUW3VenGG5MFG6NDIioraM0/XGyLX6GrFu/KxE
jpxGcHP8DvROfKESYmbFZIHAXJvljHLcmlvPE96xWevC42NBeatpGBb0A2+48KjWr7Ux9Beie+qH
bygQnQyrzPSeNQ6fnRzn01z6+Xsh2uFMcaBgP7wU3jFiN71vTZfG6AEnRxZPhXS4eZlZwUGhRAMi
iYT3Zi3Iw8Qmlw1EmEVbz0h10yvFSJAOopJ6R7yuUXtZZssQSTbOdnrqMsfoIHi4fbNj7U+Jccnu
9rkOp/IUroF7DUKYLQzKxtFYgI+6wQwgzS06JId2pTuqSM+5bxs+YmXWnFKzkHU8RUZ4hc4UslJZ
7CIhuBi+wStgImKHKfjEwPV5q1e/okuAg3jquvbJmi3L2+g7KM9eI+vKPdE9onMbOW3GAqd8JEzu
ZTnmTABNtfYTxF6BLdnFc1BHNpbNMQxOpgxe6jpEz/LyrHzomV3PhddBUjMs1lZMwIAhXR6wprn3
0yr4bfdVcVtpRWcl3Evn0VF8AOPJoSR/CPz6Xj9KZCobu8dScgKyo5t2VD0YW78q7JgnNj8fe0jc
Avx4hXanpyltWTznWWckYaCXl9ZT4tVP0+wACFhswigcd6vvpQ/ww+QhvQdIxXenLd69DoKFgD25
iTxzeoZgJQ6g8KyvLtSJG+S1ccvda/o+wNAj2lcaF9kOAIYqU/ixBLRwW8e8eF4GJZ8mQA92gciX
oA5KBCrARFAgyCuRoShKlmN0P1dckdayOrdt5d86twq2AbiMIM5waP/UgEOP5SIm9uWuxVKCQ8zo
TOO3xS8xNr0yfyO8vOw4D5xj1oNrq7LGyUEPrDnrVMu/QrrIsSxE00mqhpFF9taHNNJgywbYu5js
GE6AHduHpenCI6vFbJcF7Ueeyuc6NUWzkcyJqLF8ja7yShQ+wQugHI/zC/Kh24dN0lvR76Fa15fS
hueqwuKXI7vhbAR1nTCmL9cQ7CeEgyx8YdVufslDpZ4WtkDXoq6QS9N1ZBfCJm2Tm1X07BhB525U
UEY/6rVhbKK2hClvbPyn2W4Rpta172PbLhkog3BpD7kGMeFRwvOL9z8OETm6b0PWZge1Ojl6lBHt
mEMPUVmsB+XRjbcJhR/sJgO+qRO1LONqOvJAWLA+8kaQsUAamvyhjcZ0i7DuPwFYYefJQLfug6ag
/h0QAniHziMgS44PhbC2Mu+I0mXdmjYUN1Xm6gHIhLiWOnc0H0ZMATSGWseibthIaAy4Rd0Nvxuz
yN+V4S3FhlewZDWijTARdfMK/8R6R7JDX+uEe4FHxIC4yi4RGjtRnTW0j3dTcCkgjj+Cm5l2sofp
EY6e+pl2rtz2BUiN1a7aCwyM9FhDwTktds8xGwXjF+Wt7YOzlMW2o7klNpvWmjbVwPPTMRsWGzY3
Ob121h1v8OTk7rItotr5ImS13OF6Qaxl2L0FOunwMsBPGW9+Ci9Z4W4wJd1OEi9UIhSxorj2pwjd
LeIl436SntvVDbZqMcEPjE5QnGt3qs/+NC5bChlLrA/3UTmjUiuFmHTq6cl7R4DEUpOVbO4EnxTE
nEdMzQVxk656XVdnfFw8SMkAGppvFtPdPhNr9zUd8vCdFnv/0236+4UC4juOtjkOZ8+Cmm3VEKfF
qx4aZBSnfQyXoTuZzRQ8KHNF1ck692q74wyLWnXnZRDGnhU+Xf31JG7sCPhZLWe21DbAFnBEfE7f
gtKc91VlynzLNczg8dzJR7VyPPaWg/zq6VY9Dl0Q/cizPDhYTjdmGwftCNByVT47Pb8vmOuBf2X/
oQ/RaDWKN3mvL3ZmA9IRnB2gTqPC+SRQrbYsB64R8GgUF9jOmCfu9b32feNuVIt3UhP3zHHQ7Gm0
J9WGWiPvxQLyKV2jTSajTz+qBs44D/Ri/hTYfW6KAT7cWrUJ1A60epe0UC8wVP4aG64h+bq8TJC5
5t6aTnwd51whxyVpTg/ppvJF933A9kIQJ1vRSV07p8tpjCPG5gRum7zOLfrgtm/ISXhFjgPA42r3
QMNM+TDhF0uIY3aJ0/XHrgaetMm4/7Bbd108klXmsuc3QkvHfGCMv+p+su+G1j8YXgn3uBShRS6V
y6H9545TATM+WLo12iOGD9g0MQotaVB/rZfJfQ38QTeHNDTsp75Lu1PqMSwkTmlSTesMojkYZhHl
CfMGh/rAhjYmepuerNwiDyXY+mT2OB+mMWMrxkXqBf7MujVx0Ba7/2Yyvv3z+/23VjU3UbTj8Pe/
/dn1T5qGYgKXZmfyGnjVvT8lUsbGnAvO1+Kg0jwjGEiL17EobU7MkV3gDmtOn7gYLBLB9HkJQwXq
UfX4Ef9n9vI/fx9/7gYtABTPwtT+HraPE1d5PiaFM5T/DCz9f3v530I83//xv/7zn4Hlf3GX7/of
7c+CPM+vdizG5fj593/8gX8ay6N/p9qEXnXyLbj7aUvF261/DePf/2ZgOXcCMvtsxe5RImr4/q+z
3MNZTsME3Q/k1EnUBXxA/o+zHNM5bbykK/CCW44b+P8jZ/kfg0zEVfE4kBZkN3ovfSCg+EdneYUn
tE9lazK3dnN1YEG8vrmVF53avhkuVaXMv2rO+5evSJOVbdFbbJOB/9eGFLMx5IhXD5x822OfzL0A
tLHWlhkD/ejlDoV+/Yu01j+Cqv91nPBz0SwDx/PeMnP/T/Cnz6FAD4YMWUEM99emZ6JcGpaOc1o6
PJTvIzmhqoTqLWzSdVFnX3ETM64umft7dvr6Q0sb8G3mOPN7NDo6/Itj4o+xpPt3R8tSZBIMgvER
EJ754+8A1oWfjhk2+IpV2bChXtdfEBwH/9FD4EUQqTU4TE8savvf3qb/r/Pp/nP/4XWhVYT3EHUx
vNMiItl//Mq4i4Iy7w2IkUzkYKKIEO0zrqtYbwCRm0d6udSwKXy7f2S72FvnrlBRF9NGZlhxn3Vs
KpZOFfUXD4nY+Iv4zT9CZn/67khbkDygZQWgw587yN2Z0gntC7GRqZhtEHiWf2PNM29EX3E/7Tuu
fwejN1iKejCb/b0d5OK3uJdE0p1vDN+VNxZPjWrRTvOhyIDm+Ub0V/0LFp/jP7yMdFHTj85jhHI2
yiBpl/hTKLsJCyREjxej9FLvWKC24Ny2y3OFEnsIzP5T1EzbtDj0b3mm3Y+uLTPExToYH3mY15el
zGC7jDk+CKBJw5MxBw5mybrCIkjQ1T+yR/a+OoWByiqL3Fq2w+RZ2PuiBeAdno04qmge3wOsg+U+
h8YIWGeJ6vnJjQrrY02ZVw5YcVXKE0/BO72tSMIZLgrhOE9l1KzYCHpMpsxAArV4YxfkMLrNmPUz
eQ7LWstb7usCTEHQMhGnWeUOW+6LYeZtJtC043PQexJnczqHH4GhzJobb2cMR1VjmAGLTO5+nCTm
03Q0AiZXLow69krec8ZKhuLYK0m91DK1KTZ38lEpssnItaLuvbmM/YDbUdKOev6RBTkOK0wSfBj8
3HKLC3rAqjfOWpF48E3+xlXSXLWZzMmVm1Q2XBKGhYjAWCH5lOxBri5jfH9ti0GYG5tYpUn6o7Zp
ja18avszUVWoNr3LS0ltfNrRhzNzMYTciNesmYqSmnLDND9oEktZe9gr/8fMa9Di67v7x6PU4CQJ
Ori7cWXL/DIN43AOB9Sfja4o9H3Eo+qV7G66+o1IPKJAlEXhZ72sgd54Pa00jaXw+jbRGnww3OML
DmQZcgFza5RY7sDVYU1N74x+Nzeb2sjvqflw4EhjM2X+hBNdVbsyilLwA6G78xe5YKjJJgeUsteG
20FEa7wqPU7JvGTq6K7kDRkBlRnrcW5XEHoqf1opT/kshMY+DPcIwBtLADallvVEjn7EvF/iyYQz
5kXzi3In1KceKwpKRB5arDzb7ubhd+g3nT227wYny3RIndx/xmYq5qNHuQQSaZNpgj5usWymOUPL
ssjweknbT+LYeVKy2Rmtk1OHP5qGxi48m6L6sY6uYf+UkIh3g1nh4sfpiQHKR4nlW0DLSTzVdkkB
Bea8rP5Zy3H9tO4Yu06Nw94p7OmnBwP4aval+RKMZrPGTkTb/IZ1NJ4c3TsPwLCaY+ar4d2jQXLr
YMLeYIVqAFOxb8yJM++8ceLnX2Z74RcfZkk25F2DM0RMu6gCwLiBAcp715Ujsi10LRzqYck5rgfr
54q5pGD5ktrvAJ6Rl62KHFQsprI/9J6nFCsQJ9xRMfTLR/h7ATQV/e4MVuzxyJ+P4mGomxdB3pig
SAihy+pnAyMM3GG3dWTirYN8Ll0D0lo3tuDhhVltiz6cskR3dnAnCJYoMnKpMjMxs8gDeTZwfq16
WU/Borzn+woW0XVpH/vZnmO/I8OZqZZ9VDGKixC+byAWeuIsPZtTRbBWoWkMCQa9HoNWv6uVK5mW
LeMXeOn+SuH4mii2s3PcijQ/4eTLHUZ/Vf0WwwpSLnVAai+5wXhaaaO6zX0WRsihEMSHol+/mJUs
WIOF7rnC3BjPbDHzK/tUFZ3rzqhiawK/gVFvBqNiM5RLXRDVbE2eXKa5PgK0CXiqjaP+Kh34vuyV
M+dqD3mwG1SX3UJErX3JsAhIOsUaM3mjTeJgHbe8Ms4hGEI3dpXw3rpIiiIu8OugkAj27VFvT+yh
bVvsFMi1Q5lnQUVxkYvIrrplb3a1N14EDRdHh2JSmkiELdlgTkOc163CluXUH6FfONfS6qdd08xp
+jRaqyaoFYX9BPmRAEZD40N/MNa7WOPgi4tN+LNnb6KZ4DyNQMKnZV5vRjszKJq6WDehWXOW5QMc
N1ho351soO21Fa6/WyM2Zkjpwg2fKrRS46nhnS4h6UZrdOCBbKTHiY9Cs9XDnO863rF8thGshwCL
bKR9IIG2iZ/Czw067EqMzIM3sNL1blOoj5TFvYg0tC/VXS+hDAUvkL3vAutnU69fpBn9Giz5Bfs3
zkz7Y8kytux6567FrTBG9+j1A8tVp4fQUt+HegfwO+UKSLfSv46WWezu4B5vrvVpbnBkehVDXReQ
V4E3SXqJT/Mrjoh511GsDJgOX8+0oCvTWeEcedIFWyMryl+ptPKElugOF7QKksrX48eETeQ88SUC
nj7CT/qQ19FlCH4TZZ+a29E0DvmyzsPO7EP8yp4ztsWp9xa1xH0dybMqrYnWFxPDeS9smNJupX6U
3boDFGsWV3yqio2okZu7AHszRnReUNIdhjcrFYcMtM+yyLId53OeMSf6Dlctp6m9A1Ip+HgNbThM
Ii8fXlB+23e7JEXGMrNJEIdU+qXtnHXrZg6eEN6Ekn2HlWanph1s7rqjd5m6dN0FVAMPe64aOo4w
eOWxU+j5odIlW48wUrq/sCGZk2IyVyxVjokNIeqmbkho8pkOdOfgiPNJqRMPctmeCNFAbQLQizBh
jisFvCmvOceg51ixmzfet04FeZSQZsC/35nAU8s6s6ddwD3qlc8shvnFXHTcGmEw05iDQ6xcGnkD
SOTt2Iqxs5+GrP4Ms5ElNWT1BFoisoUjFw/8jSjKl4C7fUQFJhSZeHFIXuxDbbhPWBewapVR9Vta
mfHaKVmopKqL9jjk1Kwnq1uxfwsCtJGssl9n3wm/5rbbqFMnItnG5Vi44jgWNNRuumnR+5ya5YPb
4kaasb5sW1pyH0XTtPmBp0n9iMFn/qbsRn5xS68/LY0ZPk38a+wV1vsUlsMpqFz7Kpw6e7MX/OUK
R5v13WMMPFP/QTgzra3f5eAEryzVoGaKVP3klfW+AYw2z/zieMfw47GDbHqbxWVRe/07XDmrwla0
OsliqJqasf5jhsSZACQq48pR8jDYVY8gJJs7DTrgFkCizdEHldXWd1mNxSaE93ViwR1IvKx8n5V2
2nZXuRP8eLaR8SrunFdnnk9+Q/Ws6tiAaIkOnmpZvJcBNz9wxiFyXdZZcSCp1dyoyFl2ruERsJqt
Sl8m3zkXWTmd2KH6oLF9/mHq4AMnZhmHko+bStUxxb9ByHldvISzSz8Iyznfpdsv6h/7iCVzpqOe
5yzpDBneMJFaL1XutedmtLqHJZDLbZHgpxmZ2ojMiCCZbPnMl/RJGMtUfWc0zWMIkfMTNiZjH5qh
gc29wdOSA6FBLUUX7TyHiYiZsftsbTe9NNZknXF6Da/3irQDkJju1ERjfrW1yG50r52zcngMwLVf
5KJMm6bklGSJcWzLvvrqp0L/8FIWHorLzr6uUbCrYs8lbtmwyhj2roFnNgym+tIrDzHQbMg70jy/
szpLXVejgXa72ndnUI2FvG68Xd1HY4LaxcDYNfLF0czoAlPEfrkr4zZ7awDFlbXXEC4D1PQkykb1
EFVBG2u/yc92QFHl2IXhXTEdHp2qSo+4u1krKb0grUrca5M2XrhyQdj2WuM86RzPOXAZye+968tt
l+fBduld+23JOlbkjlzP0Hn1tlXeRy5zGKKtwh5OtoHStILauNT5hQVIoP5XUFmL1E3PnYGMnoOh
uJut7EdiH+IFZE17bVrTn3lCFUEy5w636YWl8qoqvQtBfJ8XGfjxbCzLAaKstyUst5wbtx1e8rX6
HekQ74MmypBNM86q3M7CDUZZ4nxKp3uZlfW+NkfjDoloo63fikuTN59LSrU8d+/27GJF5WDGWTg6
nfO9csA7Z9CSOXeG4QFQs0HUQwy8p/wizp0ST99drqfIlrQScZ99XVSsp6uVwPtov8DOBQ7YEYuu
dcc+X7ZddFXwz8Bmov8PZcf7wOnLncm5+zPiZviLWMC6UZPFcyZN7WMzpMYVb12FZ98NX6EMMDuN
YLnOBuTuJJ/qt3DNOHM9cutp3RZsOOz+/b4bMohUnwi1sHzQeDIhaU88+usOjzvLjexi9JN3vxWb
CSGS9ZJKVst6zJ75neBlcQp8T3k67FSk38LUa+NlmZHuF/M2uBbpZIOHNKCwZVc3wR46aps4JFso
MYEdTRJILFtwRRwvzTJhFCs4jthpbSyeLS+02jsHg6vUMeR+wUDX3oOwJmlnQqLOKPF891OUv0Na
oTOXMIdhh79oWLGpAVusJOTRcowKTLaSiF/fjQ9LPeszZwGjmzaaZ+5r64EkNrYEm+wQ0KqLrTwA
FG0D4ylO6S8gj1STEzQEOc6Ix3vGx/uA9AVioLS/EaHP9xFOivcG2/y1WyZuViL3N167ql2gaRga
quhjiMJne5LExAjLs3Jk921ZtcCqvUCDpGig1a5zmauw/GzrWr8TMeAlmLN5Poa63zjL2t7qsm6a
mHKF4DldpNxNY8CiwW9MLjVenh68df1aePm6G1xHMYx5Cu9+ljVJN7FbxrTjqyOtCLO7aZQagcgT
VH7OO5LxGJiYmtyOEQGPCpcP/IEf6Sje63kOP7tlLM/8QVzdg8r9Y9op7+pmkvKWvO/dr5kS7gnz
3vRg1N7yozKs/qbx7FOxoJfuYHreD1ea/hj7YS+vk++7P2rXlDe/NMtT5xrutbdb5+YOAOhZyNI/
ZhXmEwMlqQOoZXvJtu9E84Sky8AgUdL2tToZbaivIyywJ5HXPfmiiP953xIrZTjPYzMbSBuu/t67
k/XR6LGhYXXEAeO1ugpYmlXLIWInjDEAxevo+cHAP5gEBqe778doUZTEqz7JKuKoVOHy6fAO32sP
snIfCE1mlFXUuUnbIfYMJfdzzRCURGmF/wsx1Rq3JlUgOU+1uSBFOTTOa2A7ICJS4XHpXMfoXay1
VcRBY3q/JmNQY6zSrnsiWVm+OStfaVvKST2lgYFrpQ8QQquqZ004R4eKlsavQmhxylrv0yhqvLBL
NMQGzVovXNuf68krLhCXKQvwnfVJU933ntPSjjlyhpVrmvkH1oLql5SS8832uWb1dBPU5nAi8x1d
xr7ljkRa5iWcuvDJDPo2KXnTsI81TTLRFeY1WU5xq0Z7L6CxfbF1+zQvrNBcTz0pYVs/a/IZsdMI
fa0m/Y0QFQv03DJHYAGzIT+oF57MPSdSH4tKZJQ1CMPDel7M6aFRhvyKU73balEZ5wzwMolYTOIb
0jjXxhoCEkcG6dQCKNv/5uy8luNGtjX9LnM92AFvImbmAq580YoUdYOg2CK893j6+Yp9YjdVR8Wa
2Tcd3RKbCSQyV65c6zdbpZggG015TiGHLFb1A3CVztJNdHqxWjPXHWSA4L7K5jRdD4rVCf5yMnSr
5FkH3qcvXi2NyaEKy4dcCabyLeom2pv2IGuFdBfmxjBT1WmLGxw3tQAodD1KDopv0lbq6XQiK7DI
KGASWFQvlNIpeqqpPp3k7Srxp2RV+uwH2dj/sEi8AG40tbWC9SywCo1F3ukUpO9QhaS8RAeb2tms
qtCW4EqixQaIa05SAG6NEUYn1hXZcT5jebLTsFgfHTAYM/4BRWB1m2Kh4LKv5JBSWikEADylWpOx
bpIkwYWfzi1LGrMQhzSTznU5Wv0t4bRIX+tuxO0DuBpQ8tOi1b6PEVehY5QOmf5OBS4Fl2XMNHu5
vyYQneBVAcYPfCUn5aaD2FTSjaqD6iGw4NXuJ2Qtfw100R5lLgR4/mT9PSrhE8QHdcyeOhq7T9ye
UIsPxFz9sTSp3uMRjd/vURxKOV7FWhV5mjaqx55dxvU8gQvh1lMU597MrfUAqh1Bjpxa4kzlImhv
GzkIiq0h97Avy0KOXUEtcny7K2EG7RSd0s0ym4pVYWIWbQsDCjIajUJwytSIWVqgtWE1VNm7hchk
44Ko0bVv6Ld3Gcy+hpiOMhbIiFCuqBzKKO3VXjuOI9gqQVXKoyROcOdSo9Epw1OYTNdKrdNBaGSZ
ny+Whe/a5hb9k6Wtp9thgczi6jhlDPdRLHfyDUQtfhxVvAikHqW8x6BiefoSfdvFrka6wV66dFIH
kR2jV8cIGsp40dCQTIAvWexBkHTRL8NTdSSRhemgJy145lAy+ucTfXY9pFGm3eulYMHa14AuKVqg
N5wbbKsHrVDMA1l5dMBWiixRQfAmckHL8+8tCwKCMdmn4SQhFEsHlWdwUZKZQunMxoQq+oDCRWDD
DVl6EO9djAYEGRg06Hg07hZA2Qb4wSDWN8oQg0ctKgU8vAYhp1iKurNzfUkLR086EcIfSRsVpwT2
P2oEBlkyOsKhrQ8zB8igxpO+WYox6NxAzokZU1n9FamNlMPcndqXsQmi21ZRir8gafdPujxa1MCr
9gZiEfxluTSAwGkw4u2kyKEx9AqmdmtND6R2E2X6ZG7KpqFOGzUq6sTDCPqsrTPJjkirbjEDmjWn
H4rsSSF/f55hBR6tEn6GA/jZUjhQS+2bJs4iyAFrMjib+8h4XerR8gUq5ZzSUwH34aRSmj/HXRGQ
0OetEb8P1nACRkdGn67bUSXlp/5c5D5lmNbah5y3K0trohO9J5gB7RHvXocB7y/IiAG49HLWYvgk
gCgAmcvjtpmW+Lu8lM0jhO3uKDVpuKLOwJJBl80w3Y78MVx3nQZ2b5lTEXvdKoxNVEbDPAMfnbOV
QW8q8iqfRBIroHjyrVYbubKbswIwQ6droD0FqJK9Iww1uC+Y5lPgGlTjZyeSYFrDHqJUb84Cga1L
2wwaRwe4Ie6UfCvqZIkedzUW95iQ77u61os/YtR9AEqI+fig0pNXnKjs2RVIawbsOXiFm7kdCPVj
ZpBSzAFTWcaRxWrpYh2ZCr0lXQ2mJl8vTZ4eWxNY+w1aXaJMQUIitapmHc0CwUCB327YlYOjVwLX
QPljvYtmGP2a0kRGs5Nr3lHmJRUX3pm1RXepDME7NeWPVkNYwa5H5DGQOewyMPi1+RrXXfoDYegI
n9BKyZ5kkk6ApWGqPC0itQC7LyZoSqGRp1QXp+HGZPslXAmM6VkCjj66rUVxZSMiusDFuhV4QiOX
U92LyqzTABcGyYk7HYpHtSm0n8FA4fmk6C06fdjx6SJIvhGwaa1CHmQg7WZEK0cxWQ0KKt0zWiip
WZK9JrWQ7+lhoghpqap6VK2aV+szYH1j1wj0NwNBB/ekhAqA5EqIWPFSgFi4LLfjqoDDNq1EbQFW
2mL7ChGuGNQMgFM2t04+4OXnZbzOaBO4MsPrc7m+KSyLmMch3LvUOabA54KTF/s+Gcd9qy4m90Sj
M5bvOpIEb7NhaK3LMS7PO4370XTXRkVIepqP+DPP7TKPbmOW9bexM6ryg3ybrmchMYf7jy7WnEt5
vhGXWFXsgibYT6xwrOOQmM3stxPMSG7vcngio1XhQ5oMsrw+BU9PZ7MZgFZ76ylVZyPmPmp29xYA
MmkDlqcoATmFv1pLhnJfhuR0Zaxam2igXAQM2+yeNOwlJrfpGwUeWJpr1Llrjjob3tC4D2rZwhyh
LayVJpgU+Tuq/MV6aGVOhkiHuwXNttgHklwE8CmsXP+rN9povoVHUYdHVGTYvFoODXkPhLhmB1Io
kXdtaiTLukSArDndn5VsA/k5WFyI1lXLB8qb96YU4NMLi5A+QXMV592I/1DwIi/6UgPxAhu/UVqp
6V7FWEyXJzk4ZQcAdhBjQhvJMjw4wEL9oAYJmuqRhCCU1FlQOIFbos0yKrFb6C11nyGoOTNoosTR
BneAmOvlWPVgqnODk+KnukTxApFxbPL+lqp80t7ldSx/W/qlNLy2tpTJR4Y71BwTiJ520wugdJC0
imE3ibu0kOT7HgKK31AafDaydHkLYzE4wLSSuP5q2q6Jw+VZ1cqYDLtt740QDGgFvtDWQp1uTqeb
65R06aaWY8D5lSRWbhEsxp5kjpHkSuyRjNCMB/ynujdcjEKWjxUbKzGK6lv62NkvqWqG93ZBuYdd
NQO4zob6Pk6qxNqNwDR36DTrjSuk44jIBQ4JzhgG87MBtmfdJpUHibtD+SxajB8T1PuXFj7mN2gt
oWt0LAWYtLWLoqcGVTdHjQJnGvkwzEm3MQZMgCM4UMY6Arsgb8dghm2flRVI9jLp1gQDbc21CsQY
pZLyZxVVOgG8HwVo1CJKHDq6U6/KoiZrIZuoAJijtdNPQD0N9IajS4K1nSNw8uGUGsfIqmRPn7vO
dKZ8CU62n5oq0AjBpjXPouUhAp0n0scCWG2HCCAezEWd1hkVwle5Q+RIMqz0hh1UgXuPMpJKCLj9
26hYGXVDWlE0vYdk3yFAKuOcyzKkLY3TNsCxsfEHq7ZSrzTy6Gah3gqXs2pprWohIGFVquCmyHWQ
PyxaFr3TyybYSQM3tuikSedQUgbf3eQgWqMh6kYb11KUHdDr2Y5dpbRuncYRylZ9yWeVUidB4noz
W2NmJ4CqXvRFyty+7pu9vCwhXPSM5pgUPOOkXHD2oFsCI0MqS81bIDg8z6P0bsJxRkdu+GZo+LAK
ODt5MxWtPf3T+WaqonRyBLWJ78tu1FyjMfvSpuqZwI2H6t9NgCR0ANOPEY7Sr3M2lnv03rRbiqks
/GWsMULVGtFFl4W1YYWxbDcBuBeHR7NC8isZjKghqooTDMLoQ/PRS3RCxDr6mSutsKXx5phDUzWO
kMSotS1j24GPEHpXNccE6Dm3YyedtAdxMvM9SJLSpmNtwnKkk7iWmTO61Vz0b9V+Rl+i0sbysASV
teGCnD3RccjdLu1hMYJLp08fmKg6qaNl7ZKiL39M8cApNs4RcM3KNI4xbI0XC2yyh5Blb6PlKz0X
EkDrPug4UuOyoWChgGqM/B72E73kPNtpAif5XMg6GGcRrPooVO+CIQ9rrag6iFlAhJz/GY3SzKdG
n3ER4KzavdrJHtNuzCh6NeRsYVBuk5iiFHJuqFmYY/G3ZOpF64nfsTlAOxAcQpfVAJEg44SunNBM
n4RzG+KlWADvttukJlKjJK/tlqAf3kZNpt8m5gZ4X5nM8mtkzu8gqY9hNfAkQL9EpJFx6v19WAi3
k7bMHQ3tQjBMQK6zGqByyGx7bW5yOTCKwbwypiSe4D7/AG4Y1cIO2JSxrlJwLlHP5fCbVgfYDb+Q
Q0g9VTOTUqQPJRK8bBBEXeNH09g/TkFHE1cipwYMYSZrmv7c+IZUR7MimnXx55y1FtQzIRa5vBrt
VD1rcqcJG12gYp5RmEGZ+yftZnLoSlOTd/wNUTAsBzSi1/DIyA/mROreDKukBdRruiVxMqO5sday
EgoSZY0TBWdRjoNU9d9Mbrmjk3ektXcljnXAgBB36NbIjg291yXjPHvpGBgwATuN9lzCxaj+ac2I
Mbu6UAHx1dl0lMrwqoDTB/TdrhN4umIwIwrSjdDFHEMflg3SR/r9hJ81W4u7ws9xGjnrosmkBktq
5Su4DheApVU0PhOEP0gLEZNqqcFh5ec2kShpGxQ8hsid22Le6BnqcfaEHynRs6mrrZTqqFWQlCnP
4AwRbKq0UvgFhD0m15gmA1KTmsYvelbI2ipOBrPz1ECa3zJzQu1IaLBJt9MBCRgvGSaAAXW06G5X
UYnmollOhACqY4IjJkpfb0C+Vym3mZTCsWU0zc5aIHvYSLQmGQiiBsBLaJToH8CiOAluCnGxCvMW
wBxUcSX3Er3DFbYco4yygJRahG9gM5o9Z32zVUEsW349zcumssCW/wc408cSfEP+v07Y1LcSaWeM
DrsPgOY//3WI35qyLd+7L39q9as8vua/2vMf+u03t//n469xqzmBP3/7D2BHYD7v+l/NfP8L4aq/
n+K/fvL/9S//Czn6OFe//vf/eCt7dMf5bahB/S5XfPKsuwxDfXyNx9f//j/8DUOVZPlf7GmAptLf
gsSADP+GoVLy+BdmM2BUcV+k66oyyH/pG8v6v9CCtYBgI4gMd+wkstyW/Un6WBb/xekIoFUxuWEp
4PT+f/SNz6x3BFkCiGqoAJt/j3NDKJmCOInSvtpLN9PevM3XMtILtr7rvgn/XzDLf49hnFlkqWEj
ThHikXv9rj9GT/boC1f8es5w3v/86jP0LPlQLAgLv1rZG/fBfngGGuODDHtXr+rH/w7V/GeI0wH1
6QAaIbF3i9yK+yYa0tvOmOlXhjBbMR9ovM5A59PNaeRvs1FYz3IL5G6Og/XYipOfyXSYba7hq5wa
go29D3pZ2Yn8qlFoxS8shsyqAD9D2GE9140OQ6yWyMurzO9InLxRlVuX3mPl9aPUAOpKxJUlRqML
kpT7JAa0oNXbGu1OmPcSuPVnU8o0X+7M8I2CcPlOG06nH0wppqj73BViKsewIHLXmmkHzEmBbCrK
1s1Kh6lfILALDfEeUuq6swZQTOh1I6nbR8ihpiaxTag3tIAsL5zy7FbMxLfORHsXsEOfPMhxrSGb
RzsmbBR1NaCjYXf12P0llj2cCLjJqzwhR8BGq0R42VR2bdNUKxmDW+5DZnoMWihs5KdwS1P5NZ1G
CCOdGbuQZKXDEOnoFjYzCLowHneZ1VTgW8oYsFCoOOHcWgwB/7vLc/PNAFXjamomcm+uR2eMhHCT
igbCKopW7+ToVN+lg8JNIAidPAklu1SgimSBpGxQRH7J6ZAdKPaZXiHl9d/B82JC8+Gu9M8h/89C
OsP6JkI/BM1US3tD2tOawTO2WdYnbY4JBKJg7HT9bqQbZ21CZBc/xaE/4IxP2+BPQ57Brq2gwBVF
yJR9rownMNIgO91MIRO0J5U/uZbRrpgGj95PeyVtuzTiWd4Ebtvo+5kNyQuudVcEGLqSURq98kIf
/h5/eqOTVvqn3WjMRljPpw3fwHvNbZhBvTfd5ryO0G+twU3uTx1kO7YRJAacFLoS4ubxthDQw7r/
elLPTMT/+ZDy78+A4nyNjKm17M06prXfPo5G7i2t5UZ1ckDUwity61iUCoCcJHUBuLxo6smEtFnK
bbOoDuztWEPKUXqOTkQ7lD2RWAScY5QvJOE7IsqV2fodHv3Pg57h2o2u0zPa8ssecp2bD3dozdiq
yw3Qjtud9lcvr6/MyOkX/umrnJ0iOsVQnT7/sk+GVdM8whkHkiijp/QdRG1LZob6LazEMtoZ2zGj
5u1gyVh/M4Tbrl83+UOV3n79JBeWn3521AD0BRE4C/NeXaERQ7+1UPY6LTGp9Kxx8/UYHwZmf3jb
c5sNSSIhlrJ03is27M/dzeAL+9lBGPOYHoaN5nPjcvJN75YOVFeP1N0W/ck5IjS5su5q/4Ge9Gb2
HhrHPG7RyLD73bWT9gy5/+8vrp8dVqbYF0AbeDTJXIkifFN6ZQcA+M7YuuW7AhAHOapxixAK13u7
/vn1jFzKIvSzXT/NZTEsWrLgG+z0uU3rrp0sr8wpzLfH8huyUwvtuOSKedilSHpuzNT2Qt7BKGYD
rsI1ZREbhUrHIs4o29C/NpeXQs05NwPEfxaZFqPoq2DVPxUbaPIO8kLr4MH6RoVxa/qVE3jRIfCQ
/nWuTOVpyv60uM5DNrA9kZb+sqe6bi/aK1zhRAEJ6Y/kBNFxhNhpaI8RUuLcSnpQxb0GZozr4ZXV
bf3uOvHPEjqLbrpBUoyY9rIvjMjperAton6EZOebYOYxCgLCvxksRNJ+tGDwwNDbRar6uDGt6gj9
R5zkvJjvoo0bMeles0Yx7U4zKKJSa3yx0IgwrdkXAbtU84/FjB1SXxeKlh+BvVWGzqvbjdlvhGTf
lveIsMv05+tsh0+905dboXpqxfuein2h3MXaczL3KLs/QQKmAXMn84SlNHppLHqBHN5L840ywpJE
YHCO3wz01dpgEyzfe3MFtWMHTOQWr7ntCYURCYE/Gh1sy1W3mK4Ja1yJbkO12+Cg5saF4UvxJmwP
XaGvJ22g3HpPujNOB3BbQE/EDfVRPpRKXUR/0CErU8r9MQ2c5O0IUKfTjsoYvUUAyupquVI3kC+E
3fMiBb7zWdcvhF1zFe802RYP2U5ap7s+dopbad15y6v5Ju6nb/pzdxgf5H17JeBfijPa2TEc9/PQ
5xEjh8KtDIl6tAu4M80myDz9qYTK0QLvzLenmZrrg6j8mOS7rzeIdiHEa2dplGR0qBXkzbKfMtB5
iuXQBvIsVI+Ac44rIPZwaxCoALCiDk8Fcl4WXVzAx45mrtT+MWzr7611v0y7oml/RHQEIcJ7k/GI
TIbdJ4EvSrV/gmEs4mzjl1aLXpYjetmwINFjBb+wqmrg5Q3NN3Tx6Wz5JRgHYu42qcEeo4MoIcBg
pMcl3EvgEJvGDtKXZtqL+k3Qe5XyEFEWzcs1MEYPvcZ9L5Ow0pmF9PL1FF0Kx8pZDEHzKxqGWpD2
Fnphj9MDOqDPwi+dw+BA/cG8djW6EKqUs0gRofo1VgvDhE/l63i/bMb3aW+s9QfxrXwUVq2/PPUP
2a+vX0r5vUb277iknCUzUU+/WqoYTV4JfLwDRD3tLet3XeQtiBuAtR1vheOwoXxkLaAm7WU93A+O
mjsxLKMnaZNmLwqStqmLUa5ot35R2GN4NMfbHhH87trcX1ieylkqlKMFJ9AalPbjdsb0oZT9lipQ
GH4HoQSxm5vGWz/cxlqxKfVdhm9hrdz2GxBYI13pK6zjM9rlv+dKPkuDkO6d2lhmrjChFC36DHdy
sdYeNJTCe41s7CbeT/XOQFczDp3059df6FJQOLdcBso7mUPH0dW3tA/xMZ8wDsLZZASd0eYHKX/p
0jUb1Lb0LYA129DwYaDfQtv06ye4dHSdzX0w5jEID44WZGMdwNbFuFeka6zID+r7H05m7WxSU9I+
pG9reR83tfhjSqJl3aCx7nWQ5uwEz08koQLNL+EvOE0yyVsjUqRtRm2Ot6W5nqpL6sgZsdJc0tiX
Ah0JWyrZdgUv0anCEW/XSsAwlF4HHBEdkdZOau9lNMGIXDiKvgH3wpLg67m6sHk/wuuni9SSC7rZ
hcwVefI8rE1yNRpodjq9ff37P8xj/zRdZ6noZGZ9oTbE6Xk7Hi0f3XVPcASn4ViSvHfhr9iPtsW1
rOlCcDjn+eNOIql4dc77KFz1UvAD7rYn5ndc+QOQ1uM9QsvwJF24TWqzK5ObRvkPp1H+/S4Y0yA5
wd/mfQ0ECukUNHpKAcrWtSvcRzD90zSehT1rHMospOe1B236Q/TMl7d2M7obydaf/Hxr7BIfSqk9
eea6sG/RpnBk901yuhWiIj/TnySLf339PT9ix58e5Gxz6UPVWWJgzPtUOqjj21z6UrlGgDv+kT+1
d0Ps6ytjh9KsbdrNStgiXR0/JgdBXDWUv0RXwNfnPX8ZQtgQdrTtr4Q6+cKXV892JbiWUBjUZN4j
rI6k1I/UfOpw/1iG1fIOrJNW8eRYmPcc63GlVVtwVHG0ksEhY9EBz6qdXKhTyAPNxoEmYK5du6Oc
puUP03Vu+FiHiGX3Cd9t8YkHwmvvA8R35Wedy8KVL3Lp1c92mGzpy5IPOot+33rdfrxvD2g7wnvc
JW6xtg769/o2WRde5fQ2gKMnzVXs0Jdurwx/GuZPb3h26aNuLRbIvLPBs2crWnUyvPAU4JuKzBjF
pdVSCKRCLpRTG2RUVL1l6yR4AskxwcvamMBc6js1fkG1w4WQ0v40adnO+/5KinopXzg3/NT0Jcon
U0M+LRARhzx0N53WHZd5h6/MMHxD7RDRaOCfNLT9btiGK70BzYOA5EqMjwqmFpFvoipfPBXlWlO2
Lf6gwMERVNtkw4Ee85in2EjctsURTJutYlL29bxe2vHq6XN/isyFUaCOf3rwxsc/zUscQper2Shh
2YtLDHPROHSADbjg+5xwg9DpRndX6QYOp1NtuZLaCEWuvn4Y+dJHPksl4UBocyYVZNtxtGv0aWWY
LznWTsZdLK7nEZCUcoRUAsoeggzyxDPKt4DFkk62QTQAZu78MPmx9JwuaFNpYDkR07I1nYvs4C7K
3SgYjjgI15xDpUvPexaPU8E4aYSeth25h8NNU6I6E7rLz/qIXFcJ08Olkl0cRThe9BktV5q2X0/V
pV7Eud99J4BFlnuSLqTsv1Vu/yqt55dSZrDE+3oI5UKCo57F4KAxRtmCBsCWs8Nj/KT49X3lttti
Na/RuNosfv6a3Uo7TIeehIN+W67ib5MzPFlbMK1HUj139MMDN/VN+WBeW68Xplw5i8AR6rvCpPNQ
5bTW8Quot6AKJcunVVG5Fbk1tyuoce/yrehrKVAO+Flub5vaSpW85pBA1x7eRfkWTpuuggW7Mye7
zrfwMBTUqyWSdBv3lhAfDXQHXr6eSen0cH8IXidRmM+bTIFfoCG5Ie17Bz7XTb2Cd+OlXv8t9J45
RVfTSvVFX9q2u2sXmEv1pFMv8fOQRiNMYQMibp9sVBgo+3KXrSZ/2Chue4jR5vQ7m7IOnkib+Vby
kOfOf379spfe9SxQD0KVLcVpYH2r7SnEuZOXrJeDcSXrvrTwP1brp4Ali2IJMZPfj1CCAOLUse6r
J1wEJS85xO7X73DpSvMR5j8N0iE4YS0Zg1gPkAORrOmPukPVD/bXd9EtN+FtenPt7PgooPxhdZzb
G1dZHJlJE8p70Tr2KWUBJzDdmhsmNhcC4EdC3aEqwbj7Mov2Bnq9UN6Oug2VLHiSx4fQ8ug7IPpZ
PGEIK99NEswtxAM9o4aQLbht6se5ryYvcFrCFkVw3CZvFwp51npq19PJZshGZVtMfvV4whusy/FJ
U1wAfmFH7+wmvC9rzwSQtVxJYz/e7E9vfLY4oUoIOtQeaT+4qZdvLV/2ylXmVz7K/6vF1V3dju7n
TbdT3XrfOdGhW4k77XZe/ci86tvX3/ijPvGnhzhbqPog42KSM+3wUypE2r7PwgYV0HnVv8uVA76N
ups3QZh7wKbGenmltGLeNN84ahInl+3hCZjSEZiuyHUqZoephtOaWCg+fv18ly648iksf1qDMQ15
AwFLCh4xnkeYvLpj84R512FCXNGTNwY6kjtuhToKwFdC/sUPc5YN5AtId01izAmzbX/GvjT3htZP
IKWekn/koGvB1h8W81u6YlwN1DNQf2f8FfaOvB43JcLk7V2p3whAS4/FtTLxpSzlozn2aS5OLUMj
FXkuNOc3sDxXT5JPGcYbXCCCbMzIpydm/5JoebRu5Zl2taq9zv02edVKciAF2A9ff5WPkP2nVXN2
5OcVdMr+VIYqc7dfo8+pO8tWRikE7WCEBzclfV8b3e+n9jk9qutkxS0QJYac/XUTesq8zhc/+S7t
ws6bHmZPf8jv8vfgqAu3VfIMgte7dlJKF2pDH3XcT3MWZhOKnqdAGQU/K9Nf2gOVg9hpXbnDgX6r
RG627YSHaIUUIHSK6CAsK+s/DKAfx9KnwUWlwg7ldOKV9ujlx3RbOhvtzpPdzHswNl9/izP5wH8X
nj6O20+DLFmKTsVptTYshmHfe/1qWVdeukLlxAtc69Ac41v1e+Nkh2ilr0znquLfhdToY84/jZwr
+Agg4CBRC1fcxQ3Xhh/TFVK2rIeb1C228J6uTOWlBvBH8vlpLBWQAzhMxoqP3Ubdam72WO3NbU55
Q3DyR0R3V6rNQX6bbsJHeIA7yzWujH3hLP+otnwaWh7FHqTQ6TXvJPcRaukNnm/XV+iFW+tH5Pv8
68NGHxoMK/aKn65F75exwjdgJWyuTd2l/PzjeP80wAg0MGtPC6Tz4ehwsrQr3TUfY6eyRVdyIq45
gv9XdC16XqhySWfXlzBATbxRGU52zJW+fbzHdppu4b3KPxZX8m9wY70JHRwc3dxtvafQxVfoyuAX
8uKP7uWnV00s2VyshrFTW/Vyh5zcu1Z6/0C//iHmfVT+P/3ubm4TUz99p87H8VxdLb5J4QeZDK/Z
5F5+j0mPg46JB6JojQO7DVyJk/wW5O+r7JY+dKUbjGN39KW5tLvilcX5kfL/6bHO7ieqEi9d8ncW
IXqFP+37p8EetqhT7JG3WaM35akrZFlSr33CfcSe3st9cNP7+X7yutWa+ssG+4eV7M8s6nEdbUL/
Wmi6FHzF0476NGVVHSflfDq8pZtlP3r6SnWqm9rBNMiWN62LOujGuKtvq0Ny+DoYXqqAimd3jFSY
gJ+eRqxCrMXBKQvbxb5VglXUAkdyw/ZVIr1EKt1J4dODWLryGS6+6lkyZwwhUlmTKe2XN+H78khj
i+t48xfZwiswf/WmyjFwt+eN8oBa0M/6+cr7XjjexLP0DYXFqmtO74s+yv38vrgVoT86rTokjF0o
Sm5CJSp0m2sTfCHmi6c///RJk7yj9IKQ7X6h6/QrUB76+g4BcRbYnda7pB3Ufe2ucVUYk49XXvLS
mOrvY8r4MyYZEpL7+c66IU/NWz/6a0Cy2+4xY4E3+KMh1U+N+1k/xPGVauKlQc/C2Ii1wsnCEFTV
9EPSnuBOkfLOV3L/S+1C8SyB6oQEfu3ANGoSjFFbPoT3cNoO6oP4vWGDPH09c5dWx1khe4KgVOqZ
Tv4xZ6ikTUIKQFr8XsFNdSwTm9wq4Io0JVeGu9SuEc9iUWDgfiUmjIcwN94vR0x7nupDcpNy7rj9
Y7Nu98s23kCLfG/X8rrayj69A7f7FnGz+fqVL0SAv3UrPy1QBLyXRehZLOO75gYHrv3K9+QWeYdl
NaFE8q5sq/vmGN3p9//hgGchBxHMTMdFkhvK0XqzgkeckBkIztJo2dov+Vl+iHs3QtDxrzCoXOnl
62EvJESadRZwosLIsPpgBd0MD+V9d5rj9lt2M7r5Znm3tuFDsRpYWLsSrrWtU66qb7C6Wn89+p83
B5Do33dkF2B8GGQquEoxckZ43/VT32pXNseFqo32AZP59AmhGNfdVLKMoDVsu03s4ZZknyqwC9XX
6PX1VVwv3uKdjqvqSvz+KOf992P0BO3+La5hwRTOw8QbMZf7KNmjpIIMf07BD9vg2/xHrdpkls54
Iz4Hz8YWPllRPcUb7X6Ejl4gSAjY0eYGrDvxYXpXnpCtqrbmTxy9xmfcneRddJdfWeKXJv8sMpUJ
rL3Z4FEBoHjpY3zlLPlzmou8wu8zIPQ9xiho3Ox17XtQ+RnMvu4+fBED10RpcF59vXIu9LRQAf59
GMRUc2H8iHxv8b18lDaKL0MJ3iBuG3jFoyLb+qN2MG+g433TXZgzp3pmdKxPdYjuUPoCja7kWv34
tFn+9NXPAtaCfZpat6y02QM6y/qKHNHJfEzUbd39pTjtTeTFfn1l11wAD2nmWT4kzHFrTugN7Q07
9mKuZ4sf+TDXfN29rWzFwc7JRp5pi0OiVxzCK2v7QltGO9e7hsysCsbMl+23pwqabMviGkpreowG
O95Z98OuX0k7+UV+xPjvVnDVu+at3UU/MDnbyNyJdV/TfPF7t80Pzc3kBTs1vLLVL8y/efrzTztd
bQcdOcGOY7D7nkGS64D9yMDtEGahRRFdGUW/NMxZuOoxvwgTUZL2mQ5EDikQZzGFQytg2mK8Bfpi
GwmSEQi0glzvcHhGz882O6oF5UszPHSygElcDj8fJAuCMzGLFQBxl/408grdCmwuMyw1umPcuV3y
raIcgo3ZnQCYSUlNZ4EvLPo5hj0Fdc1gKnq3njUfm7d1YvonC7zUGwv820X5FREBGzdGTVkn4ZNl
2DogXqCH0/yjSR4baRvo4lMxSqso1dEGGyqUeLf4e62S7Dmtb1L09jHY8tHCQDJkoOyvxc7X2/bj
9vaHnWKegtGnL1Uhvyn1Y0sq/6ZiHVW5ws8wt5uHbiv3q/xNDJwFk+jnK6Nd+mBn0TjvM4h8mKXv
G+HnhDecMHngDWByIuTVelNxq0/r9pDptkDDp970kJ4pTMIVtBPZ//oZTmvjTy98FmXFrjG0MuAR
+pOzZcqZ4BsyBhfQWL8e4EI/BMPf36d0Gss8a9GmoXAzuPD11gkZYLcefgqeunlL7k8Fu2wl74RH
8CtXxrxwdphn0VfNx6gpwp6sdjV77XHaSbvkIdyi17HV/W4FV2TeFauvB7sY7s6iaxZl41IZsC9G
eX7U5mCjhNPjvMT+OGuulZwq68mxjtSVZCIvMSvehLa0pPw1m4utdMq6GnsnBjzWNWgYAqDX6aFB
X7nydBem4pwilRdqDRNYoVZAcnFQXoy18jDcJNR2XSX/oZd7g6KvE0R7xFMCzesfgOT+X87ObDlS
nenaV0QE83DKWEVRo8vl4YSw3W5AjAIxXv2/yvEduHmN+WOfduxdGCGlpMyV6xHAGLPgtQq5OSRV
QKatTPj7vP5hsmmzMyQtGElhBYkU0/hW69fWWFu3C5u6dl9g35ZtopclGeD7GtDRCgW/RkZaKG6d
sm2MR/ABnLx2fh/O+1/60xvMQmxOkIaESRUKUtBIxzDTgfW3Q7QdCJxeFu+b4e/vz1kKRNosEE2M
U0lYYlKhKHUs36jfP0Znzcne9Ofp1r2mK19kIa2qaLMQBAV2Q++eTFgpzaEOsm1sZbZuT5aBbVqF
IABXis4E7W9XPWYbKByf1vbrhZrH/5AbOpR2c5CZERhOEiBkEBkjsRO9apdiM/jih/SmAxcqr+vf
l77dLBAJdTLAThzP6y3uiCuiM9nDJnbRE2sCNekl9gtgYBb8cVcOJEvPmwUho01GuD7geXCl2Brm
FcTlYK1baaEyqmizoCPrXKuABYs0HVLS4wEW5ia8KNHysZbVvy+dH2b6vN8lBukerVyYgFn2KvV/
lDPd9rwddyt5h6WoOW91gf8u66N7iO7c0h829TH3qU9s4kJpu+t2zCnt/gjLbSf2AYTvd4SubA5f
etmf3mwWLJSu6RmREBHxVZ4zt+NNCNyn0EOLM1wiJyCZBeteNd8ATK8g0ZM5DUCQL1EPl3Rn3AEs
SG3KoIsYM5vXLM1OjtJpZdkvbMfzdhcNzkpV2GPU0ZkOFKSF89KfBL7lF7R97YyzaHf7zstttG2v
PHDpM8/iDIXRhE4FHhfC2xSkr0DCJ9ALaPvJCx9Q7zS2qBapB+YlL/nageA+RX8a/1nIGXFQhxki
Hkmd8Ax3P3xt+PP4aHj4j0FNnR1qaApsaCjiCRkoFWZ/Ztvcl55QSrXTAJ21m2oz2rWl+Nlbgcs1
72nX1Vzw0svNgoyWaH0PL24c9SVQva+ld8dWAuK3G4gf7+KVG919qH4awllo4dMx5AyKrEg6iNYI
/5Ss3/w+IZYyBOossJCJExlJcIsqM5u8RABFXmD3XR9D6SUfPUAwSGm3sIeeLIUhA/oQyRdDOOOI
rz12/VXcgDuXHdoj2hNbgE7OAoO1gRP9bT7jBIchOwld1JB9glzHRhlQT3/4/e9eCohzDbUchdE4
3qMtdZAiMiOPuOIWikVPv/zHJ9zj/LdDRk6kqqJGcc8GfYRwQZZgXdlTGO/bMJtE1xg0Nrf1nt6F
hanMolRG+wzmXz2+AxpAne5ZO+IOdIHrhptup3N8Cx/YAXK46q1cWZcL29W85WeEgQYcPsg9SUB9
oTAVR4GW6HM1gXifmz/M2Xljj8x1kwDA5r1XH1PqKUapqNrzNoKa+WflCy2N2SyykDCRC/ifY08R
7ApLnThNB4qK6hW4cFZIsRmB+ADvPdjtYXd25VM9gixDN/XKslx6/izu8ED/8lSIUBME3PVv9tD5
IQCxazWJhb1BmYUWIeLHuKIcH0zH4Ri+ddseWOWT+thfIr+Hdak3AKtcwgTQUt9/H9CFY7UyCzPg
aAy8nuKJXQu2oMlwFPRL2OZbIG/+tyyfMg83cBWIuQpDhvvue7aLZfP3P31hsObibX2ETVZY43dD
gJhZB/QWd4ipCe/w339/KQE/V2EDdgHjqkGHeUOC/Glx1c8R0h6Bce6sMBB8ziuc/Mhdw7WWqIWQ
L8/iQdNGYjKmBh9kSmk3w5lKcNpVHaYekhieA7D/B+ENzZKH8hor16I9//6eC1Navo/vt6AniFOX
KPdxRNn+EQtmT1cvzgvVIXDc/v1tTldEEFEwhNFhvJFTeYNzI7jw1vSWHtfuvwuyAGDY/n0IDPXB
MSoyKGO2soPG8J32PGxTX6xMlSLvKsMmdkeP2D/1yESm6fdRW4il8iwQwMVjApoGo8a2KFiUj4KX
bdp3MBh+//mljyL++05j2JGB73G+0QzkpngFnuem/N5qKz+/dPmc640brmsGNR3vlcixNuF73vUA
rptQm8Ap9wIvyMxtBbtlKzFgQYGpfJ1Fvk2yUpkohZMm3ofbC+/KvkfnOjGjbXwOc7TTIX0YQIK5
8rT77PphH5qLikdWaB3fYB+6X//QS7hycFr4JnPZr84PTQ28DqKz2phsvHEVTOVvimIZxooa9qsf
8ae/fBYCyryrDTihY3vxK2jgFHTpJD67FidtB5Wxr5zhK3UE7x2WcCDEQK+vuokdQyQCTe5N3zUO
ELfbNQ3KQhUUBmr/TkKUZ2BJCK89SLHQ+e/yvuilyOiFV8ByAtQyrNGJXebHB3UDIMmGs3H+s2UI
s5SX31fBQoifi4OTUNGZ0OMGWY8nFe0CCUp0o8NhTfz++wuLeK4LrnrSJJQrkYIxpYA7wEDF5E7h
5fcfX3AaAEv23+FrYQCKDQS/PmWvSQD0xRB62mtHb6Fox0iPQ9cBbMdaPWop2TLvqB05lasN4FqC
DJ0Kk6OfCanMWthOsYXiXYLjZarbPLpArOwGs/CVl7y/zE8zdnaA4JjKp8293Ej79zepdnvR7VSX
bklli3AW2LT1U/iK6/3vj/vSu//0uNlhQoUVXVYVeBzRtxMIAeJfsbCArpDhTqmAUzChyQYnMyDC
UgoTF9kXpw2fbqsYbmdmnfnc3b/QTusggfgb9Cnk3X34oFnSnZunWaloU3ThtRQzmwvQYETYiyy9
5Ugxox+XVs+/v8ZC4xnowv9ODcZpoVRq+FYkmCDDgvtnedFc2BDZ9a53B7O6oiiKBJ16Gv5GL8Nb
cgQ1DXLh0+/PX8rYzzXqIFhoBEQJCINd/tbe2kPkSweUKm3FKQPiI3H8oUJrW1x4O/uPh1txFtvg
mW2o2j0ddNf6KrvS19z0XO0SlCjhhPvC79iZeaHz+xsuqQq+Ytq3DUfUqKFXHfYAwb11Lq4ke3al
Hrkke+V9CMJtGQD8tIWOHrUfL7LI4f9DqnufjD9M0rnU2wAtcpITHEggK90IHeYT3NG38LWfSise
nRzGQnT8bxeSrxn27T2FsBANmPHzQSxZQ+J0D2H2Mhg38en3cVzY876G99vPVyCTaU2DiRL2Nspk
owFXjwuan8Ck/P0BS5vMV9r62xPgvgSHtFrBh7Llx2krPgLil3vhSXq6H7KRCIOCdIS6E+JrrAuf
3D+W9wpj+vd25U9YOHfPldWcotKOsFIORJl0JtCq+7LpVnb0pWTLXDmdhwqBOzBeTy9jk1Tb4sqL
Lq524AkacHx3O/0xpCeV3vrCniABrhx60UeroE8lBRkIXiX5s062g+aDQ4LSpGKhYFNMfoe0DS6F
4MIpZiJvB6+HVS+3EVFD1PJdBbdPKNhptzLLFjbKrzjy7SOVapHgGofj4nRk0aPELnCjbhJXgj8K
WfkKS3eFuQgbnu+9JAB2HvC3+CptGHJ5A273ZrbH8cb6fbYt3RW+/v37izRqC1wOw12h1c6tJH8I
8aOIcr2yyQ1rGP/KRmqlfeygLvPSJPmlVWA+xZ0amJyrSnmsjLXTwVeW54cg8XXr/PaXtABrxOye
wQSCTBnR2sa7XXml7YWORzUEMDkeLO1JPoqwd0gITMi8epzc8qBWsM328zu9cYIje3Y3qmFYmeif
4DfkmMufFclcWPURgt9EJ9DgGrqTl7wZQ7TGPbWGSWQvAfypZYADWmpmRXBjFj95NDUI8IWWsz3R
7nQ4YAtkv0j2NR3sNrLh1uGI6HrQYXYuv/7+PRbSD3PJeNZMhlJVqBzzVv2g+p+dX/id939o+0XX
vIWFPdeLwyQWZlthjTisfPDsJYxWFvXCsfTrUvXt08FJMKJ5hE835UfUE8p4Y5SAOq1aVC3sH3Px
96QCrFLIuDUDPaCEdv7Y+ZIvOLh4DDif/j7ySzfAr2X47SXaISMcPMzv1RmYT5gAIGyFTb4lbghG
p2mcspUlt3AZ+8rmfnsODPxboZZTDJYEvXz2otWx2bXb399iqbg5F2YbZdTwmEWYQLjFHgW4RsKl
DseofFNvoUraoQrgYMbXm+IG3bLPbrWXXldVVwthcS7SFuG0G8tljAyumeUWTnHyrdjpQYKG6nt9
xbASb3JiB7Ji40VbuRMtpaX42TmqTEmM2IFZnW07N/QarwvINdnljm4rHrDDUPF8jIH2H+fJXJg9
jvA6jwosUSBbj7qf7iEpkk/cBSg4i38yTuPl90+5sFjneuy4Bj8ZeDU+kLPIlCCZIsr1919eCvpf
ztnfpuDAGiaBQIojRtvuU6lBQjiG/iU8aqBc8srgSA1YqOHjwKsOnVAJDyVb4dAyebfhL1lQyZIj
d39X/pqFGxN///dvf00Iz1UFPIB7Xbd3mku7z/efQHGjBUPfdPt45bi9NDXFf58CbEFVNiI+Wy2k
AS92VjOUTkenXT6kdi3n26IZVhbh0kWXn90Be5kX7yqDe/uU7KN/z4fuxww4r0S3iLLykK/D8w/7
JX8Plt+GTQS8zNDuCrtiKzqNd39I5KR78UW2oTj00AZb79BF6QGz5pFH7cRtY8MccaUwVv6ChfqT
bBj//gVQAEGvcX9NSE/QIkMtmKybaB621mLy/Yf+9xVl4/4tv73iqJOOrwUkydLaBY084jdNajeu
gA5I5rextzIBf15p8lxwXU9wzNUGjCS3AQzw65Ohj8RHZw1MIEY7Pa7pppbeZ5Y/mrgpMyQRwRlI
bshPKjTYJtvkVJ/X1EY/307kub5aCcM8Aq4Ntzsf8B9rOg/7NWH40k/fB+/bt2Bd2iqkxE9L2qMk
3zpw1VLYMRyreCXt/vMClY1ZGKCS1mrcgAeMgtdeQphbGMhSULRmW2q4svcu3PP/hwkwTAXs/xke
IucOjPXa8i3OLB2pXuD5zHQ8CLhgAOQBl4QITvoO/SuCzGXARwH+PO7v020h1yHPddIAM4CbKOBv
SFFQli0GYGUWQPaowe8OVEn+BsIVdwOUzCaD17JnfdyocHjI97rbQTWAu0+15wK4AP35/Q9aCFcg
A/z7accwifKqxx80PXQ2tysPopOcPcFTFBP9FCsJiKWhn0uk61gFQqHHlYmNT0q5rccdX8JiGn6C
k/pK9dGU2w3wY7jf2QRl2Fj0Sx3EpJ02XPm3AsDbdE0rudCGIM9l01yhaRHIN3yg9OKpjWo3eUmK
0TI0ddMpbiL1eyLtE+k8An2FQwW5wWYtF7Y8w1ViDxCmqe/CIl6ZkwsLa66UbisQJ0KKPwZwcKtl
aHcSYXOuoaEaVpzxivbo5xM6qCT/fmLcVvMOsGF0z2mbaULVTrnQGLmela3g5zOtPNcQt1MKu+8K
71C06EYSKOgt6GJX1gqB9xDwwz6gz2JPQTuOGfeNBj2YXhWAI7gDLsNCw6UDtQ7SH78vhIXwrM8i
EGcgm5qDoYYbQPsGZ2nz3p7AB2t1uYWzuTyXBSOfCuLZ/XInwhnpFD2MVnZMfdXWnvO37kl81uDA
AJ+daC9YoEnC8wLUZ3gMrtW4lubA7FSSCFVWtN399aBuSYctbNkNoK0rslJlWgjgc/pBBrx9Hyf3
10NzMD3gOGDpqKCvLJOFQ6s8V/WCaMWpjMMxX08RHMz+Vrj6A0zRHb03W3vymaVdR6QwlXO2+X0+
LLR+ynPxbjvFU1ne78tib+sIDBthU3JmBgdMYg4oNYkbkKHVCAnT9MTdg+W48uQFqSDaLv9dr2LB
+KQU8eThA/12GVCf0KSh6O2AJ3/MXM4iN/iG4E2NfXpN0ZuPo5ezdkxZ6OQB0eXfpxtJZIwpOstR
dYteS3zNyZUtgMONh2gT2uML2N37dg+NrI3mneLCnafahAv2nuxUt9y0FoSL8efKN7jPzh/W/lwV
HMWGHIsSIldvFXbhdrvp3LiSVXmNv2bps/idZ/GlFuRUjxVIEPOD8QwKYgoqXICleAttasEuOQhd
xQGwF7JJiLhWlstCzNRm0UYspoYnwyQFeiL+Bdr8oQLSDr1nxcfvI7ew3LXZhWdExj8uVQyccYzR
jNkEa4rNpQOMNgskaQ9DTiLjwlYE4huS4FgZT+xDcpEvq4LuRPfJI6aok3jlqQzEepMlVuYrL2Iw
rgzd0ollLgXWKFyCv3TNNcx73uAWDGwFug8azgRVxho+dTOO1hLyC/kFeS4LBssRIEgFlZMOWmAT
OOkKzQN/+JMG0Ls/Ic/1Aafs5qn3e19dzcvep94P036uFR40DsSm+5Rkz/mNoo0Dx9EP1QbCfssc
kAbd1bba+ynvpyfNQk1XScJEBwg32gsHvwZT8wbsrMWeIsyt3L2XXmYWT8Al74QJSNWA0/N2o4v9
BNo8rVe27aV76NzBXqcqLEQEzMfoDQ5gnNNZsDWKrEdhTXyyFI7VWYAA7WWM25bygfYQXVBFJtf+
r3yDIgmYgiRB6zV6CYXT6Bf73s4yc7SL/Soz575ef/o+sziRyuT/ZF0TLgF+7U7aMfcMp4ARQepq
xKlturKsFiKGOosYjTCQbJJb6K2QDJ/4xhzVg94KJlesGTovnLDmpsYa0epoFO8KgNCFaXfN2WMM
o9EciiSuAG3woJKV2+TipJhfagATmpiG8Kf1D0BhhvVbC/6vBgP8NnrhnrnhOVkzmVw4+PyPDjc0
lEyOoMMtgNxEp2m1Zfmf1nAHzR2azP5P4XxuMSzngq7wIZUAX42FN5VUuZUNBLYkdR+3ZpUbnfn7
g5bi3VyG28ViGAFFNwWxRXrIikEeT5rnLLRbSCJzGx7MtgRnp5ICYb6VJ7vrXoo6tqW11ba0Hc9l
uZquN5lGuinoQr8vd+3ImwUsrwqHR6Mg3FfDGi2SHvWTYZsDjPmBsN9Gn3kWVDm/Mn2+dF8/rLq5
dDdkWm7Alx++ofUVfYKmUBG7n154zYmlgAzOFMIwT58ObXVI2etIQxwaZAAvn/PEDWlpdRnQv0Nh
yTw6N2lhVaN2IdlGgkWuMURO3VInl6iVhxtkOuCiCci84qlwfRXynVhVTk7eelSiChGWjbwjJtdG
+zO27n/8xLN4lvBSQocUI8ztQl/8W1yhrvA1a3SzQ70RzuW1SM0H8rjytIVVP/eTToy+EIoO7I/W
ijZg++16B3VfN7r7+MBsMH5Drhdey7AXNlcWy4KhmjwXDpdCqAsAUMGvFt3f4rVpkEkqiqMYweAp
e2xUtJpEJ1mBx890LYgCtjG604vUyZIC1OnpSOkVtiQAFWAJ3MnvqgPQ7oSKdU4GC/5v7WhXcml2
QgEiwgB0rCO3h5GpK2vwK3T8NP1mRyxdS9mkST0YQCGD3QTKKZPsTsomJRoyEVfAhs2mwbpEiqYV
R0+M/6TcoSrrP3BpNqPsY0rf2lLwxuhTz0AvRUJr24OOW8sbRp44cmxh0wzzXuMhTL0UWf0EThYK
6Xc5VrkKk+UGArAws6nwpKKQwyvFUS69quJMjj9L8SdcTixgRG0x5kA/fh7qbN9xXmY4DUAZIGwn
cMQxpGKvGbql1Y6KFt6+XCmRLhTq8JGwUX7LRHKJRlOmwJWWRy5AsLmLsClsJGxvdBtDd8etFDUX
ovpcTk3UETxiRR4DHYJ6GY7AZgQMRlSiNXu8Gt3L74tjQcAlz0XVCSZU1iswKO7sfg9uiuGmf2sP
GlRlI3rYewFNxWYs6FbrkUB77gQHRCtFM0Wr7CtTDFIkL90Ld0cfNZsOGPQGyUz4aHQHBscQfWVC
Lm0Kcy12KwgyTPqxoBCQ0+Idntg7+Tg5/N2KKH3WLMbQCI9eGUsg9tpFY6FtTZ4rscGeZ3w0EB4p
4Qp6/+YsTyguoGVRPSZPlW5H1XESrn310TYuf6ahNermoD/LwmA2rHwS0WKJDraPFqhxCVUrPnG7
fj+OVpzZOZJ+yp7E6sqNfelKMld2ExH90BzI5YHQ+DSaXINgTGCUBpsFwWmiFwNd+xB81y88XUuJ
LM3QWRSfKlYNKY9HwhrskrnRVt00p7Xr6dItby7oJmPRpMW9TaFDg4WH27d4UCqM8LZ7l69Ik8ON
HJ6Ku3GnXI1z8be71Jk1nQR4QHvlbq3KtZQ1lmdn0lGVjDJr7ov9rPrkBawhj+yFrWCnfrfLjvke
mQ8Otpj5Hxl/yu9rUhG/ZtgP8fd/5OC6DFkHE+EGn5OrzBtnfnyuuPS96NpzCfS6BlVILJhCClXR
BI8CoX2WhEuiRH6dNHbdFPuSRraIKFicx/CkJ25Zn7vygShABRapRVF2ADrRlEB9iobhFMJ6NMnH
P3HY+iwaD7WSb/QS1XlSgf5DgB4RAZxJGxyAalw2jdDKKTCUSQ18M0MWpneiLHJ6eF5msSOFaPXl
2YUTjNGsDRX2I6VriIJNB9mGkbupi9siD7KW7nvjgaLZU+K30LQ5rNBjtO4dhdBhgw46/Bu2PJuF
vdvq5VubbHmls+4cekV/IUSGJAfm/7wZtu95CRxHlr2MRmUV2t+oMTb60FjpJFIb203K3Gp44nOX
Y8ipl3pNAOyGLULaJaY4nmI5y01JqA5RHsPXb+yhc0r6yp1Y6rB28HFY0ustcFm+rKivYZTtwO18
6sD2NdLiUYkHr5Lll9jIrKHJ34F1PrIh3gqG11ZwAmUFv2HMMNHwIDYkqJIaRkoyVuEokgIOSnJS
tGZTKghckuoUE4z1YXElvqSpl4s+if6UDUjkcADiddmMiY7oW5hah1ZduUNHSlvx7Ex79bXRpYNR
G8SrtVbNHS1XyUeXi/S9LWkOWxYKq/7CGDCCcNMC1IkbCjsCQHLLRUAr5LTRTIziaHa1hv+yE1Vn
lDtTkRC80OjvFAb4Nlz9HKt19KyUxRPJX1nGukBJFU8YFLvsUn2TyeOr0IzZppSU5jmO4RFuyMXf
qaTe1DcwTnYIewjjY98+1uoxjhuLA9Ogckc4UdBuA1N3nOi1Ij7FtZWGhiNFXipYJPTHIodXP6Dh
VDdaVGi2dQxg6zmlI1rN/oSyKSYnCe3E8Y5E25xsWOUP9bHBUThOQ0tqKzuE3dNgwjMv7k2e2XBr
xdSNEYdVO+e8ASbvLAnkNuBHq5XPQOtk8gYXURjA6dylG4K4gaRF9ZTaQgJbc0DyBVA+vfHTHrCD
vIdKEgz6WjBDbtxlPN2HMA3JUUeBFdpJn+KLAWDjiIaUsjr06UOFeas9jzwQYxR8ywdFb4Oy/szp
54A1J9egO4hv1YBJInWXhsWenspPKNehQ0zDlYQb7EQmkPvxMfyrWwu3dCvGGheqayGfpvBa9mK5
1Qr+CLORY1YL+1qsHQrK13Zk0VMr6G6kIp84XVLhkKOxbehfp7Tc4TXGHrVJDsY9zS2kk9UZbDfy
EfTXht9LobFlhfggjfIFTFvpqod9s8mBwuVim5MGkOgJkhJYvFVegJxTwMgKU0NGAauG1xMxq5K3
5OxJorE9jOQK9+1+xDePgaalmlvSQzdN1NI1fqtJTt7lzpCCeFG7+TA9dRQN6kC9dQaHs6g5RIf2
JRtVDGp+7HowdDn4ScUdUuUJ5OVgdIC0ToCB4zBVlCxxcT1D0yiIJv11EIhba5NdKpJVag0+Ek+3
ArUL0eHvvV5wfSmDgisiGHPvOc3ukFXhYartAN9j339HBhVyCAoFJtGi4ZFEAaGbb8qNFEPRbqjV
C63kUyWOYZBHD31/bOknI7UJ8jAbvZRedXx1NUG2iNnoO8DqyNXS0lreaqSdym0SvQjtoj1M8CbX
ExpwcbbNkeyP+DS36sS4hoAL2x12Q4lTH0TWwEKbS30McO/RbI/MkxE5LTPrQENkO/JIXWunjsHe
GZ1LcXbmO5PLXqHM140HoC/47l01QsXkINd4zQyPHzdAQKDbmKgWyyzhHf8nnbaEWRXIELop9JYA
KSMKApLZgUmlJoceIJky4Cczyi+lcErgeVU4DBeYiLq6sGPhmZv+xjla9IoPIYd9B+ANGlzY0zZ6
7Op4w5Fsq8bZIyMUTutpKXpN7scodNAm9/Qu1lwJXXiKAQLwoHoN9qtWEgEfSK2mrQcrhQ0tbDkV
bGkKouDdynEXSVdE8mQE12aEZdGrglJCpOwM3K/koocFhVZZirKJ+YlZRVnhCRFje1poybvwUCfu
oDhhhl4/1RLv5VnoLXNPAjgezWAwuB00S1ATE5PHiRrZ4kooUBL0IUWnXhHtSWMmpwOlqO0bkGL0
CEF02uZ/swneLmj7uFRgt6Uw994yNbVYCUYdKfoXuWmPA4NbOgzJkfoYnSILgJJLRdiVgWTXOa3g
V5LDxQ6VUDOGqw3Dc3XDivuEocUCo/aWpIcGTt0prkU9ejD3xbSVUtwl5U+Jh9OAbI/lgfCP+cSZ
JTIBzNdUR2hQYqkfYR3lKU0QyXYUoy+QtmelPFSd08CyS0YiAGDUHHwi9jCdOwh8CLugFbMIa5Dz
Cgcu3brmtAloD/LjOCIeFYOrovW8EVuLjQOA1XbLv+rkjwaSHcM1xk0+Wx1BAp20JeIUBC8QzcIg
XtiWhmSJoisIjlFf6+hRKX3pHipMtduXxQ7VqCg/qKNTw/cXGWrZLDWrqhDnXrjhIZ+uJS4tcmt3
4VZET1vrFWxjgPyJHN/zFO1Qf5SxOKb4DRgkVxeNwFDpHqc8cHt7ZPI1gTktzRGHyHipRmUb4YtW
EX+UcQvNqoQFBNyZoq5RjkJ5zpLp5BjT4BOYjzgR32CLGdMj+OxmIcQOUdU3/TWunaSYMGmJJani
JmqyHayo/O4++Mjo6n3qtiCE0glO76XbIdBX+BbI3LBh8OHbYQm0tYvxkKFK31HtVDPLYH4WM1sc
qDe2XWHRmgYK8gAqSNqyRI+UBSL3EErZrhHfgFYuxhDd+aw7SQl3QsuJRWEQCpfJa6shp8T5Kgf8
KYXF5NALpjxYRCf7fqASwlOhgtFZ1rtW1ErLmEacrISNGD23GlJGrazhUMU3OOzhUBaLmjvmQ/4+
ddjwiSbZJHchXoZPvFF6cqS6o9zChamx20kyW2T/kbTk91qF9ZtusQloMprIy8mXR90VC1wrRdWL
aX8c+mfUi00qNxYP78A6720RDMaxlK1YCYxMgS67GHfGRIEnhqUINrZEfaj6xkVjJfiRoMkiF2Bw
OfDJfPxchJrHhW88UgbItpmT4RvaGZRTz4hEgE/vkxmNQGEhm/q5rj0lD/3K0P+OUiTZHeFOebEN
K/5NIAAJJfjUSkc9seoxYsjMPzKUnSZPf4CQXFF009B2EHxTnEKm+nUcB8+oYfPU3XLjVeRvbLrJ
I451TpWdJ+AABOaOAKnAajrcxvCsxFHAElVy6UXps0N/l8UDBQjftxaqtPxIk2pfdoZoSgW3VSvM
WK7eaJ0rlh6fkw9Zo05sMFjo3suK5QR4POCsdaE6faYSE93zA4A/0Y4WeR/0agOqW8HibTwOfgey
iolm3ktXCnuVjfFG4ruXEnv4Br2XhlfWb8JEnIIYn8MAxmpJrE69ERXHd0j2kWdPTkC7A8op5O8p
wcWky0Fv6+H40lG7ySDfGlsfp9ktDbldIZBNXIUeMKM32PftZJnzxh5HnK5I/koG0DMRYGkKoPaa
/sqPGg5pmHYq+OSIllBJlMUBm/NOgrq4qYOJvCbGC68gVBy01IjNFAu+6AD1hGl/6lRIMjVK43AU
oaQbYLODcveumQbgndGKZSZGGwcD0zd1KB0rrQ4UFN2iKt9Ng4EWNlwG6tDNImKXQoHhq/iNzEoU
yqcxGKLcTabEUsYnXlZfqwHXNKHY5QIWFDKuRPkkzUuMExLLKxDj0QngUEVxprY5igmzeMmNxfcG
tV5dKh444VLBPKXuH8FEDXI5Ow0sQqeBjl8CGPTQ4gliMwJjko04tElPTV2+jJKxKZv0VsT9TUR+
ZhBPtA2GIv4EGQTwRqC7AHnqxhD7Iuo3OYdmOjOsrhHQjgJm4AMDYAhrIXXS6oAIW5aO2OxSFKEF
dzS8PHswcB3AWeO+duXKZ4a4EQrAt7D70x6zBATxq9bSLU0QdqlijxyUocJbz1/V0W4JOodk4VPM
2mel/4NJaOM+hvhhhXnu1DGxw3SwQ/qhasCNS59l50waDUYc5Jo+CQSJNzn2qeqcKYBKXTxK+jlP
7FyDCzdS3SVsKAbkUqXiRVLIyQgFID24dDuinYSqI2IcSqh9aYvq8xRn/qiXjzSBeqDJNyJv5TwM
rdFEkym2ZvgazonSB4lsxFaWvsoaBslK0IZBMHLtpkocObmG6K4tnmPJ1mHgwXOBzm/ydxQYa8WK
gC0tXnrpWdG3OCVMg5c2yGQIftKD7dHEvma4CsVOjWvKThna09Tr+wiGGeg34pvC5lDuZQxHWhim
dqrVwc2KpfBMxZmI/RkmMGCBu5Cew9Ej8I2v0S6e5JEjkoNM31S0L+kdAdkPV7vO5dV9iswtTDAB
zGKpSzVfLQ+InjV2mI4EEno1+bMIY8kB66dits4DRALYnqzbhv4awVKnBhlb3CqoQYZv42MMYQK9
+w/noqtNtwEtfU1mMSSdQAEQthUWFD2EkquEe90AMMrCTafCiY9xdqsdmJQjFu0yBrfbyTjoOAXL
KXUE+EEhIdzWqS2kLUhSCNk4ZTd5tI1w45KM1IlwWxBTLGseNbXLWCDpy+xqjPYwuvMahhvFwHyO
xa4hwDMzuScSEmBSqROxzxBYzOT/kXRWS44jWRh+IkUIUnRrkaEMZRf2jcJFYmY9/X6evZqN2e7p
LlvKPOfHfPGbseKMqzZJG4xR0Oo5SZCvrSBjJygUz8xDfoj2kOaRW6Uas3HiGvJ8nipzp0fw7UL7
kSPCqIp2y9V+kSbhS7kfkrA4f4T4N9oy3y2ypxn7qvgzOXrmkrXDU4BLw3SnoqzcWNi2YXJ2Q/PP
FLsRcX213Lv6InB9lBv4pZ76L06AfMP0nY1evmzKXyqMNk1lvBXdTo1PvfRBu3cgTZRUWIQEECbH
p2/1LkWkln1Uciaj8GBz1Y4VJrW0rsDJKj35eURDsi2b5vAcV9P0qTfy/CnCpgOqtAaxl6TK16Y5
SMveA59onDjOfIN26LBn81WxfKfVn8W7FpUtgeyT2OftvJ+iJFBtOpGM9bIqKo6pzO+XcVcq7c9q
GMmREfjFlqNyi9TEIbHppdfqa1NMf1HE4iaIUwjD2Az6uLzWFv6p0LKv8mIbm9mI2V6WkBpW6blS
F6ejjpqfy5WX4cvKxziIQuVPshSvGsKfZbpmzWntnPqf1nzDEQ5YP9h5BlfLnfzbIGAsHVtvGR4D
nNkfqndJpaeCNDoi6qzgQbZYbGTiWCcY/DxTor3MVabNUnrK7PfVvUr422+E8iK6TV47sXjYE3a8
saLyknxvKb7eRU7Y+nQKATEsxQf5lAyCJZJft5cPCohd3VAGv6Pz2LYvRYVd+s/4Us7iTfuUFp9y
byVQBlcx3Lrz8+Q2pMdB7xyYY/3Sc1nrkQtYgZOVXOw4DrLq1PJvc368GbRt0+XHId2VRG+OTpkG
DYmX9llLA4PybETFpek11AyxBUd7iUGnejUIlQqvY6N6Q7EZs+/E8ENU58pOHDWUiNVK2uKXmWab
PITyfGtwrXXbVDsURb1LjYASeKyuU/8VD66a7ML0V4rv4foS9d9jtu5qxW9Jo6pdVr8SmDBqCQne
UKnaNZ5dnytz5ThFzhaBgWV7Brm1rvzUuttjesp1MoUNfhmvh07RQU3hqyidOeXRyHbZTasjNtBr
k3rcJUvqqiURWGl8RE0cNF38JKwn46zXT7jILYJ0kM3Urv0tjQ1btheZbwXIRHnuxp2y0gifQdUT
G9YY7OGHNt0zJkjY9mV6DjBV2q+Fvav1j1jBgJhPV0N8mwT0pgBMlNRPHGblh2gpJ5QMTzRPRenG
8k+nEvdbftno54q/erzosP8a3vLKI+hT0QE4jmrxCc7Ux+ew3jX6rcyOrf5U4Z5HAl7gnkfcJEse
l97S7hR1x0CwVj9l6OX0lueFawLa9R5xqBsVrCqd+4cNkUT4eDTc+I8rKaQjbhavZSc4Zv1BAmih
RHc4Mo7UuMy+mfHcpt4qRLK9F9XG+uJS6d6qX73xo+YlN3YCTz499zR89Dg7iDTuNXs8h0X1TAXn
Rqv5MCmql692GNDAGFuv/Cxm9VzeRPwWzWeyhqX1tdWYbOLESZPyVPfs8SzVRlwgZRoCQ+aHW4/h
eymtWKYpb9F3gqy4rAa5OeR2HphlyhtPRKDtKvFF2gsypEuSw5+KpnozuCVzhjA1ZpnN3/TqEi2b
qngOex75o8E6Uwq+ASSBsiD+meLIxYmsy5Ld7HVl7DvCrI/tGbnaxjSflupSaq9NeNIZaCtYsNzX
QndUt0V+SPBZDxrgYeaDW6XlrrtWnIOEM3cqjyx7za0ufdP4N6z7QgLjDZp/XbadMP6ad43uN5lL
E9vg/I+fy4yDSabmTPkuxRZwc5NXez3xCWGhBt02/eGXt0yyvV5sYUAnJpD1kpivdfk75Hej6Z7B
21EhaN1T3Tsi47v74O9app+z1m6aFsrQvCIWtfn6OlvexmARdfU8F59LclpJCIk+ujLaFNpzGgYl
+3i0Me1XMbvAbvYpbcHBtEArd6izHJOTamQRAwTK6WA335XmYCA7yuLDyCjLOWI4bcfz/pRy7w8G
67zCmbJKLtAQI0Vb7piAWJYT3kda9XgWwhlH9YZkdlAvGyOb7YfcddFdVN9T/tG1jsBTRAiNfS6r
0iGi1wArUQ5dBY5inBExjCVtfYGZXtidSpVr08g3pvZmMVaETrU6MorY7rkhS7Lg8vjL9ItWXYrc
MaIg0n50O3d14yWLnDzdxW0wiC0kB9fwaDoTdQ71K7nBaU5smXRcyltHGXR9GtJL3L3rJQDuoZMm
b8QzkOb/ZnunyX9MdI0UOQZTisocEx+yFQtb5kozGhynaWjF2JQ880wvMvPIJm6t3RSKW19F8Cf8
fAS10G+mb7qfqdryptSxm7aBlW7bluHlpaMYrot+Q+NghPsVEWzsmnkw/jQpoxoJTtj0dS9+mymS
nV21O+MbZhbsWPDUFxvE/Umjx9diRQFcknmXE67AwAAlkdJdE+Vu3r5lBnXeBYTHIR0YGs2d1N1X
y3SMZF+Qd0gNvGxuSyTONG2oXKeBecpmT6hv66+WvKt0gkssv+8hNnnOZaN05IJvn2JENypdkxOr
OCIlkfSfDrj1ZREW2PamIDS+5RzNaXbtfQnDJHWdMALzzyy8/kAa+aIgAQJefOEGMkMS7NStanxn
80d7qbhY4m1CbgtjWvhr5O8TSmCgrJyjVjhaH7podEaD8RzYEfxjM3W7BbWkbn5G2rETJOZk/hTz
Ic2v6nTgScgbMEJHw47XuHZ3knuknYC9rireE8AH8zLOLulPGnuk8ibBdwuQZKkx3HEGEkOMYW7M
5rcKTxOx0vZOfBrgOTFj83axzhWFkcPGsMgdeJukykX3uFmXnwce+Ins15Sf5Pl5RlLE6l9XwdJ5
derLk1NJbth5Xb8jtlpO/lnjLktLd55gwuThWRvDzWpaQRSRM989lzNvGOunTrMBKr1zWl+j0Wvr
bTPt29eGUlYS5v/YPUOkkOI9Qq1oeeFtQFD+af4NmRsrTiWTUL9V7Q0uH2vajvse/mDwVO7oXy3d
K7+FILmfMMEoFN4Q/bP6j1l5Fi8aMQTq+Nx9aEtQ8TfSvHVZgSqvZaRsmUGo4nTY4sPk36rJjoZk
i/AEvTR3XMngMmwLfA5B9oDsOHrPkX5XEk5Kry8OgPW2+htHbt59JXkA0krFszW/KtKha91s3oZy
wMJn/InMdNrPVPzUwx2Ql87jTfpPZaS+ZaXFQ1Y/NA1aFRQg7/kpnJtdaxzhsTcUzgtuXWkAhfVr
DXxwvunafSABwHqW/6rqyiqRG1sRVZtmPugV1/TM3rozs+9G+dH06wP/JwiKk00tLv8BS49HTmzS
pyTeEh1jO3q1hR9AxSUDDMXrl5HuZCoN5decr3ziN68YpLMbePMGrtUMb/IN3qSj5NCYg2Z+1fNb
yjMV14SJE1U7XcWur0+1FpiLG84+aAmCMMoACOEuUDeyy/B2kW8UtPKuUXyeN3P+N3AtRE+97pmh
M0RBWJcuFb3VdFtjIg8OdnMDKp6+h6hxqg8hbnztcufmJJUbwdj6QNUTloev1TikIbUGBljC4DQM
NVLDt7a86dAzyVsn/a4U2PPgmAu8x+FRRCAeOjbHjgpHqz1bqdyh+CHtwYy89LK275oAX1G4CYne
/yArTsq2TNH14o3opSSuf+rnkQBQ1Nd+USds64dcD9JsmyuOzexKRY5FulgfWBZntJ+z+nIK0fst
FdtsCHg1jcIH4ZZoMQROyn3ZfovvS8+mXsBNqc4Yb3XzpCDzU499s7XV74l/ue5Gc1dnm1J6D+vX
+l6q4T5MX2FOHkuPPSDSb4n56j66owDSb2fN0fLn1jgoI5e5gm351Q7f5xhRSOXwJTCrKQzaq+6m
UGKcxB2TswFDPm7k8RGAlLhZhbabf9orE1X9IubiMNMHqgp/4tnKsKFupBcDs0PxKzTls1Lw3uZg
eTNEBu6qVtW4OQ5L6fZGfTT/f73T2FDRALVMkxPT0lRVd0H/Ac4V49ls1A8JAGIj6cODw64Kp2th
7bmGLJBnvchAiWiribqXVmv23RLv1LJyjKHetnX4J6f1P3u0viQ1CRqo5U1mJI7otkaW+cUkPNPy
VGPkYtmUkS/YZi8ImRCQbizFreIfNf5SUSOoh9AKWMFp0W21nVIfHjBc7MrGH5R98UON+jbRCN3G
s1edm9vQRN6w/A2j5qJA6bi4wJy3gv+yrHnKqg3B3DexQ3ybP+peq/ir5ZdQLfqQ/M3GXoU6ma3h
sxQey3jTOcKajllDBnM/Hpael7gAE1Ox1wBSq8mputrdZ6TLfjoR69ZkfmRmz0AAfjY86rvU6zg+
FnuA2plG47p9zMky8f5cQXM7e1HD8VqvRzC1cB0/FeuWaOlzFe5SfrWuS1ch3cgWbTOuCYLuL3F8
5N6cFn+1mbGe9L9o+p1QWkcgABsGfCIoTFcRhwnpokZaVkSilsNR+xh6YYb7B/qwAHz3lynaluN+
AYmFrIJK0KJnu4S/gOfZ6cphNYDcVa/OOAXXfbUAE+3WFTbuyC2cDI5l+GK+leRtt5vQ8CoMmiEt
JsEod7tqOVU/JpqrzBwvgMugFON4kYa9dF37J+os8FCO5qduRXy6bq4Ghbm16whtw69BVEp1Vm+z
tisysvt2lNxtMvq5OfXGwWfhFu2LsK+oXYiTRk4gqTeVR585me9oEu4cHVKmDJkBgbwWiyg1CKOI
IKlyM438QsDr7is3P4dpa6q7haQi6rrmnxFNYAGBdx45y8XAtFZ4GTRxOJM3rsXbbjwX6ZttHJfp
lMGyAvTqe9GjtwPcbdwW1rnx8yEB7f8gGgf25MaQx4iikM/4Oi7nRrn1f/ZPnhibIfGM8LueAbCS
5DYbw6fCzbDwm4f4varvOUowezqM//X+TokPKar1roS9qx8d66kZFUaJz4zpkTEy98HvtHljb22a
qsJzngV5ebPHp3b0pPwswy0P2YHiYkuz3pePBtTzV2bXBvcM6p8q/NUtJ7NZ+tEqZ7LD5y7rp3V2
dT7v2SE513AWweDqlG/JRFuSUnhx8lk3R/nL4tcMmTcXP2H1NpDoKrILKyAkJOyREMe1St1ecH/i
GOyUfVR1B9HCAZJIBMVYyLt1ZJMAOQbq83mXe2ano5G/ZSt0OnKWAXFA3vmCjzd/J/pmFsuhYY5T
Ddfun1blnDfOPBH6HBC04YtDaD66u4W3NJ+zDM/vCO13ecgpUNTYHtuHhmylYdh47DeZymCBiiR3
KhA/RgaUPjZG3/Sze1FYTWqn17bz6mlX+zK2b817ajs8D4CggBVKBLkl/eXlP1LJ6sK3P0sGTeWj
BWaJ0q1c2u5SbiIUsoWrmZs6ll31kpTQ4e5jdvtcFj8MtziBZOuroUj8DHqOxRqm6GxzHVQKH/oU
iH5fD2w0Nt0f6qEZvrDkPplkfovVl6Ax169wRC1Rvkyf0iMJpn+SUGm0NYWavZ9waMi7mVWpWgn6
O0YaqtjHPQOroNZeOBzX6JQtn03yEcWeLf+ToegS8W5kdqA/zbI3G3CPhxwE3ob+obhDToxXW5G/
hkI6RA03TUjQ45sFti/VH0bKMevGw10hBH28E5kfZy67RonK0HpadCKuDL4chPridw73RSoFMvx1
HO7kiQ8ovQ1j49tFFjQmHA7E3Xqu0dJFEKAIscenOuSciFyDV7uuvtP4lIBMR5HTIiKJ2q3VFs5C
OxsLQ9x+6dKLVkyIgyY0+dg9eUMik+Ed6WMZ++laMkOAaxvcUo3hmdnkLTp6nDwCeNCyc59Pm1ox
jwOMPvnOkqOpz0N0o2ISrjuyEUhtmLdHs2W9z65xTSLAmOstGigQE7XeZgblNhZbeJH7MbsizDOI
Sf9u1XdLCXguWcaBFKXp2Fb33OaZSABcmE6tuDopluqU1rPUuY+PenwW/bngD4zyO/81M0XGaD3n
4iesSct+T2Xk+QoLuPoi0R8f6/689sQcsewyJ4eowjkqiq3ypwLa27EPMtIsK3LIUBVuabxL9K3b
h5qjcL1X9lcXRY/fcuD5T1HFGBFrwlGYzN2Jo4rrNMcov4pPrmxLAU40jc2IRLsws3+dAYSaz2Ta
vIODYNNBQAYx8CF3T2X818HDL2y7498qOvc/ocp51U8D1HrEjtZwJsqW9VExEiXtx5hne81CkxWn
e5W/eGSZB2oxD8Ws3AYyCaZ9KV7C7CLQMkbhm9xNnbvaynnox9Br1ce0WX3GeRoUB2n+tBXwa4Ru
zsCPMrwl9lVVR3/O990KTxU+lxGIkvbcR/tKhTm8KtJWt7zVDl1j/G0rL4ZdMcydKBymXb3cJdJr
oo5M2t9G9SWAmJJ+pwvolk3a0jhZgrxnJMIW137qT2mhXnMBVk19WVzsdWIUi2/RIpfoFxnWmTr7
cr1PHRdpbN+Iseadm9svY05eJRuuvV51v1RG+CeUj1pb7ZqBN7wfdM4183voQUq4gZVJsrZDZt3D
eNnT0/cSDftZfTWRFVdYCJLmXZei5w5Qu2XBSExpPCaw+8BpluyUCcRuxtDi65oc+7WqX00jSm6a
QCDURMz05VrthB3dKpPyHoFwtPpWo8xTdW0nNagZi/V9lR8QEEdOJNO6rp7yGCYXIZQIH8pA9kZh
t++FTZWeZI17MY14AchV24hS3Q52HDpNambOIDdjEPfiK2rNyIcJRbWwxEcrREAitJHuUIXpvjyH
kt/nW6HY+NtcfAeTNr1J3O+hflnGF9bPNj3YFt6JJnFLFEnll24I16QIYd3oLetURpi+hRPGaaO/
RLpqlBSxhGKVsbXpmYomSDgFYUOm4DGbe42awKa65pZ0aBRpcixJ83RyOVReVNu1+tugJ65Sbhft
rlvwX2qQ9zwN6r2dWfEL1BR1CVcCZ2k9CDpSiCvNMQkyWuvm1Mb1u2Eot4h7M+pVDzG72KeKfh4J
3gQmWJhiLSAsOt0Zg7eJAVegfYqYjMo4HndtVzyN0yBgtULYLgKGYytoGpkvE8OcY1pF6IRSJzZt
IxQvjvi8TRuaZFDTxYXgOXZleylU27E4RaS5PmndPzul5JygkWYcKhqcdHe20aHqWv2jS09mVeyS
aMAbNyTg+0Ugh2d99FNaUGxsWRqV1It01iwCbUkKKE+pxuDsMEWaypYSCo3bYo6O+JQSps6leF2M
vdT6qr2v9CCab6N1ELSZYg/gbevr/pnHOvJ7Cjugs8QKVp9K4JEaGjAFaZbipbMG7q+Yr1jVueZL
QpqS9V83t3vwFbbRqneK9qWmNSNiuzlDb0vmQcRXQ/c6oiY6107AmSB6E26Wgc0iX7dsADYGKSyt
luUNOBo0D/mDXxFgOyymq0X8uPUuaqzdsMT+gAJhUFksm7d48pph2Da5tmtEL+DeGJlSNIeInjl/
35prBZw6WN8m5zbDbz/e894msEb7rNsfgLOwLU99lJyUapur09Nq/woLsLtgQ2nV/aJ3/mLwOdTS
zoq/NEFpi+RiPyMtap8rXe3YpXyX7YDKR7etkb/YbXhvy4YCnTRERIIab1aEK1XGPTGVlcmHYsBu
eO8Veaum8W0JMydsLNruhKOHCUqISkKHO3ZL0LUmcZ9zNdg/Y1vL3iAvlispUeIpevirVOhReam1
oaNQsu6RDacyfQuFrlX8H9AHcc1NvhYyks6ORjAzsg9IsDUXBpC3oxsKP0vT7dDYh3ieYfIov0HF
NEHIV3MENlbrsxN3lQ/UVlUCydkIfGONZXpI5wZcKr40mNoa4JEhK48SZJw2KtsVJeI8VJ+TYvuJ
lZ2R556yJH0OHwZFDdxpYLxf8a0UqG4Mw5A9eSgH36gfCrHTrB9kkVrXFWlnNRm2Xz5Eu+jcnSkm
Jj+Md8a4Wa1iayP11xmoBNtJijepQqWg3Xpe+QZ6KSxaRrZe9ozxPq7/RLNV2Ts15GQtSpuY8QSP
nuRGxrVTT7NpM+vULs3Woapv1J6/4l9XE/0XGk8ZCoSWQbk0mdKNeyY1bDCS4c7Fe1lnr4q1GOcF
mhssIWc1f6i3lUxz8/Fs1hcjfpNaUOq9XFaPF65MyJ0sjK/a4EHTPtC0+EOGHU1GQRxrzV+NlD9z
RusjiaJASyArGlC4TBa2s/TWjtogmpf+OjJhupkZx74h4WjH81j+ZOFXPAJ38gpbyy8ig4kJu0jx
4/egFIuseK3hr4Pf4Y6QL6MIzPA5VE5a2MeXDOemhgrxps/rT1KP0z7t3qw86HPjVy8SalbGQEcu
Rpefj1K+0s7GRG/AmEOsuH3tZP1LYqiOQT6sOTk5atxM67f9Q3lH3jXakNlG82t5SZ8DMVyq5rjE
CJ5Qr1pqActfuEbcbo0YJbZHvJ250OTA07WZCJd6DLUl/IQMsydt7VzCPPnB5YvsBAlXiwpEZuuu
/yUk+xUKx6vw2nI6rdMuCQ+qde701Ik4YrLxbWyvkE5Qy1MBkerbJcgbolMbW64jKbo/ylxrMDTx
mP0bpficMY2L9jBL/4bJ9jm0nxPR+NL0KjRB9OqEN0Fzy0zSn3VmvSJHzjB2nLT5c2RY+rZvVzJA
GP+9KhzgTZVn/vujGjuImBiQeWmrrH9K2MSKYj1GCknd4BQaIFA/ptCqy9nKjYeKSQkKeZtX93Uh
8WMWTruqjqJ89mG1t+ecnwMXbHY3TbRT/MbuAQfCQyp/xYAAVu02Jph8j1ej0vLEBQxfFwPLKUhH
vu5t+qvV1S3qGIKEIO/CiiZ0Bay9qfRbWAYKUtSNCO2TNIgjvyYfpgLAzpLtWC8W+92uscbLLC+4
W8YuqQlVhdAuc4hr0bN+NgSiGN0C5qD54/gXN6Z1RRnQbMa4HC5DDKLPsT/Da0WxsriyjM/DBqhK
n+QhbZyxFm8mMhQMHpWhX+pSCxJ8LvsWVzLGFancWgV1jhKD97BYvLArIspZDWP3kej0Udfk/i7r
e7aOEuKNrdLLJRcg6Eib9IEaHWeanGpTWJtGTc+l5OUIRIaKgDlNY100JZgF2cL1mLdbdZSQtM5g
gAxiz4MU3aIxd5dZs576ebnPErihpsuta6mohyvTvjYK1Wn2fAVxzdr39rEpd2r0V9mkzCfKRWMQ
FfWUOZVtXtQOVjk/q+ELKvXcy9J/DYUj8/vQcmnWzS20njUCrNETDjJNAtbbnH2HLF9t8x5PnwqH
W2y99Mb7rIPqKq8yoGH6UAS9pwKyWOPPcXlsTvaEdyCMm+bJXCCZQj1XtmYSq/cQt2oBcRqtcHJV
GLo2w5U8+tpjuRsgzsO1sUFSzd3UZuLer403qQ2G5vBlTsatFppukc3Ki2z9hIPkcC3oTZK8IZGi
l8FAkNFqtYkieJK+WjnCgZLeu674jdYYlOy9Xrtdk4ZvEvCCPLwkM5BsbCC46fQ828bmrPL6oOqt
ZLfg8dtwDlm6qWAEiJ6Esc3l7yWmZNDS0BVr30ViHQEvhtWSoZOZTbDlIH3jHNcrDkwzKMs/rTQg
GHsiiWZlOMhzrBAW/F1N78aATwhMXgib+y4LuqXYGqB40XCvSEkf4hecWMjdUSGOfNwcD9PrMCEN
FXLJtpK6OoiKusIOmSLZ9ozRIOhgU9Pjp0lbv2yeoWVzNnnb+uxM+RqV9r+iLhigwS+NpZDQFjzC
HRA9BkXRvvUG4x2AW2qMRwKJU8lHNx71c2BiiELBLCBELLdt2Xba9CFTpyJjE0vQGxDahYbqRTeQ
f9epHn4A/HKANb+GWn+NfLPoOJQY6Shhe9mFIGNgEukqDSeLWhqnY79wl+adXEfULFrkFBMoJ2nJ
A7YuZeCcZJkrKv254J9Ktnr92O8GGRHIah1oOd1gK54VRC2t5eR9EiThQo8x8Iz0vkR8Y41yrM0n
IMhjOwJ8W8ZFiaot8ukimtqPmR7ZcqjwD6FWI+HZ7PnfJewHy/KyBsQz7bqWF0sn2rD+m0KAvGq2
P4ashXqO2bolHM6FIcBlRO1jTpjJOD0ha292XW5b29VugF9j8VSmoH3MQrIbVXZz1AaUZpbSIjaW
96HKMJx2bprqbHURT2Enj8ylOFE6HW16bMMWivDZmAwAJFM/SaZ1M7PGUcJTtbRPBhO9ZsV+ZwEW
Ww7H2CGzmVcgwKLuvckQp0zzthLamVJAqLtXeMgFj0UwTb9qYx6K1PaExTcM/8Wf9wK62xbTNhqb
XcJfS+nQ8I+vlTL5evqPg3+7VMUhsc1t2AUsx/Fw1F9DNDt1Tbc3qpWuUpwQbHc1RwcZ9j4OP8OW
05EHBXFNnKxPdaT7Pey2mGegWOu1JiKummilMS4GUm/s1lDPstOsvwKlVh8Ou6b8Z9PFRPzDY3Ka
0MaVP/bwLonbYP6gA4uTeyRDpKBjG9xEuk/kdAvD5kcF0WipjsgWd6pHTGQp6nE4NyD+TFy09DOc
LoynVQ+GVfMWI7qQTF/upZtatVs71vyW+HhneXAx2hzt2NIDzUIBv1TbUXqfmiwwSLK1k4M6v9WY
kdSRXjchO1bSPWgOQ8lbJx8lwMjHSz9xsKcEtgzftj7FW6GGu0w3/8X0245NHsymoFYcw1uJ8aZA
kKdmBiozhAmGckiYgwTmzbCLjt14m6YkqBesf0a917AQYAr0CFR8+OAHwScljZCdyK5MsWFHHrHP
V6BlrEmRPu8z1B46KF0R31rjS0pusuHiL0K+9rmoX2r9bcLLKw2prsNnVa54QNPpe5krvPV1+alU
6aVOCLHttP6izOZrvMrkFxSrU9vLQcoPtU3EXEe7nbVTQMVStsrH5xDF/DVNLIgt3xOGFjmKfxAl
cR8fwI55tzg9KzMLogr5eQaVeRzqSxzeWGbiClL4UEQP26TfDKnX6+m3DnA63RbplXk/acLLqENd
zQQAyNGE2Drs2TeA5Nn/932GDlyfpmcZSeqK0tZexm3PcmJZSb5RrfKkNou76sV+iXX1Sl8Wmlit
xzOZ9LNnDShwFSXi7M6VoNaXb9Uyv0r1buaX1RqcvJUQuKgdkqzCjk6WPt9RsFeZ7Y0hIvJwlkGV
q8d0VIXFq9KC5rMCu1HaDzwX5YMJf6Q7MNnM9cKuS+yGVkJlLezEdWRuZctXWkoWE9Sl5Ym+HL9X
W8fkbSYbX1jaISsgl3sr3M+ZdhNp7Ge65kb2jBEjqNNAkVCWIm0fhKu2QZmeJCu8Yobok+9pMp+j
5UOPfrD6QuWzhRq65KrxVdGfU0m7dODsrVmfpFl2DGH5lSEbV3POUELFpuazxBHgVEw+VsR/yYTr
aiKhrbBScTfDjLTZsaEMNJ/+P65LOaJSJWM9sRoJ4qzBCjwMfE/67K8xmiMMk3P5bll3lH+r9l1D
FmhIHkZ3lphhOFDqN8tYX9iZdga3TqnAjdiRfBoxQUn917xmJzM/LA1MR1S5SZljrTARDS3bbF6C
2IpOElqDZk6Pelrv1UjHIzPr/lCrqov/x8v1BtRJ3jchqEFSx29tJnvk9/IR4DtJUAxXnd8X0ynq
QieCXqnWBV3+mrqaZbp5NaGh6xrlXq+2EQOtEPEqvXdm6ww2J+qWBgeA652KuG2iDcDArebmESDt
WZs+OXgH5d1adiLkS3OwWTLsX9eY+BZU61cG7Dq68XwI+xk9t9XtbFbm0HqpSwM25rYa/lw99UwS
SgNoIPpgssIb71cpE6cn/VaI5LU5c9r/cXZmyXEjW5reSlm+4zbgjrGs7n2ImREMBmeJeoGRFIl5
nrGbXktvrD7oZnVTkQxGW5qlpZlEEYPD/fjxc/5Bb1glcQ4w0cmBSoW5stCkXc8Dr2KAtTTZxlWH
Fh1F3jBclJzcvWBR0K8pum5r5eYt5lv5ojKym6q6G/y1lAs9kLucCrEmH+oiI4X2OAgss9iVs6KA
kpatVLqu0u7n8aS+xGlFpoewbyCOf4PSduGo6drTIrEetfG1N287crN8vHaUn0n/jXY4R/SJEYop
DsK8hj3O3Sxc0a6NBwPcpr0tQD7Y1Ub1tZe2ygEZJ9ueQoxIt3b705Mj8PPg1RIxtXCFvc9BF+yx
zoJ9jwg4hnT2iz9yWHPluNPp4I/kEk1/gO9CFWVYDmzkw0FhYbeqARVBmwVN/x3KUO38DOS7Zm7G
qrpOjAOdTNrEA3xjpbjyy3QhYeSHRrmPx+tSj9d4vi5LekcyuSnTJyt8HEr2Qbjm9i7uwLKXwMXl
VYk2VVTaFCmnfsUqs6BOBYt4QiHSnzVIWkGhVaO1L5V3iWRuDG/YLKHBTCClJsjh5ttLGEQ+unRV
vcFnaJ4E/pIW74BjooBxuwL8LEx77rXtIhuvdDPlH9ORc2mIBOytSkFpESAqlMQ03gz5ZSIuBfmN
uq7HLZqxFPZnIzpIVg+hdXycGl/eMssvYOgGVCWNCwpGur6u20PRzBPKXN6d7i2LlCQbdLb+Vkze
WBRG7OhBAd0BTgKkkn8JmHwWyReb8zPdBPBVSkvjtYShq1w1PlAU7G8jwHgOh3Ih+UZ0B4IDHU3F
YHsFWVG4yTyo0lU3dJd5RXNjHzS7anga9EVoGnMR7erwpur3JoBRERxyVWFq+tFTnugXlm0zeq9O
fl0q6da06PKWDqhMqJHKC2nHBcdyyn0QtakjLavYX4y1vc0cB1tAiFsccbOavnZvPKr6u5Gk4LrM
beCND2Hx7GhNAm8FqkPRaQvYqYtB1MAforUSApC1d970Rs0Lx3S+PHgpqtNQ/xrdXaZ1/qC2zWVA
O6axEI4ud0rrQRNTln7p3XvhNCuCG8MJtgUjLVxtRddlLsvmopZ7Wx0MFFFJYUOvwu0v2qh1dQXZ
mOTu3vay7xA1AADQEFhhw7YMxYUbIZTcGoBKhjFdDO2LYUjKRQ3lAS9fo4tFPbXk5N81KJVbc+EM
F5o6DIui05HkTC+zMEaZxScLS9ua6orZev3KtWu81gqOvUXfrEccwmRUwu6k8tT01UNQZqz2ylNx
uDPQWNFrIa49RTMfJt0+dWFyvl94rdFcOBqFA8+hlqA74DbtHpgoFCgoKcrwrRgPQDsj7XtUZvOx
QqkAPHxB7/nJYmvvvbuCJpABccIpV25YPuv1dWlClhjgg3V98pZWkJ2HyiVHbUD2a8WjheVwmTSk
X1396ktxWRba1p60IPLkOke7yMzsYJO1NyWFY3pqoxbNPIpgNo1jS2NbhDLTG8aqMH9iboTOUdhf
uN2bB0XZ8TnA+e6N05ImpfaQH9ISkBr8+paTJ/6zBty+Tju40+kxpxUi1adYM74jfaRkzUUSh0/S
g4+bJsOthZfAHVXTDalnrVPzaq+7GOCTBqthWbHWyubWRq4H2H7gvw71hQiUpSqWttVc0F1Z5wg9
5XFy56OXRd40AlVDW5AUHWcG0H2D/sOLDkmy8IBngwoNBtANw3WAqvmMPBv9AKC/vmJdJ+M4l507
D6ulX1Wvos7XrKVFW/m7hpOTjJS5QffRimldF+5aUBny+zt9IDEz72yqrovKHca5lcSk2KhjKUn7
nkwTLlhhW7aW5iWAncK963RMGe1inU/pBVW3Iv8B5bfpVnYAmw1/KpMaOe8K9aAQK0BEdkaXGj2j
zDqoYPhCzhdahJizCf/YLfueVALKG/xFP4gXY5qyj4/VldUpEyfyhupOFt4XxQriLVz864Bm6MDp
7QG8KPoBKm/dewLeGEWGlZfc283SHW41NFmUC5YllNbcWZXKj64GWBOuGmPelz/AfXv4+6q3lbv1
u/tBu2jdTeQpiz64dsPLGOyps+jFXVyshu5nmiyd9DmgK2/+CAyaU481XdTgySdWdI9qvLQwoer2
ggKnkiJPk3KeHSvO98l1n1Axt7UJ5BlcehaJzSEiaDjtjWks0v5KtI+pfme35kHxjB85e2dsX5ED
L9T2itZkpTYPhb9tnG+SZDmnDh63brasHNM92E03FxUfLYDj0QhIYBxWsPzTu8Y6OAVihxUo+yy2
9J2cSLVFYSP5SVt8XqJxnmgVmWh15RhAe8aQEDUm1BgTeahL0FgyGzaNYtOJyqqta2WEhWYQ6xYA
1ryAdqUl3wr1NQ6HdQGXZMhx6S3HEQGcNuAfGbtBuhdaWF6UebGJFdhSsbLWIAHYKMIkl/7kB9Mv
/fGnb89tNzyoWe1QYja3uaZy8tBAT1PVvHBo+leU9fLuyY8wsk8FCYxJb0NbS8e6azOyeODAu9Ig
IRqg4xXJD3TnLn2VQ3QGJzj0b1orJfwOaxuNnD5Z1+ZBioOQFzYlITqQqnUZc1Svhr1taDOjKMqt
bvnuIvSN7/QmEByhzV36SEjRWPT54q2mv3rC3oRwvKKRjnYEAp8uh99KlricmQJOFgJZaviS2KBe
fVozg9DXlG9znaTWHreljPaJrO4CHcivEj8oXrBzwWYYindlVIGc2TkktDrcOLa/ESOECBTW+mxY
ILXR0gBMb9D+mcnyMQ/hM3TLTLl0GySjh8SY5xP9KKJLfNMwVVuCq5yYymZEoCsKE3S3KSXvWd9S
3aY1n81cTou+6CELBFUyawr1u1K4T0pIW5jOlGmiduAbP0026zJeagDzneqiD1ZmQLriD+9eGO5S
BwQ7RAUyKCOjSDdMyM503TjN0gLG5mvp0jVvfC/Y12BzDJUqxZSfxzBwU9PZaiWiTvfCQkbOAgsU
Udils1YXixBOPB7mBuzCSnn0RLlw6AzUsQ9g48bjiYB1h0axGEd6u+nws3CAgSi0ZBB9aQcIUXZy
aVE1LAGYNgGQIlCBM0k/MInTZaUXt26WHszYv8b++aJP7Ou82YcdokpN8waQJlQ2tnLwImOB5MZ3
zfV3bmKq88iHnECWTxvSmVHD2kcuGKewB1D8tRyVNim9fiZGdSR4F3npmFhOB91mps5fxm8QnmeT
ZOJNN4MzeEYy8YQc9bFHcB6FraEKAwSfvvKV+7y+rd3HMy8wqRZ+8gLHRsGF7qtDLIW2U9UunwCi
otwPwg+BIhp0h7QhL56aqIMaa5QGGb1Pz/Wt8WzaSvrogz448xwnBG7lkdRxVIu0bB3QOWN/Ncnn
xvDZaQGuxgX4LnhKYlnEc/zS6Xm6yj6k3qCeubV1agimR/ogWljW0hxNi52h1xHWRbvL9FwVQl6/
pJYHWvouwp6T3g302qSJd6286LQLs3nua4QOKiaYUqxrB64ibJCg/l7EYhkqzk92scrfsH4pzKWM
pjkrqD3o1Y0whrkYyNQcXqq49YdvKWG4epaFtgnAf6gOJPPQM5/97oE9FPITlMy5DcPMzXusJ5pN
aCjbWK+A16P8PjZktBDnmdgSLn4yM717HEmsEoWzgpX9rLbQKtNN0ZQbLaq3qa+ARdIxaSUr/Blz
PhDFVvB3fQzzTtLF/fqT/vp0n02taTp/GNc2j+IsSdURI0b/8rBItu51tg5mL4vHahPVM3UNtESd
fVPmUOvAys623eyuWdgzitNzb/3uzV/hIO1VsNDLr59I+/xLU378/YlSs3ONRteS/XBDPIZCaL4l
+UoQnaZ24ZySDhnx1/f6fM0iSPr7rSzXz5tU4VZZ6GsXdlpC9UQdo59K5F/f4XPpVmkehZ5aKVPP
CgJG6F1fKlcmSOh8D+ryjHT3pFT4168njem2H76eDrzE06gL7QfgIfH4ElfnQs7nMVMeyyW7TpWZ
cZXFe0PMsit2dhIsqL4N++X7cK+zoxsL95t3xl7lxDAZR4FFyZDvCgbeIyJ3eCzvlVtKsJMwYXbm
BsI8FbumIfwwVL6tiEqxPHnpiXaD8pkKckgpvmNc8L20xCx3JEVvb0lBeGqtgpUGixyEHbw3yWkP
UVB6YnFNzr9taIK2HGg2BTYKL2H1LeDEl6CTa1wX/rWjxRsL/kDjoeU/0LvskMVVDXEFePq6e1Xz
h9jY9e/GMN3AQgZu3CTpbSgfFbQ38yUYKe+g+mihTaCTK9HZ0Oa+taA+U3MLi1pvloBob/AxX1p3
9DpG/2EwViqiKxEitHuFNLlZWBwswDUQqLbeU63BMwBkBuV1Oeow+VdpRyNljezl7UTSpfr/3lkg
qCC0zvELUvfyFWHD/LprniW7PRkRISeJdjFtxDE/0Mnvc9QjlC0w39LuZx3SeO3MRWEspapGrbJ7
tL4BCjDkpSQ54hTStBsaYtAoq+7CRI2qia4m7bdE3vdINANOFD+rnNBKZcUFpIKb3QgKp3sxdFDu
frMKkvEK4it5i++LmaqahE/vOi49mGb6Yyz06yDcexlIK+eQAGpF5iKk8Fgt6+GiEjro4DtbXDXu
GxZJdX+QfbE0ipcx3UFUA//wWMLsM7GLyQn7yHPBtdKoj4q7iECtFXelHjToudt3Im+vyyZ9EZG1
cDhJaySSSUrlAPVDFEeGXWQ4c86nQbns0Z+ghMG5YGaHL8JNkfXIVz6dexzUc2+TuM+VepVyPKMY
lOs2isgIqgk0cgDLbaKYvUxekRmN9HwkgO6Up4q6NZhlwJ5jiDpOztFDYr0nvw1QTOABhtVDOWyb
dCfArZQg6EFmFiFiAkHIrmw07zZSgK4KiVbv5hidmyM1JuwXYcZY/XWj75PkBm0hzbtwTISXgiUH
kM7aFRXsxgi+pfdUieC77fuPUbpJ1bmTP0T1TZ6KhdZ6twqniaRtIdJjMJfac7+Br1RJf91n0QxI
fQ6wtkmyu6/j6i/7kr9GPkhCvy9npkhrO0MOUBiNH8hP6IEq7XNQcXoCA9sCjzbpI/scA8ZYu1H0
Q6KhJYAeKeiKzi9nQKd6CZ81opIWu/uusN4VHdR8Uk8Un+ecwqlKsYLTYYuIv38DnB3ZjZ0PTB7G
TtQAizXLOejgwiJHZnlEF1pV0QTcd8q2jveKvW2TrWNqgHbuY/q4MZCruLrJh80QVtctZcbYoQGU
N/U6ph0wM3z/xgic18w15pn9s3J3LiAyFdJIUt/RaVjmdX8T9d2LdNuN3g9ziSpDHyNCLbwrffzR
pxey3lvj+Pd2LuMo4ertskt1pED2gKJGIIRX5pO4B6o/PhtnpJtP5OXSOMo9okLRbBlyC++5f01f
o3f9vbpRbjlo1drafq332rk7TbnDX2eLNI6CP9/eEhIA/L57xzSO6E+HE1j1rdBRLJ+XW/+tOaNj
fGpHnvbTD9tMqKimartqtFdSgrW1dKRy5oNopy49vdyHS/udK4bYGqO9rwDFyzwk4yqjgUdYxagi
VipN5ACRjDQZjWVHEX+h1BZOj2bVXNVVpq+zuM62Wjq6ZzK1z7MnXR69aoOubownl7h0I1ZLoLCL
ErjBZmXINX69zO3P31n/pU//4Z1T1QG/Hyv9JY06+GJIMZZI9AFORjDY8MKZXenwxOMVeKN9Coom
jy6V4NVFn15xRwB9/SJpr0aw4spbVNCJCKILr6L9VyorO936EWFWoz+Qw0KoqPsm7cJInIUEPh1M
fI8iXbs0gTmJo7QYVfatH79q2p0ftgsqp3M21VLbVwjGyYpyeRQ8NelVBogfRRUnZs/QfpQ4pTb9
ylEec/9Vi9SbcqT5GyaL1gelqaHH7YQ0bZQGN8PHQr9p8VyvkysgN32OFUb/Iw8Qr8cVo6GBNjhb
xQHtxZnnsktf+/FBlDTu/OSq7KExUQugVx7Stgzi3Jp//QlO5OO6PEph1ZqSjGFWNJnqta8gcQgr
+7uiew+6B5Vp6yYoDiOH0J45kXyeCupi+vuPXzxNuwFwjbqrvdy8s8qoOtCphFCSZJmDDn+aIiIT
WwvgdxECerZlXJ950RMZophkwj/cWVVGlRgxyJ1SlXR5RzddRYN5pzTkLSmowdTqPaiUB0OtqZG+
JYW6bJUKvG9HWaWhCp5RXHXUwD4z+cWpBzrKijs/qVrPL+TO7yoFlm5cuxK3gVR5CjIVta+ArvDP
ToDk11uLFqApVHAwBsFAr2PEXyy9fy2jeAJWxfmFiSI/+qlple7qDspkEYnyprfIXETmVvedY4ag
ozsNfMW06JCJCABrxiPaP41duWei2K9p89dQrP962Q+j3GgiDFWUafdmY6LWaFGRy1YZopvQ6OaN
a9GepYmn5j8UsM+GnXG0QeNpOHgymLp1oHqq4C1tkrs8HtY6gPUEaKSPF6mNo6QH6rgsm01X0syD
p9yVOa0bpD2tYJl45vbrmWJPU/+zdzjauHrdcVURORnSYB1NTBBXc/XZfUaPPKRJhEiOLeGG2htD
UlZcAJrNQfK/GXf5TdA+dw8KZwi6vS/dFcsKOaf1uFMAs/H6MA94IUxpkFF6MUtEWTZW+Ew1G/lh
MXO+1e9RfAn9gHn4FmdXJmU3TknfSkxeOF6+knMq4HEGjswAzpRqGW0rJCbgvuNWuIZjUKdI6M2K
H1DeS3WWXKNiauvLqLpBxmb0PRCkO5ot6RmniV8OX5+N0xTVP3xrMWhFNiL7dYmc/0puoi0NrEsw
tzMfn3Fldm9jEqfPzS1uu3N/5QCXnSm41OUrE8MukypDtHBnZKQbKrDTby2SOfTYBUI6c50a3rNc
Qn9cx3N4qAcIL1fxmiT5El1sYNRr2sYX8brZNDt/aa8g3f3dGXy075m255Zmxlvhtz1HnGEt1uoN
pGWUwfGF7xYIbC3NC4Z51s/0Baq287enB28RrTjb7tADKM6kGtoUBz4b3qOEIBibqCfqC6z96E8v
4BnNpyEyZxRK5khAzIKV//D1lNema352r6N8uyQ8RNF0L3ev3KUXGFhcD69Isc/T5d+soIqjjcap
gQyVYrAuXQc6QRFd2QLcZtpH4syXOxFPf3kkfJiOtdoWdh911qWmTCTZBk+kIsxQ0ldWTlycNQc6
ER1+2TJ9uE0qnRJh/pGSGn3xvGsW+vDA+QCAirXqTPwtqp1NqcY5lySd2DF/TY8P92uyri3cGHpE
22A2gIapUmwTSvTIDyKz0y1ygTdNemYinEj6fvmbfLiZpAevxzG9VTaO9ag+SxQBzHNDdyLb047i
qqeb+RDpElslz7ppC8ibyGh+PYFPFTp/ZdUfHtyyEjsz/YbadZmhbRWVYC8i3zHrOUwbBNF7k7RZ
tSBW5+CwDloPJiAwkCPD5sFfJoZPzonzL3LoEnWJpqipeGSON+tHtQFJLpCPGYDN4mqEiL6qBDuz
EupFbPvqrkFbZNHXEJ1aOP/IkqX2ky5Q88ST2QWOGIyOdWknGkqwrotYWqw6PxvkiOdx3kPyiPUM
hQtEC78eiVOr4Ch80ScvR5CoOIJUiCWhwk4MmaM3MRPGmbh/4mCn/woiH8Y6KA0TCha38GUUrEuw
lOi2+8aytYAmGpqlLrveqvaizd1D4JfNNk7gICLBG0J+y8dFSGA7s1efmq9HccsfEoAJltnz3QpO
3sHWBvI2BMWZ7PjUYB7FLMWUZqj23nCpFHv8LkS/sh20fc4ZqXwedNWjXLhqXT3rJdYNQVzSU0Ct
t9q3Ql3+rYmgHue7dZDEBajlS9NG40dXnR8VArai6l7iNjwz2U7ZCKpHOSxkYH8Uo8pNBkoZTQim
P8nabZjoZHT+znbGwygHa4Ym/ULowIW+frcTkUSdvteHGVig/VMUrujhJj40yVMWnqkjT2PzyTao
HkUo26I3XhZc19O2UTqJHIKZ1+DA+ktzPJP3n3r26e8/PLsZ1E2RZtOzKyAH7FUQpWc2wFNXPlr6
JUohVplw5UnFro7uOvWM19eJZaAeZSIN7q6Jq2hcOF4gAD1oC3DfaBp+/TFPrGH1aA2XVed5iuDq
huXPMCNxBbL966+vfeqDHi1gIFO9F05P7sDAVeFxTZoB6a2tz4G0fn2LzwdHOker2E9cb2xjgEa6
gIYvaeqbCGG8Ujv8+vqf7//SOVrHQdqNHoLE2d4EuO+pozvTLEtc6C1ihzgV2kxUYq8Tg3XIBKqs
X9/18+QTfMjvs9SPgcGNeprtm6B5ySJpUBGXyTqKEbvIogYGCgrHX9/qRBCRztFqNpsmgwc1hntY
UdGV+jAmEMXnyk3/IGfnWmmnvtLRys6DwM7xhA33tcxI0tMiQNG3sF9CC2RujpbBOT/kz2ecdI6W
d9wHjibdClFcKAawnuLg0ep3ygBFsPre+vmZOsrna106R2u9SJRY10Hf7lvVDh4KPvzOdTJ38/Un
+XxJSudowfte6DleXoZ73Vu1wX3YHtT8zIo8demj1U5fv1ZcPQ73CoqpidWjXrwsyjM76qm1crTc
O4uMTmsZleQRzfoUfhu6cxoCj/MR2dxzcfbEXeyjFW/IsAUsO4097a12Xf6k9xHineHOeiRP3r7+
BKdWhX207gdbq9sh5i4himPlImwxqEDLYgYvsVG2LkSO4kwEO/U+R2s9CuoIk2juBMwangIFS7jM
drVEgb/EMOPMC5348PbRKnfwAHajDJXNwfnWxk9xXCFG8vr1YJ269vT3H/bUOjEctw+SBCGJ6xbu
MSrlfh2cGZ4TK/pX8frDxaHDVVIA8t/reyTzG+h+VJqv1WKpZ2ci4InFbB8tZr1u2rZNuUNTP6IK
B1vyzKOfGpej9TCkuZ37nQKBZOzROX6t4M/WZyLQiVljHa2CVCm7EPRRtA/FAj0QFYUOpPUm2sai
QG/wnN3xibGxjpaBHudDak9tkQz9OkUcZHzx9Zw5sSNYR7MemJ1emkETwblMmC6U6iyd6jtgWiMV
j1/f48RRSVpHk15q1DzsMIj2nRciq26m7XDQlLQBB0040nzqeaM3SVo7WbgEldgtnTGVGzKWl6i2
lY3mtd2Z2HhqII/WiGO4fpOaebyv+oOiX+L3dGaSnWghSGu644cFUvlDbBdxEu9zJDUcWqGwJBAS
mDWv7vcKPjEmbefgQ6de4mil5KPW+HZSxPsQAH5hPdbVmQhyajaI39+hoXE2+qYT7e1RWevI5ZSU
/QMMD6xze+o0r/56tpC/oG8fRqmJ9VLJU+7QKLgn1OjQXLvKe12iPCvDxdfz7dRbHK93L6DCb4BH
CqGiN/pd5AIVAOWQjecs6k98gF+14A9vEZnZYGq9TwdcJI9xVYOmVp6+fvgTA2QerXQ/lIpTjlG8
H1/be+0lf3e/Qw3++tqnHvtosdeybmP47vG+HkwDPTzxrdSVMzWIU899tMZr5HL+DQJrAIFhj/lo
rvybrx/71KWP1myvAsksQo+Vhb0H/UHAn0JHtWcMTezvUIJ2Y+dvjtA0ch8+rJUnZuPVjBBMJMzL
GsQzvn6HE9unebRk0wJfOhQBmTE1QJpdulKvnXSXP5/bh05d/2jlOk1lpLbHnMffVLun7z8Zjpew
r2cgOL5+hVO9efMoaW3zLPDVCefXGLPkqnrOr5VbNgz5Q869J3szd5fApb++14nXMY5upZtVVstc
i/YFPrLAo757D8aEXZrBM/j6DqcyS+MoSlRqB3MdM8N9+grXG7BbbM/ib+LVunG/kyd/fZcTK+7Y
H9wpMkvFUiHeWz61R4qhWVmeeYFTlz4OFLnagXnn+VVqtYmFpWnonnnqEwmTfhQn1EQOJfwfJtMI
uiNVYPbLNu9RiuyKxdcDc+oWR+EiUy3kIcY22reoecGTR9LDpDB87nBy6vJHISNp0gE/XTbjJKHL
shuCdeefqUSciEb6UYhIVFljKcmluxskuzHUKRf9c3L39bCcyiJ0+XsA6ovAUOwOoAeejf19ew3i
YnKDPtQ/qkP7o3o5c5tpkn+yDevi99vERYD8RcRL4O+Gd8wweUfMkDHT1gE9FUyb5ZlZemIh60cL
uQ9cxw2ATe7BFqDBZdSIDa47dxa85ud2tVMrWT9ayZN5tY7aHVumj70thiswfoh/S6tc0dJH498+
14U6seaO+Q9Fk1TYLjNsRY3ClLJpiIRff5ETE/aY/RCqWj+6BVXwVkHKDVtl5SlDKOvri5967KP1
LDulGR0Y0Jc1ym8q24Kr3f668v967f/Te8uu/z1lqn/9F39+zZBVCzy/Pvrjv+6zhP/+a/qd//tv
fv+Nf+2D1zKrsvf6+F/99ktc+M8bL57r59/+AHs2qIeb5q0cbt+qJq5/3YBHnP7l/+8P/+Pt11Xu
h/ztn3+8Zk0KPe32zQuy9I8/f3Tx859/wEf+MLrT9f/84dVzwu/dY3AGwzSo6v/zv//6e2/PVf3P
P0zzH6btmMI2VU21dDE1Y7u36SeG+IduqJZmOcKEMCMd1kWalbX/zz908Q/LcUzTAo9OnVOfHqPK
mulH0viHJhzVdoAR6iaonz/+5/V/+0L/74v9BxiR6yxI64qH+W3pc3Vp2VJ3pKajS0Y17mj/aF1P
prGB4IXIy2rV6UhU+pqjTdrzxror/OZM2fz3yffv+9mGypuZGgIXx4mtMCsndZA5XSZRQWUFh7Fx
YSuee67xfRQG/ryRrdmOKlGftI7bFyIs7EyxhU2LsUelKSyaKl4XeoCjnYfUIpUkBVSxiexhhj6R
6WrbOHJkDvidTtSZFff7cuZZdM2kLcrw6rbBUB+VB3Q9sIVu4LWJf3G0sQvNuzdDG6PJYSSyf5h/
f37gjx/09xD76142H9KCWWvBjjquEfToXRSonTnLpu8V4nmhXtcGirh16yTftLr0d6k/BteKaM8d
F48O9v++NTNW5Q0lsl360XYbqn5kaGbrIJqmdZfQR/0bNslyb3YZmwmiubRJbM1E791tq4PPOK9j
OJz3VW+AElRz00UoPksevh6QIxzHn49lqzCmpNRUcdwO1/I0bBXdcJZGVuQrO/KtTSoH6KODQIME
jReIR7gayRK1DAV5b8QSlHSHW5a5GHQXM6Wvn+cvK07XbKQQdMbJdpgLR3t7ihlsZ9QTgX8cyGPD
qDCBYIYlcNIu6bqLzPPG+Mw9/7Lqpnuy1nHeYsGr9tGXqZNkMMWIRVXW4zQcxzB/zBQpq6/f7C9T
z7Slak2hTrWExRz8PZ1ATbiylQArbsvPS3nVaG3to2cWNSk8WCV57ZUkci5akVr5JosSnDS/vj9J
81E0I6g4SDYw/RxdWvIYVREqEMdLfERXea+aEoO9CPHumbSEKjBsqJrnVtjqj36k/19g5/GgR6pW
XjqDU+AgUeXZM5jI+C32JoZH7CcG7kZq0IwrLLk0BJyCCs0h16SeAQlG8cUhFWZ86EJEMJD21If7
2EvU4mGwa/NGoHuPjafuiXc9dfr6oFRJo8KKhXf1EEJez3HS6wtKp3baDAZiEUPJGceqY2gyih9V
JWocwobTXLQUjvRSE/kcPW7nMqBIVy+VJkKIzjRGFLtEjXtEGAUBQzwgy1+YBn5JqVBlt85E5SO3
pmQFsuNVYZjmoaCQ+CgzK0Dnr5+oun2VFM5LgogiYriY3ODeOS9zxQJ/6qc44mVqBMGiqlBIXOSa
QEgSAp+mvwP+1oe7tkR3YjOqVVxd+4U2vidDLjLEPRL/tVC9XllJ39BVTMJiGo52FwDvxcqu1mas
Shof3VCLH51ukX6mrj/+CERdKTBjGgy5CCSAm8sur58i3XFqokbCGarv1fCpG5VeX2S6Osn5CksC
AdImxrJA+tHG9QyY+KzLC6/G04tgOEsKGTg7NZBljT+KEwIeUxyUXMJRoPMzKmqlLyp0VpO16ba6
sskNoSAbLpphX1udjv1fhbd77ufwqUBvGjDF3TzexJY0SQORoIJqUdVIvEtZ4ByJEwBa+kNWUTxz
M7N9LzPHRzeAsGhu1cTIegu8SIxSkRWV8klI/I14a7Pzr31DzXAljcsEoyLNDcE6+a2vvoxO6XBK
7cosvRvywNV2hlVpzj6zhBNYaz5PH6IBCD/2W8Po9WvPqGMInGpX2QimZsQGjOSDgprD2GE/oKH1
RhCiuyF1I19Swmp1omRSd/Oid5l1tV5zIrBDC6ZLZnR0WZpId3FTVIJoG8U9MjmIZ06iA+z2mGEo
Dly5vmqBPli2yHnxcXBQPXRAwi6zKq/99WjEJuDBKsbytOolXr9oayOSUuphcK9ZEzdnGLJu0Ti6
ES0KQ3pojwaOiX6ubYZrt+ixokF/u4ZqBlK+xGqoj+KFVsfFFUpdtLeC1G8uCKUK76I7BWooRazX
6DyN8XMgK3NYYytdhquxR2cNVLsPjEloIZ7SJqKQM1Oth7eQ/z1HroRwS4qgie9MV7O+HPw01XY1
7ocZxBgH14qxs8YYW9O4an8EMhVM8NbqvJc+9bBUN8LexUJbQyts3eIb/+RYWhQvyYJ6Ze30ox9S
LMlNTBX1vIKg7WXYPIyyU3sgrMiNTHEMqwcI1y6eYVKOCzXpaEX1lteLDYBnlPuMGJfIyErxNQ6b
OjeRv5/0pdPCwqWoAr8PcLSBKr2MXUZ2nkaoNSHVgeK52dqBNSviDm8s9DXwyooD1f4+ekFwFYsG
cH+eBzjjxAgXtQv0Z12YQSgz/oxdXVx0AR0Pti9du8xGv/zhh5GU63i0cX0xZK28K1nrwf4tBwxa
Ci906lmllB4KXJ4Gj68LZXsZR+QHsBusQt2MBa6yiyDxDDOkWewZcLyHAEGyOR8NOUphFNFdanrK
c5WY9gGlV9xQlFFD1zjKMoG2eOCE9aLM9ODR1kYcw11hT4HMjfLsLkYfClCq77qojI12jTyhpoUD
5h1xDXkJWev7EccI41KMcvKUqJXWXSDkAmcmD3I4atLN83hVgYHr/5u9M2uSG7nS7F9pm+dBDdwB
x/Iae0buWyWTL7BkMgnHDjgc66/vE5TaukujbjM9jtk8SDIVyWJGBMKXe797zjGqx3i4GX0VzUcH
te+wiQtgCfu+Lsu3eizlsqsWM3L1SKfwWC6e88WyHMNJT1KH4JyW3s+44Hi85ahM5UNkFlVp6noj
ztK4gxBX+169ZxkW9jqrwXSezLyCxCeF0HtXa1jp5sxUgFF0gSTLzSZctV8cJ0eZkNnIGleKHKQj
0Tu19Yrho/H0jdci4wZzU7dPq0cu/gJMCB9NEDN9UcPZGm6Cvgtu22iKgCj4CRFlw389w5QYEALB
prcgOuv8l6NaxkPBGeJGCVsVXXO9N9Gtm/nh6gCo6oyAmjCWtr2eUV3jisvmEdxMC8qvsi0Tx/24
QGJ1V7LgQzmAxcpY/YgPlwmozDwCKzlObeYhiWEOb5MHNS+xSPL4ql5dMCmWzNBNw3kDikLfZC5q
XN0v92HYtu71knQqe7NOaZqbzicbcNeshQZOWMaO2U2EQ1bgARjqa3nPuM108aKzTjLllomqQA7v
TTEqL2PzEY+KpwHM2co3MCaSmQkE3s00DyNmKe0gvrFT2BEVQhwG1xT1WuIapVva+WymTA/fPCUV
M/bF6FlKKrOMjkUhqivIowY7y9TZ5XMJ+7C+F0FKlt22Dml5P+yaiXD/ULvQ0ESbDfdtXrrJbuKx
fTMt+962m7wa7H+YlUhz5nx6NmZNl1erVT3fjkWXOA+1zPqHEIwT05GdYKSgqRx165ikxBhM/RZd
sq6y9Dl2nBQa9Fp1N6YJUHTL2TAZuI5tmZ+Z/kv7z0ROHYLlctb9N9MyIQKs0a+nh6Dz+4ckxHf/
Pogsect8p8xPJajYfpfQ2VOMDQUMbnqar/xbAw8DUk3hptkhghfH0TALnqyYeZ/nAQLywS1ECiYM
+d/9YmK0K/3apixfbZxS8e8sGGZhlvKbbhPkMUr0rClJkoBfVHgxYIFzJmJoNogS1NGryyB9M8ag
zJawjT/9LB9f52Ksg33vxNED33z5A9iKxmDk9Bolc7D8ZOx1fYzbHFeVk3jmOe80aYY1W7u7PAnC
9jqd87n88scmfbJxsKaoP0rGn6fhYk9wRzYkOtba+QGzgjPfUIQlpxBeuXifahsQIM4qa557pd3b
PIiYbbSOTydAGGkshC4LKk/LEsVo6RUJBwpXV4+ZO15oCirkbq7T8M0FCO/AZoxQ2IVeoXCN+7Fi
zCJyTXelFvb2/biEYCvyKoZgaTLWAqLShmAv4QDkH2HqotJFUONEu5GlbsJryjKDahxzMLKbJCtP
RQ60eJdSiUB2J0kVsNZ7+s+yqPl0ifZML87g4UtjILX4JaJUYDJaKqZ0xmj9lg8BOGLFlgdMwWqi
WHxC/ECpm7uvQRaaj6ZZPGbRrRTf4D3jCA71qn9wVWvtbbpyOhvROE2heYxVA5BqrJMCw1s3B/aN
56GPfhY+AcV31+3kcMXZEVbH3iRjykE1B+uU76rez9VVMCfxhEkgjNVyykqlmw+ORs1dndMCY2LO
A15Z+aUXPwOUC/S1h95CMPu+xC7DvlWdJMc1IpzKglZKZchIc86O2SPr1P1Sso1K0FFhwlttS1di
KyU3rYdx+u6sRcY49zQMr07WTdVdzHEVYqs0YPIrD9+eXma4wsZZildkqbPHLJKHBMVb/DLaKs6v
zT6ghKH3oSgDZmMXiy/FFQC2ggR6+0EBFu747VXL+J7jz4CdW5N8uYomGZbNPr5ZeANjoH+zO2yM
CmEMuXVSnRZV5MURqg1gu6GqPPw+mQp3q/G976npnXc2G9/C10xKQFGaa8i2aLPxe+jnI+M/6sKQ
jvosXi5T4aC4qnRmN/H8WjO4XobGHsJg6fWubvJwQLiAzC3tHCKHaXNhJcfwCR5rS+7puJQ5U42N
t4wof5KSXbnAxSkYSI9tumvdLvx0eU5AC7d8y2HFWjpNMi5nNqh0xXYk2c1+qqyJb/wkjJNtbZSH
VaxZB86VbSahO7V9+AjkvmhPS2wjkHGhsG/ekobhoZkuTGFVZGGw9SqepmbKxnWfDo34sk1Nx7up
XZQrDRrz/CRh9i8kGu3qnq3j+O9U+zz/lPA9vtNWh7+UzHkF0HcX4IB5LB4G1V5wbUXG87H6bXAz
RG1xAaamub5ayD/8Ev1Fi9dj/OWvTbs4O3r+LN9sHM4TIhtnwFayXCwAa5WFN2sjUGQi5qngpsfe
wC1+ElNwm1kNe72y0cwHUPi9BBXj9sx8RywP4370u5Y7k11HHCqTvijbXEL9cyyBUq7kJn34raGD
mIO//ChC4WQHCTPU2WdcjN1NiiT5jVKIjvbOrLjElk3KE9WZbPR3CQXqDy8XF6T3Ci3gaOthfB/z
AtFvPY3rj3rOx3jHowp0dVlyMAddL9fowl/T3nGxLhVAz9RDf5K17MqflQrS+tMto7m8CpRx1UlD
BXJOOg8kZuKU0/WhVsC571mfgnGr+AdwVG0x/p2V8i+Vs//bWvVf6tv37Vf9bM3Xl739aP9fqGpf
mnn/5z/Kxv9XVft1/fFV/JOa9uVP/a2mHXp/UEgLg5CypXupQlML+ntNW/0Ro3JSLqUm14vdQP5n
TVv9ofgHVIaoWrtChPzSf9S0wz9EJFQcBUDEPJcq0r9S1L4Umv6znxXEUciJy+WvupS3qez9Q4nN
9ugBtIfyqkoyriiO7Y6z003HNFyKfd1L+cLtd3j4L2/RPym8Xoq4f/1LA140xXyO/cIHmP7X6hep
ijjM/RA4ylARkO+gR8EXswFrRiMKfLolvJTbwpMpZ4tS96jadDmLf6kGd3npgZJeQJlP+BLD0j/+
FNM8dU3p5icOd1cZSLVEMh+VrvJi/62+V3J9iZHl/s8vXQS/U7B/ffVgBUJJ9TdyhRL/WG7PzOIs
juqbo4NS5nVQ/c2CAGV5GpnTBvuSePNjYAcuX0lg1M+saSm2dKy+21CgbNoU+bx8GjtP/ndkRvKN
IzYOvCxfveB11nVOqBsSVLsTgarNSatcls+qCAZ5w/ERF00H9NRrq/pujM2QHdnPuc06Q/BAefiu
6wtstIlwZ7lrpGqm6yQr7NZZBu+tZv52q7CV0AUoKXXx2XX5VV3FXrnN5ylCl5KydF/2sst24NoU
eEwpi1fkffVXQfcUFIDjo8oOrlbELmgJpvQrDtwEkKeHDHUCAscoVHyUa/HQxsNDPOm3YrHoz0rr
PKIISS72aPtMSbC7Wqjy3dMkgAYY1O6v0qkYhR/rZxAVwXPql84paS8IWldcfEj8JXmYS4J6dXEM
u+X3/fQ+6FZYZRo5tujMD27V35zSg5NQBfIYt57LuS/llLpc9IZc07n+2xKlnwPnb5QVJJMAXoDy
yuCHXaJzWgG07GB0bYNV1F9tFKjPaGxbaK/z6D6Nqf9WhbnZI/29nlU75IfJCeJgn3UzC37Nsfg0
lFxWboehbu79EFP1Uo3dUXTO8rV2re2vGLj0Z+A3o8DPGrdp+TDMTl9gjLXyHjyg+tWUChpmUHYF
HrnAn+4nzypsBXqxfChL4H+b9QK9SEdDHp7jcJjCe01BLt7aokCW3DY1+7WZBbOJaAmq7klm62Se
FR/UfCqLMf0xxE4/3nZd2LPH17E8B9Q2Gb6N4eHuLV+0CG/JQhhunSeYQOQiw1tnxvuwVfRUh+sU
69gLsfPhSRd5BTffoQQBmmHAx9cApN9r6cYG/UxWaX7OXNbHUGeMpENeCJ9koQPvFAKzrK/mEa3F
oYBZ+xnP4fBarjVqwrRyGHSGCRwJJi1H5eKjHkpO+k2OSobxchHc+1O04Az1/IyLUVTpVe18vwAG
zHM8kUIVhq18U3OdOCSysAaAAkW9/aKb9qmwfqt2Msjr7yFL68Ux1JYOOrM2F0c/07hlAuLqV2VT
i/ZltGD6AN0sbMBVWWBaoneJWbQbIVxuQ0MzYjv2DkyaPNJBfZht3qR7MZDowSBZaGbwnTrm8uRw
uKwqFpVd6Qcpoxx5doHcUfpAUEP0fjl49BLwawRds9W2vIBMqzIazvAg8dW6TIPwuphrvQ9xv8Aq
5aoEu6nyomQfubm0e0r+qFBMFPjLez7ooL+ZxiZ+nYPCK58x9sQlVlQZvXR1MsEWD7znWLkz9716
mEu45V3Be6wzJXdTbbLinS80OPC0kApYlddhWc8WR+eb3ugoPlWFV98CeoGYnuZywUOq8z54Hlqn
Cz4L6S4IzaplDs/sjp7Z+9TZquvY9Xv6IiHH2jSsMdQOyypLksSxGBEby+WTmnmrr/G4UP4l8lmv
G5qeEuHEYs1EdjZeD3k5TddeX+snNVeTAtoT4fXxKXHrA5Nc9edKtW3Z1S73Wt7JDLIvHfHhdcmV
oR2by+G5r4sI6gBVbfeKihDWX97JvL7mS+slGGcppe0paa5P/mwnKESd4nJr6zlu7uRcXahOsZzO
ncD9svPlYr5i6tyosPFNIrVSajw6fqnW3cIC9OmO/lAcxyxoXxbji+pnK1Vwp4qxwyBSWoOeKvCm
cB/64fghZ0QxZ5PXlrscAOwOBTT2iSKsLoaACTLVTpR00rbINqvP0Cvjx0aEfU81F33vtqUNCrU/
nD+QNbV2s8AB3zuE/VFN0cvahGHkvCixygendmfceL5GxhJVlQaHTyUBDOECAh1pUYD9bgJYP/Zx
y8WHFv557AtljiYFi/+IUGJubkVbTOutSZIGnnqb6ozGS4ZaTAZ9dh8uU10enS7EeV8vFNK3feDl
BZm23PfvCgMmaaNgkj4UqmzvHdswlNO0LVlvmijgytE4FFh0Zx6cHbQM3mqnkeBiGU6i02DV3CHP
9fBm69w1OKcbkz7YJQOPjaWPEVV+kO+sm+m9LHEPbZysLM+qcjVGStt/85sVy0JFILpJ2b/Amtv6
G36UmVmu2HbXwWjAmqkxa17y1GsB2jMVemiGXr7XYdx9dAP1L26BohP7NexXcwSKHj3ZAU74xX72
UHrujZTC3EGIbse3OJfooCTdJn0AmT28FjCQHyh7D8BXUxs8DFNS4OzWOnKPk1/petcFvevj6l0I
20tnWUruwAMNu0wtwx376eXgMwYyvC7oViaHrlvoBEwpCuijX8ymh4SbrJfpuvKnKtkp0K2sVX1U
rDAgGXzyk1eGJIe5dqO61+cZbQi/iOh7igq5K9zSie46scxPlJYycx1FptCHaSRXe/ALHzh249vm
2Cxw57c5pm1z28ClXoHCmSi5jjkF9lc9GjLOBb7f/Bxmd7yJcmeZTwPsgXG3ik7dsmNPMbL7Ifxo
C6tbLNVrj++hFCvSDJslX0BE3Op6yBpciJgrMFEGBl8r1sY4nVgexPSVozSASe0C/T2NqPaGnRw4
wG4WTTCajSctL41FxtiKYPqqx67ajP0wftpQ3etWONfNEJk9NKnoO3VYGKHizfrePlaOPbstAaJM
DuinYi781Jlh3Av8kPTnTsL2Arx3R18hoGrobrmLsiW6Tg0wpNRtfrOWffQRDZdgFvfYX1LHybmY
dH1FuNc/UUGCC2opUTXd1G4cx+IirAv7FYQVsGIYAK9OXBbvKWkDdGpUN69bRmDDbeiOxQ1pSPHT
6qo7Ox5hgzbu2KkzHKEyzrPvFKzd11y1T5OJJA3agv5klXBGmMT4tMbgw8VQH7q2vEk873tzKdSW
1eUb57R0ZAvbg/iN5SlfgPDlfk9zMbPpkZL/uetH9zSkabhbApfj/miXk3Ztdh1ake+dwKm2Yezk
+wym+10ZVfccg5qdvXi/fDd6MrbgBNBP4ojsdxvJ+LajCoDxtDgrUR8LnbaHBUHKLirr01BRIvfV
tT9g8xn86Vvk+VilsskiX4cJyBhNtvGrPt97s4lvaRoNBzol44nl4dcQN8WRctD3HiuRTfPk5Ibx
n25XxZtgyfezGJv7ImFknnD7md+TnBcUF7Cri29NyupM1Egei4WRZkUTSveHPq4eOSBDJXTcxwS6
C70OdUqrHqhFgCsJjnN+phNI+NXSiU9bavhqYSSfH2KLtjY4Jw1I2axCTyQYfNW2cW75BLEQByJ/
0qvHXHAnlWa5mqByMPhJhGPCpVkCJXLINmFjFRTb2vaBg/uMuH6cqq2QduDs56gPK/R0Lbs6eGF6
KfjAN67vqJJ/V+uoHjxdWiozbrJvm7A8owZ7kB6W914lL0KhdU9GiInc7rbuEn4Lqdwag2KUW5D9
aIVfX6kqOOqKufVGNersOSFtrAnuxVisx06XaEv0uxwCsZtyHNZGHh3rXBwr7TdbEwRGyRUjTFrb
Y2sKD72EvV3n/EroOaOZpFEAoFcieIvjgclDUlzFbez+jGiM9IK4bOXoUyuGl9YEbHT8u8491LRt
6Fd3QQBNs4/EGyeXxdmUTD/t62oOvlkT/plP+LdmTFMKju8Ra9m8H4C9sw2lcIV5zBd7zXwofE6J
qcQrK+/Jr6rmWkb+47KGTzT1cdCtMrgLpjr6oSYaJRMCPcxM3TXP6PASmOKGFMxNWyf1jYb6vUz5
be35QPGLlp4lCeMNPQHAlbYIrhT4p70HXrFEHzIw74eTcDq4sbi4aguIhNBLprMfm6Pv+0+OXI5F
NtanHisOPHYqhctS6W/RNGLX8MBCem1cflvqUN6hCCzbPawt/07rIUEPZLA4VIF4LC+OdidBKDrg
kCGFkwE2Fn19dNbF+5l4SAqrjLMULYvoZqhpCTqxWxwSuJ/lWAEqjNv2TATj3Lg5T6iXDI8tlo3z
pNcXN8YB7hK7eJ8FpfXAUAJow4Yk9RjaA73Ysw+XCrSGk53rQnqnlrrgPiRGsW2mBNp5s+jqY23d
56Wb/JfBY7ubIooHCas/lPngxYQifRpzcrRVUXLolWG5S1yLOMjLmt1SJH/m0lx3hPUPS5Vjymzq
CVdYQDeQSpwN3lMZJLcrC/i1B5OjQFxcoqyJs9tqMNmB8v5x4qPZulODwE577j4Mhl0j8KAU2jFs
ynTOV68W98ScWOobmwPYcpJjFhe0zgY/o2cmwG0InCRnsdBO34D0Gj/COLWPedqiis0YIGS/TDY+
6M9rf8m7A27pay6c2U4ts/OSrHldoDOr1Y8wnB/jzMYfhBVWzeUS7nd+N+k26i76GBj3QzdcicA9
N3x5OJDDA5tj193SFlFvIR/zLfAwfGqhrSELtgOMpTBCyuql1UEsznBE7I2NRqX2pc5LuHPgEwkX
XECmhU/SgdPAuibFkxkCVDMVPoGmi+jIUbbYjFQO7j1vDE6VS712UVwJKiwd11rTjexmxLwDxwdJ
Rw19QYJyQNvpxmtoghRd1qOwCz4HKpw4l+BoWx/sqHdc2/wwI6QGmD2aeJ/Ea3uGgy7PZc3j2kP2
JxFQd9VMMcGj9jyNJKyetRrnvgWxS+X9Acpd5PX4QhJNA3x2CUA8ZXZMY3yhBBB8eLkBq8MFhmoC
9CKml3TtAf3BrNxkneqxfid0l9LtRIgMxdGaZByf91Mp9SXNA5D9RxQnw4ggwCmVn+7m2SLw9Z01
aKOD61FAZDPv0XR4h9ym1PM/xSTS+MHvu1c71ahuM5kp6sL5yu+KbifXHchtumo0A704ItGbsoyZ
rOOelDVj+I0enKzMRzHktapPcxv2gb1ACE3EASkzdYbwggSUNx/XVQmiE2PgVRESn4FGw0ppu2dE
5ky7r/dyFDTr6EKm4ZY4e85B/25l5zQ8g0MjyuZ72rdQtjpfkmKiF7CJShMd6FjhWobeve39tN+2
iTnGlfxk07XbmDzGs+mYi0ba54m9nznIYv15ouBeYVyOm19NO7YHiCRQ48PulRbGfo1ojk1Bc2+Y
Z847yDg5VEesHPRhxjWHU9dg3+lYAzYEFr13QjBm3808mh0tYNIb3XAyhN9pE4pRXPBq0+U25n6r
VF+d+SqaQ6rp9mde5dxCzOTOONCqbSZGB6HFRRvbuMSaJuV0u9gG13BzMjJdncv3iZAq2jF2EhvY
x2zoPV5OP7dv0Zo3CL2sST2E0/hrkrbj7jQLJ7+P66V4F06SY/MLikPnh023Nx0QGVBhBBR2rhQ8
ryn5lHLnULEEepb6VCSWTnP/XWlHzBsKjpwlRNwSNtGxPqpMpuOuXULvTWfEonZkRPRZ8tHu6L7B
J0GLygV6Kl9dOk+bTJv5puunALLfcjf3fnFlB/PVIQHOMS9vlRkPfkUyiF7DXs9Ld+XVPd5m8lbk
lpr10V+n5NT0Jr2vE2NfHe1uHVNy1ihXfVcIbh0bjqu/BJm7YtNPsr8xdhQ3jgPYNSML44hY7XqW
oQNS8dspqpyDEd7OCLc+l7osj/HI0ZZhIBiP2XBRw0IHD59cNSmadswwpJCRnjtvDj7o0ePpDtDY
9yNGS39KxbEOnOHcZ/Kt9eL2SmC4pIG8vAb4ovHSB3A0V6SBbt49elPPNj+s3o27jr9o0GDLtGlz
ZUOE9bA++yvfX055LebHZkJFmvFVv9dZF1xlRSyPLawqAodNE8yn0POc26HH4LqbKGQ8JFNoiRry
VLxRokn2JHC7k1PV1Vb7brhziErQGQyTF86K+RVueR566TQP3SifAh9faimK6rGJZciBJ5nPuMwE
gcEmw7YQVO3OSYPqkHlZug2xhRFFu8R1HFRaKRVOHd4GaOwzztprcpawpY+lj/1i71+8Qxft601a
9A48xBwiId6iYev2Oa9vNAZ7UzNZch7ju6vC9s+14I+oPIZzE/5OD6mJOWsH5mY1cB428dg9EwI1
m2kBqRZnGsidFsJsWA8gdtJPP/qaIZ18EuJQoXJpg+5gYmt/DK6/bCaKtad8aLgcONW6U3My0T31
u585VwwcKCl0bFfpowUDe+cLRCeDTcqDE68s/sUyvHFjvySi9N/yUcvvsJQAcemeiJQQospmAOaE
CNt9ErY9avFLsJWf/4XaxrxX3PC/24Ci5Fal85+qLuB5FQMSO6cr4XTNM3uh1t3esUjdBJXocRLm
nBAnSbYxoas/F7deeXdDHEIlnjnoy/4RzTzS1ARYvmVw4NX2XH7BYImfcjW/0p5DMtXiWqEVr8Zn
QjZPi5uaLZTVZbdAPr1NmhV5hXUuER+OEvWE7zNd0kPme+U+z/1vNBxwb6xdsDELh3xBWYBzHDtw
lGHB7JpR3lS9XU/JjOVY1paozlo3V4bM/6EioXk/p16w8SLknxTq4j+XS7QtNOprmJP6wctw+4WB
4BjCWfuzJcpzKD3H3I3ljIHT7aHW1yguCAelJ0k35HFK7DcqUSiwHAKKnOpUlJ79i9fPpee/S2pD
6cHUTwpO8RVjQaTuBPxu8s8TQVOuPQkXn5avdx3Z7smi5oTuEtb7OcNF2xcVEajVvlfSzDgiI31D
jTTala32rujZtw/ukGBv62LkobjSi4NTkTxbQizhCmTyZirCls78YLwfgVTOsTIi1Zum8cCSM+bQ
/6QUtX4WhQrOBOPYvCu2BbGQK+51j/wqCJx7xiLGK6d0YM9QvsJ1MVn9QhmgPkg6DdtVt3D8zXBT
iaq6ps5IRrTyT0QOo7tMT7eGgPY2wpAbame5sl0/P+RJpk/1kqRv0e/Ao2miUm+ZXkdkOTNO8Ehg
q+ZAWrKcNgsWqLnrryrW0W6Wz5St6y3St1coV+FB17w7k5zvlsEdTsXQHU1d04Pw1SM5SZ5orVZM
BZSg+lsNGv9HJxl2IAQnSL4QzuyLQxDG+YE/7n6ngkBmc/md3+QQ0p6o8YdXnZs4ZuvEVbtdOK3j
oaEifA6avE6v1O8kKI7m3Uq4hvJnm/7kYLF8DCpmz3IvXaZYyQqfWLBHRPk25hU3cVBRYdljd5cB
cPu8vWk8Ve4j5ZM86RUH4cVrKEn+TqPiQnDSQxhrkq8i5IojO7GFiMuYs3R/yDSrDyAjw6/Fq3r2
4mbeUdSs74hZy5eEyOw5HBJuT7mX5aS+HPWY9Eg3ixrHeEelbTOPY8MRjrMAA3KjuSoivpiq1ZfQ
cr48161seWxW8dio2e770GEDzhpYvCRlSn5I3+ZPvjNH5S7NJm6tNrcnAJCEbuKJltYsqJKWrt88
zE7ZvAn2t42kmnwJX4Mxygbt7S+k370VDBpRYtYv1F+GAwznfjs5XnKdLVzBevKNb/iww1saSvF5
KaV8WmpXPV0qRo/Ud9RZ5n13Xn5nidFFDHjqvZhpkth/HNnVXsD8kniuoFOeOK622J9of+DqnJ9k
LL/3QV28M7FDQHn6HVYW0eVtqcwivq+/k8w6q9lW+Im4rFi1fLejWd9EEQWMsbQo4qrVVJ9LkNF7
G6OI54PraURinepb7524Y0dUqJvMPw9e6tyItuzOufDHmyJHnJrM5QCGsHZ3xLwvLk4Ymi92CJtj
nKPBIQrE94eSzDatJkKYBQx0ysN/S2pXAdGVDxIvMECireMsJLDq34lu4kvUmPAAEG7jW+/5raXe
2QzrMfudCHd/p8MrqoHJ1nBV/jXMlsvNltM0tbfIjez17Eb+eKi8tlg23SodcQ3qDK0hai/8Eb+z
5/TTArQLaVbV+0GY9nkZ+vVUxgMRVVL+h9R4YX4IKKTcLRP2b69lRGLD/svKNHudvO8KcuyTCcdd
EDXeIZ6NvAvlwPGfNA0l9t9hePTC+s/JMTQG6L1IgsO5MLvSDcczLq+jTRrH3dt2tl9RfQnVk5Ol
rAt88cUUkmNsfqmtS1J0k+8e46Z7Ht3MbsqAIYRF3+UXAdEYP7UDbUtSpTu91i+ZCb/H5mNlBuzW
Tt0pYmoCtxNP+M7O/jVr45bKdnG2oI/VPNJSWKkA0+c9RtRDqezl5ylMgk1aJjdLTvc5SBV33uGa
F7xRZMd2AfNQRnbLIXeX5hCsk90ODY40JIabsPE3cV4/KKemh4HuYLH6Lm2bwzAjHJmH2TuNg3ya
8VmQu8GAxiwnYjmDHqTP36sYwmoRsFVkChkJqURBreIUUfNPK414tB0OBF/5df4Tt5S5aSVfSfJg
vsOsr2YEbnK6y1BLMu09BqSeQ26B+1zP964DWCHC5YGHEYdcQdh1au8yd7gbkxB1ydD/iuGUr9wk
cArq/JFg1NaMw5VU+W05qmh3IVBOkd527VyczOKGD0i+r0U5jLtEtoSoyh9eFN2rRVKhDO4wonUQ
58NfXk5wYbgI7gtC4Y/V4t621fxZpmbatqykFEkCVN/hsWrRy3QRod2I6D+ATXGxv+BUS2puvOT2
s+vsMmfCzZ3kUKlDwnGDvk1jjdOt82hh1FO785KuPFSU/dKVIHTF8ra1qQe6jtJ74dwWdf5YeVRf
jOEEm9CP3mQc6Ldp6lZb2eCvq6r+jffntIyaOKf35sW61Vvf78JrwxJy5MSXsKfQfcrnObuNJjO9
8UWAoy5qxor6kSd09Wf6GzaYZlxZ6sKOETNfxTJK+Sov3j33V6aCc3+h60OZlmGX9vfgS1gI987n
YEPNVyBAr5qcNEXNfIIYkg+nreT+Up/Y0OL+PviD9+uyfm0Htyo+Ezow5ly0jG7w0jmHPeic8PNt
QmNsprA4BWha/ImL3dTJwL8PywWfILPB+pnpqXjhcDcEFYNLMYvXua+bLL2hR5RV21SN7q+B9XTz
v23lzlkETOCkGQ0q36Wsx0OiOtt++5+TKPKv03XkX6JYUVNUVD7pvbn/yOpjmi42javTk2dj/Vj6
pX2aRMflyeU6Me/mqHZDjPAj73g2DNSgOxIA8BBtnLzXQ0Mk3Kt9B41yWeIl8JWanogqtsynTNQx
NsyOYu00gErz/Ui6EvFjXGcDSYS5u/Ewm7/Xi09dafBG0iHQs8W+5dP/+wzh/0+m/S8VhgEz0S4h
qstH6XsXqs5/n1S76suP/t9eaQd/VB8mq/k/t1+MUH/1//bz69/2vf342fDrdcb//Nex7n/61/wt
2saV7g+X8oOKheB6Ir0L2+Fv2TZxGeV2hUdvnekjT0jmKP8+ry0jAnGRH0UBfXdGDy8BqL9n2xz3
Dy9yXV4Uz6WMVIx2/l9Jt4m/TnMy3ItLh2ecQmbEYBcT5X9Nmsmhr/6dujNbjpNLs/YV0cE8nCaQ
o5SaZcsnhDwxzxvYcDd9Lf+N/Q+qqi4r7bCi+qwPyvHZZYtM2Ozhfdd6VkzfPH5pR+BuI+vuvdZn
56YHrt+2P6aG0OpleYhmyQYSvGdGxV24LZ2GDMBgVxnff7nlf1C+vZfb/fPz4G92aZhpunpJ55s6
YdKGHeOXEovHlhN7sXn7JdcSHLW549JPUD/9/ZoX/m5uoWei7PPQIOIjRzp4gQ4BQ1ehOEuNx9lW
ThbVsLKcuud4xpOEyZl3tJUo2duy9NsqebZ7zf/7B3gv98NraKOpRwmDKMFajewXD4FG9MAtle79
Ys0bLwXZz1JCA5iOl3JQTXKgq9TgGK4uh//0whYkCwaZyuNHjLs+jV/gRF0fJ+ABDBJ9bEULDCcf
NxNQAwxK44PXT9vetB8srdm3tfny9ytrb7Pnv1V+jGAesAEkgEUFRwu+xvfXzjhpVWWHJYEEmI3B
/66vvxwO9DUJSCQX7co647I+i70b2AeKRzv70J3sg3Mm9Dxg5+F7oeKvf77+vWbf7au92Nx2e8F/
QiA46LfMsBubvwhv/9utHVR79aU7eSFiOf7v7Ov0Mt8Wp2Un7+S9dR0fmlA7L+f4CjnP3XTLFn6+
1Q8jyQpi4/jjxgm78NstP/TbN8F/kl0ScJ/8NLizgsFHzbwl9d4nTiE0NsqeIOJA3am7OlR347bb
lj+zQxuuyQfe3ttTY9zVe0QMsOqW7+pZO8z38kbeKKfyZIfOlX6t7NXdfMQ6GQ5+zU/TDuSV8/Pd
0DpQ0tp4++XWPBuH9ScNm8j/uT/VG0LsfCdY/xoqu3176veF/0AV16dsdkh2kY+F4ZzsvMd+P22q
D8aws/q+f3ueuspSicGTRsDF80w9ikytpRR32+DmMd1op9avd/Hd+DWVvkE4uLvxCHYjivO07IlJ
36QhUoxNsV32xFjv+Kth62fbH7vzcd4km85/oNC1j4PKnzf8QZiFCPr41AW3HF9mUF3P2H03d2xf
OZ7Sqn7ybmk54t9VgmmvBGzP/PXf7vd/H7hvfJmL70mfwcGFqqETZUp/P24bs5xEhOf4TpJE5iOt
cI9yROfp1dUOo1Yf1HM2Y790vwpVtFf/+KVMjslQJoe33/Xz9FLFY79rS/ZpVAaGMK1mqtOyMX1O
j6iBCPZVD5E2+Z0u6+PbL1pG/rzeULwceEM54LB/BFWx4TUyT0KbbtiiqlTZVPXoxf0/f6lqmzC8
CB3Bv//s7e+1cnA/GAFvsZkXd8aymEd11jUWr0teYbQgz+fInd2Zpra2vq9wcdxjYwDS/0MR4kFD
puKk+dlQtGvdWh76lO4H1cGYPMa+9fXlmKnf48S4qszp0ckqfD3eXeukRy33TkMpPlGjWJOwiVr5
mprTSy/KfS0Tenvo5rrh7NX2LtVWw6YbYm6/NV1KdTSmMFQnO9tIgwhgjRS4Hsw0nMyI4+CNlQ+h
EBQ6sbrXWDeEPe6LyAtp9QWmKU6ZlYLGXJ0Yxb1RVQ8TYWATWqa/D6qLFehtMnQ1bpyJlh0Yi3EB
NSozFyGIXiZ3as5SIzKHcEfd3EzqT1U4/SkVO826pc26lbE3fnDx96iF9YnxwFgBHR2lO4vBxerj
RhPNUUHOu0WF1m+9CcfJglTG7IwltHoh7hszCY0++ygb6/2y97ZtYu3TbCrQpgbn4+JNslDN9HKy
lpus13/kJfXwhHP3don1mygmDDkThrVZPIonHAe03Qe3/P3VXYgZBlgJ3eU1NmFoWBfq9sYcohhb
ofrYarm+n834Pivd/KQN9Dco3JF3bnCrhUV1pKkP6ZIO17lVb0G2n8i/MK5ts3o1TbTisYCxEcvm
W5M1/WPpdNkHAMQ/f1IbCb4H+AXOzPsZp3JpVRbsHx4xRr6AzbD8UkUsmRrOqeoJT8N6hRG/ojVV
fASPeuOs/PudhrvicGvQAjKrG7pteRe0D20qkTaJob5DhBGgCkXYMi6HbZA6TblLOo6ugx6bhzKH
71qmJG+WTvVEJC0iZljgnPMGj8wTZvwuEafR1D67czXdiYnKSwdFA3AKv7VrugWWSQJbNTspfYuZ
Gm1ZnA1LvXFB+9w5oomeTHFeEB9dZTGq7GR8oDGP+LQhiZVDrBokkF/8fqrG40IhN1iqXtw7cXRW
7dEK4tl4ehs//9Gx6fFjPtX/NTcPk9Av79Fvbp7b1+q1/H///evx5+1f/Ou4g/XGMaBTQUzh+MzL
9a/jjuIa/6Wy01Zx82Ck0Zhw/ue84/0X8x6DjA0w7h+dA8n/nHf4eR7vKHtzDm/414FE/8tp9M/D
xD+YYX8GVOnrNPrv0Wxxjofhv772DuphgwPZxZtkOV6PvASqiUhIzqKS86Cjod0vi90Guiv1s1KO
4jAus2744Hq8e6+x7WtLLbIrQ1FzNI89ZyBBrxE6l7Wj89lSeZdCAeOfqjs74efEtsU+jFL64Zc7
/Yej0Rs/6+LTu5rumCZbZiZt4+KYohUKi2/kGWGBHvu2TKIUBWipZ3Td5zQQlUVgB5MXxji6YA7x
Bcc5W9oN1EuLGcJMrR0C+mpL/XK7ZNwEiWh604qSuLMKdt5kD1/6pL63cN1/ZlqgSZ9W3peocMiQ
zIyM2EC8i9A8ZrlrjWRkGlTBwC9CBKXX26GokvqsjkQ617VCsrKD9iofXH1LJz87dWUpP9iKXS5c
6zNkICGApCCkc256/zTx85X1UORG6HalfCyaFH3JMrTkK3pE1c6pkX9u1YVOxdCNX//+LC5oiutI
sjkz0/oCckOf5zIFpiqqMqZgSUj0xC9L5nlPAmlAULvE2jdNtMW7WgTOAMglGcdnReb5cdaab3//
GOue+v2IYDhj00KRyR3QDOP9HaiTBquiJNR6GtFDKet0rE7FT8Vxn029XA7ch49wsxfbfL64QzvJ
U01WA+x6l0fGsaGWLVqH9MoJvYduu59px9z3LoaNv3+3358uF0JaTd3EYrd2mQZQNfBXQNiI0MwK
vA+LtdS7qLbEtmp1ukNEXKLKcvVjNmbWB/Cny+3Y25fkRM74sviexmWCUMSTjRvE82EeIb8um3YN
hK3ywO1jBwhc94gMEXJK0Qe9tjxXUfbRhvBPX3690QRQcBN+u8s9NY88GjsR1lb0WY3qV9nanyFS
qpuWUv8ktG2FAPXvN3zdbl0MJg8nOtQ0RBSOdTmkU2Wa1ArVUdhMvXVIU8RIdu42/1g332Edf2XK
/T5+2OgymWtr9UpjDn4/ZAdp9j3q/i508jTBomVWq34QXFNuph8cSP7wGLmWbbKyUGBxmSveX8ux
pylve6vjMZqnoXWekLb/ULAAEvBCQ2DBatbiPdovWhHoov/09/v59iq8v6Eum3TPYjmEUORa60P+
pbrSmws1N4PLC0P/3uX1lSq7L44qvhjxsEfqsK2bGG6ptFFgOg+q4n2ZMozw1qITbiatXYuwzh+w
fPu58/L3z/aHp/Duo61bzl8+mqArCq6Rj+ZY3lGvvFvPFF95NPu/X+YP0yS3wCFVVTeYnpgv318H
nTo+chQcYWbKB0f0O/p0z4WBUpkKPuyMbJuoCf0Lg3CGPObEj/jig3nk92HNR2CCxhPMtoSi0/uP
kGYCv9ggGQRuW+MAaujkNcZHaZLvewXrerBehW2FqlG2ZMC9vwoisaKc1JGrZM5TPDuPohDPFatt
J/vw7zf190nfZe2H48lVdQuR1PtLZWbhqa01dKGxNN1+iZ3PaQ3vTB8SczdawqKZpM8f3MQ/fT0q
0UwOlmEjGbp4jl6nwVrMekxmzfCIUynf2En3VZjOcUw+KgH/6bWl7G1TjrS4Ekfi918QZd+iRzNh
wsWMoq9UWgn9o6YJNHP+x/Ex7RpBkXQSLh6CyVfbRv/fjFsK7XxbmoKIWi/eD4xCitqKtgs727z2
WOJPaTtm25UwKufhx8xjuYL5lAYyrXfsW++R6nyYWP77bhWU59v8r7IO4Md6fx+QVdWtnlRdaMn6
M073exy9VL3EY6M1z2ztblm7EHJaP00EzIasX/8+zt4SNy/nL5OCOI0B2gOM6vfXJ++nHOI+7sKx
H+cQ8OWVl6v1DnhSEgqrojrchyPZ4Fu7hUclPQEqJzEskMk6SBkBCqKiRpebToboVcnRIXgwSsBg
BH//oL8PTo+eCLU4NvQqLZWLwYm1Ct6LpdIem8yndCC6K/PcnePO0wai3PTBqvL71MlSAhCVqrXJ
GL1kQ6PNtGnkFxrepX78nufpg4Xy+ueofLS9fTvXv7//vORcDMyBpVvaW3/yl0k6yyItlzm0Q63V
0VE1n/GumP5c9bcyZl9Jg526QzfjMCqrI5waLwCZMO2bskD/lxPG5RiwZBI8XVXuoNhzx72YzBje
YqnvhcVmAivcXTfyfEyIeBsLWlPQiDkYjcHE/yS/xaL6oJZx+awc6v4cwHhUbzv3y9l4GqrEbpJ2
CQcOUKuU0L2TMc5ldzEjnC7VR/Py5ez/j+u59NlQXurUed6P4aQEvaU23RJ27M5PdaZad30c/Wdp
bhZFEuYpWnyuiiZr3bO+v0phplqZqpg49GgpgqVJvi4y/UKv96ov1dATS/nBkF9/4K9DgwvSSwSR
wKbG4ACyrhG/DA3ZTIlrafkc6rETfwaGpofJ0L7qnfYN72q3KccUIWRtfoQp1/7w/NY9MQ1Drk+l
/+KbWpmLTMtFBVq0FUgpViG9Nh4j4dDFIc/pqI9NmFnZk7v8BJzxUKnpDQgA/G/696UuP+vkmGN/
Sv4zKvLbA+CgwBzl0A0zQbde3I8qFn3FuxB6be8GkaQk1UQxTaJmbj44hl+0TN+uBUrv7QAEcxdQ
xftr5Zg7BEYbyRwYF363VLGPezWgvgp3j1MCXlVdDSAcvFpTtJ37ufc5+Sm+WZu4fdZMiCn9+vcZ
8A/DAc0zPkyWC/ZZl9nJA1AbrpXLMOttse3Zi/hG2zchCKlX3ZhBaGEDxKiQbP9+3d+WasrVLJKc
BMGtrFTkiyWCmg3zOcw4eP/5z8JeclSLTpmXgSerNNTdbMH5MtQn1OYUHrLV3N+Wrfj+949h//6W
s1GgZa5REWTCvHwkQ9Fi9hqUEQ/8ZHzHhPaSj+nNpOrDLnLEj3wa7MeRvU2Mzc2L77usmfc4dYNS
R9ihuGgXCwdT1pjXe9k5qP+dGHgcMRVYnkyJpxJI5x0CxuSmgTN4yM1FO3jVMoFGKqoXq2ytfW0s
qKKbRd/BovZ2Q4JdcOiqdts6EEl71LmgbMsAnWh5rqdq1yJU9fW5JXh8qvSDNLOvleLg5acU9toL
Td6LsuZDDvg1Mr3eVrr+3E6GvJ9hOCClRR2k2z1AktrKNulY1DerenmXeKUTQs7NAjajRRTE0ySv
cbObZ+GixcHx3bknOWn5U+7UmbVrHGF8GFi1PvX3sxNPgu0TZx5Kfr9NEsrcAgIYvCmMK+PRis0n
burX2mm+DD3QjHSCc7H0+9YxwnhWvn0wFn6/Np0nDyqQwfyIPuL927m0mWvmRTfCKBms726Bv1fX
ompfLuqz1Xnyg834KtO4/K62467dQBBdyG4vZoMyXSqoFMUYNhSbnwet0ZG+OVZQOmr0LR11OwVw
1yo+Mm95b0/R9KnAg/mYFJ1zip3a/jnChgzKTConUfZoMJQiNcABt3VK42qdzXIVfzg+MN33KKn7
AjsLvo5e3TVGrZ3NHkbN32/h77OJyYtL4BHCCMBH9sVLXVgzAs1p4m3qQOA6TZfedl7q3riNZOzY
kIjdUaK7xSP4EdCcjcD6gC4GD0UPVi8+AQ3Wy3cZrbWI4TCKEJNZlSKCxbKnWW550Gvof5umsWGr
pfnKPIqlc+iaFPKYXSrlTWSV1XfppumnuIILPGEOOlS9JW+XCCDcZskHc4XCz59dGxW83ow/EVZr
5yxx+5Oea8XZnTROTm1UWXjwVgKHGEo5AvOcESG31kulaWfVKbS9rtfmqQGgAjWhfFq88pXeIFiW
VtQHo+9JwXJK58tMJ9dv6rq4rqDCH4qoc/aNpbe3osBfzo7Fux9nszlPpt67fkQWSBk2pWkckJMD
JoLr8oimlxD0UTHChfV2X8EtekmEqu0gSNILl4OzMaqmJSCXZeZzUtbTE3UbL8zNXO/CaIZ00xB0
lfleTX0hhNjDjShLcKYpiO0bEN/8PkJxfIqyCXWo04/Lq5IPyiv7bO2xnwzrFZv3QGysl7Nqaz2S
9ExozQvd7yxY2kne5dlQbF0jWiCoKOlNEbnzHU652h8bJUImqMNxExkmt0R3nNdEH4CyIIZW0di7
FunxTSVqI+jbqj13MdXkbQ4+xU/AuyHZVuoAvmXcbrMmgZ8bKYpu72aMYvvKnui2CdHR/gdB+UJY
cLPt2xIOhWYo3llLtea6x5wBdyKtvriAtE9WkogtxLm1HQ77EBhjuhltBwYL4bs5JHLKui/sZRDZ
UTmdNoljwSBdEoy2bjyEiOsRiucZ/L60zb+r8TjczrNr+3PugTfRSAQikj07zqae7pwM2WdULcgv
1Mzwe7VkqM1GFoJDuE4IrF9B6jk47tHDmGKAuz9qRWL9kGJuejYSKn6LhRNvHLqCMtcutWb0V7be
tTsxRi02jo5D8RYaOL0KAGs5e3ejiDOUFm67Vz3phRnWWtAx+CAIpTAObtmmO4xtw1lFbn5Mstjd
F12/3KuKTistHT18hvFUzMfFmeM7x2bTgmbVu8qNPqLGnT5oWY6XwmqqnWg69bnDtnICumKF0A+j
bQ/qogzVtBqOssvbAI+89wxCYtzKznW+pIPd7pfKlK1vQtHFDTuXn9KhWlheq/kadbj0dV0R7kYt
YSZNVoTKf3FCbXaHYJG2wkumpfdYD5qjWUMZmEc4yV1kyfsOKhVSmtptr7u5iLY1CbLNODvcEXAP
ogIUtVAPu47sOcQSMh3rXHPONQAkX8ZYrkDVprs+LcGldE2NMp9UAOUoUJ2fIUh3D7wmL4PTwUgE
YBwonCl2osNm5oncOxIUDE3ZEilWQzxS4MCcUMaR91lqeARkoi/fmoKHCU/U3aKxLe5z6svXg9qI
oCpy9zyXhX3tONF43Q2L81VnFfjmVQqPLiqzz40FZPvtmU59jhcE8+E5SiXeMo5q0F4boDR7By19
0JcdR785HVHcmhPdqtQwtUeNDgGOB1fswX16EJ1VLPVNPN8oOeZ5A1fNQLb5fS2N9BTJjA43hX0c
OtEcKrqrhAVILV+qoJlbTsPHvMxeJ1vCXxBRpviqIox9YVt3dtmzGDU4i/XUzm5Tjqi3VQz6YUOt
UUXOsCjLjcCkdT0JByxApdVsFrMcDytqF2TZmAppqqfWCGinmJ4qpQVZivQwnTLt7GSMXy7RUTcd
kcesSMig6zrD8N9WQYFAOTmOwxhxIEn1esKBNEUvhcO/rXq3gZnQZafeSOzvk6ywLLZTfTKcJt2V
LmwUPIZaiuMRnrA/cSM+16rJZ4QHV52tGjssip9jC2ulSdz4ZvTcbls1Vns0KSee07xw7xQQT0E1
D+394LrLl6Xr00/2bM53eAoeqqlWftiLYzL3pJZPDQ0GyYzYu8A+4GfzMtw6UZ9oByXWhvm6qXDc
DE2faRuJx8cB2ZwRZ7mMlXtPMaU5kvSib+3Z5R/Tp3OegHHINJSqN+kBRvZR7quqi+/SwiSLxBHe
EHCHJ4sjolZp8PX1TAYuCG/a80C3doMd44fKJc7Tlvau9CEkLIfVVbWNmqq6a3J7bH23tWu/wz4F
hGXyk66zb5DN1z8yTZGfisRTuHQ/TggkZPTJUEzEk4lSQ7Ppx/pzRnXcARKv2DX2WGsG8wHphiQt
4Z2Eo35fcDOGwyi2IseQZozwXvw8sq77TGafPBXIESa9NWVBd10wx+l0S3F8/AJ0OH+F/ZA+1o2M
t2VlgMj25KSLLVCjHl98pywvikl0TWDmwm18fny5t+KF+UYtoMUZxR390fon6bC5r1lOpW24X9OT
LY35tlFGqiKw80H5EGWw0bPGOGoJXIG4robTaNOTyZvdUjpTKDmevE6eLs6jZcinKAKFvsW/nJyj
2jR+qGr6tXFG5yYWVvddgQKvQwEerSc5MafQnZ0lvBLJriZvXOdpWZldTm2p5waA9MHLBp3Co5CP
nIOg6jV5cWJJLV6GRfX8Edku6Kwea3VcEiMfP6j5eOK80/uGVDTf6+NTgSzLtjCr4D31rhTJyzrG
qnGg6ugaoR1xwNlpQqHN3UzsQS1ZYbAs9J2qrcZWOpBfZAY39hkM08ucmom6ZZHGEzDAqoIJDzcR
xjBvZ5LgsZL6MWbbvy9lh1LY5syz6xbrFmYIMdiOha9yk+gtq5zRG0zBptGxtDsVfQTuiStvkZmg
JHnbBXlDnOzG1SlYw8YC7p2WLZ7S9OjyGa/ZrvS3TKRERAjnubTWfUxXeCfkpsVGzcY74AAAwuMh
O4GsPalDGQfCbt3HjN00NtZ+5wxsqZVi1LYQNPfDJEomUAXErgJaftCdT0COwymhNzUoKPQRBvyM
GFN7tFLLpgFJFrqNE5bgIUHxY11wowqhYz19trNB2YOU4SNPDRfEXv7MHcq/lmugR451YJu7Tnxu
vZbdtesdcmuUoVvq/Y0wXfswrEWjrk3kJxtLxLEvYmagLpqfVbUQpxrsh6jLGnQC8XrapNbB0MsK
GVINuUi6+UHFNN4OpJsb/VRDo9nDjJ8DM84eeZkLP4+Xc95Uru+pTY6TybgVNrabvNXMOzfSJLVE
qdYHOQOeFmlS3eRTgyB2afpy23VNcp41ZlCYbcNdlyX1DmuGel7m7Ia1bZDrnWEHO7PfKDu2o5Pt
9SFkZDKSmOjuLDnQSy1K6yrr0/Z+MmLvytXKb9FYzaeioIAV2IPtXgHT8K5U6PmxTzJLsdHqWAvB
RxKenvZu2Mu823MGIhV7bOUxmYgL0uN4eOLnnAAajseRbttatYeuE5evaIvAr4h8CuCYZcchn9mR
GVFClBfZylCfsit9sGxmrIZnGEdtmEblWVqVdlZMxmbGHkMZ9Gof9ZHcJqSPQUT1TP759M2wFay3
VjKfE+gvgcVm8KBOufGkRHV7VVQx+NJUSw+GyNXbeIja3ajjIwvrIVfsQFMnWQY0TCXTp0aSxKKX
u7YzceATV7PBSY5VMrORdbSl2fvOqKNPJlzHujbiCsBnUjpmsakVRv3CwQ0DjdOe6JGkHZ7e2XDA
tpu8PMNCTIWvVWBnPEJgQmJb4tyfPNACmWIsP+zMBvNXEtfMz4mjkX06BqLbOUoMho7b1V8yp4gf
RiVvDgLnUb2NIzAyASWL8a5vOOf6mbqQ0CGi6TzWuty2uoJZL54jpqm6W8pHSBHKVYGCeGUI4LzK
ak2hZkQNE31NMJjQMyLywK7U0pT3fZNZr3IsfypZix+QSpbBQ1e7QE9VR8HBP5F0EuhzU4Bzs9wr
SlHKMV6MbKvhsbpPCxteTKt5L0lpV5/KEUACPeF0V69rvpZUbF+KlJu6wCyxN8KpIdjr7ARNVsGD
0jfxjWpXgi32AnWv1isquUTbSDzrZ0nYTDUCsp+xQm4oxLi7THFTf6QXNItlDkEYNlsNbk/kw72J
wgm53n5MYhHac9F8mxlegRo71jZyFYdUi1zQ2xdzBgs7mpVbq4z7HWcEHL6rmEaYuH9gKM7jRotq
9bWWNcSYztWOUSYaOmOJ6zfUuTcccNxtv1TNJktRKrXgIPpplS0aCGXVLJpe1Tzutrhg5bae7GPr
zWdae9rz0ijfnSqLn8fJSL/C5FS3CyK8b4NSIu9Q85rsCVHdT8UQH3urTq5mZWRuR1cZJM2MU9Cc
Vrdk5WkPnhmj+W4WC4rL+pFgEobxWFy5otNA/wHo9gdvxDmqjO3V6Oq7yWBPhwpX2bdN3obgUIej
SvV6Jy2AYdpikIqjCIi9VaQGsYtKmn0mbuC4mk4DkxV4mo7zi9J71xToF91PFjhysEWVvSU8gnjZ
MTj0Q2rM1BByQPLo84Lx0a61adrkJerDfCp2HSURcFhUaDsDv6U9id1idGxvY2PgLhq1eZjk0IGL
nG0Ul8b4ydTz6dDA49TRJReMX5jxYG+I41NKj/Wu04MxeVxI0DoqqlarG5mwYYwAtlE7Zz3djG7H
7q4yOAhkj/GURoi+VUTvlCSoQMwPcQ/QDDtMF6SuF89rDXk4wD4at5VRpn6p4H3LVaYkr6jB+6rQ
Z3xuWr2jMlCDj2GcZ9mUYwJ1nQjCIpwi+gK95lx1uTgPkuMiy44/esb4LaZT77ODfvH0Xp7nwqYY
hWDvNia4zqcyAlzfLmx/jKIrz0FwZgscIgue19BQ6sOy4FtE9P1ZdtmBFOQflVYSL2Wuh7ipBqaQ
LXYoF7snDHb0dp1oDuYwJP4UtcvjSMrMxljjMYTU1EOspWGm0rzirOL3q1EUlEhLGWReeGO9LCSv
RtnW6rKlvo9Tn1bFJsmA+sMJnuAfUmDUzdrCbArYpYhmoKAGmBgnJ+eJjJ1rjaALULvNFSDANMxT
hoKVkPngziqtk1ReV8CFmAGL++gNYppCs5ONYL8rd2ipn3gIr7DunrlRz8AU9pPZ7WZpnyZowORL
p40Zjl3ctEEauT3gOQlUhRl19shIcObKd7G93xrkFRw1nU3QsmQbh5kSO65JVi/C3mK+dZdO3plp
CyyzGSvlngQrHM1wYM8uJ/ofpFhZPvk7nxZ6lJAX837y+5jiideTUzubAmNpGg27jHSVb7xP3iZb
p/2ZwXKyLUPHd0CxyAc9u6sqT6Dbs2+jgmiIThuNT6NmPLqLbvpTWTZnC1Hfarr/lJZ6GjjenKP3
0pZTReRY2PA092mta4RnGZzMPIDAQCYmv9BizvNY6b/o/fJU9DFHSU7trKIZhZY5+05xAkCWlz7p
q23fs5LRB2P9fYiyLbMdQ87kcE15U7+19FEP08xTrxPHdO8Md1gJEVodaDCi92jjynOsaIecU/J5
rXonm2paKZ5ukT5HJICxfOdYiRKhXxcgoc9q26GXbOOtOhmfSRvBxlGxd4gw6V3bsit5uSZ7b1sr
NUSTMEyG3h9plJ9Htgao+4T86k1Kc19nkq4BBvUwIoMGeklF/8A2qJZZ0mm29tD2exNZ/1lpswgI
YeF9hdSq6Qgra0/dcAOophUICjo/biuFlSJR7fRJUOSxKePISP9mLQ4LVKHZTbwekI3zqJpsiGOY
NY06JK8ONZFTyztx5/AMTvHUVidoX7MbuCBTgYfPWN5FktGWmIXYV7Ambxynmc4Wa/J3mWXKA0zk
/GfUlPOVJH7mpSdQ5F4IddQ2jkpFy2lp2M+TpWGVdwYa/j3gUoo1oREnDJ46tohcaF1eRb37HOv9
/IgHudtJLx+f+sWs73i6QvXhWSV7AnbaXZyp2ZXTxUVIq745AXuMipDzjsRLO9unyAHQI1qyYwZL
wmU0knoJdC59DR04pYPWDYcMXBV1xwzpVm+627mzM2SBozh7uQ0HcJyT2yFSyoeyG7t9l1rsatw8
pl0KuCKmBcH5SN6nGkCabetpFNpzrbNeY/IrWCtyqkpjKXlMA1uG7KQDpAHp5RRfvY51anGmNW4R
W8Vja8MCaaFG+0tRms8EPsafyCHEgT97RHW0tb6hOKcEbtvWBM1LlomS5Ey/EY7xnPYGZTRHxvhg
7Hsqer5qciSm5c/W5CGn+shGzdq2NoEDBuRQcg4OccoCBiQWrBAAKYhB9mbwii+ipPjQEwJIE0L5
aeAV3qhJQ4UbKOKyDGZIWXuf0GzwZVpVgeLGFH1d3rk2F8+p2x54dYdv3UCxpismHEyJDd0IKXBT
o+GPI4XCANTqY85X3zizZV11mlLvEserQ5LvRFAAMz0kVLEDi0X2hxqxRAur1LfmYlk/ZgnIxYI7
EAxs9OwxYWMyeSNpZHVztQpAD9TrCRWKARt0y1j3G3PEa5l4VeEDhpRHo0Viwa2j0kcJtn8YVGLu
KF+N103MRKGrkfaYD4MXQvq1w3m0qoRdbszBqHcL4Pm9qoBAam0Gk3TvWspaV28H7jmppqc4qbQr
w4AGZvaZ2MBTSPagoSyWXdgCaW8fdRPKzMbQt4RxUrNq0bbvdFLiHjRTK3ejOY9bitWEYCGAznbG
WHh7cxpkqBuiecm62nmtsjT/3AGWeKauZueYLOc4CzI9qU8lfL3vEV2CU0VT7UCuqXae2fFctTDv
br04z3bVHN/ObpUFRjUnz3/v9ei/9+pWCRlfwXZsRAWXIiOwJFSJVRhTmpmZvtIT5mJp3lNF2JIB
M7qKtObB4lM90XP5wfLEpkUvVQepnlFYr/a6nQbzZRMZwFEfqsWTBjHj2NeAI3IQCtTXLO+Dz/yH
DrzFPI+QxCCVg8bvhTDKpMIUTUaOepMkhac5lZ6fADrhENDAoiGdb9uvMw6xg98Tgxepp2lwysre
JJCu6lf8DaBneiwfKAN+75tZDkpsjSxejoP4it63Hg3oifEC3zzUKXn3KE3oR91FHDAJUEzMwIxy
IOs91PW/P8I318L7jhkpIQYeibULaSODeH9dx1oY0SJtQzJ9iqNXRyveDfJ/ECXOY5MZr8jTn0B4
jr7bZZiLEzbq/5+6M1lyXMnO9BPhGuAAHI4twJmMeY4NLCIzEvM8Op6+P1a1WiWVSaYy6402ucl7
Ixkk4X7OP7oQBsHQquq+WJsC1aL7BfSQ30BEqts5deqj12p7sxqwbQSz1shnzStJ1VmQCYu1bCA7
/nSIbwMQbY9JreEYIDnoV9S1txEl4oHVWNsqmX1yXZHtudDzF3+tyl+GxjXgFTmtCH6Zcy+sNWu3
lM/AMcnRnNbpo8utddNRTLU3iMDZoCcqmGbKDzrOljiYMkv+Wnl2Ah69+uxQVvfz37+j/yRb9VxU
17hRfLQN8p+Vuz5lIuO1/GRL4K/ezB01n1ikCJQX+b6oJWhQK71rlpWRctzkv1NLmqGdEfMW/Pev
5J+EDQgrBDFCiHygcLz/bIef+Bs6+8x6O2hbPsgoxg3t2/P93/6V/99epv9Zf9H+p7722ff/G6qL
XHRC/3UgxGv6M2B3+kezk7j+H383O6Ff+wt7HJIvNJLCwZn3b14nMNi/rkqcawXRVTIr0Az8W7SD
/ZfN9woXn4Uq9Kqz/39WJ/WXKwVHBzJbD+eBDzH+r1id0B3/ByL96pvAOXGtBcfeQwq+e/1u/YNG
DO9J0kcUYB6aIsGeGFqoxNaXurEzeNFJu/PdCLbVvQKiLPZt2eLaY84ZuA2IFyU6uLMCOcSetbcJ
n/HP3MTd70Y5a/kwrQlhmVEHAfXpUaZm3Ppqbr1NEnWZC8Qs0A1ewBFIxQggmOtvk+F93Lac1IyS
7XDdcF2zoXSl6RYYwwyH8kmpqrlX0VRSBNob85500M6irLhYvltqyp5cqSFU1xRF5x+8ViZtDv5U
kjLrETJ7Nwwog3BdSycK7JFf9d2qwdtfGjs1U0pW07LvtzkNGeoEA+eT6FmQLoTq3NJl/2yODGjH
zneoDCXbpX1tHVJf0fSkqySBa4oa+ky9Pj8miaxL+Nc5eSLhv4qOEyWEcL2zUIQ3q2ulJ/MQ0fxZ
NJHfD/tNRs0+SuZ++R6tGFuvWbYr7YELSfL0RBc5gQRu7hg7gFsCdicxK0I/bTXtvaHjuTepKnPR
fC4mR2Cc1xaZkebqPCIs4Xztk9l7cyqRrGcICrAjVTia4GbLNPAR1MAqmzLpkjgck+EaZ5w5XULd
jPJT6rF7JNX0lPi8yROyhKCZuyS5DFnpEcJpxGMc1vSpcaHW2ljjMOsmoz6VEkVSyMozj9taeTMB
QfTNLbitUF+ElApZOlSlvzqBIsPumhU41MObUa/Nj+mSVHxERT7D/o042YO1IZx9n9na6psQiaBF
8oplgt5h+I42wqN+kiyj2sl2BEvOy3Hlv8GmvKS6BG9RzRxOVeyIACN+O4cl7ZFf8TTpa4CcWL+W
pHR0uDa5m7zWS5dSzbEuyWuqW1JEuohy9J0poxU7r3a7SzuxI3702ay/LQJ88iMJTT2QR1JmyacD
vcq3NfOGkir6PgPnX6OxRtwv66ekT8biZvCbpfrdOrHV/2QV0DxcYRKvOwbloj5VmBudk2oNzLuI
CggRS9Z4CETnmBlVhI4xbDEjqV9usdZEorXW4rnEBKGYuzU605lfHZAUdabcGhKSq2j9iuxpxWkm
2sTak7UW2Wd22IHiCz3RaAL1l1qXdY1nfTd1nUmGAlRMe18iz7bMnaTrWxsbqjem+oFyXZG/IBwj
Slek2HM2sKvWerAF9Zwm+QKdB5Qn6bXwVVB7ceYQos6KcC3DJe35AsEg2FHldA2iLqbEaGl0LMr6
GWdlTR5Dz0sqqINWg1WyXTlLeaq60T+xH/XqOXJctpqAJYyTAA6yHym0cAVpJIWRNKSuaCbza10M
fK2TqifUJqNAcNECG5drU2NJWFipn8hjdr6qFT0DNQgrAZr2YI7uU9sMZvWqEwzbAvh/PbKANfNx
StfmABfREjG4kkC7H02jgFyP4gUcBR0EpFhhjVB1pEnj7pKLNtsATplaL/KwSwiJbhyszZoPZXQB
MojXberIvIQlVrQfcuS2DlCHW3phMdQU19iFHZu7qBb1teVoyrK95Vka6yAdMQnpvEXn77MVCP95
bKXuMDJOQ0nI9WIXG1Wa9vM6RQpq1KlL5yTsspivSKimtNucHVQsbdYl752CcuGTEGZx8JiQ8gMR
7PZPS34sqX9rPZwj04T3zVDDpZs0jXDk4DygDcKj4xxA1CgJj6Owcybw0EJPuJsK7SfIN1EDBbE7
wjgZ4LFf+Fz5iJzO18WWBnPetFr4zadNVScrVLVWX36Hl5sIPlDFB02l2rTNdTb34PHe8FJAtlSb
xgEr8KIb19f0eUthJrgXh8OoyGcIc+G/lDNERO2QDzGmQMxw6rfFMD2O7LYxdVWnnLh7ObckTndr
j8yn3iqiJ3ddW23XtH21TGZOZURkMZeab6b8bcXAH8KtDCiTIrpR9K+8t4uXky2cGhzEBMUnOe2e
rtt1m7pOXzNw3A3IZbVuo6rKeIeITf2TIanaEOD2qav13UZZ4bmUB6HCHIsnxFBIcOxZk4BRM1hb
EsZTPrB3f5DSTWdQVtwY7jrlG9ewf1OMK//EpnejSR6M4Ssuzjj49FFrki5adF1GV95ECx+wsaTv
BJIRqj8u1CUlbryvPPfJa2dFOpC3dyZ7v+QKtZPfv7Vyuo0Ba8belhuv8SB0o+VA9jsy8ToG5YW0
4SLPCdxI9j3DATailOj/ymavvnZvAGETOjjfi9SDSDXHC10XZAeuQ/WH9BH+AxBPK/PkNqmE+QlF
kf6U0GDwRQCBKyxvqsWveLbONKWL+wkgzNr0cMxBVxIWa0f6aJQN4Q6mu10H+kqtMY42vuoJTY24
NdqkDwu3PFs1/I6Ly5ooRBvWgEi44+qTwBAr02jIyF3wLVs9/RxCO+ceRqwgz7onF7x1qbOt+LDR
AIdT62w6EZ+Il6XTWK7Tnv76E9Etm47ZZ8MBtbeX3rhZvDU7TBolzcS/BjZ6rqGVjuVorI9thihj
6qKeqOV6u2SU5o7kSQd975y1vS6vTWlQ2mOba+BqzqYqjoajisiJQzQAXmRN2NvcDqTN7dKt4sBX
wGsfzuzVF6g29yXy++jYWHRPTPm1/zn3qh85AcbRkLQ079SjVb8lMCV0O06OrbGKJ99ah/1kkpLo
UF/xxhucfvcNvDE1EqTlV+LRnal7wJnGqOB1Z6xUALmzwYUM8hiKkZzyhfCUJR7yExL6s25JkIin
GPq4ScbNQnTuVzTXq8dryPll29a0f8h7BnqurYoorpYEJYfaNbdGXmNpB8mO6sPUVQmsmUVQruGl
OzJgaYpb+x+UGkg4LOLwOYZ8DOe6p98sosBmpPGC/H/Sat0FujC9MTv7Ix1p5m4WWl6WyPKODmao
mtpEsTy0NgGoaAEWcn+S9ainhrqzgkb7bQaBzWdCPGIfrV+D73ufhbbeDJQIwaoEF5G3NFASlIQM
pv+qJudYx9k35hG1MSOPxMRuuQOGrU9j5x+XZLACgKt6M+fOfeomd8jdm03cdtTFt53/YvJYHpAf
9qhv2i4kodXn8kPUW6CpgdFocbfImBDp9s6nt2GrCsKRbUdfeJRJxyRTU3UflYLCNsknDUt++tZl
NghiZ1nCxVj+NArcTfgnbmegp7QG6HMozfLc09pCxa52dIhrC6kw0FMUdafYmW7dVHafVLs7v0lw
/ZpNTcqVT0xkYR98ma4b3N0Qz5oC9SuHjRCVdVbqr1wsjoUViKI8w4vcQExWywvMxRU32HJeRMcV
rBqNDp8xozGq0zyng074PoyZfVPlkR3C//tBUaFaL82voTWejTo2jmDiX4gv1Ltwiuns4F1Do21f
3Bg7jpYMYkynnl/Jw+xxyIrMg/y0hRs2vq+3Vtyo/sYB/7uMo3e3RAh7clFSLWHK0X2oJbm3eoLu
rEXTbzyvLXmkocrR7z/HtWm3YWX2sNTSRL6/xHtJVuWBWyCHA4gOVtPsQExdZEWrfittSiMaYwzL
fOqeY2I7fyOZHTdoJdZz3/oTZYj8mh/R4JJU3X/MRQ/XZzS89+lyMp3I3kYRQo61oNO7FJNCj0Sg
9sFAiEoTkyPitz6PXrhPH1P4/YDsGPramKYWRryWCvdrPZHhooDwm76oyZeq3Q2X5LHuy3fOJ3XC
RTCG1rr8QR0EMzFSy9rK/knHhv1MAL51lAgAGVBTzIG70VSbbOnbl7ptvSCTmbqzoYRulJ34X2la
+HcxKukHw5EG2O+gfHM7TYZxvzimcTuRFb1BIX6PkqjjVHPMB5qq3h1ycgJ+ta1EmLFDItgGgljp
g44E7SbYCxjxvgn6sMOiN7Q4xJl9P87rXWtEz7nvvPpd8RSnfvRGmu887/25WxDKV5S4Ge1OZnRz
6MjJOoRMq3fDFFOQNA1nj5LpNU9j5htG52fly+gPZ8F8N8+F+aOb6Qkx727WqI3duM94DEfHx3NC
Ym6bWb+ryT5Ie/hEl21/KJNTNXcQTwt3nC5NYvKNqpK2vSsd02LiUBpWEKV7QNn1ZwtAhn7a8HHV
qeQYLyr+NWjDDCnWiw/jOv8iPKo8txE6HW5nt/scKYDZmM7wlFwrCyFzR2KzEVTJ5iGjYYlNCvXk
DELq9mTWk1oLQIhqwuufq3a4AEXfZcnwt5rv/iVFJ3+HWtXY1LENoYEICZldKFquaX45c5/76TNh
FUwdjaXogjCzbY9wvgnr3JNyn3drujcL8jhGwn1X6EUrFe1ethQQxe31UV+G7yFPkQXB0E0DOdmC
eVh5KvnpJrBq2nCoDL9mtGqZY6n00mj5teCA3Sa5Fuz3kcMXYE6L77y3mnfK4tnKStOiinP+Rnnl
njPhotOMW7PYQx57+0Jqbp9oog42MJfsbkS9iWMtmoNUDvXNAFAaDP3wsTAK7VPPfp/Xaod6GBq4
JYuEKp0Ev5FExGB9AiE2m1YRsNpSicFqHzD7fkQw1iXf0inKHmhkvyfHBO24n727xURtshki39pk
Xfksh2U8d7P2AxQVJ7KLqJqrJkTeAwd/ofNqX5PIdUqtBeyWTfppbid7YFyHgzHGuIl3Epeue65n
9rV8bueg8dGZCQN8PAeWrovqLnbNYyGto1u0LorfpT9qgeIgkup7QrT3ROI2Lzt3ygcOlLNldETC
52/EjW8p+3ql6vVPz34b0DJAMUdsnqSLyq/MMSiVGezH0lOQ4SEQXxxeWTYTVL71Um+KgprnmRbT
utc3+AiOi2n3H2W/UDxFRrEbDfdmzdmOMujgUAv1aPQusez1ysxNV2G6NxI1BYpG2ZC0nPVPZPfW
jo/v5HeZRChW6CAVWsJ/kbctQf4vvTuX70457Mth5kgV9h15mgcKrIlL7/O94E3caR9pCpsTs4Q1
JUkoU3O5IXg8uW07oAa0VocYfUjtTB99unYnWHIy7ooG8Vva1ZvGl423sRYZ0eWQlb/guk5jkvxK
Taa3KeZe8hYyJWk8Vt45akgYjLlPUs+KwtWqGSSWFpjaQwKW99q9y4e2+eUbOY02Qzp/1VQkn2FK
KJ3js0aqGNN3gCrUhRGGtoITk+54LvVV92jHtzrpW6h3VaDf7/x8D7yVHculn4+Vk/T0P1BT65DG
Q+Umaz9lNPm5HUX9C23CJZOa1Z4cxU2TinMWxwPpdFZ7S5QP2NRCSDCqEP1N7moB5jXK95RRlew/
bz5hOZ8uraVvEOMWn5Jjh6ab6jamXGdHFa75a+R7e+AMep3iov8Rjo62RmmOoQ8NzRIll/fC1vu6
wD0DO9O/upJGU0fPZpB11GwNvsHbk5j7VtMRJxPTexAYzAKpr81OKi8vYIclkez8UQhqg9BiTYE9
uJ886O8Q7H+arP6IuPpS5nCSeSp01fvcdBA8mo9e2ugTqy0nYvztEcd/v1RWvh3M8phgIs3wwHCb
IG3poj9pOR9hzRpyweJivZvLuqaE1Isv1Hpp5MWIGIOhpO6MSl/nGSTP30x9dIHISnZkS4yh4VIq
0jodrU+yeelUTLVpPvoby47ip65byW9u7XxJgtERLlxtZGxsKqdZYZO69zYVdQVGULoiPs+DWMMC
mu7N7iZxX4NybGmKuVgARBeVrP3JJVl/SzkZsQWIcXbZEnVoBwdxq50uovzDTwJC5jjj8h6NjPZO
sef9jCRL7caWDU1MUAvK45sY6YdCzfIp8iMF90DlUEcZxjrEfMQZrpVs8B0KxQGmUZ9lBkmanmYE
RwrboBWJsb4udAE+JmouHkXiRURujjZx3rluKD+2ydzAFEsF6VrIZTigzl/48NOD02SDy70O+sjd
KepjpagSW/Kk6sO4q42dA/mAwEdnuyyO1GeOsPGAgI05HJaEQqfcDD2VvWk5/xpWw3wmxTHvA3Ad
//dI+7C7lWWe3bpi/Uxy47HKtfNe5jXduXX8IkVrbAmbT+9jbAXBItQ+kpTSDuvkhHnzOcRdE44d
6iGRI1Kx/XQ/eePRmdF9UZyK8mhw561g+IxoVqTviJp6Gfhj+8dmgMDqkI+3zLTOvVEl3bNqyp+U
ViqgMW9xgw6N77FNqxVjpuVWyIEdNppVHlUvxsd6mJtwjiU6ZeAOJlL3z1AXh6yn969aqm85OY/o
M4vbYchv6y5ZjixpmHZyl0Nuqd2f2JnXQx8X0L6+eU4Nsk5cae+Klbx8lrSj4tNsa+xjaTVkzyPB
lx3BCQaM4YQfdKhy4sRWf0nvPUkOe2DT6HWwe10hoWyd8bcn+0iELD+yCmpgAyn4Sh69McsfJrWY
P2CG+DSK1PKXsM6MjFAEXZf3RuTQVo/9RvxJKa//4LIo7I0jWpLiVTkdXZxzZJFPRHR6dUHPq5V+
lqJ1t6490OAnUAKNroF/SdMjyGOF9ag+dLXFUdJGPAtB3rOKhMJlhbDxbm0qyr+XsMTBprg65+Zh
cbr6nFQgqHlNvWlqOqC9Q9EY225JuZjypmQyjVBshHTmicCpu4m6WpqNgtzTKK+tFlsv+WepHSZS
039apyma1SlHN0Id2JAvu2LM4vsJ3r1RRXtObeOXKhfcfdrJjZDIDr7STFTGvT0tjkO2yGI/xWVs
vrZ2Ov5A8RIzIqK+4wlJJmoR697t3kVjVrT1FCMCM0es1+nd4lvKoZc957Urz0iljWsR+fogLYW4
xIf9pcKj5cvkRSJ6l6a+NYSD10imzW5QdOnCq1xlyX6maCjwqyRQnLHbCsStDvq5L6ZNLxLz2MJL
0nXp9bcVLTGoIZv3SSi0eBHZ0DxrRZxXG7B7JIx6yR7zaATLmlrUgkl2dqgC+mTd8A91a5a3bpTc
Km6PrT814tzVfBPN3HwuW3UzFOnZoJqIb2IZREaL6yTqtzzhVKVWjvOy6krzRzkcDG85I7UlU9mt
0X2BJsdyNH5nZv2WuQi/6aB41czPv66jEvUTMAuNeW6XDgkL/gygmTy2gnwatnQWItyM9ULWaMLq
c8htieKtMpuDwPtFIcSgAw9z1qW1RXbMbWIng8SVvEu+fzSwFjSBipX/lvr+R7fEp7bp2sMgUaJJ
Fo1NUohh040ggqPS9KmNFQiEZM2mBYkM/11J8O7Os3IyJnuMcympSPZEoAalpUSgToEzMH8Sz3Qj
I/iPqHnqKYa/opbVDgNHd9BZ+5Qs5rvTg5FOFsN9CZfFE+WkD3SvPLeY3x8dS6QfiZcCY8i12HL8
eYHf5BHvchXF9wbiRov6p6ojUQH5FgC3T204lmYsA+hFUQFO7nyZizk52t08PDgdXDyeCST9Qdxo
NDRuTlspViivXPOjh+1n27nmgOe61yrwutE7tKrpo722CtBkXc/z79yUlOGa2NN1QHcXui+HIqgK
oKYSWG+byfa2nD/9RG+Mqz6Fjvo3Ixv6ci9TrW6cCSMCF7TsL0YHtUlorZvugPz4R7zO38F0ZWYo
iVRAdwUmtPWaQmDqXGdWelGdI6eowP6k4HdwgXgrugg5lkOJbW/aubh2omBNqz22mIGubGV9jpSe
i2CBHntF+ineMZCmN2LiKkXhPBaHfhiBNYaKpmSL9NiXPqZZKcxQjn+5/YyiGQHi6HdccMBqBqtg
2ZfDd1GY3Dxytp11z9WnhtBmqLtTmfKoBBHputUNAm/Bwc/QbWd9HkxzZ90XeR8lRzFg9OxTJvNU
1Ufeuf6hQ9T/luHnj5lr+/RrwBu+y7qGmbGl+PQshQ9Qahtu9U2Jz3jPq0yJoow56oluMW0si3n+
XEAaVoHlrHYIDLgZhZzPugfkJEYisUOn9X2aNTKRbJIU2VCAVGw9SH5WHozZiiusTb7Z406jzNPD
WPSUTeVsCuO2BP0mPbr2EGKwnRLaY+LvHRJxoIayvptdh97gAiQJbc28msGkJ+M9sqL8Rg+T+2fJ
PO/Gz5d2x0gofkau4zNfjzC3E+vSoNBUyG6y2wFLY5Cb8/js4aEISOlqgtjKQQdTxLwg2/0LgDJK
4Qapw5kDOFzNEgnSIKO3cVyhNNfBG54Mo41+xyYxDZuhK4zr4zx3Na4fk583rr42zsZooSdljlTf
Jq1d0QkTEBrAbcaw02yNqpj6cIFrXU/TMk/35HJBV/kdM6eZFcs2zef6wQHN+E7y7hirkncZ7Ath
8OQ+xljCbxKZHq0m9R56z0feOlPb4UMVWaAfVkF3d+3yWhbDdDZGjdfOkH7YaVf/RhKv3d1AEdwl
g33fY+xJMNBVqXzBbpyTogX3s3Eo7tq20n0pgIp4n+onk5r6EzYgIiy8a0tUw11ADZsBeTXZ/aNy
iVw0IaRvQcyzoBf9V2Nkb/Rkmzvt0Oce4AcobjKe8W2iYT8J5vBDj+FgywL9XjWLT5uxPSGbnaE9
MNFtraIUFExN5BkbbVf0lPyql7yZH/NKCwKEuvQW49Ily8yNm63Yxnr3qCw0ANNynxtYedBMq/to
6d+Ul5k3Obx02FfObxOKLih77f3MtUDFg6eCMezL1zOin/bdcjNcgSO0gtXXIL5I4AjkJn6GC611
9pSUmgjXeVZMrqptwfq7bQo3DZ05Q9fXE25qCB8nLyf/EzX1Bl75HEk1Cvf8AhX+YTnsVMuQvdYl
sP86rOKWSpUEd1XvYJBhtWcgsAYshx7QN5Vm2jGabYedeNkTYJcC9GXt3eR3H1lfuUcEHhM9aKSM
gAE3o0eyR8sdFIL9gv7VC8rofsjMnqFE4v9Zq3Nt9+c6Xs1bWiaQXYH39o8shtCehKPYL2M3LyEQ
1J+KS9S+oegJsNowTYOfjFj6kxQw+NuJTrtMxdheVySmQxZF8jS0Gv6fR+yAiwZbq4dajzYj9H6s
ti6NcrO1Yv7B3L6EZGSB4v0tPL7STBhdNz9llqmgvQYkA0kSPYmuZEMkuaTmPgKVgr0cXi1lZDSq
9pXN70AStmGMOBjy4kbM3cjFwmjDZWK/D4SGbhoN6KFcTzMaGSgeLf81iQ3OLhPMS9L2jknBzsjk
0hoAs5PuNo8pN+Yoi2GR+hKfdk3uJBWxRHc12T2gR868JLZxb2wmzvhQZpO7Y3ingw0r1g6S/g4l
f7RxmI7R209i09nLGHpp+qnybNmJMcZjUyrOAb/jTHKd6I1bxr0ryxUjOpKqD3tBuWxLsHPPkAE9
8m7IWmXeCJGLxzku/ZsY4h480qsee0ECKe+DdVw7ojnHxVxO9WR5cAbRUxmJP2LxHiLDOYzeBKgU
ifIPZF6vgnns50tKJeiDZN+FnHJqvu/FeosE49I1EelXviqOHs8e34L4cTDzUfNGjONuHeR6t6iJ
uLl2ypFZliSCvhDSlIazkcu7aRxfC+HkT2ajwaVqHFP8DQslvQmJEzkP7dh0l2gZ2dWIuIBVxOej
7J3rDhP2oFoiVkgJuPe2muUK32nTjksIrJGwVxCeQAsBuQxPI+CJFeBIyHEErG2EyB41edDX9QS9
NvVcAFQQuu09fqxYXKLKGZxnVr0mBpBaPAGRlY3VAt+AKSwgGqZ8xuqE+H4shoEDUE4a2Tilmft6
kN7VSqVUdvV44dEZ1gVMIMqsSWGnsNZv2x1or5KrCV9dEfpL0FmJ0Sm0DAtvLLznSj5rRftwk1o0
J66FoI0MNXJLSxyP3zbtJJ6/dfEMHLbdUmwc2vDMkCcVR1wb5+WLXpq02Ni1QnPv0t6FbhEwcVY+
het20r1mqgIgnp0y3yzRSM9X3CERIAjB/miwzpQXHITmsfeWyNnUXQpc56OreIPW7529ikb9E9uz
fddGsY0ds0yZLRpnXNv7idJD3NeuRZUFHlzytKRamotpDV16sLOry8IYjfa7QoC24KamZQE3koG2
SDWoQhC/0Ogd5DU92VsSGbjgOob579RDthSUQ4lax6Zj9tgAPtiMwCN2nAwiDLEOVJgfsLji3e6n
BZUU5lb/3ZpdiuSzGe4bN01Zv/ddPl4Glc8rF1C5ohXggoh2hqhHikUmr/3IW8GzpvP5N6+CjCNM
v8WVSSPBhlQDg1peNTaAIctQO+3GciKGbgsXXrodPGKlA6nYIa+YqPXbQrDRnjq11hMvkI86aFx8
+TsRz7Lc61wt8ZlvNcs21mi2rcRq1W2Dpys7dJYnOEiUMuTJNFEQbdvSYlKKkZ/H5I4I7T5kRcdw
jSMm+YM0f3mOR9snaA/tDdEtc9veaKTexaFp5/QR/0WlDqsye7bRTnQa785CKwfmtEssMrQAhP4k
FIDFXgM9XpKt4ljQvMHktvGf1jaF82VSnorZOVnkvGtnlrOwEHXbHNHAUQZajImyAiRzRThmi0wx
s7PALuzm774XCxJBpnKWwezRvYjVc1ga3qTRpp+b+k/Kw82O7hHPGl3/dkZod0FTV/sH3nvEQ2ub
pv0efoWiQGyyawIHOIriC6wryWFBK2t41LMzYBmzFux56MOS5Al7HUWh69SV7i8yer3msZ9TEFGU
PEnTfbU+cQsAkJGRwBJQh/CA25sTmkJ3Ze0Gqxr11u1G3YWRO8O4uYaTMiiLgWC4f9Bm3v9d7/yP
wcL/MRbV4220iUMlbdaW5PBZzn9KLXISp6wpotZH95yeOPyjzd9+/r8kkv2fKWD/12X+O7yX/7UM
9jIuP+U3Rv76H5WwqJH/TQkr/6KKzME9IGDJPdu10bv+veTM/YsULpdsctLJ+e7La5PZ/1XCuuZf
JCL4RLdf0y3Ru/67EtZBWOsgQVM+xVw+uW7qX1HC2n+r7/p3fTwRdbR7OeTWosX1yAH+zzmmunET
HJzABWAIw1U/o7dDeT2P66L71TaNHyIjKQ9JVloP2o+a0AVAxICYlZvEKjMwirXc9hFR6imB43tq
iRXWv+Lb7ZFfYPRGa9bQW+/Hw1dayq/Gi17rzvlA0BZS5OXtlJsCQ8pnk64LcnML1jmC2xH/2U2I
UHZIXP/k6fjRM9Rv4IIx6J0GYcYKY4uG0CN0ZiFpnQCxc+WjDGuT6Ltd/PmDG5AJYU3SpwVDScg9
y7Z0FRNR5sLBLjVYEJWSwVSKcUvIUs7v2eNDqvqVTAQL4y5asjsTb/YBZdtyIfQLqDfpM+jzau/Z
+kVV0WdMIwIKhPwBY3sRUzxkEBrAubXPXJ2fRoMYJyg2GZaj9Ymu+UEk2bKfqvYXZxxuhAFisuQm
WqzorBL2AO47tUMg+e2ms71PB79HbnQNeBI+tdM9pLW5QmTx4eB3bFjamAgpwSpdbgWpvmbccSze
6bDJZDKcACxixm2FlKGLw8XrxHdtZpjpCdtyMd+V3RlbKcuyiRkrnr0X5lrmH6PUN4UejLARZhZm
SB2ZHAClCNeDEzEucwrZVaCYvJ1rjUBWEUGQaj1vfFE9Jg6gcb/6/aapIF84AG9Y8DNeKJJpiFIZ
tAthHG7Tvdrw0fDzYC9ROzAt++2LnZFm78Rah+gTX+VYP5so+xial3VTJNMr9kIisKB33JmiublZ
xlsRsVp1g2a7Tpl7iwSJa2oAmUYxWYVRiQXWmt6GGf86AO5TbzGc6X6CSSXQqK4qZMQdXCvMy66p
mPuuryBTxVfURKT4WBcXt12QEWEatm1yi9Cw2IApf5s6ltuxzXj3aI9tHPNjlIQF5sIIrDIpN5wE
52IgVyCOEfCx5gI0pDHij/WObeRlVXKX18xI+DvR97lvBQoAwhjkstOuog1tEn1IbgtMv0CYVtpj
9zw35gFtAjtL5PyOZ7cI62p+kz3gbFabxjHplyUoVNZv/W786Oz4uUmW6Mk12umQIjTY2kmyJ85Z
brQjThjSDrh1EFREjTxCHtMFwW9p7dJ6wMxfsP31DXysWVnoBdLuo/eQwM+KK1h3XnTIRg32PEwn
cxqXwzTYRzNT6uCDHzZulWH9EuWbORCELUlbsirEOfX1Q6DDat5Jg3redFKf5hj/UlP7MtklqJWM
9UYVZoU+6f+wd2bNbWPZlv4rFfcdDgwH08PtBwKcRYmUaFrWC8KyLMzzjF/fH+TMSlttWTez40bc
juiKqCHtkkiCwDn77L3WtwpjgVLaXistzrzA5H0mXXJd2EPATsqFZgS1j1vF3nZqMV0NgV8Q1KFO
boZ3wI10JEiY+mlK05lnTQgcsuOTRTAAH1UMBshWlaxCESuuWfd3mh59DsN+2UzF5KKDogMKdYVj
H3iGThlJ8K0bdS1q8CH0MSbHBlNCrDJ2oxVatWsdgu6IC8JpJgtsW1ZoGz1sw1VZJOnCZ2vmqsXi
djRr/WxmGdBCOGJuOyUK9Rerv6vQ8Eq1ZltHasWjZmDwTpA5qXFN9nMXnmRV26tZz6oihYpDslJP
JHLpJ5jdC5WJjFm5XkpT1Z5ndvB9rnHDP1ZeH6+lZmI2o3veU+CHGksG/w7Nj0TItmgOELKqKPEI
aJ0+tpn52HnpFW5FHtHcx8QflRoz7fITRvnYzciaR9zmL9OSXGkig9aJaWBATyJv5UU8ndU8+ZDa
cU+2ie4C2rB5fHg/SjP4ZIOb3+KqJTwK3ObC0rrDoA5PaOfJJwrpy/U1bEA/xLYAM+O7Tehv1Sbn
98OI/mvly/9DBh60L/Jva5c50/Vf26at2uKn4uX7z/1h5BHWB8tWTRwyulBmnO2f5YsijA8couAJ
46ChkpkTef4oX4T+QQcFTEQHIGaFIgb3zx8ZrUJ8EKpBYUNAGIE8Bukhf8PIY8yZST8AMfk1OjD8
F+wwB17s4q9shcWYZoxfE+Njpc86JnymhlwRIhwF8SGfbHWpGtFzAI5pC1DoelLSaeUxlG7kXFuE
Sndog1E80aah4gknO3GGRj31nlqe6jpBcDBawxbRRHPLpC1bC1ydN1Q++k1CLt8C0d9V3WFLNuHO
uRPr4RL6/7hvJ+9rImsns4gCN83K+zSgqauaDZMg2X9iWMhmLHlgdKziLh19nnvrs9Jpp6IQ4Qyu
LZYkdSFjQdFGm0k7+Un02ObJg5d6iPkszghyb51puaAYV6R53Nagv08mGQEoLRJ7jB7seLqopf9R
DdKHnK450yFrq6bSl2AWi7bJc8uEehHJ4jqc0Kmx3m3psVYYeetPIwgjCrBCIb0mfgwV61yPYlNI
UEVklRcHxHVNB2snt6a0hLCpgU8I9kFb54zAVQjTZcUqC9XMCZUpW8s4aFZtwLuLFMSIwyBfPJ+3
maTeuQWasVCk0FhkGherzJJnssplt7HlC5SkcT129SwqVpql6fMfvYieTHy4lCx8brkMixtP9Q3H
M3uGlXp2rCdgwmNDf478o+DJJ9wVKWzWbgTih4e+oC3lR2aA9q9rj+woAR2FQrh+LrmFUqT0h/AO
2PDlHEomQYU2VVu7RHJflzEhqKBhnSjk9c1JLh4NPVfu24I7IDT9CXAjkM1ywmRhyOETg/KTbcKt
7PnQZkBON8C350wKnkPNfw6LXnUQUl8xlWZDKLhEvimYUmI038rDKG1CoPlLbhOgtrYvb/y+uCW2
KmNTVvTNOFXaAmofXeBJoMga+Pg8Cwx/OyqbJKS5xTDSzee5ka8idrECse5yBG6d0lXbqKE6JaE7
XpGRp31KRhWoZsAN5nv1epL7CxF/o2PWHfmRCj19geAVFai29mXjWqo7/RqMR/k1kzIaDuhfma+J
E03qAsOZcorz6KmPhktU8r7jIp8ORS8NHxFER4BsuIv8+cirTdnZwI2xbOGFb2hQotEL82NWaajS
qBFBg/EtItuq3RmhNmvGz14ZPUpTcZe1fPt5xDWIUek6L9c8KxjCsYCdJCXrEEw30SKCatrHxVHu
u0NnJFdQT3N3gv9Ds4wnycxnXVrGzY6ZQ17og74W6APALnHr6himXEnq/Ss7teBZAxGT8uzIkSU8
kd5+rfJtLqqxuJcGlYlAhzlOy3HFNcwmEChshil/KOvp4iPjWYyyevHoCSxGetoL2uaNG3K4SapM
rEIfRnERZtx2UKwWBRxLVIhWfYYrZM46eO8MUwPfUclIVVg6AWcVdho+eyW3B99KriZk0I45El2r
Fse8434CXnxdTnwmuZ+rngAIQ93LNML9pndNFX0LYOxnqWgBsuS1y7iY9OZB7SBUoelpqlliZJTe
w8v6R+cZ5mc2d0D90HAqmbso8aaLhFLRkRsvn1UPxCGVOJIUhe+4TOhzC5lHxUjCx1oVJ1lCuU4y
Xn6TpRkxrpM5uHKIGxIrESZFSabxXSYFyB6+EQ4KA3dUF6sMrT0uSa7w937eJNupoQ6kLESoXlb3
mVLdI0qT6duz5I92aYEBzO5MpogUf6K+jecvMgVapsuDupTC1II8PV1icGSo+LBXdewCMm+GrOHq
vg3YKQrvizCC51Tvq22e1LBnCubvL7874yDkypO+7Vrz7MWTv6Sgid14ih/xcMn0ilMir3w6cX0C
3iroaT02nOKyYLx4YfTMSB9XoycrO7vrDyXeN5QzPLJJxrgmD4AajPEViN6ZUKZd23V/0DwPsXTF
tmSJ6AFbyX0FjnTXWAGDcGm6FDVNMHQFrNa6NTpa35ZoCAzDhsBpgwWbY+ay0amjqTrYbcy9Jo/y
ou/U0Bk661ortBNTWmBpfnFnp9lDKUUfo9JrWQu4F1Dh+4S08dXCKdIWSs9SpE+xcOPEuFZ8PwH+
mzV3WgzjT22iwkEdhd6d7WBo6/uk7ONdr0RPBfOPRdk2qtO3GC97fL67BHPdxlfFsCQoUTnTidQd
LLHIzCdxAl5gr/VEsrc0QWBjIbGaoXM0ko1znnBkH1A8LnoyPxAf0JjssjtIKsdBjx8G3pYz+vyf
iaZ99DnMO76aXUXleJEaA+paSQ2tduYmtDjoMh5H5e5X9+mUwH6NuBLoTb7ZPn/MZHmbQQ/hPrjP
Bm5qU5hnO7W/0st7ki0TgIU6sXqHCAO1cfJuvQFaQDxefKJIvJrA4mKIqoMGeGUWMrMpG9I3dhqc
WHn4LMnYYQgm0dgE0wdF8hCuGwChAv8J0AeXPsfXqhc4OsKMA2U/oIqbwSqhz3tUuMzd6KHrMMfL
AGZ0FyPPYLaWRicppnDPFH9vyIF07scRiYOoeAt6/JQM/jOIgBWOoae4ZZUp8qDdQNvMN2OBxF8L
eHcWfjmHpGZ7kQkmfEKe1GWpmxLPJ18sGxY2NL8XLnwkLpIUPdshT1sl8d0pPXtgaPDMKC2QNE3a
pTgxOCxJ55aQyAUMEmvBkIF3gzieATz3PiPj2EEBQveB1SAbGYzLBgM+qAJcwaAD79348ylZhkfs
CN1D2Nkp4kKPiCWimR3JfRHA38vDR12b7Y1ScuQYL1wZkXWFHJHBwmzjkAb08bTHAUV1C5rbLEex
dw5Q7TchMEsbQNfS0nkwaCxpa/JQimu/UWbkSxDcJHY24F2kNdzWwyXMLO8LqgE+TFLfz/UdcGR8
PTHBBRFuHkAr8L1xVXOFVZYcFQ3zClmL7DK6Qtote5y5KQSXaoIsOFW+5GMMY7DLH8Bztyvq5nWD
onKJffdp1kNmA8tVHLP6y5JJEDj6Qkxi0JR0zCEHOTe11VhWmNeEXXNwZYWMOv5DLbg1TTHQzRCs
3QDpuusexyf9dvkkRybTQVW5Ck2emoaLaWTe6KA8O3Y974/RSrDAzh2jLunYDJjUkB7O5Zbh31Up
y06SsvEOjS6hq+MnrYblzFfQICZmAARRbQEPcaNid0DnNu8vhuY/5UX84PcIBbu5xA6S1Dg0Gmp8
lqzYDV506EPaY5W3zlagUU4bWY6xTtmicKywWa2nR69SO7yjo/Toy2xmokgZx0g86Iknhu3LYgiB
1Vr6nrpLA+SIWdcvweWNDkXPpSu8ZtMPKs5OhAHLsENYZuuJvaJ/oTuq4CDuZ+xv88KCQ6+mWYUz
DcXPeWJUw1th+FOGhnBDosfdsmIniqKByxgb2g69QbP+7+qrv3l8nc/JX/NiZIoWNATC/nFuntNr
f/oHmpxhM57ab9V4+61mrPjnuWz+f/5X//Jf315+y3ksvv3nf3zN26yZf5sf5tlPJ0xTGGBp3u6q
v5xM9232BSl99Yuf/PNsSnPdlnGzGDJBhrrG4fB7a13hBArzRdZUCCGkUQnwDn+eTcUHSlYNrRV/
P2dScKD982yqfYDupjB70Yjxobmu/p2zKSfgV2dT1aaXBiNYsB+YKodn/v4HxkQJK12VlKj6qHfI
DRtJsOkb0hJ02mPetAUPLCGPVMXFY4NseRVnJqDaWBgHQy0KyM01rfgSAjyblX6NbXKCPEDBnWmD
cRCcRRdGOV0EA/plFWftqq0alvOgoshBKL/uBi3cTBr1lS6T8DjafX6ljEO4TmjjrKHWcOqpxWms
J6CuSvxFM7Nxm+IrcHAot6u0Y0dPiaNy84YppClFySY1OTFMSC5RXrMFxxydHBCm5DgULAFTHuwp
fy1XsY2VOc4HUZ+aoqagsacwvEb0W7GlJ4/KqJ0sZsBhFT2luDJD4PG0zRgKe/IFNDbGXkC6Vj59
rmkdL+q4vGvt5EqS4T5qyLbWxkBpC3Dhgaaev+xyFIig+AsE/hxI0frGTOmpNzwrflYtbydAme1M
HGybUI8fg7G1Ycnld2jHDvT8OcuFHJ8B/A8LegnzGh89mvOmGeC1XFsB77+o5OhcUslsQ3K8b6wG
r+8CXvu493T8scbYUQlTg7wcYhl2UiMNprVOIWgvKkETeSiM6zYuOc8aoKzLBxny5qJOsoek4zQi
6KpSqnMV5j8CJPnQj9UdBqo9AcLFkghK9jk9S0GSR+zTnfT15STDNKdzGEweAmbJbpWSxJD6cDWI
XDm3GSdQg123xgZRUjyszGQcICVXId89xHoOyUrsQvJplkh9KRJnu/8QyuwofD2qTVk0yHTri6pD
qhVHz/OJP4YVuWDteCDkMCAmQiEvQ86PL0eNMAraVZLVxUMR2RyEEP8vykkDH5aR1dNburge51tn
0OoDUF2JCVPXXr2oA0ykpoh6JgqXRW2m6m1CFfVIpkx5Cqf2vuj1tRq2ljvZuBlKWOF0XjmuQZfA
onRdDNkDA6g7fHEkO0XZXc27jUo2Tjk94tMHpdEPeB4qKV5GavpotvETKNkc9WkSuKHQpIUJ6X+X
5YlYibmdYQfsV2kg7YKKwnjkVlBhuriozZ/UXKdcVU5UItlaT3PEeiEVTxyzqTHSD69zmVNArtKc
R9GvX9owov4E0DcsvJgtkunCUa30TTNIs0s+u6tGnjMwAs/6qECbsAbEMAm3XZg964UhMc+AiUUr
nZvQkLN1KIkRxQ4HNOjvMT7S/hCFwQM4NNllrkAoUsSlHQp0kU4gFDytTD5cTxr9K2NCndMBEF42
/nTode6ZQef7lHGRkcjs+VyLBnkizuGbUK2z9VSDu7BjD/2hXvvL3MZIEfnsk73CuUqO+QW6VvZu
aUXTapo4aWITvG8GFoR2NGYGI90EWsnBU5PbX7WQRoUnhc+eJdYvta1itm4qKJP8rtSPpIk8aqqs
bY0sFURB0TkihwQNG7ZgV/V5xdKmpTGfe7iSxhJF1QH/k9jkViy70K7oeeCfWADKeurC/jCk8bOF
VuqSRJQ3qqBEEyWlUxjy1mo7SJ0+YpLX+iotvgQjlIbQKbb8x0qVv1hyR5SFBqI7w1a+40wUrxQ6
VDNLlIVP4JayRmxzlt6x0mZ0MfLQAh1hUeUVI+EHLWJbVNpZcWNZ2rQBV1netxzylpZVZFcpTNfH
IjfaRRdytPK6FhMa943ecIbmYQOKZrHE2RWqbwxY40aGq7KgFAk3EhzWhQhDjkiiPfz/auM//4ON
VyaF/Let8Lsvmf9TnfHvn/leaphM3WVdFzLtbk2e295/lhqm9YEkVrZ5kHuq4L//KjU05QN+OJl/
wXfXyGz6q9TgrygKDBt2vUzOMw7Ev1NqkEXyU6khzfgzYdFSf9X+7mdzrdGE3lpRh/subBW38xsy
cCpPWSMepMMrxnSpG2G2C+fhVCEPNM4yuXEIvavWfJqW0TjnEHK3eJDR6btQTqBBa9lDmAJU6jgB
7ko8QV8qQAzbUCKZWdGnBku/YBCJnX8zCGhIk6IP2gL1FlqzWP9o5OFXNHOwtH21uE7ilgZebCMB
sPvxoMlo4kcs36uijFX238roH8e+QdCboYbHfSLvstImUKNlX+1p+u8KjERLqyyqFd80wnsrxVm4
IFg4cw3CTTkhW8bJjjnADpA8L2UI2CLN9QInPgL/sZ9yAjj6AIqtVzmFDUATasmAsA+0U9cVSPbt
5i5HDzhnL4yX0B5GTj7B+M3UbFCgxN45QCZ7vPJAntVagxQRR+rShjJPk6vgQK80NAHLAgkALgXU
YFiRc7NjCsojP8qx0+pKvgr0KDz7yew2ADFqOIqJy0Ot/NtE6Dg7tOzQT63NhyiVdNMyJdxI+FIc
utD+U9IU6UMS+eYtwgNqjryfcCOPHYk71XCVhfCmYxMnmmV19Y61aZMZ6r2FRW2p1AHAKwGnF95P
sbAxFSCCFoCX2DZU0DCxuWqHyVor/XBGGrYGJYiOMsfga4vqYMQc4fTKDzhidcQ2+MNVyvVea+gW
mW7L54nES6OPvO1o+hWHf11jSNEw+ixospQdzYMMHdqmTNUTOsIWiHRfXbXspiejanSwmnXGR0zs
h1prNIberbbzB6bvYsrFpsPHc+nMvrjrurRzA78192VsGbROtMZbKBN5DcjNe5z8YXVp27pdm1Nf
L4VkpBs7VZNP/11r5K9njv8Dj2Pklc58vN8fx+p/wTr+0iTjj8vkHz/5x3FMMT4Ik2RD2SC8/vvU
74/jmKJ8wMMI/Rv0iC2A7v37OMbfCOBF/JCszCH0OiKoP45jxgdNJejahgTIOqQStfK31sifWa7f
l0hTQEX9+RRWBb3WjaI1MQXtaj376qmGm6reR/Lq1lKVEziU72xwf779XRPHcdr/lv9Cczf/4r+U
VX+9IJ/ox2MfmJIuUWuqiokYphL9qNrKzLynELpa8fjD9/CL11B+PmP+9SLsOj++iOwrfZDI/riN
29t+gp+aNW6vGy7s62U3PHpWQGmBcw2lxBRWzgwREO8m+yq/2nbmazq/qx9OtomRKuTcxBKSj36d
I/JNPGmOsAA3lHL2Osq4NvnAswzSkYb0Kks373zu+ez8q4s7v6MfXlmzJRyApVRvJapIK2enC7d6
B37LZ+4qd0dIi3szNtxKKjHQRIt3Xvatm+jVUT5mQFwiy8m3Iy3rm/Y6uWk+YdDPLtwowTsv8jMp
96+v9JVGU1ICFThb7m3BcYD/woht9+uxumF667a5DXxLvHOHvnX3vJ6ah9jZ7bIfhm1vWGvQ+8xh
aId7KnlO4TFh/ba8aU2VSovmrGv4a9Jq+c6VfOMLfMn1/uELNCZpCJAFNluRKOCZjk0Pk6TyNyFz
HBCyzL+4omJfWoYbGMo7l3Yuh35x16jUgj/eNZY9SEAepmYbq7hletvVZNwrnVjbPDJi8NbepM5u
jfU//JCv1hw6rKNVkgS9Le6Lu/AbxCtMLEy6cVcc8DPiv/mHL/RqrYlhilparJVbWzKxtpxTwFPa
aL/cPpjlXF9zSvIDlEj7KL+7wFGovnE9X60+xClLY+9V+bahHnPCi3KfHfLgEIDrsFbBMduqux6A
TDw5ndt9xYvDlOs6O3T1ZtiDUvvqwcOiGFN33RV+idapL9FRl750V9JCWrBW+tqh/JJf57cJQCgX
1sda1w/Skr7NquKPT1G0bQ5WoaCaQ7LxiXnI4qu1KFWKANeqN422q4WDGnERfm5uu9vaOihLxckJ
WXHMdb2NluNG30p7SGvDanCFoxFFva52kITllXDHbbapspVXfw0O1XW9CdNds6mu7Vv8rKj9ssVw
Tm+lVXtTHlGhZuFJeI/RJ+3KX0Mmxfa/zzeUsdALAW49JScoj6TydI9CsGBcSzsMZcO6WiMijfbt
pv6HK6P6ak1W+tT2E5BCWw7GeP9sl0nOxmzgXRtddDTnvpynuWlHsif/m0nge/fgfK/96uFSf364
ODgQSAeIbNvOj68MSVSx0WKo5D89BGSI5rNcvnoIFbT7LCtdUxzTUCWndOYivPeEm2+tK69XaHAN
9aR2xO+K/ZyOQkwmXQgYEXa0qydvgv6K7T1BzCbvvbTEi6b7uyl4KT9dfE+YBAtFXqIhhKiE9wJy
akDfAZbuYhh7iT5BZ8NBKG8xGlW+jYGUQd2ut5RwRQ9jCYDFZU9s3VKFqCBh5+0lRpUqDZUUdxNj
KjIc6w7jHWbbxP9kjrg55PFj5CvbIYQIR2MaE2s7foYLf1OjcowaBMWJL46Doh8AGrhw98uVluI7
KSd3ZMpjmul10GFORYtNW5LzS73xlZocFU4PcFxKyPsCeFqoX2e5emNzfmmKR996UJp37AVvbiSv
9qxIaAhFy4JknnATlfe27T9aRFUNYXs0OVoEE8b44hYjtDWNyFYxI9Ig+f3a98aazgn6pzW9DXy5
02OEXYpXPgaa4maW5oYaJYBnuqFv7gFgIWXQ3lvT36i4XsfIi8oaQkMG81Zit2an9OiNcpPPu+Yi
z2+DblzU4W1QcnCM/I1pmu98zldx8v+uC5RXm9dEgz8dfEidxtxhjttFBiQigUcRMOe2owLI+77T
T1l++/sL+9aXqrzavYSWdrWmV9Eu24KY2yV19VFqgs38pUZQe2LpQI7MUVfYqQ11P/k7e/v7V36j
AlJe7WajlLVxXRjRrrPsfSlUNCLdviY8E4LFvuCf5zLo9y/15lV9tYXlcp9YCKXUbT7KRxKHd5Z+
nvU3rV9/tIyMyihcFA0iXHp277zkvCD+YqF8ud4/lD4DFtOMHo6y7bxmL+HG8vpbyx6hUIP4URTC
glkhR/PmpUHKW4lHkiR+/9qq9daLz3/+w4sLSIJaElLyDR0MDkwNaNUsNoco56SuDNgLtJzpC/Bd
mtnNVRbE+xQCXsqBvqyuaZbsp6Tfkhj/mUxZiKeMUOI1qBkYQZEjNcgWV1a9irVdWa/I6xgnliL4
aiuJb09ZSQ2h1S2QBHUDD5TZ++RYRDphEGWV3QR8s94cBdWiXgnmjZuQMkQAt9q074tHwUifIpFk
H6IybcgEG3Rlg7mZqo05rORhmTOZWkjMhSjoAPWO3n6M7zX1uk8BKNzr4rZVz/bwqRDPjbik2Z3S
rWMNRs5zB5223naI3Mk+VNaQD+V0rQzzm66DVTWslW4jdZvA3/r6Vg8QS+DESHFTLgqP2YdUqES0
jRxEuggPcSZtIk27Qed8Rsh9peURH2tCKhPvbTwrLdMLSCxLGs60pYgmaxGv+27QEZg3xtsp0u7o
h6zbcUtS2bWwPmnGxy6n5T+ONF3YQ3ncm4KU9kRfBTB+yECC2YsyxRrvbJDKi1qznqVMuR1r66No
rpUcTWdinMmhPuAn/drAKjbD4VYBRUuTfAslbhkkleunsEICPB62tFTG+msvzXlF6KxqQrOj7Asp
qnAdw+AUWsyvppE1R3xMk2hN6jqqGS6GVIOWjSz5Sg7ic1SaW7BeevItwJiBaH5Rl8xnnkN/UzEg
ssnDGdNFpfWHoMV4rNOFzPVpmWD/IXNvU4KhatCPDVPm6rG16zV16+M4T9XpOJayY9F/74oejdK4
1onoC5O9VVgnJSD0vMHD2GquXYaEoDmTz3YDsaGr87tkyG6iDkYJAFSTEDWPFNKFiXu+nC/NDWfK
cxN/0mIsu3QywQIzbWICehun/dcC772fySt7KrYmCXNJUR+MRF6OEahzYZIGF1rfhDrctcUBzC9g
eB6aPK56x0Tf0I0bVQ53vS9uQUscGIzc9b75aGE0hY/tEjm2CRL6ceQGNYvYGI9lLFE36qdO7q9U
GAs06ba93K51+hVaqmzIzNzqMJg809oYwTEd5SVi7L3VlPuojZeB+lkqPJ7f4RT4wl9QbnsR3VcR
h18QiKx8jAVT3S40+Z6VdRGbppOFR8UI39sn31poXhViCk5yxiNtuy3H7VQPG6vsEAohWQwIQJqP
m89p5DmNR0llTDuiv3+/wom36oFXpYiJ/lmYNcgGS0Nk43sHv+EBT7tVHsnXWgu9C5+uqBvCo68B
fSzy9M7rwTxS8MnGHTg3xzIth4Qat6DHKxeyIzeta2bMR3He57PhhQqSPMWUCFNcNk6MeVhk5zr7
LMtUO09hT0PY0xmmC/bImOdSWnt0ujtKNBRxyxZQQW+f/A6B0m1stsi/S8c8p/3k/P4SqG8cy9DW
/7TGT0E3of8FUKwF6H+gxyS7RD1n8md2mIXOqdMaWlROEmnr8HPHY41E06ZmlRmzyUhDBsw+ztBH
i8wAlkZmO8bFKyo38i+M5Qmi3Dubr/3WG50LgB83I0UEcBpAiaSjtg3YhE1pDsjp18gwG3Er29cV
2QrQ8CCdnypkSqgDtnHWXKles0p706nCjO/xiLmsQ+LLTabuExmaXcFlDiqM+U7bCsRb91rD7faI
xsIpE29dy/jxyOIYgDTWNm5riFCGl60CHvFZ7Dzho8tLH53FstYBN+poiFkxyvycQiCzJyfVaiRQ
X5P0eT4C6ATbhE2wJGuXzGCsLiNsTpEurEomgoGJbfNF6h8Uv2eIcVXoCIyk8dQQF6sCXlWrE7lg
CXSc6EYgITaAZSk1d6E0kM8VXuWfhgKagorHCB1mGJVO2dvOGNWrjF9fgeQbiIbzU4Pe+eesAYdh
nkl3Wojh0WTRbafqndtKnwvNX9Qts6nkx29LMjNfA1/KuZn4SGWdZ5O8TlTjODb52odiR/SH3ty1
0cXvofcMn8vgpKedM8sER6NdTq3lJE19Zky0shJwjm4dhzg0Xg5Zu94c7/RycEHxQNJDMQkokNhf
RvItY3FvDRnqxo6ZoYcIsAFbpoa6TXUPNTHDAGt0tZH2Ad3OvomdLEYe100bAa2EZBD0eekuts0N
QyY3StlXddj3BBdFob8kAs3Fp7JQKUd+//iZb5wQ5Nd1s1cpsJi9CpjpZ6+G0VYaBzbvvdxNeBqb
DcP96zK0T2orngopPLcyKXGQNPjiYoIXtarcdkZ5Uqqt4DaPRulmMnIEJPHHOhCf1LTeGiTkoqTF
ZpE7SOYcPZsP0Z3PmeSzUVdXvT/sLSknnULgtPoC6QmPPNZzHwzDKK2tSF4G3I1jJt1IULeLnnQ5
4v8C6Nxl226g1Qjk4OlULbohXyKuOBSABMewgPLirdMUfS//XcoGmhFjLUNBjy5lHy2N+cSc33lR
AQV+lvIuYFSQ3hCv4fO5A2gRD3nB7y/zyzHkV7fjq1MCiH6GBszid2FpuJaN87ioTy0NTPJx9mNz
M5AZbSXWuiB8sawJSsDvS80Fsqs5lqO9fr+tqL3R+pBfHSKmsfPQ7kAdsiK0l1gX9vJ4U4+5QjsT
OUQ8tY/aPFw1+zPl91ab7pqtH1t7fCOsv0hgyuYEdkZWwVkJGe7LpzH5OCGOBafEOpc+pu20pa2/
U+2F4yXUoFZzO+V5tNOQJKv2pte3gBXfubBv3b/zn/+wKpsFiU5NnxjEDAh6Y8G9RkerMNxGcQS8
xcjYZ41/QaKxz4e9QXTj1KCo/YcvPpcTP7x4PJWYHuCXbjUawqOi4gWy9nlhf0lFuw9KFXFwt9eQ
e81fox0l+4qvVQL2887rv9Hhl1+VLUmGNI9JrLkl4ucG5MyeXEWos/HRi+jxQ+J86V31+nHKo8vv
X/ONikV+VbFUsYQ4AFj0VuFYSy6pa1nH+Vw/d04SSpM+kBco/37/Ym+c6sHO/3yBIV81iBVsbRsZ
5UeDtVn3klWhP6nEV+nWOQ0LN9dNF7jvkVy3PUSkvc456Pev/uuTvWq/2vC7EhOxlqj61sCo1KfG
emqvRwPVMx8T5PtaBWX1+1d6lYP4Z7vkBZ3w440EfmoMpoZzYjneKL3mRlb6UeYzzlcWNMy6eq5L
eFhKxFZJfh4ybfYBStNIe+9W+nUrkrCyn690hii20bTJ2sbslqkq3GjUHCWmV871REzvNo2yVhOL
eOdsFfO23vnkb73uq4UxSTql6sVobWsb8ol5Pz+7pXepVZMCZ9orXHojk9yhiI8l+eHvvOpbX+2r
NdAOXwgTMnkQoLFIItzU2WXWRmEuVIH1mwtDQZRGyYktm3j0zBLEPtz3XvPQatHRpx+tVUhRAQH9
/g39+qlCg/vz1U9mOqmO12ALSfELHPVlLYCeyPo69kaKfnmP2nGvePp7n//XCwd27Z9fj4Rbpshd
YW97NXq0GD2mwLJgnc/rFW79pRrqpOV8CjkM//4DzjP6X9Rjqv1qqap13ycJmzsckuw6FLKr6oWr
9fdzAGKg1sd+pFlc3JfmWpb8f7RWqfartSoNWrixOECp2Lu9P8GtZ1rW8gTPy6KVmXuZYSXYzH94
Va1Xq1WrY46oiH7b+rT+5gUj5zkdJo3de9yrlbzwBG44gnN03fv+mn/o3o/fSwiE8K908T/+4/86
/1/4xf8HKjwQmqGC5xr+XuPxr7sgBCf85Sex/r9/9i/RPbRJRPKqKZByzFXun6J75PjWLJIzTUVY
PxnCtQ/WnPtqKYqi/x+ie+ob5HNAcoTGT5t/R+Xxur85G8KFEPw+FT8A5y/N/PlxNFT4UH4WTh+l
UvkkRnUHweoUVQpntiTFFqbtFctf8Xv2GIDMJTEi35CO3nlWfmk1/aDM0tqopq8nHcIpuPWmDvw9
jOusx5MWXuJ8guqPt2tleNEGYf+A/nwWlOc+Db7xbqzik91nF+bXc0jsg0X+AX6h84gOmLML0Qf2
BPfWnj1Hef4Nwi+DnKiAa9fYZy1S7oghWoYkA8y8fs6ilYLO3Hhm7SYJQrsaVBOopHnOTemMMeKG
GFjEVeGmhOxK4OqGxMjPKQfeLKf0J5pn1rNh24Ol+63CsQopEs1p0zMVEhlWMj00y4XMHLYn587p
8vEhz2gYBUP8WaJwXVRRSqDPiJVOGe7I68TppeiIwdg3+46zpq/lF6snmqxorZt5N61nMFusNrdS
TTNUqVd9al5qZfCdABf1knbcSghvYxf8qrqqIWOI/s6P6YUT2bSzR+9Z7Zn6KlwVqSOd2ra5tgMN
Q/p/JMcjr+U0rPOeK4rkOK45FDcSKrsoPeGv18lgSimsyws/S1fbMjejQSbDmCNwtlDQ6g1/bAnz
GlF/uiSUBh5jVJZOapXfooS3TgpA4vxv8s5ruXFz3bav4heACznckgSjSFEkFW9Qisg54+nPgFq2
JbrdKq9V59Susy/WKtutFgjwxx++b84xGy/GYKpisuxGqliEypGSWX4TuMNtqzh2LwqXFAA3oC9S
ynP5QWjFZy1FZWx2aj6RZEnDXlocpFo/iRZsdToLbf9K/Xbvu/49hENpiubt1c1zPBLmHLl8T+R4
/DrEhTsTTTSUHJ8qejwB3qmIgJWsBEwN1v/WCpSLPugetNrdp76xiwzBmmiK8FZ7JeG7w9El6hK2
XJmhoCZ/V+utpUoU5yQjeo8dH2aQID/gPV1KjXjbRPlNKHGqMNKbSKyunKGG6JYcpBTeXpvGN87Q
H2UrcjFCD0d/jHIg9GE2+BWauz4APQwFeKp7FFYbWbtrgKpABHeWIiVMzVMvLBinE6ckFCoPitdQ
4hsu5I3ghVeN5SCLVKeGQu4933ydF69kIixDU7LNIN5K/vgVOCYcdAC/ZlPYRklQg9loxDBUlO7H
kBbpwqsg0dW1c6lw/pryjt3DXgabRCqO1r/JUrloZGEJwnYpAkpBqH/vZOJDi/fGpCJTt9EVjhh8
ly0WVaG2TnmrPluZRKlcW2VV/P7RWjbHiSi8hZ66NiJjlQk8HLWVLlTLe+pF7SQp0qZvYnc2tOo6
EsMlEMJDGXZHMReWWhAve5NRQZ7qkydkBxK6HtLWfGs4g7c5pjGZhIt+eAhSfRVq/UObxK8dzPFW
44T3aUL/WNc+Q+DO5FofcyO0DkAZrAbGeScRnZ2vAfobrpNRMu/k2V0gYeEZ09PjzH1uO8oshj4f
nOTCrcq7AL0lJfn5N5/i6/Hyx6cA/aFZ+LAoWhtnG6YY5RFx6IXIp4gzW4F4OCGGdJnDpnXl6IJ8
iGOA1DXGxZr1zjotsKO4Pka++Ecj7l8t9P9om/uyHfjHn/ofuNYbIuJXlVX5n9f67WP02D/+tqkL
n2yZR//xt0XhP748fpZ2/vlr/lr2Wb81mSXa0mAWsen8Y9nXfjd1FVMXPW1McAbHjj+8dqOhToQO
Y32wY/iq//LaKbrIbzRM2SKI2VT/zbL/da//HgjNjoNNDrR6mHjnJ+neCotITsTiWneQCuXiJlb1
Ge74WSrWMw5o8zDOFkHafyd7ODtM/7iwZaHHN/ELKubf1GyWJOdVpVTXmJDtwsDwTwKAb4W2MLID
RCm2hRaHWT80WxSEZMI1OMLSskVejY+GbcBi5D6WarlWOx0uZPwQDL3tUXBL5OYQFKIdBfXMBUiK
dXffpk9SrC1g3kx1V7uKo/CUZk8efVc9jy/UdLDLWD9Bed5aOrOHRVst7FIMNdRwhm6hBPo9Ib3e
BCjhSaxgMxGXAXOuDZ48NVuIZbSzBtqnqv+oEK6wagrz5MbUmIvsnqrPtapSnSEiKPL9F481JfTg
9RbdodFr2lQcgYhBNndtZJx8XKHjryyrYtVgWsOh267CwrxsLaKXEtnx5lCCqOeqs67iYYXkRXKW
6GphHXBeriAI2dTDLxLRee4zgCVJmywTIXjxvDqYYzxSFyjC7yzHsTNleOh6lv7SEzyaweRcDY0t
A5ceDXnwX/EXKIUwrVQceDmVSQJ3UEJhEaQTD7CXXl9UrjOOyokaX8BzJqWRrGa/twkc/e5I+rVO
+D5cYDKhj9bYZOh/O5vmZR7XHSy9a6yMM7HTyA0v51beIx/SrnqnDiaK3l4S2nFqdHfjWZGtkvcE
2H3ns8ZiDjpmlTHP8U6g6i3v3Ki7iaAKVWm28ARtSXeEPFbHBng303x1iZXuaqiyhQ8soOegiqYf
GZ6e71Onu4lLNnoeX3ugX6D2uJOcmkOkgwCi2+TgsoUWG9L47QBNsik5QjEe+UhSfRC1cYATAuy7
JqHGXjONIo7XHlJKGDJko03CSLvIS9bmRogf2hFlVANFHf1edZ/dR1qxJuN1B/VhSVTUlaXH+1g2
LiDNX7pKd5nl+RE+8CwC6piH6rXnU9G25OumcOcSW4/eifcGr0nnqbtQLuaY3LeN+4xFZqbH8d7N
+KzEEER4ynOJESJVcyWKV2ZSrxmgF97grD/Nnj9bWMXzNY05RJYU4ulh4aoKLuKvp44mLIo4afXy
uhCtU6Zbp0DE9xGZ874G2iHi8WwlXHWdZmdVsK1a2mtFenCaRaomwF+7SyKbFkUeXPggL8TUnROY
goNf3mZaBAc920PrP6l9PfMj4yIbEBOQXStGtIwEqdsUeb7SRnoNjta4S1Y9e/TKaO0yq24dZsLS
AbapqIuE9y0w+o0fAlcgl8aJijUi6RmxCE8OAJK20ekbeAG11/amMIMZVgw+EQILP4ZnT9Aj9EV2
0wvifecym3q4NoRZNGzCoRt146OHH9Aky16rt5nVgNTUeYdD22AWgiqI/KzcukpzCc5wFtAgi42O
w/zAuYAIPqndxpa8gMczTCsJIE2BhLAOKJ7A4s9vQGBfOm22TMMXyzQw/HJEwIAims+FzC3IuFOL
Yl2X2ZLu7j4YbbucnFaZwszvCPtff+Nnytcfb7KEJk9iuWEnJZ/V2tgmxTpo9fKaZ72tK6YUV1u4
vTYt1WSZU3q0Wm1pOu4VxkrUK5YtBNmiIsxG6HiMDA5UBfcYVm1L9TPyltNlhg+b/fS8UFWIoyrA
nnBnxuTMpvVtaSKpVZTr3PGfx7dE5r3lfDgvSGNzemtFsOyuIPHq1zfJnuFTfenHPSoc5rF0YL/Q
WaK/lOTVSM4NPRyqay8wYLJzzVauZ33RhrQeg2/mxndx11/tnI+rqZqGNR/WHA79r1dryEchfJyl
VE2rNc7auTExZgpHb8PdVDkRwAbZHo12AbB/2hEyJ9Z4YqXG8TgnJD92hv9s3Th/n6kijDdsSthW
RCoZZ+UnRaOdq7RNe91y5hmCfCVY1OTHRTVPdDQ/OpZ3dhmRuigMPEpZtmxxMtHince8T2JYz/RU
3wWVsqsAaTBfr73auEixx3ZJsg8Sd5Mzo8pNskqtmniWdA8GeO9rxa06uBvssIgy5OtYaA56xW0m
fX0b18FOAWNSRMpFQUqwG7gvcZwvGtpcZl9vxUibKaH/WrJqy3p3WQZchC1QbCZHfNs4sVxcXb2R
l1PT6W8kfoYwquzeBTCn8gMTIWKel4VTKeoXneJtoFe233zJ44j5/B1TkZHxKcJlEMdC0LmyMJMc
kAcej1UXlCW16oUSOT++uv/tm3r6NTy2T+/vSOX4oG3sHmNoGyf8mMVvl4UPguMx+rKV/+Mvf2zl
ZeN3sIycvEzNNE19PIB9bOVl9XdRRd/0btIS9XFW+9jKCyZuLGY6a4SIi5pojCTGj728gDmWn1VG
J6skApD9d5t5ft+XYaKDSh1fP3jlgDj4kPpZgTto9UxTAextRFGFX+XKvTXvXaCCnQDlIcioCfkZ
qJksMEPbgdWwgi7s3YrOoLAw1KUFQtkUQSY5HmxHpAdWKDtvjdCHqL90j+SjLAE0TfAaWSVsiL19
FRTO2tc5mFJakkF/WcmwTeq0Bt9vld4+NQxkBYmhP+uBE+9qoZansaqGNiftiBiNYtpWXj2JVLW4
0pSIxJLOfy7aGtu/VkNiSiwlfdRaPoWTQoaftpkFDCBXUqi3+NH5L7SSncJGD0OUYz/oLz7H+Nf3
z1I6BolxhaJBtUG1mk2JsR2ueo1/6gj/vUqNXDjlBDit2KCF/FazVlTbcWuUikXspsjo/GFrVGSp
D4bRAckrGhhWtcTNpQ1Odoyy7p2Sgc0QWUjoxwmEHQlsVoexurUNmqAUpmoQ9uQ25lNhMGR3kiCd
PQxhoV+QJRefqljO7n0tde6lTuqgH4H6Iq1IHxJtLzvZsDVVOFVWINHpVl0V6rWW1DZmNezyBAlR
C/IJHMvSbh34NfK5JknyW0lOHdyhsnOqOiPG30YPc9nTo6XG1nAOcMQ8PGhNGyoT+AjqDZFi3r4N
Zai74BHrjBpeV95mxHg+BJloLEuA4Xuva8qTJDnCbeOE6LSH0lqFjZvYjmWCMLZiUCFlJ5P/rsPd
04cHjV7pi98HmkyBSSkvOx2tqKxa9yImol3XegObPLW9NBIgHlo9CEhizXiviuAnzXDs7oqtfE90
crjvutq5b+tQqckLBVDicvSYQV0FOuS8C/yaOY4Eb9f5gbkdkia9I3xevMs9r78mPUvfi6TC4iDg
R9RQDW+agZpj7YgCmMCxEEZV1CalUWA/FcuImExzoUZ9scqDoZn2gh7aVlc01yxBl35AGnjPXs32
00559EZiVOQ5FbZB4kGWZcn7AEoZAlke4haXnDi7hyvHmRaPyVbLJHcfh7X7MCDjXbzTuuSKdxM1
DVrmoQi3bOzDrQJu5CqS2HD3Pqg9aaj8heohZ6o0hc25XmsbFxDiooyx6ESWhwwtSAgxjqB/Na2R
HImyzea9XCPRro1i78maQBgesL0RhmeNBAaorTjK5T5+GyldO73qvS3YYePFIURr8e5dLslkWvqh
H0I1J1h10ivqTdT7hj8ZBD2at1HlBlM3Kho2Ym5R57NYLFJEvyVynZHSJzkNfoywRVFGTparkFwT
IvQyZWdbuqUB2EVlzZdQtPrUQtdCR9R0ZdbhkfTndCNrWj8W3rvwJHpyekeGrXf0ak++quK23BQ6
8uBeSdw1PsrsOi2cAC2t01bruhjqFZFawhjKXG4136/H0FrpIu8q+otloQ7QHuV8D0m6vsiMITnk
YUOzFbbb0mWeWcXABuddhlhbE3P9USOJZa17rnOt9Jk0dTUVrHMWt8tPy85PTkPy11X+ffpmtbIk
kRxh1TLP98aw5EopAXm7USU3ukmJRkVmSGQoZJoaAB8A/g3BKvq00RU4MYnU3GUoBhZGX9V3GORb
ICdVs3Do395ivNxlLVmchaDLxzgwgjuxDMKNwhZ6HiTZsOq0HKGjkXHEseLU+qb/qOpjv+ivLYup
U1NiU0qdkqqXyl5wvNlPuhRVVtlnKlm2qWlD3JqJyqzpwwR564ahfvDGZ1iUeUeq8vvTHZ8zUbK8
feOz98ZvISuAJPgIFuAlCslBjsDeqB0yi7ALxH3HsrRtFOg5BBVLIswTzQc7Nn7tco/4SoDaslb7
huDpbBwgwzhUynHQ1OPw8ceB5I1DCvtoepePw4wSHiOO4kq6qcdh6PYMSCawel1KVbtFfB+APWTg
Zr4nbHvRYe9X0bf3K2NPeTjIAMGE6ouVy0zMcsaEiOaKbG5CETSdjM087rf6UIm2A/p2hnSyLZ0V
6V9489wVzAWs/Qs38Fe1aFxalF+STcK8T3NnlujRxhMfQn8TDI/k4mou60pGBv0hUO4KFFNV9gYM
U+geXFZTHRoAuKdpvI29Q1I8Jt11riR2F6/k9DLonsAnTxR0c/RLMoKO+jsJl3NtSTO32vi3VsMB
kJMKiyqpANlFEvg22spH6myFS/oTkMzKOOltYVf+JbpPvD2snXVDxJ3tO1MAkqswno/ZrPKGjLmD
+5TBjeTEjbWgnZnxvBnuheiW4DFV3IcEzpK97cdzx3o25WX/ZDBkWv+ytuZmvyUDDKV8PInG8LDc
nys840ixbLohpncLjBp1lQtLvZ1qSEXMBOYcxMSVr2bs0UX5OkmaXdzASm+1dZMrG+Yue1Ruu0kI
yIKQPdZBIrkJAFijbsMKUBAegl9IqMjiIZJgVrWtuMxMr8JU4GR2UvNMFFO6EMY0rIDktQWbE4nt
QMLhTpPbiQy1oR/UXVwM8yq00Aj3Pe6UpLuztOaijoZZyV6rcl34fwx001e3Fj6PgDRwzR+rbfe6
wpnCl5W3oW3vxER+jnpxxq7nRR4sH7bOKe4yuy6SayDOyy4vNy1d/bhK121WayYGizupXnZJuiOJ
gNnOFy8VET07080xV+ulISfLLj4CryZDTlWfhhrDZd+uIVnjtA2mEo7beoz68AaLGieh0hfa0Ca4
L2UPi6LcF/YQ+xpzOTUsLcdKYsY+sgJiEioCynei6ewLEiIcs9+JabcghfwiGKwnotGhc9MlrIH8
tlJUT/HhEcGWGMeoxtWCFTRed8ZjCTyFSIDefFKME/5PmQq0qVyk7bwJnlOFwg0dWgP2cB+Q0hqQ
pzaBpspZ1rN7DQxW7F4mZJzSIwvB+8cxqikJVcciEm5JKZgkeT+r6gSG0RXxE4wyMfNXcnFPX9uB
Wpqot1qlzQVHnJAzWYr3LsnDuclmNt4YREIomFipNobyLC7XPmKdCtArK3LTAEIgRQUxYoaE3UUt
5pIMfO/1+wKQwa0nm1MXkV7kFnPRX7ki+49R9FzzlvCmBNQ+qtvBsjtdQexcTSrp0iQKss71qVG8
GC6u761y3Ut7QEuT4rGA/qkFL1j5h1cKYlMpn1ZdNk2ai1KeyfI+kmFH5zveQK2slqkF1nwj+5cN
VEilPRY1YTGdtJSDgxmHF4pIqELXEliC5RXB4MiwJRycJCZ70GZsRFQE+BpR74pfzJUWi55NgvxK
qdJJY4Cvk+e9Jc0Ldp9DXtqGcptFO1WLF2L9Vg0pf4g1OX1wKeAPtGnTFlM3Hg+wFXze0jarK4OS
dsMwcfFi+8TNmPnadHds1NEARU+ee9KKPckMm0C6KwpQUooLCvoti4apF7HvDVbkxRP8UYOoDm+U
YgB4aftZN5Mi76rGOOQjcH9x9Qo874bqllBKy8TaqThso1OCkSLOluQUsV2RJp6Z3YpUUZEHVD5V
W7bk+JhafZgoxoXR3cNpmAAKW/UiiR3EzkrusvXbidq+kYmBe3ieiasqyW3Ze8wDaHV2RWrnr7cJ
5+7x96WVc55qyCYoJJ3t9delFakAyUBSGm261GEgBQWpGKppMpCIgqGHDlWyz+gWVMllAcYI574h
Ng84bS32Mx0nDyXeVqLQr7EqsLlInQjcLKGO4Q05bNZCeN8UAONKSGFmpwD3OpqLpR5sxLjnvRsE
kza+lF5WhKQvq6RU114rkldEyji7qwBHeEOGZmpFzSYDwkVsR3DFHH2TxT5jZNwVe+jY22ruG9gV
a7o/Xr/uxUMWbfzSX5m+wxEkJlQpfDXSpzSzU8UOm/w6DYcZcYnGrGaRWCOtGN12Iu+Vs3SggE1I
E14qcT9vZG8ZZR6t76FaxDqJvxO5HtqdGBbxfMhOhtVPXErm4laI662OYBu9iXIXFFdCa65ir5io
BF7Snp5JxFbHB7ePNxxuX2WqjspNJLs06ikza1lth5wSLRTF3qmmX5RvwtbYoYaF7k+4c9nMaqIB
9EERlgIZQLpF/6ZJriu+HQOWnF31a9Oh01C+DD7LsbDv1cfYq1ap5lwlxjUnHm+qS7Y8YK9sdHTk
xTIWrVmdV5vBNI4SOpBogC7slRM9OKU5qSuD8+Cl2UbBrpa/6cON0ZfT0IKySPYhWZDiN6XOs9Y4
YxHVDFUNBW4Nmqa/dRAHUSuiQssb0ktatg6DCH45otZYP7AXGrYhqZSLIel8uy3djBWfXoOcFuLc
zdgAvr8Y/xcqWP+fqdR+bLV/qVI7pM+P5W8vr79d+I/JcwrS9HOh689f8FHogrJm8pVahJTIgNb0
vwpd45/Qs5bFd2oazds/C12K8TsdHAOCEUKJsZ+NzvWjzjX+kcJxgAA9kXIXv/Df9KzPhpxhjuFv
Y6nLFA266iCQvk5/aNiGVNAiUuHjt0C97mjFFmE5o8tOsmlip0R2USuaGlHBsRQiINv072bgL2eb
v3+Cszobx/1QsQo+AQ5+3kCIpJhiUvo+7bZfafRJTQCc9QOEuelIarCEl38/0v+bMfxFo3HLCT57
ffEf3wnHfxKPfzCO//zX/yEAZEYQJhVG3T+LNDaPLDt++Hl8f5AM+Ws/BvjIHjQN5i35hxJzPGn/
qOTyJyrqR5VSLRRYTR0TeD4quYrMANcVw0LMIY8RgrwVfwzw8X0hwgQtpiEyMJHp/wGB/jj3/5DN
/px/db7Af0jwRWNken0+MzsGk2ha9s7CjdotoXXVRCQ0ZOo10RPM4AUGnjEdDDRcPfV9AwofxzY9
XqfhkWxBF5PlVevijgkavbDBpT+6Mo4aI5J9GA8hGdSaBJyUBG65jeVNF1HC5B9spUzuQl2eW9ZV
1UBu98wLQyoWIdXRQa2vpXDAyRfthyon6MwMvKkRXrbkI9he601NAOGKeZA176XDEUjQcc1/K6/D
IHkmeGPlWlIw67wAhowm73SpvKBkTBnTLEZrWcBm1svnrmLgwSXTiuAhcRa4OmUh3irJIpwOk69t
VaMUwi1fhSI7WFG7cCqTFFkCj9PM37Rtddu4w6XT44L2XgyKW0JCurMoGscRYFIFd473VpcxC5F5
1wI7nRqdf+tLl7miZbZaN1R48OqI6XWhyi9awAmIdvWVJBJPxsnYSsvgFMamvC20UFyjkLukqI7T
0Y3SqZVwhDb76kHyG3HlV6lk93J7E2fabqATtiYFKrszCKaeEjPQLKq4KB7IXJ42csfGqCoKorv8
tMzwTOp0tF2dGm9nynbgFN5CNnJVovpXmvuhlfJdrQNK5Bme4rBF+RIQTIEmjNwkFLG942c0vmQf
huQQLKVUvIiQlMzSpm9wnTk/1Gj/zxbb/4ECsI9Z4pcKsP2jEPnCs+c/QlesfzLH8Lc/5hjrd0RV
o7aKVveocPpT+AUTlWnMlIEH/mj6fFpEld9HhDrQVUVX+CvjxPTHHCMTiGqwzTIk1lFDM/7dHKNz
kU/1uR9zDEvpueTLkvssyJAELdNU9ReOjtogEUjj7uWheLDYS0862ULqJBBeKqY+hhssgxz4fHHT
y5GcrdIaWHBomv6j0RTpuhA790ZTU21NNtVd0JYPXZ2XFB8NYQN6+6QXDa+TWRA/EtLS1by4R+ua
ZVMq4OTeeEG0iEJr7XmRcfCUTpBmqYUkIy3NS8Gp24vIqsIbLQzVO5QiKgWfnizThg+/JfSK4CVM
suaAu5jkQwdxlIA/S9GOkvZIO6OYNhKJSZ5fOqg21Wkiw9GWyjLY0mtNt4nj9cs0c/ANF32OxyXh
U/b89FJDd/Ws+Ylz9JDA4/smH+Wi7XX9wWW3tHbDwbCz3MjRybE378ueZLQoZROQwAqhm+ykr0qg
grMivGGZCkaBIjNJngdEvvNi0N2TQ5fxxqgkUpdz0acOFRZrwZI4mBI3eJWnvWKXujzMIxCwa0/i
zCMZPVO8JfKPoeMCRmJ8TXUjsYBfmEM7cSraTjKHsQldSnfXjiWuRFKblaM5CQKlrH4uaYOb4I80
g2wjE7aiLBbtOudhUkPHm6pZpbJQISJS5uyiYNtkSbal/ZHs4aUlZBGOaSRRCOvL08N6oRRpslUr
XV5mxNrudFyIt7XfZNNUcIyDHnjWJSJh4SJx0+a6T6NoXaQwyzxcs9Rl4uhyyNJwZ3W5MkW3kV6o
joyrPJMaEiwrhxBRl6T2NvW8bZ0xp1dBo4xOgGqGQIx0C5wuE9UcJOb5fCAwwwsAPIuFWAJwrKZm
pzAb0hksLbO/aRsleHKhktMNaK6QzwqTuGD5o4JjXhoFWogywKDrVHxdioyjz+nLVy12wl2toogy
PPmj2P+/ev4c+9H/vC/b1a/N42/Tx+j1BTPE45e5c/ybH2cPQ4bwbKkcKEdNKkqhP7ZmkmZyjMCZ
Yr5jT98b6X802SW67JBQEbNZEuVXc5Qdfcybgiz/bpBNMc6pH6Tpf7M5G7dgn9oaJrHTbPGAWY+O
HdN47+F8amukJgd31c2cQ5w9tQGBdbdeevHpsXzsBz/Lzc86Jz8uMTpwLGTeaAe4l8+7QKGoo540
YOcAg9kOsrvK8m3VepTcU9Wo3x1lxqPK+f3IZGaPhyrsR+c9JwewNAUmSTi0YOCn/c7K7S5fmNSy
6B+oy4Q9yDeX/NntyaPqgXlIU7DOfr09MaikTE1V4VC/pQ/ptXr0XKrm31xkfEbnt8Xp1URXgWLm
b7ntWha0ppJozgGpA1VKdxK7YwxSMB9c/5tL/eR+TBlhDldDka2fO/wc1G6uSHfgUAEBEdTrLLrT
swyTOUUZ/ztM39dVm/MFoefiWPPjpIHGSjzzAxtFl2ZpXvlHz2xsvbhkDp7+evSdD3ANDLGuYCmD
r8//nUuNwEF4Sef17jFzxAtT3onIpIS6tX99la+mV5OA069XGR/qp9dIzWWz6d3BPTqNjY9BV26d
S32OEYau1zc3dP7Ixkv9aKfy5mKfOHudpNKtHUgg3rFEED0Nw3muEcz969t5fyqfx9v7RXR61Uje
ZO29YvL5frpWURLMF96xQLswY7ffZ/MiWXVP6Up+oq/kpVOP6KzbFqYlzA1r/uvrnw/398tTD1GZ
5Mbyy/gMPj1OsuMwTxPBeGyi617Nj16bEiQSPrd59s0Xd8Z9+/HNGZ8uNY6fT5cqKz8wpDb3jhbh
MWgID+I8vszn8kW3jTe/vquffnOfLnX2zZVFoxmxz6UkvVkVqFtd2nK/vsT5y8uD46iPuo7ylMwr
JX+9G1FHzWNFBXcD4cbstY3mezbOd4S00tJLvpuW/v5yjd/PmF3ABEiR7EweWZaakvWkRh47T7ZJ
E8J7N7O+87H/7CK8t1iFWA2ZY8cp/9M3RGKsYaFo8eFahm+CvBy04Npv22+G/N+/HIT+COQoB3JQ
Ec/N1IHJEZvWuXfMKy04qRIgNM8g5O+bL+inl1FFCi48Lf1viyGJroWSIdw50mWk9QCBQDLS7pt7
+dkTw2ozbi2wo5Aq8fWJlRaGQYwDzKp0teto50X+vvGCxa/H2k9uBfUg5Un6rRKJF2cLX5wj69K0
1j/S1JYavIyFSn7Qr69xhrAaX0/jy0XObqXK46yzTC4y216elCU8G+u2ucQ5O3WXT4f9MO1n5OnN
srW6KcgdP8qbfnL168/w0/sk00MUEfdzXD37CGjb2LMLpX9UXADOVZjuXGBg/901zt5br4x8Qq9y
vjE1WprAxTnI/HdXUL6OiR6MUOVVmX9sK7OwPa2eUaz5Trz980elsV+1kE2LxtkM15YNlsa49o9J
WCypCg1e8o2o6LsrnC20VRekcdc3XIEJDozX1Eu+eVDvW8Svax9DjqDUP27ifE9i1FbQ+p1/LOby
opvDKJn5k1M8BZb8OnbyDv71/tlYtLNdP+mfCFd0DuZU/QbP8tP7JPeANHO6EuY5wk3z2qYqxME/
1mG9codw5uLa/g9GxF+XeF8ZP82rrp+nguf3/tEim8hflInwzSr+7nr725NU0QMzFpi+36X+n64A
ENhAwabw8j7Rkl/Ey2xeLtJtuNV2zsmwn+/XSwPc20Q/RFuC0ZfpvFgge5i8/Ac3+uljnI1KLw5K
1w8l/2jqJEaP21ht9usryOMc8Ks7PRuWkSShKQkN/9hPOXavMXkDK9enVLxd25hSUpklNl6PRYTp
A/+/OUkv3XnwzWT50zGj6YbOHmDcuZ3dJ7wowe9azT+6er4gAzh+FOTcef31rY6/5G93ihfE0AEs
KO8BSJ9X4yqrvVHx5x/9dOeAfMWb1dektXTufzI8P11oXOQ+DR4pEUgqbHikaIIpyWcT4MffXOKn
A1SWOeuo/I+e3tmk2HkJ/WZWxuP2KV5Hc2kj3brdpFkadj4bpso0nmEfm5p2vXFnKH0m9eSqXXpr
cbP8D9YYMirRzGMi5dOc3SwpfewJhjg4wl3bKUG866T0myXmvdvy9Zszke6jyuehahK7nK8PFMWe
PwRGWB7dpDFey0FojlLQ0dBPFaVEcaa23T2Ok+Et69rorkdv+FiGSnSdQRPc6tCnDz6EhnUBfIs2
Ry+gHUqDxnk2u5G2YA4p/Ng4qPJt7QTiW+dK/XOjx1QD9Szytq2I7JQdj6QM08JkXph4RSMghZNL
9RTlMhGz+PySKz3RQOGh90V/VgwKRI24I3E1jDIYqLnYq8QgWWUHNoN20c4pOlTelTKohyGPva1Z
CjQoh45ymU0obZiCey+Mig5RA/HBL2Sg+2rojbyFuoMeWKnOAJ2dTKa73hQ7vHa8X+IkiAXQtWZX
mm+/fnv+ftzglQGAwpRORUShdPv1S2hKeMtdF1gnEK/VvMxRGOW1OGIHckvY1riILnlnhU3sBcO2
VPhEWRlbt7/+FONs9GUkEENGQYrMeF5i0njOJgrqzlni+0FzlDVn12eHVNXerAgqqbdjRfq3KxkO
H44k2HzkcUdgnk2NJH6GXtu5IhcTJ8YYj1W8/vp21HF39OV+ZGmUDTG6OR+oPN2vD1XMVIKFKf+f
zEhhlPRVhEjdbJUXIomJLTfVRDygBxRInO4USCp6pBnrIiDnPfZDd19bORs7ucJDOkmEPiqugfyX
wdTvVOPGqRzOu6Jspi+OKcd7oeuyt6rWxRe5RPjbx3JrQTVEuTuptK7ssLiaWW6LQ52gWQq08KDn
FqQSKVUkyPAgUDauJsdXZmh116YHGWpqBDkYU43Yr8gWnIRwiSLMkq1bJAAsolgKtUXncxif1GwT
/63iZez+Qgrg/Ia/5r2u+PXhGRg8vCpv/JNgZv1WNOn/iRJGlpp2ILnjqOIfdKMUUPakIrheVzm4
ifvstnlrexbm0V9/l++RM1+/S04UIzWIk54hicbZkdLIMMLleRqeQjHMyEaXXALfHXMp9CLCqQoY
BGoNINVk+x6LLDMmda+k14oY5GBayDazobo1u0JzurVTAu8d0kg4WpnrzS0zRDSctwZ6/GgutH0K
ZJR8apGUtXnUa/2aeTGdlW09bJvIIGinVVE9BZXy3Uw8noy+3qNBO4wtpkXS1ShW+frI20p0C6uS
xJNlEFxCQ1at3hoTYC9R7JK88VNBvY+zZlgpUgEdPcXbfdUqfdAsCxERnMuR+5SYffEIObnfD2Hi
3bC6SacSxTkdH1fS+2mfttm+imPW5p6NiYLTt0mlEyrT/ErziSBFklaHW10sJPwPueOI09pyzVdJ
Mbo7rygLqABJ4r82qecSzG16tTj1BEg1l/hHmnzqiwKR4rwD7mvmpNb/oe48kuNW1j2/lx43bsAm
gEH3AEAVvUhRLLkJQhbeJvxuetjreBvrH6hz3mWBvKzgjXgR/aZHR8rKRJrP/M0nJUvdu1j2IoO7
MejYixd29lkfkubHPCnhiMV7rX5sqKN+GBFnAX2+KvMOAlX/MM9s0Iuvb6SNKhqZIzetTelIc1hp
gD+bRZ5tkTThMLoP8MDQnOtEWskb6YZ1grtuPzyAV52ToIkl3JkFZFrp0+dbEahjm/WwacP+4+u/
6Fl4BjkcozTYbBTwDO7D46++ZGYd9uaQPcgeFR+eKwsnWdu+e32Ujd4h84YjARBEp39AKeNZDoYj
WKJYSVE+hGGtec3Yi+swVQb4Vep5xlPjFy70skichfraV1q66XYsQhTcAWokXoyypeQM7l//VS/M
HSUuG5UwUCpr0eB47lUXxVZhjOVDicXxvl1RpMtSnFLcfR7P0TUxTaAFONmRbmzFOwvUicG919UD
vVJ5FQs1fOcokTh31qS9nrMPXYVAhhbZ5m7MFb67khh4JVuF35tTtpv7Dpy9sZQAr/CjHEFhnmuq
gtJRkd07UgfkPE7FuRAhggWyjM8HZaivOgvlKCfNpA8jTtsRaWDKGxr5ieh+jQyOLo11brzYGmVs
ii2rj+nTeDhyIquxJRLUYxMhnSxsxZcmWDE7wxHh9a+13rHboVg8SnrsInoamzu4W9imZrNUD47o
0is3TMXOrlXXm1KDonZe2n4xoDniaqHr1zjOX7w+/LPNwkxXP3d0H3QqZdYmKhcir8C+dPUDgani
T2IK36lx0p9oS634pmezpL2xRiYCrutj6elJglHXiSproDgP9dLHK28T+Dssd7RSGgFWpUi6vUl9
6j4qsHgJQ+2mRZeNDrypnCNKOF8WPf4F9ZRpl3k3gdrPEvt3orgIwi8gi0qiaDTDCngVjhrp0K/K
KXh9ndYvvvlMGht9BX1BLdC2bmaKUuADnwwNnhYwDjSrBbmjupFvSetDV1uxB/L+xKI963OQzJPN
/xkWzZ7Np4mNMObdXpqHTMEdTk+08BwTdGOHqgVrpOD1xf1Kupvl2ont/9Jk8baFeIzoEGW4Tcza
6e6gR83SwuEtNCSeOyf05LI8KqPUKCmY/YcKktKJUV/YiqztinmBEUaEuQnX1bYwVakZ7UMqqw6v
WghB5hyfEht+frRJp0k/geIZRLFbnrPWR2ZXs7keoilNA3uKv3fd+h6NWfjmLWOAhEW1kUdoRQyu
832y5zG1GWoRW8ZDVHK0XDdFJKaVy9msoB8voIgHFsi7E5tmo460PsVsUY1qAToZGon25urCtLtX
xVgpD2mCnLipWBdyKNAlCmUguvGyc50rLe4fWr3Zd6GD/fxg3XehWWOVHp+IvZ5/ULJriuKr8ADC
DsZ6KTxZgNaQZmKISXmIOxpbWmr/xs6oOrHK6148PpjQE8Abm5aG3CXduuNBcgP0fhen0aG1G3cn
9Kr3KqTLAqNyit2QhtGJ+3oDIf4T6zxCAsjrsKU2NgOioIfblgWNTSbia9UYZ1HYZng+x+8nSD5Q
uSRVpxKzlKSE1hFbOtpJzYmj8nzSCIJxQE0bKAHHZfMbKEuRchrCfjBK7CRKfV4uZ8ITugLVjOaW
rZ54JV4M8IS7ahTQfHD1bbmrKHm+eC2dhzhRZy2IF11HU9Ex7qS+pAOalU55b86LCx3fmKzFV/Rq
jPdhkps/O979N5dTeZWB2K7SPyyB9kggfbKziiafBtuq3QcxwWFXI0Xxl1z7/fqVbz1/tGhmI7JF
+Q2GG2/z8daaW7XNk9AsDpBKcBpDU4l95aTded0uGkyhfOgu1DnWzLPO7DGhweUCXlYhy4peapIK
lACc4btag83yzTieogBGPnpOdaLT6yJ1vVXzCsKY0Wafl8K2oYX0EG+9WLOg+EUidNCMzspPddyO
E5bRosVgUJ/gkFtTdpeSlNzqC8YUAQ7CPQmwkgwXep/C6MizUPlICo2pU5pI90ti4hjoYSBcl35l
iboIFCC69yZe94fKXQpqTC56i+h5hSW/LKx74GhqilCWTBNjRivQBZClNzgucQYV4cc1iqFqo/58
fclf2GcrOpHNZLDZWPTNksfGIOTQdPUhcq1+37iwkNFuVbAd5yTCW3ULHwn16txO00sLdCqKLHWG
RE93qq23nqDja8Wh/MIRp08JoG8FGT29u6qmLuxaq9ODaufR1YxchAeKoz11mTzLTmkbknljegFY
h++xeWlVS6pam4XpAX+i9LxJVOcqQuaI2k0KS88Ms3OoknKX9Ep8r/Wj7bHRZPD6oj+/TFY9EkrY
QJOgXG8lh6BwCVy/RXJQ3da9oZk9HcapVd/B53ow5qk9RYF4YTxq5ogGOzxU5GibuKZGXxhF3yk5
FJmmBEocDeeLvr5EEMz2VhSf6sY9B1jwDiODrBPo0g0mNTr+lqT4yiQTvuVUFd35LDtkG6QZ7SxD
YElToj8yL7ioWG4lvEm4+R5+Krr14QCR16lif7KT8sOI1+VFHEVxkJI0nOiDPQ/11l/IPU4mRd62
XZLStGPU05v04Gh8Aqt1gVMx/CpgZp532QICfOibQ5mcLMu/sM/psrognUiWQc5tN2CD5Cmy+emB
klUMH1EL91QWTzX8X3g0HbDH1MHJAIi7tt0pEauIyjoCMIFNGUuonYZP5jzvLUoFZ1GfGPt6sA3U
hUV7jZBZdmlFqR2UMQYNI8iNEzt+/eCbw021AvAG5X8wN8Chjw53o01Nq5RldkgK93bK5t/CqR5E
GH2BRfFOVsP31w/Y85CTOBB5LQhOlLSfNe/Rp5/B6VfZYVys+kookXWvOMtnSpjaiYk9TyZXxW8I
VmDGycq3wgldFFpFIfXyYC3u1yxSuzt3tPN36MbPfqvJcQc5e7woOk0GiZOIE/HeC/MkY6AW4Lgo
Nzhis5ec3qngCzXVwV5s9bJoKQHWqmh2dmGdwh4+6jBtvqGrQuEygZGseIGtoq2o9QpqeNgeao5o
fa4OiYGMc2N6WADKYlebSgaauDTGrwv8fvUsVChJek2fVt/KCoFPKNl5XpyNyaAXQb2g8+DpdQX6
22miu1lTlmgnDPjJBnZAtCqSsX0YUfPeDWofGzvFLPN3IuFLBHor1G/aMJq/05xaxaDVrXmJ1kb8
bcrCrvYS1SantQt6EF5p92XIWSYiCKLWSb64VT/36GqC/YOKEn939B4Sh9MnWND2s/m9jDLgyzMH
dFcIo8VUHl+ba6Mu3XENNOb7MOb/8wZS/Hu3TI2HnDQDl7M8bA4ywm+45DgG8Ypju1SB7nfweJQF
rQvTGvCjs1DbQfQltz/IympubAsVgH2cyniAqq6Hxo1oykLxcJbKz+eaz4AEJp8YmncTXth9D5yd
SifsUQURcaXLRur4vYoJdaMMnxetp+e0WFm+Q9RJXcDP2VPhJ2XFf1GBzIw4F6/QArVfYvUs0+qx
9qMKTSdfndGL9hZ0ZQgwK8xpXLTNBV+B9kCqZfNyi5yE8qVxOhjBpalBaortxnA9Gk2r/3CV6nRa
LAM7GfptaA8QMeLZQAkq24kyrD8tWMnqu3kgwfQnvpu4U5qKfgmi34gClK6Kb6bj1liVSSMWYYDQ
Zj554dCWn7ipuyro9SnHFXjQFOR/qEU5Xjc281VYRu73hILu93Awi5t5jmKVf6itQMgrEbqo6lhA
icqQY02C3kTvInF7BZgpfsYH3gi98IbcqcjX7MF45xJclp6dV+SmbIzyS74gwdRVVKvVaZI7rgCo
Ey22VourdYjLJFOgY/IW+VOMjHigj9M7Dp9a3wqZtQbaTIZZBkllZ62P7nly79LS+6CjPtkhE4Kp
bLyUxQ1Qp/lbSglV+PoyFc55isKSipysbaA+38/aHqmZ4pcDxh2+EfX1h9YNXT6jE8XvOw7elx6V
/y/I0zd3Sjfnv/oeP6bWRBsIUiUCKZPa6G6gCBl9bzoZwfmPV/uoulTvFkDNaKnL5GCOZoa5RVPl
QWsA5fPJu4qPdoUzUSPm+MxpauRKTH2MHWoTaoJ2paznj9VMNs8SZVgGtLEp0VPQS3E5uzM9nYm4
5lMq6+a+wpT+ayNbZCrmJWnv0ca2oa9JgnRvCQfrxu2StvNTZ4n3tSmUcpd25q6du+ww6+bwrtaS
Ed/0EpuC20RbNPhxQMsYQYzJV0SgxG20lNF3jG56zr6CDexlniXrh3ZRUnDE55BueEvIo0Bxs5Vl
+koXlZx9cabaG0VkIKea58KllKVVTRAqGcyGaKrmn43jdlfDlOrnjhxZhhkPt0xiEzgOiXqdjar4
GbdOWQIb7Y1PqrGMt3wOdl5E0c3aTcogkSBDUv5jwp/JwFUr1/HRme8flokw/yEbF230ZecuPydU
8297x81/RtAmFMQY6xqVWMSG1VAu321rMum4Ib3vdyUcwzmyo11kGiUl2qZefg+WQFNDeTek7oUL
//88M0P5U9C3CMwiowsIGuBTZGai8dnYOvoSnWPcKBGZDfjxsLksMhOPPTWCs+l1jobAzhQNRufr
zqz+1ocmvCNaGz+gZj5/LLRmvnRLonVPGUNBOEl9jjJS3My/UseFahM1vQlDyeLWryt9UnxbM7Aa
wNEvMdHYbxr8AR0LqzwTUfmMOy5Bc417Mn0PAzK5Vse0Wg2vRel4idOZn1rNCucT5ZvngaCL3hGP
KGW3R0bCcWTSpZ2iNdncHEIhi8tIwjesHCcP+HShl+YKBP4Rd9M+sk5F5Y/VmOOgCHg4HRxqGuQB
KKAdD91OwsiiOe8PGcl16oc8u+exWeI93evWGKgVYi2UZrscfZ955kmrx3QefcUoUMcrpbyVoZrd
6GYKt2a0KDWpmb18462TF7Mt7WFfjlpketRW2+osL6zu1uWatgMWpAdWMLbJIY86pAcRQ2T/aXaS
exS983g13RUK+1tiMalPVJG9LtSi973IkWJ9PVR7Dkhj1VfuHcLqGonItnGEvGCqu73WHnREmLw+
ncX7sUNZwTXad5bbqFDEq9I3mjI5S42xC9qimGDC2uiNVCnnQNgdvS1cQ8xx4PnM5/y8lrbrwSPQ
32loaZzVAOfPkNLTd6O5OBfdFNX31G2iS5P68ol48HlEttZqDBjH7koJ3vqPpbxy0+xa7WFYWM1s
rhBxjJXe7xHSPbFyzxOJp0M9C3JdvVLBbNrtYcYlfmckoxW4y3JKHveFCRlrJZGmm0UB6LEh96Tw
M6lmPJdYSh5Cpf42Dm5/Gzk4uhqKYv1+fSe8MB8AQrAY6PEBVN62gGpg8X2UCHi9CCF6E+Vdz8rM
/EQB4IVRiGDXhIhglprvJhNJwtRpxBDVh3jiievykNhJaG+lMQhVFzDT4aajyQDYcnO08U4J6VYP
GI/wUvhVbyZ+3QHAeH3FHpO4pzcII7BYJvqhtHogtGzy7KXqrG7Ww+Fj5X0N8JrxFq/ybb/2fse7
0j8Jptjuhe1wm7UTok5CeOPDR3RDPMTfAuknO2XHXc5Y6e5S9ZL96zNcE5jtBCnoA5oQ7Asuy+Mr
kkAAXI0ZjR9F7d52GLH7Rp1+h2b5S5HViZLrdmess3s61qZ4HqZuLnVTGT4OuAxYP5L04fW5PPbk
X5vMpgyjayNVxInlu3K9xnO9Luh3Q3Dx3fTRDPQ0/z72z7jaAn2PtnygeicIGtuSANmbSqsHHty6
nqts4fFiQgWpRKkb0yFrSlXzw6xCi06dHUfz60yXl1pWAymryxTRu6xK9BowGZp7wIrU3NyRM1i3
uSqXUzLU2uYJfvxd3C/EwjQq7WfITrVN4lCpmvkQFsn0ude63sssUllbiZeLvjFDv6yM8N6uEoMu
jttddJUeepEix9u5rAW6YG172zTD+1GT+XU3t12AhzpuwmaW3b/+DTd75PGnQsNeO0yoowDDOV7C
hfySqE5MB3exFWT+G9AlE6nl66Nsdj1HWaMwuaIl0V3nJtzsRGkOhlIMvX2YibXfJ4Wi+lktez+j
7IZq+lj/uUf+C+itt/Wv8kPX/vrV3Xyr//tIkLDj/jXV9fpb3cXHWtJ/iQvw1/7wXB31H3TrudJh
gzyy+bmH/pIgcf/hGsAdEXB+VJnWKBD9LUGiYgeHexzhjQm/m+bQf9JcDfUfFKfWZHElfuuGar2F
5UpX/Oia/E8JksfW5JPHWSJQClqpUc7YqrzJsiZSdLLLMksuynok25/iL6Xsz8xZ+zLxwHuoaSKs
Wl9Yg1z7j1i+90b1RQN3BhD1i6iiz3O1s6kGOvrXeJbmWdq/1+nzwakvfofF8qDo8+d4GR86LS39
wV2CRZWlR4NX+JFMpE/y/q4Ko4uJDkIFCHHvdu67Hjkp8uvsLK9R2optzGDqGdc0Zf5mxtgAlxU0
eUSWlxqIotajNpD/dlOLFCG5Dof5a95p5zVm6t6iPehSuL6BtQmoLfVcoEcP1RzdzOE+0trPsRQ/
ps78MqvJr96NEUHoG+QZ9U8phtk9jZu+c77nDeIlAM5CBBNxj+zt25SAXzYDAiXxh6nhV0iHRGpo
0GFMx6BCYKLK6V9Ho0YnqP0ljfEeFId2w2KVcSdROXyvT2UfOAsKZ1VR3czuACA35iZDMtEb9Vjs
52Z4pyIG5zmFtnhJEv2sHVX1THUJYlM7a+oEmKyCWMOyABprFE/PEVXj3/Ba7d6a6pD2F5iLQXTv
QSO7RC3vXCXTLkRmnCmqHR8ynNvdxP3Shta4C3XNy+32XUmDY4cXqkspZgYDNM8oDIruPJozStxq
92Av3bgnRB86vyZHPWvQij5L+mS6ji3kUhuZnakDBg2z2w+3S9RaPyfqdV5q/IinxjmX8YyhFZn0
OTY1RpAMo5/X6p0rMaOp9S4BAg2Xl5yZfN7Os8sq1JtzM3MQl+gy8TvOqO+ls/sHlftfcKG9LMy0
DvT/m5gSt8e/vsO8b+1//N/kyNFyfZv+3F4WF5Gug/RABh+SF7Xiv28v/gTpeZj7601EoXyNr/66
vXSBuAkgahcBkzW2XGX5/yLp6xa3F2B+4jLNJMXhOnqLgNL6mv0zLIJrseInjFWmaaWf0RQ7flMt
sDZsjbkJROz0+xnILhKbuYG5jGNfL42SB0aKK2KWTuZZGLvLVz3GIkelXeMZxmieigKPH98/P4cU
DpLUWtLHyGHzc+pypHuVNIECcgrpprR3L90W7Nwur6hRRqBkvilmM6BC0eH5s9R543F40fNUw/SG
yl38lfK3eUdB5rtI3DnAPN34EM7LwgNej+ZHrZhVX4mo2hktCope22Ih52MDm6vehGfkRz0ye5/8
XTmb7S7BMD1RWtdLhUBxk4aDS2Bj2B/mxap2MkzJ3EVGPaVdoQSYBVQ3Flw4029te/iVO3VneqBW
UHHSxTj/BgAb4duYFRNKhO4svhItuR4RRnoqW9jAFf8sJAQsOj4kjisj4HghQU7lqRLXbdDY/U5D
ukofEZefXIoV6DR1SngzFD+1mtQ8H5C1+loWqGPH982AzZYa7SuQzLge2fukRsY4nS6aHIpKjwIx
/zmRkvgVbIC2Vtadc7NSbp6cn7s/+++prsNxpPfXrwe0RI9ufcK3UISlyboqSiW/PhsStJalibl1
Up69Pspx6PtnFPpT5KOrfAT9yOM10uwliQs0GQN7LjEOtfikZfi+L65zu/i62OPi5U1ySjRAPw4X
GJWtgN2NStUL8oLYmtBERivTWnRtQOFwbdwU6vVYUMZFi0Wdvll6avzi0GId7mpR9d4ssIICcKLG
P+qqKK6tZK6uc8PU73pTRa8UZwnlWk319BMo9ewQz3h9N9jnnE1itnScyalBvb5qGxj9nwlwm+FF
RyC+khmPl42LhBZTlLUB3hYT1eqx861siP1lof2jpwKqHdZR/jKE9l6ofb5PaEj5ilrbfqU504Ul
YyhBSpwj4Qv9ptNreQ7oIQuK0XLO4EhcWkLiPEffulgtbArKVjdapYy3I4XEM1Gr990yl7dZGpVB
b/FGvz5BrurjKxGmO6SPNRlCXoqL8Xh+1qAAx+lHRNcGsz3XW8wNEmfAIsT8jaNN4NjLKXDxs1uP
EfUVTb6iL1AM2Nx6OZB5jCUYsW7bh7lBxXvuRz3IFMSG5CmKwAZ0wvdjtNWdkw41wiy8Isfzq7JM
baWJqBziDH5OEWNfq4lNXylR0JkzHMzfisqr7gjwnMwMkun36+v7eIkfvTkAgLmWmK3KNoIkdPwD
+lBpsbOImiASboSlbIGnaV+EF7m9hH4orTCIAd/s+hKiAIQN16+MhpvGsmu/QzsKeM4ir9XBdZG4
xSzM6B6wept3JjJKvoLmUqBTyA0E3AXPQAgW9+J45F8TRuBKrImiXLVQBn9vOkC5Orws7ooyQ3cC
Sz0Q1m50L1PFeRjivjzLkZ/f2SlaV4vLHWpNMbjcrnOqA3sSVkOL/POE7lySG+nVxG/7SMuuv9Sq
Gh9Gm083AWb4U0l4U3j13y0TtDhD/zp+QlWsXolZuAol3Xzx83/9j/X//xM+GSaG36A8cblcKW3U
KP4On1aRyUcnTkdb2+LC4dT8nfxZ/xAUgdlmoNmgaqyt+b+14fj3iCvAT60kNSgybzIF3V7mq34J
JGpahEQs1HW20g6Vaw6aDJMF1PoCcih3R7hCapphYTA4ef+htYbhvZK12rVbm+H3kfeGdpSptd+n
FL89z26ljoeiWR9SbRqRJlec7tsKWfuMJQ/K2k2v2d2uSTvse+whoddX4q1g7p8s9wvP7eYhZBa0
WrnPV5AhAC2xudHbGi1NtVU039Lmwm+TVqD8TXk/XUx02+hyyQL3krT/8vZhweNz0YI8Q49lfSmf
JNDuVFuIwLmaP2NGMJo0fTN02dTidpmWy3oYbsYWB6bXxzyuogL7Z6pPx1zj4SdjTtOoGHW3jqlO
F1pYW3iT0tdtGv3r6wNtOAB/RmI1TX2tQbNvN7cchTU7UeoU5TTib56yCgMhUjQYol5aDspDN7sm
XMzZnr2qb9ByV9TOm5Ye14ApicSVolTY+1nqOHhDplsJXlIGYm5j0mcXWqVr31SrwN9iMgiUvTB3
q7vakDSjagQz8hM1sT8Moid39rpuGrHK2i5bMU1b5J7Wl6ZeAkHxMbpZcgCRSCL7sFh6RFk0bdqZ
VoxJRFj29gQAhtg6UFDx+OwutZ2cjaOVXy3joN2EYbmM+1brcTPpcKv9FZtYknhm3jgfnBL4nKfY
SohzRW+CbMY5Go6a9jhPfZ0yRhPZRZfBCvOWPmdNHPycBtgBLNW4Lpobjcsq6NphPm+gfpg/rq9c
lzpZF51mY9R4yLnyLUZlbHbYB4daADgzUj2jNvI4wJrd/DWnFSn6wv1RXYKUrahOTP3UBE5fKYG2
LNNvc6qjEcvLBFMI2HwEi0vnGr+zOlkUDyMFZFc7XYH8Oeih2fj0I8IpmKzRTK9l3E7849hodn4h
wSQERpMKjANMg1INaudQfWzNhAswzUYHGkPXovQDNYDLJkqnXaph3Hs5lmnoa2LB7xN5GR0Oe1NM
n0r68omf6XrBwxj19zGP68OcGcOXxqpV9TrWMOe7UyOXYkoX5sU9YVZ1gWEV2FJrkePy01qKYtlh
0ZJgkGG7E/5TVKoizxqVpNk5g5zvK6daUMcQM2LpiYS3eSbyzLCwJkvbzJ87swAq0lmwiPq+xSfW
iWR+0VtFCYkbtQTpZSp6jTKZZn0vEWPCyJ3syEuQ+FgVcm0r80fFGh/0cG4vdbAOxRl/i20i7D7S
fUq3ywCOwZIfyMqiCUZUpP+OwwmQEPex8atK4AzjB68bRJfZ0H9DhxhJfa0aTb9P+NB51KCTINMK
BjkwTCv1FcjtwTQMTXtV8NUmn8Ahn3dhXI8h8r5qsupy0riv+qr5LNdLGvYhTmVivbrFeomPj/c5
4Jz2eyV1bnnYruH3cL365foIQJzvPvzPYrbIbZoWjzJXcXd1VIsdBGbEz4SLuTAFqUlxAiFVdEUN
kbkPWLoAoHn9atp0rriaIJojCghjmvyQY71GwE8uwREo8hjTocWQwr4tjeKng6EzLo4kozD5r6e+
5WXS9d91jxio28lgoT5ogtNEdXe4n5f5vEE9/PUftUbVRxcMvwlyIS8p2SqP6ua6/OfCJNJmxvrj
5J0MvUlwsqyJ9bg+eafEMA/XZcMsw/3zG94UWv1LH/anVan//d8tAOPmfPI5nhk7XrT/8X+O61fr
//8nAhOr0C5g4jUb57NAwPg7AjOxcjTAlT627iior6DEvyMwF9lwatogQF1Q5ZsCFshk5I5g04M0
56+9pYC1TdYsm5d1lf8ljQBkvVWALJGdmNNG13dYxWEjNUg9uQLRB3lscgbD/WpVVW2f6yCXwPs/
WaIXoqZNKGGsQxNkmjSzKfmgTHJ8ispmBQeaoYosdpIGSpnOD7C6pd8PalyeGGs7zZWMAm4ebJEA
AErf+XisoZCaBShvhjhejHspjZ8gNKf9kkfikwaB4F0cpeMJcM6LY644aVghdEm25RFLyfB0KewZ
GscMmM6Yml/UtqJPSp0p77KmvhetY54Yk1329BZAFwliMYXIlUhFZ2dt6Dy9may+s1VpUrfDViTO
UOpNjdsMTroO+AzsXoH5zPvXv+JLI5I+4DtKBr42Z49HHGe5tHlczYE1Npi+qU16JWyAsGpjjB9V
hf7Nm8db6z+UFig8ke1vxpN5Kp0F8BaFE+zXh8x3MFx8h0VfcoEo6ykk+gvfEFU7lD3hqeMxt60s
tNKVSTLpKJllDV4P03yrKflNUvQISZbWueHEH16f3rZyxwdclT1RbSMbYpKbmB719sjBAnEOEl0c
JFC4S2uZixNr+NIgKBGRcEEXXWU+j7+ZrkyQxCR2OUuooSQtxwqLtAXk2MXrk3m+enD8V+D8WrAA
ab6ZTJPVjQr1bA6iscUfR7TFkNyCkNajfa9gZLuj4BsT2YLAnk7pPm3H5lpdO5vw2ow/AoibORZp
UTZxuwTDMCs+mJnuoMWDug+lBrgxKZfLpWShT9wz25VdR3VXGRlTUB0ytwCdJVtCGycQZMmmMiwC
U4QCUXBHi5b960v7bCBuMi7QlUbHXgG9fzy9ThFtFdvWEnQ2zgZjHJfv9UJtbt8+CiRvgToRMsQg
/Y5HsXEOzRUrVolttPkrMhKSQCKKNeG/Ps6zj0XCRI+abjIneh3oeJyhEXWUVuESWIhU/ERFAEsF
SytuVVH0VyUvCdDaqDulMbVR/KGCZ6ytm8eMlkQQf4TjYZ0+zCOsKodA6Gd463q43NpyOoMPfC4V
MqLUxT+xP1OxgnvjfFHw5ftBelg1IDkjxwOb/SwVJZMz3QUovbjjYrfqVBDnnHIwwcRWQPu6Wevu
Xh92++JSOoc3hkoBUQU4v23cioL7MK7YkCB02lnszNZYQP+n4dxMYDIrJXlrG4LxLOADlIFVTv/2
NcIMe1RRTFIhLzRakIuqOg/dLD1xFLYvEFg6APNUY4mGoCZt+Vr2oHGmndwJ6gRV1Smx57t2Lhf6
ysq0i6dkOfHiPVtFxoNuTn8NyQfQNJvNqoC+HKcldgIjduVuaV1A4HY8YjiWdDwXJ7bKs4POaMR4
Km0KAjVtWwZB/KLoEhowgbTV7KJdufVLPLUn4FUvzQnuKgsJ3Yqm6KaCVeNtaikYfQV2WNs/SrWq
fpjYhUINJZsL3rgL1xnB2CQUxuSXJtvx5gcfSeEqF3YwqGG+a0aZ3FByTC6XYZpPbPgXF49SPV0w
Skg0wo6Himx8VMXC4ukQP6+oxq9CIIV86y25TohDhTwcUTnt5uNRdGm5Y59mTlDYsFuGsk4viygt
T3yil7b501E2cxEFRfzVYDwohK5cUciY72ajj4MljgxaHXF+eP0zPeJvnmSUVH7XacFmptwLyGeL
uGsVMxy4v+ygRQngUNcpAqWALK6yZM72Wioe7R/0vZNJFeU5BfnEoUePRe/HIM0w4I6G7ATv8dkz
sf4i4jCYh+vWeezMPMm746y27blg59iIFOwVTWuvi0qz93IsY79V+5/q2OofX1+GTW33zypYlC/I
uKhUPyLAn4zZF+VSTYVmB5OhG/BxrOXMzZXiLLd75WNkVPf4go83XT7Z568P/OKRhLVPcE6tgAfj
eFfFbQiaoLBsiluDca7hQQmvd1h8dMbsE1nDpnbw1xz/OdQma3DKJU+gceB2iBzcdRxr93qfQGko
rRpvwgLqiLp8aPBH3lcGDh6vz/PFM0qhdzWlFqAiNoNXOIFQVOajtki7no3wt89m6Zb/zqXzz1G2
5ZEmmgW6rbYdICo5XeEQnULbcmrfqs32RDDz4oTWK5sbwaXNu5lQvoxKQ+TEh0MY5QwZqeqrXfWn
EoUX96UA0r6m7Wsz8nh7KBTiIL2ybBNuTpeusdiXQzhGnybXNr9VmlVeks9b8J7MU3TYl0d2Vmke
JKPYNccjx8hx4+XFyPmYoZsXw4Q7F2qi7K2+ii+nxmwDIZJlP7ZD9uPte4WQlyCRIwEYeJO4LIlK
QVsZGNpIcNzCpOcy0afoxM330sl7OspmaaGfjKohFxsQjZbuKY6bfqNJcBuT279JgZHPxo32dKjN
09Fh9ms7FJWD0h7kRdqk4V52/amC5UtPB00ihOZILylarn/+5A6zS1VWtc6EQLK5AapFgy+xbw00
WmIobTnVKY2AF1fwyYCbJ141WiRPEtg6jcjzHyX+OTgJ5clHBPyMf+O0Ub4CrLqCwtGZPJ5bA0Cj
n1yexaFtjR92O8wXyF90J574lyZENYVmKNAGExGRzSjSjJvI4kxnpovHlKqFV3rtFuB8nFMyOC8O
hSTgIwsHUdjNlmhjNUIuI3WCpnSgAxfYcdsU/8/7MO5ORLIv3VQr+VojXaV6vN0X9BuWlqTADjrD
xJSuxsKBlthfZqnUc182GXx5FJrP6L9pQD82E3LcDMXFNqIsT7twjypMfY0CYn/x9qvBIVf9e5TN
rTRnkjxG4QvNLVIASzQoO4Rkin9rFDAmlBNxaHwU8n1ykprQUZNp4O6rmsX25Iy4mJbhWv/2uaB+
ho4MpUODpPh4t2VDuJhLwVzIlFHVR0GVu904VZ15YaOtti46SRpjwT04HkXqVt+nY60Fbpq6tddO
dBVxX7PavRWGkXvinD4fbS0CqSS7xgraesb2scwMYil9JVgxarIXgIQaoshRVS7UypLliZDm+aaz
TGjxoNMQy0NjcrMdND2B9KnGeqC0hbYnlGq9PnIM7/UP9cKkkBNaw1E6/2sBfbOETr+ytVQ9qLoG
kd7Gro0WbeRooCOODWb25n0BJwveF1MzEezaFuuHoiGkoJsZVIlq/aTAhfX8XE7jqXLM4+8+Dv0h
cKw1eZrvqENsYaQ12Nm5RksqWIY5G7/DBxaNvdNsRZ0vMnfusLBzpGlkn8z5/7F3Jj12I2eX/iuN
3rPAediSvEPOs1LSJiCVUhyCwZkMkr/+e3jLhsty+3NX77rRgOFFCUpl3iRjOO85zwE6dTJnR1OA
p2yMPqUtuEtwF+BPnhG97eLYcDnvjpEl4RTCSgHDx5+RCT8KnN/2QQwzE/F5tnrn9Fd/PbsJjShj
aLLx/cvdOesxkozEwdOATusAO6Y3Z2QG3K44LrJunv/7f+3XXTa0uJ0gqjJaxnTJwOefHwZ+Yxv3
HtxXQBQsxQzbkF+mLieRDqMHZm0TLuI/ceV/fQD5N8lRwrVwrD2s8auCNUHPb6rajXBmbaDaWk12
ECnJMcpUTrX6T2OUX98qZp4ORbWOT5KE+/SvN10vKpYuklog6NDAQsG6737p/dn+D6vsv36Su5Vm
d37wOZIu/mXHMMK6LwE7iNSogo7ms6oNPlZV2nHmifarJydLp//97+5ffzCadPf/scejSfzqWUQJ
1mjFtuBF1j0R3Lq8avUQ/oflYn99eAj+/GZxnePLQzJir0JT3dvj/nwUG3pNmcOYNwdtV7X8Vpm+
0Z2DkMPLc2FjIDhmnblgz4Bx+5nCSp3mky0fKtBgD9nsLLhc8g2edbBGtZFmTT6+dKUU3zAdGBTd
G6OKWQ2bz5vM8HJYrxQiumfwlCKEliwch6cyEveW4mTu+0o/ctCFSzGivHzKt2484L4oX4CFD8+G
HXU1mRXs6jdYVtr2Rnt4VmEijPl5nRYGddKy1vs66D28KH6hXr1x0idHFO6ViR9FHoqg9KjLjXp8
gN16T+PBR2sbBSGSHRBBFaL1Q5Ud1iVrKL9aazTckH2uHrVhsa0aTZ+/OlOhjgHR2lTwncR9iLXF
9dbvcqG8Mp7cdXzBkt3kcTSvtZ0uZW2JeO6MgL4ZnCJFusJmbU+ZhJEA91uFQ9xusweaIGw1cp27
nX2twptuNBRhDyfAmWPstcfeuN2roSkPME76BAhCa8dr35lOzO1nvXPmqTmupL8tDBIki2IHG3J5
cIeKsL8hhrs1UxQwRLI2vwRiXj6VLooIthIvkTC8Yt2W0XQ08tz5cO3ZnpPFMHIV5xOQk57atXTO
7PFc5px3P41tYGQYLLz9k6qzLLjPS00dMoaSTSUqQ4k8Cl9heA6L3AveHafSXtwQPv+kGzeghVh7
1AEYVgS4JrSab1VZ4+KUFIn/JJtU32CnyaZXw6oa/As9bsKGSVfDiJH2j3CA2Y+Vs9Ufagty63HI
+Iup09v+Q7Bakbjmyw6Ik/A/EAwW326PzK8Yj5V6rKy7zpns+YAnuT2LrHL7Q1eNLdaMBsearYTl
32QmZcU4PvO5fehYdLwTCJLC/DFPqmiPddQF79LJjeveHrfiMIWZereX8tnK1yZdm2n4bK92oMCN
6GCKVVO2ziEbN7cCm9NEv2/WKB/XdtqO81TlVoITSN5pwxZLjC3VTVyzGtenfsBkx2rW+jpF9MSt
Q2A/wxlTa0UD1FgAZjnjzNYe/qLS77xmPhaBlTdxJ921vXLbLVfHuoiq+6whRRXLZqG2QYMYuR8H
/rFE+5hq4q4JiyotfXj2ScO+u96VbSEd9dxwjUFrWTIhlzdnWizeI902Q1JWxGISpbo1f2aDBOdi
22ChDkFUtuWzj9mIN1tjoAM1mLnV3DyABTPUfTYORjElfBz2mCxeNkzpNoa49SIZSDfGGjx86nRI
x1UwREb2tTZl7ZwDmlzxnJeZgXM6HAd44rhE8GsNeohiN1vNnJFnqwSI8YKZyRwM25xGTdCE+M72
ykgoQKs4BuFQBgc/pCE8xbCCr6iQHSVuBQaWo8u7OqXarMvmWK9h+0g9n+se86XaHrNoC+tU+DBP
Ug8UAT6iLvN/KNEPTmIEeHxI1wjHOqp8XBj9dpocTZutRX1wsJy3aWgadnjIB7l9MjLDa2LDiSi4
DYoys2JdLfkDYLd6i8O+bnHDmfaDtwiKJyazM9a0sQYXDGPAWD63NghRodbyKrCzAMZ+YWU/sp7d
L8WutIXptpZLwXkmq4i31KWOUtpdN5o6pekkbR3OX+bNlsHJLS2GLEYzZN98nPtuqprMZNya43OI
u7Io+X4tmb/7vdHhoeu0Ng6M+I3iSBBnOWl8YHliFjhA43FpgP31m9lRXuPAD1rHba6TPmNKRUSR
OOWhNQeyA23mKHs51GO4lGnhL2VwFWhL+3fs7Wi0PAPKujZJE8ijqYrgFtz6GiXRuLcvTlGw6NR1
F/s9z7qoOI1OsWxkDWBNx1s9rz9NzBL51Uwr+nKc88y/jWTBljV7LVXoTrhYj3bX0gxj9RvwmGLM
g5+TJaN7jk6OewYX7X3x/XEzr52x3xh6LWVUnt0W+1oyNTXrSFO61kcLa2s7uMprv1SqBr3XUgvQ
xC7YmOC4BNb4vkVjiIWx2GR7Htk6njAP7rnvZpuipN8qGJaeCCKRjNzbbgVzmx+GbAI6fy2t3biE
JuSAeaHN/GRRgzwk1RT4v/OQjaA32YetA6gefoLWWalzJBA0uHEzulV5yufeecqbsvSOeWcoM+l0
s/xompI1KPTXIU8n8otAqt06L9M6WzRcAxW4FAoMpKoS0x4gv4ZuyXkU7tb01eErwm4BLqMTKP/O
uLN/jS9m7zpfdVWgAs9KOZ9LQDgen+gggR0xYD4PXgCoyeqW/YlS5Dtis7WjWwsuTZXiGhcfnQE+
PQ483QRx1Ltel4DQHoejROgAdOUX00NoVQBwgsZAy0C5G+AAr24VEiVwljCpcxKS6UAA820stsqE
YeJQbRk4upuOHs003yEgTeret/PpTYDano4RtSJf3WCTt3KsTLCIxe44HetMfRgTayM4CehCT42v
tzIJC7hIsbUOqiLhO+qGKPACpakxad1JZspXRBKpSDvpOsvAOFEcoohc1WVXn9ZmK5ojwKjAgwKw
8iMCjWnBOSyVuRE99fzfPUhJzk0XNEEJHaCmQqN2wo0WcFCsbiI1+KyEV6wokmoxphBWOOtsUs0O
XNQ+2MlKtrSa+3wW0gaJYhgRR4gii7hNRN567tfGPAJ5UVYSRLqfPtuClf5qbiWkpnXQnv1NTGtp
HTbXHuR9U28M7GNa69r1gKNW12meVU73tNHuIyeSZE1efg/somh+jIvhC+THoJiqk6v9eRveuFNW
W3Ovg3Ey5LEGk5YRuu0yt6yfcJ9qWxxnb+yFdRBLr+mGxZXeo7xIu/L62OXza6aD2W6dT9QXMutQ
peO2zMWPospt+TnAGkuQbxw8zVLEgc3lTYNgc2zh0a3Hqi56kXqjHMAVZwqYlbCr8trhG/D3Jb7c
YjG41Qfr9Ui5Vte3U9Lm+YYRVyFDkdnrGjvuC51/DGUmCFnbS/diKrxMR9fbvFPNpKE65gw4IThN
/JeUF9i+U4x12FRnfqGxw8KXJXXLQeiud+0yOq4U7n5x+drGIcxb4+R046xPhhrhroU9h9JYTZ4M
D0It+qkCzOXfLFoan2la5z1ws8Bq0mrDV33QCrtpdOxKb+mZJ2XjS+OocsKfrEoYU0Y4zcdqK7Nr
M+us+mpq2mV76/s5H1L2jDZ8rxqjx0HeBMW3GS8g5Hc5svtt0bxFRzmp3kn0hDqa6G0NX5ZqhH3F
J+i1ST6B/ztmSw7v3rFFCG2vqK3yENpz9Jx1a3dvt37p3RiFMd/gmvGXmJlj/gVvsvOlLOsmfy1b
YjgnkublQ74MrFh9V4zX/ar1FMM3d4jo0T7JkZFh15egWmyV2OgVGXZyC4TcOFHGczTdPnys16H6
aUm10iYwDJMJjgi3MOsgIcjULYPluQIN/J0V0X5VtbUSYLNFn502pyyDGNeFz8B183VCVWz+c3dZ
uCcl7enHCvjE5AoTIm+Kdm3PK8kMccAHR2a+Yd+PEWrMkpKdcX5c9qR17DWW+Chtf+Tu0voc3bt1
kx9LyHZ2aOh3J8hEmC2ZDJuduRmrgTucsPrrus45Fs6DE7THih3haEj0otSxSrB0MnJalx73rdPx
UMj5c7N57yDw2sSssm+edihzV/sP7vrjEKXuOv0cO/gEWmi+sqjmBytYioc+nH4QhiigY67l3ZLV
/ADQ/ELaYjzRDI857/prq5fipyg8e7rK/akm/zZ1R1/lxF04JQDvYSscCMvOw5GhinEsZQZmzOk2
9X2q5u69NNyXhYsQXb4jp6O4xcoZxGst3RN+6zotoZqkpCW6kAiWve46lw+7kERuks+Fn1p5SYW4
DqE7NmQcb0NhXG1lmKd6XaxXF37v7Sb7NunHNbwL4SIe7TWKPkUMIG+gvVmEeetljSdTG69tURtf
lCvh27aTcSzs3n3tbT0/zaGigkNE0OyI6HAJ3QgHUErB7XX/tfUgM8PtOud8fyoEaD0WrOA9Cwf9
ougsSIS9zfeup6qk7oC3NcZeTeap122pz9YEf1oQyL21ZwBeuufNjvNt3ZLZJCbE0WfPCpXue9FV
xdlqVPl5Ywc5wJeMEld3NQjoJbzD6V5QrMO75cWG4Mdq5PoyBOyHJM7ca70W41WOgr0jCm9J/94E
NaDuYF1jPKqgOIXbsBUi9UU+UV6pLZLAQ2G/m1yxz8D85KlpFvvLBjUZBbAqPwGMJVrhZ2bwsOXb
fOyX8GZZRf22Gj70CZMAsFz9/ka40bXBNObnOg/dFVi+z5Fy83vHNFTSUnEA/7vS8VJ5xjt82+52
7b36NfTc8Zna0JXSD1dU3Fi1bZ7dah0PJo+is83O0ZHBl5nrZryt5hVjpua9n5B1t6ouDzZBqXid
u+GGS2ixMnY1wX53ZZAfqYMvknyI/NhVfXjeMhB3q26KKwx7/k01qO1nGBrOWXYVR2ppF2nENXrT
5le/9Y3nKpLibGejcVMWeXEuWuSIODeKMqFf6xHm0/DoVlbxWhT+0CUzPUf5shhX6BLLeQ1a1rJ5
/ZhwahyVWKzYK/3pM3oUSd9JjrEIB/m7kNl23TB2vK088KycvbhZOEFctq6bDvNa3GhVF98Misde
sf3a17XR0+UmUBzi1ff5jEOzwiHbzceSI2WVCNeg5s1DdTqWXOrhmpfiCivW0wbi+sadsb0mrl/3
8bbVPMC11PYh92c/bZnwXZt1bVy3vnU9V1pcuX4jbybpfXKFYzxuoUXfyOC2N56ZmzyP29K8+3kb
3GORoa3LDz5U6bI3+JnzGEjxc3SH94mf4RvXj6ZPlFc1X5cqyivY0nS9eLIcXuxNjdcVHMqzY+rH
qp4otKlZVOO1EyVuY995xI7Bscsd9ZdiLghpbNyAl0kU5EMcbiLsS46VJ6rFCR1z0W8ET7kSny1n
lTmXqJ2qtE60mCe2PfpRTCxjO1dtx5ZdLHLkhF70S3/qzWFeEs5vBGXqxk+5jFrPc9aYy4Fv3+uT
qEZVSCcxyTV2u8owWLe64XnRHqfWsK/sG79BuI0hCzifW081W0wnkA3ns1XH3I0GcZRuQxBmm/zy
fsmieoqRhyoRg/HQWdrtAL6kZYkAsld1o+KFb8PfLZZYyavneydSP3Z1ImgtMGlJyXlLDJJ4E+lU
34kLt0aS1TlqTx4ZKooLniEaDQ1tukdX5QjFXg9BNlZVX7ZJ0TqTdSXrUE8JbOYBdgoFWuzE+Rxm
pHLyuUlpVAweDVH4YdJtRuDFMnTWL0Zpg44tybjYcWVkzntjZJBLmU34BZdAexzph/H0XeNSCpCU
lop+9I0xfPfHcXysyDYPhLRcyoVmVu3fQffTkMHeppzj2EcdDyZeu4ymo8CG/u437lvdGixteCoL
SVAr7NmYOFu2dxMyyprIUdPgNnMlitJhrbryUA7+8FLPDQ0xEX4MEHauHHkUmNt9q+y1dJlE9oFD
3ndcwFcVo4cgRq8qOpSVhd7TuLribhysMgeCQyYsXopS30deaxms6dmE4OR37VswrujG9TaId9eT
C/ttvxYgNDmK/Zx6SZKoUXP7rQEMpK4WmkLweWthB3dUn3DFASkRbgC1RIOb2JVsNHa9cqScOPpD
eRFd96WdIVXHakU1jWaUo5iVlk/PzmDwxCHBNYiRS9t2KXH/8G6uq/B56+aoP6pSSB91p18Xel64
i6c0nxnmVTdzxsZw0OtjSRy5SoBOlOXRmmaWyKLG1p9i9oDFEwH7JG9V9aY6NeZgnFfhfXE8ZecH
r8pKedDIsCN+ZHAhybr2O9RHZeN4qFi3P/mdIz6ykp0nWcEoP4dFMeS3Noe6MuUSa9loPlX4o2U0
OR+yYDR5BLNcPJN8DwMKNGxS9Q3eT3WgQENsict1662aBUo2D2DJtS/M/PyA06tpYwOhmBKtTM4L
+CO35+20V0ceQxHNd1vTcyGL5gEBqQ0V/KTCrLFS2ghIYUJxX8jtUQWT/dqExpT9LEspR7rMlT1c
WYhud/WatdOLuTVuezIaXimuId2eDq9dPoxjWJiQm9u6mVVKBpkNxHRmz0uLrfWbZKmjIkwcoY2b
gNvKj5IBjk6CbaV70erL2gTmEwb3nazLb9YSAXLqinx9sJeVBXACPJDHYqvr7iBcb7yf4DUVae5U
Bk9krqxXwGRZcBonWM4plj7o2VWLQzdxM5EDxu65kl13NT1tJv1zuh19oKLuxO4ztov7NjIBkk99
N9TdXYmxx3eTnMIpSnqCiilw6Gjxs1srLj/k3ZsiFqo1Icmqdqp2QXta38KxMqpDzVqHXusHwLG5
TZWPzVSBUzIoKnHiLrJBGYzZ5OpD5OtK3HWrF1gxsqiH3Ub40XCqWzlgXsdKb+PMagcNKarT20hx
PciX5jEYWUdjd/a2MFFUpLWPq7R6685ca6AX0Tw23EpUP5lo446cTj7ma66iGjJ3LJxMBVeQWOsW
UwUnhXcYmpikJ83p8Og1uNDqWBAaMj8tMFI877gsDARuojUol2uEzHl8HAbMuAeWfHt+8YaQe9Vh
sh1aRdAyqTo5NYXou9ey8lzFk2No/SRWx8x+9o2pjOscU1h7HS4e3j4Wlq5/0VRM4UxrQRR8b3Kn
9fOkJtsyqcSirMQ7eUyG6quBUy6Eltry2xpauSq6+wLNr1Fx1Oaz1SSmYopkxUs76b0xc2va1UoU
A+ufIFKW7xIO/pxwHVuQ6cx18Cv3em6rpbpCnhmjN9qDfCykUhmbATInghs8wxvuDKTyarAG/y1a
pLM8bMCvo+eishF/rILMsjhPkEgzZsOuwz0AxqqErcxFWn1GP6/0wcjdAfp5Z5UhZ+3SAIN+7ytc
Ve2JcaWznSyP4o9zY6MWJZnRGVwhPT1Ti7ZF6+JzzquZNsWI13v/blB7ZXdq8yZYD2bQG8G1FsIw
WrhhTguChyNgpj6pbtHTKeiWmdO2wVZuPGuQ6QZtv3ljLG8Yj8u8S81SjcpI+jVq9GkQXhM9UiW8
Ai9voiK78bnkF3C+Z1em9DVP9Da2c19W7G2Rlmej6sf2memUsI9eLb35vqJ0iUE8VaJteC0FhtqN
9tQ6rB/asQm6b7XFsOtlpS6GFsZZL0bb/jEW/v8xxf95YTr+e1DE1dB/+6j+DIq4/IW/kSK832jd
AteC1ZT/I1by95wiDAmulC7dlWRdvYC57D9yis5vNpZ7DCTYVMnV+fzR30Fb0W9uRAaNti2SskRV
wr+SU4Tp9c+TU1x//DfSErvnkDa2X43wbq6GIgjGHpV0r2LbvGr73AvVP4WLvX0WzSS48oh5+FgD
p/1U27QFHzNt6+ApyPMewGDjWzTY7/AoSiP94tjlBnhbXyjv3tov8aaM1Otc4jGMs8Hb2sPCpOyT
KftTwPiwTseZjpqUlh2zisGKDzgXGmoAjuhCHWttAHMGI1WzmLdZ6egtzbhXlukCx906FlC5b1yr
GYC0lPYdNUxTffaYGQKqdlWZJzMhDIQQSKIf7uAMFC8oaglvRtcl1Yyxwo1OBoKWzbFFuc2LTT1u
dqWpsqgOuGXHO/Y90VwJjLMW895x6o+OM41rkhXRtMHxs8IR6jqTxP1GyiLfwA2ezg5yoLxapjLE
Vq7L7vviTxQXEF6iotADG4hUmzHxTGcM+9fSn0eugetAQVnhmoKqgha1OBEqZIe0lCcdGADV/NT1
ncgTYGP6VNIYSc6sFtGULNM0FDsAoaLHWNfWXSeG+tPQ1gGIdZD7X7lJ7SxvxtzJXGysC3aovFtn
XHR9jEztNHfCmb4xFh31GV5Zzp6uvJ7ZkxsGeeqXRdQmg1ljMCl7R5axDpyqeBrRNH9ERrA9Kwf1
LmYCJM5Z1tkeIMAivG3wVjO7bThJJdMytoDlVxHesOLXfjyqDGGjFUUETItgLBeUwl/tuGn2zvRF
zmqjN4HnLrGDnp/L4kDLAb7nR0XegXaQbH0RfRCua1pOjpkN6qTMmh/z3HjhYVyl8ZXbJSaHKqCL
LejppgN9GMo7EOIwoZzaMn6PxnzoGWpNZn+OEAfc07B54ed2dttrXc5QePJVZ05cBmVdP05ZSytN
aWqezKkYBbRrBr6xKSzj57q6zS00OGs9uV2+Loh+Y88YanWiuT+7QVbNZxV6Tf5QUVXn3VmwGvUN
yDfOIUggxGo+S7ObwpRscCeu8YJsA0INBRindqO35MTVeFqYcOZIYLa1of8yoF6uZya65XNJZ/oE
l2utDV6aMV+vJ7Ou8rNts1ENMSf0ujxbhmRy3uswA/cg0djZj4voGetTrc56765jSrTZbX3rSMAI
P7CmFylgHO9cdHaNdtc1WWqiZdlcxTp612Rpda8NDwE4yaW47WDo5HEe6P5E4jk6bniqkmiO1F9z
jLJcEX0Cksq6aVoka36xKtOG5VgGjo2Es8xwoHCUbuNo3WJePuv/gGj0/2bs/gLX+vf72cu3+n/c
feupgPnznnb5S3/saZb9G2A6vDYuJjyHclTsNn+gb/kTl+YEmpiJ0GPS27ebv2XvXec39j/QkaHt
2Hj494DX3/Y0/ghDP3l5AnR2wLTyL9GPfgV58Y2y03oY01xs4NjtfnGMjaXHqU1DtiXWssU17YSn
KOSt9Gpylg3r+smmPEhY5fxgzN7J6oorF8H8aNryFe0dJpd+8ZgiAbnOu9u+8T45CpuBo9bpYIRD
RQt8l6X97PRXfiU0gBFxQcU2x1yWjP4N8VHZTELtmVcOBQsHghn8DKjhLnghzmFUv7MkcAtYwiX2
J+tl9s2zEWRtzJG3jxlJAtgZvrTZdFV3X6cmAzYz+rQFuuJVzfYfb9RfOrb9r4mn/4SW+N97E04f
zf039TH834CB3j3t//4luOq/yT8//ngz/46ecMPffLBfewolIFsDoervj78T/gbrzyc8AtmZetJ/
PP1O8BuWyT0l8Lc/xNP6jxMd1k2P4yFheD/g+f8rJzrf/MXmB/qQbBmxTd4Am2jjr13WzDC9Ssxm
zcZqgADr+8E/Z7XXOMlWI8ZTB3oWDUca/JMdvoyWiWZ+9hCk8zdmrUgX5pJ7+VNgdUq+YihEXGmw
DjLN51OxQTo3GF7MYQDvoEYzKo8BykR2MvWwZMcI2cC/JuKkgmt/g/zsx3LoHR7jTrnrs2haNi/P
gKt/XdbScD+5azUMXC4JIuPE8JUVnnIsRV/MRcFzbiSzWMQ4g/s+kHMu7dPlAt9fLvNZv1/sUQG4
5E/7fT/shwp4atHV7IcXSSBrd3kgv0gFYtkooDEvEkJ/kROiXVkAoup0B1jdU3OazXVEfZhnMvZ3
3hS48gnRFIkCWhKHsbXrRrQLXEfMUlLQDVrTkbdLHOoid5Q2V0SApLsMoi+SSLSu1mtxEUrmi2hi
SzndG39IKZNEVnEuEgu8+/VhqNa3SnoUINLaVn4L24WJ2K7cp/UknTqWF9Em3PUbd1dyqsFlvSkv
Ao91EXvERfjpLiIQOsjM/MkrrPw4XISijEAqqhHHDySkLHc344Bg2b25nVVxKtxFpvmiN8mL9tRe
dKjqokmNF33KuWhV61SJ5dBdNCxuBuhZcxegbQW7zMWJyZVH76J+LRclLMsmVDFuAfzTbp05+aEa
erNLlmxoyytvF9T6bDG2hIpWdLbM2TW39g/9zRjEM+dSVDmyXyh0tCCFP4SEG3dwLhre0Dhjftsh
Yz3Tn4XKRwGZYI650kW0Mi8/dJMxbucyilAHe7VY0APgWg6QwXYFkUPXl8w0jbNz0RfFRWvkUIvu
iM6NXmRf9Mh1XshX1zLkH4Aipo+Yf6AR1MGSWVfhRdV0RLst6WRtFY/YRfnUuwi6aj+4cy7KaHRR
SZ2LYop3AZBYrQd8MLbKqweIYLsPaJdaJy7qU2pdFFjs/bv521PdeFouKm3m7ortcFFv14uSi/e7
V1ftLvBiBULrdXbZNywmJkzeRQ1WuzDsXzRibBvt25Z7KMfioiJTn6vvy5LyMBBtlYRgvEvOKMeo
z9gSUKKNfFelW2BMglHI7vZXF+VaIs9/iyw69lJx0babi84td8nbRKAoD/qihFd/qOIXhby8qOUa
+PuMm29X0dUfivourkcXnd0JmXknlIKhv08XLR7LDrr8tEv0gpq0LM17D+25W9zxsS6m8bvchX0m
DGj8pjnrO24UKP+1lkwB2stEwMM09i4vc4JM7jODIWjXL37RMUnIuHqEVFT5/mN1mTVoXwQYEuk1
ZC28zCNkVTKbwATJnKK+zCz8y/zCu8wyENqYa5SXGUfktsw7ln30UUyaK1NxmYhwJWY64kTZUqee
nXNfXOmxVWdMawvuJ+77vwObY9DSXYYuhZgrfK6XYUzTDooP/jKkmVk97qvL6KZy7F4cCwMnb8aA
+nt3GfN0+8QnuAx/Qsq8btbLSGjbp0OuCBgUzZehkVfCUk0dYnJNgrsMTlG9z5gqm8F2UYXj83AZ
QWUUCPUn5HlGUx5uZ5wl+8RqEiWOqBU38pwQR2eo5YG9y9Nqn3V5l7FXfRmB2ZdxmHsZjVW0Mw+J
g0Pkyg43B3l5mw92mT/U7FSFrWLfEhzmgdu/YXJzroKqZRxtl/dEEudbfl3ZYR3NJ+ll+iEPyjST
LZaQKpPPi+/eVGXXPUrqryt3KB5WRfIvNG6aPn8ReKjZEeybcW0fhe7A7A+Gm/jh/OisO6Suu/Yl
2RJk+9ZUCet/c1ZIocxQfCvVbdc9Ic5du71J7yx3omhQRRY7wyf2OMk3QAdJTXGrXPWnlqv5weSb
8E3a4Lir/sjM5QTl+hMolytR5ESboAfpTPgPlgDgFnnfMRe9oipTkzfjvEV+aM+zv7W4SeTdtucW
5WCccI9/b3z5NsDeTIxpvO7swf1oreW4Mn65G4nFXi+oG1s6Yfv97GYF58p8XpNxHrIrX+evHV/B
IidEr94a5lkiShzqTA153mMxTd0575175q9W3ONzVKaLd7tllUMZoW/bfrDXOTw6hfIFljKZHZDA
s1TYS/gU1b593jbps6/kBqZY81uARY0sSoNUMDTdMSuqG6Gb65GDbeLMRewO60NVqKdqlLfGvI6A
CXtP/ph6704aqrzZMjC4Qc2O4neLTPlCmNeX+3IqJs6/DEShpRtnd6WvmUvMHb92aiKZGtwKOdiw
Dxd9CnF0o/ujfkrTfcoZfpxmz1+9U4TuZNdGcDZc+dapqmIKxM6LTwvfAH2kNmfs3lbRuXPlnYiE
+zJgB8EDoqwna7JD9GHnaek7+Oihrr96NiPAUHXhozDYTjbfXFHQ2arRlu5HKierhOpQZ0g9PDsv
s27rn14AKptGY+sEnXo9rpPp343G0jyAP/5hl5lz1Rk11xQ053g1JPY9zx6ihGaFj6GxHgYbqjYj
H1edzTVrXvxW0ylGG8/eRFrHDGaLxzJbZqpu7Gq+b7o8SNtcSXbXsc2wdepH2UaIynn+2i/5u9mO
xpPFUTUhqt8fiqJ9F9M8x5XOfq+q8SveCI40e3jqxchMCnpB8x9FJ50fgSXeSlNtbxWRHKrBXc4v
G3PYFTSodosZ6Qq/NQaypMsrec5a5yvpfptOU/cHNrvEDzDq2qZ/KKLMeAnwZE/pXPkp3aEwNktx
29qgOZZx/S/uzmw3ciRL068y6HsmuBmXixlgnO4ud+0KLaHQDaGUQlyNu3F7p36KfrH5qMhsSK7M
UEZhbqoLhUJUZEp00o1m55x/4/O71KxJeZrVgziHVAbFyhrPWpiwBGoIPz1y4WvtO9vfaxnerMw5
r8qimPeTBuk/b6EGogvZeoabXyonMp+FlX8Jh/l+MuOXRGl44WrDdGNCA3iIuhpi8T4WKeyEROCm
xs0XlXlUl3Zb7DFnRI+9YUM1MTxq4wIzRX2q9Es8yXuC98AvPRDjLhvFSw1rHUNREyd+ApTDuuM7
Unbbfmk6bOOOTdkMPXHqce/nL4R7mEhGsrAZOiDJ0pyr9VjqTJ7O68aL0cTmg9tDss0yyF5Pvcf8
P9mUuNmMEop6ZBXZOewgZUE5qLGmPAaDUTio5KZE4rDyPEh4V2lsdfU1vGNt/CakjNyFm0cdZR07
04xm+SiWMQqFm0ZqhgmD3JH6mJ2SuMIE8ZJkhNxrL/vMN7P0MaybqJbrNuzDF1whXUI94KvzkVrY
/g82PhqrmvHaDCrsGEC5ve2MR8qqnC+pj6mm1Jss3zoVTHAmXT1Ks/NGSzXrNkWde29ZZqVvCjM2
9K9VEtsEf762cr/U8/7beSWaNHp/368el83zI/Sb9z0rP/IHDOGDKLDuQeowncJRjv7zx8gGGMKn
iUR8jdPP4r/5DoZYkjhQlZJjtHSU75pW/gJFl8mLjfJK/FLT+iNB442Ay6Rixw6L69OgMOE7dK/p
x8Rn9K+6wAdR3AlTqtN0LtnpgCl9d0cHmHfBEOnpnjTZeN5qrlzD3ZoaKkW7O4nIRdi3hnWHhQJs
r8Qbr8y6+6bKZG3hbXBe9Ml0q0nXujHJzSiCUnFIVFY6biHMz6cjDocMEqvuEjOk+qwV0mmPrcHw
o00+suNuTM2RzdavoIYcu0nWLf4sRG4ycMdiJw8c9u4zNnLVqYBo0iRE4kMc0fdcLFQq2FU2kycL
B8Fk5UexpwH9g1tupjE0yVzqUoln4bq0o3GEi4HcCSFIAaw42O7JUPdOfVK5sbeZq4lEDsngdWWF
AuBeb6SElxlFbIrNMOy9sjBhlKAbYGA0FxjqUWNycliJ2pD/ZHQLRXyYnXPghdgMdM4x86hQFFBf
ML+vYGKRr1JeReGU7NtutKPjYU4MvUZVQRGPdN5Non1jVf6N1apQH4BsndaGIwSgeSIy2a80Q5Pf
cPwd3dO8rti76hHRaoSe5WKEmx+kUzfcero00jPbT0d1nvsVvxf2iwuyXPji0VJRwz2giMxvdAdc
nTHC67ZGvG8koy2bCql8C9FIVtt27MM+xmTTS/11Y47hrdFEsdhXqRe2KdgBTrzHfoaKs2KqQR73
tgdRe4ocJCqIsVLhnuhwLDlOWEQEDTfkSyOGUoTLMv/EBXHkonStHjZqW9GmalsVXaMHhALP8nFW
vcFM3Qg5LgVCZes7Y/eZyquSUTAPE4T3IcElOhiyZX5YJYLoVBrdp85McQkcx5nMXhiQ+jeYW0m0
kfAW9GuzySesi107vOu8PnrMbUiZkAohdK5Ekvm0C2mcXatoEMBZ3gQ6gksOuDspZaoMYj31uLeq
VCeeM3IUa4owK2FXuVwv5mUXbeSi1AHdB9I3oCoSahPLZB8Onv1CHJ8k4HvBadB2IwvBlwYMxi6r
jJpDs91T4G4AHvomf5e/wj4xScVfELFpBD1yDlWrabT9s0z3YK3nIOL7rLESyK9zamNEX87TTSOa
GKRryNTvXlJ1lPKN7T7Hbqt8MJpRv8fUcLq1SAcO8aeeCHqNsYGy16FOxFdg16XMTs0CluqZmvAe
P8JLFTAPXWtRnERNBshXL3ifeoX++lcYsMMqGc0UtCDgQVsYZ3Yf4QuyoIcGnAJjq1ULqFiadj8D
j0w9YKOnd8M6bNBo80CcqtzOcIvNjf0KVLavoGXhwG5btx6jscyUd1qzwJuz27Pa5gX11Bf804EA
fu7oBaAolX2yTYoC0UWa0CRsnFcIlXm6cq+wJB9zdAGgrG4Ttd+VX/gW7tfaeJ80MvuCu3UCBXa0
jB1zeUjYcdmPKGr4Re62dt3xAk5dsethRGJBMhmMaEyFuqg5EqHt2ds5HNtsa5mnnMi0c2qhyXWO
t4WULld679rRv3DI/rOp8b/dUbzoi//+KD5Rw2PSvTuIlx/4cRAzPAY1AdJGYfjHiPjHOWw7REAs
oD6EAJ+YDot585+2xfpvBj9CnusPZ+Ll8P5zeOz99urb5QGIWR42tb9GB3iN+XlzDlt4pApiCLEt
ATfhFy6K7jdOHFPmKvjJyL0MxrnFKmImyHhPp/xvAp1OpmxQ0pKCxfQIh4SgUc4wrrRKr+uVChsS
RFmTpMAXEUGilMFliJ0ZUZ7HJl6oSVD0YS0Dxx+bcCWTuMLzRcWg4QxTIka7mZMxcYNtU+y40vjU
ROmEQDHUFxE28nRrTfrOeLxImOi6es+4wpo4gtOH7Bj2DUqggPlLjw5RKY9OBAFWtaoqA9mzTr4M
ErC+Qtbl1sWeqcCorYyq0c+00HO8XdHm8WmTSBsSlm0yZLJHO7mUpjsX+wGTn5ieuW2w5y9KD+/h
Iuw2WT4lF/rcnc9d5p1TrWtnpg87lhts7PQK45TkG4NNQbuMXKQH4rFMUCh+bTz64R2W8josesZM
d0UHrY4p6jIi5z11oJXVGgFhThipZ1+lmtjkUZG7DNaxoD9GbjxE29whh2JD4R6u66lMYNS7oU2H
F09NdR5pUylWovdMOmKdkIJz1cew1hzY2+xDhr9DmWPMgLWxFV8Vsa+YdUVWR6Yi4PZl19SW2gwW
jGgrcr1il1pldTLWdWH/7iAMhQVtdOZLwZSQPdtPLxlHOUwteMoIIxPnOjSM/LRt0p5Z9jhP/G3f
EEZQeVaBEGmsnuKsA7UtTNe+F5E57HKYa8tOW50LiwhIp8BtRvIYV1YnkJLZx2He5F/dDGgjoKgi
8SFigsEsVBcbYryHFQJ5SkTQl2RjTONFl/t0gopqp+fkqIso8IkT6eEWIBU8Ssux+cRI8NVd9P2r
A9kSvIV3iKKYfu/9q2OXsc8SmdW6ipJku0wVj0wdj48V5bccICw7PYpdqrxVbZHPshqx018VReHs
xGBVJwh33avKLW2co6r4LCwMNA3Lk2NcOX7mywAQ9c4vAd8OXnOsSoGK4B8d2kvb3URMPJHJ6wiF
brJKUyvMLsOk9Ty+6TQbVynUBNRozBXwbTDbB6ATfTyxKjPzN1bd9uuswSAD3aU9Nytg+OHF6Zzo
xR8FKl3NL3aan9nXZpxxuKSyoRRy07Q8ic3CWRdx8eKk3pk1uOV5yYu4Rd0CP2RoVbaOyCr87k8i
vaqquXuQ0IFroImChCMESJYbtLER3kmhad+nKCyvatvLz6WDWnoV1lalQKb4FUHexPACRxx3jpTM
4GLENBDyE/Odg5Ril28abpYOYkdYPTmwh2aChOO4/RCbCmfGRHwpZdPfq9q5zeLE3E1R3u2FHmVB
0cTTpmZijFiqczGnUO2lqw3EdPZJdxsyNltneT+deEQtbN26y7aTZn4WQn/okMFHhYdmkJji8b0L
a1kRbzZ2vy9idCRYPsyNqb4yQWU8n1bztlS6Ccca1yC8STB44FX6LFvur94MgE8DJyx3sfnyl8/2
9tp+E3tyQiwfjcLZFxn6FwPEAY3kVN14Wm+cW9Lstn3Syu00t7Cey7InigKqTTnPGxhk30MZaaf2
ZEoGrJ55POKL8Imr7qul2fv31+OE5eEgxCAcQD+glnhpMcrSidU69wh4xX69XauoDa9RQnF2zBMN
RQuNNGaEqkxsd0O1CXtrBpnK7v2oHXZ94tj3JhbgjGBM7bwJtXZjeL3cOQjZdqObq6OoMJkjxmH8
h+ny/7+Jxj8D85frPTEaapIItfL/eYXxsSNbkhne/R807gkODup7M3353qq8+zPsc/k3/+k//CNZ
62aqvv/v/3gqFa0Tvw292PvMh8Xp8e+LrdP/+s/fH98zVRBa/lltWQ5QPUv9j1GHeK2jMPhmKS6J
BW9GHTbZXMDlxMnzA++zuazfcB2Cvgl5EyYyFmW/gs8bTEbe7b3MOZbaCsKLQx24uJq/fxuarscK
RGZGMDpJ12zSPoue81daGmqy7Ax7ZaDUtMu+yYW7prk4r63VK6ONrBdvky88N5UmxhBAos5vk24I
f2co59prLBaMyzDEigKJqIbvt8Sr6CFaoCf0E2O50jMtO4W1kxXbqJEzY+rWgMc4afNI79/0Hgo6
aHx5EDkGtg+6Hw4vee2L2yL305u0L7KbsOjBDAo0ONelOyyuAvDlTqVUww1xkcm51qupI6MwiU5V
A21ly7EdxmvQ9XBtaKMOv0VMzX1HL4eDAEIwIvGEis5jnCGrwHVge6uehL51oxXFeATXDY8cA6HR
xrfHqaDxz0s0/kJVVBbTkH2Lkuo5H5osXaqgDd8hU+waRA42qdSZxdq1zx5sRijp6KStM9dBK2bF
xnkuoGNuNIwkiiALs2nrWcplsqu6aGvGZbcmT6c2ybAyOQ91E/epFSY5vRO0o64fQ8gsYMYC3j6I
XIeiU7CF+1SeBngGZieWtrJiL7cCIyrSbs3fwsG2IbYGEQ2nE8RGPlz3qQepsBX6haUz/uTmJqb+
eemnGUoTXlMiBw09PMI6U3xJ2mJ68LxQ+keGbtrjKkSTTLPrF8NG5iWanLF1xotUMcUIcPAnP8xC
/W7Drc3VVztcyLbmMFjfwnHwpwD3e2iUpSvrnQLZeMrLnlhnqtF6O2Eq9iJx6n5OYpC14xlahRFk
heZ853Ex9tUJjkYUVmXMvrAO3lPXakhofSV/b6a20raODithY4/A7sTPRoyvm4RYbyiMmBiQ2ZY1
V0mLC8SqC1G0UYV44Y1uzfULTrgMlNAGdlqQiay9wQRGXufoQPI1ai9JIpFV1cfNwtQcQTftI0xY
IHD++nz4f2jrurDh/n43Ddi+m3ed6/Lv/+hcBdw+g23To0P0MOZbHOF/7KtERi/pnYQNsH8K/L7o
Gv9oXYmMZlLG6NmkqfUxQueH/mxd7d9IG3Eh6/1Bl/ql1nVpTN+e3vS/y5XZ2inDuM5B9e3akoqq
Ctt121T2meHK9DjRzas3D+Pyx6/7aQCwAKnl7bR1KPkGFpLvt25Vsg2TCtmsl/yGY4Fxwq6up3D/
86swG3h/K1zFWcoYJusUbIcO4anXaiVveLPGYEU/4ZS4iQGot0mv5VuaTOPHYv9bI1G+gY+XY+bA
o8OJm6DF9zcVjpGGPmBs1mGXPSq3pQZv/Go9e5OBp4AY0E1OySfu1MsZ9+7bWm6RTC3DIOuVwK+D
irDsFtDM0rlm3uenaR355Oc1E2I4q8cdscdhSFiM6uxpn4p2+qRuP+x+WKwou2DGMS/BXP71hH5T
j/YTULjMubpfo28eBhRzPQ4/JIp00Sc3+vFSSIi4BvQx11hWz/uHm2BjnvctyCZmE2VQ6lG1rf22
CQRSn0+aOuO13Xj/VCFuw/pjCcL0wbj3/cVkWYRtm2D1lENZG4K6VBIjZze6hgLmFBstLJoHj7Oq
ZYBrGUkwobjd50LJh7wOLRDyeEhXKcYZSOP68I5KJi7XzZQlL0B/1mpER3A/1lmJyHsk8oU2KzWh
sCaNhblEVeJAQPR5295PBEB9tRnNP2hGnNyEDkU3YcyzMoIw7JYkXJhrIQF5sSk2sT3CqfcisEKJ
0+lp7IkkDJw57E7lEDrFylY1o2MD9dadME3jKZwbZW8QaeUtf2uCmfSx6b+MZeJrgVO3E5VA3UaI
kQsnPHFTgtSr3vfO/NSKcI1p/DuQpvDFLaM+D1ReFc+DgtK+H9IWH1WifOUtx96cEyReLNwRNd8m
HDc3k5js27gpGTsUoTPaQeea8Akjw9a+pQS5PEGSMJK1FENq7BaHk/PEGTSwztRF6kyUNuF0EX4J
ai0IVyJwPRQjnKARVAblbtutRQdjD2+MGR8YHfXYI5FzilQRJwaCEYOjnSjfk826qLrpqXKK6Lvu
avVZn6W1OtKbOr4nMzC50Qey6lZWI5ybubMGtVapmz8D/FMh2HRAZ0Oq4XuSTvOmc/VIIjsGEZvn
OL5Ajacfy8q0FQCBpqE2azymgBj2goUMADEEYVrdsMVqjCJxwg8duwigDCUsbQebwjk3rLYdV9JP
/WcUeO1Voi9iOx3JHuShvKnPMFqE5hMB4iviOuf0LqSSA1youtCnI6VXJgERnLOqMsipiOnESWZh
vbM1cIsi976oxguzxSJt0xuoHPUE7ccuduxyHYU13uLMGbNdR5LIM9aWEEPGae4IPzNyGjfIeOML
0Hl5lw/p9NjSr3/V9GYuGcPMcNzYkzFPGI3KufdEbS7C1bKH9+X25le3SvPAgiInt0nZOVgRNR4c
yqT/XXmd9aXRq3adlHP/0nUtkMaA5xkE3EK/MpXxqQ2vedBDYHAOkZ4N2xCUnfSrBz0EznvwHu2p
XU81kzBc5OrJw23itohMJICEccLYarG30pSDK911VT8N1gmD/qD2z4V/OsoLZElrqmHqrm7aEEey
Hdv86NerqH+30T6SuzeH9YdEwv/bPP6ePP6v60f1/F//+bZOev25P+okFH/8ByL4H0oHvpz/htqp
UogwYFb0Jwj/54jf/M0g0s7luySYQhAs/d91kuH8hohBUEMJhhKIKn6l/fzhC/7mkADJph6zHeJh
Mbf1SJd7f0hEE9qDlj1rldek1x+FEfZhCWaC3ppgc3GMOjhZmw3jvsDUTB3pgdVNd/M8SWPfs3H4
8OJk/oLFwnQdUdhbW9Pu0h3z9hRZxdxmzNpRkCXugDUEzJ6aiXLE5CSd6nIF7hk9iyKq99Q4t8Xs
iaDx9OIEQlen46ERNl+TlLfYLBLtOaRa+YIhkrEdxJgGSEq+QddOSajtYHd7ash3cV1Y7b5qsuhx
NHPn2xRlzSpO3PwL+zEccCqabJ9FNrxQVj2f24ccZHhgGQ0w5gtwICBo3vTDulaFfSkw/ETX1dpB
FVrDFUM0JISZitwE5XzZH7V2ryzstmKbLI2uoxkdO+yRwNolxrY1kagnYQuCd4ydGOJfL27SawYt
Zo/t5DhVa7cNs+4szhCklFZrnqVkFsJgKlxxr3duMt6a2KIW+zlM8clJ2vZ7GDt4lMU5FMnYI54I
Ok+d3yK9TnjzDT+2rlG9wRLdocwPs6esLjNOEGxosQ24owmdfIbfQyid+sjzZqhtPVVdhP1XxYEX
w+LrVd2/DPHIODtd0XVXLdxbIRWqtu+GX2oKz0EBG8LnC4tMfwO1QZWNtpYcDJV+hk7Qy2QQzWkS
nScarXkcsLy1EoQzMh3mZjbeoIVvnIG1Mgmfe0UEs67sMArMgmSZgQOSD8wKOqPsaJv9UCvfCXqR
lt6pN7cmHntO34cbzGudryGGnNqqdby6X9cz/HFqN89/VFiaGatSZP6J2/SiO60gm87eamzQg27x
95f6th8V1rY5xMlAKcvMzzActPsvji17lpZE0/FNCMa0Yg4ljk6q6f2vvp95Nx71zrmDQl5t9bjL
rhgfeP0XqpFC7Iewato7fECcu3D20+dYLyz7oi776mGcsiI5AhbHp2ZM8iio6YWHgORKcelx4GWB
qjQJOozIIr5tBzebjnpOEhkMbjE8ORAioyAD+MI+E+HiU1vHeLu6ldnFJ/Au5yEAu+L07YTW+sdE
hsyMVASFW2y00clsDrBjGcGX+QpHLTPZNIUGMoEl4HBBMEY/7vqqmkAayErdWoyYriqpzFshJlNb
h0k9fSsUlJk1jqFxGbR4zG97vIQwyvE645ih5sQIaPTwiRK9dVMnU9gG4HH+bbpwdjd1OcX7ppwG
HZeUKgoDWLs17jURZgqPujc0w4aQtChFMIipxXGcZnW7g1gb4wqLGwAhMhEueFBo9Ho9zlo23zC9
jpGHTqxFzAhrw77ACEJ1K32y3OdmLHIn0BjAREw4mupGMSTr9hXYOPoXRZr5Ooa7IiGKOFjMGrgl
4yGB5nPTEfc3QHx34scqk/auNIb4goik3t7KAqPxUFkpGsrCt7U2GAyTLyUEGT2BxM/rn7qJ/X12
KuuyMkfz2AfHiVZlVKcvrjfqajvkJbqKzjcnhdVGrGOZoeVJeYxDWIWHst446xFO707qCp7iVEbF
nadN5j0yFcoybMnKr6Zrim+joTrsJRoHTxd0AViAVSJsFUvFzTBqxdKkW/HTUbyxRsfCwyFBgjHV
toqonaqQ2IaovpiV43/V2Fir1eDzDm1jErH3pVv5ydarDRStEnQWiuLg+/jsp/Wcl9jV9BjK12Sl
gc0lRV4EU4jPzraz8eQp+m6OkhMo/ZG7N2u/RMygvaJwrWZ6RbfqYZXH5ZGl8EmAWE7sUrjt+iae
wXSl3kODWkgyuFF5ztwMgQZ53zmtSieFthXBIcPuHe7Q8EDQt79JzNpykkCZOnIAYqHTkhR7zH9x
ww2rS3cwrczuV9Dg6x5i9lDzTFtekgHrsHM4NnmBZZRe6KyOujHbxa0FDbgGddZQHpkWFMlyPb6S
r4pXIlZtibrJaD+1GiYRx6JxClV9NHXyogx+7yaO+kUNPEELXbHtIIMwUT1NCI0zCMxHmO9hIwxH
S4Vuv47wPVZqg3GKhfJXxPAnV4mVOWN2qdlzCIxa2b6sMQxCmSxiS6pVM0RjfWqnfKGMQo0HvEan
7HpytQI6sacmBFz47V4nte+WAbgFU95BiskJ9FB2zVXKlFmdhpbtDrtU+KRji7FtX5h6tjcklXbj
pgMejPiAlfwO8TOPthhHt12AhKWegpKMgYcqx2byBh8RWTASdrNh1WMIKI4k7Zt7Ab0/qU4iBq4Q
u0Yd0lBUxT7o++JFx1eQQ78KPK01u6N6CUNNV7yDrbNupdeL+x4LWng7U+PM3UVHb7j4lEaMbasU
X6atS6Wd4OtYFzNusinbsWXG1N3WPDnyNNZVtJ9QJwyng1RAwDTFuLIc6UWS2+d4SY/m5awX0gpG
kMBsW49Y3V6lyHWstZn05kO0OBjCEJgrP7AaL23PB0aTO2+YvIuOO/LvIk+VHpsKVPfzHNTZPs71
nhMqazKtR7ZFMHJx0WUGbFZv0MWFXrgI+GfV4aOXLsOQJ+KeozLwGI1/y2stwnYMRu656LXpWlQh
fs6xzbaJU1OMh5JtYghirAxTmQ9G0sTVsunY5QMOTMl9bnRJFGBE6TGsT8fZ2UstqpMr/FeKa2Ni
OH2npaM76XiqZ7l5zM7h25u8dnALDyLDb17skpu6Kz1Z+JsylX0MbamrBXR+5bXhSZO7tn6UwiWf
t3jBQaTowpa5SJDwRiTEWNbYpRxHtp4+Mfh2qg3MNFRaMWtxuuzlGEcPCvXVQ+osADDpgHzQlBA5
vtOcuLNNScmb7Cerb8VNVGiikvjuiE5uqQ0R/MtRjduqA9k9Vdi/zF8Mb8ZmP5lgs23muvRdiJN+
bT7ACQY8JZW9uESW5z6kua3XG4hNpnWk8NG1cKkxq2YjBnggq4W/APEdpgPYh2XIpH9QKZ4b7A5t
LraT56se5QMudcHigYt1kx5N3ipPrfw+ZG3rZzKWjTiy/HCO92jfJoG7UMVR4MxuKt0V4ilu0aqX
Nku0foOBbiRw1E+0yd5Sd8VnxjiYX4t8TC9MqJE3HuSRCedEwxKbrh6sKWidniq8MziC9ZJ6uI0n
JlHIU5Ck1Llt0aVlfvNVh71fwRVXCkOuQbjaJkdzkV1kouqyC8MQOKCprPB3c4Ib6PGEJWmAV/VI
JAd483HY6t5jSABDH2Bg5j3US7zeWrJonGts+GW21kPEjisikhWUWAp8B7XALlQac5QU0voLvPfx
toLxeNQv+SI7iOXVl5lXddpaU8sSTVx4qw63sI/MPt/0YaJfhc2sLvDKbZ/dOMH71tATZQZL7Rjg
9aMLVr1ldwHu1KwXjbhdQgyw2WSLYJjjo+wfEPqBWs+Ru+rnMHK2zDHtk5mZkY45PW7CzzKTtdjC
rAxxI7MRtgWulK2Pv5jl3Jdalp6UOIxggwBftQsyHCMwu8z08VE09WSvLLdmHNFRL8Yro81RWcOc
a9xTwJH4TDNC3I3KtgH6gROs4wdYKveSKt1/lDIrcS7rWBId4QxoNZAK0j2kjLPWVLn9TTzjnb+b
MWS4dPqFvDRhz7mD3qBY/Ivf1MbtGtyR9NQv9xLeXr4ivtYi0oXwRbA6MShEM6My5GaA/4sr/sjG
vnrTvl7+6PveTrQPBrHmwgUgLx7al6HrtJ8H3WCJn3dZF/j8jWPO9p7NIrpOi5ARYo45YiyJ4wYS
1OSllSCMmjnYh08+wcHgfvkEeDpDQSF0zyH0Z/nnb4axHJY17tZslJXUw3PsmmzCpKf25ef3aSw3
8rbtXW7Ugtf0ykDQP8xG53xpRgZNBmJkRrl261ZWgXISHz7kUGorH88WtFDzyFOgluK1NmoHdD8m
OvMGrCyuPhlCf7xvYshpwD0BMcN1Dik4XaqVYW4nJcwCy94aDk10EU7R1c/v+6+uYoHNeAQc6QwD
DkgNGWkKPUY9MKjwTd7TntgUGuFnIaoHU26+Q2GTd4YWHIMOdDsHg2cxejRvKeix7tA9s42aJslx
RT3dpkjDyx9zpb8FLD7ekwsRGfyJhBVwmNcwmDcrxvLo07twKCiLfF6aSdjjRg+rvv1kZR7gMNyV
hwcT3nOeQM9vHYIUQAKKQ4d3IwT0TrclwQfVKpwaprNWVWwYSyafQT/Lg3q/SpfAPVgGQBOQsZ2D
l8GHHcoBByEdFUH70iR4joo47k/0WDk3+jzIJzb9MdAB7LNP1uMBDAQ/gL2WaB0yL5GJsFzev4eZ
TTyMMPCGJ4uPUzOjqXgZMSxnFxgB8NZI/d0RdI1shE++zw+rh4cMQOjymAVkqsVN5O0OUDp65TuT
zRwhy8EmIAlpjIpabHZWMEDNh5+/Ecay5N89YxAfB2gNtIswLiDL95czq6SSieFR2/RY1tOejRwM
aT5Nt6JH24nBknDRfMbijiCPsDgSjRueJ2Dd9z//IB+WF5+DbdeArmL6rrmApm9ve2r11LQ0IYO0
A9AhhGamhTDQ5EWBXmfYzmEO9ema/otv2WGft0xiwwGkDtd0ElpyzhCDAUAJcSdL14iMIEl9gZym
0PvoyI+8GbfRrPEj+Ukq54fvWcBfBu9DhkR982HHg/K19MCxJAbADU90MYMuJRiqvGBFQAvzS0/X
WvgYCwZmmGgTecQHiwqXQaWPNm68Of3piVK9mxEe53zLW5giJB6xxH9+wYNdabkghxdbLfG03OHh
BSs/7WAClklQYk++U6no1/nn+/nBomFsjEEO7+gyDoYi/mGnJekmrnwtDjA5rDaNnxrr2W5jNygH
M905+vjZwXmwYH5ccLncworynMPN1pFQwPuwgoAdWeZDTsP6FQe1DRMTAT2OORA6Y17Unz/Lg5XC
RS28xeDq4uBDbXK4I4BcNAA0VcQwdngOGcEEfqmec9MZP/nS/uJCCNfhvPNfzhT7YC+Ip8SozCaN
gonXYpXn0YS2B+wkNbNfBZ0XCHgJywObdRcjJPP96z7ow6QnNAGQUiu8Z5ebyilP1/7yp58/vlce
wpstbnl+cCEoKwBEEfAd8hTy0BEpgTUx+hnuyCCbx2PgOXT9WUogRnoczm50hSw/PJ8xXJlX4Hgd
qtVRzuFRb+dOfoa4HP/Mn3+sjw/bBghHKmjg2wVCcvCwC4hvVdomjIhn2roQCSgiapVu/OVPv34p
i5VDi0yR8OFhE6gSjySsxIFR97euGm57qW6x5bj99ctQvHJ2GcbCbz24I1KG7Kog5yvojBRA18jz
DY4s0KK7Jv8XHh68wUUYwkplEb1fPolCutljzRYMLV7LcTKH5x6FT5Asf/r5XX185W04kAs10fNN
ogkPLsWAJc8ahBVEKITpjmkz7/fYq3lP2EQKj9WKzoRW9E8/v+pBJ8KapfzncIAMwgJBcfr+BuEW
aiH2IFHADufjKUuveT4IpS78tmOdxvHwFW92+AoecE7n1fKTSvkvVqfL+sSkyUPwSq38/vo0ywR3
4YfN+d9X5qWr5+ZDmS+1gXQkH+jnd/vxatwqHBh0PT4uUoddj5R5pXy3JnejWYSpGoNvp7v9B3vB
xwsB9blUVniQcgqKgy+TKFgvwmeAQec8vr4JAGf/0psAMRYS/FKOEzd2+PSwdxyThccZ1A7ZZQnf
0V09qh7Yij/96qNzqMuXKFBu52MJM3SdF1lGxaNr0+Pl3ZZ6cvyvvNsshIWwBueNHds9eHC5EFTA
NTipZ8flCfPWZ2nZxUkad88/v58PhYMDkE8dSNVPn0Yf9n7hCVy6mrRj3JHaBoFd+A+vP7+bv7gI
wjJI+NTa3seLdK6cEtKvQ9IYi+LaFnH7whtlb3/5VohOXbjV8ABpOw/eYTmUsOHaEQ+C3oquOF8K
fETUZz3txyVN7I9hmNarHg6I6v0Do75NIJN24coscSRb29xbf4R+k/LZR90T/fKryuXgPEIupBQR
C538bZ0eTm0RuhOjUrMc8OeCWrKvJ0YVOaS5zc+f31/dmYMPHOUWI7sPLyvpNBPiAHYFBJ/huM79
pDzRMxr3sk48d/Xzi31YEowfkHSg/bRwcfzQa2Yy9SHE+GRKhtgXafR/Gz1m8f3iVagabcgQbAys
B3GYeawRgtOTskUGxLLcWiau62ryfvnBcRUe2sJi5DjmzHr/Hakq7TWnyYhQoGkfdkpHvU2XLt0v
1JJ2/YnU60MRztUgcbAJva6Lw6pxVFbrOSTcgWdkyR3RH3AX8En5Mhk9eHvqRJ9IUz58U1xvySOG
m7moZw43Vz1NvRpI3ScoiZGy5iAOGn0v3f3yN8V18HJgNejWh5oJ6zidJCMyS2Js/acTXY60g144
1tMfYpV/OsCxli+KUZFHfcbcSOgH7CXiFeHoJgNvlKwV3PzR7MpV6km/+WSJv4ZDvyuEudJSmaFl
hV3D/75fF200DES48O7my97d+9l4loSh+buEjXBatRbRNQOJoBcVcbcAgraVr42IWI6jibwsUusw
9HTI5KZWJd9O1070CWMK+A2EzRqdRGmIPfW56nrxgGufBWU9zttz15DzXewTSnTE4HO6dewO8WQd
KoAogpfpPAcyMBBdUuKsukjQ/MfEeET7rAVp2IFffq3DwUqPJYZN31rx/8g7ky23kWzL/sr7AeRC
30xJkE7S6Z28UTPBcikk9K0BMACz+rb6sdrwiKznpDPJJw2rYpCDjJCMAAwGs3vP2acdorU+n7Ke
B9kEt9TUiZeheYNHysJX/iynyg1vRZtjtqUNaNzXOOAmXyBo2HuEns6RiGEws5gNm7qyqwNO7gc7
X7CWkzwWNvZAHtFYurdtLLRviaOw3XGdjqLP784wl7IDR3Jqd3xYj98bYnzFkHSww7qQPaxIlYLG
08V5/PHtdN++pXQXTUTpx4dHuD4VVA4+D0CWKCcZ2RDcFl7HHlIqhDSP1bT9vcsitZuDFqKq2TTt
6ceVs7KRGSUiS0E2kopfg5ebV1nRX1ISHy8CjMJCSn2VChnV8mNxb+IC87SQeyxAALAVj9lmTZaS
P56/luMvEKN4aMyoPbIQUJI7+oIHWax3IlKJe4ayfZ2ICqKDyAJOADmS3AsHjROXxAmNF5StPxvh
4+1CmpBxUJadsuikAtYi57MQ0rj8exH4LWvc/4+AW7B97579BynjY9wc0oLe/vt/IAU6ksO58gIN
BTMkp7H/K2G0/kUnBXX5DOyZNe2s3f+WMIK4pZrpUpzHZcUrxtz6x+ph8Pex1cDrRlnHUPmLf0fD
yNTgSg5quGyYIeXO1T1OUQx39AURndUMSatA6DKUGbZioKODAKLOCJaZP1ZgKIW9HAs9f9XyQqhL
c6a3GG8gl4xspWpB4xQgTWCnpCzDNc2HFaHUAIjSHN3Asgz5AdcyVQDFOBHhV+6QFsF6aMCdVIuu
a0HueZ0St8kysnqiSQ01CJ5pJqSePyBUBsqGfqcijTC2IydiaVBtSF0edLE6Xo1aWxc/7LzgG7lA
SDzzvQhLaKF9aeTZdo+x0w54392xHVpMEbYNGyxssQ3+Mv6mhnlA4qGXGu2wyaGqiU/D33yxJLIM
vwZUAniMMj4UMuNvJJneEoV504FeUO9dGpvfE3Y4GrrykbbAsOgGXGovdZZ3xdYuBrhAY+sAHIHD
Bgctg2Pv1qAHXaQqi1wZ4aSFwwgt2xZ3dWei0Q9IAZdDuHEKLfohFPulDIzbNuwXPfX0vZ61VyOU
3mQwfpK5+FBDM4uXosjCRdEhDC1qDVx+69H4SMobRc8lkFLRULEVzZ4Nn7GCnk+5yFP2/KzPQWpy
T2MYvSIlSyYJr8O2fR3kLTXDNRGV14CJ/LR2uiXGsnFLNAEp92bkfLJba++FhEPq7p54qNXUmhv4
guta2MgW0uplnOqbqpG9fqPkZb2Tjbibxsjs/RHe5cKR0YPEz7dGv54YpBZ3u2EQt1OgW2vhzOgI
ChYrfIrpl8ksh1uKpCbgBW2vtuBcmBgcJDZRaj1KfiTSi/AFAoyxaUiHecjBhS/6sdcXIZuAUDbN
VT4AiRpmwCaV5+cWRNOyJ40AuGBEna6Cule3wS6D3sofRE+aDpntbajxq3syxx+pVPt6k79UKcnL
dLIACDedFS/tbqjqpTtV0TNBROXOthsPrGPtRqipomvV+2k7bugXtuXkhAzDvE1ls5dKjdDTYaer
6JBddygZbsPCTqxVaRjmUxkSeL6q8Ls3sEN6FLpMBNCI1Sa2mk/xjAlwnKBY981wGztEgnk8fSCr
5W1vqGQ4tJ4fJd4SZGe5gdT4qa/Jf6zi1pdTW1zRv37GMLnGBd4u8iCX97OIgE+GZi7xtjAX4jmV
HGvW1korqtI1sPabjK00/+e4i7Juug6IpluLjv9xhMOWsLTt+46ak7JVaxzoNL3JUABcR/ZR9V0r
WlTIdfy9wWpeQSVL/nKISqyWKAVecWwa+1ZWgz9vOXczcOvasbGd2bPIwUyHDfrhmlTqrhZLN530
CNmcCRSoks1aFGTRTrlxk7B1WdiJEtyIzvSWRKhZPlfl3euAlPoVpX27XJtieE217C9paMQFt7l2
a7p6VmzMUhn3CE21qyRDYAq+lj9NI9/xpVTBOitKqO+cUG+Jj7WjeElb3aLF1G4JxZOroqO8t9YN
isQATeqrEfkBL1vRQQFByV0Tw06+e79A79h3e7aiSX6X18ovTenuRFT9sgMbIa0RK/Qnx7J9gsPl
+lE0PKUOKpXZUhy1LVUmQiBd1tq9agW7sDG/jE6RKd9zoyaK1XYXjVtuEw2NeQwSjB11UBg/SF1h
jyoLgCqQ2m50V7uFmUG2bOxl9OdL5d60o10TV7cxAZDXgLkWXZWZd1mf8B9BrGZFQ9St9uDEFZWn
GdodXwJD+wVgw/PtzE0XRl//bGQe/Goi51vmKSsolf3CM9J8MakVSKQh+Bz0442GABcAJYhLvUCJ
rAZevU164xbfi5Euo5IN9VJUefpaBkpxFxZEJ2rEY/mNWWwAeN8bSn87pmGDcBXd7Lp3iKxRMAhD
lUZahuHNnaFg4UL3QGxWFnGuqbzWkukGobmx4n3iX9mD+lmr63hpeiKC1BnW1jWH+oylJuTKk/LR
aQPfnSCgV2KTAnxeegqeHzeSlIrVK8OsrNuUj+W2Clrh23bkyk1Vs2RgTqLBS1jo2Fv+JPhghKWg
Kzo6j4ERfbUC+cWxSmc/Ypgq6k3p1uuhr+ftoNhPmLfHZNoi1u6+EPGnLhyPtIJmb03bwSO0Pqvv
0poEY0ICyQiymPtl/RI2Kqg+YmOXeNu8VaSDlBG0s7v4Bytdt0ii0LoZPN38ZACf+8vof2YE8aDr
4A4qQqT3MYvDmGYPXksGvTZctUG656QR+WpV38U0whYZ6V7fLMFZ3Cv2WWR8st3XqrX6PehAxLbN
ppmCO+xhN2rZiQ0uZqxmZZ2t6RSW372wu6vwQMhIu0GMtxuT7CHVtzjyUVERKBnsIGsvBxA2Q1P6
kSpvlLjbh6PWLQmUeR5HC6W4cle39DjDotnmeviTxVeGW0JciqVuRXdUrrI1bbu9q/yqtIduFmiL
bM3m4HPvTdRi7ATwH1Yor0q9ub5wZeZxFvuyTn9UrJNl9aQb3118en1kLprkL5TDdMzLO/YGaxUi
k9rcYKleDpinqiJ8olDGa6axFKHjUuBqCw2gd7yxW4Cbj7nSfK67bUxZn14eS3Lgh9NP1yaXrELM
5Sh+N9Rr4NebvOhu7YnF59tE2FDHioIuf9HbztJxbznq3fDK3rOfXGY5Wx4AH/WEnK6TfAZYjOPE
TwXI+bjfCX3YtFoN4O5H1lh3bmzcR3m5SmsS9XQy1ryK/cVXS9nnhknQdw1Syk2glvTeTd7Nq+Ln
NHN8cgKojq10869G1Vmn9PgevhH3K9wN6IKXzWSvmgDTIQgOV6n3Ho7IRRDKvuej7ZUPE/lKZmTu
ONWtI539x+DdVS6WxDTfdPZ9TVQtYPAS315ErhSqL4TG0mOuqHr1kOBhJ4eHXfNSWuiWYdk0PmZT
g/SkfDsZVxacgqE3CDIQvlYxWxCDVtgNd7LL4BkHQKFd605CCYdwrEGS8qqKz3A4CQLrFX1rmbLY
ITeJN+HIvtRFSV4LcVMmLe9+0X4B0W5s0ZiiirThUxFYGMTNgy7jT3lz50RJuelzoKtdPd3prrjW
mv5ab1eNAbhKhxQIej13WCLL9JMFxPJlIKZoQz3LXeIeQQ87O/xLYIBjeu95wzbkjwD09XyZ54/I
ss3laFndBiQPgcajtiaF8LrxVHT51bh31eixNjIV6ADy2sjYZtlVSaQgZCYJEICESistvpiFjHZS
CmY3VhBkHjbbnoR+/dLVo9dIt7eOk3wuQzApwPIegzFaRVCbjJogRkdsTSt70hm5aOJmodgIV3X3
xYw738NluZj0W7N9qIGJEkSV+VVnwNxzlnyLETzGS4TIey1W0e2F3Bgo9Mk2cpSEL8Yyr9xNHJfj
egrbVcDmeIytpSeZrPGwyYj/xonTwi+GjJXjyAnydaWoXwyg6ajI/WCsHgkRu03gEiwUx3gWavN5
/lN2k70A0n2ME+WbZ6U3Tt9+UjT1V6v0z9KryWVnS7DwAFu1dUoIBjupu0ni2huDdZ0l63yob9RM
2ylGDnyUCOFIRbY96I+aKZ4HvEFG+V1kvF4OPlklya/VzGYG2N80MXz1UB+7jXMTdurKngrCeQdv
TbLiVRFXz0MZ3JqdtSFjxl4nnZdzGCmsVdiqxrN0sJfAzwxWlmuN/FlC3S0V2BvO1KUF2Gmrx+bK
QcyvKl1UU3m1Rz8PsVEmeG/IE1lzKIjxvQxXqH++tX3cgH8a6k3QaH7Fjr6WGA/HeNW1NVL0DOzo
ziuMr1Qcr1PmSjtAxMQABU9T5ceiA80ab40vaBcW+ULJq5o01WFjdRynkujr5NojCT+j2BSV+qqr
hj/oRJ5j/XBZHZMAYy0ehLnt0Zo7UMU+VrZXRyhPXuA8EdBFVqe2KPIMuaM9fLfSa4De3sKs8KPq
WgSzyruzk37wYebTvJ+uE09dhJNl7RSJxtQe2F2bVrXB+McqZLBT3uAW0mu8s19UqV55FeZ2PV87
SDkJ4pRrxxk/xU68xSdKc7PYQ5qExE5qshesalF+y1J7hSfWl7TKdQfBYt8vXSvbV4G1i6a7kjg9
0Gk02ldG+ysslVU3FQ/x2C9jGFhl2bD5a/2Be2QWdypugrxoS99iZxxIdlWh+jDpgMesfmPydUtD
0t7S1oceT8+zocSsvIj2joT6x9qKbkTIYSV8lewn/WH01qFt35D+4CetfCl7g6z3jK/HBFzmido+
3wejmQi4D28TgZgpiJVftgGNkpgK3MIT8s5wvLa1wcp8Yi9GlcNLnf1IQ8/Er+BYbPPUtOSEEzSC
SLjQcJPPTpfSbHHNgb043tfgB7x27Mlo9IfpE7mmGR7qovLMKweEPpIYstV+OiLRf2iyDT81UWFy
4Vpsv0ZVk3/zVJGbJFu3+a8mIG90WScJn5fc8MZH8mjIY0YHPtY3EQEOW+ONw6KEYwHA07NqZMZv
rBYXhM9dzxmO9G1LE/YysY0GFWvQNq/qG/NFf+O/OEFIEzENAkGB8I0Ro6GJlHyzQMdkbomDUpiN
ujPe2DJq1xHc7b0xZ3AlKOqSEjlAGmdm06hlMKwduwEbmL7BayBk39pvPJuZbNPpkfrNeMPddG/o
m0yf0LEOCqnIKxwQq6hhkwz53STQ1s3nnJn4jaYzKAou7ypvAiCvwM6vcQll7K56HIG+gpTrGYIv
dB6WffwLMZggv3vj98gZ5WPm3Yz+e8P86EYn7HU6038mVw6tH9RJfMsPk0+h0lV7qSsG6pp6ch5z
x2HSxDNTKBmq9CmdOUPgZ+QvxdKAD01q42Uc7gAXg7adCXrYVjlZyEHl8wpYOSnWtZmxgdNLc2Ln
To17wvmPoHsZ9ngYfYcFw1maPcdNDsqN/SnIKusJMG3PyjL2ONK1ypLKPhFY1ZcgiC17LexCgvdQ
CfddGVMBvdiyY0sunBmda75RdMlLcO5cMoUpM1Vld83OEuLupM303fSNxGu+UXnbUELoDWMtedRa
BEhsCWaGb4VLfFoIDBSvMZG3L9ob7zd7Y//KvznAMxKYNiN0YNjT2OslzODyjR7cv5GEZ+uJshxn
89Tfvc7fqpX+vwm+0XWqz/8ZfLPK4+a1LcV//e//hcX7p/iv5yL+qxQHFu/5b/jH4o0lG0YcXUDd
0OgBzqzWf1A42r9ofFPnQwQxo9PfRYCBwkHXayH4Rk1AH0Tjr/s3Ckf/F+hX+lR8CR3oOoDW/w1U
u/+7nQWL7X/cXqNoO+s7kZohxUZRe1TDt708JyE60Umacfs1ct5iG1P8uNBbm0us71tr8ygo5mAN
z6BYCr+HrTVCuWOjaiDhoexvlrPl9xuo6ZLPnhrvNcdBn9HbjY//wZhxC+X9u8fzz0W/Ny4cNyoY
HjoO/zh0E5HUHQ2fTXFeBqiGfYlpfqXkKkuvFhm+0VTuhSud79fRlTIUCgCGoTWqHw1lYIXQdWUw
fVBoazOfnqTNNgEDIoZmR8R44opu0erx1/NXeNwdebtCBJDUucmvNt9Qve9k7k3fKBbRGlxhlIDL
DTxljWvskvj6uFs2jwI4aSYNqch3Zu7Ae3UDxil7cgNy4lWOhftxyIpvCuMutDg39yphZT/OX9Wx
EYM3Aq+XpiKRteE0IUY5HNCr6lLrpGNQC++ptWEC2yqUwijiB3oJ84jmc7e0OaGsO123f8kp/xar
JcWvQqueL/wW4+OT5beg+tJsOgowgQ5/i6DW4WhRaPp531fUWhx/HOI7/PLARHoiXsEeLInKu7H4
zVtkawv6Vfa3MKHQo6hd/ffi+x/f2xNT+uDXzE2Pdw/czYUaYzQ2fIsCOM098aoGobpT6TZHF6b0
iblloQv1cEvR6Of1PRyqNeeqxNDMbw9eKZg+j1kl9AsyiZPXw12ZtU0WMuxZZ/juejKHwkhRoNDx
eFN3aA4oSzhJtEmn4J/s8d+7de+GOppUZtC6g50Qs4I1jc+/E1E76aqbNhTp6vycOXnnPHwys3oP
ftRR58lQQ8pMrEh+RTUJX6NaX0ujc397KoD/4u1gXUPAgBLo8NalCeXLynHZsVPM3xb5NG4xduZb
9h7iD4ZCA4QKg5YfnZT5gt89pYjHFBSmU5FUnbcv8CSUzeSSWQX6tPlNHctMGGOjY84iaLTJx2tN
26EvoVKA91061VVUcvzmUHdJC3QsX+Uv5u8H7vn2aeDbcHhBI3hx1Shx2PP11n7awkj2YrK9pWpT
DpVwWb4neh9szk+Lj3P9cNB5pXl3F7vBqXMnYNtqB5qLi59oNDtRnXahwaG+Oj/Wxyk4PyoUnUxD
BN7ztuT9WCWhGqYF+5snBoWpHbx6V5ttsD8/yscPA3pR6232eXwW3mw0767I0Fz21r0lfEqb2sYQ
lbOBQ4RjUubcRk2xLogBTjw2C1CgjchpthscTw6LEIvIaDRKfaKeK3JTKZeBM1AipoS4qxO7W3n4
qS8shCeeG0Ti+SbifTQ+eMmcMgoNLwf6m3oG4PaiyXdZ2bS+m2jNhQs8cUNn6CwTExCGitD48LFF
UQ0bHx01J5uuvyutpnskZJvcl4oaqxl57nDh2k58avnKklOLBB6bE1LZwxFFmIpBr+PGx2Nq4Khq
C3xVdk0eVCYB38H5IITdLhvrtcL8my+btmsfPE3WD7FX45M9P6Hm0Q63UWxuuccsaQCzTedo5Yzb
InXyrG18KzPoIg9tpuEjadsUDwlIoE8iIbeP+BCbdPEk0ZJ/dCD/8RtxYoKxLs8cbIowYDOO1oW+
EDp0D8bvvDZYG4VS+djNWvLBtNcu8aJt3SH2Pn/NH6YXBWG2EGiiWZSQRx9ds3Rh7Lct5GsoOMlK
9DE92NLl7FYWP8+P9PFhMxSWNsTEXBsL+dFQVWuEro1pjoYeR0o/d/TgyqVltW3s1oDDUktUbSUy
MEjWprPUg8jZutLsdk4m69g//2tOXDdyHsfwiI3i6uejzvsliujTqe10Rfgt/vmFozj1JyvTyCG0
yuTCR+XDa4XedzYpcHCap/kbKu3dOjUVLkgSK2/9Si2jVRMn4P6UcHgOIool4di5X85f2ofVl/HQ
YiKjRuVMC/zoNbYVWvBNwIrRRJ73I+WYvsbuoWzPj/J2hw7eFoYx3oicGkcPPGWHdzDpgwC9l+Sy
qjS41gQ9ZrqIZea3Ci6i3Wg2zSodOjFLKiJgL2GycgBL7WTltvcE8oU1herQpAzTxqvzv+3UHbBM
to42Ir5ZMnr402w9Q2xbQEGd/X673jCG9VRm0YXd43yBRzeAhXneAjEE8rB5ir17rnEHaCazJkBX
aVxFy6if0n08pWHgV3WnXxk0d28ES6qv033dWPAClAuTWJsv5MNPwJ3Oc5iX7WPLVlhrqUb+kfDD
KNXRetokbQRFSQtBt6478loXeRaJkDLk4DwzR717IUmJduFn+PrUaJsKIOOFz/LJ24JVnrsy792P
V5RQL3UnLTrerKCM6ahUKmeFUaotnTgkMhtcXcOGYmOz1ovWW42VpgQXFrUPCynuWZRXmGQsm53j
8f4DyaalDM48NYkiu6u4Gws7HdNthzz716S4A3N00i685h9CBKiwWQBUqTQYBv31Y0yt3amDEpYZ
mUyO8dlsbouyhV6o+MRSLWbpLb6ErWGHyyEar5NpTV1xCxqqJ+dcyGhh0bjNw+nu/Jvw8U4YNKqp
sbiUgjhHH70JkacNkdrQ97Aao9vT69ZvRaXV95PJFkJJJrpxo1N9Pz/oxwWPKYlxmL0EOleMw4cv
xlgXsgNPofoFwZbX46+UMOuhyld82vILO4gT18cnE/ss3000mm/y6nfvYC7NAslXOvlwRZsHkKbd
CvtI8ZjSut2gFXX3k2HqF5C5H2c4nw1M/NR35u/HsZxWM0nywqk74iLiLpIYkuzojIpNNlYWxPrC
jTcYFlRjkXndeNvqF/W8Hz9ejGuyYeLDQnH7uEJBI8tCpB1Pvgq7aRlxUr4OnFJ8lU2mb88/y49L
KfYvdiT4PeY7fFxEq5Jq3o9NhMFlVvBXXgTxS9EZX88P8vF60EHPimEQ3KRbePNTfvcUK9lBn3IZ
RKpd81hr8HiUMjJ+pA3NrfNDfZybDMUpQMVfD0/kmF8gx6gZtCgZfa1rsq0tzAqGtBazZgsgO1E8
eu5vf4wQEMMuIbaBbwWm4cOLk1wX2kpCYgmwVjdGUxPCJHvrwpL38TnNo7wdt2CWs6k+GkUNG8JL
M150JR18zJ6QnpI8XZ+/eydHYX+MRJ6SFFFCh6NMIPfkEIvRz0hvW+cisa8JcR8uzLkTzwiMBOR1
BN4UZZz537+bDmmn0kVwQFJLjBfbsqxnmlRQfzLNCP4AqIcL9+7E9NNc6tFUGKF2oJI/HG9Iu4T4
Q8bL3VjZGYmieIgxs8IB+zRc+jyeujjMYc78lNhuH7PTRdZSdRYIoJSgjfyE1nGihr9UNbln9hQX
ZvuJ58W5ipPEvFLN36bDK9Pgr9n16LYIbmuPM1MLEzqqu835WXHi/s3vkoaievYbHefSgKWhRKlY
hAyZ4c+cmCs2O8bXliXp6k8G4pDG+ZQC7fEkV7qmwVdpkMLc1cWnWpKZBRBr2gdT9/srErMBz9n8
HcdmeVR+VNy8j91A7XzV06p7o7SMleIo1eNQDcaFZ/SG8zjcxM217f8eSz98SJMZ6aHrcOyuKyfc
9wibmqWBtBnrdKEFD0YrentN4LEGwdJrpoJtVDVArCscNn6grUpv6UDNIKoCw81E100nKbTQehe2
dAF58kkqRfWzsXpdB5+Vj46fT2BY/fPP5phaAorPnC3SvD6AJlRHPb5lTZREvVL2vgU4coVqmMDZ
oW2/jKTqrCwPNqcTBMhYcnNS9rqIgw1JstUfTMX5Zs7wFKpnx3aqbuRAO+qk4JUmEq6QwD1OXXZ3
NbsZLwx14kWe93nsdIBOsLU6WjVGHMWYjbEj1lmd3hRIjFEchkq1bxCHL6rIqO0L69TJEWkpANQm
XQGTw+FEsQoeQZ+2vW9SNtnGht1tgKCgtAwRt98YaRXdn3+mJ5YPk40K/R02SfTrjpePCRehqY/S
x+9eIiAbUfLpdnJh5py4LIxJdJDwcbAJOOaStJkZjL00QRwnleonMut2dZo0m0mNmztFQIU9f1Wn
ZqqpUfCg/MqRCC7m4X3Myae39bId/HB2YoRj3aGn0lF+EwD3hNJDec0NEPQ+HAD5EDee993t2AT9
wXvPHo4aPV8Cyk7WfPfffebATtkZ9IvBV+1WWzVpWmwVauowRaDo7Qczi+6Mwu2vyYAnL9dGDNEC
sVzSazcp2nbVPYQ7lQrkOAfylfk6kgIZdx8SKB/wKmJZoE81uXp34fN8Yrmf+1E419hJYTc+nvic
X5C/KNKv3DFWF4WtDBsvl9o9ubHyx/lndWoGMuN5pT2MXzj/Du+RJ0OYq3nOPYrQfkRlVQOZs8L1
H4zCy+zS7FPhfxzNc6l47qRXxUAluQo2mUjKXeVBoDw/yokDIvUCrEVsAumhO97xjSsiSdIhE13L
Q/svmdUQcvMpQiWaAtvbqnlIlKlOYfd5DPICOS72wdteqNnWM+xfqgTEa7EjWY9OGt5bAG77xUiV
YzNoav9y/rd+PFfxU9nus0eBugWX7vC+D7FlDlnJfafIMW3HKs73WdgkqMaC4EoSZLrotMr8fn7Q
kxPLofEKOAHn1KxMeP9C1BB+SHMtkbC16ecGmf9SVdH0hd6Ur86PdHJavRvp6PIEFc5ELRmp6Avi
KpBR30RTJi9UQk5fD+Yv2tYGTo6jdaYjbzKgFDf4peuGkMI6kJAxdLJFoZOfdWE5OXlJOG0ofdAp
Js3o8OYladARKsailspUW4+z/K4RanXhkk6NMtdNqXXM5frj3WvtDHwwLDH4ppTdShujbpFWwyU8
0Kkb936Uo/cx1VRRawbulZxz3GNXQqpqh3J8MasAmO35qXCiLI1rei7RMumALB13PaRmjiowbsk0
gDgami7WIKixcteHuftZNp62Gwy3+TJUavYMW1jZB20XX5v56NqXVoh5RhxtBVHkEN7EO0AX0j6a
lz0aLk8xhfRHXctY6Yd4lavR50FzmisCcn71RuwXHRryuBXkuA9xCCM2vrDNOPmMKRaB8mGjTdTy
0UzqgkgdJiChDWzBjdVr7aIERnnhK/IBAcVmZe5raZC04AYgWzkcxqlwPzsltxyiv3M95WH6kLJ3
veVbK1xfh6C4i0XorBJA9d9JussBmzvuF52S3iuGEO3SPvzUpHv/e47eVrLiHAkaVfpuAHCqa7gB
9DMgA+ukkZ+fc6fusOnxEaBEryNyOLrDacq2hFYIH4LRgIkdmOiSq/SfePP/2E6a35LjyYTUa65J
ctok0ePwBjedhDhN8K2fsGcnKhfFIOTLuff0YKop+vAe08FeBfNnYOhIyt/lzc0PmD6PThWYDeQH
Ehw929CZQkv65A7nu7pPmiUI++bT+Xt5og/Bm4LMir0U/2DsPbxMvY5SzK4UPRpjjF4z3Qpj35k6
5WlEzXitlQOWoSHpBS6tIvpBBsMQkRqOOGY7tZryWerCpBMRKDR2Y2jK2YW36dSXlHs6KwociuLG
0VpWpzXK+l6VFDNUYwM/fMQ81jr3k+uSu1piCjTN3Ho6f1PmdeL40c/7SnOuCGHV0A/vSRh2sZ7m
rGljmcWrOBL4CMsEmqz1lZzHl/ODnZrNDneeNgS7anzVh4PpZYcFbOR1oWGs74zaJfQgsbo/+PKg
53MNivozYHB+fd/tlnstxewZcx9JEED/X+T3U9s3j+cv5dQrA+l27p3RbscLfjhIjLaaLTb9ASTW
4iVoPe02J+RjVyhN+y1QTG+VBAYJLarULlzeqSfmoGIATkvaNluvw5Fp0PVJiUbIN0JMUBF89V1d
EU62ym0QuYtczdPn89d68rE5NlXXmSuoWUfrXV2Cg+YXDb6UnufjFzR9pY+T9flRTq2qXBFKOjIS
AF4erfJx1OiujLXBDwKsoYYYvB2tmHarYv2+8KadengAsUyErZSIEJge3sKsMW2E2Sl+itCQtwTO
ms+B0xaboQmVVc5j3xJ5Lr8UemD8wa2k5KrOZVE+m+bRG1CpjqBDqrBfMYb4JS4rY5nnhXmhl3Pq
gVHToB7FSQjwxdF6PuFlj/vMYKETcElzT+YwWfXS+5N1G07I3MGbNYfe0VSs+AgXdsW5dILNsvKI
Yr2yx6r2z0+MU+siTUs2kih4uGlH96wOmZGNOQz4sAJ508VBFq1kp1F5VckRIdQvJ+dFzeQFjcvJ
w/8MJmXoOZ7seJZURYt5SGNvKTtTxTBU1M590I7imcXR3gT90G8FEtCrqUz6O+lFxX021ZcIv6f2
eeRsoSjkiDWzKg6nqkmwbKkNvBWZDPR1pnn9VW+r1WsigvhqnArzL1WfjK+cEwT5EAI3RJi01n2Y
JdMfbEXe/5KjFS8hdaJKo4kNvV11ePcifZ14zSUe1Ympi2acbwM1A0r7xxwVSBZmiP+d7fXUpxHE
BWPC9pFV2oWne2Ic9qzsnqnnsys4bvxWuaZXuWg1H3xcvh8SIrGA+1+Cv56YujR5oTXN8jZaY0ef
IkJW6sYioNk3XaVh0bTHH8D2i6sGfQ5NwNDCkYXe4er8C+MxJ46+6UxXk3IciF0yV4+flE6WWBhl
mi/rSH/AbhStgWMOyxTr97KD+r2bkqEmWyUaZ1BEpV6YKSdWcmQyVB0Rtc+SoaOrbiJiSqIw1HxP
69T7nIPQyima8dHBpX3+Sk+ORFGMLSMdICbM4dvhetoUZhjGfSnc8ZqUoHo1pbXyqBokUZ4f6sSE
QSkDdnBu5rqoFg+HimVSySB2NX9EXrYYHFti1omCC2vdiS+Ty8kNgQUSAYSfR4/ObaygaQCNkbHq
oGTybBF9DhO3q/yADKc51KKNbiPdEuY6LIq0uHCRp7bIB+PPU+vd3slORWS3Xqz7QVM3vzDbdXe9
ieF2imdPZ5mbxRURSPnKVByBZcAdtCtCTswXPVauAVGvyhi2SmiG4scf3H1PnTV3bH4/QHJk0U9J
SZHWj8ocL+swZr4z2vqFy/9bBnP46rDvfkt3nlvmHIUOr191OukpglxTMsYIG3JgqHyZ8EGa2vTV
GPGqZW6TXlm9S38MtEz0ROhUmfpCizxUwF1Q3IYKDZVlCzJGwaCvtdZTFzdKSBKXW9wM3YRdrgMj
aC/6OnTVXZ17WKehCLr2NjT0pFrHTeOEvh0SBr8ucZJ9C4YKbzCOtpJ8DmUkRDSIhnEzTd3Iob4V
erjPI8yHC37DOEDGGMkEyxtlTK/yAEUVdyrE1hI3AwISNeE47Wt6KNC4CKgdQ+MKb6XJLIadXJiZ
u4L2Fu5Hq5qeZTklVNUKYLWLwa3J0nJ7U4YrUs+CdpfKsWqXMRYLDHcRyFv+lrLNFrp0qJepXSrD
BeGque4D+Cm/NsDe9E1BeE6xFhplNTJTE8tZNT1im4XQReVeZdqYRnRkytmFEknDvupl4lzNGLds
5zadGDcpgssa5SHtqmthiCz00e+E4bI3K/sxGLC3+ObQSgyKrhdLCOYJ8QKliK302QjjwXpOXTE9
6JYcCeLNBmJ2OHcp9TrqSPCCsKI5pAATM/dZp9iAGQjAxk1ZK9UXyxJEoulOs6tGZP9Et8VVucwk
yYUFpYsUfftYKzulZ78EfqCbSIsMLG2RhCPJ8bTBXYfsOCPprzOdHEbsgkKAdIzN1tfclHJ12NJQ
vso6OyXvJgicfWI70GzMYNKHK5KL1M96mCfjorVS4zYOxwgwTcRav6XwkxhLp9WFvrSHKKv3NZYi
HbO1aGaHb1dfe0aAvg6k3wRYtMMFv9SC3qk3vQuc+E53CuWF1In+CwnJUAwdSdcATmxhfx+Zsa+2
W8i7RsNN6eZTTvtZlfqCk446+yMT+aSaUIVhvjZy55TY5hdobDTSt8KybT3e1nzA7O6G7q3aCk/Z
SLI0h6+d67bWIoHZhBGybYlQI+EpT/ysV43/w96Z7caNbln6VRLnqhsoGpwHoKuBIiMYoyJCs6wb
QiPneebb1LP0i/VHOzNLkn2sdt01cHAOnJm2FQxGkD/3v/da33odMhLNgJ4o0aoTKuE1J4RThZOB
XwWAQMYVK0LHumCxBJ0wZVN6q6XwWAjbo1ni0BAM7qOoMDfgVdMXUm/CUy8NXXT0fEO9jUPIhUhu
4G3bBPUE4gKuqFdxxaQodVOrwQbc+7BBNmSg1SRVamN4m3WgvVFK9F5+GmSC/BZwdMvEmaywetbI
tMntOMG4a3tG0d03IEKLdQmLK14aka/dkpbXdysI/57sMEZSjnEwWBqDToCIAXoaYdkk1lTbgTpy
U5JUlwJfiq1CXBqVQeaiLEzWMfYTAXezxxsJsSb5dsKXNocjjtJzxVYHNqDSPYImEQQIVloYEkcX
q7chan7fNo1iIhUniMJ4MaBBqZZopSRzY+GWFhehZVLQZRYYHKeup/Akcy+DQIal2Dqdh9XAwc2e
CVC0kmxjqSHpK2GRKYyjqragZw2mMLCToYQ+I/sRccmtIDNAHoKwJT1YjLNi0ZtaF53pstBrTjhV
FjhKISCCRADJRUJUrQTVgq1Ldif3IjnAbZfm0Wq0Ku5OWQzMFNl358XrqtdbCD8yhl+CWVgUmH57
DcIuS8nOh8HULoWgL2V4AxMubbiwvTTTL0NCotoab7uHBndkwaFDYaPSB0Sj5XG/GvQKOiijMH3a
pl2dSdEiBZSB5rfVSDYkDHYQPKl+RCaXDcK5KPSTDqkNgq+QXOdDbBKwDZ9RZrT2b1mJz85EJbXo
6jA70PuyLjWWoitNrgTaaeSmL/VQT7YRUATgDX3IwgKUqioN+XoMpIg/Jlr9GspUwRWV5EL2SY34
gyDUROvBZAm3AA16BDTK+yedj7ixAxWiLiLdv+TjgkMgeSNYLTFZkJJAYZpV5ULx4meeSkR8RgLB
DAhybYsYP6do6+tvT/h/2XX/gcjhTbHzA7zQCZkSVs8PBIG/s+jOP/XdoqtoXzCoIstEoIlNHUHf
XxZdRf3CHBK1zqzKR/UzS6v/QhjKX2Avzyk081AU5SN/9BfCUPoyT+lpQrChRmOPZe6DJfdXFl00
Llwqb4omYMjsbpD+IUulkYjc8f2lpEPILoIQk4VkxdvOU28aRW9PRYjNtKVZvdZLFp6uN0jHJER0
Z07DSU6q3M1S0XAG7BUVdQXMJCau+1as1JUoMAWzYmU65bo6rAeClEkVHGR1xbBxoTTiuKMtK7ph
qjcwnKAX1w0DEJlZENypOF+2GW4iSxcMGzHBrhqTZqHIZa65StAIh34yboQW+R5dLMFtOj169QiA
P8qNlN3Gwiid8lYRzuVJr05tH4pbiv10r3XklNh5NnaKw4IV3EppUN9jNgsgY03LqFrVZnvmDfnS
YCARWd1LOVO4gta48FmQF6E0cStBCNXTLsV6NAKkq+7l8E5uw0vAivtAqzZykq60ESxMsIkfwBWS
TjCctDx78PTyPpvKx6oCpyO3y8SwdmT27nNjcMO+OBm+fpL87ETUa2NryrTuPekKEtVC0IuV7i17
45SZ0WVQFZeZgbhWzowD5cQSTz+B69KS0couToZTb95FobFQQo9su2RlDmRN18O+60vMGG2BxUa4
Lxu9Zf1Mz5vav7RGwJCGFt03A8aIJr0lL3EfxMZu7LyvcT7d9nWy8SSYiXlNKpG89FvDJXPqfPQr
ABAeEa8+1ZCRf60JhxswpmqCd+y6fASeFNm9+FVJ9n75MozTIi+jPcHQF3IOKq1I/Z2RW+5Aoqtj
+vIOwD7vJDTPAil9LdlgkX5o64J1AF25LmvzKJccESPiRLLp2jejzRRpjtbFiyY6WqHNNvPY+tqy
rLwHNunPmTEthOZckKNjFMTLcYLlEhNBudbkU0twqVC50/S1yzbEWd8E0jSn51WLboRFJcoPRS5T
qx5VCbQQGuqVZSUrGBgZOJ3mTkgEtxImt/bza827yhXgQclFJXkYHYZVK0crnuBREJ5Cwd8IsEAq
kogtRl5Kox3IHjnImemW+c1U33pZu8FAcT8ZKFNTbc10agkC52zspq2Rqvdh5Z8CL14NYnIcBSoe
NedIJXb2sqkdX0k2Qnxfd9KWUmKtFRR/4ugMI1cnuTh2Z65KWT6j/+0f2Oxt0yK41+QHrqDdVNWu
1IlfY/lrZF5IAd9TSeybVxLa3b/yUDwX4/4y68DymcHKj0s4P8rGyO4yoaR61LUdTZGlWTR7pbe2
bEuuw1Zb1E2Bs/asxsFmxq1bSRdg1m+lyHDV/swEDKLt4AqT+2uMK2sc9oCod5WOSzHain7iKrOC
nMe4kSkrOWyWde3fWwnJxVrmnY9Jf2nMN19gWldSty7bC7V8STHeK5FLCvwi0yJ3aEBRY4fvzY1e
la4p1nslj1y9sM5yeuA29UeeOX002DnxL6BI7Co3KN4gVynpUROqu8TQ1qPsXVNUL+ui2AtxCv1L
sM67QtsJ+nlHZryRyavc8jcyu6l+WmVptRyzbl1r9VIL7kdVO9VNjVmjTlb9IN54ZXcgQuCWWfCT
ZJLxU4Q9ZW8Fna5ZglTS9DzknP1VUxcAPoq16m8hdKvdzL5R7VaWcXZEA5hC1boWLfGkWBWRPS21
I/WJUzEktnUpcQfpcTRHSqFp4VuGO1WrksuXOh9DTncji+yzqsp7DbzJscTJY5sb7xAobIiWNmzC
sXdFlj0XWGlY0D0AqPCYRFndVlPn6kF/CbGwXySm1C1p9IZOXCTWrZkVNSt/cW95QbVXg6g4q5qk
dGpD3LFRPyrCtAfbzj6oF7AICJ15bD3uVmZMwUoNSSrHgehJyV63ANWadRvtIMufz6gTO5ckLg5j
nfKjdqFjYW0k+WucTZeNljy0eXeoASLsyqCi/G4yca3FUrdvChn7JCFuB5Unz4WW1vKpHxXpIIt3
eM602ksWhLEt+kh0/PA68PUQTbifcO2W0soMDbe2znorfEiAtiB6SCfYbJDL/XqNBOu8ScHHRWN+
LaTTMoZ1lTB/22UrIQakFmH1aIaYeGH2/3ZdeRrz7X5nJaK1xgtMnmaZL0s/vGXNT5x0vJSJxCb6
cZWI+U6OzLsy6K5z1RPsoDKuq7CEusSXFZPJDkOt3afZKUxBIsihBzVIo1NRp8O2k/NneHJPU6tc
AdbZZVFfOp5PhnAmHokLB5kkiXeFXngPRQWJlpgPuwm5O4ZtRsIHMZNglTInB9LjBOwG4NkhjWgy
bpC+rRDosKES04rehKQvETDfwghsNoIS+RtTGs6i6QHw4V0/8rdkGhLRKk1NqD6YNbJIeBYxLKUd
qQvCtLKysl/EvjLS+Jh8wp6SQ1YQC2VBh5pJFl033Ymt8iqMZWVPkoXUNcJtpim+hwiCvUY7qHs6
P/s48a6kybuPe2+OHj50mXWHsvCht+QTiixXUZvnYNiU8oWfE/0ezLReHkpXfUkLLBJFYaFonQhe
kQ2ZnIvhqs/1zA4KAp2FSGDXH7dwuYZeYflOLpXEH3jkg77sgOpX3VSu1ForXW/+xBKqc0e2Es/N
E6k9awKTe3psbrISCAARVt4+jQLFZnLv78MgPgt1nt+d6dOS8Gh/CGrZvahCY7gmA6vF0DITAQ5k
2rEVNlujCZ4znXwCK572GC7h/k0h2CIp7TaZp8X7oNbjQ6qP4ipUpcalyQIdtG5MwpkL5KLVWk4r
KNESn7JpUC1NbPB0c4DhqdarXs9WiSIojtjeFcPXMlT3PlHYTmp5J8Ugmk8B+kB5obFOmVdCYx3r
pNoMLCOK2K+rGr3I0FQ2YWYHP360craEYLbapayNB7MvL1GkE74tQJYUY+EcarW/VIr0it3kdmR/
ZgZe5XRlF7iFkl2WQ7CfskhiYWsSeLxVsdW11txlDWl9TiMoxqGA2n/G7DQ5ETfO6jlnE5JZaKlu
Lo3ZOSR6PjVlW4jauemP5qYPirsG/qyrhGsyDoWLidCJawJ2xslWrCISeab1LVIg31sOCd94Xzbp
qkyTehWUyi0MW2PZ1cLrv6W5pUhCp6DUVgxiipvNSCgF+19aIKXQbkoB8N4s0B2K8Uyu5MewThdy
Jz+3FJqImRwS67/vAP+14foHzYhfbbi+vqQv2but1vz3/6QhqTCPUODhlJpn+982VN9pSKr0BQkr
XWEE62y55k3TX1utedf159ZKkr8wi+CGxXVA5ADC69/YWX2Pmnqzs8JRMPv4ZxE3uz6UrfNQ4k07
vgAro9G51O2cnERhpUTU76cpVgOeOH5j+R05f8NcJvtlLYR7FC2ptkL9MB2Nia7RRgd8OUdmyEK5
kpWsRNsTTQ1mcTmll26kWfp1hNVtOGXgj7e0/oyvZh5PMJa9OL81FWg2dkvuiFQAOssFo3daenom
BERlJn95lal2EEorZqNgueNx5EUCr+uuJd0HRe4nZaAUbICrSHiNk1ZNK0ftAgnDvkhjKKZlJkSz
AxgfMPAh0ZcEOKQKHfW96UXALss6C/aN2Ar9WdKHWbCYElEGOJiMUTrvcsz6pImhrm7ohgZKZo9T
BSK7GMs4fzAbEcGbGeiKT+IJ+4JgKRlCnNiVEWs04TAgB/Iq6iFP7IO2aWBme+jI8UX1rfZAs90U
ryg0NITUcaVMIKRDLRQAskdVlKc3mWKW3f041EN1DUl/kJyiGlJwbn3mpXNnloA5SOWY01KHUYUy
HqYEVvS5NXnW/YBQudiwV+yCswEOj57YPcrQqOKpIoyehtkbYbvsRLwYOCEcbwVJHJiOAH96Pjsf
t2I/K+OQz3t6aOADo6LyUzZjsAZYmzzDyAkmtOUJPk33KhLirgVLaxpbmeZ/VgTBtUAAj87wmhAw
q1v4SopJxO60ZlCafVLi+gAvSzMsfiIBvYNNSfAiEMqUePF0HelmFb6WrSrIl6x92WoKjSpwNMGK
rz2xaB7wH0SANROAnlbWUI2IXpTsSqTo0YYRQZWeGSiceQxlhnaHObtS1mh39WKb9ankr+tAHj0n
n1Qarq2VnPcEVy0a1SrPi7aFdacH1N523evSOQ+fZtPIXb8sTXIR5aK37hoxLR6hDx/lqjBuRT8S
Rly9inqeK1X6JNOILh1VaVUIErgI70CxYh8YIjW5K8RBvCx9nNhZV1hf0fr7Z75Pe3yhFewunVKz
cvrEbeb2oXCpFN3EGCdPdmOY0IlQR62577WhOE+CXr2X1QpmtxzAMyEZIASonUyKa/YgjBuBZ2Pa
y+EuzkTBndmICsnlGwY7yORr2LDmQBHN3fzK3jFfgi9kazSJV13SQAFuZX1PyDYvocrVhW9mF923
2USiDq8gg6vdOObyMs+o8bg5YoIcmcZc1mmd5441aBFUSrmcKcJxlOrLJItFna10ogROTExivC21
kPZCGEqWsjCrvjHdzvLq+JCI0hAtFb0I0juug6h/njkRlpPWvYf+vEuTcpFqvqB/9aN65OsdB6IR
AENrVGbBRBR7NoEBO0yDV0+OMFahcbSoXHRyIZhV2/kUB68x3fCOJrdeXHR6Z52GIaweTSlujDla
yAjI9mzkhlcK82tLwLYGMpehC9RGsovuLAs9/LISO0lELN9MxSIf1UjGzd4EjZNHEpte0Rflu17q
KpgdkkKhKPcFQYxxFcWGG6h5mD2kdRBXW1LW82gtFJMvLYlIA5KLCN9Xcnuw+qC7VfTSHNjZdrns
KK0fBfuyMBmteENVT41deaWevBh9JkcntSiLwm2UvKrE9URQ4nRJQdAIjlWWcrKrMhKPskVNG8+3
la5jmvLmCXf6/sh4i5j7OL1Gg804g3BP4qlRPHyUBACrRY9stB6Y7YbE3cxA1L4oiqr5zTntt+Ng
OUZzhAIPqs/7B5bGlGUylM6zJ6jNj0XQj49SFXyGX5ln7W8fi/NR6JlTa6GNJUfowyx+Aj2T6Mwg
ZwylssbLHbIxSrILStnBLou4Phs9bopff4Q/6IHmo+Jx0JFUgaH5AWOR9Jll8g3NUV/oKBphUOB7
i+CVVWOKloT2hStm1yRZ5KVVAjgtlMQuEEPe/Pp9zN3UjyfPpBs1FFlgKL8/fMSkexlkixL64Gc+
DYHI3/OopV1qjtXm10f68aJBUjG7O+AjEDstU+a8rT5M1s0wlyC5N35mXWmTJ7lTPX6mZ/zxfJCq
yHS28eLhE/goeciMNOpgmLM/s7gfakuuF4GfeXvyYorfvgvoxYPrUvnkSKT4CMGYRo1RnJ55tsYw
fWcyNQt6+TOL0E/OB6LEjMZEzTy7eN5/aomuiWzhIou63qP48VXyBRrPbE5ynDSfeRJ+8hXps72a
O1sHRvRR0gyUWO983AqzN+1OEDu6AX4cfnId/OyMqEOR9HAN0Ob/cEaFVipCqPaWPSlRHthwfZt4
F3fZRF2Vwy1Z/PZlp8PAmV0js3tEodB+e9npUM/mjC1aJ3rdunIF+gNr0WchxPObfnsbgdrEx6Ez
HlHniLCPVm4DtSJICNWyA43eWd3RR9Rbbu5K6NptnonPvz6pnxyObQGTmG+xm6r54V4yGlMJi1o3
6EkL4e3A1n4nJJa8q1orPyjjqH6CnPlxicT1TKMNZBarMUqs9x+iP9GdKuuRxroV6HbS+A8Ia2jf
d9Jh1OFzy136yRF/vEo4IkATHvgsc4ivPxwx9BUIyBwR5FnuTkZJx4PPge5h/Bld8qcnNy8aIEsw
Rnz0Q2pqVnfIrw2b6hvid9z3LgGk7ZVhMlXypSi8NuoeWcGvv8KfnSAXP3fBbMFEMP/+BCs98VlB
WsNG8tetBBK5lnIRl25dsN3/9aF+vK3BqrG68yuzNb7I94ei+Zd5FL2eLTEX24WCMdeZdbf+9VE+
XpPzAw27AX4z/sGd8EFsljUmiSVGyjWfdMFjXMUC7uc0WzZj0h1TxjDuf+N4BshEFZv8vAC/P6vI
85PRjJjWWQZYjUBFSdUipL/rWFZam/ZW+snH+ON1Qm3A4BSpPA9u6aP8MmwnYRaum7aEgIyRl07p
LQdGfKWSkL3Frss8Z9RLgo5+faI/PS6rijifJzatDyfaDJ1UjS2hJ2WfqldJMUpOlhDVkVVa8zTi
wbwUciRVvz7oj9eMrOONBrnBAw5D2IfLUw2t0RBqspfpzDLjqBNReZTRynyyOv94FzBfQY6MtNNC
kCd/ODcamR04R9liskYkBg7+Z9agfBVZRCX/+oR+eiS+EhouHAyr5/vLpYvEii4uOu9clGrGTDT0
bHWqYUaAqv/MaDW/7bePA1jI4Ie4SLgRqHh+sLHqftVKOqqT3EtWcjLpjlAbT72v0MlTik+wQD9+
VSiO58Q/tP5gRD6yByIjr7xJyJC49J3oiINHq1jLrU8+vx8kHnM6ocyizBnhckAQ9P4DDIJiSILM
oJXrTb23aPWewVk7yu240IU8s4hLMvlMo84I7pirVCDnRSK9bEUIjMIduT20ma2npoScZuJnGIif
fghzSQGgYOb8fXh3GjtNr1Y4a6PQS0f3mOePuvcZOPLHW5G0a5gLPO1xrrD2vP8MTES7gdkyTgjI
aN3nEHZOvohYTzLr4nI0mvIuRCDzCeDrx1OD5wDEDzsLfkXO7/1Be8HwWhhvpl3zsa4CbUwXtZUE
n6xuH7XCEJ3IiOYhj22P++Ojj9dISM0Thlq3qzGrnrRwjAU7TGI6USFhxOWiIspPOARlBP2aBHjl
M2r6D7cMGByUJdRquIJmj8T7szSmOkwbveD4xC3sW3+ibaFWEnqNbGTaOzXhZ2bs+RXf3aQcj1sU
4jxFNHakD2tPa3lFGLDM26URqNm16uXeZPPs8NXNJEW99cnz8YevEbWxzsYHry+GPHiM709QLsjS
VMFC2FJDtrDlYa7ACf7bD6n5KKyoFPEQLfDFvT9KUvWdCQNEs5M4rmF55tJKi9XakXJZclCQFM+l
p3WfrQ3zdf/+o2Q9YJCFCg2eNTXi+6NmU+OhQiYrJbZ8VG/ScBfq0k1mGQczqK+0tHtUkWaoRncV
5Kg9fr2yS3P1+f7oOC7wemGknnlAH2+QppmaXhoTjUAPrVoKKrHwgR+1Tjxpw0kvaaMZZROdgz3o
VwLS4HXraEzenn/9Nj58v9SPmB7nt0FFBxv+o9ckkvIMweSUOpGREV/XgEylF/6bxoFvR9EJQpj3
t7gx1A+LQRL741SExIFqxI87YRlAc55i6ZOP9MNiAKIMUirfJCh6Sceh8GGdCzMZ16jcV45FvBjB
oZ5uPTR1aCaOICvViH5I6yO3Dkr4RH07JtPDrz/LD7fmfHygC3PJQzk+86rfX0+a7BdmMKEHZ6gr
XPDk6EgKVPRBdgXGv83v7Ug5Gs82jKSYzwBk/QBE0WmR+dmgN07jM4aI+egJYYyjNrV1ozc/w858
qxPfXK4cbmZwcbcgwMODrn5Y6QYGxVUoFZ0jKqaACl/qrKy39ao2+lVHMGOzbSOkltgAKn28Ki3e
0JLwFVNY6VYilAe1shAOQ8joOv2hEnGnL9QOtcDCkH3pqtPzNJiVS0aBsT3riQ5DAtoaC3An4v2Y
yJW4jGKpsFyA3GRQ2A2Vc44UQVSj79/iv2aC/9BEVu9/nplyFb5U1cMfzy9/ZA/P4csf/8Nv59/4
n2/HhN9e4m9FJhRXmlYUFnOrZ97KfB8TosiENsZignicwgMn4N9jQkX6wkYEIJmMsHru1nAP/5ci
k26EibSSjgcXmmr8ztzQ+Pbof3PBylQEvCd2kDwnuXI/kv2Trkd9reGbJbZgE4X7slIOfpE/5oVM
nqmcsD6gLVP069Yzt/Qpt9jgz4rITtR4B05DJztU/GoUkuEIOpp0ZXjxGV2Mqb9X0YehDspNz5XC
h7qR7xFFj44a5r7dqWruRF3z0IWyU+LpiInFnep6n2mEgkIuc2S1fEDFKcvr6NKKjoTmVcjCVXss
XM9c6rmTb60C1+pKM7eleTo2TFUMg4wvJwj2uPHbVakuUwV1/tJrHFmye9TjjTtGtl0bZKcxyyDi
kiH6UlQXRXuy4nOi9ML8wot22GnK3NG8xTwRjWlTrOT4QAybpW6Sy+QyWmA9wB/wWl4r4gWSKtEm
jZtflZhH87RP3MTVbgVvMSJwu0ckVVzSRkEWfiVIDoktJYGU4UsgXWSXZKFelckhF26YQCDBn2wE
D74tKLkz2YlcnJXRSqxMZm9OLQwrUgNnPZcdpNNikwx7YBprvT3PBQxFbtkS3S3ZSZY4yIhtaQXE
vpEhwzrt3fgk3Av345P47Z/it3/OvwYPzev3X4MH+al5lZ/++l/3Gj0wIF6pT92r+qSxPKGukFnK
RuhBrje61qqM9zK5zKpFLCQBeEoL8mGbFOl9QgSaK9IFlPOvCPgm4HDsqe+SB1VxOpRk8RX0r4tB
3MQNcagrW3LyTTAtSQrv/ZVVAa84wmWXNLcPFpgW9PxYlc4wHVFgwJngtQxpxa8tQ8b8aFZrgznL
xOCOiGh+yTQ3EJagA74OjokYqEpsBffituSnZxfj5eAMld1atnXfOerRrpb8PfMhV5eEdhr3q7Ra
RwWzvyMSRzsYl4q48lvHMBx9cElWHE+cZ0B6GhavZkEEdG+rV+MpePTQXNWnlFDkbDtgX9p5xGWs
g5Z4x3qOfLjwhSe/Pqb6Xt4kreuv+PE8uBmGi0G517LtSRfdSLjjUvVV1nto5eSuLoDBOXOgrznm
LihgoMwQJOeI0m4Tx4sxd0J1V6FmVYZT0K6VbiVOqG8WpbDMOGF0zIbdlGc4ERwBgYxT+CvNO1O8
s2JP4tzgkgrY7M3ze40OrYX5NHCsY9Vsg2Dp59zfzihf1cKp7maoFN39ahGJJ4aC/WtwFR7OFu7C
xG316pbwiFBLP5wJthba9GMtJ1OdaXJJPS9qpElOfYDfVzOZXFrKvkKNcCUcu2DJK8rjUvOX9bgc
yEeek73lfZy+euEtNhM7HjEQ7ntHJegc21jNiFwVEWxqbPAFzdbAQBOARNbqLE0UYXQIayvYJQTU
S+EjQXmk324rpMDNPkM2XsR7i22sxxCV92Y1y+IkPlDUhri1blAKlhdp+Rpj9vBHJ02GpUFlcjFR
PAQF1EZSzEwWmCMyxagW19lziJCOytdBB0p23Jyx6iCT47/N5yOKBt4a32hkDxtiWxUGQI5k3Mfe
6ATGi9ULt03kJto6KTajsptJhklhm/5VIN2qpsaZrjLRjbObTLwRk2UBsu1gPsgRDeiAwFhcO9O2
T3bKnNBsLtmw25nbJidxvEIMoBZu5+/bM+O2Zz2U7Pw8PbdEEBM2XDfh279kx/asPvv22/ze9z8R
WV6J183saV7QCHb7/n+tduqX/Ax2ZN1vWBin3XQ7kmnq2zEzaMZ3C2CgKJROpXpANSaNj1z2QIWE
4bFOUobUB21MuJJuBXFJ6lDYck+VgOeIlkdpZSciueOoSIULoxIc39/4hcDuMEOluqlxX1maYfcM
wc1xi689KDaVdp0uvX7Zm4uYJnI0tURzevpdLbKuUt0VF3yqGY008kVBfWn4KLNH0/Y48oKwz8mS
kZvCOausVU52cmsz3raKu6TX3WSR4VMzCnKGbetB30ePbe+Uce2o5CLmB92/yXk8eszQsjXFo2Fg
F3KnQ4ECXXVIDh3ku4x8oYadgt8JjHeHZWhy7yBgMOVpOcbyqSFAN0VwIZQPdKyW2Vbjpg2bW1Ub
lgUwEKvRXNnAJZB7btIXr76WOAVkL5nmStTmNinQi1i+9qT4kQf71yhhMDEIg60iYUEAtKhajNTQ
Mb1Wd0R1tKfpXMwZzvud41uKbbaS06rSps70pZAUuzmqVRvNhSKQnpBXy75/7f29WeNu6Fe6ThZw
KAbY90+CAuQ9QIxrM+NeqGN4HmqZuhSItB7CieY9kClbqgndtY7pcCkhYyQSYxnLKga8Emq+wSih
8FO77yZXoJ8rDPeoSg9xJO0JxTwayXCTJvqznKEMVI9B9t8oWI/FS3bZVC8vzdlD8b/mWvcpL9AO
+EHzv9//J7aWP0vh2YXz7j+WWRM24zlV33jxUrcJP8oL+S/5/Df/X//wj5dvr3I1Fi///o8nZCDN
/Go+uKC3deSMcmT888+L0f9I5vS+55fkj1We/J///NkP/12GMsich+FgD9mU/FmCal/oWtB5Vmgo
0KB9W4IqXxjQ6FSstAUZ6M1Oor9KUHL7QBtT0wLn1X6n/GRf+X57T/nJYoYeHZID3Gx1lsq9neCF
RSlotIxEp/SsyS5TXXUSC6gTkQKbzkzcSIa2bki32EVOlcqHiuRzzI0z2rLqMm/qnZbq6xTMFIlp
R0HQt3mnHgCs7sw+viFB4SAG03U36ANPQWOb0CToqnotxcR+Z/LjKPrbShUvchWAhBBbmQM26Tll
DJZ2GHIU6VU3Z9tLnfarJEGAnUfRoxHH+gsO2HoWTcnS9ZBZ7UrTSsx77Pi2nWk0iP4lZTMEDExI
JW5vmrjUbEVOhntx9EiTJX/aEVCwnQf4ZuP6wY+L/AgKkcKi0J8KMRwWRHEDEKjqdOtbfedm+EaP
uBGDtRrViAUKGsbzrA7rgRIlZNhU+sUwxpe+qOVPWExnSy3ICkEW1UMTtRqCYSUjvQNWAKkSJcHA
cWYiuc+M2zJlFRwxOTmRypMsNROIn1qFUEUsTjibN0o0pLYXlfHKaKvLQmbV66ANPGmJt6xy/g6b
222c1v65lRabpsQSkbKqMltwvDxeWV26TPJx03c58JVgO5LwbcS7uo93ZoQlRqmcKsV80GxyU0FY
l9EHyG1Tmw5hWNrFSK0VecHN6Hf8hfwQqDxtrKphC1LUj5pvuJncnvjqvw7FtOwL35HMO3SB7mSV
dqhmmwk3DaWQYODosBx66QQeZYQoY6pC4RNZ+l4KBJCtQ3vKyjH7WkQ6n7DSGTgdJCR0T7UyaYtI
o0KV1KLeSHIW3yizsCjJvAOMtU01JZU7ZOL9AJT5ek7EJutXXA9eFB3B+CpCvtW86EXtdiSsu9xs
rhEh/hDkKUYwoV12qIm4gJ+quE5OlDbaum7DbQTPPfZ4i2nZCZBlmEAp3ejGEsQ1RcqeuQ4EZzLI
4OZtxa4sesUuTZJj4hmI5mR2PXWp7QfIwRtFHdF3iUTLG2XNVLLxj+o0ZbYfBwQ4W/0dnW/D+bYQ
/atB8A+Y5ARwzlFd/3xhvmrTxz/OHsa8+mP84+wFp+Xbdf2/XuFPLbH2hc4uNI9ZrTOPAtjvf1+h
Ne0LbeVvDSw6ZThVWIb/tG2SrDq38lFpAb+BnTKDxf5coec/UmCnkd7F+0Qeof/OKv2hYQjbQp+x
Qjw7mEShD/jQMJTklFtJw5ttiI0Tt2pt93lwFynxY9oG2NWgDrmQBN58XKfvHYi3MjTpQ5vw21FR
bKnftCR4WT8cld8IdSLOtYVUNLndkKxHdwEb9Bim204ND2OVU1vqyipKkxN4HAN/CpuvuAquI1bk
Bc8cQtqzSHV//7r+/62O+PN6+2Vf6z8e2z/O2pqq6ntpsnn+97+udH7u7+sUtjSlAggvFFhv7MVc
pyLYepIVsAnT37Xo6v51nWpfSN8ggkz5NgKZS4a/r1P+iJchZYLHFfcU8vi/iqk/L5Ff2Yu/dY7f
9LLmkFVGXMzwILPQPjfmLv4bDbzwf9k7r+XMsTPLvopeABnw5nJgfkvvyRsEmUwCB+bA24l591lQ
lqTKGrW6K6Iv1BEToSslM4v8CZzzmb3XJiMdBwhxuE2fnIyF6nrJ4jAluJ7mTdfwy2V5NFnpvUdA
uLLa02FElIeQGv+bhQnOWrXlMCf2Ua486Z3lVv//TKQU3p6Uf/1oUesmwzsnof/efgyfvzxjf3+4
FFv7tmkwyEcASEct+o86dfsj3ldOs233suXU/OMY1JxvrKZQLuH+ZmnLU/b3x0uzv7GuQiBGTMpv
E9Y/8Xj9YVTKXgYKAwoNCNabbeP/AWAO0LxdJNMElYylcy+IITv1eCArshNW9cOoPX3w8QjHO4jc
w6UkTxQCC1Y1089HYud0IitvrbmNj4tYzWd0sZ0XIF3sJQBndf3IdfQELPsHOt9Zuv8JxeyvsoR/
vBx895TsYLBRR7D8IZrgD5W2gglTXSrIqelgLe/Yp/X73LYW1Z+9tQII5LVP2sjEpSpiXF8LLB5b
DLtFnUhLZDlnHvEsMCJRGFuTBcaxjd9DyY3HJNWiHHv+FWNsZmO9Mb2AyljYvK6GcjPSG+4clq+R
TTD94GelIl/WJMQtmBSSJB6VJLtbO0MRHVNXHfGIFyJACwMHpmc3DM1GZT/0r++WX6+Wnx8FM2+I
Y3wenGR/WA5rg4n+3IY8hA4gDuqekdowqyisiXX4+cb/bPj+yTX2q6jg539qEy0g7uHu5IT89UgS
cLC0vgQki7+mZeZcq6dOiZneeKPrO13sMFuUt3/+hvovxtmPP0i3bH9QqdTdX3aD/HzvaUF/bYX/
LTtjVCA8xwbCGJedNOfBtrj4j8ux/30X3Ud3T1H4f/7y/KPrf7TyL/f0/b8cRP/0n/x794zGXjUo
tLYQRCRNf6vPAG5w32lbgca0hWfqd0sc4xv9uwePkr/FLnBTPfyjg0byS9+NxPOvlZv5Z+69nxLN
f7zb//Qb//3Fx+/YaIuy1YKkjC2/taxDgiU/Ahq6HkQv4O9MY7oHeX5pFcptZo5PTIfCIWEMZJnY
4Y0099sBg2ZrXQ1j7jvIXgavu8qbrnhz3TkORsUkZQXVjY9BXN/TUT8bLW5fUZBrsGj0yG67mNcq
TtIoE+tXYSWvcJnkblnd6UIpYmZwIN3VorybauZrJeav24E3PHDGyjzWWlEHXs+0aZlkCDs2RWro
CQZ4Y9U2d61OS57OGsaqQcz7BSeWXzhwCskX3VUzZDDJNLN0zZ03wuXI0vrGFAz7LWIgfZBkD5Vp
vKetuJKlfaemGJYslTycxsXGkqVXFX7PtRJP4OxuceReIES4TIW+by1oHWXeDRA9XOyjlgHIO6vX
wNIzemnH25vqoEeyUy/xmn7hXAKFkWArBUByUQ7rxbKqQEhMlvnl6A4QKtQfXVq8d7F9laRzx6IL
2odhKjlOldbaASOjIe3cI6ZcQPjA2C5kzVhQG5kZd/nZqJM8iKV3n8fFsfKwt+vJui/7av7Rds0X
d2QXpFay6UOWY69hM88JM5Luex3PxzjHtaaHGFAydD4+Q5doip1rKYqvYWkRx9RDT2dcYnVy2vra
XtHHDgUj4SwroHykKiPYLum7o76oQMpaxbySLWsattrt3uQj9IfOZOyozoeq05z7SftwCEEIhrQT
p0Wk92mic9G4sqx9CzIxvKfYH8DGPQuxPpapw1FPtBQ86Thq5FzdLPhrLvp2mm7Wzdc4KpNyWmX3
2nWpty+JWHOd4vsojWaHIwYGnB5HpjU6JyYHGYOODfqmLRcOII29Ms6PXb+5v3N0OoFes07isq5w
5dZ6cfCc8jrPugd25hGzP3YcXFTtF06sHbiDIDMIRgLz6HeDEQwyjcZa+GlSHyvWce3yhmvZz4eG
DYgddHiDe6ntW/RzY1mfm0QPpPo6MmLxsjmy2jJSYuIacSCS90c6jcXLgXPJLfZOe6Om837aiDC4
VK7ywfULGyG28WQK61KCrYldleWgol07pqtTWySRCnhOjhBJH/8b75BfBqf/HpNSjt3/+PT/X8XH
H5lJfP3Po13XvsH+5nDX4BFt8lFu8J+tt+Z929JKUFptXgYDOfffWxqTCSilJlBoTBtbhPzvjnbv
G3NMTn0i47bNPX/0J2rOXysVpgGb4nqTDuAOwVzzR11ZMzSiwRWZBFv4DooPcBe+M2ZKVBU1PJHf
fSj/pFb5yTv//T2CiBw+s8lMFjwTYrM/NFCNBdUugasY9G1lvqxeLz5UBoYkZ3dDdekq5tDvJlci
SK5KffpgGwd9qUh0sEYZxtUDYD1kdsBZsus5XpIiStJu8MAI1tmtOWDVCNPeFtjeSB8/d2ZfVkEp
6+k4DqqUgfCAavgzHcBLTuZ57Jv4W2dmjXq7BEmsVbAu9Kx8stKWM0RjXHqb2211A7R65Htp2I3h
aHHYwBH/NEI7cMVLG9cslMSgSN+yBgyInZlNuF5FXVu+2krdC/o81t88g7TmYFmc9KlDJsuengh7
PPayBIViWcq2MVR6owyZ34A3g8I4XiVtUT13c1yeq6nO7hJoSdkhMxZzDAj5ruFSTg1RmipYVMVX
hqa5GUdkPJHWL9r4I3Pyxo56ZDpvSeVZ12mcbsIJ7oEXtxuUxR/bQrd9r9AnFMarbJ4AxM/ioHTl
OPpEAi+3Tg6ynogRHbqkWyvNq2568bPwSNkJmbgXMK2k2oHlVFeuIDgK05upim5Ttmvus76MswFy
sS8/ynIR064yF67LoYGEE3SqC6VrTjztdlKS0jiYvdVZ7Fe14TabDFthszaUPWZG4bIXdsxR3U+z
PQyBnFr3zFNbQ3ZpF++BviSteV44lvGh1ajrgW3Zb+mMDh+TsG6+K2Wn6EGxZkYSwXFP2x0I4OZm
mfrxI2tBarOsX3uOazHMFkbWbmx8wr/0RzJPwDXk64zrtGnWdN8n06IG1TQtj309MeVlQwWbwjbt
8RpQHXCfbizREsRpZRFqCbdG2kyv9gY6qR+CKG0ZmfhL2a9NTnHhtukEbqN17U+MwZnmL8WiPsgE
A/oWHdWyz6tHFsGa2nZsxopxeDGn7arSl5SmyeAq0aOCBJA3Lvu58ePZhvPfVi3DhaRxWDqbSKwt
PzYnrzyWBJQTHmoWSxrwmCgfLlDPNNQVhbR2njoKO5jdQNrVNM76MHeXzvBn6qbKH1KluTdai8PB
aGeKLs0g6QtTK+YFsrwkC9CumeYPd/LwSTdN3ud+DV8wj8bVaGBbKKLTfRVYae4PWt6VPkC46csb
spp1nVvwNvNtPFjGPKE3IfnBiVgPmYZfKQsh1ZO6eEqwpdxrO92bhoeubw0cDaLBjwxCIb90LCyO
OPhn96qEDJlG6Wo1nxjlB3BHsTaAd2y8aolaR/TvNeECtIBqAiwpdafibVp6JoD6UMdtGAvhJJG5
JsaPySD//DKrF6fbzXXbVfs11YR18pSVLTqr0ynSySqUO0s0/fci3fb4gCJV4xIyO0ajah5dysg2
HTDSduva+qZd2G+rTS4DmKdWR1PkLE+O6NSHuhjlXYJTH0swFpgbyyssLVobV2ezmRtOGf43Xr+/
rC3/p40imc78i4tafmJr/qUr4+t/XtTaN8dFNEkzhYKcoeE2wPjtoqbPotHinkQ5yfxn0wj/Nnvc
Lmq8gdztZL/Ccdsso7/1YPyRiR5++4e46UBm/KmL2mNsVf/+6qS7d7Zn3tmU2ZCq/nB16h40PcSW
mR/Hlfohxsy5Medq9hcK6WBV0Zt2XBfHmPX/4+gU/WGL1nqMm/qiMVRUT4XC5h+cGl+TlctIhTe5
vsn45GluuVCEZboRunkXERprymwev5dq+wbTfAxHZbmNeUL3jlEW0Tx4abDqVX4s7HUIsGmA/krg
B7aaeGtm97WeqI9lZZyXOX5U7dTYyX5J93HTnjW3VDZQ2WNta8MVxsAfMZdgU63QDFFukJxQPjfL
OEZdszgnnbzDvaH3S6SVGplKSuf6vTb3301FveNbKS9HsONTNbUA6eh25DbUaetFv05WV+xKDTGe
5MULaBq5eyd7DGOlgm4z9ece2upuYTYSra697vqpTaK6Mj4rc0XHgXDXz61yP7jp+JAV9Z2R1J9x
rjyb8Gf5pIX1pYCgc2eRPsR5ax44hA9eRanPkrcJ6rJeT+voyp++xj+18nqoSv73xwnKL6/sf202
s/9RXb2XP7o//lP/hsX35iX+Fy/1wHn/66hl+wu/vdXONyZx1MlssVy8aLyfP19qD7oOY0VkqTqZ
erhvme/87aX2vjFn2XJfMLX8Nif+20ttf8PEh+AbvwlaV9YBf6b6xgK4vba/e60Z3Px1q6FhgNiW
KNYfXussETi01zkLVG+MT91QBl6BUm1yXmKUeDvDaU4eIlQkaUatHuCY4vGf3xyBQ2HUC3srBNMH
z1qGBb1amj9OWRUpDU878pgpfSCGE41hau1jFJ9eabC8FpYdeDkdZqHD6xQP3WIAYjH74wgMr+XS
tasUnBmVGpKeI2t7X89f+s6qLgwP5udwWnTXl3AcfXNu89CkWKmSPBTOKU+v9cE7zjaaSlqNS7mx
CfL5rqNKkOazooFA8xaYWM6xKVGcFup6bdp5gVAfxnmsg7qe0XE5SqS0l+Rb+u2qhGXO/KhYXmdt
6mma832joZ4F2d5KFuxd/ALl8oC4NfXnbIgEoto2easkUuHppNVvG/W7Fu6LDXoEuSUp8Awpa5p7
OT+PyqCHSKaMg+OV4dghdets5HyD+tgAPyVO73HIze8rZgIEh/ljBT0PJZPwcm/novgrOiS5mawg
s89nL1cOzojAQ/N2g5knp0mndvQyBBXTnTHH8Nnk/OQgFOjcB8e7dhpIf4rlBkOpBRzk1y1ktUBq
5bDPZeqvmZPeNpm9a1P1gIoN9mV5oc5v6Zh5t2SvqE8QkJsHTRHDpRpXT32v+9QVbwk/aKeqL1pf
I3zbKvb61EM3qtr7LGXVzwwEfRV4wjLtN7Q/nK+4rQ4FkBbH+1hd5TLv1nNfzGNYo13u1ulEUPcm
hDOOG4p5dBvxtIGu8ZOWDHXUNlLd6qZd4qfJzJqPlTiRH279HHMhWfPyzo0VJrF7AyvnptWnoGhu
uSk3cLjP0C70jDkJy5L+oqzpbnx4URc6MStdaz4Q9tc9zYN8XIq882cIUQdRLdmuyeAj9SrqvgGD
EpjWwDOM0JHAMuUjiOFo0i7FWtzqdn22YwXFCTfkNpZJM+8q1lQ/LpMQAcShzKzb2oufqoqPFC11
np/MQkcrXqBgtMHolceNn2Qnl7V9jMEIGSWUtdQ8zEqFnHDwkT48ujzclvOZJWVQVeecSU9XppVv
YK2xzpbOhmNEsmajq/O6Bz317kXxfU3OyZI96ugp0gqpUQ5mbjRDe3xbyw+vu7WZmRop2tJqPyBC
T7WZxvOMmB8ma8X3ry3nSek/tHiDVzUA8NLbWOf/N1DwgYwN2g7iYAKDSukC2YjHZlFvWgZhy8a9
X83dqhe+ZqNW9jSmng163lPhyuLCAzrXePVDYye3NbqcuTg68agD0tEOEHvsICF6wdezpsa0v8ld
jZl2UfmahSPOlpvdaHl7aTTD1yTEW9kOabQu2UuVrM4+TdWoGY0rT0dxOSiigadoLd+1tUle1rp2
b6eiYj4cyz6kVWfmaWgPqTmOJ5qv7hqBAADWRpo+Q29eLZqQIIMa7kuvvdE76741qrvcnS5zr91n
RSa/cvzxT4UzIVjHk+c3ekx7kfP1is8vDMP8XZ6IndWlp0TtDmOqXA65GrYI5Fune+PuZkZRMhyz
9A+taA9F3MNuVu7j3s0CJ3s1yynIEgkdEVz0TjK+QP4MuzgZwIqaCjLnJomS5j2eBz+pJLzyUb+W
xtfUoEHP7PllMM9gy4KiHkbgZn0SjXaSfk7xBKrA0hRE7fS2LIvRJ6sxY1fDaQH6l6v6NoFGu4Bk
EwepdKtIIGwCiap6+07ymDauQ7ppZylh12wzxyXMEpOhXtwD8TSal1J3UQC3Ki5ppeOmWNXvY+OC
ka4KNNS08RHb06hpnnWneckcfHFx/NKWJ6X13LtGfNZdwftcOEHeZPSrt3p2GHk5IDhJO1ScaxDV
Zp/QUO9743vV4ori1UCMZjTnhdKzTMY3OyvTMHbJLE6MU94hQuYxrCseWeOd3o/Jp4wMwSwfnXQ+
FWG8tdyzuWHXiDwEtelo6V5dXtApB6DqX1XKTacpE1R0JoEoK21d4VSOv7jTHVEXUTa1Fzok6LrM
7lLLvmdWx1xVLYBl1aV75dTiDXYDpodhRpcKyB9BPyF9Qr9gIMG0GEH0SVfXcHVvXTN5LYUIk0kG
JPCEQ3dhmvcg3njA1CBVkzfUc6GO+k/p831SzQGrhmvPJq2kOnbtRZe8xH3zpnS81M0Jh5+/9dRD
2fojBa5XFmHqtGGuJFfN2O+dSrm05uJVOPPRbh7Lon1xa8JVOAXPeHsAtSXGEmGHBloeM7yq7WKX
er1zZdcJsnEUzunYbu5Xjf58Gi+UKb/V+W8fzc0dVyYJuSDzGpTOFR383km9ACHrVWG6fjXyW168
T3Npd0mjEyqOkSSzSGFIi2I/jOI8Z81xQE+f1BQa7CcBFY/j0ZMdYvcCpEJt5q+VUj3Ek/wwkQHP
oO78qYxDgsyDkicYecSu6qvxfpDaLs3dT33O7VBPzM/e9p57bQMrJ/3J5M0HV4tXaC1be7fomnIm
0xCMGWlZaCzdQIVIoRSvs80IbplXIyoRTppT8aIRU36cG0IQGt3dAJcrGyZ+GHV8aGbgb56HaU8R
O+RPUea0L5ZRYqCJb7Vm1XZNX++QMXr+KBht1Wsh9iZHVdqvO40bPq+Y663GucazEYPJNrKgGuog
27SY9nh0SCdCagnkcBXr7KtQ0sVaRbmrnasKZXx2xLOV+ey+1X3j8Ok0uEtkfgJ8d2Cgs01szlA2
qQ7Av4sjl5ge5F28Y1OyX0svtGdxXbW6P6jKj9Fo/dpzQg/FtFY297VR3i7KcK3b852SVtFsxOWr
YeYI0e37vOlfVfWrLI39UH2R5HqaurOWvCcWKF1DHid1CGZlOjhNgX0EmSyvjdoyV7tM68vRfYv1
E7HdGm90jP8CV/VUn6zlWXoyalQScbKDh+ZQahLfIBNS78lgA+dO7+zO2E3MO3xOgr84zgmQNPTj
jhnOqkWLZQWymg+TlnJdlG/ZVuD1qtSf22LDDltBZYDhpWO1XPKG9ImxMMX2WVsL9nvgGpXhPptc
OyKCEmxC9qW6vEpDfk7M6UKg6vSddrzK0iP5gee5WEJpl+oVMzMk++b3dmhg0alm5GbVARLaTmVQ
iNrxABSaQPNahI0lWQdVt3auU77NH7JuDtOKkKJFhK+5+kkX9rFICvgQ67wDgf3okpvRu82d1sFQ
5THY0s/El6Pm4arlnLas6VP9ZKzyBkOwCNfSTf22R4HpDE/EDFJ/9FEsYo2BWxxJa9rh230yx/Yo
KJ2ulELUbMtiLeiIH/JNC88F3XYeJWM523ioGlAOsOH4XWRu5e56Fk5ldzKsy6HEUmEVxpcdr4/V
xI+AMTlItmgALzPig02bHBRQ6ipaeTZMt1bdftiuiiR25ndiz9VZAJ8tJOTIhTAuTQFtqF2zaD1O
1Se08jC2aB1KdmungqhCndu2s7L7YX2UJraGlg+06o5G7oXpqoMSrtxLtehOWts+9SbbZG95ttLp
KXf0y0JoZ+6JYKLlzir1zCAjFHp6CdTnoCs6+v91OM9dowe1ORLrANVZsZ0Sva65S9NM5yDW66jO
0nNjq3gf8HOt9uID8gjKanjIuvVA4kxIq/Ow8JEDQgy7ctujrfJilLoLRRt4rz32j245U+sOKmmP
2brPTPwYamKFdda/d4zv8P6p3yld21dbcv7DPQAijNScw2OUe9EZXTAOmilDJdHtEM+DRpoT5F5W
bc3ZgSRwSPRl39SacWBEZR2LLAlFH98zYEluilmRwdi19WO7sqf206qcnGtlmfPrmfA839ZwAZkj
g3oP09K6qia19D5ml21rthva0ts5Q7GpfPkwUqk8z24V3yg6zd5o6PgJ+3m3xMZxbY364AzWw6wo
Vy7zUh54lyeyrhh/t8qk4UCEhqjL9VCRPEYyyxC5Tqo8A7Vghymd+E2xvZtMVaAYWlTsmp5fL5mz
7vQp744Fm1H8USjpEdYxaqlOuRffOa2hQjKor1K0BIGU8qYlVycY8T5lVlS0PSohszaiRuSkEJTy
XUPKcyOypPvUrLU7uAW2ctBxwSQo3RrDWIMJ7fPerZTugq2BDNBaUxkIETRiIECi5yIjWhWopaqc
rNF80JUiDYE7kZ9Fp2VJGTqz/j7qnbEj+qs5CJYr4UT6DvZRu2Q51hpH6p99reFlqessWNRa+p23
uvySdrVsNd9er/smPwIive1UzCqUf6kAoJSPn84Kzt9cBxzbCcsO/Ych8wu52tfO0FBr8rLoA97U
kuqRnGe6v0rYwTrJ9Jo6nuAOmt193/Nri1dpBzVA+N0CfxUvIykJvdq91S08yVa7M2r9sHTORdU0
UW/IawKlu3MOKdV0X1t1OEye8yVFFuYy/9GOli+6+B2LO4jt7673lEzak6F1921hPlhzmZ7iJf3O
VuXdaru3quxeHWW4EwY/vWLq11jGi6hd7fc64VVQRbR4KSUzXPVOr0MDub4QnyVN/DklHICocg2D
7ggEhI2PjTMATCFzzbWjkMiG9blVrWRXgXkjDaQIM7e+UhSFzcp6qxOmdTCKt1pjpJ6oYwUHt7+u
HPZcFvaJ0B66S8VSrCsdX1hQutWO3OxgrdS7juvDLPKTPtenUgwf6Yxr3pFrzSFjz2FTeBx6TC3w
z1dJ8lzI9L6SxVVsdVe1Tp5aQTFVr5+jAEnDxRukW0BGQ0Bc03Ndk9dEgzxFi6syw8z2dOV3RT3u
+px1yOKghlPGw7B2yoXjJl+CMof0sHPRjDdSHT+93ma3b2Y0/Q7bzlW+uKuzY3CKYsXB8trISLbu
S5tB6QZ60PuyJv5Od5IA8j9qkDeR9TcijQ/WavvGdpHodhMVblZEiIRoVoHgY+bDx7VvO4snXztJ
zTir04B5ZHjE4giiv3T28ezsRlIlc20KBRI9RxiBRSnpe5xUub0c2n4mDIAJ0WDoz2vG1keYjDe0
jja79oGzHtPBppRy3vFgH0q3Ow2AUd2+JpSBkQZx5YXvDTmhiR45KpSoyxhrN22bXlnE4/WGQgox
XXylkNvbWJmrQsqZxkPS1cOFUy0ppeh8HIuFBWOa9f0zFdFw4TX6dwbhfq+soTZR+gENYZo2JtbV
uEwzq5d61o6psYirydmKE8VIMTOutTvfktYHtX6y7Ok2A7u3TTPujQbzeaYaywvhC6eJFJJpRmXl
9yOxAkPWfTS2FXnzZ0akEGkJD6mYr0Zh/Kik2XNiTs1VYtRKHVhmuzwmsT3hmEtKBk0NN68ZDYhb
UHEWbYJHo6kODLWxeMfyzLfdB5na3cuF3+DKSxL1E7a72Zivx6qPRtkF8K6ZlsfyuuA3r8DxmCps
g6rY5aVd7dXelSGSAjs0++0zX4vQnYjABA6XFulTbFWRazKWGSbLQnAUkzTAqxFotMhGtrzUhXtk
eG7upNmxdKon82R31R0QfnExEHMZOaQlQgzWEQTNJ5IoS+yZzswKNMsfmrZuQ9YKKnyzNA+VOicV
nFGQL8r5O/6fyEJlf5MNy87ZphTSMelEDlPvhIAodhrs0p1KykMTiZnHvh8T+4pDPn92tyi3jF6A
8/p1WPrSTybql94uEU/hxcQ9t1wNVjc/LqVY3pVCTb5yybhzuGpK5SCa5DsLBLFPaniKQ26xx4Zv
MXKYYiRv2Rjap7F4ghqGli0OkhptGkkh9wNsX7WfGevb5D4ax242vwzyRLELk8ptidu5kjsjW3dj
nNCQec16SdjEs2Kox1Jp7yZeYn9s0rsODKafxNZXj49hq1EMe0LBdJFmZ0VTQyKlAtPq9lpbPLjG
dwN3VCEKElyMO0+OC6FvxiUxoJ/61HCLNtVxbPOzYBF60Nf4LsMz2ujaXp0ZTS0oTg9jz6NfbJ9L
Woi7tlQvS8ebd2oy4sptDPFcxK9dNl/o/Z1X3jW2PCSTtWNZoV0zmLKthDlnsa+z2QJ10Ghva7dg
zc0sGSHCCmtAAiahBSL+qI17sTqkOK7M5FrjZakjZAU6czlmejPmVHfMrsSMfYhrSelTJVQk6im4
gdQi6wtDj5PjsNjWGIGgnSGqkeuv0GgGtOZ+jKHIo0h6VQh99WVuk2dDhc6gHliCeycQVmS9De/c
Yo1qe5Hd6iJABOswWWnOmfXQJU5ocZj13LHgwiKZiHNRsa6xmfYIJkCdSuiSugQIA3y9RBOHDIec
9emwYN3FEI+senGfsVe1vhW7cAmwxqbcNrWCMkD2r51y3TGVJtzHrcGrcPMsFqpBsHN2l4Wms3Ie
wVZPQjWZp5c0uS2Vt4pd/bRFNTnJ1/aC2WONe6TZE1350hecxfjVGNcvV1NyPzvuqXOso52qvmIJ
QBb70XvOeX7mWL0dyuotR5pAwkgc6XVxJCWSl7q/rzguYvzZdhxWqxVssV4AYS7H0dw36nZAe3s5
f2el/9Z58OvjF5vBxDDupsX9kdHlkOp7yocyhCwdbCkctjOc8rnfpWUkB4y29+n8Qy/fC/cFKqMf
p59kSp69doy0gbTP/LUjgaY5qaXY10yhcYOFzBXItbF2XUfboGlXpqdgf8aHbsnuXCZfNdFauVZe
tsDWqkTdu1AT4oU41LRhG2gWOAmxvKt4q+vM3Snps2PnOxpdPjlihfT0LdWNoyzKozLeFBpT5Nwe
Dm1pHgT2t8aybyx57xrvBUQFNBMRdOy7sqCpb02FaKsRTnqbX3ciP8f0bSDgjUizC+yTLUxvptTE
Ydza6/RRmslnpXETzl19U7g6wxvzxirVi5VTr5HiSPAzy4kyladW1Z83YIDdPBOUJNmExNOTZohd
nXzN7BOaPGj1ZzJMp97yvfKpWmY+XPzfNmmmaPPJccFSqMx3+cg6AqTa3p57RB7uyRTjhdpWDIWT
cDRexNofRT09FPpbMS0bOQ/yukmaj/TtOQ21+JxYr6ZwD7LeAnA853Egyxz5a3Ehu2wvmuJc9dex
N1QPmkiZOSmHhuQkjZVySTivE9+LLD7DqiJcmLgHfdllUBTWfCK7W+fid4Ne3jS4olZAJDmqW/NB
DisudL28tEWU9G+DfloY+JKug8zWabF2TRlqzhN7Hq29oJcytXNZX2KFIZiWx+mUu8dOrEclOUkq
5DSLcopFEUn5VKzXhV3uLPVN4RrPLurqNCfOIaOGSOcHgh8uJxEV6sIlEvPsQG4xfJEnoQt7ruCR
2VpDU6kOYv2MjTlEKXlb4O5q5mcX2jqCG58wnEtmzNW0jZ5XHL60kZOxU2Vyo3uobDR8YMYhxRfW
AmTJ2WJVMG0yk1KJ6RqJgyGuiKPTWNfE/yCS4gog+kBGanO25NkqLm31qVMOVc+4iAgXza/qH7N8
MjoWX5HQuQNr564p+VKtuowFIxGWycVo7xRA9H6pPLVahnaUZcdYwpEw9chd90ttHJCGBS5u2Kq9
anWe2wQp6fRqZLdrFy6EpDJi8dEoXUhJHtQQMCLuDQ4WwTGl70xvJaJY+9BW9z5Fx+O35c2mSmRZ
wQrEBS/lOWeFyI4w2XKQQARcQrsFVOw5z8syGVG1DoecFowSKiJh74j90GdbAH4q81N+iWp6Vc8x
mRAYOECxiPxhTFGWMmbC48tcxEqPcVyQ+6e65dFcOhq04qLWGNoWwwXk+uoglfq6T+P3ya7eDIUG
tx+e0So0z9lYyBN6DcpCLa8vCWd9zeeXVV07X+2671UhLlrSzowhZ9ozBGKoIzcNe9Xdlco1vld/
G5J7y7JvHYVT2Pbr5TpW+ZGXN0U2dMJmMDSVeDRNlRHHwTQH5TB3+1lfSBBma7uNfB9y+otm7awI
8HtUgp4p64uloeCXUek9LdpTk10ZekzWSe+vSvN/2TuvJMuRLD2vCGXQDn+9WofKiMjIF7cUkdCA
w6GxI66DG+N3q7uNXW3k9AzfaDavlRXqQvg5v9zW3J+zV+wU+m1veHTan6NnHdPaHN3oO3LI5wwU
1k0fFRKuSJitWGZmmWZnQJJzQmyK49xvE/XVHc9V8ALKfTOlx/zdLWuX4DNk54BQbdO9LEWWrBEU
fkgcOYX8iAZ90aG3kRqWrVGUljURr5LymBXL1Z69X1X8wwc83uBx20oXNVmiRLprRHUDL/DAovS0
zv3hMtj8kq2dosMLDmXQ5g8VJcAf4aJoYJ7dR56tbpvBk2zRy0UgEtL6YM/mcRKwQG3/kS/VOskX
om68p7hEumeH6aeiwr0taPcb4uWUTgT/UtZJDS8hchNTSmTpTZZxJzcO6DRw6MaaxWGgixtimXBb
bawfNfWKtC+jVsGSXuQyOkdpN3wZFv97aPOEV3J6dkCHJml+911zxLpnUWIfd9BeIP4SeBKbO5zI
ND1Jmdnfu8AKD+3SR6eQFUUsHZ0b32eodnpnnQmoCIglHsLyKOR8RbrdoKiPww3NUPgGoqR5sgL1
vPRsH32QvEo3Ji4nAuVIlLZ5ntr4kJWO91Q6OyW9hPH6YUzIrZytcVyVqfddJrTfzLThsHJO/kPD
+whn9TweamSYvLXsVL2zGEpuIbmcM/z4ewR41qlseifYhnOc7wTQ+8YncEiL6T2euBrN6E9b37yP
Y3SwkuA7Dt9dHvoQ2b77ho6TFczdtQXtzC55SENzhCHe0VKyw4xx1K596aR9Ewn5OplFF5A7Tads
QeWOKOgy5cbeFItl7yV30qMI57NTx/iQCno1j1UeFDtbixnhelYU7+jt/GzrgpLs29Z3k43tZqJn
TfJci/dJ/CXNe+3iYUoAL3OqYexNNmf0fBXbljjMk+UFNLgV6Ix6n7+phXUAo0Vsq9YqSoOdUrre
t3b1HHhu9Vw7EKTUyYsHHbvN3quybpuHqfsqWn3Nx9LbsmoipBIjXeya3WaggIXAEqCKJbG7lwbU
ZQui7zyOhZ0gsJ/D7uAtBVx1P5ULqgk3nZ+aoYEj9xGD7whQSA5IwqNV6TkYKvTPPkL7eKuU6wE2
xLX3MZai+T3cQd6YVr61HkGairwxv5eUPBcZL/0nzyDFLvSmPyy1EVsvN6ArZQYZjBz3WvJ1KBlm
XPsEE/EtYGP8YQVBMW2hMn8NeiZ/JincRxOKt0ECkVHgdcgQb1AyX3kfUO4Q0zW96727WFt8tLw9
qtHZ2NomY2xJ5Vcs/My5RTfi03E/E5rgugMtbsGlIdf8u4khvWP0Dp+apr5yNTdM9jY2m2QkKEl1
JUEISwPSFib9xefRP4y2X11CC9CpVgeuRce7cQpOVWM+u8HRD4FM2ByhIzlvJ7HWHE1gPdbgM9eN
9jEhTI73+9jfnGIOvg6VJDDIaVtJs9BETJdvWwOhycQlWOw22zSrifdmo9nrxAL3Vck9nyCGz2IP
Lubi0/gif+k7RcNLNbUQKEuN/Gv5RgdTubPLpfiUGQHZmxawCCp20MQ7lmmVPbV9LPD4Mrrdvfxc
ZMl2N0Q5g0Hp0qUyuh9O1bsPja3cj4695qhRlF3dkcI91wTurWR/YMLRTFT1THsDklDHQS+DnRMA
nBQnu6C1hefaqS9ZRtZEMCbRXjfYNPzo3hgnDYSKynVIkNMVua4Fkzj50S8dEIgBo22bTYi65QHV
sfyBn8bZZ4tFCZw2wVUR5ruzmQ9OINQMUZylD+1gTe9iwEXlGjd8xNzS7kJ0qYCVOgjPBs3tLco9
sRl0hxLGY6XwpAWmMzVU8vL+H34UYxyYfWpZ7CyqsNfGM5V9Mm3kX2byJZ+djnwehjNRb5WEzmUB
mzd1atXkE+cosGOva69IQnwMAPUcP/YAwNSZOMNjHk78fV1kwUo7YtzJvkuugQMbHHu0KvIos8rl
brfPvTiI15amoVSpxeyaMp0OfllE34a8I6PIpgK12XCKWc9ujuxHCGodVUmiXzarX6W5i8YrSCdy
bpxtipyqAqJQ8iZjUBNTYPzvMhFxWdLg6LTB46SaklOzcnDP0DANtBE6bIo1mTL0JXqPADwkzrWh
LpxbmOeULmdKEQ4K2r/OEZFsLSvKHJ5Zt76AbYB/Z8GwIUZ6E7k15q05i56EjmlCVWN2tk02bGua
qdaxoE00qk33rIopfdLsF40rylvGIInoY1S/U23mcaWaOLrqOn2cpJ73CYJJpzL2rhceRK5aQIm1
667TQcdfx1yQPDYG7yN1Ww9+V02PrtuR95+53pY/y+WzVuoAiNSdm1w5X++vwl0g2aGwLs+voz1w
EbgnnuPcDfaz0XztlHIX+cY+ksg4fwn7ENRlKp0tjW48aeATT7Zx+yeQKm1BveMToIJ1kOEmGTND
+JblB5TEdeVrApOgIhIaEX6OZ5XP3Ska24YnIrY2U+REn1SwwtLgydvVGtaXZwhSpfG5PRzG/F/Z
mMxXALkfdQ9j3kZ6L5cBJrnLgWOKaaluopasT1nLeE/Btn9MTG4fCI7lFh69/Uw349LK6EijGYh/
hJ+jtptTw579pCu/v0Ja+junmearN7fzlupHnrHMUDxGOubzpKrw6kZj/zAPwUSmUJO/RXUG4oSx
2++RKUz9zYMlQcif2op5Z8gfp25Kd8kdje3c5Hkujfcwc22xfgSWt4VOEoeCyuc0i4qnIJT9ZfCF
ekc2b4O45V8d0IV1abXOZpmmmrrgEgOjP+4onNIbxdT4KoP+K7no0VaPd3C0nov+LRo9HMt1E5Nq
1IR4AgCmO30wDe6IYMrda5b5MP9xbe8Yf+CRCliJyIeoXCBIH0TgIMsqQYFgks9TPnq3tgkJ4cmX
bwA94DM1XgGlPHvtk1jUTmNIRFpIfsKkzTKsOph0NgaCjLZ6KgE8LVvBFpdUbw6U523FWFQbBoaO
Q4NBpMpbEuKJKyxB8woEwqwvtKm6ce6QDDaEiIYkO8gGE0z+3am4dMpFWOCVxFmt8vSuv2imERNH
jOaka0r1WcVOdJmB/Rq0NRtc5ih5smJjy1qsbXu0T9yg+UHi4fhR5hJxJqTkAyIOjx9kxL5YkhCW
x3Gtm+0m/N11flC4pEFg4ik82uSTNcC6Mavz3CmSR2f28rRtCrROKn3uEDYyYkZDvc20mx465o8V
PzZ6p8S3PTQo6+ZVlA5cljhyxLBp27t7FVhwenDzvgMyQsV2E3YBtj5W0zFzVYbks8cL4Ys2e9fs
CGi+mtTdaFLUfo9lkz74956BOhxYyfIELbUa5XRC/wqjk/D9yFwMlsG5RJFuHnN8Uz/aSfDREcht
P8wEC/+au3qhWLEgNnWx53wrYgumwBvuDOwUf0OBETxYvMl3LgDUyR2GFJe/DJIna6Yljci37jz2
wORj0jmHZRraDwKViaOUAdO0hwRb4lW7gmHVW9rqmKKT6aNgf+BJrC0Aww6Rx5deTViDqZK7SqUG
MqkWSb+8S0dwS7THurdR/i31RMP1DGRBijTq2CKhzt0sDTrWcozMA56kw5RhPNUcSccwqpwTiVRE
To5TdW1aXW3SbJ4fpho5j0nFs4Kf3E3Cyz6SCMfVOmBtPfcWDazWFG6NlSzfGjVpTCsSeVZWQ7mK
qXuzW26q1ZTaBoCuE2cS0RAojk9eGH8FgUeMYM/mVjSZt+8IoHqYbAU/neZCvpqw14c6LMgao9ps
a9V9+0Q/JgcDZWScQqLkTdotxFGbiIapdpmj21IhuuKZsS6J5/g/TMyHmXgu2ZRx3ECzV8B4GLGd
laKv52nJspZrFxJJGeswq9YT0b7bPMicd14mP3pYxSO0ME3YQAtE+lnzrkqn7KrmjGdExRnPwhgs
4/dQzpL+2muhoD4SWrQfacQuT2Ecm19lRRpXoy5NvuzBs1ci7BgBqKPYCed+mi8W7lZwSh+RvpzO
wYDq0HQr2/GR1JZnv8JJ2xkZsE6qZeKhj+71mp2lxIEBJfgJJ+F/cHKoPVrFe+hDLYKfkiqst76s
kkMBkAF7DkU/YdKxLQb7LNwITQ3ZpigwNdh+Y9YuhfGlYw4Y/95s4L9+HS1O/Bh5J+Gbg1HA69qM
kMe1WY6FALxPY0Mup3/OKSVY95ToWdQdq6h/s2r+xUv4aS5IfjB//il6/29zwL/JMHTx6fzfzQGr
//k/ijj9+RfLz/0r/uYOCP9AyR/hqPlH1uDfzQHuH/dWJboIbOJMHMKp/nfaUOD8QTJESFgVyS+E
wgiMOv8wB8g/qBm8G4Hsv/l2/0upC39N9hB/eg/wykqyvYMQs8G/OANIVJ8K8goDjCic5ujo2Eb7
977wz2ow3c5d/l3T0/1j+IsX4e52uNc+oOfG4UBuyb9midAvnpHMxIGI99HJUWMCLFvZF3jWF1cy
pOmecNvRe5d98NP2zHOW6h9z2WA6tLyd6YPPhCEZ0+g6bNqvtTezqqNr3fpt9G/SZrA7/8sve68g
piUH23SAoRiF4V9/2X6GWwXtdTlUR1A+0nQZspscIQniA9rYnYqxM8kOXdS5Xwyr51OekvGdmJE1
aHmd64ousriCDPRUShWw4YU3wQ1hkm5v9I9+BCmCWyRR8xrrr/cNauIJdwSMEyEDXo94a4ke4pSC
9Cb3di1R+ei3hLcd+nh4rcBqNoEoWW5UesBbxssZpvDH5Ha3iRGNxeeuY7UcXghORVoLoFxMAPez
yztr3RuPNlwJl23cKb7g/RUbm8F5bUT9rVwIHR6WAvCpTYhgqMI22iS8mZ+abrCeyI4Nd9KtMPhX
oMP9fXtuFkHqZW9vKTglRSeMdqpkckKBPXufuJryzxb5wa6PrWnTuRAhQW+h6rfuwvD0pY0MstKy
ek86Xx5FJL4uvn4JkJjXHNrrdkJWkTN679FHkeDYLMsFU5w8ZqN6c6aYgteJ92wz8QHZkjcgyQKQ
L4YMdLtuWhRr1kkOzWs8l/bzMmCqLJeBNlRrwIowFu4P6ffZXs3enusnD01d9w+xTcgkm2lwTZnS
yyT7RQdu+VhIlV5wJPfOhjKNZJ+y/a/yMsn3sFt71ACkjnSNHRwDCUK0sqTyz9GMizllZHtpXGTn
tWqp1oV66Fg8VimVQ5DRqA5n239N8xJ6JZdHubjfEZ7j1aaScj0DLOKHq8qtU3iPYCZm23cL/bIt
+HaamJrYTqijIa+Bf/V9JcohLhMKiK8FDul1FanfWZjEv8DnvrdzV8DrFWVGXW7SHXRY1k8LLoRN
GRNHgsCK/ZGApE2DcmodOz5JFEMS7/Ao/qzEkn53I+ttTArvwYPWumBYbfeutrxzgshTLHXxtQlb
+yWfATsTWwDUxIFqN9qL/SvlGNbW/VMjEWTJuK6Ehs9S+ibRQuLs41xl9U5WVRTfhXIiP1op05A1
O3hrDAoOo8OHhGDSL10qMj6cANOxQfykmzq7KYWiNi9k8ENgzkB5Pgdru5/Mzp+SxzooELEH5KNn
pZTAZln82tjTM3LKjAc0LnammzGpqEOaoMTSoRk3xulooDaaEIA4ORhTTtuI1ei58BGZBr0O9m7l
1zfLlgvN4mL86BflPxXzXbdlEkiUeUjU3kVIuWIJbau2P5sQ6rEM5vEKwOr3cFIR0hmh9l2PkYsy
qv5HwRgbOqgYdYHzpUtqton5mo7i1QdE973Wv1DIQdZIHfXbIL+zETgeuqehVMTDW3rnUVS+t0Ok
rOMommZFnG67bVM/3eT91PwaJjDt2Pjhh1LtW4lh/jAnFYrzVEuGWI0cLB7x+/hV/31xS31ziBM/
CBO+Z56bvbKztU+t16tb3TrxlVdQivWgJUGLauZt6wS4EDpZs5MA1eM7i77NVgUbyL36pBsNR5BW
RIRm+UDoWIKRPQxmMNocSV5K4rWr9Hdgvpac2rr7DZjmrNJZxA+BjxvfT0WPVrOrvzY6+TaXhOCX
fffczbazT8gBOpfBQIiLZT9go/9iuf77FNhvAYxzyK6u42tOR/sh9wGf1m42OIi27OkUFK5zxFvS
bgpekJ/OVCH75QE+aEehL2FeAyWodClRXGSxcwRT5U4cemLyoY3mjUBccfCE5rluS3IdYUe8g+1V
QANE8bhwIXkasPc2+kE3gZ1wCjQ0NTe6/xCYRNNdoXofaWGCnHhdqc7+Us/1xCdrqt++7svD0oGO
2HhxsouInX0nFAq3tPiFb9XdpE1Un3091ocJazzYl1DiR+DE9Y4eU7UZpEzc1VQAHpWdZ06gZ/d+
vrDbqDoOrpGX6Sdlipz1rJgP8eRbx5i92VvFvftzIb6WxJeoV19a0VO11SeDQ8e0Hm+qmZJTt7TV
E1VGDlyAOTqRzHJE5NpbkWow7yy7XjZ9QitOHHrsmmUggk0pQYG7JJCP1MIx/bZlQZ/MuEFxFqDp
RYHhSeTExLhl1xzr1O+m9odHA6gid07FCM5Ts7N7iy3ezaAxXB+CBXVfD82DrUteepX8HkHE3mrT
yq3FGf+9GwQx973PCt6Ap5J4n+T6pvtQ75nIAehqB1/EUg7lg86U/8OaEdwqb1wOkz+8uE2lTsks
euhuz99qIKCtlv1nUsbFrZ3Kmly40bkzGieMPfmWVNHusYVA2bVB+W7YzYEeyPDmNKiTw5xW9jom
iHlTTVF2LWw7hkQdQl4T5EYh25I2ZRgu1AGJ6MTTR0QFe7q5X0Nr+ggoHikC+hH6gi6PsnlI2iW9
UQmKtzJXl4gTCE/kiFFjCgDGi4FDss+yfFOYYnxhbdM7q0sRjEXD0t6UzJ87cuowcrjqYnXSe/eY
O/AiVNVDEDX+Ye5h4IacuvusG5E3dJadwAeL6NIUnnPMfUf97gXOlogT42y1iDIdXxv4o+x3Sn30
EStofW4IInlLW25SXtnWRCVG28+NOdmZHqZn9lO0+VFsg7bRoXogT7AnLcZLinVRtQBiS5JtUMZO
V78BoHXD34DvPgK9epG7opwe56Ct7tqeVsC9xleTOIi5Cldu2hDll1VmGFf/REV1gEPPDoPbaAJY
+97SX5d0UodmQe7d+qM6J5Myl3iYsvfYIvWvxQC5zjn+zmaYSJxoZD/tosZkJxQLGtdJqs4jxb2f
1nRHXMcyrrduWY/XMZ7DvUfKy7OP8q8b+2RTVfHL2DrVcQChWy++7e6ld9ci4hUEeA/sjQe4fIh4
/Wz7+F6XlNXZuXYs7wFXQriOOs+/+CGSx0rO3X4JxCO8DjzPRA2NH+Wfgd+oXWCBJ4qkgjJHEdJj
g1vFHdJT4kh4AJ253vTeOK/HoakOQ5Y6N2cqkP0E6SXxoRIrI76MUK5Yj6C+/cH9VdVjfSLnZhUG
pfemARKe4mG5Q4L019jmlyF9tF6QJKthzFe5nTO+J9mTgE7Zpnron+CkSPnwlii6cZJmb0PP4dl6
cc3bsWnOHfUrmU1efyWz8FN5cGXtZNy3NI3le9RBZgfZLNcYSpH76awKHxO3Gh9HXB8poQDoUJZQ
SCwZYw9Ql2b6HEiQhTrNvgpzD5B28Xd5QFHAxoW5OXPMQGgVGe/u+lE55Re/xcLoOhUpkkRZ7b0+
OLlUgb/AelybokV44JptJ6zi4qHYvHdQr7APFcfMQddUG2p8pD3sAi3QLqESK0Uqt4HgJBuS7Lc2
/QI26/3K+/B7qbovc62fFnaxK3qbn7Dl3zFDJF/qe1icE7twLOUXzZCNgjj5WvhTF4KlY0mQTr4B
n0vX0iqYJktuvpGMm13eDCOVR6pZo37U66II+kOqqF8oZ2oY68wlnK6Z9MNSLi+mrqIdNQKkjrcT
xpgYXi/1H7mSdyjUXHVh62eQekSzJSeo32sKSmr1ywrTdKVbbFx3OQUlmvzYOUFvacfZuuEAQyuH
ihrgHpFv1eovIVH0lxxf7D5AGEOMH/0VzXBEMlFeiwApFeVM7Wrpm2rlYahjGI3cRzstyGnzE39H
Zg6C+6UjABAWJtNjtAOFC57HSf9CjIcwfSbWPPME9p2MApgAk9UYeqgsO/tGiCUxfbCloIPim9BW
e5hMOj34JWnkY9Ht4ixazhVODSSilkku9PJtqtFn4WoNYeWFhStNOGh3eEfWIYHRWC0v2njlY5LS
BOJ0SCCIk+tOoJM9grGcAKWuJVupSpdLPk0RYuv6fSmqH3azjBsC+gSuSJDTFU6s4UecA4ET5lW8
uPQA1CukXtyoU2AQUZmoR3tR++saNG4zF91dJeh7CBSDuD/0jTxIBCJzRYjEStg9rFmZjZpbjxVz
Ud3vOLeDLYVcvI7TOkzXSwcb7xKtsTGt/dG0tGJMqJvLCImvTqePcRzkw5S48if40QLQVcMTMiGt
JHW60EXxtJvyutyngf/clkTPAEM+mVz+gN15KbokPvn1HRZeWCO7mThZJNMHF1br61SF6b5hJZ/K
8LWTUQ1Uh123aOabfX/TCYnrJcmwtUkp+m1Z+hGlOJJtdsWoX19k6RyjWRfrzBVwG279q+2X8iWP
7/75KrD3fpw/gIeFG06WBWFSgDeo7AlcTPnNml6e+J0+wvmtmGNwQ6d+YFl3n40gmy4sKrphpvk5
qJFqRJloP2o3Z0uO4hC6Ksf4SbgVgqb7qjlR5dVJGHqzsC/x+w07mzQQVBY8sBqhy8ZNO5oQcDSW
W3ITT7rMyx030DYkqHkvJ0Zge7qMbkEdIXv4WqhnSUbRdawUR5ZEeRG64WstioMfd1x0FS6XdGFz
XWyJ2Jv34kJu5YtXJ9YbMzfsixfOR4zq6qfAE7AOEWadKEbfLDpv303en0SOEk3XybwWktKUmv2c
vt1Rn7IQsH/te9p+bSHj9rCn1nUB3zjCirc7Yep76mKZfC7erH8unsl2JsM1+N8Y4n+mB+WeBP0f
YIh1W6X3dOnDp1k+45pV5694Il/997QRwvkcOtlJBCI45B7Q94+4EYccVzcSJPB7xJAQDMTX/CNu
JPjDFQHZ957rCyiVe/jrPxBFgMjQcwVuXlA5997T918I+0Oy81fQzL0XVN5bcgE2A/L+AtJQ/jnH
lTAFLEODn/2JdxGkN/kcCwpy/OrYC694MCN4Fya8fLXQfIFZxCx9iHUsvjsspo7ezsyWCHt96lC/
x93ovLYJeYF4tJcKk2ZpTLadlpEIrW5gzcEe3xEjGLhFEx2xJ4/9xh2AgzbYkdC1TCFwyy2wp4ok
iHa2f6M/GYHQB8qXt/1QFOhoc6t4s5ghGTVC0kjXVXDXgSmA2JNwO96pKRrAN7qB0ncTJzmVdb2E
Ti+i4GUcE3LkVMCEvKqXiTQH7Pbo7wMx8h/QzhycdHAzFLwSTg+7uLl2skRXWbqtOUcD0jzyLopw
G4venFO/kC92KQmXmBVeI1AAlsUqGm5jr1C7I+trMIgM4AkEj5VQ/D1Sjy633S2/fU6eS2zORQlZ
BalKQNg6zceA/pZlTonnaAj0w5qSNc9Y7brfbcJL5Fz4fO6bJrfQPskylenGGwsTEaTQSu+w+K2t
LrnJ04E+FVttncZmmFShScAWtUy/jb4t6FLriBshgTdAqtiNAerNoYivVtaG3yxTRuOqJzvjZ53b
4qfl62XGfZcz+gXE/IGvpOIQqwyqx4tKAIGhUMmrQHtFi56oJsQgdp7fyqjsbq3b2qQrRAMhLiJR
3GVJ1I3DCgWLewlzDSdreoV9vUrdN9dY1PNlWt8FlwQslKEIDJathZDYJa/6cOWUfvqK2pQjj+dC
v2aijH9UeHdQXKlaRJT5lMt7GRkOgDLWpbUVs//nj7Zt3t4Y21BC2XbwuAwpFWK1FqELWgr5tkNf
4qpzGPbkYLBdIKyKVOicofWQOmmTAghoEsMBN8DgXlAQ8qs1oqeCcJbZsWBaz456bkCDsnK8iXDJ
f6STDbQbhpDU5RA7lwXoEn92EKqXTpqYeNmqxbdUqIytwjRF6m2cNC2/jhBB1dYqrbtPOqz2saqX
x1lwEdk4RvGtje8S7GVqCZPxq3J21kvUJi+WdL2FgsI5+plmg/UekTlE1iKg6Xd+pfmpop9lOASz
YZqwwiGw1j2L5VkjF3KuHjXPE2CUwtRR40SSGzoJnLeggYFb5UPbfXHHpBwIbVhMtA4swmVPgDI9
JUo0BJVo1LAu3YjcmujvY6b7hecNX6ckGO8xp+ToPZ0K96dUpfkEB28ceOySj23OQdnG8Sv64PFr
Ybv5szfiy9oTcVhhEsb4M+7rIcf25RLb8KwGikvQUDsttV/BhHBocmZE4F4RGYnf1O4AGaJifJKp
zdyJN8hbi44KcO/uxGm75WfSCsx5vZ0aXHgO0kMMokT3ySlg4ehs3z91rS5INyBY5BdOL//D6Qgs
3LToQRe+9ygCkCSCwVJQZ5o+kzgptmQdgRa2COI3So+eXhsyS4B3YYCbvXQwVBcpy5rNK4yrgtRg
NQ2KZCILxYxYFTPj8dZMXTNfeFqZtqTQ0+dijcXTgmClQMFrdSRpUNyE5w18lMn0vlhnKO9/ckpY
1SYAnCJ62iY+xiJa36x5BAg0dMOsSKhLc6b3tmYLg7FPqYHrGFopFhynFBkZg0eAotZDyGFNGTmj
aDe78lbGpsL2GWV8jOPYPykJ5Lg2QR08u6IhU3rK72KNZXGyTRh5d3dLt7gIJ+RCc1GKwCk/iQjd
wFpolVm4XSnJWFX2Ar4WaSR4JN/LgDd6HFqHVkxmJG+OqniiPmL3jRRz/LSJICz3UHlx9GIVuUFR
h2Qq2FmRbd+4sUpalUwHHNakJPFsRMtFooIqdn6Dz7gFcSslLvOFoIbiZObFsl6ByvnfE44ruRZW
0zlb4YouOqMoiGl61Y60tj1H9jc5CmIznRH4cpUL0YmdRWXtzQ7z5bmuW8vZSAt/PFkj4fSjr6ri
Pez9uj/UtRJn5TsFjsy07X92STo+DFy9u+RfEL/DAI92tUIgY/E4IfHIyclSfZJ8+6dp5P+Qq3s/
tf8pQ4xTnfa0yAs9mtTot3BJMvvnU91Hic17HD2F7LL2sbTi5MipLbAakSvjZlWwAWqqzjMekf+H
efE/lzb3/1uM5P1D/A8mwvSTBYaYq7/Gzt2/6G+DoOf+wXES2JHHi5jepXu73d9y51zvD5LoGMH8
8M+6pXudyN8HwSDkn1wnuA+K/yhs/vsgCOvssmtEVDITT0OjxH+pyMaF4v7rPQO7S4okP4Wpk6zL
6F8nwQH9UZ4ql/YjRYwruRlAls7UoF7qF058sDWyEgQJJJBppreiY1DED8PYpPdu2qU4c4KJfeVX
3xob17EjsYwtdYCDdbbgxziGXY0bxeUPWfWt/UQ56owjuC5eID3J58EDfw+nOTV5yZCZWdjfbI5h
IiYQLJNOvAmAgk7IXPdhuUyvKqJALUFn7qmw3fB/oWca8VF3iuZaWWDEhCjRPfJv+LVSOLiHRFA+
TQBTB1LSP7TfwoxmtP32LY8gLblVsUA9jP7GqMS+OC6a0IYzeAWOkxB63gEkar0PPc2LbCYjpRyY
7rSkz54SOQTbTTyecZz+ItUt2tai+hIXk1yXxXh17aqlwtZq2IPv5XGOqU9VXHlHEr2Iwmy9/BDK
sj5zj8QbYzcI9JrCOuSqhSlGC7uu7IRYi7z3KDIWSbKL4Hr29ajIfjDeQotIAkFCsE/25kTsqfYy
Ll+Kpg7PqaUVSnmUR66MwBK8P42Yy8UP0v5310cH+geW5yoeTn7YNeukJJDPRM4la3ALTrV7oQ5j
PmWlIryB709F7ygwHufRZ4MivkDaimexr8l64nyYXpvc/yXz1IAStjjtjQlPiyY1RS3ye2AtD2QB
DWuCZ9zdgIkHrXQOIg46gcMiuGMOxGTDpXsEHZjHyRvyqwW97duor8jx5DbwCnmcmxqutM3EGvpR
4t/qjx6EDBYQAMWhTseNzvOAiC3qHZouPafG+SYTyom1RSwhAYVkhNyHA6RTi5VY5HzglWeaNd8c
u1jIO2qKQzI2mOWa4F46rhIschElx134PcOPes8MmR3rEhdUkhYNhd1g/BPXMdDthYFg3TjhhbDn
U1yV7yGUMTcb1wJVAVkmmXFep7bCzBrgFioT7CYNnFjsHwYS3smFQHDoGGc5YIlutnaABpsQfryK
dW8CHguC43k8/fatm4oggjsiNaZIx+aMs9a8DkzKxQJFx6NFVg9RF3z6qLSBPcTi4EpCXpb1VGnA
lSYtamMog+jAphs9APB6PzOLYiAL0pDWhb7d+navd75NsSQGurlb167VXRx78k5t0PjATlQ7bmsc
LtvybozoRiaQnEwnv8qckw98smq9Ib1mygufiv/F0Zktt61rQfSLWAUSHF8larbkOY79wooTH4Ij
SILz19+l+3pOVeJYIoHdu3t1b/DpRsr/NxXLLar6HcH5g86kjuuS87QJnTEWXi5A+zBegTmp3l2N
bbrCIkXuPs2fqqZpCRN6y3mCVblNRoyUkxzmQ7EOiNLDQNR89fr5iS/3Q2Cc4XXlLgG70iJsjnWC
MLK5Z5f7I+2U0O0i7tt6SQ5sKQh6tyHBTJrCvfMA9h3CN979cpoOCsl6Q4acQuYxxyMa/An8NriM
Y4tunxVcslicXzkYoC0uQQhZxWUDPtgdcQ1/tZ4zx2DNHXPeRAjhWzXNNFhm/ruvls/VKOZFJzxE
RZWc0pHq2prODj+MXmCEjxjmKV3GlFrHbIeCPSwJXrA5/o/MWEQhwyQ6t2RamCtT27vpJsHArnhd
UOSZPGmaSAMcc3woRNwz3wJ2FP3XoFFWDbCzMSu+vM6X1xWzG/Bw/yoC4luGIA9/70hHBCtLKiwp
6N0wjXsbdxyGxxGqwAPp7/6oZvqvxxZ3OfJ3DMmwvanQK9+xn4Zby6b4ewY8zBKsYc3GjXbXdrI5
SGkYhBwvOAjOG6J74DB2Y9WT/RtcUBeqdHduLlGIRxjb2abW+p7IHem3TwzIKKybU7UrlP1YRdXn
sgyUuK9vBedE2gXnuRE7Ng5bOxp37hBwhC33sk12YbShzAoci282g2++ffQCgj/82NlDgkNwcJ1b
OYdPaZSdPdrE23HgqdTP3Fxb/C/gazwbAA/eWEbjkV7VfvisMuuxHz8mV72yBIQVsjy7hBP+skYv
kYlpCk/4B85R+ZQGmrskWzuoPcwUTB4DA1LesJL4HvPwuiCeE/DosdmQ9lLPgZLiMWK+eODuCv2b
JlO9lc7Qx8sMZDCaNZk/9qtvTRr+0xUd9oge7wD3poPXRiM/LO0Em3pyCKB77XgZ7RENfKS6oxfq
P75h4THy8sKJvbbJIKmIaocGDUa6dxecPv0M1DhvsJsXXfIIY55ucsNPbmYWvsxul6Xur45KfLmx
zZQey77Irg5gFgqjQwjJamFhGExt+NLoMP1j+YX9yw8xRG9IE/cHt6sytrXsXa6ztItzhLJ6XaWw
f/fEaed+kd+KGpptanL/uysI1xh2xQfCNNwZ5ExcxfSOd7RwvEJkFlN0Iuq3HNu6bN/g70e3JRDN
ozE5bwuFHM5jyBBdNFXLd+7+39CMfnRHMinDfdsNEeu8PlT+U5HDK7AMaq3vsToMx7OCFPyp6ZgB
Z0sNwsLCf+OX+CI6cgw7IzBowBj5u64Yn3kzddjb1VA94LBBaOHVvwdR9qoB5RA/67+TOiXxWcOo
qyjLQehf7VOKeZqusqjbWb5ffY+jiq58sb404s2GjyhF6Yg8cWqzEsN154UvqhqCWwn4c7uY1T+S
WrklofqsEqc/0Ub7WXvVnbPT8UAMYtN1THfTUoi3KZ/FqS+i8jjgrqbcd9YfVaW9LfUZER+6aq/W
NEoYwNmaMCxM4cPMpLSzGo40QKzWnn13z4ysoGLX/fqQIu0dphW3NXv5xzyCvUtCU4C1GiZ/4yKV
b3NUkxxa2JHWDUYkDAMFWlNFEU0KAScbE/1Zk7Tcu004n5Oe6S4ODaoHbTtpnEvikEPkUSogw+ei
D9S+MxUl3hA62edHJIvLOjsM9lT9qmwH1GvP6TVOYOWysUuAXTbVIerKGP4kV7zualKGZhweQzy5
3tXqQYGvPcqVgBTreK+trr6wwL2WhaB/HFRED0DAoFcqP3lK7QTmXkhAHy8wUXrwJDsllrd1LbyP
/1dELNlyiEqd/w0x3MSVN9RnU6vxSZvw0V80Hq3CIwpWZf13vibTbTW2NW0n5M2d14Q1qKn0qe/G
4iMg3vIuiRk++g2WpNCWEKAaEvF0iuu3kt/iQ5TSBJx5aFp6DKjNGhfMgs7E8tCL6G22gWv0YzL/
KyjvubShtZcr+/eeggKSRtXfVFJN7QC38aJmHxTTrYscWG6gKvyJpLEPzIsvqdc0L8G8ntxiAcCX
nvxBKm4D7s744RZi39nJw9/ZPH9MXgN5RcDS8bjczSlWppHmBQHfJ1zuqRDIn4vS47GiUjkHlbNA
eIWFMjxPA3nwBAqdl0VnexG4ZKYknvBfH9Z1eAkbH4N5iZPSop7prxiC2ChxKWo0EX6Y7quywq9B
J2Sg4W2NoX4fw+q/cHH2pBswpfG01lN4g0nF/t5Y13qkdiPsz+wkd0pDLqj1a04uDfkecNZqgwl0
XtIprX7GqfRjSr7mczsM3kNT4JQkwpFfDPjEm5kIrJahG7PI/X9ylUtTGnBJCpS5WqlPU5MA35WK
T8tw/s4VaSrXRRzRvOv4kbLyCNr+g04bEs42b7GVjBEHMvwzWx/Iogk2iAuUNyhZM7zdBuCBqIkb
KJPGRb6UV0QLeRybzH5qWKEfseWRC1oVfs3pZhHElJSofNqkV796z72xRcw2ZImcA057Wteymmpx
W6YvFfHJP9OCmXMtcoiXYviRikg6Iu4dcZoOsd0NQCmTYHrE5bjsorytt9HqyUdWgDcZDs8zbnrA
Bbn9J8jKZs8FSv3kWUZKaxb5d41pZa5H3l8Bj844flCOW79H4LohQ8OhUwdY5XduwoZDAVcFnKlt
UDTzDcvWP7+2G7o8up4MNyepFESeUHDZ23n+j7JJTSwjzE3RePupZUO/6DJkA45lC8hyIs9ZrX+S
AZPJuizONZLpu3HQ7BNX44sy33lOXIx8PoCPZiGhaBdXp8/TPxF4MUWPjsnXrSbBtE3sEO4cOuMf
hCdD6KDL9mO47gqZTTuuns52LEoFTi3YT0HFeoFjrzounXuEkH71g3V6hV/y7IdEmIK6fdbevZhM
/aaR4YqABaAlzb6JnbTkLrIdkPOjRcEdxxv98IJSbso/3Cv0nObE6yi7KImOFBoUQVEJH8R5+ZAY
bm5RW68HdwSUQPRLfiTdLOLK1f6fupX9JwacWPagJqUV5yNsUC6sOw3HVDXer4pOnC1jECEKeSxZ
CtRDFx07zp9D6fFQ0+Eyboa7bW1K38eW8O4cLs9OmX37bgLQogqLA/CaP6PGVoLlO/SKP/0ERKeZ
ZUBo2xF7z+MabRpeRSTbN+4AAc4GBPWApOZDTSufaHJ4TBIRbJxeHm3rz1hZ2CYwakyuf8yc5jxX
1pOHWP+nn0ckXScvT6E7cZu1Ss6T1MO1sJLByiZPvtGAiD/D68K9L6E0U2LD+qMlrd/YYssy7O+Q
dScJIfjiCJHf3LWcd1FQDGjIQ3gB0/4aFYw1+GCjjQ6ar3BKomM4hv4RLbtk1LlXVOQ279ZofZJW
9c66mhit27AIIn7Fv+css/YXmiCaqTVCvsOxwHqHoe6y4sfcudzxazzbLuATHs9NxPYWmqmouCxX
7nvo2SUxdNtw/XKsU29KQ3Q0qB+sACNUZ1Dt+qDqn3tsWaT51xWS0qhgzGR3YlJpYwiqK0c9ZQ1p
ntbONBkqrhy9V48PmmP+JyIxjnELMdgX2fJQef47XIfmKJ2y+k603b2RnHN27ZrVP10lQWK5S70P
ZreIFycBpCfJDkXkzmLpyIR3jiz2Glzt75YIzWcjq+EPK0wEzsz7yZ2BvU5YssWBy7dHgkVTCZFN
VEWP06jE3csF4z6YOXX0pJqzoOF2n5Sy2OGDoaVWNdahtXyo6jgZk01SWs0LHw05tzJqqOnKQHMt
/jxuh6EFb1KPwSsOcRRy7P7P5HXlSy8DEtudNVfHHl2ecOBc88ksHVA2b3iSY9s8MY2HD7oWE6Z0
0lezxUqeDUW5LUI6ppacJFQ7Gy4gGpukpZp0V6+4JsvAz05hZok3SHnZNSkdiMZWUFxzIK5LhR8+
THJzzpMUgHhnVePvduRj6OdoOblCi9MiPAjw7SEb+LakYz/ucTY0PDsTr9Z6hvs71M6j0+Gz9kZC
BZibcAhuxNIzNuNZ+XaDtjlwhamh7GL3C+DCvAxq/S1FdU2nob2Jsgl3Uhd8M9O7pUL39r826SjI
tHOOf9+DB7EparYWWz2b8nUu5++msOgqYM37Whp5Rz8HEap3mnxCIgcsDXJ2ih1m6/tMT+JWWdWu
qvWCRmiQYEgmB7eFikaAq+mnk4W47bIAbjwDzjVChcZkbsl7pDt3PhNYpMfU70feUA2/NzcDpt5A
AUjEd+It9DDx67lw31SbxcXQ3jflKz7eTwuKN6E+G+ForOJ2hOiR+svZgtYTCxNIrqKj7TJTARBZ
qvBOB8nJgBcWSyQQN+zBaJScT+1UphGdU/ivE8o3YhubdDwvKBf9KMKjr4fyQw62OtYsDfmN2eul
48t9SVD3H4vUxRFJT8NHWIrHrm0g2pom4cXcrqy5QyOQJNM621lek5hNA+VlEuvIt3Bdbl5QeMx0
tXrWuq3OYoVI56bkZhQWGmxHUe7yQPQ/qDQJkOB5PVPo4VDjY3VxTpDWz6V1EADfHheI3cQpty2W
MSkL0FnznLw1tf4PZ2fIhoF7wjafCvJ/EdUf3erkcAeBniIqAvYQxjp1NoNvIO94Cp94y9axUkJ+
Jmlgd9oMkiRAsdJkVFHc0YxZH060f0T7pPNpFyB8kUPvbEXAfbuAG095JeFJq5lfSztJH6isc/YD
NZSn1SkhFzOHfPrwkMterseuVt2FFSXXKNd78oV9K1RQvjWeYV5qMuSTZgpPvldy8WSnRmC7lRfH
TTg+ZyPOfb9AoCuz5VEvXCQZQh0CDn0V506K+EkmD/dxv2wI++096BmxXY1/hBP8SxaUOZVxw8VM
WNGMQVrDOjYRNuNgptehVTa6hEkgbuUjuLmyKHE7u+prdjx875DBszhZz+mkY5wNLoUU+Wo/u7O+
I8bXPTSocFO3UXSQNo4qY7fsJXtk6f4Rzt5VrM3jFHETXgRxqJaWQxephTCiw3urGXZ+NfziK83s
qLzniiXSJonEbwazczRxCceazetmPGi2PP+hYcQmsl7rKki5t7bpvwRoWYZRYV8rF07t2kFY4hX+
QV/3uR/dF+Hh+gaU8x9U5Ii8UlX/ArwTAMugItRfiRK1cv6m6zbZJ1PxAsGGnRWVuh+g9Ypb77Cp
3OYl4IyR/Kxvq88GOWVq3BcrxCVYnbUFmcDiFxmVERQCvUcb2WJbc0h4+LjClbkEvuwY65vx5ve2
H3siqM6y69hmew8gGaFZ5APVUMPyuqx2v1vS5bfbeXDJRP2f3RmivCI5ZA2teeXiEEmewsOEHH3M
8rq9zE1t7cZGnWGtDtfFVNMRpzTvFOh/lyIKPgN/Sv45qJwT1GvC7+1b6pcEqDN80hfyDN+M5izn
7wQTUwScJUsGAt5btpr7L50uI1ZMsp78b8wBCqat5dXLgxlE0SHe5rBdhsnCpRj02aPIVl453WJL
QxGc0HsD1WDYlOyiEeKKgcTu0oyq+iZaTN2brtjK0mQyQPFd2H76/OVrcBek8c/CZchWuns8i6lg
SigTX9uy+ef3kXvTeWoV5yTMWS4TZwo/7RF/LnUNtv4L4ygK49bpsu8+r+ezY9KJimWbPN9Mp++u
oenzFygjfH3r/NWnsGf5rnwINs5332muzqEl8eCtG+5J2EWFQWtjYf4gGE1e66BNt+4sxYHsmOBZ
7aNbmprqdaoLdVkxqvTY6T2W0SoR8ZiMA2YDl+1NXeT2foB2AvScMY+yWXURTZ/DC8z9ExWpsady
Amuwf58H4r9e4H41yitRVOjTEhHJH5pwluBfD4sfO4BGC1t+hiyvPgYk5cfAgHOwLC7jcqiDfUOU
fuMvQBajBYhvshKtWe9BpUg14XahJOEgzPRFCv25t8f8tDbEBdJlSl/AmsD8ZbDxLF5DVr0W7wnl
y2AI2Q4nbMkcbmC8Xaccq7fZFQFBqcItz2PBpGfj3R3afIwxii07OwEIPDvsOcoKhTvvkzD2sPnY
rY/mpp7tWUR/x9HMf8xiYSNaOf/Y9nvjZlnpcqIwOY2dqV+BsdfJ8FwNyxObbl4b8n5ZKfzbQoXx
ztUTT/Gky4m7nHOQ2apOJs3fmW/e+ZI62w6yj5bi895iDIT4bQjXU1dHz7Wa5H+IXi0fmQeSVLQ8
Qaouyt2AN1/hnurewmWmDEaIf+kE+6ykqpoqB5kfNR3YuzKBtzAHzQ2Kz4+7chpDTZSPmAc2rk9a
aQI3gH6/wljZUEq1Hejp/EJ1J+I3E8JJKL+JNbeRjXHwNviDYmVT2N5xAHWofUNMzYVMAEj4pbP6
U2ISdkURQzOvexh/I/iJZlYuocEgP1jTmkH106H/1FfTsK2Satj7Y0ppx73ZOpy7grhZ4P+OLO3z
jhHkIzAVc4hX1m9BhxHnCcf5ssFPUb8U7VD+Zu1WxysXWkbkGvN79t/aYAYqrb/gJr2dDOvsE/sL
Ef9kODS6/hfy7eZYJ/9ibdaWVgAnY3tS1Lo9Jpo5ul/b6MDo/xbZqP9ux9VHZ+E/jr8SSz6gCzqi
yzCpr7n0FmimNSgnYbpXF7TG9f4J9gHUQ6+TLsiD8kUIca9UXV0opciSU5lAabFKOqlgKVMLsj5W
eVMfGmNMHIyAGVdKvYxPla2uir9EUd/9uT5Pat2UVnFMpYecrQgq9YDVYed0v0K2Q6THINmQs2z3
MkrYzbbWU+DCOeKBcKtHZ65GRu3sCI582QCIXmivCacvM4ng1Za9+DXluU/UoQ1ihwHhpa5gts1F
4d6l83wHy0M9sGpUL+2S4+pgRfUsHAkAsNcBnPnonvqM9vWc2vBxhYXaszblm+GiGFd0dMRzFVmn
sI/yV+p5zJ7v3dDfmcbzFlflsq9I1sS89yQufZ9OCL+l8NRy/nJaOuQcJs73jmXmHeaaQ8Mi7tdm
rzK0/IuscKD4XfHQqBGkR6O4z5bmV7re1TfY5iSOfxy7P9lQ9PdLlTXvnQqvcNgl/nTuLwQ9HbA2
OunoSHH+DL4vMf+ElKCk9s1Jhf5bewN5ayznWxgFpHkDZsG+EfrEl7G+hX7mXSg6vhMFqHmo0peE
H/ycmmi7FPcdlgGaFwt2x4yXtXuJaBvlkKaMpMk/esikLLMCzi/ZX/VsuefWb6djAxLLmvv6jbEQ
8OjkvFnUoGwaTz/VtgESDfVok0bGo+gIM/uwsK1ScM7cDuOPlAnabjXsGJFq8OdOwoxkzX/x0mX4
YOiSfvY1NNfGqsWhQ/MtfOufNZAYrfnT2GwCQszzNro6ddf+HxfqsiNu7/Eh9ri0T/zqh+Gnn8jz
6JoZ3ZSMBFr/DtN54dhHiXVKaZ7UOm/nTp2jZNr1JtkRcVRxhWS81a3z1qpqW/f5pW39CPgPhczP
6Zr7Nw59vVsdkrO5oIGnmICY2dkms3mfJt3dKF+lgBiHJA58vmVFzz4CnyInpzT4sEtms+E5Gv3i
nBn9kI2wvls/u2bAtNiKVgWMeChG+2mqWAQH7vvIsgTEspU/Jm1txdDWkG6tokMVrWV47mc05Yjx
aM6Wz4qVRcoTeuI3RKbItbcBOG+GErnNnCqCKcrqz2VJc5xM4h5slQ//lhxAppnT/qWI1oY7K2bC
Xa5nFFMn6XderenGmex8JgYQfHkIghebQD6Shr83cHFmvjII2xLDFrePUHfua6hVzvZ6bo5ur30q
eOo7mnzIb21m99yQ8K0C+Mu31VLbG9Gi/dIwnR6byn7CRttdhoXzStFaFEekqvkQjQjpZnN7Uo+F
eyRG9DndX3VFQi2DHwwsLHz2jVXtwP/EjLgLbCe9JEF3ttfaOtQKgbIIPw1ED34qLJk4bIFDJsOu
zXjLwuOW14k8McziY6q6fwYikgFh1s/tIe/Ll8DH1DVeENi2ylneZMsjnrHutX0ASM1vmw8IRz+3
z/JKoTVNIvbvskFPDttXC8wr8Va+n5ZhPkP97X1sgXigJwd1tXUOPW5Pf7Rv/RzSbj3CD6SemJa1
7jwJEJzhAOq+cU6F8RHUxp1Yxrgi257zHNVtsWvAlc2TuD/+LIMx79V9scBylygJnGOm4S29EkNp
K+fU0ESTWfZ3kJPC5UnJQ5aDKXFVeonJEHu7liw3RRKgv3vgARPUqGgkWy5PjAPIC9ZZ2UHA/rlC
22dBmJQHm4vmadWu/eiQ0+U7U0E71cFMSyIxxB0oH7FFKH2ixTg8FEU531QPcHpqhmPusR1CVuJ3
KMT7OlkHpef6iVhev7WHkNeVGyrKIFsdNxEBM7w3S+z0AzStBC2qQFa82pPzFQQZxhBtFyeeDbd4
yNKqfSKh6W576MOnvh24+WtOM+JJ37PvWQdejY8rBuLYYinKue2+9yGLkyZT5W9OC0wCtcYknifR
QXVUUBl2ggQ0S+jAzYptUPyEtbs8ZgFpi2w2A8NjtsQuhRJI1oH/sVYDD3DJXg8tnd68A+HQTQeA
Ibfkp2REob/pEDlUnDBf1CEChJyaeGgB4SM8bwteiztP28ckaGPXJ5Zjh9k/5pZd12r6c5fomGbm
DKOt3YXFvJLrHjDCm4RWLF/SqSnRxX5Hi32SGdnkcYpzje94DZsIEx+jY1c86ez+Xsx/ljbaKwom
ptFXvGqzlRpgeQ2oJguh7VQGmzAuFGLwkA2oyMrGq++7e0+g7MPBDmzLfjZMdUw34UsB1NtyQRGW
M6osHkUia6xrcmjEjDzRE5+E9dgwKHxK2zBo90kXHgYQPNjiTebcME/yUyBgNWKIAxxfzX+SsY4V
Iv32x3EUZmsti4vjGwqTp1D+54iOCBbA72zCLyZlie/YHGu5vANuyzB9IEz3Gk1JdRkSjwSdTwke
4gyzWZJZ3GJASsvykjLh6zzZitx/8inFCrL2ZbWyX5DaD7NJD2HnP2Vu8OJkldysiH40QwB6Su3o
NXVa1lVkDXZ2Dgcw8xTRM7fF5yT4vEiuKfFfYIeE2Gwr6D5sDQZd2Ap4pyfD/J3cElyKUak037OI
HiJM8KjeaytJUQkcYmnwrCm6T6AoVs2AIGNz6pFGTOkQoqQObJNPjYfyBCJ00GqFy9mJQOaOPJEx
7trVf4vwyMZaQV7txlS8zyCW8pg534tIDuU8zp7GKO2VpPVr4RM261f9TEoxPXOTxHoWybuGJXgv
jQTGfhQVPeAow83SrbHuS+fEUErfXetWu+AubII4p3Fs4UJkuePNM0G5NcJ+DDTRQlw4DaE8Sgui
5B6/vL9iJQlO10lPgUq7qwqgn5CvpGMayBjeOAV6u//APsZIIIf1pLsqfV4oZqlDtg45cGzMXT8C
Fv46ORl87nDZSYqfaTmU8FSjsdmFfg4cxTQCBpNHPFM9CV5D5FCec75wcJ+6c1Pqm5ihzhX6/a5/
7k1g65NLomYrJyCmQrIdiCB8wgnLovdlnjsafqxbVzi8FHwkBsoeSJ123Qs2M9aZ625Gbt/oMt27
6foYFul29e+r4bs1XNvyxbYWkutwrjxRvtHV2hyEp4HvJytbYrrkAri/5FlbJC5G9o4zHMEMSI51
a0yvDpaKBgt0G+FYpZfvCiN2DBU3gi5MsloqlLW8bx/GgPtq3a50ehk8iFOw6Bfuk/4lGMTA6VNb
D8BKvUPp/P+RooWycVuHzqI83Q7R/FovTG+9QGkO53kXJIJwioLPSMB55HaWsgMfcUbrgSxMaePt
D2QGaJFej/2S0e8RBe2labR16ArdU6VUgUmRZfWZgr7ZBtSnPNQZN762mX6TlJ2OuSuoeUyMjkUK
knxYu/XAti68Zab9GVkmAGlIpx08yOzJGo2z8Xg/A7YXOxMlf6t64E6nUujJxhytMZr21Xi/ubrc
yhBokodITF8sXs0RTyfHJxGU2JJjRHJbpHSx+Wjz65Q+DeixcU5hS1wM7FsS7YobZjqyeE4zvxlu
LWf+rvdMZqTy1AIJfAmJ1qEiJeD33W7n5bwfIKmLvR+MxRs3/Xm7IB3DL5DRU6ey7rnVBCQX8HB8
qgAJ0k5MF+z46xXOIAklH9jYLgoT7+T6DVejaIBlaw/gQIhBPMvScy4EFqZrg0tTbmb8LRRbLEEf
hz7IBZSv5bkyRf9vqryG+TlPwjdvdJ64RhIWrHtAMlwYe5akcPwIyS+KOMGuwNhWxhBtRWyxFGZd
wQ40tvjpgWqSk1wgsf6nG0e1X00CK3ZbYgr+zxlbj5caVq6NihY8fI3n4uRVarYvRhrN/agx165X
Y7bvl7vrgwxzGpJglelT4ej1uXFqZBkib1zGNOg8tU1b1dxp27BnuW6QceG+VQl6GnMf72rX7hrZ
BHue5y4mP/C38cjLe6saN12FTR+KCLc2wE3mCAMaGnn45NTwhwLmlWxYo+fBt02M8VVc3I792M7N
akiNhTvZEdMkfhALfS+OivmSSOet0VH5qCauQ8tYPExu1DzbI6W8eTn80a37SCmAJNjMlrgKnfZM
PhTIe8KautJUTjopsply+ZN9REQAh/aVsjiaQjTYl9B+kjllhKPWO1kHj3WI9B6MvxV3WmoVdhI0
nOnHi+DTyfL2j47Sj5zkilDKxCgBD4kfneah3AkHXY+74Q5MMQEce7SK/cDpCITRl+m5TQdgLLOX
MeQs1mWFGxjnvXIP3IJCykcmeUlzj78TB+99ZzR+OWbZN1okdGZOwd5WkCr8e3QFMoE4U73ovbQA
/Lmbq8T+Y4IcqNfYJOOvlUTIPfua/+lJZsVqgVgYdzKh3EvSC9lzuVVYRrrkwS6b/jcXsGey+yRe
8IFAE0/NeCiYXGD46JyTbch//CoDueE3L1q6lFd5y6NyxI/2QB021omA+IPINaWQ861txq2ZOlx8
7oOlu9ek9r4piuOIrl3mxi6SdPqFibWfc6t59x12wxs83LcizwAEtESECY3DoKq8HdgKDm1M9uS9
hnAuwz9lF7AYkBBWtt1aQ60m9/Y599zsVJpBqexoX2bIK09yqr2d4wC+1bX9OEzdMEHMV96DPyE9
bxju008Fx58uMe3/Ir+3boq5Lk8oJjB/M0qfE87EYOofKyWc96ooudirDLNPC/2QhlUKOkY72UvL
cj6RWV8Eu6BzUPJ4MCBY/6rBs3A+Zzp6rxq+JoVeqrPThPlx9mqifZVcf6vMQfZgZ/yDg0Jf3WrJ
3zLssqwlLOtUOy2/j8b+M3rO3ybi9htCq36kmudzKAf3yriyfAjHSY5YqLvnBfPPweBi+faZEU5D
07aPQjTuE+5650KkKH8w/HIfeSuzu+hK4FQFn2TR1dMpyIviGwAjjmCcGdFMOMgdUPnk0g0PtbOq
G6m2apdWXbz4ab7rOjuiACMSH/kcfOdq7C/jhN7sl7i6KVSyb7m3RDT3uM9VnxbTsQBj8pXWZo4D
AkWvPK9btqREzjNfnHBHPxTV9B/dmKe1T/vLQtcSrpIxBxQ1NOAsPXf+mWocYFlJxM6lwUQnQxd7
w/LPCsZ+Z7JGP0dDg6W/6EE1rnb5HIwL2qIIYfJrYC+MaYv/mmv+YMjWFGMKTb1vUIAQMN5X7xYF
TbdU/pg+HP4FvOBo28WAzCjN44XIj0hlVrs5ZIHj3BogZTtb5t86tVgkTC7FAsr8GDgl/REBqtpr
awhemcAcamhS+BWwe1iqN1/5yIpxsjIem5CKuaZa3jXhPMyOGXEuzzs5Vqhv6EHuRTL5YC3g2V/y
9ZN6RtqTxBIZHIv1K7wvjgJT+svRTP6XGqLoobqvOcK5rt+r0nepDSc0sI58qHWB9SQIUt7f2fij
fUkw1KlI2mpE4LUWzh5lDyvWAGP8IJM+i2tprfvJCFz3lSqDY6895JdZmhq211gd5Th6LNQJhU3B
Gnwye7Ax7v2TLYdL3zr4rJrEHY6+8JKLDQf9EPQWNYoMsqgfdnJaKjKlw53s0UY5RSlBeHM0ia5Q
UYZKWPJg6hDamEDW8YqC1qhchU/J2tvYTOj44IlYWUGtyZsDKe5vHUYwbRS2Sq4L5XFdafaeyGcf
BBeuP3gAcUI6aL0Bqjr3PpvAHn6pnQc7DHCg/TEmfkovToSbd0Jl5L1N/TOaCRcjvxOvFcv7bWql
0db4vnkpTXSOpNSQKOarDtTfbIUlyjIyf2AZSskRmORdjlsCEHHNvCNBeh2h/EIzwhaxHefir1dO
vygu/77Hs7HJtcPJkNE99hbw6Hn17L02ALbtcPk1K+sRBzaCNLTYIXNgWmvxORIWhN4IHT0Td/Nw
G538ur7VpfsaRTAGpsDAmCwqykoJAaGte2ToZHqo60Tsxla/OBzTz5MpzKGigXlnK2q0pOXTSB9i
haIEqJzenbp5xm3g0Y4ewTUT9w3sghor4MTcUe03Vgi7qaVXsv3/l6OuvReJa4N03LLutOKm5jgo
UJTRsh/vw/DeIWamWACytv7H3Jl0x41kV/iv+Hht1EEMAAI+di9yIpOjZlHa4JAUhXme8ev9geXu
Fkk16dp50326qiVkIoGIF+/d+12b42sMV8LvFUlFwu6OaDjjU2ptlh13MV9wYhG6WtW080qrPq1J
Bd36bkosXgAsNrIs59RpEuci6ngmTYi9AMVt9xhPpIp79DPeaYwNNCTsfjuU6aVtxfZV31uCICod
cF+Iac3Zew4+3sZt6VDRIAvhWN71rDdIcCdVp7sQUyRPKWdcWHuQNET1bpS1um4NSnsVzqv7EpP9
F2Tj42kzVNMFpVfDRM26X4Zo7Q0JRU4dQLK2ptaZk5y+0lprhTlMjkWNF8SMzX8SNf8SPvZVk979
9J/3gLAQnkbd3/6l6W+93j/+b+3f/ut/r7+77W6f/A96WXE3v+8fmvnDQ0tM39+5Buv/8//6L//t
4f8Cd1Cvwx36LLxtnvr41j/xp49Pmj9cGxkEr+aj7Q4Aw999fPIPoKNC+0JqoR2sfv/w8Wn9hxQu
tkxbC+ix+AD/CXTAx6cclz9lmxUeK/6Sjw8U7FMbnwQkwTOtQL6BqrX5+/j397cf4iJs//vfxX/o
MQ6gD/CojWGYXA9AqnaORQ2PJ7i0gXFG6KQqjMeMHDztPtDmwf2Sqh5DfGxzTHdN7QpG50561eg4
aLczWioI10suAvgu3XIjtLXmgDYlBg0SbCWbG//Y26aTI0tqwqlBk09SxYdFcRJgbw419LrHUUoU
CfO+txzP2ohJumR8gR1Episz5OLKD9ElCX4carbpSxLNwUUXLFyWuXcKLKaqPPvoOZlHRFzAlAWi
VJ8ScMJIukYdPhZfh5yIDs+5liq/jpzuxgIiPY2GCFhG1jS9/bxFX5we1gG0gydMhtM+kPk+qqbT
oMDA0AoSyyeE/Yka9pAdka4aDnDo7lT3bvJtdefIL41fMoy1I7D3NDaRsG+roNnj1Dyly3Vbd95V
YEHIM8l5VfsMWyeKKrfcWMmajs2f7L0RxXAFBCLjNnAOmgi+aFFjrv+xR6PVEHdnbEAJag3UBq4R
0KaqcEB7vbrBTnKYi/zY1LqYDjljWoUDpzPQ72I2nSxyvst68r9lbNKHuEuYNZbtNDm7suT461om
/EqHMrwRdYkuOFKZ9TDKmTG5oLN9OTScNFl4mFVOthRMqVSDPUVEMWeGqsrpg/kAHj7H2MquEmOV
DEtCRZgH2ztY8so7z1JsijLFYzWmQ4Mj341A2LtI7WO8BPMai4tBgIWMboQLHOPQCOibCBapvHGO
q/hDSC4Fgl8GMedITmhtsF0yUe/y97ZLXijjCfswzpTFdjN9BI2WMU+AhU7eiw9zwB2C01QUpF5l
gL/3jtTFzzkCD86Tz94YElSVOowIDWrIY+eV7WndZhw1ija6n7sCpbzlIE+lskmvQwZF+5CknlCD
CUmmoP8JmY0wtFp7hzbIkXT5Ip/NmTeVANbMVGJfwI8XUyd14JroNgTlj45D3E00dtVXVHw9gTcN
SHUsQcrn7J+MSPPLlh/YdwV8NqSgX6bFz74igyAWESuW826iIQeBC8jMd3qOcIPm3LmbCy69YXme
qbOStrhwVEL3v05X5BVyJgc9bTI7zC8K/15RUvCMRZJ+l58PxJ3n3ppHl0XtXRsuvdmS6UNiXhI0
stwjmfPjQ0a1NGzjyh/J6emScT9NNmBg7a3xmNUE7H7Ugb3FnMtXH+x5pgqq8BVclJnOH5jajPee
ash7EzlxZndpkgpGLmNbnNSYChFQe1bVn0QGF+VKMwrMKSoS9KvFTLsfa40OGrLcZ3XDw8N3ZHWi
7V3T+iXYXkOiidnGOQiMQ15eZHmfxEekQW57LDsvBV9T5A5omCUFDtY3mKegerKHS14ANIEeeGYA
EQyLqFdgBlwsCR65k3Hqcoz/QYP2M+JcEuDToIBjjmhbej+hignwClOdr1NrKl3agfiaejHQWyyy
EWVIREKZ3BTYitpdHvm07oppDKOrUPBa77hVtbcZgUWcJorH7kyLijJMl/Z66Jfxmknvr8dn1/Ro
0lPPEBKrrGk89CP1P7LLXrkHgsKQxke016o9XhawEjQQxusYKoBAqZ7P044V1iW1jZQVdWoWpKUk
ITMAO5+oce/FgtOEz1KhqCS4gUEfs9+2242ZYIiauDbND8Rifn1R+63pjlUfdGLrZ0USHcrJ9278
Ev/NaTTMiPya0QTtoa6zQRwxOqPpAZFcE6rsF+DMHONYyLpmOmVnhHYU40Ue9gWRBBhkTsK+Nf27
iaL/ai5heCLAaeATZMzxylN3HJHiToKpxKGpO4YoRgRkq0ro3OKEvCDYKXFsZxJnRkg+laNcp7qY
ui5+QGTRtExVW/L7PLfM4WYMUkR7ZibJEePhRMTxkKOg88LK6D09Q9c5IKugUkyaFDbnyNn6Fu/Q
cBHUZHNspA+1C3yoS56HrVBl8gcHQQOpRXu+TLR06ItyEiGdiVeytbt42nYN56gjnJ4+W4VvOA5z
dwImwwFGf2+KRIf7JBxsQkTsuWGUU+DjU8ngnvdThXBstFL3YmydLNnZQYS/mU0dFb4l+hQV/4Ah
moiwhhk8EyiU7Q5ra7v12Xf4Jzisql09eR25kmaUHpySxqw6caiuGzhB7fe59/AE+lUwkvwSY8vb
miRIvR2dFSJSAo3iboM0JEJIoSI6Bm7gMkL2ShjT+zBbyh95Ww93vaIHhUKvd1cyYOBcxJydH9o6
xOE1gNKf8QkNQb/T9KdaIT/WPn+5yCO6eHYSwZx2VM8IP8vyU/iojqKzlM0XdHPHrxplA+mS3bRb
RJuUuzYZ5Z1DC4u452BcTd6jiBFXhe15NiB5QBUVFNlJXuZxTPCMY72fZb5g1AjL8JvjfQnJMMHe
rvsfQIjnjJOxnj6zPSnOmyEi0I1xQ/9eIw/VHBu6+XqerS7fRv0o8SyJJmDQDT9gY2U9sy5usPvR
qzQBzWWHaluODjA4pOPVvSlM2+wh5ZbqJA8YxGxGO4AaxdzIPkYIyBesqDmtMtSR3hZPHTgEH/0j
FbRRP51gBBnthbR+rXpS3+WoHMjj2oPwXs4uVkxYjSNLH5EXUHdcI37SWqfBpqqBbgYH/xRnwlIS
01MhYodI59S0aJe09D6ULaJnstfS9h4Leu9uvLHn5+tql9RbToP8SMqV7Eaw6bs9NBtk9VBicRpk
2QfV1HW+pduDbqUkiw1WgLcEPE2ej4ABkQ4DSJmv5+K2mGogAovQZ0OlEISjOQhd/NXpeJgrDyYm
GzRY+VGV9fuIyR1a8D6JvvPO+j+WdhkRwy3uyhEFXTlyaAQKwXo4DgkBetH0ISMt7v0ae3rr+Q6t
Wn/BUbVnpM2hfrJNMO+JiqnPEA5QeyBIEQxo8wqPRVAmhDp6OW45jOntoveLTQMJeuIi71BL0rni
Pzv8BB4YnCxvUIP6EHP09t9XLshfOlb9y8PSr2elv716+Pp/eKxyOWv8a0LKDkZefts8Dd5Y/8if
5yrh/CEcB4CBS4KsQ/DEP0B55g/bM4SEaUgPwvPd9cT1dz6K94fnSP6dlEBuNP/1j3OVo//gr4Nr
t3ppiN/U4q+A8jif/QLUYa0yiitzJYB8ruZlfXqqQnjEUA6VCJExa6hTDXgNej263bguT3+5K79h
9zzlsDxeygh4LtqzhVDKrMS+Xw5waewFBNwgc5QKxRGXk1hv2/Ri8obiIrJDINhNnn1OKubtVTxE
x9cvr9ZMj3+yg/68vschcoUBEkOmn2V+MP2bQRyTbRrrNIzeCRkZ/OG8GgfORICbrRheILdgjhLi
BoAhMBwKxUdPDd59mHjBO6n9BoNZNrNY43qt0Z+LBucPuRIkm8olyYsTDwnWz3qsSQUo3IhpKFYq
agkry5kDE8o9bqKmLn5OsM/Ap8nEY3w+1tEnnh8TbhvQyXd4iIev9A/lZ+wLBTmxrNj7sciiz6/f
EMIZf3dHNNhFTU6Zoo54+ovMlY3LAWXVdox9Kuze1qQ9DA6g2LlyYBIAn9FfqUTEbda6zGiBN5JZ
V5XoXNlMVP1jIZ8KfW4UoB2MMvzBbRxW962YHk9TVR5snSIxsMDwsSUn1LLqnuOxI07YtrpPQQd8
bReRkHrn9FGdHSz0ttOp6aryZuoNHcTYDeCjos3ESGmiac1Os4gn8w08gqSfmXKmXpvviTSeR5DK
fXQ1TG0t4UQzybimukhSki29vD1ybCioMhLC2ja5X7n9bnIlbvJ0ZHqHnVxHzS4iP9Hb+gjGb+0M
jdumcGcG7G0vPfdyodFt7ShwzfdAsOif0tkcKVYHqCaHuJk8D4CJH1NqwPX7iPUoDN8RvTpJiicT
3XqNJ12gN9LBp4QLY4Dx5VH3t22x1Pu0W5kKVYs0dmcvqGi3UUMw6i5xYop6DsrMTetl0H0PhtHv
9ZY0DRuCwzKm6mKwAqKrW0IUGAJrN/sQIwW090z+C7GTWGcpVAxzodNYTL685wu7zjmaS5dBOFty
/B47tTdeBiEpIYclNlV8iBndgKbgqaDbbNPFOAZKodkMhrSV+45xbnGdCEBtSGtpnaBlHzO1yxLR
XEu3IFdUZd7ob0dgltgXg6EN7vpFR/FBd8oLafHSAd3AoHBXQYSP8dxLfaS0dgGjkYFm0lRwLvDT
WGlAKKANIGTYvf7w/24xYm5CapzCeGM7z7pJLfOXdLDhyoSl55+4Ecez1m3r6xTHPbRBzhT7ZbDK
wwDPYgPbNvj5+vXdl6+erz1tu7bvPuKxnr56nbDCGN0xLaskJAK6KfU5QJX4TOpcnJTCTy5ev574
zULvO8I8zgLZORz19IIupp+SwC9iKwpEBZ1Gr9VMBb7hpjS3fT3h7pCL3nUOGg2ibe1jVlfqriSK
ez5M85p1jpDusOBuOyeALfxfvBrbPtCJ32wO4imvdV2dIc0bMqDQjdg0+9YQpF92B5nb/sRhCy+r
FfAX+jPzE04k+9FOEf+CqRCUTBNmNQ44mFcnKbaq07iRcqs7AaNlv7Fbvdwt2KttB5ukz76t1p7n
r5+nsNrCZlpjEwyB2GQ7JCNmOm9tUL/xw7xchB3qA81+5AO3c5xni7AgK3fEGGpvo3Ic3kXoThNS
LDAdbHLdeg8WrRcmS4njMqwj00lsoKiyVWs3QpIp+hG5YdrM403tLArLidvUcK3JMWRyQSNn15c5
rtnXP/PLh9cRLs1YdDncGYqQp/fGOJ7jDcH6kYeluhOqbE+CKcgPsVdEH2O0JSevX088T8CytWOk
K5EHSNvwzjx7W3GdlkQ2yVWenOkvKFF8cN+Ni++BJqbaufWI5T6nwwqvI02/jGNDf2JEh3R4/YM8
fSioW6hcbNJwSZFwbIQQ62/5y0MaLU4lKpHUW22s8X1mjNyQjzl/ev0q4neXAQW5dtpd4/FqPL2M
GDGcJUNM6CoLf0GPEidSTkDah7jP5vueYOtD1zYLg/P1JB8WcBgmCATk0iTk7h6gFCHLxC53G/YI
SP8EIf7LN/XpyrneA+3blI1aSgNMz3+2kDChl3iP4OOCmgmOtWOsPaku0QkIg89hnyZ7g1l/F9T4
o1B6tB9fvze/uzonSmM7rssQQD8rIuMGf5cGzIIuqwO63GUEipZpbDEEjsJ2t0wlWVqDBIJGA6rf
N1AK3kBQPn1f//z+UkrEdIqF23nEDf7yDBjPjijyeAYGmA/LtqsCMW66pEZIAfYZq23GmG5uh/3r
X/zZArle17FhCErfYZWkDfjs2VNg72RToTeDI1WSwIzD/3MW1pRGpEZBlEtcb2+14FWc3E3oEE4g
uQ6xg2t1R+bUUh0YNkfT7vVP9XQlePxQHnBHNlJCArX0n63aPCO2wlzab5cgQ4gCO/7Y28z7dKaX
c0Bm5uvr11uf/H/W8I/Xg4SGfPuxhlfPa3g1LZC/UnYxUSh/lzLl3KeC1oDVmO4jPXyzR7w6o2jw
3Tfu/8t3kiWIXJ0/ryyfj59QTBQZkeD9lvZ+syNKLN0HHvDH17/fs236zy/IEYlFzue+YkN7+upj
0HMzp26GbVZF+WmIYOJSNSqlGSWKT33mNeted9e3wjvovCXoIvbCzz7N/0sNn/iszcv0mDS6uHUG
x7zx7mn7aRHx+OkEUz4WAJfISNs8ewaxbiK48t1621bju7CGXxRbJIXCv81I5MDQtvOQS6Ef7FZQ
GdFk+R4EHCZAQpOjdEq3qGzScyjUTsOEXME/ZgrD9qaIVAeckXXufY7OIYaUhFxtBx2PDPYoFdGN
S1JTskeKMp0AXsxOePAXzGf+1yS0wwuPLSPYp5ZBPgoE2WMbJWZtQ9nb/3QiP7rR1kQ7p8DZvkAf
rBAr51A4wUVN1XyPdxMCZDcaeaRzlNOay4Ep0FeHeNAULo0qQwjEN12P9rVVCZOj+XAHItoRoILt
gZmyhkaIwdvZXRBfS2tkAtRWQh7tEk8ApghZYfb3JTJ+k1bQ2kvU3tt+BLWxaTTg5G0xzwOEB8/F
M8HpAANxgQmlPZvnqTswZSD9kPLZ/FxCYwOTHzv/syt6f9zUHNymXdim2Nidrm4eaFJ7+VY5ubPs
qsyKzxihUE2HODuR1ffdp8lR5U0WxO2DCVW94NzKweYScpg80FPygyPPpjb0PWeAcDAAxzvKtphk
DyqiT7ZmMH9wGeMgMssUaIHEDtLwkBgZMPosxXxd9Jl4QIw23RkRRVccjgf1iS/jfxnaIuUIQADT
JToDkt6aEqwfze6SJItmYra5za0eHU3Q5dDkJJzxdO+SQI5YM2QN24zVwidjZ6jNVVap+AYdj4/b
Qsz8oBC8UJR06J7q3SQj/wSoK3AAcghp9opiXgDeOOpYNBlOIWzKCFthuaU/5j5dvmjiJ2wgW05w
pMsnsC6NYCi2aTUPWCAdErM2MmuTL4ap7m0yYEreMpSyv0nq0h8cI+YaNGK+/HTBq9xEadQV2Lkn
MR3nbHbgyMJu+NRYaQ11DdxbKYX/3srQbO+Y+SVniAjDCuMk93y11RAaULjLdAVLAYGVRbPRO/K9
vPtVvUpXNfdS3rFSqzMnNW6AxVKu7phS9c1eVk44nId64HhokZcpT9qJORBgH+GtgxvicAhMTgHG
wxQoOXgSFXNMUGCQuYHBiK/RGzs+Uy6w/V2Mh5tnM6g1jJMg4lgq3LK+dfO0a7eOBxScRmqMenSi
gU3QUDXVP8k5j25NqZATOdM6f5tj7Ht4xqCpbkJcmEiUmFul+xS3pTmbG1eDtE5T6zjMkmFhGmUA
zDr2+bsAJ/W08Zh6VGd8c/BJ/eyQO5dGM4VXT9oI3Zhqgq3ZoZmisb8ozu6M7qmhT3TVrhMvx6ns
bdq5ut312F2Lk7jlOdmkVhuqA+nEPg92V8obDuxjAk4yUFcpD+u0aeCi5qfSHexu13QIO/ersVfu
NEajT36PbI9hSepflfxGZsc52kZaystd8QvG3UVtlWm7C10UuxB1tOEvzEN5Q4oqw330QODxFidx
v4y4Goed2/VrzCd61ButwCKSl2p66whVzvteleQ8o/MuxT3j1uq9NdSM+3pr9twTK7ZA7Mk5KM4b
fCL5nvYLDXG3iZnNGAb4G0AU/jdpKfOz8/0AIH2xfCrzrF/v67S+dspvP83zQsy4ROm+WpXxs2+c
OGSHaT1jfRPOSm3pFGgLErUcBTMOzcSBbdAhZUcJedmFgO727sKtQfidMZaphpomQgWPAc4dE3qv
MS0+DA54ERP0fvxYzWwvUN5EO+/1nCAnktIhNj5chvwijoUDcst0Eam0fmmfK7te3iGnzz7a9khy
ZpWh1MWz2Di0cQDMlZjt0OBse6y0jNOciuFnVwzRtp1ccVWViUJPQKbCqVjWJ79ok/AHYIsw207p
ZJ/FPBH+Ls8aoS8FcJeMwUXu92TkDJZ1MJ1LodVmmlNo2i7vrVEWDyBNkq/8Dfpny+gS69JUF99M
3owos5c0ZqgbxDb4JsX4ajcbjVWA6RDTpMgGRRi3SMEYcEbqfBpspLvAhoprI6su2JY1CKKt3fju
hymo5y8wDQZvy7F++jpk5VSdzS0PyympJCTPw+wCYwW+T5gdQ8EsO53EQqQikc9lzyB+XH6ycoor
Pwk4wdctOT5wPlc9wpKoDj5oZePCHEmQgs5bY9re2ATJ9ygbyxT5CfT4VKINRiNwEUVuS0YX0BAm
V6WLrgBRI5OTZgK+W5FK+b1YFg+9R8bEy9vO02Ilu0E0ej6JIdarS4FpcsXMlImDFUx71l5J5n3b
OXKIaDDIsoNDaffDGu8kItYNEUEX0mS8kNXoDu/T0ukPSGPcL+gnrQ8LgbTdccly8GZTy04Yyche
aS19358AYN5nY2ldMFys4lMdpDXs3+YDQH1GeOAmEH7W7SVJmu1DTgbiV1GP75qBsxY1zRniM2Zf
bxR2Lw8uUMiNsgWDVKE4oD4t7LKS1zNuMljCMgVQUCDJDrcw6qpyi2cjvY+dpF/DQJPlOpET01ZY
dRQGVTTLDhYYRI/tPBeztemjsU+2ixf138mxw3/Q1ZYmKsG3Ade29oyTkk5N1r9R6f/m/MEBfP3o
dHlXndizM3g9iYrkaWBVIAkIkCaw86SaibDd9ZXofthe/VHHDhbOSKTNkaaSjd9BT59iNdEtHmwQ
p2/dUlu9OA3QhdA0Bwgakmt1+vSedhFHhSJlQuf7rMpnAwGOvAFjqW5d49J59avYx+gjccl5toHN
UDVpbbbkHyRfclvhVBuNGN77BeG7qJ5t+qW8yK7Z0JN5ZEeL6MFB5pPvfELQUGpGppk54cmBmAe/
mCl3LSv6MXbIffbwtAFTy17yPoSqyu7qBinv2YLcYM2A8KzT3ub32gzCYjQ4DHPwEW0ahrWxnMNP
AY/7LSE3kwKr1KufdGntb9kSkuKa+nWfP2KsMIcC05l20aK7aKsD46eoXHniTnE/ICpyQ2LOsnjC
0xgFqvmGn4PILgF4fpsXQ42kC+7ZCY5DSX3XdRgzNc1161yVCVoswt0Q+bsuMabZNKfkZiY1eqaY
WmAzUk84O600nsEWChR0FLYmMzTLLSr0BNsElrdy47W+be2k7kLavtR2OQ4Yj9hLROqUb9Q+JXIE
EIvIeMpgn4V9/bX3SbXZ9Y5XqW3e0ZPdFq2ffQ8x0lMIOiX5ydIZxInx2vQnWL5Ao3kf9KGjaGQp
gqAIapprV9s4IXhni+K7u/aX1W1LWyi7YAvDTlkjKYGmn2Jh3HCMrS6pTx2BislKrc3oR6X/Rpfk
5cEYh6l2wbZw+x0Ox08fzSYEeWG3wYB135QH8egfThR7AaFOLJeN+8b1Xp7M6EXQPUWKybDQfRz1
/NKVwD9lO2NjWJZl4Zz7UA6+QtjKDwJcSvjGtV4uZQ5DNK5Bt1J6L1q1fWlheA/KbpsKBAp8U7Cr
yUIFXnnWOT3tYi87zFlpkthXbtHJN5pwL28tkhcmqTQcmI9qta4Kv3xVAYcawgphmQ1GrqslCqoT
gHcaoEqPk82FG/r60v2y4eMomhys3d4qjfWerTLVtJgxbSkvEACEN6bCJl+INX+VguUzKgFituh+
vH/9or+7x+Sc0AKURJ1o8Wy7YCzUDIhm4Lr7cXWR+bCrk9YezpYYYu6EoeVIUEuA0gPlEC5v8de/
8+obhUDMWMpniX16jy24JLQeUN60JbbUForC3h/H4XTQWCi8CL2bPcNDev07q998aZ5h+dhMMgSD
PNtiUj14wCCHdquydvhBviI5uVjc2GPGGDbzobNwa4F7QVN3UrgT6FXie+bbqAOLSl+mi+HXVLIp
sLUu4aEG/IZXLOv7S19iotpKr+FUoiHidQfCoaxvtmqpiyWAlWWuELNHicYbk877tPTVpe/A/cSF
iB8PxEVTulunHUq0q4WZqg0OjQzSrizCnWFkTapTTWjiLmRy2J7gHGkZw9kWaZs2yb57pHuBeuM1
/E1HylMooZk+Gpv38FmXOMlBTHKcGLd9UwRf2fdToNdZAer89Z/lNz03j2YrjH8GIjZ9z2fPAlcm
jSjoYeMJnDhUs5wjBFpqgJHvAz2y9FLGNwTbNuNb3/Hlu+5SSaAet20qvRei7yX0sYxOqDVdGYkT
35nGfagTs638lUeQ+OMbVc5vrqfRXWha21ra+vnUxx6actFN3hE14S9XbOM1Fo5iCq473nhCdZnF
WG/c3pc/IwNAnzusGH257hqs8+ty5vUw0b2qe8yObRBnGqQIPM+g2V7/GV++XLRtYM8pNn1P8HI/
vY7oy7ZtNKu2N7fxO975BKwyB75QNNZNn9PhcCjEj/Qlh73KreTd65f/zQblaPq29K8pvjgXPr28
jdhvsQfUF8PUmUPf4zAWfTVtc9sub16/1G9+REC4PgMUdil6ts/WThuOU8ayzDf1lvlj1IcyIAPR
A/fjc+aBSNx++esXBK+0/nhMqVDnPP1uGWnkVlOuRFRMZwfUXfkp1Pf8U+25WKncMXnjenLdcp62
wQEfuJJxFOMh3r9nr2RZzG7r2jwzTc6hapvWheKQkGMYrAlcOhGt8JeTdOznTxUkEWyWta+/WCC2
18zfGqaNmyZRdQicoSc53kfY4CWhJl7NmfoPSWc5iDMrELGbufQrezeGrXhrnvGbx9Hx19k3K4VH
5Oeze5b3UStmRWMppAN81vRTCns7pg9QO/CfPCcMz6bRUngJEgVZDNfXG+/Dy22dRU2jfnHWgQLT
lac/WkgrrS+AbW69NgBga3J1Mtlz9bMLUpf2QTiBEEaO8fqT8puXnZVU2o5CS4NC/9maXflQG9uG
GJAJXyqBjCmttihZLv/6VVBaMaTlXV9nCc++Wul1AuNft3WhIr1vqJCwaXvV+etXEb85fnm+8jyG
lIplWj57pXmvPJoqwHloX3ynldycY36gCc5Z4xhXHc4+cCLv6P/SMO9qcE1xJK8Gkh0PKZmBId3A
rLHf+FVfjIqFjaiDpHWfEx26Jkc+/e7D0vh1nE54uEMruCZQqjo1c1J+6UQ191vXHt29qYLcJvYy
Tr7xEKyZrXCQ37g362WevaGQABjXsTejp/Ge/dDkJKoIZB9H0x5LBTBHLT+3aY5WmLQvj3lVa33z
UvjBdFym6cE0gw8ZP47EPbUz0vsyNSbcv/6hfvPEG0bKYh0gSm7Rs1vTDq3Jyf9DAmIFt4UO56Nq
yStHOL7s/ZiTIRYG+40b8bJ4WLUmjIro3zE608+KdZNZJpvCCP9nsSTHMAizndAg8egN11uPvWC/
YPm9iMBC3v/lb4thjW1VUbrzCZ4tMOHEmpz4kKFG8l7fRUxXry2JlSPEcHA6O013h+6/vH39ovLl
PSb52BN8U7Puc89fvTLOw7VHxqvnliSKWk4vuyvqGoAjLfsraJa06xc8lj4Dm4DasIc2inH6AnJR
9xU/dDIwstBRsZ3xYREhEmoCGbTpM6ACaTEmtDMrcYXsDMdhavRD1DksX0oENGVCZ3IOS61z4reo
eN2TaIwlzOSwnS/zJWjf2GdfbukIHNjUbYQwvOrP2y9WRi5BaegdWj1u50ZD0qSwwjkUxOXx9fv6
4lKPx02P2sz3ULyuStlfi6Q0SCB0lgaNuew+LbU1ncDpxgIURc5ffWDZxWklrZNrxibm+UsSmxy2
+Uibi45+vBtFHRwx+xVb2xKQFVsRQPip2g9KFu3h9e/4UvbBw2rEqgZzlKP5DE+/ZJAo5QQ4qDBM
ZfZH4k6wPMz0wxtMdqfLvLjvsgIFoLUwymOQoq7apC3fC/y6m74LPYhTdXvVluvy8fone7FruXwy
eue8w6vw2H22n9h+ruCni2ULtSO4jEzvnjthqs5evwrG0eeLJhU+cuhVj+zR/9fPyhon7WVelxLe
YYnm7xCTWxptO4/g2j2uM3ODYr+8sSfcx9vWmYjACYpkZFSqSvKrsCLCTRwZU2ZQb2nNbIC5NN/9
KTV3JaRAsY+KsTCXktN6sR9T2/5oWfVwnZu2qzFb20m4oUKqMSVKMAi0DVe7kIDPHx31WEu4xmXY
AXtGxszEic5TtCfbu24OYujNJREiAbl0Hl3ujZ1GNBRnHduEPWKKU8SutTQLoZl9a4VA9inzBjWT
9vK+2TBTXB76uocgW0YZQTBNRMDCWVivIU9j07fDSsi22+OYuiREuIRAzsfKtwJGdqz1FpYR1ben
PWNR70NuZjKClpAH4qeqR+ezX0/DD8eUS3Ea5XkCMcFTFTrDppkj8F9TpQ4cXBmYNWiSMcUPA4lO
oFW/M0lq/c1ghTmlZT/RlwdsUEObBYgGdDEPEDt7VvjgeCEpL62NuYnRbK3v41rLEg9a3X9Ly0D/
ZOAsz5dJoha1mrTy9y55MQVYxay4ZAAkkrMlSTFzuGivUPCosPvI4A9alc0pj5b4/Ej6RN/Sb2x3
zhQy0ZbTkRe7rrWbRgU7qdVV87FwwBMBpoWmtXOGDhnr2BXLl6Iq7M9lpw3AUywyAB14GMyGqQ7U
KlSmdbDr27G6DvU03oOOmOw9dMf5e7cEK5eurvLPVl8T7xOlnSGDzk0VkFuOdDkge2kHiOBGoHMj
Cl8yChaRQgmVYXFqI0BqTmkeQJdN6wrgsE5sTK2eRcFNXkC0+kvSGYsh2hX5ExhQ024DjvI9RySW
OKixlgGSZIsG2Cg2n40/yvISUR6ITBhEDDzzPB1D3D/FOi4gbr061l1FfgMCtnFGJ9T3GodtYcNb
C0JPnRCUNN1VTHvVBXBk/2CTGaf3/dzUCfEZLukbSaybm4ZV7l3pRqYkvanuLxEcFV+TCNpoz3S+
3LcZftFdD28DVohs/A8+mRyfEn8iko4Iw+DOZpx41y7DCMUDnfFNTq3mkggpFoTziEvR68SQIMgi
q50V904kxQYiv7VrBG1flKaW/Iy1vIKjstT3HAD6Y54qhQMth220i6B53NNRheTaDgDmC72QKN85
mhsztOAGII54pj5ETIP5iWerzIDGMUvd+AY5NGxuXslNlNf+D6d065tsod1NjJTSKFmkqM4FOKCH
eRxC1gI3GnihWzdKAdGBANoMcQFIht4vtFuFIgpyqXEG+wCD2sHXS/F5RfkfkGtllQjz6A2H8o09
6uV6vA47JAJVFzEOARVPN4q4gz8RjzR7MaANq6EUw4RVLW/tRy9qN9ouWFB8Oi+IPNGcPb1MFyCj
YmrJkLjH8cxEvHe/46QkECqwzBnPUvtOZgaPoK7mkywq629oDXhmyCsCH7OKwhZZn04zghm888kJ
k+RvYNaszyU/Q/PGHvW73dMjUhg7i2Ei9OIQ3tJ3G5ju2luAUV5xCGXhfS5cw8AiYcx2zuAvgfHu
TtMHFp7gQ814+QiaNH4/FmHan6+6J5cRhWi+MgYh1vL1ze03BQyHXCz6fDrhs88/vZfUoFmBKYQc
sjxRd93qrS910X4ry+iNEvTlCYifjYIX3TJxOuvQ8emlUFGUGMRbcF6Me4kdRbRP1WmSB7oi7nU/
+fVJ2c9my7QovMT+Xp4PTHjfOBy+3MpBQtCzeyxlBGPPpx8CR6Ni02TcmefSOhlnWN3/w96ZNMeN
pNn2rzyrdSMN7hgcWPQmEANnkZSoaQOTUhLmyTHj1/cB9dpKEWQzLHvdiyorK6USAcDhw/fde67X
TF8sp7PvBjqGZ442r16O9gfNCMGIPb3naaAK6SlqoUM8WHeRWRTfJ3vJoL6s1iY/Cc98Gy+qFzxj
ei2Yctiu4fs56QlkrDIG7Ey8TAaWei8rar0xinK+JdE42oV+qC7IX/AeWzpROw2bPDsznl6cM9Yf
QH0LJar0eb4ne0UCKOdxmTBTmZWqtklfKDImFvXNSdOfQ1qMnyHFO5/+6RjmmmzLqNfYEnXNyU2b
Rh4Xsq2mIEyylA5aUl9OyEKQokbqzAznvPJChYAKiM6TA5xU6/f0R5Mn9Gcjtmm6BjS1kiRIEK9M
m17bMJVHX/UAxob2C3WHPDrYqUOVlryn5GYJQ5Z2vmz7ESRD/ykxUvm+I/Cl2+A4WXrASLV4cg0R
NoAFnbs15OXBpNMOBNMp8C9ZlaYgYCy1+R16mo2nE43hIafU9lTWfvyNBIAIdRbn5OtxKP3bJRm8
eC/tAfrF3KXFPZlI87BxMaKqbS2a5TA5fp5s05y8i12j0/LbrGBO7ArDqr87ZJuApJxGmwObjUKm
M+AibRLY3zIYob87B2VFwy9qzwSCyRb+TtCNvo5uwRZNzcNQxF4RUKVSPo2vIWFFxUx4rmzw2qtg
lLkcayUv4/RYQuuhcx2r4UQ05bC7XXkzFdydMYxIsVB4lGeG9ivX4/hDYZODHk2o5y7RH6+enPmE
5NGKDYwvOqxodmggzFKArwgpzLcMbPPclPlydsYGRCvR4wZ9aHknsxW+LccQfE+obpflbmJB20S1
Vd2hlGm/VV2c7WNs+VvlinlPSUyjMkZsrjL3c+2b8wW6NW83pARupiRJ6DNz26s/joUe9A6nbc87
KWQYzUimms2pqBFT8smKafqn3aCoYLnucuac/cq0guqWbxuZB73VU+dB1xdjbFiKa/mABZOmaW7q
fjGvUZkS2gi69xCirz5zg/K1N85J26Lnxz5DeScTS1+lcWI43OEQ+1iimtl1w+syc2N7X9sSinvf
AqfYqzGXn0g8xz4JIt7cCHgYoK7AwRBQU2LEAARHQWujI/Ieai+0chqBafMJiVb3nlwgWEGa+I9p
vxSN945/p6121OX63UBqMFlfdVr9QhpMj7A3hs47M6W9FNBwsJdSeNi+bNfiVR5PaQMf7kSkG+nk
bq8/JlSk9hRwSTReQSbAWIjZpdluEJWGci3OMcgjU+xsrDVue6MbX1+8PZ2/sovk93iAmThzm+ap
mUWLOvQRT6PbLOssYRdLf2ZD6yg6c67HkHxSC+UsL232PnR98DqfSucJ4wZG2o5jYEZzctELsyL1
CKHsw6xKbPluiYgzGIGyfIMmQY6EcKcRFkpfAEyaEDCQVW/Fl8A44W7YlVs8muwt1FVjs/3mUN4K
eL9qnh6oHE2fktwwyVpKRrA+NvSZBMFVDOAupMl4nUXZYhNy41Y/OPmKn5mcFIdx0ykfsfCmN2r2
4/ssR0q8cQ3CFvYeMYqCDWTYfBJLjW4rU+jYAmRE7i9IUPmyn2HK8GnI1DnXGHyunx/VkFH10Ypk
jaeTZeMUPx4wUaeAVyQ1mR2xTwCQa+CLBfxkjUhilgHloRKfKM7JR+hqPqI/sA/FFXri4gMB6+5j
Nthl9MDWo7X3sOur/sYIp+JbOeOE3tYE+SAl5tf3O9UCPnivVErsPStqon97D/8PDPAvl731/wwG
uNT5t/IHa9Fvdtvlj/98/gu/sQCG89d6pOJgRYHcRfJgM++PP9vuP/9lCPMv4IXMg8J6Fg2u0/B/
gwGcv1ilEKR46zYMdxh/q636Lv7PfzniL3rWq51/bZjz951/AgY4npMdtrVrW1oK5H50pTlUHQ8+
qD5tS1e/Dhopv7jCWfZ+XclduhTGwSlVsf3jydz/HtX/r+wLkP1ltwLbjlee39fjl6/WfKRjbKqP
r5dJj1zBmOthEiDcE8R4AZQykvsB8ca+g+VxQE6HxMyCpowY1fnMtg+uTWdXl3VbzlfdOEENrwks
yXuxNXoJjjene3hmd3K8Gj//Toe2K21Dy+dM+Lxx/WN34kMnXMo0R26m9NeGWM+r2Gp8gCdNc2be
fPkGOC1ywjd50ThQn1fNP64k+laYS8tqNPhxcxinyT2QeUgca+pVX9WESvvtV/DyDSgaVas0gNFF
+/DkjScyT6hKVlApMwo3MFXtgApKAqc9m2/7sdRQ0Q3vzHt/5SYp7XM1IWiaUG04fu15mhdIqxMd
lJYyAjAJqw0eEpAmAfbCqoxfb9/jys34oy+3vj7GlsWF6DpzbDs9N2GbjJjhMhycJNZTP0pwLaJY
RRVcUVb8nHLmY0feC+O9pWrhk6Sm3feA2JwfygSTuxlJ3R420axJ9XKBDKhdbPR1GnAPC5ah1HY/
5GKw/o7H0vzaJE4JL0Eu3ntA0aK5ePtmXnt2DBCLYhCKit9urT8GiE5gCjpx3QSIyEGxap0dinZa
IFFl1a7s5TkL3CsDhLGB9o6VnEXpFBfhNroNl3FF5GRYfMehJ7fXsHoYRiq7Q0caviefvD0zKsXx
7uH5jaEAsh2TV0YXQq1P4Y+7hNYU4RTBDJsPoHWg5wjgtWmuaTg16Y5DaXgpJHaDnFgHUC0TsN6c
VAIMQ/aZsfry01cYf9kqsb9wIJydrMeG47XA4HF4LCRsXSVY8g4zkQPvUWIsvxGl/6PJ9nhv9vum
2elTw1EUc9iIH9+07LVLtp+F2RM43jVsJKJx4r4+s9t/9SqrBoOjHXPMqbKrddBgNAoxnxWtUWxd
RdJmlekz89jLq+Dd9i2WEo+3hzf8+F5sZ0jTgmJoQHZbtS+tEK8Je5dW/uPX4z279em/2q70Tjv/
Zcw2cYy7CkebL8hR40aIo6dluEL23v7yXo4ESqLsLtepkvfzvNX/Y0w6aVVjA6Yr6JhJc21UobqU
eWrudAOD4+1LvfL0qLpgNcbgz3+eqTZ/XApe8+Th6qzxCqTWhtpXeoEyoDxzlZdfGZsN+p0cd1YS
AZrT45dEa9qQueYyGFOnXVqT1yKIY/g+DZZADon/z4HFsS1jZ9k5edUd+prITISX7pmR/2KSQcvI
JEuPl/Gy0nqOf0ikXG1gwiRgY6BI7w1M1TXtj+t80rTQE/TxVuSLMx/CurT9e6fN58ZF6W5Cl12L
TTAoji+qRo1haR2iZW6lgcU6uAkbQwYI2amdwnM9DGbnbfOkPusLeTG9cWnO9Sh9KRxgbD+5X5Th
a+Qp9xvbltpgYyUYKI2hOhuFvNEGx7MRwfdd6mp53Q+I/71URaQdynNW7tcePGPMZE/Dt0rt5fgZ
iD5EXVuldZAV5AyQqXhTINjZxIQrBVHkG6SSeueOoP5z4/7oySs+IJQ6q6lkXVdONh2L43YWOa/Z
84xwFUbpGuVIs/UeBCLWKRTmCdVqE3QkiMno0sV0+nmggXhdERYBMcYuLHLuZ3DTJImmwA5sryRf
QRpugj40cuddouC0bhrsGj8tyIWfm942isvIjuLbuC0i0o0zabckfevsCk9iSmzhLMqPvZYdpiIH
7BAoT88jtZCuwy29o6rdKVTtV7WlowcY9LTNWtYeEly8mPBMzJ1om0h6Tx+nflnJ1oP5rfFmm52A
yDWVPl8nxNTNrf/YEbkrd3jVAILje6ZPNRDw420mu2s++uyk9a6qM1pWooJ5S3HP4WCqIeDRxAwb
58Lua+PvMJmcj+yS8RizfaGdVS/tfda3ThU0KlHAR037YUlBk+4GTC4XLTMaSMOpyOk+wPIhNsFs
6Plq78nWvlpwiUYori1rMtA9hyBLpx5d4HYcQ/Pv0WokKeYkcN43Ml7d2XM70aauII6ClpnobRfh
QmhIBLCQ0eNq0wkGqugYVIUjxl2F6bnZiTpuoH/XY3yrSiWfNN79eQ3uos5Jjong1F5aCLHnecRk
NucOqGOZ0t9fBjK018Qij0rCUBuKNKss0Ts7pfAK8k71T6Os2ZDHkOFrdBGJ/aWFr4IFqTZnPFRt
PZBJ2A76a0HEVRuA5Gw5Mky4y+NBVRCQoPYQlywF436Jm/quhnzIk5CgLQPVQO/cROVi2/sWC824
TzuwPTQWVZRjvrVoWxvCTYqgYYf4EaDjsOrDWQC3Luk4EBZxJ/G/iaP+5Nf1Mm61r40vOVAn+FtT
hKHaKnt6FoSWWDddgZmNiIN0+gT5YY0w8vACIQoxxy/gOxlF2k+nb6rGPbMZy665j512dmv8i7UH
xcjDE7q37Wa5m2N6iTuzo1C5TfspP8Q90aBBE/bVEAxgevutO0fhhTsvs7vvU0iuQe008DOxawva
fH6U7LKhQz8QhhB1d32cjLfJmGe/BuIYCXMSQ/6JjKnx3l3MvmBLysYlQHAa3UlUKxmGQElyYITH
kL45ca7v6kJaTyblxn6Hnbe+jAsL5FbUopkoqJUNe58yULodO+V+p1a2fMhqthKbCEFEi3m5TH6o
oRfLJhJt9yUjybLdxvlUdXtLWwmCcdAXLqqdxgeyRevpso8WiG0E/DolITUe0nyotyaYSYBXQdfV
+OWXeRS/ZlJMzEDDnu52HbwVf7uoRVc7J7Nc5HyOMK4RaYtyCySYrM+pNBf2GHHikKg7lHzlMWjF
G5dqDPmkpGi2W8N2AUV0RY6Buo9Mo9sWxNNgrHaMkfAJI3eI9+vq+XtqOSjotdEk953hYULuUCaQ
7d0WEGNdr3I/S2PINPC5XJfbEprcTuUNWSHkc/o/etHzY0NKqR/WdMWHYmSTchhqAnGCsS4uajTY
j+v3bB/WpGg3YGYavhh27X9qFz6ijYgADWz6Ge4k3ld/KMHAFf5Pn37KwoGM6CdMgE4EwnuWoIbj
Bo/VOEoO6m0UVe8TkgGoGeMKMBiisr2hkOaQv9qbxMvPrnYf2nJkNiCFlzBw3cbVE3h1AnhT03R+
EOjWfe04f1acLFqH/GM+6a0g99HBfDywH+mo8RFnCgro0S2Tsg6irpzwqg5pKTe5B/g1GMfJHC7j
tgnfZXYCWnqoSbzAqh6bzYYANKZnEZNkTTyc1WEdjqxPkgbTh3oOTaKZZtl/pWHXkI7TjaRWitGw
CZ2qpLsh9sbRu0IS1blBztjcdrOGk1cubUbYXOzf8iXWXyEHV3+7AHJGgAoVkqFaULRGSkRqMD1K
Y77mgBq/M70mz3YmhU8JcyByfoDV0imhl7X82mc6RtPR+vW7tGss9Ablqq8RFI1uRY+7Cq4sJPP9
4DqthZbfnrxfvM6xfCRI1gG8A12kI6DCnqGud5H8kaK5BHjAuNmCelBPrWHkX5dYmQspEQImx5SP
vXlVUXHqgrxb2wtdkY6f2WVmISvI4pBCqQFrwEAvqotwSMB2JKB9cgxYFqkPVKanm5o4pCKgpOz8
PXhEjO7CmY9hQ50Uz3xSy8HDazlxGi6GAqmaV1TaYREzkJCgujYum6HCuDI204JPWVSw/4hNQsgW
pkt5k7ojqeyUpLC1Nyq2mczVQo5zSzSccZB2lb1rsimctw3Gd4OqZhg+zZxE2mAqmyoFFmvln1i0
Ombe0al3NWUHrMJ1uHwHtd3GO0bo/L7ozYanUQAx38xiICxncStrImQb6sWW2FBf86duhXmzyBo0
XV0Bv24uVXIJL91FXFBk6runwoy8NjHWeDPtkWldxHohlLKW8gZRjdQE/a63QB1Cf2xseiqk9igy
XJKYXKvAN2Y+yoj+w6Zrq+Wz5S4135MNkBApi7J+FUNIbomMa5yL+FaZTnsjL7/gEzLSIMsr72/h
R6RMYwmtvw6ibwrkYLP9aMMlzDcAZlMM9iaGJRkO4m/VKPOnC55iq0w2UChdhvBXNAA7JJEEXTRR
7lX4SbNnB6ltWbWzHYssvEm83vphLWO3y8H9fSWqHSp7jLQAJK+l7/PMkLdGNaWapS7/QsTwdO8l
BqpWB8Y45XLQHjsmmGxPu4yFxbTiPQ2B6jKpyCf2VYVQorFK+L0RQUE/qzpZvjhObH8wKnu8lgqt
GXXJVpMjSwLnl7GFGx8QhdxvixDh0K1tlXZ7QbT8+GlcBHtaHpxJLrSScyBSr8dKXy/fpt5vBezi
JfuA9E0yr0qazTRe8xlUdE4yYeMoiAxOyLnIbxB8kr6FeKkjMz5Bvc4+d4NLlQ/LzOBo61ph6a56
6j1bb/1nAhbd+VfYI4HYFMKqIdgNDfzJLh3E+6UCUL5tinn5BNkJ2E07OfNdCoPY3WhoLkQbMoR8
CpyTrx8nm7DXzRBW6kMz1szMeN5dJ9mo2KnAHIio9fdpGYKVpg4VfuulRT4w+TUfXOI56jX1UBKi
l1btE+x2jpBhq53PDFr1IQYpdcU6B9EPsMhkbAluwEfCdrDxt7aZuGrT5FXSbNXoQSI2ZdPF+zCt
63CXAlxzMEUjW78yidu4bAhESg5GasA4kLmUn4FUsCC6BQyToMGUr1hRZHyDU99aPR6Z/M5RpIZU
YJK8ukv8Iv3eeFOLJkzP0GBQ3VGcSIomubZnc8JlDFzg0USN5wNAkFW0tm7a913IX8SQHY9PAqgG
PusBhEhrp8WXmQC2x7Wn+qMuzPmDUN2MdjZNzAlmUZKx/arxCHH4MMMvEKzgv7IQkLxKeISMLhJ/
LB/apEIInKsCmgY5BNa7Jm6JrA7p9EPkGyPmd2+IxqekdHG/T/HMPq1L+4Yfx0YAhpvjG/caYuJq
SJbl5VBFTEmWYWQ/7MxkwweVu36YRSjhpEKfvKp1PZsb1Q8ejV7LSfzDRJ4427SCNtQus2yPKEi/
Xu5TIwT8nLSq/gGvCbUweVNhgjqjXWBkRHDrvch1L9wqbw+oYCUUoLnMgkHMLuFkPdgyLLPD/TTH
7M6BdML9R+ZrZ1tTtvM7wx2HIZglR78HrCY4/8IlHknzGhbxk+gUehmxobE2UP0BtRQ1VKqnIizK
TWLjl906YxWPF1U2TrvWBhy/c/Oc8r7q0YVqrYjiNgdzhf0wmf4kjEShae5Fgy8jW0gxUgURYlUh
EnfvDn2stlEZ0hdwMmz3QSezkrFE6Dr28ywnQiXM8Fr7FjNzUGox6gDRqLpFEJ1ZezVME/MAO8KN
ViaJ2YbQU0Zpdz3sG7NpPpAHMzsoSpvKChavp2mQz91sb8em6W4VlP8+iHzNMpohxs0s1nt25fzT
xLw4Y8hZ3Rp+upENszEirq5kN1zwCie96AsgKwiVY7IFk40zIKLfDO4wfVhDrW9IrsmIxWSvf5lh
T4HkxkH5sikHBlyY1/ZjP0zjFYlV4tMgTNgpPZ8mlOaumb6GUiKrKz0TkEzDfpCCfS33rdN0mgMc
S/WuNuzpIYT5TbgUXKIPdNUNyOEV7HNS2/qFWCvaF4B8EEK6gcG+AL5AOkyPRCQws4GhFfcRBMKf
nejY1jdhnG60VRS/fKtr/8ZK7013abvUX2D89mv0BEhz0tHQsQIxqerioW8L63OP5FYFnh2jcfEQ
dJDtrX1gJLHZ8uVEED+yXcyaG5OplgItCtt6+dR22p6upZ7o/7TpZN1BX3PygIgCZuKc7MyLRc+c
5iaGvUvKmyKjq2XPS+JIQlLO6GlJYMq0kIxjTLP+aMzSH7a8fPEOygtRJoBThm3etymQLLN1rmix
uTb0jSHmxks/vvFbuCmk1roIbPnXZexNRFV+yJzYJWCoI6OsyYV/O6VldwOveBw2TaPdJaCAkn8Z
lZ4exig0fqZeA49jJiY3u7IGgtuCsRhQR1fsXG+XaJ1TxjAdxY590npQwdFBPmlTewfZqPaLr8q8
vUConFx2Vjv9IHrAmg9IvHtQy56RRFua0pQUfMuJvtu9ZfLCKrTVLrsjK5gaD57qkIsxIxV34YE2
GLI4Kq8OQDvrShxaJA1Y0Lt639xSHTTSfQd/8CKGQ12xYbazbwtfsbOdjb64yY2Ipx2TQ3aH4sn+
lerZ/kkktr5GnqOGCzZvnOAm5HYf5aIcAtIi5gti0MMQpwbRjAgvFx+MSUsUd9mU8aXukgpFO5jp
X03WpoCKVTdFX4Ak2BS6JHlU26HV5hW1CceDcBUtSM9FwdZxQqp/WTVTZnNkhGy4H9IGFUEFtCI/
sLICK+4QrYIjWSB8E8mijesJjTV3hc2buScZOCcTmZIsbOHqvzsZp83WwUhwl1nZ8nXquu6mTWbj
azMVxlfg/MojPaiSrOqzX1rI8/GBBCSq8YiNsdbNFclAc7TnxFh/02UXkqutF3LS664CNEQmSeTd
2aLE2EEuxbwbvBFyBZVGkxgdzy42nb8ekysrDknQa6soyEWuCKPWIn1yutH+3PIRT5c46eyfczIu
jw2SgYj0EhJkOU2tkKYqFU6Hki30qL80nEA2OWWZ64xJmP87q7wnlD+Ff0hsGz2BVQGd4jTRt+QH
Ci4WjDby6svRGrwbH1QbT5zQ70tLS1cQTxw3bEnL3vquXOr5K4CsLUmtUs6wVbVOr9qs7Gtm34rw
oLLKFa3jkIh1HPQQdvdqpOS2adOU0nHuu0XQI+gvtppAnzvK7JC/CNcB+tt0S/sxVK1+1yQWAZ9m
VschFSC3tMmEokJDoJLUP5KZjeZmYbMHJ3cy+4diiYx460ZZ9pnaMifTBEiedan5mFljKnz0O7Ov
s+aKvF22khtbc77cOK0ggXBmsRm3/KnXvSOgz/meCArCm7qbDRbDsk8/SYhuPs1vGwC8W4T5SOg5
unKGJJyvg6DQ94v6vHezsLVvAYwnxXeWuOmmFYUbb9eSJOmu5kgYeNmkIZl5/NcuAnJabu2uQrfO
tBQSmwHg5L7RGE0oTkivuaJ+kl5zoJiJfek5UAZNa7vLjQGx3wICTk1hkw1124G6gTqWb6bBF9n7
iXsr92NvrPgERWhFZ7kcjiwPcnhkDfG4c2c5fGf97bs9hoL4lhiyyLmEQ6fKy7SCQLmxCJjB8xCt
gzJ1IevmVTp9/g9ggcIsO4OXSxXxHtDX8jh6UXf3H2WYYVEqRlqrOcTwrcmifaFzaiT7tzsiL4v1
KwqAD47WuGlBoj0uVLuseVbZsEEmMa0+zINsgqUzHUCHJFCG5OewullY7IaoPNMmeKVL4qDHQQzh
ULXHfX3SJelCgwJg7FZB5Sp2nIWur9lHseqVUfJx6kDmYZou1yiceJe4mkyZnjgTSsnR4e1n8KIB
RasLszlqD4QiaEdOfsiUelmhCwwaqxp0Q0TtxJLG15KOiO3fvtSLBhSXsoSLFY4EPoV/9Phx52Mz
yM7hu8tKqPcNSSk7xzLPaQBfXoXWAz0YcDn4iWlGHl8F+lFso3ItGVamPsikSB4n+PD/tG9H204I
GlxoG1HWnIpaOjFOAKPbMiBxz0NtWGSH2M5oIwyU4d9+bC/bKa606RKj9pOA5k9Fb2HaDHFvcSlD
x4CIx9o29l3iubsiBZ7mL0QZBjnczjPW7xeXXfspwoIbs7LLOT2dPMcspBDSrE0z042ulgUbgBHl
6bVQBSXWpfN3PUalM93DF18kF7WoWaMkXN+dfdLDIoMtrgXrA0VvznX9wJ59hB110E75vQnFvG35
VANymPIzD/nlB7lemf+gp2Q7QJP0+HZNI1wrjcCYrUEiJYzyMadD4tXONe4r68aYJFUzF021rnV/
XbWAYoOGuKztQk7hmafwnJVy2suChy146w7BLqe9LAdMTsWxowlMldWPWTvlWzlQZhsn/H3DONwg
+oaog9sNmGo3XA62zi98GxF/Fq9nuiGp93VUy62qVHOPFEZehpGgIUIq0z+eQ+n5Iy+wBfADzr8n
ooqk0dBcJfCxVhHBPq9U/ykPy5tBjGhpO2luCkRnG7c712l95Tvnwis1ADMpmqaT2UQAPQ29rq8g
Gk7TB7hGILEsM7t4++N77SqrzpZ+6rNh4WRAkhzX1m5dkPZWSO+2rNTniSz1h//FRZRY7wKhllQn
69DQIzMgBI3DlJXZFziF83uArd65Ib4O4aNRBeHQQ6uEm3xNCDj9uHpr0kNBCBivqrfvrDXlc5Cu
f8N239i0dCU2wteAr1o7fgCACRqw7TMQMk4qyVZJy4vCkcm1hzXrqXIG79vbD+HEdrW2zl1EBw6O
XXjopjwFHUiwnNBq0iqoC+eXmUTNF5LVH91xqa4t4FhXeTtXweL0VGTUqPpbwDtARlU/3rkRDtSK
KOCDJDTn09u/68WU9Pyz2CegjkLaYJ509LXfzzZl/yooalHsoyqhwDYAmvMLN7tamgEzVAkdbfZ/
vH3dV96WvQ6JVaNJydU7mZA4DOExEAwKQLu0H0KPfWxI+Xc0iY1++1InRq/nR8+1VqmnA8iEBt7x
5EeheTCWJqHNmxX0dmuYa0U+W7sip4ndweciXzaBUIsX5c7x8V7m/nIuEeFZhHwyPFeSCRwmpIOw
QE4WnNyf2fV3dCgGW8K0lpnc5YgaNsrE8Zzz2i/FPPlXlJemb7XRya+WP/3SnSsQN1C9aqQRv8s8
MqrjplH3aE5B/uICd9/HM+U0xPiGoPdUQ3MkjM2hnJKYHoU085wA9ZUBA8sfgzux8ux0Tl8cdd3Z
rEXPBkTY/U8HUO8jtpBi53SIwxcVGgjAWa0ni3PW2+9xfU0nT9BREBTW5YtRc7qpxM7S1SaFnaDg
yt9JnTQPuIzkI7tN87GZ/XOfxiuTI5AiLJ3YA/lKniWSfyiKShq/8KJlEeQICB9R8PTv5tK2ztzV
Kx8CHn4JssBBxA4r8HhwssIkqYCTHJS82PfgPxtmrCh5BwBdvHv7AZ6AaJ4/BNYTLBVst6DVnXLj
Jqy/zDD4J3Qn4kBYBQQAaC/XAvc6RC2Yj91oCpoLJt9KIusDhKaPIglv2B6F13Jozkw+L5+wEkw5
7EiedWin0JM6b3CUEtkc2IZID3bLaQQadXRmDX85bthaIpyhkcU0wK72+An7MsIMzzcURDm+oBJ7
xBZW3nhRItO9q0oKOG8/5pdvlOvhKGWiIaYViNHx9Wwjg8cnuZ4ty2Tf4l6FjSzC1Rp1jhrz6qXI
AWK9w/rHWe/4Ugml2byZ6jxQfa8vnXUbvWTAyaCypmfG6Svvaj1JIadfBWCc6Y4v5Wd01lTOiBny
BDpp4dqHGETrmau8+q7gWjBMOQvQgj2+CiR80rJHbiik0clrcvR1SV0q6CabNqGbDWc2QK8+wD+u
t/75H9+4mhrQgLrhrnS/vG9cb9igJk/38VScEyi+dimLtY6F1gKk5Z7stbTfhiNsFIZhrb2NjYEo
aLtcX+Pkt8+cv1+7FAudgwrXxx54yiGJ5FhPYqCxltadfQnGPtxYUyHuKrMztm8P9hMWyTqnoIHn
KEOYEeUtXEvHTxBQOh3sDm1DKaT43rgVGkDIg/c1bLt0X1XaDXpiV58yudBub/WMmSut78n8I03e
qZtiUzaht+0QmNOj6WqSYhGNn/kkXw7e9UcyqAQiOoJkreMfaXbsG+ueSdadMug0AoR2RKn7zETz
8rHjXMfxAPqFTTVRXcdXoXmALBU0JyiOujjEYZFfNo27bG0yEM9c6sXx1VsNmOx3WYdXFe/JYKqS
3s2xH+T0iZcy29LaUR8njzboDJO/3Jg59rRg8OZzu9iX3+fKe+QWYWNR2Dml/mA3XmabzXQwEFwb
bsooaukziO5iEOE1D7565OW3Vwz15U4O9nCNf606kE4d7WqgNF2QqiF5mkR2b9Lk+SCacTnzql++
hJXr6/IrV/OgOH0ykd9NNfnLiC6k1783zKi67U06NjHJHv94slqxZYwpFM68BHXyvpsiI9NjSrIg
N3z/q5SZtxlooE9b3c3VPfmY85mP7eUwxoKImNoRTJBgA05WlhSkVdHUVNSIrW2fvNGaHz29uPrM
fa2/+3ijxcbOerYgMsheGItrB5y0l00IfCn7Xi1TgZSup/qKxg2EMZo5upkDdNhLksbcjZ/Tqn97
UnnlPikJsVO2qaNxAF7//I9ZmfQA4Ut8hgHbaH/nV326y+Ipev/2VV4ZKewkgTOvZ5AVo3t8FeZI
jTaiSym/W8NjNw8PqL6Lz07OUvP2lV67Hx/zicC3wyLtnsyRcxPBcTEGZCcm0ZFhXQzflenXH96+
injthnzE2WiTKS/JUwDzUtUYcnKg95OhwaXJji4OLJ5pqwAXbZPMj3Zum89bW3Y0vfK5303u+Hfn
tGBRUFrtadUjW0znLhBo6P8Xg4phtR7AwOpxeDh+2ohqQjZd7Yoljtt3LeqtoMzoriztRJuPr5mj
uBuWe7LBUP8hAz9z/RfvgOfCqGFWxtfEmziZMZkcddjDm9mk6ZA9xYaf3QK0PJtS+MplQKKtZsVV
pc6G8/g2M/LXWxZkkilQVMwUhuL4gC0WvWCZ02Egds4jhMNDsCOQyu2KePlmi3g4ZKgCd0bSdzsy
cNVTTC9o+zw8/s9d+q91oP/P7lIa2lWZsND92126/oXf7lLp/cUyBjscz8jqmVrtlr/NpVL8pdZq
EltddgyrKeff3lL/r9WLyiimpMCmZ/Vg/re3VP0FbQifNmVNZmqaL//EW3pSNGKvwmnNW6+PkWwl
DZx+NLKW3Xo+3JZUrK7V0n6uI7c9GMh3brpl9q8SUZTX66JxoJiiDiBi6SwrxK41DV3l06gN+6uy
jNKnPx7h/e/F4E8b6vE+4PmHeZTY+GFsLzkVnPwwFaZGOua2ueX00VyX8BCQ8bQjP5TPLHCAWf6j
KXS9INOa4lAF7RwLyGoC/nNJsM1RJxSKqfmuhG1Te/pKW0b38e3bOi5usDEHVsO1HNYE5s8XBXq7
J/jaY3u+TazevJnCxepgAidmsjEs+UR+ZPREFoO8r+cxPjM/nRzO12tz7HHxRtDcWe/05A5Dz+LI
o6ZoZy1u9pVolfyqLeuFk4KDXFjnVnkALz8i905JnG49WC1L3MtDYZvuHXOL+66DuP7l7Qdysqb8
/lXs2yi3UB1kV2UdP3dVw3Wxwijckrhh7MFJqQtkp223KY01YMhf4sd0Gt9h8muv61llm5gW1YXr
DuanrCQtiPP4A5oIZCvaUnTDz/y8ddb+91bl//886r7PGascMNY//2On4C0K7T4suO0U+d6+Ix15
a6a2/jZV/XSh5kwgZzWqZONS0zgIQYS3rx3gHJNbAeGNun9Ic+IdrrUiiCw0DdgZnjwtdwGtGK9y
SwfdEqo0lJa7WpOfrmrT+Bw7/vzPSjrPD4CiGJMQSBBJksbJqEHimeM+guvjNxWxw1MPpyGrtPle
k3UbxGWCKakciVrnFWxo6Xd3RJZnO8w39ZURxgbOgunc9u34cPL8mxjK69bYYWag3HT8UqYWdZXM
XbI3lasedBdOO4Sxw9aOwomqC7kFShf+mUd/vPByUWGuIQwkNrFfXJFPxxeVfW31AFXTXaXC6OBZ
7XBYMOCded6vXMVe5z14kZQ/KbkcX6XEbeon9A53UwYNm+U9dYO8t4rHt8f1iydIuwmoxdqzA/TC
JvXkMgnTBLEg7jYD5HhL+p99WbokNGwytlGHpU/cAwQd9/7tqz5Hsh59TVyW9Y5bo8oDAP/k7jq7
9B0KIva2KhYjvICrZPyyxRSX+2pu4n0xCtQEM7ZhUOeGnvUuLCs01noZJQl3Hmz3rcHaOKydlu59
ZjRsfioLMdfq8nJgkZJjv9H2XD9q3EygKcmte0xTJ7pZt+jv0jEVDw1VLGdXd7QrNgA32xuCi8UU
pL0z5xvEqStXNfwv9s5kOW6ky9Kv0lZ7pGFyDGZVtQAQIxnBKTiIG5hIUZjnyYGn7w+ZWV1JKStV
/76XkihGBAJwv37vOd+p5G7Abbrr1FSvzlxGITxoMHLTl0a9xZE4YvmROvrRyO0IBSK3vH+Ka2md
VaWYyu0Y69WR+wSUqbSpSv3MhE7gZ0lGTK4+2PlD5yS56jlaE+lBOQ31CFud3Ks7ic1gXyMVdXaG
RjQgxNIxf+2FQCboGnP+RHR8EgK4V5QR9UqsoVBUezS6hjLZb3iz2jYAW5UiKW0OXe2GD1MSNk+5
maJqKdqy+6Pq+x8N0n93J7EcIUzg6eDg+EN7mSzGhc61TrScXihBRR7NDumCtbEaREXGko/nOCfc
4J9vpPUB/+k+QjkAKYrfBQvr8+07AecdjAgNPAGd1mYBxLlpyroOdIgy3j+/1N98PmoCZAokbq2z
gR9u2a6LMkonl5fiqQBIyYQvjOPMr43aPHKfzwC/lF+lz/7di2owR1QQWFT6P0k9omgM5ZJZgVa5
/Qk2KZp+m+RRLUTiblOfWH2r/uvXlPYaaCtGdYg/jB8WVVIsYwV7Ah80Scwt03V8SYlTbo0msn/R
FF2v2Q9fH3UnJYi1NgEohD5/fV1qAmEgbiPoLFkE7FrtQS2TBAC3u5y0opC/eL21yP7xBYnV/D3t
wqSuFj/cL7ktmmrArxgUFk5Bt3Dc784y5W9JvCSXARr8C27VYdqpVathu2zRUqmECtc7NROG7S+1
U+2sVcUY8Hypt02EbZIAym4+dCX+sF88Un9zd0PMB2komAqx9657xF9qjhDL0aT0FYI9GMbXw7Ca
GOtQ9a26+5XX+O9einoUva9GnxWyw+eXGqG946dA8q3F6MUnlKyHVFGghrIq/+JL+LvvAF8xT+yq
EmFE/fml5ljvnHRM7QCPW3iN6rnzFmrW2nO6hIz4Hm0MYXf/Wv993bVXF/kalE5bZJUgfH7VynUT
/KeLHQx2VtLkgSTYIqrHLiL13T+vFD/f1ZwgQB7QfQAEiRjs80vFcrFz/KwW+mlI8SmJFptmGVqw
iMyDtazPf6EwWt/656eIhgPaCnAcUFuM30P5/nqbxEZGHiPTbNC5Ytspc3/tssP+4mb8u08FagQC
4Lq6M0b7/KmaBIkh0hgRJNbsIthPhh25mMPZsNyK9JLmVxwafuXPn4uVwWL54/sC0/bDPZlnrss5
rATtbY0KJL9ElkR+aebobuk9Q4UsV20uXfy4PnayWUjSnHpcX2GnQXx0nDrFXOkQx9ohQgNTaFnF
Bdd2WiKeNsLMn1BV+hVpK6OnAuPfo+wcn6jam9IL5zp/T8Jq3sWJMX3vCHy+iXBr6duGeKDJyw0y
H7fk3Q0NXlaiUTZ21iRn5NbtK/G3lC2KbYJeqls38krR5V+aFFyQZ6oROOVUbYePuFoZDpjacC5N
hj69hRXll+/iKOo5UqfNFYc09d0ExSZ9vvrisRuG5jHj2/6exV14BjiAWH0clzDznLZXVxygUhZk
z9hFzMOkmaknVFm9icrsw6Nr52K9iOF8K5QERLeJ/SPcdlmCzWEu4vZsKq2EzasMNqr9jCBPT+kT
+8oYkCtD6o7kh943mGbiyCq+WnXfFBuJt+rCYWF8Rtc8R7jdJi26HnID1ptLVPZbOLYWAYU1gase
EwrE4bC5+2eM3WW97ReDcxwS7gIgd9J0i6/FqIh3ibQFpZM0esPjTbEggZYv3pe5U+5xYKVpUDXh
arBejeYefgYLnhp+KWB07ijeV+/Cd0sfJz5XlkTDtk2m6D6f85BIXcxaN6Bc6idKt76HapUQsZiM
S+nAsm5ITgab00HRzhQj8pIKizuYAazUwAy6XvHGXkImAl2s2tdQqsPhMFhO/5hXqIp9LNwlaWTN
XB57HfOEly0OLG60se6uoQN6peKaILoMZd7s166LzNtNuo74WZxiV3yDUvOpPidY7ej2MftGik1A
edvzg7CPEnD/oTGcBwevELbE1r6kaqnUQbJmk5wQmlYHRZTxN73S3WyXVkZ4WPoJ4gI5BOUhMUr8
BaOhRnejtegXXkglb7drq6dJlss993WCfyaux48G6OqwyyrJu9ULNjmPoIzmhhTjXwoGP48A1nWZ
AmJtWTt0DxycUp+XFUgJWg6JSg8aLOW7BhBgwBasnwZLmTaUHYVnqNMU2OHU0pr41fzy514IL4++
FdYFhBWOtj90UYGLN41eVHpQl5ghPRLDm6DNV7/gjNGt6Ik9Hsw6okBRyqDuWvfGNSv7RucLDxxB
Ci+pdfMvKs2f9+IVrMSxFjrjyhj9YavqlcKZgB9aQeNwusAZkN0qDk75Bhbn3T9vVT/1/bj8a/+e
D7+CjewfSww3I6Mci4eBt8OaDrIa54BsnvJ6nZhfzVBzv0LUKjHoYcTTWgxgHEAqf8ZTy+NMzIkN
FewKmkS5/ec39nORwFwGERPHXxA4P40dkxyDsZYCtVXbqr9Wh4k8YYQ+yrZy6t4jEKp8QrA5bf75
VX8iglKGst/woqxZiIR/3OSWtFYTERNjWoRjdK4TFnzagPWhBFuBb8YatgsBIKAoM/vWTnr7QDZz
V6yxMd0rvPfi5Z/fD+P6H/dAGsZgB5lOGdoqK1uv01/2dmxxEiubEVFBjMPRjPNFbDOLY6HXGAQp
+5jnEn3Xoso4R9ATMl+vuX0wBqoYYriHv40zPVPUzaV9kBnOU7/IGQd4xkLeCfhj6ks/FFlbHzgy
s9aVUJ2PUe24A+h/MDB+HRniKRtUda9bK4Wu1Brw+0WntXs9jSNcHWGVV96AtIhUDJ1F0p9mYT3H
IiqhPcyzhvEw042Qh2lIznhQY1R4Orher3AytUMQqljvdSlZZPqimeTBsKCi40Vtp0cHP54Bb3hV
s9XmFB00vocXozaw+BgTnJCgbcjX4IchMrw3UUUCZDEPKiz8mbETDm7F0VDz2hIBoLk1Elu/EUbd
PVrLtPRbbTGam4F11/BJh9OirZnOqIMTabWXzqaVsBl01Az7ydEVUNBCPWGSt8pbCEwAX6S0DY2A
EDV/aobIgG+CS2LHUJyGV1x3HdFvuJkMr0p6cBxyXh3RxtD0tyAxxLe0ckplx76YFx/FOKv9JVlY
LR8XNxb6vpmrmGCkuQVhZWDzH45s3N1hwW96XpW04zXoetf0MwOaaDBD2TAP6dQ37W6O+wwwrxhb
7Y458bCF2m00OB4cNYSw7bSAXNCDYk3Ku/hmxVSQKNyn00WNJI4uK2bgwLcZrUb6oSUXuUpqrQmI
1VD1bWuo3XschhMZN3P0DomANGTS1cUbRS+c3zWCWUdBqtQvCFPYKEtMhV84TxKknadtmPoxxuXw
4MxTgpa5m0Z6dbjXd9BSk9RLsk4xN1MT95eus9alX875jhG305H5WNiXqplsmFNtLrd1gjPdr2zS
xbHIh1m26RVJ3OxScptiwc1qAiXQSNykEOF0nxjAYsaU2sekTeh9B01o7lSPwMrI8ao2KeZg4enT
ti3MxccezmGxCadJUN4pY/1BNkYV76FQD/Dz0Z8QvWlleQ6XsIV71+SxuE7JOcvJb4kcHa/W+jr2
rHT7Uprx4IlqZkZnmp21q8MeDE+/QOsLuAllfU3QhgrysOQG5AyjvBFPaNte6RadHbQLGoh9BW/u
hSypaa8ULilkSehKNbA10EsLyYNfhn6YFdgk4WqZzBgmBHOHAdfrJWCB9dSqYKma1bnhlirl66TQ
SAwMmcuXRVlw60Qudxrpema1a1q5VjaR86JUikw8vGhuGSDQXIM26k59HGBYAOnhpjrKxUw/hN0p
d1GHw9ur82R8A9fYqv5k5+qXrHGVC3JksBxUlcpd0RvQVBLaNA886mEfTNaYf8lSx3oZdXe4CC3N
vk+4cU9tVIMdULoaBEUBh/2RhOjoLe/Jt/FgT6GvSbPexGLTxnrk8ZwNxQbkBtnUeaMx86QD15AI
7gjiJR1LQnEIw9kW3gQx3fXWQdNGN3GmEcawoo2MIdducopqaBaYiIsdJErjFZh7Zvt51sxHZ5zA
Mg0CD9hhzSgqNwM8ASZRSMbe4QREE/lFfSaviMs1x+3CyfI2lM30IovSMpk3l85jNkTYWptGMwI9
HyVZM/ESnbSRlClPg2I8+6QzOHlQT52OTSwr7Ia5zGyIPRsLQ+ypmjCrIy1Uk0M92I2yycYiORdl
S5x5268OPsPJHW3TWtFSBKUGSb+uq+oJJw/qicTFWbnR9bH7htWd9cyJUuUGkW0W0dIvh9HvubD4
2doUg6wiM/Vp6hUX/BFPZbtzSX7la9fN+EkNYRKzpeDk8ytJ0ggK4KoJJjVjfBU5VZbd2GZfWgHp
nnLeLa5L8tHcEOI4VYPyzDfdNswFDMiiTTxRZosox4GDyC9ZDdea+wLbtPeAGKUQY52U1kCORyfe
uNlgPY5hyZ4VDVX+LdEWFWu3YmfPvRo1dw3ukzhAMlxeN3OC3xaeiCnglJky9KHsxEmgmr3Sbiaj
hPLdOpV8iyydBGGduvklJB3grY2VcNzHVcku2o9GRoCx3g3XEiwIMyZcM6oHlXG2yVgYA2zFgBWc
fq3OBpJKXooWzco+Lg0rwrMPGCSAFz0BuCb/gw5wwfDA/71E+P/D9n9bh93/MGzP/8/D13z8+q1q
Pw3c+U9/4pwd+zfmY9RPSKsZaYNq/K+Ju+KqvzGAQAkNBdNAo7wqcv7EOWvmbyZic5JLLP6Fvhst
wj9H7prxmwanVlvTTDRkX+6/MnH/Yzj1320bBpi/T3fA+gl0bvDqfijz15HEzARWbNMxvAywJh8y
wnq+6pjW9z1sx3yrhqLfDG5dEFLI5mn4I0/HdYvd+raPQNNZZILrXm+qa+4SICrCkkwxf6m0br6y
cNvg4LcieRNRrSMT6UR3oG4BGZlo5aMm8uQ15CB7D6B/4bmNK+1OtJEKwUzLruqqIDsriqZDInQa
F4WMIUW0TRUUlW2/sdykATSNZQjKebTSDdyLdjMkPbaTJFKN5zghtID84mx+KVOW8SCLLfVEECN7
UwOx+g6ren9XaIX4VidlYwbMdwGiDICi1O3QJjiTM3ykvTeYEAA32pJXeyPXReGHfA47yEViu/tU
arLnxK7jHNdk2nxpiVe9lrqW0afRzdekRz/h90pODk1umhQM2Szc5xrn81fwUfMxzAs1YCwxverD
jCap7gDaNgVdOwKivblz6m9KmS+xJ4y55i3VpsgpjIti08dRf5PrJE+ErTROmlTjdFNmmXqEBrMr
p/7IUNoKFsv5rkaiv0Q6XEQAQsyNx2WZ2bRIlkx9iv/ipOVKei7r4taEWfoNJBGbQ9pa6eKpbkXM
m110UYHWIVcRBcRWiDRhqL5CBiHfQodFvQe7Vb+oc/8is6b2UrNU9nmRUVCToMBrTi0cZP1LYfZG
FPSRUDzY+OcQxNVI/2iMvoe4L3aZgiMIFuBjprXnTu3VEzomI+hb13wd2/g1i6fF79feEQicqLsC
+hDDfQJ0gQVXDwbQhjsjqY82oaXbqSj7Ey3D02xxMukAddgQsCy/ACbDRbGzPZoWTs6Fks93YaNa
p6xUbHaPpLssYJveRR+B55inItmJGhIZN5DjPC8Lu2eskQDAvnNZ4oqSKY/rfW/04eIVJRQ4z1i5
i13fyU2EzTpmNi4EZV36MBL3t5OO8KOCvwaixmHBKL9bIKF8fInjJoK48SE06kLZDSADUuhLQ/8y
6fNdXhkC57sGYIxwweu4xyiFMsXT4+GV2UXthXxq9lwDYTK2BzO2qEt0V9nanb0Z2NhtL4Touk8x
4Bwig9JB44ywLV08ORPZRLJ376hi+flUA2rRuB+dxs3u0Bsj1b29rUVP3BmVuFd13KeKpkTLprWr
5X7B74xThX4jbcxcUTb12rKfsih5rVxVfWlNfSF7Cyyczzy03GWWnnlmrt9VaoZHzEkr2EhastGl
Ot1QUxXbvLCe5oXQxr6SxhsRWiQ3EgtovLTzKLiBwha+4oxtxG/K1FU9KlDXB8R22w40PiFNmdyr
MzWoIK0MooMIeiMHmNaI0W+teQTooujHqHXiTQbVyUtrXPBGqbu0awcoRE1FDbNCexJm4Jz+om5b
AZoH+5FZSujFZec+EROhXSsOnpIA3N+4kWHuAKIlO/BiuoUiAmxYTnSG5tNtzVksOwhIRhcMs31v
1ivNpoa7dytF3Bzdpume58gIHzijTeZt5Y407DUGBGRVvGXmQuSROmdHF5bdbZ6n1kPFZ0oDYzLl
bZbEVhrgCdX2C4yIh4hB66UHhrYH54FWit5dkJl2xoSw7oKUVWOLvJfc+lkq9xOC+czLZAHKn24t
TL5FG/1yLt3dCCnlZpykdl3JvF5LQwmnY9HKnSDljVIb2Jy3CBkeOWjJ25kRfsmaUY0fYlifMA6J
X5OSnECgK2X4fXCdOrsNI6d5bgtZ8wTTQ3gg/6zTrnO7J7juL3vx7R+72F9VWz+oedbNjYELklp6
OMS22usu+te+hV6WCTPrEQpI7J6x0Bq0iwZwl9mxSPSjBcTAQ7Wzt/mS4MHqnVdnQ7nN2ktZNeh5
miSwnKX7hezg927W5y137aIw/1mHXOy8P7wrI0XpHM+J2A5KjDBVCZ9FPj0t9PG9OmmMw6gtFw1U
E3Tbd4ObcQVtdUEUK5cssc4MKmg9VengV7R5a5eC0BTQ3gARX4yc1G18nt+LCgpz16XH9eb5xUX9
PIL546IyflnFaYwQOKR8vqhWa3d1FJq8fZCQO7eJj9PcnaKp+urIEUJSHUIXq27zppNerSc75k3m
QYDcMWSzGaxsxzS52KPw+cUA6nOz7s/3tQIYEHEjIfnRxG8qaGHpjoitndcEqdflE7lkhtcLbfAi
2wKn++c071+qei8V45ri39f/817Vc5tEcf+f//7pT6fkHfhv9b3/x5/afVTnr8VH9+MPffrN3X/+
/s/RRxV87b9++sOm7JN+vhs+2vn+owMv8/u7+PMn/7f/+Kdo9DLXH//xb+/VAEmY3wbfs/xU3lKo
/s81sR9/EEr7WYDKf/ijHtac3xyk7kR0acwl+a6oN/8QoGr6b0xFUZlywLdduAE8Fv8VbqL9hsIJ
jaKNDvV3C87/q4ZN5zeBygPlMS6jVQ9m/CvlMKot3tmnMSYJELhZAMbT76XV8tNcOMochfz2FUdV
OQ8VdCKiE9w9JfxjWirdAeMlGUQpipaWnqPfDvZXjpDObVKo9gZjRBq0zptqZncJIrVIMgirze56
JPeQOZZ5WipRnoXpXtlFWvp4v2h4YMO1h1gFOlMdkIf75miQM9bJq7zt9nWsAcSEMSPS3HMrehLV
SQFERuz1yRXFq1Wo79UU7s2+/d4pLiJv46jW9n2sj9vB3MT5U+x+VPJqdJ/6Rd2L8BhNIFGSa41e
QGOQFa3OXmMC0ULfGM47F9pbY4h3t37j3eEUPqmwML2QIIAiKW57V3KkzDYOp/MEHc9YHuZMbujw
oZq8oij2bXP20+VhyU86YzG8WJMnlPc0Ux8XYskmdzk7bu3Jptgr7mViRoha5yZtvywlud2ca2v6
Qwvn4ig+RrI6zSa7dbKzrTcTJMDwFBU1GiuPaompFbbbs94fG5WS0AGE2IkPJQJz2w26X7isRebt
rECLVbpLG30FaELgLbbIB8LK/FxP9xqhXzNTH8Rmt1MMwT7WQQxyQjDr/aJGJsQeU5xshoGKaN9D
GR07MDneKCFfyenaplaJ59ZDBLkfE3bpdiuzr5C5DS9TVzx1jmw0CXR9l0Sg/Ept744KnYIbs4c9
CQSrP6DtS+8iXjamd5sZwMBuW/0pZaTKCM6vp9u8P67Zf+U4bmkpl14eu/EhHqrrMdNoKGJkFWF7
z/jWt7XbsATNYxtB3ra3kTU+tE7G7iHmXWeUYiXokRI+F18kqEEiT+e7qHKujFHNQdw5XuksWxIr
XF+q5KtN6n0nuMgL4CQaoL2vM3ExF+27pn6YWm8HNCxOc/qkdgULeg6FAJvt+FwzVDr0cNtTASIp
pQnazPpjR0jjGCKrADBWzBxploPbj57oyytQiKk/dtWNNZ8AKX9PbXnu3DwoW2iPfbULqfJE9oUg
zWAcpqBziqtk6DyzvJrjB3pOQaP3wSC+zkP+2EbuPoLelKP1Eup426V17VUO4IoBGIOGGyTBdvwt
1patqeXPvT48hElJRAMHkMUJ5rk/u/OlYus1E3EHP9HHv3jITWU/GdNprtR3NxdfUPy+p+2Lu+w7
pp5hvwDIbA9m9WS39nGkqCvKm1bYDwO7sSepPQuV29Aa904W3oVj8T2OBN8K6RO+OWkad/lAd0ec
h2Xsv9p6++621TH+/csgwzhWydeBVyYVWGC4CI/OnH6hO/TsOjwkijC+d676QQMCxLIzupjsWSbC
ZMPs/kpX8s3QRkEaFbecbDeqdO7koDTbQiyklWRquYV88wCg74srsiUgWty+oWam57k4h7giJGOO
ZmZxjhJtZZzfIB6sAm1sH8FS+lD4Tqqa71UmxWX5Zak3iRAvWVjumxA1TWNAfn7XwhmwabEEJK5y
WorfNKc5xzDddTrPjKo582c5EKEE+rCvhuZykw9C3rOOToFmz9dayWONDO4brPaNU60nOP1Kz+3m
oYqV68SktGBBN3fN/DjAsFxMfUQPZdNFKxpvrMyHDIGwvaDmMvsOOQb4Uk8Nu4cZLGYB7equ6Mqb
ps520Mn90pLO0cnRVFhRvezDFlpipSnWdol5NGFTpPRXk9dM764grnMiCm+cEaq1kl07lTlfRKE+
t/l8i5T1KrXFWStJ7javBk5JQT0mH2DW7xmemHRBrY+WOHkfXJ2DdCSN9+6sM3TInfTYmoUMCiFv
x0EoX4zeZexP6DaodAE5upvhr4xt2mwtMEj2zNNkKuE1BsT2nDQNjeqR7ILazK9tETb7sJ9BidaM
384A4pJTUoQIpt1h4ySG5amGMh50Byy/WhuPYGqLQxqq1sGhj/ugtGII7FbSdlDUUwg8+aUfMHdb
lkye6DBOW4Hm5Y4bJMWTEiXXdpHIq4ieVhB1ZrW38g4om1M3mzxSGgj30MKJcAzZFdMMnMJyslt3
2yxMLmbw88oQ7yJiDlnW3oU6AX+lOeMNiZo9RIz9Ny3Do00U19VBW+oczNy3uo8eNEXZG41SbWf9
HiKrcR2SzRHobT1sWlasW2DcPDaja5Xn1jCBwMf9+IYbCjNBbs7aAf8ieYAcIFhv9fIMzBYuzzI2
N5jzAdBbF0VI4mxTm/WRSZQvaSKv21+kv5qlqgaxowfuZBTHrO7lLncCLnLNsKAJvVlm2aG3S3Nj
DXTC4zn70stY3YqJ2bHtxs95lHszNKJI1sMBhvNDks3lybTT7L1HUeHVypQeQ9QbXlUIx0e7Uwcz
BFHPbGiID0mu7SYYwVuuO2WBpb8VadpAXNW4YS38bUrV3QpTGTeizEPfhLKxEXXRg8tbfxuOD+Cu
bXFTlvpXgzgZOhx0C7o43hODeUEMdCNUZ/KNSjTXg0qhYD/hIXF3UKMNv03l4ivV/KZzbmaVkKBk
QJ7S33PmfUHdtSNwIPSV5jTLnQpnPFm+R32iBQhGVD+32uelLL+NVnSHWVjdkFfLaqDnJ5x4j0bS
HbpoPsWFdrco9tYwSlqRw0Vvi0CDGww45V3a2WtF4iJs9F3LZU+SfIfrcWc5AxTpbWheI3RCr7rW
TOKYdGLnZq0f09pPtQm9d+hPXXxcCidh7jbs8nBVXzenSnDClsVN5A5+Pt00ndiXJdSEut6FhrWB
sg80kMIN0u9GyXg0TK0+c+2pIB4UM3WPdV7aXyAdjlfLuERgGGPu/1gdGewoJJ93xUQ/jdx7JNhF
6zIVU83wALnL2WWRLrdtOcqgjyuFc8tklsmmbxaQJsvk5htz6Wr4e90o9pGNcoooliRl9qS5x6Y2
7CuKZOstUyggYzUkvLu1MlzAvbqr6iW+w9bFzogOPN92I9JoAiPVnRXl7lYvTHbnsRcbo9Mx6S9s
TKXbLFcjbNZ7LXbT3TAtYj/EmXY9tlX6ylSjua848hBytlAldbClHyCDgnE3ZiYWJFMYJkRDOd4I
HYhtUwuVnpPk2G/ivjAnw8o8dSSNYVbKkgACumjpMmun1hXDESqw+F5oMHqqfurvXFX5KqBcU801
aX92eoT0MqqoZwomLeeU8dh2cMrkgjxDPRh8dG+MVfsOTpUdpCP4wlyz6z0McsY9ykgGaKj3rHyx
EViTFP6kTcWxTXR2D7sx5i3rh2Hsme7vZQ4qbXSTF73rpInaTxXPWq4n/jJqcdDZQ3pLFgVNNGak
APkteP90kZzw0RoH92Aq5cKXusJq2pAyhcGgrxWdQoAtYSZL6hrPRlqEL4XR5UfDmGDcFcVCqYit
6OvC1M9TGg2ysWl3w26yi+EkSyV9YbzrHKQmkLbpU8Gst8zr8dsCFXgvR3peSty/Ep6jsiAaSmAr
g3nSK+c+ccVOMPKHT5kEreVsm5Zmqaocm2hc6euy2HElAcpHygmXw9lp5ZOZyWCap7POXJ9baZTy
ivK9Cxg8ogGbFZJEsvDVMKdtTq+ACV15najatRuzA85OflCH6uJMxaNBHGraE+BnSpan6sK+ejQ6
Z6MCcg8kar8NE80vyqCR+apoWya19aZRq2Uzpd2tDoLcb+Dv2AKuuct6iaM1POV6daq1+OAiDVKW
ivnoVG9cK3qqMroORXjT4YqgAFS7Q1XF8REwoutl+ghPlfgfv4jM52VS9c0w6lx8u/UJmnxzpTWy
D6DAsuYkOaazWV90vSFRmBnzZcmTwQe75HoWBlffTDV9C1m1Deq0fVzyxb3PsgyjWLTQ7M+tY4Ef
cUjsaBuG+HKalliiOuPGX/MTPGTz9UbWyjGyza1eu/ez9lolSDNoXaCa2IWMFNlRNjTdfbMsuTKp
VD13HU4ocidBFaP/7oNRH7aiQnPaYFGLkHKYNOnPrjZ+Gzpygpk8l6SfqO02R+Lma0JVJp6qhGxu
iw/MGWDKrtRlGAMJfhwtfzYEA3Uo+4RSYHOMjjiLz5HSYapUh9s6njQvsYWzy12cgkkX72qlJdLC
RP/KaBTRa0nDOx8LxJI5npctu4N9ykZBfaVHyV4khvGstiwJXWyhyNSyztqahSrOOZPaDZGPzU1M
SssG7GyC+ilyrjjK8RBAQS+2OsDCbaXm5p7ghvioJHn5KBXF3ZAWHt/mTC38nuihZ4Pu9s5S23bX
I05SPLlI97kB8HhrMdV/TPEYPdhi0PcwGXrGPEghfCd3xbMuUEXHY5Oe8lJxH8pciX1sZuaaFIMQ
Tk2n5qCpSfE80Qi6rKSwr9LO+7eR+uLYL4NyVHHedNuh0fpH8p+GmyEr06NCvsgrBFrCXsZsHHdm
2SJTEG7hnt3J6l96oYcPGSj4e21I2IhGFACLB7K9uAzGbLwulhlnARZ4xgpSb8LAcGu5H1JiOHS9
tC8CX//WKTN5zkStXi1awhHM5sa07EJ7CPVmNcK0yqmE834oWrs5h4hlaMRbNUs9EfQ94ualsa5Z
9JcrIow4tTmiLZ/7jH1SE/Psj2prPoB7i1+gkmPpMYh3eh5c0etbBoj6Ew0EeWij1NzgA6w2ikjR
fKLel1HS9iAUWv1eaoD+OccOItDLOePSjGzMTuf6yBfipzw1zU1jldGtq4/x9wF9teZ1kUlrOqyW
gVvLjrGCiYYQr1DXtstgczK0lXq+wujPnuBmDvrrEXlRVW7gwBqbdCqvY+7axJUH5nK+0S3IOFGC
gcKcPLO3LoXCDHOCzAs9r0WBhlt+MB9Uho4N4PggD6dkr0kFSUOjxCQwLdo3txgtz2jDoMmMxEdA
UXzMTBzPY54ekrAYNyUH9M0ggE6GpL9nbvZShXq+0+14O7nmJjVYs+0suUtF53qxM1F2ZV/KSgqO
5vpLWxTnetV+D6A8Lg4kSE8VOO/GsiX/yMZ3VpfLeJVjLCvi7wu9EpgS3jioz0McHtwh30wm/U69
Wz20+kLDPwyDPjeOJJ4gRJsYIhb5dF3p+XYEfu25HMCMugg4ja7nxzuH8Hr+chr3Vji4AZAIa3lM
ESfPOd0G+kkOOQDVEF/UhOHTYlRVQIV6UO1qL9qWlCCU1xz4tPqk1x+9frNUVFpIhrw8Lc50PWwk
JZZApQZyS5noZNiMCkGnu+5V0mwNvcl5hlBldWr0wQxqmxb2Ry2T/LEslFMnp3Zjr4hftwjNvaZ3
VNk656ksrW84SR24lN8UcpLhd4QKg7T+/zJ3ZstxY1mW/SKkYR5e3QH4SDonUZReYJREXszz/PW1
oMqyCjq96Z391A+RFmGKSDiAizucs/fafiLGV1M175jkmOPh9nC3f4ig8eTyJZCIeDApl8RBP6yR
8YtVWy2HsphUGjtNjA2ZVfx8pBwsTNIz7UYPdTZnUqc8dPXcHeTEVPzF9dcEpuPVthhdgot6YnYo
EhoB765GzmcftdQXcfyjMpWTSMrfUugMLkgbEsOkZAKnAhAoywud2FDqMHWaJ15dZJ0fhhRRqqkE
3VdkFRx1+FOZWjT3gvASpnybqSUjS6h5QiR9DDqbXWVSPNeicp3SfgV3i5yGHshGkZObnmZnR1UC
gdpKTTA21fIqhEUWxs6NCGQNbFELxzdGJVjS3fYaraTc4kwkwMlHrKbmLXP24Im8Oego1dHhFo6X
OyqBkDTJCJw9ytSBPOIO4lcxxwxCsyq+z8X4rgyt4c/LwVOu09hDmnaLbGrvkCZHMeM1RR121IV5
7Bopp3CmKKcuN2HoD9p4gqBkbYYCL104HQrCRbqIjFVbgSlpIgtPLefGZBzAAHh06rJ41oYZkn1K
/RZN6cBjAMlNV6JeyWGJlCYdjaNExelR03g2AmjzusUjXCfzhjzZ+yxnS6/16vPEWRuxq3OrqYLn
lWezTEmmIY4QjXHWEyZRiG+oltMNdHbzYIK6hIEe7hqSTG1E4l4djndKmhlPGeXFyMZLLjLywPQ0
tDZFUVm+WkzxBmlxSrpdYd9LIckBg7hTZ33PL3lmTbyRGtSplv3qEAO3hd/EVBizNgYiAniGxG5p
DtLmkD1DAr8TEG4K2ZWIwSTaICjDlUfymzfp9sFhx1Pl4/STxUphbx95PaWgY5coFFFVmTA1earv
+kgpT2wNbpS2QbjBd9EPOpLsIb5PHMkCciTelD5MPHT7vwmZUVeIVe3HMZ357JPiXtJqJsma6C1B
Yug9ZpyEvUfRLfkjvY3FY1b3pVEax4nUuFMhqdG2UZzIj4aOmsyUw+CDNsjCdZeaeCSi0nzG9LEZ
JhxtqlWWdyw8m7ySna2CSPLUGggYc+Zgy4hPipk92gZi0V7705fz31WJNxJMFZEoZD7AckvcPK6+
GdaYbIXOjDq1vowsKwOH2nbVs2b+jHQq0WKUtVPY7Uikcy31vg8R88mvEnW4R7swSFw07WqvkOCx
4uSlPyKoTDZ2O/dPeQBXf7bH7hTnmkSGRrKrEUDfGGFH2GRs/+jsio1hVD9XlMQoszPxohHjyDSk
AgQnImcQStwpWsxYJofECfjDTg2TQ1gG9JdPvWqM+1gqKoKArJVt9Z7aSxRKKyLDCh03GR9EbGoO
W9wpZaNCURbTbeIEO1mRbgaUDD26ktIm4in6xqZXhQKHyLeWYs9A4hPPHIgpu37H49qQgRkaKz2z
sDFXnbIEnGxq5twkVlAZ6Ha1Vjnta9m2JtZjLE36FS9J1eYrrI3GIV+CA4Oo07e57oRUDNh2FW3T
kIuRGYS3TqyDcfkeSpU7FkmFw0IOaZTMsW+qhG9Q5JaMPUI+OhKGJftNm/1WhXVIqvw4mkLbJV2C
DEDIh74z632SDLssE+U2ljNr1QVkQa6yMnXpWQBY7RrlzZbTdjOo3TFdHjvqVcE5utr3Udp6ykTo
gqrxLOtfjhLEBW4chHq5MRwHm0EeBdaeNk3tZ7beuxrM9n2mNL87EBRPcWC+hTl8RaHvOyrIQ5hL
Pqk0rEjCGYgy6Fgk81ZW3DHJml+VbbwmJSGUidNrT6U9PDEM7rqMgOpSE2/sftQjIZ57bTCNw2hI
B9HH2VoWlIAdtMoeZm8oZ2NALlmChy8mXKWThh197Xytzhwgi0y7SeLxTrWUkynEd6kjwyjTs40x
i3hTxeo+E1G+qiv2AmlG4FI87PXMhAWuYmQjuiYj0I6j7EjHXk8NL8tisk8HZ6XFN2G3t7KtlTzl
yQ3ywhPHVOwalo+i1WTtN1PfIjkyB5uVW2hoqho7S8bpl5qhD2PkhvTMU68r951EPZNQVa+tZ4nN
jXPSLHNczQTZ+076JtkrsgQGIswKCV0nuT1kd2w1GZlEGz8abSZ2RjecFII16qGYgE5Ot11C26iS
/wRmxEwfRTh4olasY/6Fk9URk5qYbQZsGDlXqk1kNv2Ua/mdrfbWkuzFh4c+fbIfnSo+5lN0aoPu
T65H2tFudAf3VVZ6qjCG0ySJAy6vZEU21HcETPjlS5Ro+S3yoXtHtCtKhetodvaSNm3zVo/d2Wk2
JpTbwWkcl8cfrZWBxNpquu9t+QTb5jjI31Assb0jdy4bNlnS2K6RCi+rm0de64qNEmKznk0Sgpu7
KVk+4EW8pfDFZXVy0ov50E1gYnibQlAQI3lQrFDa/VFDZL2ov1aqrFIAToudQHRmsWzSEqfSWcto
b+/MpT6vSN87IyIIY4pPfUH2ja3x8XdxMZ8A7lirQSsCN+ksY0dN5QXyxn3Rcy/j6GBJoRklNtVM
qGoIsjkznB/kIq06xvSgJfQ8uz89XgvCZt3a8FPz1nHgLpvhki9xUwXV2oS0kHJqLDu+e+VHqkI/
yMxfQxj8FKxtZjl4c45iWHma6hszl270sdvTD16j3CLq1TpFUXAoArtiKY5jtoDIWiCGeTW1tkfA
Be1GL1TbDauK8pvJUTmV50eHxu4TAgXjkXxZGF0EnT9pxRCHtBBFgKzCkIsDh+W9TrgBRzXAWaLj
fIchfXDxq9/HnD+oUOuNizxQWimztCOSTgCLsd+cnKmRSF/iTtSZlMciZOEGILiKqxqPaqasVX1C
xh7bIME4BJVdDjkxi12n7054CdlRyZPDPjBtOPtI90lX76VU3NcxDDFbP4UoCfd1mG0gr5Kw5bQH
VbXDvaNLg0+OwXeSUU5TnewUQcJUmY6WR/kOVRuFpHXcpD3PZzyQtmh9I1buXZYpqU5YVJegZCRo
g/NoMQNi52spcuWpjmhJLw+S2m5jPXWLfn7IVMKBOanc94Sp3aNCo4HmSNxTGbGZQm92LMPGz5L2
NFcqhJyYPc6Mg+J3i31PNh7yIth2WU/CFAgXNtK3dlr4aqNu9Cl/sOtypbYO57k/DZFybOu3rZ0w
szB17aI49hGJb4AY+xHltkpUdLlN30G9Xig1WZSgOnBBIGCyikObl26oP5lJcyJB9SjC6jZSJXck
EMXSBsSas6T/wBjZeF2T6Ou2S1T8XCaptabgLEOwMdkrc8fdQYb0I/MpFNM6qZ/1dPKxK90S1+iL
ehcTGTUeoYpvdPHb4RjeTaQOshuQiGdhiV0Z6TtkK1ZbaIKJQ2Js9GK2o6+1v0Pdl7XyBVfKazBJ
d/KwaAs0V/RLxjAVIJBpdXtME5VgoleS7Nclx82Yabhq/dhsvJbMADAlq9T8kWUkjJDBBNzdgccR
7VGJu6WF5bgiXPGprIqOLj6Vu0RXrLXZpfJutjlqr4LSlB/i1BKPtWiqOzTpXBgU+q6pJWeDlENd
IzCNfsHy0zeEEKe0apiH1nVDPhWdemy5FaUF+o8guA+JHeiLloBbBQh5U5Zdsw+0fNi0PQmbRZbr
z3mkcngbG6b6GKuW69Q6gJmwPJFOo/wwLL5go5xaCrepeG90S+zkhCka2VTxvVNazIGDDPukju3y
gXQCcz2n8SkVir1KonjBEOn2tCcbjwRZlcRrtgNPI5t6wECpqykNjTzjpXKCLbGlj3EtfbNaVPGU
Un/gt/ZKksdcK2USJVbnvpF1m8XqmYZ5sSkm7MPBkJPWzDEhj6Q1EHxMugznverYlYta+rcam3c0
656hge7UMHzHHcwRg0inFkJySwoFW5aH1rb3TkBdtxyNkwMEi56kdiI5jkoTPgUYSnxLwQuzfOQm
RUdNWHMRmax6gzYgJlTCR2W+lgEzEF0MXS0GgF3t/TSgkbaL7K4e2u3saLci1U9kVf6UVONBG6R9
rLVEEdWb2MDHCr8s4VXO0lYk8V1KdA37QvE4yvE+09oXndWVKL2ZFVwPcX+kkk99dFg5evhYjdpd
JhNgJFGVLjRtPYz0GzvaNEpyEwQFQbBW98tI3mulk9Yym/s1p1SUJJR4NUIsV5xE31vMRjxOljYi
T1EvlDg1+JtpZHOaktseSuGtrnX3dovrMZiDjTYmPzsnickwLN+6IPylyQXbaxLdYd/khO1IW9KK
2tUQgl2SlI2mV741i71j0vaB8UlHWxwIZn9mY3irKcSiEjJ6N8qkLIXTLRzH1RQYJLBn2THWWE4L
zebrqwU1gmVOVkiJxdgRDNO0yjGNbUmzk1fAkV7K2drYYb9X9HFpKAarMndcGTzlpjQ4sgTtz6nM
TnHQsPbb4aMcmtK6IjXL7IOHDgi4nKo/c33a6W13avPYF9QqcEC/q7okI5p1npY0tKGp/JaYNtBS
sqt31cbObW1rTfnkt9moeXOskm4O32QFqO52ZKfYZtpdnzU7M85qcvzEK1QNeyWb0k8SobHAN8p7
rEBRyOO/XW+KyHZ3F47KCV/XrSqLkzQErtm0pEs3p7yvfcmaHiznl9P5wIJuaRcixm8TDw9DxAHG
cdNhyWTGEST3WzBdbwbtUAUlu8I3KRPDrEJKkpQb4m1WekOJJVN3YJ3W2CIfpu7Rtna4SLeYre/H
7FFNJLdtzUUKYAjaZEaNjbPm2BYkO+GMhwr4mhcOKpFvIbFdcR4tvMAUyWxwitGz0eejajUTOb8u
ONlSUWZzK6PH9svK2sQWob14gQ6mQ+KvHGMxFZn5R5qzI9KPR6OLPGlWslXR9dpKplrXNoi1pXjy
Q/LKaTCxaVBE+4Iodo/X6g8a773pKA+01lwrtm+ocew5rk70w+hrcr5cFWZdrEWfAS2sJtfKiw1g
sg1JswR9xrWCKBe23cKUxi3alww5OpBsw0hCKPpjZ8t/9JjId137VpXZr8DKDpPTv3Vp9UeSgo3c
BcI1kRGs1a7+3drxvWSQlMfa+mAb7LZ7cxeVxHqq4ujEDW0oHPcdgajhu4x/2dOtNxIGvxF+eQu0
Yql4ZeptnVZHwu5O6O3ldUYsYtk72dopmEc7QjyI/0N8PiJxKeP0hU3uTq7q17QLX4Ym0OhDWIdx
UJ6nvnrPaeQSSZlJlL+lJ5lPW6EAtZmnt9loUOAWzJJCtdedbb5SPoaTFemdB+XtjrV4r9rTnW2D
pJD0zaLKsFLFp6k/YNkEODx3ybyyeaOEdB/jPDtRsrPWYRIWK2cojxKJ6vzTwkNWpveoo29Vs1Nt
B7tzU5nObNqUrpDEsW5KADdUzLCwtBOtDSg3VkcFryCE2q56mdRDrlQp4z6CVUiqBZVbtCmKX5rO
CRi3fAySMFzzjEBkmOm6UKVfc9siiAqfOsnaKFHP/2Mfh56W2OEhCiceX0lXTKhawXhUDjmNh3WN
fXjd1nAQA75VlgfcuWh7NrXZ6+tAjd6N2HmcADe6aaxSt8s2juh/tmbn2voxL2nBTDUPOowj1+rr
nzkR3DrnhNAv9SlY6SWSDNN4xufq0iQ1qHI0vTf1OHemPHwlbPybgVP0kEP1chM1NX5pkvxOHjlz
qvI6DJyzsrL8oUZkRWNtphshlobUr7ZRfxRytTbonMatsUaKq6AmIlu9f5mR/7tDyiZKU7MjdkSE
DNGOjMI7XtdBcpCi0VK6i1PdLcmyLlV6EimaBzgZqyk8dc2NE96O7XNkxbrbmuYuVsu9IEG1qvoH
O03LnVzyaRlK8GS0JuKIDhHMRDxS5Qx7UxtfjLiCgzaqUIVa+XEuJyBp2UEZ+1u4Ik9wFzaOhsE+
rH2dithqyExpg1nHlYT2IyjuawmtW+nMPrQWQqI6+llZ+FBRm6Ykt9JD515B19iK8bsw05/VHGqb
dogfGyn53SM4DKw3jW1DQ5N3MAhLZ7+vthtp2JTJbjLIOI7ouibpzfJZxIWfhvMaemlHX8/pHiLq
AYOX6O5Uc66VaXLgpMGg7WsTUsOJmlG7CNlzg6B2e0iOoYUkzJa9b6GzVk7G0mFHjCaS+4oo36eo
IkOylrlRJKnyXp3a6A0M0bzNOk16I4Ur8dKwzx9n5I/vWmizwqjY0xNWomyIwtsoM4YJv5Wi02qd
2u8wUIZbVLQYVW15QlHQxYdJau3dNFeab+OQOE5sgY6ZkYS/gjysWdI5t2oBxnqFdqafBXK9lSBW
rwZ6oi+DKV7JVrmpjfjVquglqW3R0GvBsb+SLNVDDlge+3Cub1IYA7eWlsk7pemfwYbivsZIVHia
lD9bZWLQHFc7ba+ktqChmfypBf6gHL2CkPxZ0d2RoNQwV05FE36f7B4Rm/ncRChMFWxgyyHqzoJ+
6uK6WiAFaflUxaZ03zkUPrXXgo0FMDILOqF8E+NoqBJjJToAghQgttSRpA0d5cyr9FnbRn17V0XW
Qx3a0cNgli5qZPRSaj7ua4TS7ogBfmWl3W1hKi9R1B4K9Xfcyeuo5wRCZwaD+tDSj4+TTYJfa6RH
BefhxZZvBhw4/XBUTOFb9FyEeVdY/Zam+KpiY2cpb9JAbzHE7dNJhGlVP7X4Fy5YasjPfLdr6sEO
YqH5pxT1E1YEqn2ikVCINEho7Gl+xXoADQbJqWEWJiltQ8lu0dqTx45TN74V8UJroImLaUVdqdH3
2gna5fRSMasQQBs3no6DDHwGcizpriCUEK/NQY1cXd0VWXZXLR5lO+o8LZWDF/w6ma8VbKyJzxyJ
a3PHufge5pu+jA5FNN3HSzGJXN3AGyS72U2NwwkXv9uq7h/TzjkGve2sBGmpWOijcafOsfAEiEW3
hjSxztHN3gWyZD9TGQx9bXbY95eQKpxB9vt86QOgW0vKBCmorlkutBZPSZY9Sx2Z68pmaU1H01ql
KS5nI7wRyez3o/J9butD06LNzY1NNAnEyrHzx1GZIimvSD8sBZjOBIXiJjZJ/ral+SAVwwa/M0Y3
IFFSBEQ/iseefZYKEwCWD9Kw4E+o0gFs0blKTn9TdeHRat+iRkaYo7NFwl45r7sxfWXJ5dMZUL8V
40s+F16RI3G1WdJplSerwSnKFWwFN82U31b8u8ZYuKLUdzNY7P87/sFAMoqrsLtPy7pdlzKengBz
ERPJYHuRVoa3KOlWzM3ANiyLymhXeMIRTxPOT4/MBuuNrEuM+dTbsB+Ve9r/N3UkP9PhDtedng4o
ro0M9E/aZPwK2rR/nQX/kQPjVL7lj2399tbevJbn7on/OyPG/48eC+wt/2ePhR/l6Wv+58xlwX/y
3y4LTfkX8BgLnA6Ib+JeFp7RvzHf8r9gxZLLgh0Kzp6t47/4t8vCkjFgqDAUdFXRFjUB/9H/YL6d
f2GvA/ANHknTVCgw/4nL4txiIROMR0134YnLuuacY1c1DYKvkxuhh5AUp52R2sOenV74zSm0dveP
x3LBArbw4P7XawVLEMa0bUDw0fGNkLB25rWCtZomnB8jD4ur/gtkQ2NS+TaJcM8UC6mNRNtpnhEI
rxBJXgvdvHhx0zQNHrNiAhnkx/0DmyProo1zwPesBFJ0yKUEraJTaa7e01wCKMZOzw6yPaSN8b+/
C0Yzhp4Lt/0JIfT3vm2gSgCEdH7BGbEHlaCEKlYLvVKL8GMAyvOmepLAcZXDLYlDbBTMERF9I6pw
M2UI/QVK6Z1aJEt+zYCu4Ov3cJbI+e8X4QD6xggPYMs6c41JtJsT2oWhxwzeH1O9oNkUG+2WITn7
wVwV75mjEhRky12DXCVJfNVInHubmsHxyk9ZHvvZmLCAqqtYxRh+iMc/vpY5UOqMcyHiykmKb+Kc
ZvOa04azM+WQbiWuvOxOGjip+7SKix9OSopzq0XCXCGmR89vcRA9IvSRHTdGdZJfe1QLevL899kO
salQoJYv7gxNOQI7RTyLqrqyh+hBl/uRMtsiVahtw6vzsNkQnlgftLTOfWRukcuZobm98pDOkU8M
IKKU/obiQuJksvj4kGxgyCB27NgL9Xo8VVGpg8+t01vMF9LOSisLY62A2jOJOjkmYcIebYQ792qZ
qHG//i2f5wt+imaoBNxQbiOk4ONPwUbWOTngWy9vYvUP+LXER5DdblqElZuvL/XR2/h3lP7zUsbZ
XZdBGAjKpYmnyhV2gQn95L6SguAni9h0B5/F8r++4IWxuDxdpmqTBCXrnFccKU4spWUTe1qIGrjR
qvyg67l2ZRZcvvazEcWHooM61TRqkuehe7mRqRJWekbUQCu5TUion2eDsxK1CyzoxquFO/jKW1Mu
vDYu6iwFYqYgiKAfX1ssTVIErjH2zCzN/C5Lpru4YTLMUqn9Ccgn9I1ypDdIgiVH/5mq7yD4mDhk
WncJMLyNAm2cjTwys29zP1JP//rRf/59TADWsgwaZP6A/fv4+5iniDoA4OI1RUvppSptNuPRQH1G
D65c6vOwWhDjTHwaCwEhQWczDjDwdqgLfXnLuM8lqFGU4i35SVRp786WJa5g2y/dGihW4LaOxT0a
y5//Y+HJxgJgk+kQI6TTQskr08BHJY87s5Qd7z9/ioah6dwbCy0bh4+X6pKaWbQQqcdOEuVNTd9d
i8PUH4fxWpz0J26yzJTN4oGAC1w7QouzRS3RGyuSw4qvM3GQs2a6NO2LHhH3ykHAT8g5RvyVDQXt
VinqCX2LXt4IiTZWQPP0vcqU7juaBIfz2DS8pI1KP0JqR9PTOQDvv34sn784xr6skBzGFkRl8vr4
WKxBVRykd4kXlErhDy1HB6UTqc/0RmTDos9uc8R8/y8X5QEBAJd59WcTJdIzAAVoK72oKWhgaFli
3xt8VNtamvN3GvbhbaJp0q+vr3ppsBED/z9XPc9GqWx1JlOmoxrrtPphERGmYWpupXm0r3xGnydL
HiocHUYZRHDt3OFtmwRcBPyPpxWxziLo6DexPttXkhUuTFwfL3P2GAdayLVio1BIAuSIYYV5SWio
lxVBW9nWEHWsK6vA9WLDkVrSw0C3jiOpYRaAtL0cJtW9BO7ALeDoHymZWHdfP/BLswnRJCxU8AMM
FKsfx1aPWXPqwwIhFpvbrdaRoVK2tvnYhU7xHcJGsP36ep/wnMt3B7jI0JB2Q5LWzgZzIZcAjXMl
8ZDfWr9abNxvU28tHc2xNUycNM7w0vZhfpcPhk2/Ru/GHUkANIRTJ5kRBqiB/Dr0M4JHM9KNa8z/
S8+D9CnyI5apQV+Si/452w3CYaiFPZm8XTs8TvMgSSujqKRnJtvkkJtT8R8vpzbbWMsk3BreAGTQ
jxeE76xZgzVmXiwUBDqZwvoRYXT53lr8XRs7Y72O+9y5//o9LOPu4ypuEx8L9F8nhom/zsZlEiqk
sGdt5iUMOmoJU+BVhD74pAMVJ0NBOjqrSrpWNDGuCmEpV4bBhe+cy3OW+Dut6eebCBV/VNYgRPVU
Ow9daLo1PUmcvkhqxisT2aVL4XxmxCkaUCrtbL00CvbFaTuwNFuF5DZF3xzitrEoPg+tuDKpXJip
FcBcLCeaqsMmOHuZFPnNAipF6jkglFZ2rth+kpI7MHNyoBwYEL3R0df6+lVeuEGDky+5TgYiQwyq
H0dQjxQ9oLAlvLDuwocmsAIXbfZ0QMlU+19fahn9Z6MGIjvPksxGm6DIs9kigQuuDHgovKCLNZxD
qD2CVO1cIwwJe+KUA2m0zXZYXN//8wsbywXZ9yw54J+H6xAwlUuuCv7rJVXC5iUP1XCjLeIiKOIq
VD07+bbsfq8doS7MCOwU4NUSuC7rmIA/Pl4gW7UOMVR4EvLDE7HL7zNUf7+bBH1BElq8r+/00uW4
GkUNZgO28mePmGM2Z5RAkVzsdJQGlcn6nsxz+VyFefpA+Kp65clevB7wDFkhiw1v6tnOujKlSlOl
QXLLsW2OOYvVqtHZXYp+MXln7ZWz4OcRBIaOz0PmYsv7XH7OP3aTOJnRo3R96M1AdpfTb7tvE1qt
cyp3Gyms7xLEsXloVFce61/O8cehy4UJQCPvRAVTdx4pEEEfHztHDj0gzHAOzTRDH4XYdNxY8ejc
FxpkcG8UfNVw9pFRr2FETlDj0BPurJgt4LoxZErO8ii6VY2T/k9aBIT2DFrsPFs4MU6dWPpBlqEP
dMBES2c/rHKZnnJiyHcTsj1oHNDSJTcSmvxTKQM0W1U4URsuHYyPXw+jCxsPBNomsRfGkstGdubH
B13rHR7kGaFn1SLeTcux9BRLL1EXjbGb2Hju+5naLr7j1O0XnRCsEvD48IZ9FeLoWkqy6bD0WDxJ
la6lpF6o4PDbGOOEAyLEAGX48dep0RBHgxNGHnZSFQTbrD4UCp2KRFWMrayENHVUE9BbChFYHYZu
M3WjhMINKf/Xz+nz5OmY1PMoJiFmJhX4bPhnmjIB0TRI91TIWoKxksMIm8Uu6zFBfn2pS6/EVJdq
KLesGdRkPt5047RI5ntFeA1d0malTFq9B89iES8aGQrq+ZaWabNoSCqclL8liE4IUMbBdk1ztvdm
1VZ0MzN6DJZh+YAYCGf7+id+Xr+WPG+TtcTUQQNbZxXOHjN8WLYi9GiKqSTlqgmt3ag+IrW3PVUS
4Qqn8bW9wMWLLk+F3bhFFe3soqKxe2SDgfDAfGFF6aQy3BL2is6mJp/5BeE0ZVUMkFfe/DJvn00I
FHH/97Jn87opycOIU4JJjsbODtbakruAAOY/f6JoONnbKayYHNQ+vnOBngoqHtNOVGjmzpixhnXJ
0Ht2EBr0d2CsjCM02K8vqiyj9vzeNDrNxHZzwrHPP351DudUKfTQU/IUP2sukrUmutQ1DWl+cJCq
+/aytU/AqaEJI0SWioZ1bbgv7+3zj6A8r1m0CIj3+3jrThlwcFl+RBFl2knXRwF+M61vzbRt73m1
/XerHsK9wUyzaxFC7IrUKI4D1ERa7ap6YxhT3lx5Mp+3vQ6LDlAoNtwkM56vrorJCbO2KByxES+9
ZqxzVAPW4EejbSE+KdtjG2fZpo1oWXWUZd0rL0a98EzgyC0xpyyC1K4/PpNOGUUvBVy/MavG7zlg
+xlWyKNTh8DWJHU8FAjv5LVQ0vhXA8v1Bg22VbtzEOoUGErtynJ8afrTWRT5QUC0qKh//D3AU6u+
qgldhLkxbeFAovoV9rMt8Ed/fesXn7xj0quhMkmiz9lo4ISXaZM88iEkibGdal3/0VNJ25TOBNut
lTCgYrrXtkDDw9ugH9UfX1//wsaDLhEB4CqYJSKMz+8UjqeJtpipTaf6N1XBG+Eh3dNYD92W5m28
UxH8r4cattPXF740zxhkMHOkhNDHkefjI87mcLQAqnBhuVxkPk56wK+tXxlZy+M7/9joxZHysHTp
SND9eBWzoF1lKw1u0cXEFckAAsLGqF2nsMSTVqOO+fquLk3aRDOxISboDEf+8uf/2MdJc7OIkLje
HKnT3phrvPQ51FMElSDSv7G3Afabxem11NJL1zV5ipopGwbl57OnCeNmlmNAhHiipmjTqxYAlkk+
mUP0rkmRsq1M7f3rO700cFgldJvTIzf7N/jxH3caSsjZBVt+r9blCKgvcQdJOFkdfnnF/I6qtqfJ
lTp3TVZf/WgufZ7msmGmJgqw9nw9jiyc2JaTRCDS8sztskJzi6IOt0Rf6ldmgksD6J+XOlsO8zwd
s77L0CouLCjbrI31EgqBKChv/UaxzCsD9uKL5CjjOFSfaC+fv0ibl+gocO2ClH1wPRP3U0JhR4qA
8ydKiHbIpnTYfP0uLz1PLrXMQJznKDR+HLV60zQD7v/Im7GvL/K9aC0IyPU5ow9X5rtLnz3TKnMq
qZ0KOLiPl0qw1Dtsm2gMUmIDN0BnEt5y7H19Q397OuffvYVFlW0bkxt1gLPLtBjldB4hcIeo3k9q
Hfh0rheRU1SVWyRLx14GiKdY6NstHYmhU5XtOySYbqNC7t+yCcSE0mMLTiSF/hSkAFfXssGzVKO8
MgVfeuX0AenUW6pCHftso2eRAEVUXBV7M+4wcD6Y3cra0FAhR/YaquGM0tPUHq88oQt7IaQB6hI2
Se6kfn7AnUarIFi7jrwMX9oRKdd3rY3m5wnH9lqaGOEKMONtTaT82p7bXW+qw5Um8YX7plWNaEDX
kDzQCP34jqSmTQXhqqGnRnnn6fI4u/pYR1tHk3QgRECmZazNVx72pSMWRRqItbR+VXzLy6/6x7wF
9tsQYc1po+ztehNi/yjc3gqxa8w5qJS0Txb1Gqjutu1vJSVfQDJVFPsRrVrtysdw4bvjtyxYeh0W
56eTT6er2QgmRXjQ22VfZ+4+Wb2Abkz00JV21TLgzz4IelQAcZGFajJWiY+3LUSqOn8TIJQ2UfR9
Rj7KDy0zMwUghKxschEmb7FmNZtQ4B5bD3ld774ecZdeNyVAXhxbPBKPz2c2wrXasStCj9aTfsi7
QtuRqhftcJW8V0D2UHz3nf/1NS/M3lTFuG0O+qr6SaKhjByP0THSrSFxYqPFot9JUWfvsOil265M
wuevr3dhUXRY/WVMmayMBFp9fMrWqAdlbsAWiNAveKKIct9sIQrg8vrdweY5JrN8La7xwiBireAD
oixmIrY4G9DkyIzxmNNKYTEGH60PxibV5MjXRiO5//r2Pj1ODiwyCz4dbsNSOUZ9vL2KPtvMKZ6s
Dgn1OCe0hvxUZstcl6BdBXJ1ZTH8/LEyVFmYFDaIDpLA8+0b/mo1q+CMYzHrMFkog+EFEl79VSkn
FSw3Zdq1oKk9zM+KD1e6eMKZhSoUo9aV7+fCrdPIVmWWRx3Q9acixQAVRW6pUhUyXEddbnIP/Bvu
LLuoM//rx/xpjVzumrRuh8WYUpB99qXEFbOWgE7nEk2NKh7j/WSupxKZ+5X55+JNoV/6eyHCnJc/
/8dcKIDPcChrJTdOMIpNAquolBukeylIFkNsuOuvb+zzsswJh6HKICUI0KLc+PGChay03bTgUvSu
LjdGbZduPdTRDco4iMcNHdxYjfXDKI/jD3Rj7Ukna+tHJpeGL5oeBXnugJ4SESbQys5/VLlVH5NC
Kt76vu6uDPZP3/LyW9kQ0Q6nE6Sez1eOIEBoYRthsh/zvSpp4a+5l7sfSiLEvC5Bsfwo/ouzM9uR
2+a28BMJ0EhJt1Wq6up2e0hiJ7FvBDtxNM+znv589A8ctNRECXaQ5MaAd5EiN/ew9lpLWV+Y0tQO
9unVlZamLUTTpbcmSdplLU7RoJ2Jlkeg9/3yOKaN+RHeYbQN/PToPVScNdCGRGQITnn093ZHAN7l
TEywW9JJXaKnIUcZjip78uf9D6+yQjfrRy/PlRnD9ruv4VSBuEm1wAvN6pFkYXgz1PVRb15hhSYT
DRgIprlAvnwDXxzn1AitigJzGMyFbb1pkFI+maNzVMBRWflRtSJr13m5d2tJ0BHj2zC2xTi6dysb
Lb16UAcd5B2KI0BqRX7sk52znJ0VRLSYBRe97FklxSOE6NaVyUQkSerBOPACr0xRDge/KLscDogG
b2dK1CiTUBOCUnSZ28tsW8lfWbyWlOGK6J/750D+VZsoRBKPc590qqgWLbOdqckG/pxHE6ba1HiC
3CO8tJkTE5CjPd7Bh/Ge8cCPxdSbwX3DijVCbk6CQ7rPpbZ3L1fL3HGfAosMpsxL3ucl6Hm7HjwI
OUzvIM5RmELF3Ud5QOJ4ieu3p7CO9MiLOgMNKQhgzmk/wqzjkBm/Gfw0Wy7316XYUPp7NP6A7nkO
XmNrbBRA3pGxhOUHyWTG7VJvftOGYHiQVOvcr3DJ1n85zJ5KoHh0pFmvWillI7hKdJA2r7AiGTPH
dWFA4tX23pckpGhZRMjreSH4lJ9fpnCoFOOqDElBv13mip4DomgLYNDZFBD0ojYWUKSLf7cHBOzO
zArbkGz45V9RWKef79tWrRJZA0AgFANJVna2E2dEO3AUEuFPAgC3m3uxxt5hzBl1+fumXrkWtJ8A
k/mCzj59eX8XPoYATy14ZP0APhDjcUbu5GnQRHewoFevvmwxATu1qDDYFpOj2830ZiOC1dKShGBF
+SRy1JzRpyrfgdYyb9HciZ99zbBH0A+KGI5VxlV2T4wDoqCtWvghioQZbTcGiUm3XLsxOeEcvDOq
pYG4ByVHl/g1Ui6bEjPWtQGmY2rNT33FGD+ENXARVCYxe2BP/Zjc7n+zH/D2nU8je5fNU+pEHtHm
djvh0SK3w68Gbk856DQuVbGe0KA2LtUSjb8XhpgYO8uXNVgay2sZOtQgFfNXAy562N58UVkXwdzJ
p/u/S3Fs+Vk+0CWSApqdOzc0aq3VsX6Phz0uv+g88WMQRePysHjz+uGnbYEBkPtOLdnE5nYLnMoO
l7mEayzJKnAHFcM9RYmWWWwV5vW+KYXD+4H6IyIEVYpG29ZUG7thVPSQubXMAV9jyYGGDzcqqEpg
l42tdvzTG9bfOr+ovt+3rNhQLPNqmTgB6Wu3lgcUwmtvYZFr2hunZoT5uwb0C3P+2BydqVfFGWpw
OvE4n46EGd78rS0IOWzHjCRnXwHIsrE74xHK8ukhg3nwEXas4rpYY/jQ2IAxTZeR6ci3y59/xzzS
ZomBwCshCrL9DemKmmTdG5KzH9jTuE72U14aRuCUo/33/a1VfVTgM9TpyPMEYO2tqQjNZ8gRGy8w
bRelymRhUJnuMxTTKYypaeqQ2zKtZadQ7/188AOkFvQd4ytck/2gTGv2AM381gvCov5erO4EQTqW
abSsB+Uu1fkhlqfKClAI6Kh0/i+i08b2myUaeo/AA3rKFT6725hV38Q0+Qdf7rUXBAWA2DmxDr0P
4e2CgglgHvP+sN6nBQDCKkHW25laG2b+Sjz3y5gf2Hu9MuzZLlgZcmPUxeXnfbGyQVTZUssZ3n7q
vrehl9/GIXk/N/b8cP+cqAxRWAFlD4aDsZKdq4WM3HX62oF0HCTMTY/wqaVkiG/co4dEaYnc68dl
1+k0bJdULr7FgCSEtCI3oNdJHAjBm2KWdTHtFxbFm0XK7xIuos6+NQXZW7rAZMSwLCOLj/QaMuCN
DLInPfQEP79/BKTyQeA9poizNcVQlqyL1iKwwjQOss6OkcbSOsAMprj8tCmGCsjGTIJh2mG7M1Fr
DWXnNReB09BPOA1DaNxqs6zeQ9wzfbtvS3HeZdGNjr5cFpC07bIG5pLhVkCGth7dv4HOoqcWGQh+
aJKDFMjJ7b6511Ea6FCwfqxLti6l2ujL4567JSRgBtLxvtuFF1g3UA5y8+RnC044fj7V/5BZ3Kzd
onxS2IUStKD8QNOyQDKQz9R2j2HaVzfggPQy7i9LpkDbOGZrcLcsRmJg4rE5h0YGb4Jhw6xLkaOB
Xmy13yWTlVw6v6wP9lLe2L1RIBAu0zm8rYxGbveSWdxwbmFoDoayEG99f9Yuvb3kN2+Okyv0BOW5
WWf3kSkk+7Eol+nP+2tWnRwGNal7EEr8Tynr5ackDRxgSrBFoM2r5OTIIJWw++Ja8FVvYH6NA3CN
/Givlusxr0PhgCxY7D1zNXLzrIULqLfO5zTsNQEF/eQ8eYVXHVX3lMbQaQPCJRvt+zJiQ4KaWR2L
mxE2hXQsmh+RgVluwCjTn217c1i5Ey49NMHyEMzdXInSHVCZWhFLmeAsZvrIMmXA0AV67rW/84DD
fYSq8sGzo/p4jN/Ih4d3h3Lp1mgfaWPnpdyQZumyG72iPvDnCK6ruTXOY5/qP+89yf6oktBQpCyz
j3JtD99sJiyy7ov6Ogq3Aftoa4++XsW/3T+XrwvfckPl4BQFYKozex9TWgiJtgkHRdiaP59HY8iZ
ex/X8MkG0vzORRT809wSGOnANm6z0fYXhuhhNybDOFi2yt1xePg5gN88gortNpOvZuE4Wiy7XlI6
trDzVW5sHURHKu/jcCck7pG0Za94qDVdDFpidGCOjLyAjAq5zNgaEaFaxqsInTHoktI9eHrlI7S/
jpROqFwQbVPZ350gu4EIzwkFuXyNOIOdmiDU4fe6Qq2snfsFcuYIMvlHP0aS5P4HVp1dmUm4IO1A
Je57vkvB29g2lhM4XlzAq40wMpljQt2GLvMIIQVVxuzApupDkqLS9CVXExyw7YdEPUlDRGNxAhBH
0XUxIf+ErFg/mMpSeZ2XVnbvVggyO0GJhhIfcgaXRetG1NX9FbHo8QjcozJFeR4gAYGGSX9vu6DJ
anRvTQyHMrkFFkwPV8RYAPyXtZNc7n+v19BB9ouJZrJO/BujKfL8vohx1xmiPA91kqAV8aAH8yy1
HSIn9P6Go75MH9MsNh+KwfBz5KioBodiArkxSbry+79E9RVphDFvL4kCCBG2PyQpraEyDEqojsXI
xNj3LiI+3vrXfSvy5O9vhgwRaZ4CkyY03VppizCMfD0SQdXXpn3KRxG+YcwOPqqpn5BssJt4+Abf
PWq/6Rp2TzMsu9VBBCRtvPoNJEsM9TNiD4XR9jfwLuZ1tmYiyH0NxeV+Xq/CHZG4BnhVP6CjA1OT
KK3i4JqoriY4of9RGoBH3m2wlTpVH3mUw+cZVq6WxtIZgZ6GytVowWxmhpCV399slUWgaeCKkZvH
K+w8bFmZcyLgqg/KShcfOl3TT1OFH4/goLr0CaOfBwZVZ0jCipkic3A+Pw77i8OsaSPyy0kvAtLc
9IzucvVu8ufwy/1lqa6nJz0NlQxGxtydv2nyyHbhxBEBoEYLVfbIu4w5bPhelfkf75tS7SAVSx/Q
OiNDxLHbo2KZsDKPE45cxCETuY5mMoeLaLdXg+Bv52I5eBNfcz/gDl4aNLcGKxOuM6bPELxusvEN
gnt+YA12cRaDl8M7CP+07U/ZVTc67y3Sd1+8qRUX4YcQHUK19HB/9apfw/tMIR4kDcVWsbutotXa
0hckW2tTNl8SULKQEbY1QjSJ5hTfqwl+pUuMPAojV5lRaJzipHiGtkKjEFFqKJ0sK+x7B6dM8f3R
eJX0DzIGNez9HiHYZHgzsf3CaONl7qmF9q14XubKPfDOivO8sbS7QPBYmaFosQT14V91m5UP86qJ
g1RFvRxCFNkOZkG71wbSvlW3ICgKwtbJb3a7EG6iXhJ06K8cHC+lKfCNyCwzD0G6sD1dq1NW4zDo
fM8y7ZHProunOms+rha89fePjuLi4OBpraA1jUfY519T6ldMzlMRcFuU+/IJsnEd2NvN89DUs5w0
PbCn8OnAcWhx4Odordu7LzWkKLlbBZ5nchm6STrXOi9Gqd/i1Gugf6qy7JML8exRlU+5TCbHPEos
jBzsa7fG5PfujHp9gJATUiGWgO/QMEguszV8Z7eoxt/fVsXzSbuR1r2s6DCZt/uAabO00PWupF5G
OlFjQWjLaQeIeLgR5dkrh+KhjRbv7ZTY3TmG/eTAvnKbX9iXB+yFg0/Hoa9XHGIw2fZ6g+czu3S5
6T31LaB+Cyz52VnSoyECRTRNW5epCqIT2g77mMHTo7m05xxFuKqrb7GL+EFW6eAJGj++dWGXP1pG
Vp9RxDYP7r9qucRExPG4Gh4A+ecvlrukdZu7uJWA4XAYol3IJawhsc7JUrXv1mxooMJufhp3Rf+a
sgUFM/qffOydewPAkfFIc0lTj8IgyQIKP3mZPuNIjxhMVP6AEgkDIxxhk3R+u75iaXNrXKh7riJi
Anl0+vMCf891pItwsJWqm/LS1M7LLaMwRid3CfxWttJrUuOWG6FxWmobKjMCoev9m/J6+kvCANis
H88pVdBdlOdGsdZRuyO9DEPtezMJVGuy1keDKKQaE65xUZ/1FiXAc7qM45vKQsdUZEsSBWOKCIyW
2O1fWeQg6zak6x8wMLt/3/+FiseFY4X0uWQVAcGyu8uetTQ59AtuEBXh8Exk/M8UNc3jfSOKL8yz
whP+owpFzX77hW29GWp3Glyoj5nvg2cxfZizGpL8xD0aVn5NNUCh9KWtXdabLP3sDyHsQmJpkQX2
29U1Ak2Uyz9m7Hffk2bujfcMDaDMC8Y++yymzkawCOVilGPhVfZOLu0F91LMA3I/tSban35pJQ8R
zSDq1DyAe0fi+hpku6BiApFq/dOktfM5b+EXjqfGO8hWX39csgteJEaeqOoQ82/3HWruTPfSHHkR
zTHfTSk0o/CQ9geR0GvPSJWZqEFm+zJQ2YWnmuiteNVSElWCtKs3I7BLNEZdJ8vnhbHHuvzYTZMV
mHQcfhZHRPpEBkf4RWuWVuLuerU9cyp08hxEtHkJOsOs4SaSkux9ngU/e4YxRbMM90/WRnKx3cuw
CXMrzRsncP0yf5vFqX5bw6FAj0f78xcskVHIkSVPGt1aknjsGf4VvpqP4G4poOplWpqwdjasg1Ds
9dPC3098RMxAxPJqkECvKmDkeWgHblimt6hLPuPP+qs7pykRfzahmJodTS+89sEbm/bumyHVDKdH
h83J0cZA9yJE8ITZnBPEva9JNhUHa1Rdghdr3B9PpBv7iV4O9uCzu6yu2Vyj2PIPbrVyVbzSstJO
3rlnp1tbd7XK0AHaP05Ia/ooNSGrKk5Vts43TXjRw/1DorRHrYbZNuJaJuy2h2SacjFCy2QHMdzj
vxtL5109Ex6jBordIHK6o7qB8pLTlqQmQ4wJGntrb+iLPKFOyknJvOKqOx0EVPEyv2fGHM5wc/DO
miYQKWyt9ODxUK1Ujm8Sc9EBe5WZiLZLpy717cDJ+ujWpjN5qNaXt3bW20dj0T7f31hFLYzZVVrm
PNl4FJKh7UqbdkRD0KIWZsZa+AjcpnoKnX5FNHaCmcrJh0sI5yF6ArH2zbPKv41MPyr9qZYMaFUO
zAjJfrbz27ykS2u4M/l3DUd946RuhLai5jx2EFA8Llp2BPN5/UCzZgMAmEtHnQRht+ah9pE8aOAs
QTsL0SGPme9e1MulDauv97dXuTSMUQ2S9EP7FKnJEzE0NbUMiMXqCxLO5Wl0IfoaxJy/qQwzOjg9
il4D1sjTPSqbMEvvo2fLbOepgkYFvy2hWdEIa3QhUmqpg3ky/aR+zLVInI1lst9DeNY9FH6sn9GX
9g8eEJWv5aWiY8wsFAAt6adehPEm4NCebqNDRO2GpKAR/+sR9hobCfBpmOq+Mb2j9Qdm1edZFnc9
EFMEo7vDlGdDjjI4oqlD2/sUktvO/H1yrPyxp0zyjzVo2r/OAs9CDmn+B9MNh4d50sajopzyhIFu
kKNxMC7sJ3FF0lnzGtXUHf1suBVVFn9GYfCPCO2/6/0TprQkywvQp3lMM+w8FROqVANCwpGi96zf
wwVm58HWuseVAsfB3qpMEdTLG0q5kW759pM2uogWTceUudjLLYFOAMp/hN6WJD96qZWmpPcFJEqg
vp+rj2rN7qYEr5SShZ1jJqv/XrMsDUIxJv/c30B5ELeVaUYYaFcTewB8gep3u6o87712haM9YFaq
/WoOCe+LHR+NgiocAbQ6oF2Bg0qM0m7v2tXojYGefJBOcXsRQ+t+9uZ2fNaE+Xs/RMvBohT7Bx2U
RPIykEbFdmfOzKd5NDTbDvKlZiAsE2jPMeP7VasGmFvub6DSFkMgAHox+YoQioHTyS7KhGPBHAgz
y6b71Dv2N8tfs0/3LSleZd5j0jcSdIlM3H0qpFmhUXOJpfKhtuzr4FjRb2hqojMB5WxrwVHsJcAW
fe2J2d7p4PSrPIsNPFtWZfmMNHO3B6VzMrPuFmKCSXfT65Ta7dsu6e1A87T+Y57lUCq4KWKMEX7p
qUxHSP8rOM7ub4Fqs+Wl4BTBm0R/dfsj5ipcvHYmWu41u0dewUxqtNoZMgGFUHcHvkV1aCXX6v+q
e9RJt8ZoTJuTHhakOhkCvKhVoz0xOVN/bYdxzAJnbbTlFw7TS5PyCLx4NuZ4Gb1+6ZzAt8f+sTOK
+dIbsfc+NJIjekzlaWLCD6pcl9x0j8u05kqP84Z0EQFsyFRJt5qHmTkl9MY8V0PvVGSfwtlt/9TE
ZByEXSrbMBl4skEkH+zdMulwTFWDwwiqIjGefR+2lMg0kIsRrXWhtjldhqj4mkR1fvBJVeeHw8PT
RJ+V6pq/29+1X0fqszYyqK7+4CYI5oy5ZT9U87Jefv6oMljOaNiPkWSx80GlDevJKihHi6r/t3Qz
50Mh8u6BwRfnYFGqc2obFNcJ1X2IY3c5lkZtGwa8SgQFzjUYu9H+MM4tU4yLLhl33G/3F6YKskDI
0OhnzpvW7b7AMwMdTnOJkPGaMEbDp60f4yZFgjQ0y28+xdqPC1N6gVYxcJZok/NbsdA6zhDmPOiq
Kso/TN/iDmXJXy5+5w4SfzQH0RJfovgXnbRWW57rCvj62hqf63qtKc2L5E1jt9FjGQLq9PVC55CJ
mhpnBkNYhOyxgZ7B+f4OScewe1NxkUwjMIQEuG4/iBZWjjOEE883OnTTFZCIG+h6ZKFPT8wwzgyn
QUF5RMGteMg3Rnfeqs6hPQyp8cpZnfFcuWb3EII8P3gGVGdNongspKUIMfcVxCL0w2SaEhEktfnn
4KKduvbgBBw9fTZCvfzt/kbK67jfSOoVshKOQco72+u6aObEiJwhAj2sjJOeROapRX/2XWKMxS3S
61lKdugnK6b2N4VF8uG+eZW3cBwOAJghZj32YGDHT0cX/AyorAQKy7BLutOAoO8ZKeny4VdMAYMA
Mk7css8XVpi+OluCdOsKOTrI1MsLGX/zPjVQob1vSvkJmSqh4uT/mMvcbqoTZnUB5yi97CmhoVNG
5vtmmIwAoj7oo2r0Ge/bU+7iC3u7gwl9Y91NMNSjrq4h4Mn0yZkUbr346LIcmFIujc65pF2i47jP
fjxvSeaOgl4QQQLyhjpFPqOiWkvB7LIZ3zp28tPUo3AdUExjEg83xMiMXPyLB1sUFOzinpI/s93u
uRgS89SEKLX4afjTo9Q7U3LxL0w1nY+WPaJnAXBEcUqMYQi6phwPqsiqK0eBie47VWSqItLNvLDS
daPRImfoBpbmd5JmHnmfLDT8p9yM9AcnJgDMax8J3WStv5r+3K0H31D5A/DqYKDZWaYLdj8gDJcO
cnsRQCTiIYKbAbiwxtH/XlS2hhwE911Yo3bVtCgPDC85IgZQHVckOGiG8ZTCybN7UyobXmQCPOnh
hnJBQqsuppMXe9Yf85qk4cFToVytnDRit2Gz2IMjGR3NSyfEmtkZM0LM0/B+hVoziHtIq0SSFFA1
ojfn1oZ4uzrzUa9GFYjRKaDUTd+KgtDuTNEONEqp5cwEYlykJ30qPw96qv1hOGF/NSc+bjbW/bkt
uu7A4SnzCUn3T+WL5An8+fY7z2436K0U1vKNYf1ntOf+SiG+unnV6KOLPLNorWrRAxIe2FRGPqim
1EfdDNWjKUUO+NJ8c7EfDLK0jsH4heYyNaz3TR7Cjxmh2HkkZ6LyS7Q84XyVpBaMl27XmqdwhaQ6
eHRH7/6z8864xjXSbHNu9xcqFUcz98pV/XhIgEfSq9kf4TL3krAHHdnZbXpeZzpPYl2OSi+qoysj
AGptDHYTDG4XpUVIas0DiW9jRrN11vp2edvm8FxeF8jQEjTskPu7cNHhWyVFNpBWc/P5F9CMPM/g
3WnSQAEEpcf2Z0AKjOyJQaUNmdbob52XBpmzqXzSKhf56Wh2ERoZ6qvuVdbJLvLqZtVDeICFV33f
l79h7zT1tEmyDvRmstBp1ta4fTa6wrxlA1qmOoD42/0nVfWB8VAuI23MKb2aVhbDbAs3omRsV9V0
q5zevPmIFPxx34rKE1JqgMuXMRvs7G7oFFO1pOHoBBNqG/+EfWMXJ6/Ix+Tkj+F4hGtRuSLPlrV4
pmxgNdrtoTG4/VIi3BpoVtoyZYra3VOdoOx29mILGabeSBgrKEWfRqceAumjiq1ytcQN0JPiDOAw
3J4ju53GXOtaSgvO5F3roltuK5glxhnm6SBvkRu3D2s5lnKcCF4MEGVbU9m0iHKldxOsjl5EJyPr
/bOrLWXQg+W8JDCzBtlSHM1QKK3+6Ayb9FdeHZqmhLSokJ3bTOTVYyWyjxVTZw86pAxvtAn6wDLi
pv78EaIIRyH4B8Bk3/6ubJLRH8WxuJqHt22kr5+MMelvTJweOlnVpZABLWV3CwXVve4Ptc15ilwY
x/IWZcwKWp23k1FFB1dPdUxlxgYWCnSQt1/RmLf2AKGwE8SVaf3nlF05BS3k8w9LUtoBc4XJUw/3
GnChfDqYTFGdUFwtIHv+4+LtHmt7iMzYYfAtmIcYufU4N08hu/EUtdER/YjaFCMMREBwbO31wHyj
AbcXUQaGS664LG7/tZvD8QIxQn8QACkskU+iIgd3Py/x3sm002z4dgbe0x0S+wxXTPg0Th4qxLYY
rIefPo3wrtP9ZhKY4uHexXSRMc5ogYigX6Ik6G1Dg6TVW97GGdnlfVOKFwFTYJw4IvTZ9rO4wmYg
ykqpkUTVoH1PUXtAz9aMvwxt4wKqLY4AqorHmHaX9J9w3hJWyWP7Imx3jSlLdIFLMSqv1N5PhaZ/
rENo0k751NXTU5rUuYdSaWsztbi6+Umbp+Xv+2tWXMAf0khUwkGHkIFtf4OXRxbBMpWfwRbpp9Ef
1kvHmOb3+1ZUB4bCPuOdFFZoKeze+3Yle4UDkeDGCFHJ66fkn2ZABDQkDDnIhVSmmBOi7kCujA/b
bWpe+R3ig7ON0nzc3iyvER/KiMhG6IfsbkpTvAhoYII5pFm63btFp7o8MyCGDHO9opkZxo/ZwCj3
4EbJQbCi+EyyT+FDGc9FAD21NSVEOzBOiq7QaCXzNU5y9yFxqWrc/0yKC0AwhuungyVZf3ZpnD14
QErka0OK3F8Mc6j/8sap+MfXum+emfTf7ptT7J/k5JDK2YyTED9sF9V6bh5WlFZhNunq92glwcPr
D9PFNKajQEW1f1COyFYWmlnGHobE49M7xkpzKWlN44bY93Bposw+2D+1FZvJXJ+YhHx0u6Cwyfqa
Fq5NJFCVN0IS89ljcu72C9vGywjEg5ED0sCtlczvUVtr6KdEqKxdkfZdye5H/e3opl9/3hKDLzh5
nmfI8XfrKfW26mGdofLe2fY7vVzM27zEyTkTdDjvm1L4QgGhH7wEMKOTdO1MFWVJL6cjkiyNHFHk
qLZORqjFNy12/7a0PLZP6Knot3aYoRd2OuLZ+/ZVZxF2QQYs8cWyNb3dVGIsBq9KonPmgPUHRjg/
VXZF6TK21uXP+6ZUpwQbSLAyKET1cFcg1cMyKwooAwK7aTtJNr9ALdH4Zn6wJNWWvrRjbpeU1ebU
MAjHbV664bOLvOXjungNE45pfm3ctX8Yi9q5xFoVosbcHUl7KHdU5joglKk7751Jn9Zi6jt8/jqV
+bOJjsUfrr4uJyc0Pt7fUJUlJDRlGMnsySu6unld6ZokJg24IctuSOH6v8cdWTqkueJgTxXxOOuB
JoRYUkL/5Ld98WTP/uxVeUevD8aJ/F9/sPUnp9ezrxGAhifYzYp3zmyNv3DhaUrQv/VpUDj7BlgH
TCJPodMMljSzTnFPU2Qsw/7mgzQI7m+ldLm7LEe+L7KyAvEjR3S3Psuo29ViUrLpZ5KZLBz6h6Sq
8jcxUuHXtnfqDzDGa//5enZU1lE9PrxuNIYAVTF6vDPdmmY9anFMbzMzGWWsaPiU7pqdeCOsS6eX
7UFgqVoqYR61DDmExnTxdqlaIvpFEJwD2jedxxFmn5M5h21QWlEne4vmqerL9pLE/XC5v8kqB8Bw
I10QydMG/+7W8sg8QrNy9QLsNWd/nuPipPtlc+C9VWaIZWWtjoLbKzavprDTpKhl3z0r7K8V+goP
dW4sB5GJ6kYQMkhOVroTrGi7mDZmkCQK4SNb7eZDVWTOQ90V2oNbayVobac+p6FWHVwI5cp4jjin
kPW8ktbqa6sz7YSV0RXMg8lk+nxc/X/vfyXVwniM4HuD45163P4rVVrs00mCVcbUablUU3+CpLM7
E593pyQv6tNQJcOBf1GsTD5+Eu3L4P0rAl+Ir/VKXzTGH5xhGE9uqtdv2jmZD1DZajMSTkzID6Jw
t7YkjpCOzqnXo02gfa8XJ/9k1O5RN11pha4xuG/cCZiF7dGIC4umRMbkvlsL7SYibUlPzTDYBydQ
8c7B4y3V+qiqASfbLcYuxkpPB9pwjpva70pD+xbC5QttvfWUg8h637fjF31G38EcvaP6jOLpgdOR
XpKkrYeKcLdEowYUUYSRJF+L/Ddl18Aoa2diPrXGbLsHh0NpDDpeOdfFG7TvrDawVbd2Its8xeJ/
0MPevZhOQbtYH+pqvtw//kpj7CZfj0ldIsDtxxu7KFrAWLpB1dTfcY7NH2iPInawJkfTRapjwjQr
6yGgBSi0s2R3Wgk1Qkg/o2jaK5wk03pa0Ow66mkqmPKA0FJkkoO6OI79sEU+6dTuGj6W3sJYWS9m
/DzWZXdJFne85RXze0E+rVbQiASNxXmMzA8jBP3XhNp8dG6nvGEYUsDiHdzfauUBBktMIQWpF0oK
2602YPzX1oEJH5On9UvWxsMTKXI9nJp5CK/sh+dDTQMX3amx9Cw5i6yom4P4W/W5KTGCspGVXMbd
t7+hShvG3bMWuAWJwFtG+4fntBXztZ3Mw1hb4VnB4cObAi6Tutg+1jYSJxwsChpUbWPvseor7WFx
hvYsOHJ/wRY4n80o6X7hPJOjSxAakfwrrg09FZ2rFYAKs04sf5oTyrW+kQ9fChKaX7in1KOpwHlo
twGV2u5lC8g5hz0ap2DCzn0KzdD9LzPzonwYmla3r/dPj+r6QNDLQKsU0AGMsLU2IpmRRhGnJwac
nX3IvRq2artxl18Y0yDhhIsBABEHZO8RBuhfNDIoZsTW+r3bGt4/DfQ+/91fjfy1uwAUlTPmlOAe
lPXn3WqiXvhtGOLjdGrBb6CyNz6EjAOe48QcEA6fk6MsSXXwbeqKsv5ArWbPc4V+c+QDGoT8wG/F
1SqA0aVZP1yHMjyiH1eaooRDYE0DlPrA9kvRmh4NlDSY4NYQHet6K7u1YzNeKi8+QjOpXAoN6v83
tbvOVmu7Vdv4kLpZzCf0gj6FmPvPPWqaMDrP/mlajfUS221/KlK3PuiVqI4kYD240MAD4nB3yXTV
p47p0O4K7M52fsuYOLkWU9EfRIGq7SQXI1SidMknlG7mZS6Wk0NPKdiKbIna2xIuyK4DUXyGTny6
3j+VyqeDoWI5RPcjpd19ujSqwMw3EaiixgidxzYniz2b+tj6Jw1STmhXmwj/PEeUj9+JNUI5BWmN
qjmJRRifQfTPD2bZTP9Ova1VBz9OtdvMtAMGYK6JDGr3rTuGmHLDknV/u6g/LRUYD0C+vwCaQcCD
EhpQJ5kfWtvdjuI69DKDyfmhNcKLa3dfK73RbpGx/or7lCORBI4gkCiPby0Rkc/OZAKNhH8YKQtR
tBAc5LqBMGlGDemAEUB5iijVGQbEWmRl8s9fnCJzLOfayCTtnNPEX3zKhLc0182PWZiLg9K06t2T
dCdUDiAggFp1a0pnriLuC4mSYZL0YpLxBqU3UZ82l+g0udP8pIlY+3T/6Mq/dO9QJc0TiiBS7G9f
kzSWMrYZpOEutn38PDu1e8K11uWp8Ts9qLvxCBWnNEg0QuL0AyKy29AQgQWvqGY47RBThwDE8L81
LoM9Y2fFf8WVddQgUu7qD+ZjToa0u91VCHI0f9HpsEUIGL7Lrd75ZGjFcB1XK4fzpEn0cw/p3VE0
qbx1L8zuPILDZGuPZhMedtLNc5vkNY2w+mioT72ZvE3AXWhq7Ov+hSU0M5ZEDiWJBhmnY6Bf68Ax
fWa0BYkzckP4z++fGNWNkGzZxo+cDY+y3dCszboRlA8ty9gW77qlsC7RZLtvM89LDqJO1SaCBWUs
gECJ3uzOVKQjMDLTfgqcIcniU6GD4zrBlXCYp6kOCXUtRJeIXxkG2hla6DaVRsF8ezdWqHxUol+v
oTE19WU2S4TWc9+7+EPT/31/K1XPsAsGlpAGwBQZ6nYrBzA9UUZuFcSMsjykXt9/XdsULEacWG8c
SxNXAW7iDKd8y9yr7R84HBXqm64zvo25TOolrzLwKjemFQQOHcYGWjsGbKoPToxU3wmVdaMN2nWc
nnu7RhXdHiaAlxPQ+OlUD54NTYjXVEc9atV3AISOO5JBHjJz2w2BKZuPm8toq8qtZ/Dc0ZWUOQv8
Xi/T0+o2RgArUHWwD0qrYDf4Bw8IyHRrlSn7cRp6gsrU0mVFsbK+p9mcvoHAcX1XJZTfGK88ohZV
bj7viqS60+Vg4+7j04lCVQpOvSAG8XWFpa07d2Ubf4D9xT3HYIc/+2D0nkseO3QgdEGsECZ/eR30
W/dPoeqWyfEjTgKQK3sfIJhuLEZUdtj0MQ4fyBWgqNOtowxSbYXReziEKafuJ520OQe6O5DGi2lN
Hy1zyp9F6mgHzkm61f1zJgltOEM0zMF0bD/lnGqW1cr8wJ/yjqqLEA/pnM0PU2quj/3gVqcqhPpe
pLX+cH8XFSxXskXOEBW5CRC9fdrqDgZMtHXmYTUbPpiepp/DvFj+hA9+Gi4a097DQ5ZZZn0aHW96
Rtk0g8NNfvBidj7YjZEewW6Vm0HHA5IzHWrMPQFhFTbQOnSuS+wSLt+sWTcTwF4eCi1mDbXtk21E
cOC0lv0MJekRx5DqaSIPpDRKFZve/u4qoxRsWNEqtQ7CYkjfaXWXB3Fpau8jO2vGz3oc2UfrVd1j
mVWYOhUcKRe5/fjEVonTTax3CkPfeWv2rvubiV6h/ps5N+aHbOnbS+c01kE6o1gpAH8cFqBbOaAr
T/6LEBH3uKTMlMGc7hrp+9zk+hprUfzbtdpfqzOWB+YUjwZqBqSj6GMYkhl4a27JqqyhAMU5Gyzx
IV9aBIUYLP0iwtJazsvo229grDE++qXUiF+1I35p1XIpzfwYNOCY73k6l7yNNDO3PdmKDeuTNkJb
cMoooH5Z28GXIZW3/ntwt2RGuLvWZN9QXEh6M+fV3WqLBcKVtneDuavjP7tmNB/cKYs+MH0j/k2y
oTgtoq+rU+Jo36zF6gOo+c0DN6m4TfwGwDiQ+YLu3ne7O5GirjAvVDzdcn1oRQ23APNot3B1i5MQ
jN4xje4W16wt0gOvpgi5SN/o6TM3Q5K1Z8AYCkcAlMb0UiTL701fe38yueo9Gqvv/Xew1fK0vtpq
sNN0NGS/Zg+QKSxKHjHkJsHo1+k7wgD/u4v26nz2YxOJ2TA1zIpoIGvfuVOk1adFL3XzmkT8vlOp
p111SWgqQajYFTGurjXrow+h/oWcBEoHPJz7zrHQhrgYsgQa3tBdciRv+uKZ6rF1u78TKjOUyyQi
hH/RKtjes8apCr1KOHNGGMdVsCQVaLkmX/M/7ttR3Sd2G4QX6ALSzF304QxV2vsWvGTAvbLobAxp
81HvzPDUk6zA6xL9ft+ecl2MtsDggKw1/nK7LsPKysXzCKoTbyn/Bm2g/+uK/+PsPHYkN5ot/EQE
6M2WLFa1GdfjZDaERiPRm6Qnn/5+OT8u0MUiimhJwGghQVGZzIwMc86J4QjrsrsqCXwCbMyaturX
XVOZ6uKg4lSu6/TBrDN6Hkhwn4Ti9C/IVRxdkR3fjzaByb2kzAFsYuP7a5eeX5bNzqmZBqUIVDQ3
qrNhJX0cJOtQxpdaA7weMgw6+e3+fu5apk5NPuvIPzYPnd241uJ15A6ukmdfFzOKv/JWcDD1xubd
LzUqhrWynO5b3XsF6PNI6Rj6gDfFwlEQhCsZQXszesYAMGrt3je5Hn+EwAfrVssMRZzT1Ej+SdrU
SwJar8t/qMQgSw3sQMrwgm/b7Lm9ahVC39TMzU4TNJvUKv7Dq3Jv8c1ZHLFq9g4UZSwgQCBlGaKw
uSadZw0EcYRXfZHkZ+Zt5n5kL+JdFUc/VhL6g/3d+6qoe1FoJnSi+7R5ZV1jmnSaui4cV+PdGhnt
QzWoH62lEhdvAbTeDuII77lvklwXOQDygS1xJSoUu6RAyOwg5MXAN00CNnzvLqg0rt6ftZ2Vz0xI
sg4QyHtWpSoQkAq2lbt67Q70wmXsW6LSXTIoT5RKooSKFfeP8Zp5P2ymmQTMhToUddn7mq+sboNl
G0lhxMzoSihLp37yUAA7z6W6/LlUZqMGhD6T7g+DTh3DTu0Pij6YZ4Fu40nrp9VGmAmUo52oxje2
sfsSZ/XygSEC/af7d2zPU6KtJScdMQ6QN/96awxlibuaJsQpmeP1UntV9KEb5uZy38re445ut7zM
Lk/NNjFql0jNLXpAJyYggGAuKzNQc1s9EcP157ebgo1BhZH2GnVx+VVeRaqaypQmrydS1byRYdJK
ZvoZFbAL4lPpwf3Z2zsgChLpiKDpzeSM0iZIq3IXSG9W5GfGUSnnQnfGg8O7t3eSgPULuAmCQP6K
Vwuas5yB2IasspXLPwDy4ge9Xf+kFnwEKdkzRDpJVKXLEcPbKXuNqg1NIUCrKS2Nsyg3psCs0HPK
Y6L9N38khhTBRqBlR9q0bXFVa54Vo4Q61pBCn1HEz0Md3HkAVbE9CGl3VkWMR3jDFpK5bPUMTD03
4bADnl/TNEKXfsjPNaX1Hyv68f/BFBk5mDiaELQJNl8qHlENmCDyEuU4zYXCfhI6KaoGXaYdVXz3
ujHkf5KHI7ErCOFcnwryoETLs8Y5FZlaXzRdKEHKeMlwGePBr6gxB3PuiLBzx8WPlhg6XamJS7LO
lZ+ow/LYVVZxgKjZ8Xc0vJhiKiXAaf5unpPFrYpWr1i+OqTi1NsjDKxaIz7W7TSwpuFIcnbXHhog
9EhtyNHb4JUnmwFpAnhGMikK+FHNWsOlnY3vixEZD1HS6gdR7N5R8qgxmEwzh6W9HZAxdAayhyNR
kDI10z9ZVsePE5FAOJWeOAD0/OrwbFIUikimLAprMhPebGY+FRGgPZ4sRatHO6h7tvaDorUdKlz0
1l8YF23/m+pdO5wU3Gnkr0TWqL2gWSXgC2bz6C8WCeOJeSlQj6fOaT4TC2tOmKxtqfqd5a2fmgmM
Y9Cs+vgtgwVR+WtcwHCHr5O0fkEsnwSlqVQfskIqjqjq0Ot+HDMm5GetzarlM9F+sM8JQX0M4VaM
1PSEaF+KtRn+0ee2UPy+sZExW5ZKFYHa9vUSGInIX6a1HpoLUnqGGmZNpysnuy3bL1mmW3+vorY/
J2XsfW6TqF1PHXJjRz2F28hS9vA0clXwEPwpA4ZXPtUcEB+xtBF4gqs3v3diYWJOavUXYVnVxXPQ
5Ww8ots+izSeQ/Xrfe93e3CldV4nQiAptLJ5ogZGHkVNLu9uF8XvmdvQdz7pqPXetsbODKZEd3/+
B4sgixgChnoxL/D1evOFc6M5kJZdHPIHGxRIsNhG/Ulzkibsmt498IS3ARd1VhIV1GNZKUWNa3u1
ZyX6MtLm65nvhoZJ0p8N3e2DmtkAZNDacs7gTR1s6+31xCgdIhTGofcC07g26uVZXBp4vZPd2cX3
fk11apGj9SECOXzwJktPfn07MYX+D4VHiskgP69NxdmgTEtEfplwGYMyVaKPcaZaBzX7vXPy2or8
Fa9OaboYc1rZVM+bVXGeClEN75zcKIJkVK3MN9A/+i+fjR4UcD6INjyb1wYjVyuUCQ9PBtv3Ya2v
RQCwfL4UWQveE5brY8YkyjfHAuylBGFK8JvsEV0bhb1pWFB66Ev1SffZNtPIH6Kx/DSJQ3LK3glB
CgyOBZKkVCM2yVwthr5TLK79YFaolZijCNCStH3UYY5UjfduAJOSpTAKSko81derIrOQwhcAvOKe
mcnVaHkBTbnoGxLtzXt7nSzfdssjavvegfnFKqdqSndgG1alqzDaVWcrU8CD02XW0vZlLFw9RCtA
9IEwKvQI7nuW3XVKFRFeRRS53I0nVdHz6DsXQKEQqf7IBNjxBFdRvCsXSD8GAzgu6BLUl/9ilJRc
EnSplW6un9m7KRpIwF66Qq0h7/d/Dh5xd6IofaAs+RTklXa00O3ewnqWxBhCO5jeuO3N2UFkBoZi
nq8hldjq1OUx48ujKgmasplPeumtB6W57RP1yx5BK1QA/Cex6/UBivLOU5cxXcMp79sX2XO6ZPk0
/JlHi3gCO+hemixWXzxRR4GuCTR+7u/x3npZMq+jVNy58aZOM9DJsGfW6yR/Olk7v6TQyn3bnB5L
I5n+uW9tb7UUeZiHif8GTLzZ3YbUdE1oLoVxpDPraBHJU9ZUanVuukV8UZUGLp62tH9Ew1y862dX
//O+/d3V0iOGXws1jgj+ercZ/aeMbTeuIQUKF+kJKz+ZSV+8twdN85VlOKJo3siIyM+LICB6ZBTy
aMvLH/TKt0+MWRwjE85k3lfawzqtzk+ZlF26oddCcymnk9IoejgsQn02tTz5koBZO4gKtu6Q38Dd
cQAEIHMLDHXzYM50NTo+8hqahbecJmAUQWZlRZDBUQrv7++uKU4S+QEILer218tdp7jUa5omIdoo
wwczKdRzX6nNt3GujniOO6a4LlxS8ks6zls049qnltt1jPsA1mh/to2S1GDKs+cyVw72b+v72D8q
JihS8ZaAK9qOjR3jTAG+EauhXtjJSVFX9P/mRfkRE9Z/yJCaNPzKLLuDqGBvfTZJOqEpf/FsXm+l
QQVUrxg3Fjqd6gQRKjR+RBf0UWSHcwf3TimIIu4F6Ak4idsVRj1LtDRlDUdPsj1mZ14oDGT2Q0nj
44/FyIu/V3dxEOO19LO2Nq6KGA6KjAe+aGejpR6qpOWCkbnhajD5Y3DbXlHDPp++K7GpPFnU0BBl
rZZzso40aHo4WwdGd/aZ+FUWkRBChI8i//2rG7qWVqGrRayFpCfaRYtj5ZxYc/p5JvM9eM92vB/J
FH0EIAPUfreUurKi8q7ZuRZGmnBDlz8urobodFrqSyiMZnjnuUgkMoijOtXDnB8k7rcrlcIasAaZ
aC79wOZyGko9q4pVaWHLbJPTXMbJ77FXtKclXtfH+37g1s9KtjNJl5wqQd1i4/bSss1aZohoYQkc
KXDKYngaVH19ahqv8Y2267/dt3e7s5rKgAIw4fgDyVG5/oiu28ImRCg9nOGB+a06jQ+d0/9tDE3+
ydLq5lnpPO1J5Uv7a1MVp/vWdzZWylsSbcLFp9y9edX0qIji2hynEGX46llJk39LS8SfnC5Xz/ct
7ayT6AQ1KqocmmwhXK9zsYfFXVxc0dzqc1h7ev4Z8f3lMbYqCt5L3z3XMZMtFT2rT2Y2eQflil/8
jNcJEQ0wfC3iLJxUMKtbTMog6Mx31biEdq4nxsWwo1z1yfh0RMvtOHnfUYzwAsZ06X+7jdZNZ9kS
zIJU7bOXgtSp/NgyjTPzEz32mqC3Uub5SLbJ8twTqzfPg1321LAQq0ofiy6LWl8Il0pX7gzRpSin
qjn4dLcuh+YEHWLaWKyNbsX1htIdF1rc19z+yK0vZuvOodaocvOomxRxk+INo9r+5/5n3LfKDdSl
nOLNQKOyLdC0VrGaloN+gWU3XfplmD94S9X/286k7eVYJX/dN7pzSsEau1LzEyVtChPXS7UnpfIW
pimEVhH1PgM1jEfHquZw7lz74JjumnJopbnIDqpULq9Nge8zWrt31DDtGvPSgIAO8MFKgI5kefAB
pdPankiiZ3IS7IDN2ZhCaLms6iRXw9J288BIs+ViR27qq4prf/QiTwnttH2mft+Gb99O4jmiO3B2
oAs2UdXEFLWlAfcXqjN0Qlvna2qJw1A3zYoPrt3O+8xt44GWTxT9m+0MhgaPDngmIwKBVPMIvO6P
ZfXac1nR68jVWTz0bd8+zQaoeL9qMxGAt+wP1rvj0rnxZO9g4smLti42dWIbGmXL8VGZcZ0N5fCU
jlnydwsk7F0tEHc5eJh3DEoVFSnkC0AIkPz1ITLcONYNIZZwMOf6a1xnVLjjuHpMmQQXKqSgB/Zu
L6VkNtJQInKhV7qdtZHb1OPovKuha6fxs1K5A3A2I0KOIbG7c13M49elc/Sv94/R7fkl2JHD8hzi
HjqX0uO/Cj/MoTfcpGZbBwBHgSxsMYFeqb4nVVs9Qyr5UdUSeGYpBw3B2yuKL6DLxObyOUk/r+0a
OUHd0vJi6lbnveR9ToM2T4unNC+Sgyu6s7FXpjZXNJ4HM8trvIHnZiWANlQqi9hyP6qtMZ3XqGkC
zVj7gwhkd33AjFTY2lJQbAMNUWvmoSYNX1Orzex3kNflT8fiPZmS0ju4GbemyCdxclIXDi7zNnqe
Gju2+m5pw4G4L1goFL1f9eSz2TjKm/0q+AiOC8huriHKhtcfDQGN1O7aFehf1BZBiTLnue5c03dS
Rfl8/1zeRhoSioGv4c5LWYvNa9GkSCLCW8OUow+PzTT2vuK05VmbM4ohnEd/qRiOh2YO5Pfl7YNW
0RpSTTRrqfwAg4GNd73UaSjXmpHWXaiuqXjsq9n+noyO4VMs0j7Uel8FBEndQ1U0wwuP6HruIVKe
RuAGRRDPdDwOvMPeRwbbrsm4VsK6N97IRdi5jVBID8tmnRBsKdVvNEfoemnu0VC22/viarybpLQ4
BUqmm6NrMwG6NNaoCmPLqAKELH9OduM9ZWPfhfVorJ+TpT9Cq9+6IWmTyFLGrzK+vN5utXAiURDc
hbkSxXIMtO7byri8X/JiOKVyEqBYFv3sdcnRRNlbN48OBjL7fG2obTRwry2vYBzjstLrsC4Si8hV
0x6bzJ0vysAsxJVA6eX+wd7bXdJLfD0hg8S5Xtsrsiqqe82sQ6uc3DBVnTxACiwN3bUzH7I2/41q
5lHLfW+NFBUhl0tJTBzvtc2coJ2QT63DqJ71IHNEAs4o4TKpcxbEtWu/2flxc17Z2/iJyXI6r061
OpzNJvV10Tjv66WvLqrb2Aexye7SKHIxo4GHk9zgemm1kndN1E11aApz9BH9pIhQNcrHHLEM1Im9
t1fwWBrpD6K8BCLQha7tLXVXJOQobOWcxw9uXv8z5jVTiFukKdvB8g52cu9e/EIVMAqCuHnrcTvd
bo3cHaoQoTPre0zHP/CcND3VzP46dUJz3ltdmwd5ZpQHr4pcyHVgS5MOjX4Wg8AbrYXrhZrwnIsC
yk6YREn3EW768s4ux/ygynQDMMDPvjIDIuTaTNw0xqItVhXS1k9Rc+7jk2G23Ts3il8iRhM/JU6Z
hAkg6aCN4WUlGbttTsP0jjlyPWH9bB7QFPdOFP0hQj96b0jrb75w6zbk2r2Dwvy6TKHIehGuHcPM
VbFOZzfpj2qWu/Y8QgSI0bJUujnB3WAzyhRSTtjqbv6zVEfn90bXJzUYl67M/SStx7/vu6B9iyQt
vOCysLhxQXbW9aTpfNpZdKbfUtsLhzQSZ81cYqDo7hGdfeftQmTIkmU1ZENIc6+/cb+Y4H9tswq1
0tVPDEF2A3f1qsemEf3BedrzrrJMymNCswi+1bUpd6hnhEhcPp6beO/NaZlOoqqdL1FXTu+Q/8Ln
LQPgt/sbumMV3S3aUiirSjGnzYaOFCOdeTTqEJXc7rGeR+WhHIHL1gT8wVDbWpDRrTowKi/g5oJK
HQt0Cn91qLZKjxno3Gz1ChH2mjNS0TCj93ll/rRGYzgxRmV6Siw9/jWo5rmbtOLgluwsGSEnCk68
JmT0WzXLDjWidTKQMtOmaAgqAW9g8mIE0fUx/+rYrRakpn406PGG6MUrjQoRRSBDatjebHRVUVmz
jcY9ARRu7JBOyoossBitH8TG5mPcG9ESloyO+1jO4Iafl6yPfvfqOG1Os60oB2/Pdg/kr5HeEXkp
IIAMcrs+bItJu7PMdVfOmFwes24YwrUVWWj1bUc/DRXTqC6PaFlbv4xRYm8molK5ARKwlQ9BDVax
kryITk6SVN/Z7eq3pT1khm8P1y8rAJBA7FJCvQHpaZFHDWwsIwRwSuOdrijmH6XndafIiIfHuR2L
c2c0lt+naf1cje6Bg9o6DGmdiqasEZtSd0Bu/Kuk1BgGi9HwpneKh2Z9l1TGkxGr41MzUay+f3P3
LBERUbcBiCAJMdeW5rY2JkQpwH6T9Uy+VVGS8qFjij/Uaq0O4By7xsDiSPL0L5LTxpjwrGlddeDt
1pp3gRnZbTDRGc0CQ1+Xr/dXtndOJP32/41t3u/OW4dFGUCUt33TAHl224sDTObyH6zIbJDmCGHR
tqVQ2YuhRaNE3MKsOetpZz0kbu98vm9ld+MAhNCh5p3g/F9vnDM1zFcFN39C5rB8iab4G3i44bww
kfdgPTelLnn0pDgm2B4S0JtWFEoXjp41BgRWUKoURI3iT2FWXsAjMjw3baIFIkI1Gxna7mK0o/uJ
QOmt6PVfv+EXngNsEzXTTUQwNaJM3Q58PnqR6dOs55qvasJ+RNh6OWmxsj4pvTkdvJzboACjRF8Q
PgCw49K3BOrezsxETTOcmd0Mp1JtuynIKjxpFOntRSGlPfioewYJoWVzkcIpKg3XHxVaS5TmqD7R
gY7gOwmopWy3fnJXW3nSssOZozuHCGvAqBACJdTayjOMcdFkg+khGtxr9YPTlONTYi722SFqP9jL
XVO8UFR/cC1M3rxeWhWNhVdNrnuK9Kk6aUaj+oJy9FmYsPzefDWoh0rBbskzA6p5baqbbbKAYmRV
mZgekyb+0UAGeNE6EqH7lnaeBIjNKN2gJoVa0DbI6TNl1Jj9goJAW9gvy6i3v9EPTiGzWdVX0lj7
uYrWOFDjKaLmPcUH5vf2lBHPvEdAGkFzb3xA1C4C2DZI1ZLK2lnrWnGZ3Lw7tcv84/5CdzwnxTRK
sNSd0LDfgkQSZhM584xP80r4zcJUvD/03GsOHoO94w8UjTsHpVeii64/XGNXttUiyXLq26n80rdl
8pjG2RiY3eA+aLTugvur2vt8oEBllwJeNeod1/YGBow6q0XjtejG4bI0sfKzXOziRdUqM2OCT9Jd
7NGt3kf2IH6rnC4+Grtyk+pJDyP1MSXflQt4U2pOJ8+m0OudoOCr8Xmy2iiIxFD8AFqufmuTpjpn
Wjx1p76xzZmBNl0fMuzQ+0I7t2T6j5c631MvHv/DwXJIrRkcIPOhG6GEiAZfX60emq+rcYY/s/iu
gfKQoCN4cFl3AkYp6gWzTup+34CdzFh1M1QpvNMq0B7A0zXey5IMruZbsTV8aLLOCAdhHR3o3Z0H
7gTOWbb+QXRcf3v8rOF2kK5PRZ2k3zKhJw+IVjUfRRLbFzKjevKNWZez0hs19mPVqr6lPdPaQf2P
K+Vddah/qFYZHWFodvaDi0ZRE3wQr8+2ulHEZjEMkfBObqvVfs++PawdBpOFQmej9XXqt0x1Pd+/
CTueBN/MhBFZ4JRVnOvdsBqRxznd/BOsypVswejDybJGBgnP6+m+qZ1LR/EEdIfNnBjOv/wprwLZ
yQKtrpW8cVOqtCFjtsE92F0DuTrvg5404dEuqm+mKIuwXNGyvG99x5FxzKBR4sdITLcdrDru+sz2
Eu8EYNF4aJnhTq44JQeOZW87GeKJ2IdUlyEvuF6jOdqrEeW8q1Dn/6qsKv4WcwafGZN6RITacZkA
riRMUGrgEqhdWxKpiOeqZA9HkGtBLVCwqVFXDZy1k7O8RfZwf//27EGU5wEn1YSOunlb1VSUrWp0
HliVvoSrnn/tmHZ/UURdBU1RHLWSf3X4Xmf0HBDGvcoOIDL9FJ426+vGOOcjtd5pqJLqnCbpiCSz
0wVC15unpVPWh0S4o98yTtKXY379FNHc94XBsfWmzn4YLPsnAnt6MNsU0Zm9Nx1syN6nxn043B2+
AH2Z6w+gD2BTPa/woFWmBsc5tl/a0ix8gItReH/vj0xt9qLg1ezKClNToZaPmeaUNO2M9JOFFMXB
Jd25JsT6hLzQBun3br1QEidDNqH8cRJmHl/MtaLluyr1wTXZOUzkSChHIj+AWtdWUSMG8ts3DAhF
5VXhu1arG/tO3GlhY07wlnrX/vf+Dm5Lx9LdgH/4VXBTgUJsEkA6r2tk22hWRUza/aa51KOcqHiv
NOny+0L57wNiC71frWlxsNKdT0eURpnvF0IHWtHmlNR2qXuTxUrlBAMXrQPfo5n+wYxFeVCF2l2j
1FvCoBwQKDf9lX9NloXSqR5HpxHRnX8gYKC2lihqJVCRFtnvixXrH5xWiR5b0bfn+/u7u0wGCktq
HCiTLdlFDrcxHDRCCPIz/btYwBktrhUVvlePR0SiPVv4PQm+QPsYLO/1OuvMMRZ7tvEMbqn7TEJ1
n7I8f3JX6E1vXxWFF5kJ0lMmVLu2xGCGmVyziZBBS4USUu4BmjiMZT0EST6my8ETtZdvA3qQc0JQ
/JEKTtf2VCtlELGbRKdprClXeqXV/2Hr2cDEL1f1lTWH0hPZ39deFAxjKc2gqrrm4MDuOAB+g4Rc
QFGXhfjr35BEsQkRrGLNzMz5DeVn8U2QXxwsdSfYobpPe5ji3S9u37UVHk6ltmuHwt1YqlnolkkN
sw6GjRi0k4m4kHVWtE5761xU3ABFE84oJQ0izq3qoqrXeZ6aanRatdb6w1In+2s2xV/ffGqujGy+
opcl1dpoGJmNLoJywmXT6yQ+l2Ka/r1vai+YxZbk2KLcjvDhxr3kXRnljjFEiJAv5VMez17rD05f
fNP1fP1LU+z0aVHm/CImI/se69kcALFrkqfObevS71XA8OO41EeHSC5x83gTKFA9oRAMJnzb5FCm
xBjMVYtOQ6JlF0q485kheXLwUiT8QhxJquydJqkwRo4qO/XbrMVdtNFixADm9DiJcr+FcjT4lMnW
8ZGOmftpHqlWfQBC0R3FKTvOCAAfgTv3hcrNTTe5MmcPpoZyciMTYBLS919SUQiGZuWL+faI41ef
HAlxiTvZVv4UxSmmyeiZ1l5oddDlQqUcnIpw0sr08f7B2vuAsiX//6Y2XkCDXO/W3aQgrVUap2L2
hjPypOPZU4Y+qEjSDuztbaOFwhk4E8QxwB9e+wPNE9EkrEVBDkfQKY8086eezr+V2mB/v7+y3Ssj
S+mI6vLs32DMRyeJe03niy1evfy1GuiD+oba/jUIpIln3da/yLQdTd8i8RHOcB7RPDF9oYKO7agk
UYc0xen+b9rbbQl4pRZnQFPdDg83ol4pHEVVTp3jQeGCeTh+FExn8yv0HR6h7Q5vnc0uHaEjMT1k
m+T7W6DHUjRCUZdaoSCe90TSTvfDHMYmZBrWh9Wzyv/gEql2oEJEEZdq0ubzpkNEQ0HL2HO3Kh+y
cmCejAv/JZXzr+/v5d5JcmD5cCdBEd80PQnJ83zK8IiQxqNvRVb/DoDFO2tO/F/OLBhMyBF04Yi3
Nr5X87K1TO1ZOa2z7vy+jMlLa7bTKU31I/Ky/D9t3SnoCsD0oILAnso1v4rsFifJm8XjfOSz3p2a
3Oz8SJmPdm7vFFIKhprExrk3+vGkmCtVHu6gaS/txe2m6TfggZGvFH1+jnMI0/e/1O6qqAlDwQA0
7GwzckV1hmWSUo1DXqun2cnEy7BkANLvm7k9ECQyoAmANEHmuqmrqCtqhRWSRqGV2PVvRQuAOGiq
pX7Jk7XpDqKnHWNETRCheIz4x/ZMzL0+M3azjsNVK9fA6D3volqRE4yOPh2E+zL4vD4USJQxfQFw
htRb34JFGuQGYGCY3KnJcH7AXosvVTOpnc/cyOExAcf7oAlrsPzVMr3Zj4xlOrjVtx+QXyDJM3BY
frHaro8lI0/0ZBKectLmqXie+1J7yipE8+9/v9tjKa1Iiq3ktt/w2o2xX7qsLWKwNzECVEpa/oGs
aJGFiWiUr4pWpfrpvsXdj0hcivyxxIRsC1XR0jCWKe9jylCt95itaYQWhDDDhB7Hm590FvfKlFz8
q5s9LPFUe2Ybh22dF6feqvp3TUTapMd29Pn+qna/lo1kPYdGJ47YFBEYMaC7WTLEYTe7DJ7Wuu6L
Gnvlf1gQnSXp62VRZMtrGoTpVXaC1Gudtt4lsZq/4zIez6nDQOj769n7ShSQabPK2PcGdNFGxmoY
cxTD10zjR1uL1M9Vk5a1r6aUcN9uC6S/pOTyavKGXX8mzU0zde4V5SRsdTglgOoeuqWbQxtk35vb
ZSiryKSTb4QcwFYO0iyNJlmUPpGlkPJhjY34odUE46as+Qg0s3cieJAB9f4qUGwHwKj2FGv1oCch
lNQ+7LtZk2p24vz2vZPyBrLOD2B6S0M148oxo1Qk4dTmDrR/u/dtZho8GiI+8r47rkLCSCkxU2OW
TNHrzzTOXjLR4U9D2v3xu56pOmdDmZxQlGVxAZVkf7q/tJ0NhAhCJYsmIFyMLVAXAHqu2cJKALmY
00fG6MQfmOVsHDjA2+xGcpMYaQGVTgK5NoVGU1FiYbReGtZaZARDa4yBDWgYwn2mfNKzOA1TwueD
12VnK6+MbrxFnJciHhMnDe22rgEXVOOnfM7bZ6dcpx9uM/cHfMidrURfGd4Fzxnt6O3sjmHSO12P
8epl1xkBX9J7RNzxaOTRToVFqu7J0R2o0nHsNyckq6XsBBrc4aquShh5bhfMThuFNd4ksDNFfxyr
Kr70sEOf+OBMzdbzKbx/anYcF+Rvcg8H3VU53/T6lHr/G48X5+FiNcmpWOvx4vZKRMex8n5/uymy
a3wx7zNwhs1XLDrab/ADsjBSy/axmZXUX7VmDbrWdQ9Oqcuv3oQjcmQXtU5YpnQO5b9/9ZJB6tPL
OikYnDG6yxPHpH1hEEl+6XlNPwpVlh7GukiJ80rUE+4vc+ewYhtwEH8z+Gj7VRHPdbTYKvNQiRU7
NNa59pGV1wJD8IjrzXQkCrr3BV/bkzf21VpFHJWLZWIPwnAXuNlUB25sts/6YBQHifHO5ae6I2Eo
QBsJ5/RrU+5U9mpheFmor4n611zS5J/NInsRqelUfkEl8E+yu/Jyf0N3F0iCSFsQp3NDoh2481aG
9EYoLLCT/HfFA4AR7ckTQ3KwwD1TuE+pWUTHmTTqeoFqJ5MR4fHtpnQ6RXGWftcV8Awt8ssHpvb2
ktgH1jXFcXBa0ge9+mx1WxZtR7cxZNBDBVNW1OdYZSRKsozmx3XK64sNWeEg7No7m6+NyvW/Mur0
lqEwEYR74ajNk93HWtCkRf1UD0P65I79W0VwuOkSzyPzKQj0UPev7ZkJkj55lBQhRL33ZTnxpg/J
hfDLvkRwlIPac4/iiL195XminS6fDLK5a5Ojvqi28KY0XEAbM06DbIxBrlZ0godtJX6NC7qkrfv2
XitCzXCAAFLImT3bW2/naqx4+pKGfdUN4dgy1EHxnP5dP1g/334dAGFKbqDUbN5OiVayGlxipKYh
tHnrIUPIOkhnYwiaWun+w81D3R4gGNCQWwymPkTt6IguDYs2jT9acVU8giVfHpbROGr93z655I/A
SonJJIbJ3ny2IXPpia9OFgJIqz4Bfa3fmb04Gu17e/7ZNYOqHmA6U+Itrg8H+hJjNEgClcHMW8QA
hrPtDtDSa/WHWFLjdP9LyUD8+hWiYYySOikIpWd0vK+tddpaeWkDEtupkvIi1sI9A+75aA258J1k
nB46ry/Q0Ouji2HORw2c24sAIowiPCqBkmS5rcYnw1QO2gwzLI8iCzG/cXliFkX9xfSGHlVh0YGc
9NqX+0u+daBoUuqUvMAno3y1bZS7eeaYlet1ISnQGOR5110Yk6wETJN76wh4+m2QQUiCsAe+fyuw
NUdeMireWIaQIhkTmw0xcuJxV3m1r9tOdoAov40osPaLCyIVAfDXm2/p4cjsNkdfMzLE0wTs7LSi
7RDoDqCh0q0+l5FhPAJUebi/oXt2AT/LqQCQ4JjPdW23auFy9jooFCMrnfejWmQfJ5tZSPGkfElK
vb9UGVL1+sJRvm9450uCvJLcF0S2aOZsDKcqc3HY2CKM23Z61MZ8fdSdYQCQ5hbq0XSW3VW6FFYg
UqLXvpWA641Z2EM3F2EHb4JuxaB1vtOV6jkflo+5mMTXyiuXIB/tI+zb3jLplPxvkgoP1ea7mvOo
U35X8rCxVOLBcjQuIlrnx6pVy4MjtGsKYgbEEPwXV+T6UzIQEC+adnJHXYNOGNwxS2njj6ZoqoNr
uLefgIsgAgOTBGew9Twi84pMqYswd+FKQiPsLo0y1rCDde37aDT6ZdGt4QQl5GhOu8w2Wce12+PR
l4RYKmXEUlu94m6cujiPZkYXMFtoNHxyD43Zbg3T5Pwu0UrE2iI1SoLImBecEKdBnIZY1OZJmTP9
FDMLa/aNfp1tX2SK+KLRj4jQcDZE7U/TZD6WoOdFUMFLbXwHJs+/rcL7G1aLGf9YHDhGgePNXul3
tScElFVmlPiN6fSMIWWi5RQs6cLLopdJip00macHyAxVQ3zZG3+ORS7Kx3mM3Omk94PRB0PDf4mh
HI3ZpASp7E9tkz+oVl52QdnE+u8pst3tqe+T5QOaEnF2GeJB+dNaLO+hsuO887U5Td1LzKpDfUhh
zPX1POgB1aikC03pW04eEzdPjZJ1kCO7VgMyxBY+ql0dlz5KJ4giTh6aKX6Hatj7Lk3MfzNUV9ug
zxjdAPlubASHVtcS3xWKkvlFqq7PY5ooBio7WaY+KmBpwHuMZHz+UlO6vESLW3wZYw0VxDSOnUtu
9sz77NzG+2nqSvc3IKtcFgP74mnIesd8boSbJv6k2+MURKYyPuaNIbQP7mKr73JbnYznZF7j72QD
+su4ptNfVZkWfyBZ3f4FlKYZfaVzVY9ui5G/82p6WmHUWUC2Ikux/9IckoqgddwpPqst+UWnqctH
npm2ufA4py9qBwM5yKNRPJjoUCFO3ad2EYz6WIrTKFCq9lUkERJ/LVvlb6FU/8fZeS3HjaRp+1Y6
+hyz8OaP7TkACsWid/InCBkKCSBhM2Gv/n9KM7srlhji9h60OhhFFoBEms+8phxjobvMBuM3b+d9
58ghjpA26BJjNO077YAtOmxbJudEy9EJ0sUJGjoAGGpiZ+AuwP4U2kFhjJKOfmcJld1Ya6WL3dC5
+kMpjOWIfa2CPAmXSV735ClPdkkUGBcdLIHDBLzziznOokr6dnGca3vMS6y3colwpxdWzbizirZ+
j4Nm1iZrtE0Xg8p1t0OToD2fnMZ3Y8PMIOp229i8lVOOsJbqs0Unme55E7nscSoDOOE+UdmSYIbg
Eg+xP+bLez/rq+yi5mJf4dE4dYI/BEAjcmWiAZA365cZeafLqun9b8hrcYpVUbZ1aV2jMphWqCZV
qROM7Z2KHCOIlRkNZpz7WuwVZe4gLjNv/G5T9fwmzGi+mL2skmemsdlvdFBjuWS0ja8Yk8wkMsVK
bc8kRl2mdPNiTYJORjna90ah9rmYlmE317VV7Fdzalokh+2qTpA4a9f7rSg3P5Vz7tfIfbX+1SDn
MYypQ5mf89ls6K8Drz2fHbviGOyq6uvU49EZr3VtXApnyr+g9LI+etqmpuKWy2olktL+lVJAABIY
vIX71QyKKLhbK9T/Omrw084Neg2V3+2WPtmyzSmb3VK1ndivJcrIvA1S7qTJJyAw4+jjFQ1QJvro
dobl3mf24mADojQowVgH8yzPJ9vq0O8zVC90DFvF+1yP2Dbtu8CX7XcgQ0B7B4QuzLQjtr8drXI0
m8SVInMTbiJrL3KEn6u4CLSYb/LK2qYYVMx8FQyV4SKx3AIxnI1hKD94hgvAYrGaZmYpGcE5ujrD
FI+WqVQSyCxTb6bFddazdsjHKp6NzXvC7zO/RpHPFw7iztZ6l1eEQEk/KyOPw25ecsJVWVefI0hl
Q4ye9FjeaowwwiFu+0BYD1VIKSDZ/LJ4242WEcWBW0wVDn/WBPIBZSH0jDpjBiCpFt3uRC4dJw5X
sRZnkTON7z0vz/w4qPLQPiybQQTHmR+Ifb0Wi7XfNtQ19it69/bVio5P/TRtVp49OoNo1EObte7j
BjwdY4fI1e2NV9p2ca1DtDK/SSOzmksEDiJxE5iLtD8gaGeH1+HUVdaOCpvx0HWik2wIuesD7FSo
6zr+YjuJu1ZlcaZMv3qKZDBeeXM160Nvsd3sgw4N2UMUtD1hfTGKHqmqvt2Sxi99XmJhKJwt/Fmf
OSKby71XdShQ1FkwPgmrMJ3r2a/r70vRehsUG1/3bGrNaF+X9Sbfdsaisws/h+u86/wifAhG06pT
emn1sF/dsf3uj0HjA8AS61tDj5NMRoLB4kroYvH3Effj7LYxwn/OXa0uvzD9bArjRfZGcZCGi9z+
GKLYg+SSUpeOW3j551VPbbkbGm/bdq6UXRebWlX2g+qLRtwxAfsq8bUjjT6pTabbTUAkhuh8EUA1
kau0ozO/q/w+LgfX0fCW8yB4ANdgmH3iq7HO9q0ujGU3oQSLCJmqhlXtJQ/TX3cqBxFrFmOl6wQd
i9mJi2H0LymXTvUhmrYg2hdmvbJtGstIFS3DYc9Nw7wv9LfC2fKP2vFKleRNHwZpO3rOWxmY83BV
5nZYAPnDwOkRiLdf7hrXxyoGGePRgb8Q2mLcFuSKIrURnYSC0/R6CrragGqA53aUI8Ynlui75Uhh
3kppmdN7KzNykZZyg5O90G70nL3f1Fu4H5Q/yyM41R9SpFkRyVA6B1yxn2tr7T+YOQKfRiyAIlV7
QxkTkl6Ni938mS7Lqotd8PblE0Ej2qecz1S1ewz1+jOa0bN+4xvmsCaq6wW7IpKh1m4OmhaUvNgq
zjxnHSOWvNU6+zIcgx6o3jB0cQsea46DLejMT1ERlm181KtyUBdfuog6ITTzhN2rmeM8dJYuWfBD
oACN31SQmHbFDqBNPLmOJRS9XkGDQaJnnTJxO05+vaZizFZxbS9dezkYUpa7YujllRVVRn2o0fY2
E2uW+Zep5B0i8xZWEmw9gKikLHqbMonUYxQDAPXWnRjraLnQLptcvNn5vCWLXNSHFUmT26lZIxDT
Q7BkydgUoxln8JjOlzyfXUR4C83mNtn6/TiJaMROxM+duFz0ettM2jNIPk07T1a21HfRPODPhK+O
vEX1nC23Bh8ldhZbQRV7o2sXd4WpSW0st6rruMp1Ee2gSIxezx6mbTcZXHur91qZbbXTxtzY+zWT
JNMVGmJy5zjrequWZnASi3JaEbfCX1zEzrWcEmrOvs1k3Kb8JocqI76putSLTNopq8CsU5VrEk+G
BMRWibZmzIIIy71sF2+96kJPuefKFY59kM1SLAdPWbo7y41Mc+9AS+oV64yhjvw3fbf6fUUINKos
AqTeB3nsll4TXfduK/V1Vwp35N466K2xHWyrG8arGxj9B8LVvnsf9F2b3WZ1lLMHmsTxcx4bXjV2
l9Nsb5Sy7UXrg5X59U0OdCPfBX0l9LmbhSofdvxjFE+DyGuPynejpt2EpGST+gYOjHFZhkRnbA61
G+eDRQMdURBVxGtUo+S3TGPYHijMdMYO7X1nfsBC2X1r8W3b2QY2I48Xwx6GtGYddHvbXMPPrb91
WYwjdxscepXjUUAqWajUibJsupzdSL0JNsqcqRvMASyaJsf5oPSUHm47LQ0zXvzgB1pf40UTsEGI
uJSeYicyUO2+XgifkSTkaJl21pAVX70lCFfWS+l9sufM65M5iPJ7RUxi70BhuAfDN1EjW2VE4430
RmhcR6zMxubMVVfMv8w4c0pYrHFEg+JWOVG7nDWKz5pQuNWuAjP9HW8UPCw7eqUPhTsvH/Vclze9
dCgTFxXc+auqky7xR5/lHvXMeewPwlQ5ZJIWZqqdiWza+VbliBRVMlemUTdZb71KBEOs3RVEGyTx
5harDnikhnSHKIHAYN/1CwyHGKZVpM9Iwfpv26bry2gMw+6w1HL+gEpgdF2uEYY64wSGnejB4i/8
KVrVoaiCvaoc47Zxm5EtWDjh+Ygf6bcKR9fmPpxH+5aJ6QwkDrnxCN4hEIR4sroA8pC9dWujVnFF
NvGQVVlu7txiaN/wWK64DESTc5kiNG8XY42spDEsfR35i2kT8Kotu/TbxX2vTKJYHiVb9aFc/dbZ
KcdDrIPsbXuPYwYr3onG1T1TA3aS533YyyBeat7PLmyz4bZc+yGIq7HMUU1oJ0bb5Ky7NGfb/Nq4
ecU5ix7jFzy57G9GmyMKueqovF50z8kWjpNZxHJi+0lZCu6HUva6SXvI8WFSa8+TSUHG48VrUcLx
c0O9xVZeWOfhYB+rSHOYI3jmSJVEiznZiePqMUgrZ7Ku2oI5iuy2l9VxqeRWJxRls+YQza7boDWA
cnbq2aVxQT5h5Hu/HfyvYjTA+WzTUBfk05usOGE6zpDNaSJ1QyQ2NnHeKM/aK04AOPY0IZ702i44
DU4IIZ1VXpV90dtYkiuMpeOl4PV9P25toEoOeW4O00fYx3TK8NdHR4UW8SZiG5edrfhuUG+mRPu4
afyk2lZ5to3ZvMRNUTvlwzhZ5ldMGf0xyfugava1t7D+B1LpkvWLkBnngm99rYJI5rvWswjyq8xv
LBJ6DzRFS91ySbQvbbkrcdSuYgvy3ByLpZncRLbgjCkeTRRZ/XkGoG40LjScXvmfJzEOS8qxnSsO
ZtlbsRWZvXvWlp5dpc3Sl1M6egH6J0Wro8RopmzlBVNmOYjSb8vYGoYxTHw3F8PNksnupkYfS8do
5UThdUaye5hk7bwHlJWNcTurVuGoEjmPpQDdTLWn2HZCHs8GZ7TxMTXNgbDeLqmLJcsYjA++q2wR
j75wy4ump8EYQ/523+DKqNaD6sroPURb56occuuTqWQjr7YC9THO1K3vkrmRzr3d4Jd+VzZ+97l0
DdnsN6Lap2XjME4kt/i9hVDDTrJuwfVc03GKiRJ1cVjtdmQ8HaNoY0DNtka9oy2iWIVHqQK7cIlY
ms3/1DXLlF9I1WDj6M+hOyXw7DyaZa5XB+g6LYppiuk3R5ivZHQzNvMaUM6h3HKLfGs1xlAN1L2d
19m2n82lfaqrZZ2S0Fsioqkl86gJWa74csxIONzYsec96e70jYPAKhA8bAok5uTIgPjhUuy9fsFR
nHrAtqvz1oguXS3sW8DP1mPTRaZIzGkdz+loCrKmICjvG9dbp7izkTGLfXSj3Tj0pHprZW7xxXYG
90kvOqI3nXXt2aLRIEtI2UjFXbJfjyUY9RdVuE0q1k2IombRdjJjP7fWJ/b+sMVseJw/Oa1pSMZ+
zGn66iq8rY/akkCpRP21dWc9n7l1pPodY4ojip/79kO2tbYVL8vm1LHRovt+5khigZgxHj53ZtmM
cTn54xIDy2jfBGGrrzwIA23cMBNuh7aU7wuk2J4K4WUHIlljRqG2Lok9lH9ezVv/YZ4gisRdH1Ek
aJy+pl6OEyqd20AbNQFjZV3oQhbFmVPbObW1gRJ3jLnjgoxWlLPNlfMwF+c+7uVdQl8IHE2rTTIB
s27tG10HK4Y/YpwGHty1DgxGk2Pf47hdyndMj7jZ0YIra6evdvk6t8z6SAwLYYDuvlBwCUxikXx5
KAneG2yFUCeKy9k3v3m0tvNYdKUMYSxJ9aWGEebH3TCQsy7DEt4Mw9CiJVuX1qNjmNanSIrZShY9
2F+1jNr7kgm/JV5vTxfhmndBYmgikHN/RJGY2qTXXuBRF4WJUWp3L1byWkxfzWCOKytc/DTostkg
QJvrlc2pKz6g4CPf95FVfVClSelBmWvu7XXWzV/UJNqHqGypX6rIV/bO6zz/YyYWyaBRbNpoLDvm
l8KtnKsZGNycmMLAJmsLpvxbOLfEgyO5E/uA7ZkffUd0lLTyKSd0mnt15SPfZpCoV9sVLsybSKZo
A5dlR63/xlKle25XU/Wh8RDlSoXy/CfCrZXVaPT+owpQJtwJc63eU8Itv1jSW0fYYO302YLlalNW
2IiBfPzoBYSMEZQXTubtl9UCoR1rHS3vAHDWOkGbxWeW4iNkp3nXWkRPWU3u1qllOqszvHRR7fPc
Qx8UuRnLql2piYSjIXZVNhx3bLx0b3tpLTm1Mi/8uohePU0ww1TchCG+L46mWJ4EKBU9QGINZLKq
vv9qKnbdlGnlPa1sy++AibfvCk/ZVB8KjwgiM1o2UCn7bkiCojLmdHMs3KPaoOSuq0GZIUUIunXo
CUaTsVsivz8ehWF33k0zW8E8OsVtZORoWfqBnnfVhHJkMrkFh9BMQvRkaYIoWJ2Nd16PNb6/pDnu
O10C3LnxKhLDhANbBywPXaOgroVcEG9FofLcLIrFvmvcgDm0TRhOJmKevVvanmhROaMowsNAtZfs
rvVdceFQZJSpFqW86Jxlmva1aegotmrTW5LRnzorCfHFoHOxuP4U28oPPgO+GHgtazbalGwaZPAs
SsxnUWnNTpLT10BIpxLVpcQgzbh2SrL83eRERheH2qFuE+WeC9qhciyi8ilsqYmrsn+cJ7MqdmPr
LjrWdTSKW2r3+Sdto9YNg6bSd7r2LKB0W+Pf1k0n83PJKf/QtmKCrSAI/lOo7e0YK1hsCjb7Qrja
WK07JNgHWGdajaVM+3WqHwcdkKqOS0AwnxF1DCB1/Oi6RQEbPVGt5xsIfdSJIvjGW2yPPueaJ72g
J3h2tiqu1dx3sUW18dFuZkMcIlWWH4mHyAONrAsQFI8oysDwrBUbEj3p+7xx2o9F6GZvx3WZ/WMV
GWF4TV8iTOaSjCbZlPIugqbqpqTOe5piEYrZbbwQoNVnS+2Fy3lLpe4jPknufW4EVZH0nPZRnLP2
5c6cLWvETzobr3NnCVC/ovhixWiOUGFrQs/4uJBe3IrN02/6aa3u2qojuGrCNnzDsuIldWFWXbZz
RnYPQyq0H8zIMIpzvHAd8Lm6a455hT/xO8Z0qXL6LaslkWpQ2iUndEkiyokobvXIKndZOIHYwyW4
KxP6RN6Zm082Jk9N5bYckX57z+7R3LWNXEpOBQhUuyHzrNTx+sahjjVZ14RvE0sJQpUXXg0dNdKr
gZwNTUAkvQ7evEz33mytn8Zm1MVFpBXbYD4q+6BqXwTJfLQ+SdrMC5+M3rNuc7YalnCX6yqVwRK9
RWjHog5bNMHHNesBGc6RDplg2Rg8VmpoSlwofBh6TT10QVxE6NXEYdUF4qyY7dHamyH1AE63Pgdw
2cg6o57n5VXsDMGojmFseCZbyne7peytN6PryrdePro32NGuOGsNJpXfNl/WM3AJLn0opyk71ECN
CGWtSIgPgx4zdQAPm+OKE8mvawEpIu63gIQILoFZ78Mhk2bqN5F32+iRxSGWkiaOn7sLhU1iTXM3
+aK7D2iLfXftfipRICYQYmenzhqHeQ0wQW6590W6uvyCkV2fY1FQjoccD8fqqm1GMk2bI4DUxQ+W
C0pvKG0PeaCK+8Y5Ety8ZmhfAZn+CqCIgCoeaVEEvbTBTwBSmdkPPZLetKNHl9ArEua+M5WFuaTw
3pS5Wt7+vgv9AkaSC7oYOIRHmU20x543TZXUiA5gw4GRZrPeOJlakkqxdeYKV63MqiinkVSc11LN
O2FM0X6sy9fElV8Qt+MmwEYeAetH4bUTcAqTXcPvFzXo7my43Jgjj2Okq2/F1gU6RVedSFLkqGTH
0yY4f+B79fnOQ4DvAkUVKrS/H5RfsTI0WAFU4WNGRRB+7vMx0bbV1qLH6xN+dXNFCt++6Z26eAV0
+2sbl7YQsPnwyCFBV/p05FdX0RfZ6tTMkZKjazmzAfjeZd5s4uzvPhDIH1j+LuAcouDTWSVojvYy
j5o0klMUj6KbL+lymK/0318AxBxZqegTAMbBevE4t38Cv7W13pxwqXkgNbAH1IF8ard+eONlPkzU
DV+7weiXx98/2kujSIPDswD5Hr0Ijp//dFHq0TO4qbBON9HPSRsuzsGN2myvRNu8gih8ca0AtzsS
0UFu/EJCMDBE20DQN6kr8nfdCJTXmSaV0MlrrjDiyA42gol7RC/Vu9bZhkRKu31NUfTXucmk/Oke
TuZmbhu5M+uI510QDyKcks2VMKT99wEORy921JoBGiCicrIPmQGWyCu1kJRrUZZQZvmFOjGms9vk
fqEZQzhQVpP4CKbmNQnll7ZABvio4IfxM0K0z98opMiN/ahs0ka641UR9GAoVzGAKkDNTxs0kH8/
g168HjI8Prhp5FXsI9bjpxlUdHDzDTmgQmvKNaVSPyeeUfn7yaMZNx5leX9/vRc4qbxCNGmO3qgB
W+/xFf90QRiaubl6skmzWnbivFq5UtLaXna1zn55MyyOflCK9lyDtw2+zTNdY6cyNj+23SlM87b2
Luqxst///r5enFmomyHriRi5fyqDNzaeU2ToTKYYLFefjBFKuYHUc/z7q7w42phsg94GOENO/vzh
xbhoMkAbVNlGDaCIjPa2smY602R51wNRxSt7+QubEk4vbLSIPFEgPgXFC7/vvYmUIMUUNTq3x1Hv
aWt6VM3AfJmZ9u63YGinv/uUR98D1P3Q60FH2T6VKt36ynKJWptUNV32FHhl9Q5S1HrTWct2vroQ
cl95zF/3ph9XhFONGxLAwFPWqKgRAyhW0aaBp0uEeD33jSsjSmfhFiQFGO+kkUzvddWU7awACEUN
Hub37/YXVNTxHlBM9UHPgos8hVzrYXLLcjWY2GbgI2W1hReVe2S6TdTbG5nb+9DswqTs5fh3JeW4
MgwNhhydB27gZFbRRnN0Viq0yXHdPoy6z1OAKCru1hlvqMl9TSL8l1l8vB6ELWzp2ad+iZo4Qdd8
3eoW7xu7/BwKv5O7gDTqy4beap/Y2/Caq8Yv85grHqnHR4sU8FynIgtLHdEEBOUNjWXCjy7w1e0k
AKcU2PBcAm0IbsBPBK9sCb8crseLAoMP0GUCZ3vqx12MUxMiBtemYxc2cRRtcCPpXIITlK+FKC89
3/H45ipHvMKvouuG7dIladIiMGUfe0bd1wdkw6wwdjZTn5E4VJ8aBvfs93P2x8J4hqbjGZEUBkLP
QkU26GTqtBNAEuBAXWpAGXvQpLHUxCIcwWU5O4ikoVf7jlpfmfZdHr4Hj9zQbZqy/EqAxaIlAbAr
FeA5HoWwsjCWNg3P/8NuAlXqGCPShviF/Evs6UzCz9o07NrmYFBMS8Edd2dhRO1HbOt0+/sxeWl2
U08Fa084dzyGn+/RedTr2iXLT7u5XxNvlWK/GMK9RLOuQvuqfI0X+2Pynr4DTsMj4Q1CA/97fsHO
r+mE1rpLs9ml7Gxm2x3BRb5cZhhY3Qarv+l0WIXzURt2cFOaTX3n29OQxfWwufedAvT+94ccpU22
b06qCOGa43T96YyedNdPqsm6FBfcOo1U2x2ou4gUYS5rH4B2eGX/fmGlWchvYFKBIRCsppN4i2qF
0+TmzJCXTnEYB/3FW/08DVHM2f/+5f5yzBPOwYsnzULYDSrAyZU2NxNubtMtKQmWVeybhfOEUt5r
Aoe/ngXH+YMKF6/0CG8+yW7yGd8WvL/6tGo6cw/CB3FpxzEuwk0iueiBz+izwDknY3hNnerXbPJI
EwGcy04CPQzZz+fvDgf0qA1mp08dOpGkzxWYjCAQO42e1ZR2o+uf63YeU1sQ57g66m5FP6oPZEiv
me7++lYxR3QAtFuexUo61diuZtJIEzwGAgFhdjCWefkewdi5m7XXj6/M2BevRVxJEk/BH4XH509N
zzEE/8y1wt7UsVwcRHetcouXda3S30+hly4FqTLCTNwCgnyqr9aMXtduoden5qrcHVNMnttZ/bay
+vKV3fnXyXpchVAv0RJGsPJ0J6JV4oBzjXiVS7WpmKowkFCh8i5/ZfR+oZIwZ9CUtxg+3MA4D56P
HmyxfnbHEiepYX2ntP/GgP2w26ZSpZ6P//TmUH4KjtiD3uirV5bkS+PJI1L6OGrwcOA+v7hqTWcV
G085GzLaD3RozgEjFYdq2LpXLvXrMfvDFRDnctY/scTJc8I6sDrQMUMalJ7ey87071Yip9QMsg5c
DTmSR6stGl6pdby4JgP6Zv913RMagO33wqywWAVBxp4w91N+XtehtbebTu0b3Ch3CB0O53UZRZww
enjc3CH83OBZ/drO/sJgk+hRISImpBhyyqDZ3BzB4aoZsAAZ/QREunkR1FBz+yF6jSr3wuxlyjJ9
0W32ebUng11jjiDIz4d0pam6o9qkL1vK25/+9mo8qi8ciaNciLrL89mDBqnF+dgPKZ5dzVk3rSLF
uc6Ol8ZaXjmlfg0MIBeT0ZC9wSBji31+qRblvDzsbVZJL4c0lHh05sppnhYWVRwuKOS8sixfvCAW
0CbPYEM4PjmGRbhY4EGCgS4Tco4zbOqdrLxvoAlgH3iVfGV1vDQ32DxRFUM+BljzydmIG7PAA6ZV
aCTkTlI0nhkja2gmK4P6yop4aW542LjCNOR0QAP4+VAClw4WGeGWMTDa99aMA9gu8ktIXb+fHS9d
h6iavAHVFh8tsefXwR+uE1WVI8GrwzCNMn0DEeQ137SXxu2HSybLKoBgeHKRkYTWyLN5SGcRIRdL
s2CfB+O28xrW+e+f54UNDCuvo2cFoQUPdrKRKMvT07B0uMG5ztH2F6m9rFBgXKZiuUZ73k/GYvrb
0pBMe3hF1BePFdjg1LkMqy3RTeWsUqsmc4+GeThAU7nrVmW9cuC9MJLsA2Z4tFImfjqVC7BgFTZz
1Kg0LLH9mCss7kpow8kc0nT7/Ui+MDMYRpSBgqM2AYTC5zNDHSnfxE8qlZi53NGFCmJXe9Mr8/yF
FcyxZhGYUDWNvFNvT79B9GvZXOa5rNa0FK04NPTe8Fqg7Ucp+f8QBkEIpRyMqiyb4SkD1c6UY8l1
1GkrYHyPWMTGfUMYWNZi+VfR4T++Lv8vf2rv/pWgqH/+Jz9/bbuVfrjQJz/+87r4OrSq/a7/8/hn
//1rz//on7fdU/Ooh6cnff25O/3NZ3/I9//7+rvP+vOzH9JGF3q9H5+G9eFJUXj8cRHu9Pib/9sP
/3j68S1v1u7prz+/tmOjj99Gg6H5898fnX/768+QVfUfP3/9vz+7+VzzZ+dKflZ/7J+G9un0j54+
K/3Xn4b/D5u9Bu1oGzHVEH35P/+Yn358EvyD3fy4fKFWw3k81j6bdtDirz99+x90DaD/oyrBVkW4
9+cfqh1/fGTxkYvyJfEmWuKkSX/+1809e0v/89b+aMb6ri0arf7684fa/v9km2SMSBFT6aWKfmS3
cqo8n/jYqKGXNTZuUgSFuldlZJ0jyvQGDHKRoo+ZnVNJ4wgYN7rd6GmcASEpbspM2hdFCZrOQvYN
Nz/xmJsV9KZC3IQzRHTAA9X9YgV3Pw3tv+/+57t1nkem/7pbxoVFCjMbMfXj5z9lonPYZWVrNE6C
TqJ6l5F/BhB+hvBN57Q+YD0XE1QKFuc20hf0A8D8PwhwibgIBKV1DqMEJ0+EGOp9CWT04MC3AqMt
dUs5ZyxF7BVwGWKqdk8IpegbE1z8TdnDB+xWtxJUnMvtXvg2rK128x5pk0OJcyOQABCU8FpPDDv7
pvLQP57/0ZPOsuVBIERWwhE2qjtwemZSyKCzk4Z+7aeoqlG2//0IWc9TzeMI8Z9NgIVnxJFLe3Ik
6FluYON66H4tADn4BleiaqerCfynOogZhJroisCBponxdpHbQJTVIGaYKQHtmbwpAEnwC6k0V2Gl
APvs+6KHDwsu2wOS7zqv6eH+kBJ+PgNhbSJjRWvVDCgunNwx/ViFK4FnJYMDVlc3mTw3W++IpAqb
IR4KT1yYdpe9BdDvafLmLD/IMf/u4p/pJLhfW0NSyuE6gJMNASTvAyOeHXN9Z/aOfpfVXVckY1bN
IOgyJR4mQEP3oL9HHN+3FQQc4UyX0J+AqDY7S/lpK6Feg2WXqOSj3xfGnp6hCjBhxLdx86spoYSK
O5Q5N2EyrnqVO7Us3f02a51mRjf2aBav1QJtQrwJmjn7MDpWmdB+rx90EXSfR5PHKL0N9ukWdeOh
WXIBKq0OjY/CHofDaoXqmyKIiIHso5w9tvWw7qYNXAo1Q+MOgl1329arLOJIW8X97yfQcXf7iVD7
YwIRijk+SSZtDx7w+RIz4GEOmWlYCUWD4mwIMsy2gpIhcWSYFcmSDyh6zAC/Y6Pxw7Sx8gjvnNF9
oEIovcQw/NhXuBa6w3RXBGUAfcYxLZAmObKNMnT6W4hXEY1CkL1eDP+yvI7WjuJtv2UDUllWt16P
WXvoRDPM8YBMuRWbLqHgosY8ma3pas0UMhSeHF3+yNCgX1ZEPwRci89NY4zv5NRuel9VqIi2wPSv
G0xPoS/6VfmosWeAnpStQ+KYqFlAcM3bioda4UK4s7FewTCIrc7toJ5na4t0A97Ujqnw1lR2fWmA
47mGp+j5eFTa3c1mLCYV/VlctPMMfqVYtKx2m3T7K1EfcYsjLKC7wvZvIaMuuwaEijj01b099iYM
sk3sTYrne/oiwXt/rT0FotoTj0O4wPEICuPSbPMR6T+vuy2Rifzo93K5QihNPthbFL6W0bywdxx7
/RERP8m3f9qokfYGr9bSNthzJlexDhBtCQVveowKIEU4Po5lwCFb8tBXuuU/uiGnmwC1bqoa9Dmx
RTvJbUAChmCPSjtRdocnrtEtH0sKWpeDZ1+qcJLnQNT7M+w5ahaeSHAG7oAJj+LaiJAnjDqmyqzM
15zafniAnNwWauRH03tyVrK9k1jeWtx2CSU0TjRecDpwg+ms7BTU7iIY4608qqx1jp9YYEPjhqpX
HBi5fJu3mU5aAS/PdybzbESwbwd2yrwwCjQi0ajJr0CsLzXy/85XwoM+6ZX3muvHj8re6b1z51Qb
j9YfJMXPF/I6ujCqBQyGzHDLK78p1wWSmb02h6wCrZwR3yVlOUQfTFkbOimr4bbquu+QzqGQVJ6g
ch/MYwC5G4A2/9a1eesey1rgpruciqld3Kxm31/QMLDFbv7/7J3HcuRYtmX/pedIgxZTKNfUKjiB
UURAa42v7wVmvddBZ76gZY960GVlaWVFJuGAX1xxzt5rj6wwdlBAFcIk23tzvLQXuIprxNozcnSe
4yPKudmR4OF6I0Q3XpdKrA5lM8/vsogvGdUShsG2ES6TYLxc9EZAraob8Z3c6TQixNRqLnPe6x+j
JC2JEyfVdOqXjIU+76eDkqjBjUZY7UVexIxccUZE3dCvR79+wDiAJU4YLfNA0VlNHHYIsd+Sw7Nt
UmYqFQ3Tk9yZ0W0WJNJTHgPutmM5GgZHoKhwo6Zt6RiNNu2yZdaPYhff13revRi4b1xpbnU3+Fg3
OBtHyzen1n9a09GSMB0DkVl3P2eHkz5Ri1TiPwhh4+AOxZmKMws/d1Nkg9d2RIPgbMKTxTJ6qJOF
WCyRSlEaLvUm7vvSz3IR16WU+FEdEfSaq5jKM7TRVTV/1/VU1s9yNuoAzLFcry0MET7r51HXhsOM
ulRk+Rjy9LGuFfMgIPdWQlXyi0TXfUaTskHGTZxApIdOU9c/6iEd95Y5JhuZ+ibjTVWcTkAUW4CO
3uE6rQ/UjFGeh4kvYV26r+dFW4nRYKPB2d9UUSJ44N+1HynWUqTherTBFZhvkdh8h/D4OlOtHVWE
GJT/2DMjlfh8g0IcByb1UW5QSuWrspJMpyyX8RGrmnVs8tTwpLKeWLJcxJKDNcER1LHEUifG0d7r
7yLL2nfv+llFkUWbD2VR4WeOgsMB1Ojzh6rMPChEPZecNcXrCj7a4Alz0zuSATbBlLJt3BSW3ZlP
OuI2Nvz7qR+tf1Uv+vgMiOdWBhDkmlVi8PkzxDEWQxioeKCq8U2LVX07WIPkI+5fvmlwf0SvfRpk
KgPLQJHDSmGtB5fPl5raOREyEcxdG07Z1ZAb1gM3xv4bx8UGkJTwHJMemDrADKurVi7a59JQwgc6
ytgGg0lu7UHThANI8rizMf5Ir2nZb62lC2O7ztRBt5eZvgGqiGWTwPwobNyhabLJmTNPss6OqFFa
tbKb2SJpJC2blwJXQ2ZLZAXtjdCaTE9Vkm8akdrn6sHHA6YjS1+WhgY+q/OCHIc4bF9FLTojux63
mAg/omlZHMfIXBATq6o3hsZ405SZuVuSMOnsdlQvy1Xw4RJYxK9rSXPK6WxrbmEW822dCXFo67Mk
vIZj3MI+wYGGOuIub4q2tbNqwK4452bzUquL+cC+QfMHISw7W8pSNtsahvuRPq/k4ZtQ7dUN7qqU
1J0Eh9Slki/V+wju5l208vhHSPboU0YR56DQt3wdO5VddYU06JjWsl5iQsGIjfelhDoRpTtp6eh8
54UBAUU2f+TykD1VoAZQQ5f3nNIGaVNFbblRpYQriQGM61aO/x7S/7+o8b/Wns7/XNTYxK/NS9a9
NL+XNNZ/5T8lDe0vikkfBVvRoKX38QL+p6bBj9hDoxKjo0AbB93ofxc1FP0v4seYpBSam+gM1qPH
f4oa649W5CLFMZSE1OGkf1XU+DvK4LcZAs7+mnCwlpRXJhq0t88zBAmUUUJj7pck2dFu2VV3+Y30
tJ7zO/ApduXq3nu6z/eRsxyh39R2uRk36dY4WIf5p3Yc3rsdE8dFcZfthMvsPXmXXG2b3S2RZ7yN
D11g1y+tJzrFbnZqz9rKTrULt+xDD8tueI8wwst27WBcc+vreq+/RFfqr3hbnrSj/IILHDqZhIfi
obnrju1e8KlJXHZu5hcuO9td+iBfV8fRC66TneKXN7Ije9nV7NXXDURBbOd3uRdv1dCx/OKyvB7v
R46ykd1eL0dzMx37h25X3wiXypu8V53Ix/V/1DfphebXm8DttqlHj8fHcPIruSr3fMoL5WBsg4f8
ZrVkvJm/hBKdFKRnJ9z2OiFDdq3bWeua+3oPEQcVVXNp+dpWvA+ny3pfWVev/SneI3TdhxfR1by3
LucHHuGRe/gle4Uf7BY73uuO6GmH4tKwDbvys1v2MTveXidyWucO05uXe9VR3CvHyB0c0aeOdBfs
Cz/1Skd1OzvfjD+LwG96L3rStuVe8i2fA/q2PwXXDRYO4RA8G9t0A50jc6fr1Zut2YEfAwFyqs6J
dXdlNvH70YmEkvA1kw5K4YwHbdc7ulP4bB/5XBOiQyd3zB/d7UyPSnXwZ2hPyzHfxtfVod7QaEl2
9VZzdSfhvugs81iSXbQz/HxbbsKDvC/u2mfhIj+ZV1zhkfSFwBa9aMdm1OSxp5t4o7vGjbKtWzt5
D7F9PqaH4XLcmL/mU9PZw6N1g/X8UTl0t82lqdtStAHAoopbiw+q2cJWvIh9yRPdasPy7vcv5n7e
d4VDv8TLD9KlcMv4HJw4Ki7jfGv4kl2e+Pfd2JFt/LqHjH20b/CNbDK3+gEsyq6vOajXwIts5YKH
lheO7k7bCI+s6Ep3U+ATQifkvhg71XHwR9A+dv6quZNbb5ARJE54usodW3XKm8TnhO8b2+zd7+5C
VpYHuXA5348Ete+fOdaBi/IgKzgUFD2BZAA+Rf2cn5ZD4XeXJZGTkBD4E+8Jw0h0ph31alXCyR1C
PTiux3S76X1Jf+pxl1vdL9YRe7Z+ZcFBy21dAyexnZRTZ1+9tT5uv8nLDqRWOnZAliimp/vher7V
7nOO9oVd5Qf+Pw3Sx+yUmdO+ATe3p3v8XpKDMwpFsTPLjs5YzI4QnwqWOvxIhUbFADbWPsOgNm/F
t0ltnZixK3rBRm3s+aXeL48Ftn9rH3q1K3HC2gdv5V1/hXgUsTSuGWfaA8/yUuMl28eX2l1N/JO+
nY3b4MJgXur8eV8c1Q2BV+JP7b6m/ea2l/1t5RaGIyk+UrfTbAO8WU7ag+pLTuxkLvAokmILv2ST
jUU4oYDF9iQGcqamdoIjNtqFmTN23PBJX+7UynDRa981e15hW78XZSgS9lBeD4NrALnIMtsEunQq
r9R3E1uwN/kQfeR9HfvRtDOyU/YS3wo7fWPJfmEL9Wb6RRiDI9beY1k6ls3RLr0WPF7qHQQjrfU6
5YXnKz4R0Cirj7prBU7+s2oeBS9V3XRTQVzBJbVsVd0DmKNkXvE6Cnh6twa2FIwszYHTcvuDMpmN
Cvumdsinllw9OigS2zYPNzwjgkRArGmp9EghxUnL54hKDi6u0c2CtyDOfMVXbvtlm0dXk4RqbS97
6QOmX+mHejDkU3EPiS1/7B/jRbORVJhbtM9YV8eNiBRXd54NfbPiZB7SyNf1B4JBLPERn2i5HSNb
7BwYqS3mq8JdnnrL1ZZNiTRwN1svPOv5Vkn5g+PteGs8MKacgtF90d2Ig9NWNhWzZt9dp+4tiTua
Q2GhQLvvz+N7ZB5DC4uXOz62j+K1qNmDL8peL/h41ze94GyV3i3uhSvzpt2+k1xY2LnoAr6rToL6
YpxEoXf6p/oSsovd+lownqTwpvCVSyppk2YXz0Z/38NtiWtjIyPjKgfBmd4IsNsUeLNsY0eH2enc
+Gb0Zk8PQGmdEpcCWXTH33nKnOg6MqBCjD4vh+QK0Z5meHWSrZP+mtv8WTfxBhCL0Y55ww6JT9If
ldWPvqn1wZNqr5whx9km1nDVZX7LQT8NrvCQ6Xb+w1LxS9tyfoqfxOJJumy6Zyy0BoS88Nj+UrrJ
rqs3rbm3LrX00O9z66iKG7f2epuXqneHybkfPG98y8GDJnBWnMSealt9DJf34SSBL6sqXGJMlF51
ApvA5I5FwZ4MJtaUH1z3fpfI+BJx/saxeMWKVdj6W2vai1k8qLHq62n+SErUeOIknt4GiYOx0Rq8
YoMVOtn3u9HFgftq3pgX1FBitzvBNWqBL7/yj+6U7edjcKk5uVu/4pPccSm+1MoBP3Y0qUvi7NpW
O53VRX2Odv1rVduwlF6Vq3GrHjSsowM4ERvz3tGsXczW2pW01d3elX3udcQm7xvThv/BgV+kxEEk
GAOt9Itoy1ilJB73VHe2mukZRKRVuyTeBwttjW2nPY40D977XdC400It2yvyPVi7dPJLY7OP9gwy
RvNwItYCT1y/jd0XcxtNcBF83fRHfR90V2K5h3M3de672Dii+ndf+F9ty+/KnP+etw8/tR03P8u1
R9ee/9L/gz1GixPsH7bjzc+3+OXTXpzf/3svLlt/IYOltIiiDk00UvP/ai9K1l9IJ9fkCVqIBr9C
UeA/7UVV+gs89godR5BokXbGJv2/duLqX6g92NuvVWAKTshT/0178XM5iCoJzS72/Ah2kQqgFzhv
2GVDXAi6JtgBvu99MOnLJRCMCPmf1QF2b/oLYDnDdRUqwqYDZLSNOXNuf3tY/9A1XIsf/+cs8Pdn
MNCV0HDHGPWlYjORQq/kTb2SmeAElItYXxiS0Bxo6pnuny+11oPPL8Vz5W5pq2I/OCtjT7nQagNu
WSo9Ze7qaTFSF67b9Ltkpw89wqcLQcSnM6ZjGll1aOcVkLSDGGqK3FMJwwIUWDltcR/RsMm6Qb8Y
gXCqqHXqRKHhH5usTnOuC7va6Oc3TZuTUzOP2l0Ax2x2Fb1Bx2HSX7pLZ2mStuNQ0I2rx46+ZlhC
oqRzNrS0dYwh5fQg1Jig5nGdyOtUr35Msax5ZWUUsTdlktJ6Yd2N71DjDK+dxrCwh2QtnkYEQYu2
PMOY8hazDwaQNHp1aIpOXfxGoOrs9GNkRF4jLpW6p/nRfmd/+fLt0DRGTK/hGFh5tedq30mRyVEW
xNBBTf2m1xNqmUFIv0mxOdfQQ4he2/wmqgtkheQWrJ/itx51XZPoEQsAS9ZY360QquNhDiaV7aRk
3luD0niSoM10MoUy2VqhJF2OZs5C1BDpmkpd7+YErjidWUlM8gymbzrEn6tIoI7QsuO74P2nkIyl
7eyNbOS0A7rHx1taGRZPC8yWxj4Bh3XdcFKB5Hv353dCPp8DuCJ96NVLReATUsP15789kCmftFgJ
oHXI5RDfSzmucCcSl3wblln9Bv+xWqD3DPmjIUcV4Dhz6F+xReixJyUxgezGSAtYxkif+0Oas8/P
GlVIaPpW84sZLHK0qeSUHSTUSWzYYlXV5r9/ZmvEJgBwtGnUG89e634pki5dCgaOmN8vTdZtYsii
bt+pp0q23v/8vM6nKx6XpRomIj9qJXTizsaPQKk2WxS62CA7glOgLuoGoT2MOSFQvtEjfQjEfp9G
1mvR51ORoCj4VM89LVERpIIOrsAuhljEwJNVVuwPvOCelkrCvK1NTPAkF0ltYs+aGv5ctMa6ol1q
Gg4WAAkgYBaK4Al1ITF3Ej3Y+9aajCs9MSKNw0atyOyNh1RzRRWmmCvCWrsAsmP2TqfF1uBQm4wn
Z4yH4arUqka1B2WimTvIcic4NHrF2RnzoRbsMizkK/gCgXXJD/XrcZm110kz6f6onVDty4JiP0SR
lokKQhvtoTCOxAv66HO0HWh8jH9vQj7pnX7Xopz1Bj9eJFJ7yPBFhUMF7Px7Sk2rltcela1GJSAO
Sa7yxjbliRMPhF7tviiz5gk2nSXZS9vpHOMBs0KmMKzLxpqT9ylrkREA0Gxem9IKnsg516/0OtGv
DH1QCzZXYyrjz+ushwYVYWfXsGbZJfz3PuIflkZpHbnnA4ARYKybgbWxcdY46LIG+5IG1QLOVZL7
2lwM1GeD0g2tFklaERmZvdrzN4j0O7dVJaCGcMQRatYByK8ioTwUDjoKDbO/V/RKcUeBZcfNuxQ4
9J8/7Drwv3xWAsIgxTN/0Vz6PI8EZsM8s06sSaqMroQIydFaQhz+fJW1d/D5Khg+UTjS8kUyRxj1
56tUcE3DoC5DmrpQzQrRmI4S+GPFzhEasVsec7tSQhhahak3V3++9rlxkcmZi5PPinGQtxI5x+eL
Y9EYhiirQqfLo/m11pXY1bDXXahaFN4jBYDb2LM8sPxmMCMERZhiF/1Y/83n+LpG8AmQxzJj44HF
RvH5Yxg1jOweYZMtREvvR1BZjtTlIYfORYrypZD+ZdLhx30jhSPcF6Uc7eSzptq0FMOAyiJ05JVi
SESlvu30GuLv1CLR6YzvUlm/DiVMFMx69FPo73/x8nUMmwjtDnqSrB7cShoKB77Xd0vtP15l1RmT
dEgu1LlviuxgC1gjdxU1lrptR7FxcfsZ32xv//Eq+ioGpBTPyD0bsKNZgIm0uBeEBBjUhLR2BVhv
7p+H5j9dhY4uel+UIbwXZyMzD5iiAROBRK8FuL2IdTytgwrxf3EVomaYwdGxgYL4PPC0MCdFb4XH
GVWfDUivlGw7dv108+fLfH3H6ZRyHpFXiSUa/rNHJspTrOk5XwyY5dEvlUnxK351k9LD3/Fazw9w
JymvpoXyzQ1+3MHn6UXhEKJ8SGz4x4ce87fNUDUhq2oCJjFSARRP7JbyDqZj72fRXHjlYlGNTLvF
Wbq+8Hv1DajdHZugwAmCuHT+/BTW+fLsoygobpi+P3TP501jjT4oZP8+Xh929UImAtVURa22ljr/
Rx38Py+WX9cZDiucRHnWEhso/WwPqBMeMIkqDLgSgs0Db7sFeyvpB8Ph5KCqjl7Eo+HHoyjutSaN
DdvMkuCYK6TTcU7oo4eqG43gMuev3Exqj6ITgb8m+HmP7Mvtm35hUlxisM6W0iaFrQ7zQAlFSoPW
bsH9hLbUiAPFI7XkOWaJpW9asQGPYQ4wZ//tc10jcFR8lmjX8dKur9JvX/HUVNE4BzJEoIFtdREq
kiOEXb9dFLDyf77U14ma7QOJXjhQ8Gl9VcgTdDOpEv0oIa/En2M5d0ehCwEGy9avsi66zZ8v93XE
kDulohLm7IAB11x//tudkY6dK+gcA3vGzm4nqLQoZZEJQZcFp9U3j/FM1LBusLgpzuuswWgazI/F
8rer5YBHkd0kATbiZrEr0Sj2ndlW+wUEoh8sheiPmWI85BmEqr61mp2opKKbSlq6+/Ntf50udDzm
HB0/HEVfMryVwYwHdQUYGmhFH2FGt5t4aszShk+k9HavBMsuy0SNULxc+2aL/vWRr/P6aoLl0Pr1
zJrOqpQD8A/sjvBrJ1k417fArx3yIL574OdTPB1TMpQ+QqRwuFtfTjkBVrBWSKjDJv0bQhLBDQw5
/GYIfSzlv886HDSQMqzGbW4MK+jZGEpSrYRGLFZOteQDIlKUtxtijigRDfMEMk5XUk2BbDqL8U4A
GM6ORymE2Z2GSdLoJplWTBZHpK/08FQkiawp6mPdpVYF8XwajGsmA+q/oA80EQGIED8OOGGgWTXL
WF6FfZ3Sfixzci7+PEjOvyjuiyMuEWn0tteYzbMtDALCSqqRKjmJsaQX4ZIM/jxFwhESWvnNM/z6
RdHbpsvO4R1Lrfwh4f3txQDSWoX5IpAs0ubddhIEyy0HKfvmhr4ccNj+qqvOXmUpXs8IZ9/UHFHD
6bOGplEx1D/QIicJbPJRSDjuaePlkGi56YjW0N92bQF8thgEpoIoi9qnvO165Pjk6lDy0YmFh/Rb
Co0jRHGXObU65porFHlBjZzYNwXltVKgxCnCLnL6JQm+219+2VhzLxQeKBogbMVhdo5jQr7ZLTVq
R7JXkjsJZv1LO67d7Tk29mqrsvROmnwzVXl8F0RDfdTlSvlGv/P1W+MFQ+BuopdYIwrlz5Nnn2fG
kAXkwYzBkPlxgJ9eipfvgDr/cBW2gR+0IBggcKA+XyUcYPyPZdE5Us2ZpcIdtBuCQfT+PNg/ilif
32IkWJhTyOxiC21pZ6M96so47gmBcXJY+Q2CgZEooc5Im1t1AABojO1wiYq5vamMGJZvkk731aQr
46aprAoKMUZqGj8CGyHUPSLhdINZVZsBD+6veliaU0BQju6nJMyEfpMM+TPhgOgcokyOiSzCi5A6
Eofze+rXQ+fOVVBdiKGIxm1o6uAUR1L3WIKkjO0xmOFcw4qbTkvaEIYUT7AEnHYcsh9Ji157p03i
lDtBUQ+veaUsb2Dw49KW+pXP3gwWUThhWrgA5AFj//kpflnh1gRvJCorcIN/km71+ctKl4GDjzQ1
Dlux8bE2cutXHxuo9erAvOtjJXUbuS0nz4qt6DUA7OkWLBFkLvRL/50D7pzEBGhh3UMYq5GQ098X
yQxZWcR4FOA+FfkmDWwHaPgAxZmd6ne3vW72Pg8eKmkUyPHokivOGPp829UMyCEUCCowrFLrjxhW
Fvr3GEz5Xho4BKRGDGHhNKT7zV4l98Rp6D0h7ldiH8p333wH60j99GGYR2VsVGxKuWn9fJcxtVEQ
zGs8BYx9cmwCjY4F42W0LPCJcf+rNbR22rBAZZUbi7F8oH0hUfEiB81kCRLjB/ofqsL6LPTfrP1f
xwefTVlLdOyDkJxaZ+fwXEJnWgtp6YSTOqF8mOPAm4jd+KVVpG3v4trKZJiZYmn5y0zX2zYHs+s9
leSQQwU097s17u8d3qenhQKZVQ4ZIqVjmeXh81fX573UhWFOoIuckGsiB4tG8dDKFsmfslEjCBUc
w7VSBEgQiGkYfyRd0UFUTw3hRx7P4n3Xl/KjSnbNbZ7O+M6tIrvPehnVjiX04yPRQdMddargDtpJ
nrpKM0snOYuUkjzq9YbIExLu1IC0oKuyhcqG9lvQS5YUJTH3oEC1E7B/5TmNJeFXrjSIQgdZWxmq
ZhA8rNB5Jp+qMHat1Flv7J7NiqVJnRD3mwvpFGFeKopjWpGh2hH7JboeYJ5fV03mPqA5QtyCjHQd
3q0m/IzleiQNqFMDTyV0BbRzrZUVKW9T9zRaY7ggxoiK51pjtqEuLSEM68WMaresN8bgS/WsvdXI
T5nATBPtJOFTjQ4AYBbpBJRWhvAJLInotBr5LMdpELN4Z5K//KzB8l3rchGdaDoYzFOhjkPWComT
swd5HGPg3eChN/IQmck2gcFd2NOQkr6Qy9QL3ADD031bFDPxtCRE3PRK2dwHGKiQldCfQz6Cryqz
y6BPL9Ip7h4UFpHKHQga+4lXp3s2ozk5AoqPRicUiUFz9Xwp3sRJLzw5n/N5h/QebanVl3rrNknd
HCzSACAflqXws+5AHzpNXCwPAkJe2SY5i/zxVpPpfqSI2gNbbjMz9kkKQrXPdsF4Jb5oup7HwLrW
jB6OlTkz81Mh7vuXTmL82CV8j9BRuiZ7ybWimgkAWZZTQWzeshl6sbugoFQ8RUDlHkkdSYkDmBus
Y1VPz87HEiBz3teFMoJVTln5gGM2cTpDCfITPAxrcqdJ1nsK2MEA7rbP8wsrr1vTWwqF3YOYlX1z
0fdKPuPJz7AFgkUmyEsz0ETbiVnXndMELbcq6osleXIJAsItFYuVJW97AzakJlANL+UxpxSbNhOh
qb2uk19B8f3SUGaDFp1S5MZmIHZGx7YmAADV6ibtnJnuAKqMRKJRBz1PAs3RqaqdZgCDsSkhoV95
aOvDKxYQ6lInuokmLoYtzvGYuipa34NQWmqNzCs1Jn/Kg+6OXKmBjk2eRE9lU4GYHpdleM6DrCGS
wJjqyO91IziNAYaeY7Ak0T3BOFHz0A/iDLtcqUbSdVO1b506T9GCKZFZ9OB2q2RERcX5Gx+MRLVj
mHSrOVDrru7jWEM9TuaVwju5yNU1wR4c39mjzT+nwTQOadXK2QZP3XCX5kXTorhgq8/HyYsf3SBF
IY45oz2GhIiwPRhyYSfFmvEjC6P+aarIHbLXPRjYdy3peLGlDtmYsVjpXS/OunpIZ72T7aozi+Mw
Vla0yVL2othMmHtBxaszTYtWRI4lTf30A5/WDAUFxMRVPKkiKVZG06v7qspkcQ+zMe8OYhhq9FyT
HhnnZCqIooa0uIllMyh3I9FbOgqmwlIO8J0NctRFEyxvQO6P5NZtZ206gZA4O4fkPvqtPmW9EwEn
blzaCOVpziY6JNOYWDOn7x6Qd0xO8wYmhYS6M6nG2TEJPXufwnoJvcIMWl/Qa2MPI1g4ygoFQ2eG
UP3K2Qp5SoCu4CoLh8py6fiwTSZkTX4LI1U1HKUSBNMtGnYmtkR35kRAoekRYDcpDtNEYnkKXr2J
TmeRBH5vGlG1E6OOKNDOHPJqK4p5fN91shqBQMhp8RiBAoWIKXwEkWyR477aJAA6zkRakBaJ4052
1Y6sQF+1GpThgVwr9Jarvn2PLXENMJFHpbGBO3fidqpTZGe1ohU3xlLPP7PCQOpldJ3ypHYzYWl9
qLB4jG1skdcyycBCU50o+axslsHN87kkl2cwiDvoFmLkXAgb6nJF2lz02huZOR41i0Vv25liOwBI
GenxxBZHV4IFkj5wCc8rkZay7NpRHy+/FmzIt5MscJCVQy20EOnQoZLmxQ0FczMkfX27iImGE0c6
UYlCXk90kNG01BJy8SLHLSIY4atQGa85gVJFSMcoCSY353VHJzZ5lSrYedrfFbFxNXXFnTkwZuhP
ohm7jGuY4Gq649TojWn6U4wTgovUnTaIjkmbGdfiRUD0UN9Z6Fal3M0Zy6YGKF2frI0R6bdJnT+2
LO5q1R5mDFq3JWbvcR4Omp69JoZka015WqQfZX+XhlArlTcA9XYuGTuVv9DOsZ91kQci2WdlNXzS
UVM3VhuJp6rjK1YaDZkptwEDP1Cew4iVq6ioXFeBeNnj6MhhfEf9TVAY7L0pUUxbeg0HzIr8roI4
DPItCPhWzK/CwJhczGeb2GjverhgIs4Oqc/LUzBmTLtEENC8u1anbNcRQ8cd5jAJmkf2G3etkFJf
7KLxWSyMZivOxqacl2c90ry6tU6hjE7ZbG4UOb/XhHKrxcNsp518Y1bhNfDrnZbemyFeXIj7PaxA
uGtxeGCUdSDifqV1uDfYvRNqteYmdvdSteYdyhVBYeOyUZZo106KSXdyvM0hZoyDIK15sbtGVO6D
NnmRmsKpOywa2VBtilH2A5o8NocZH0zGE6FUV1JE7S2iOyOW4q0cd65lBaR6mRr1awH9ZoPpDXrg
piujWwUdb4ST0hWGMLEJJ/JqIQv5GFd6rj0N0vgo1E8KbqZQSN6SLntvAxpcU1uc5GQ6EiDqWdgt
TSu/DLKpdzJB2iWhpDybMV/8NBeOIozTXorQ+QbzYUQ1Gy2JO8rie8kA8upsITfveaRHP2rz5Rhq
jxnvk40t1iWIYBv2Wn0zkkY9UNDSUQAH8uiJZvmuSul2noYLSgIbDWopBrKEYkHX/JCFtlypKldZ
3GxLjVGRhKIjLv0rL/5lSWTVrpwLKI0GUxxJqDc9hF47ULq3tE9R8cYC2bcEG5AtgtpvBf4Xp7Gr
xGMjBobPwmw+RgwddSeO2gkZxZaYtK0YoC02q+aYDjSZDfNYa2ppdwQN2pkiXOgJsuVAV2ijkpcW
sI/ZRG36zrEXg0He/Ezk/G40pR9Gg9O7bV8GoqUrVJqVIe7GcOK0pXWqGJAEVQbHlISiB71QhGcZ
dch7Lmfh7OBEn3tbZA9ClFyboA7IMF5fW2aFNVPjqMgekg2W5XbtXN8QdFJbO+BqcknszzwbDuYY
Cc81+I4YZFgWK04qd8tTsuRS4KzZmIU7BBW27CYa0gvDrHXJmwlxfMyUdW1pyY3i4+G2+GmNgU7a
clKOA/CXUiRUMFRpWFSC5KqtFF8GFuYvJ+etICkYvY3h9OYqQSIWMH2d6Gm/imJZkySqtAvm8HyY
KdSXScN2s5Kwxs0QKQRnlJV64GSR1/tZxIrtiUvTSTZl35E50kxLxeaupZdcVIvrWo6mG1Ufh8RP
SXhFClwkzejgUgqQ37cLAvS6Mc33CMjDc6cORMNOSllfGwMvl1tnBLM6DRmeTF+doDljpcymPVAX
Qlk/odQPiJdDLj8nbBsJoGvQcxpLULI/TsvaabOMEoja1DUZcywuN2v84cI6SBqQQDr9ksajZMOX
wbPco3xF+jP2UI4ldWIbok1S81a1KppkQmj1G4vcg5zsNB31a8NygltlLskzNIZKmompqUbVzmHe
/poDGPy8as2g2WGdDSoyHsvoXWUko5JlBGoBTzEl/yOi6DUcamNBDjZLg3KjkNdcXtRMsCnqzL4l
jHhUwoOVNOSTKeJIqtIg9NqvpKj5+sq6Dx/VwdQUWzOy6FWyCJDx9LRrHoQOP345kyOMOqGfaT8G
fc1tLy32OYJSkpNh5iztetIJDY7UNUGmTMKldEZtxEFWGXXO2LGq9opoDqBv8SQt91mCIMpFdxE8
GHVbvBJuIcsAKArpBe4AOVUkKleXKmXxUzorErLtYcnZlikZ4qC4Xht7UdFbic9mk/gokhesmdC0
0MKe1tboEijgikdqIZ25peSRNk6oW/FNOko4/OusfDTI3rjAeczNz0LHU17jSNdq8jiaNoQ6E328
LKwiuYXWFKHS7M77NJCfmbxlywmkhZXd7Ae2b6rWWxbxuiby4Tqowl0CnOkpnAoFpXMSG2RR5TpS
uklW+ldRDcsrsUkUXmwwUjY83fxhTLMyISlw7e6itcEongX/m7PzWHIb2br1EyEC3kwJgCyWN5JK
pQlCUknwNmHz6e8H/ZMukFGMc+NE9KT7FEAgkbn32svwNWK2WrnfMw+iDmpFF9kGQc/TcXX8WSsk
tbxJe5tgTAMgC/VSFqVPSiygpoOIMbdNbXJ1I3vyJDr2xTauLNmN951RuuSTdtX0iz4Dy2/XkH2/
b8a8vtOcNml3Rqkkvxr+D99tDJNKzmBXh4DMqB0ovqxdagiBgsjhafePWlRUP0msYNg3DopOgmJU
30FDGhDUjwp4mkLh/VuhcH5KNYJId5VTau6hFGZW0C/hguBTdjYD4mr9n1kErdi+l4Pm7DpTLYy9
UuOng4/CqImwkYg6r+IG+uKjYTZdEziTHH4Dzqh94JaG92LHU/XInx3fCq2mlc+hI70kOADSaNNI
QtEXbf9Xa6voua0z8dZ3thaTa7juTRmgAU1QYyY4j9OGjnfZ1CdXXVclxR4L87gJO6K2clJDcGvF
TyYF9sBVYmkIBDeVeUc8YZ+FONelrxrZka+RB/11R7Y4/25p8o45ll0+rOmmE19/QUGpNDGs7wqo
AGlSKbtlZ/TldJt2SpKH44JZLRm2tOy+Ec98LyNlwNGNaWpoJRoI/Azp1ffJUVPEHgSbv9aNWfdg
bkTW+rY9JNeSJGDTn5WpdwMsELkdYrcg8ud6aR9Kx7rJRAl+0o1IsfFCx42CLpX5huXeFeqQDny4
2vA7nceqwv3AsgoMDagchapADC8GYo5Z8uQM4+xCUgy/JJt/oztl73fxRaGyzefhGxWtgpcYDh9k
XUpr5lRJLHRkSxV/iVVbfK0FXs5QNsvJDEEsWBNt1nNwe6SEYaetLE6/TzBawthUm70jay6fd3Y5
N+STTPlC+IJlJdrBql31WuthhgZ4usOMz+zEFcEkvfgxcZYafQvGP0yh+nwhiG606EWEVyPdlqbS
30B7MMyQbBdWe5OMaCvMTIlDTWudt7bC2WsHExqZPfuZvh+bTn0b7E7+0Zex+RXFkSmOcm6du34i
kWZnTHH0tCSppx+KpetfFCqJ1i9EyhKLutU/OzOduD3QRK8IF1Ylf7Ri0FgMSZsuwSRAn3a4Bw+/
CjauDM1yvaSBObdeitJ3EDj19QOB0MXYoRYWcsBCzR4kGg5CpHCvUGzsW+qoyp6AA0z1euHo6viU
YykOhCTKIBdm/NCDeWOzrEYUN0k8Ggp+lVVhsa44v4KasLlHq2tYDLYAE93lXmqkfrZI7BYHRRLf
mnRa8b3sB+tdUzlkOJ8GzM4Go+EEV4CxZ+T+8mBKu/6R5V5phM48lv5SKLK9Gkhh/g3+aN/hdtrf
EzrOmsqpiW2Axm766U55ezfGHiATdMJ/fACTMODPweGTYQrmXGzzKnZb2B5Dtf6IduqZ1OooS3Pf
E1WGBGma72iOL6jZz10EqayLwR3uR3CgPl5EGz2myBXdKa1nijMcDwpjqOTCDPuElozfP1E6uEYS
OI9t2JZaoytG0gH1NH6Xxc3dopGzOEXCfK1mkCg9QRBJ4qPxYFTA2mDtVagU5RedhAJ/oTq+Rtlv
BYsQtHomRdXnz/lkdvrv3nBYgZ+N+neLKs/kS1cl5bC/rPCVXnXJ3qqjZxIP5wuDq42XxsrWhFYH
G5GMH3QT+Ad8fNowJDKdyHDyleYJxf4iOuevV5Nwa5U1AVXGWAfWWuDVmd3vbcfw/H7I4zf8J7Bv
gDGNBMvp1VssMZdwmPPq2u1V8K4M0KHu9Ojr5w9mY8/2f7dLWwuTnNyhdQj78XZnZuGFhqGRr5gJ
KtSsZUrqeGI/d0I/DmnS7RNE/EHGhnNtc/N48KfDdapGr8Qce0FO+fIMRBXT2BjqnSsIWsbWwCRK
sXHxZ5+1S9kLZ1YzrHJWjw2HkTnB+qr/M5umKiQwd4GHY+LM80dUhfcrabT+AnXpzFV0nJrwNVzd
V0/4e6rRlU2WCsRpfZTeAuz2ARKFcf/50z+dgDPGB25bhStMxTBV+/hjaDwwz8Yu0HdzHcmoq3u4
BC/du1XqOhOQxLurZlSZsiOIiwBP+66dV+y91Etkl3BlFaxyxhjplEZ+r9o7ri8jRd4A+iXXReGI
g5hd68W0lymMKV6Dz2//9Kvi7vGCg8oBd4Wh3se7T2tduJXaInNOqR14XwpwJexAYaFi+/xSWx7S
+lXR/OHIpEJ6wp/l46WaqdCmngRaSB21s6/TOPZjr+Z71u3f9YA08vPLnRmM4Q8Nx2q1poW+aW1W
2aAqNPPaXPu2FY33GYdzWJsmXsql1R2h5iB2H6T6PDlYcAGV1YHhjN2BGXX5+PmdnPnh0CNQlDh4
psHX33yfqraUswNW7Vva0P9RMhEhbpmqvQ3GBuxe2ReoH6fv1IRLyqASsIfh6ZadPEdkmnYL/ZM3
dNWDbYrqe2mPzu1k5tmFc+ncpTgt1q15fbVblomrJOAKE8A0MHZtYoaEcDCPwMFJVvYumcecftA0
tDxG0lrwAuTHfVxAdEmzYXAwIYNBLIVdvhkkJcfA52/r3HaKso0VyhGAce524F7nU+aSKQBzZu4j
yycvL3p1oZlFoT5WEiFVbmiDzyEyi0dNDimqRgtiCLGTCjRDJ58VasBmbO91CVa+65CjPBDvZ38Z
RSYUav9SDjumD/E3Oar2dGHXO/NGkH3p0AV491ApNw+JJNgU8CJpoD7gf6TPs3KfVlp1G2mD/e3z
J3W6rvnzLnw3Kga0AVsT43aMOm1xif9upny8SrpcHhX8fo+twTwyN5rswl517no09DDcUFOQybxh
QmRRHTUDPSBWjYt1mIYYRTHT0BDrGPchlYiGLuxY66D6wyDbtjg2mK5TdEEMMjc7yNhrk6MJzqkC
bjZdgB69ZLrb3jmd5hxykQOrDTE2EJorwU2rvLg02z8lwtkQdeD1YaPMYkSguFnydOA9ZNjSt/uq
fE8yzbvBjZVU4LhVLJPI4nxSoMHOnU6Qaa6+d15situyceN5Z/AZYoEYExoZlkrjvtpaVs1MVjoB
6Fk6jERctY4U+sZFA1XPTEYEUVckvx0CXjAxSCtikmvXFPaRcSfhmtbS5m8GxQSWC2m+zHd5GgFT
M603gVjThuBkJ+rxTnG8THWCIW+wLM5Jw75LegcLPiy8nBdtkBC4YMER12ssla7e8MrXBhXGElmW
ugpGCNkh/jYMnv5XThGAepaYr4Q7p+MuGjLxV1SSwGUuMlxBC5nxTMzRNfokzdp/UG5q2Q4v7LkN
TJpg73Xs+hpWpN5bju+trqHBXA0RiTn2lL71etW+gX70jzFNoRpwyvffkqEHlF3qrIEqDOSn72sB
OexWGgtVnx6b6JYouLQkID2JWHZyhorvXZpDQ607y8nAtmi5rybQZQW5XoIIP5VjT0aB672bpGc9
xwsUsLDRKvk2Z/D9d0ovK0JClwlAVHdEG6GLHFMAc7rJ3eIy+t4tSDAJcjenr7q5ivDNOmPm2I62
1mIDqdE8TzBlsL+YFbwrCkWQ84vgUrs3iwpOyFLJOQ6gjBcYjQ5J9UKgF3ysBJDyll+X/U2bERyw
X8pRCQVhmn+VoWxxVpvxLezjOSFN05DaLp/c+CYdC7HLm45xaheZDFx6LBYJf6uc4pcmHOmnvTV+
+Xy7Od3+bd3kANX4/skS3FLR21lPvTJNEPRYswgZ7euhPaEd+/wq/7b3jx89teIaPqCTjmXb7roL
/ac4jb2xhM3BTLdc2i4Qip3/XHg+3a5ksHikHU/DXhZNOJP15ldt2gUjxF8Ylg2JYXnn3GSumO96
Si2/YZCa7jQRq7dI4KBGdF4TEMLcX9OoN0Gr1G1QjsAln/+EM/skXRxbFoWPi1/ZZttqoqox+cpK
v8SQ/94gMDio9La7xl2SEYzB0vn8eid6BUQ56K24IiuVy/6zw/vPIyPxXU1ck1IOf4dneWV9L/bl
IbqSf4vrqWdke+EVnTmhuR4LAHWOy76zTT+qM5xW9KFq/ODH8fnP8/F42IX+1bQLnqbdhQLndNF9
vNTmOGV6VqrdyKVm8TrjxAwSeOnXnHldH37Negv/eXpLzC6qrr/mZv9lz085HA5/X26eLvyQM+t6
/SVwWxHzkxVpblhZ9aTGEG65TBuKr/Nt6y+P45V1U+xJA/drXwTzAbbJkUF/HMhHZe+9fb5KTgsT
ro2+nF6MWzjRzAHNdIi7cZUwASKx1x3dI99Ss+966V74racv7f8uYbBA6M62wvcmGgylazH9XVo9
fhWQsSn6vf9V6EAxSlATDD4cC1j+W6mh3pbMaDHBp05Miy9tXFnPi5kxz8xxlvr82Z1Sk7kWpmis
dwQcIAqbJlPa00xcdIu18mIP1zNsGb8bGWe0UFBIJTfU+AcGrVOQoQTZZ5WeDEGqN/YFB95zrxBp
PCmNhJnQwG/volGYGfAiAdy1PmTYOB3NrPrmdYl6oYU59wYZB7BKANXIQtksVkRjWW3jDO1nSjod
oSljzzZL49LGtXZem71eY02CQ5DrgIJE//jpQfRx9dFZjZtlOQ4HR8YYliyJ18PlMZQhrBVP+1L3
eUyyfV6qb3jRui8l4TcvSWzqt8x7JPCC5QiYSsVKTLGYq+EaE2GcGddt/79DGnhGoN9z2PYAobe2
ASJjfAYPaYUBBbjyqu906uZSwt+5pwIz1dGQ0/C2txYIg+oJbWGsxJh+LG8ju3KeEmPEy06zs68d
69OA6jCLC4vrzCtHnsjroHuhc9lKFN3WUbzCAOK0ksE6eq3TBIsTlRcW1rkvaQVrPJSkqFcIefn4
ylOtYEBnxLmf4YKKic2cZ7Mfm21GT1bawgOOaBI9jIy4RFVWSzjGblaMN16zqOLCZ33me9IREcNV
Ipxl1dh9vBclzYX2j8tMs5wFrg6IDEV1Obh6lwSf7yBnLgU4uIZvuhBSWUMfL2VAMp21RMPhTTjO
vupgHMKMwqucEvDzK517wvCRWaFgfCgotU0BhUR3tKj32asMSbMuR4hZyKSbBwXM5ykbzfioy6R7
IqzLPsIzZ86oVN7953fxr/ncfNor8EcTzF4FHrK5i8aeYdy49B9zn9tit0CpvbPqxYQ+HokmUNzk
bzcnRhjHuXpQ9Cl94tMy32d3xpsdFJp/tF4g6hLpb12Yx06i/dSgnuCQOBqcYHBC5hFpEqPlDCv0
cFRXfl/ZZt/mRasuPNQznySBVRDhmZtxtjmbXxNpLZpgbWF91AZxa4hGX5hZjjsD+DvU1Mn7igFC
cuEZnlkzqJI1FzY2B9yJAraoeyjHE4cOxhvwNgYtuxVDC5HOTdQLnS5NNQtw874YojB6IGAE3dK2
umf0nCclHs0YcMGv2VnaiEVWktDPjFkB3UwdaybqwlQht0H6zr+kufRCNTbapyoRHgQBI1i8Qbnt
hiqleE/xew0qLMC/SHtlJVp9AatzWFm9YZtNhcDMDGzDV6PasK5jrKp/6nmt/Wxw8v5Vo9IpQ6Vf
9PsRlrtCx2hhG2dFTBwRk4kSXw+txmotmefy65KWJWVNgwnwDj2x8tgn2pT52uAV9+hZ7e9KXjk3
dd7gJCgjdb7PWwlff3Rb7R56eNwH5qgrie/0bfNnsIe63s2lXkOwXhzRQe9VmmLXDJn9Zegt7ZWQ
hOa7AV28XXWxzfKsOC62lwSP6EPglK1y3U8NI0kmBtm15yXLv5ii8rlQY9vcrVEkEQyeqRt34J+K
9VATOcx3YPY6jl1WDNEE5c410zlomG28tHeEgaRtABOniYJlcQVfkztNHsJ/lbtegRcXKYyhYHAZ
lXD7vBLmlM+xC3XP9ipGNpZOBupOhfWNpx/kywc3tqx4JxaB7bcnpuV+sJfc2C/KCDm9yO2W3Ioi
zr51URkvAUPp7qddl7hmkP+RZ6FTIBLb2UXFX/WqWeoBsvTuFsKUqwSF7NRkh9l1T7SC0mP4qxQm
nS2rq0HoazbYvrlzL/uD7GKIhZDbZR1oTAuuJ6+MlqBp3PEr/iuQrRTmZG1AakNzLKzIKW/LecSi
qmQuvMtBVt/BCKTEml9NiyDv7eRuHFIbF0uUY3dF6y36QUDNggI3q5CioaS6fxKQFt4tP+3WaVS9
CUmJ9Vircy4siIvjCGlyblV85ialhspgNrMZLoQBvoMUzfl1py+dTrQFNBxraBYlgEs+W6GrTPKt
mWNCS3p1nNIgZSwEeQAPaKKlqxQKrT6vhvpAWKAYk+XFD2q/EF+YmJFRIYzsFsg2OlPMsFbt4jc7
CghbW+eVspPT+qhrWxv7A37QfRlibD43e4mcEju9RrTtVYSkzIWJLVab+dZr5b60J7MBFKhH+0qi
ygKuERqpiSO5hjMKLaNkuJbUxo0cFbMPCCxefnSdFo3Xlt70g0+ofOFgAb/Ohoh8aZqdNLwEIXNb
mYBMXeFZhLvEuTws49zhJQ5lo7l3hwrOpAevOrvKy2iC3tIoDuZ0XepUR9mM0HtjPl/CtTp3eomd
OiaVaATh3qVdOt3iMW2/jhxYPxNkNV2Yc0hCxCq9lhgPuFVaqMT2YDx4Q46XVjrrMeKJNH5Pe7X6
MtXkggWO0Kz61hQTG2WnDiyWzAbmCd3RHCBxd1H0yyRY/Bu58To5QNPk/GmpO1C7jSKfwgpu6u2k
pbX6NrqMXvEMZ7SHoiDy3iAyRjB6xuyRvFvjq2LM+nNSTnTc6pTjzBr3VeUrbiEhWli9dp0NZWeE
uWrH7wti+q/wIupvn5+1Zyo3SnXkUeh1wc23pu4WSlsLH+/Uh6Xv+gXl032pqPn751cxTi/D30ZR
BBxIN4T87GMJY7sEsMiey2D3E8qgxzqxuDOOWIEERlDt2zvvXjsoz/kVxrR7jIH23oFYg1AL670V
IjDZVXfLlRvCYbhwTp4Zm3+8s/XO/9PBd40zkB/BneUYFxfBHyzRwj9wWXYv+T4NEPRcqAbOjLY+
XnA9uf9zwZqBw5SuFyx3v553xzc/fHr6/Gmfnv0fr7ApONIlhjM4cwXFwWCzvY0xtiLV4/OLnHuj
jHIMezX+4zzY/AytJ4N+MTmtG0aQodOObCiGd0khd+an0CtRZ4NQeUw7Nz8lE9DkEjyB/FwpuqPV
W+rezubyUTT1pfzS04EBToLqOtFWLVwQtm1rblXw6vFzgThbQy2KO3DtZrTrX1Mk7etynBGTYI4g
vrRKF+OsmcXKpaWhn9RRaADRaNLeEMRNOsHHpQHPkDmZmAp/HLtMfUaNWDa+GDRtzS+zIiQ/Skye
MkSTNyUx7GtlRIJ/8My4DRu0WrSWsUwvfSBnXjTTQQc3d/wuVjXnx5uqE3foSD0q4FMJ8+sCxwSa
Fc/wxq4rjJtFaZq/p6FoSFobRso0O9YKb6enE0SuQTXKn1aiLt9NcpIWf1mS6ufn6/DMmAXvyxVQ
pANdUYcNsIE+eXG0EVK9lltZdcvMA26mEBrqsWqBJw2DNrVgb7sRFsLtIvp3a45cHIgbxeoha4v8
Z1u66eM4CrlyvwnQoWTsG3TimpSHQs+NEsmshWjNaclDPhCWnB9tN3Lx1G6INgnaoW1E8PnPOjHu
YkoKf4VJoAVOaiPB/vjYKynjAa0kstU8Z5yf97lxV0VifO+WbnqkrG4ifyTrYaDtXJrflWB3xVmw
MV+UZLZ7GF7GHBrk4ShHS8uH58QGUd65LX6AfoVAwgwv3PDKNvjYBDjcJQNFXH3WUOnNhgBy1g6z
x4SvWFkz2PnJF9coB791qvxFjAMG6Xhj/Za5TH8ktMp7FEb6pbz3Mw0sidYq8ICOaSYHzqZXHhrs
d2L8Y4AIJk+5oXiH7jQRq/2tMKi9/Nwrlh9zX6+uv42cp7AEg/kpZJX/uvA81nW3eR5wkNDQ0nBy
8G29VMYCP7+cgZ9vdT1+nE1f73T8UW9i3ZyvM6PBC9ptVRLj0+Wxz5L5KwsCZY6WKw9OFZH/CwIS
Mr5druikMKPWIvvAUNu865nUX1ht6za6vVf8COFmsdHiobD5xlXMwMDM+IZgBMT7oY1KLHcUY48F
QOwTpiYuPJwze4qH5QpAEUHOTFM2b2kcpswpo7nwbcZC9xB2m6u2X+arC6/gzJL0nBVyw4UEcuZ2
yC3buPSyOC38NC0Y+ESzwJpAiy0F3uqsyBimoyD7xbF7dGSFOlYLCZFp/xZL1b6wjZ4+YWK6WA5w
DLGIYNry8XOWTjEvJIgiOR284Xuq1S5u4v3yzZKWcQ1JM/36+W8/Q21iw4ZUpoE9IALbmnJ6Q8Uo
0WAUVnWuiPa0tkwn+1xR/2buRM5F2Xn2b9toKp3Gse8eLSQLf7G87lB02QNTYseozTsMH6aOwbCB
/YeEKcrOWq/iK4g77c+46OInUy7Or26y1TkcUPleRM9PKwB+BzYoq8EaQR/bD7qNutogrSb3ndFT
/hQCHwWOae2pzcAI2qQw7yg6W1QO5khYgZUdI9eZiGZC37pTFqV8lCTkXmHSBDQkI+cC8Hlmv+Ho
ATHjtbKQcdv6+F6XrPP0OGGwKfIaeqoRJQr2/XU895w4jvE3XRTxLIYp/tYBR0KA7xSdPMSuvhQR
deY56YCvKytPZ6fYvm+hqyKbFx1Ie/asqx61FSKs3rwBeb/E5jxzNsHMgzWLDzLkrBN2lm6kC+IT
7BmFzOy9Orv9dSXt4sVy8vRFw1Rm2PH5xwdOg2FHPJV4KAwrvhGa3Vw5VTce4eNW97nXe7s8beuj
ohDTptF35ReGBKd7MAAYmDTjF5UiYTsP7hPYCT32l/5iTOqbMYseHaFKMH2GkZYjlARR7dgcYaya
l1yCT1E/Lr2yPlxqA6Y/m7JkUCOjkwaRq43TjQsbOc44+xy+Jxq4uaiZILvp/NCrcXoTZbJn/u60
3q8xG6evnjoKNRxhU7uo2SpxW5H2Qe6AKB2SWsYF8gU5V5px4RA43ZShtznArgyCiN/ablGOGKVM
2Cl9I3eLW1CMOLC1bvn/eCUu3BwCYVdThe3kzWtp0YcRXZIb1+NLTowbTpCa/T5TtTz2op1phiNB
Egfl+AWDnlMHFMhn1FLMuVgLbBLbLhTCe6FMbu5HTImuLIyAboSdjX6PDusv1MIsnL06mvfIkZeH
woMMR+6v0X5FwmAf0lJET20uu0v48LnbYu5umGtKNF/wtvOIda9jOkdICVhJZgYl8p+XmmyynZN7
BEsmevbL7CxEP6XOJtZV2pchV/M5xJ7JOUZt2aDGi8UlbvyZDQX8HztIfP0gJm/rfmWGW5kn6HRk
NsiXEvwlBCe0iJtjzvb5YXXmUjSRTDdwysFcfTu0IqDMwJolEn7tYULRYdlA9mea39WTfYnv8C9t
+GOps1LsSDL7tyFAMf64YSfRICJSEnt/bgpzeUAmWIYeo0RSfrS4uUcNTnZGnjQIt5S6h/PR2REC
UuEZr3nWgc/UpUy+tBAItV2qDsmj4dYx9CqHfxmYjrKq/4hovCapbnmVuoHhtUetY6HLKVXn3h17
w973UFN+wGfVXnFZEa8F8sxvmqL91r1G/YbkTv3R2eKaCV+xl2Obj6H0xhTzkkpiFhLl7UTSpeji
Q505Qt1HaW88CU+oZIvUKlyivmX973ojRXqE/gibFaWAre0rzchkblTKhHCJxov+aBMCyUNeeLNG
8Asg3w6Tfbxu6qok1iOesNwAVyuIMVqc3PrjQX/9lkadTs6GE8+/Jpunt8ummbCOKh3lq7XMuCBo
JRKtXa2mCuUCrhxQ/SZj/lvobCcHE0rLgrDULr4YsW1f6uJPt12mZPgOrTam/4L0Pr5e1O7Is0zA
UB5ndKR3NgOz86Z9k1v6Fb4lMZLGWVzY0/6NxTaLisadAc/q2raOJj9eNZ/mQYqOMsRbUNNZ0L9u
LVTyjzJTbXDZ2bEDgZATEp4yXk3MtgJmmcOhMEr9qVM9uYc0Zh5jNFq0c2rr3RKMaV2oQP9RlTc3
uSY1MBheOQCUhpubbCZVT5OVa2dltRaA9Y1V4LLU/wxT09Abt6bVh8msGs8LUpgvi1unOgRNT8Ga
RJ0tonJma8bRj6/A29Vei9TY9ORaDQrCsncDKQUUYkj17gxtzBwY84QDBpqFlQV+0i41Jcr8dA7N
dki9K8Rp8bNDxvw7GtAl9d3UM95TSa+2k3mePXSLHf0WfTUM+9izlwccXNprTkICT/TIUP70PXqW
S6f2+vVvntEKUa5Of2vZsC3nDCsqlYFRg+9gVxA6qpcHwLVZWEHs+JHGzngPW9iFkslgxqB0f6ip
MW+L0Z4PstQTP9cI876wus4saaZr0M9XjyiYwZsSE0Jj7EZ2S361VIagxXTvHRhIC7oyjsgZ10am
Wsklvu7JluxA3YBcAfIDa9vc7v6RIO6zxYfE7wqlPEZOJq7R6VHNNM6lyvW0nORaro5nnwprAahj
szA5YRmrWEQ5uRU+UmE0K+07gwvtSxol2Q/FHKgnrRhjeGas0wusWXImgKutu0SX2nuna3/tbsCB
cDHkF6t1lj+YR/ZPWefK18/PqU02LGodeBUQoSyDXRDDx3+/5D/YLU1A74imbXwiLl3nIOO+JS9t
Imtjb2rtkt5pGYKSoNEagsSo/6IJw4N5YszpDglQKVaO0q9B+JfdkKVD/VCOjXGhJflndfhhDXOT
TO+Z33uECrOOP37nFR8Gb89A9LyY+c8ZuOrvYpXwc71Sj14dS2LK68z28jtusuzbKFUMj5ByU+xU
sOdNP9aQ7fmFU7RQYrWpjI/q2KCAmAaME4/4UFLJe/9ayB41yIHfh3dJbDawhnGYyccAHyS3CXVz
jShzFdiLB8+opXmhXD0F0h1SccBqV4s5NL5bUZnp9JUz5dBoxFiaxzHTmLsYrbl3E2cEbyncAEPA
MRwAivxkALv0kNGiv2PYfGFZrF/g5omj1waeJnqE2nIr4uo5RI0C3SuXKd9chqE73RKHRFeu4zTW
Dvo47+GqHJ0FP8xWlozViks717/d+/QebNhFlmkCHm7EQBHbZy2c9R50Md1PMYxBjJF1+82OTTfa
iZjwYOgjFBGOysApxiJmUjUSUmA9PK70kkAklTxOVeRciThR7zyTOWQ0qMltN1nDPq2iFlOdeT4U
rUHYSQS0x0BNRcafF6Fdm92erzsOy7ZDVC/6du9W+CHUao9dee3qN27X9d8+f/Cnm5QOJRLrIppe
KP7qBlTJMgwqhWdR2Agv+iLVeQz7enD2eMu2z//7pXiwq64QUiIMmY8fFU42edenqOkGc2LgXNjz
vunRgUNhry/AVv/YUh9fJQ0Y9Ec+YYIQeJsfr9U7yhK3bcZZWkl8cdtpoWZDwlKAQwQake9BXXsV
eDt2S7uRPidAwD0TzgOsQ2j1avw0LzvVadWMg9v+oTbFcJR1gYR8qttX3YDrn7q8TjfWzMcyKZUH
wG/tMfYcsleytLky2zHez3k5FFgxVOrRsBciDUkTuW2XurnEHzmB6Ri84Jxq8GhhIzP4+Ph7taVZ
SLkHZc+dxf6jJlVRBbgvKY95BJ9kz1k9KodiFgOKY0C09IoGGdvKmPkwFlJzHL9TmLSmzzPVruZ+
iBNyAS2rCebJVK8I8EZl0E5OUmJAUljf9L4xfn++Ok6OaH4BeUCcYXx+ICKbI5qSsJOJzDH2ycb0
Xhui+aEZnOnoST2Ha+kBksj00rZz9qJgp3wAq75ka0hMDkefmgQrwSud+kfauAo7QUzE8P6zv8t8
ll/M3m0u0HNP+eL8VOpcKG9orLAR3ZwuaY3vITgfokMjr6+IP9Cumo6afgdjxbuOcrP2Jf+gwVDw
IVxWP5tJTTC4GLQO8UJG0ujnz/4EtuCGWB0ASpD+KZI2m4BhYkA5Ffh7WinXahn1H1bS6IWP8kyR
omP4vv5sTppTn24rTpvKM3HhmDH2f8FSlJhRNcpcO8iYd10vyQRloZzFMu6TWib40I7JBHtnaOev
FBSiCvG7GZJQGRoIMjJ2l2gHnIgZKt0ojIokaQBcPn80517WqiQgU3wtq/R/8UD/qVfAGvKcySUc
8aVzb0Vaxl8XvS18xJzJsfeEFUR5ad7XGKs9LiakSXxk5lu7G8Ueq6nl7fPbObNdA/sA+wNS/os/
+vidDzKdJozcSl9Lh+zNzkqMwWM7+qHGHiXV59c6BWZBsDgNeVPMz5gCrJX+f376gpUA3wabSuxF
c5ik9jXauj1o9YRnBQmNypK+sSyxdnJxkCiLw4Xrr5vWZhPXbajyJtvamsO33RKKHHoo5jN+u2Tl
S2a1SWjiQgP1m1Oxkdn0ujDcfiABZgg10ZgHmVYdJlml/kVM1nKhKDzzkdA7wMDgH3wmW4RF6cZW
q4yEtFQNVk5sK9aVhbv6pY9kfajbH73iNxoVCCTSrQW2Y8pET0gE9TNaXgKPXPGsL3r3XfNiho+a
0pfOXu0V7F2ADkjwnVRBsLWRF/xnJodZXqlxBqBcFm34+fs48wA4twndcZkRU8NvXkcyuCo8Wl5H
bAEu9piv3th5ax0/v8qZFc41eL4YEMAO3qqF0ecsjpkS4rO4OD/JMSUKr8ggY2OKcOHbPveDIO3Q
mZnkBsAO/ri+3dpjQuyx7ZGT4N3QgUNrdRHXvXz+i85dxkWJ4QFtIKbcPjfyJ3Bt69Ej1RKerCtM
7wZnmktZW2eeG+AnQDmLZqXKrkfdfz7WOql1t0+BODMtrnCAU0VoKCZxsYojtQufwinjBz4hHT5n
BReC6LGplDsLw5+E+Tlsp4n2QMFttey06qEqsTEtag1nQGnIwK1q5043yFLM60rxo9j0HpgoKsGg
jpTDndc/zRC/LiEQZx4FDHdukCk2o7vtcaY1cBbQaVV4gXYRUcGQTv/oMrZ/rQwN926JqBmPGdLl
+yYzzDrsi2p85i8x33RYcBEGTmopiHeecU4xdE6sXQcB+RJX5cy6QKi8MtLhXqym4ps3FqdghtAO
fTCL7jjoaPGlceloP0XGGTC5tHeYUQPZ86c+XoUsFw+K6NAR09Vh7Y+XLLilJASXhEBYtWkaOFh5
3We1SO5rvHKLAI/z5A2r3FepKUZgg2Ff2uPWD2uzxxEuaazGBDaFxDbgpxrrDjariW9S7UxPjdmv
FnRt/hcPZ7k3p2W4gkQUKln5h3CEMTRnrzlMwEIXNrRTIR3aA7rfdZXAHT1p89U+UuCEqsCLE8pO
hkl/vamtD9hVFSHjreyxAx1+rmLZ48qLN2k2Lguc+Ok9d/UnfcKjx+1G82+ntniMwI0J7baWx7lP
sEppHOfCebi+qY9PDdk3DCJgfv7HJ/7xTWJ161lNxUtUFGiwvajdO/xUvZvCmMlBQlt2UIrJvTDw
OXNRjPf50pFNkLFibhapbKpRWAPOSyKSbPrYYN3hxtMf2rle/DZSqqBmQuh/vmOegsGE8rJAiLfh
80XyuqmQx8TOdXMQrT93pXhL/h9l57EdN5Om6VvpU3tUw5s53b0A0tCJFD2lDQ4pUfDeBICrnydU
NTNKczJH/6Kq/qLEAAJhPvMaFtFjBUjuza2FeYvaI7JoKMB577YdIzBLtUXXgtJC+Ap2cpi/2HEf
f3QovNyCItAl5syZvw061tpnnvPI7Eh0Cqgb8DoESfLnfxy6DTCIJrXqJjBHsM8c9Nj65Zq5vLl6
GxXcWXrxUZvp/FVToul1RohOUs/Nwl2FdW+tE6D6+kVVFUW6boler9owzT5RZCzQN0onhJ1PP6+c
tr0VxGoH0UPoSH1r/3Gdam5qUfK4SW60q1SFEJ1D59oocWE8i7Izvjt9gpp0DBLt9MiHRzJ6HLam
geQhSlCdvYnKoZBJUqTsKaiCEDKKb6OeKscAqvbMrX5sKKRcZCOMRBiy3u43Qd2buqBBFWeE5r5G
SNHzazcd/Rl92zNvdeTzc8kgsUKUKpEiez2LGKPDSFHpWTgV8qCA1yv3YzH06Erx1BklYJSwwYIb
rXrOFePIO7ItJAOOwIUa6t50IumVI3ioItyitc066kZvVZpl5nvmGJ2Jxw7BgQ4gMMAowOgAdhIq
7c6nW6YgfBDvBoKelW5Qg8j+LFuIetLzFIXbbDJIoHX4id5mckJLrB3OpuWizm0U9RUFIUyfiA7b
WRhFCvq2BV1Ku3DjKEAVr9UvI6wNkduOhmbtRXoTrhT0U7/Xdlq2/gi03sMlgej7zBlz5NvRKpa8
bem1xnrZfa268UBRFGEdZJMVvxCRDteSgHpjYUb4ALpEXRVLmt6f3gaHVz7hElhfkn5yGrCyu4O6
EZU9/FqQcGmqcF1TEfWNVKh/H54xDB0BIMWQwJAc2h1m0gYBtc6DtZ3MOhSG2b63pwV2OmQVupE0
aS8R14RlaNbNVa1aDQs2xUpYFoFRlESiiNDKn5Mu3GpCpwR9ehbkttg9hkwgVRSqgL1IPYO9Herm
JulLjet9iL/BdzuPISQgTbSabXRd/T634+3pAY/Eq9BoVakgR07EF98rcCg4cMy4HLSBHrvqiDK0
7a3wdLA8JHu0xQvSWEAwiHGXVX0zMpzNoA3NgpZek+cojIZO5Jdd7nyP1SK7S8JuQLByyM+UYo+E
aiwzCQRH5kHqCOzNC8d+NPYKtqpF1RhrVObsja6CrUhRHPlOtBynUGtbF8tns7my8kls2g4LRkTm
oweArvY1relzILhDMTj6ZXwpvhKRHunv3lFTKKWG/rCOcA/mPjX8Sdf5kdVx+i226uWzymgIbzxK
NOE6qyGhrMdqGB4pXBXVJgxdHBRyWimoR6Bb+aq0vfETyHtnrtxu0dRgWsASazQgfpz54IcRJnEl
dQPWGX5tQBV2d4BoALmpraogmDLiNjJ2OU2m2Zou9WbO1sB9TWiN8bTRWlvcNp7TW6tRrY2fSCLb
Z4prh2e1PDfBk/2OEGjQ7T5KjSQvMThilF1Uv0Py1a69wfghpqY/U1c8PFwYSEpeUDylt+bKn/8R
jCixkxTYhjJQK8JA07KUri99i9NTe2wUEE6sUpR5ZA98d5ROD9O46UmGsi5mUYylu54q9J9Pj3I4
abgM0SyAd8ja4ybfHUUfKzQhbC0LkrhqAwmY3KCEGV11uvXz9EiH70N/wDY4HKRtOVHR7kgNebOU
nscaNivLa8+0qOnjhLA+PcqREwhAtUkdUUZBhLV7J3+PHZWhNSF8XJF5X5J6Ep8RQJFV2yHbJFia
r1Hepz6cXFyTh2UMcm0YV6ivNkFUtnQ8Ude5zqMEXfhscM7c8YezDahLI5JFwwTFl/0mEH0FLQzz
HPKp2fwMs1xHALMzHlI367+fmYfDjYkGhlS/o9EHdnl/Yxqo/3CEZIqPNGHP9lu0zE81vbsC/Jmu
RTrhTq9wpwWgYfVVaMfd0wBM54XQWf9rlQU6fZDPAZ1o6OSBG9v99GlJYihoFHHdJfjcqct0aetR
di7bPezNEB16pOFA+6Wf8t5ajpRhBm+EEGOpt9mzRxDgJy79GaSXAbGYakqFAsn8rB+HnwbZ5QoZ
jPHj9LwffmGQ0ZBv6ITR10bhZ/dVoTHDd+TKgu9gJ5t4JlmkuDGg0d+cm9Uj1xjvSEbETQbtgkF3
x8LBjzO3wMPQjSvsgKwql9X6JO+167GySsR6Y8v6lVeLk/gyiPkyz1zPQaiagKdMnGnx61JH2iFL
56bOmbDv2NMxDTJq/o3U3//o5WyEQuuKgqrLQPg1osi41eH+PvWgLZ+QdW+vUnVUkyAyYC+5eRJt
0el+cEsXCslMInEZGYgWnHmsw1MIDDAYexoMhETsjN05w3gij5U+K7BfGXKwbWZxaSPH/bdXERhr
YM0g2flPuSB2R9GmtFdpb5UBfSnlo86T6ppW+kK731LPFOEOXoihJCdSHuKUzPdfCP0rsy5dACme
wJJvTI1oS9b+1xVcmhPgYG0pI4Hi477UUxkqWBUKxNxhKNQXIK7Q7m5dZ3V688jNsROvEq9LZRcW
DTv4oPCd5M4yhWjfBrlbTs9NlhjPBppkL47RqZfgoG0/stX2YkKeHY3Lpfr7r2YatkkLik8ms83d
r5aEo1eVNjkWYBVZbPXKbe0OGMRUGDmdftODpAgwCJksnw0HO+l0uzsUFYMiVjp0OHS9Qriq8Etd
w6LqKiZSNvpziqgAkw5nluQLYiL/ECLtg4FcwSHvNniCkJvjGyEGRPcCqmkqEJRSF15gZRMeElNh
RHfocmNiN4Pufs9bKmS+WxnmzyQCFLiNrUi8L70xX9NDHrYNcqh6UGi2Dna+KLliotqaIf/T/16A
6HgLhGo9B9S5RNrwAPTB7mGQNKr1iKXEYPqQDwBqURfFfSvW5vYpDvXeCsxIIDoR9gKlO6cVc3Fl
Ojo4zZIDL4CNjRqbGikYMfdi1OAx92aWrGK70m87xQtTtEDG7npALwkJ/DJ2P4t4Hi/sesoVzI7S
BTF8cKWQpUe7vZW6TimqhgLDRa8djDigk6+8p04irr0YRxyI8InBeogiLLMH4SjfK1QSXyMn1Gli
t/Pb4HTGzyitlO+1mlglkj5WXPmDnjke5+6g3OKQq+CvbooaxUAikuZmlGo3q3rsUfgknkGSL1MX
ZHzAuqTK5aLGyXYyEeDZFpEdL36j12hAulUN2R8POXWldLr3vcBvgBeELPZWY3pr+uqgYmalzLC4
7vrY5FDQ0EkEjFdM2CIN+Wzb68Fq8JrK0wUdZ5Rr+UwTTunphm5q/W0sqkJH9LxbkOnq0+mpzxvd
XDmICjzjw1CUq8HrMSwBfds6fgUWvVlBeqHlYGkz4kUdtO3aF3M9vCzYGz6hhk53Oa2bvtzkrJII
IGA9VWsPD8XqaqmRLkKltyzoBwzoy+JRQHF9NaK8PfqsMttaoatMd6ptbVyuprJGWI7kUZ9WtqSr
rTJnyX+mSzexidC11/1ocrVvhgbkxI88C5chIFTDy+AVi4q24EhUR+k3czEyE9VP4BHD9OipQ/OS
mZYJpg8YFCuErO+GAr2qBb3WgapOCFhiEFHG+FXtkVwMythpJVneRYijmONaWp5niEiwn2I/CoXz
jMJHWgVG7Lm39dKONwazya9zImkqZ4zmsl7gOOKJ2ywCKHkuTQpYiI7E2mUYmlUV1hrUZTnyTh88
h0csF5OmyShclu72byYTEMAy5AS7WgMhJqCPG288YII3TZKY98tkzc8irxEqwW3QL6isnImAD2GJ
UndJ0suoBmkyvdk9+Tqknrx6pFxXoGgBnc0rV+zb4rKxhQsOY7FXepaOW8R+jcBwcQ2DvEzxxgWa
pQFR8YnjkzVH1PhwemKO3KOUQA34j//SC98LDAAyLXTpTWTX1dq9q8p8euw61Tsz/YdREa9PDkDZ
SBJLAGbuvj6FGL1Q47QIFEHrQyyb0PQwRVafrMjaOKX1ApboJnUXVCExfZ1NYBlNpN61xXimdnUQ
qIKthjoOFBxmi0bQvPsgml67vdBhMYXGHH54mEKsymrprhsbf6O/nVq2Av0FXAUI0KkL7Q4lzEbk
xJ/SuaB2trWRh7/qzvlr6wLae7K5RA0Vggqra3cU05stp6OjhHNmn22EGZlPSdJFZ3L/I9MGtEZq
uDmUuOgm7o1iT+S4NfWZNhwzvDraZYO9mVQ9dc5kcIcLEpCW7NyB5DmCh2kNOuQOxtyB5bIpssSZ
N2ENJPf0tzmE3fBFsMWkOYi6oITb777QYHVxlyb4t3tokOCWVFK3CRY1W9z1EJZh7VfNNDQIs+BL
4CvpLF4bwxZVMFkilULzzXA5GEM+ntkoR96eXQIekIoO59R+B6WLm9xsR4HESFvaa0iJ7jrTUP45
8/aHcRG3DlER1VGKpAeLRqd5mOiVNH8SCZYGU5w9oisD1b6vmw2NXOuWYqF3r00GNtylBUVOV/oY
74na+upoefrM3OCeRr3eezJyz/YptIu/nwqbfFYDmYMeCeH+7hcKlylt04xmkhdhdaKqPVG4B1vm
9FQcmXB+++/SLXEpSdLuKJnedJhzUrl1cg1LOW8Qt2qea2eW25HtA8QIVyX+kcXXvU1qDZk9ilSr
peFNizoOWDurSJqLPDTLc9/2oAIiOfry4wKcAOh44AMQVhX3eUM24Yzq1xjnmJd08ebnIbHiCx1P
96/DoGX3URglWFjo9qs5ZtZTM5Itn57a36nubl7Dk1D1Ahcg3Vv2v2Bco/odJuDxbLTFkqs5XNS3
OBv6D3KRBNQXnPnOF40o3WtUwYwXTTRpfDXayZwHhdubjyGdmmctqzAALLNB9XO9Gi7n3pnidY5a
5w8EWcGU6hR5r3NvrrvNsgj1Z9YLbFGJW6mqp3VR/HJD0eqrKqooKCbmYj+ffs/Dj0ujBXAjnQZN
0rj3llCf2lOtATYMkJpNV1ztJrrFqf6mwRg5M9Rh/gQvHS1UkifQSyiQ7K5WixIylJaeoQwj0a9a
VV9cv04r89Y1aJxdOPwX2HBhNec8RY6MDNOExipVHuoH+wBgu21m5IEwF5p00b+UKeLXmGt0G8Np
jO96nE0bM2yyl9Mze3hMUT7D0YHvyHml/m4d/lFxRg67YwUhiOouHcDRUFjWK4pe1pcuTBZCiewc
GflQJk9KzaL/SQGDriefdXeCM3IeNTdhUmSZ1jwW7oJJsgbP09g0kTsYl3NkRC0+bYbyEOselEE3
q/NHxysHLMn6PP6aiJBsp6oVVL00cKSPGbLeKwMz0Q6wAUqyl3R+mh9VV7YPMbcLbUArTr7h2OQh
+4kb19cO+jM+jyWNJOywlME3BiXN13VUZdnNFGa24mMH2cDdGuoWSpirFNrKNgHTrEjDzF+KM3fl
RYoftOkT7aIh27QYlSZLNr+1SuvEEtoYDhdTRJjglyTrw9+edmAq2PaycCLdofaDvdbClBQDQ7zJ
lq67odA/QFfAQNmEqbA6vUIOEAeULFyJVuWjoT/gyeP9jxUSQbVy1WQcqGk7+ZdMhxgmNbraC7xJ
mgsy7ggKhaPfhlWGOuDpsQ+uDsbmNCd6oN5H33pvrcD3UiIYlcinwAi7AoEAB0/3jH9lDv/5Y/pf
0Wf19V/nZfc//8W//6gwrkmiuN/71//5kvzAFbT61f+X/Gv/94/t/qX/uas/y8e+/fzsv7zX+39y
5y/y+/89/uq9f9/5F4oGST/fD5/t/PDZDXn/exCeVP7J/98f/sfn79/yNNef//0PzGXKXv62CJee
f/z7R5c///sfRMd/TLj8/f/+4e17wd8L2ur9R/J+8Dc+37uev+z9k8If8F3UbCi0stT+8R/i8/dP
jH9ykcuoAUABX0YWmUpKAvF//8O0/2mBprFBHKCgwv/k/Oyq4feP9H9K6DilIg4AZNbBxf6fN9/5
Rv/vm/1HORRfq6TsO34xy+6Pm4+TiuIkv8imJSw1YffCZRVpQlqUSRzEdQkYoZvTVaR345nF/xv/
sT8MDT+DKUCFlcxqd/XnQsduKkRzFX+C4cHWO/WlsVVF5ZZr2odwqoZnnXrW9WBVteqXfTlO/qh6
2ICmLu71aEs66mvccW/h+Dq65PazNPu29Vy5tkq7eIqzOS+uMwsqNZ4PqnXriZEuMUV2BT/kYUqr
taGPrvAR9FS+FaGmPYo8gbGWYSu4nYUDXikueu8xqaBD0fq21BV+lOl1kyGiE5hd5t5xrKKQ9MdK
+ff3+HP+9y4OOf8kmiC6CTrIi/ZVZeiHlBYwUSpiIc6HqN86i/tols+RxXr7z70P/+dA8sLd+wI7
A+19gSXmnhAdA6Hl+DrXGLrmrm8bqG4KY02U5kNsuepRLDs97P5tzLKWkTs4XJdG/gG0M0qSYTRK
Fc7YTHg1QvhYU+HHcDl0wo2J4zvstt45c94dsPnkqPQPpKaILKruS9w3xHihJ6YQmcjBk0IAyTrL
HWgmc6F/bcA/lH7n2CShmb6saOJW22k261XOZjmTjpr7PS90iQDGIq1EegDXYx9w0RUl3rXFpPi9
XcEigrVhfaE8qk9+YkyN4aPtSN10Bgt960aRmFZmlxdfmiS1kotozD3MyvtBvYEx1APHDdv5NalE
+GA22XCvDJU3X9WthkHlmEmbVxMG8bw1kQevN01rg1ZMl9n40vH/f7HQlbx24tD+OinGKPzCwLWO
i9exPuRpo27UQtNQEm5Ne8aeNJ0f6mikRAl7vIDDDB1/Q9Wro2Q65gj0eFaXficXVZszh4VciX+s
VMhPhoQJ4CiExrE0H9w9K6iOY/k7D1jXU9yH9Gk3L3OozB/1pJ/TD/l9we+PhdYOURv5jgXBdXes
AnarHZFdI2+jIZnh9a4duN3Q3xj4J31Ne1ysIB8oQefo6q2SKfUaNkF7D+d9uWgRfs6J7ZThxjLi
CufpFsFUI01XU2bSwT69kfYOit+zQo2G2hTLSKccsPukLnZSGb6jUTCXitgWqZeNKObg5seBWT/A
jhXV+vSIxyaH+iNMSFkPpAmyFzYMMT4z/Tyi98gee7Byx/0M9aIcv891G5U+hTDEwxs1zi9gS3sq
8rH4BwUGoqtvvdToCUYlnC+bJckKX8DGttCaLcbnhH4jiPRk7PTt6Sfeu8zkHEkjEMSdMHvg2NmD
Fizz2Kehyddkczw0Bup0vmGVbPbTwxycaRKrBTyA9iQyUhRrdz/FPCL4li/gSRYT0Q98cfo1+r6P
jbL0X3OdULWup/7M8X1AQeLd2BM0kvFbkGoUe9/fot6r6EOh+CqASugg4bykW8trJM+hGupvZj0v
iy86JzIAGU75uO0wEeROsY306fT7H5lmqMmSJC1L1bRQd9/fnEdpcFkpvoHqTjDhEruJkyXZnB7l
oBAt31gCrWCL6AaCr3spZGHlYDGtGnzNMqqXuZ1V6yyDNx7ERuhkfhKZ5vdRTPllqIMsRhoKatqY
FfEPqn/JbZW7eMMNUBkgKSNEe/rhjk4BkRu4CWr1dHd3p2Cu8H6LDUydmjzuVxYWg5eEONHfjyIr
ftShobTKy2x3lDpqMQbyWsWPUq3/6lSi8OkzGa+n32U/M2GeJRKHXYOKDd3VvW3uwC7Slol51oy4
2Ch2l22BNRUXYWMst5OdRReGOeBgWTjhvzKGnYThREwi9ytxJxksRVTJ4tvbrzpm0BYqxOi4o82K
PFUVZ4nPelPuU3P2VoirVF8QSVHenFk6ZYo6OgdDPUAjyUeAikR3XtZ+eI7dKe6iRh1MV142IjEC
BLLyVZuCgEwyO31QBpFDSO2jbTcYCI05dXsNHWS4yDR7Wi25019pueBmjZAz7wHynSuyyp20dz2x
w3hG2h40hfcb3mhTI5qYuBHiu612l9n2cB8BAZMt1mW8cXOtbs/sumOLgXtQHmwEUQfXzFROiVEa
GiAwF4nahl7mtYn6+EcJxx8kndGtElzqvkA3nN9OL8Mjpyp6N0Qa1KhkdWpvMXgolBZWRQfcQAF1
lbcYkGpwqlYY2bUJGDsbmDDKNmfOsiOjsgAp2lAw4lTdb0qg2d2O+YRKU6MWia+KJvomxqLR1q0h
QBZYsEupJI3LOfuRg/oNHxVUAcUiPJxxVTD2TpAWPocY7AbV+Xkx3VVKg7G/sO2yuYrKKrSgVaq1
sqYlql2h+G+MV0YxKL/mXrqOiwLewEUzquqvBBRidIENkKsFUYaXbDDQVaUl6s3LB6pBi37hDU0X
onkCFInasdnkIFPDRWy03HWf3MgsRh9n2W640MzBmi87vQAgMBVLVwadYbfVdYcvurWZKwrwnPje
vGrwpnjW3cnA/VLR0aGK88HDE6OiBz6UqT34vTOgfzl5eQzkfcq81p+nwULVsRDn7GIOKDJyJh1J
HmcfSwLC3nVkeEo+WOrCFvb0/jqMhFjDoh4NItkqBrJUDkFaZOoKqzpxg1lide3Nk3rreal5MWco
BrrzUF+mkHdum17V70ZDkGCeXtxH7gvJOAPiQfsSbPPeST7rVtSVI0B/XS3tnzRpBLoKzXimI7WX
48nzFNgmN4Xk0gOz3QtMTK+dZr4+gVdck2rALED7TNjA7PCdTlZuWM03MPAMe+VizhgkmaOeSfeO
vifoHHC3CIXiqLR7nPYiG5J5pvBnp4r2pulzF6RoWp4B5xyLTEml4AQDVeWs2qcskMAVKnkz5YTa
sjdmLiqa/QOiNKFZbGZrQEtjLmrvsjJVfWvpbbJxmyn5qneLd1knGf4WxdyWL3DrgcCr6KB5WmxG
/pye7accnqdscszBqC3qHC/q3oTMnpolfcblitsFdwS0abSi1fS1rkR0u8yeRqE2fZ161T5ztx70
DcELEqbKwJ2RKT3uXev0xjyvivGZhbZiXeR6ZN2V4Kcu1TmyLrwF2VonGe1ftoL4B2TVDrBfKm7b
asDTvIybcwyhw5XB49Al4xaT4fnvx/2j/jlrc6hjikPQqFjtqqhAVRQzqKTT++wApC/fGp1BebhS
0+V43V2AcafXwhF4oU6x3q+NTGCN1s4IjWnNqG8LfDa/ChJ+LNpVOrdtKnC5w/Z0BUeuMjc5vO41
al74rHapVYhgSuMP3VmcLf6OJtVs0z2zZQ+TXZ73d+pJ1w0w9N6tJ7KkqPqe8oAQ1YcJ97T2c1Xp
g8Sasv7M5BzedZR3aU6wJnRw3vudkagwK9zWmZsFqYm7YWnzBEaF8dzMqv2cVJLEjJXEx5kvImd8
N4ah2S8PA1AMaMoeRFgFZbd2goCAj/mzQ+9lQ6OE01nP1DLI5wydGbBeWqCQUkn/NbP0jc4dkT+b
Elgpll2fAWQem3IyaIqdlBfYHXs3b2lUEyAxwoupQu8waiaKUEot2soXyRSeiaeOLUhM4UFWIPWD
hoS9tw2N2KYu4DHpeqkYD4OYoMcZ6dQQbXhq7GUXla4gJywFicRFlISQtYuCrhU+cm7fBnSdphxH
MDPZOvYST2+44aAoBzOoT++8BlvRDYR6XIdmy461i9Pf7sjhhf4vJRiKIzQQ9mUnCiVCUmTg2Z1R
E/dI16UXlTsj14ccxrZqzfyLHg4pKgi6eY72cHiVcVZQ5vhdMmfi9q6yVFtaqhJ0gwYXbGmgE4K9
9GnRY6mrjIlyj2N6d9OmkWV9qoZYnqZRS9vV6dc/koHyEAD0aWGSH3HX7B4ms5WFUz3C8BjMMnmi
52tRbYkcuAnWs9u13cW4uKQKqtGvMVAa32rw3bjhanP63IhuClILxfCLsEYA6/STHZkdC98hSmSo
x4DS2ltUyVyruR1FWJhF2vJtEHR2N12la1+SUemWrai9NlpPSTNeht5sJJc1yUX9fPoZjhzokidB
5Zom+CExZVZCVEKdJKJybTY+CwSngzk6l48c2ay2LnvI4I8cuQx3P0Hp4o7jokPqC8eLat+i7x4Q
ZjqFr1T2dCZ6OToYURQVB8iJGAPuDVbYXk+XkRZkNVZolabuO27bbwJq/MtfTx4FTmYN2j13tLf3
ATO0rS0tkjsLJbTLGNgszjx5cqb4fEDr5zZEbBcCHWVD2n772Y2TJ+NsIrRLJG4nflsvAkvrsTMu
k6TqvtuITOqXOA95qznXcgkBTms/UqKfuhgGKKd9/u4OGvU0+N6/iiTCOUq1kyHglxnS905P0AJC
Ae7x7yeHegcodp4YjJVc/X+EClQVLXfGndjPAYuuk96bfWga5pnDTX7MvXuJKiH1QjCSAMWsvcgs
LxrKHhGjKLTEg05yLRO9056NKnZuiGO7MzeBLq/y/QEpmvEZpBEh8Pnd12riTOkIhhWfPKD066lR
XnUdSxFj6YZt1E6Rn2BjcEM/MAuiHOnDHtmt1E+wtl7VWbJcDgLsspW5xYXdudGmcVvd90iPLyvF
uDG9HnHvtO/aM8H2kX1uAxUBCslaBR68t1T1pZq02gkVvyJZIi1tkwtlVv8WgihXKl1S7hjJRoEX
vzs5cd8qg5WT2wJxtK7axYpBZrf9+vTKOrbBLch6yKpSuz240BYclk2BJCjGA6G3aicben/tGVKq
oMAS8+8HQ7JJSi7Q4cOyfPeVpsVSizafFb/Gz/AmwTn8suqoJZlV5J0J9o99I7Y4qnccKFwMe98I
0SOwSYDi/cVyUTvX2u4y7wvz/vQLHYkfwbeARYX58bs5s/tCGQaCLRRbFnDi9AGhfruplj4Oyu5h
6lDZG5O/FVqCFQfmD91YgBO/heR3R7Tgy9ZgF5HnI6H1M3Oq76xemc6s8MNVAUwIYRigtr+T1r3z
RtPgRcwdN9k4oGapKk6Ia+CiOWvNiaPt6Tk8/FLSD4qmikR4c8PsHQJDipCXArQikFDnFZCYxo8A
ep85245EnVTwMKqjvspihx+wO3HZjApDFUq/lbFTfrQoTPqQcqIrvEzFxZCaid+lefugZlF6K4q4
ubZStGYoN0MNiTBiylIbOHc7/MhE6T1O4CW+mPqSvnRqGZ6DXB+ZfiCeNOWhn8oGx16ol4+VkRQe
y6rDaMJv0PeEU9ILj3ZsqH87Pf2HS5hqAVpuSIoRkQP2250X0wqpiWhUSDrVgQ1d0umbFbsISqOd
5NXXRo+JK3rLPz3skUhyd9y9d4STMUwVopkBjoHh2mqN97SuUU5FE33luIX1lNMT3aaIMkNj6O07
b8zei8xboE1AAdmMPdzYORPV++nn4p7jhXcvJR5MtpbIUIA+7LNxC3umpewh0WurcVPfd/OiKM9q
veT5FbotVvq4lCM+IHoUab8w/EzaoE1CG/AgPkT1vVWPJSp0raLelnadW5s0HlCpoIrrPtLms80L
PnzubJMo0l9Sq50RNXCmlm71iGwckbFnrT1QgXNQqYum+4QlseG7dZgqgYuaOCF057XZ1Yg+mbWi
nYVYPMhB2CTWsmjpqp8yg+RA2OpnZ1XWw+CRVwWLEMM9RapU98uoLX+MlZZ01/1gSV9FqzYzTDOM
yQp4yhnfSMHyvskdKp7ctbJx21c65iogQuZXw4aOuPZaDRfjKFxgYGNIWF9TO2zmADA9qj/Zkokf
k46ZF/yfYWr5i551A7ilt3GO6WdiJqgE96BUxGer5uBKuqlvZjTd1aFbR20WOv48humwVoeBsEqt
uvnVIlh4CLWh9MXkGM3WiM0+4lCqzDroO0OfAYuN3r3QoPut46aqjKAbifk1VyC76tYk077aj6gT
V6VufHPwyfzZdXWuryZrNK+icKyQJ7PGcVvWJa62mlo7PjXCltADL0oge12//GiMoX61ofckaWtg
x12HOpyXiVRQJ2L1W2Fgk60VhlNsrDJFElVP294EWNCanq9pofsAwZVaKlzuWmwTNzbxQUB03djG
bZI/FJCc3zqAGm/TXNwbzZBetondams3LNrPptO1H9nYVK+hpyxfkb6rMkhvvfXTFROwWdS90+a2
pqNQrEodompgKmPVXYUGqWNQ6HZBgzyK+idtHJzez51OeykxGeLeLx3WjpPW3hSg8F9ruGCJ7Dq0
RwukD+KWud9q0OkwDRXzva2Fyrva2jNYDc1VXvtkdn+kdWvCn3Oj+NEoZdd7njq46WooTDswM+F8
n0vXaRFwqZavjl1ukYIHti96eynXapIUb02TI+KahWk5Bo4b9ZrPSo/Ap1t2+AiTU9dxZ4m0G4Gt
Qe6nk9rfjnOSf2RpIW5z0+k/snau0ktHaOllAw/QX8rJZn1qWvdYpWms+U2bJJZPPXbmQDcm7RrW
UuusLXvQsRE2qjre2Nqk2uvYU5Glt0GCVGjbhEDXMVCOS9/sE3CQoqnDd3NaFASKsTqZg2jBFD1g
/RUIhdTxdkKFy/Y9Z7EerVGJelQEnZZqqiNQCTYnt8236ZCOP8suBTHSdBpsw1pFiK3SSsogFLrq
l7xIy2qVNx38b4VG5cfg4E+IH2TSDkGN6vQSdAXyBVvMcbGsqQWiNesJAHZxnagNvhiNB/r1Qhmt
TO7DGYONtqsSv9Bm43oO6axLsNj4K9Oc8kkbyDfh/1liCJDoEVfg4R1nteixgHMoiuSz8jSBZYqq
hG92GVU3JXxnAVQq9L6rVTm+meDEOSIWCt4+1S1IQNTWYEknpHtWoHpDcafkRWUGCmXIJxUs9Nsg
yxQDckEdQImywgWj1/N4FeM//KI2AuPdMba6u0WzZpiVi6V/c8Y4/JpwaiOO3SXDAwWB5d6boxye
JTCR2U+axZi3QBS4sWEJmeNV45pJzSdvNfwEtdK7K7sq/9F3WjyuRLqItVWnEPiiRBH3S5tYH82Y
d3eqgFni1+aofohmyB2pO5SpVMal6HPHTYVTbZL9GlpLfZ1TVcfy2Oyie9BcWHYqidXZmOAIiymu
XXXxq2qxzZVOX+ZBoMRcB9o0TmmAzoFzheJe367MxoQoOfShvbLMsRHXoTIU00pNk/wpMkTjbqly
mU+a3nPq2U2WPqhuE3+QslFED0PTfQfLlL0m89A/mvo4LReolOoQGx1Km5Iz37+i/Bz+Pn4KTnUO
itbB/dtHixxfRtdQwl8VVLpXCH9G9mgbS/7G4e25NyoSe/gi1XX1o7fDLL7Au6EBiyhmZPZ7O392
c0TXNyHbdPpqRwmujzMIN/1OG8uy2+Afj4pBoxoIaML0Rv4uneiC+KBJihtMTtsbDAXdGxFNCup1
UQMovtVMqL5LKaWxlSJF7xOIFjzDpBr0d+rBJT6SqYiuwzbriqsh1dHiD9GZXKVeot32ObRPv7eM
TrvQMbngqDDC7K4bgIqtQBKBCcMlyez9mNpkCniIo3MFwcL5MmCfYfsAjye6q8oMzRlJfxRUJzpI
j0XThA/0QUODl0bfZBO7vVatndaIn4W7tPo2BL3Tpgiz5bzmVSTYa7PS0s/kSEMycnCTGsvrAdGr
VcXqmy8id1FuO9uL4yAaSvujiZ2i52d6c6fVPP5aG+L4wupjSmouKwZDvUlren+J20VsVbRWHjIU
eJINx0BCBOGUSCQVjTHm/pg74Y+IA/ZlIXH/aSrO/2bvPJLkRtI9f5dZj5cBDr1FAKFTZzKZ3MAo
oTXgEHeaU8zF5oeqee8VyXqk1W4WY23WC3aTEQHh/vlfkkZbY2KHdrQneT/Yss52JpXLMmRbam2/
gl2izt4rENX1gyWQsazW6h7KyXTfS2f7NcJm4/DhLZz7WdfhYmctKvjjqk2IZYgcCp1xyoqg0UR9
Fy+ml+7S2Rq0A82QU3wcdeW9V9Id01PWdvONyyNA83BS1N5tUellUMqh9Ohn2gRDvVWZdzheF3qb
MV9Ofoz+jY6mRlttP8/XkZg83XJLPLNDG+1bU6SZ7ySAnkSeucV4jVLH+2J1zvQGimlSpp1FzpPn
rpmiXzwr8Ge2LeWphlVIlA5ezxOtTPKfdGsyPi5zwV6ZMOcJctBnjUJ1Z7Z0PxMuS200erIJbC+T
t3Y/enciG4bHJkqSW5sE07sk0Z3lXBE6/CwXg0yL0tDnx67qvNifVWaSHKHQMe6ypV8+MPC5jd+Q
YJIFkTaxSWh6mitctvNCBpKl+od4KeRbTgM4q9S65GaQj7ZzW9AnsPPMcYLNTrQAu4L3Lett8XGU
cJrauiQW2keqtnY6myYZmlVc7WXKkLQ3jEWnYLebqKORAnELzgm5d+Cm20e71+YssAap4kfej4Sc
sCGO6l1tsRL5eSzct2nJk+JMuUVVXAp6ARXpmOOSXcgH6NCpFFrRUXZQZPkpJ2/iZiTuSd81Tjta
O8EQ0foSdUF3Y5ELReVBW+Zl2FoFVVzt2FbDQYpldA+OrNLmPLtZLsEBsy7ei0izsoOnOhPR07gM
lKSP80vRieyJIh2PDhz4BJq9e2FavkMwzotWk8FMrYul6JLScxLF28GL83C2snwJRuXlryiisGBH
Xq29s0onfrbquZRniUvpXM+OvgZW3tAzn3uowAcelfvOyZMO1ambHSlAm7KzS9vmTQVMBk1FRE7h
o9gYq2AiLHbw1ewUY9jbvbNJ0FoPxUy6zscqdxnRDG/muV4s4VzzWdPL0CmooLsWNT28PsPUyLyS
CC/eTdRjPeqlM7n7mrn4i1JD7OzXuYgL+mMsWR3laKFjrmo3+aacLOK7MZ3c0Jmh3VqRXLcPR8gQ
JJMrP7Ndzu94mayZJrqleKiNyQIbacr7Rk+S6NTIqHvTGq+6Q5udR2GpTe2hnlSOboGKtNHvG13N
u5hpPuzGGBYdPgCriDkOamc12lJeu3UUcbhqkd6FzTDTSmjXWR+YE1OAry2WXPdFvzj9vrPLHHcX
mjSLN2zMWZLwYozUEyxM/01UzbsOFM62/HwsWPbNKVnfoZVvby2U68YxWResjCSt5+VDPiV5E7pa
ESlSP1Xb+pHeElOBjMFciONe+Pv/M167nDRB1Dy1xTTlMxUSojQoOphgXHr5G4TzHyhnIA2SozZH
AbKWH33EeYG3TcmJPWCxGlTIw5cxMTnbLQlCKVePuA6uBeA8aZ/6buzOiab6c9HM0VfbnpN/j+oQ
0qg5JqTjJgndyK2/oci0XmhVV3YxpKZMDo3I+69OXkU46k06HX5zjv6nU/Tm14YIwaT+o7zDMiLG
aWPgh3MU8wkt74Opz/pvlZCWD+0tf3Nu/wfZGq1bmyYModQm0f0BLiWQR+aNCYxk2tDEnPQqNkqx
evTFFfOXKKFxy7YqlkC9bF9y4TZ37eKZ4WhJRWL9ir09ibym9QtBB0tO/pD5myvyT0ALkWgbnIsc
hTyW768+Ek2ttnvCxBZaaxBQJRxIvTlrSP5wxT1dP9purOrlN0/gz4QlilFCaElt+Ssm5vtPdWJ2
R94oPtWox4uYdSIL8iEj4pCE833vYM1LXWNcd209/y7d6ufP5uHfdKqORqUT9MX3ny2pBsjdis/u
1mw51/nkHukS6t96WX1kDI7u5xJwoBfiX1ssLGKJ0XfAkEFqwwt+/8FzKmhEmiwGGTGNZ8475dnQ
ojZcAT0Tv1qK95Dh2W+u9Hb/vseNkL6iwIGaRZiKDfz7DxWd7hXr+qcGODPOmFg4GawMP7WVJlf+
h99WIPyMErKwUNEEHY1SApTlhw/U0nFuG6SQvajrfT1gNIxNWmPXmRmTPc2O9MCZTXZKl/O3yYGk
5UyDlDN59LS22q+IdM/6PKJNMlMv2U3SZCr+t8sAkmhQV6B44Go8699/xylTbpPIOWYIaWx/ygHI
tfqaZMZea/Uvv/6s7a7+cAN4yLYHfdMR/lRHPQmtKOfKQQKl6vpKUVgnjpkpPGq+E/K7doNnxq/j
OosY8IhIFZ8ECBIKf/0lfjbaAN/g/4DApMWI48QPHAfaOsuON0mJjJahPNdytd1dl6TmU6l306No
W/3DHKm1CCq2HYJNDclghbfC/SKE5v0uDfgfcFYXkyRUAe2ziJn/rDP726KfGq5o/rQsqKyTYVus
JhYgBoxmzd2HMqkBtcukOcR16/pZSyFSMRrtvh0jdeyyTL0p8L9wbPoo+PWF+vl12b4XlBMiKBwt
P2qsOzl7xjLwZGRFWQTziqTBofc4jGNXHIu1/Z3e8OfFCEkrPMOW6rGprX64L4NQWsuDCFdeTe7r
Aj3lp8PQ50wP25EgXpiusxx40aBM79/mIXASQemDM4AnYqMOt4vxt5tgj1lmNNGCtHVaukNH0jZp
+zSF/OtLypPHC4cpBqvkT8o6285WfZMaJuZqPudIqO87Kvz21Fb0J7ewl985cH5egTYaj8APKDBQ
nB+5gxxcQgiLLW1su/jOIjopqLLK2ZkDIrNf/7Z/+ChMwgYOz83DhmX/+yuoStnpAwnWiIDGNViH
fisTBhFc22j+DSH1DxoBPoGHhfn2z0i37bv87W7FDl4zlWhs0nNSXuyxal4x8hQNXGJFrr6K58mP
aIi9lp7QjtMqv0mV1gGiSm3XDADGo0NUlNkhqmxHsYZANNHeHk3M5UC005lKid+lGP/j5ZEGeTVs
tJgjfhjtlDej/Yx5mwCrsq8wRuqi15O+JwdqPf36Tvy8okBGc69pK2Opc5gkv788Cn9cTtpdsoOc
1sq7jiQIl1Sxdv6SJVTJY09TxRsNqxlpibNJWhrZW4n62JI0MITd2rXlzi1RgQUGlIV8aBIv9o6/
/o5/CiK+2wuQSRAwSawaAyh2rR++ozFofVRoa7JboQOX1zidifqasG94uwK4eg5ioZbiYOtVMh2G
WZKxgYCoRyKcO1Ew09A1Y0u3O6gKlvh927Q1Lj+SYybGyRrxOMyPuCWWVXZ7lbcDrUdmlEpfYkhq
/JkYmulcWkZ3M5Zpn9MiEs9hH2vJfBJjpME5iHxebvtZjvI3L8qfJPoPPx1z0MZ5cwVIV/xhrYmi
kuNqHTF1MdYdJtGKOSg0N/8A9mDUweqONAoAGDp5kC9m0ezZU7fOPeyMNxh75oVcrZqWY9qhnad+
dDLjQwG/8GSk2fKZ2mXQwswz13pnD9x6n+lr/JCVtQRioBmYhKg5TXrYxDR5+vVN3VboH38Y6+gW
s8h/iJ7+/rlraW/ImTeTndA46FFQ6uyabpl+o4X8+SCxNeURSkkEgssUufnM//72c6XcVKf7bZeN
UXPNytGbD3219Al9CGZ3SFdXrC9LF1Vg22lVHjs3Iy4hHZs6UA2M5i6hWl0E8TzgxAbpiGSo3Dlb
f6Nk+vlqYHpDIAtPSZgIrZTff00bbFufofF2MDfzIR576C0OeOG/vea86CyDLq6u7U364WECE7Ey
XlZApMSJAcERDOzUSofhb57a7aJ+f29RhWz5blvE+XZg+f7XCP5c9sTP7qamSQKq5nSfmJA5XMqh
qg9ZPBNg3unUjfWz2Z87K82t/a9/6U/zATYBrieWbMRPNEz98HRNWqWMduUbmLIW+96kl8HBaXaF
nY0VEN5AsbLQvYOEF7z/9UdvF/HHH+9tKRh8Kj7nHy0CxO13I23e8KlTu+4mnCc3WwfAI4uO/kBq
SLn79ef9w6OznULJSCFkiOP5Dxc74i1HTgvYMjS5dpoL88uCx/43d/RPJd33v2ozbXMS2ryZ20T+
/S2NOAkPxaII7LNL6zV3O9zlibch+x1TQxJmfR7nQU+/iEIwOla0sGMdXRqUYBPYEgKM2lB3ddqP
n4WpF4NvQiBenNGsxyPMQvGKmmT+FIlkZB2oe1D1Xk7rI/o1eVs4zuDs5ZQ6lKOvtdH74M7OB7J+
PBGOORXmwco7ZfPyCPLQW60vQdsspx7v6qUhY4HATg2OvxLiiYrZLPrqFkarjrhm7HhfTrPhhfCw
ES5eVMJFkAtEAcFg0lEUAjyXZuDlcWzu2ehnoifZqV5lhK866JpGPnAmmernGvhnucwyX1GZz2po
Q2TXM8eUfi50v2oGqqVyFffvV+RYepAQUzoHWZJgME1tcPvDkK8eE8Vq1HdCRM5ACCU9BEHPy/IQ
I7QyKKgdms8e9pfomEisMG8NVPPJcpqBavEkWbu/Vov/n3fyP/4EL/4zXOKnvJOwL2ommPGHyJNt
i/or8kTKP1CV8C5saAgJ01sc0v+NPLH/cHnrMQOwWevABryt/xF54v1hU1LAnyGVR1S8iZr/I/LE
+YMJh7Cj7eTP32Fh/iH54q8cmn+OPOEv/rAm8IWIpOAr4BdnxOY7fv+29v2Sd0XRKHo30MC+RQnH
Z/wJiAhCofQ13zUM4D1si52mTBZW8cXNImK4RzAGNdbHKc2Xbrd4kd7jW5DuAUY8+7CotDpFk2zf
6mkYUXPq3ns6XmYiI3tj12nrs9VYtV9ay4gGpCmfV9FZh4lxFrzKoe6IEvqLMvPk/eSo9ZFQuaCC
PLkS7iSOtILN8G+q+izNJQ2malbvGtVbvkv30gMlSuLaZGikfdfp273lTOVRakuyW1q7O1Nr+qnT
3il+Qx5/KBJnn2bm5ymr7j0yEs13DXPUA2aoNrSMUp2ImdvZ42R+aWKjfDL7dL6btDEdAyLrh1un
0a1PMUDvI5P/+uDQIfIe7D0nJ9SV5QEgbDnCWNqQI7F98hSJwpnGbMmAPZwbwyVKwpv8ahbOThsz
9xjVKHJaSnL2XYwYwRvr9jiBZ733lDRvEZfrO9UEPYmwBwXWuAct13xAovW2WrOX0WlIeBFtXKgQ
DdN8NThvXkoWx32t8iEYQXuvhChGh8guCLixPuu5NQbDpM/3lWPNN8ooq2uUS30XmTAqtZneu0aj
B4OhzXsNKdIDPQXvJPXxxGJp7mUse35CQZuxHfcU2UfdHDR6f7bpjwq0zvwiXH522lkwRXb1LCxh
3XhJ0/ljPcwHJtjqOksodcvI4tdp3VLgbavbtXZvv2Sp9UYSlHUvKILbidYxrjXSx0OUprM/Yb0g
DqPqzQPo/ucoa9g7ltI45tYqzjIpo9DojPrjWL4DeeX4Den1YItR3kzGAGHqDd8aT6JHLZpRvyuJ
ngkqux5uZr5XKNqxD+xq1S5EzCo4fHMoHt3NOzkrVR6dPK4OJEhBqG4xwmqYh3c6Rqt3s+LCqXzR
Xo1+fWEbURfNKeOLqnoKdVAJ7aUlpiAmmbxpMvQYrdR2hPDTuGd1AxqqWU7naKrl3kbj9KHhkH3o
KWYOCJ/QbtaknUNjSNeDqlsZmhDcd1nttjfwiBklbG1G4rHI5jcSh2E99IIdrXLgP9UyU2Q9LK8a
fwWMEAHaiamm9HuqjY5gVc6xoP1np1rLueu8mTzt7RzxrqLTdZd3E/X1brmEEkkIs610zqMn7J1o
1iZEVBO9lHjzodr75SKVbPe58LrPA6oOf2ig0cAH9Bfac7pTFKWa7pNzUp27otFPutYZe5CXt8kZ
/sw5Ima3YI4t4uxxJklH+RrSli88PR/Jmc79HnjznEx1HWyeKD9bCGnSJmqRe1KZD4lJQ1Gv1dRr
r/YHvCibiGwRXggip/OKZMm+hBq6wPV5p8lC0mE5bQlTsNpIcEyHFSgXpHIka39XTU33VKapOmsO
KZoJNRuhTJW6EP5ZXiKCd1t/0r1nO5vaC9FyBFEgveIyIR3w7UgK5OkIkGXdyGM1jeZHCuCBn4xq
w/3jjhaPvtlbSdFeXDIMnkQqZRgX5hV9+Q124vSNMfmxr/M3wQwUNnUubx1TNNckiZOTyOOndVmX
sLHtuwTR0A5xVeUXvNK+ZD7x50mNQQExhkPEHYJuISBCiCnm+9TcwXrKr9gP3Z0Wm84nM1+Wl7mf
U80v6dOr+j5f/U5DYhFhvM7GifMtG9G1Kz2Td2KIGXwWVt+6IYdisbV7ZqRPqTyapujDxZF7MZof
YoF7u0y2rGTbN3JaWpr2Ey2CZr0vk+m6ECF5xFVJJkUlUvEomWfuDHdBs9IYp1ygzHE8znmqG6Fz
4oE8WdWESQdppvCmnTp0Ar7XT68it7JQ00ocgnCgWOksH+Pcrouze/S1HFAdERgyVxe6AKvTaCOk
H4cKF/jaP5luekd4CK4NS8kQ1Xh5O+ZC3U9jGr9q0dCEoxQfiBkd/Dm23HvOzgasZRWmKnpfWc6p
ldNw7BbpnSfTO8IMnDVLDk/Omu118jIPYnJOztDuh1hoFwetwh4YcGlCLbbTIF7aeo/n5cw8+Y2Y
nHtL5nnIeBxhDo8/avh7QqFP+m2Wts3ZtNM2cEprJFvcXT8PioAut+c9zeyGITNBN21b+VXk2pCA
PkOalgy+Vrs034Ci3pJGxRxhSvksKuh0rUAwOFA1kwLRIFXTk6OCPTiuUlhvqZ3SZ90kTig24Q3i
pItqYjesIwXDPbJWzamyzjVb+SlznXYfr3l7dcl6n5duOTslElhDf+Al2+t2MtEZkObYF9ZbHcL9
bixoo7NJ1AhrqchlXInC8WGp+r2r3OIwK8IG93aDXi8t6uSbpyL1goehORbmNB2c1dBu66n4UPfS
OMRa7JzsfjJOpLN+g1QraKzwOjAYr3af8iYi0BPSZte3aXwRbi8O/eD05M47HD4iEVmP7WqZt7E3
NveAqo4fD9VyWNBEP1pDrh2m0rPP4zpENyUFPvu2xRi/LkV9SZjeTyKF2p2nfvDLLkMlrBK5s+pp
2i9Lxm43rOkIF0lu6QsNK1ntu27TfzXdZcXquLQy6Npp2VEVsX7KqZX3HTGYZ29TwhWVGIh+Hcd7
PAQpSPUyfalgVHM4TTO+ZFoR35Rb7LqNMzae1NWR5FyapX2E1NH2RaG1J43D1J5kocDMkierqc0v
sEBcWLbsU4Ee66qMgY6A3pzDSKt0v+PiU8lVkLivIQe7m7PFOrYMWUEipHtUhRt/6MXKqOee6Obk
6LJckMWgfBN7uyUsi8ppo7HaXa5F5zwdT21WHTsvu4yulLt2ZfGehIFwKituLBDwNF6Mc60aE2HR
3KMMNoIUmv9auyWIW18d8nE+r17UPCzKdh7GyC731HjUe/iVz4J8maiZfTIZfDCr+2W4pCjjiAc5
GM0mZY3f0EUaobUFpqQVSWIzekmxXJA2ZbuaB/kwWt2rnq836KbQKpYoELSu95ep263dsANG++jl
i9yJXIkD4AT/NmWOGtFOwjwVy1oFoMhB63mfExp+giTjIeYd2aclc5/oiH9I3JjD5vSpFR+GpkpS
3lEd2RNbGQ6nrvQ7b3mk3+bRjbq9PXMl5143aDUwr9mYv6gY+axd1M/0ERh8FlNXXF/cpWgOaXXn
LQlq0dU69DGw/lKXHcJwjnXDoiH+jdWXTpdTYExDgz20QthftJQ8uEHsMIMj8y9PQkafa+W9s+wz
rvObktHbJ+ckCwF1Hzt0iPQqXow2w/TGdY6KweClYaGBS/OnQifTyUD21Xik9C14cc1Yf86Fc9Qz
Mt3IDl3uomT4kkzzZU4GBdRY2uHkJO8G00DQM34wqvqpHoovaLS/UYEUohI8JhVS1QYnbZduiq18
IX3VSh+iCFXqShrwVWh2szcUw++oxitGSC/QNZo2YrlPRttELzOmYT8xXxfcfN/OLffJ435zIlC7
xjbyfaxeE4PwgUbX23frEu9Vkt7GFhFRM949pybtrDaKl6puS39p2nexI0GxA0VxL1KdklLqGKGW
Hp+oAqnPepvNd2KNJ473LJ2I5rzmkxiMZ7VWAi2wnl4FbzM847npuU0zjpKufW6sFNnd4KLWSy0c
9UV2S0NtdxZ6ZR2XJCbSnyfPe9+01Fz2pZDfijWzPhTE96Gv2yWUizDxc1PrIWyJv/FJYwdDaG5z
HkXOFzMQWoGjpUqo4mAHcLqvyoDup0az2NUtTzqQ395onTVcKBFkgKvE7dSB6hF89IlfdwbavykV
en3H7tWdpnL3hSA4YlEQw906nRUxGBG33gr01Tn/bNC5HSKdcuxf9ayfdo6n7kp91PfJWtQHwA1x
IeQAim/1iPLzYvvFzTVEy7bdHGTt0LPdPC7GzNfG4D64gaXT7JZhf5A4j7LhI8ZLMBk3mLiFq2Yv
V3dq/H4ZdphabusoPTcgZq4fV+m5d9MDsNPb0g31HeJ4pIm5go/fVqdF5ft8isNhcm9TvKiXHq3t
PulaHTOPafvWNAG9GPOe9+5mccYPuaZI00BL1ROk4c90l51UVgzHfp2y09i692wD0hdrdBmmoQ4L
WJBXM9rCB9vpazVmMyeemPDMITqTDM+w34nJn2I0cyUSyAPejpsk7R+Htsj2nCRtXufG5D1J3xcK
+8FaIoUs7S66U9pgv+8X0u4iltTAEWYf0gr1qUhT8vmMmN9V0E3pAU9RLfJsFuW7SsO1QMD7N6V7
T7LOH9kRg4rODMStzolSDYqSpa29FDznPkEOvMfFQtfWVLLxmh5hbhPfE+O04U/D+lBOKLudqvhI
DRqUTrKIAE8UQwTV8gj4V/kZj+Gh4iQ/pJj1p8o6YI06V3ldBIL60DB2mziMraZ8hXsLiSHWz71l
obAbG3Zil8U1c95J/BtbXc45r91dW3jXRKJAJ2B5PjU6onZnZWFdE/GoFjtB0GHdFK4TsoBFG5Ro
+0thpeEQOW9YRXT2G7u46WrSG1UqPw9yfMdwdDeWWnTvrOuDtFKyUs03mbVmUFRMQKUlA9eNIiaT
TD8kuvZq5o7rF2bFbO5SmtB2BPznXf0O+QzYYpJoN4adbtJ+WRwYO5uvblou595oJy7iuHCoKwgZ
sqzxC043fBS8pvhae69wT+QWZu9r1x1uLAfDq9NC4fmg6zzxzeJ8rMoVQbFtKvIPirw4y6yM3otV
Ga8rylHfslNxSbNswgpoTUFGMv1mM1oPS1J6p65bmxc58o5FZW+MPIZzjrbUYchclI7IPltIcfJA
Zkuawc396KXvk2wAGFhZpdH54xbhv5fl1m6NZV/jrn9uyvHzOPflieKg8tzW0trljSvBHRmPK6G6
nRtLAn0Sp76K1DRPmMmcwBlq50FqVDVpea2dWPXS58qyqe9pNXHrrQs7L2ht61sUetwOhqyoDdLE
xynKh4dx8KrdYA7WN1Fy7svXRb/xMm9+bvu4OmpxgZjMstYK+m1ecYpk7WuqZu1I501+4mVUd7xQ
kpz5pdy0+Ho5+fSnRU+6FQmMrgQ3hzZ68keyLrIPY29rnL4662glMuMp68Vj7bXrxeU4sJM95/qu
qazQKM2ZvSVy96R9awf4HwH/mRZ7IH7an5pmTR48WTA8djYNIrNeXwpB+EFP/uIn7JvORR9778xV
xCyQOKSwmr3iQ1dKbXxlGEU4tivb+FyZFMc07oLmHMEa6G8s5/3kGd0eItK9ENTrartSERzTCydd
/WR2xt1g5fqdmzRtqBwXIVAV9epSpJb9Zi+ldtPFdDYtyioCp81boq/hqrpS70+ymh32ozzaY4zL
Xmwz/tiC3z3MzvLREiCAtemIQ+sl3cmKyEVHsYs0NWG5yvFSbbfQDMlRY/qrAzseg9Yob0omFLqI
gOmi9VTXxN2SvyhLjvj2us+RWA9W8kwYGBKlnGzzedS/WKPjnhn0CbtzrPWYitY9Wk3THIgE0E7k
xhhvVUt+VYXSSavQ1YvYYLIETxP3VZ8M3s6cy+QstD49dsL0Ptda3aCR7ii1GxeyQWo5HuwuaZIQ
QZB8cZfBeqqc9WtGDde5cohZrqrYeFw1wCQFQgMh08X3IgJiYLcXyGXc7tg6s0IEP7UPBM47r6wu
xatHvfhznETOLSxqcqDL0niMxpg1oNAF4CVMwWlN9eJd1dq30ozhQIa5mtagnKLpKS9MJjpXhxxg
vJJztbPSrLzV58Z4pZxLv5ndtiRaI940xnWUaSezavW72TAnJzTjJb/mNQ1XOxRP2cFxlvo+1ub6
0QS1ARawivGNOhSxcZZW/H5i29rcBIAIiZ1Rc2O5QtOBmYxYhoYd08lAFO5fWrB/xQ78Muf8u3z0
/zY3/f/JNHT4zP+eHTiOmCr/9/9C0fpXtvpfAer8lf/kBtAkUShBJhAnob/Hodt/ECDInyNcQjxH
+Pl/cQPuH4gNKVggnZKDJ3rD/+IGLLgBh3gWSD6ksA724X/DDXh/Kgb+xuTBDRCDSffFlrVLVPmP
ieg12u2x8rx217viA3IbvS2ekmhlCqoL62hIDDpI3bS922NYktGtshLt6JQUrWVOYuypdmSjQJwe
ZHn5EuHJ2VNvivTWycgsmSbNj6ra2EORTyHKbOOmMeRwJMbs41amdc9U0JztlcayoWbEswr7bZms
L8o5lGP0setlAQzljhfCntd76JIWSX5k7GRXJReZChE2aa/jc3Jn74yCJr6f4xrpO4PhgS6FE4cb
0BLdureE9wE0EddXs5JNMF+FPgOZyUEcEpuY42jUxV4JYdzM9laNJ9oOR1m11kHkRg5H7qg8JFqf
P85MfPNu9DKX1aBuQw2VWdgijgIadqOjYWWmDniZIv7viA2RAQEi2nMjZElKYC2eGxf3N8h6y74g
Oa/kMCN+kVIt6Kcsf0d37Jh0XScu/LkdtfXUOJ54Hvl/bJezGSYMDokRjtpgaWE1rxHHDDIeLqlI
9ICuLD3Z6RpHRSeGkFyWdCqDuLfY0kRS1e+9BAesU4swgQn9sOYzzguK8nocr4B7vq2c/MmMgYqI
m1mx644uhglOEbEXCn4ohbVRKq6kjPR+pIoSeGNN0zAauHVmagO4YoRk6R71FetQ4+r0oYyOfAWe
HkkcXGhVy9vlODfFZ2MxvtbFihV1tZmszeUbanoOGYkY2x1+zvZmWteL3jzo8ZE0WPZLgECONwXO
nXyosOmMFMU6ybi8X/Skv8xoXj6KUbuQ3u2vBBLTDNobhxU0q3QX82mJ6+rERvy5bZuDEOJtdtaT
dKJPdR7f5d16qBgsSp3DsefwA4qBu4ps8H6k0Odrn3D87Oq128QJ5c6OE5M6Qo35v9CDbWLGTKou
MgPfGvXSu4cqDlxMirPVhUt09GCqr3FjlAdXF21QWd0nQt2Oa2VoH2dPmKhRki4GOJbEW6VKq07o
KTz8RrjX/GKUyztGYP45Q8vF3pNVcSXgoAu1vH3o2wK34tS4z0vblw/zQrZLpbAm6moSR2oo1a3X
kR6EVsBAQOyQXmEnyyWvOD3M8YFMC3nCiBWHmUyB5WmPecHUxo5rDel1bFAxdq0WgcEV8YlTsPte
idq4mVSNOzYbYRS1oXnJqu7NoYjRnxto8N0AJe2PoDoBPcti1+YD+1b2vplKzrKcxg5eBlYBFJ3u
SEB9UYjGbjEwxadR4hnKN+NLjfTKn4EHrk6rPi8FmdP+0vG9ogyOb1w0lopeUy5jC0dIdF7+kHam
7xVasktrXQtkUds3OBTiR+au+Wr1aPmIzayueeLZb+SLPeFUdegXz57SpDqLxtD8GOnlzvAql/VD
JY/T5l139KY6oSWAZ/E40PGr82Hxoc/QAt6sRpIGxuzYF3ec2ptyi7Txnmpw9DAz7Z5KNtycZv7N
WjnsSkFiVK6ktrfcuL6LWu06apN9QOo8n4zVcR5TOGF/W6bP4Bcmz6AZh1ZeOjft0Bd+arPOxgJL
Yx5OE4VVyj0Cvt94enpo3epApy8rhK1ObmXcRAPvWz/BnXoGySWkmeIJ9csRKzP5VSqonORqNQ+J
MEdQ9i7k3JWHdIw7u9nN7Wu0gViL/rV1kTrzc85q6cqdV01xAAjbUL0Zt77W249lU6YPXrVatGly
iGmi/8PemWzHjazd9V3+Oe4K9MDAkwSQHZnsKZKaYFHNRaAP9M3T/xssL7vEKpd8Pfa4SoIyE0BE
nG+fc7x1PzsmVZZzwvFU5dMddVrZUYyVerJFG6XVjA6IJC9x2GOC/bJYTExaPFy5bZ+rsYjWSn9b
0H1OjedeQVlZgajTdkfkmn+aCYAE4XXSJ1nORcxeTvSnxi6xkpEUVGVehB8VTQzfC33AnrWExug+
zxX6J9yXFpHsxW+QZ3NQDx2nIVFdjG5K8dYX8dGyVwcR4QelEfgvB8Vod2jmY2quL+M4GKwONp01
SzO82H4ZjmY92vhkkUNK2x/vsha/YTIk5MYyV8hGjs39agftOM1nGeNOcgs0J1+VnPuNmwWPXm8m
2p3OYe8ubijeVXp1W1KG4cXyKtdr/mEiD90uZXOq3iZz5qzQyyVyjCZ9tRM88lZa8iF5+wQunmOD
KeTOGLh5zK4fbx0N2VouTQjLF2FqM2+Ax02KP8yVI5Y+fxmTpj8WxXrypiw/2Mi23B5iCKWhhjME
faQXAl/W9cIQYpdRm9XupKf0Q7z4xk42yFKInlecco5IhsYuK9Xr2DEa03r1WHatd67AjtDIWDfJ
eopPCFDdoR7KmHd4O9H3Wt2TVB/Bu/bnxKwOZd0Vx1F14twTEPzU6zd0ck7hsI54posVM6OViagm
gvW6y95WjxSHRcSuu8vq/sHsNZspJ/dW22v0pnDc4CbUj24j/LshJ4KQbh11Yo2waHbLsGglhr8X
FcRMwEdwDs40xQ3VfqLd2RoaoGMyzTa9EpBouNATUd2y+342M/RnB1XOohGcpqdyV8tbPyl/tIYb
0vPOuiHj7wXfBX7g/g1PN/9vNk+kGtL+4axp/Npo4/SQeCx8bPLtwCFL4bD6jPF7gfqKHtV8lXU7
UnW6tnFEe8WaRhmvG8jO9FiuiRnISeHMr7mb5mTY81p/mZp+v/T6YUEyWFV2PedgGCyY2avfFzeO
XWCG6iJmpwc7y3jYpPkAGsuB9WWul8cqs++T/JtfYpr1i33i0+PbchDKL36chi7Dunp4NQYW17Fj
xFzfErB2bMqRjC7qZRhYe8xgUTVys38ga0qcmwrYXsf7k7rtyWHobxFhyDnReWhG2R/lhA3Ca827
GqC5GmsIFFNE/Th2UaoO5uTva6c4W+nr0tj7QfgtU5rqPZ+LW9EZYbHNUv3pVQl5tq3hpuut27Zu
7npumHVKsYa3fh12ZIxFhPW1EaP2iaxc+6SxbQ0qHZQkHon0IYU8uSlkclwVbl+cRIHwtirnsvrq
5fAZMvW+avnE1LDjdvGAI8h/I7O94VljKMLMf89KVu/GvIsj4iFsXM+OcZxyBhuVeFsbhX+XSvAg
nuO7xtXSo+VUejhoMeXJs/VIyBPimlgGpLK0eVAtf5fTqOR7qrVfpRwZRjPz2eJS7Ct7qKuDP9DC
7VZLwCQs3qetvJSL9lP67qW1J24uklnMpv2xSP+ykBrjoxL7vdznWyVdY1qRmbZdACtSBW7TvrJh
4+8QQaKaMN2Sz7VZLq+Fjg5O2W35yo1WYpZTL0U+3Qye853j+WPJMeYGH85PdmfqXNu28QqAcV8y
imKUYTBXlztHe7RK/d4bO24lY4xv9W56aKT+ADR9aHkZdPWyfYnmfrDn6rBwoaMQSf1O70b2SNjn
fEqzn0ONqFN6TFP76rIW7HqIdAoGC0u1sGR58cac4l2l/Fu0M8KN17J54Jm688rix8SQo7YIsay1
UpzGbZANuwXpMhqmhZLNoNuMu2k3gGRFwCdX9cc8nIiRx17zJMzANi7Hzu9+Iz3LgwzYhunkMIYb
gr9rtlG7sw3d5VjxMq+bIdS3kbztmgWTVsb0fg5FVTO5F9sIP+YYnm5D/bE21HW9Dfo5KQ1Rz+x/
iOMHIOX0LW7ltctK36vRj6RiF+5s6ADKjdqzIrc4Z5nZ6zV8dL3BBoSZGMdywg1C6bd2qj+oBH0D
FDIQyZ27QQtoP0/aB8fgbEiD4cOqpBvmoG/Ag9Haw7neIIh5wyHGmHAEuOzySVvIK3E+uImk5OvA
c+WfWC2bK3Jdk30KeEobFdCFWSTpEPm5/9VTacIM3ADO4J1+WDdgYwQCQ/kC4kg2nAPYZDirAjNU
Yxnv+gZ9LB/8B4lcD9WGhGRNlgXzholMQr5JLzfpZkj0E7a86lzWw6pTbDFABmywyaw7K6gTAEqx
oSgGk+t9Dp1SfXAqVa77zy14ZDRuGIslevdMMrwMGT4ukeety84txyUYNgQGQzkxMNMGxsySV5Ix
6e4xdzvrODhTiUhEHs7RM/SYNJvlZdpAm8RVTLCcDb/JfEXUQz6/SboIKwaGG6dDZW1zIVo4vm1z
HO5t4TJ05k3JHERbLznyYKivqjks3Wp+hRY19oPTT2d9ywwIPIs3MS3nhHS3CaRXTi7C6ExhD4S6
HzbMqPN97eyPnIoJ+H529Vy8TBuWZNNK+2Vlu/2FYFIMERu+xNu9POgeJDum+SGoJTlE4oN42gzD
V3EDBqVXFf56N+4uxQZJzUjZt80HOeVmTN03mKrxc+PSmv0h1SvAnRfkdM3Y9eUX163rd31jsXK3
0VjJY+NoaCS2rCBb/sZuTUsCxhUv8cQAFbbLFbN5zfA5Bk7TrTsUq7fG1+znemQqNG98WM9z9rIY
ioPNRo/FZDQc4o0oI0PLvuSyeco22qydLPuEJavkbi3f+pL7a2PTljYDTtt4NaNjK79sDJuxPZHE
8n/JdZXfDx+kG0VnIZbiOzPBt0wMAtMnwLh6Q+Q4nc93DYOVqB+q13GD6cYNq1MbYFdtqF1bJNOV
u+F32RQzYytzO6Z3DT5P1Mt6UzDAY51lr9+RtHxgBVkl1KO3AX6T3sav3gb9jTYme1ATe+9vSKCY
XPfocjAMXBc6YnL8nbMhhJrOZ4k3rHC0TPtEzbNzb27QYeOO5aH+IBErOIdXo/GXe7rVjAc2avY3
02v7m/mDY7RWc7ptNrgRRBhiryI3yQR8TEyE5GaDIUvnu2zIY1Z3kBvfEwTasjkZzYOs+8BzjiZA
5cKafi5XCmn8WpVHf+MufSh6tp0THeH+xmXSA2vvEhDsL9jy0xBMsfrOHUkRgodfs9zoTm1IQ1RM
JNPSTF754rOreaNBrdiCC90IUS/3iyeiuXmxZsS0NICkBknykKewpXKjTKuNN/U38nTeGFQk9Oxr
axEsAVAAomqN1E3QIVLWxwWENa/pmx2Zjv6o/YwbobctAew6beBrOywDEOwHEBt75irftpqwnbWp
pP2HYOp8iKd92xHtYc2W9jB/yKsOo+1XC503Z/+P/prMDVKs3FTZyqnqO7iJ7FB8iLbUpeTXy4eU
a2+qLoylOKVmidS7fMi+1qYAG5sW7Gyq8PwhEMMFIxYXH8JxtWnIw4ecbH5IyzUis9jUZk3p1qnc
FOiy6ziZ6m6hTq3p1X44S9pD5IRRcDc1tXtnrbn9Mx4khiG2xCxiHiExU5c78PN25l65lp2ia1Ol
FjSN9EIOosY3WrAMEIxY2+fUvh95L6nIbjQzXPQVLMKoOTJl1F1Mbt2fhRroKkbRaPIrh/Q+LeAI
739L/PWujBvjuc45W5RV010ZbYxkw9FqxzIHXxGjhTmB9Jw2TJuFU7VerN3BiL13W9ancfBr2Nma
nmGtKgMLIeAsB1pYzaJWl0Rl84kOhPOccWDKtKtKmk9tqwdWQxIRjTf7nuPIkHQxlImrjhZ7r6Cp
6i4YupaT+wqa4bdtuHjrobUuqiSPNmWsZ8TGPZ/iZNj9qwU7lC4WsJwnw8FpTl5b0UPF8X58baYx
yFz9UPpTAMYSeKm366ebhK3rwwKdHNokLNs0Pe9StPicZb1uzIwBQMESM6WVEZLdVEYtZgoxf8kL
555qq9Aopz3Ja0+WKKO0iUcGFcep+Jl3LGijNe2c1HlgplQ/cTIcD2L2/k0kFKiL4HA7ejaxdIOZ
Io2MTLgc6Thnn6rrgIni3hPJ9ymRP019Wa6tND/aiz0FmDPrYDHI4oLO+IJ6Ae+CsLijYEzufG85
2HNaHWzIILKEOCtK+8oz7e9et+3pxlSG9NX67OAFxkGOnhZrwn0uV5NZjvi5GGy+XQpVHliBI1ct
c6CTKHh0ySvAYoreYaBYSoucGrPY0ALoaSJmMLVnS+hVurVzHPZ5wvbeTZWHaWbsUfei0sfy7q35
boZu39VGE8wqDgeoSDofHmxMGxkSSjnJIE67H8bs3q4eE0aO8YPynytyIQINx/xDyxFwzw36Tsa7
udvux5pUOS633NTJwtnEY5wiFu6KCsOL+bMb7jVj2VsUNMGXC3a93hwVZh0Ry/Fo2XUEmcrqY1/N
fvLV9Y4NGdJrgw/Z9WHgN23Mu9InkqrwB9Jhs2tddbV6I8k80nuOFdSaBoHTthimeu3WBIQb6vld
yPySZHzi3pg5CjjgwfNXJwVdypb9XLgs7uVNFl+3Us67Lo3PU9E+sFO9yS1E4rpwsqiKvbcmZZ68
Lts7PXkYq4F4sJSGY7IOT8tSyx1xpGE6kfNlWCsBPtqhygANcwIQwPoQUuq2sU6s+l8yCiVilEfw
GYKYKeWbV7hn46Rz7ueMGNYC+J8Dno+jhT2jPa/b0NzkboQWGN0zUg3pq63L66eljler8iMg6Nnx
6wrhEDK1V3Vgwvf04D2LhwvBrciZLI+LeYfyyLZ/mveqZjWJgQiWqSImjq8GDWwDhDjfQoXvekIw
ggL3ABingvmhdniciYxE/LubvGLf5T3PGmbDfvRxRaKzIZSdxoR2FG16AEY8UCYcJs77NHkc9NqY
xdz/4ZL3YGYkkRT5T9XGCPbW2l8EsYz3bbeMoSu3yWIz5uA/XvKFoDErrC0jPaoYDzpFHuAt9fJe
gO9VluTurrWLU/LCK2bG4+MYEm0Zr0hsQ3WWTROSZfLWtl90D4Lb928x9QVN6u/dhnjMcQCaocWL
BDyTYvb02k+9sB7pkJqsOKRNwp90Mg1flA68oL+zOWdKrjdtpHXeHeBMfErs+aouGh74ZlivADRD
NxZ3Zd9cMhvJlZf8t0rMt5xATmAiL93cXovlxTe6h6rBaI/C5EZTx5YAwvYlS7OD5JjiKH4UhVe0
iNtzOvQsuLP2rBmXVFPMNIj+EcMVDVg7r8TxDVJiCIrlyuslrwAvvWPVrslVy/83DScStijKuCsT
UIXxoLXXFjoVmyDr7PlETRbP6A67PH5uppvR4Y3iro+6MaD09/vUB6UHReqJ+FwczoyI1MKF//Mu
jFR2crgCKuBVtGPPQUYYYw1Jomn7kLIjna0pXByY/dW8c+xnb+gC3Xizl29598y4hcMex0HWg473
br3OV3CFlav2nffaCQ37nY6vsj+KTQTuq5teQ3PDUptXvNM4T77MWqcHXl1crWJwdyqFe+gsoLiB
PvHIYFoT4LR5GnHV7avZeLDcYbk0Xcs5xCCya+1/WrN7LmkJtIzhtuCIt/fJMz1bilkD+5dQk55+
VcfTk1LdTZNppxZKlru64ieTfsmhse8AFOr12iI7bzWZ+meDe5SCYyh+NqKcvPtstRwo1AUey+k5
3y1OcmXow9fKNom5gYN0L2bZP4HoJ0evt5dr5CyruCcH9idLEOqHy6jbksM1SQMELObbm7xfvNs4
wxtC8BX5ODnCB69fJhqvcZKMtISv3f0knl2tuqGLeFcQFRkwu3ZuUzrfTxR1I+EOj5A7V73DsaZp
WDrmVQ/XOHnte2u5did7z96aeR0VFWrZMRN1qYuorw3jDjKTKLFDjqHp2E2zv8c0OkX67D6RNhV6
vnklMnGr1JepxZvQlRv1uOvGPqRD3ttVQj9PmbWfSiZs8P6baGosyRlQeDrahRfvkcKzI5l2xHcP
q7pYYnZOea8uqbARc1UohXxQCLnILBhP/cq/L0l65Sxjz/xZtmIairuAhnbjEk3Jh0CuOSJB1zDn
6IhMRUOGsE3iq8ywh2MxLgnnkLiBgajbe913X7M0SU9dBz6utymBmMQTnFM3DyTfQmC7yr0QGnwq
05oouz0YB9NS3ftW88d29oa1aGMeBwsW6nnHd6wfK7TVg+5PDlGAfnusIdsHPCZQbPVuTcifMR3t
zWZvmPuaPLJ56KOt6H7H/KCAQRrnfeOxOSKOTrCx8Ib+JmHT/LQ4lctSnbEPdcuHOfPfySI86MZI
AiyMH7U4L0sBt2jVzxTEHwk0O+rKu1+zxAp7MaBY+SPqvn1epXdvsq0bOma1xJvsZG+mUdn0z2VD
TTjO0MBcewvxN+2DMm+mi971RmRb0xgRpflvyRZ6t2ZgH2udf5NLzA7RZr0acSQccO6+04rhrs29
iy0ZyYHHSSwXQI1nj5Oihvx+SCEPWQEsfc9Znmzaxj6Vs+EHmbIkTFHzGNMoCH7qrcW56/Py4Hfy
e+ExypNbeD0rYSIecbOcqpUxfF2yExYLd1tWV7RUc3fHdSgS2H+XTJUA40q5K7VKnp0xOyOxxfup
HpfD2ED10hJTBIllHup1DSROOGdc8PJjbjuldaMFa7GK56T0dBwkzg2FeuxuHOUH2wmF9FVCeSvC
pkdmrUHqbSO35p6VNt1JBT9LsZ5zaKrpp4In3A1OVgdxbur7tUuyoM112hIWu70BVbxNs6k/8U+T
u7b3ylPfqvKcNCbvGzCgMB5wfZid6R4dvf8ay1XtESyMcGpjGWodILimP/Lw3bUpUg06lmR3ZegR
Rg1muytKWCzy+dUp2D7iXZo4qbXN1VSI7IfTWhTcNbI9r3XCxn4cLBS8xdin9HpAIwo7StchxeUh
p1Mz291Jc7yMB7EEgcrbbXuX6eQ6Z0OwxYuF5jx3RO9BO8CZoxilVRNh2/tBWdOLVrKnI0bnoI8w
B4Y54bdraSjuPfUKBDrcGRw3Qg8x6sGbrSpCNsoCoym0cKKB82KuFvOKehRhCXkENJg9LkP7tLjx
WzEIbW+1q3/N1hASuGf0nZK7F/jdFkwgnEvNATj12vZKS7T2RIhe9oyfEVvHoOxTO6BnYxFHYV7E
nbHNkldV3NaOUR1Sv69/QHMNx9loAeKaxP+2TJ32UufV/JqKaj3gwV7QPRPU/7L5qmuVw1FnvVGO
vF2k8aCRho0oyz/Aq9f6cW7MCfGTiQUBFNgcG3JYdf9HrsxQ+mMVuUaLaaAv2fykuQ+iwJahZC+O
5y6zipNVEJjtGpPzkKSWEZauenZ89jOZ4UEXWPEYdbO3HpPKX576mTIOjza8Z4ItL6Uu0q8MUdrj
TB7kTid0tHT4DqmkPmCrUCeXdqkAVykhlZAsMfVvO5O8R0QoQthLMyJ9oDzJftHD1pzSUy2hdGOC
51G9LnVctLfTNLzHdldEoA+80brV6GDi2DaQmNSFvmrPvrheEvHeY6eVmr7XyJHozWrTpnh6COqZ
CRAfTHPHCPaxE2CgdVHUR8J8zT8CI/4/fvVf+lYN/X/Gr05d8V79+GTN3v7IH/iVppv/4svFmi1g
rOggEoTr/OHNRvv+FyEGwvIpYSXqhh7J/wVgOe6/KHq26MoV/ClX31IUunro5f/4L8f8F93BBuVM
JFzRZuoY/wmA9WtuoE1jH70MhsGOnWorAqw+xbzhp7JFPNRj5DJKbGtAjCVrZgb6eGaoNC2CQqjf
dY39mkixXXPr8jZ4/nkQPaFv/6Y/JSBtHjnezKpD8+3SdwbU1R4b2n3leePdOInflUH8ml70x+Wo
xGP+AfxGHd+nqIhe9HGdm00XVYTtHDqLFxrBVQXp18r5TSzF317KFx/9WaYBdffrJ4uHQolBz6kZ
0DXoHNffYnKHhXmfQGH9Iw/h/7LN+X9+Lp+Sx62JRsd1/+vFurKt9VKvu6g22/xGmu1wSFn7vjaM
dxglTU6IiZFZreEM7cWiJeU31/+7n3Ej94SgOMrn2/31+izesTMXWktHkVdeqS0jhkkRmSbrkHHg
g4D+03N19wcS+Of26r+9HqMyEjjJOeOh+fV6Pmd9w6DrIFrjmHHb2jQXZzbxP0+ed+UX2v/T5bb0
A4OkR9P8lGPSEM0z2XQhR8rV3JBw9SZEEDAYW3v2cfK94viffzyqQYTp013Kk799/D89Fd2i0moL
cIsWb3aYZjn6nZgK/1IaSXM7Gab6zef7fK8SYipsn1TT7Q1Em++nn6+wUR6tHIyr4pB1R+Z4tod2
JIeIDoC3f/5on2ILqSH9dC2iJv782XyW16xiPBwNhLafckLPaNzqaFvM0wrEOhnYkxsQz/V87xFN
f6Om2bqOVQzq8c//kr/70Nyw1CltPX7U5v76D5myBWqw4B+y+DjZF1ejydaX6RXq/PTtny+13R//
m2v9+MyGpQsaFQ1z63n/9Jk9W1eJjaE+suVWHZBydLJXfX7sl7rwg66fvif8wTKSCQnj/3xp6NxP
l/ZtlpyN3qVJwfE/vYaUnvtMAJMyKr+kkXZjGcHwqh2GJVwf/8MLbT32NklgPCA2b5BPuR6J1QMU
MLSO8in3djXPUYA7ppFMkIBYSx/3LOi9GWnF2L2qvhgO/3z9v3zHdLVbvA62oCrXsI1Pr4QxdcxU
qxGrrGJMr0zpiCPAzHztSaikJtF/TNLqTwn9GL959/3lG9ZJCiOyyuZe8liMt/vsTw8raFylN8SQ
R2NRtUcugmjD6PW80O0K0ECVN4TieGhGWBQz4Xj8z5/7r5c32BiQ3MKSxiLqbv/9T5dnGuoTG9TJ
qCNFf28kzDHMuLEwyGKxi4zCQdgxF+RPp++9Y8324nfJn3/95i2XnEsyVy1ypbzP0dNdUVFV0jcq
mrGVgG5nP1KLUpzGkdVBb8eaSXTl7yfyF35zb//9hT0htkQtmhw/ffMqHRImBQriNdNRnPzaj3Lm
vYeVKuGbJBus53kZH+Ao0t+s7du99MvzrBM0K6hI3HZkwvvc7SiWWNcZiFDKkHldqM3Yn4VXEg9R
GiSMErqO4QfT1j//0H/zaT3d4hl2SbpzSR3+9YcGsMj6kd6ZqGrm5HqSkJSdY4wnVfqgkniGaPzo
vMfKx5f2n16Z/afH7tB3DfLZ7E+3mDlN7tyJqcSPRLZ7nGv1WyLyL2qxNkYcp+KqM69PhH3zz9f9
vMpbOrtdnd/VNoVLqu+nR5qZqlbULAlM+Ta/yUQjpVhtE2uyCYrta6d/vtynNnveHttia5B1xIJg
OYzrf/2GCSM0/GbzWHHuXt85txE5ZMieOPp0EkdvpkIk1lxACDVm8jpZ/fTigul/65koR01K2AC5
hNZJTap70qx2PKaGP/3mt/jLrbflWxuCZUQ3fSKgP73P4QdbmcWMTYgtIKBwRFy1kHqOjlVkR8ip
MeBd1B9+882Qrvf5ljeo1PKJlmfPxS7T/3QPuF7c9EmhO+Emo5aBsMd2/aqTvF782+JE3dzQd1LN
1+WcEj+R9Glmwgpmq3PAo2EWB7VOGN1m2qOKxy6FXrcR7CxhhWKIjfTrEBMmcOOb/ESPsRxIdbBa
WGkgsdom4nquZHckjaiyv47GUm9+PKq/QhCVVuvRpkQiotIt4vXsSbMsjoOpi4kJour6vZYVRXlj
Tqb3TrpG6bzEfSeTi2Iwjxu0NnEn5klKk0mm9f03NNLFOGsyGfFsd4AvSmsxg1bc6inoZEPsmzkP
KJizyX1QkqJhRbNZbNUO9FreNaZkoFvWbA73la8v4mnwJutnrmq6GOwKf0AyAzx4CMd2MIx+8swB
SaDHlViRSSiYSBOhcqu6W6XJsEGTjS9CVZQO0sOqtOuGlwA2ib7s3n1rNNVe2u3EtJdtxalJMMGg
BI8c7VcXhA5ljBlQQ8jsrl3t+OsyMQY6J602gxLNrXsze0RUE2fl0ia10IygDjkhCDRnzZKGPmmZ
Wg2mVFRM3Uf+32hOja3CY0lpPEuN7n3L+NcjzHo9Wir+GDrdywU2om9B57Ium99hoceboXadaT+R
qzTejuO8VTUNSg57qrh0GHJdDZSugDbQDZHa1/pK8Yzk76MowctcgqZk/W+SnfvqYLSeb5MCo/VD
wOdOUezJz6Hl2Uvp0o3btbp2dSFp3JBCNWeZCC0SVPlph9a2+2SvrxoRBpWRllZg9wtFSVDxzo1b
AJwil/VNGio6vLLI98Z2DOVk4JhspPSM/URsQn5OrQyYSWpLt2fRN+MoY1NHyHdJQFaoLwT3RKJD
AySMdqBavcmSHrtCSc3YoDfY5Au2tcPJ1xGu98ai4p/QUxPVLkJgS/Dzdoo8U0v8IHfX8ckkczTe
pXQVSox7Bqkrea/FZUhXWg0LyQgvstperyAfTKvaW0y8nswqSfkZ2p5U1qWL+725pn39YAyZVoR6
byTZvaA5LjLsfC6vYALT8lAaWe/d9jVTX6ZbdXcDf2wmVw3brUf4eYydsibjHLJWxN6j6qv2Wq0o
bZHPwIYroHqSypuNAzOmciFUkQAKk2SFRQddx5lek39hxXdW0XblkR0E6SSFImwkEE3XsBEuFWU4
FcseyUdz1rPAIJ4+6/jgv7CeYaxZpaCW0vRj+Ok5Rl6jFs/BalRQ3MhsD+8xpOFSfyMTjDWKHaqG
SXTysWBWImvGzTmfiXtDUjscIXIU9xvgoR3MWqg9cXnwDkXa1j1fhxj8u0U5jX/HwQf9W3WpqS6w
UPMjkKOen/1SDNdpq8s2MpgOfp8Z3pCwPQ9jHNpeHZ+qdAa0ndmyZQEdUUT8UrhjgPwUQidC0Sam
mRItWhTDyi+HJSoxtsF/wm3gn+Vl/iPrDbFGyeoZF62wQGeYNGEXX1BsoPU9cdsjDMcZLL5EaDYD
dEVJq57N4UliY+kDUZAKGxAfpLcviZYSy9CrDlyPWhVGPV7j9vJ2UDpWKepQlTxTtKd6LLMTjzno
ke/uFwblXZAYBfEy9qJwsBSlb98MPi+053zMrZEtCKj6IetpR3iwbDIvQqsQFMQTMuL9LMUYowg7
HJGj1Nl6rJx2Frs568Yy6E21PvbUYjBsqfR5v0KRVEwAXFwNwPiYaais0SvEf3/F4cz0WpyQwLPb
alFVEWLMSszbQVjDF1e0rjgmYpgonEzkU+wtzmtZlZywSEDrBKg1JrhcZ7INGkN8J67lXPm0rw4W
IX7EAjSR484T7Z4z465wLPHhUdqaqpV1Z5rwVi1p9Zwnsb1EaVwR8tRmFQ2bjVzQm0uE1kg1Xvk4
197CC3Rx9EcXR+/3zsfNG7BBRDdzGPX/zBf2kyc6OerllPOcJ/sKZi4/rBTZdCfLzz3GJtJlTadq
juXIS5OfZZI35K54Ik0OYHDus0/aMaO/Sc+xHOLUpqi1JN0f4msdhp0qlsPc9dXZAW4moLeO+0cq
skh966Q2Xa0d7uGtmaoAsSQLH+9+bMAVVbWrvbbduv67Ks0ZHDejnOY4rLEXdN2A7T6tJGBJubRM
BRCQynTPLcVrKaGR9rL67dRB3MXaT13a/T0OnEWdljGGyzK3KLhMV+QCWFkGUS41YZyB/yz4e0D1
IjTpNiKkKot5MKbOpCWI3Rkr0dZNsiFGNACH3rTRldIxq3hnlaM27JKUTQfPx2J8m2TRXQvZ+d9s
SfXgXs4VdQN4AZv9olrKpea6hG7I/XT9luijpoJaMauBoJjwUjJMdW4bo1nwutXOaEeuyBmgJ86i
ek6uE+6kUnZnWdc/EottRWS6tXtjmm6H9l/m70NSyHNny0qEK4bnDeOyq2/2WKiSbZmVXFgFO+Jo
xsX9VltNR194w9QwmAeDcXXvF5RYLnnZMxhaiSi5TvvG7qJsabuLpafrU+LOzVuxMF/cAUV77ePi
UoF4UDhnCbBI9OSHNiSec9AGT5fPZbvmt4xAiomqLmNldkuHFPtRrci/LzgaTy1OeSeKnRjnHwWk
/tPCbU0WBUMLGzJlE1/WPG/D1hnz73GcYShR+iAJkPAAz0hPmrd9rsnWx7VoBdxNbOGuFncYihMh
BRD20+rnZ9Hr89ukFuOoSLemxswCrAsKfvAyVEtVadEIOPKczC7hhBYvl2hi0vcz7gXxVDV+nSlE
XPPvZubM8ri6W4AEEVMeEJEGDEAnpbsUITsm71wTXCUIUBLJPQQ0v1bnMXYhZ3dt9YujO123LwaF
F2ttTT/BwuAxR7MKvUoOuqNJN5wt01RXmt5VKS/ZEeLKBogLynnm7VU4bWUdG0NnVubzQIudsY6L
3BtDopYziZf+l6lWOz/2vrGbtMyLqdvbEFoiU5k9TGK6Yv+zZ/VCeHZKtmG6JrukrckC65VLQs/Y
W/OzBkgYWWPqPRGnuQ2rmpiYccn++8fERhRByJHGE4EXyRNMUVezwS/Kl1XVk/oBII970epXc0+n
3FxeKrqB4UYY01PDC7ZJ6lidNP11BxtwDfRiq9vRbptzFuMu2Su3UrzFMBtOpxXflUsF4VKSLFSS
61fjjKWgaDQ3q6M9OiQoroT5BY6rUBa0iUyMgKlj0e5l3GvlTTsSSLb3GDmRKk2Oz3BUU4OXGB8S
NY5Lkk2kHjWWVZ4K5a0lTXfkOlFLN/43c+exZLmxZdl/6XGhDIBDDnpytQiZoTJyAksJLV1AfH0t
kK+tH4PdSase9YRGCzLiCgDux8/Ze+0RY5JPCO+UNUN0peRV+akY4sVALPXJHV3cCDjWXDPSY/yG
xyFHXXeFAm3LY5kONZVNlKQnpiWCDFHZzViSpkycrFG0bOsoSvWmdBz5zRLa+d6plFyHOUUYueT+
IHajZsy9NZlXQ+xk9PJMCmY+bwKCmK1tpRiabRakrSidvLSacATo+hD6SHssNOnMrYeIGzaM+xET
j7fw9jI3i/mD9iJZfcDNZFtgg5HZT3MSAUkE8vBY9Io10e0dwtQkG+MJW3hnsH/HvGYzu9EPlXvh
zO05T9+tzEPpw1Vj5Qu9UeW7rJth/cB4bak4s7zPEaq1hI/1xlolbFU4qt1YQ0HZDCtQXzR58dWU
NIOOMH1yVGI6bm7zKomJcO3CXGxaI6q3gg5Ls1PlwBOaR+S/0qka3TMIEUXZ6VHqUk46Hl4eojw9
jE01EDEv6vuYOWMEqMYtSjKIm3jqGwrhZijO0eKER5tJMhAwr/TVPZrWiNg1kNCoGjxpUYWMI1W2
n3OGZazRzft5ttCm9NhR3gx7Fzy4ARuJ9lZGqOV0FS5mVNMEw5XUmZepso23dyn1kPNTvUI0KfuH
rNbhczrZ8hIyo0UrPCYc9AJ7Gg+t51v2nrAFakh39cJTnAHC2yHoaPYiHqpTY0nXbLSl4ffQEwGU
F3baRT2BmfXYOoijty5fKzcm3AvgNdPSBfsOc9GPYqT7ePGsRtpXIIpS/AC3M588g9lkX1R58y1C
jQH+Jpnq7wV3KU+KpzV7RROKbleOjP6IUWSn2wFjh/AmvZDsSJxsyxGaIyoRVLYpCsgsxck+NVNx
aFzN/L4DB3W25qBaTiasre98pzBk/bDBJTl0nH03TWXiy9xOMOA8odnAFxwBjhfwlDmWOxVwxcgL
HNw6bjZOny7X3o+wKepeWCOpviG0hKqY2k+lIXMEg7cfg/rSXA8gLnIcmMx7y307kEvL6muPL6ag
TuDXUQfxltAeOBQerwCSQO0aRkX2pnVcBNAensltQwpuhw6CxAxocgulbzYl9Y2meYBbGMXMS1nb
ObdJ6rH80d/VG84xubtxq4rT2cRjO5ziSiDqW0ZFSZd1DfR+jOtULA4uh4nyPIgOwBjNYeBIp3dh
5VagpUnLevJrXDKITnPgVFGNHrNP22ivZ2mQHiQSdMTcW/Iicz+OzxGJxydEwzZBfiiQp4PqsuGg
yR1BJjUp1987ghzJjZ9DyQLuNowEhYox7FGdlQtI90D2PFeoDFAjNM63QE/ZeCDSNHyKpGluck+R
xW3XWZRss6yAwRa2czzBjIiUuxNhzq4naIuk98yjgmdPL/OI7g2OhSd16LGwuSreUBTUITo5GhdX
q67mFoUdSSAQLq1s3LezQkzWGdXd4dfT8xlM/Jge1qZPv88lQiiMfW6Esq7PQiQCbbaYLZ6c1jvW
RZBhAgDMvecbTZKniHTL9YBK7thWF7UnDz6Q3uFeB5bMf1Z5kfqkdmjW6p3mUzHnccEB7nU9kx7L
ZLSMATeG6bwZsFuBECadGENE4dn9voKTsfwRFVXTd4MoEAy4rp57k5BD0UZ6fo1sHJEH30nGc9I2
uP0soNYBiMx8+rK4nXWayJisN0FasCfZead/eqVcblJLLywj2AvGm3wJMgc5n4tatypb6exyyo7p
piW5D5F0E2p0Yo5k8N1GLMPw7tvEOsOhAvUrStM/JvZEIEfL7gHD12IH3/gCpTvyyjBDzcdGBv6v
cMP0RDYdI9EeVnF/qKiNDazaOMx3oBAJX02A51KaQS0+GD37/c4SU/3Lq6wQ2DIc5INI10tiDx6U
BM/0wS7giIWgPqVDvRWQA9E2pUK+h7TDon2EswiBuBwN9I9YjVAzEPB+iZaQCm3yMit4mZZa+xy9
Xecy6SWNtgUz6sdwJk8YD543zFsfTle4czyiFQAN44+9iYPJ/Q7+ESAHS3ExoNVrAYlMzmof5XcG
jMOQhJzt1LKZY4khxOPAboUX3Kik4EShuvTFpgIj6b0xAzJ9JUkq8uG6MYRbxig7kvKYAQCpI6ga
aW+thMzatlCEzgmI2BJJsuRoMbgp7tYS6KVD6XkuBb+6g08GW7KzQ8RmUzLmqJl9cgxgJgxYACK3
drFt5Aj0mfTlXydX6ruMopYHtRXBGnBrBKRJxX7JQXogMtHBEPrq1Dln9cSZpht8VrgWMPuGN4tn
qXKl4Sa/clbeb7UKopcB8pa3Jbc55xN4honLEnXDEy/pz9BF+/ZVtNkwoVHMkh/ZDMLj1MWz5Z4y
TpLsKNKHVtJ0fXhPhbjMp8Dk9fRAtD3aMWaTXYeDAHwIIc/NwNqzROTJV4WSd4VMM5z/iC6/hU6+
kiyozH5acxV+s1WPSXqRmq7FFGEdkE0Av6Sq6LpcWxo3GZF1vn9TpMyYTypwl/wMlMR+Hdhy3jyD
X2EzE7T+goHZ/tGHzuTewYqkRQbNUomd7fGL56Ua02Pb9WlwwEJToFlMXcbW9MpQZC7ed0aGx47t
xt2aFObTFs9uftRScIZtBwr7DRq75SFAzXqei7n8ITDpxuwMlvON5UP3n6ihs+AkkzmErRZSQOzo
M5Tc7xzHsj2WaqoRWkMznUUGUT9SaSXTllMzyns6ZPbel4KOjQwXLrS3BHCWORpyYI7xYB7DGZ3e
NV8wfm482+AWiEeKKLSGndyxkRNqO0qyfk+zDYqg0znUV1tUE+1EMcwHICz0Gug9Yhrvajfk6Fou
BhpCHqrPtYDxvLUEu/HBOMb+pmOPHYIWJmMxHyXKUwGUIyJgfEI/6HoKZ6FTVCN3bMxB8hoQjHVI
e41dOyQdeU3eCWGcDmJ9ZjGomQsbU10euBeY7bVdBT+1EeV9JZaJOqZVQ0tvTLrJ0Y2sRkDEjbXF
qSzgFGVoF39hqQMiy/2Q3pVlnP4MrTRDgmrLAmGa1RRcsj7U4xEFfQyyO+Vx2GpA7Ywe+tlqmd+D
1KC7ZWK9Z6IO34HLuG01esST08OCZQ5ZJ9W+NyoGfDFop+KI3SNWrKuQGIfetFDHC285BIkZPzWr
FxZxzkJ8uEwjyAAkbU9nR9UDPYc+qOtTKenj8QqSdQh0TPea4sV3YJGy6D/RsBnifb14MAUxqgnv
ADjfh36SqoxOddyW7aF0sjlHqS85ubNSOIQse22LW9nF8rENEt1zcMG8K5gIGFMduenUvb1iWh2g
oRwNc2c1Gy7kx3sJMRC7GX4fndtoWe0lVgrknQZvfZd1OqMVlfnLK70chmeRDSkjWxL6Gjau6M/S
6+k0uEH2pmNtfDIDApNtFecQANuYTRoYk6uDY6BrTA6YmQ0dSdA9PwoWLJpKoTcf8Q2hdAz9qD+O
5dC/8O04HU6VKrt2jKriDWkW6hq2lEAb0lD9IwsCJxkzLpPednUVtTuUkzjSOfEBqqs6BK5kRAIC
Zd7ihu2JysKmtFh6EKuT09F5byifOdFERTQhzFxQFDhL7RAoEdWgclWZz/dWniTxYa4cXx5Y6E17
Azeljo7REsTxaTJ2TVWTqgiDr58P6uA6Xf9OP7fkBLQEkDFT0/SnOeR2IaeprczR6t3qWQHcqU++
n+IMQP4D3J/j33tJN5fMUTh8j4EY/PZKMHh6y3ev4BgiIblPyPchxJtNIdl2ZUbOBUbPhv6zTLyb
fE5SIPo+/C5cRsBP9nS5smWjSEXBjsTQPd70bp14h4qUb4g+aVp+grORcQohrexrBurG3+RNEhLu
MArzOuXEdu2WBTv0tDAN2nUqGj5bactxe6bvkIA+csKV6ew3clfMY1ZAp8W2eVLcH1+GeXA4DhnZ
NLeqAEmwgf/pfndNl62euCb6HpS9++zhP8CERq9XbxJ3wtUMshHo8JyJn6EcIFPN2KneAuyXR3xX
tBLjxEIP3IVEeLBBBgl0pww/JkwoqlaUTONntA3m2zSO9EmSHJ23Jce+OtZEdTIdwSjq4ffl74Ny
qTj/6xiA975t2ozUOYsJ1xHIQX4pgxDBdpwu0BRrCXM65mRUsI7qQD5knJQd2kEyfaTBvXzyY1lk
e6TpwLRnD/XMLdUfJxaASSa5emBtkk858wm5MlPt8VdvYY0ZuJShDF8Yt8T+rpoZRR5bcBXias1T
kT26NUiHOz1NZr6PiqKLP7XuUIY3Hqgf9cUvY4HxxSnoLjOllA+OX9aIYj2nC/5JVvW3+TUTWjQR
ROvA9yEg74Osyqu7OeDQOO1Eko/nSeEbsRHj71nkxAEnz78ycP9bwtv/K83wL8zD39IR/3/kHq45
k78R3qqv1UfZLb/wp+zWiVDdhrGHNlFwMVaR7L9UtwGpR5wP49CzuVBcJ4bt/ysRKfxPO/ZdZLUE
Mvm+t4bzyT9Ft8L/T8RUzFsCJCcC07D3/y66DUn/FH7g0Uvg/SFa+hhe1nICXVQcMXvJ1XgtQvtr
gEmO5pMrSEiAW5H5Tnb7b1/Ow9/Vk0gFVrHI/1awhDZiihDZKCJfotMcmp9/lTq4Xl0O1PY2XkvF
SsXguWjONexX5I0JRcIO/1kR3LTJ3HV3RRG1+FXHxAGK50EDvRaN5Q8XAAu0AIUBZLJPJMXh2vnK
lzMmSEYjfLc/nBRYBTRGElu27ZDF7aEAQGG/E21pC8rfAXgL/NSaYkiQqbOHsDYBxSoTce3Q1ufw
id3uDVHg/MMiVLKnSkbMk5Z23G+SUJrPpiwycxhpr7pbN87G4aGY7e4pKDia7szYLcGFgHSsGkjn
E3Gultj77HMGTI9WBHyOtzaNGs8F/Sexl/Hq7muK3HE5q2Fp2SLDIEiACIWSqmZCfDFDyxjy8JoZ
Q2bnToXVUG7cYfDGs0rqqf4k4zxxd21q4iPeYf1YZI5z75I1nG1tFN7vdW3fW/2UIRuC5n4LMrIB
Cx6YYBPQKljnV2RG+K302ocEI3sN7rGdrCcpgBRCExfEFtgLwZ5wlosJu0fmEGjjNMHbZFvJvnEH
9kK/q7v3qIuGe7uJxm+UShxJfM5ZyY6sQz5oO+bY3Zxwdutvdivrce/1Ph+6EvQdaArTcdjS13Wd
E5Q/fj6ILN5R03XsdP0K+4ZnjxssccWTScrQP4imEjhwIRXs085TMNzGSvQAQ+JeP+TzbMyTrCNe
k2iF/h0zLr3kfp6brZA0B7FjhsulYFJ9V66V9iVq6/w59AidPFC9js2eWXbx3cYGGpEH0iNwQufl
BsdJUDAT+LB4MOrnuimHI6eMak1jjRYB8oQKbvwRCSoocYErWjAa89LF7uBI6ro9KBon9VaTwisf
aui977Yp+NfS8rj2hjASeVB5xbxmY7CYtfe89NwXhyEhkxNnWZwMiGUdUaL70KqER1ZPQI1A6mbF
USnB/eX4NXUJRhQr7TYt0hU97kbXFeODTVVfvNQdc+kbn9ueuzAo1/9702LOELB//vwhfdTcnKaY
DiuOvZi/nCxTSId2KKOAbLOKKIiF0+qYkB21y+Mm1We/TMLgC3SGdN7NKX0n2v1BZr0NNJsCcNOG
u1nkS/duchMgyezHGjPfqPnUjZD8x7TD39YwBIeIbmQv32cf1xDSA9KHeVJaH9sQ7VXaYynY7MZ4
/L6lhzWEPpwcIiWqgUfF7iaKDU+3VfHK2HkoH8bAI3tNUTOh+K9z1g0lkdftizjO810RFPI593qL
Q+hMS2jXEyQRfqcEK8JdMGlpAwztm59KWvmvChf4J3ygnf+eNdECAbJ1FA0h51KWznCwGKG/isIr
UR760ntO+zy8a7Vj3/ZzdcpSOuY2fAgWym3Wk/bmmtljXhkecxmeC+OqL5qDIaMifVhS/0XMpTn5
KZdKYakRANRxaevwIYZ+99D7eGx1HRFqBFhtuorSSV4N+bfDvnStPHzE7PRMV/IXQY4c7dp8glhf
KecMUY6BcpOv2V654MSQqGrbx9741DgshFXutj+oPTk4TXbwWLWcfqZ8OISp/2aKGNtnA/wTGtFr
F7U/a67zbdirfpd5DpOiUR7nvkvOYaO/Naq+x44Ck1CNnD4S68kq4nXsyqABznb5QEjMBuRUfxnI
/+qt6WXM1bFTdnaQGWC6KB/DW4OghNsBJyKHMWvOHSZj8G6JiLxj7s3CCtAXIJlO87u4yF5Jc90T
SLNsq9RVeErQcJTkuX52UgczWMlMbCaPSmAwJAZCL9SpdtZfFNiNISjpBKytsiG5YQTEQYsgvA0p
w7B3GTUy8i42OgFQaveQc3uhrkJVLGK6ADfDHH1oeWRTr764HctosUDvQl/9RtP+WVSchEi8tE+Z
dGHWQ2E/e7Y4p6qibYMBOUnMl26x2i2iCjzVvUfiURC0NCwRZ8XAOTapBoKQB5sljnai1Tvamj+w
1JwthwFC7sIvkPX8npSDAvZAGAvJz/S86UgfOse6cYv0WcTYu/wa/l2MIGmZhpXjGdVkA8x5kZXg
kpBH2UZEj70Nj4iJYn/rpcElLZv4Tif+o92ZcZthZN0ksQYJGT7aRWZttMxvVOyfDEl1oL/SO6Lz
WLih72PELI6MLgs6l+4MXaF68AlE3TmSwQKC9fQSk25FA1OyUVllk5+tLv5WGEkCuUedTN/EBDb9
B9ZHVPoLmotoAr7F2rP3x+rRGRar2KXK7nFZSmW2UzQ3X0lzYGmyOHQwp5gAaubo0JAF9KQddlgm
j8YhhwQXePGCuAg8sJ5S5MkO2i5yQ4P0M7YjEg9yGlgb0EP0fTJXl5chmbrnRoXOV+zD6ZfY6rqA
2eQAN9SZSVIu5vmePnmzQ1wTfQ6BdiA8KJuvWSIHh0gwkCboY8gIJ4GVvtGQQtHC15tC2icrpxBd
sdc9fnfZaYtuYDFmQKPo+e0lvEDwzH1+i6i8Ym1Ml3RnT0a+Ez3jnAZ6g186qJh70pnzR04agm2i
NOYQTHNwr534q+331T5KrZXtkbdVeYT91wbfOJUo5wY7JKjiSKcEedQUC5gRI9PROjOaYAxouuli
Zfe9k06/4j53dzEEN1ohs5W/+RGqldJNimDbD2CEd5qzN9DMpF9lYokIzE4GCW1y166YGnAZozeb
fJG7Ok/JvGmAokTIpUr7kf4FYjbLRvjxh7Rjl6KIvauXLKDk6obwqE1D4CvH+nsEM/KYuCN0OtuU
p8Ue7UtE8PwWGoHYD1KpXZViTN8GE3hmJk2MhMGu9Sy9nEnRQPiPYeeTqzTrRSB+scr+FpMBsRyZ
IaahLdfYuqHsn3pUGicMKQZuVdI6Zzuf3F3nSOJBZnz639F8zUchC+dz3zmiYkmEJrptPLBDTL90
dkrxd37mCGr24O4UxBZjxZJklNx+ZXx47GO/oOsMhTTxhvps1/aED54pBhQOfJt+Onq3QGLCS+rW
7VM0hW90WO2dlMYht93IE6Pe5i4nIXOrGqJVWBeP9EBBZQ7Ccp4HSTQ3WyxiwqRBtNgTpxlTtD+C
3cmBMZJqqnq3OOeirQ5wRH2WQ3z2HdvhNeyt4dhoEVPsVAb3MtAOAbX2kUna8qgHtJMAcAPSpvxf
kz1VZzjJLMI9aHJaVXpo90UdEikft6lzW5TavgRSL3eZC1ZoZzFNtfdpUtff+0jKmqhk05wjrLJ3
CzwCOsrJMWQojN510ZJHW6gy/KSsgQorDYrkCOwJunRbWN/oCWSf7QEjT+bHXXUOkS8npxBw2Q7E
NuMAZlGoNYL2KsPaBo4zZj/ZUyWUYaXIWiP74DKjZr1EQQD5eBxhZcMCemTp0auIKfdhKCAs2UTZ
oE+LQ2POWIuOVo3esGP8j7pO5tOF6HbrULiLelFC0HstC2s+FdIurjR91IFwUvEec9Bpf3ptEtjM
54NYX02wqPtSxuNrZzskFnV1QAey8iwm85ig1VNk+uhWDCEkJ12ZT5woQe0sVojEMTEc0qIpbWkI
aRbrGQgJAyVbTs+j7RBsEwFq+hXUNrc0+lj3S7p6YySCnBJvPUzk3hu68aCtitkWnkc0Pk0aoVmj
Yc9AEjN4L8z8rRvdrjjEZUaPcAjc6T4YrQhtdErM1ylQfjWisEvb8IoP5LFSC3bDCaYgQkwzhJfM
EfUzrHQc6FUtL7oU06WpoT3INir2VVh87+iX97tFOebGb1ctAi/VP1oTgpTCR35FOk+1d3MGM6UN
+5lB4Ijd3pNJuRWGRb21Vgapm9PBBz0FtWa/5lan9xmXPyVpMaBhXXBMh+yQlbRc+zo/ujp0V5WK
cxKh/1Wadv6EbLAqDzShJHkeEj0jPfHqdkwa68w4P73RGdA3bfLXJMCrxaruXKG2+HcGVSZ46MA7
xlEPIFn7ya3HKn7vo2/eu1FuUQOk+Ys/QrsP+yVjFOpmt4B9GewVwvuOBa578wNb3kBwMo8Wtv4j
UQIvBU3ssz2L8sb36+ZlmHp5gOme75WdyqMF9/GUuC45h6xBzPHpugHisOklMSgcb0vlslGj3mz3
sDMo9DH8b3Q4sjj106fFTMHRb2wKjRxZ4bDLqkTqq8+Bcg8w2eyE5zjdJmfLP05ub85rdrxC8wYD
be12XCLGOSVQvMA69WtgnRgaQPCCl+dFcyrELoZKtBW69V8DGdEmbTh3FylPrfaVyya+yPVUCdsE
1W15LJWTPiRTEBwArLq3Vd+Er2kyL7+K2MJXrmx7ua/t4Z4DpIxJTUrkHpQnWGxTOYYeMgS6SVk6
viLrUyv9qLWvZJJBEysij6vVMXcHHvAJEau/IxoziI/VaJUPQUhA3IbAQbLiobizgKU+Qk/G5052
0dUI02BAbLF3+0Jtx6TKf/QtPNNae+AastwbDmNtZepA4Ikw29YHD88xil7wGI40ZjuOljeWasLz
LOtk0wf0R3HoqHsPQ+S3YNb+0zzOy6WScu2qaplsTK69eW/PhetuUg4YcCcGkIF7zAZ0rV2RvjHk
79/9KoWbAarrk8Ogau8jLjojWsgvTUdG62ZgWPGsR8k4K2hQ9KyImfgXWvTi2bZDRJ4Tu+46FAMC
JY3YcuUJHgCY5b7NaQQ3yS068X2wSTcSig2OMoD8rmFCKL01quyu2eKWZznk5mANGSOKkuzEfQ9K
dstUBQRxKlULsgf4R5k79c5FGA7nihmX5Wv5xuZWn5Fw0C5dJtJFrR4irs094zJIb6qnuEjL20pU
+XMdzOUdiiRigzq18O1H15DLckmKoYTcMk8OA2xoohyABgqFwS6LH/A/aP9XOhffZy3Kr1VNtNIm
RQ9JyuR06QjbORZN057tIc7RX8YDuAtZMkBgL07HRzUkIb3gLKynszaO/7SEo2tOHQDGN2W46EyB
SnEzljYp1JymySViAQyu5dzbFRwqhXdCI9A+omXoc5JDyvyxcDkTwcF1gy8kC1Z6S8+G5Fh36QCH
IJBV1Sl0y8U5VNC6vkEUG/ub0h+XEM/GMolzJrPma9XM/VfbqpcXkJYr8q0F/MpjRF3Kt5dZw+3o
NYRAm7KsPcKT5vFQF1H2lgUdxQ97qL2cBirOXxRnUL7aEKzVhmTafAWtE2iE22Egb6d23ulO2elG
+SNknVwkb30dPrN/QwW0R9n+GBnOZIgi4V1yZ83ya+nF7mUE4Tdwnlj7W35l+PeaiKHv7AsmO4+W
FT4CGiLZkNVyeMlLDffGzUSRbXtaLiccDcuwZcZqLhbG6j3RZONzjqRhn9c+uik7dhhYdVF1KSo8
5/hV/PTr6oZmJbMS/HgocC16DdPYieqsRdS8mcCtfQL6HLprlgrpDJRzNjG9D6VkMKMEDgfGJvwT
z2BOmyLz6GKp2sm/TF7FBjPolk7EKpph/68zND0gg53uksiY2Ml2zIbv/DZFP/Jb4ibKqntXmZVc
G9mR6LixirIr95zd+COdzxa1s9LeNoeqC9EHJzNUDU/W3kuE2GPLzsT/xjMpuHljAyguFXVRrzsW
P8dHsX7QtXfi5rU4M1O/pGmDiCUuArc6I8e3a6Zp48BuTTZzre0OPxAhJKdKoslEvQJXqr2v04Iv
w2UMYc/MBIOlvlaxGQFcdvNI2wmKkLUcoIaWwKMnBCYPASItBPbx1L2jbOC76nCKgSSLECdAMKzd
+krP2m5fyDWT7oqBE9XL4Mxc/kF1kTopMJUQzotq5g1OYy/KW+nHbv+tbkJaMHVCh/VfrRz6V3xJ
ripoBel6yKubrLByf9f08H/2cS1GYhRGJCPbwCd68HFK+u7d8gV/wPULvqY/ezsCZVx9tayMMeAo
ba5B0KV8uABOJE3VduzLvfTxcB5nHwEYbNAh5ovSAP5QbUnB31dcJzqvXde095Zjc/1ptDn1tR/6
Wr5XsBBYnrtkaV9s1HDTI8tlWhwleIvyFgse1yrjuF4CKJ+8wt/OiIDLO4elh1BaXeo3Cn+pXpsA
bx+WExv6z0hI5LqhpYkCueSh3kLlyV+r5cIbHcbWr+4Ix+Fd4ZLTwZk2oNVvmxrwOFu6bO4KfC7Z
zvAepms0MaSiryVo20WBSLztaJHMji2i5SNOFdkqG9fVIwnz3ZAec41qBLor+aMBNCskNd4rug2X
U2oEyst3DiWz8foZLSwMrP+wIbPRbvP8TasSUn0bjKkLm10hu3tvbBzoQ630338/PPjrUCsEMx67
XoRgBk5IwHP4weddjMQV2LngrnVFf99MInfop5hg2gApGfKDcDRZEL9/TfdvL8rvxi6EE0ZpTGWC
D+MKimlmMxRPqD+s7p3unUE1xd3wc+B4t3P14l+8WfYMbI3VpJx7Gss6zLRaoJ+STFONddFtUXET
Me42GjKQXR9m0ftfeuA4I6zLlRffL0AlkLuIpuHgoqIXD5nGU9g72SF2eudCZJKDRjsohvq/Ze3l
O+XJjAC8RNFqPWUW9NdpzGK5ncP2gfKYzib3djuc06zsd6sr4mEYvfFWhIhsgbz2z7//Zv/+xToM
eSFa0E4Q6yjqr6/c86hBLcYDYZA/3NgQX890jbOfmd9xgGDyDAj996/orLCDfxs98WEpWskhwy+P
a9z2Pri2hyaXeiWys0hUyd1C6iRtJysGmbv4KC+SOLoBjRbeW77pLk00oB8eJgbOto6khfexHZ1N
lglX/8MbW1/3r+8rcmgnM/NjWhi54YevounJLu/Z0Im2d6eHCE/fA1FIlIsDmVPFP1zx9Yp+fDHP
DulvRgzfeJ7++r3HcxK0KA41ev2awxVBNgKi1pR6/+Bp/vihHDdkzhY6NElt0qGiD7bdmZDPgmcK
soUt6bbb9Iqq/dBmRhNqgJjvHz7W+hz++8fi5fAmB65gQsoc4KODupmdHEIui1j3x8aTTzmzh3mm
CXSMkpJFH0HL2oRiY6CzvFBj7f7h7lpBSX99C9xTDHVdz2ekGvwBUvp3HkI+uvmEapppy6J6TQBL
tVhEIHmKvGWmMPfUHBjYLNI6mRYQz/KeEBxs0ePpNQ29cLBpDhICgduOoeId0jq0N0kTRt1euWVA
8FUEVnSbKERDMLgTnCGlYv0AMTHmnDEWdzlNohhDDsQZvLuEJRq2tt269gnxjkVgssYkg1iXdv3B
N4qNlkHCWoOid2jvXXrToPKpbsmutCb5JUoJvb42FLLuHZOIoMMhE8zzaaigGT1U48RFxADitC+c
LdhQmdwwHSTqhU1XobTBRNXYfPMSYxg0Oztft94x4Z8t+VnlvmwT/9qHInzEk8ZPe58M2c0wilAT
Vm45znG0/XUnRrTO9m5q3nw7qPyohOJSsq6lX9MO2PEB7Wd0qRH0FTtPhfqmiMr4ly0IENnyHefU
AAljhotWiIffmhiq2QY+cPa6DGp5DK1ZsZm6Hm/BrxKmUqiVmLfkQ8eGXoWGIkRF1rScMn+e9U9i
p6mi2zjT1tNUiESd59aw3Uvto7rlcSqcHZbWvD60IuLviJxO0t5d+mZGW0dJBY0/o4oqQfjIA32a
/GhNBd9lwjRnOSUytdRZ1RMbNO43QLJ/1iN+j53sghzamg65ULRSoRSS1qac0a6vUzjWAbKSnva1
jmeA9uaPv6BzjxfRXPFi16KqwfCSQoE5Mdv740sI+dDwr3j11mp5sws1PtDe2mTyQSHueZdLgbDX
7aaETjOxNOjRwzdXoKF1C5s5x4wn5y5RQOT2SYcou4PE8jUpp1tZNMwWAjivd07gcYCsZDFblz+r
tGksTMuFNd7G6k298+hs/nJIBXmc09Lx1ug/z98ldQMskmMT/pbfP6x/ZRkgrQhYKiihYpZdPwgc
98MiCEe7Ew6+0xw7+bRNmSk+8hlZpyIPPdfW6bO7ItJcgt+/7sfFF9ygxzYb8vou5cTHasIdOR8m
0ci8G+c3ukJrZR1hkpsefv866+L6l9UQ0/K62cU+llUbxcVfPx99Vc+ooh02OOnD1yx26p+FLYb+
hAzTxwPUoETeQMEkFSJZnPaz4qH49fu38LevOI49SGchI5yYTe2Pzfj71095k8r/+T+c/1ji2QVT
HzC4GaPpoZ0p42k1hY+Oi6ZyI/z5ByRjvoPfv+rHqoJPjDoGMz6CiSD8GxGGGRw+ONqmG0DsxVU4
nG9YtdZxN4icdwNuwfmHdf9v+xyfE/1EDL/KR9DyNzgKzy6mTMbASwZoFrvV2O3SSfyM54Gl5Pef
7uPt49o+ewzEGdQ64AA+1kwNopVYTaj905ijCO7UrrQeW9Utzbffv9D/6eJBWwlgKqE/cT5iZjKd
Nt7gQaecVhysT6xHj5mj4gexwXwYDtH0409Bx+9flyf/w50LGs9DDkXoq6A29cTHOzdrm0CSLk/t
owi7sqW8zJ6NmLicq6bbu14b/ADkO/3C9EiSsqUM0GxYOF+BI+f/xd557FiOpFn6VRq1Z4DKKICZ
XtxLXuk6XMaG8BBOrY2kkU8/H29EVmVmIwuTmFVjGqhaVEW4hwvS7BfnfAforje3380660wAbbo4
52wQ5wCGV3Hvon17wsZZXvmK6eaqlM+eMYll72Vqgt2uI8+jzWa6x1VL9HpDjjAmO+JJRzRg3irZ
gU59Ejx8dWBO/vxuibEnLy0Dt3DF6cyKqXXqr5OMtHa/GKY6os2oPIhiLtcV+JQ4fa0RfkuJaaGF
skxOFILBvXvprwcKA23bsEgrWezgOzwimOW68U3JMdSTKdicpnqxXdZp1agdENxwapMHB4K0GzQs
oBhpOM19KLNc45fhkmbRV4AIZQ99ZxNh3pziAsDbjS7r6CHHyssaF++SXp6AGZMb2HuyQT00lCU9
r9mTVGlXSW1ycRJeESNIR1bi2YhVFjLjcK6M43U7dkRUpYvNQVaRgHLbow/AybEOgpK4WwiriBfY
AtU6YUt9/bYXpeQbQabDzHmmSCBEVu0xwNootit0PUY1koJqCRDxOXFYW3P2dNK/QZzpV70Axo5v
w0Yl3zWDfaibambCqYnohQTLCoQADqWDQr362jfp9Lz6yahDNId8BTI7xbnqYhzTc5J5aYhpu9+D
ruVkkqjxDqyrPdIh6ogrcM5saW89NY3duc9J+fCbSZx/3gn4RvnudNzn+dXPoVBmp1X/1iTT+qvy
PWqCBhwGzqvLHcImaDXRpML1MFt3hPe5jCxfFergwPUc1RxI+/MdQj977U1jP/NoI7NhemTr0fIF
WUx+rgwNgPvYaBAkJWXuXhActZtmf5K7AoExXBzM+NF1VjGA3nWl7NsQFUhZXqcTSu5toRwSeQUC
HywwluBh/il/WYBlmKg5ZNzsndJbpcQzVyfj74bUq453BDbG5ZebdQSVbNFn1/65npXaX978v6Ug
faxL/vO//qACvcQ6f6sBmqdxIv/zL0Wmf/ig/j8vnyT+UQfv8v0P/yOsCDmc74cf3fzwoyfB9rfc
6PVv/t/+4a+Q60cICv/7H9/qoZLrZ4vTuvpD/rVJA/rX0tHTj67/Mf+XD/hFbDU/6aajW2un6tA+
IdP8TTuqmZ+wGXvwuNCAg7yzKF5+0476n6AkGD4R8ZA4DWqbf2pHbf8TRQeATdd1+ThWAH9HO7p+
J78rMJAW277HP+Gv1Crdo/H6Y4GRRXQFuFdg/NLim+wj656iRqubcLYnqCpFXeVvUAGGAz0ooS8k
M8ICbg3mIvo0qe99PhFb1NHmgmfIH5mV8kY1Q1a9dHpdMG8o/DcUVO6dB6XptTcm52NqtXcbFfu3
v//g/bcTJZv8Yv/Nk/Ve/cf1+/zjT08jH/Pr4XI/QdoVQNUs32Li4K0i3F84YP/TCgEmjN0A24jw
Xae0/PV0uQaPkM4H+qiadYB7SHvX6Rc4YFf/tM4trBUSzEP32zt197Mm5XX8S57spbT4V+kqWF9D
QOPZogbQDV6APxUAqR03fathZKB2hLkNuSRGFWfYIOfc/MCaEidWPKbAgjutG27aWAzpWV/ghzM6
z+LigNmAPU4cWeDrZSvw1iVyQvGk2WRGYqv205dR4AkmUsCd2MUkqbtLZKQodjKdaD5l6KyNMzOG
7sMNj/CsXlArm411B/5BfRhnpoGsnVBtWQC6/AGH2n6h5UDxYTfVe7ZIljZ6lA2fJdA66TL5YAfW
608T9jQYGKlfnhlhL11gAXRiGNESVUnwy8QovOuT0+SI7Bv5aoT+gXDaZqaKT42yFc4KpxmeqZ7Y
pwHsbPc9Ge47ppZGsa98+ehXaVnssDcErWqTg80ls6s0oyY8FR7QbgHO/W4iXpwJuYWCQ1a2+a6a
TH6pEPsc6gmXvZAYnf4/eMFsKHR//YJd/ZB19SfZ//oRP18v0/tkws91GOYBluZh/ufbZeqffCQW
UDvRwTMgWsetv14u4X3SIQ4ajLbZPVPmc6r/ermE+ETbyIyWo9KnPeKV/NML9e9eMGZ9fzi7MU1x
wduc3/yXmbZl/AnnmCt3ZqqEsBX7QfVR+tJ/q0pGTmjHh30BBuxHXo0YpfGXe+uMKh9Cbx7U9UrN
sncG/JhnB+hLgzBO60iUybA6hzN0pX22NPjzOpp3RbJX7pKfjKUZXbFdEAsZ4UR9Y08nwBLwaBPG
pQZkLd0wolsr3Rz/KAGCEI5INq93BjR9E3Ultr5tPiX5Iz81mW/wx6pvymagti+FLalfGw+5WUzc
OZb0aZoLoKOEdG2gO7RkoLYpq4vE1qHzqwjeXYT05NUqPKKNbGdNO+rntmtCy0os1I6jZlHrq1ZR
QDs2Ptra7vSDOeXaCbPSjEhxWu5GP6o+YJtopxw5cUDqpnpwi6W7jwQ1daADyFe70jKLd3JpvOFl
NgaoChYpvkTKlPONMGeC5/Cckmg/K5GEClzH0ScwtdylnUfwdyVGsgkBBfq7loCu1y6JGwZGftW8
q5z6cAPGCrRXbukksHIqEwKejBpEPC+T7vdu0uD8LEBE6AOaVFy7g4OYsW2JUg+wKQ4fiYjT59jm
nyFSAsrOturBS8O5jJMC/dCkXRt49BHGz138NDd2Z8FomUgAT4ma21RDIhDbev1SBmlsDBLPSB8/
S0LX4m1X1n6L8sdDj+lmDqLVxqkneUox3SKpWbgAwqpI1nSy3GBDGS1oI6a5wt4Xj5nxfRh862Q1
WultJoOIO7gNOQHHRZOY+9bk2+HXazHmtUk7ErtmGYfTXJpDwzZ4QGGQ43eyCSgqwaIx4yXkDBN2
0x1GFqEEQXutv1FuZ5Eoao7BUGuzG0IBLHW0Uy37Mt3sh6sBmkcVUOzxNaAGJNRmcNz5q6WJ6pXh
aM0zgy39q93oBRwLG1FaONg2cX0SXki0lUPEo9ShHQWXBWr6qsMfkQRJ2rf3tuYSDmUserVFIZp/
X9VFdIOp6zyVK+UgzL0MQ0EL5CwPx6mSG9Cj/qskfSTHP1A43AHu+quvwfEQieEPXRsqTK8v9oxv
5IDmIf7QvXya9xUllRNMVp/mtwp5JYpC36zaoFLNvMcOB+nSQJuMRNLskudoif1+m9lZ1JFU3oCm
yKS1PDd0R4xtZhMVg5x7DJ5a15Ekl2A3TnZajiRtWwJp4ZLMJoA/GIgzoJZTp21g2ckvamitl4iE
jihgFoMWpCEorL+2vHzMNtgX3HIPTjMrT3XpVvYxjmuybVlclGDAi8z2tmRkCLnHbJ5mt/OkDTr5
Z8YCO6Ff+J0bWkIYhd1FaDq7widpfk7dGBV2a698Ko9iYdv4PulLLSGx6gSZIXqEn8KbrC8s74O0
Scd7r/Nq45RqNvkYisXn9FlB6zK+pJVlk9MHCXZdmBqqCdpu6V8RVgobYN00QsPpLBokc85gRlLU
zLAG0E7mHcZK9DfNbZonIroHaEMiJNIpqFwm0dzT1YDonjigkdyzm9zy0w/pAFDdJLmPGKlSZKav
Ukur3yMP1J8tqjSPjOEm+5b3ypW7iWwDM8ANYcVfbZBfX7D0x9/HQVrfu6TUizCpBhvMxDCukCFH
15/JhCN8reEcCTvHIMvIM+38hShlR24Ec3J/03lO/OKWZt9e4VVI3bBqhHypsFDPwcAwCGmMUuRs
gREFkicEM/atXQMZCjFjOfG9CTSKRTNWqhLa6Vd/NDS1DvMRbCpnGoag8cQCoqpKrccF4gTBk7ox
1EGhu1pLCsrYIZcp9Ihlp4HMl3+2f2ntov9qTbmM2By1vbshREFDN2HYNWlYUkMz1IkBsSL54oNB
ULxTp7sB/lXQDYWRHTVdcz8oJ9Wa+RihiqKQtOYjAj7fQjxucF6lEehBHqecdYpnt26IBhXgqtc0
JfqLRKFkE4kzIVFioviacgEYe42m6GunE7TL4ZE5etCZxMKfMFhLlgRp3vnEXDfyW9/hXd4o2S6P
mhFFj73ref2h9Lw3zWW3Q8RxtuyJX3dOS9RNX0k4j8+D46Pjz9iZQKIywXfWqn7sbE9eT8hkP1a2
jbcnKnM+SGRnnJ/8E9+aTDQfSlNYeApg8FwmUwHzgHhobrKpyBA/4RtRXzi+XWfj8oi+Cmkb06PG
4uRh8Rz54rVGT151qoY717bhgeZLNL3koIXYodir7odfkNi7cF16HINzcYSMQZYSaIK53nWtw6S3
cjOFKTifTTOgk4CUachxb3eF+FwjkYiDcmTnEyYCQzNGd2pwRD26/zY2JYwN24+S9xyJMAz3JtML
qHB+3e+8yDPs7dgws9twHC0ffD/MZFgz+P5+zkamKUgLM+IBcTsgCQZRcZt0yQy7OTcUwJwYUfBG
7yrUq7URgdDB+JaTE60lSQq0i0C8n+vcvzXK+Ms5xX9vM+xqEv03ZXEqh/f/UhfzIb/qYueTR+XJ
kpt9v+kZaxP7s+tc62KBzMJneIHGAvDfv+pi5xN1Kr50w7BNBmS/r4utTx57Duatgn32+un+Rll8
CWD5V9+JHdanKGbWYjichw5D9j9ONOxIFBy7oglcN2r8oGGbXG/0ipx2hncyD2r4EC+UIeNjp9QX
dCERIzcm0Tt8p4URzkZCyC20sfKMf7VswqUvXU7xWvO00BxjWYVD2o7+XRUTcH5WytDmoOsd9fy7
n/ivfvr3+SSW+6cJOuU93wL9vWNBLhes3//4jUCutVzoPoB+MPP4hyVukwH+AUi5U4vgMt64eZF+
T9F7ntHDtz9SbnsMHu2E0oH7MC7gt6Xry4YyCjURG/MniRLrzons0toy0inOinVPFkDzlA96DDqZ
Ksh30qMSs7dqMksTJ4/nFfEBMJJqD70pMXlhRdLoq6c4ZhgOC+I1GnBtsGpEbOph/UtQW2STibFt
Kp/JzVaAAXu9QNa/oLmiwpfFt8ZLyjGcYlddpscRCXx6DWi2S+WIxl2ZngXd28lEWE0eYrN0HvOE
bfZKVBjRhLhbO9cYhzKLb+4SSxJW5jc5a+/eHT1CK+NogjrHL/mKa9a7d7xitXO5Fil5mZH603as
e3STsnSM/uD4sYZ6HlLoFdrr2TvRTkXNHmMT95xDBPV3L3XbU7v4DI47r8QRkFXdsaC4f8uI17I3
gKosfkha23a4C4wK/4rlL4e2G+I3wWD+bkwk3LRCmXDIuDfGG1BKXCkkolK8mNqiOaFRuAg1QZ0w
wNDmeCBnE67pbZmOFuWrXy3fIwmWmaziyfpAdUOZNwLrfDSKYQQ1aCXmjxhxMzVd3iEtn7XshsDO
zLytVWVetZOz+iGKmjdg4ismrbwDTe5mkASFPi2POYmZ04OL/3ZhmQqEe6da0d/qJRFrWEPBgW9q
azStwCJy98rrGVxuk6he6R/sGSBjd7Z4rggo/JZejmIAmRzL2eWIpgLnuDYuR3dyOcady5EOiJ7j
3V9P+uVy6GuXC2C5XAba5WJQl0sCeyX3xeXqgJfJNaJfrhSeRK6X4nLV2OOUvE+XC4hhrP82g3jm
z3APrrG963UVG80EqzwDSm1ynTG15WLTLpecC7OCDL+o4PKj6uAiRAfHpcgAqjjy/HFVTuutqV0u
0OJymQIMnV7ozbli2ZwMd/7l4tVGqEfRehvDxFimR8vss9fscl2nLCG+2MDqFKNSDYE6XCnIgKKq
nOQ4Xy59ouibD22tBIZLUbCs9UHZ1J63x4xafFRiltd02PWjQ0nBHUtxMV4KjYKX+Kyv1Ue51iHi
UpLghItAb3lv8lKwLMkcPc5rFZMnGk/ftNY2ZEw1/tEHWLfwfq/lD7JTSiHElpRFrgtlbh4ot/Za
33qv/jCM8pBcyiliQSmt/EuZ1eO/DmHAUnxll0LMEBH2bvJc0IXml2Jt7hoKN0YPFHGxQT3HUJ/S
blyrPO9nwae50kDOuRaCetdRFGqXAjHRzWiNGF4Lx8Un+Tzs1nrSFHn/IqqYItNa682V+JLvMclQ
hg6WLetgLGLK01Xh+QhfhJd5vhSw1RJTzCLYo7DFekYCbmTWVRipAhexacf3tYUxLDT493JGEWuZ
nCJ0qMPxUj5nGg9NADxLvuQcrT6mObh7tAVE2m81kZBlLdNxInvVLcsQR5F/Yl1NQHbiRPlLSvcz
4+YDjbpRqoX80pDg/pD4iCi2GBQpZY3eqyqkuKg/mH4APtvYrR9hNYaJI6ACWgN+ekf1JHU7Rmrc
xdTR8S4pU2Y9umHgSndoMYAhDqPt7laxa7pj5hLf4JvAoKbBX+MnhK0BmRzDioJVYzG940BJHj0L
6ei2KnLnuzn4tgqxZYzjFdjqqfzupIDwSPI1HWLKIwnT37AYvxSd6S8nprXYGSE+lHbQmNV8plny
ymDydPWew5O7TpVsmA1EEzQvnCG0seAtN6SZcWTViLx09C7S/Oxj3zlDjZmfktkqCh7yvrqv8Rjd
ugmyEjNS/Qd9HuzmsVLdLs8tAV1rGnIJBK9HKNX7uenzhjFNoc3ADByCbIBxgwczvsXJxlVRT6Ii
upenC8NJFBtXXiP7dxr9nG5p8PsaAwyNHWmnDZrcVLryCaAqvZVCAZ9u+9EV8wEYzqLzqdKh3Xnz
KL+0iZ4B6GGwQFx6kqcqjCaRfwOOBkSuGj3s+S1mwCwA42k/ptHM3y5KOXonOYDN29q8H3eOVQI6
F7GGi6SFrjZvNRNoMgplpPf4hlUVuNPUM6oZUniAo7BFfmWyy7ubOikfVUmODlS8Kboj7XTlxRMn
QQPRwtMLLwXK/1TH/0CX8btabd0n/toT3ryX7Alv3vFE/mHdt/79n6UxFRsVMKMcPAwssi+Lu5+l
8eVPEDwjpLRR6NprAtyvkbGmfyKoTQdcxUcgpEV1zKj319B4/UNhUVIz5xWMRlGnOP8P9TE7Iv/y
RbA14nIi+O5Pek7HxOeQ4qujPfTswEwyxmD9V4an8wG/2cGCN4BdJF8Y/8ZRkP/A0vPIkmNcFyA8
WajTek25z/A9cKYrgngBeoNh5bAfv2mL+VPA8j9P2T8MwWbgr3uw67r4TkDQ+x8etPVDfj5olr6u
gV0QQjbaSTLL/tmCrUgi/k/fIgrzV5/121bZA2NkkMFDzhbyNeN3MaA2RKJ15+dTCHhsDAlo+hs9
GJuQPzcvABlXdCJfCA+za0I4+o/fa2gVPF1QIaQk6M54HidtBcT0s7zPcPiNm2k0WuIzmvgOuaYH
EsA1QmxE49adHFy0tl5mB+4Evd91Q+rV5Bkk0jyIOVIPlTOfONqzneaN34G1DRsps3an91hCMY17
Qdwr8awbCm9X15zNZtZegYUzYoBKhF2ysgMmlNfC0TAO5nEPPAinbFdqHyY5gdeGM392+uZ7ZNoQ
tlIdlzFMajlNGwPNuYG2s13sU5Ii505sc3haCLi+sUXUBxjWJ/0ONRMzZ4PFZh5kemR6O6+dNPmt
Hkk4e8QWViQ7mOHOAVpevhVQWh+XcvoChARCvTQrya6C1VF5Abm7O2P09QPTNWzv1ayhuI5FzeBj
QSuDEXrGfNo+g/zF4G2ac/TQ1H28hKMS0bBNNNdGBazSo6ENkA6dzOkZpbRcgr18MvFAvXjxYF8p
p++qDVQ1/jBGMhVblV/w3WJyhZxJHNA6BZ2QTuWzIAao1sdwwNR5iy0M5amrIifMcxXd9knZfPVI
oNmUdmluVOPYB4mf65YCLRlPXeyLJ1Ey76SZbEstRAGgHn3NEPc9Kevc1YQQftNFlQUOcEsfknXb
nyJpW+ACcxOHse6PkLwHUowFSU1XSa+JE1R1W4Nzg62s8O0sbL1m5Mbt8iMwFx/We1d9ySPhbzzk
qPVGdAB+S1RGZ6yP4pxknXaLB9IZjpMfjWe0twIYtWU/gdI9gEtwtjLuOzh9c05QNu6Sh9m/q+Ma
s1ZTjX6Abjv7YrLr3a7z8qLPzet8VLNgNNemTNH9FFRhB+c1Z/k1E5DJtEqlgY2eEmlszJyf15HZ
WSEojBEKRSirdhKvAjmvNRvlcjgTDfIS44IFUxdTXeg1c95q2mnUHZAN7CBu52snn61NiowzrF3C
UhE47X0t4vBGdb6RRMavAvLOyXb2zFrP6zEUt5pzH0XmvaNi94rHKwCJa6EEczMGhvhxamKXNhz7
pM9Uy1usFpNFCk9DsszzvmExGbT2uAPGOG3BPjm7MWKJtLAVwquvp6imsiv0cyc/v58gDB7pplDD
keW6sXqBCwyh8clr7Th0rEE74XDON2nuf0bP1O1hIECSGQozQBAlD0IVz4wfcXGbaFB9owjrxrbD
CbcqJk8NPqbsmzhQjkH3XMQjYxEX4bszn7Ho3/Zzejur6CpCFYhcXU473dbZUHVbUdsgBYonX6/S
pwlsxnGyM8I2jCd3zp2rsaU7BFvMC9GZ6GBcwX7HSj+WjPSBDibW0rjOrhi7Jzbx1OOtez+7yWvs
j8V1TdAZu/mFICzGBQ2AEHWfNEtyV0GsOsZlHnhAB3ep4zhf5cjsGH+gH280jC2bRpOHVvP0ZxSF
vIFVJZ5YJZYjFaCLQJL9Df5WVJPMSklVcQwGAsOozEMZ6/D8nRzOyoRlc9f0rDQR6d8sC6/6lpc3
ygGR4ONlCTwWT4gISfcwhx4ilzfm8rbyrADe7VUBMvHKmSday74UoCYLuBEgBOg67heACfdMK7xt
OsU/BsCapyIRIN6N1NkXuqOxfzOdBpuCi1o8pauw2BOf27o9FIRQQb5vYKOb9VAjZ1uw61U88M8C
si8R6QSNfMbaiUFYY3NicfBY8Y6Cvd1YrU0Opcizex4Us9ks0nyz9dk71jzcIUZE+77sezwVpWyo
pouueW60IuKgTHRL7ASnqBeWCCQ2nol91iRjtGd9yIg9nHDI7SdgH5uGd2MHrdw4gtQYtnJR9DPJ
zF6qLmoWlbJ33hl5Ib9oCjIDErAzUDESXLI0lgt7gIoji4kZDawx6NuiBOEgI7/c62NDDzKqiMuP
qc6YuysB2W+u8DLDfZA5iXCjZl+xMI1CX+eQA80TXyGi74K4s1mP4RWwHlLmkjWuS4wAgQQm9sWZ
F/e2VYO/00WZX8cgu7YMqzYDr+F1n3ev03wcC75y4XQHRPJhQmjYdeM4d/XQ1mGn83ejYlzO7KCL
WyIY0PB3UQeVuyb5o2BvsG0duwy8wTFRz2YO5nieVWmzo22l9lJFsXZK9L6+K2JD7Ixsju6ImfE2
qVWFFLqBOUgbVnV9BfSMZ7WsbsuRHruDaklyQ7vLR3ISxynQi4LrTtMCIUwSw5PRClmCqquIcdau
Guh29WzV5xoS8gi9cgRYA8TJZ3rlrylJjtt0REeLsLTbC8WMwMCmDIVnzvwiZN185+MORina3FCv
36FWbk7E7cnjoDT7c1a0H31ufIyGUV81MJW/zctAj2W0UN2yGxf75b6t2cgKnryHVuObxmq2fIai
MIBdkoQ4kkmzc3vTPODrK69Y5ul3lVNmJ0+o4VgAKw/NMm5vs6ps7rRC52vvS+Or4bXOpq6icafX
LFH8zL5OXR/pz1y/mdgWDk5v8zwO5nOnQUCy64b7Cw00ulQbypKVRLhc6QAH1bT37dDFn4sli59J
jPrAK5JvTQjUcNSn6CZt1mQj3yw2pFBPG+k4D6Nq1k8J1gbzV7qHbohhIuuKryR5wPZXWndq5aRv
W7vvryuRXFkl6KqVnrKF7/eekGj4WcdW+znPp+bssH7kva+Wo95QKMH2xm0ohpJQVUzbk++8FUil
9vySItKgZoMjmwHvVWQ3IC50daphGV/pOhd5Svzw0cnL8VjPS/Gtn0wbhs+ssymcnprafc7iCqSX
NZ1GA5UE5uPqzh0jFdKj16HEKPU0keVxW1EY3yZF9WR4jDdwJgE0W6BOca0/aHOUhno81oda9+tz
x7HyGQ+2Oi9N1odpHauadCxmnwQUuelba9maEUjeDrFP55S4H1Qjn6XUNFANuai2JbuIc2OsBErZ
5dOZF6kgLcSpi3cCQFAT1J3/vnR+/YrBJ71G1eVBeoREFGpWsbxPiBRY0s/98KXsY/HgKGIpmebV
zyW6mLt5YIXvYH9mKO0+zVITB4vb/Ix8D0aCSvR75o4YfZs+SR6HOYnfJicZP3IVVyFDDdR3XcnM
HChzfrMMILUXppAfDdpskOiVe87bDJK15s8hfJ7ye+kO7UkHmfHB9P1HVg7Rtpqc4dChQQANnGPw
jCfnQVoCHhsn/9Z2mxr72VQCLZxtoBE44czDbANB3yzC064loz0tILnDfcxIryHNYOIQ1K2iRqpR
CVzOvr/Dbm6JUApahk2kZdkxEp46K0lyp9snNwq83cHxOBk1iOKcT3LZNUTS3Cxda37LnUbwFaFJ
ruTSf/COILewGSvu0tZlGyHRQZ6IyXlRLIizLst/SMHZXBeW8yyRvZ95/po7XLxfM3eMjyqmXMhc
8us00yF5WKtNZDpieGp82Eq2l765DkmWpuEPO28cgzjxnuJxJhpGPyLhOwln9LbQTqM9mgbQW9MQ
VEt+VQ5my09Q7x9Jcvjcynrr1Mk1991GZtmd3g85ZIBlOyz9jQdTe8Ps3t3HputvliiBU1n1d5Wn
D4fWXd5rT7tJSTzf0C74WA0mziRspoFNTckiBXVUaxqhZvfU16Yb9qjskfHvKUHSY9WP1yugbA+o
qT/WiZ2feI7L22qypkM7InE0+PtnTfLWwVw1dtpMrs/A4u4+iQs4moSL7solS67rBNcPiBjsmUvl
H1JopwETffbsyuCQS9Qz4JxqQ6lD6E4+XiHjMAMQDt9ylWcgHvCIgQUKy3YeQqWsoHCK0FJT2Opi
3ulUG8DEhpAteH4i7e3DyJpTy/bgGNFEbLXZKj+zUIqO82SA9PTjLijzsTjJvM+xbEf+aWDcv4MX
qAV1Qi7CsgDOUmYUhSQcpQdhaCdN8XxbedQcRkHyZ0xS8MYWgsm63n2F8W5D0le4FIi77ESF5mOZ
8qt2gA8DfQbhE+9zT93A1m2W0zuj1+y6JM33lpP4pZJt97nKBNx8aVJpzXlxcmf7wD5CBfwlLvQC
0OJIeXzVEEuwIS+hBATBDm2VrcKquRt6z1/VnI9FYho80f6h892gxuY7eQxeIrZ6UZepHZaVZ8l5
4luac2UgWKIDgwaLyZHPA/k2bAjQPXaWwj+5aByg9ZBhWNfW9Ijqq9Y6hJTgIwtcVXlXjK+iW8+b
34B/lAed49mNpiDprJArn53OtSBf7oAKDPVKKVxS9qx6H9nkYYEoCAUxDLvO1tsDBqoWPYXfHYq5
ebKtBVAKcRwHv5c7z0+Sp0LLiy9+fJ16kselcSaPf2kczxWwk0A6ZMFGWcKc048euOPHHcKuK2Pi
E/cNRC0zOvgxvxJjrNF2aWELAU0Y1ZNoM664eB3etu2hJgAp1Kdhpzognjj/eW1LpJH5vOty67nA
2czrN+VHtqbDWRvkRMd5MayYXIpUGOAItrnRn5Sb7cycpAh3yapdnCyU3X7xWMVaqOmU+VEZHTro
lvD8ZRZAXpehETenFAhVoE1egSCty4GRmsVO04Zkv2QDMmWbL54z/2iyZ7Uqohez2RGbEYPJYamA
pSm8GmT3VHdz0XSHfBmg1peyPsxZHx1In5ac3IjWzLmm3nSplZewj6v5mCliRoD3SMIEsu+kmd31
9q7snewuFnp2mNoyIQRBvnaNoW2t0vrS8r0FhZGjM+NouPLL22H8MdGrbjRLTPy0SUfI9KA1Im7f
5jV3wOg55Zc8a6C9mPVhKiYmOWOz1Svney3LL5pLrLif0Qmb5fCEq9jc1vQQeQ+fUlxPg3+Tes6L
pbyvUeynwHl7gjmFc5Y5KJkxU9cTs56tnxhqAzYIkV/GnqTqlqNFZDg4SLJjuNH9IEl0dYaDIqEE
tdZGN70GwElJCzEMSEpjjA2YbObtPHZQ8wb0LPS15TnRdcRQQt6zIxy2mRxvjEW+uSZJzkSxfSYi
1g65vEa6StjCPvkUld5Om7xOiVIbvXt+O/2OnwJkSeYmQ5LHYeEtR4IHQvg59sE1JLQUNH3bniEY
5URiHIiBLPHozuxXmYm98kbcrDv6WoHtN0kfmdiiUFE2Fsozz2VcI9uQwLpxm5X9uZDPnp/nK1N7
ujOZW3HioTu3jfpcRAJiY+ITKQLjEA9zqW1anPlno1R+AEeHcqbvaFRgAeYEZPn2/cxJXRFvZrSt
F87I3AKlteyo+9uymW5hGtH1cW96xD7XXjkRN+tOJ86bmN2DuozrziPgtxJ4SYhwlALFtx5Ty7wm
y4+9ikiGAGqytlnmdt4Sm+GFxlzbB68UzWr/fkClvOE9qbf9NF7ZzZQfWBfe+n6DIqn3mq+NSfKY
NTbpDar2hL169pFCOGIe1TTHdsnxmomFGYXG96YEga/WzJFZCd3ZlKr6MiYTrUbGjy6VtnYyNN05
lSy2mLFo3wzd4Kyy64VoLJR6FcmP2FnNcl8bs7lNBVktCaKAMLOQ7A+pVLfRovsEuqDtp+nIrynj
147U+syTe+95w27OI3lNmIfG6CMeQ0yD/GgUtBC04Y9uE11PpBxEtfgWtf1eZNpDSUd+aGX6ICao
pPRhDx3ygLNZzMe5jO+9uiJcrcSSLbtdLOJnNtXfIVfnO6PAaEaOYre1SxgkpdlB2jU5DgmxyI9O
dN+5RUmVqqiiyvLerDq+Gk4J4bcmv2J9nyTexrdkRkPlwbYrwgnhC8rr6iEzy8cYo+sGzo91nuBm
kzW4bPIBGt6oXkafaJtmcNKA3DhWAzFZM24LJ9gtbv0kJfqWvBOcmIND92DfAqs5kTbz5E7jHkvR
iH08vivQaRztxdG37E8+qlgFI8EP6DpayovxjWntoYum20UfEaNobqDVP0gWfu/dYWY6Rc4gGe2g
EMfswSN3DSvkV7t39X1ZzyjgWdgdUpj7u2GM3+GN7aaEnwJxHKeus/ZEaKF7s0eT+V1OIwPBEKJV
fI+mluvT095Gr/iCGOeO4TSR3m6RBmM87EpDC2ZEQ6zzSNnL5P9h77ySJEfPLLuV2QBo0OIVwuHa
PZSHeIGFyIDWGnvqp1lCb2wOkmxOVrK72DSbhxmzMWPRskSEw90h/v9+9557R0r1hiyBBx3/qz0R
01gZs1zVeGps3OA8rpY08NO5uHTUsUzG81yW39hauRcZSmYHUX61dIpDWNhlV2xUArCbrPYjcDz2
ItMeF0MPEefWLytM5HobWht9lthjsMKLoLuEVLKJcXfqM+y8Ulr/mOTuFjbtZkrk9zlP6dINTLZL
qoxMGBvbBjXGVRDCHJ7m0GCyfHGG2bzgjX9jCPARgTGwFUzF6BDJ52BUBqfuUrljSF4GwCmyqoF+
GdR4bQq524Q6dCzcsbtxoqZo0fu7LMS2E4l16JUKJz4O3wcMs1RXF3Lp0WhM+pHJNhpn3TuThDAc
wFXA5C2Utp7VT8IovqUqi6lgwk8KAv7Gtg3XFk5tjis516XwQFj2DTDBp1HQvCtRqg2hb7KlOYYX
iCCDi0Vu7EExvgg7jcBAK3p2Ihh3Y36BgZS5U8h5i2QdO7FU3An8oAMXVMQHI+8Csdhjn0cipbWX
piI4HgWoA3tUoYuJ8yx5CsYP1uopNWkLXffLDMhvbYfa1LXwpQbU/sixxszcpA7HUAreVknnwlAg
p0QyFgFZZSmgsDGnUF2uUBt0Xk2IeaplmbkNuehsITNk2AXzXdZYMkcq+khMD5R0JS6u57VzCcs9
1AXwcjCt3bESvo1k2Al1+sPERwLDBOJiumuM/j00AUrIi3KLDRm6iBJdZlqAGiEiFNsdJFnJCQqb
ELU7PkfE7f6SlmWwpSRq4uGdiBsaeHIXmMi8gedreVSm544hqzJkcx6mxpTeo1nYYknTjyBtCRbo
tyTKDnMlfrC7Hv1YPA7T4EdWc41D9YnGA/UwDOEqHwf7iQV2m/2A8fKJ4XYfacNLD0ddqt9j2XrG
SPQ2EHa65ZROYd9bjL0k8iwq1TVDHcGBb/HbU50NZRJzBJwRVXFbo9hK5uJPnX7TZPWj66RbmrTR
lhmTy6dlUkjLcqD8YbLOqohFhEqWunIzv3W49qhBlV/YSua8M1lzhRrTKiIXFbth0Tic+u6oK/tW
rz4pRECpIs27zxSDA8DGuFNrCBBsNbStLo2XEaGP0BirwTpv7uZeQJ/PHs1RuTMr4UWj4cUm5l96
ZNQZVFQshzRt+YpEyNzBIPA99G9mWQ6OORBYo3i8pLkqSD24tfjiqOfcTIsJngom2QF5/TBlFv02
1hE7s+TExkJKUxhtuaRhsTR4OtJhk1JxL9Q/jGWcoIM30abRtYtqyDBbg/Ru6jtmMwTopT58LAP1
CgvzCgD2ykJw8qCPOZo5Ltsi1y5dqeAKJohjYwtSnWzQcZGPHc2KLDmA44E5pqqerdIo3Q1U5PHi
uADpJXJxKbhQB1pOLuJqSWVRQdAaWF90fBii2Vr3EXoFOvdYXrK6/f/TY0LPuy/AGxr+gT+ZHv/7
/yzeP8s/Do/5ib8Oj42/cGIQajNIZ0lMaBXsBn91KfBvVpIYJl7T/Dkj/t+pUVX5i6ExISb4hnPd
xPf7d4/C+q9klRCqaBCI+xko/Remx5iCGQ7/YuEFEEcwGpcwzTKWiBcIe8Wvw2MjQgGgKGpgHXuH
8AuK/HCnuaBPN5GTuMP2xBO/F+l3fDAdnKde4bLq8emXmTcL995xtg+3EN98Xjq+4nfeQDnCy9TY
+x6XlJtsxpd5y+zQ6/ZjuNX0vdi7LGvb8631QHpv8y3pgc3SHLHQ2BVhTn0r5zcRJ55DC7LNophq
Tzs/Ddp9FdsDBzY702ZwTcmbNgFpgzfN7Z27nqO4owjLs9zMj3a6F/mxm9rlIbpTRkefj/0B+EJv
36hnP4pn+S7bibwdNoAbeV8ddV/2K1d7PQhuxi8RXPFZ3TZ7CMof8Sbw+u2NnNwD3jd7fQV2nsaF
WhXlGGyU2IsNW7wfXuVT7/T2Hc3mnnTBUaTZt/3d7WbZp8P6N7PTHLNd672pDg1wdnNsjqhy+zTj
qA6skOyXzeNjaH9MbnUE9+vl9yX/ML3VgClpzkVqP4hkPeBbu/FCs4Hd36INXegGv9uw32L7kc/K
Tnad2/HPJtf4hNBr6w53wo/mVXHTe2gddnHM7fA8W4kTP0lyAb/Zif2ERGBPAsgouJHc1Z+LL+7A
KxzWER2asLKh1RkATnjU7uJr6FR+u6XW99LRSBy2XpR78oUhTg+nut3r5mU0rs3Lsslc042P4Y7z
4DZ5xABdIK57bHNKxeLaZYjPQmC81tQZXgEwCa2T3lUf6sgExu5/VBeJqMwPbVPf9T4JS7f7ZHVF
e8+hiPnaFG33NpGoEbBbuTPfNYuU5cdw0jCZ+msUxGcr+Uw9p83z80nh3fDBnQY6cLzmDd0xc9No
N9lltLsW0e61mXbRdz/ZuMR0ekU2odcdxB3+22PzOr+NDLAYBTDWJbkMDkilQjHkqeVKo1+LrnFs
RW8YnhdayYFN3iU29Qm++VydoqN8Uh6a4+j3T7pxFT6sj3IRXdGEHG7ZLHL4g7hPz5ErXPDNO4lw
GkdPdJqUiZQtapuc/zcd/tzAtWJ7Xvnj0dixNCO1JUWkPwhwILOclHbHboCSi/6bsSYrNMmyR5J+
j/07DUHasbsg1DUlmcE9oaIy2ipusI+uyS45Yurov4M7fqX7gcfNvl6Pe46/dsQHmm25BZR4JVh1
vrCIpMaBNhVmQOy1v/U3/cTu3kckNDc0RwoeePONwAmGkBKj2H+SjeMckHwXKQdDuROUG/yelPWx
R6GzgDLaF866mpaiZ4lmHkd7dRkxBw/iZ7KxoRHZdJds1ROgZXz5pqN98sZIem2iTb+5zluch06Y
HnAl8+kQ20QePiuX4IkScXe9gkXlaX6OUty1No3yx5zFa+FULxr3DcMZXhgRXsPD9KWbXv1D+EAT
ZhXAxrNVNvW01fwifK5ZRc6P+LCl7XwqNqqzmb3ZG5CRd4t7oe3g8CHYDG0Yjh+Sr/Ss76Gi6O94
Uuz0R4BBFT3MMV9pnBXsZiu/XsOT9U5QCjE5ucr3yjW2nhRsufLrMu86R7pTTvKreaxwnsOnxyX9
Ke6k5WRevMUxfPOFHpcTJFSHnMGHfN0p977hSOfoWzmb18Fhkveg7M/1Dj/PhjmEGN4b6Y65o3pT
G95Qc173/NvU5bbsvb9HW4QdayfaD9G2vO6pGnGevcqO7PPsetodw9VPRpFu6LRf8pE/2aKrvhTv
rwo3c2R6aiA2nde74yZ6R3W3WcvZlAl7k5dtwRt74/EsbyTnzIL41kaueln2vAU7Hpx8Vx57t/PM
Cyxp/pOKn63swdGx9dgW/w1mId3Oztp+dDkg/vd8pGINPMaWRZGl7NTCSU/6a0pz2b771jSbP2bf
r4b/8yjO3Y1dHDKOD1voZpAgwYtgM9Rvj/WR6IHMSc7SdPhO5H3rFthvGntx5o1us2ta31O+449H
yx8ybjM8qro9NQHBhQIGjDOS38+b3uVnEH39TNsIGfZkZ+L0FE/qZ8jIsaJgywuvmv9KJJj3YKku
4Q2ICj5npWv4kgeBRXl/Suxk/+Bsv4VdART1oB/MzdOZyitcr/gntHfNYZvBc9M4SecUS8s15iPq
N7VLLbm//gW56c4gXfrGM5bDN3x2fOFj8Z7mTmv57ZGDMl/oNjiPR6b/NOCMdnSy6rc5cIQv9t4G
OWhQ9uol8O4slwETHlkfD8cQblX6ZHkeZhwy2UGFRay5qYStMmwtV+pEQox7HXDfz2XTv+Q//G/g
bPwf5WoObX9n3qyv83fozf8lNBsdr+CfrBzfs+6PpsP1v/+bu1X9i8ZwS7Goovwr9+A/1o2S+hdc
gyqwZ7QbQkMmK8q/uQ4VHSACrDzLkFnNiSCl/75upAfRFHVZA4ujydiq8MT+C+vGnyvQP6wbZeKz
iqKrdGUCHQGR88d1oziGuRCmAtIHwfAYa4g8Um6lMcNEqCgq9MD5nU6Pq5S9Y8Yx+6e+9Dt2Q/oc
3Yl94lMg6EzJEanNa9uHEcNM2VLJc2Otii9WxG4keWFNr1OSucGyNaW7RabvV3tZqpOO/WR96bF6
lCcfI40zHITqs0SrFJA/t+GTPt2JmW80nG4EKA0qVItdF6IlAhqV8X6VgVsip1OYyjNVRy3IomZf
8o+MTHRJZcGTZaDC7BSZJW5+ZHniMry2xfZahYy8VOpIrjoSc8zgacBGl1bfy8hdwnqZV0Ukrz+k
YL504rxj8GyrKbb5cNtoyikFZRwL6Fn5i5l+GBoyaBnSPo0wwZ1JR92TAozultfgtRDTT7mqjqX2
gLvRj4Z35j/QuUKPctyNNjNlV8Zymwc3KmA2UhVu8jI6EF3zDNw80iTtkAP5EJkeScOmpOSnY/KU
GtV2ZI4sTd/TiFMAyDp2qpi0zG6IJpwKr314gMBva4CtxJTW54baIThjVugFaCNj8Ml9BkK3rcnb
TPwhLZ8mWV3rXdJx8jC7knIMkfPHGlxmOHQlofpIpYqXGlutCb0mTX2xZRFvvIiUT87QuBkeMkCF
mq117M5bJ5P8AM0DEQJQqmsVGU1KqY9IeKGqj/tVjcg+bVJFcvpI8X/2LOu911SDZ0zVWWGz0pKl
RRITaRmLsB+NArZ8Ezh+/V5QBYe6aGPtccTDOET7OGphcABLY1A3zPGhEmUCew/KOhL6YsPv1EmI
qW+EkrqbTNVumjcRX6EMcYmIECJc4wjcXMdQ8SeInbqW0Ygdopth5+RXKWG701tfKEV3sgpfHY2j
nmN/DDFdARintM9fzEvVaY5ieCEdEIWc7UP9Ngyv1VKRIjtlpCb7iGPgSlhfMdTepL53Sno68uI1
XR920zrl3yXxJ+Eqr2pmd1Am1GrKIRlxhPXiDjyXFly7c0AIShU2ba1soJdsi2gdro0cPfALaXLR
4N1C+czTGC2CUfdUzJT50p6HRlXTIKaPE42CMhOwq457SUCAkh6qdLowEf/lTvifZDIN7Nb/eIPB
bk29IvgVccVy/boxRcKhIbSLe1vOvmM2J23+lLISHwO02tFd5CvMf0yFkrs05lGtk91s5J40UFC8
TBshGP0yCzaTXm0GRdoMISZQVJcg2mDT58dgHEgfBZ0uRKZNt/sRyWyJ+BmJ7JyFu4zGdXgqY8Li
MrVseTiU0f1Sb0pDAK+Aw8lkSIyR0lDeGAHLCjUu4s1aBSeu5rUXfDC5xlGQlqOufsHnt+lgPejt
oca6krW7JHpXLKyuVBekvjA+ZhxEYbYOIgJBI/y99yuhXvsbMO6/BEX9BIj+utv/edf+5UP9DUHW
G+jWJZY7e8mexC69qmXiRhVjiSm18+JtriSnEF/QgxfTl+YGb1j+T75X5XfBYT0ElSLun5oHCNDf
BAcwjII5rgbcVDI8RUdnpe0EsbllaAF7/4OhUN46S2R4WuOx+9Hke1XfFcJLbeymAADyhVuFKN/E
+MhVL8wkaA+h6Wc4hPUYfXZbiejg/eXPT8ffGakctSXKIufieuQoMn88GyXOmBiKDyMk66NH5+5F
JlvGcU6Xf/L5rL/ot2+IFwIKpiD0qrTd/vGF+rDPenHMe5urTGYPTT1RCFLRj9Gv63/2WsY/vC1o
YRaatSWLuop5WP3jq62JMUEOot6uhSPtRPdGIO3idtyGebkdaKErVKJtzDOlRHkZK7gnmuJL2g6k
hQb/JR1PmYHruUCiSefkaYUKUeexoa/dnrP8mdESfXSUG60JKzHfZkX5kIRYZZVbxMVLaeUXPlyP
+79jUdsUUxMgDrVT9ViXwvPYfkoq4Gptvi6S25rjadKb/XRRxbva7D2F3WA43zWRZIOPci39e9Zw
IigW6j5TbCO1TSabA9q1CNDDCqq3gQaQUpyOU4ZnCcISTD3PaLKtHN6omeQeW++odVjHuNuQeOLy
nQvXMG33TeSbrYFCizAfTBhCz7QnyWVrhzlSuwQVlQeiSWl7FzyKlIqYFUiwrUGUTsHDZ1BSgXVF
MkDo8zEYAHXpP6qeBe22PobRveFSPtOhwqBzBrW0bKn4ZID2UBnk4eIJH/ppnNgsz1+SeEzN2tXX
hbzwOCd4j7Kv2cz34ur/0/Zzz5TG+jalL4OPgLZ4AQvzWLzDHXQi42JI90l+IVPai7u0ux94cujD
wlf/HKYDE+2fT4C8fO56Rp2m5ogMJnuhclr5OEqukhDQJJybl/AuTSoOo9lflNnVo4qBFygKFm2d
ScPZ5LbYbsQ1UooTX2XbpULF1EG0LyA1FmXX0YlhZh1dHybPT4pKVIypmaFuJzIsbZdAMtzOvHkl
rSiPD+2l7zmlPuWa6z6TDgsbKDpJ8ftHcHdI3CWB5BvzZ8JwE9CQp3CdrLnJkGdfj/c8PGahBTAa
vYS12dqLEume1agQ8gLimLcUaNOo7+XWLxS/jTS7QHBhMiIFoTf09dbQr0CKuJUb2/WRSpvKOnJ2
KxYyQtFsRVxyWaY7ln7W4i+ASndT6gWkDKSk8zn1NmJKj92LKS02HG+mbeFWmVQ/1ExnIBthsnic
o72WWDuiFvZo6nZKvWG0kP/A5ly094usPWTK06ANJ0WF8m5Qkl35QfhkRoVdm7Q7horTRvDBULXI
euZganknpnCNAomYK47VT5xDrL6I4osEXMU9WFt3IOU6GpvRbPetxY6QVawMK2WkcdjUPVKf9+CM
vawadxLSiVx9l+JW7+6rZrATBe8K7HUyxiMzjRRTpRW+xAPuFTEhSUAJTinvIuvK8m80fyx67uAC
x17kGAuPSOlWm5deA626bMl+HnKFh3hu8aAWHrX4uZ8eSfDtBBporTF6SDMs3wNJ3aJzGvkSiIJn
4NDp20/YtH6rvow9NXlW5M7juI+C8GFdUuIF8nprxepgSqFyPKo+i/a5Siu4ZDwz0ouqi5uufwW1
/6TiwKao3NGZq7K+U9qtEJxaywvN22DwpGwiJw5JLLHU1GYHyg/uaNpk8EIVG/gpYDpFu1xtwrmO
Q8vgVL1mKdcLpZTKfA+2ikrBZ0M+hdxm2+EZk76txpyXROs7dfFUXV4Hmu4sv5TivhVwkHHND70b
lbsCvS0Quo0iX6VtitWDMIYc3Woh2odrEWeZ3iwwC1Ss0fmrrYZap5eyi2EQ9qhner4Xv86BDmCR
Umb0tF518ygD7k3AOYPnFLT0k5qUQ07bxKK8S98pDesWPWcRwmWMVNrMGyw+O74t7PC3PnmSiu+C
tZIAlFTT8ZKL6o50LQ6oGwYBbyklN3nIpi+NbU8NyXSC6sGnIAi6D693H+XIJgHepai5E9r7Ol12
NJICwcEy06iOHm/jZYSDg5CBp4hos70ok2cWDzwaWgl8cpc9iuMhajhLs91gHuCbSiNCMIfSlZ0r
CdcUSLLBfiUMZ48stSNg4aA0AG/S5zhq+CG4bEUwkpytCBnzBB+bl6s1gayYuolY1YYSYRCeQyk7
W7PJvBCJSTaetfkhp1XbbPE3puU+Mb8k/EXc8vpAOrAh90NGDBFCee0YH+ayH6ztqCLiaCfGLoeg
e0rFLQRne2h82qkH8ZVsmo3Lt47RjIxip6mUqFAcCLnvrhHceNiGDKeDvdodlemBGXYdbNfhtSkd
jaYCipU7jJe2LRJ0K/xop5eAvRdrH0tDXafMNMUqnWp2ovtj/bYUt2p9nTw7503yJpBKH7T6TTct
J+jpqrkRl3bNFKe6IW/a6bExwiNN8NhG+IUic+8EyS8UnX66pAA6CYE7RgUTujLOAvvvbqxBZdKQ
PJRvZrxNB9kVpvrQjWTJlo3KHjb1QnF6pOSo1M9D+joYb5KcPUmN7qjSd47CNOMzTkp3johGTZyn
DKCiAEIEG5NIdpc3wl1OumyQVQM2RFG8U7D1CYEHHsrucQWSnphF5iwGN/CUO1FV2NbdwheWLAhn
kuFiAbShjjlT3+L/ICSj2wmuM4mHjMw12nSbep0DI+1H0r7hZqpVft4p20F6WjByyaXmTdQt0zvs
p82wmUxrtXo/19zqxxLPJNurqHqY2mPfY1+CkpgF1VHKHsgy2h3jYnOMPMt4YXN/Vkx0kvopmH4I
wnxulXwnMPiQceDPbfqNJ9GuO6I30a6wKCcG+5G+CgrpS8vyipgLL6PgQyxOax1CwKwtSHsGv2zn
H0elc/CyIy/0XquwX+G0rnSIwxMOGd6/ObM/ikLYM5DCxc4p69Cn2P6RPkvuJutDLt0vDZd1R7Rw
CLxkEjxdJCSEmc+iZhALPp8PUTVvbWdLcu4jfLoK71DDqVAvxUmWK0+PcCzwiMkG5jH0iSTApEor
xweHpzLZdyIsgGpmBIMbEQOcUh6Ggodv6WQpQHE08znWHFp9z8IKPEdX6YLvesrdVqYLviAmZ1wB
PVQ6ABhlDbPxXhSQemS7VME1kHxSWfPzRrLNUrOXfDkq7PiFIPkxiBpsRNNO88pvmAqpaz25aJ6j
dZWitJcknhgWiW6sbmnE2cyw56qMs0esKPQuod2T8gxKN+1vKz28bxNPDzhTmQcJNCIn0zlLWXam
+anqLnnK8iNvvGndtU7FO3myM9GRHebUwM4hB6w4v7z/arllDnq2J/G6C3WKSdWR7WrjTPV1mWOv
BeuX6MvOYiGK3cCsQs/Q8y8FlCA9rk5dSIgub+00beSpxTVZY7anBcTg6UDdHwmuzchnZOKaGfCS
U4sjHhRKcwCfYXCKN6r+mpsPhIecIeTxV7xwNquBI82ir+YtQEMQmgKU9TBys+CtlViZCPlWndkq
l4s7lrdGXjaETr2MRpviiU2BXFHQsmgbNVu4h22a6j3MkOaHU76QDm7Sfa9CA05eQvMlT1fmx+CP
80mZSnwNbXYRxuYMgHG3dLUfy6OPCKep2X5g6ZQX8f3PXd3/acX5vwcm+39Jl143gv+1Ln19//d/
a3+0/8N+T8r2D76G9ef+w9cgE4gA2Stqa18Vm8j/0KeVv5DCAS+2bpeln6Sxv+vTmgJggX/DD6ra
6l1A9Pkbe0ETsTys7AUE7Z+hePVf0qd/U49EastUrLuUqKxYMhTxP25scSm105zSRtZWNVulVkP1
7dBjYchiDXWNtCNymqpt57UUTfiJKia5R2nu6quRFSx0U48AOcoUXAfW65JMxXM9TRkJ3I5sxQaE
UrruMKzgUVXAb1qViGmPTcvml8/9P1HB1sP8RQ1Y34YGIQB5HTSZ8g/uDFGdzVqBtcledlE2lTJQ
XCGGKsJv2AWrxbC+L4mZbkfBSnfiIorOn7++sqox/3AAVFDpTA0g4K9E/V9VOIIA1I7BRsHFlCXH
JhHTUzfG7GO7GmtrEKyp9TYcgn2VmsLW6KH1RKHwkOnInkXFsHRpDKRjWrZULM/LkNYX2Zpaf2xq
y6/MttkpsNlUr2wLbi1FJZARVoBBQdN4Tfp2UU9qIyWEPgye/drPmPPPjzpfhn/yVqV1YvHbW10R
cEg8eNnQXn4THIvQIA8Ko8bu47S6T0mUn9tJpAlqWSpL30TlMp1Hk+JQO6XrGx9VNbEES9VAcTJS
Fs8W+ZJ3o1kTk+KkWC3ujXBk8xJqvSawYUo44/7825HE9Zj+eMy6iWAJqwQbDzIHF+GvX8+oqEMm
dVCZOoqsz5I0/SBiv6CmK6pnyelwyEkl7jtrepAnddka+cgmPey0jzkfkAKUqcjcsuCJKU1R7Qe4
casz4fD+oKakAGnnMT/Dtpo7r1yaGO9Nk9dP6lKgACTWuIfb028UvRCvJhivBCe/z9dYb4S8092i
alHE47T+SKeuOUmW0mDQVObvUrGE+1rKyejE5LqCoCKjK6wdG2RvPWOYUvBlaXuoyJdezLkwPYpP
igdDG6yvMlieGoqDbsRqi+eS9pKbYGSMReHi2nqY1Yc4ZOsWgJa70v2brQpKWfBczKc9z2n9XM1V
eyqXorg09AzjjR2UZ+L4wVGTFkIQVnpvDMTCgi4ewRcaebVJATY9UE6f4KYTgl090Su+Liqw5Qzz
eDIMlDOZ2UDYLnjok/YyZBYZGA2TDsAmqxdfcaJGSEcgmFzWUwgaBZwhT80s8U4CUVWwOhhInU2A
l/PJTNgohoQasSc7gYVXY9Rp+rCpmVyXFtWzOQtslfWhu9YG5KxU7Pd1WkubZspL75+cX7/ffqRV
8NSpB1QxNlrsif94elV6GE8lLdlOaw4jI++pssjyt0PtM5dqcMzI4paWCobENNBiykyb06wbz50g
C8zP0gEX9QT9QHLxs8KaUELG7VYZb4f16peNvMU1akjHf3LUvynMNCDIOpNJDQzQCkVZHXe/XhSA
+RXDKBHh80oQ3aSC6WeNaE+yOFvbiTPIAPT3Q6KV1SdNrRBQnVvXyuLg9c8P5PcbynocKq0jsOst
ODG/3zsnRSijxWBagEm3frRivt/EqGM36mdpIze1/qhWUvfPvrN/fFUeFoZBnaIEAVSW10/nlw4x
UdJDWehJhOSzTFAtGsb6RTWa8JP2bfYQeh4WI9EIFmsp7eY+hU85OttEEc7rUBP46SJLfa37tj0K
MC7x5EnmQa8nl8klG7w//4RgpHE0v97AJPg46+NNJ66Jwr6uL3492gYwWsE8FPMSM0xH640LB/8R
zRX6cEopmW9FWIiaGugGVHZGyIN+GCI5JIySsRmDRCAhXcnvYCpKgDBZc05l+OR6I9MQqGWSO6pB
81EowhaQYLwfhq5xMq14VuYaF4NUY+ct2uBBp/N6p9e56JNie6J4EsFzMYPZV8VCcoOwMh+aIEJF
HEMqmVAc8EZ3Rn82Rf7GIVwgQ3ERyG9QBzhhRac4AzFvgilmL/XQP5O5Ja2iIolpEiyJpg9EmuwC
HeujuERvsWXM+1IHPQjQrPFaKww2aZg2iwNWEI/JWOsPLcmzrVBHRB4IL+MSgbYGT4MnM7GnVzot
tchZMn75kkj6CyXnjLbqMkHvm9PxSMOuKjiGjpo9ys1V0+r2rhOK4UsNgf1zO0vPYiUDoQrUYdnn
UQ8ZM6lkwyWoiZlwqpVTpMnA4ZLRr2SletEDhvNhEGpnre3jq5Ao8j4MCraMLP52U5IFMNax0Ezl
ir5I8whnd7PsG3Dsfs4smfjTgClNF0NE2WAssXFVhlZuGYyoH22tS14X6jjEhZ65tZYoQ7nplSr2
i4pISIM1wZlVoSWhaM6eGadx4BYFew0pLCuXrkvHFJdkl4dxf57jUXfNOJiOtDLuTD3uNnmgvchi
oByUOrrRxCDYxHuw+A1kxmdWinW+8k/Goj1nglYeybN3PvxBCyOXQW2IXq/qH3zPNe9QlWhJPd+z
VpqnzmyeljlDPwSXcTF/osTTIjsZQ0GyQ6o0H5XsKrbCWwSs8H4mYLRaujGyVgOaSVQTXwJb13DK
yz7M+8ptk+AlTJXybhzxVtIlChSWtdATMRHpRqxE3pVhAv8wTHeK8nNqR5AzMtP5Ma8zwQnJgd93
85QeCJzODrjJ54JdtaMjOFwbvZqvgyXEe6EwicvmLGez0vQhVYxMYQB+uKD0QL2QU6DFdzALzjCr
pdOtGBnYTd0b3+H4kGndW8A+eW91k3wdBpilWt6Wex5zxkudAn5PSHdvdJ0hcR7SN6r05BKEmTaK
sp/gt04KcfOkyOT9UhNxziMaAfQEfZqM+o8SGE2B1GDEmylFGq0G6TEoyJXE4VKfepHV6aaRS+Gu
44K5G6Ul/SjK8CSZEBUbtSk/WYuRuaG2gjPI1M29AjLpXgVc5Cxm09+KWn5IKDrfg3EXaztT2DbL
QGm9JS4ThL+KrXreAyHM+ALOhRCp7xI3/WcBksO25N7zZGZLdalauXxhqRp5i5LMx1YJU1bGqWAk
PsIAzjFym4UHgyXCukFWPiQMKzHCSq0oeBEARRCfTuIfjdEoudtFeXGKWwG3Q6mOuyxEXeQcqz8Q
1T6NusDY1cgEs415xrli6b4ETgpPQdgd4ixeLq3caAdDg25oGsuzEuvfJVc8OkLr82i0NqEo545E
Fl7O+tzJLcKLQUZfem8ZKqA0naZW5ipiNVECkVmpcTOs1RECGddigbbE482Q+1rB0YDWyPZcqjG1
wLUZ6zL8nElXeNQkYSxpxxTGVjEsfh/WqFAaPFGr6sgTJzPhdZYC5yjSRa68dBTOYz0UDxGDcm4L
VRv7GWsH1tdiuA2WnugUiAt7kDp6Ssx5gpQaIv9WZXGi6z6tHDMzE68DevIVU/HotM2SP5sk36DJ
6upHT0fKA+2z3Phn1QtaCletQR1PiV43Wy5oLHZWZXmjYfHNDFhfdCaOVaHvh6lQsZka1NuFhYYW
FqtTE/igLQmG8vwvXwle9ooL7rTZS9zHEgebvcAVsNYIVBWeS5kE2FYMxPwSZytdq9KkwPKGQJFn
LwYYPD3FzFU3lUgtvTtp/Vrfq4jS19gjp18GEh/VX18pGRP9hO0hJNK5XgYzLI09mX5kz76XIoRM
Yx7luwbYUfnVU9nrlBzxeSgDJcdWvfJGQl1cYL+rRHK51ry27eC/LhoP4CShVJe2++k6FnOL7YVe
AD+ZFgkwS2XislgdJho3X/AUec6kQ5quhVHK3IiJu2heVYVNtWnpglA24xDXK2uGNcqhjPuM87XL
+XTFNPbHGMvLBJj5yHPcuvHiWX0vplGSfARTESpXVa//F3vntRw3smXRHxpMIIGEey1PUnQiZV8Q
kigBCY+Ex9fPAu/MHVaRwwr18/S1ER0tmEqkOWfvtUkLl2xGUnbBosoIeAlJM8T8WnVItvP2qa/M
gZ1MI26qROnD862mQSTp3xJ1PFmDeKzMHNFrkYmbvGMYE4sibkAYA9EVLMYc3rS/mVqWqpBV5oPI
CwxK5fL04GeDbS7T6aMOJhzJvlWWn0osp+g8ooktkF32413rLBHEref2H0cjR4Q7lwYS1UjIHwkM
Gyqs44ScVRKyKHYJB0razemg9k24/EFmkelDg1H+g+M0+NxsO/tG3ib3QWgJbllTV9+CTrf1Wpd+
9dGqAg9dSha1/jroEwYsLImLTnU8SFPM/BpNlaDmtECHE3EMKzjk58Reh6xvvMs0J6IuM4aF9zPo
g24s57Zkn0jfUgSESRYFbJZsNCex8Yh2/xxEJa8OcMS8qrTVPMnSCz5P8xQjCp/JY2JHMTo/slCY
X0TQN9OqFONY7apS9ne4jsI/s28k18Q2+zsgQ0RrVwEDNB43ZJRckmVCp5w0nOCuCMj6Bh/jbAZP
DuU2ddtsFygDrFM/LZ644t7Us/yRIVxYUAgXg1EAopmbAhDLSAvMmIebuIsxnzX9jER49MJHHGd6
3MrEQQ7YCkQGnKZgEGXTAfJueuuhO7yHdyav52DJL82on2atrS+HTKjtEATLSQ1MCnbvqNz5Xuj9
FE2NhdWukNrVZOpciXYiRyRU2VPjseuorX0am0HywZ6IQnYIxjkI4dElm8rxOg9b87GKY7idMdCG
eeW2WqhdUVfdt7mFXdPaFW0tPMCsIESuo4XPaxBns11Me13bB6oqkoHnVY1eF+Wc0YKNQzy6na2u
rJpl2iP64yLJJKIltxKaty1gxMN4EOHBHBfqDAjR3wT7NhuZwRbQNpgJkfRoAaS2yIrj5H8o5Rxd
y5QvG7/Z9Bkg4xf2mA9eHKGvsNTaqCt91Uym2Gdd+1HaHvV+m/5iF+ufUUnhHiSQA8DLi26rkY3U
5OTGvTEQqD76Su+n2biPBxMVRsxZklzRieYE2MQMUNe6tZzxNmr77qosEyBy+TweqCL43+24sO7y
NijX5pDat0nkF1sJYWcrHIWsgZil6yZLwxuXhs59EdfJJ6rwX6rSlAebsKEbu+h+GH1Iidqp8LkY
cQWkMFGYradWHYKw+RyVtfsNNFWwbmSkn7RCfzDPfsM4aLEjze4AMFD7cm8Z1Y50ckKS8Mrcwz4y
EXMQU7WNhe3tAUdJfn37SQGQC6zpem7jkjK83v4HHdlySKDNrpzGv+HwgnV3kIhLWv9TwbZTTeat
CcaQ/BpObLbQPxt67H6H1yEVX4jfwHlpVh/JaXpIjeQxjpH/peqHFZufnk9i/18JP5c36nF+/r8r
4Tel7n5HP45r4PwT/w2GJdzRodzAacOTlEok1dF/efvkf7oS3x7lZ4twLovw0H/XwD3+Ic9m/XbJ
4fA4zfAP/U8NnIxJnH1UxulHugtR9m9q4MeFAEqCqLIxGSPtog1sCXFytA4hKxAiRpfGGlPzFwTu
6s4tHU9D+KgoQrV5m3+oR6CSL17Q3b/O7i/DNJaK8P+e6JfLuhTeiSzB1gh/w1tKli/qD7PtTaal
Z5fpxig+sddxgTMVzcX7V/HsNy6zeCdtXiOgeLmUrl5cJig6oy7iCKtimHdf4CgZD85k6NtSZR1F
JuVYj3Y7IMStzdbnRJS38iFrK0gvfd3gBikxA6t9XlN+39iNCw+EzVsJfKizol/m8xtyNTPFJhvH
1lo3itUDiaQKc2S9OYj1KZvbTTSRIoXKBFnZDgAD1FlKFRy5sxZVlLB6Ea1LM8XzBJ8OUJxHlQkB
gB2JcCkVdk+mUjla4qHssO6qUvxI4jl5DLrYwibYJGl0NTTF8EA2T19v61iZn1tfgSVtBVVbUAhl
ExAvAS5vlbhO3l+GnA0f7CwZcBqHlJz5lc0gvyvBu+foetLYO8xSoF0M4pQmN9B9ua7h2GVbYoaI
KoYjGV1MdaVKUproxBGOEcPngGxIZlnURnL9HxDXHA6K2mV/V8u7IlUUP/J6KK/Seawha7Uxb0qZ
iYKSYiNg27z/yy/D9mR8AdZGIMn4NrFHnCgxe5MoMqHot9ZEeW270ECV7GhcMZIjtkKec2akyeMS
1fOA5gPyaYAsw02efkcxwQ4pXnQQqcA7oHuRs+uhwBiRGjt2ldw2nM7qbTtL42PQtxjgIzZx8Z5I
Ozded7akUV6DT5QbaEtkSDld/NOeIw8wiNsNw8GzHfEnnfxW7Yx6Iofa8CtMixUAjb7x0UcEMXuo
AjY/lLdx0BdRn2syXES4SNnDBB5gkxl1sAuTKr7IqKnT9/Ygaq7soEYEYYvS+Nz0TQXGIQ+CblPX
rb5M8xp6qeNNXchKFSkEIiWqzb/+qRYGNiJW/ts1n7/hl9/oJEDa0LbY5EM/b2OiFPcqG42dBWHl
QISOuH7/es+1zZOxQc6uiaOZg6ovrZNJQXBMIycrEpslyfYnSkXUzQ7bEyOohpuGcxFuqCUl0O8U
NnxpgxPp6aFRQAqqz9GSYOilDhUcpHIjHEQk7gS2mEO2zyCHfLXDGR9jkJcmqjn+KXp3xZnB/Sy4
PX4Cz/Rp5AiHBinS92Xae/HKIkJGo2IObZrdJdLAJmrQxxUZG9Bu7IMUNxrkz0zlvbt1lInuNoS1
5gP0zvlOc9nk6PdjRFcbRJGwNGq2Ithcy44jI3GYNLeKukH/4lDSuXIj6Q+rvgqRWtGdsci/Gc2F
RdSgCJpgxLpnatPL1H/ycELQp4LdQ1/BdE5K024jCYgi2WwDRcS6buGBbIH9FYc5LcwzL1IcNy6X
r9b3WHtxz3tiqSwvy9SLF4kCxNMUMQ0ORaaBmC4dZ9REqUc0m9NQMiUvZRyegLVV3+tZqSsfoEZA
hMMSc/b+qHy9DvtLAxpjFrlb/2qUv7yTsgcloUmI3Xq1qLcRpy9qwsYyZ3IeQv8viYmssuLMVZ8X
wOOXTZCuT99YWoIWxBK1+/KybRGlde61qF77SWfrNpdLj66tcMiEMEVRdA1ArhwO4uvSS/EeQAcK
9IJflB+yWldq3VmdAVmdzFKBFinzCA4MSsxUqRU5t3bLHh3+qIkAtCOIOfxAK8TSiIVDdtGIX6Iv
cIqY5WLTSq5s8Fv2yg/TnKt1or8FotTXu6xh1brUpa2+ODHT0KoqYT5vPXMiFYf8R4RUUWAY5mrE
EPfZE35RXkjDoDKYzcBU75OpUwfkqZT6BoLIyMIUyKPyBJlzXjl4aphR530TFOhm3S4YwcRU3Vyd
GdavViQ4Vku3adEaSE/Ik41WG89RGOgYWkDeB79VWyeHehbqakwgGJupPNeWe/t6juBn5eelc3L8
y44sC5bl5tlWAePeedqHC+LWgYGeuJXbeMqc+sxgevXh0spCRuEKjA+e95xv/nIsTaMVgfwuYUbK
MedzjcV+amKo3zIdHt//WsSr5Xa5lms/R6bTFjrdP+Yia8qUfchWDOPwYWyVve9kMpXwsbr2SxX0
ECSU4VDNJzjsYY5d9H9tTMAQ3uLO+nPmbpZp4ugr4m5IGGHVB+Lh0sg5ftcQVWlP6yrb8q2K9iLj
eHeDEYLStNOnH6oIKlqZpPPT6BPpqxzdfLIcHOVzCwbJnkT0odSq3hdhnZ35SZ6z9U7vDH0N9+Zh
EHWety0vJjhg/uFAcZ0oUbKK0n2TluLeJ00Vw+IEKn+JlAQdUQ+sD+uhVuGM4ynLv5Nyp/CRV8Hs
rsMpFCANHYrU65q6/R0I3co/0IYBFET3IGuvsskz9P79l/rGaOLndWVAm9Zezk/H7zQc6zmxB4Vh
B9LOoUKsCz8vND+aRl3+9TKAwcXl5UhEQLSCg5NruZDELXPEh5JZTfMJ4W9xSGSU/5hoe934so2+
x+7sXlR5N+/6xvJ/qqKUZxrSb3yvy/mQQcTPxR7yZFcye3LEf4ZSkNBvSRfDlOVj5+bJnqh6vHdz
RNDgmZ3Xc7LMyejgoS22yEwTAd/t8TtOTLtODeqAm0zFdJ3aJl+U+aaEv1H4Kv9U2DlEojDLOliQ
hF0E6KRwYrr8ajgL8xHWEhEQ7iYCX47aP5vq3dRZrFKVrbxPydzNHBwqk5oL+QrV7v0BcmJTY/Fm
2eAgzLbbcV3Xfv77L8Z2CZhnmXEAsLZhOK4UyR/52g01ha0hdJNuPesK/Bjri+zxZaoQeoZpExmS
cze/KOYY+c4zBxvBczBY/Znb85aXd/Jy2ZxxtuUPtanmLwP8xe3JKpqUrnrAOCSdhZdw7ScDCzBA
vSEcFDZeRuOdA3G5wng5GFdD50ukmrOd6v2Y+EipY+LGF+dbgEs/Ifty5fSArDYUiTB5GiI2BniK
urohDQ+e00Da4m9jFC0LpAExfkM8A4JOWuui35qoJpckLkr3nwgaHMdN18Gnds24wljHFfpvAzKO
+FqRILELlZOkN6FLmGHXtNYvmRN1h3otNlc1+3gcvJVFwbGryGLfEQOSzaumMlIWXAwrt5MI5ofQ
6sffhc2NXTsUV+UGJmzLeOmTJSUhUrDWK431YBkq+k4SRIx+zus/Nkkdu+sCYPyB6DKOr3MY5d9U
ZbhPKbzc34Kmm7k1zRjWjTd32Y+YaiuMnKZgacMv2yq4WnnGYG79CbcULWdj74UxFBGVyo+u7GB4
vD8Q3/hyF/kgSRdLicdxT37oKLIxy1oV6HzHbK5ViDLNWcy+adwUF3R8rH8wXbG6kpIH9okV17SP
R1Zb9UmhyJjBnePoB1qbeOorGtbxFFhQkmTPNn7y7B1H0OaXgwJhF4vaObO0LPPRyfAGVYV0E/W/
4Ky9vJUXw5vdjEwMFwsCZQS5y6pcr4iTBOk22mojpuBpnFT8UTR4kWtQ6GfewavtMuWHZaFlEmBx
s8XJO/fpZ5Aq54cbmIKEWgpSL8MCkzkg8T1F+enCNtRwZobmy3jjmdGdoi7gX/yfk/nS0YZBMikv
Huo1ASgkEpH8CCqtpm2h54wjE0erDvoqbdz+IBJ6YFAtpX7skxylhz+GnrufCtO4Io0evEhbskXb
QM8egSLPSj4a9ACIf51H82eZZglADsx0zcGZl2r9LDVzACRPE0langbY8I3YPfByFWhmJ1AfYcdH
ZHokQWGs69xvyFPJTATatBnrAqt3OuMZiEXzKBwKTqsiGwExRUbzqax9iSiwze/J6kjuGpQSwMZ9
whdpQJPQvq90Gd4TRFLFe4/0gyeH2TMDlzekN5JkzJ9dZk/JFkxdbCOzS9hJD20Gt38IE2vRDc3Z
tRhM1jVUGBBU2NcRsy5ndP+YIOY5uCQsdPiu6SxR4M6l+T0cfPjGykpbijZxOfw06xBIyzhp/+M0
FSNWxyZBvNK6VfdxbiBvruEeIHRNVYsVu27Ud/KOSsERtUI819muusb3DoqTFHls+x5Coduy6eoE
4b4JuTcaoWgQ6U3cIKIoFAcr5ALA1+vWFbhq+hBljNvZ2Qe/1LrDsOMZX1Wo4qfageu3RmLm3oAZ
rb46/UDmQkwu0G+zHwHrdijiAKmazh9BbFaB4k/md1Pcup8qIpHutOzqh8bwhs9TYJNNI9slqDOJ
02Jkwh5I4xosgzAjdGrRl0lYGBmSHiXvukFlTNgjpS7KlarUX0iBcJudaoXrrFvaZs3aVoX/mBQu
xu05qYxr6aAAJY6DXRf4xxLnUJ4E6aXrTqZ5SMo8gVjmDCVuuEJcSOCHZJWQi5WsomGIOirg/y6S
3/1rrnhZA349b2Ildj12IMsZHJH48QziKypb2Oi9DfRjyA9V6K4mQpZunBgPihkAuXr/eq+/3kWC
jhCWcxhFQfvkenmMp70xchbkvHKZM+z5zmG5vW+E0Gcmx9ePZi6HLoR91OcJCjyZnvI+S51SpUxP
qfY/Kz9Lb/wBQ2CkUUVSnwvOLEGvH432AuVH9N/0E9joH79KQfYJvbUG6Rki5LWfaxiqESzrvABo
+/5bfF0zeW5lsGcEuoByyDqZBC0VGWmJE3XThnScsAgGznUx+sbFkABn9SA8f5pl1KT7YlDDFbva
5n5Iuzo688hvrABo3nm5Jk0Szpwni6BdSmeWCZFfvjWi2Gw0kchbKzWI/uriFleSaLsCVGA9Rf0/
uDTAHZsKou3a3MLx28btJxCn6XATk9NAzrbb7Rpqfxcj0pTLOZ+gvxljeuY8dGz5f97t+uhr4QqY
VC1fnYcM3QxOOWYMqdGyhz2Z0ti2EzwHCbg5h8UgqLRLnk8XwKZo1Zm1740BzXjmWbkBbuJ5ZXyx
2lulK5AWkxsSISr9pXSL9IsXTKxGgpigq5rq25lh5r+xwaAzZVJJAD9p+6fbKnS4uUrJk9iUmOnU
TujZ/BGlXYO2RM9kY/bBNPobSCpRsQlGHwWFiNG+3/faRowVyJLCXTqRMIJWr/xB4qxHtpNroov2
zWUCLwzFGphOc5SvM+wcMKBJIb7zSHD4SVAv5wTE0tV1ZrNMbchEwLvMbr/cDnSBo1WJiVfvyqB2
v5qeteiG/ZGVbiAYyWZuCcDesUvHPjWX6ZcSp1y3YQYMbDrM7UIzrrB0wG3Oo6veoyKzdaVPmTVQ
YQsE3p6g8nZRxsw8JIinDQFfj1RC6nSKcg8u5SlMQMxZw/ehcH36Z2EGc4fHb3kgYOuEQFvlDw+Z
fLNzrY70QqPJiORDis/yNkYp7rIaY0UJ28tfJPxTfVsA4V7uwA/h+tpz2mH9soxHlF0VWLJiTGry
ItqQRkIXGz9YQUhGrOIJvlEzzpgSNZgLYm9M7Ro0MeL2dzn0zkdti+QPG1kFqq6OouhBJdB2N0Mc
Vn/8SQHZy5oMnjgg9eHBbVVqED1STZizGyFrLHBpN67yNsbwmVS5gjXYDDr6UA2meZ+HQdVtjLBr
DgM1QkoVlAo5Duo0zvZz7zW/AyVQpJnlaH4paJlQvpQTHMuS3cVlWAM7XdnIVAk4mEOLnl1tV/WX
MauHX8w8iSS4jijzNUrDipgD9iwcrBBjotqxS72yxlI+MetA2Uklnfk9sVF5dmsTl4WBrmrcaBO2
FX9KrkItP9D/mcWFiJKGDMMwCi38/iWMBhQwRBmaLboonlNCVCgtxTM7Ud1/H/IsL1CDIg1axWPn
fR2VsYSoKyNgzWcLXq9YWTM4j2Yh73tbI4twB2P8qSINhMI3xPjLjEfnVxTwNa0qaQR/2Jw53qWP
WrSEF9J5ijwQ06mJExAaFigB8n/seR4RcFJ9+OAQhdGvkX6x09eAprNVMcvpW28141XlkNR3HZMz
AGgI4OWX1i/kLzGHGACS2mAmUu5Imy+oaaAfLELH2h1iZ2ghnoG6HbWMM4OpmnrSQhxQVhtU2Igr
UYtGLXFZeAfRlwnDgc4QDs1GE9EEwiMtikfuJCs3lorJoxbGPNoXwmylutIJlfNdRcXm7w8cAtcZ
LQmO9L5J5u/xnE90mYYOjuBP6YLySN1i/VxX9FkjEBpTctFEZbxPy+bccvvWLGijDaCmSh1PPluv
Xky8uCKd0Z+W0hQ7KLp1sQfJtZfjvmzx8RsOzQKvXkBmeQ+VWpYU6t+fiN/YWgSY7YLnEic7jJPa
mNeaSWsgUd0Uyikunb4U11E4S6T48ff3r/R6RedQ5xEMsGxiaAYuf//Fo7ZV20TeKP0NcrPl4NEX
9VYQa/hkODNBchXqx36KnDOL+evnYxeKr0jQABKe8E6er6wbcqI6zyMYPZwvWBomSgdjeT/7Znrm
Vb5ewrkUtSAio33UG6dtu2m0M7PuKVhZs1lepy4QFIswV65noznLeaNsvN3ua5NkZ1bTNx7SZo8k
iaChw+o+l9NfvFrkj5FItMmrdQcUjiWa+jmW/ueZF3rmZC4kP9NxYQA5E5UQQq3ZJFKdO/4ZiWWK
zE62JJ20WQSfbFLmpuvJ36RHnbW/PZ1ItVeF55JawTl5w7YiHLbcdxuv/bkyiDsktaMkH1DK5iKN
C33m3PHGy6DmaREK7gjbZGwf36BHpGTvINrbDCm5eJZIIZxlRruRAQm7fz2kJYZMX6KyYb94OqTj
xGmTfpbhhtgiUPAwRTbonkkXJIL4pmgtYHRatfaZIf16zhBY9xZrreQIQk/9+AEn0pjnyYD7a9Pv
iva5b1HPznB6c5425IhdxICwQIeNWdZqzXtPm6o68+RvvWSOP/SYGA3Bqw0jzYJcjJUZbsykzv8U
FFO+Ed6A7iGnUXj/12+ZRrhteQ5R2gzuk+eFQmFLNy19YChT3eziMainVcxkneyEhOKsUMJ9dtqw
PrMpfmPCorzMXOViNOX/LF/Ci6+qihxZj5Plb3SQEHbomskfkjEiyII5ZN46Gtq9atX894c91iGT
M+zSHhfsj48vO7qh4db0T1k0wcMDNWLYstcqyq3HpuyMWuKNOYsnpNjGlhUe26l3tDA9oyEPKNkm
FNax/ps+2hPp+ds+msBKTa28IJDKI2Qo0Ibavv/DvjGIPEyrwmRq5iUv7vGXL9hL+1ggwIi3EaEv
JHw23QXVffPayBArv3+pN35LjumscxIXo81MeXyp1PdT9E+odcQ8leKDLSsDPpPPOTKnkAwjyEyh
V2HC+evvxOLxSPOgnkuj4Nm7+2IM1YjPfcemTSsa2/vjmXX5xfT95ALjoXN4/xFfT8zHlzp5RHvA
jD1Y9EwVzg7ojHkCrRsw69+fFS2aSnIpe1AVpzN6/CopU3aWmUzpNini4gN52s1tQcfrg0Hq4tpD
ZLZ7/7lOPNnL0dgSLuI+04QZ6FinipGOk1YCMCPbBn2NSrZM8gAzRM1CUxEPJ6ubUOnhoQ7iYNz5
Zdfe4+uvvtBc0/uQxg82OUMYBNtSM4oRjCWFs8oHCB7VlCUX2DBo375/x9br0YbcgvWRo7yDMNE5
mTk48iD39dGwx71WBfrSKPsUD5iIbmvqbDRnw64H8Cxk0G4HdpZ/Oi9vCWDSOQb4PsiKlCTKGDgq
Ah5Y/mUyUPatS++7zir6HTbxjA+A7OLvptXU9yNaoQREJbDOHSKh/lM+w+vd5LkkOceSDmC6XgWT
taosTOBnFqPX3zAlIsSe/EYQHRDIHY8G4eU2ZyEgLnIEO5ZauX8z+umPkESkx/ff6hs7D4Q8i5k2
CFjgg9P9VdIB9/QMot9sCsaEITYC/mvv37V+Yt9Qy57vSrMePnYcmW5kiYwldVTYcL4jRddLlzxm
IoHRvIYezZz37+2NHxzSBNBltphIBE+xAXOFQ6pSih9c6GKvY8BFQYWtTxM2fitadp4EncVnhtmz
6PB4K8ZnKEhTxU2Jt/hUJeGrfkpwYxuEMk6oywOMRdfKzOZ6UxUDvq+0ELVc29j47V2WTpb36EQR
JHezq4MFsjtmax0MlFDCCT36CjmbB6LOVvk+79wo2L//jl5vWzhcMXUsRUwTwYp1PFKQaEVRV1Lj
wDGRbGU75XBV6zEDJQSGzr907KRfiaIj/FMWAUlUrFm/37+FN6ZIboG6Ilps/v08wl7MxizxfuqL
CM3mHOc7XRj9b1x885f3r7JMtCc/i8fGExHicp60n+GnL65SY5ySLSGy2zKaST/PBmFs53QipsPr
WrICI07771/x9aexSNx8ST3NR5sDMOT43eZTZZW1hv5mdlMZcXKuskdn9uprFNLhDgu6uItRB+2d
qYJTQsENalLkYLdtUk8/DHFkfmhnle6VoI/1/r29+tlBmFLORCJJMxOOnX18a3XSmX2tCWqExkLp
qGPv/3UuMG5szcauxb4cazzcbDSiP+SDDyEAQhf9yvs38er75CaQClu+ybYq4LB7fBNT1Bp5XvZQ
JMZiQAaXzxfIqRHrtAYcpn5KL6OkT87sOew3Hh1jPIsXMgbKqqfqnNaKBvzmCdkxjWyoo0kJPZh9
K3x/rODwU4PCTexdlIX2RysN49+oLZtfBMcNP4cmJPkGakH9ZxpnAOSIB4MQxrpPwWsxF/+wSrMy
0bbNLpDqNhv+eAMSeeb7TPvgB8P+fuilvmcTq5CKJ9OAxytH2bzG5e7vfTVipMxGe/zpuElpbps2
EndZb2beeobrPl/0MoEzJ6MJiGXqkrttc5/xHTvl3rnMvNB2z+xf3viNIAKhCeIrXLakp7+RNPq6
srUmSyepNsWU69sWWsQOyMEV57eY/M8oODcwXs0IzKDUnoXNf8SyupwMjGZ0prqsmm0t4uZQUjXG
NjV66EreH4Cv2yrLjslywR7DsV7WsOMLdYOLDVTMPJ1vi+uORXVtAPvYy0TLbe0XYEuDBn9arDEU
OB3hcPEoPr9/E2+9YTbA1Pf5ApgETx4WiZhd+x5ATy1MRcFHkWRSAQQdp8bGeCfrA5LiOD/z6K+O
GHx5Jq05agZM/fQPjp9coBNCtDk2WyK17YtixoySm4a6cAmJ3sbYF/YEHP/QRWNe/u3jLroyBBt0
IYFvnC6PsVFbRUeY8Bb5d/DNopu0TvFP2yuij/J5EzYgLDFrG/LMuvxq/ueBlwHFhMxf5HcdP7Ce
8ak7AKa2OQibmzEIiBEhzeCib3NxNeRJ9/P953ytllwuyP6D1+tS/zlVS2hphG0+q2arAnL6NjrJ
gb/lCXnQiCb8P16EC8NNdO6tMUPWMFi9drqph5HuvLK02Z35wV/bcpb7camAmdT5bMc9eQGlQRY5
a0oDZHUqiafSobYhadZ5F0EQNuCpx7NGQYP30cEQHMO7WDtk1C6ZxXUIOZPK0JWpIUdcQr6y0y0e
lWZY4Q8NCfWCk2esmDnh30LloZttGXP8e87QE10i9k5uB3aK3w2J1J8ttmVQe8o08OGIau6mHk22
w+QKy/lD083JN6NDiQGF2iNZ3g+RB6bWQDg4LDBuKuuUext3WfjIsLG/2vaYknUxwIswjXQkWqaZ
e/h6UpSQFSOzvmhKJIb7iviFrzgunJt5yOFnCtpXh2A2FzxRjV6TMMLChmBYZ+X4FGpqhNsBKe/e
ojdBdBO6Ybp+SVoH6lEHeOCJR4VRUqghLg+hglpywe6YcAfVjPmFzfHgUzEI6v+YgGb7gKsAcVBv
t4spte+8Aw1dEOqhk09/pkDreitrhXzu/UH46hzAb+5yBGACpzaIZud40FcR3aRBVeWW5MT+gGjJ
wwKfzAeHav2ZdZXaAH/Y0Q6LqDpzKdRz/KQhZp4cQTH84+2NrBzwkem3X3tDFt8yv4DC3QODaeAJ
Gt5PjqjAULtRjd/YHdnWQ9EY2bRja0S2lNOMPXrHjCDvcu71H2G1obHxTWOerrowgtNKQdW70Is2
8TIzzBH8dUEy49rQZHDjAvL6R/yhYBu1O7lyk8BdY6Fs0+IhyUw7XkOcoyQ4jhxLibbV46egcclS
WBT4/p2ukLxvR8cF8xAi+CHB0rSx6XQe7p2+a6pu3ZsYsNagn7KGWLQMAZQcOgeoho51feDAGxCE
kdZPmSpgVqVWB3k7Q+54L6bJ9CAZWaQ5DK1EfugEHZmuzATm1ovi8gN9TlLvOQM09aVXz3m7BgpQ
YNNl3DnryMnL76nRojLrWrfERwQIxl07g+sdghLM2y4d6UQz5zgR29pYwLxDZSjXmn7rsJmwVbsb
lzBMexeCvpTbea7heAfFUBxUDpdojfFHPJEvXedfZdTbzmZsTcrClJPNC7d3O0Q9o5OAPnVpBq1S
UOxPbGcqawuEKrrus9b/MrRUqvgzhZI3UvLrriUqHJD/kiDD+ymqK6jUbeotFI+g/Yb+Xvb0cGz1
u7HS2n8YiZAe9zG57i5SniFsV1mnJd4q+mDOJXSZMFjjtM+inY6J7iQZD3THI0O7SW913w6k8Hoi
2xKaiPCqTYKZJuFYyV2TqIF8QjBAw3UgovTzaEdK7pEqVETfGS6o90HDkmAP2AxrM5TwbK2U6txK
ZC5188AxMNxPBBInUAJy8FVhNYVsHfmL8K6AVtQ+qNIZbx0JK6R4Kan/0HNM/B02TDz1cD+dHyod
g5HKt6DFGcbknkehN39satP8qhFxNHAVItIoCEBXXx2jTKKNMzbNYypGzEUi7bipJqTXtMbzNhEc
n0U/XdwTC8gsJIEO9lf0FHl9EtCqQn61wgStgpV0RVveN1Gms3u7c2dr5SQ9WupWp/YmyYbpK7AC
5/H9aeeNmWAxuGBvQRbDHts6nnbsWrMSWE23pcI4fBzImbmYwuLJx3B3Tw3hnMbojb3MUspbmoS0
elhsjy8XOXUxEavdbYvQgu9Al2PBZpELTP0h7baIauodfs/sokCx9lfpEy65wy4FxKXgRqWW897J
DJt0GhNNnAJ0sDLKGEmAg14Z4QQ72rtFhvjn/Tf7qrrwfD30rjRRmOTYzxw/q1mNqSZXIAR0DZVy
xXKCbbUNXQ9tQZMTi4xhqwW/rOISZAkN1GChazrmN+qpjlqhsZywlDXagSqsk264wfw/WHtfpnog
h6ysyVI6c8vL63+5Liy3LK2lBEM5GfnOyboQzpPo4DgY6zEs3QcXHfQDSz2BAx1MT26NdMDAAy+V
2JdWMlXXkaJj8f49nJ75nm8BcRjKKe/ZM3L81mKCrlFXDCTEDO5w6MsYsENcWzu2XyVQycq6IKE+
YQfuJh8yvHCb9y//vNd79Qoowy2OLyqn/sney4uZaC2vBaRIpQO6zlzUa2g68snCfXY9icwmvSFK
ym/xJPTHWM5qZyEkeTLTjiifwO72TiwCtMX9Qn4mzvnMPuH0DPL8fij6e1RfaOX4yxf2ojhiRo5o
E7oOLJCBT15EmK6DSMTrGjL+3qjZvoomP6fXO/1sl4uiYpaLS5xP6NSDmqlG102IaKB1J+dLWKF7
9Cbdb6wKYMpkQlbuOAwRvUkU1Pu/x+m26PnKyxaYI4iFkPnk2FdDjtVeTahNKkSx8hJgagC74U/R
GDj89aUwVtIDdmyaZYy+4zdrwOgoJsmb1UnreGvSP+Z1MiJkgtCszyX4vDrP8mBcjPKjhPTB/56M
s1ose9IsAS5meZOPgh/wvlz0OlSgTIDvVhbBmwqDcDfIDqMhdsEAjQvg7r9/aouWDh0znp6a+/FT
B6C+REytfb0YwqN1IEZBtFscelcNvOv9318MbQg+Hgp7geucXKxsPLgqXR6xveqgCqScEfDOhoqQ
p14taQh/f7llKuNbxkLNAe/42frSol+kh3BdoxNeh0ZWfs3NkM9Ep+2Xf3ApmiyIoXmRNG2OL6V1
20VB2BIBAhBmnUkvP4CckptwtPPdP7jUIjJEJYHA0j1ZssNmAKk12uE6GlGyr7rZBi2a9PlvI3HP
lXfe+Pw4iNKDwbrHgeH0ZEwHq8XbYoZryU6ThNJgMCHRjNbivPXztv8Hg5EVk/0IFQXMxfL4LaZ2
zQ82GCSlZFZyHbtDyoasK9jELmF877/Gt9ZnSzj8VDb9WBORy/HFlIXNqGtUuE5kD5mH9bD9HDou
EdUV+RxzmNbNypxqebPwEMydYRfOgzHBzyJbYh5/dcrDX2FV0fhfnJ3HktvIloafCBHwZgsCLBbL
SCUvbRCy8N7j6edLzSxEEENEddxFd3T3VTITaY75zeQ2BBPZYTbBqfRLNPz6D79UiLGKxiu3/pqF
bDTBHFkqYaaT5SgQWJmdT6gWVJ2f1Jb+DpxJr4CkjJA/quVo9uB9xb7UKwONsrbHUWdakNog1MEU
CPX6ug1RMUY8cw/bsvF2c6z5H6EqRds1jCZstVkuZvykzdCS/BbNu0ed9ovbwCJDcF/VPXhXmgty
rzXI/WnK3V6odTDLnQoMjMyWA89KOauTEcb56OiJLB2KNu+PTS8NiE3xLAbT9FyiprTzYGwOJ6Rh
YNoI0NDqCm+QSllsh6uTZuhZNeD1JakIkdpsvFMmeS9rF/txFZmAz2cgy6YQT/h3uV/zhWblKOdA
PDtkLhqA7n7pmNG9M1FnrvF5wjt4NvoPy5BVn0PLKe6jdjDvmwGLtdvrLI7h6pdodKCoH6A7Ibgo
l7+kblV0FMHyHbRBxaIlmIIjiVS7s7wbu0kTJC7yBIODKlxd/410iH1gEwVqBEEQAHu6RCECqaNz
phNRHfJ56Y8dPxrnoEU5xkr/f0a6/6/Nn/h660na4MEc8VbBolpdD6jd9raGPqIHtFU55kvoHKkS
wdZvIp3Sk4EspBHt9UE37lv6XobBtqEFxrQv59wpQKrlvqHNrgSWH3dm6mVVZvnBuH//bQT7yCTR
BkadmtOy5oc2XOIOJzHyqKrjP4IakflJp6p5bnQ58lUnnR71CSG9bkawF+E9km+sSM2dM7sxY12m
b8DtRmCJxMnljOMW9Ks6AQbGs0i560rhp2yF2Y+eQG3vxhc7ZvVJdVkIRv1tpF7RQOLJma0+I5iU
1ayErjxTHzSl7q6I0+w05G39JUs7bLxC9CTvtTII7/WmmhBJNoLvfa1Ib6YuhK93+zBt3CJUWHjG
TRAAcI3FAv0T0EMcA60G5s+TnPiPhv4xjaLI9vE3Te5Kp53+w3qDkpZpJFDYvwqoFxR+srFSY29C
yzaBCVxV3M9Ijh4QJ91rXWzNDRUWQGcGDV0QwpdzK9oK3byiZ7CylclcJ+fRAdpxXxZgVrAZxPrp
9mJupW9ARoBCISVBO3cdhwG0kHKjRDdg1NBXGDqU5axWlb3ACO6WRnqDbxMW6cmY3YcEICj8yeqb
thHih/FQnxNN60BuVYFfj/rX2z9ta6OTx1DZB/En0FqXa5HMWjWDKo+9UkbTMVnMz02tYj9BtXTn
E4sjs97mYP2I1kyLBsK6lCwBH1gs6pwejcI3ZtTlPzrQMBQUyu6Rkp/5YlgdqHNLyt6+eoqwb0CO
OiJUBOB0OUVwd3oQBAXujwAn4CmgrFO2cenlGs2B/zAU/RrQATQ8WdXLobqod/quqkOvHPBnM4a8
fDAjg0ARorN/e6iN1w6cLs13upy6kJW7HGoOgBHmYlY2imNPWhRqT0Dvo9enRujLgPMU/SeH8vzl
KBQbo6ymQEtbcQiF/3Dv1H4yVhg2xUhG3p7SxrnkWIo+MQ1FCpurZwYHFORdYyIXSVmMRyfHx96A
NBq7ce0M2IBJerez+7dGJGZQEapHvIg63OX0IGvmaqFxzdMtRvi3AmODY8KfiAb1QyJ6L6+fIEmf
wxvKB6PieDlcE8rLUFt4BbR1LXldjTkK91BH3yyyP6atHe8s6Mbhpitky/TfZYgG+iryXJC0DADK
hx50dt1LAyow5gycTgkRCbw9tc2hAEMIbKtNyr5ayaLWAnvQTQpkdYU5VIAzH9h44yXgcXr9IWOP
0JSCyCdMIMTJ+OdpshBgkcZCw6hXQ8o9DHrpJCNgc4xCVXt9nUcIHQIwhbOP2tlqqDpGvR/mTIYB
Zd2+0cCwnIfIHh+TBUDBqxdQ6O+Q1FL45m1a3VIoRuUNgLvUUzFtpq0qVAYp/Re1mw7DtLOE4nev
7mL4/xR4hJMEf7N6ARG1x/K0RiMqNeT6k95p9QNtlL0rSvwpV6MA4qaqDT7iqmMe13Evq3GTem1Q
5ndzYkdY6Vr4kqI07NmlSrmuUZZDmk45MojWHvdy43Db4qwh5MDehyhyuU9qPmfloISFfnc03jXy
8tIHcf6h7qfuvpySYGevXCmbkOfhcIW6CcOR8OkizvtnXyJClmWaUmP6mjcEF2ZHswUaeTB6U+Dk
Tx31xJPUFZbf63H9BvxK8b6l+/EYFjo6YfTIte+6McY/b++rjU9NNQ9is6pR1Lt6/ZRCdZCdxwt8
wYMZIKnUfDSiNH++PcrG4/6/PByACjYXzeqmCWaCqH5SULULkEpG/Qetj6NKUhK41ZLigDNa5oM5
EtHYk0VD6/boG5cPdTQuAwxZqAavQ4tkAQCHMmXmoQWd/C4sKXwMx9o8x3bx+fZIW/PUweSJIEah
L7W65tQetwc+dOo5RWOeyUuENYMi+9TsNX+s+/4xgDxyRxCgn26PvLGbeX/p24Bn4tSuubx9G8kV
+i4YoMp2/KdDXNwfgb4LRfu6PfXQTHcupK2pUnGmvMMMEMcU//6f7Yz0mVkvY4zxMFC/I4IMg0sf
FJm1KAO0ldT2SzAsqNfjnvjyH6aKVocQ4EVF11g9kyQ7cZOgzOnpA0o6IPzHj609f5vlabqzC2dP
BXRr9wiKFQkNe8i4muiMYomOXoaHEErxZWoMDIknBfxq1O1pjm19RJpuwCZ5uoCord6Tqmhmp1jk
DFnYwrzHqkr5XnRZ/nZQFMoWZuZ8u72S14efKhvlGYWiJbfSmjQVQ7luhxTDJjMGxV8hN/CMnLq+
c/ivF/BylNXhz3NEjMoME9BGzRRUowpqa1g6v53gVfu3J3S9gAROhLu8KHwocMeXm1KRGsTpsqUA
5R9Z7+Ggf5OW0jyhR2E8ZMWg7pyB6xeM4ehCEGGbwtNwNZw+wtRMZajqyOtmx5IkFb8x1aye5Wlp
Dnon0Ts1cG7wrCmkkY7hO0a8/2HGDrUB2C0qB39141TBknSyVRWe2SNfDvVQrz7Q1+/PAV5riJeS
ML36NrVki3aB6L3IMuJ4l2s8FDp9FgwyPJluGgofsYK8cOTQgNLDh9uT29o5DGYQ8FNFttekqFav
Guo7gC2ifujoM9OveFJZwx6DXcPZ6bRvHQZEGEQyQ9udxOlyXnhVdXbojIU36kv0jn4Q7mzhFO+F
AeKDXEY9YkYijuP2om23Og0pcA5s3drCi+tWpzaFRS/GSCbt6UX1Em1yjvOsZj6sjfnORvDfj2Gx
/769rtd3N68AfTwg4xQqiX4upypbKdLGtpp7QznAlh/JpApUX+8tLU4OSGrO92z62UOsYdgpwm4d
UKCuuE9QPhLamZcj1wv4dJjk+NykNqIwyfwnM9QBv8Q4MQ84pu1BN8RmXK82/EE6TkSZgrh6OV6S
QYoJ0cFmsy6/cAhCw6gEk4RTV2eh8USPEl2R6JX0OgcKHzuIip2qIHS4PpNlSBacYVbjOeClANUQ
TqUJiCk9N9KnvseGPI2d+JOCwdXr67+WgnAWuQ8sBFGOvZxvEVcdLaK58KSqjw6ahI8Vttqm182z
42WFUR5MM5m/3t5OV1BUJgztFnoRNyq8lHW/Gwupyhwco/QozuLhiGpbph/izNS+cUWEnY9jqVnc
46Ood25jBZMQ0BpwB12GSftRteh0HG//oo2LAzgI/HYYWcBU1qiZgiCwT2Sl9NBzVtw6tZYz8rzB
IQfw9+f2UJuTB19tCDl6/P7k1RYzqrA19Bb/8iw1R69KhKdehEFH5RLJ8qAa8fBYjtHyGf0XojAS
xuFlNsL+rtYTZ+du3mjQwzqgl8Tc6T4Axr38/jNqX5TRchyTrQjbsW7Jv8LDKJ8nJYhPdjCNRN12
fm9UmJyX2IQeG/S0dn7ExkUqMhzoSRS5RNx0+RsgPmmLJPEbQAuMbpgNmkuZYSfe3Zqp7YiGq3A6
43FYpW/clrkUpKT5IcGf/FRHxvik27NjuEiFsM7EyVhxGASizaNkxtEnXGwbHOyoHexJbm6EAbSa
AZ2KhRek5csJT4kEJLAMU29R2urcj6p9SpV8PBflTLFKC7Rz2Q0Z+it6/xFo4Lxz3VxvdsBwNIRp
iBACUM65HH6OMTOsBsU5LHPeHtQ8pPivYSA29FLj3d7s19cpQ5F6ctSFeo+1evsRdammGGLvoTFT
5zCCxv40VBj/Bni03yMNYHzWJ1PeFby9fjOp56iUtikeCR7P6s3sykaZLJouh0Lp1FOLn4KHgXPx
BONhBA1ZcrUtpvrecJDVGe3yQZnafGdTX31jFtYUbTVeTsAga50xyMktZkE4Ps5KDKwMQboIZldc
giKXB8lysZ023kFVjzsK9c1U+JRfs/tXrj6/Qajbg6MyAG2sqZBojYERBNtzWEDhntO5K+8svU5g
OErWy9hnjuugordz0K5e7L+D0pdF0M3WoBtc7q5WgSM0VNV40KWycg0z6k9Bpfd+O+efpTAY7m7P
8bpMIsZzqEvqqCsYtJcux5vSdtDMGXsjKcudT2VmVufGidpztSyYHxn9cuocczwTMFhvmz4JXhIY
Nae+c/pHFIG0b3XYzXuymFfxkqgnAqyjRS/iljUokuskLTXsBg9ZKdnHoqyQcQ2L7oCiPZo+Tjoe
UJc3DurQ6jvLcXW2xcjwn//WZwjWVzvfWJBD6kEIgJN2Qr9u6sYzIy3BFBuXotsrvzlJUaAlMCO2
X1cQcjrEehsEw8ECDv0cgwpwobEppyZPquPoOBJeizUG13R7d2LizZGF+IEoDhOzrCbpmNhKOxWT
tI1B50maauUJK4Pix6wu5V2p2M1LhEE7Iv65rO1E/VsLLL4tGAX6ubwll9tNbauuMUvGJn4BAV3G
mvaznxO616XupHudvqv7k6SUBwJRP1jTgBNXV3WIvHKB+dtwsPMKV5YhAoiJ7jZkzLEd70otr1/w
5Wiy117bYlhiEzIP2vSUKy4nCW0FZbspHQ4A9Je7QBvNk1pMCgTBJfYhoEUHKces69X7SeX9F71r
mCHYtlwOWvU9YbKJomqbNskhRWnCw49Wc2sjQO44HoJfmjWG992S7Kk0b3xTVRQ0BOKEJHV9T9Ii
VwZ0ptFyLWTEeuFnvLFRTfmtVIq6s3U3bkdquYK8CNyDso34Kf9UwVIYQh3RLmJaeos6wdBHltc2
VfuY9Zr+hBtp8/H2qm7tIBhmggEDJJzI53JAVQ3toGzr4RBYke6HyZzdZ5qTA0IvYBk2gX6A+1K8
Ng9n//xFO1AC44ZY38ncxzba/HzKpIymYzComOZVbfggqVp0vD2/rW9HJ1aBp23gn7Vu8sksp8lB
HA5N3ed3cdLIT/bY5AdEzfZMuv+u1UVyKKblkItTqaVVuq5Kd62R8nSHw0FKlP4Nit4JqFneFGhd
o4JuU6xRazjOutKbbg0R96uDv887DPcw7U3CpH9WoHXZwM6x8/TqYMreaojrGYdilCPr3GWthV5S
FuhfHELyJ1xuw281GeN0aDu6DOiiduh0316+jf0I/w7GKQEpuef6OlPStpKjAWcvu0/0x17r2rvW
GVK/VZz2AVj4Xtf+youA7hf5JtUvkN2c9DXW0lTmcNFqQs4GNIXttmFnRb8pmmWGixH0GJ6Xbky/
WqzkckIwPs9fEqyORo/i6aQeeswU36LHkjuuoRa5SpFT62bU+qYpOAWY98kuevPD+2xQxp2oeWul
uBEpDXB+uYnXF7/jZHBRpelAwmalvOJx+Kvpjbp7g49SFLom1jDWzhMr7tnVhhP7mho9uSIxu/hN
/9wWSm9HDRKI08Go5uoldJwfnVqqX29vga1BcDugIg9Y26LWcjkIUkyx0rUqIUOU9Wg86qbfVEXq
3x5l4x6i6gm+DSSDUCBbhWlLVdmx3EnEosqwnPikw72O4xDRcDhjJ106QoB+T0xi43LQaOBQDkTr
F8jGatAEnUcnX4jD0qYp/gzzEi3HQIL3mCYoqewcpa0ZAqKzCEgUtEfWGHN5WFotCYn4qyrOkMmc
9eqlQ5//c6MB1kzkpDnaTWi+3F7XjViIejKYdhrKmFesRX8RwsSMDjrJYSrlrsN42BReN2rvD/2Y
q2BpjfRR1tP4KetGaeebbi0vKD7gi0LUhX7j5c4BrRcriPqMB9EV9PtmlsM7eh7t4mZpJY07j8rW
PmWDMlU+5zU9o5AdHNTR8D9YRWF+5ZurKs5E5l7FcWtS6OtiCaYA78XI5XJSi+PUjUE//lAN5Xw0
w6p9GKZKO2dxaO1xoLfGwuGKrhQYNXoC4uP+c74nXmd57oE599S4PCOaCHdaRW4ek7Rpd8KrzbGE
pQgSaegWr/WKCwywwDU64uKV4ruA7XGY6fSesWpNdk7CxpciHePSpnsrsJerY9ePy1hXpNoHTV6c
u7bSgwdsKaqd/bBxIVNAtLmy0FHkBIhf8c/iaXrRafk8svvqiE7GWCmotetGl+OQEZX1ec5Mcyf4
v67dYRUHHpgIFVE7auGrR4DSSc2TZA8Hea5iyed0y7+hTOlPKFTOf7okAF+hJG0FysKZctlL4zC/
k2upVWHDlV228z5sfFOR/UI0ETcrgeXlEkR5CNCqSLi6KaO4CT7SYAP68m5UrWhn6htDgdzi5SPp
ojBurr5pMk5qQp0DGi8y0HdG25kfkc3XoMql2c5QG1eaQZVOF3YuqoA3Xc4KDYKxb3p9OADh149O
n//qFGN8lix1emMsqXyyocQfULPU3t6+S7fmyHsLEttEi42xLweOO5Yx0JijYczRc4iKFuFEjIeT
K+fa/NouJ3UZ8hmQ3zTj0L9fXZ5I7sYaWlXjobDa9GOawJOVJc14BKab3N+e18ZJEaZCBK2UZcCn
rYbSa8Os5AF93iWVxue5VdTjX/Royw73tGbcw6VtvISMh7AZFxs36FpSI3VUPGYUo+dd6IdjSIXM
RbXlo6lE2snKnOkeW9T6eHuO4uStQiWuNb4d4RJArjXw1MSvqc2w9TrMhp7mLhY0Zuvqs2M+hwvM
F7fUhvwz9uCGibthXX5Qkfrbc3fb2D9U24COcFKE2dbqOu+dQIG6xzqHRpr/jHQpfTfLzvxk4ti5
F7hvrbEA40EZFGTWdSJpNgaqwzqqzIE9q/e9Nhk+FKnhKbGK2YPsRE4CemXnYt9a5H8HXW2kTkmU
JTRJgCqzQCZlseb7bAlhGUep5QZOEj9AWf+Fopww7/kvLxiNUPqtdK5xhrxKZVPZaCMxep9iJVSO
SnXUplLCWKRod3bT1peE9UFXgqyZp2X1JRs9DKklsbpTNMwnpSDvymChQOI3lZ2hroQLyYhASpN8
CSAO/Y/VrVOqYdF0k94frMFs/aWpkodFwgixUaL0W2lp7eA6SV2/q3v1YCT9qa9yxJxyvYnhMOBx
JIJ3IujF/NWWWAGQc/fG96iX9yra4uOuTxhUPME4EnxOc/X22ei7m8C4hwM1Y+mXNUU4fxWpXL9r
MQ/DISVW3t8+0hsfAbYEVxYfgqVZhxFgxosuTThOMNPQ5bez9imnpny0mnD5/B+GgtskoEm0ZNYu
JNpIva/BLvCQJo30DmdPcFDpnHNv1YO2k0huPG88LiD3WUUCpHXKTbugzgtj7g/oOQnCHQ3HlnP+
ocfl/RhiHnOqAFO6DX6G/u1ZbsRljExURkYJfHIN31HnloI39tKHTDOlU5AWOAZDINi5JK47bYAi
qCkIuAeNXmLNy2e0rsg0Fp0NLeVqfjab9K1l1aM/2qHk4xgUvBsHFLomGb5TWOmFK1mFs/PibW4d
VPu5hunrUkG9/AnOrOktC8FrIHNq9dDWPckmxQU3OHu3F3VzKFHjx7cBAre8mm0bytCkEptd6sz2
CSOy1MM3AR8KVX81OEEsLG16WESEnzAQL2dly2EWLTQFD05lBX48UC7qIjW8CyNMODryZ6zXyj0q
zTWD9O+oAKMx4KDatE6isc2U86jQEJvpQ5zFciv1wxi5ELtU1BPNY2s+orRTH3GzEtJFJZr8+GAP
j4GcjUdNTca7QUKY2LPCPvIzcBxeAbpgT0JXzH11O4nAXHSc+AsH63Jt6sYOkzBTOFWIz7zp4znh
mSixlFqs5H2V2Y5n0mk83f72G+8hXT4SKiI4ztMaLaKjkwCUim2Gf/BwD9+k+Zomy/wkL0tyN/R5
arhq0AePSYOMALZeqraz+bZmzSkTqHWMQ66whlPSUdaJiHo0abLvstaeHpqQHA/zSNy7pUg7LKqU
7WBytq4RsQ9QKqAmxV68XOq4U1u1pDyPiWxpP4XSKKN8g/P17bXdOlf03KkWiZuE+uTlKJOuViOO
jj2odUTSlKooftZ5+ztI6m4nkfxb4VrvHeSj8ECkbiMkGC+H6lFhCyHm9YeqDWz8rUfpDfbtX0yz
K55VKSzoXeqqJ4fSfAgAWp4HtPOR4a31xwIz7a//Yd4CIygKZfRfVqFHiQfakKrieTCC7qh10o8h
04cPNEDKnV7ExubhCTIQQ6HSCgh5dWSKNlWJzYPukDolfowtKqD3hZpgGBenzvImbkrtpQvKPTDZ
xocVKHpqgMLSlZEvV3tJnH4oF/zfJspz35Sgtt3J6Mw3Uz7tst+3pqih5S0wAIAP15j9KIng1iKJ
dVh6WT9WVTR9RMyEwoQ6mr0guVqeVRdtgAxU22HosQT2MY2t+h78eXGH0c88uXaRJLo/6L1z78R0
oDycfCV/NBClff2WB15HMCiw9WTuYjb/VDSqTMFLe3QQHI0owmZOFHtZEiSP5tDscaO2PoLOfUGV
62+TfnWGJ2kue6lGQWypIc3FUxX8iLCPfDCt0trZZhvXhchxRUTApr5S9G3iWMpDhqNrwoohcJb7
StCpH24fm/WX5pWnuENoSroJv0Zb7apZ7SaZ5CP3QUFHCHxHy0H4IZ2KWsVxrZvUL1mi7bVn1yEx
g/IkkuUi2USTTV0NClI+qIZ6Kn3JpiOhlpXhpxzrIxxQ9VNUj8bOBtmYJOOJArpgyMtr6n/f6+Q6
IfJ5RREud5WpofVqzr2vJW13bwWDiah5vsd7uSp6iVmKKp5oe0HxWbN7JAqStNlQxpY6qbN8Tvb4
Z9brzPCsdJRSbAGL9DyDt8BaVxu67KNtRUV9wu/O/NKm+vhaCLP4PSQEqCchE8HGWq16K+dmMZtx
41uSE32qlxanK1xPvS5uF78ppz31sPVZYTwhna3SJKHDCK/08lgCMCmkxALColZl8q6uMYLCdMx5
xGlsj2F3lQwyFiknOYgQ6MEtROy4f66AuIqsUeuT0Ue2VzvhxpTdV/y3MHu5EQYj7/ysjqVj1yUK
Pgxh5mmZUr9H9g28TWJRPi4Lcz7WpjrSOAd17Zlzkx9ltTNs7/aBuwrzxU+lFUbFhOiH7bjKB3sa
VoZBmc6PgDp9yq0ufFNlxfxBr+LFcqUxHL/WZST7EVWt99z53Sntg27nRPwd5d+3W/wK1on+FVcL
53C1GQJ+l1lY8eCjTZ6md3pnhvmHPNTk2c/wtmy9mp77+0hpe9OD/gG3RqnS/GOvLcpncEpEZDV+
m88jRrU/E/qH5yXRRwuH4wxR7nIsh8/A2oL3eqAsr7+xaMeDAyQZEwyOVYBTxmFcmO3SoW8xWQ89
Dp5+N8TDg1wVlZ/gZXxeljT3b3+19WXMcvHsIhKEvrBgkK+WSwqhBdodJh6WnYD+N4rmU1mF2q7U
uDgTq8/CHSxYBkicw/pZbQ78ohLQgMLSruy1+ZhMdvG1adXw2W5HHX9RcL4nqJ3dMYv0GrgQ5NjH
QAmK/7DGwCTJBLkzwdCsnjknR9rXsKverx0snfRRVh6aJWo8ZCmSRxpVvxQUC3fy3+tHAVFbGF1I
ekPJAbR+eYQxp3Icase9HxcJYIs+mn/ES6DZB1RuSYCiQNuLX8WfeLnYpJ1cuxTFIHCjM3E5YkKj
owfGi7zhFGcKqJlav4uipew9ljR6q0Q2Tn9LqqqUQTsjRglcj5TnGoX9b1LaK79vb7GNiwEuMrAw
XkRA5VfiC6gn50ENIs+3wyj6PodcEdrY5SdptDGma3vVKwqZSmUqp56BSwem7Xq4E0X/hZis1wQJ
RkEGAR0IkulyTRwY3u0sGaPfK1qr+NWCsTFY18J5oCYMAA+ZBH6I3ba1hGRw07zUyzznbjnb+osV
GursquAYA1dumuZrYE515idKJU3ehF7zV2SGwsg1h7S5T+M+Q8IPqk6Kxm+ktvc7y7mxn0S2BYZU
GCJc9ZUHBJjjcKCAgtF6jrvR0p5yG1MSdCU11m5WJq7YJrlPUWv3SylW0B6SKCO5+MSj8S7DKQLk
X95b1OnOcSRXvjxo1en2rxTnebXcNE5sAHHiWrkibFbdlHVR3k++gWYp1hZZ5HYFYXKNXeg7HJKn
t0PRy/c5vo++OiTNzjnfHB5giYyIDV2jdXcqssxkwgpv9s1o6CZ3SDQwt8igWMFjboHBPLQwg2e8
PTNjdAt9wgUT281A2ulc/a2FrJcBOhlYPcIF0b263HWLgYwY/3TweYUq+6ktliR6RLanV97gwon9
eoguztsAEfuvlRRF0rOhjkNJ5JI7Z6foivQEWlNL+MpjP7upbg+LnykLFNh6rlEuGBTUfF1HKpzm
MCFzh4BLgPGSNyI3StIixdL3QkuQ8i/kmoh0KvQcm9GgRNBfGaXkVOeprbvZEPEVpn5Q0Nw0ogeS
994AokzC5yVhHZ7UxWoDhIBmuztYTpjcN1mRABeL5MBxyzRa2vPQme13u5uqT00w6O9CM0rTj2Og
p/c1bajaNWfCYlvN9OpupmXySHG7cA6oGMjfbu+86+iMxJ1apvy3EYqA2OWSD0A8zGyg1tabc/xY
6EjWZmXLJlfL4nh7qKtCAYBeImFQgsLMTJQXL8cancWRB1kY1TlqrUdgW5Hg9Sqs6lATTHS18SNU
nfNnRQqRxOQV6KG7VtNi/VTappbvKRW10Qe2IlYNt3/axiVBZgXJVeg6grZf/TJsGfu6bdXO75dY
+mpEQeHhxlz/GIf2M2XLxbs93EacSv/FFshUobFz1X4a6kDuu0Joa4eaVGPrGsZs2GCUrQSr3iHr
j1Yml9o56DrEPRzeg8ZDviRTjtPYDrnvYI0NvHQYcAAtRzOS4HVrzQcu1HZ4K7S23g5QkPWdn329
V8DmgATiZMKY5ba6/H6WE4+mky0p9gpoTrpJR3uyb8bxoWqjwHz9YAwlyGsiRiUAuRys5W0RTaTS
V5TaOjsL5EfbQsElxE5kZ6iNJ5dHjiBYXICUOdZAEqchc8OBfvFLIxoeF0WpPks08o96BoDF7Rj2
NBJmHlVTRpAyiqOPlGfsnT14nZ1iUkB3WVgNkSldicoGjoojkLP4BtH1T8yzrA+TUyKi2ESV5Uu4
kg6Y3hqltfP2/D3iF7cuaq3UF+j7ihoDnLLLlY4Q9RyCOiH5m+aoO/ehLD837ZKmT0Y+ydUxatoq
uYuQof6aRIP2tRiK5IMB9jG9o0Zt/8bYJnpbpYRyRyOFcMgbjw+lm/RVPblZE7e9O1jzjE1vwEUu
aViPuDM1w8DtIFVU7rzkRnDoSx1XXjPojZ+61NlfymYOe6/CcXA5x7k8vWugwkwHuhIVyF9+2W+z
aa3BncDiDK6FnUp637ZW9HHnqF6F4iIzghRAvkyN2Fz7LDQUKIa4tClhRSStlIdVdMHlqlEe2iSK
Ax8QTXGSbaXhidCrc4LKRvSgY0T25fYPudoefCU+EBg1IWpBoevyK+E8GQkI0uILOfTUxSe5um+6
Vin9dOzB7tA1Co/2IJnyzukQOc16ewgNDSAlrATnYDVwYQRk7rrsT+oYFecpUBueNRzDMTPujfRj
FZlJSDHbVkasdad5Z95Xlw7zFnASJKpQ1yS9vxw+DaWJTm5L4pllPLi2MX1IikQ5LjYK4LeXeGOm
FMA46xwGKrtrPJBB21rFKnXxQztkZ0UNHkBuaE6jD47UfASR2Puzg3u3EwXhTib+V9xotcz0iIBi
g0WkVrSmlcUxoI4qrBTfoCYmPFPGElMCJ6sfEX8rbG/CNgeeqR0YJ4AaKDzqY4FofWElSXTioUHo
myxGnu6HIBwfdHmGv4OxgQpfadKDwTWbTEea1Alsb45gsXuqlSDJaCml7HVyqc6+XY5qdVi6snqz
qLPxLS4iHbc5pQ7/VMEAAa1mXfC9avJ275BtfGRBIADKItafAuTlRzYAI2h9YCi+Y/djdZYlRfk1
aVbUPPdRiLCgk5dleAwMa/kxFM6iPnWhRs3Gka2p8pt6tu7yFtTBwaaFf5qIT4NDgzpA8dormqMH
hZyOEcQwoOyr3JQKbxHMmjBJaKMO9XUUHXCCbG17ekKU3hzvwqEHyG6rSxDvnMLr4ImxwVWhOEL8
RINuFRuPk1VwS3eqr4yFtIAiiO2Pw9DNf3ql515MY7T/bR3TAqzRrGeKuW11MAYz/aqnGB0ZiCPs
nJbrV5NfhIINUBJQSuzY1cVga2GZ2DI7VsNE5V1ZDPP9wkuhemDqnBOJY3nuiBi8pajSF2eAb7+0
RHk73+Rve2l1cICAcnbI4YV02CqCVdLGZjFm2U8xN5XOlSx3MdBJbag8hFuCn5UVBrBBDSyKh6Ix
0lPU4bzpyn3Vlq4URChjBGpruVqd6/KhoSOv7/zEq+hSI7dDRhPpFoE4WjdX1d6M7by0dB/tOP25
xIoc1FqivOvrpfiYod354/Y9tjEe4AFI6QJtT4C5Ok0pzpdoZg+ab9d6UNDNbIOHRJLgBYRDNEOJ
prq1M8XrqxN0IwUr8R1gp6+vzrE04iicUt1vegUOfuvEKag/cOOuNmNSnSQzJixJsBxtvJyX15aM
uDD5KgDmRH6PvO/l7VGnfQWcy9D9qh97r9O74HtLDp0RWWTQkqZYXbSdzX99YSmCfS46JhYya2v8
2LA4o6bXoeFPmH2cKeX1hVdmjfTQmDGculd/T0qcyJ6ILiutkvX3LFUMiaacweyeunQLaGvIMowG
4vwXRljVDsJmvX1QceOlF3IufEdQ1avldKxwUvq4Do+JoUnvnFEJzjhhz62njIFxjnDz29s969jm
74hwEWGoiSd+jfyDt8XtaciSz5VtPsIc7I5xV5cv8pDIHvTP8tDa/R67gUo7++Lfm0MMC/5PKEfR
yUNR4XLfDGoRWFMS2n4dT+ozUaxTHbOpnr4oPeZ/buV02i9dDqTkgBkSxZkU856zg/1N58LcFDgB
8uq3iDDH4J3MFrhr35WpaAJHLy3/B9L4QjOqw9zO4bs60or3Jr5IiSvjA/FrbPtiPAZlWKXuUETt
9y6W+8/51CEGKBuLabncnX14CKUWhvfcxRhhl1Qhnxe7rH8veYZgCpAQ9Nvw1pLPbTL1Z7WoLZm6
Whx9i2KMlDCNqYbZldvSqg7OjJpZUko4d+h2GyauLVXLQNMWtSL+vh2+hxgZN8IoKBzwHZEK/ijs
fn+zS3q0HBaC60NcYjk0l52WHiK9K3+nETL5bsItCuQqmKfET6OEiTeNFCBsX7fSWwfDm8gPZit5
nI0hXA5jXHT3jsy39pGocPKDKWnJTxIEJXUx0ZgDd3LM5mNA1Ff6Qa0idaUYmI642PpQtxt7LX2S
5BhL61Ibox7OFzBoN25zXBRbpQlVd26ldnlegjBZDj3aEGQJuiY1bkip8rHh370EeVgjb6oOUniY
ikJEe3lczyRYtfYClqEzj0NZDb/N1iYYmxK9/VLiQ/O7G0qyF5JeGx+/Liy/qHkzF2i6zPVD2ZUB
+gggOmzXTJToD0mFUnjJZFZQr3qEhbHSDezWnXN9qbyanLlHpzu1Plu9rISnpJCTU6BaYwHrHfc+
lyijwjmzkcnvuVXA5Bhl2f0PZ+e16zayresnIsAcbkmJmtk53hCedpupijk//f7ofYBjUYIIbzTW
amD1apdYLI4a4Q9FwC0/zT7z2eSByUhssBojQ1/mnmJ9nnECQvB/YDbji3QqhO/FHrNFkIBdfG/0
mo1Os6c0DvZuw+QElSXnX4saNfzP8xKbfiFT8dxjUfuxR+TodxZF1i8XcywRgL2j5Wbn6XQgMg7J
E13c/Htm5Xy5CDDYM5ihJLV9XVb2T1g1qXqc9cF5qksve2XjvBqX6JS4fDs8XkCsVl0fQF1MkmFo
cgltWgX9OsDIRk+Ges/4EoFzu8W/MxmoVtJBr0CGN0hxHKl9q98qIkMJV9Esfw71EDsHsx3lW8QR
MS6Zq9K9q6rVkjNx3cX256HQ/1Uyhh+L4i79fYop6v3tENrKW5kaCCqHDAC1oIQEEKZYYf7oRfpl
SMyvPKT68fYG/RFuOg90hHEoTvpKSKaDutmg0lWILVVThardm66PanV5N+W1Wh6rrKVIbxLNLgId
SyF5NJViwH9PkdN8KPSutYJ2XonoSeyIj3hsFbpvj50dvbHrwT6N0UR4dJns4oOI58CnFG9UBM4m
NDKoM2wmiC4WfG/TxK67Z2P2FuYYU9kcWodk/n1fJkb6Rk+MGWdzEzT/lKRYi0sF4BJnMv+coif0
H2Je1hcLS7L0kKJ4Mz/kuqh+LIyj+kMSd3ToHbejsasOCfMbN4uLl1SZule5DLES0lig0a9mWvcR
A1xTnAq2+L0t1n6Fp+WyvY/awvnCZT8ODxbGbmPQM3791o8DHTRkoNNnz8TNkc9RFr+bJFFpJKPQ
V9HsRfmnrYuSviEO5yeJYRoKJOOS0MVzRF8GosbULOArHr5WkzbBwzSwALrXGrtP8AEWRkCr0xOf
uqUp89OIeV7td1oE9WXnBFzcdDZjvBXgh/4UrP/1JvxrLm7N5lyMTGrXSaEaLppklNUyErc6PQ8a
FVM0MZnNP+ZIXK9swzorXcfLQA3OFwVC2hrI36ShapTVyW2ZLLizMmOCrE7fbj/feoDPD7jJOJTu
CKJ61EjbBKKJ41zECSKXed0oDGxMa3hSKrveIZ1cyVMYS+rkDAaiGXy850/kMixabNHFoQGKQTsq
cR69AfHg1IEtwM4Mc52+wXRqD0JyJU+BOU0NQdGJzfG27ASCpDC7SZOwG0DTqfGi3cm5N15oxLQv
epRYexH1j27VZj+RXcFDAmMy5pDWJmA4Rj0XsWlER/D2TvvaL1P3je5b1Rw9LHi8RxcnqTtpFODe
mtItv3ZD1JLwa42hBV0dReKzA1DJCiTDm5e88PTuziq9ug6GCBbUQY9bpYKWrWmfNA+RqKBlnvgz
BXBRhgWWaPQEgSC4OIZWFmpGqULDay5y41Hh0xj8uFjmN7SHzcb3It0oQne21KckrwaXuZRA9UrB
o1451KosQnL/JfOlRDII70ac+7h+Vc0OjEwYn3pFp2JORNd/sfN5ivyyVhzlwCyxYmCoDl3HGDDO
9aOYYhOPr7mqPvQWthKnKe28JYS6jBCQNlfaa1U6TeJPAu4Y/7/MwVoxMtL2oJo1VL4sKxxSgVjG
j02Ohx8a5Ild+FWpFy8RAtDDQSWMWEFZyCU7MvoY5xMXpver8ZiM+IvFFCTAXiL/OauieBaVp/Z3
t78h/fJ00+iESslNSi+GUvX8dDu1NUWaOuThYiS6FRAxso+IEyEiHVtDdRSWQI6/j4ioSandt0uv
BF6fR6tMi2tlNJhGdWED0+6/ojDmkzNX41eLC/9edun8wYhM59Fzm5lWlFqi9j8vgEVhoQVFHBcB
wljTi4gt6DeyiXApL/vw9vP9QYScH2puQWYKAGsYeVEnnj9fIxfD7cDOh0amJ5iFxbpBhaGarR/Z
NaaRw1Q7aJ4M4o54aei+NtnWpxLrz+KkJ/ZkBDVmx987IbrqaTAaXb5M65UAaos0n4psKK3naNTz
JuDgkesYMyZIvp6jyBnyvgbSaTUqyjfeEHfPXpLP48GtjGwO5OS4Md+14vzXNUJ5K73G/mXYsip3
MqXLQGI5xEhiycoAhmVwvgPTIA2nQBUktKayeJiXKUdYgQ5ygUTjib5evHMDXIZl1sPGgCiCRMIF
xmkYRTMMVZ2HukwS7VmSDrfPnhDL6far3Vbj5FSERVrULEYHaCvyaGnxuBScwXDINA8OV1OGQm3a
N3ODUsQ/L7Vi1lfEyAqI3Wo5YulJe86aRNjCcD1ZS4TTb2u7b+nDKDvIz4uWMI8FgHtt5NDzZyC+
uW4iPZ4d6aZpGJmgSx+L3k4eYqb/3ss4TMxdbGIqhUWHz7Cb9TZVnEirlStvzaqfL3Z253EHipco
cxcEdK3OeAvdtCcK90DhDpyUJnnoOsD/h0bRMDKxB+v3oHt947sanOoDfZz+c22ZOGHifc1kZ2Yg
3QWq1Taf8PYxbMztaXw+Ra2d7ukAX55VlKPtP0NZ0JoMAM/Paq2U+IxWnQwVFXuQYBi93vsQOYry
qIiGClxxh9HaebkX8ho059Z5I0qGTMSYxK0H7a88KZVCU9txLMJMyT3PbztLP7VZaz3KXlEfjLy1
7tA/w7Eitvv/TCWe56Bx0wYeUGHdeUJDf9bJy+emWPQeHrVNsedJgSOspvaFr7dGvBO0L2M2vDes
5EjvoDIa2xwrMczUXgZXhLw75zTCZ/DJQg9VbTESdhr5iD5ItxNIL782RFwQvVzlNvlrW8FElZtL
UtwmHJHFyhArsKxPhSNAhFW7cmjrnXMes6EuoHYJEswlaG/1GcxBFdZQtmW4LJV3JKM8engLSDez
yLak91KiAIDYkaHuJJQXz8gcmCeDPmch8Enn/fwgzDZRq5rGOsSd9RP9hYyuvpmb4TwY9fvbEeXi
oLMU017Lwd0HdvFWWUBxEWpnxlWFSzLn/xkSUTOaSfKV2T/dGSde9vBu24kmsC7UPJgzrWriyHts
bgGTkOw2LUxATJvAdkayXaHIk/a5auvxJC0NI+kk6fjnXBgPjBwLnLsUdye6XYwP+BkoBKK6QQsV
3MUWdCTFUPWOTJowyVLlJ4KtSPu4in2cEXIY6ZGN5qNZZooRTLMr/F4FDjW7RbXzyV/uPpM+vhug
f2ghXMDDZoY9Kiq5fagKbX7uG285sHnuvSZiiDmqqoD6u/2+L440x5miAHlF7sX1cJ8fLW3ADTxK
0zaM8nK5EzqNTUzCsxNCksuz5cnpUPTFEjCi22MeXR7qVQznD9SHHgDo4/OVBzSymqXq2jC1+xw5
MtZ+KC2KaxKgLNp5zIvIxGOu2nZ8O7xp2rrni/HNKnO92G3otobxA3iBdte2anmoTX08eE3R3k/D
vGdOfPUJAXLCqgJgQ6Z3vmgzGIzITdGFLg2cA36oyREpDf1OVHm3k9tcW4rbCaI61Aw0JDbz+CJf
SOZ1rw0NNbH9vh9+6Gk/fDFbJ357+8BcOaIczT+qGQ7J24UcWN3g6DjqJJHI8j3M49S9y3r1FXaO
24HSo/Fxe73LAwo2ab0EibiGQeZ2volWPylON3dAG5RR/HSiPAkcmD02XnaMfn19kkZzaJgnH5TZ
cj/cXvzyYRE69WBVkfQQ87etqiRrvQ7EISmqJtwTPOzyM36QEkO/pHkr2uX/sBxfPYRsbwV+bbEv
FELNNCAdGi7tYj6bSzv7U83syoqd/NuIlu/x9uNdfhW0AzifgOD+pKybU7NmdENS2TxeC8/G7u3p
QS366FD3feVrraY8FhP60bcXXV/Y2SX6R6CfY0rPEbmTbSolyT4mYIfcm/1sh7FEEHoeFVxtmroK
6MZZ1HGMSFuzFE92NcQ7z3z5pcBS4zAxHUR7wNpS8ipn9tzKbAXoID1/o1Sug5peNx88hig7T3pt
e7FXoMizqdGB1p0f3bhx9JG+nQjHSRugF1J/RULazzKR7msh8ApySCR3vpeL0TwAPsAApF/MW5mH
b5FbgHCcRVksgdzRWL6LM5x3T4tkCgIYSr+3FmM6dGMSMcAwJ/Gciqz3K+lZry5+zcHiZuqP2+/7
8gMGy0azV1/HWkDoNnEeOFdcIF8lQk+q5dtijhTMmSgJNFMWR+m2ydFpDeXglY37z6+ajUffAD3B
9Yh7m+OdKEXhzl0LZabK889DS0fX0sv+Pk3dOrj9kBe8Kry+ecmAgpjl/zlX5+/a6jSSEq1wwqxz
vDsLMZgXZkfLWzNtlTsxWEbjZ2XvhmOGXx8u2dCcck18FoW6B1+5iFn8Es4ArkY02JEs3tzoTq45
lbQGB7Q4WBycKj8y5U7fzW2ME6g0rR0C8cXrhZ+92lIhXwJeEIzL+YOLrDDG2LCnEEJA/R6ExtM8
aObXfMzlXc1M861Z9s1r7+j/6mULbHcFR0IUWhW+oAacL8xm92aWLWpY96UF/I1CyEwbFPzy+Ede
6Hso2ctthdwDgoGUBX8RPrHz5dIZaZYyq7Swa6vRLz2hn6JGMpYaGfIMfaX83DlRF4kx3Uy83bkJ
UIwFg7X+oL+rP69QZ1vBKValAfPW9MbsTR/b6alMyId9NPdqVFps6uQsl1/nBOGxVsVvZyecXHAv
2ObVWoSB/58CZBuu40qxZOs2atj2+AV/akuvs1/UKtO+QgsBguaNVjIeqLg606+rwg1bTHmqJwaB
KGT1wlg+66jYYE8ZGdqCBIc6WhCv0xrA9QzhBqZybXcIUemJDAhLIvWLGKoWQjBZU+xk+ZdnlQbx
ymRiU6k0tpoZYuI3WYjshSX48hnUkuN8moF4vckVO7ozFJEd01KtD8Ke9lAhJm/r71vPY67P7MHG
ZJowiPTD+dvsQAz02swEOB8NPYhL137IEKXbAUtsb5x1FUwISFSQBSHn3JyZKVZ0s0nUBa10ffmZ
Oen3YrLFS5d6yjPNZoa1SbNnu3Nx4fzvokw74ULBE9v6LYyuCQVhMJcgJo+vmUOAyi0jtz5MZqx/
1JokPYoKBmQAKCz9UHZglRdvLl7MomxODSamd7e/nKubQPJE5s2dCxn+fKtRT8sTFD1VcBIFcdbp
ID4k7NcMTsIt7yI5GCd8TPeEsi7Yi+wDUzqY3mSr1LJbZS5LRk1Z4LoQKOmk+pEhvZPS5N7Hwizj
X1kNZCOr3PLQDup0gulbMACs43uhU1/adJpfgHzVoReBHDadQt5p0QAyS3bi6xQXE1YKbrJzP17K
rfOLYR+vGs0AbC4kL7ISDZmsBa/XmJ3zZBsMw2O0NEXQKDEkE7tx4F8IT/WVNhnDxsztgwXI44iz
u/IR8CQJTZftNRov6AjrPq6YQhB0hB0C4Pn705SSplGMUq7VdeN3XbRD74/z4H0el9J9KNNIUQ8t
sPj4kCg9rUQz1RvFX12o7yf6noxUKNRLf1EV9Y0iivxzZafGW1qD6eAXFnCP8PZ522aU6+/l06bK
o3xexZTOf+8A1KfoUBgCRpe2b0dGwA9ovRaH3rb3kteLNsWftWBk4cSwkhG2GuKjsMnSBNCQRC7d
Rx21nY+KAvgKo43+tY5V0wealXG8q/Q4K04bLr1d7eQ66/NsQplOobnClNYUY0ucseOWwNWZU1Aa
yy9FSxn4NSoiqQ3Y328WKlJ7x3TNWDYLrlkVra/1DoITcL7BDZUzlGdip7H0jPf/SJbDILpj7pmn
XBQU13aZO/d8cvpJArj182maa78yovHd7Xd95dnR8oA5T5WN/N42Cxg8Kfma6yWQDF544m45xJlZ
PKhqO6MisuxpwvwhmW2fHSUTUgENLgQ0zPNnV5DmjlhvCdCjrO/1EUz1i1VOLfN+iKC977YRKEOh
tCT4WBpldhADXf/RY/Te+KY15sYxN7JGC8i759chU2Iu2D4ZJt/BqOU0EW6UU9+YzXetGs13sZgk
hyauunvL7qxxJzRf2z5wgxxeGpnE5k0SFc+tZ4lymkFWFIrfjnb+MrtO649g4BE0jPbc565cBSAN
VlW99cJngHG+e3VfRfailnNQO/mP3hvVUGrMNUVdy4MuBUFC1Mv97SNyEQ7ov5CO4ieAeBE94s1N
Xy8xuDDFLA5xb7qPw4IXDpzd+M4r9T2NwovHW5dam8Kr5xP13vbx4mVcIsVlKb1VnnR3Gk9pUcwQ
1yz7kHmlfVzKttuBHVx9PoopoNbcdjCEzvc0clOK+twrDgBZ6h+MppND26jFkxsP/2wmxPN5yD+S
fIJx5zWeL9VkHP9JbcqDU9rl18zE/tlOAcXt5LgXoG0+ZdQxOShrlwduzebGqaah1Qd+/kFG0fJA
M4S+i8fGHvIljT4aiKsFBbST7/YghzcJquf3Rku+XdjS6I9R51g/u3owwxxd9n+NtQhBw4cCyUz/
gKt6k8s0ej3qUZmXdA8N7wNF33SE6jJD9Zy901AW2k47/srLBUiMlRD4XuaKW17PgAuknZYAieoS
M16QWODQPBDs8eLtvdyLWMCjcWj/PN4qtraJ6ni4zICm+E6ivgOMnoHZbGOMjbuyFadqxvTyn79L
HoqgTT3jEH42kVSP1FxY8BYOPWPJD4lMBHSVqn7sHXev8bttcXGecNrghTEmxXh2C5FxGdCrJhIq
B2hIc3oYs1oes2jC7mxMjKc2maoXvcd+IKwVKzuqedftdJ7WD//s1uAH8JiEPEaHgPs2gaHs1MiJ
ColiiFNPz+A6lDdFI+u7vIrGl2XG2HDEFyRhHDjJ8PY2X6Zv69qkwGsbis9pyy+gli07zYazOmZd
WR5ts8+GE3wNvYEiakR3tUrt9UAngsFugiGic4pMOcq7Bfit+Ttfijp0NMXJnutFmJ/qmdas3y5K
8j3GoRU5JSg3d7d/8pUwevaLNx2TWBZK3FDbH0zFaz84GBDdwy3LYL2aAAbl4n4YzF2N22uLMmji
Q6Nk4FCun8df5b3tZFNGLVweBi9Kf89NE+W+lqO3I9vxDXiePoxBLBxvP+m1SLeO9hgrE1ShyWzi
CWoOtAIVWR6SGpOLb6knIiNQ2y7KHq2izPkYM8Bch6oZzHuRtPn3drGQroTkPk1vx0ZByDnv6jEL
jLkAZ+5CDvtw+ydeO7rsB6nOWk3BMjjfl1JkoNoS8pthlE5ouuV0dAe1vseKCjhADzRerU0ZupWo
dk7utYAEMIJMAQVnLu7NLaBlqWqKWVSH2DE6xA9VVGZ4EdZnl074m1mrf/zzkxIG4C+vwnu8jk0A
rBdyoQQw9KHNa/3QumZ2mIcyChbRq0c5Jb9K1ci+1sTQnVNw5UGZaKDysypQojOyiYRo7KSZRTP2
IGPPDjSzk/e9yPuDrijmKdbMaed+Xf+8TTSyuWHXdAE+Dn+dv9LRMWuU52I2loRPD3vXKpJ79FZ2
tVPWN7RdiPScApwRFcDSzUIV8jCROzKVjYwV6brMmX0a+qh9Gpt2RLdmUk61UmGNmDBQ9cei757t
qYf7X8TS9ulUYGGh6dlOzXDlSwcQsZaI/I0jvXnP2ezFHaTY8mAC/n/p9S4PFKCxd0UTte/B+RpP
OFp/un22rm052QAMrnXMwnW32fIlF/gfpVQJI26zIhb2s6Mk9U4/7eIgAeKmEkWoYA0oVMDnq2SV
qY3SHKFLx1n2ommHDK2obIUk64PW7wSGK4shP0OeBh6SV/ynA/9XwEwz2oIKkx1ea5EGwMKzA4KG
UFGnXn3ogSft3KHX1iMCQcfBOgLQ8OYwOZXe6urguEGpMp0iwfNOzEXtZ9Ut6qBOx13E48XpBVi1
MvM4wGDxwTud7+bCgMLBF4cFdQU6jyIS5ydAkyk+tpaipBCemjI5WEvV0tWPkQdLYGHogQbPwDvS
j6a/VOqNcVTSfIUAE8tCK+2TInRknvyegHR6gT7G9bE2hAOhKK3ypzFNq+FUlmXr+UqM/ml4+xxe
nH2eiUIIURAw15gEbe4bI47boqiki7ubsnpyAdlHrgem4bGYK/2kFVoaGtautt5FGsuyJD90KFY5
dT6E860URm+7Sg+GQ5uNFgTkZCenvCsM4BT6uKdPfPGtrYshqWeRf6zukJuDImd1MDOLxUw5WMmd
mzljErTFFI//GkdZCDkQGoyrdxGB+/ypKoXivVakFwwFOFezs8f3ZWnJz7df2bVzzyQHZcI1jrKN
56vgT22oAsdgDpbTvddGlwPZ49GwIKh239VoX91e78q7giwJw4/uMbFqWy832HvDPkN1XBY5/Ub0
38unLhlszS/1snm9vdiV80j8YO/+nMkLM7wRBhDmhlyyVqS1z5ox/16MMfPNKu/vvULIJ8GR3Ukv
r2wokr5EEqTtaGxupw4zAmkUN5YXlO4AYW6qbeCQOCVjoJa+LoO+By2+bMgz7wSxwPyXccfKCj1/
g5OVV0tJ0zdYUJCCFCNlEJFZBHUvSfDyUj3GQkmOXcNAYGqcGmYu1i722Ax3SCHKnVN79fFJ5taf
Q+DeomAQMIrKXk+iFbbRn+RQQppbG7sycb6Sy6fh7Td8kT/y8GsO54Icx5tvq9DgqH0tloQoqhSR
pT+QZzsvuTcOTxlyGq+Luah3dWu496ml9XvO09dOFwRL0/FWJxBapOcbbyKY0g0I4AdZpGiBlVbi
qU5h4RWyaT/0Mhvfj+k47RG6/0x1ztIeHhnGKCcMEDWT9k20a5kgSNSZoqBoYmt+RJIm779BHSr4
mkplassA7uyMToDriXduC+w8GAet+6ksbZ0CtFAcTIMzKJon10F4K9CnyH0fRfrYBCnVT3FKE8bb
vtfFXR1UnoKjOnsLxw/bu0R/xZgz+ZgNXUF7HQgJVueD7aVfTVSBjpVd2mAr+sgrHnNlaoSfLRAL
w0532/QdomfDXZGq5eg3rZSf7Miq6VQabiR2BmNXvwlS7FXFj5qC2+j81cxqlOKoMKFa1cw2mhmo
Nf62o1I+1EB5D62+yO/o26Dp1XvVvbZkrZ9V3vhBKIxmUGKfqz07uCufBZgB+NqkFyiKXGB9enfO
+hYbvDQq+i9LPdrrlZgNj1kprCCfqjje6e1cdCXobv0/EDOpKMzm8y2oC6xSRi/Tg25qcYpc7Akv
4Vo7zRKopT8oHV3mrKrhaJKENPT3sEDcifVXHpqSgyyY7Hw1O1r/+V85XN6tGPy41vFi17S7Cjts
lmyF6h0b0+hfeolH6M5TX14vQOMxGeGzYzoJNOJ8ybKYG4bLlRGUWbk8jfg1+BrC/nBG+73O7+XT
AYyn1cwiWEphynC+lJ7oPZUNg06RjdRVajGHTp+9Zm6WHnUt+1cBLAIq9HtiHYrqJjnqJszbaLUb
Kf8JgI2irjANCQbnovw8azS8bwfVa5u45qb/C47FP+P8yWZMP+OysnXsXB0v96cy7V/7vrCdkDEV
JMbbq10eVIpEhE0YAHJdMNHerObMKXUFeveuldNBLzPxavfekPl5pqmnJU289tDlChxhLa/KV12M
yt6ldZnTrfxE9FWhs3lI0W7ChdeYTh+bI3DfqlEfF7EYHzg0/c6DXjsw6LYyOacNgBnE5nMYLXyv
KgHpKJtKdKnsOTIOOQaDx4Ku06fFI+je3tkLmNJ6ZlZBBTTJgZaARjjfWrWp0ctKJeyhynPLUJsw
F+z61n2wkhaoDu1EJRB2LoNaDvWXiEEHZUcRfYtFrb+9/VuunSkY0oikMKujnNsc33buhnoaIZ12
duKGTSmTu7Sz1ZMB1XFnn68shc3z2hCABMqGbzL0aTYMxYGSEkSZJt6YmfuBSjx6auPp4+1n+uN4
en4VU+esvU/qRmimW/EPz9SzIcsaM3CmpnhPq636GJH/VGQEc4p8kafpbwEnmPMxr+N28qe0cXo/
bqEt+YndKpGfOEV/jPu6tPFbh9sXaDUs/X//nrkDESlZ8e46w8XzY+DqitqKATQ7g9Xa8DMgCiHa
E3JEOUIvDzubsn4s203hzDHFoBu+Qi/PV8ssNFG6tjcCqUqOg19WWr/4qastyXs3n004E1ncfJuE
xwwADZ/xP+kykFxM/r1ANccy3vsM1he+/UUchFVuGno17+n8FzG/alTZZGoAE0xgdjkav/BDkWGN
CeDPDu5lC8FCmmhYdZQkGkzqcF66dmdj1vtg8ysA9BO6SdeBPGxlW5JiWTUoYzUoxwEi4kQZeY88
UVb7saekCWnHIL4xlZU7E7xrp3TNhEDtARCFurrJBFKUPZXIkWoQFWJ8UM0uexSZ2nyyunh+oAva
vAOWWwZJvZACCiXWvw+qWt6JKR1OBdZsH0D6lN/HUhUPVmll/90+L1di72pkgOAwTVj2ZRN7XRMB
VFnmamBXS3M0kCFHg6Sx90wQL7EUq+onKBVqXQiYfHnnh2DGS7ue40oNqlq3UfEbQUo0HawOP56q
Gv68OX2sqNwwXoU68iZboPQhARvvpKZXLgEGUhC8Vi3StR98/jNG2xwcJ21UkjGZfNTztP5i6mn6
GbEG+3ECr7pz+K+dOu4bhJ+4drhmN7erhnqOV7k99Qlk6TeF68THfhTyQffG6r4zGnBbzDnvb7/T
q0cOBhsfHVhNlIPWX/VX5jfyNNVCxRTYXHk/1jnYQzWK+SNQ7OJUuItIkSqIot+2PTdfJXMBE1C/
B1iB+lx9MePJnv0uxgdtyd3u3SjL/t/7fQb3PQAThuMrRmE9ln/9wnJh3MTdoQW5osZhP1feWxhy
aO4hMFG/c8yl2Tnn1148h4/JFwhxYuPmnOPL0o95IbVg0Ms4D5x6Tt/lMPYMJCvttA70YUCD5vZ7
uPZtgUBcqSI2dcef4d1fD6m0jlqZ9azheWouH5Qu+WyY+fjt9iJXrltS4P+/yCa85EXiVhNzr2Bu
oFAdILQtaOl5cSFRxuym/8s2ApC1aXisY93N9xMtDbd+MWgByrOGPFIE9uOR8z+jSVgzXmuTPd39
yxbD2seBtgZ7AK7WlkyEH5qmFFVKNpzq8r7q5/xhylsr7OtKuzeq4hctj+qhAN999+8bC18D+hIN
DjAR68b/9fa8Lltyp0WoBUQwBFA8uhEtbYYXCHTtzkG5+ox8B1xLJKbQQ86XygBJKDaRP2i9eGq+
aVKLxqcpK7UnBsuFgQ4WMlJhbAyKGejaFO9ZgF07Q3wUxAo+SFAmmzOUlakYE5diVUftCic99F8a
dSne1sg6HG/v6uVQlIsAKr4KX3s1w90q1FXMysqkxoB+se1perQHDHLfoNg2xgEqMGxyHZmAmQs1
b5TnfDLRPm/agiJWzLoCwt9QXiNz1rqT0yX950RtzD29xWuhAkFgJrbM06ncN6ECEBOexChvBnoM
nazSUrxClqR9Sl3xC7rbspMgXLsiVmoX8iLqmh9tPqmuB3JiTbSwEL2G5yiNz0PB5D7qhTi5Y+0c
oIB3O2f7WmlCj5CxBy+COnPrEVY4VmoMGqEJt9G++OLmU/JgNl49HQGmVuA+M5TT52FRer9PC8V4
GNt8xHAwAaboUykn5f/hXFCIArKkoqf63bK/AB5oJadPDRIFa9KTGltaFwJvrvOvAJodL2xqpxXH
rjKW8ZTEKQQ4svqM7cHl62umSR1/TR18tK9OePwAe9fivcN7JaATB7hF8GeB7rPlrXa6IqmWW5U2
Xo1bRBrpoRDuHN7+RK58jfzpSIyiauAAKdkcCMaq/RANlk7P2tbvp3KxPsu+f6dmtXL615UIrJyA
dfqPBdT2Fva8qGm6uLLRDRjlKY1dJIholP/I6qH4cHupy1POUsykeI3ritu7MAHAYLRGawfS4cJ3
UwUDT0IOqm/QD2ZFG8PJmqednby6KMjAdc4HgG6rolAvpgNJsrcDrqWOBoZNI54egBt6KFg/pdKc
7r1a3ZMlvYwfJC70MUCScUsS4s6jOXb3qaHXjk1PGv4pdzBiUJNqnVAakyenLPawXVdya4ioTPpX
gCBW1VsaOZo4Y5/T3wmaeV4+JbJiyA7YS3yAb9weQRBHzxrKfses0Y3naHLmj205712XF9yVFTtI
P3y15FmbgNs6J8HSdESLzibDqjQnR8Fn1cOJswkHywpmN/7uemc8xL0zfe/KRH8jllUzyIrgEfl6
Zte/1dJ2v1tFVnXPlhzrLygnIKiZWNNc+u2gTL/q2q290BOm+5CaVmM8QDFRPt0+qGtGfl4n8hh0
TNlOQLMXk2gtmc3OQNEncLR6VE+21FLMbE29pCef9BgMzaBzwp4Qlh/z3kjLADdPzdxJ4S8jDe0C
Zo+0NhBGRrTl/Aw1ut2qkQFHUM8aiJNWlr5rkfvYyTsuI81aD8NpX8FztCc2qyw2YgfK4pqBOo1a
+b4eKqEczMmYXquFMnrn0rm6Gl0wqq5VFWZr31vFNfbTtmcG3ljnzQOTozF7XnR02ALHbtEjvP0i
ry1HEwqxA+RaVzmr8y1EaWwldeEcsnSp+912s+LYR0n6tdR3PSSuvC2Uu2F3uFC1iaOblleHk9xq
aOFQRDfJTw2BsM9VnO7kCVfCyioPTtLNwWDOvgkrgI9dUJUssqiVYuC+UOYhTb0Egs/ULPa9RE3i
++0tvBZZztbcJIaeDhDEHQoHRw44VKAakiPiRFPYQbZ/T2cz/rDMmpsFOHtMp2xK1MehncYvt3/F
lRd59iPWL/avRNyKmsUcZr7IGVHKY27WqS+HqkG2L96TYr+2FIL3zE+BM1CZbpYCO9hKeopuAH+l
0VGeWaIHZakJUMq07PUGrkQa8M/A78h41hpxs7kVQ8PKExW4CWUQxqlKhPHWtNrFOHmarPODl+oo
yNpdvox3uj1CqAVWG8l/HtnQmdOAIVMXg6cwN8dKjWKzYS7N2c1b+xdET/mDon0a/Ayrz72K+NoZ
5gOh/AazS19ks9jA2L6ASsFiAuHBYTGKF20k601ytQ10d+53+LLX3icOe6xFWcq1tNliM07TbNAy
B2iKo2gHVA3c0ddSNY2AAA7lj9sH9U8Ta3N38B65PFAOgSO73UvE0gDn93yilOv8tzmOfRfg796D
0RJC/5Au6Wz6xCusdmDTFKehMWi9FAAwRTck75RoHA63f9O1HcDxkTwS4gI8r/WN/PXxLKiwxQk6
v4Gimv0nGTdDUDFMh5Zt7TmjXouCyBGx1Zxm09vSpVzE+VNBDzRIs7H5ntFVf6hQUEt24vp6Rjab
TNt/Ha9SRYKr3ZyhyJnxrSxAxiSWJXVfLI76C0VfxCw7xTD8RpHq90zWe6ImV75WAHjAFijR1p7a
5joxS2OWpAFuMFamWyAakdRhQl5phrjhLbE/zzYuMrpaxR+7ZhKVL8bO0XYu7GtJFuHCg7EHF3sl
Yp+/znqZyh7ZLS+oosxBnHtQtOXQOMCG/apflPeJImUaTLYTq6gzVfwuJbKW8WClXfpRHZflv1mI
8hsYWzawt7UqDczecWI/dwBvBa7aQjBz5qy6V+pkBLZiVJnnZw0Qz3//NK3/oew8lutGkjX8RIiA
N1sAx9GKpERKvUHIouBRBVMFPP39Tq9GaoUUdzcx09PggcnK/PM3NKxXC55rFOavWxGrqrxplVfn
H+MlOet/sh5ae/8W1tL5W7jYf94YskO4EpQNVpz0Uz/ftEl7ZliLmTh7O57vogoXGqxbW44S0f/l
5fxvgeNSMZUNsXyEQPGXl9OZo2bcSgVzcF3kqQmvZs2x15+aTbVPMDX+RoL57zcHinpttkFLoYX+
SsCxmKnIR6qtrE9wayzbCW/vpf4byem/ReSatXkNsGVMxMbj+lf8TxGRe9W304xIxMLVFai44cQH
onrwxjn5f78WXAoUAB3+dYT6laCWmDUmBs2wGB1gtKhxWSCxXB1KYm84/n9L49Vk4GqLEsPlQWL1
868qVk9GW7IhcyrC4th2g8wwy7MP7oi12Z8vdT1nfqpZ/zoh8pyu5IgrgfHnS1W2FhJvvSULNWW+
GrU5sDDCHl5Ge+rsFGVt2iZnLPtbF/xf2TGX5iyiJNMyshL4pTcte4UwxCKrHHzY+by4g/heFBqA
H1t//yhnkM+bFSvmb0Wn9lc9T2VyXckkWAeqYDvgWs+2lKBv9fznW/KfMn79u6hiLEVYDDKA/HxL
orhzjDWT1o6uM7muyAvnGOm1ykuiOmAokQhNxFnx/6Z1hkwYNgf0VT3v063/ctmimclp4XaEXdG8
4VkinFRb/vg3Lelvft6/NFxQfxod1EE/X8cmsEXxMnAdVN+n1keVmDqxqbxMy6uv3DYMIrWgzX75
8239zZsGGw4yBa4ZDI6/OkY1yRZ368x191IQ2DgpDLGqwU8H4eyHZHeSvMNYO21U177++cr/KUVX
/siVLwBkBRv4X4/Z/y0SQBx+FYmFkT9a7jHF3l4whP3bMv0/BTYEpMa5DgQO7SDF6Of7uogaxlrs
TNlUl1D/ptU/T0H1ed/n9SzM3P2lnv/3MV4t2zAihJ+C38qvP6qg+i6eX0wZMS59m0XbMh0bd8ax
3wuKZxIk3Rtl/TWG4z/1lh/JdoUNC7Mk7+kv5aIbVxNCQ5+yfULCUQ4YwxG+UGUVTLW/VKbfXoqK
dLVZRPX8K2d89lea0bieaQawJRKDKb6ZunUea7Z2b39+QX57Lxk1+OyZlZ1fBbSWIzS3epizYPTs
6EPnlni0hWWVwE+3Gx2xJmurE/sR4i7/fOXf/khiAniM1yHnV/e7zfIkomtibENbFqcx9JvbuOui
kzdiv/DnS/33+7tiRyw3Ea1D6/7VlbMyI/IBd5jAn4v4NPprU50Sta8nz5Pxd9qyAaPqLYju/V6E
/+9xnfcGcOX6ogK2Ut5+/jiqoRYqsvjmSqXIqutiG2mVHy4S04ly3N8qP9TdsdxX9T6I+/0Hvqpo
GoJ2Mc7Ln2/Db4oBiOvVpgFHqGup/fkvIVup0ddspQyT/e5xsbaiyJy2j72/3O7fXYeOjjxN5g4M
c72fr1MS1xItEvkRTrXqtnQtedxcDBb//Gt+V3T+9yq/9D9RG9brWHGVyCxN5jjV1RihkCWh0ARx
L0mxfv/zBf87SfIkr1uyf4GeK4X25981RE1s9TP3LxGd+76ttE9yBQbjD/0c759WavANscxOnZpY
exc33Oa7NvGq5w4h6k0kvOlvvvC/vQV0tUgvSCCkIv7yBxkrrhqvmzMiZ6bX0BraG7j2zicZd1Ee
u70//+XJ/u6bpQe69maA9wiDfr5gsMydmvdqzorGqs66aJK8GLfmMKNYuvz5bv/2UkCtvEP4VnLL
f77UPke7DuNtogmx5uMe9e1FbPac144Ozn++1O/KwzXjGP07BYLO5+dLhZ211HMJxWyxozZCslwv
32f84QCYpL9eorlb72xV2Ud79+rTn6/9m5+JoQfKfujAV4z++oj/54De623z8KebM6Ixhvtlk/ZT
qaMWq2PzNyUSwMJvvkw8dGkFaD4B0n+1E/ChmMdSVUsWrTDyby3TxGO6yFAtDKbe8KwEySTHMhTu
flLOsrzfZ9ckuYqVNae+iJrqiLZ5frGa0PqMnXrxMqiiCFO8HDsnh2IumeJihLXp5lTbdtqcgOyi
qo0q+zQuwfhNgq2MR6WW+WvY94aokx1eE4uEanoCeXPAKcLR/xbja/LNmdm2n7dd+C0hW6N5Z8px
GQhs9q9Neu21X+npndc+VirMQzC7j3qK1um07UP98eqTPGQRQUFhykqtea6IT4Bkj+vRO7Qxk6ix
RfLt+6lek/Fckk4TXltOjUmdvatv66pwjWrDyDpuYdEOR7rWxaTJHuGRaNpKEbWywFKfvMZrj2hY
4+pMBi/hSXVMelFuE94ism3Y2I5qG8/63Bqcyhwnd2hxAQeGODSjFXsEIWyyfIISPnzcpVd+7lW/
fAzFwpzlEimKX3VNoFTur3twvxJFrLNIh+vD3jL55VaxkCVoJa5xbpEtj35Kkai/9sEsrPs4Es4z
fixwzYl4LV4cNdJoLvVYmFSK1qrSySb27nndtaxRGGNLlba4ML3hCSbAxlCq4Rdly/p1N/vqMRHZ
/jHYh6BMvVVM9/1uXTVRTs/ftAROYbIk2qvvSR+V4AdO48AdMI2ZHsd5J9O7h/0yHks9kvVN8XAf
LEE2wQ3qatJhoqjgl4qkuSlJugkwlOb1zzig/I/DWovPEO1YJ7dxUkNghaKbBWu9nToOVO9QOYHs
YebVVZ0WfonKiHRv9BTkpKp7ZEmbPpRDJD3iIR0Ds02ooLwREiH4ib31+FT2ZfG2drsT5BovRpMr
DVMd3joOd1lVEZZ4H3eNQ+5Ft4obSfAHJp1j4hxhjgr/xvJNqLK4nP0mnbxOjEjCo6U/4z9oWznM
Ync5Q1/dbixRxN+ralc6G8XOQ3D2OdEXZMf1lOvSjj77OpHBMSwm9FjtVXiasocZkufF9M12Qqlu
4ku/BU4NHc8fgpNXFPzLLIsEHu1XgXV2i3p4il05PBYtCzugGzXdEQbmPWtd2UAtS6f/CcMqCJFB
+l50AqJtSQ5jNglunLggStUYRsxDVahlAU6Ldwfb9GAK3hFvyc9so9W0FxuB3HxLr03MQjQl4zNw
phWAU5UzRv+bYhcA0FJ8XcJoa85In+evQ+H2byZwd5FrS/sw2UZTDcet3Jwfog6JIrNNRSkKhVxT
30QK8/yo9KO0lyp5mUrUn+mwyWa63uPmbHgXCYsMl/YJVbVuT4aR4Mb4vGindg+ZJHuSPH5M9TWM
aAvXmVCHNiTZzVrkdImiFg6uovHujy3w7p4uou2Ws0YUmifO1vukpsWFe2m2aWiuH8X6NcSFARMu
O2mek70M43xVnb6UQaw/qNUa7HTzm+JTaHhV8h4alrqsBFt9Z9zePgW+DCV54Z7mpNyglZwLnrSd
j3FidVmLMd7zHK66P+CP3JQXS+zaZHNnOWQCIFkpD15MtlLuBQuBHpPSLAEbD0dC9GsNVjDDANEt
05sz9gflwAshQ84mtUQUYxnneDwTHKd6Ucvjag9L/SDEUuvTRML5mm/Q79ZzVdSmuE36QSvIr6TB
wMGWVgI32qzrhbiqNjlN89RM2WbKLTlbG/TQNBIkARBsV5r2PROu/82JtSjLdBRquHckeiyBzG9Q
+9PEn6MPsbcp/xQOGCzdOdKLzGneuzK+5eY77jncpDORYCLben7cYuNVt8VurdgmxlE9fAu9New+
lqLtqYnbJgHQ0zVkazGfwkAl0ZewKqf4S+lss1ulc7FiFH8oShjZb24TKABUjau49SL9oE6+b7SL
Yw7zulewWkRhHNLdtgIGSGocd9LuEVtcQENk8Upv0JPthhShPYom8bncYP2ms7fHV++vdZUBBlz4
05+LMnDL6LaIE2pW5lTJbL+fzeKYVyceijBLnMHRD/Bfq/lbgx7QfbN8pD+3FqeKl01jWBY/lDcQ
oXcc44KEmhPz0VY/haZx9b0xLMElc0EyxxhHdZjE1bkqlDV8rwD5e+xUvXlYXvqGRITbBq/8qM2b
eDfdRcGz+Dj0e2CPvD72Uj7UWo7+Ge6vGe5KNt5hANE7mLz38OLxkY5WH7ZL2muA5merDaemPAwu
LlqcV3Iu4vGAa7iwXrhvtpdDPHCnx3jnKla6T93EfSt2v4TVzngZDOtbi0LGPdQ2ZrRjZiYm5opE
oVgX5zlsZvEwd8k6fu+qPQFl0h6v/oMv9RYcHb4NW6ZEZTSWf7BBbOrv18i+UuWrt1XzRTBBE4Fc
hN3D6pp5Pisz2EMaNf463saDVZLemHQJ0TJZCJGpeMTC9MojwCF4I3mtH3XipkxoPtugEb/lGc9p
eK/3or3i71u3TEWShuSkkU6oVZeE77up4qGA6lq6adLZJMt4Mk1Sm3PTLb57Jntn8i8NwXfbHcE6
xNuMocOX4MNJmrLBgs2d7VCH7DK3RFKKb3FELNrDCDfPTfeg69aslCsbKXtZ0EtMlpi8zCW75nHi
w2xzcFca07H1BvcYuHpscm+I7O64mMHzM0kAXCBJkcHwkqgjsm5S8gEdO129XjXvekd411NyL0QO
EYS4KDSg7WOhVW3SfXHqVzErr8yGdQ6skyf97RGdIImG7mAhElxXd36zd2deiTKkjOfwhPWlcN3F
TnsVGZw7qqUo86oJvcetNdNHz4SazEffclTKLFSYm35M0EMuRDwlKUxvtzqEXYw2NoxI8iGjyeWf
t3VbfumCAXnCSDpPf96Cvb3zmgonMc+Mw+1sOba4L5wYq699LcTjSt3jxk0y+hC4UDdFurtNGHNg
sa/J5l62U2ZF/H+zrl5oDtDEuoSY4EMEXqVQtGbjldEPw3Ga7H9GQgF1KuZEjSmtIgyspIhGj7i+
GA+EeEafmOIqMcY5alEqsxol3q3SWaYtK+xlm9+P3azlqUI8qr/QOrq4EpZ+W38Xlq7HtPMlyQ7F
ZOHm8lDCBCfjqcTJzEp1Qi7cx7hvZzsiY6O33LRri0Ad5BTihSMddBFfnFXZn1BlMZ+lWDFsF1ur
a8alIMow3aq6ig62MtjLbSKQ8MXr2J1v+ymoz3aB++PNqvQSp47TFcuTY2OoR/8dbJiTEIe0H0Im
OnW7zWYzJ2MkUWFFEi0dr3pN/l5VdiRqO10COAvpYJ/T0Fm1TLsg3i8o18WOj3VPcvhaKfqylGla
lQ8UY6d5cOEnN0/V3Dv944bFZXSovUEN2UzmxksnZNGesbGOLpVsxcgyrRr3k39NOL1LeI4nvyUY
AjUMXe9BIaVtnlDWet5BjDImb9Xav+NYYT0Zee1L+7bqH5qgU28tRJspjaRNiyINi+lM+hqzk9ir
YA9Eu9d+4auZvwSO5jtx5T6Gd+M+Y+w72F34I4yXcoJgoWVH4MwQ/VhXfxJ5SfG8G1jy8R/D5hrz
QoPbZU4wtGRpyaR70ZSJZ3+Ss5NPoeIdGjriyh8gwHgqnZam4+2Rqyvyvk3cZzNW9ZDSHg/v9o7T
7TIJl5N27Fm03HAOK512oqeLnQnXo2RFG39EDIHL3CdxVd43Y0/2gVLW2qSUVIl2xZLk06uqm/6J
x655opbHe+rNffdqmgZQjy9BvBTjVf60hDVLcUPUKJ3Zam3qoOuK0M61xL3sEM4bl5+SpDlbrqOj
FFkNUSwNFngsniaLcYxcwSSbZNA6mTCF/STw1yGXVTiawziehlsi1ezuDXhu+lwUcvAyqP2juuGb
jE7W4gTep1AQGXhu/K6u05pT5nVdaxyeYxPsU04Cm7JJjd2rf+ZQwkGVST9ePVbs+P0eohW8m/zR
qjJQ4Hm+ac0yfllZwvEHY6cSpaUnYn2efapAVw/JcpSRWtsbUpL2C677SfeMXa+4c/DwLQ6kVJEr
zKdZ9BfQjqFLfUkY2J1edjmd0GUxBzWyV87JSqoQV3l0fN5hjpKx+zhBz+g/OtomTK4Xsq9fdWfh
Q2Dtg39Vb/bYLoreSwokN3L+XFqt3Wsmn7rys04vY5SZhP4O/NqlwSVexd0J0Wp1fCOUxzq9G4Wt
PtbkAcak51bFR5faGqUhQqkPfj2LTzbElLcY4dir3KL+AWXz/pn1Vt1eYkqHSauVNxnnx2DtTsUg
+g/kERVAoBU3r3diMX+2lsjTqafC4r0OZfwqRZis53Keki8x3r7TKSiL1X9OVO0HB7m5/lek/ibM
k7oP4gtlnJJK1OzOaN+0zh3M8uFOhDRVKQcFtvOTHO3ntWNgP5Pu5HgPQqt5OmvESBSZqBiI0yPM
rjlrH4/tD91OUuq7xqHfvRvXCkZTZzAqC6vVuuFJmq/+DkXu5FuD7t91NKbenb/4yw/RtT6xGHg+
J6kfI2KjGSIEJSOKvYnSORis7V5UrYoODt4vzmPhxha+w1DPv9mw1N7DbN/nC2BG5aa6xqX+frGT
7aKrJi7ywPLj9bROXkErNgftiexFXZ6rwa7eWWunodCT1arPKBWKowCSme9I7wsu4epcFfba3e3b
jruj0zoKLOQ/xukvGLmE9aXsPe+9V8qW5gITropUiNh7c+z9GhA0ANym1gySiGExPqIHd/LchqsH
XZvGLu9pPjSJ+bjogphkGfCO1qNduAfpOuOzq6XXZ5yZ1q1UUtW5jjzl8XZzYcRfUn13O6ugayvm
ys8T0VYLre3sfwqMabqLq0YF8hdC8XTFDH8H5YPx3pkJU39F7kFB/FrnYoVLBvp8wNSNn7d2vEw5
FZTiRv9nvjo+Sdj5IFfLTuMyrr4PtdrQX6E7uKl0TDBw2jqlB3YsLNvctUTj4uK6zEBFHvQYDpSh
7oejvdlVdGLIm8kiiq1dQFh2ejnfBtUaDw9uYDXmbElWCSlivohiEpLid98iv7919zq43Wo4z6kN
Vu084QIt9yOglxsc11CpN88kLo6ptSDrzQYpKG/cusfoNg5LHFMLCHjfe1hfQ0oouuWc+Kxd57TS
o3Rn4xsZXPxy36rbGhVlkeq4Lvy0nYfdYgaEX53FPCN5lp6ITsvmOVVO1XGmFMujNTiWxSLYeXNs
7Peq3Nb50OOburzOFn3iYefPOdCzegVARgHCtY4eLobsc6OIbzSBnOpIuPbZxKVlWllR9FI6RU96
uSg7kZYDZmBpLEqpUqvpCysjD1E+kuiJHVhD/ox69MUWnRu7rVUObuW8o4i3H8MtEZCkjN9/EZbf
3cSLO0Fj6Sq7uYyaPhEheqCxXG12/7me5+Yf/toaD/DGSaZTDUbxSenRe9/x9a2n1pWyPfizH7z1
yVYRzehpdT/7HE4/9Gz7H8aWG3LoJNPqUq7xzkQSgv0AoW3/QFDwp9RfjSsyXbt2dWcpblYq1kFf
xsG7hpQL13laanKwz0KNUXEXsA0gm7gbwltcIPcmH/qKcPkkLrznuLNUkvUVpN40DK1CMfT9+2x3
nVjfQOnG8WWPnXF6jPzGpuQtfom8yp/iNl+UM70EFInv+0qnmkEa7oKLh2H3B1u5lTmMDb6huMtE
yqH6x+udGaeZN5/v5NSYBKL00DfLl52U8SGfW+HJo4P6E7v21t8fZzlO7WVFgTWjjbW9184JsPuO
u0Vg1r/5xdPuDobPybbokTUpq/mwCjGkS11c3bEmkcjMI8HepMuOcRGPteSxLcUePY7RDHbI6zND
15LNqvINwtpZr+hRU9wiQChNb9sq9xtJzRqLpfcywvS2z6sVkBZbFy1MxCoaKmDDbhbPm26KhkBZ
Guizrmlt0iaYmqd5XD3/CFqr3quAtEO+R29WmRAW+81KqPjbNZfzElnMjylYwnjqKty/smRuh+XL
nLhyOg6T7ZG3GJTK+oxxvvcjUQjMsqkV/l2h2vFbDDDcHOpN+x+Wpaguu1uU7YGWIajSQIumS2Mg
xB9eA3h2ELB010zJScuMjoxtfMrTb5ZnRVTIfpzVYq35TqW4+DTT7WGnBL5PisGwsBPW9Eq4oHk2
IUdPu4ETZbJUzvthE6t/05mxfTKbLuznkKZgISxRs9wkWjVWJzae02Pr8t6QcFv1j9bO8Hjwpeov
MUtANzM7PeR9YLr9pL2ExFpAybY7uKKe39xeDtOl1W37MLbT1dS/DOb15FhTe47N4FY33ZVAwpAT
dANgVzvQOnFGqNQUuvuGNsuguB8VGq919mjnNexgkXbhPhf5hskwciMmlLRBLv3OCivBPGhi+14G
nAAH7NrMZ3rTFo7RzOiGHXEftBkmkubjmBTBO4vg9O5UNpH/QZFKT+cYhtiVwwtMgIGHuP68rNX1
Ubt7cAgJkPx0XXuIbNz72sdsf9mfer9jhIN1v+w5WeNixfO0lO8cS1ydsXS08CGMGGLG2ofltIYy
KaFS7PNhr5dwelhii44JtUxzT1uD5+xUVe6amyjUTpoAnb8fyl0ur41sOm7T3trTi80A9qkkNGvP
Rs+XwcO4VcudP1gkWW5YQvU1JW/0vbQRav/RDqzZTtumxoc1RpDGNsCNq0evCnnhAJvHtHbrazNd
oro8lf00HWjlGv/gel0/Hd26cV5mP8EHKCir4jxxorwMe+/e4fK1mdSNl6E/BF1S7E9WItwjeS5Q
KQ14JhYItjW69+ViBV8AB4Pxwhwf3O94JJRnvUv8BqtOe/8EKLO+FFQsUGyJud3mtNWQ0nBNr61X
tRY7HEvfhxpPJL7UKF6zeZO+h29bTDRyXBCYk6I64vvkU030IbL4LQCvJrrb4jLCpBiX9ce6L4Pm
ESMz8IktWTC+5wHEdgri5FupK+L9/ahQgqQSE7X+UFiYeGLPfXVJxH0KTZ0zjmUK6sHHw6QFBkrP
uY1p5A1kECvFIuMSkO1sg6Hubn0GpF5fOKMhCzdbNGyHUOxrdRc6E+cOTj2WfACh3Oq7dUgYf7CJ
csdL55TCy4Pa3R6LGm+jWkbzEWKFcDIvxjjmwZ9qbhvOOJWVNePc7vcEqXVva0AH9kpI1fy5Xasg
eG49b3Jzew4W5y6WHTm9xq/Wg8bPky+KTGkfLLUPv7VNUjopS7NB3IvR1vfzNLFHmVSyfCQFL8L0
C4Ttqa/1HqUEt8nbMQSuzbtOmIehqNflRa2oIg7B1iqSfLxyZHNTlPVNaQgL+5BsibtcH2tY56vW
wycvkp24rEzC1sFbg+a9NAaLGLfyx+SLpwDjSgNA86p1G7+Z7fpHV7Ch2YeFhSnyZTDLkIfGK8az
JPLY3LZx0z9tvKDbjTeOxYe4dZT/vh86AtUFK2jzKRxrdaP8FgLMbnsdUdTKNeBzKy7G6ULNn+mX
+ClUlHZcs0GGVnIugImtcz9ZHhEsFRyE+yuU+DmsyUw6lSqkLVlH/KfyrbeVzvUarNvBsmrvHw/T
DCt1rKQnE9qssjpKzTYt331PvQLpJNYZqwr1xelZZzyMXqe+hbNdP87tinEThztFdXY3uzk2jtFj
FlUJOnY+HUhDpUguG9xv930TYMR9gtyM7W+FE0HyZtiiNWcQZbPexVU4vRD4V5gvk7+QvjA680Ch
D7stR/O0wiXdGMDTdTdhcOsmfE/ncq1K/67ax6tUQCaiumy+2dr3kxAKM41qI/uHXCDg1IkBL8ka
sXoVdzHaALNJBNCB9vunRM/Dj4CjYcQ1xXaopl1pqfPMnnBEiVrwgzj3J24NNLLgDP0k2rJBBdV5
swp/yJMmAuZxnaK4ZeUTMA9UfXIPZzWs4Jsl9ZrZRMD/8HwmjtzrpwXiz76EhEwky/BUeMY8yrpV
Bm46jRIn6JhUeciKCvSborrkZTy45yvza8naMVqqd6xc8SthaV58tZnYp8zp8FxlQgrVnsWhox6q
cAbiFU61f2b9y4qwMEtQpBPwItg2u+QrkhSY2yFcB+88jU39FsYJlaOr9/Lr1A1Fd2Dm5h/WfljE
Kap4d4dlDXp+rLu4+LaHnfruV5JmWzdORZ/eB0+Ixxr5gBEd0Po0etaBdtISR1nJfn4KVj2eHfq7
HfSxDYZUCCYmsl5UMJ74LRERL6bbXrwVBdWzZP6Wp9Vo6zVp581Jt1Umzqly6dUujTXTmja2MO9i
ti71YXZ3BEHM6ZvOiLBgZAFNmu2DtzvUwX2anO2jtxnJMjHpkSQucdtPOBKONc5kkbGfF2Giz4sU
To3C6Pp+9CUhkLmx554d+K6dJl+h5n201S4cNhlT+7V3ilAfBmuYvUx0Nv6/8VRXOf/K+qUkMt15
SXBAWlPtTu10TJT0ppM7RxsIz+KxRmh6E4RH1mV+DcxvN9gEQ9Pa02Aoxv6G9VM3poUKjMKBuvJt
ctuHcrsvYOE/7t4GFYfiZP/op6i9ayVY3am16wXTxdCEh5qScoUiO9nCWeEzFyRi0wUo7daZaT0g
rHGZ4ztsjEcLIwFnqA8jiMB4z+hZLinzPoO814VNzjbPjDdJE7N+dhlN2VXH7jocVg4BAOTSAphb
u/mz8ryGrW/cz+NB9K5kUlncsUv7dTSfVq0mzj3jtSdonyWsfdn51Tmpynq68dlvch+c6wvbYkKb
hyWt1yWAfVtlXqTBx6ahmMocHKVcMs8rep+IOzccjoUQiUkbgsrcGyziIU9Y3s5Hb/W6tQ+tXMYH
2eA+CwehQyvGYDJ+on+ut5RBvcWIOaIly3v4qM99RWbTba0jpiBrCgxhrdXuHcdAdSrf+0jXd0Eg
x+6QlEUMgBKY8jZJrGa7s9ayuhsmvcPcnV1WeL4RLQtUJH/DmWPK/jC4nf09cLd1ycSVoQqSM3Td
Tdg6kMl3q8CiM2KgGQ8TOuFjsTZ9/8n0LU382gT2wzSXnYJLiyFO5rvKAV+1tomw8kHwOPC8ti7V
srNZ8HXQYiXk+eKlIQ6WBLmlYJdFe7PcssrW4jQ5OL6ku4MyFS8oeDgXA4kXFjjCzzHdVd8qNpzb
+lyyjJqytisX/otiZRfv7dtys3VRXR3pmXUIht8zxDFn6UuyYSeSsWYjlHUnMf15bbA+JywEu4Uz
HjuVc6lMGbxK9pM3eieAGYtSbB1omXCEOW5jb1lpyzCBmZ10xg8duMprv297gFfLlaKwxmE75zgr
RszT7O3ljcWC+kXSNvkfmAan8Z3vGRl9B3cX0ASiiuVNByBkctwdMDchNqmi6y318KVZ1DSeymRy
ad09u7gUXV1G6bQ1fnXxHEO+DjxOajVb82L7QTIe/+DKEPQCU6OlX/eQqaWQf2xGI5kkxyoWQUQ9
7TYSd4ncfalLWf1TLuyRMzHhuJJOTrLuWaX6+js7DYcFw84urqKcm3jC8Gmc3RysACIE/Ti0RXZV
oUlFMie3uAriERUJMvAuUYfNcrYO4/iFSYFWYI+j9uvA3gxPpwoU6oB7xrrfbg1hPFvs6pVwbVfm
AaT38cKssUyHtlwWKy+Aom5c/8o+WAW1PIN+sXHCkUHNpnwMehsNAkY0j2ilZQ821jpXNy1KmyT/
SZ7XZaBexyrs38Hmkf6T7fKc/sFHqd3PC7U8Tid7FeFLHY9uRFIbUd//mJah+YG9B7WOzTIgnDvh
GpaOTdGqtATm4msN2x6YpXM0yFvrvbI54ujvZmy7XrHH8ac3xHMtI+j1zOd897ZsSebpPVT/ojmg
5A0FmrJ6fJN6iZb7qrfd+gLKwta/+/en7Hbc+jxgep0ntOqQDcy412/buAmZNp1RZZ6MZS3vauRz
HpnU+3hBpdOpK9W6iTNXFg5HrbKij1iwKd4syCFdZhpaiaPT4c6RRvyPn6UOAg2qHtvvw8FU3+xN
1GUK6cT+MkxRKG4LJaMuZ3kXzkdn+z+OzmO5cVwLw0/EKuawpbJkW47tsGG1290MYAQJgOTTz6fZ
3lvTtmQSOOePff9q5NL8pW1ArjuK9ypz16tGJZvSi4dhZ7xi0ZtVmdI7O86Y/2usMS42s1d0U1rF
jf3MDoT+fALvzvnuWbK0G6PEqoiS4P4eOdKplsl6s6uNzP8opFGvE0p6wweonHAbYy1VqfR9y93K
pM3NVx+N3Yu2TIJIaR3zej/7i4uuoCjDbUPbDxp+8KXF3tqORD+wDtS3bAt/Lcq7sY7cOa0IUII2
zUfAezLoqrsVIQDKomUO/g2RNmI/lf3wRhKUjLBZxctLE/aOk3L3eDDXIs7du7XnSNxG6xSu5wl4
OLsf5AjEPw60Ne96n2zKL6Vb29/oSir7HvqdZkC/7VeSMK2svsbkp8wgVTW3WDaqVT+FxgrDrZSL
Gc7VbDEySCH9+5Ao/2WH/wyv1DpXib3jeOvttIiDKdwO0DW7Lu7lup0KJG43fHa5aylsCPdEqjn+
piTBY9m1VhWG8HxL/cvSyAOBCBTfOSWlcf+UlVHCga368JIxJ7xkno/gy0uQrWpwGgwn2RCafZLI
6MoY0n1CeHnyIR5FdZxswneP3cA/vVtELR4cv9PtLh/6/mqRZ/0vJFXK3kK4YtCDh/evktH3E7Kg
C1L8MQhsgtp1CZTv5yhOgwIBxIm2jX5D9k5s/gqvWJe0Qh0CO2r6GQsuodi7aVyhQPpm9MvdQKSj
TSSBKr8CO69iCA+blSlFd8MMijHb7XYKErBMs2yhnTCuIWt2bdDkKMCg858HlxTxzWS88ecWE91f
qgl5xjZzakdv+9smySpbKQbrLC+vapwb+VoK9H53ltfbrzdR6Upc3rIeQ1Dl8ZN1dvyGqm28h6nO
5maLaiYLiKUPh7u1g0fdOMZa78pxnv0UPUQSpAX4vrqb51m+YKEM0Il3I0fQMgUcf7EO+oeOZIDm
pr8gkEubpfkKGxUI4p394NtkqnxYwmB+pbo+FFyVAWp35BLirSgynW18G8QVJZMdP4Lx+9N9EXLx
pDjjk1tZeqh/1tIHkjeWl6/H2i3E/WJXJSopuHyADUmNehoPNTGZMvOKbeHAgGyXMG9ejcbFtUcR
LUmIKzQnD7uk/GmXubo2MrN4JFtO+82U1WLvTH1FRYINEvu+UO04kror2IcZ5peHzqxG/gm6db4q
19PxgeE+c3ZTNukEDaOVfK0UXLAQ1nYMqoSqyPkTeWgFd0J73cH2J6M2qvEKRj+TJMWGo8iMl8rL
5wn2gPKAjaYI8dpbgfrNtWuIXeQBnHfu5HTvOdFS6I9GGmWPbWLP+ZlI9BHGc2iSB6dXhGcuGemy
G127tXvMk6l9Y/duoKTnMr9yCBALVKDx/e6XqPr0dA4YfwPH3qnOIR4667xok4MZ8ZlJfeBhFCLe
Z7GgHTRa7fyttovOOYYTkiPUQ3WWI5LrOFDzeRyeoT6SNDNdB6fbjR7g04iqlfEhLj5qVdbjTsQJ
UZtlxqGAYiB4RByLkMvh8z01I8F0HBV51aRKDv54rxor/wRgJWPRLssuS0nE45gNczGePX+99dN1
FDzszajnv6B6gpFiUmu9UYQzlzvRwOXvnCFM5G0XiexnQUC+i1xtdorNSiTPw5oI70Phr3DPOnbM
maXN5U7jVtEH11+99UkAfv2u4gVfYa8itgrWzDzcl0pHv1YsxtXDXK5uzgZbt58BXY5qN4d8JZyx
JR5aQ5y1vSNLZgL4KSjxPlYq6QqUFF5+Aouu2n3rhNUl9FAew4lTiZCS6g/KT86d+9ua/cQ65HWd
83GSwb2nBtSzeEqN7LdrgbORyct1P5bRq8MDun5zdFkCbuu+HB5jY7nFbgwCnswYEdbnJBpgUXqg
W6TjdfFcyijPyZtXwZ8mjFAcNaoN3pymdV5KYWkLlVwoEKUlGrfLEDF67K1mCj4jPdV/ytLRv25G
3XATdny9zGnWCoJVJTpVQbT+o1tkVAc3HCy2tlZ5dzWawY8SFd+wp/CQqc9xbrQzpBw5o86Alw6B
N1Nb2fr9skGclTMWt319mbLItBs5utWbTz/xsjFTREnM2two/wRm+4maqhLuJIvo6iZupkON4PBF
uWUYQBmzRzyWpGYa2jQS81vbFaeNhRzgLrNRWO7NYmKTgtXmn5lQNipaK3CatPTqZqEpBead4TFB
7ZGXfbUDI20+GoSMSLMmp14o0O16JOXjGk1HANKRU94ZXVDDKn/KeKwRl5dEv1xH2cZIWvywXTez
8txjoUifPg5OMF9DKI1qg5V/jtIB9WGVWs4o5XFuuexT8uIhXWwf4PUxEpn1jFwKUUY+TtWb1nB0
barZWs9ZB1+GvsoQLrNONvNuwagIcWT1/mGVk79sJxklJJcGOXI69A/dmnaIiCc6vrJ+D/gvIQyT
pfDZJeja+0rqcPhT+Vn0Fz1QdPFkAJDsGOZ6dDplmGzjRBXTLvdm1z1EfAevEekT/g4RnDopG3no
wwje+ccMVmGT8N8G+jx2c60o6OvjJ/jOrt30WrqPFdku/Vl3TvPVIvpGcuWTgJQ2llEPtwZuk95C
c+4QmRA/yxZp/YIhLNAdI1TfuH3ITeHSX//U9Vb0bbpySv4gNvSmfYXq3IfPJDMGwTzgY6/85KfD
LvzP81CW7SSW0oIaC9GVm1hPvnUUi65W9KvL2p6DKZvnQzM6TbOVqAv9O8iQ7FHF8P974oN7YHgv
z+z9PFaQ+9YwiD3W9RI4iK31xUb/Wu9ZLMK9XAp73hNzk+MQWftYo1hTEIsC0q3dzcQgiGdNAfFn
Pnb6qsI47/cqUwMEQSiHDCehDZsuAp8ob95OT+5Zw4JLbpD+pfaYdGovak6fX6b1hfyOrJF7bmmG
ytquyNrEvRcv7fAcNLQbpHbPsIBwXwsnVWJW23BgyU0DZO9OGhKGLPeqQnexx14bwcT0Qf2QxzVJ
x4ji7L3rahcfhJqWS95qjvq6IPMtlV2Tk6vYuyFDN/DMhefC27Wm5SyEgO1ddMcDV/ggZb2kSxQM
38aN8RxlnSGOObRNBegTa1VwawxieHMmF1iHRRV20dy8BkjJh6k50InYiWNW5+1zLspA3JHmp1pm
6spc0Lj0vxYrGC4Lqd0OgFXJsWYPWCKhpBYzk8DmmdjZWT15CfexMnZ7mBxl2mPflfaybScmYZAm
gODUIdeBCxv33HEIkHFjMPYEwqzOEd8sRT7mIumYceeUaF+Q4hcaNURSFZegtuCEiqioeBJib75v
WunVO4Ro7c4uw46g3jru+VXqWX7644Lep9dNd0rcHlaZJwI+3PDXGJ/GPkeIKWu/v096bos0t5Yi
TBGOyuwaa6dEMJQtfvJYJH4ekS1VBOV9pNmFNs4iE+801ZTn3Wq9ar0tZjIVoHmH6Q66uesObLDq
KVA++rScVNgkdbLYlSeOrXFiVeu6v3EEsIXofpo4yNckbjcBaqZsH8QdvCxgUeecFOjEntGDk0QX
an2VZS1+ogiebNfPILFpNIzqwwJm9zgNWfhSVJj5su+QmtE72FcjWi1H129uSXrEviFf3Uldi8t1
ZxV9ADE9aNL6QwL6qk1Y9fGvFeUEA3kSFqAf1Yy036AbYJ/oEOaWyHOBzDIF/1/EtiCRMGuCjQkW
fZ34PPMOd3opN+uqsPGDKrX1fQt51Kckr1UdjaIh4y2e/nzmvSZpegv5ihZjIm3zQHTGpPcjDfHF
vlj9m8ZgNtmDP+sedNrqiywdbKPfq6CVT6aTE2tjOxXlpkd6H0BZYpRJg0aU88YTqllPhqcZMLdZ
so+AH/no0aD40ow6K3ctXwSMYaQRGss6kv3ZAym5B8lSagMGMdDWxNVxlWYV1T4u+ihKxVLOWHBQ
P8pNPtt2tb35+KFNOTW/I0wD3i7sJ0PuCcQV67ianYnzkSiUtPQ7xLOJz6GAyHDIWLE1oqgBDY7a
F2FTvVi6jORJZYF917oqBlpzcDKO6B7BDoLOCy92hAkLb4OpnhVRHTBsUTteZqEjXmpQqm+Rkde2
B4Dm/8sEl+oGcGJ6mZg7stSbkvIKoBDEu5J0WnGNgl69mNaz5/fKK3L3NCmBzKvV4XyqR49OcdvP
CvtngSmTD62kC3CL+t2nopSixumQubM4uIj1q79OPJjwn93bc0fIiiisS+WODpXY8WA/ejIGqOvX
MXhZpdc0v0LWZAkcW8rbo77eHpl+aYDeLRkf+C295YgTQp1rr8nDI+mXLiLbaG12DojYvMOl29Rw
T0aLU47NaebzkIayzwDtPvK85WyxUNb/a3Pf/snMgPjItYrwmuFhAmpfchyMFVBTclD0T0JLlpY1
QdPWChm5XfnvoGeErPZR383QsDr4SaYeOwmySdTTDoLoz6nv7S+SGpPwXtZ6Ve+Gi+6Da2RNtn44
Ix9CzZH3kDpN+I0zBphWmkCWD5qNldQ/Z6iXjVcEVsyfRZij30MXoYgqaJhvhwHcgwAi+0UWcJxE
T0mUkCws/XuNJHjcgua6484tPeQMLAL13xG7YvXPonT0R7QoOA7VGHnTtiP/8ZlU0ep3RRoZPj1g
k4Bgv7hYfhE8A1nTl0HO1pOs67VC5rucebuH/lc5R4i4UqM7/QVMMkwHH4J8ZkG95cBiZ1ymt5rA
+Op56oOAPNIgRFvvr0nzO2t8586TBoiIqF5cak0cA+zlBjTZWWxnuSBBrGk9oeXxeYpajB7cnebc
+rpVpE42SCRhDHlXZeJzInuq5uyRagofi5DMRjbGPL4fvW6Kbw/MBNNjh1SnbnJPJsVHUy15lTJC
ClRNA3HbKBv5a1C2kV9KJIXyNOloQMs+hiwEWdwyh/o+cWb8N81itpaPQ4W8FkcuTCweswW/hPs4
wy5NB13a8ysvFz1RVTVV9iHn4jvClCGkmobJvScT2qFkHPog2/ElIxT1aRdC66RUf3cLuJy2TsQ+
dJqxGvoofloiMOdudlGLVc66/p78CtG9my9tdtCwdP5dPzfxvq606+zdsSp+DG71e6AmxNgzCNAu
qG5MD1+vDWkcmf+P4koXYM2d+jfZ8fomJFJWyh1V+eKLkM9o16O8WtQOdIc2rIH/CPxsGspGcjA6
b+VF36sJvcB2RZQ8b4TjB+13G40DGCRlDP8AWQTmEiokxH4YcYxsBMlBFROOyD+K2oZEY2Y1CYVm
K3hLFYE7b/IOwcrZLOBEqhlBaWensqEZenB59sKqqY8VXJb3KC2zXjFZ4C4zpPhdanZ0rmR7Kri1
R7uY0hWXNdOa32CmLEETw4dZY/LAbceBQFSN/YwwYq63DrdzdK972Q6nJZmZCn2fR3LHfjVfmUkr
kVYluDGLNW5EsN+aRYHuF09t0d/a/jaYgIy3Ysr1a1wxMp8dUbAoecbKLj335cn2QvXe00BPHHGI
0GbPio0AbYo5KfaZ5drvRjKipU01qJcAV94jTnjwk1Zn9ac16ezVBkIGh1smQT3ZIPMfsD22KTER
Q/JmMxP8sT3QVaA7Jnko13p5HNZF89ALzDGH2G7tcCu4m56AXQLgbYV99xDHWfC2eFVrvSWVlzEO
N1H83nX9+tExN6KyWEumLh3MhHbY7eBvLG0jLZROMz7UPKj1LsqxQLKXmbC8o8RwgTPidwKUKCz2
DEJc7L2vYlu91UET5Se7nvLb36cpsIwUs8cAy2QHKRJ4BMgPUfkCGJmVR1Ilik/sMfYMDtdK+MMA
yxItOlbbXtvGDh5IKivRj3bz8tqI1vrgT9MuG2RyzVt343Q3nZdHf7VW4l8n6aLcKa/3gu20xrL+
Ue1UBbcT1DUdpHFvv0lXN8EZbfPavsC/BzknzxSD3VSWPf1I3kyYuiwcGH+rwmFQEzaVVMbWCLIW
q6rgeIS4ZJH25mekt95ZSZtyShGiLDhS7WgNR3cEiGd6jZW/B0UoUYwbFENQqVUCIy3978n2aCdT
kRuWR1GY6ZFkPFyeFbb017G07T/eSPHEmDsCULOGO0ciuM6PWH/7J+RqeQesQb7Mk1/4w1tJPeYv
1dTS2yjmjivhx1Z27EfLukfjmU1vbovvbiusWh+TcQHEthpdPTMlemQJF7l2Uwze9iUeughZLomc
IVF4+ENjN5jtY9SoqDt4Zb4MB38ZNIXrlUIeGvdTUD0mcybKT69LZHIFGJj1vZQMl9t+Dg+JRZrH
pNwvf63cF2gde2TmHpfgUGSENx5HjA3djexy/00lvfKloF3iCXhMUBrZqPIqllUXj4APcZGWa2j+
1jPFKEg722a20nY2pdr7pRN14HRtuW7GLOKGblvcYZveL/3osMwATcegCaJ+Vy+eT4lFb/n7Io/z
4ZPU7aAg+6+ScM4V2jHwLaCArVpiXN4oHFgRt4vpCnGqezX85ejOX1dvsvTOodGqP/XeiE+mIr/1
n8UUfkE2v5hLF7H1bvzSRMVOOau3M24fiO3QxFW8Xx1R4qaYQexrwfdqwZNOaRAsjYbmbRyMrk7m
eCec6uU7GpJYYLKM4QoZgLLh1Vqs9hvPBvRPDzBKMMCieg+jiMTnWVJbeqnzwSGlaSIi72BGvNq/
FicyE1QYGDbcfVeGDPGBz6BcL8iDGj/hUUcP+icHPZ9Z2VuBvhzTMvC4ayFOxGOAJHdwXH4VOcfl
3sp0H6C81kkOVmbj02IcVR8Qi/WXxyXg8ICxUCNCrvJ9MMz4DFEIRK/QEMXDjCmHfuF68LtDHPSI
b3W4elDfce/fOUzm/9w2Wpz9Sp+YTAeCYv6MrPfFCXJO/HXLAFVirrX+5hDpZzT2jKF7bHLd79Ip
IxIHLQ6dFI+bK9NlxRC7rdkLcfIEbQax7CfRFzbZhlyQsokdmKSm+44iPNMSvDXaVAx8lyyf4mJb
S1/+YRRAQ9YRep+QctF27clDKfHcih64Lq7nOQCnFN0/rez401dYHghGgtR185n3PrF8bsZ+HPv4
IBcbSWsetvM3tHY1HBHPhQ/4z8vluk5IT44s8xCM02SvChflZP/gOwMcw6eQnxsbLwlCSKeuN3Ph
zc4OAyumzGgK44sD+lbv6zXBakgCARo/34ndv/3qRO9K9uoBnhaIvI1b/UajDY1vVRI2F8wwiN1a
hUuqajw4C3sR5dWMnk+7z5j7HCW5RGlfIO4+WwE3zrZvA3nVo+6/49Lx/y39IC7rgh8AusynlmjE
9PivUTfPAnspbGnsj9a+jCb7eRUalNH12rXZauXLFb1ijviGX5DdFsnE+shbLf+geMwCYEyYqKNw
+vDIAECQQkt1JxDh2KJDrNGHbIvBc4PPhDVKbas8oH7Ab5NiOXrT6tJXX4v23AZ2Sby11Ub+Ee67
azZ5ULCeDZ29jh+BtbjOCTk5vDvpBg3iJQRzI1IQHvzURO18x5ZXJmeHFWm810iQn7rZb0KSCJqS
+zxmtt3FNvnQaVXp5d4zNwjGqUwSbc3o+/wjVtSKr5L0kuwAMM5jHgvHks9kEvndxs+q5FJY1g1w
y8LqGlim/WsjIrH5z8voYhdx/sUmkKxpZLI6PBHV1taXvgbNfnbKwSpPVAOU6zZD0Y/AtW0dICJs
LlFV9eJRClM5KTBN99UkCbST37awiMYJ6ng35Y4utgK3+QMmUOyKrJU+Zu3QzHd4LOHeIwYPN+3d
RiFJVZEonkbR+POWcgsRcGku3Df9qPSdm43ljxtPfvcZFbPze4YXaqutTb5nu8N7VDzQAFzUB9Mt
Caq+aBDJZuKgviLG8Nw/vE9NdmmKzn3gnCw4nLvATHcdBwKGxprP59zVQGveWRBEVZ0COMGrKSb9
O0KN9GOzSz5PEkZ4N9NS+UGNZq53hT+15rlF8L0tsN3i2h9if9vGKkrO2l3yo901BtYzl8WudLMu
30YoqvO9R8NbcwJzbYe0zhJOX35/OTNuGfGmktGerrUoq0vEs7PAWw1gDZlO7OygAIEJjKpFvXFQ
1OPJi2Os3uYmfESJnry1MT7eNDTR8JXrgkaMwqcKNu3Cimi9BBa5TP1A5L+7FkoG9QTYZ5rY0BVb
LpX5patC3q+ywo6ZWpxr8pRVmf4ImFcfc6emRLbyXfMTONK8zlWGwRBDn7dPsGh9VbIcmy3iMeto
t6P4HcuJhVx47ZTCZrnz9iZd9rYFJLbeZ35ZdFvyju0PFE/db4LNxwtPBGmtcVFFzw21x9nFFca9
EGsye6c81gPkCqRtcyYmSD23ftSvW4x7GFJ68kSyC9sTkpuogfBPF4iHMZVuqDz2oC74hJRLiqPD
Y88VKKLmFzDSqO9y5Hn1nvajTu+JR2j/MbgHtFZmNBZxS7mt3uJ2oDZesgFhoxuHDkuIO1PRUlU3
tRoFGU5zR/qcNnuRTB4Mblt3Tw0sJNCQU8XI+meSV+/bihGaeUaF3qkd3KRjanFFtl8CgIqdiRx3
T2ZXzF4MB4E4LmuGjcDuqzGWTwsuz8W1TsYwoOzMBD2V2uAjKAqWriBoQpuObYukJHmZ9E0Q7rrc
NuSSkj4cORk2MPSZ1ZUUYLgsr5oJtiRjMfLvmsZf936OzTW1a3JfUiLn5JcxY/2aje3SnOulXa6j
yNQDczBkpee7C7LJ0R/uMnSjWKytbGQI9yx1dXH6u/iqAn0Z6T1ff+H+Xx9oH+oLVn8X5TTDrARw
W2OM5LwSz3NEENLeomllfOBbiSMiXjiFzlXMbX8IpqY2ewuqkcsWIV21I8eguWZlw0vL1ec/syv7
7THrSTUhg2toP2SdRZfV4bhPGWybX4NXNffaCoNum9fZtGcLizGyAfKcGHRRMImuqykRx9S5DxjD
QxbcLoS2jqJh/ek7H9VEvwbDdiqz7IFAkym/AyoMimojGzvhYw36lyXy4Nxj8uZbhUI7zPXi692I
iFClHXApwHwZuc2Pa/yluKgKw5tOrdKfu/eaiJU/zeChHrMmZ3bxtFOWaLQfzGnbeV20Z6Rj+KkI
ERAp2YQDdJlY0CVC0Dv5rtGZfemc8GYVwuhXIai3PGQIN9UjfbbIzvHAuT4o7UTSYCr7eQm20Q2G
AZjxM/xz+NTXdECJND1YC1qRay+i8Lufeg+NPgOC3K3+nNjv3HB9fJ5XQXYJqcT4FIq5k9jD5tBC
DxFU6zkU8DGUwxg9Wft+YCLcTvbACd6i6dzYePvzTYJ8Efswd+NmLmP9AF5Os3ExMNftpcCnukla
Z/YuyKliQyxBPiA5LCv5k4Vqyt9QjhbjPuA5yjZTN5AuFMNuYe4XSuK8xUBYPKrM7Z+REWn8sOyC
8YasjuSPb1QsTnQO6Z9mXop7FeuQUJ++Ca6WFwTub0EOEuroAqVK2sNuqO1taGcpKATGQ6mX0JAY
YG4usiUPn0J7UcjZXKsHCHXVOD41Avc8P6zFNhaHcznu4nLwn7ObFZaJ2/abHTusjzt5RJqBg6no
7CfEFUjjtJ13Dzff0WlukHoArTQgHI0ssDcNSTmMrN5tVB4Ym/A1eOHyEvbko34tOQ4wrZO4eVw6
UoxPRVbI9q+xQP1TLBSQ+x089XhEnxtR+aEnmLHBxduQAKsBA2UJb36DdPAJ9p/BRrqK3J+QQJ53
GeEeSb0lWF7Bwv0nqeT8XcKCfobZ2nsPnqBVel+zAQPO9NSMDVVU/3PyfPlrw+Fk6bSq8UXwC91Q
EdjfrShwJ7KLlfbH2EWZ66WrL2NezYpPq6HM+iaBKJ26ANE+cxL0bS642YjMgJEAydg5eYgKCdHu
tMc5ZJ/zNXTK7sCZIYszR4kdbApEzOHORUfIrWl76zeaIr1uyyGJ47MQQJAbn6T7y9Bwf+2EK/KB
cCq3817CeijkOW4z9buD+cALRaDKr5ujtSRKoZwfOBGZt6KSy3kvC8oa2b/Z1knbQGexQ21VNF+F
1XPmKruSyakajfNULMQuHh3emzzNF6EfLJUsiu4Lsqwgbkcm/3GQSm/Y67GOwgkYrJtOgpO+9rv2
r1MQOZg2iQimnde69ENVmAQAA2yTAX+5YX43Ifr6jCA0IAXKwpEbf4qKZJuTlVJuKlHNj107eu9W
Q2L66+TxhPCU8sajCu0b9cYCX6n3KESajgV2nd4sYnregXpu3v2h6B6zXPBpoEnVHckcg73BoY9C
J2mn4IVcQjIITFmt3Aos9+ghMR7Em6Sy42viTBID+IzaV8MblN14RylIjFLDyadHL4tCuXfIqHiP
4KB/83V7wdHPVpuFfcS3urelmMMjEtvq7GRF1m28MXAAzQAHCIaaUPvSTFhAIOesvfF9Us+sw7qL
+WeXMFziy9At5q7L82E8mzKLYNBiYmI2gEgx0AjIAxZY/hcgIjj6bo8PAJeQHkmS22ABUbi4hE1q
OhMs0R3F4vK2LTrP/K0YCwS6SuZIAIBSGVl7YpPRCpCX5uxm/ED0OIRDuLOw8jEUgPLZWwyWbpOu
rY+Z3Otc+2kYM5zYHJHdDu9rYW2UQqOwKQmSd/ERxZU8GhNyvlR1l1d/GnaricwdAsBTvZj+s1jW
pDui7fPD1J6G/LUMdf6mMcHDXQbJFOzyspW/gar4vuJCjJ/UftuwQ5hKohQfkbyDlocVmCQtyKnr
0SJywFs4/BGKmGrCPOIlSyn+wveR4RRd9qrT5mn1+TJTu0WxS+ZJI15IlVmdAyW0GNKykD/Duc60
a2rONfsWb0z6XH3rsA/OMe7g/lzWEREELdP8eGBrr16WkeOdGvgIkpItRRe7CCu/2dctoStpXBIG
t/WKJHtRjV05V6drwhNqAFVSSOLmexKYRX1c2mIqL4juuNBGlKz2OSHUtkthzib8GQSj/0aUFB5g
I6W8cwhYczax1N3raPzk1cFE7e8lL87N9E7zmOrLIT/weN5OeWXRFapVL/awugr10OxG72PYIDMc
ZwsBk/Z5JxPl+gczKPQaNS2F8UHTMB1uDZbS/Y2uxeeC/fSGUNJfd8TgaPf7eTLxsyU7RB+l3050
pKPV/1xI7oq2NVrhZ5TosE0ZjmOk6IuP2F31bkChelOgYZ6lxNNjwZQQzy+wZTF+lSxqc4CCEHvR
TC7bTUxYDA51NxNxbD90wcs36sTIGkCA5A5Xw896cFb8EzvCM6ycn1uPxwXLlHUBoqVQasaFbpDm
iuBEpTLeirotAEw5OUyS4l77/wwe4vKxqVyAzwF2KnXgGrOLWRQ9vqqmBfSWj+P5f0dK6h/iYZIG
Op70HDRz1dg7Ke7lyN6UWaKe+OPpGjKj7b6TpAw+egQ90Tnysso+EpW8JIzNrtveebNaQ962wP3C
3hX94oYXzk6h+GTbLZ3k25GW80I4ANvv2BlwjgZlr8S4+JMM40qZIHEy6rxmuZMfALGTv33Y98XJ
8eyc4HNAeGtjPNWvu8HDmnBH6IRXbhmomIObTsv3VWZ0bEkr7jAwW4WDgCUOmNkFGgx9csJm4vVJ
appyvA4TwbbPQfd3YUCqB3l71J7A/mdW9EJSA+aLMEd9u1+BFgH1gtk/OUDAPUSMT/BaQJbiWcU5
ezF5Y+QczPM4Z6lr00JxsBEsPlXDXPnw0Qqcu0AmfPFijO3kwfKKbisYI4L7XGv+TcJK9uaFVlse
cZO535BFBHMynhliOJXr7hawNzpj43Hs4LkCzMNCC/LmCnwy3OW29sUm0LcMaoTDDHwReu82JQK4
/edj7+rOUcBstqkarv4dAdDRLcWvwKfJe5Ww9JM/ot4YtvgrdWae162/RE71aQ/hOCNa6wlEoauk
efSSvALTYArmCQcXaJ7J6OzAKlcfLEFwLHxYNZrzI/LYkTzJJgJQjJlN0WG3bpjhNY5s/ujG4au+
1hJq4sRgUrsntqlZnBHt2CN2QC2IHg3qIsbXGxOcgCkb+m9tBm5yDot1vUS1avGKNGsdP2CdndoH
AOjwMxqg5F4tUmDi3QJuxw+kXoXqSrP2WKO8uloPIQ5VsDJV5sN3guzx3GDeWu6QudnrwTP4hg86
llJf4VOzq+pC8W230/gfZ+fRJDnOpOm/8tmcm7YgQYLk2OweQkfqElnqQutS1Frz18/D2ksHIyzC
stv60Ie2RIAAHA73V4TvAYGDW2QPjpQoYRrziiilGNei7Sz7m6TkH93BmAujTZ36ZBQxC5hD8DSA
gpV13mh3AT5Bn+Ix0NQhbofoo8gbJA66PO+hEcQ+PCHHCZN7Pkz34tZ5Hm65fvL0e1ST82xrLZzK
fWuF4yN4cqTHR71SX4IYeOHA+ebY+lUdAIG1/eE5m9GVVKCc9wJ5Kui+hox2JdX+npYLDYT3ma8A
X8AjiNuH2JWDvRNamu0nwQsIjq4okaRgNe51vejKNXportp2kdk5uw4tVfD6Fmr90C6iNjv20qm+
ov6JR+kk6V8dsgFlyG1f87A5RIhCbMfIbfJn12qyL1Y4xZ8dJAN5A+ne+HGcoih/MAbgdFvSGsfY
+gb45Y0/TL63aZwRFGaAIBNnwwerRWVZp1PEQ5D+/uAYwAjTzF8HyAdN9wMCQu0+d/3YXPP94g5u
rz+wWfMqe59oUa+9Ai+uuYIiNdk4jkSGtwV9HLj0zASPJL3vs+TAGy6uHmutrF/EIItu2zV9F4JS
iAJrqyN/+SUGmRXu7Npt2j3NleAO3ToeXENhgPKgSYLXiztpUbdt3bJ4kDIvTHRk7CnZ1x5u1hva
oxQImlpL278bdwB9VVhoAEJBd539BJwxWPGeMHhPTnoqEX+Mm/zzwJ0E3EPXmnQFQSije0ZNfoBl
ZUY48NKCKFZAWuXwQj5oFGs0ISnkOnFu3RkRAO9jV+V9eMQ4pqFMAPS1eAAJ2vfbCRTTY+x0vvXc
N7EbP/ZDONCMjuthD3w0/Nlrmi12iRexaLoxGUeqZ4g9GSqbD3itWb+zoCuHJ3q/drWrk7R27wYN
JiDNgx4SOK21xt/qyH0ihFWb4pOWWy2VkEk1XP/2SLEH3ZwI2qgKHdgKVjpz1DRHrB1c59ELnOhG
UnkzfP25Lly/R6dM2da2QOebkNCQde30gpoRikUI801S63+C1rB+x3kF/9pJI2jHMs/HR3hvwU+y
kCKdae/Nxu0H8H9zLN/w9BnoygaD/z6vIuq7gDeoCIpKyIgmW1b9Qq8s/M4jiwaSR763t6kBBA+w
xWp3k4M+a3HlaJL2Q9jnvOuaQHrv4lLPf/YN/GOUHCAWbmO9Nj3YfhNFDd3R0YS3qXa6aDlgkL11
CBpcRNAbPgVpmTt3np+3n6Zsmj4gooH+Atn4L8hS+KHzhsaeys5r9yBr0FuI9UzjRxGX1gxmGEEE
KnbXu1oG0SHUlP/Cs4kGlGogzt8lVs07aVYdy9fIgyGjYFa6hkdN0+n2scBP+Wdb9lAkjQpaPXq0
Jdwlh+rDeBCwEYpPRYII7S6Vk/e3FQ9Ni9Fz5e5hK3vN/dBk8W8qirUAXNaY9xYwjQb5UTgov90O
thSVPJC+nF+fxLtzUlluEaXL3VUlvXTvRq5frWHZl8ndEEWJTtNvMqjbWjAVQM0U8RNaZX7yhEgN
oTjvYrJcJSn5bsqEJ+P8iO28O0fQWNwKY7LzrahcNGutDB7dykROFnwm7PbmKeekfTMrt/lZ2rn3
gPCPANXcN+BB6qLUZx15Xjbk9iqetpMT6O/QgQb6VLlJ8Q50BC3ummU+4FpU0cDnjfhNgH+PN8B4
EXZGORb59ckr9HirxVL9ZrEqrH3R4A6OZjgYVGsKZBDXnpXE1j1XXevv0SMygz0sSpaA/7M7YJCY
cDNZ0q4fPCDRNW350WML1pnzOSBHqQ6+QMZazzLtlyW8eDpMWRsauyFqp3xm06TvQLxSizV7rflb
oBAkgWk0028sqcrkEfmWSu6CTjQ/ELIPfvGeGZ5CoI3vzD6H9pclevEpdnT5StBzn8I2bb648CTb
ra+5DhT51ISt1RuffRLJT9Y09f3KRweh4Zk2RTgno4N9jEE1gYgLhcl1Lsam3sS8M2C1Ow6o/6Zo
kWX2TM96ToDZa4TQqP3Be5nuZdKH+t8hGM1vXSvtr6Lo8IvQI8SOeGz71ofEaAFG5TKBTTrGqr9H
H0vJdUJhIhdfaYml3jHPfaffppS9zHUEebnaUeXSPkxeOH0zRFVVG+k11lfK5Gxz5c4vJYRnq5cR
HQMkDBBsofUNHOnZ9CmEr0hiDFKlTA+ftBI85spt/LzfuppKqJzRC9rUVei0s7dc6QBXNfpf5hgl
L3UeeaCcucJQqvLMGuCcp8Jkbdn9ED2gxSlem468ANvB2VmpGyhdCoc+W2/Zmbb2XOmqJ2dydVQ3
a0t8VfAc3oHeCYJ1DBzVAb/pAPB1YFwf6IhA489Kzfns6sLWNxo54I5iJlpEbdIhNqK7kIF3GTce
uAGweGvYUVW0hRNGHdNKkWJ7D9xewJVDTQT2WdHSuR7mVkRGkxeqRQK/qJ8MLL8DYAWzIkCd8OYK
6QGvaoveIMphgMfukC809hIn8fK5tiMEH4DnaMY+0Qf8lTwKkBJ0eKHST61COgtMM2O/q1Q9S+em
/KKxrJqffoiADo27XscFu9Hyh6hvdAQ2hr74NSpNPBjUaCjl0yB/lLFRtDtndEFWxxxY+UCZcIo2
lsTXcaVLbuwnfQQysZ3SUEt3RdI6n3kbJOlaVMgtrmgscZeG44SEXxlVDWIxZID9LnUm0m5POnk1
95b9cGP1MBo2ZmTMbV7N8l5HNSa/m4ws/belk+/tUCLV2/u0ROBmhcgfGvldSRdxZUZTrrZZxpTo
MVA6WQV45772QZHTb3AMavtRGUIhpx9U/BzVlA6oM8Z1vwkhu2IDmTV4qJLBqF8pGL/7aqzF7xlY
hJ9yx5uA6EP1YdWiLjhzjoDsIwk7uh/01O/il15z2uA+rAsFkQ8SP8exgvRa5nkELarym32aC9h1
ynQT3p/aNH3HetxB/C6v9F3uq8akpOOY4AMbhJQfvRIdnZU1oD5w6G2LihZ8NFGtvEazPoTIBf9s
FJrISLi4/XPsVp6/tmRNhPVCzu/OCoAq7JLKGq3ViMvvE2q79O819FnQjx3EZ1XL+nuDDDmIGoM0
dO+oTvyKcDNKnrht8yfITAFpkSf0dqtVngAonUBQZAJ+RP0Tle47p2+ij8if0I9CMq96LcyyQaB/
jLofKHSV+arDPu5XZeYCF8oippGB4pnz0iQqIDsg2qJlV5rRb5cjiPqv0UV0ncxePfQkwHCUgtb+
kSJh26E3hXbOKuEpaK9QYSIIZInoexj3FXw6l7brHealEMBtMZAZoM2jfqoaiHcdVZW3NhKP2yOX
lf0I+hyCC0gk9zOY8uBgVCFqPFXaQ0WOLAS5t6wHkBAEyxsAO4Njz222ALSFLss4exZpYfzIwQQU
OGpjQYVGeS1+4uyhyfXoZxLKaKaaaC9Aqz+ZzpA2e9fwpm6dVPQ2tyNOOmIP6m58Us7QQlsZfH3Y
pLFV/J34fvjVA8j4aip3QOhtqDhMP904EOke7ae2XqlU+AKwDS7pIX4R3iGq4jg8gnUgpwZk1xwd
M9cRkQI+/nnIQuezg7Q++UvXDcBecJNF7nbq/g5TSbY+NTXovcTkyQkg0vo4OaZNMRNZLmiIFlYr
9GCaOHjWNN161dwELrAWmwnCyw417hYFAwVWIq0UeGJKTnMakING/2A1E0GxKGDa0e2su3qnusz6
2vqFgl5uTPKjmgAU4piACV1EnxqkBtoaBr1nk9cpZyiw0BuFaLEBjmxDuizgB64EDdFwq482ZSaz
Q/J25aeE1k1ADWzbo8/UEm3o1K87G9D3EziQBr0ymkAoWwtIEEa4Ziy33Iq2j5OPPkojHjLXA81H
sJNut0VvF96Bp+KBdpznjOmBCzn0N5RDzOQgJWi6bWF08jvav1V4KEQAGDuwG/mAmn0Xb1oQ/ER3
Ez8INpsmv+iVrz56vG2drUz1KQGiBL1tI22wHBtQO6SpMBjzhwG7lE8peIjvbV5pGa0/x3xN67FD
JQPuNeUJv9C/oD2fvHe6amT6oLweXaQoqr7I7uNkvCuFmk10KML/zoitI4i3PHAQU+wKau5IYOOr
YTvDa9q1w5cSQ+r3mhPFQJDrqbuvwoEaszRFiBYu+O7XBByecT/gQQAvjBxrlhWAZrXHk6l60TuD
DdIDqfs4FjLX72mFhrwYYfg8IdLYg6dCWxwKhgLJqe0AGKEr1WCV+wH5Od/4ZqmamnmP9ddTQBT/
Yeq+Me5UhDj1owa7hFrx6Do4x0YovFMMTKXzYiYB9IMWAke5nYwAWmUUjHLc+EAwj9wobYIgaQ5y
utZM632bWi03WcLlVMAhbVehUWq4mLuqulNd6LqbKAtskhQUYuTWHpru24Qt6Cc9GDNjU9OVxaOr
Kx22tY+h3YYvPVI9ziDVSGBH6f1oCSkosrhe8zXooW8/kK+Md/CXjWZXSWr6PiEBij3te/TAofPm
L2A/eaLSug1eu94mnLmtL6MN7SCHwrxHzWPDkyr+oqH3Ua6RrBztXUGP90sW1GpAfEYb7v4qeZjw
GqLLZCcWt4zIEeroqhIR87/KwO177D5xonFkKh4qfES+Sz2IqAKngt5J58FNQJq7lD/8BtIpNDTg
a+gU9P77wqKjg6tLRLkvS9FooAwjGoAuLbqA3yiNt85LWQVZ+0gr2yCHzyvf+6i3g5g2RjiZR7hG
YQrTpgyy1V9uL+WYkdttwNZE9/QVXHTD2erx7i+9oGJRUCDcBLanftKra14zGYVzAgUMS8BM/vzX
NEFmFJ2E/atqwyOtFYAVNdCt1EKKVO3+gjzZuML2km2ujECuBZfnnYgx4TlEYJjHG/ZxF/yMjNlX
jb9iC4QqZs+hf3gK6cJH3AUb0DWYpBGlKQuQy27om0EehtZPHiYwdt9GLx6PDoWDzX/95//8v//5
Mfy3/yt/+f/+mf/J2vQlD6l8/d//umQxZNL7Jpk3TeHqC0venpzGJtbx9IHdAXQJSVrKee5bDbKV
bSCVZwJqBGGCf/HpFP1orLAM4vWkGTRXUWH8rbVN9cQ7Y7i7Pp/ZQ+vEJZQ4AercFJK3j8UHPR2p
jwI/R1NLrcNKC+/7qTX2XKb92tTwhbBS+XelegTOMdi4r632x/XBz9z5aMAxpG6bwiJVFAuPszLo
/BgePt4RWRUdCxHiV4lUx672GxiCZhegwRMn2+uDnllS/RmUWQsBoM5wFys4jUXfBBaot6lui09C
IoydFaX2jBx++PjWodgilikdib4P/mWLZaRZNjT4G0AwK4p6l9lutoGq2mwGD1elNw+lU1PRLdtE
mVCduY57RleggY/YpK0+VG6UPA6y/G2mXfr09oF4S5quZes0UMXClC3RlQWwCbUAdHLr1UBF4Nkg
qu7ogcPOvD7WmQEckzEdTCBdfPYcqLqnmxOGLYYrqWuubdRG0ZIejVUscxoWoIRXGGJ0bz3c83ju
vFzEFQOu3Ol4UdH4CJ0xXgUaf4/mo7Y12yl99+ZZ4etpuDQpBKUNc+HHlpb+xG3ukHBiR7b28sjd
QRhFGbcRiJ/IXn24Pt75hkda24bbi7kxHaHlEdc1eLCpAIOXiBbHe0vRzC2RJzJ7Z/p0fagLCwa7
0rDY7zbf0FwsWDeXBtIQu4kpS9RrVLQ0HOzC/N0gULgHrxq8NU7aphQGWD7KAxwwY3EVaPgBcEGC
otMQ4z1Mfk5GDoRqze19y4/xwldkW2Bhh0STCTtmsWpoHDQzcQHBGXRADxi6cAKozqzhrrVvtSFk
VoDAiFP867LzT7eh4cFMgUM0n2WzXGlGKI4eAMJKi8wbAerSehEziIVAbYn+i/UqDECGQ8BUKnAM
MHR5YPf+EO0Dq0dxbSqj3fX9cfEj0jU1lbJcPuUi9uL10Sedy1bMcEHeD730NyaeYfumjn7/i5EM
VyI14gibC/v0G0LyxzvHhhgeV7Tlp9b3tlUuu200+NW/mZSETin4hMqSi6F8UnpTDweiVG+gk4dS
wNHyoF0g/GDfcI08v63ZGch60lcDoIin7emsgJIDuvGQFEYLJwPM3KOas/PJx2nIYxf6u68q4HqN
odEFmcAl342u5MH7Lz6tg6W9ibm9dPTF9sx5vGfVgM6D4WklHkiwzSlWVgfh9NGNgPznb52mJ/CX
BSYWStD9NfRFeiL8tMlpiMl1NmXBF62ig7NqBqyNClBmzyJI4pewqsx7mmP1A2Z44pkrd9rSaneO
QHHsX2NcdL+AZWcO73uwWXT340MU6hR3NegvNy6seerXfu5ifTQNmGqsHLmO6Vf4WUAH1huwPsDo
Yotcu1inYxOiNYxQyPU1+ZN3XhvZON0ZKKNAcekZuUa8EcADynKp86wonK1LXXX37gwJoEjw26tk
9SDCNDiUrXfjV1w63gR/1kvNgctZhGPIQ2YkQffA9ENb0gvRGK+B+x8RCS9vDDUfqrP5IqDACQcG
rNTi0FFyiVqoe+baa75ZYDT3NGUy2rroyBaICF3/upcGk7OxKEgP6A/GIudxi7gxZ/1b2o6Zr69z
3SweNDuq9lY/JNTiTVhnN+anX/qWDpUCMhKD18DSzdiFY00WgQcnAi412r54EYDA9oqjTbp+HHH7
AoxiqB1ygf1LwU1BhwtPgC2lkehVM1x1P4L6LjfwZ8SupFi+v/5N5qthsQCQinXkUxxqfVwhpxsu
mz9/joQWqDiIlU4J3t6k9ba9PsqFr8C15JLQckEZQiy2tTcNdF+RPVjXo0BS10QgxbaMFdz7cXd9
pAuhlfCtc7EbfHGpFns36WUH2o7cj+5QdZyCzDsWdHfWlFHmFoTK9l2tB2hButoDziHV24MqCTWx
TlHzJqoutlg6wPwM+8Bau1quvWuUgFshxiJ/gHKdfLk+1Qvb2cLi2OSlwMbSlw9oEJJwgEvGAig8
uwBIfGqp04GmnkqIZVif3fi2F1ZRcTOyhBh0W3TzTvcKJjqIeVqU9AGt1XdlH6P9VzTOQ2U47o2h
5j+12JYM5eoGaQ0v56WFMy49NcZAHpdxYtMCSuqwRaI0DBABx1Rt25vCeMQZS7sRIS7O0DEcZYG5
sSx9Pi3/qEkA4qwi1JlQRIN0saPOCYqkQBMdVkd+ePPq0ZlAj5wz7NjIjZ4OpTS05KGXkuROnvhg
lkVE3wDc8QFWZeyCw+tK40Ywujg7V/Gq5M7XbWcxO0s2OjGQDSN8vym3GqJijyibWNEmhFr+9ucK
X5ElVI4yJBnw6fwaHk6owfEpUVZRII3Ic2z8urdVAbzz+qe8NC8il+MaJnawtlzMK0ZGOwd/bK0h
nFkYDKE+rCV41LaAD29skEsX9HwCeDxQ0oHruZgWXH2h2pZpYfJk++vCyTsLmICdHxDW19AwDpAc
Tno363mnjf2vqiq7I14+1d3U6iTnb5+54i6jeU5QtaxFuKkTXKHsHp1MTHftQwsDaje49WvbQ4r9
FyO5LnpY4Hu4LeZg9I+TwesNg1J+AdmigaEA9DCkjgxwrzji3fjGl86+Pb/PcFWj7+ssLot6qIBo
1cApCuC+R/QY6bLhXrWp6OHcIRytHaEmOv/iOPK+gH9L5KZGIU/n59voPI4IZ4MoTnyYtsAw0kDp
X0czPRST69148V6cI+0j2yTFQs9ysXA5HAfHGNFt8sK8fWeHZrTGg2c6oKgRP8ASxHICrcK3PxOJ
3XKGVumkdWoxxwkJOvB1SLcnYFX17UwaBSfY2MaTy9jfrTAIv17fNZem6dgOe5Mdqoh2p18VJTTT
G9DxWKvRql+HCaHxKgfOGuFI+qkPnOSh7bXx5/VBL4UD6sooiro850xrEQ5Eldml2aOUABVm2OSj
Nq5VokEQoFu8f/NQ1D2pyVAVnItAiy+Ky/bMNKN3AP1X3wRUKx8oK8e7pPS6GzfihVlRJofmJGze
jOQ4p5+yhb4EKatGKdYVYheDrKQXkijkr53f1yc1/6XF3QvNj01J/kQ1RiwWbRCeV8eFXq8lsJKn
CtPqAa5nhkfn9XHmPX42juQRDFWOMom1CKWOXWZxhLQteJfKPXBW8r0aaoXvuERwalL2q+zALBRc
h5gg2PH368PPEWs5vC0UwBIaZYpKzekHdaqstXxbcuKF1X+wPTG9B9WNZKnTZbtyzLQbFdcLZ8HG
65QKOTUu6SwjaAs20Q5iWorO5MM8SnP7Vy5qfx3S3kfAZLanBAL5/s2TJGYj/yKlFIKHxOkkkT5G
tB+s9rpzEafLUYl4VnSnd+hBomnCi/LGmv75aouvyqXI/nSkxRm0F8HbTfqRNmmNsFobx9+tILV/
zCH+u7ChdMKdqtBn14MhgMI0QfoAzeV/TKlAqs31iZ9/bctWLhmFJMvCWXxxXCBzIN8UUigVSjPe
YZqY/KYlgQMqBIR7pBIsezVCsDFX14c931SWzTFl/tBCEG2YT/E/rkmFvnDoYKqEfyGOY3E2S5lg
M3mEz/KLTRjemOXF4XRn7jG5usuleTockoU61CVATrMG4EdwPOaxSuDFD9oAKTvIkZl78/zmL4rP
FyR4nTmeDuioWZU472voPxptyUimzYepNdUxsrweA828uTHDC+uIoRtj2twjpK2Li1KWXZjisgT1
003rQygL1OuxdthonhcfgkDzjpOmGc/XZzlHntNNTE2feM4Th1ccz6vTWVKgzWkjcVTx9ADdVA2Y
DMZkPLZeFD9VUJY/o6bGPwCS0Y3zcx7l55EVmQHvcQX86nRkE2WhsSotLkz0S7e0nu1jJR3jAZ2f
/EbL8MLeoYKrS6pylHIJgqdDaZ4RFYFpAnEo0GyshnHawq0G7DwVH3IPJ+/r3/TizFhB6kqg60xr
cavEqR1oUwj0BIpztsvJIIH5e9oO6Zzkxke8tHw6BR5XubSdhL3YpJExwPFIZ/2YCQJgV2n+1kR3
B4Vv+YnGr7FH0Gi2SRi0G1ndHFRO9w35FUM6LmkkX3SxWeN+xJkorRooINSXNFyKdiGFjxtH4nzh
eH9QPmZfEmrOzmCno0kC8btZ13WEpA6kgA0iNMUOpU4Uh3CGufE59XknLKdlz48zOk8G2fHiOFSi
QCS5kQ1Np9J8ihJekEGUYWpmyjLEtcWr9qKoIQsokR7KMkWqNHSbbdP5ElmPvnwUiKq9Xt9O52us
0O8zKOXReeYGWWwnkNc+FDzWuE4T1CE6guwXP26GPTpB6nPTwMQ8RAPswg04bkCW10e/sAQu70yy
Pv6Bt7EI866tBni5JY39evrmI39M4wWT6RFKEyFwd32w8zyJKKTTpuXcWNJYtp9nU1wEEXGnEEC7
DxhyIbJjT/3BS7HMpbBmH3M/RUyybZpoawFFeHs92OYQMT6/QiHIvjhPCSVSgcBTu3bi6CcPovoR
h3YPIdnYfHd9qucHiJFIyKCQcncz39OY1JZY88UWeBtjyGAcl0GzD2l33tjQF0YhA+OBOacG9CQW
q1dqLjLawuODTi60X8x/7jQDqdTrczkPePZcgpxnA72F7XI6lxzNWpSkB+RZZzmvMZDdUenRF9lP
0/5fjKTI8CQvO6pmi0y2Q7QM9kqPsStgZPxMffsuRXwYvQ+ZHK8PdWEvUjvnEaKjUk1nfblAgYMt
jZq1Y/B9rGFJtNbOHIz+UTeo169SWccf0xHeXm135ee6V2+vJKM+B2TIAKCg6HQuzj0CvdR3UmBU
mBdmD7TDp23eo0sZi8HcXp/rpQX8A1pw/yzfsiGIBkzX2q3RI8dTQpOKIZPBfY9eUDu81ZmYP9tp
hMUdlxnNQBaBoPRiRzoeJlX6CNuylJP8gN5d8bnQlPHZ0MD3rrrGcTdpnuVvvq4YFeQaD0qd2tly
MZHrGYbEN7v1AJTyHmOlYqP3rvUvzgEGd9QBZzwBjdzTc9CPGEMLE4l2GIfogk4SrVY5VWu8/N5e
pGIqvCeJHzRWqQieDqUbMJYBWQN7srEssRFp3eKEZ618iRzL2zfHXEuZQQR0wK3FmTOqGlOgTnbr
0qvH/eSijB3QKN4l3fD9+kiXohWNOK6ZGV5Fc/p0UqqRqTsluG2UVdEem4oXcuaA9L8+yqXNzoUq
Lbi1qGJai2hVSI/SXwT3snSwDUGVHynoyioPU5N3Ny7Ps6GYBFk1L2FMvkCYLLKkCZ2lWrV4uwqr
s/fYo4yHsm+pMcBC2l6f1dm5mofiyymKpGS65uLm0jDyhleE3FGcpf4B+LOPBFETvODJVn91OxNK
aoRjR35jhheGVWS52AvRReCaWUZJWtnsgwIvTK4AsurmC7aJ+j5JY+MXkqtOjgiUVb71nPFg+Oeg
i81vIYWT+sEwoWWXQ04zMNhBlaPZjWHfHa5/1gsrSCfPZYYSCI04gyKFPIEMNBPWBcKbdyCWUea0
8XMDAG7eOGdned48K6CTtGv5lgAmTne/B7gklEM8G3MmA9ZsSLuaEgEe4AvavugM9Y08LP4w2PWN
Y3d20y0GXmwdNF2A1ZvBtG4avd/xDkS9KLSgaupTVNyhth5sUPKCgY/58AON5fTGgby4h7gMOPh0
UKhMn04ckb2pqVysTkSACdUqFMhabvwgyR48JAIiKBolyiAjEhc3rvjLA0sL3Sm6aGScpwNXto4E
K05bdPni7hOqH+XfBjZEe6gw9qYU9rSPMYF8+0Gde+RUA7n+AIItvnZfaK6eefk8W0D8a0pWdfrQ
NlnW/5i6THvpgjrSqODm1Y/rW/ksugIr4hVM9ZYCigRedzpblU9mOaKAs0Z+QZtgk7Sg4nEstj++
fRySTkm66QImXfbeuC6M0qngTyvKULOjzlh590EAb+XG8l2aEKGVygVHDgPGxYTCZrLNxIvFrImM
eWuO/8JUd7f6sxcigP3PURbHMojRaEf4Q6yRA2n2tvJQcQ/cWYXIfnNJhBUiWadHAjmTBs3iukBH
qky7wAB0o3Lja6CN+jujtel2gSfaXF+kC1vfJqnFtV7Nvecljg6jHMfNEk+sUXxDbQ/NSlTB+/FY
dcI5+DjrrjrE2W8s2IUIR76iFO0DHfFNtcgkhB3YGiZbOhJzafWDysvfKCJOTz0x4R4Kfraxptlb
zrURlb8+3UuLqOYKF9UE6v3LrYLZnd+kMbukTdW4h5aOEWMEy89Aa+fG5XRpV5K1z4BI0vczsKxL
r6fyLSRCKIDn+1zk5camqHAjZs5R4iSNZqtQLATCZ8NedJadQ9tE8rOccHEDXj2iHmmXx9nvdlfO
dpd9ORo3GmqXPuBcEZnBnTav40WMdgcs47D5MtaVlaXbPGjHHc5f4x5e46066MWhbAKIIF23eE6e
xilRwoSi2WSsS0iJW6IlwoQYlKE7ad+CyF78itx+1BUpDdKqOB0qDkHrp3ZirGs8MY+QGMxjgXvK
3QBz8bm3pL+/vg0vnTqWjMhokKnR3jodD+eEqGkUU5Oy+hVDVzyEDay5GIfcTYNhBObVU35jzEtz
5Mnzp2xOTWUJGSgAvPvZQNgf3UasJ72Mo81Y9mkGhx4fRkSos4frszzvjLA5Xa420DMEF/iyp9O0
coUhwOgSmCO3DVdJ+EfyenD1XYx8MsJ1qIYR55xdGFio0cE31HdeLqCZXf8hl+IN8+YJD+yLJs0i
nsa2jk9UEIJ/ixzjRcOQRYDRUP2eclr/I8sbC+oSsvRdXclbcLjzsTn/BFiM/CjnU0s6/QaF5quh
Gz3suvKo3LSmOcTo5K0Mdwc3qd6UZtBvm7TWttenfB59GNbS2cvmjMlaPnQh7FPXmi92vNXNrT1G
3mOM9t3h+ijnR3QeALQ3L2luCrGcXOxMI0ZyA1hazyLw+JhpIfeyG4ry85tHsk2iwPymJkdbJhP4
olOkG2wDdqI0tm48Bfveccu9PvXqxqTODyeN9Bm46yjAGGcgM1+FlpbVIdB8F1l1meWohwsNWarM
8XYAYjWkBupbQKXz00nfGVAo710eo7RBTrdJa0Pmbi1AfHA3w4NZ4m1bYTN3GBqYt3UIjvit33Mu
J/Gc551Ir2n5PbMujmv8p5DJCqYWru9QERlyHh4PKfiaG5vx/AycDjZvo3+0CIvWC/p+RhDZVYMQ
tVOjFeG3ciMmq8eqF96+nRPiU1y9b9R7LoQgA9gXYgpgz+dEZxFpc2E1lk/vk457ZD9iY9ittcD8
kmkWbkUFsqcIk2IfOyBhWlY4Hlup0d0Ig+dLq7gwYYrN7BICwLzf/jH7PHSdoBH6uBkrzb3T+tHf
j4ntHeK0nFAYGm+ldOeHkvHoQ0NjYUAqMKfjJUg4IgHkjjjpGO4jFecBM7RAbnyzvVVsOF9YWxBk
DN1QPIshYpwOhZrMMKGV0W+soupQNezq5jV00WzX2yZuoQwP1jeMV6p7Hzf2G5vq/LMyNosKstmk
srKkWCWjjp7qkPcbB6vwxx4GzSGjIIvulVHvA6G3NzLl88865400gkl/HDCM8nSuOOYMmgrtHkPE
kuDtRsMKOQ2MTkX15frZ/NPyPE3q7BngytVJa23ueZ0OlQSVS8XeHzdYxyLT2KfgiVaViVUqUD/Z
furQzHpRKO08g8od0fqPaI6sZoFoPAow2F31Sapu9E7PLxSInRT9SJrnq2yJAkQ8qhXAiFFR8QSm
g8j5BGvZZ+Pv63Ofr+LF1OFxWXOiQgngLA7CE8d1SzdRV/BrFISguos1oJ8y3Ov4joJNkwAcYEo5
G+Q6G7lKR3Tzrv+ECwtN0WUenWIdYhDzpv/HeTVdD+3Y2GFTWyJ+IEVoDqKyxB2AeXnjIXRxKPpp
UHCI+SB/T4eqI0kWUuv9xpi0Bi+0LNDNdVDXKD7bsm9vPH4uBEOKxTy4JEi4+b23mFnQsRICyRKU
kHotW7eGDl8aTZ07CWV13TU6vHU5hntYws5TPVX+iz/pt/iel1YY7iwdIgcYN4yg5ZzREDT0fMBf
SNcfRkPiExNSucvSCb1C3GBRujS0TZLA7yeLaT9eX92Lw3OuCB4W+3n54DWT2gtiAsdG12MLDUqd
hnLcQYt2ImtALxF8PCDrFpWHAptYzX4z3tphDWgsz6Sg+XW4WINGAe1oh2rY+F1afC9wLNxLr7VW
fVu2N47shQjJxcNehhNKVWRJavH11mmMqR+QSYmR0sBB+dAPgLyRuglRvTGa/fVPe2k3Azyic0sn
Uyd5Ol3ZCFPM2LTZXmXnDh8VA2xgODb3URHeQnJcikZzcWROl8B6LXdy0wqMI0OwjrEsjPwYZA5y
SxihYTxwfU5zqF3EI2oU3NtwXmHYLimvdjJ2hZ9zw+WldO4xR7W2Xo4MUd4204fGQvQauS13e33Q
s4VDJIB8gTSXYqgkRTv9kLDYEzNp7Wbd4OsQrbI+dR+SpjC/YivqPEVaXN2IumcrNw+INp9OtwXi
4TIOmaNV9WMO3CFOJvtgms1HXdOCQxjW+o0YdHFq9vxksLlL4GKfTs0MkqIse0bC7qE4FCVa0SGS
YqsyEcOxRVHjcP1TnqPX56nNrRf63qC4l5BLdO99wy75llmKBEQbiODzQJP8TpodPh/VYIc4oyTi
i2gt+RC3nvakOX50QJmtfXPxiZ8yA9cgd9hQmp3FstZlX3UW/ZE1/1E+J14qN0grwg1QLcnE9Xlf
WlGyeyIsPHS+9SKF6HRdxpPNdy7okKSwZFEcpi+E7KPU4uH99cHODgkTA1iFYAAlIQLrIjUaMBrU
JsVg1CenryG6vl/KtnHf5UGIZkCvJlAiEJ/cr9eHPQsC87BoB8Aym0FBy6U17Zq/bCHmlw7euEMu
xsMGIxe766OcXRjzKGS38+sTkPASGyzDFtH3ilFQ6Ow3Xo+mkoetxApfVHhIaKs8eE0SPmCU0W48
C3GkfzP8XDsg0aVaujgwmj+A+8sVsQC5pX02WMjzdSPqo1PTHCe7me4aYuzeRTpvhZ28d+P8nC8t
ZRNOzUzZgZtgLkq1VT+UUWOKDq/Jafo6dBgWeY1N6QgT4wJnG1zqtVWX2+LGNX2+f2kE8e/cAGYD
W4ssIQNUhFIwfe08ZnC+tXipVfWMYon4cv0D/6lCnYR4KkOSUwkskIsZaNVpSBqRC5JRHZAAZcis
b3vhaC96aBbxKhir+KuolIGhrq19w9Uoe26dAEngELNr1IOTL4Xe/S9n57EjOc606ysSIG+2MplZ
pqu93QjTY+S919X/D+ucRadSSKG+Xg2mgWaSIoPBiNdIzyMibJ9LOawOtt7e4kMiEI1HEKjAQa9/
GcqKpZZZoHaMNExSt8NDy21HC3tVRIBjrAVwVkYG/6hcdrvjOcwaCQrrTgQxxbn7IwHmrUry1uIA
7ji8Ud1qRcXKzTqz+0lHSTEpwEbpWRvr8RcSwGt0Qvx57g7i1+09Ibj2OAAQMBUQUpuQshZdbc0W
Ts8geptzJ+fjSxL19TcV3bcvyG68OS1jExDAHNQzyElJYq7nvFq4XsHeGrypwGw7S5rMxyhy8HSE
xA6O1M7WZkYC2gBqGkDSZmo0GjurFabyOdexJ6RkvJDKoV+iJXOwirtDgdUTIiRo727rc1JKlbPR
QZPJTvyCDdageAVdxycTqf4jgODuWKLESVoPL83erKA6WhjT19rgSYWqtOh+TbVzqbJuOslOuXy7
f2h3tofgSJLVIp9xKzMUx47oDjNY3dCqpsT5kqJ6i5PXZBW+QrN2OljJ27sG7hv8EGBY1By4DK73
B7dAovUt+8Na8ullDYmASk0kuD+tnQMvNjyvfxSUkHPZjKK3GYKgc4NC86omsx/bVorZVNxkVKgs
B+OKVg3SOsQd8f64u7OjR2WQn2gkgvb17PCLNrFOagk0oSSULynUn+FUosl4f5y9PUKI5WFHULul
Y8oDzWJqkYPX460edMjSnYtJi71Es45QFLtDiX9No79C/rcJYlkN+WRK2CEa7nkeWZLyWIzj3/pQ
2gctsdtntWAi8DiAksBJI2G/Xj0Jvo0NBZ9gYSO61upd9U9VUqHAWTN7qFbJfNZ7/VM0TsrvFM2Q
7w43ysHC7n1AkhTOBPwl4vNmtjNWQr2jcFPEWBh4iMyup84ej0Qtdi4G9Gcp9FEKAgKsbY54PcVF
Rct29LCTEn24KXwY8UsNtMpGKq8BmowUMppYSOyeG805on7sfVKaDODdHGgK2vbprNUtvux0AlDC
x1tolrLGRzcSPJo5HxUXd4eiGC+g35QWt1JbHQZ9yDhWozeVKaKHzZL6owHCYBZuOm8/E2QftAKp
3RHPNp8OWnKqNTKiuxHPrd/y2NVfhSLtA7jT8GCn7syK3QGIlXYNAg1b7gwSHnoprUBZQ14hvg6P
NZBma3KLqXMONuROgKb2CB6ROYlLfLNVJqRLlTjHrkZeuQEStR8TD+8YdPg7tYJEnOnzw/11vK2a
8qZCQQzyPAUIijti9/6RtrQAgEdZ3Ksllly5W+RrZXwYpGmC99nNzd9mrye9t1g0IlyNbsDHprCU
0o/xKn4/Z6EWBVjCKsNfBz9r52jS/aDmhhYE74ctnSfFY0ZCIozrvpybkzSZWXMaeqw2Hwga9b+m
gaWat6RSrH7r4sl8l9GBQGAxj8sXPR1z7Xk2YuukzbQLP/fgwuqDdGTnUIsOEGVdOt/kI5vYr6Dz
gjlrOniY1i6+WWKsHUFiDZwme580Y/HANaXgV9UMJ9FVfvvuh0dNfcqi/UUrUeyjPz5aZRm8yE0m
XMdJ4o6OIT0lkfJbHuCV3v8Qe5tf4yEj0HuGIFZdj5QimSw1PNLYe3jBQBzpsGFFathYIc/fH2rn
GhePRZYVRAGI8c1QSM/FMUwOksm4WZ7qNlpIY1scYtBGjc6Nupie0rRHJJmdjYaEGTQjPiMcoG2f
yUrwUUItaPSwYUNzU53znzg6lgekpp3twigW+QnIS7oT24OdqEo66pSLFWXAWnTt1ae4y7S/nDS1
TlKvxyer6k0/wXIKqfdO/3R/aV+F0TavNUFzErwMSKVQaa8/YzIi1FxMtPH60Wn1ixqGiIAhLxMu
bkh/IvTCZkjDANsNSQ/CuOqFVrfV/Zvq8/Jfbgzyr6aMm3M1aMkJe+H4YaJk+bWTssQMomzSuxN2
M6rkJnncUR+aCKMBlmxmDaq0U5KLbeRTjnePVAY50q/VwfxuX6OkENSFKdnCsaZGtimiZkhq9yaZ
EQKazrekHs9OaOK2hsu1GzuSc8rsInOnZaE3UtCFVkSog5rzo0jMj2UfPehG//H+kt/sZrGjTGgW
orZzC1ZJMTFKKDJTSooW46lvqjBz5caWnyLqTierx/KVcpPZv/UGeR1WAzYtaBd0hK4/dI21qI4/
WA+I3nF4mzvdSe9Q11zDxQrGIesO7o+b+PB6cOgKMBYtze2hLShb1fHCNJHJc851M06XPBxwJIF9
cZDm7w1FJ1i0TG1y7m0rkcdtCpI+pHDVW4nfGxhFKygOegUH72AVRfS+Oi7MCloe7VkegPzn5rgM
pWp0STH25KYtzMDM6vW/8HQLv/dj3vlppVRYz6Tzy7CsRxJ9u0NTVrZJbRB90TfVCw1EDWzjiQ+4
mnGQNqouHCQQiZ+n6BnTxchDfx+d57k+glftrS+oWkUlgRMP302MyqQuRiS7p2RXr6vb5+qKwh2e
wCgSH2GWb/Ic1lcF5YSCI5gREMTXuxTFciM1nAWiYATGlULi4s9OsrqYJOb+OprqAaBhdzwhLcpo
QmFrc1tTieQj0wbwZETZgiIts6DR9RpXj7h7NvGROUgZd8fjRcgkuaeJR9fzI+NK52lNBi6sbPrU
D43jd0pXPaDXjpkW9L+DfOB1Q243LDANXlT0v4Xo0vWAqlQ1lMMLMqC+ThT8r9KiOcXSaCieNljG
+yI1C5q/jjVw7zhS9L6S9X76IMcD0uhOCtDExcaztLFYQkrd7bFn/s5fqp9xfcGD/H5o3NtoKHgS
MqBaCI7Y9Y/l7TkrdsxBzrjuA2e205cwEU4G6K3/uD/U7SuTnYbYMQ90YA88NDcnOZoSOqS1ROdE
kqUfnNn6R6av+sUaFuV332IbhNlhmzwRBcxPumSv/ypyO9gH32dvP/CoZjdQfgEHoV3PGMQspiko
lntyHq541SbLO71Xze9ymCQ/alvOv92f9t54wJRA76GUJ3iS1+PFkZZjmwG/uB+04f2M2+Dg4oSA
9Qvv+wzD6foIPnOTRrHOBCz42hoVV0qd1yM2UVYrVgvRlXe89AWkGe60cXiQRe1NS3D6qGChi0GB
/XoQB0HHdbKEErizmI9dU3xOu1nFAEjiATCP6uX+Ku7t0z+HEz/njyxbUdoul+2q90Zswf04UR0v
dnI88brUDO4PtTszCh7UU4FYc8ddD4WK7mgVvchf7HZ5JqOQP1ak4z9q8rnKlRZC8MEVtzci1QCB
FiEggtu7HlEOcenlHU8H326mi2P3Ha7Ro+mWkQCVwks6OAKv1/M2RAn8OuQGGRHRLYJhtQjus8ad
Go+zFgdG32kfVWo65smJk/azNOEXgBhfMydBqGNJF5DhRBgjtWX/VZHGxcL/RBhsxNYUGZhR93MZ
lKo64jqd16YG8SVXPqSYNlCPy9XsIZ0GSXdHrUj/mXQ1xhKlDzv14LvtbRHqZILnCiXkBmDZ8WHM
ymAVHUtYflLOPfVaJmP8JWUHUXP3g9EVZyxkTqhGXH8wy0ZgrjRoaSHBvQTtWBi/KZBhqGQakg98
6+iFuzc1TrJCZ5s4wgvwerxYXjVMDVfGUylultKgeb1VpGddD4/24t5Q0CgA+SFpjsj+ZigFmWWK
jrR4rTxMvLiZmud0wfah68rk4D27k15RVOAtie4KAOZtJ300JHPERWDwBogp/4aqkVdurS+jZ8pS
84iqVhFMtVz5kzE0R6DmnWnyZgfzq9EtEbDK6xWF2pPhdwQ9HmNjbN4ao79k0gr/VJmy0/14sjsU
nFNbwDd1NAGuh7IQtdSakmQjSaL/xr7STmo9gNvppiOJZ/FtNscafJvA4EIGZVtuUitkAvs1lblg
o1KqgrRAX0I3ajl4+3wQBKGPQDcZMvJmhxB/HbXECMLrDfx0cBxupx8NTm0jb806//2/DMa1iWKm
kCLdfKfF6WRDSsjezGRN4EZO3WOOJPnLXHXK1/tDiX/qZvXARwpZZcBzW/LevKLtn+aUVxQnwRFH
rZwzAs7DKcsmwwNPqFCaxgb5/qA7kURwakU+QkWCp9T15kjR4VjrgUHBtoTPA9eAP2iTelpCZfZG
jJ0PHm57k+TJJuDu/+9dcz0eZlKLZSVc24OJmuSkD9MnfFf1C9sJ/pC8tNUDGqTl23Nw8mFRPRT4
d5qT16Ous94ZFOK4b5rWgqgx2Q+IWi6n2EhaNxri8X/YonROaEJxfVMW3OyaDPhjlYhqPky6MgCC
J18qCVYiRr7+/e+3s56CSQ4IEAQHxcPNzESXoe8sqeOes3UfbyL1O95QquxXsoytFNBaKXHnXtV/
3R93J3aSeAkhd1Sd6Kxv9g3BNGxakePNrTYLALHh4tdVvasK+EUzoDVsg4yYBk7RHLzfbpVleCrw
LBXXECUeJn/9MVs8kp12GHrPbPvqU6ZWakPFYZzeYxQRBV3B5WSlcnFKh74CFtr2HzFnw6BVN6W/
60Vu8XdMq/+h1iJUomn/ATnmOtmsR63N2oAhKLB8WZkCyWjUhwgamVs6/fJgRoZ8vr/+t6gssQoQ
oEQXwkJ6cpMlaq0dU3OmNqBIlOm9TqpIkDK1SOwLlnXrJ2UpO/00YDr6SH0Wg9pJysbU0+ul/W+0
R3KH+z9IrPomevF7ONXArUWKsPkqSoOEmSrze+IZh7Qcl1pPktWflCr+h/yYk0VjhEtbIAA2Sw0n
Z6HWklIwkMs2Pq8Nr0t3sTSs+2qjiF9SR8Ov8f7sdsIkXUkhDCWkr9BvuN5zllIYNWQsNNOGqTmN
w6C4C4ZN6Pxr8ic06Y6UFXbH4w4VjRiubWfzSMTz0YwWGzExa67MX30/114vYSiO4xs9hbmID7bT
3teD38EMeSFzG2xubruPGwxbkRAr4EO6+oR0vEat56z20v8yFMEc1w7iBpCsTcSSVgstqAalyLTS
aIFiBvluXpx/dAf7q7d/NNJj4YyjUHrZgkDx+8unVlk6qHpmfDG6qXzGmOWHZHaR7/S8Be4Pt7eG
BEISLAHyv0G9J9HgLB3vCm+OjMFdutnxdDidrjkdlud2Ei0+lUA4kADBJN0cgaF1jAUYDwVlGy02
EmblYvJwOoi0e5tQgC1BdIGe4oa53vTY/IVxqNDxU0tVe4+GtuqpAMpcq8YtlK7uIdtRfPptDCF/
hLwAux4Dj00xyEmwb85tTlkyWiUxhKJggqgexpdK4q/ZNJyW3pb8oS5Kb54U0x3UojtHraUfvAz2
Zi4YlyD8aSqD27ueeW+3Dd1E7m/FLjOvWcviL7W2WheSk+k3zaHU/d73ROKeo8dCQ3DafM+ERi+y
3nxPFMoA00eIM7c40394+wYVcDR4eTSASPquZ5XwtlBsfIg9tJLLgHLYP7UdNZ9qUB4H67eXHYhm
KLTqV2GYTTihrNhOGjKPninMZxOnK36GU1s9U+4oKD4l65OT4W5P7hB9vj/H3ZXk0BM6BWpr24s1
58zCp546TTwWyveySmqwHPZ8cDLE97jZqMAJ6XsRnUktr1eyH0E5mTUlGhXv6Qu9/+RnopX1uban
OdCmbkRB1FAvcjHKWI8MyUHytRdpBPL7/w+vbs5Ji8efWThMstBqk873bHxYHAV1JL1LLvfXc/dL
osOkUaxR6SRtvqSC56qqYHcOKMfADV6J5DN7NPNXOyW5CVfNo9vWnnqERw7WePcMMkfyaJNUZ/ts
ldJkWFl+VFERKgSgtuBHHMuoCJLheXhg5Acvod2ZitHAE4r4vbniUwP/ynYU+p1FnL84cRGel7HM
8E4t8jkLwk6XPqXr0H9aFbs6uDpeIQzbDUUiB2CTgj0wqE32ZPaw51U7orxIqwU34kYbFXct1uwb
yAdZfeAFainC3AcZonSITe7pPMNVNYYp2PR1Y3p92sgORAfAkG6YOV3lzhgMT27XWCpm5djjfsdE
e2pdKRxRtL2/S/Y2pEkNUuAWoYhv0wcJDhIWv0SWOI+HgIxcid1ZXnNwx4Ia8j8kK3+OtomWS5Uq
ZaqKPSlZ0WlG6502c1IkjwkyJkf1qL1tyPNffeUBISO3uQQncG/d5FBtwB0OmSQLtUp51pCVyZfq
5HR1fBCk90ILX1SBVcqLlTBxHVqitUiLRaJpC0BaetL0FpMZ3VwW2c0jmDReoy/Z5A/KEH9Lc8P+
e150zN3vf869ICp4AYRjIPPoEl//BnymYsnMWgpjeSw/rXVrfDbNYgruj3ILROAJwzNOAHhxIsCK
8noYla+Xhp0N6aFCwAfRRjX9J2onmJoSO19zQzP8UpQFTCtELAs/UfL4Xyu0m4RmUTtIVAgj2ijT
PBfvpBKne1/paqxTJklbB9dui/VXPdR94WHDWltu2kmh4aYmZt6uKilF/YKDqpJ4UY5irj/ZffNm
ZA57gx4qtQ5KR6j4bGKn1dRZW4Qs44xWyvvRDmtkc+Xs1PfywX27c/641ukRYzVJAXpbNG3Wxmqy
mqpK1hi6WzeVcSHFCl0VdeeDvfHaL9qEKlFDITuj9sxbb7M5kmIikbF5+cPyTEvPqusl9NYor39h
2i59pLmaWm6U5oXzAF9oMD6jbmKyh41ows/ZgOzsrkuqvLMpgrVuKtcD/sldO33sFpYSr13dqb37
O02c0e1PJiNAYly03W5UNWHaZkuXUujVwQycksWoA1tSS89c1e6fpYrrBJHGyjQOouLeGx35OKp5
oocv4B/XG7y2crNJYp7arZbrL1I3GT79DfzcK8oig9difIbp+TRmiKQ2UzAukuOaLUpvHHH1v/tr
sLNFeEwKnUMKb/wRZ/6PBhb4dkSesIP3YPhpv5N4VAOlscG7duOCC/L9wXYW3AbKxgtFYIeJmteD
2RIlB8UeuUvDpny2s17zxm6MTjz5aohqavFLM6h93x90Z4YMSo2beEIGuG2sthZmGHq7AqGdmtyv
hkF90AdZ9pC9+R9aPbYgTb5e1xTvN/Nr5JGdY7cICetjEeDwqvkjTulBqFEAuT+rvaUUp/pV4uwW
3Lra9mwUOa+8UU2lE7iX3OsgLZ3NGogwBmvxk6XHR7nX3lKKJeS1wPsZSuP191sn24xU4YZhD43i
6Wnan3Qhr9Mj83O5P7/doUjw+MNtwHVzPVQ+yYmB/xTGG4Uan4UT+Ll36slH8PsI3rcHAKCrCj8F
OgxEhC3MPEnkis4/pYcy4aRlaF549H/iAL+1wjdzocKAt3mQJvXsIxMdufKUdQdp7a25m0FAoBgB
IRZY0Y0Oom7Vcj2GyO+vS9E1p4rP+oVCRfR1bWurdy1484VbZxgtXexuhNs4y3Vdu0Xf5zYRy4qe
LGWm10epz3yYypa0vE3n5ev9z7KT9qBJQyL62sunynr9Wca4qXJqAq1nx3NJPydeA23Qvnatkj+G
jhEdFOh3dgEsOQS4qOyRE2yhpZW8AFoxqT+Bzsnf101YwbIMo+e6XuWjC0xs3s1tIGhx6OYi8MPL
ZpM+kuyNoTZTZaibOTQDbbEGnyY3sqzG2JSXuWyqCVJ/OJ0VbZHOkM2jwjUlQzq9eYmF/ws5AqwH
NCo2h6ymfmMlM+UVeVxiX5lqkNRqsgSGM7RPVdlE3+6Pt7vG4OUEBQcl6y38pZZ5IMwrj3LNGUwg
ZXHtUeboH0dKAm/OR3jLOBpxC50E4scmaa7mRVF7E3VsPcqdC5ZlOb4hsXwqmt44WMXbWYmhGITO
GcQGc7NRu6KeURwzW2+Qy/lkwA525TEcTnl4yAW7PROU2gGB0HXkJgWqdn0mlsbCmaiKRD1xbV0Z
j3IsAdM4WE21cWkLNA/3P9hrKfR6p7KAPAQE6F00ecTc/7iz41K3KjpkzI1iPj6oo21Up1HiKe6O
nJH3aYn7JAbqSkYCY/T6E+oBThkgiRJ1bhxNPB20KcpHN7TKIgvqwtQe0yIc/0ntQj2FYdJnfjvP
yjNrN2V+rWrxhyhCNj64P5GdwCs8gXjp8YwXrjKbiYSVtJhyJrVepuvTvxTwi4fK6rKHsoBzhuZy
3wcoaTpnFALkB8cO5e+U29vo4OTvfT8oYSBmAH8hISH+/o/lTJwWTnqcEWSQyQ6kyJJOcjcY5zFU
VW8KiyPd8538D+lJ6nqAGiH8kHRdD+i0saZJIqpl5mK8K+eJaoLWp9KlzmPXztNTbOrowBL5vD6a
LSFcd1KM8s3irBTZOSJIAArfgxs7FH3RQhtZVLyZIh3FadUaznOOw8TUdmTuVB4vmZ4elfl3Fpts
Eyg2BUDhbrH55DUPoznvjNZzWhvWj1Utz6GWdC+Tk6FrhDZgfiTOclvAUdGhNoQoq/A83yYtkyWX
VTgjEt7kEliARl68fFLbgN4gvnP48/pmMsm+NarNl/v7W+TOm3Oq0DNBFZ3eiUJaeP2dKQfO9VRT
gFti7Errskrf2XgWH2RKO8B2JohMgJA9FDXczZI2Q5et4ey0nqw3yEqE5lI92N2yuH2oZp3by4kV
B5Jwuo4Wyq5pIqVfpiJRfNnJ4o+9PebVqQ3j+LTGmn0Qq/Y+N3xcUS4HdEp753oJpC7JUjXhbK1p
pX7RdOgv7WRlJysC5eIrITW+g9N8mxhTJEHjGXIIDiPmFkHThKZMlYwRJRlJtCLWdS/ubet972Sh
10hc3wbVsYNB96b556CbJ73RVGthyjHt9iEzaU4gSOhIZA66Garvx3DWDvKi2z3NuRW8SNBQPGC3
D3tZntIpysbWMxdneQBchvde2EpB1WarO1jzFFC01M8RphQHMftmpvQhoN9QBaIWSm6+mWmdWItJ
gx8ujIQBz0XX2wgRDB1IgNfgZ5mdUfOKxvP9gyR28NVB4l1KQsQjDpYk8K9NXT1c4zRf6J55A+zq
4qwOWvdstKHyVJpKeBQWb06tGAwKjFD3oPb6mqj/cR0sXdajfFPxAo5W9X0xzOrJacojDeebKSGv
Q7eamCSiIEfj+mCU0OT4gtHkm1E9mT78mMqvtRxRmrarnKOH9+vL+moFGY4KBz07CkLIym1WcOlU
oyjlZfQTfDAnxZ3D0qEZuZaydVqbUVmDiWu/YoGL5Tc9GqM7GXmqZ67aED+CqZFhM/ZyOoQojJbd
C06h/XLGnUOJThNAmX/WOBl+DbJVQgtIB9SCiLHm+lFSIikEoBmNdmDW0dw/Eg6qd0w8yr2Ei+ng
YNxsT+ZJcZIP9/pG2bZASthguWUMk++Ec/1ZrqbHaJLq53TIrcdcN46kX3e+otD1YSzRHKBLfP0V
FWhEXZ7nOmKrg/PD7q3ouUJk6KemjuvBA3FvKCRZUAzhlUrnejNUNzXIzcSD7jdaYX/WCqV46mWj
vJizctR2uAmhXFk0q6mYAPwFar9JaIcuXmdzYKh6GOYnZB5tX+nX+DHNsYqg1q8+0wPVD+a38+VA
yCA5w0oCltnyWrVVba2wCjW/KM3yY2IlD31TIgfYTni09v0RwWBvjn8OtzkQJWg9obWg+WuBj8ql
tyN5duU1woTK6RBNG4EZzm6nvx2myOICmqOwxl0N2Hlz8JPZVkN9QG58Wmb5Z4Zu8I9GjpqveVas
Bz2Dm1uCJAtlG6o1XKP4S23m2ClWmEcC49MsqxwgZy2f5kH7b9Xj5FTMkooEjFX813RI5d+P1zuL
y8AWJoJ8TB4pmw1kpDlCPpAG/ay3mmCdVOkL/l3/VYM8vsw9Dn/mopTB/TF39g98L86F8Iclxm0m
O9m1RYWZMccQDJRXdnn/rsCODnUXFRpYudjW6f6IOyfytdpNoY9yDT3t68PfNX3sDGsNhKqP9J+K
3Hcvi546v0tMJQ4eznsLSg1TfE2COAyA66GkHKPyorPJUqtergu3b2lMfLT60kKRv+eZora2/WGq
8a1++xx5qUACoDTAe0Ws+h+XYdIgQqwNquK3YThoQa816Rfy6NZyc6doD0CgewvKZn0lfTHXradw
a6l9ltDG8MsytL9r1VJVNPCa+WLayfLl/sT2zgadSZowBFSKtpvtAsoaAutiKL7lhC1Jcq+MT2gw
GZeaF7eKMLCIBNgvULyd8uHAvlVkvZvb2CE3BTJG+5zRN0kUsXVNm1ZXEcKspfFhoWN1scIIb+Nm
iXAsg1infypIjr8UozH8V3YoJb99+kCKwaGKpg0/5Pq7Ghq35NQ1mm9mhT26vMjS+axXufFXnrUy
GeVUBTEkNL9bkAs9GHxv+mSQ+G5RbRJrcD24ps4D8LVJ840wLvMAjF7UuGmoNp8zB1NHHR7sE5Rr
00ctYwxMST96ge9tNFgSNKtoVInL9PoHZPi/tBLFMLwFtdIf7V52k9rRL1K9vrkORQwW+gRCkQgN
mG2GECtZGlsOC11MceTnsT2ci9zJHgqw9gdndS8CMgTIQAAuZJabm0WNSiUqrFTzl9DWIm9CyPdf
6jfCUId862mU+kOL0dshke7h/KB2DfQQ0sT1QkZGVYcoFK/EpWn8MFCGC8BDFI7L/53/qkPtzbhm
pBvQC6JZBV8Pv6fNgE6UtWY3dqufK2r6A+egJ+RoJMXN5MUgczB4BxnLfBB9bws2No8ODZg/qFLw
LMbmtMyqnKcj4nB+UkUQP+ZxVp4m3Qj/mvTc+JyHS/zcR11teUtdmhcghBNcM3sEKOLI/9w/uLdb
F9wiaYOgEvGltwzc0Vxye8okNKgrS/siW3P8u5Qb/V1dNuX3+0PdHlOyQNjN4krl2bVNH1QNl5K0
TVd/qDKaIYXqBLFTytQLO+OLA4M7kCdw8tyu1qVDKTC4P/zO3iIJFVongKawtt+UDqLFKk2EmVeu
1zYpPfzf1chN8dchOVPb5nlEpuDgQ99es/AuucvJ7SgVkaJdb2c71c0RcsPiK8IgeMzNlu6G5ARJ
bq2/lQRV/Ey1Pt6f5u1FxJgQMWlB83DhWX89pqTFIMEa2M1tlyRf80L90IU2+HXHki4KMhduSzXN
B4ZwRAje20kCgkCkoIpAmfx64KjIs9KJM9nPW2U+97MaPUk5LrNZn0UHF/tr6Lm+8AAQE5dsZBfY
SVuIIYS7Np+MefU17AmxdkTrkd42+gaCO//C5plceuKWn6rT/GAp0fIpoWz8pS2m6FHq8+yd2ljR
5f7C731swJzAKoE9kgFsDnU3F2mFaPHqJyu2t24W2iABmspCNK5YoXwtqlE+lI6RZAfX394XJ5UC
DUHRGdTBpjWRVlmUCe6339X19OysivotG6Ocmp1W/LPMrXyqrDE5KRlF4PtT3jtShC8KHOCWgNhs
7j2lQoAEFQ8ZiWa1f5k7pWKuivQdbmn/2MZReBBB9rYYMUTwMnCFhP91vcUKUJITrB6uh6gYTvPM
lQfffzhXs13596cmvtZmhxGrWE3RNYNDvUmpqkJLKjR9Z7/I5v4jUvm6iwjN9PX+KDufjnqNeFOh
kEw+vDkzjZxki92lix/Xxdwgs6BZD00pa64iZfVpnIRif5f06N9SdpcO9s3OhiVTQ4eMHJmn1bb0
hrB4M3boJvtrtNbuWjbNg1FP6svQxNUTwu2DOytz9fYoTDrB3c7zgzqusfmEBvpsRpKUix8Vne6X
uh4/JmpinOTR+ApXUT3fX+DbYjZOS+C/yF+g8dCJ3VzwWtEtamY2iw9zPYMpjgxDoszLaZ0M8yMi
iNUvRadetkjY68xyEzVB28rmOVHD7EuCzojq0qPTPafhUXTw03Z2Mz+NaEvfhB+5xW2RyuGo0fVI
OVWW+iFzpPXBGofmMyZs5e+oLcNARk31OZva+EcNDfLvVABYXTjK1Umd9CSgSb8898Sii5whP3jw
88SX2J4Ayl4iurI7KS9cH7ZFWmp0iccZXmrVNb5WT1PuJ2av/uxkTbJOlpS02aMpR9HfEy60kVdF
pfzcRWZ2JMd8KzXBR6SEhBwUl5qws7r+KUWKTHlcoURvjF3cuQX55wl51+5JeL6sAbgO7XGR8+Vi
lst0Liqn/HtAeCcJKh1Ef2NJ5TscGvVzYtXFcwYS6jvKx5JxsLV38huiIImU0DYT6fn1r0zGxsJ5
XJ79NKxmxOJXPXlSl6p44q50flW6jOZglZY9S1miCiT3S/jt/jfbOdFg85CrF9oTAt9w/QuMxsrl
qJY5XIlRp49RHOaPzRiPX83cxkZg7PtuDEJrtd9+D1ANZkhoSELwb3MPpH2jjnjHzH4tDXV+altg
gv/GrSZVp1LFiOeSVFahPrx5shAZYBlAg7dpHWwiNB14vSxFp22Wk7b+FUlLfEnx32jOdpZXiRt1
zbQ+ppG2vLmySDWRsE3lhCDGcbteZezw9BlcGZWhNqsbv+tgybha1uQNHTJpvcRpqFVHwWLnNArV
N95FuMWQ9mwu+SzNVZhvmeLrFYIu4Eam7NnUh/rJGZffGgSHUyoPH2YnG89zalWo48rD5/sLfhuv
KE/AUOaeh3uNUub1vHUtXRHccjofzzP1O8UiA193o5I+duU6HqzxbSsfhDdFTSFzD5GWi+J6sBiJ
llFeOSyrOnXVU0GAKn0tj62f+gCM812xLot9cvR20b3ImHTH68JO0p/mvqjWg1B4mwsA0YIABYSY
/JZG1fVvQSdgdUJsgX0rJawAdVegAwIpODi9t9nU9TCbZKCfalyObW0AngP/zi0ce3jqapAXzdx2
yLaN+un+B90bkANL5QgFH7R5N3uqT83BmIts9GUzry52pVgPUrFg560UsRti/HS5P97eOuLdKj4n
BQWoedfraJejomeEIF8b2+hdtXblF9WYj6782zBMqcIElymwd3yuzTLi3uZMZTGM/mI03cnO0sx0
HZwLPtCpaj+shhN+aDJJe1fVEWi8UdY/3J/lzjFhbLIbElTQVtsSJ6WNWIc8Mfpx0ZV+mnXQo/uu
e7esSxPcH+o2faTqhWCYQSAic9pyHCOEgFW010Y/bKi7uVmdSt/TQrUeI0XJC7db25R0Ug3/5WWQ
HVXdbhGGouZGaQi1efpVN+2ARtIkLUIvFJmaBN+uqnPCJ2vqsqdS7k240onUSt7Sq8qPuIpzL9Tr
4VvfDH8Xca996ZI1D7I6nr1KGa1nekT9p/uLs7cPRONViHvQwNuSFyswErmKyA2mKkNNRRth10+S
WcXnRao1zYWDZIEbG6fMLVINxU7i0UHyubffyQNAGxLEeCZtruPQLvWwdfgFkxENlhuHBdjW1O4O
qr97xxilA0xoAbuA9dyEp6y3l1Gto9GXJHn82lRypgYL0nHL2VlXWMS0jQ+u3t2JUTgzX92CkTu4
Pshp0umALgDOglbRvsuzGr5oJo+U+x9w7yDBcUfrn6ABImUTLupRKmFsEA/LvJeDXgotH4E82W8q
EF5vH4qmC2sngDU3KIQQsDzebwA0pdFOz9U0Ob6J3GkQRk59kCvtzUoA7UCowUW5yRIHhPzyBGik
DwsBrB0CA4EaqykA2PioIrO3MaB5sS9ABFCA2i5g37d2bRDfl2TWnlS5T/0wi0qodKmZIJwwHTTL
96bGHSnYRIjscV6utwWNjbIeJBt3DeysvbAq2nM7N5GvtNAh7n+wncj3KngB4EsAgbYlf6y4NCR3
zdHvESl60MPVEWIwKTZGY3dRI4dHgqRjHDhl4cGh3nlRImdKyAPeKupP5iYNilWctmgDDb4uxd3X
MltQhlQ1yChKgmbBpakd5ecc13Lnysa6Iig7UU7lFaqXbpxrZeqym4dfoumoXSJh+uLfX5qdr0Cv
lBqncKIQMgLXX6Fa7LqjmTb5upGYyBbkP+tSWy9rZB4E2J0ocDXQ5nN3IU/4KcbXbwU3MPtrWMXo
/cHuP6j23b5qeIKCwCJtwJGLjsT1hAa5b9DVYhur64rM1Ti2vHwVKWh1qXVtuZRfpDY2Dgbdu91g
0qBkx6OTiuqWW6LSFgAW1Iz+kJpx5a3S0n/EuqCh0DiV6m+pLuSS0XvNT3lpTm6C6sHH8v+oO6/l
upFsTb9KR92jBt6cONUXwLZ0opW7QVAiBW8y4RJ4p3mKebH5oKozp7jFIKfmbiI61K2mJOwNJDLX
Wr+z2va2FTP8KXaOoaCKipPznLZzzxujPr39pF+7MehsVtSNHcU+JQoXrVG4dgvDMjc097504KcR
f6DhjhswWslheioOxnd25dcuil59DQxe3VFOZ3D60JVa7sXjxmcxH/K0+VpCp932ftEcY4EFWRKn
750ErxzliIItRAIresA84uUKiPNuIfdZo9IIkvqL24yfC9k2e/x96gutH+NjZnhF2OHqc17ExfPb
d/kVtIbqmNeRJD5kKmSdvLw6Yuu4N9z1fMXSvttUnWyustlLgnBuZmePdUAZVbE+7VRmtNMB45hp
M3V4hhDm5L+Xtf3Knr72YOA18LRpetbH83cAXVNlMpYGz7zqyiNbrLqaEvOx9+R85irR7d/+8q/t
s/DQoef91EucSjQZT8a5JtS4WRan/yFSJJLkG7XO1pmEIrM4Vdl5Ug/O1eK0wTvHyWtfdZ37AGkD
GFGlvPyqi6XnzZgE6C3FHOyDVK+zkFShIQwCWW2lmN5BTtbn+HLgBUEHCBcMfQ19OWUFFlWbGsHA
9ShN1Rbv6uWgubLZFY43vNMjvHZbEWUw9oW8zP84OUPyepmLqmdxZJ45ZdvOd/ByZxgakq7bHWhU
+mdiuHQtIjDU/PT2I33lBQamxtcMVAr+42nqrGkmTVElXHuoNXc3aH0wEug7T5c+/6+I7Drvz5Qr
/O3bl33lHYa8A+jJ5rFOEE6eJl4spOiYst80SebWh0JHNJ7bGjOELNbUrfKsSexHU7PuZlJVC+KS
7Pc6llfuOmwQhsDuCsoh5Xi5oNzJIQZbi7uNhj3FLpjLOw+J1HZazGGnt0F79Bs73XQc3u+8Ra+s
LHgRa9giuzyijnW487eXNs48GUx92W9wG/C/Sl2z9+VstoBU9fDOoWy++iVdiEvriwNR/GRp1fri
x4u+prkpz/kmmz49A5ky93Isx+PSD+kmTdw08oys/jj0peviqgVNY9HtWY8KP0bXj5vXdByVsjY1
XskYP8+1B+0pt7rPorXSPfRV98OEv4a1Ibtu/FrZbjBxP5fpbCgzQVISEXAhQ6k6KnJXHNKZFJC3
V9Or33JVfDL8Q851ysv0/XRqgm7qN9LRmntNTWelV7lzJFliIdj6rKG0UMslM9f35DLrKjnZJmAv
0fqwNRGiebqQzTrzU+l1/aY3Y/8LO+edsFDrQH6FneCk5sPb3/SVKosJ2JoyvO73mJ6/XDuDyP2U
OrLfuJgAlBEKzsEMq1p9e/syry1RCER8r9Udm87u5WU80cVjnWr9RheDwuChqLIkdNpuPmt94z1X
ytf2Aii16ynmI7cz15//7X3otSYnAmShs9Ps+UH6tqxvlj6O9QjjQ+tyYh41hyOjBSua6a63U+E0
7xwuv4aQEPMBbIlZNlajlMkn74mGWfQ4WobA48ARKsIIIDbzMGi7+MJdavguMrHkR9Nq7OrSS2dz
25Y9AWDC7I3vRTsXzwYS9e9vP4RXtmZqXOAgCne4jqcbFH42pSgtKXHu9qaL1aEBB1mn31VJPW8z
2ZlEyY24vf3jq6KeXtlL6GKpsk8efWoWJBcUmtiMbed+WpPkLGjasX2nt6Y9h4AmwXmRDs0//7Lg
xlBWGWCtti8nQwTpyxHeasplc19Hu0Ru9UXRAOBEgZ5UaEsKqBqcVMd//m3h3IAiMUdHD7y+CH9b
e5aOC5IbL+1mrJ3gkyNMRSNhxzkBtTJpd3pfDztXJe+G3ryybcA6oWBesVbUQyddjF4bsvAxTd+0
Be/WpWV0tcAqOCi/zczQb/NAWkVYWkN5GGa7dsmLAFFYUyyFCdM9Xc7Y13NvYyyYrIYWAboyLPrR
tcOl0ZLnt+/RK5vBz95xBb95NKeVkOEU6dQGU0vnXpv6GNplkM3XCC2DBYlqPMj3NoTXLsg2DsxI
Y83WenIyw2BrGaqX7UbH9AtL5nYqz2XZZmdVL5P3OKivvGW8XMwp1iXAkj9ZAYPyOz/luN/Ece58
6qT70LRLdelnVbJRYmx3mUjeqwBeefqkzFDp/Zx+s+BfrroZoNIuSMrYzI0WQ04sOy8qAr1MwswV
0ycRTP8PY/A1/Q6lGo3COgp4ecUq0e2l7yvJICudCvQT+dIfUnwS0chmQZCGC35Llx5SvepsWoSt
EV8sTfPxH68k7MJRAYNzrzX1yb3OQB/iSgqxMSoIxrMnrRBBJPtYaqpx9/a1XrvHHoA6zfrPEu9k
EQUlAwFeZ7FJczneJkY5PxT6WGG27/vIiNr0nUneK+sIczPS9Rx2bIT25ss77NmMOuCg0BGWhrhx
21FpiOjzVIW+2+cfRBtT4fnj+J745pWKAAUghBHIG+jSTlFefPZzx+yAxjLYN9vUzcyN4dMcv303
X3kl0QQzvgZbsHBlP9meMz3IvKBouw1WwU3USHs+yzsvx46+EP/8RoJ8ASJQU63XPCkHlmbuq9Ea
+k1QO0KESQGxq2gS/5Y78IymyNuhcEi2//j7BfaqFXZXo95fCNsQpnWCRJt+g4B7ucYTRZ3FVazB
BTTyd46cVxZmgIyF2urPo/3kVvpFIRtbtJRwQ5/+mKpKbo1c1y+QAHm3dWPKz29/tdeuB9pAe7dW
EUzOXy7MoaylHAy+mlC21285WPPlwD0OzimpzDuFGPm9/e1XQRjgA+IzZx2XrX6pJ9/RKJysHOeR
IZ1Ztlo4efM07ybm4FUeZqPR5BvR6daDkXlLcTRGhrq7ZBb9Phl1Ck1b6LEVBnbjmN+kozyJ1NDJ
n/3YkfOuanUs0pNJ5tXNwvs4hZj6x9dJVydPad/2QZhrQQN/c/E/lY1fVVgG1Way90uAwHfKxl/e
ed4ETnCYRPDMAZVOdlVaNzVg5szXhPdyk3NEbZQlMc1q7eVAANN37sPD20/z10uiP2UswbuOOv8X
06V0gQFZ1I2zETlJkeeQkmjf7NJfgpAZgVx2WkGZczZA5XmvMvxlpwE9BXuhdeUEAUg72b27XPcJ
sEqcTZc3qEET6atNFrMA/um7uF6HjZR+AKCdIOWXC7bz46Y0ReHgvDdNczhLJaNJI1FvVn71TqPz
y8vBtVC8wEjkQKLmPbkWcWC1R+SYs8mtON77Vut9ltIifjCNt001cAy+/fheud5aacIBpl/ErOLk
5De9Smpmxj1koFRpQyjIwPiRpmTA7aqSJXwXWDVK9bcv+kt7vHJwgfZBn2HI/jLpwIFBGnndcVE9
8Y5Sz7vN0ubVRsps2MzQdSKnsOoPZmL5h7evvC6JF90xV0aJsurRWHCEwbx8lI0F67XLcnfTpUJ7
GBOIaoe81hxil9pE7t6+2K/WblyNZ7kGjVLRgUK/vFpnDqXelgGyk8Ao27DrU/tClLAYQ6qO/Eb3
ETmGsZmYtOfClC39ea59MIjPuM3svPphiioICPOYK2uDRoZgBDhFQ3oscknZGwx+cKkXqdGG5M+p
swG77y40ex26pBf3TR7qGo5yEc8v/+o2xfzl7a/36+QZwENf3YuZm63UspMe1U4dCrZg7RmSTL9A
KmBOYYBPU8PHlLkMJ+UPzpbWrj0fHOmIyJsdmYeayjzsVxrLq955ur9Ol9ZPhEQcvIEpAQOQlzec
mMCUcBS0xQHstmnLQy26HVmJi7YNDJiWuK4u9CR1BzMhHKUon4lnLxZ8J5o8Q7Sv44cjXZHiawIH
vg7dJqmazaJ0W99lyBCKKOvy/LoWeonZouXOX5h3O23Ym6TIrnL04H42vcyMysJO6ZcMtz9myxRk
4ZI5BuKetGjf6VN/XdEetufsFljrMTY8HVbMpUBxNdftBvUfLqiNWR5k1cN3WAhpePuB/7pXoEAC
zqEVAsr/RbMqJLoQormxk/fl8CUdbRcBl2tELjE5aajTDL6zT7y6wkC56BHWUsEyT7pSiRlotbJg
N2afT1tOeDiypSy2FEZoOsdabjTh62GaL852gcBxqAlwJA+nyf4kfP2P7+o/kufm+s8tovv3f/L7
7w3m71mS9ie//feH9rm+6+Xzc3/52P7n+lf/zx99+Rf/fZl9l03X/OhP/9SLv8S//9f1N4/944vf
bOs+6+eb4VnOt88dnuM/L8AnXf/k/+0P//X881+5n9vnP3773gx1v/5rSdbUv/31o+PTH7+Bdf9t
Faz//l8/vHqs+HvXjeyH5LH85a88P3b9H79p7u+Qg2GvMDf31mNkZZFMzz9/ZBm/U2utDt0OT45K
/bd/1fxr6R+/2ebv4IE809WRnEW7MjK7huryj98s/fd1q8RXiH4bfQg0vv/67i+e0n8/tX/VQ3Xd
IOTv/vhtfd//e7vnCixTNoSV/m8xDD3NVZuaulxsPfeipCu8K5ZJdjN2sdj5Y0LzXmdNGbZMV0JR
F9mlPrjp3d/u1V+f5+/X/znoffEBKKzhHBAptY6wfvE9wPM8q1OK/IhPqj1oHcqLfiDAsLVrdRxl
JcK2mQ1GGH2XXTmV5rWh0mSwXfzRz8JG05Zz5bjtx2p2v8RZ2+EbqKzp3kzycdlrLXyCnay9bY2R
1/7tj35CceTeMX+i/1iHyCtp+JSoJvBVoZhGLO26s6oOM5Mpd9dlLeY5M5vcZ06sodwFSjP4TjE5
88fGUkZxPisTQ523P8zLgoHPAsgGxv1Tpw+v9XSoreHkW9I7q0g5jlaFQHqGe3Cb0vWjFrenJsRH
G5KKkWTBRJic3r5LcH1Z5v68Gxzi1GOrrgeId/353+ZyYp47uBDWhIgcLcs2GAe/C+15KBCZG2n+
Lffx9AIZzX1ILNUCs7gbx/gAv6rX96qtsvSscZpx3pmaE2PJo+l5ucXvTgR7O+uyDv7LNIl3muQT
Msh63yA+81oi94ErwDzx5aceF9iFBltnJHCBqcJ0XPAbr1SgwsIqRy0JRUPU4Zke26N2Xdkzmbjh
ODQq6cOhcWNiRcqp2/Z2qeEQZ5R+EWokFfQf3366r33Mn9baFL18RnDslx/TDzI302MSt3mTCsXx
7A93umyKXTvoehLppuiNSJpDYx7yRTPTq3ZRab5XSdvi7qovQm0hExrUWbXwe7A5snveYfz+dN1/
8SYjYcFu2eHYW3HtU3oxy9wEwDebKGicRH6AVdDKKE/7JgiHeXKXjdNihVwRK5xtvbkCqnT9ctwR
oGh6h3poxyFMptw/W5p4+EZAt9jZrSqmc+GU33KRa02Ia7u8bZxeYHDI9F/b1ELT7I3UpljfzjJI
7O3g5tX4QU5O7OyZhrnxAwOe6cGLndIJ9cHrOpr4yn/PMuwEjWAdAbJDF6W6IiKJEuvkAXlLadbz
4JXRmOQt8Sm+mQxhpesk+E56leQhDqcl7mGTnW+n2dQ/ETpvXUimozHKTbfGisjMTe+d5Q3qcLK/
w09DqgNgajPkAiY5qUBF0E+DjxV0aMum9I5GM4kjTi0q3wRTI+pvuVlJnNXirB7Oy6o/1hleLdt8
AqQgQ+EaeWechcaopqPXkpYyjtoOB2/5cdCH6X62gs+MfKwjEWwT2H41GOnKLvC2nZTqIuhraDU1
4zTPrD9khk3gS2b29Zn0q35v6TKnTPH1+2asn1D4w2vzyoeSDNurmT6Hemme861Gaxk5+lQRNz1t
Z92Db2r3dy1w806W849RuCIc2vqr0uVcbMyqac8nDccyMHFbP5gyLTemJ6tz8Ao+iabru1r0FP0s
l/SpkBq5taPg87JUPX/b6WQ3hFomnEvw5W4H6TeBejoMZ7NStwstzD5htndYWuxkIJXcdRg+hExE
9UOp8uXSViUTMD+uC0AfgdO/cv1HDeg8QsiQXsarzZYpY/crW+lZZ0kbvwE3OMyNnhyc2qzPlGi6
cEwwqSWOiSYxKp1krDZlYjqfhJsogoW1O4ZfAXhuXx9LY072Rk+MUQVIjbEHbgFeP023bWM+BDHJ
8iZTa6htkiQaTQCwQurTsvpiTjQaZ1w/vgLj0GRVeg4uoef9op85E1D7WeAWwzNSVPFUYY7tqG7r
W12x70pVXgPAqy22wNVdm/ZfSblUO32ony1lio48e4VDjCo6ywln/afpj8y/6dJoiXxaejwp2inO
f3R95z0JnKKuA3twP0kV+89Ix2uMLl1C2kjY1a5siI77truk7jDtaji69BwHlESMkPT6XHe64Nga
Zj1GHs9hu47TIbNBuNrkKvXCCk7rzdT30zFZZHy0mqpq9hOjkKsRzCpEVi2BX4Jx745Tc7Q6TLAR
TdV7c3TTjySd75N6sc7zJJ62QTDZZ0mRan44YbO7H8a0PoInlodlbkd2fWdsHloxfh+LBCfv0qnl
I2xC+c2cLFwfh8ledn5m1ndOH+Qgz6XjhhOVTREtcGQfgzqZ90OqQaboszz0kQ180oDPIw7zTGcH
Nzh3QJ/0JhrdfLr2A1h1BMNbfkggDwYgbmEPOW9SUXe7QrmePKadyvZDDidlqLLPieZYd9iCxVti
McU3NtbiQMSl+AoOX16TijVFvh7L0JhzqEluhtkFvrH4hGvavcgTM1Sz5xbb1IdgoS8mvatmFuaD
k404BcqEvdxVvLIBgddHPKuLi7kQy2UiMfgfHB0X2jS7LB3GJ0FqBwcyKfVzi/CWKKNz3EMP/Nbq
y/BgmKxYhD/kgE+ZK3cj2sqoquzyrIyn62oav/SDPe6U7stjMIOrRziU0NiYxvSlWYrsBt/uOAqm
wrjxJzu9TbpRO5rjVG9md673svKCA5RHea+EozP3x6jzQFFzze+yj7le54fCG50xrEfNOya0xfel
56lvo+bmn/u5jE1sZJiHVoBcVzMmWQej6PlFpaRry3iWT0ZTkGXvYXj+pS/m8YBDfxlyk+ZDzEys
ICE7pru2alk+FIu6scq8+qA0d/4WLIQ6wDv8VtnOcyAErPbW0tJzZpPlHQBMcTWY+fhD4dlD7Wvl
zYVmJ8Eecld66PzFPZiLxeOzismfNrGa6ijmnHuouuVJEgrx2db65hZdyAQWaPlnUPtVlC7rTVDc
x+84FCBerKo0KpiFBRuvNqqtygnWSZy4W08Pe94nRppskRdZB8PUMhUuYzaJLbY39Uez8K0PhZMu
oeNV6sLCrONg6GlxZsbto9HH403dq/zM6Vq179rC2xFAWlxJ5eIeMMk5GmrZfYzrNr4gisk8zn4+
f1Tx2F+Lsis+dD1Xm/jTyXa0srBYm2k5qnmLn1G5TzoSXqnApk9ZUfdXeOmPzt5FW+Hs4rJDwD4X
mfjgK1qZTOIdQGJ4kjzrkA/HsNXZ94Fzr9yORmJy1xAhaij+O9ippXzGcGG8rPy63maM5K6HfKxI
jPH9qHPzPEzE/LGt+3pDolscNp1yPzMdCHZ2zPscFiLuwgF/YFLX9NxCUY69DI3VeJNIs7h0xjS9
NSZTHnP8TRpQrtJtIpzns6OnHP2joDG7wBHVxUGMUy+NMf0NubS5L7Nq2Eon8w5Go7Tv0hufs6Ax
j3Fm+mdU/LMK3ZFfPEITXBiskwSYyfJDN9MHSNE226Iji0VJ37xvlaEtYT3YT1pnBRd+Wg0pvdYw
fsgG0h2zltl8Ozx0VW3snVF371tG/LtetcNxKRrzqxdUu86HH4up4mI8QyJk+c9mfR3bidxThKov
amiXqzY2hqvMSWbiKbLu6LZTu4QEH+hRXbbq3MqW+QPduTiM5CtssPEzQ3YA6xzBQPIwqvbTuATB
GXoVrV2xieaijW2YhGlZeKGfFecZcbDhwjrZy3yqz+zaGg+VGrUiikuQ9sw0n1tMVO+0cSp39rq3
+GMFaV8o/x75sQtdBDr6flKmsat8u7njzS7PFyF75l2ySCKfCjy0Y2sOBfmr27lxtI+9M+tXGaZZ
X5RVeYdEkIK1ZSodRHOsbCMcCxohAVhyr8eN/CgS3fqsTYpd3rPy6Rlw3rt2ayJyQrJqkq2t+iaJ
eJsfzdG+q/wM62kOIeX1wV1cKPl1GMvkbjRN+8e0NMUzDOX0JsviYuf2mosLeFz6YdwxmytafzQj
Y8nU0XX7FjOb9Kl3F+aihYOFRayD6WQA6I1Mi8t+fWamjf4yHGvOqiJrs0MOsToscl4Ra9bFXZM1
HZ2FTXWhsDHY52ohJX5UTFatMUtuTBOiGi9WkT1hPGaem+CbdO7Mjb+3erbcxdbY29t+iueP09hq
N2lLgb/RlgrrwTaYnc/LlDtRherlbrQc8Uk0pC9wV/ynFDW6v4GAwg5gpx2admwLr/GZ6Wi1GX2d
zVbpf9Cygu/e16lKIl6schMEvPW7QeHEUo1Fcwv/HB+pQJ+fhsaBh6qqWZo7JxPeF5OEKy/UjYZf
Kf/8B9uIPQyArCCPEeJySYuhbL8LtEqps3TKc/+j09T1ziiHgBMTAJ+3HQWjDeuxlZU9gegEJCjE
YuYHUjUiuBmzdk0nXnqoIAeRjBznsTBb9xBDlbpmdRTJBRyNZNrlAgLmZsKb0dmZmcuGkwBzHoau
Dx6MdKieTKtvDyPN3o9EwA2gtqj6SzUsyXW1GAWA9TBgEpIvM46VejCs0z6XUfdQ15epNzR1BEv2
CYkXNk+5NVLyJJ74wsmbXuCYph9IiwySKFeZPe4HwkHmjd71nBuwwdx9rGUtp5gFFp8HhtAimQ92
VPTUN0SjTM2XSiSe2hpeHT+QUNHBy/SXpSUPukRnMC6Gx9rXXAF4GIzlUz9Z/kMpOu1KTZJ/eMDd
feTfbLTHmGOrjCgxmwLJlZfcF8qOHyFHIsGaLa3ay7hUTVT6wn+YsmKq9xDbvS91IbF6VZrV93sj
mAO5ySjLscLNUg8JZi8B+++pCN2vbqaN2OV7vZ5GetMVV9qQWglFslM7Ya3M1N+5ZJHdKoptahLk
DdUKF+j1ZhIQU8I2M9OLshm1q5EE0zJaj+symqdsms6KuPYfDGEpZ78UgWOcawOQVYRoPci/1taQ
XvAq19qZrmtDv6c8GBb8450GphCXwe8rlbI8n9KFeHMxTdjXDTLWP/pd4RvhoIBT2EbxWw3Nmtk2
tbtwmghQFz0Fam03DbHz8rJzS6+8j0iz0A1piidKAsXgTDtPIJUiAqpKJSKfPqAqZ5h/Y7dGdjVj
ErB1A7RFm7LU84CEAcTRjinqSw3izZdUKk1t4sG3ttgyurfNos6go7rXAMDmWUtIwaOZGqAsvb1w
w/KSOJ1oal0tbNIp3Y9wA+6cWHI0VC60REPawad2yJ3Qb1xRbXGEl+fDkFiPis37ipT28UfALNLm
NdKag5liZH6TpdLuwryq6DkHaU7tvnB7cl7ndMm1EN+LGTsK0j3dnbLHto60Tqu1TZs6VfcO7vlT
GP/3mQfhcdgK4y2MkojZ5SnzQRTp2I2x0YWeaAMtWlK6nyyRPVtn0O6DKld+WC5wFTlic/dxzCHF
R/1Uypkj2gzW9PI+6T808aLZW3BAEgQsA6b+dnLMlAMt64cvg6lKN9KKqTrX5wRTqT4dpw7QSzU2
eQNmb0ajLsqzCd9RDTzeDmY6tQFqkp4uQR+KvhfxWi8UTpQBWb6LQayzjRc3Af8DBFMQQqFH/5qa
LOrMa3R6aJhsefKdGANiF3F7bJ7nyUtu+ChTpFutcZOkAwU/B3oRFu5CdHvvFMZl6c75B6PMbFZt
Zqt3tJW/DGnB+JEcreoaH8QLs4GXkzNd+FPfCqq+rhL5QxKj0A4lNsg5K1BU48WUIBgsbTwItoSS
YwjrlbiqRJot6M3enuK9RIfW8SJkVSC3FXxj6n2qh0xa00zzcSU04W2xEaM8r4JBbRPX6ndLkb9n
Z/ES9/rzchZQ38oih0RySgK0a/jVRJkQpDjbj72m2o+925Gk2rvB49tf7NUrYdSDHhLImLb05T2u
koak5GSumJsEaZTNgX4mqnSKUCbYx5+X+kcw031T8Z9T5OgF2vT/E75ELsXfbvcv+NLtUD3W/+t/
8kj+RKtWSOrnX/kTXzKD3z2AekBHeFd4q643/094ydR/xxiA+BjcRFbx6Gpo9V/wks+PeBfQBfHY
EErzRP+Cl2zrd5KocPFDTg39aHV5+wfwEojUi80BOJTPsM6F/0weN0556X6j0SKDykZtnCzi3FsY
MG7adhVPuprmwtyCV0utxwAnqW5baBXlFVYvuWlSw0wxCoEFuznjKYVOWx3pn4P8gDengb14Y1TV
NkgyEt2mJE9jjMt0ttHG75zgUc1lBjJDTqr44C2Yql3Mulq0Q59XqqQaSmSS3hdlPGhkkQ92QOJC
VTbNhVPQuBD84xmHMW8Tl2FcsxormFPa3eqimc8bf6hvSJfulmM2FPYnED2t3ShEVcmOAq76QN8l
/M1AISToFmqjqb45NEdDTeFUT/FF7BUS2xNQL6U/6NSv8RUY7dzuETHX7nbOcOfGvj3mDfK9zrEp
W9P6i03SpLszy3FUh5rM8wBf7aCMtzMFfh8tg0VIx6KEXOjYVu+n2sAuj1BMYjF3lTsl2i5JvKbd
1F03JZclHe5lZSkGeEW2gJGJbrrQy6kxqf8xr8Ykw8++9v3S387uVJrhnHXKiFDQWbtZ5q6/rZiy
2js7JwUQXw/fmEMdg8ABpyvdGMtL22ymz23uti7buvSybZnIzAidQbO6MBkG+zmb+/ljgeQ0iQNy
lSSCIS6buDelIgKW6sHj1O/dhNF4ZiRPdWUX+V6Ltduq1J15Q9ZV9xiXcQnegOU8KnT7IqXq+DSD
d3sCLoXjJe0Zc3F4Fd0o5DkRUlisZuYSP/R1nB/b1i8vIf0ON15lqh1WEve+cPVPZZFX3xJrmTdB
ppjoV1b5HYUs5YogZpAJLIf7B69wDMXWOqHUMYzBOddzlX8tO8nq8XIVq6itlpavBcfjB5mvg4gY
GHn3QzozB6ozR/GIa53bLT1lbpjON3cVMU76VgZju8ftCrKAgOTD3WLlXi6aIuqTNB49AaUSMF1a
Rx+0nWAwzIjJLCYiCrtk3i5iNb3S7V4TEYkv/UE6g8VE0qz6WxpMRnDonJtPAzGVE8+6WB5s6pEx
Ihw6c5ijjAVu8J5bXzWZZuohDdHA6DId5X0tsuzJx+yL/EDU258mMurEpm+t+X7oXK9kEBi7RjgJ
0WuHOesdHCximTxBVk4fJF8+3ZixMpt9rNIh36hpbn+ILin9DemH+U1NmdSHSdtpN6J2cm+bU/HT
3Xcu+TQxQSBfppEch5DilEcBE984r/q8S8OaUvgpbsweM620mMwwyCz3xsiL5IHKwJbryDTeo1Tz
H52xDMjB6jr/Y0bSCX0S/pG3up9o41bXRP6hTDzGaKOU9bcq1RLGnAM/C2ktFHfcG6eLBNn/fVbm
za0cvKEPba8zjzgnxhOdp9190jj7+wtPDPNhbGxbC406Di4pvCjRMTfK1UavBqlvbVEQ6GcTE/HB
19o42OV9UYyhOU/tcGYKWxWhN2jdUztp03NjyaU81n0RJNdOK6oC9rc+x9ugZ3/7tkDpk1HnmPXX
hM/APMcdrOWC9lqLIzUTix2lVlV8hytiqx1zeHgwQ6Z5D70aKy8y6SIGRFcNqkwxGsWD4WpzvOmr
ofqkAhJmCYLO/e+ynutrf4K9HJaOSJItIkwLQG9IgW40mkEuHlOYz0HZ3ns9461Qn3y93Gmxmf4w
PQKztmg0m89ukvTdGf0nsAI9UnxRJ43yd61jLEvU4p6Wbrs51v1d7xa4hXWdBeDn59Mch0yZ/QfL
1CB9JZC+CCUwxuoqtYox2KXOaB5ilUMeSAyVXwswInydsjK+iUutImTKqsW16EXy2TX7hq7PDoLk
wEVHFc10uvGxSy1zjhweW79B2jFnW4GAKN3YIi4fK32yvEhO7HsbwctNgkuK9G7nTVPM/FtvHbXB
uLi7obbNk5DsNlduVAoTlWQ87IBDoy21s9ZuWhXxWi/fcXj2Hxpz6J+Xyl8uS6SkVdRhafu1wysI
2K1xmxjbXoPP7k7akmxklRR3HdZOw0aadis3S4D5ClPfdr6bhsLJ9xNz1RJXVA/mD2y3PI00OWZO
aAZ1XO0s2LUIZXBt/chTIy7ESZr4yR9zdqPSWZBHSYvNNvL4lA/Ag/RimT/jxaAIoQv7ySf+p+0K
/TZZal9t/cqSddTm/5u881quG8nW9BOhBi5hbje2pTeiKPIGIQuPhEsAibeaZ5gXmw9U9xyRqiN2
3Z2IiYqoVqiL3NgAMnOtf/3GVSdKfVtuPVuPdwt1JxHoq+gbJuiYPCL5Ta59TWIreJa9YrdB3wWR
Ocvl2u2nEDdTB3Ywu9W0fCuTZDrLfFBHpsa9NZOLrQeCnJdquKVesJuIM9f/1Naz82R5Q+JETFR6
vUmnoAs3kGrdR4XR8Z1BzBe7RJ/xuvpj4x8nC2LgpsmF025NWybePjW8so2m0HCzyKwd87Ppu4zJ
8EapyYWtK++m1j6H0KJat2dgVjYO0L2rb4yCy4k6mDUKNazdf0QGZd8yXw8MUkPJxwChyKwHji5Z
nIlR2Zx73bjssjRz4Nl1Rdxs6qpX5qbnRG72MunWZLfQUvyHpHZ8gtyCmy6ApXEVVqtmZ6oC3pqq
bSa9RScZ/GDyxBCM9L3F2DiLAn4WRq++8jvicgd/yH5KcPW/gR6QObAoGpv1BRP5rJqLtI2CJvXj
bRyI7D5chjTmleeJ7FyKiA6Xhro/j2PtOUxiQvrNVLNpbpRlFl8WMedX7YwGeePK1qWFc3mK2wZX
vFurdqU+w7dmPCCPYbyvUSGjiA40sa4+4jy5CXJ7nTskcfHJcuI52xpo9y5KpRUO0T7wbVQNBhu4
ZtD+KKRaRk6o3nmQZDAuB7Q5C9DMYCxq30/zOnPRferu3CWDdDw3fFJUpDlApHJ1vRxl3fhV5LFo
+i3FlPjgZYt0NkR7kbA752l4A0iQjTufaFn3YraZru4Qq9pqJzojICDYo2aGEDnaX5Qx1xY1Rhx8
7oskeR5mZbVnCMuRATVVOeDdFPTGXWkB5G3TIPVwJh50RkxXkbvBxm5HdZumRpecLS0cplPFxHO8
6JZgXUraarYNR0J+YWkXnFNlozAjGXTa2PSMme7gcDt3qHSK58kHsNrYss8PgmiWfN9UAS7xWSN5
W7FwLyg4iGOpmQYHKWUuSQSDuKRiDdy9A33Cu1iysdbXBC8BTRuY0vlfsIzOOGyQE0EqWULqI7nJ
Zsv0LxLmZ8RHV3NeHmIzrqcLG5FseOYuhpR3fdf00z5T5mSd2gkf332aW1b8FXp9ke7FrILgA7zL
sL0QDi3oHQNVx44Gi/Hh9S8N0d+QyF4DEPQYqPDXByPogaC6v2XHxLlteE1ODlzF/31Jim+2DTEs
/PrnT3kDJbx8TIAsGxGIyXYN2vG6zQ27pu6NoSUAz511TZVRzveWP7B3UnLmDmRWu7nw0L/lkXYo
Ec0OvlLsZ92Hf94D/7cN7qs2+I+EzP+BVEvsaH55Jr+1wru++fx//vfrTnj9iZ+dsPsXujFgFZpX
2Dgw0Xg+/yJaWsFfq1MT7MvVKvdn3NG/W2Hnr7U35nUmO4vtcQ1++FcrbPt/oabGIIgh8mr3DsHv
H7TC1luqpQ9IhiIIDcGaJAWn8/XrMwXILtM2q/HAGKturVoxqMDa1HMiBeH/sCRFTwrxpK2OEwud
ynb2Vo11godHtxtUXKKMnyv+xo5F2O3cko1tx3A/ILtOpL4bSd3FDHVMv2q2GAilwd0vd/tv1hkq
vLc8Q26VA2UfCOtFDvHWuLvRJglu5fhDCXKbb/lQouZ7vBFw8eQYnjY+M4h0Qw79srPIV7+IM7Ec
gsl2v8ehXSZPcU1syIE9mZZEBrhoPDJ9WKxtb9dVuuVcLSJrdBz1WTFOUUwrLZrYztHSi0Tjc3iM
pVDe3soWu7tvjBjtEANteUNGvOUcZjgL407NrugPy0hzuJmXFiGA7cFHj2owZxrF0vDFLvewdcuq
hWMK05f2Bs5cGESpbWhi8Fr0h5uUhm7YLHlM7lEbN8ZD6mk815Mqi7vDEIiaro56cdh4dt5e0Ty1
TwFOxdb5MON2EgOU91RtdVjhHljCYRrjvGFYo7JF7bLet8ttQ8qwveOXXNAlufaurCd9NxHnEm+c
udFPhg0raDv3o4Lx0+L6sUegFHowkRDZ7OhSsw8wThsARHKYDikUEofTtuM+dkZRY4QxzO38zE8b
4OTNPE4f0lB6xi38nEaR8AfpITJTad7lVWuJS+Z4ld47Q0/EJ9PWlfsIE/hpMC1b0fj3dbxJ9dh9
A9qL/fu0rh0GIkI0yzEgx2eO8mmenpitleU+DbSVRM2cpMuNQqNf7AOchSDttFaSgGpbYRa5g5XC
NBoHxWjK968YjrbOnb+0Y7aN84xvMeR28yRxsw5PxRTbtxMAOUpGiOlnzbAsDEzHMZ33JN51bsRM
bW6vhhQDp0089a7eBknIRAGeoNmesMkgO4Z5yHLm2222jkzK4JPqIVhvx9GNy60jVPqY1j4dZ4nk
wd2JeKr7k5H0eNGPeV21T1NW5T8kJg7JRtZuYn2Toptv/IGxQ6RGiWqDeYz72WphDJ8BlU/xPmZ0
FkRDAKaz63tFDGBnkp66M6FIpg94u01f8LtEaiFtc2AllYuJ/zz1yRAJAnbsa4pKflkyW/wylyGs
tih6cPXYtVA4qlWNhG6FWfbixecS+yAzat0psPZ1GGKYGbYMPVt/Go370h0C9xQYFottsAIqK9hQ
/FKlrZLak3jXm9k2C9xYfy5FvOdGCD15PvIrGlH38/MsY+EeU0MvcB8w9puZVg+0R9U3F7IsaMIA
nM0IyljDdHLwiTQMP+L77M0uvtNMjGlX5uaJKdZgXxNvhancz9d1wa1AfFKW4qFXRsHW8POl6yYQ
sX3QjCZ6vX6p6wvae5iJjlcWQ4Sa7rOPASSqs8xoeenHRHyyOwZJpxrwxAY38Z2oEXl/yz2BN5Kl
2n0yhri4EKU/XHvWZLSbMk/dL7MxucOmjuW3vCghDTp2fk6V2u1GcvJOqieF26ubodwmgT0ek6r+
kaiZ7qumZtx7RlVc+VRS0D4L5oyk13eKWXo8gHRhrTbt6pykWuAbxdaPt2O+5MhimsAnNc+sH8Ix
wNuzThL5TBJveF7qLMM3w6jB/1ShbMgxMWWdlOVHM27CUysmeSkwsp02VdLkNw4DDhoknGePiQWu
u1K10odyFvdkctPPSOw9k8g1cY++DexJqW3Ib/A2XeLnwLKi91f+jaLtg5TDjZZlmGz72M4WFO5J
tlbj6L8by9d3BSpCQBxG0zeeVckLK2h4Bo6hPuA5AsoW9+JM+zO8ii5QctMMk9gmosvudJMWM/cw
0NdLrdqLZJJoVISl2Y6Hh8If8itt6x9mPnWPgSUlnC4RGzkMYVEbp7GS8eNc5Pdq6ZLT0Krugm9f
EtSj1NMcThB7xiw+FRC/oqZU8gCmmeK80Tj91s/y+mxZc0aBNYcJbVVgRRL3ACdimMHKza0RYulS
pCW7WZn+UFJX9+zYVbIBlfHqTd5gSW3SlvMXfpVeT2EbFjtQrm4vkp5sm9L1lnYNFRV2lLdVfkET
mqQR/ubqK1U4fL6F0ANjG7Zj/FkuK3+qqu1nVXWktruG337BahUmFP4p+r6dWu+ApLY16MjtsNj6
ehiCKAQR39G0eldLWRYnE2rEgZ1EXVRT4cNKc5Mz2w3aY0kC2POoIVEmCvPUfZs2ax+HE9cXjkZo
e0VLjm8u8+EIU7bbAiha5WbA6dQ+yyhf/GNZrVTrEev8AgZqMX4z5Ox+99LxR2wu3SV9Z7IdqKYe
tBvGT4FZ+M8GrgQZNq3NFxi/NZQhncVRZ8YBQgR/tJCc9oKPIsLkPIcdHZ6b5djeuS4gEy6utIG4
KzXfNYFpP4K8b2/Y4VcSLWvvCl3r8NWyBv+eUElQj8kySrjUC46ztYsJSFfaZYTzS3Db2Nr/XEEh
us0NL4NZFVdE3CXLY2FN4nwIUovdpokvg7JYvvbmYj1CmSj2dt8Pt0hoQ7AJlMiQS+S2IpkSqiGk
aPYPP+z6q8pOlw8LdJM8avBYohyj+xmPBZZ34ROE5BWQxFYv3eWFVRcr3TZAIZeP+jKVsfeEgo7F
bi9juFlwHp92Bh0NkceJKn8EwwRHM5+a/mPQeZz9bAcBWZjZsnCexDRjaTbY+zqtRhXZg8thDFlv
nSh7tePvpyyf5z2nQfHIFHz09gOOTueuqEd/25hheYBmC3+ghddYR7KVg3mrmZAcsZYQ36s8kWdL
yua+QT03exF6vHI5pPCO02ixdcZ8hWIMXH7mGQQPIxrBHmhEwRbelL5km0tyEXyivw0KWAQiJ3RJ
zJ57jCEUlVuD/rHfUQQVW+myuEDK6ybcyrg2vkOqJul9CpjfbMHywhGuq42ZTDgP+2lmWBSlzZiF
HHcNe7dl+OEIgd+uTMoSnGYa4IFsW5DVprZ9a3vGHckiVr+VY+gnu4BzE9jKs0rrWWau9awcX883
KsQji5BSF4A9oxTiDDBHEyrE2Ka7bhkbdeNRKWUXVoxQh/Wv7eEsESqceRKDU1yEedh/yrTb3HIi
B+MZGkpJbDpVB6pNbGHZh7um+ab0IMqDKQm1O8BbUXLvzw7HR4nz9RHqV5Uc8pGQMTcN/SZC987w
e5oELIneMalasbPxrNuydUtrk2GYeSNo/GFmoWQ9KKcIz0kLC4OdTYHXYwM3mYiP6DvYTDLvXMdM
BqKsmPOjEyf5na1mzlW3ccUPiqMrr8qtlntIgs6Z5fQz7H/8khDLNmE/80pmRgViO+fnJIU554QM
Nu7BVLEqohKNGNnxJDt1O8MMYD2HxtRlm5Q648lvkjjYuMvUXhWcoSIaZ3nrxil4o6nMkOE+DN9x
M4/OjGWDQSm2Wc2jHGJ/NIu9pHXb0c9QrC+UAZ+7OhnusTzhWF76rrjsLOV9TywfRr6R6igWVFsQ
VD3jqiir5jm0EqhYeVry8wTaMIUI3WaqYFOPOWwDXSM96JE12sA5mQda2IMiHOtaqnEzjRk0alFN
K2cfqUx7sP3EdjZqEcYFnOCgZQQpDOuMxmfw4Pmo7GM45jhmJ2EdfJoqgIdMuBo5b5oFH1vHTCsu
mr0nYtTenPIxdc7sJgiaKCQBR6GfrbnM1JH2xwDk7CKsZ+6/dqBDRL7K/QtvXPu7xFTuA1M9+eSW
zXgoII4/uwCILIZSzt/wsWpvgxbVMt84jd2TMjznVNtOP53M0qyLCITIfI4ZsPSb6aUJSEtrtmFm
Fx8RIwRwQsKlXfbjMsngOAQT8KZruCkWGpBWxWay4h+OmLJzMzNnaPZ+cIJvPlyEPcHlJGeXCklt
6izOVoWgrWv118Mptp3lMcXW4KOytILU4qnl3h87vycsrHLOy5UjaDvwjhDqzWRUYuYDGlq6VmSu
m4WwOlAi6WID3NlJd0/5PW5Q0DEIglt1hEdKQ5hKFDXc+OIyhBsHbG90u8b301MK0VF4MB7NlfvI
opsQUAQJMGJnVjzklSeZroxJAwj01s3wqOjcyv2hRsFcMcy6Z4JKwvtEx8mOobWDdMSojEi8kDTN
F74my/d7/ELibFY+J9rQuolkSlb6ljSLsj20nfafrE46I5Zvpt4Ya/8VTBZmx54MWn0N8SeFEC+H
fVD4tbsJV4Zq+UJWdVbe6mi79ZleuawclmgJ6SkD+FxDFL/QXz1zvjGpPA5YTj1mvp88WIbtndsd
jNOM1M7jUs1Hqjd9vdrpfEJMD9W2aqf03JL94uwoTrqDt3J0MWvsug1ve5EcZndWJ4bmoHjaGh/m
0vIPWKSGH1vT2ctKjNf9YAOgxytNeCn9b/KFOVzEqckSBaM+D1aO8TBCcYziROFYBJQI01zO9onT
53s6Jck3z2ghxaeWswvYVGtgOvjNyE87Zxv6XiajQeShFWG1mN6xS5ZwrwHCp4aotdWiw3A561du
tbPSrCede59kBltR9Um+hWJEaYtXZ1TR+EVtPnY3FVFFO0SJ4+UEm5tJQbgf9WCcOs8pz93csI9j
TD47B5q7ay2j+h7kjbPL/L69Dl+44wxI4JHnL5zydKWXu7Lvb+s4Lg5+YxlnnZEkJQ4tMZWl8lMf
XjrOJ8yt2yYhEnVx9oyeqK/jvkyjPJD5mbmy4aHHfl6SZj6jvBiOhfY6UHBIhQEph9c2zrAfx4op
724OOqjvgoP+ccpnfUhf2PiEdQ1Rhyhw2jtlxrvE+3mKG8Irj3M9hV9cdLt3dW8OPHwnhuWOCGo4
tyaSEWFVrwqCYRUTlKuswLeoatgnw4K5TJMVh2mVI/gEGV73TcMoUnhivOl9g0WEdTbbvbHk3Tdk
UuDv2FQif6gG57Eb6AndTln1oVglE3FRQ1XMqTpYvRqCEH7eNCi8xgs1eecmJuYHmbp3g8o4UYyj
80hNEUdOk8iJE9EUu8apAff7VfDRxvaT27bku+eSGUFtDXvRTjkEP8N4NmfTR7KDmMTK8/k8jY3k
BLddYa9mNDtqFM5W+LvjJljFKa1mar2xhlofO9+xHubBh2fKviCKnTdwzTMJLo9NUMcMN9CBAkeF
xQ2pye2zSGqPBKWilx/0HH/oeph75YvWZuoMFg5qEjQ4XT1W0FleBDqoEacbiLRGfK3FGERjN4Yf
a7PsdoFnTgfdJ8Wyn5PJ9ehWiP1pQdrvqAeXvfUiGyKqtPtSrFoi9SIrkgiM5mkoui3zXYgiRnkY
VzUSlSfCpGDVKM1j2+z6CvIkB2D7RVlGcZMKBDpdPEpaMMKXL+0XIZQBWniCNDidJE3SbTWOe9/H
loZwNl1+gXrY6IijNzxZaXVeOAxErC5Oj9aqw4JunB59CYYyUayriIFz8B1Si+4jgPpAbAdfK2oA
z+iGw7xqwPxlVJ9aofVRKrsfbmBB6L1cxWMe/VYe1IwTi6q8qXR6UnzbgzIUCz1YRWjuix5tedGm
JX7QT7t2Fa4tnWg/ISW8alAx7iT4bTQ7fvYpI8fqrutyRGtLYQOgmdlTWPTN0UiYM+Xo52TMmCUH
KiNxahhDDYxhUG3TJ8uNMXnVxahwOaKdrA/OKtZDhEV29Srgy3lKg4RQsB28eJw3aGjqE1gPFKTe
1ieVusYdnr98h1UqWPjOneUjHgT0S6J1ALTvUKxexi5cBfjmRrqzlwGmfNg7GGAvsGgoAYTKrswu
tJ5iRWVHeg6qLeKu5HkoxxlsDrGjnzrUcMgfLaIS961dZh9tvAcprOJsO4QiP5vDtLssVjGljapy
gdUc1egs/VVwKfqeFdQTb3KNxdLGneb+4+DWaXZhBPXwsXeFcdbWwfAUvMg/hYPS4yanjpifaxGg
QRx9ZZbbIVa52tIPecBdU5ZYy6ap8HSH/j4xac+WCjAVOuWEZa3Z9h8YXFIBOtC6GAyvSFDsZmZ7
SJ0R4LJ1EqrUcJCmsckQfz/o1lWQJNOm3CQ4aZwbtcl/QGPv3Wg87z5w4nbj3qszaik5yUTAiIXU
dRppRqqt1SB0OR8GGadbCduE9I4AisxOzNbcMGdTqPBghbLNYLFF08UzDQCf0goKxp9B879DzMXK
MvIInUJS+FYXL914wqDtOxxafRZUyhRHTeJ6gRMJki9XqhjzjrjTV35hNJ/+/Nm/jRwcjCfs1Xgf
4p2PafPrkUPgjX1ryeVzIPv6MgsddUi0lW8XQNdtZrXqKJ1S3Rlx4VZRrgxz/+eP/33ksUZpcwUu
ScCB+5uHYeqL1Jg9kOTFtNJ0h+O+D4AYZpn+GiN0Gz80hPqa7Pwhj2BGm/slz3O338MXo6KbOmKx
I2r+NicLiBnlCbaeLs+VTGL7gFNvZWzdom/nG7kQaLpqFx3jHWu735T3jIW4bsL9MOngf9w3Uxsj
hS2pLeQathUX3iHtUnBwPKhsEzE06NxuKMjqoVQqmOmkdcAwJimtdVSDqfFHty+q6rB0kLe21svU
xmhhHdy8c59fD0Ch+uLkgzmloOrhHeM6Xz9nx2Gz9RGYb7ymy8dD7JCTcw7Rmuvi4L4d0in7HhYD
s5q8WLjJL1OkUJJ0vrMhkHm7NE8y4B6/Sxmka7GE7yyCdSr3iiMekGmLMQRpH6Qtkj6wfoNf3CEA
ttMGbWeGuUcZjnc/F11v96SMWw0Y1RX7huj3XgZeT3h0p71TMvdLeRWi6ZnLDdJIXDT6uaB8KNua
16WfHd6UuJ0tfV5lrTMlEFQGL3jHMO7FT/ZXdjsXzFMXrCJbmO4L8/bXK4cwspRhigTEdokNOToF
gcvPJdrucWdoFvbnCnV3uZ2M1C0uE5gRhE9LiN5XiSas6Jzop0Qcy7KJmWOhgi33jMD6hEihHqKW
6JBMNvk6DQIJQM+KNt/+KETsdZuwK70GFCwv3H1L3UyUaUWrQS3dBgcjkJXkF1bGDzqm/A4KOFhr
1jIzQWMdGJ8bCDHT7dSn3odwdqAIoohp5Dur441roPCgz2GHjuMDWVn86a3px8JgovIZ6qAcS+f0
ysgCWhs1ZEscZdRMcldDpnIu+26goULRY+vzJfQSWDFmzZ9dmrZr0P8+O4Q1I1ooQMJtjmyiRX5u
ehrWAvw4YZDT4dr9ti0Uoxts7vlRew5k1m782sTQBLelPPjceFWxnEBd8k8A/Kb+OXZnYP6fWOWg
4Gfizzbiri+Dybb05hVOJ2j7bhEj/yVAZK2gk6iAH3qqzKo587IOPMCUWJgP7kB+k0Fi9DuL6MXM
6b9eRa6Am4zbtiAaEkI11j+vF9GSzkLXOQKOJc16ufcSy6WIXKAhQatYRzrcZt89kXWbfsoMOUDq
Srt1Z7US+6tIBVqYshGZiwOBiU7aLsEq95Uzqec65xCElQYHDoVk3O5wNHQPQhVY+rY0u9mmFotR
jUR3xsZOuACVhz/vYS82XL9+OSbseOkEK38D2jm2LK+/nIAzY8be8I3OpL0EaanLCPscrh6EILyk
i1TxJiP76Qz6dPoZS0ngRN+HS7XDjiR2dlNYD9ZGml54rUFGt6PO83t7nslnraAZ3YdK5+eeqtlT
zFjUecT0BpIcMQbWZTaTJQYkDGweQN2A4YGLXAOWJ/odrmHdnRvTDL0jB3nj3eVjcutAVfAILuPP
AtrC629cGtKHFIoKzlnnag5TD3oI2a/YGayEGspj0I573jF5WY4Jan4hwV2pyWlrhtZJ592fH8Gb
4f56QfjwoXbFi8pCNfI2zbhy3YxzRq8bKcf5SaJZu8/zsPYhbJMTjVOmpx9GKKJMcmHiZ7tJ6CC+
CFEXZ6BNA1LJiUF1vrESEf6oYUcOu7wyvSvfKRxrr5qi+tFlglHlymG9VGPdlvdwRGf6q3XAyUbT
PNlNLz4I0mExrDBN0LuXvzVG0QDWmwjzI52M2bhNDGJC931s8IpISJ0bc+xp30QvCwfje7TsW11Z
fRNNjLHJ8F6cLCNadu5X6U0NWldSlKf8ysnVUcUuMuBlIvll5csE0q5cJzlCjG2PWB6h22bsTyMp
YoXNZEBHy5iTmNidk5et3NZ+FbqnWufrqB1nhAtdNtZDH2oQYSHpfRCEdTCkxyq8xPEQS7jatspw
5wwV5asokX6j9/cgfGlLMW56ebD/X4tmViOx//VvOs5vTKH78XP55XP37ZVoZv2Rn1Qhx/lLoMGy
19hZMkE54v9NFbLMv1zSLcH2sN5EMuBTyPyLKRSYfyEZoJSlnPYouVYjt38xhXy4R8Tm2tCFVpIR
P/hPmEKvq3Z8f7Hf9KEwYe62pia9GC39UisZUH8WqEDWTvv9hNlloBdEs8gPN3Im5u7Catsk2IN5
odiWmVkOF8ZYWf7jLzfs78g+fNNfSrafl4H8B9M6F+0yHj2vt6faExYvcMVlYMaDjn6e3fAkg3Bh
RJVN8TMDKtTiOb5An1Tr2fAWuxCaQ+6hGD2qpo2v8RPnOIoTbl3kpkl/5uG3Azar2zHnB906+WeF
8GpUDsMLU2JOap/n+GKH9Muty/MlRPYigRdx8kKQUutDFvvDlfTM5hwzU0G5Hqd3/TDgLKRyj8Mb
y668da3zZETr0+Vx62/8NGZ8987thEf26naul8a1wb0lchPL3zflgzK5dZYB8ikmqzr3tTdvQp3k
u5n+d98Pyy3ee+D31MTbxbCsY7YwMy0tRVX/5yt53ZD+vEeAdphh4lUlOG5fP9eCybW22hfebGhg
7VHF9XcNgHUjWmOioA4ytOkLtkh4H71nU/f2nXq5CT61C72oaf5mo9/FGZ1a7PN8PGcxmQbNibvJ
8GXdF2MwY3wDJYb5bgtJ4c9f+s1h+/Ktccm0BAXrapq4au5+LeP7VUA9BYC7EC2cXWXAV9gYgR3g
npL7OSde1Z3MOpg23aTcuwlazEYzOLv1izh81ytv/bD/qnXWiyEOhlQs1Jmc5Nj2vb4Ybwk6sRBt
srMbY8A41Tdy6PqWwykmqV/tbTIwYznrchsR/+LN5ecG3o4TeU2bQI/8f/vif7LM2bXoamBOwmrh
wrw3yxzssV7iog93QesClTJ4afeMw+NLMHzkyJNXxk8ZLV2UTE15lWEI8DDij/UBjvK+ZJLVbuxR
N0+dOxsXc56JrQ7xpGmJg3lnQ/r9vX3ZF0lhogD28H5/fdPwRRK46E44tOhUOTj1+yJqPdAcTNQu
bYRgV65y3Xu0tcnxnXv029qFML/GuXCfQDEs7w0IINsFsQRdyj5Y8A+D5qvTSDL1YghlNOZTVvX2
o6XK5UcRpvNxlkF6zjwl2xcBPKM/X8sLw/LVu8MVrKAK7xAGUtTLr2+DypPcnHWyzvxxbIfPMXss
Vcm2djHAwrqrERHqM5sd+nrR+NCdQqTZasM4CV8fAO7lFqdIJzvHO88aH4k33Mo6Edi6IfJpcKNS
oGqOqa0LHKOQk0m7mocDIz+qF9cvyzAq9IxT2J+/1RtuNSvChVRKeMiqjWaXfFt65iUgVmYV2AGK
YTiOalJHq6YFmIAutmMrnT0lpJab2s6/zrjQHQNrHt/bo18LtH9ehA/Dm384mfjD61vLlky0mZzV
3vaaedn0Q4tn0Gjm1mU4+A/1irT/+Wv/zcPkcMU+wIZX61E2vPlER3VzY+lQ7WdXT08mPcAe3xn3
g22WdbBtqVCjpm/mi3aRzUXIXP8McAbapD34txSr33DKYlS0eO3qOJp/bMiW3zFzOU8tDeWUAOvq
KAgpYXSD6bQbZbDfNp5j+F///D3eAH3rneN7YANAVcVG8pv9IUHSrg6KeNwPPZkN2841h50nVY/v
VNKekxAtjnHI9DAzkubYLIne9pX076e+udVu1+zDFLtE/LW8O5djbycyMa3ix+A6LhijNuyg75wH
9npnXy8jAFf2vHXv82iq3y6jkDxKYj4nmKld9sOx4QECI6troUt9u5otHUEYwpMSdnXnG9NXeoPw
YhVebPuk9bIdHD7jgqQ2pOqBN1zbEvR9MJyKCJF40Y8LpCnYEPV8DYv4wU+MAjPb+NJwcqBomCrM
zoxxvJqtpXinBvr9JV6XkcUWwTlr80Bev8T2gCNKXlvjPlamvugLQ2GaNcprKjl9ih03f+cd/v3z
QnOt48CAHA8/3DfnB+JSR+SxmPf02vUnZzC+UXRkgDXd9MVMsuGfuSisrxrFaBCuXpuC+JYXwfkv
JR60K8y7C4XyBGn0Ax5wxXdjmf1zZL7rmL0V72y4bxDglw8EkgC/9+DQYJb85oYCRdVBYiZ633RS
RBCJmF22srrHdYYwWT36V0B/7n2r0JC6k48qWKlaQI6RpnWj/CH54Awurh/D7L1zLr1tFLgVFHLg
b0TH05C/RaTgfYZGn8XzPiyd4hDr0PpIeCvKlNJTV/MQhLuK2Jvvw4DnhGPX77mf/N3Hk6FMJcfq
Z+2/2bxkWyF766XeE1c4P5hGYz0ziDgYLlFBEORI1p2N4Rtq/OYM137/nS//W8Dv+u15G/j32nJR
vbx+0YNgqB1sWaZ9L6lZNhAKxIfObdqobDUiiXzpP4QjDlsDCQpZSnvemf547WgBVQ2yLKwY1TAQ
9/ISCx5mjQ9/3hN/uzuCDhLnsFVbQqP51g7XK1U2Yczj7D1KgWMHf/NaJhLLILttP03C+RpMVXvH
6MPZ12Vv3v/503+vd/HT5h/OVNOkVX1b72Y90kCHseI+zzrbuDOkkg8TwOJ0lfesKrwSJChEMnsN
ATMMR3MAW9kdLSsFpJ/zfvjHpT8XtGaZ45LjOXyrN+VbgnuxWRW1yz6BCS7zbmyqY1NiXcW48MlH
M62M+l92If8hZsva5UNZIxT8tuA9EW8GI4h0YxTMlrsvkp54tjwcrR+DQJKiK88/uONUffVBnmE/
5fydNOzmvcJmfQtfnTOC74onMLJNl9L1bUzhnE6enY4evEy84zAFRLiQgxtPWX3CBrg966SZVyek
gjDYC/6Ti9QY5XTj4HHRkwHd1uvLG1fyHazvje/6y50JESSF9ETrY3kbGsjUHQKZrYhmwqeQ9AVc
b0QU+pAJId+PS7ojyxK+AE6MS72tpVc5+FT1kN7GbPBOmLAhCyeMKNDHkAljuCdHne7BGQ0T3umS
ivssm3LIIpla4kM/2UjWiaecp/fu7/oEX99faNpgHwFbS4DifO0afj0OJOFdDdzUvSr6PMYRMdA4
peYtkEM6pgyW4zohhiF1ery04pAAHClr34wga8D40HhQDAdm1/21BTkdgTLusc3W0bp9zybp9/2A
WEgHg2h2LcRRb/t/X3rDatzo7w3An21RanEalPnI7D68tDNdHoPW0l8Esdjas7P9n7eD3w5pChwK
NKw3cGiht14v7pe75HZpGhdZ5u/DyTHu8IIfbzyyoC8Ki+bB7OL2Hdull/Lp9WNZIe01jVTYeJH4
b1Y7AEPvWSn85NSvMXc1nPlQ0vMSoOuaF8wnXbmLXTEdOVPR9iehuStmAsjtko3IN4bqSi5+sUUk
0587/5ezM1mSE9m26BdhRt9MA4gu+1SqnWBSSYUDTuuAg3/9W3FHt1LXSmavRrKqMkUEjfvxc/Ze
uyXtqt2r0co74jUxPZj4i4gG/6B3RX0FaeJPnfnbee7dt2er9+mQUGcE/Ih/Xi6B98uylwpUNE/4
ozclyZvTeequL53yU7tx5pVQHEFS4/a+B19YANbf5wwmNNRE2I4olsKm7P5Qszq3Z/mfX8tj0+Of
G2uLrvPtLv/XXZxomZB06JkjfjGpMqTHGN9HEKsfq9Av+s+bL+z+oncmqqkPxLjPIU2E97PxousM
ER0plmWV1QEj0gTe2i2LI5FGu77TY4IM2pswHt8PkG7+P18c2+V/orlBEb1PJ+BJcLtwtXY6/BsE
wBFzYpc3S5g8d1FYfO3mcUbT60hSUmtviZ0cI7H+tqgODS1btYdxxlqRpFcKLu0Br190XooNUdlm
3ypu5SzBzYto2X/64r+v3rdkU1I/IxYXwO7v9g89zETHOo4hUtL2u0PpOfN3QqjhlXnlS+cgVSdz
2/rmT0BLSleot7iXdartrXusZ17sf3+Lb23p9w/A7WiKxxUbpkcH6Z8PwOytnDqo+Y9hRDpbWXjr
YXG36tqHgXooVAhvRonoGvc6ufbWvD1Kh2BM/nCJ3L38A/D/9wIsYH7F24HogCsUvN/Rd9mju2IM
z9S+P0k83k3KKFS/oiEubm0I984rm+kIfo7so3BaPm7NJrPFV2tuYDuQjU5wH+NhCD5qlX8o2//H
CsQJKGakBfUtYRF6twK5XVdGk42+GeEbkque9vUhCYkIeba2ScBi8UBCfrZ2az4FrqXtY2zt3vYN
OSkFkGxbqz+KLeqdB/pn9JKLIByI2i4ANcHiM6K9GrfzQFlF48xEKShEf5SmosysOLX86VL/jxuP
/ORWTdIcYQF492PiQUPcaVZ8fV0Cu1W4RAyXYXzc6tIqDlOgzAOetfai1/LN4po8o7IKz15SqBNu
3T8FsLq/b7psZDbBOEhOSG1532YPuXti4WRwFGFrLoCzu8du5m5kTmCbgz97Tj7vnko7pEF5AcCD
jpKyn+N2645iXG3cJ3qEg8dawcmkTIB2CW+yUWkHMjVVi5YDNZv1FgWrC7hP1N9GdwSTUc8/0BPX
X2UbhZ/+8G79vuZzhHX5NaT1kdT3/jgx1WSON1OYHF1esCfhNN5DCMzpmHSy+b5GTN3LBmmla1cI
q+0i+VWV+gc3YsiM2sXrbDfun2qb//WVOGAFrHC3ztj7HkVNIBDZzqY4ljSK7qdQDfcVz+uBtrLJ
3NXZT6GUy5eEXemRdWHPNoq4A7ifED/bFD4ZG3X5v1+m39omdKxJ96DzaCMz4gb9cwVaYfFsthPh
3NyD8PNetxWwZsK9qenXXFi99dFXf04t+/15o+XLs8Zc7EZsCm6vx39tfIBt4KHgUePhKcHFoyM5
ow+ITrVq0Q+Jtr1DMNF/qaa6vhuUHf6tveY7PCBTH0IUKKcmnqcHSyZNd3C97i5wVfhoIe88NIQz
ApBKEnXq29WBiGHJi4FD/tavbv3GRnMPGHyK/nAVnf80Df57K/e5rbcXGUVHTGz3+657IwknYUu0
saiNU5J6myEgZWZs8FYn7r5lsGkhuc1MJMqMRXhoMm9xk8vWzgqXxs6R84AHdjQHg35j+NQBtCkz
t6vx3WMYt93H3fYsfbAxZk/fNkdu+co44mQYfKt0hZFUZk0XvhEUvX8piF9i9NI1n/rN7pn1izUd
sfx2ZIc585AviaR6r8mtxlrNawIAmPp4oXbz9XOzOA39ZxHBHwuFv30LOtILDsD4HbqaTSGvnlKl
ztd+daAktU2bxiEI7cx3NivJuinABDmGvpSXwrf1I1Ioa0p3kCEvXDqMsHU9Nb8mhD81utINMz5a
iHK9W6lyirO7whrKWndWih9oLc2FCqF5oZEz/Q3zWyeHnR+XtXo3MmM8oON0dCQknl6Nj75Y61vy
p+q9FJA67qeFILr1MEbBSF7HZknOCt5u3S3FPH4pCh9sFnBrOODG0hic+8JOunQBqfxI0jv0oQIZ
9HRWwbheELyBWPdi9AumABmW2+vkPQEqsuyr0zNjyxsjRZiJMh5BAY6tXZw0Ci3n5DVKvnLxWA4n
4hcMaUmlnfI23kBzfRj9bJG/Ibb/9/f6twY8DyTL+Q2hwpwSbfK7LtcwhhNy+8DJW6dyrrXddEcr
mnhfnJGwcwMb8bBvcjg6bOJXv/eaC+dH5/KHb3ErrP/xWrCk3Jptt8E3x2b/Xb1l+5Mh2shANayH
+SKborx2dWDnMq4ey0V3F68MP0DaqeimlvBTtwk1bZSAva1xNZTzHtIHqtSvf/9a709P/Gy+FTUO
SmZmE/a709MwsvqPpsQwtbf6l2w28EFLND2vSym/BDhij//+eb/VLqxwnNTYYF2gqnzq7TL913o3
NKSLhNMa5XGyJfdgMJvrZAv5lfAAN62CkXej9LtHnHLlRZkWpoiNO5ZjloNbJGwc5H5rLcyncJ/a
1yBx6w9BOyiNmTV8gD7HGjHiSD0kK9Zp31aO/aenyQ9+v5McNsP/SIrYKtgz//kTEn8LBvRbRY4r
x4R570dTfBnlGErM4fMCuXgX4lqQOaROtvTMh5HnrwR5Z2ycPYGjHwiRUfrU6M30mbNyqIXmWfVf
yZfUsNQiYKCia3BxY3T5XuI5rNO1qxry3+Kp68nWHuZPU4duvICqfCoiHYjrqBTAsqrpxfYiWgSE
cBcWpDdmiLovIjSahW9WJMDQvENLVMKuJzZBl7PKe5iOMl/hPJhLGctufk5gZJEe0cbB9Xa+TjLX
npwg76ayXy+YcNsfw1BXwxHIUmPygpPED9REnTxvqvaaLEwmCkeJZ0Ydwsox/rU2hQtPPp72e9PQ
GsNxwP2iaTf9ZIGQ8xtNmOkH+Z0hd3IpBccpQaTHtYOMgGx3ZayXgWQLHmXsgd2M7QpRBjF4+rtv
76179LeaCNmevp8+LeFtwITSpSsvzObQ9IeMbf1cEruoiH1J5HIYEMNW2HRMMBxWWcX67AyV7K6R
TPz9AU/UguVNm+GkbV08uC5L+24P5nat3deiTyiIdiKOGlAI0v+LBSh+DoIEXd0M3iPzNoCPzBtr
F9dl653pi40ffG/urHPRA4ZJvTpoAnzJUj1pq71B84IG2uOS2H6dicZ2v8aVlTyrGo5BKkhesXO2
omRiGVbmrcOaiq1fBvIZJSSoO6tZ1wfsUfOUVkBO0l6HnbqFNgX1oegj9Oaoy0Ny0vAyukf+K8yz
QNAYPhCiY+SHaCImhDo/EtcNR+Epcqay+1DhWW5zs0F2fHMjtFvPUdR362kEbDeREiGsn03N2fVS
Yn0Z890oP8zDohs/WiV45GMydp2V9q07KcxMs8RRsvp0yeaqmu5gw+19Lnc/jDjPNwKBRK8S8oCq
MNHjs7dW5Ep51Q5Doqa7dI8ktrGzqGhINQnsejm1HPRJe5v8eD4Nda3XezTrDv+xaZaJrh70vyOS
tbg+9maQrx3b7Jp5XbVnAakJ3TM2kfCG318sCa7PcWHf2zy6rl6i8qEjbqnOC7NVr/jnKjzsS1xs
967yzPDBMkOoD5J3U1/Av3rOwTV6t04bBhLCHOMFrp6/NTdYwk4Ub84LTsbA7A2bPBm3keKEX3LN
NA399lcTDKTJ2toW/rUd1pBhCv//eCZC4GbQqqzFS91qhK8BKTnwc8ydzZJqGrLmiUcPb3aLyI/4
DiGnY0kKFvkzECruHQXA4gwkc2RR59TCIU8n34AVqTBtsYBngkyte26kYs7eLNsFF44VHIq4Sj7g
BXWiZxaUdc8Qnm4lzJzbKEYzBX2TmlgXCRJOZWW5RA3oV/bNh8EB0HbwS0rZo+NPhcnMDrsSQaOv
fVy8apBwWqUDp93fkw8QAn3n2rV78IHwS/0zmJae5a1HRJhCv/LU0dWyFecWO1EDgdP31AH+7/TV
d8m9TAciBkYIJoPTYaAFaHFgOwXPMtuJg0XYrZcl1/i3PzVExP3Ske198pupG/HhBwDtIN6Wwd0o
4e4ellbHQV7uHWyDZgEFlGJEBs/kRW39o+htPeeGzJ9PAAvxliLeAC7XbESrZWtp+fFJQmMTuSPL
GTMaT8ycLuQUzC+R4IceEbtQMW4uqL+8jrbtDr6G/KuGptjmc9IHNVKHwPgvNqDjq8ZOgy7KN45m
2jap8EH4tcCh1aDicZeKdeIWx9DDA3SmOR+DkLhfVUZgdOXCq04nWydZuc7kZwUynl/scZk/GjXh
91NrM9cPCTntCGzpF5Cg5in/b65u0N21HLDcXFEkfbJ2nLUpWidzr7VSvzxvUrSbzRrL3Ivm2b4Q
S0qctSGpIHxFC2sVGQYh7Z62jVf/tFERr3ktt/LjMg24BWOmdt4FXuR2sepaLpdmGXtAn4ntALuZ
2/1hq8A78lAGYYOj1NHrocRz2wD3mSnSYluRMwWx3uSkI97MoavAQUAPaSYFjdR3EM0BCfRNY43l
uZptFyNvucR25ncxD7BQpX/1cBN0V4vqNA2SFhbs3JlhPu0oYTXGEtt9a1AnVx/IAGErX6ROpivW
KjOjkm1mKrZ5eRtgv94xfi5f9oZ3FDh17Tw3og2/rHPUb6fGtvflYe/V9iHyFJYg1eIXf4JZoUPy
aiK3PjTKZ4kVvgmtlN8CTEaOlY4yXI+C2u8G10nNaKPMqAmWuoowajV7dOV+Fstyi8ACYejd8RwQ
AdgHcn7Va1SYlDwbHR9Q4cmJRX9zotzZvAFsiDNv/ZEgm+SXqGOuS+yOtCjd2B4UXkDYkgQDOvwt
wdwPl20NtjuzrnrJ4tvqdZhMyS44UxHAXN4nD4lwW9F8SxZ637tGUpc1etzLYw02pD/O/CtcsKsP
CSSZauc6ud2IS0IL+WkfiAO70/S998sURxKYpdvqFqcI/rpqltQ6sfS74FKEBvWHtUgIIlBQ5kPE
ZX1sEBfGadR6cFhBws13e0S8HHUgnI3MSAMTYgKIcQf2wjD6hGu13UPAZjZr5LQcB0CvNMg2GsxX
wobYCDsmIVQFFQ0vT5nwFdnRvKZhAKPorZVC248tYzNxt5RL+APtWjIw8nZncSC8pAPvPJZTi8x5
nL+L2cddHCwen8Yp33zFVB8N+bomcKfj3pBzDzhCzannGQk5aRv313oPzZyTnbH9XLbI/h458qXk
beF7jZAFUlYXGkwLIa0nkIvNcrB723spdoMZ4tblRtLHBMp5sGo7gEleNtaD21n0y6MEpz2fkdjt
GQJzS5yc3wOCqvDYZ+24Qhku9ji+zhHMhHPdSa6N7bTlx4ru64H+ZrOcta9E+aBKiNg8Ke3Wps7Q
k6JUz6haLvRktksPGHZ+NVs3WIfIjP6vCIeMc6Tms+wXY01Rn/K+hwX+CzG/kNkx7zl0a55USgqq
o84IymGlijrhpG7KPhXjTAKWGWATI1NtO+T4jrOeO0x165FVI1T5JFcMKFGC8z6NVlpy50LvMeL3
xfNfRjxS04HvDwQ/0OOSjizk2J21vnGpBn/IigA/3oXsHuBtGPAsBoIxKO9lis38ncan/dCTk4ZG
naElrszYqP65bMOlOCFpF4w1Ha+BaRs4GEW8oYKeQ/2THCvQaEAAZTXTgFBKBKdi8MM2txiL1hd+
IDm6/VK7FwRohXkY9a7Fkx+vwYSsz7HsU7O7zt80nTx93QZpW8CsBitfpd+6eTRvDChbBdIYN+lM
kixMvJZ3tPK+N5w6CEGy0BBk8ybN9KitncqyH/xyPOPNm8giHp2oz3jZ+yjvQQm05ZJ6ewtyRoRC
fi/xN32USdzpzA2XkChGn5xlclEVazpzNFUeQmuLvoJ5LePnYejq6YjVi3UItIdYz9W4hOUXm1EZ
+Z66E0/z0rrjHSs4fZhIuNujjtukuXraH1C3MSI0KbkBuj42pnSCQ1KaRd/XPi/qvWdoczzpwa/k
pWrh5uQuk4ZnMY5UGGKYSAWCStYz1wb+qu9FApb4bqxIrEIOjb7p1KsFxA9MZCsjyIA1tfK89pVH
HkVLhSQWzRUeNw5h1ej3R6fHa+m4HDSzNdjDKPejAQKsU3CIYA+GtFpqey3ovnjx95lQziAvdhuE
WiFxR9RxO1yKzhnLTNa00M+23QSvoze6/Vn4CMZyDiyFcxaAjboD45XS3CJtPEhlMyBBvIhho9O9
rc0Pu2qwVehKlFf0poTmbEPNJbRGtmzdLjGBoSicRtBKnWXlFSPgHK9WRb0zl+Ov0r8xCDZpae8R
MpQHmsi0PzwyqsN800OMUGru4WR3Vjv+2ibqt0tf3SBiATRADvrjtpLu1ffVkFtWUbbkgGF2O8CB
BusTR1Fw8NWo/HRtCgjAbTeb5dqYmy42aP3p7fY2kC7dYo9Ja10On5hXjh8cnugqC8xQk69eb9pj
bY43G8QOR7GDHVe1OjQOfBIod958mvutIp9GoAzUjlP+rZuJzLtxGRuShzzPu84yasPc9oehulp1
ovGE4y3yMz9GAYKpcnUzkHcdirXZWp5LjU/1iPWk++7UqiFhtSID/o61d37RHCXCnJSM4OfYaccq
ifv07A8kubR31Vx2Z/rcHUlW+IoZQHo2qVqBIQVvo/I+tHLajmVf6/gtmdH6ZbEZmFcom6NCTkdf
9X+H2646WIgOFM3KGoBnwCY2b2u5DOuFiVJx3w7hFKa16xCOK5DBqqPjjJxnp7KScR7WS7QCRTJR
faxKngcw1p34vkTDGKSxM01JBp5aIRd1+dFtFAPjKWLX/1ktVgWou13DGzZv+0DfTrxOY2//xVPR
EG1KhdQdMPgM5kIpP4vHciDaKJsCgsqUI9TZ3yPpgWOxbiFmu+j3zI+02l4Kags7c12itMCDCnyZ
gTM67gnLAxC8hgIuuhe4zeL7qBv5Ov2u1iStoMAk2RQxE0lDVxOKRO5apJ68FmhQynZQr1QeuxNk
G227Vx9N14Zz28SsE9VYwIdLlFu0z1RBzX3nx9ZyL4hWOyfUce4DjuBooXqGafMMUXt2AWNZ8Arc
ytWvo13RMPD8Uu2nnq0l+siUp5tyINsNxozSSubcK7fRexqaPTht9QIixAa2Wp15Y5KvHjrQHJhz
wiZA0WIuidtAXO3h8ofpCPq0/CgwyB5uxNeBErONrgJIJ0lyY1/6KdRuu8B37zr91RdTFQE3NAnL
E4O8M/luJqYtTBfIg+bkP6qehNy0rlAmpX3tGX30VSKIwhL2dz1HsZUuVDpXlEe2Bo3aSwiWTLLv
sVEGBIwRa7GTVOzK8DWBpZ1DONOoVQaXVT+IBjXfBTZkjJMZvBAopTdZuS8cfVdAxYKx2y8OONNO
3rq+qCjDCO/LqqPUlITKQ06A7sx22MRA2SStZ5hj9T42l2FvEonLLbFpkycdxNe+KooXYqmt+Hhj
kV8mHU1zVhfF+k0Y+gvHkYH/DtcDYu2T6GECvSXjYiWPRLlBS6VVHdFrR3/NLhnrr1PSsVlRY1E1
QJCNsk4sJeeaUq7gz4eoIKrBomC+THVXuJdo98GEWzv+2sPoKDGeN3NbMi3Max3VB+flS9ws2JEP
YavsTxtH2T2fNZVPvpIXYY4DZDt9UENTfCcAkWVwazlOMXJAeJ9ZcVFDm4Syemb07MIVMNCrcK/Q
Nbuzgsqzn7jI0Q8B7bhIw6KoCaIeh43grw3DR9Ya4/zVgidCvGfvZn0phqISmIchY51rWQWnCBhZ
fTGbvp0R1Syvtd81zsFhbkJAp3G2L5VOyBDYMPixDRIyWqaJ4GFNB0ckqYaRJrIFQoqXVZE/fTah
qMgi9fjJh02NLA19MHB2XRDWiuOERo6tKdiW+XFe8H+n6GpAfLi9VT1spIBAWopFPF6iidPwUyft
5tPWN/V3b21IPXHHWpRnl5ScNcWIHI6XVVUg84XS4gujKcgyXrjy8Um8v5lOlswVOHRvVw46CwM8
mBB5t/Wel9GoEleSOsm6rxYCg9JuHAeIbSU4hRvVsX7AqVPcAVCKhnu7nTi3F+M6+NeAfePrzMC0
OuAE938kNPzKvK3J2H3wPZoiR3eoyh30Aid8aFmNoVlHd3K7Axzrm5eBBMvlGOH6dVNFQx7MWVRP
dzyYmvXYCtfoq6em9ouzCwaSHa+o/1RZtQnSYt4XfXHKvn8gLruNP01YpRF6hGK6yq4ZoG9SycJh
XhWtwDAsV+iCaEQhFRLTcMO19PLXGoUR1ig/rv/mXN93p2FoTPEYbDsj2K7X3o+122yAC4ETPxJn
QduXr+bGJ8iLfJ+qhPEPkTGwXlAA+tOJzhHph1FcULRtUtsPjrHjnSygkjrciyzvBfpJRBapLpNf
aOHgOpS6re3zDVepTusayWcxBMAPNxrGkoOhXqh3zZJwfOrWu6k1Lu2uSAj2sz0pSAt19hEmFL8I
+lN/45EWI0P1A5Nv1eM9jdpfCG3MJZaL84PeIDIWWcRY0LAhw000QOpqqB1fIGI3LqcmkJrPMBTc
r/W0hSIL0TMSOrUoEm6Xop2JHsErYqi1LKWuwlZ+lQ2h+ptWt45eiDnYoJXG2ppePTanMJ+Qh3TH
yUTxxhpZeDKjJ5H4V3sxsAgodWNYgFbcigevI2oh03IqrcyqOOEcuNf6EhTsX5Aa4gF9+Wyo3jYO
6x/UTj/jGs/j1l4HMdoPAIKrDxqsE2VAvNccd/obb8dY7mkC1gvftIqpMPdAWvQOh3UrMr9sOEVy
qhHP5RC17mEgE3c60MaIHginrsYr4+kQUJlnd/pxSKZoerSjPQgOJEmsHGkATs/fSXyFrbDHejr1
AqW4HGzrWxv6DVxOBAYnKsRupiMyDA9oU/fkUiBLrakYLOIj4fvJPlMSRBav/rz6t55FFKc090xw
GpFbR08g9nDhzKYnu6ONtj38TA9zIELHA5cGqKYdxzO/uB6A3cSuygt8Vut1lFaAq7rwbHOdXWep
zpVswuQS1SvJ6yUh7LQgKhVb95Vap+YYaE24RcGKZu5WKNS/vCFYqbRxqo5UEu3inqy9d4mahjgg
3adhFPaFuhLU7Qwj/UlTNTln3boRAnYnoQZPaH2qb6NCOfOopafldSNO9wvpWtEP1MCuSEU3C/tE
OIrzVnhT+bJCcSfDcbIVR4apqfc7TJ5zd1KlF6TTxJ5+GO0B8dY+EmCVQrdd9vuAau+zsUP2Jl16
tZupoI+ZLoeGX8iy5jeZT9/sKwzC+HPUbTeJfEEHKms5EELNc9SeN1TDP/qmFT/sfim/FVAX93Ns
ESOcWmFb/aTFt1x8vTjREaIBETV9MprmIJJ6+YBdCBQHBV9YpZo7Q8tXuECymAZBwS1KW6X+GEwX
t3aiz2Njm59NNc3TRUEW1Wg9sNofeZ+H8FRWdMgzZ5297Tw2jY7u+uTW/aQxrMUDSMW1zwW/Kj51
62T/osnqF1+ise7Db8xu9+Ke06PfklvlLM6x6SCjvQ5okjwOetG2/iI0JwG7XJWJlznaR7ha8yR6
z2Y0BP80JJSsGcWc8o+EMssH1azM/xgPN9/7RCA3CnbRZUTmRQSD65h4X+NNHlT6wDlxMfiY0Sk4
4ruEGFNvDgkGhbrYFchpbo58FFGo+6NhJv1t3XBWPOMUgilnRWsT3VFKLlnInpNPQOVIG6PPpoOD
RzpdeA7E2v4cXBWIzPLJQf+59/OCwEe3O4iKqVztFLkU5/qdsJvmQBugSR4EjauXomvCgRkZeo80
YQzyGbhbtd8Tlb4kZ4JYqowtih2BwC/2rpYH9pMiQHzIbez256SGNHOtlpnxvlfdUJ2l9Bc3w2Jv
y7+3wNRNCo6lHY4kM4fmriaVUpiU/rhfIFaa9LnqGZZlGtn7T07T9Z7tjmsRNLtznhosgoSzCrWi
/eGWGFA9Gkx+NS9xMpyrCgrKfTd5SJa2kYY9Aa5Nn6StbO0BJNis3lQHxv/QguAjWkAMcZz3QFmS
rK6IwEkXsQEG3MBWIHiMvXY5WbD31oNTrBpXLGrpKLfb0btaLfj6tIIDQYIYw/ksgG5E8HYLXTS1
UU1GWd0z/oa1yNv1RU+G1LegLb3iI/O3/gm1yBwcxDLNzd2yDsTOtui5q5MkQ+wJ21hYHEwZuoTz
zuW05PwLInVxDf8VY2VK4Jpt/rkh1OuzJqbuBvYyDZHA1lYUHLtcFjV6y2QqAEtrXkvBzBn+QuFd
LKlh9GMc9YgYU175WM3tVB/XXc365DMSISylcLqEzQCvHS9YTHeO+PVBXYp1g3As/Z1GpwobdC56
qRakv/4ehhm9Q6tmTIQkPuuZAy+ZCSd6c6uzAXsk3bbipDG1/QtuR4ekK8us0ffNCdXbyNL3ZXJg
x+Q4CEdy0avZexAumUewQTfzaRdj7FzRA4uGkcLq1ShhPdvKvSES6hIvg2izGcyZcw4IEPqLNgPX
ahDEL2ZcXWBj0q0GfWpbGZ+UYDKXQviTyWlGx8xxqq9KABqq2D6pNur/KlSgmacytIyAWUbFWaMv
JvyKQx6JC3E0QbLUsX8Hx88wibXolx2ggZN1PETQfE687QsU3mDAZ6fWIPzFSWjcbhkDfcCJQ+r4
igELCUnR18zbQK/29KTrEinM5ix1zlQpvrVFXedJDjzyKepNFsoqFIgMbgegB1ht0MgH7ZSCEnXY
j0IWpHZt/C8vbUu4Ywr5rxEX3Utxb0dw1e+DKpl+bWDExsO6SkteqdwkbQvs+MeGlXg5Eu8R1+d2
pX9DZ40xaiaM1t2TiGx0Sj2/MzwRnBn6x1gyA2SGUE33jA/pE3Z74f5dl43H94luXHs5eUV1BBaD
fMHzWxCU1cI0/WB59K/TifA6O4Pj7MG1JJlnPAC19jhTQS3Ix2XjirdbUFzVNthlrsbQ/lZ16wDw
dtfb+geX0v+QcuBaJkYCjAJiR+gR/9RBlI3Nmc1Zkrwv6CkpeirZvAbL1baqFf9gX/4Ee7MxqXZg
G9P4cI5bD7GdOsy77mFM5oY27nUxJjw3/USIyTqLjwPvLAV8WX51bBnkvuqJGWkLqT7+uxDlveCc
zQaTHV8c/BWSlPCdiEO2uwxXpiWQ02GUS9etLiKKEsY6q3eRSjJE6Yh77xOGd3+QkETvxY8Ygm9K
y8B3mA7z53efzZDKxH7TwycOXPW0BEjUitl3XFjBCaGCITvWhjqc6Xd9UkWsi2wKwz08tZH2vCPm
BhAOlduGcISHzg5Quse09jllI5HTgKxZdiiyqzs2uvJF6Va/1ZGrzaNT1THhFWWtG4r4AQHz5gB9
YZ4RtiRMRbToiN4Z1uko1iIm24vhDwMWhjRBPhVbOzxCMxefIULfPNqjqS6btSIP38dZf6wwZ3sE
0cw/PeRMKQ3d7jMi2OWZQccEyKjeyDcQa4D2RM0R4QNIS8kFEeSz59yksHqhRDHjd1EXYZzZwNT0
ARdD/d1sxu33A8W21X2h6Ywz/IZxJLwt6JufrenQpzu7Zz8v5BIyCUdOt76KklS6k+Mju2KFLvpv
wRbjOFa9tr6hXEFdbpcC+DsIcN3TZJUWDW2vKZxju47j1zqEafEnxf1vuqHbbSdyyb0BIm62xn++
Lz69XrrvEfZOac1H1tj40GBHurhc/tybpZNpcDo/pqT5uoZj9csv2ujYleYBih/j5tZfn3TFd/73
F8H5X09j4DMDx2H0H3v4P7+WoGfi0jrcjohQhkc2M/tTIur55ANnASc6qhPhDswX42QChrYU3qcg
1BC1EO2mxH7DSnd16/1BLvdejMsrwqvBNXJhg9mgRf75pWZ3GBdCd/ejJYfyOiWwbjkpjPVFsCge
NIfOS4Di5k8uhNub9w+RHgAGTByo03DDAmh8JxUMo5nCyWeYpQaa2tWkqDwbf3pES4+cBL8zEzRO
zx+sUVbX0V8/89dAGo2J5CvDyAaB6iTPQWOr3EwNtdK/36r/9e3Ae7DWwhHjhr17gBzE0A1TUOfI
CvsEwVWpQ9W048PgymVN//2zfnNZUu0Rox3i6YIKB7vgnRxaMGQW3lKyaFuz/2NRo1/ivt1VPq82
mPOdWm2sejev/GF/6G5xTrEcIqbThcn//av8/rMjsEXYPVFN2hGYinfPQj0P2reJQyoqPb82HN1p
N1VJksajqX/++2f9vi3ELkJI4sHcm/n4/dJMc3JBXSHM0YsGDuYR8tBDt5JccOgDjliKae+XJebE
v1AM/OGzf9NiotBPblccYSTO/ejd7VVbXDB14pkns/HGCGcAELtrCxZQSZXDxrTEHx4o133/vOOl
p6PtYrnC9WC/f82cRYDYGxwgvEstuYMAjgSLkt3ns9dS03vVsl6WMrRXxH/NCMSczO8TDSyO+ByJ
7EsX+1Qknb30/5F0z8GzbTWNSh2gw//H2Zktt41s6fpVOvY9OjAnENH7XBAESVGSNdiSZd8gXLKM
GUjMw9OfD6rq0ybFQ3bVxY4ob1tKIJG5cuVa/4CIIOkAq4ZOgOEH5IrrIMu48sVmWzd7YGSZcolN
cjyHyJhq9CTwowHzzaI5wrO26cgqqiIu8ECd/+C+Mxfo+0GfJvwX11VoDd8qpwJlmU/EtFxEBYgx
l2pGvRBkOX6tVWf0VIOrUL3tOsX4PoowuaAteeohl8QDviL/A+t9tKDBh+c5be5tV5ZC22Dn3k1P
aqkITMvaUWv2kN+69sf5lf1hQzM1LFEdG0GUcBx47YejAl9SaxPFn63EeOyKyo8kMzOtR3K0wJ9p
mN8a6D7v6onmyWoolgvjgMLnjmb0JbrfOzn59zhrqwZCVsSXhTa6qM8ePkuo6HGp0n7aBpoKvK4E
HXiN+rx+a6HrLG6krefx9cydL/3Ejgi0LQy8RKBtD0xynQq6GCsXVjz+DLHq9jcAXmligCGrtete
otfqTUjcg6urG8K4kjbWJ/or2byxDaeprgadcLbCbU2NdnojkfmLAXCs7LmhbCxHPa5vc0AOYp+a
xLl9oqV6cGPNFNjWzUB9ZzWbA/oIMZU5nT6DgQowF9DFzmbgjnUD+L55sZCSmb6Fc6Imd2VdUNAd
m2m+lvi+2NeGWZvGJ70FyIRPg2rfhCy1zDO7CD4ePuZcjIHj2k8CjnewHtzcGu6BtkWjR/kSZkQN
EXZ7YXkchwKb41ZdCBtQ+kmJj6PshCwl9cZRRW+eHhYaA66MV9Q9oZmFqkDRyqjg/nmVpTo9xKfI
UAAEZs7guUHcZdeYqQ9gfiq17i+kAsfhnzisGwIZpkUKAvj8EUEMmqeK+Fo4bWesE9ZtG0qIqSm7
NVyYqhcCCAfpUUhEfAMuCgIjXG3IP8TRuVcidJg3uC9vQa6JagGAaeVdUFbpr9xQ5OQbkCKAciWg
wx46fCGf3c6JnX1HgTC8m3oIKdu0Cy31e+h03LdHC7DRA/W3CL9jYHVe6IZIfqdgkrRvpVJk45cq
iqvMr0iTR1/KBgN1C68oY20NKul+M6GFdBuU1NshsrxPeIkI2KdZDcLe65j9xBfjgCBykA6KHvJj
Vqo9d4jUTrumMbP5SWjAv1dDZRr09RA00XZu6hZbU4HStl7aoy94KztvKIpTRQk1gZBdSFWOxK5o
J8VHpy3/ruehtlU1O7D3mTaBwoWkFWDJh+dyCNEeRRNyf6O5A8JdW7TPya22dMSQqmyiqbPpR4Ud
lp6G0gdPDU37rU3dPfOsKS9fR0Ptiw0YpBofk0hWX9xah5BSVUr3S5a5WMnZHbJXTg0qPjla3/kL
bRq98too1jAsiBO8xNPCqL/K1AqvQq5P+ZXZWf2jUUqbYy0IyuDKEMH40yCyEuJLKPKekXbdF8co
3OFqoHtorOlSNy/LYeWuKhCmkWclA46lpRk56E87mfFLy3Tcfcq4nd4KUJSfjSytxc80dYCjK1Fl
o3ffYaCRwOzGE2QVN1pCE4LFcjNRkExxMxtGeyUcuKU+cJusAoAVdBtT5AX91Xqkrkjzh1sM0J9O
8XQnVlFPS3MMJicDiyuewlINjlFmHP6Kk4Rbmwvr7KlaV3xzRurAK5H3OvUsWwbfOSDncknbIiXZ
liPmoEj7atYuHJNJf4Y8C+NYn1vMnrQ6vhK9Mjs+uD4HHjXtOuJZl0hnl6F2lK+tyGnexqSn75hr
IffICjUHZQUAjr4DwLV2uK44gCJMH1DdWincf8sddQlRXEedDPFcsqZqT41dQMiKRTSuSiOK/2iT
IpFQjQc04DQtznMvrbWS7kU/i9kjZvMZosIygRLj/aavaV+G93oM+J26Dp6Da8UYksZXcmuSnmE3
+WckcKnjasUYXzt9akIfqGzrbU5wraThoeJVNJTBdIefKk3ekrDq3FEjBwgTzsr9WIr6B7d/210q
UxMrIG/+MNPZ0jekUdx1BIxzT5rmmHmTmUtBgzjqkTzqNdfTi5z0aYgCPfST2oj3tpZqqV+0PXA7
JS++uHYyXRXACH6CKamu7NSJaQvrKTLY0kAv5aow+IIImGRgLuHJOHKNx/08ewn+486KTqFxE+uW
yyndFwCBW6uRIHXgx5J8o62w73GLfKYc2+Fm18rxUdUygaZlLrUbIJ1KvZ5aURU3FC7RixSzEMHj
oM+Re530DQZnIFtYpE4969/QrKai1sQQCFcU1JjuAtginDItVMd1TRo7+nY6jjSvUKqr6XkH6b2S
ZdG0m0ZKWwDZEr0F5EWlAwoPPAVM/4KW2bDmGKCRGxKF3AXOIwIs6AsZT4OP6iVGL1gGFg+g9qsX
kyKZWJWzZT3G/WjXnuGE5fW8sOdXKimCsRYp2JFVNaYDLjK4XO4dpzfXBVSAl5yctPAm3CbndSGT
cLzqEyd7oaaljh7VFzPEBy4vcg+CFI4JtYvF3aRTEsBSHm0ZrYi/ZSmEl52bV/E3SIxQaAI3HDDR
ymb5HCbgAhFtEyORj25iwarIWNv8eudpiDHcoCEUJF8x2YGmB8x7zPwZ5M9mRqO+8kWeYrlLKVsN
MMBL4hm0pZ5MD62Z164fZLZ5X8iQFkdhRhiSB7alr/E/X+AhM1hpb+nltOh1u1pM/V43X2VK3u73
+SzklWa288tgR6Qh2KDhuIeal/01A5AP3ATIUrKmhA8rUW/xQ4z6gQZ+Ockp9BAY1jdTQCnU00bX
8hX+j9ITUgDIjVSrerUjixxpxODDWAOaFw9DOhJ+iqgNvuc5vXqvQ6KI8INa+h1wNwuOyZTMTzPK
XvlqNGv9M3kbEtV2jxrAFUphC57dha/kzVZdrseILiLlK13RV6NqKgXOPKrIruk1jc/JSLeUOD6O
0SMuUenPepjxklPLKtrZBQqcBCylw5lxDDTrq0ZfBZH5GpWgPfoLCrxKO+Q4orv2VUsLWPo9eL7S
p9Vpr9WJVg/uBqP8WstI79e1U4BKJ0zRbTbRJETfY3LN+b4q1HCjuACXvHlW43g3taRKK4DcmrpR
pJFzOaULoG+zHprfYIyOvYnMNrLxTtWwZI4avXyD8dYAiMkk8xxVYCKA22S2AyRR+FCY9lON/gLs
yg5m2KzH41LDLqtXhyasSslXNwbPnkYcLXvbCMwvsnGMEbx112v3oz479lNgs/Q8uL8cakg5Udty
+wBJeQsAxjpJgvBRTyDzwADvx21N9tAQyKFqLVZ5CTPSUvoUEhfJ+4y+3ye3AQC0Zmq778aUKkG2
SkOlF5uYKMHPDJqLBl6oZH4tRrih6qirDadphQtPj5NPfB1hX/+kDZObX1G2h/9Fub59TcFpFXAv
qkB9cFR8qkSHsM8aMFKERwBnZ7HCwPpra8V4nEYFYLaNJiLYHpODEBb41nRheLg5zbMsDB9TovIr
2O8kZhIN094ODRwO4LtFvJnisXsWkRq8WtrsjruAT+pHaS5/pFwU500V5+WbCB1AfjU7M/ckbjwK
lIUyx6oFbnFBcEqphQ1DLFTQHpxd8DCsdvZ6iJ2ogw/VeC248tAN1uZ+2Cn4AyVey+WX2zCCXp/0
DLmeJ+R6A3q3yliJTduV9uc2TXKcds2EOJbZRsPP4235JOZpwHEoceebvkzR50QMqLjCitfEUxL5
1m3dFiGo1tKyb2SAlqSnOhAeNsFswpkcYweqnzPqQJ+VpE2Q5pXtND9A5pOIDja1icVsPJqY76b5
RJ/ddhP8SBBS/DnWYeWspljq5jYZU1GzzhuK+rMqwHa2DuvADeVnLU/0EDha1zz1cspmMkbL9HJ9
qRChdx/FXjhJ2uF50o7gziidFXipVWO1YaWwg0KDKx+mBlN/Qzun+oHAFcwDbVR7606hqTx4Tjxp
n2YAdYSeWZPjuii0OLop2qKrV3h5Bt8tbJHfKsKJteqHxCqvi6nX7yHD0eCB/NymNtY6RjGuE1mN
yd6JkfpcpznB+gZdDCkXidNE+pwHsenrg2YGn9j0swNurh99tyVo3Sr04G81ORXWdSdJ5h/MMsTb
SIsQ89w7BR9pvVylgZFETp97hgqybKMntYUTjzpPazdVTXA4Sem8KOEYqQQnIBCrAmEYZxeFaQQD
eIpnhXQDMSDMFUD3FitBu8b9FAXcI9aars2ONw5pNd+llj2WWKkFneOTVWNRRoIe4BMalR28f6Qf
tHWig27wwUviy9uPGYliqEJWecE+GPhH1peVxrGlKMa60c32FklpJd/j9BH/mNVOpwzcVfFrYPOt
Pdg1XXtTasBkr6vcyOw7JI/s/ldjBX3vp8D4+6simc0HJYlNa0tG1RD1QbiN3WoC+5H7pDbuNy0y
i90Yxaqz4reYcJwaRG/u4yZyaEH0eqH62InyrxNFgd1mWkkb3sRm6CaPmT1gpWoTvfqrwcnC6IuA
jLnQIaUR+nGaqPldPIMnuc1Ri802sEPC4UXrQ8l1vJmcqAADjfSPyKKg39LEK8PHDHls6AFVb2gd
TR+7mTY27rQJEMMxc2jNRtpieN242AfbWFIPAPmV4R591pqSVpaUD2HbAGPHGLsaPGOgd4XrM/XS
r2Zklg+gH+G6zxHQANLLOH9RpzB2LzlmfKwhkemDY9EcYRsuKhqHFZQijC3gAWG3BapWfkIE4ruE
wDes6BmraxmPl8R5l8LZ7xUblENoX6Aj4iDYgeLWUWXc5fKdDdPUbZMp7Z8bHAc8ToLkcYjabkO3
Iug8txhe0Jnpbsl3L/HGTw1PAQBxMUpHVCqPXrdzbCrMWN3hHz0AX+pKBYmLxjTrp8GMmmdXa8Jf
WVuCnCrj5kYxlF/nyyPH4y8dG+ojgLmZCOqzS/XkN9o65dOpriFLbSnXlM4KBhdVGPKxK+BPrY+K
R+XPTtkvaDww9eSW1fr8AxyXJZYqCP0Zkh2NqjQ2FocPIMkmVETeJ+TCQJMDuQ73SizVry6vfuPY
Xf/N4iy+UHn/IJ2wjEopCLkwm3Ylaf7hqCHUPB1nPKTmlfSZjk287wecRHSwqvFaTSA5hInjXCca
4hoZsO9HpCXyC/WfD1OPCp71LlOwuIngA3X4DI4zQBbmy2wj0tAS00ZE3a7VoesHDwHEar6uUI4q
HqPKrH/mbqjeIanSNpvz0/9eOP59/ZNUIWqCdAF9WJsi2dFMoMtSlJoGTDyZrMnkHrXYvKq1HOaf
tVUN/SOwFV14NeUUa+HItb90MvF4kyHW1N62SaNlt5k56Mp9Wrhl82toZQYJOLZFeB2aIp13pABT
v+rdFgWYXs4ZpulSjATvCDySGdkEXKWeOj+tgMV4Sqtl6vU8OgBqxyoqh400VTvYJYhZ5U/QL8zy
BZy4o39ykg7ihRUFXbijBiwRvrCRp9plohtML8WFsNt0pWtmUMhhHGJWZhbqAGHYKr/SeJ80v+v0
/CfUUexQhxr4oCcRDvtC+V3juoNqSnad4pxsXaiSf2hM4tQCS3/R80cbxxLv9lW/7TkVEO0k0gFm
GbLO6xFkzCYoMXG0Kj1+TgCC3Fi4Be877KJWJdn1HWryGBPKpXfeTbFXqrLcnV8G2od1QCOMBpyD
8iVmjxQHjgJBO8siVNCh27iNg87TANNM2bdFoinP7ZSjC+AEPcxIcJSVFxruXPidIDP6VFMvY48U
aIU+jzhU1FfA2iZ1C3pHq1ZmT9HjJ9zq5tmBNh/upoCCkT8UCvbT2DyA9hxH60V2lmOTu4rqq9LU
GVaICQjgDKHcahPm6hzsTB1qwaqr9MW0XC8AZ6CTAeIlDyZyQ3zqCz+LAwlusEt7cQ1dYyj2VD8s
82EwklFuMhN12c9Oa4fVFWknTt5uXUYmvnXGoKxaJXFuUvQPzTWdVOurXs11BtC3GmuK5V1QfJOa
wB5jas2Omy4CHvWmxJgNthdUOK7ImP2QZ7atBeZC09vkfiJRFXuuPzS8EZ6eE38ak7q7s/W6oIJY
VPWjmUiVAxV4znRlIwRkP3caulmhkhiAp8Bn2E8hH+p56EvjR6NYnbxuRsovPq6UZgQEVg+iTTHT
XgEh3YDLjfRynjcZ8LL409DWAxfkZna+mL05WV4qw/mxYWPhKY+IiL1OyA2iTR4oVNWElQ8x97nO
hUOcwFMAzEAzjD6h23+y+sQt18g0UDFHH7L2+QpzsIZjOKWbxnK6HzIL8QJvkVzZj1oIKLaLkmbT
jbj9emRxvELURTYIpgG9TgACZrNyg1xT/AZZ+fiuT5C42ZdqzjLHLdfuPRHKcnhF7xT0/ooFgDYz
aqvtYgw+Av2+CWt3ub9qjcJYoZ1twa86071MG1WuYkU0L1zJSISBvoCEa1I9Gu/Cxq3sR60rsz1g
Jg3kuGPj8Itrc7cF9FRqm0BLw2hbKKNmXcME5KVjROJibFnz4AWqOxrobuqYNZIMqFHltRa8mVEL
HyqbBgBjA6qN+yYbRbOflBook2IXw3OeNp1YUQlWuwun2HGqhMAhea+1mN8s5inGEZYAxXOpRvEc
oq6FOF44uvXDXOPyQjozXxUstL/Zx13GI09YRL34Hpo4OrBIRruu1xnPyBXjM/rFrxM8l8gDcfJH
ZNXDH+dj0ocmLuMhle24GEeAW0CD9fCAFIorM0RiYMMJC+KMqMe7KHQ3NTzIb0mOsgyiVj3ekm5f
rtx4MLVV6+rjll678023wx+pUAsuyLa5HmaBxCza0YnjFcEQB2sXpJxHPlTepLIvbiJo0fBNY/Pr
+Xc4brsvr8Ab6LgoCv5bPYqq3M+CqEtR3QtHZF9gG2gbAS9qbYuZmmuoI4imUga86aAlbM8PfWQ9
R98bgxBA9civcbCjxXbUjS3LDlxkF9ibIoZyA3wxRSC3GQoYZIFqde6nQu/hEwE3Bura2CFYD2VI
5pexraxurbeogHskjSg7NdyxIeoZnb7jkgm3Afmt+dXObNaaPVOYgOnJJcaD3+NGG8fqADOHeHPf
yli4yOZQf7pk0fph7dMEYG5BjRCCNOM4bVGKPgiLspewk6dkbVPv+RUm6LlqGkRTkOhKciFPNZZ2
3O+J0uL+sojYg0IjYyRnPlyNIVqDyA+F1XaYVKreQYjdDE7nqNTBvOQgMOshvhaUI/KtHta2vkpI
rIw1DCCj89U2TiecY1UIJqhzuPR17Dp/LprMbEEgxJAGuI/BQxaRAclopln9rOTd+BTqVRxeASWi
WB+XkZdxK1axN7Ny7qxm0l6lYDheJbdDf1i6x0Tf5vl9If0tK7I7+VZ8buu3t/b2h/yv5UdfS4mJ
FE7R74Ze//On2/i1LiGFtsf/6uCHmv/z/te4OC4+YAd/oG1Am+mhe6unx7emy/4c4K9/+b/9y/94
e/8tXyb59u9/vZZd0S6/LYzL4tBejNve/3Pe+ehI1r29xqAR/vxdVz///S+i3n/7kenmf5LGATpA
UpPGKvnJb35kbDmNjjM3SwybTAAJf/mR2e5/qtgwgpgyubTQ8yXbbpCEjP79L8vCjwwMHXcCmtXO
gjr9b6u0+z+XIXP2/xVRP447ywMA9+Jyw7VWVd9liX9LMbvMiGj/uaanyIUUKDvxkKWiWZvRzB7m
4Pqlw3XwGxUfiNVvc/TXo/wH6kD3JWSbhgc/2ifL0EQ8LljgzMBaHV2o6adWbpNKyxM1ely0huVt
DJdu7SBqs/8nQ1HnxYOS69HxLY58NtL0uYBEPJjVOk9HlBgqWaHECD75/FB8s4Pdv7yVS3KM9SP3
VG5rh7tfC2mIGvQmQKKjaDR0FkxizJcuaHCf+mzUPMxFL5Nrhnt0GUYbLkwCiWWFnG131xpTAMhT
lXvcKSq6Gg4H3djUGGJ1CbXz82+4/O7f49v7GwJHoJKL7jjL9vANSa3tLElgZFcKEFdYOHWB1RpC
eSC1kLuiPOwFA6TZ86OeWi3og8L5o7yvfdAwdLNBDjXFKA+1lAk31mn0qi4uEKpMm6vzQy2f6OgF
dXIXW+B5wvZ8D/C/7Qmn1Si8wibzqgXkB6oGEIIN1+nBrtNxberoaNEPD3zIVuNtIBvjQrp2Ygmx
cJZ4AEZ6AXIdTnARR+gjZXxc9D2Ta710W9vjY7bWhXGOj0Y+JONYgmwDyB98nMNxyDNHN0wScABI
yFzJFnCE4tjNjSyiGtp25OzOz+uJT6gDXlTZhCYucce2BI6CZChu7Vy5Vc3Y2SGQjGnCdZQewiXJ
y5NDOdREOInRdXSOMt7MxPJLOrlF1bh6zWoptqGTtQ8YylwS8j21WAwGQu4VFgcf7HASoa25DQwV
JpGLnI8+vIZWKlCRWzjrzZd8BBbkDZaMnlWw1TfoI+fr87N6YjtSmdEoStrWAto8+opCKbRE0SML
lRBd+eIGXewJhM2v4OGOTzCYHdAfbnbhU56IP6xQgIaUJUj23aMYUI4TRQad+S1RZFlVeJ94uWNY
ZK+Dsk+hWW272rU2sovrX+df99SXxVOSEKAJztR3q+HfNmdO06ZrM8cEa6DPXKE7C1hUaq2dylUu
zOzJlyQhJpMDLEjb+vDTag18c05A02ttbngaWNur0R61P2TT27c5BZZ7UPMu5DdpoqL1t1+T6GNg
gI17GCXno2UFFy0JVUlDidZ4tmv0GG8qGJ6LAkp04Vt+wEUSBxAfXxy+Leph9nG8a0AopprKWGEN
28GtkIcEMtBtOEoxkJiyG+yAdXqJlf3ZyEtaD4n4qYBouBB2P9Ra35+DeQYQSnSgP3k439T6e9gA
PEdkACng1vrUi8L10YahoCyp6ieRBazCTb4n2OtslE59Oz/pJwIiKRrij7oDc/8D9hmCI9IG+D15
Dc0pDI6s9BqIVERvEm1z2FPR3z/T4OAguq0uCSLG34cvLIsZ6RWLGiQaMNVGhZWxRtci9kNVucS9
OBGmwAWzX4X1nvAt2+q3bTP3Sq1aQW56SDqAchC9o69MbRo+20NXXwW5Ze8q0cs3IYfsru7RrTs/
tSe2Lb5lqDIaSF0AZj9az7Ql1aZQ0O8IrS73OlOx0faNoPpiGLs9P9SJV8WRibzYXUC2pNGHrypl
2xcqeqceIGn1bjKNGNnMXq6SIWo21J908C6QwxCFBFAEes8/P/yJ0/v34e2jqIG0txKWE7iVBizo
ml2cbqpmKi/EpsOl+p6pA3jRFqiD4E/W0dJR7WmQOOAgmJCBfzHgQn0VIjTWJXAaP6CmfQkWyqT9
T07013jG0gbhRsusHo0nEcVF8deVPjCTZu3WzbCGesXnHOIfboSQ+flJPPyG78M56Atxb6caAj78
6FBTsS9REbdrfRXJd+BXabjBkfhHKs1ggwS6do2sSQkPsAvR8YzMCxHx8Ej9a3RONxodNhetd97f
b5tF6TS1iZcLN0jRlmg0GatUt5t9p+JfGGeD5tdWY9yff+VTgy6XRFYumPgPdBOtC5VJ15IafSvM
HrJiyHy1MRPfRcDjl0Bs/EHM3XDhsx4ece9vCqIf2gMnqUr57ChPCpIscZBJqH2lsuYVhQNrF8sJ
yZJqFlTNkHUEwKZ3m3CWxoVJPrGCXXanqsG8AnetL4/22yR3AZf7HJ9PP2+psLXI+t20Ek6L2gvN
p6yuXp2f31OvSp1ryQeXvrG97NvfxhMUhRNdR7gXXB/SX5Ax9gKpPODutn2TlVkFVsVAQ0OmrX4h
zp98VeiW3NfIR6lGHQ4N+DQXQcSnncSQXCMUBXm7bccFoiyA3I2Xpva9B3O0W1lJCwsE7xaC/lEI
VHvdpodi1r6UBoJIOfRFUEAzzEP6Yk+lsCvHQyUJBejZdKO3qHDc+wSXkysDlzKI2IO4lDAeJRl/
rjSqIlQZFlIRNY/DOUgV2lfgaGpwf8MT+8vZuChircPEQjEHjanVWOv2TRIaMOXVGhmDYTA20LYv
mUUfHkR/PgfFaXzzlnox2evhc4gY/AWEjsbHbiBl5Gnep0OIu4ldxhc21+FJ8OdQsOmo7NimSlJx
9NkVt1CjoU9aPw+Fe2uiMLTtA9m+nF/XpxYXPm+GsZSJlmvI4QtpnHTRZJet79ZajtSEm23QWdKe
1M7u1qNaJH8vNf3rtfDbs4lTVDiP7S3aIKpErFatP9ZZsUHTfUSgywBCbiBD+PffzSY5ojTOXZXF
fPhulREWU9LxsQCKV75URbGbQeQjs9yhhzW11eb8eKcWh03BjTYJZSL32NexWTwASjDUflX3w6YT
VruTi2IbDbRLVqenwhFZnw2kxGZ96EeR1xxVqidRhJlmuSDmrLn4UtKau8vMUF905VAKQVMZNZUx
uES/PvIa+/ML4psIkRKDXOpHR3txlkBqJhu1LSe3navGnRG8iNFWnUTfbgBGdV/iqQlepxhhvCib
XTx9QirPSluijheBvb9DQ6bx8hGI4LWd6bSfTSUKrkwNAXY7E5NzYSedSAe4hEFntVkN7Kij2B3o
TVDpLvSJAWGwW4z+bmBMaCh1Iro5hmN3p8aK8SNuJkgUxejuzq+KE+GUHhUFLwEHgvz1eFlkVjJR
yAyIXVGKlFNEr8TvKyzL17GC4j7oPDD5Kwru7g9ZK/a66bq2WTlm4mzdrKifEms2ns8/08cZ4fDk
3r1k9KQL7+H2t9PMlLLqW5FKP3AQpBJR56yiRLT7GSXq75U6GU+pnjkPed1MD5OM7W/nh/+4epez
22ZKqN2SPBwlub0pjQEQBwUPSyApXaVwUSEvbfWmU/ZVWTq7OUM+VZvq4sIWPbolLouXNg7RGwjS
wts89pvDjzYQZqcwtCvsncQea8uBpRrbSobyl1Bm+6qxh/B6dAMZ+UZv63ca1vJP5yfgY6SAqKoS
1+mgWFilHUXdSATaXBYo+EOJEmsz0+kpjlpyJ6ZyuvonQxFC3YUZaxyvPnZxWbYBQ6Gp0/5RKzUK
UU0NCY/daF/YaKe+K9bZpN00BDQhjjbakKaWkRgQIyHJNTNaQgM+7UYLBwG26Pw6A65fVRXSRmRo
bn0pMJ1a1ByXRGAaodBX9cNwP0I1QVsxQpAojfTrwI4cKIYhSkNGjiypHtBNq2mppQ6sN7PQLsBt
Ph6koOu4bFBveT9MjzIDaGGVaPVM+knnFAiE9siyzJGtQ8NUy52WpX8/LYTobNPMYabpTRxfVPsJ
1SnHRAg/wYxshwcmioLNaOG9ik7mdRxqIF3PL6WPd4x3arUjlkiKEsPR5w1QvaGnDXSjp7iEHmUS
3WLzJajTNQgNIiQE+ipN/8GOReeCY85kXO50R8dNX8rEgTlUoufcBlsjs9Lb0WjCzWgBRACtIvZY
VC7iDyG2uEnZpp/sNhp+nn/1ExuWk462LKVa2gjHvPbG0Qu3CdvSr81e+2PS+nwLjyLfIJ1VX4gN
JxYS5zMdoPdWED2aw2U8q9qyTGv8GeBBvjW6W+zR6RxXiCoh9dQkc3Xhs56KiUuOyb1mqfGAxTwc
scmwCJscHCGoAfcW1l5tkFP2Tb8ElhJMKzUz++8VsVT6MTWgbWPZQbs2wkBk/t+eZWOpMjl/4tXc
oz3E3/RKZsWVT+zGviNza3pgo6mh+VVRWzw/2InVzKsizWChjaByFB2+9eygcgp2ofLTqbVuuzxH
V80erB3ylg8E/9DvlVi9kAss3+7wZkUXFz0IgQkHTctjcqxloe4do/LsA5LQ7ofeAiGC1Nfr+Tc7
EYYp6zDGci2nxn30Zgl6vrE1gYZH+sgAeGSk6PbHjTcL0jEA1/zdKhmhz2xnJ0r+wfIl/SVC0H1a
9EcOp7Uw7Bp1VEG+bQQNis1x7/XI4YwQsUZta0clGJHzr3viQ5JFLJ1Mau2s4OPXbXtRIvskUfHM
sSZq8SlxIjF8y2TwU236hUjWK/rfX6psTRBRiwCBpZpHh03WQ+jIkdfypYjHqzx1nU/tMBePEi+j
l/PvdyIgsDo1naOFdcrcHs6oIRtNKhBJaA8VqScrBNWKIFeutdiBq2WXxYWM4cQ5agpXAzNski2h
CHY4Ht9KAEpGMkNPIgl1ko3BZXQSmCNhS9fa5XBTa3XJQdMGoz9Pk7hQyzr9AA63GkqGrKOjF7Z6
xNVGiwdAXbb4XgdZd6NDj4S+3eU3EkTeCjWicNUVonxJav3r359uByiDhYC4QaJyNHrSZQnoaFwD
yTAQ5QicKlo1IIy8vtfHPQE/354f8OMFYelrgn5agAz8h3MUf0VOhc2yMhdN9FTsMCpLQNmN2lpV
xi9Fgv1LH3X4rc/4KwAPT54n9MoxIXQxl1Wc/oI77ocQxcPQ00VZS8UcF7rA4ddX8STpXLN113E1
tLc1JljryQnMzfl3PjUK18TFiwhAMHfmw1EC/DandECoyhDISsCwmuGT1Jd6Uxa/5SDc6jpZL2gq
OsI04o/Pk5J3BEeooxyMlYCHEWN+pdWQPLCUDXfnX+jjUCDfqKBwkIC5wdb88IWguxHabBWSqRsW
3wZ2xpMzNcIbqti+UA88MRTZnkmvlkxbBSZyOJSL0yclt0lfV0E4T6hSone5MpIQYsFYmlNyIdIt
6/1wEvlEqLzRM4XbS5/6cDirhkEA6tFY15P9h5IHvW8Nk9zgQUgDJB+UCxP5YfMz0sKWIMekhEIE
OhxOS6fQmMWo03WJonVc2NWnJCnaO3Ww+lsVkZM9wB9kEYImmnd9XSvmpe24jHD0wkBTBIHatcCF
Lriqg1KvLKUVL6qhPQG28UItWJxTgtH8GvUO2s54NxhfgXlDgC5xhUkBAyUTSfGo5dHKSGs43efX
1nKAfXggrlQa2loUP4/PmkEi1qplORZ+GJZ8dyRWSADxqns9zB4nBKE/gyJp3/CQueTmfOLTk4qC
wHUhEVAkPApM6Hg0SlvRh8rKeNqjCAwRWw1bNH5RLwHnbl+IPR/LvIR8FIigKOlYatJSOJx6F2nD
buzwu6WMRsGk1kDLePlcs3uxzsFoGTVwrpdjMEAxnujxoLZZmJniwaWpf/WqTnXv/Nyf2Gw8EUgQ
g84Vco1H+3rS4G4UROi1Pk3JVVnh+yHVyfXZ5e2FoT7m4QuchmOez0z5nfPv8O2x/dXqcBEfN+jO
+QnCCP5Qpv311JvFBmpOtMKoofDneUCfvIcdi1ZvcyG4nPjkZKdYIrgLOuvDF+ixOMQeyIBdLbTq
qgw0JL8DFNIRj5b+gNb0hehyYrsv3DDTXeTzllz88J3jJoPDk0LTNIC4Q7COqltNqZR94xTKm9Yg
RuWbils9ABQZUUUktb3kW33ijQEtLOkOFWnKc0el1CSIqaZiG7amJpbudbWFOR8081MBFfxtKF2o
9eeX1IntbHPloEZBPUaDfXj4yghup+jAB9o6VdQh2qehEe2BuqcWytVWVXs0gpxqVZQ5bvOdGXSX
KvAnppyrBycICGOUDY5l8KLEAiXgRCrSG3OyUbEjhh5TZ/ZWooyKh6El6s+Z1INtpfezh2LlPzgr
STBMJhxO3scJMLOkBplYz+th6MAvYxO9KjX45PgrDOvzc30itzLBbqsLZozYgv7R4WSPYQ+DVzom
gvjYr65TORv+wNq/caI6WIVJKr41KN+snUhxdmnmZiY5lmZ9mmoBJ9lqowsSiR8/PkeaQd0RRgXZ
wnHpc6LMh1JxZa0RAUVePrZHXEDMGj28OdsXuB2iA133W2rTl6biY8pFZYpyLwc5XTTYCYczkaJk
YY3uiGkMDgA7PID6PQaM5gWs7MfdRAq0wI7/L2fn1Su3sWzhX0SAObySnJmdlOUj2S+EJNtkM+f0
6+/Xejh3D4cYYh/ANgwYVk2zu6srrFpLni5mODY+TCy0ttEMskKuFVwVcaNf0iYxQzTCTSj1cSAH
XvPWQWOOkJXpQtouyEVdL0tJOtDOaD8jspkVYRnN68kwOuGz0/X5/mHaNUWjjEKfYzPMuvmCUz64
Cvq+dshjrAXu4HJvEFhhzNs5cou7n5HoA4fkGaAmNqta41YoWhJZIQQiL/OQxmdh5MZpZDouqAUM
DfdXtncq5XyPQ7oFUdh26EDVlWm1NbI7HRWNrwCCmQQHUR30epd+rleIEwvNiC6VDfPIfcu7C3Wo
dUlqMrL3zTdd6aaWxjjxTQXqs2ON5unMyPo7MOH5A/2So27Mrj36MSrDRb9HO66Pi+bCXRRTBwsh
UZkeHHsqvnqxRV6XR+WjLeqjYaZbZ0thTV52UD2MT2y5CuGmQGQhw94E1QgTG1I9brHal2ktzHPs
ZbavDHB1ubDWPvYMYR0c2b3l0vikzIW/p0ayuY79XBdGlvN59XqBZCSyjAuQppiiPIoe6xwf9cfl
dl2HqkzJqjajQAz6gr7ZnNt6mTIzHls7zKK0fZfTw/6idLZB7NhHodH1zjm246P4eNcoqRxzDrB4
UrK43lNkPakKu5Udgrg0n7wYyp2EubpTDa3zw6KMzNLUvX7wZfc21iGtJGcn82Mw7tqoNqeG10yl
FXZQdbfBgLzMuQOTYvpaMtr/MhNajNCKiQxwjCghjmud5Ovb7w4AQInxJBO86W/3yTKtPWz1oRr1
DE3PxggjJeKDtbL24TD0R5nR3mGiDkVWxjNCMXyTCXqzm+cFpcVQ0Y3ll1qk2hm0Z/WnBrLeYPqx
yn7eX+COw6XsJef2qREwXCZ/0Ks2ZZar0NcNiB1NHfRmQ7KIM0I73Ql2vV/3Le0sjVKBAVSXsg8P
yebcpn0GP0y1OmENzBp2ix9My4mTEGkRpI191L3fsQbmGsQ1UQmgrd+T26/WVWWoJazQX4bqYFDH
MihJOIOhhU2Gnk4Hy/dB0HFrDw/EiAw4fVk38DYhLtxiSWErIj7NC5pliLcyvwxXSFAg/B3McJEc
BAG/J2Ku3YANWocOL7E9qcyWF5fRfBfOE5KFtlz0X3BAub+QBC0+FdOovkc10PyrgCf9Y5Kk8aOo
EStEGZ6RPrUQ0wutCJVGQyklGCL3GwEs+e793Za7uf15ZDewccD347IT1+fKMxR64mUShbae2w/c
zDrQl3x6vG9l76tzU0x8Pw858f61la4aZ2YxligU6QRrbFdBEVg4XwvH6x4RgDg4wbdOkJYcDwzc
Co4GZkj+mldnyqD3R+TYSRWrbgx0oOUwi1bIBcTlfE4sB4r0pDzCkd5eUEpCxA3sshQD2CIrTCPt
0sRe45Op5qj7rEUSpFlsngkz3tyuIbQjaiZEAQknC23X66tGb0WSvSMvzpP5qY8dxzdtBJJR02Za
e1Kb57Xyjl6WnfXB96DhfhiOkIDga6PpnMx03WwBzM4C26IWA5BVZ/hS9H1/0D/eM0VvkWlaviUg
kY2ppnClMpmeUFDXjH/ryG5K32ZWgKtgztnl/tHcu6AWLzR2yAT5l80NIPOzUY8qxQl5peqf2h7b
D9O0Dnkw0qO6qIVR81CbSxLMrt7+UoeyQt8cYkqYSZlH7XueGm8yhz+WGJ2jBnzN6f4P/B1xbq6o
RTEEEC23FJbCzQ+s8tyIYvhp0YJdoLhrNegghV4rH1JhqWkA9zUD+HOhf1wnvX4fMRT7rkOH6NI0
sCCjs7V88KAjBV8BJnWG8QQJmxJaBF1Jyj91i1lk2LQMepmNMh84lw3vBhATsjtcO8MQlNJpgG1u
Ym2C6imiPjkNavmlqtX8EdWxRI5JISXrAAFKiq6H5LbWIYjO+ovCo8pwwuC+z6GlQciIRuv9r3nj
ifB1zBLSC6STzj83AZLEiKEjvprIRznJY1xmHXS2cOx8zGC4+4zKZXF+u0GuCw8AjStZ2Lm+N1Ff
wsI8K2ZACd580JPOeKoHfQ6dvKwe6zE5Os83l4dZN8yAz6V4ZuNvr+05zTqYFlJkgSmkwC3jKsAT
wCOskzuH95d2kyrJhp+0wjgC9ATbcXeCXiUdLbDr44RGmN9RJfoXFVoLeoIevbssUyG8VKawrLzu
wPTOKj0ofPC2/AY5bH+9SoVkrCvqxkThHP4yxrTyEC5fZlrMYfh8f5U30S0WuH+UAWFXgbhKvjav
X5M+hZWnZeDCFtN6UqLGoUIRzWFdOMhHuLC2oQBTfU50iDGQ/DwClt8WgrHvQONPIsGRBVp+bT/B
IrihFPuM9IRdpA4CRsMxfagdG76Qmv65CLlHUXcW2qR9hUh6eZc5dfMQZ9EU3P8Y0tiVL5I/BlAP
I5UUNmhrX/+YGhSE5sRMv8S6h2oDFC1h2ZXd2y8pwQLHyoWNjNbjxuOpTTLqkVOZAVj+8QwrX41u
3wAQsB7Rea+Mo9Rwd1XkanKKkzO1HcRdGBCBCXQwA/SzdBic4/JlgLb54NvdhCXy25E0SJAbHnEb
empTAUxkQgQbnxv9bVQEXYawy58ZTRMlACxvflxU1zkYcN5xeMBvyfCpLDAXtpUxSAn+NDSZjUBo
vf2908sCBie7Vs+r2WjpqTfao9rQvkUuC7U9itlbmF2rNyMM8VJSb1wnvzCr7KTGTe4XSLNDRYMe
+VvPpMGzSC5GERmw/ra1iWgjuqwl9vRBV2BVc/tH2o3WgR+/3T2s0GMEqeIRd20HaSCQiBPK0wxD
rXH2QW/d9GS03vJ+qocc4OaiIOFdqZ11gCO8/ZgEXaiNmtwEHJC9uQpkQdzpgatgMk74MERt+mCq
k3uCh1d9tlABO1jmrU/HnkmFBooxHu7fcguvvB1d98KrOw/QdG+WJ9OZy8fBg0sWQUQipIiaaWW5
nV8V5tFg246jw7Qkb5FbCV5v41uW2FQmcNRGYOkZzKQ9AtJILeqntnOKcAGT7McaglJwdEyhVUAv
qdiK8VlFaujA/dw+LobKpSDUZfCDKHvjcfsRzJOd4uQUbcxOUdNAuKP1DhxGy1FUvbe9nCvK8kR3
EDhsTHUihmg/gjUiHnordGpjDlptUR7QFUDusEMO8P5d2bVn8W3lxLFMTK/9d5cb2gRmlOPEwTrF
SsEHRKr3ZWBXmZDtloP0d+9TAhzhZlpgkm6EaAZ7skkXIHHIXHXwNTXNwwV209Og6UfN+VsnDieN
9OEU25E12kZ2ApFf2ygx1TrxcPII7EKjdI8QVnsfEOwCBURCWqrDcsGv7kc8LXESNShKTsz4+hFq
3n5iLlHQRulPZ3S0A9+253UAIIGvokHER5Q/55U5tD6Rp3A0Blu7riHCSjVUpEqFaU9kbzomu4NO
K48EPG4jHsp4rI1bwKgIXalro1DU0vx1ehPVTBS9fCX1ho/zMg8PqgNjJu24uUU3vSn+Y2ZK/TRn
6vz9/indc0IMDhNi8F4yvS2/yqtVw+ayeBkYsGARyAbn6sBQPFSyF03xvK/kuzXJTOmF8NJOn+5b
3ttearUEODyX8A9ttteYu7Kyoe8NUKBqzp3ZN75Alf7ixT2K8ahNhPft/Z6yvw6oAOOYjB/QSeEV
czeBbJlbamarMRey86bE1+PSZloyHty/J5fEN9SRK0YqRYnsIrSN2FL9pRDle3Ueq+9aVKIJYcK6
ZvrGXGrxqZprh6RKQCrrz0M1jr6X5BMEyCDzvnXC1v5FRj3uEUjXi+4BxD/6SmpT1lRJbDv9x3D6
+Udmz2WLzDZalL6VrkOJZsZYH8Abdo6YnA0C04ZfIOzanOu+SuhfrwyINzPzQUlm277h5f1J0h/B
Yz7Atu/ZTQDdHhRefXmEG7rNqQmIKM+bFlw9XK7tNfaMzqstpGWhfVHFn4sBrbpf2K36a8rhfw0G
eAO/9BqgVEj4Mz4HAgH610Zb0DRde2F+R+oxpk2etA00kf0QfbTE0CCmTnl79hG8IPAGzYWwaUzr
hdmjpJiOApId10prGMzTb3IDUoPrSwLBIRIRcCkGjmLOoeYt+ZdpRj+IhHw53T+le6YsOsagEuj5
gbu5NmXkQ11rXEjODbBLto5WjdatvBp5f1Cf3XF4cjbov6Y2D2JpSm+HJEBgWQMKTHqdf19lauST
BSa5D6J1fkCJez3fX+GuWcthgIzcWSe+u16hacbQqQhW6DY24uim2ZlycnJAP0Wth/q75wnlFJmt
e2B358vSPaXQJdmIKUhs7CKEUs4JvydQW6NAu1Q0oHbd5iXS1V/3V7hrCdIsUhm8N77meoV5UXX9
vGRkzIlTAgienbNnNq2Ocpnd/HXf1s5TzMv4/7Y2UcYMTVwZD8TKSZerX0a4cP6CY9s+8J27K4If
ipoKQSPagtcrMmFPnnK9htlDixtQ3I33eaj08klU0dGs1J4plPzobTGNwPTF5lSKyrOzCERhYNQm
A1ot4w5AdbIHfSiSg1L5zkkkrqARQguPNHELOh0LFJj0JCKbWVpAT3BZnBUXhmpIE+NLljba52Uu
rD/fvmFg2+TBoKlFDnz9KQVCGk41smH5UnAWxcgYrw5q/r6Vva9Iek1AwagXm7bZMMqng41CgyR0
aPU/47b8p0b05LPdZP/DWWcpBCmQT1Hh2myX4YwAVMfZCKpkFO8qq+EV0eO4Dtc1Ug72a29RhNOM
0uGLyV82tmrJGJF7kxEk+tSHlgrsrh8oalbLcjTEK/+oTaygE0xD62Iw902/5nqXkkWb4IfGN2pd
OiNGD3Oq00dvRjpSy5Mzu0xa85U49NdW6tJy0XtZeFf69idRX3OCf3I9I5y7BKM9Rg/3D8XuomRt
lLhdpp2bRdmKt5g1+maBoFT6UiKnlwQRUkNqeN/O3r1igv+/duQ+voop5YujGwp2jIk5LWg8a183
mwH0j7dCieHlTzl3+6B2uBNOkviQRtNaYOt+9x5eGWWqBaZcxMwCo2PQ1I+iTnwbxdKfm8Rx3uW9
W9UHJfe9z0l+QrUHvmtC+E1ghcBglw4qR7+16vKxX+sfZazqB1ndvhEOiZxuYfh/82otyFNMut1R
4SnG/slrUqD6ejYHb98xOWCmUjajbnXT5kK0pRC9bgQAmcQLzDMQGeeiDcsFwRQlcp8nL/r3vsnb
hVFp0SnugH+0oROSYeur/Uq1Xq/RljGCnPwg9Kza/qyNhvv1vpXb9EbWc6BQZThTllg2frArRj1J
GLRlisTJL2iOrc96Ktz3yHnVAazQjV/BOxGUVXrEX3x7CbAMSSYFZZwVk2PX64Mtop6AlbNxbll8
NBRDfAPUPDxXfdM+GmZUnqwZUPP95d5eAgpJsvIoMbQMYsmP/uqjUt3s8oTLx/jVJFMZy2WOzlFC
0+q/l7yi5//FHHBOJoR+182uzWkitmHtkeYqKfPlCS9A+DwLZ2SCUDg5wovtrQ5v6TGqh9gzt+Ha
XI+KQ2uvXPFsHJi2ApYX2kmWQAsrsj+yoVAO6rl7R1R6EzkXSSCyRUYLBEVUaDYMCoJ2HNDRnB7U
xDUPWrB7BwU8BoWp34WbbQksbSHDYwQRpInXifckvtMFpuI0UNcJMWvRuCGjc0darjtLo4sEoQgE
/ZzQLRoYGKXXM5DNzinx9JzreXLyRrzM/fNx+2CD/SL1BOWMwCFLvN4ws3Hsos+xMhQLQFunTHxh
2t0HCL+yNyczxDmyhML/SzV124ubKESNdsFF11N0UBUD2mY3QXbAW+sq0MxyCGYrPhpN3jmQNm16
2a3iiNw0AMtmFWZd8tDBLf8n9OruE02t8puiQLrvRkV2EP9Il3EdlMh5WZAW9KjocW5RvNDY07Rd
F7jA3GX6aKYTYn49SFCYYeIgb+opUApUgeY4KT67yMOHb91NhiOIHVR6NIywWptoJUcxUfUWB2g+
wo9/uXakNqg7DcVprZb4SOD+9uhgTBYt2FCb8etNXlNM66wOK2I8bpO1cMAv5ku7LvaFLFW73F/X
7QQEDDQm7O+M0FM+habh+piWiqOjlrkUYTKh7iFQV0OaTM9PHoIUz3E/Zy/WDAfSnFgMBivzizm6
7cf7v+H2PmKXbpV8peCO2QIPQNEotrHChQMX7/yoCq0+xWJNDvz1rhX51hJwEv6Zm8CMbJwzmrtF
OOlD/yCIckFWUPu7v5bbWyEDFUZpZHGPVenXn9Po21nJSopoRke52xDr+Kj3Y/wk7GkpfGRCu4MN
3FsWPoyaNANDt+jv2OwgSgZOEK6N0X7utcx+N9ZudxA97y3LARMCfkWX/Jabj1ekDvy2a1KCl8vM
h2SGAiBfKxTH1Lnwey0+snf7LvAFX9mTv+fVW75U9JSZTClDZ1He5eChvkHMujwIq0I3dHX/6r3E
O4hob5bISDG9Lwmgo1x3MyOiRuVQFzFsr7Pemv6YDl4wmU77YErkuSaqI9j+zSXHHiMBVKFcWENv
6NTQcV+7Ph05KUqCQEdb0/gxgDfwK/sD57URDAAfI22hX/77kDA7vYkEZ9xjBZFvEXbtuHiBOc3x
d87S/MFZhxHqOgTcaLqh4LEU6K80tWf8UEWqQ6WcqelLvyb6HysyLS/5kkKJm+UFdaR5pK9slsUP
WD/4/UVRfSOp7x40u10+UcEeoWwzGkSGq/Yg0Nv9cvgsGjC8sHRLrw9HWUPzPHOdQlHM9sukOsPJ
Gkl23K5TDg7FzTmUHw4zADIky+gWhzDMjjFPpN6IEy9/WZNb/piiYrmUaZ+Amm+6dAzMXBwx3+1Z
lQgxQGn8fTMEiGQqMaUxI8amaMvJW+ea+QdL8SMYc85Fr6jA9PUj5ay9r0qxhAFk2BsB+20814rk
c9TYSh7mFjxkbaovYQcBJ3XC8gjIvWuKhg9YM7gEye+uN3Bau8WJQQiEPYgwdJ6sJsjEFIUJle+3
+mM2EEY9CN7BCMjC07UpiC4nc3LRjuynwr04dNXCEfXDk4IU4Nnwiug/9/3/7XsqDQJbNBlBgBJi
i75QZkptOtCVUJvjtPU1s/KkEGb+NLRK9YJic/eszMg/a2lW/S2QDT85alodvKg7BwgrQD+YW6Px
sCVw8QrQg1WJbhBcDE7YCgORn9msfQsqjPde5DW+XZjlgdGdXcV1EhNSVufh26JbuqJnWBHt5BAO
Q3GKoCL6umpOR+sFpMT9r7xrivoUpMPMdxCXXe9qU5JcLhOm4laNL12Xx+fR1Yf3ndXmb3c2IHYk
q6gcd7pp0sM+OJpGqWBqbDy/ilb3rECoFFRle1TuuAlxiX4klx2wXinVtR3kiotUwpSiDCKYwgvV
OLMuNVzlgTV63i/baubTiC7lQysRC5BKHaVFex8VYLak6iKVoDCx+ahERCi9xnmIamDuj4MCc2uN
aLBWR8NBYWfnrQVmCvBBdghwAhsPvjppgnbokIerMapMkLX1lzyCqaqK2vJBQ7bzcv+87N0HCqdE
fzbQFkov10szBookSH/nYRbr9VPhWM2pqvXyDO/PGmQaCshpkjYHrkcu4ipjkdv5yujm0RVLsY4t
LJrhHBnorA5FvnxhqNu+VGXmoO5iJGcvc5BYm009+/P+gndtU84Ce8HbD2zyesGuNi89gk6kK3Nv
PK+l2vtEhiAmOyMJ2nL4gaya9jTM9hFwb+8QUTmWdLgwtoI3uTbsLWXpKkLkodqvaMKR+/6RqhQQ
cFdHsNBdU0Rrv59JgPCbLInKVl7WapkzUqB9WgvEfqvRYWB5UKODKsWeJRRLGR1h/AgKiM2i+Giz
ybReFoKtQ/W7W5XTNJf5KZ2d9vz2jSMXY+ydYA9E4uZmlNQFU1vF3UARWj4uRdo2vpcXn5umVS5G
zcQyj6RCE6Cd/7hvee/lohZJvwXzjlQMvd46YKcQFE4Wnm5VtFD3UuPctGr36KLrFwztvCS+I9xv
I9KNrY+EHcJT1NgOQtW9m0qznAkr3AKv9mb9SyQyWTfJwt5MvcdBT+DqM8skaPLyh+bCl00r54jW
7SaF4qJKpIkkBiQP3XalaqEXqO8u2BSMf85mN3yC98c9KKjtXUmGUqAuknUMZj6vP29fxMucdIhm
tVDLfChN9tNd5ujMa/mXE1n1GjS9U79fbOgsDj7q3sMiZR+YmwMs6WxRzFM5QmPUFnlojnpbB2Yv
ptPcZfGDZWXtt7Sv3R+uh9Sz37rFEiAsqB4pM+w5fDmBDw4Deg+iks3ih6xJIB9FMYxHLiB9BhuS
DGk4qVRv0tI8Gvjfu7HyBSV6B1BNZf/anshtLe4V7FmplQfu4q2h1tjpOfHa/ODG7i2N8R+SfqpD
XNuNqbRFFVBUBmGPJ3Tfq1ybUf6oe8jtcjlN3WoenKPbpeFfJYknXTOqi9tWvm222ooOZBaO8/Q5
bhE671UCzRwUz5sDOiAYlGSkL6I3so1HcknyhaBjFhZpPVwmlcsOVH48F+1oHpzQW9IACffgL7rR
8pne+j2vK02KwQURqyLmP/UuG5EYHQTEUzDXr18Wmnp/T3M+B503CJri1vBprErb12HrOBfTVB14
w1s/xI+RPKm4RKYvt1R1uao4Zr9m+GFF5F+r0pqyILc688GeKFf5UVF3f8QDyqoHQcOuXSosMA27
YA22bd5Bj4u2H9MshAf116wo4gT0wHkZLErhZNtLWAyW8eW+5987UUxzUCWQJIA3YHvkew0pM56F
5qTlzApOGVKGk/puMdDT+B9M8arBlYcXIE+6vpfrNMT8oWxzC7rxbLli5cY0NkIm7ZH+1O29RAca
fydfbAnu37icrkt6azAxNZl65Y8Zs+59kywhWsTqA3gz/fHtS5OvFggbYKFAN6+X1gp70Mu84baU
1gdk4quAt7w8u32yHljaWxmJAqdDgjVv3qulFIarTKwst4XkJmJsYW2K2J+F6L6geV4egOhu30cJ
ESFqZiCDrHK7aaa+xIpTOYgxak1zHh2l+9C4rX4Aidw7hcBeJN2/nGXfNug1vaLGX9RpCLXp6FP5
sE9WRqtrwOec7m/V3oJem5I/5VV1sRRmXyY9ptwq0z5kfZReIPAe/4erTB5FIxI8PxPrmxh85inU
YsRvIA3L5mev7N13UQu1qDXO0U+HjmRQ94d9+Z2zIWVGJPsKfovrfL20uCsLledehHTR/o4iSjfF
ajhoYDB/tjDT8/Yv+ZtjG0gpST/0MtfmIlip3ApyE3gAmu7cJfb8kRmpt+meyfIl+YQshBHt06zY
HsDW0wsTsXQRDkU9tgCFoypo2jr9a06U+T3w0qOOxM5ZZC6BugKRKDdtWwuDgc/FoiHP4twGjIBZ
gZ0kcCqnh7Qje6Z48CgsUM/k9du4qWFQ65n2B9r0hqj9OEKZZYy1Hl9M4ej+sd97ZGUdk4kqYhWi
3U3GZCQZ09443TCfItVHukT7pUVop/uRkOwqOXpoLuIEYTJ76iWGNSmAASW/lENZBlNhDz/u/569
pUtYgsoxJbXatp5MZs0nS2kFpOyK+KCtefQOpwdHkRof4R93nlWHFindSlqVjIhurkWH+JVdrLUI
0UrJfcNp2nNWD2CtE9GOUBRp0anKvPXhrQvk9QEcANwI5gEYza5vR6LTxnPVjKGrVngnfR5aRK5x
CFYq0oMU9fbeG4wWAw9j9p1O8FbjAUi/U6uZEGExT7kvumY8AVhDq6Viqt/T4Na9v7RbFwp6T1ZW
KfaxyG2exqQwKLEeQv0Vqrhv1HqLE3ODyuW+ldsTAnWSQ67E5aDFvIV0DNmMFDE3L5z7yQiLJm3g
yuqQ2EH85aDSv7cgZllJzOCsuiVtn0rI5kpNiUMidgXQG5PKE2X+8P6C5G2+rglhgaow+h+cQk7z
9YmAc5S24JjMYQkl1Se19dKzbcE71ZIbXjL+N9+JlfJT1yzu2w8IjzjVRaIh2XLapClMnjuzh3Js
yAuMlEvvDefO6JZ/yjVFLaLMloOzv3MgiYbkdIPsoDB0cL1SRJeizuqxF7XFAoSqyoNCHeJHT2+W
i50z03uwgbdXnOSBSI/+qyZZYjY1vrzu4RcqiJDRqo8uNUO7kJyuehCJ1nqiWWU+GWJID4KWPaPM
qOLDyOwhGZMH+FUkMWYGkfk8zyGT8+VJzwbn5HRoXGn2oLzYelx9EmibHQQWO7cCcPD/G5Wf/pVR
VW/BSACAoBNqR0HVrO4zTagpaPs8/nz/vO6ujzAdkn9uxs1Qcp/l7TTWnFfEcZefmjYhm+EKpTwL
fVHCruAolZXz5ukx8kAGEbny1KKheN1spQmpUDUn+RxmFlMqdN2WcIaT/IkY1KO+Z7lvdzPYI0RD
TEAm8ptdrIfVQzSrnMPUWZqAUKc/mTBQBpOTOgdv8I4DILX7TQRI34u36Hrvokjpxmqo57Cjd/O8
wrdwaiODIaM0TTXtAS4c5RJpavmuMqbowPaOi6O9J7thlGEoimzOTabP6dB468R7N33pUFL6MDdm
+vX+idk5nOgoM3kMPxOxxrYcQtSklWi4TuGQGJJecRAXnvc6zMTSHOQlO4eTYT96ltKxQUOwCWc8
kWVL5eE93ZLufJuNKxVJtXwqLPp9eZ12CK2P+YHRnfVBekAJT/pRjQf3egMXVVkpzYgptL3Z85My
V0O41ruH1Jk6//6nlPtx/Vgwyc2YOAPqlF9gWrg2ZVtdpHkT4/6cSPGXAhAuMBmR+kwVrwhTCv8H
laVde6A2QeIAPqL6cW1vAXFRTy3xkLlY7lORz+Jdksc188ZzXPxsvKE4MHh7IFkgvVnJ00bSvO04
dW7STLO2jqHWopESN2P/LLq5P3iJdqzAPCcBRpISCIqM62UlyZoZeqMMIQeW0WZgEE/oE5UHTnnn
41G0YZQRKA6nclswWkejGzRe1XBMjMkgop7GSzTF2TelHcTzqrXRQRVgZ1lyTEoyRVCf4p29XlZl
TZWgqTuEXmWql9oZlVNyPGR/e8cIW2lEQEsu7WyRyqurZ41nr0PYW534GLd99KS0i8AzTxrl5MH5
CLVJe7Bje98SBgrCFMicZGp5vTQhlIF4xRrANBXuT3h/8yBO5/khWaDdTsf5iPrm9k6TgVF3lCSd
jAdsoZqd1zDzVRcjOlAFQjmJaJ5akwND9fYIxruza/RXQDZRb2MUczs9vAypt3Z9yZEvx+apSQ3t
kiWkJPc9x86CuMXAwSS3M2vaHPnVSpXW1VjQHOX5Rz1t+1NqVqgLJkfkqreWwIuAt2agHpiMufUZ
NKsSp08rYhFXbT+YnWp99Ypi1RlObLzkYFm/x8avPSLWfu8SRMm44M3rCd3WKBDNm8NBJNUIF3gp
IfqrcB0fXgvSq5Uuy8MQF8t4sYhpYP9ZhAWDVJmqpLC1auV+hDLxr35VrC7IvL76Y5qW5ZfiduLr
kpjjL+JWD6BeAxPaw0KJ2fDzSTfW8P4G3V4rZgApMECVITkztiiRkcGGzIhFH4qYeo2fzEX1R0bb
KGZMzjV8SNYZwvKmg3t1S31ASE51iKECCFo58pvHy8PjdkVS9+HIgNe3OVoVWI9Ha9VO9TAs/UUM
k302pcbuuZ0YPreXyPhXcdra9tcsMb0DF3Z7z6HdJneUEA441rd63XMS591EhwHu8U48d2TKpyXO
0a8as/45E0588N7s2aMnDWqE1jhnVl7OV4GzidR7pqU9wVdh6UEBN+7Ja5i9TcBO+gP6WQdvwu1l
p8yNHjlZCQ7m5kHtRtoqeUVcKRzRgHVouYFldhQt71mRrpKOLT13XPX1qhAABaYNGDMcy9S7VEjg
nmlJtQcn9vaiS1oiSWrIg008sgkOxrXVqhh52TDWXXGi7tZ+MqMm81Xu4JvRIdIUMSrD4DSCtxiC
dAHMnnsN4T/yYr61FtNfhYMYKyH5/GBHVfyf+5dxb2nQVEC/BN+lZEa//oA13GtMMhEX1+bsBi2k
5KmvlxX8ZYad/3q7LRmIcPwo3lOyubbVKfXAgYGsaunM5JnXLzpRfMrejcpSHqlM7TgZDgSxqtRu
IlDYrKud5xJPEJO8qYP6oMye48N2V/k1IKTHZrHmQCdNP91foFzAtYuGzITYGDpq3gWA5dcLjLRm
9npVuui5GQAriuRLkU2DFBNwvywwhj3W0eicu2XUvt+3LP/krWWYm8EVAfSj6bs5obMXe+uas41D
Q1EVtjWoR/D/k/vzvp2940J0DFeXHEmDLO96hW7uOAMUXaQdKxXigj6in9dujV5sPR98zD2HBdEQ
dnhbyU03pmggLJOyRFCbcfn8FFa5c51CX5C67bOdTeOf91e2s3eEkvDEyGjPAD94vbJ1zgRasTI5
LS0NnVAQmoPw6sYf11V7WHr0iJNk8PzRWI+I1nbOqgy8SDu49qx4E/KBztD0os2II+I1Y07SyJEm
EGAFDL1XvtMiLP3ZqefL/QXvbOWV1c33NfJ4WdeJQoMB+Q8yhfnyrMXxHNTecETosr9AWX6WlKEc
m+tvy6KVRl1warMai/Ns2gtQloqaxsAbjGb69Oxm2pG+hfxDN1dCNhUgK5bE29YWJ+lE1QwRhwYL
YKZCEB238ftoWt+Ox+ZJpRMpIyoyhC0laT5PKgSygmfOi7/3eep8zlcnOrfGoB+Nnf6eHNyuiPoe
xW4CKAQR5Wd+9YRDXBCtfQVCxu7c4oOV5MPjGEcm0GFRvdfmWfm7X9o+1Dune4IPuvpsTFm/BjiH
7PNqWXj2PrctBDbsv+PEjAIije5feq1UX3NrQRouHo66jXu3ikk6UjQa34h8bSqhUTytVV7zcurJ
KgmmoAbPW8CVFSCjEB7n6hQP5Xqir68cPKS3Z44SMy5RxR3T+dieucnurT5zHGis1FosfuNm9Se1
VJvJp2AvPmrr4mqPA+M+8YHh23tFOUZOMFESRQlii2IYRwPIyELxt19s+7z2jfdMdp/76xhFb3aR
mJJzfJA600XaElbbvRrZ84zPShelZIbXGetQaSf7g6VUTednnXFEW7S7OJknAg4BHLOlIVeVpoWy
ZeBZ7a0pFMKzzwUyGr7QW+3hvn+6PTosjr4qzD1Ayjk8m9MeDXpqwoMUFr1jnnt9zf7JlNL9gGBv
d6pHhv2snkFQVc2OIPq3Lw+W8VQ05yieUDu5tmzERtPYHnd6qdc58LI5eqkKXrokmiA5KLO6/XJ/
qbsGEVuidU3FC8jqtUFC12bxhIyVXad5dhjh8/MqrYKinfVzIgAH37cn37JrR+LCJUoHiyaFzGA3
nzY2NYReavxxgQz6k2iN6cnTYOBZUH4K4WfKv1SAOS7VWK++ubY/3mzddGQ93eAH0CHZJLKxnjcD
PUHyP9ukrxwLira+Ubj4MK/tg4z5jjMjZuW7VAz9SdObI9TaziG++gHb93ZqFK2YnD7sG5p4tEfA
kPTF+NJZ89Gg0+0jRFBB64rfC6CV7vP1zs5a5niFVw4hetddCB2kGaguxK33v+jegvB2XEgqiXDF
bg/sNFl2PTZD2Ni07KMFR7NEA0rwqfdmAQ2KEFTRaU0Qrkiy9esFCf5jrZnDEKoZkqmRZmZ+OcFT
WC+FGiTKIYvU3tIYJSRwYGXEfJuwbCzbubZqdQitLC4fXAVHmvTV+q4GqRnc/4razjWUNTe4OegD
Ikq1PReG7IK2+gDmj5Floi962H62KM5PWlre6qMFbJ1RXV7Ky6Iz5n9K4N754A6JVdBpG2AYAi2h
DScqzNWXbInsF6cSaQIFgbUc0T7vfhep4AgJn0GNXP73V7EAfTeqQXk/hLro24dhhJ5qbpOvIs69
A+e0UzghTkQqDIIBMIGUqq9NzaMbe43GZ1Gruju3XYVInUJJt27T+tS0yZeUeakLsjkzd1d1A9db
+ydGttqD/dnZHn4HQQT1NhKC7dvTLIzhDhDVhdWQe6isitXyIW6zA1Jbg3nF2HlzssM7Z/OByQYI
Xbdd1QQ1uLpI4ymcEzE8Ou5IvXIcKbpZkXKwth2PzOAA+HPcBXnjtt2hFhWgvGUaw9I2UCJgRuxx
TYs0RGqkDxktBCLTq+NDsyZraBTiCHm5c5qoc1ONw7bM6jYnf7AZpRWVS7dFxOqTmxs/C8R3/jO2
h5dsxyGSzgGC5JZRCd7CsRsoWkpVRNA4l7VxGvqs/rpGjTggBdhdD0BziszoJ9ERvj6yVpObCbnp
GMIitT6l6zSdklxoFE2V+mDndsIUajVQYTDvAsh7G4M1jlcWdGDG0LKT4o9h7cqnPPKMz5qe6f5Y
I01VCm32i958e1UKkDelFOpSGlA7b+MCHIUTBeJ8DIu80UJGboh1m+r/SDuvHbmRLEw/EQF6c0sy
M8upVCqV7A2hHnUHGfTePP1+1MWukkUUIS0w02hAM4oMhjvmN/I0x51xEDDs3gGrmh+9OOA83PzX
HxRxY/SWLDp/TefVZ1XLxSUvZHma0vhjV1rp02Dp3QN3UR4O9pL6veeWl57c6OBr790BhNUQzOEq
g5Xc3EVa77q1W2ZjWM6o4/nZ0tJvUrVs+hIXJoDpeEYq/e1nYSeRAA0NfxgWJb1dY3M2zFm3s0XS
1PXqLqHjPxgYU9nOvTtjszPhQBYoEXpRbw+6d0zWhaURjtwqifP1956hEva61fO9yZ/8zJ6UZ2Mu
5dPbo+wdEyLrdQMRisEkvx7FkUZimQ0ueEYnrFMUDaW/zGn9OOnlEcN89yuyb3hGKBwBbLgeyhOz
7HH2GkIcjhFQ1CIotkk/lCe0IP/tpnz4lKnmUQlgb368VyAp2DEub9f1oGauWb1dlmOIMMfEpuzb
MlR7W3/sM+voQd6bIIVuld25dhm2fbusWSJ9jGeuHG2I3Vvb6pLkuUZB2vpkTOsrJUrUci19zI46
Q3tnAvQpZQGuNF6PTYw5LrNpdggthJWKPr0giA+roe3PfaKNJzCFRwodR+Nt4vdIiyajkoyXVJ0M
1XqIT1ndlGd19tyzGIwjVbG9VbRwll875SB7t+IVq57Q0M/lECpg2L5guYdDdh+Z/QlX8OSgS3I0
1mabGhP0/1QHBgAERT+Ns+XdFTP1sHKOjzD6u0NRLKa1jEgVLcTrzSk6o0YhEgCAUeXWp67vkiAe
cvUEIvbPOXx0eEFs0HZbc+ptSSIdPGUsdfZmqTTeBXU796I3oAA8jsf57Stl7+JCDweDxBX7RmPh
elY8QG5h6cMQQqQytVPB9xxWFsLRrby3CckG2O3IMwG+3lxdcZpQajddglLTTj6YSmbTVbDkXeWY
okVFeDk633vLtRq3woUkd4XwdD0xF5N4BGsEgFkitLNq9+a5LvBji6ZeP6h87A614hswbN0hitDZ
FYW+RAS66lycUkxDX9gYPTUBSx4MtbdcoHNpkVAkJXPcfMYmcnU8gJMh9KKhvS3I7T4qyqFbwe6E
wJLbPKN0fbdgJRS6FjdGRigsYVFcpJ1jgGUPfeknZZUevGl79zAos/871madOqM0XOkAYEBtILtA
ZXLvHWVyf3QZxE5FjZ1QQi37i11Pvw6VBeDl1DvXIPG3bCyTVVf3kiuK0kb5b641MLhE50YHUcHu
d/xFw12JzcBtroexskz2xcimh+Es5a2WCfMuFm3bXNQUjOnbJ3l3MHhYK1ZjxSBvnpUGiFcp5oqc
YGjNyDcqK76bu0Yh1dO45f2/GA1AAPqUaBRhyX09NQ0BK3VI5S8YSvloRyPuIJNxJ7JD7a69efHt
sNUB87RSAq5HijTpaAocO7BDmQjVJWpusQT5FA+lcgA73ksNyD1IIcnSMfHZhB/2Ujd2kfAFK6yu
vigTygJOqaer8nVyGrpO9YtJyYJlyr68/TH3KhnYNKJCjX7L6jy6OQTC9pQ0H8my0NFe7u0Rk+/S
msuL7AcU3nvFumS5OT3V1ZB8RT8pum8QR1wC1LrTUxmX7cWWwviuRn1uP2R2XPzbG8P839s/cncd
1t4AdzhSIdvNjP54JTWP989TR+ujjEfQtZkifnqDPHIv2Xss6NGAsgAwufYirpfcKiCm1g6PUhF5
CNRyP5ztdkbhXwf7gKvXEal6b2ortIVIF2QCkNPr8bpCS3hKJp72dEZNrLDlF3PVQC8792+SQBiF
tNDW3BPJy+uhOLoxrUqmZtcSSwZsoJovSGoPdpBU2In8xZ2wPhUuckDQu7bpV7kaDMLCIPTTZHSD
CEF3U+iJEWBsGJ/e3h57awYKbs27QK2AN72e2DA4sTBHqsTD2sAXOh7WU2FSR8tFirG2N2Tf3x5w
b9GobFI1AK5FwrC57waz7lwjkT3qZaZyKzIdQehiiBcOaRcdPFJ7zy7Sc6gcUDhYU5PryZHMO+Vs
MlY5mMNzmtqdEpIODs7Beu2Ms3ZcoY5BYaQntXmXHL2dixyx2tAajfjWyuf6lEV1/u3tL7c7CpgA
YDjkWa86rTB68gHjYWqReduW56GM9VuR6KN3+f8bZ7PXqeCATOQJDIFmTf7sThXQrTg56N+9tosA
AYAM2q89TkN3m29YppcMGkawYaUb8XxnZ+Wk+WWVcS0NdZZ+Vbuk/DHOZdPfGGWmkYz0MWx7E1TJ
D3ytdOOkzlZ7q6lCicOcnnPvF0nmcL3pTve9KTRN8VUjTj52SZHpYVQVFBcaDUHTx6FJi/UanI3B
H6LCWIIeHm1KmUGat25LKnFqynR5aeasORKJ3jlwK90PlRgSEqpmmxLPaI9Ax0ysfIXrIhuQJ/NH
wy6HG7OUBTL98xG/aW/XEA6yb37BybedhDQqTK9CDyJEHFfm/jiqje90VXWUHu8EhJTmYNYSSlMQ
21Ye9LbO5VCpdHuaBiKaDuqfaE0NyyrXLktToOFHWnSwVXcuk5VVQQOaAiT53eYFWOgsLkbHx1TR
9LgZ5ZQ+t4znww8w/zyEpxzurY0fFBGIQq/vkj6jqoILdsd2TS0KYHn6xaAvfBDL7K3W2gJYdTlX
Nt+6e36LcCtFH3RFFDTtalX5CrJ0lP5IdTx8+4jvFRrXsIXW/arnzSN6PY7ldanZ6m6HAnXSq6Ht
TuJpyHA1D4oisf9XtyNcmLppxfhubIruI+bt8z/SthXtZGopPidv/569dSR8o6yD2xE8hM2hALFY
SWCjXDkGtatFaPoNiNj/Cq07AkfvjYQeHOCtlVsBR+564vWoTmq04JDuUhH7Nmh0u5CYTSc/wmj0
INjeOxLrWpJDUBqDXXw9VjqJNGsNpQ21VnG0d7pwHMCMg1TKwETaNn32pOJmPuJ/0z9vf8+9S4YS
KrcMHRUei01gOrdZ02q43IaxpWI1MncZljv487zXPGEHMNPnv1hAGqKQbB2ao9Dlr6caW4prKspA
GJHpqa84ioO0Msr+la1XB3t3d24EmCuBn2rcVnQhw/PaTEerC8vO7G6xcbKDyIqHy2BX/a21aiC/
/S13dwxAXpTgQA7Q6rieWkNVmMiWO8Zsh+g+LhUDCx1PuzNi7ajJsTc1GsyrOTpFJOA010MNaBV1
A8oBUIhb69IPswziyknOTht1nxXGP4hbfp2rDUIBRi+1grVkQES5/qDfrhuivxGVU1gQOU2eIB96
1/O7abqvpmIR/pi306diMef/GUrNw0rjNn62jbQ4Oih7n/j3n7E5lNTnWlNQhw8HPgvK+BA30Qu2
UEOJxV+8GFx3IF1+ySZsMSBxbAzY4sChQbCtDxKz0EBxyvZcN5N5envj7N3lSAGv5281/tq+9Jo6
SjTSyIDjWUmDVNfHB0qv6te3R/l1Y23XEBNgqiIUVFZE1GYNXbNpJ2XqYcGWjn2SozafjcStQ1D/
UI1td3ywDFk+xAX4vDKfzFsjFd0FommT+5S/pu7cpL0Dp4GiywXsd/lSRJZ125E/H8Tjv9Dvr36r
tcrLo/7JRt+81zoqigVyYz3Usqb7NxXOcGmXQlPp93QmhNoWz+Q8ddrhoutp8wI+3/sam0Z6xptX
/kgqQ8vxp3TbKmyqsThYr71dSBOTdFJjuUgqrz9kUaEbpFEDB5raOElQj5F7A2bT+t5Ctz24VHZq
FgwACImOAvIPWzn1kppmK6KZg+cYJMhTLk4pXiXBkgDNQTDpZwc/+6aakqPbc2eS0J2AFSNQADHu
1YlvymUhgKOgOzSiPHX1xEG3JEFdqBmTmx7cMDvzRDkaujc3DG3bLRfVRO91HFy4SDJyTd/uEVcv
zNHxx7oq3gH71c9Jqn7Tp7E9SC9257lKvFGH57XfYnWctoQ/mkFPokw5gjSx8lONtOVFHdwjCYa9
W5Qq/IqhJjlD4Hz9Lb/dogXMpdnQag56YSQ39dzrfuFUve9JrI6VznUCLWrHD0LhilHGBOsBY/5j
WydGpoUJ6xfxNxKI7U0egYCKO1pfmNFV94vb1Q86nWu/6A/bffvzJWUDsbHaUmx9eB1X1qDyKcMO
i6a8twphPcMBc++8EfcUNW5Sf1lmJ8yRkvcdY3ZOroyOnoyd2Iqo6v/+hi3i1YXAQTqCnHylt83X
SaUpbeM58hG9g+JunBLvQyvz9M9zAGJTmtOcG/Kc7altIy9W8hz4yNAOo4/ihn4fEbYejLITBazU
BlpWFBNWD5fr7SQQaQVAzCgarg4vIpalDGqzcx6XcVZPUUyl5uA22nmp4P6ubVVqW2u//3pEVU3a
PmpVPqYZz4ufe41a+nrsmf++/VbtHcrfx9nEN1AG4xrcAgVCq6rO45RHp7oCeTPmY32gArY7JR2U
D2YmJIfbgDTTxCJUq+c8oIoYSiwUAjjXRxXIvV2I/irqMmxFTEY2BSbbQL2ykixVbxLmCz1aY19z
OvVzU4cxd+1NPttHZKzdr4iSz6pxxj+3bR7XLlHr7H9VdMviTp0RtO4srMgwUYgPru/drbgWDsA9
I165za+1BdhE19G3sku00AvclDV/cbnfINxloSja9uNf7JBVosiAjwLgf7MTRxcdaTERMxm1kaMs
O5iBzKfu2cA+8/ZvhiI+I2EBgrylZGnz4irz2pPTWuzv4nkuw9qV7skpjSPi9t6KYWCF0jr/pVS9
vpK/PRBmg5K8pqyXVV3Wn/t6Ed+x9LAexkKLXt6e1d6+XyP5lSOOQMn2wSWP75x+XNtJqnRfoFBn
nxW0Cw72xe6EKIOR1SIOR95+PaFOVaCadLx4VPGUM+4etT+mTXUzFmp0cDftbUHYJaCY0XpAv3Gz
IwQuJZPm8pBXWS/OaK0rN1kj05fF6JszMl3RwcWxd6SBCTCpVcOGz3g9tQYqusCtgATBnOqw6lXv
fSymyXepepyS2Ijx6l2if95etb3vyXpRDQWFRMSyiYttqVTVhEdKKPLUfYHmP2IQ3lf30Yii+ttD
7UVkvw21zUrIndM6rSi1qG6cT+ckTpTHrHSUyrfH2AuczsrfTU4BPJLrzgvfHnxvMXk3kTIldqBk
vtk3SyUTs1LAaa/eQe/INt9nVqOGqj4v7xI9PvJh3zsMgLpgGayVHvDt12up45aIKuwILNxUIQuZ
1nRWWvXPZZ0wWSO9W7ll3JTb8K+LBkL3UenCXsTareZWmNqkh7JOe/uS/bhK01GGAEp2PZc4QsMJ
7y/25dLPYHTm+SQzSsZdY+lnIzVw9YiRpn57vXY/IMA1OiXAngDNXg+a6rkuRUuZEOheeqk6bCig
hBw11/ZG4Qpm21OSBPWx2RURAiCGnWQ0Nqa8AkaAv8zcRfnp7bnsnTHCVTRLQJ+TKq9787dLeFrg
4FoDG1+i0fklkcXkQ+qZhe+k9t8EVCtNDaYoL4v2ChiL+H7W2xQ0nMq1ztIqc5g17hHra+80EYty
MxrQmAlArme0urrLuFchCCldh9K6uQYCVn6p8jS/dZxSHJzevaoxUQCImRWswJibd4x2ngrwAgYl
tslgNJPFu2RKYj+YyhKfxggYv7FU1rlepOJ3qV3gVmdGl0Wfj7zk92ZOp3m190AijhbS9cy7cRj1
zBnHkLZS/9MwMxnkQF1wP8OGQhPS/Pbnewc9s9VJBIdj+ADX400OFht9x3iF3pU3jhmXJ9usmi+D
MY8HmOq9w0BndIVOoKDw2kU9iWbXG+G1xVPjnYXXpp9GTFQvfz4hRKiIshAOJJDcTEjLstjQJqhQ
VaQrfqFJEc6KS/SqeH/BZYOaA5eNnbOKn2zukLIZY5B36HtJu4t8aUWlX2vR8JLN43zQPdm5I2kh
0DcHtoOM57bg3qYt5TFvlRKLLftsyLbw56waz6ikNdAZHDegLXskU7jzoK7WnqRPqPavtgTXe2OI
+iRztW5EfEGR33XpGjdlM/SB0Tbpf7PRLDBFkw9e1BsHO2XnQqOtB9KQ7jap/7aTXgF/oJsHP3BQ
Ev1M5/5nOzTWjSrFQXTyaktSLFrJjytbx1ypetcztAdM05MkpugWZ20wtwAFSpquz29vyVdneh2F
142FA5pEM+h6lDitC6r3GaMM/Xhng6x5LLAKORMcPseD8sca5+twCDLAQWe/kL5dDycyY2yGivpa
GbvuRVH7JlQGU2LOqhl/ethoHBIaIELFBcKbsA1DZjqYUdlVYe1N/Z3p5UvYzjK/R23rKDBf/6qr
AitDEfvTqESYd/WSuZ6V2oncyUVVA3MYVy+JyvKdxk7Pc6F4NxEIXx/1lvq2ovjtj970x1p+6/Dk
hIigQiajwHg9fI68V5m0gH9yBI9OVMrq5ypfuaWEYmFT1DS+mvkoSHl1DtZBaZau+H2egu2cK7XB
ViwXdbj6HQUtjPRzqeDtaSSROL+9R3eHIucG0EYhnO1zPT974cltLaMKncVZLq3UuVtsgvWqceaD
x/bVXcasCB7QmqRUvpryXA+1+lfZgDuqUPXE2rI3ovabHhf95IvKVD6URmd9gJYRf3p7hjtnHdDR
ihdYs0iQsdfD1vyUZhRaFU5aiVzBPBBdiLL7i++4Totkh+cbuPT1KCPWvKS+7JNi6IqLYSl66Cau
5nej8E5/MaEVI8AVRol0a2orZkfxzIgJ6apTPRs5h5Rqmo3c0Nvj7G0N6k1gOHns0E3fTqmj1B1n
ZoXAV5Kf3Fr+N/UewJTBO+or7Y20kvMQ7WNC1PKvPx46w55CmaQMbW1xb1xAK34tPfVhkFb1p08M
m5D+FWsE7mEFjV4PJdgkyuhQGbGqZMTKeVQv7jLxlrZmdvv299u5/mmIQHhnU8CR2TIt2QLJgIh5
EYrS7mu/nTNVvtOJ8W5TWphJUDlu9e3Ph6Q5AOJrlQB+1Z/HIM5ImCAeqO2YnKCPmr5sp8XX8M6+
FK571CTfO9K/j7eJFKYsYjEH7EGtXjODsuqUQE76fOv2kYFeQxxfqjo9Ujpal2j7IlDKYPNrvHiv
bEoKnmurVesi1JWiOFETV4OMisp9ky0NQqd69SBQpAiMydYPTt7r6cIjXe1DSB9hwTub6TqJ1dhV
ww1WIDV2m4nFCMcOzscgsu6jmo71raNzVN5e09eHYyWvUmIgRYZHtxW/83SAK/WAQAP/NOhDFMrd
RB7h6yhE/PElxm7lP5QzEFliuOvD0ZdEZuxlGq3ZZH1uh2n2JyvKP+aNUx0cjl8i99eriBAo3BL6
doAsoCJfjyUtO1MWZgYic+kSrCZaV/qFUqbfsqkoYQRiFBzUbS66oJ+09h1wcx7bFOqZzlslkm92
lCKq4JpAYw8uvtcvBkk1YSEXBdQXd3tw66Gs89S0+QyKIT9KinOBitXKp7fX9fX1QKcJbATC1pQI
0JS6/gD4RXZZ7BLYSFWHLZ4olk/32Hvp0+qrPnbuQftwb1IMSJ5OpQDY9LrNfisWLLPdmDUVztC1
O/PcQAGv3+NNbh9pG+5NayXQwvVExORVdZP6drGwcWrIxzXCY12cpT44U+EXXise2145qui/1jeE
xUMSj0Y32CC27mbXIuukUnJj17oyFreTmMpHs5zLG5vtdZpNS0l9fdKVd7BHzBdnjmARIqbVvot6
r/+W2l4bRqlXfpGFa9+3nXDvu1ba/5l5aX2q6tjETVeK56zSEtpX9SEY5/Vtxq/HQHctziLzsGWA
OBEps2EmDTzcrnB8xUvVD/WiZ3cG5puPntOpD4U1G19nTfEOksu9pQK4sKLTCP6Qeb3eEjP6W5M7
GITWnflfPwnv0Vvq4pS45ucG/O9RVXFvOCBH0G/pOK4A5uvhjCLxIrVJ2nDGqehnoVjTTY8LBloQ
huv3uXlU3Nm5OH+JmjncmgQx25J+Uthm0Q1Kg1CHPjzGXaP5VE/N28odj0SHdx4GhlqzPDIAcq/N
4VLNuFNTzHLC1mqG5ezWfXUqVHKEOwE4/C4zWjdsRZIcVPZ39g7wGqqY3KLUNLddGG2k4kC3tg1l
JqJPrQlT7wJRr53uLWN2K+qnbfotaWR30SoQgue3L7B1vTY3OBEmNeK1AcS7sClyFm2UuW2pN6E6
9v1X2ZuIqbv59NBoY4ziWm98RpOgwCNCH5PnuUiPxt+bPbwFoHmUWemtrfvttxvNa5cI4nXbho2Y
068Vfhu+Eyfxbe0oInATubzMVT/eVKVz1HHY2Vmr6zrpKJ+el3mTUkAgtLRu6tuwchUnrO1RPOmq
iO+BLGQf3v7Iu0NRjaGJvVYotxCeDmY0fZMSCZgCB+N8EabfA98L8gSM99tD7ZxPaj2r3oy7lkS3
rdGy1+Doo74R9ip2NJdFacaOF9kC4ql1c35q9fgo0X17SABU10voSgM3JiQ+cU526I7abpSQDVq2
EiSLMj8MrTX9KU8Xpbz/N0nQCNcj1o49S0WJGsDqyxIKu6Er1M3Lg5UaR5fC7uTWs0nX95fy1fVQ
o9JqSWSmCLWmg/El8frsYRkqBWvqOQEhlXn209sLuHcgMBahmE0Syk20mVsV25W6JIiYxnqf+FFZ
lLfekPyb6EnzBAV6vnNay3tEBeGI3bMTW1CqAEm6+nPQndrExWgctK2RNE0Y9akNpTBvAsS1/jxL
hJVGBWZFA62t9M0lO9d5b9ik2aFQqx9lkS3vDE2LoGvO3entD7lz6HDvo1VKhQt5jm0BtG2rchED
aZQd4TCJNl8djiNeEcjeHqF+di5Roh+mRS8PSvK2Z2/Omt6CqszDxjD6Npg0Wd83PfQ/hIGU9s5F
SetzPIzFXWEW6YPsAdi9PdfX2Ke1RcX4FLjIiDn819t0cZ3BKVZsAn/5hKXv+HMYqOLVSmleGoNC
jRbb7kkQ//hFZ3sXovUjI8OdkwKdkpSVIITf8EpWTKrz1CVYt5v5mJ1taY7vx9oDnjydktzLbt6e
8c5u/VW1hGzOUQEbeT1h5NDbKUqZMOIV8X1W2vGnoW+Tg1F2DiOj/Co6qRaJ9uaNyHotdgg5mBMW
wt8GNbV9z8jrd55TVfcpxgfPxCwVUd9ydO/sbSlCOvjmXAZIX23Dusmd47FRKQIIzbqJm8oNC0kr
SSRyvGmTVqGnpunhtBjl2XGn7PPbn3dvMaEa08xa+2kUMK8/ry7TLKpMagJSMxauHOdrTVhxRsn2
P1WJ9YNcbe+o0u7hvgOsSBi7WUyQPGZcJFwKC9tm8su2aO/0Ik0eF6r+B0fl9ZLSdWcUOi46cdeW
HFu6XiOHGjk2b4zmD7FtRUGOlYYPas+6IN1ehSKJYEBF/JC3v6n2epprRkVabyIWBO50s6Z1JNo+
FlUbOpbA6C+NreSk90rDRYsPeOars27eOMtonRxlcOuT6szppR2KKD2nZWz6alc30lfs3EAhUIHz
M5hj9+PgR67f+jogBPdLgQIjdCqGhEfXK+/aQpbJiJBoM4n5Xl/Wl6hPS7/vpgIBLLd7WOxnWvqh
J8wx9tXJtm4So/ljCBsJBjgeJI5WDjqtkOufgbSEXQnRI39VGvZtpwzfRIuV1zyY2VlDBvUko+Wo
Vvp600PVXtkiqz4VRJz1z3+LRcWil4mIWlhOONLIk7JMg+Zn6GiqF9DrKEJ6XTPLy9sf/PWmIPY1
adMB66Frts3fAJU5RtaTavc4kAQ0H0UwDXb0vpWZdVA9+IVYuF5bh+TU5LrkAaYTslnbfuZIeDlS
VJHSmTgZ1VG++G1keLqvVfF41yWokl/wh6xL3xjBwgRDYU//LI0yGCfPkIi7qIvlvnP7pskDxemH
b6Pe4EyhuLP7GTXcaj5jPiw6vy3U9n05ZHj6vf25Xq8Ra2PxwRCSWDubmygFZG8ZZZJN2ctMDczR
dgJQUcp/oowz6JJD/vL2eDvLQ3ZCCEGRi7rLNjvDOZm/3kmb0JGmsNHDrLwPC5KHL4018tkOBnt9
OQFaIxekh8PFy79c78AqldKaGweX80wt63epbkTWtzEd8a9HQiN3H0G9WKOv4MfbhUqm4Dxp5b2M
zg59c3nOxlWoem6y6otO/7D1y9LWY99Vy/idyBMq5P0QR5RLlOXR6PMB+wWv8j7VFSxunzoaJgzR
6DpPcinil6VfKt1XHQToz5G04vdO5PYPo6uoIixL4iG/zmLayGlmIJcIgrAtT6CMLNyLI7B9waj0
loV7ObZ/NwPMrzmYqnFOzktcSOweIdCKuzzNesNPS8TLAy+bVDhh6MF59/i7CIlZdiKHc6fUbn8/
EOHFXxvwnjgX6J3Q0R700L41hBo9GVOqVTeolOGJUWhZ41AUs93vS4UI0h/nV4AgKLWAtqZaRf/h
eoUAmOqxblO3Fk7i+QJf9sAaRI58suedsjl2Tgdbgr/v+sjCQEJJ+BcgYqUsXI+HYYqttcC7AQxn
8dfWrKtTh/DSUzGiLP/2UK+PFrkpOSo6SiQAZMTXQ+EDIGpInnWoj3V+iVwtvndm/DjJHed7aCdH
CfivHtf13Gjksau4+NaXZlvbMbrZAPsEgneOLNxMZ71ZvuiyT/pLyv/hoTCM6J8WJV4REsFG4imb
SzMPSgozS+DYkRd9Kt1p/MRTnZR+Svc3ujebRvtZVnVT+zwu9Ze+M+VTMpXUUeJELO4jks8k+vUg
xttckcjHkW3pU9Ckdq36nZ54Map2nvXZaQ3x1cJn+6XWmiLyLTu3qlMuskn4Sy+tz02c92UAKKb6
X2GM+UdVFsq3bgAhh6bE6H6OqT/mfpOI9pbObbaESdE3H4RU1H/BmiPjXXmRXHxnLgjY19X4ovdm
/xnhN/sua1P933nAsiS0zSX5h/iuqU7ahMeLX2VY975fYjenOyJr50M8ZO1nLIoW6uhK1OZB1UIt
v89Tzf20QLATj0Ubq5afs0+rj0sfj/GTExlmh8BBK5cs1IVaWE9Rjo544BF2cfDQC7jLXG/6bHSx
1QWKUQ9flSZPWphZTTKfS44AGpzIB6HLgFVlGvaAyXKqGlH6IUtX22lTi/rHEZ0m1e8L1Ot8baBG
ei6pTbz0iiR9LfAN6QI7Mmfp99B+7pfeK8enflqUkxB0wQ729/YqX4XTiWTpknN2IWls9vfIMQMN
DOhrspvqTuu87AFmiHSCZuYPDgZb74Hf9/Y6mMNTS/AC9QVo5PVh6jr4EnNvaRigqlkwZb1zdqP+
COTzCvq2djZW3z5eprWAZxnXw9B+N2vYfGqgySJWToUrpnsqTdHJEty7fqN708dIWP29PdQt4rmZ
a45+5qqKDLRCq4+QrXi7riNeT5ywDacUvuaqEb7FZqIgqCfT7OA/URDWvTh9pgzgxSyvQafcTqwv
o8Dj1mzNlQqo1cgoiNEqlhuUVCQSp0U9dUAJdAW/96prqs8T1u8GeKkxBkQhijEOda9JHb+t+kbe
RNg2UNmqOlUPAJR00YfKkqlxKls9j/1oSiLtlOY2rhsthIuTFkf9UzO0gv91Fq9Xjpe1vju6pTgD
VFyGADvJufB7a3D+G9WkLi6eMSTZSSqe9oGbwilOWTd57xu9nb7nkTAXv04iK7nUpei+WklVPbl9
7f0YTIUjHkctH30UdjsFsV2aP+pqANSZ1G3/GGUw6n3RGlr/0gzp8hLplfItLYX96CAqpsJKa8QY
aJZAtLTOq/RB8Txk6NKswB/crPXyXsbxNDyYau9+LZvanHGkafLbNl5aEaRLXKtntXGnbzT+utu5
mSSAkDTSXnrT7Sxf6UukHlNRvqeJVMpwEgv2cLXrppHf925pBEJ35Duo4OwummnzC2R45w7rAMI7
9KXpoeRl1Ls+pkk4OnQQWvoLqRUKnGk2L/ciywsg4xiiBA6aO985D/xCHTDAXa/2loBPm2M7VGVK
OZ5rYc4Q09xJfrThx2jhkFo1OVmMbaPfOE1ahdGQx0+iIGp57t26+R5LFTVogSPhJzp8hetPkT5+
K5CaVIBDTsVPVW0X+6ZEungJUiV3v06JaBQinlakAfAH6yvF2vnjkHXuY+ziAxvMSuf9b+HHf5ya
CgMHNDjsb12pyTxQFdP7pE5LFJ9aO46qcC4WzQE2FOnI9CZGhZ/BKKIumJ1IvO+1ItaDqYNF5ONc
LCSYHGNK/NyevfZzmbvtz0HJ1PkEIr56BF9G08FINOshX2o9Db2+zg2/qSH/AkxUVCX02lKem1xB
L6pBC8I401t0fhZdNv9LEu/wV9d6b3S3mWtBzl4yrf+PpKJoTrE7LZ8sWCvzJ8cQWJhixq60QVI0
o/Iwzo1VB07sShkOiWN/QL8l+djDhrTurZSv55M/r7S5pk2QIS3sJL9wjsRzYwwufmJFs3SSN7Eb
HtBmzr07S5jlGAzJZE+nlWsX+2Mns+JU1Da/PC7mwbgt2qn4ih1uO/m14yiXWHY4CKBTE/+TTEX0
WI5unWF9VKlfLWCtjp8bhvjQj7gtQ3bQzZADQVqojFb7ZCpWpgd2PBv/Dk3mdL7Zw9TxJ9RaHvXY
bdii6ZB9FFCR9QtCU9l9OkSu9eBoEcBIMZuVeotThmkFUqaJJX1ROIUeWFjMPhhejfmSMumc1ymV
z0W0ltemdJleIhzUIkC9wq78PErHIfAmcFeToVc1cYhmYpBTwil7tEmIxE00JNV7WPn2j6oYncbv
FuxcgtWtqjmjZdMPvtGwqe5MaaRPQjEFYbnRV86XNhX6JR8TkihL5EYQJ7bo3/eRniUfdAx+66CV
TZkhTUsL1yc10txQ6Ybp2TH0xg1RoHE7JF2r6aND46EIOiOOAOUINyt9G1PzwdcmmWRnpSliCE1u
FC/3rTk22V2+mPJ/SkTaeptJUc4nDH9i9Vy76JcGAJkdL4z4ZIvvTpPALWpWxmf8T1fmrpmkj2iT
gyTR0bSp76Cc2lVykVFVxn4pFi9/Nwhb/EenwnFOAPln46yYPcICTjarP6aRrq6PoslohY2WGj/J
uImFylkal6Wn7BisQoZPKJLkUVBXUQcmxxkdIN66zKg0mlan3ilK6QmO4mKMgVyg6bzT2XYVf+p6
z1WsO+8HRzO/i8Qbk5ulqkb7CTpwn53r0ovzc5HV6oc5tZZ51a4s3jtjzJrgDhRjk5JkC9taz6pb
qVv5D3WVlwlwKO0/mEPuxhfcbIvpbh6moveVMtf+D2fntRwn07brI6KK1IRdGGZG0ZZkWbZ3KEdy
6IYmHf1/8e6sz2OVVV7bkt0CuvtJd/i4NWrkaraX/HpC4lMwr7C7T/Ts3AlxqXb+WK2Im0fz5o8j
JnAYRc/K4bh0cFDksXGr4GFSFvYtizX64gCQeAuSWgPMiepCLCw+tMEvtWihwB7I9iPH0pwifF+M
+mq2U/N76W6yv950Yz3gquHopBw677pCYa8/9XU9BLykTj2mnkf2aCrb2x5mVWY3BikqmUXKZ8kG
tLSv/KyvPxiFYQ4ExKH5WixTZ0e97M1v8GsLO0rTdbxTKdv8MC/oe10jajV0IP9dURxFHoZnb5k2
CEu41apoqE3McvJ5nMK4B/hz0C38kQO4OOXehLkakZQv+0WC8JLV3h4L1y9y2vHgoTWOL+ADxnd1
bq3ESqXQd6x0avbXndUTMXEaKz6TZboYz1th18X+BFj5ei6mvIhd/MB7sgPLuCZNFdCo2PVbfcKC
r6sg7BbaRR9w7VCYF2XvYgE9Oh+VktyFxaaLH+B2MzsypFtnV1IXqx11zlS371M5wAfstsmWd2WA
vMnzRupd3HZMVPKI6coWYnzZljv4JbfeVZvVhJHnNKlOVo71FGeTVTtUBmMAj7feVhV508rwR892
lwBF2wa6HcOwnlO3XPND7XfNR7MuyzSqZNe/G4zK/6rdhl8rvUygB7So9V1fwo6Is4yb6tgXYRlG
4AjKl8Io+wcmyu6YTJXlL0f0VGcby5pqLGOCU4rovd9DFum82S5jSnF1rPtspQmR2bkZTcHC7lCD
mO96S24TKJ7Fmm8ta6FS3Oknbix6mT5i2k3b3Mr69NEwLN3GGYiar0tWhs5hkmaKDnxv8plWU6l7
S3amf5oLVajrXkCeeCmKgkzOL7V4GUrTGGO8Lf1PwUb342CLGu0o39YpOm1Fnd2h9Z4GEU1kPd+J
3NV+tPG/AhHs6F+Eo23U0dLZDo2PrDDc9aC7YCas9GZJ8Y57J3FU8eRx1tjLO1+vJbZfqem9p7AK
rgZbz0bcstoP3EszZI8zFDoGp3bqo1vanERZYAF9qjJtF0eTznkYpb1KvwMhgOxLCmfmT37VD07S
e07/Ulp+3USlO1m3oTdtfJbGcj7mNBiQNzMq44wkkREctD25zom7XN76u0hCJFfL/EnDQOBPuWhS
gTlID3KpSZtMJ83T8xLMhRmXUuQq7sUsygPaFdYPGArG/jUyi61rOdWhSp1AH9F0aR+dTmR4iK72
2kdOWMgtsmGsf4ERS9yoBhd0tFXjfkCUaLs87rIymG8cLqjyJpjKpeMsD2BNkNDzr7cGJHa0zlKl
R46kknHjjdud2w52egh0Vq9RAUiOuOq7isYGALM5rifd5ycNTVnDw5DMystB4COc6WA6F7Zh+Uer
a+0X0dIGPiH4wyGQi2k+UB4VVeJbbRDe5hWejJGZ1vNd7YiquqotglXUOwXqsylTkydzUNaY5Hoz
v+K5psxjmtlKncp6li++uTBKoobI3ouZQiqWOUJwkQjnHmPVYWVkMJoYLWVeG1yTWTuQ0WmVNica
V4Z3kExMTcTaHc5umxNvjsxrjDzydrE2DH7wzKaY6zy8FaU9RC41B90q/BAUSR4klBhrjeFDGgre
z4DE0KchQ+GHzZmvQWzqPCChbMWXarBHGde4BHEZsa0J5bRPbtUi0U4bzAGQls2wyqBL4cs1quxx
uGuXupoi2fgbGD1vqPs4UOzb2Ntq4RzdjA5ClIoQxDjfHuIWK2dT1M+9/jaUhddy9TThx9LTgUUG
qdy0iPDN8cpT6s0A/pjs9AFpGH6cUQWs+ZnE2SVRc70piOScOd/7Fv2wyMY/ajgGhuzLD0G7hEw0
UETzIyGmZYLB19Pab0K/TrTvVEPSgS0UEUD0vo8baDxcZ2GI/YjajGY41UXhXm/OUvIY6E1Zp0ZU
jRs7XYlt0ea01RbDTFys2Gn19F5s+YzKHHiLnzLLvJqKoPBvVSdxTrHboPUJgUhSvU+5xj9rMRJB
SvblFlWbt91yM5BWO50iNcHh1/7ZVnn6oJpWfhq2xmhunWpaDdTlxJLMuYN0zc5YSeMy9Ktnc1pX
GU/pbHtMlYLwpsxW8cAXsZxYUQYc4VzYflK00/IxK1dwLhWINSt2p9Qp40Vk/o2N4IrH4TL7OzGv
BHdVBG0Bl43J6CGdPbcm2eqNQ6kMvcbhoLxfnthEeCP6Mf+YYzzC19fT8klrplOHajTUj84NaWtZ
k+tfWZ072XEwOM77xbHWlo6frG+XyhwAc1Z5/8HtMtLMKSv5zPOIeVLsSTzoI+XYzRi3S5/e2BIh
uniGYOociiVv6njKZP40oSMswbsqIC9FWOj8ps/1nOJb481dRF9zfFLdIrZkGnK3u0ZbXvzM/cKt
DsXYU4571pz55xUiWHcYCm+cI1WFxvPW2qqLBQ3D7mQ3vT56tm6CSLQeNFp+g65YY1IJDFPT6Wjz
p6Xk2IV9cWB7ut8IfenX3CgRj1JLr7EP5z5vMHtPxx9Cjtq+85utHhInHL2fC1MSnEO3vqaSJjGN
hqosysMclnTcKpyBesJ2w69sDrZkPyxjs79rmbGNzbLchQngAAxMSIr155oW+XVWjl6PPAkyMPFE
T+xFGS7wStzgGw6a2RpcjIN2nxGJDH751irwtbDGID+U0zL4t3Pjjg+t9vLPiLV59aGYzKGKaNwO
2/WG195PvADGq4CMK8R51Ky/W2ZlzsTfgp6CVoF+svu5yM6jCdnuHKTOzAE0l/ZXM9tzmVQkZhWN
0Nb5tLT19FX7ZWfEWJyYPU2YJqQJU89qOe9ctz4S/ebKSEzuJGMdaP/BUIIpCYrRLkDYFDE7Infa
3dbkVVwunbJPsFhwY21l5vgRGkTFrxpLgTyCJYAudwv6/MeIsdE3XQ55RRlVtfUB0JSuKGdKYhHb
H/+5Zd4rnnzJJ3kgK6tL+opa3s9+6vI1MMKjJ+RPNuMEXvl8NOUkPpn9xJDAC8tpjJyi87uo5J5p
E7WY4pf0POqJqdhHnmguUHeXBbBm9hd/d9MO80eIJ1kRZyRQT8bSGyOJwWKcJQOaIILzpgjOk2Y6
WyFaETnpjKftQIr/UTbSwbp9mfQPo83kfS2L7HtTdenLshbFF022TK8aFehnaSHXHKdttj2veJjz
fK4Bk7V2gzVy0A3JYrsGG+hTmxWRVWT2nVqpcSCbQttM1sXKThOey49q7cbHNShotwz9UFYU05Kw
qGhA64OREyFilL37D4GPxWrkZt3ywH1ND6FcjPlrb7jdL9nPXQ9dqfBVPG1u1UYb0n0PCHo5T6lO
qyuqAf1LbKPzmHOCfi59B3CvpnXSUfKbtG7D3PGgB0nTm6MUDd0gMqlB8bV31+BZUhlOUU674atl
DV1+ANXil4nsPdJv9I4HJitiU+/p46w1ufVYTjFDmVY9CErQ4toJN7gBpd04n1Xute+1bU9fw6qv
plu51sHMaHL2RWRKL+tvC5UHbUL5jR72Es7doRhk2F1VjA5+FLT6b0K8INtrRCX9B7TKdoE5xo59
jPRXMCTkL839tvTTQ1pN5TdY5vMN2ndpHrtj7jwXYxWuUdu2NJA1o9w7f9i6DPcmD+lgAFzVEA26
FS9Ns+iUG9TjyplXb3q3hjXdf8s1WnXmKu6Po9vkRuTZKZf5QjxjRGZ2hhk33NkPm0XYhtk80psE
GSfQdDKtjkZpmbWPlqf0ek13w33ayJaZ+k0Uzsli4awUZbTgNzqO9XI1NfRM47owB7aPMmjjNw0W
eFGp1taK88AI62QdnaWJla7RPbMB2b2rlYPiVxaGVXDvMkL8VeOI+9xJCl7O4p5J52sVXGVpM5ek
bKacHzgNNIewy9H3Q1a2Ci1qb27iOkQnN64q5TwLt2N6MeIVsc9fjNa6lbkzXuc0MtJoVtB1T6vK
NpmkRevXlNTWwtBz3vrv87oUz4ByO3lAjy8rD2kucBIYlHZJDJij/0rnebld5bT9qCvu1Duzs2ZO
KNzv8UQqPF2LrbOH8ypr4+ytZqYZDHk6PTZzGLangfzla7gs1LJOv9nHPnVkc2hcWT7gI2u8c/3e
fRqYpRaRlp7/AGO5+SyL2SiStvJFHw2GzX+5rPiSx56YWkrD2U1pBSwroUNRN4rY4SKvDvmY7ljj
YdxdJdt1/EJSW77kOiAw+qnRZ5z/gDkW0F99pjeyaTiuDgekqkqqLX81e2QYzRaBjEqSKISi+J46
kxiicQKgha7YktVMZOyhieCsd0sElN5+Jj3xHt168YdY18FynXW9FUa9L4yrelpH92b25Hw16UYX
53q18+dmo5F0m6PzKI8ZEr0Fuf5EieI6vfi8UbjkiaDRTXgoaVidRz9Iw3hl9P+MHJAoj7DPOnHQ
9SrzI0Pc7AHEVI2vikVzqu+s8AR2Xn8WcvHv1GJUDNkq27wC3F92TJgUB6FqwurWYp41RvZUFe8N
2yK2Kz0NZdKObfo1A//XR3JSXIw4OcMJC+rNbSKTdOopXSeLNLJuqzHxpnR42eoWDKzquTUiJBfV
M8RF43vJBvg+gmzIY2YW6Se3sst3w0gGEW+zdJiPI+py0puix5cXfauTycsGXA+npr6uW21kR8sc
jOuAi89LUEhx28Mw+Wl7roZ6a2IP84Qm6guPwDMMwrp13VH7CeoE5F5UwVCYbb/Ij6Gysy7OlbSu
Nhr1zBc6qU8lkzER6XwhdfWaaQ5ossuxpX/muQRqbluyjQx0X8j1szIsDss7X3Uh6ZHY7B8NmIxv
nYvwa1xZtUVOMKJoEWYFl7ZGOT5m/Db4Udil6t3cbIV14GQ0PioeK1Z/bqhX9+RZtZlRROTby+iI
2Yyr1eucw2jQ8yGbsHQZ+93ivnQ1mO6bHPslO1IATe5WYw2tWIaN9W7a9jKTy0fkN2BNuw8p1iA7
qMS2HgWJ9BAxUmOs29TV9bQnPTGiY8aTLxESQSirtN/VVDvtQ2o3248G0ENw1bmtfg6KInvvyeBY
ZL05nBfDyhXddmXTF3DXygVuEIZ3Y7jOnxhZBP0ZjlRzQ0Ekfxh1xs2gFpt/UTWG/X6btyEkt5xG
sKKUA+96QhFOVcFG7zYliaCp47s1JWfl5MlecE+HrK+CAxdrFtK8mbU8d4C96B71NeIXK57w9a2q
nZzL0p3L+9VNl8+SsP3o8HEKsFyj/asLcrLeXS3vdnTCbjnxjN07tyx70thySemUO/zMLDDPipAi
Bv611WFNOeqzzSOsLlx4sc0EJpAP++DMKb19Wvvii7f4ZBC2SovvYCOQexpR/iwjH4mO8I4BL02/
oHVpUOFvI8zDyg4VXN+1AaEJnIl6l7dZY0adh2YYzu/emCVdK8cPbohn2I1msDEkaw19jnLYg53b
e1uPYwjO2F9Bk1T9cTWosRNzLgk2tsqz7RTSdH+GHu3sbWNB5bJOjJzOK10rHY1DBZcsV1YGxijz
GzeqyiCgB2QQOwgPXtYm7tYiKkjSZ9XHYquAQiZmoENTRo6cV3GcnLEx7ht6zxjb9lU99j/7XKn8
fsmCGe+CoahIePCxdFZu0cKu7KSuFwMAypQB6VT3umA8vcbe4Ej9LLWU24kEps+MqEwdsE3hAngT
YTo7N57scXED1OjtCohUlDUe92DiS6stH53Mk1MamciL1kiIrtL54GK+297L1lhMGjEEHfc8mB60
Kmw1bbLs1jSMFzNv5uaqXGbp7/+uKbqbHL0K/eRZ00aqZQRb0P3EYNQmtWHsxxpjH8JkiHRniJky
f5tN6yyWyp7vpEsTnYlBP7W/ELKeti5mnEwhdlS9l6W/0nDz8Y92y6G+GVrscV8qnFfGH4FF7Lw3
gy714gXh+eUj4xZlfmgmj1woTkOvsT53Ri9M71jXzAjPqTVNDJUHZwu2H8bS7YAe0rn8awt0tjqx
jGKamO123CshEXOCT45rmBxuy89s+mUVksII5AfKHZB66gAo0IFhooLKQ8XbgTwxaF+cJ7Fp46kR
dkemoedeMCxJJ7UCcR5NyZES4C6Cb550PP+b9oLKH08Fc9Isj9zFK/uBDlThNp/6gCjzI6R0TZMl
WJziZimKenwnVok4dgzvDcnv3F9S/2ZRUDZOhTNNza1Jhe6eAhw25qSmdb49eD1/fxeZAaMCJPxx
8PuRFdlSf/By01i+pOtC2GBWsoZnxf7m0TyrCk+0xfV0ZY0TITM3bUYptNdmdb0aGlFnb/Cr6Tw0
M14iY1sXM6FSD+U9gKhcHrvZ19212sytTCbRONUXlD1SSZ07BCqh6+maZwXUZIvKdt2sg2Osjc8s
g2ZLvAq3DT5VnJhHNAHL5XZYBdXMZhJfk3EZkUVA73n9rLMl/6mWzVJXHpdAdVjcKv1sZKozo8yY
5mdUNjP7uJhh9Vh0jaMj2PM1JkuEPzdBxazqvmRDlfrUWk64nLOeX4qJG2t6lXFcfmghS3EwwTqv
J4CZ1jMEJHpMgp59GOmQPlwEqcZ4zyQ1qw9VUG5fVul3j/ChrQ9rkJk+BdNQJIPMi5YhAjlilEvo
thEjlPyupfZ+H6DeAZDZHRoRpV6afxmHbLDiSahxipq+Xz819rbOJLKTaR4sbcvvK6Lkn2ZdLdcG
yX4NLKbzrvSA4D1FmpcYDucCk8vqyilLCWZg3G4ZA0110mWTe9NxeuZoszXjm35NMeh1i7m6rX1M
MmfKBspIp++baMrtHo8ABuNM5mkCfWs2a/nQd71P+9Svp/Yga+Dthy1n8vtYciN+MA010JNGwxRz
COHnK3MNBxBCbXmAPnLe7odCCkDTVTepT+COgse0aqzqmLWp7z92OH+/SAwtAey4i/gRdlO10owR
w3pIV9G0sZiXKlFZuOzaDpWPUjOiYXU8L7jg3g6jNSPXUcvmajLn/DwDZu7uBFSmgpJaEL5D1dLL
QE6OeQ1ik/R+ZtvMbyGtizrudVpm9J4H/HsJ/C2DT5n6biSFr77IjNiULGsDnqOkdCcaVyHOt3pL
1zNtrcw9DMHQ5DegqYwGZ8OiqZMi3fTzBkxgSCgj12+NZ+XfEbIPgmjOxXLTIPw0HVcpiy9qnIEr
B3levh97t2B0aQcduMV1G5myjLa6oV6ifEWGP7zb6Q1ZbDVePsYgfZjDMFxl2jtOLc4HfYPvaoTh
6ECwmmrXiGS6jU95TmUc4cWFeL5PpqMO7rIu78fSmXpeySLMKOcG2qJM+TU3nhUCuMqmges8DJFW
P1m0NF8Y7IN8mCpEqWO2JY3rciv6m2whxUomqDsTl9tuSii2Qn6upON+MMMlrSOuffaNPayjfWv0
ShWRySToU5YNXk2NNwDp7gZVBkcuoyA/YqaaH7XZGzr2GV5Zx9oKhwcxZNuO/RP2XZcp7z3SOsi8
Nh2XeGRsVbAmebGu7wuguU9OIWVzo0Kvy5PUncosloAOxiQVaRYw6yHJOAaKqfjeQqCtPwmd9fQy
LSGPlt2UzVH3bkj/hwKQJuy4TLFeLf2lJfa6cW2hg/MCxaLdDtIE+0bfLfezxMzDApV03xlumKSs
3Ser3IIi2Vwj+Op3Q+DEUrbLlHC4UU8om7bB330ZQvdKmt14Ny24XMUoIdFlD5qmvbY7gxZ2blHJ
HUkQ7I9STOondyjDraow92YRnW2T8nOxgliVmEE/l6XaziVQipoerMFoFnhQ9axyJT5YC8LENxbx
7mFrLI984O8gzT9wZaDFkVUKUD0yyekuRY/aelw1SRV92L5Ux2bJxdVUvrnKJRUWkV/kjlAAR5ku
RPPoAglPkSK9ZmuDuO/pQfs1X190FtinCkzHsjpZXKBG/saj/YHP2xf9Dw4KI5OO4v7z/4Hf68wi
EqXIUru4DN+gk9w9dVgMnBpG+P++FK7JgHVRjyKqXBK2UOCx6rXq/bi3wBU4QTGeMq/Sp9yS7Rta
JZeo2l0veXdp/88UAiW6C4RePvctx24K4rTs26hKcUuo/KY4rWXpRb3e3iIxvLJBdsAwntTIm4EM
vPh01dpvKRCSEPzAal/V27RcBVykb7zA154KRDOcVhv50z82CGT2xq+WMoyB8GE4O4MAd1KrOtST
YOxbKvEGnPKVvWHh426TyMOWYFL/+96wQYgPAwz/OPTkt8I1q0M2gzEvdPeWPMhr7w9pRNSquNjZ
jRcoUShyspdGEcZ0QNQTgAD/ribtfeP9/UHY27dFCE+PHeGhr3DJ0+2FElSHfCZjpInfVb19B2rD
OqjAcN5NMpjiss7TR+kt1kcmizqxwcg8/fNdAscHzLdLzIRRs7+K/zlwlHY+NA1e6qCAzsdFCFQF
lJbj/KtXiQW5a9+SAZ073J+di4XsMofJjeEpLF1/ciMsBsCTzWZvv2xz/5Zs559bxUEEkpkW0Fvu
yfDiwBm5NTA6oYQ38mr5xvyE4eaKJsIniHbFWx7Tl4SN/cl2rq7n7LLzPOHvr7AsBytlzEHDy7eC
u95vv0qm1Eeymu90v5oYfoV7qLJpfoPK8+cFzbq7Qgfnb4c0X6zrLYEySOg5D2ISxx67rlhq1z82
Yd8fjMxbY9NqrOPf98urD4tjMXsGsDEEnN8fFjDJ4sqKudJIMwMuO1B3MH7rccFwMBrdSia2JUGS
Iu7/z8efx92NRHZ+rQ8D6PeVW1diENQsYZw6W/OxNpr2cXVqWqnzMjfv/v6Uf14AUHhRPN7jH/Ho
UjimcIayn2TIWm0WnMx5lSdrY47w91Ve26WCihZqEeffulQfoCxPaaP6XKCLUDCGO+ZWum1uVvDx
b0Sg1/aKsGF+QSb191nQ7y9vq8JB+igwxSForftlXNN7F+zPZws9BjPZWjedI5KAUiR/f8TXXiT6
d7ig4agIjXZ/Bf9zvRilSf9TU9lus918qe1MNIc6HJ358Pd1Lqmy+xmEWOlD6BRojzkXsWEwLLwP
Vi+ESgBVEAlYTlw5WgcmEtAnATBgPqPFDwUI8n52gn+1qtyX5xoXPpNLdFEvrd/1ZDOeZbgcp4hk
xy5i7VFp+xjOzSXahub4lgLfazsHzcZdi9Whb3+pr5kjwlGu0FjjQJvTEQ+YhxTToAP+aMEbQeqt
lS5eLAqiW7FKXmzmdSKpGwvDh7JKD43s3au/f8NXl9o9Wm1kK5AbuzjgtLPSTKVuGLtG4X5DqAIn
dKfoP/ZF/pZH+Z+py26t/f+WughGJBieZtAUxlMeIlZt4yea0T9L8PgWADLxlvz7o13emrYgcdkV
Hcz/FJ7FxXoUN4i56UonszFbJ9hHC9CsNTxWu3eA4yzT0c9o4ThrPbxxk12+1P9WRhgITuEedS+5
i6Wt4TTatk6CoQp+NV0XXlVMfxHGt7o3zuBrS6GYaHI3ozYo3Is7xkN4v15HU0OanYJfQOrdGFrE
h3FSxltlwuX3258KutiuD7y7MVyet7rWyi4yUKyGs9wxcbE+qmZWEcMJ77EO6rdYcZe3J8vt5FyU
YsAsInh58WTWqDE+CcIpWYwCjKQXnMR/pAk4FAxNu46/g+ndG1/u8krbF+U6IS9z90IvvEhCCzHJ
0e9AZgYMOXfHnOo8IUXyrOAKH8k4REKTp7vOtQy+5usyP/3zliWl4StSHjk888XBnzKGaGptxqRZ
1Xgaq2PXPTpNpt83eSASRq0dkJHurYd+ZQ/BzA+RNgvRPYQ19Xu8mDTJPIuMSaVK5jSebWwxGar3
K1MFWIK/P+Jrn3Vn47vBLoDLZvp9MakBhpCbjRClnCIOG2++71Q+vE+tNT+OErCZ0XfmG5/VemXv
QplCphX5Qcw9LpXK68LPzKzqR5Doyr63adsydQm88Vs9duFZTvP8wc+36rocB/uBCq9+oSnsJBLG
rsT/hlFZGjYFnSnoGknapU5kYS7+Vgb96l8JQm0XEARjernlF4p0XKVLQMkmBD05BlvELhFnVRvD
WXmi/v73b/HabvehukBIB7tgXmZ3kD3bxvFmnTigog0wiEadJg6IJsAyS3uDl2pxgL2U3lRFPZxT
NC+m49//gv9UH/6XtbYfOHIjD6d7RJGBUPy+HRRNTnt3MEqq3mtuaLs1Rx//87OfFdWhH9Yt7oZR
3A3m1iei7oBx84UTqXXFKAWA09//nNc2J1YzAXk2YhHupRQPAP4s7WxGzNucNzfNOq4Pkwm5wsjF
t6rPfGZMi3xjb762JpIP5L6IxBKtLsLUXJvmZszZmMAMKmN3tad9FDX6D+UaTFXE8I5uQpO6/huR
49V1MQvYlSqBJVw6ollMwbecNhvm5Y7H/GBsd+FYjQ8p05Qc2qxh5seyku4bn/zVdRE33G85iNyX
X7wb86XQoh0T066ds19WngeseCxvUljfh6lbLYYikMneuHf213i50ThahDAEsRFw3M/C/yTFM/Be
bTswPRDMnJ6LYhkOtvbE89830CsnCmMfaOMcYPQiL3UEwJLWYgy3IfFUVyYhqkNX0AIAUQzZL2jL
UzzYix2TGjjo+Wvn6u+rv/JqYWuaGHi6Fqi9y7yDPGFVlZWzlerSuyk9UPMBnkwnMtQhGVsb/QA5
vCWY88qlxaJ0U8gKdhb7xf4lkqE0GxKztGaGjHIK0XmlqV75aRH7Yp7+/YwidWTvQRrXZfMyRgbD
LrjsBWPi1qtxM3iDeshB9nZHE25kEZv1mB3X0F/f//u7pfInpePF2lgx/75/RhgTAjT9mBh6G09r
ZzXnUfRmAss2eG+DV4cgqNaH/49FXdobNtIoe+78+6J9MxRmLYjMXpV3N4tL31sFwvie9f1yMlv7
HmPdtXrjpLySDpAGsIVt3qONAv/vi65p6Xu1m45JlzYDTW5HP414bNbEBwUF9e9P+EqSjrEFbGp2
LYtdFv3TCIJQTzMJ1wq32IE+di3mzXkymGNGI+zt2EGj+zhWm/r095X/MB8l9DAIxUF2F87aLW9/
f06z3QjxawieiE4B84lV3kuGkL8gYKzHvHewR3V6Jb4HfdrDXQejDJjDsM3rGuPvZ6YxABLtuc0P
oJrgC/z9r3vtVBGXOVg0KSkiLj6CmGbT4OYmLgaA1QK80iEPZd4dk3EzSrPpX5X9/nsZ9K7pwJKT
4ZXx+8tY88DypaRkyTU9azGiXmDTnDwV9mj/ewDY9YHBjYpdvfjSDIdZkTPk8MGSFIz5iZT3Y8sp
P3HBULuESrwL7aZK/v11YoiL7h0S+vjvXBwkKG2dB4hbJ6Lp6BVYrX43F+2ahCnAEhevt8e/r/fa
TYzGXhA6JHMBLlC/v86gNfHdXNspmdzUPC+5tuDQD+Mz7EcL7ekmvfe6rnqrb/DapkHIFB8XJC93
1cTfV52KPJwzOAVJq4UTe6EEWVYXxgFgoLFLEjhvfMlXbgoHhLDr8D0xA7lcrw+4gRk7z4lYs+qu
F4V6Uba7nuinVZ///kJfeTQ65UjB8Xy0fL395/8TvsVGr3PbypkxJPBLP5A+NGIPAqKhAX8jFb+9
kZa9sqALy5ogzqxv1/b7fcG2c2GgQJZIKpmlx9abfzZuYZ+xSutRP+r6NzboK68SOU10fZnwoilx
WRYxSNfMfc05Gbi0EpB91Qlcgwu63HtLPPw/VbeLVGjPg3BAQ+aLbvLFxeflQMe8YlmSsczXs3BQ
LZCFoR9KXVoHbx4Hyk+zfV/owbweevg1Ygi3d+assy8FStjfYHW7KBw46jzthiy+I9KnLFX6PqDo
u2Y/lOcWEss5y6rxLXmy1woGeAoUqTQdxZ8mV5vlYKEJ/i0RauiACKUQsYS9iBss6tqXDiQHWey6
ZJ9C4vFVJwt0R4AKGT9HpysghSAIMBz+vjdfiWFMAxiTWeQ6PgOs37eKaXQIoyq2iuWNBmCjJtjV
lyZUWUB09ZZbnTcjHCBXds4bBdxrK9Obp5HNLAKlostrRmj84PNsSUrT/4HhhEvCvo33MMpFYo12
/eINUxHNQ6jfyDRf2a6MQJgrUbKxXW3790fOYH+1Y28tCaLoOfAyr4rwCHQSIae3bLhfuUpR2d7X
oReOvsnFMzpjnTmEwwXNhnQH57tzcwKpszDDXQA3rps6+9Ke3njAV47/ftNgQUFiYNqXPfTVElpV
HcT2fkXhxAQRC1YbuY7zNi8tNwDSHn389230xztlN5Ngin02QTvvskJh9N9ZS6BXTl8x3A9W3p7s
zp1PQCn/dS5osxQbFoUKspjgDz+6vqwnr/T/j7ozW64bybLsr6TFcyEK81BWWQ8XuBPJy1EDpRcY
RVGY3DE6xn/qr+gf6wVFZKZIysSKbmuz7rA0KWUccAE4HO7n7L02HIxVdHmG9y7bFIOPzoiK9hsL
mZ+dFaQpizvoA615+bYvjXrOfVebt1iBqdDL1u5DB9FKikxpFNtfX8L1Nf5sZgMiSGESSjoFVoS3
L55EH5sMSliwCRly6UsU2LT6l6UCwPLr4/zkpJh72PCYXD/+C54PfyMBepA01rwVAxwEG88X/hdy
fpOgah5+fahXw3/lIrosjZmx2Xp8Z1v+8OJziwAEwVowx7baHFTf1dsOd2Wkem3eUfqeP+qGGHe/
PujPzo/ynLXiZNkJvAzDSmHkYVY1EB0hX4ObYWa35UzNzlOIY/93DmURQbCeHGul55fSxfdmoFpc
9U2KlFqnQ7UEfw5JfOD90Y/798fpP5Kn6vqPgdD913/y78eqnkF8perFP//rlD22VVd9U/+5/tg/
v+35D/3XVf1U3qn26UmdHuqX3/nsB/n9fx4/elAPz/6BBQJf0E3/1M63Tx3One8H4ZOu3/nf/eLf
nr7/FmDrT3//7bHqS7X+tiSryt/+/NLx699/Q/L8w1Vff/+fX7x8kPzc4SFT//N/vPqBp4dO/f03
zTN+d5ldUbCtmdUeY2F8+uML9u82MC3WXWtrCDosw7ysWpX+/TdT/53iLeWUdTVGQWVd4HZVv37J
8H/XV7ocIh+DzT88n9/+ceLPbtG/btnfgAddV1mpur//tj5J/3qikRKQeEULkyY+nWH+WkfqD8N/
8VtLG33ofuVAkRbjdVbts8IPjtWc2fEmMYPq5A2D9oSzR125U4s16YdL9ecn+vETPH8W/vEJGJsw
xfA8vxygZt4UVdu03jYpq2LX4kgJgeYaW7OI31hyPp+9/jgSAUsWK2nWNq/a/E7TarHUR3crDSyQ
er04UVoK+cb5vL6iXFMH7D6tFXZhLxOhUx/CpdmjEtaGQr8C7Kh3QCQrJNC5rnR7Z0qhDkj5tEsX
tMnHAW5D9sb08nxOW0+UEjpCBrJdTVqpr1iOELO9PAdxjlK1g8nQuScxx0E0iU7u4dqiadJj7fDr
+8i65NVYImIYgYrHG4/7+TINgG1l3Ai9dbZ6WaOHrYg70I94gKm1LyiCgy3eApKJVGuMCwKShkCR
mAmWuaguqiv4qvb7etHHGZGocC7K2hVYHQe3eSgyhbJWVAlggbwNrPPGWJCB1vlSkAGEZxoblLVM
cANS4LnhPJdJsOGTGvhfcJ+8Q+kvkbg7k+kB3SIT+WuedloT+rVWjju2yTHusSxfKZz5rScs+4tP
aDP6Wt0I1EHmBtZFl6DqW2Tu2efFmxz3RjlwS9/bxSSsTYCsPj/4veZ+Spw5ti8tPIH9+8Kexd6u
MLXt/LIwTBS3i9VBO5bDR9A7GQ6HCYfkZdwL8w4HZUnYY+blwA2X3tgHtqBEs4ZE4xRtbXfZlmbc
P7hNbjxaCX4W3ZWjdV5BpZpAvkDaCBdbV27YILdiBWVg2vT7pZu3CAVbYnfzNCaeIVerM9IXsBIk
g8LalTkNoaiuC62JBnIjiIFXygQAVY1NGqmqTo7U7aE2u1KimWSBJXeZ77VGZPfzAnQv7p1LP82m
d0mdjMHGkAvIj0ks/oU3yqwNWyPzH9fMpiKkLwhf14SSES2Bke/1DG7bZnaXeQpdHpR+P4r6SaPE
fLdgU8PtQXskCHH6yW8Y8+10k8x4GDETFMN12Q5fqpxG/kbkFTJcKndpAn5iah5j4ozDhYiDQ6uN
Ax0lW2U3QnnpRdC5wX2bDOnT2Gboui1ND9TGAwN1L6yh2dedUHsPzS2cydkbzhHA2p+aWhPXZmNV
NQ520z4r+wCCgocC+DRNAdbOZTGCm8F1vTZi4+fChJxwDyRFlcmoMr1uS22rcUPi2jFCD749Xk4G
Pc7QlhMS4aDqsV06ppZ+wOmb3tSiEBqdtDqAIRj7bhaKTiRbPwcj90EOXLQV80KM8lnf46fDA9rY
5dlkQ46+CBAvyqgGa3GbeUHTh6kWyJwmT0F+4gTvODRnHxdEH5eWiDCbkDPRpZVbHexRJF9s9CY2
YUgCkq0Z11CpMN0jZA+q/LH2qkKGllp0ua2dQVWhKV1Efbk1qjicS96t22LqqsucZJspzGS83M79
XH3C7Gc+JqrKnM3UaPHNXOX+VQplHnqOUye4kDzGeD4aHcYfv7wG1WFjphFdfjNnBq6sPNbpBRJe
BpaG8qzzAWuN/NwCw/u2Yt/8TdCI4XO3+PEXI9En7GGBkRobZyxdzOp2IfVDjdozvhqg9eobMwCh
EOpe0veIEavJ2DCXC1gk+jRiZa0KnhPDy4Nrd3BSFZlDaXyMZWwVIXUtnDaJhAkadhn1YR2BDGAl
Xxk9lCaqChu30XQAiWbPjfleRtpleoVWzhxRMmHED5ZPjeaCT4HPVz44mNRxPqcKDF4p+2nF8Gsm
NFGwIjUPq9+aUeZbaUp4BYTPDe6wtdSkLSK5svDAd6FVyMGPXL9m29YPFqwUbdRL6HcmL6L9Uk8t
Wm6enWUzG02KkQGEH9OAnplMLqCOHqa+JSamIIdG3+r43WWoPEujMxrYSbJt8hZd00S5FI5bnBVO
WI+5VUZj4ZcPfmLL64XRC5GySU1rY2Ezv3IpWlET8If4MejrnDivZOg/4UbU3zVw7WKeCPa9m8nx
wHC0OnAGcG+1kUSmDXwmNMFielHQQruIxq503skqV96BLlreRiUGheps7BUjcypa932PEBTjgl76
MozxpxlvvNWe71PXCohBO4vG8NqvpI+3Vgh+WB/5FTNQXwpnqzW9cyO6mwqu1hl02frWBlL1xhb1
Z0ejX0xUCbBitiUvqtJLNZL03SFYy0SlXaMuWyKS7n1cf8I+ARR8euOVvf6+H1d/9AcRCrB7ZA8O
CPw7V/2Hs2vbcmmZQuztQADTDWJWdsL4zr0JWlqw9FiDSyxsY5pTGMw1ilbvTQUyKlIDA3+Lmr0T
UWO7NZjMprNPel92Diw8K4lDbSjJ6rYC4iVx+2jdTOs1ydRTyZvPe2O7+EJ0vN4ltomIp5Ebsip+
Vaeh/dFn4NlXfNxIvJLdka78xU4HeAsTMkH3nLXSZB6bXOpdhMGxg8q1oD7ZNczWf2aW/N/YBg1P
rerbp7+xC+r+tuvLrw+Kncf/Bxsi1pU/DLVXG6I7FHTsw//YW60bqO/f/8d+yNB/Z0ezCl5RNFKL
sXkI/tgQOb+TaUhdBm0/m3ITAf4/90O297sPBFinR7fqdxBv/HM/ZDu/09aCy0tll9rOKqH/C/sh
OgjPnom1swzzhS42n4zd1au+vZV1CV44LPSmvaT3hR0UkNly4C+GnVML1RvW8wHtMrbRKsHqRvyO
MWretWxEfEyXRt/WaaBvbAOZR9Cp+g4wweea8vNRxb1xJacqOC8wZ18E9C9OCa0nSNXYQU9lxpSf
La59GoJ265DKc6yTwMXpPXTD2ZQtPoaHhNa3BtYNYIAxEqSm9fs+dhHWtErtQI4snyaPKvM0wOY5
YpOfz5PBcs6NfLorgyo7Tfz03vJaLKnlMGLq7ZL2XoEKhNOkup1Z1zcC2commEqiASCj+aEm02QP
UiXfCkhKUWETwL5psb5v2jRz9o1pkeckMzHd5PDuNmuNMaRQY6KcxkwKka8+gwA57kVSWjuIUMPj
KMC7tZb9BH8Vf3MF1K2CKxWaRZCfuULOm1ETdIKtdjjR2R/ODNEUqDYg0BzHwfQkMCofGYdhkb/J
pia918tZ+4KuSkVGHRQb0AVUwYxsPps6sEIbz5i0T0tr4ETsc++glMXasmJJ/ykxVHHWZnN91/VW
Es32IID6F+IbC7jkUJTDborZv3RpPx8GWDDHtIpjLypLa69avTz4+Czfjy3A3x5C0CmxFu+8S53G
2ZCtNRyqtOvgpWTCOQfMY4R93S5HAenp0sp0OPuurPZBpeekgeQrH8mSJRh2LVszCFas6EyoSu84
36hNuedD2+O+jKvlZhls58Ys8QO7tQQVgAd17zdauw+CrjsfFlZavcX6EDsz2TYgOw8sxf1Nwk19
bwpthBmHdZKyg7lv4M6FmMfzyKGqHTWWZrwDYifMyAZXayLK2rjOEm/qyYNdAr4LDzRyY1nvO1V4
X7Dm8V3UHrl0Qo+8yfvIPrDZjdQJ8QPFbHdguZ+BPbVPZPI5LLIM+J4eC2MvFmTFAEA7Sn+Rx1Q2
6lCvb3N3DPZyGPQPdJb9d7Ybq90YGIYWBjqYYuEKf6t6d8AVmtv3lehTrMdaAq4pMcvzOCjTfKN3
YFxoReIIt7vcuE9FuuBMGoZHfKxzGFNgbMBjm2bU1ZNx9DuHOqNeZuket2bMH47ajqVHjA05RAKg
H2k6wQz12MLcu+2rnv87cy8HNi+mgbN4ROLjiOkz5C49BH0yfSnN1HmHW/1zoRktrj9hXeL8Oxcw
tQCoGMbe0hzjCkt+vO3o8+1H8BfbqoZGW0oukSIY4tQ0hOmVOP0O7hSksFShUk6bzkl5hdaz6D80
Y7AUmxhVKe7E/l5DQfHeHNqVKm2Pu66SO32aqkPJVigytVaHO1bcV36nb0fbiz/yqPYXObvBG5lO
H7w48A69o1lb11xHI64Z64ptxa3I8L7Oasp2WlYU13EP8sculA8UeJz6S2zJNuEVVY6cqqya4oNr
TtMBXGB/pazBe2qm1DiffcwTGAc7C76RykIcsiPI3UlXF9LWJ207Jpp5Mns2xxuZjF0TAQsqL1MQ
MBACpANroGj3FQjVTdwvX7SxnU8pSWhfcU1TXrdBUO/rukvDyXanXedroMHgSDwZMTzNgN+314pZ
nVHvGc/Ngj2NMOYdO633hWY7JF2NeQsvTOvleMZiYgiusmomxJBlX/Gx4VG/rKjj5iGoruWm0sqT
n7R2ZPmJeeRVlsYbE5wadmLculvh2eW7qXLt+qjrSblP46Kro9yctrxv0k0mtTPTS1hVz9h2lMN0
JxqS1CCemWLrZ9oHzKbu+VLI/B0SKqwvo3+RjCC+AZ+YEYoOrnuV5lRy4gitZNJFgxYkR8tO+4sE
GuyaWG/vsWADey2GR6tRvLH6XB4tgnJ2rHdXjg8jKF235FgggYIIAQi1zZdTBqx+O8DDrtDG7BBY
PbpF+4m60ZEo7XtPiEsb2KeLjwySRZIDqCtdN9uwMoO1kkz1QRX1A4C/+aTNVXLhGOsgIeP+oCNx
3PaWsvCDTIlxqBdmynzpLlGIWPdabCTbRNjyDKYViCJQq++KzJs/02jwt/D1gVYWvQiB/XXQsJfq
kyma+2CYL4sxuGKDGW/aof2qKCTulInglolxy2wx0rDzpssFuQs2lGw4EjBzrjwzDWfbv7GEgWhc
G7+UoxZ/VF2dRlZRZlFSLguv7aAMCSrP2YAFcGaLlHRW8mJgVFBhvE1iM7kSOJiifij8GyEyf9P1
xUUPYqIJHV7AFbEVozzYWaDf1YNXPEg6JfmG6CAvhMYQHwnOa/YdZSlmu158nIljP4OPtux9F7Ai
NKs4xDVa3fdAyGwCy3qQxB5+fcOsrS/06uqd4ZYZLmBleecOuNOvZAWZV4GQ+k1bpx7QNj7qFXSc
mfpVd2b6+Xw2ekn8gV2Nk59nVSOupzh+NMZRnLUxLzEXZlriGeiDEOHtx2mpdsgqoKZ4tXcMigxO
CoWvT82cOfBaawuwv5bUx9KJp5Kyn3P0Gt4uzMs+fzjOnoGpR3mFY50esntVzDrA1UQY9U0yLd5D
aYrrgTCkAZKdjhk2lV154hZDe1AEiFyPy9x/sAr9Y1fxRE0+nfQMFJyP8ZkiFsTVXdUSnmWQvfje
jLXqkDRs2cOSpacHa1tfIXosIjY1ytsIX6J7X2dY6JPaapFDNvHJNUV9mUL3v4UTNB2NrmiiVGuW
cJY+ABX2nLy9g0l75DMKqgI6DcSQDbd3mTSxcZ4AF9tB5icXylah6bTmFt5ifLGkrrVPBTiFDUTt
YtoUgUzDHjf9LujTvdbV5aEa5AnIqLEhlhVVFrzKik0T+DOo45hni96G/qqABgA8KOLtGPf2Z0UV
n7xoX5s2ZW4UkINcaPnmii0sg/myikHNLmSHnk2t0b7LQX/zCjHAOA+GP4WjoTfXQ6PV6iAwNUYT
DzsRfLlrNWEGrfAz5IAC9ppvjKFJsMCe1LAEubCv3RXpxMQFL0XbqNGtPyxt3nxqUfrqF2Dp4idh
Nb1xlwLEA2Zae8uuoqsch0vmfW6zYREUxDLb3JXQicMODsDecXP/vV113+g/fKuUa92NQexHPoyZ
TcprHzytquVDYNWKSqfIG6JzVHDZ2l7PCkT6HyiSannEV7UzHKl7wycUlvdudWfbXbv32DLsGtIn
bp2codL41D8UPPu8V+1Ohwzis9ZCbFdJkwxEB7Cp4oZfOZr70WYtuYNpADkt8dLtMk35ky8XL/J9
0zr2M29S2vHFAXJtveVONAfI38v7ckK7OMjPjU01GjpWEdJ1+coSorgoA1ZicgFlRhKfIT95JABu
vCy7sJ3lDhgBuDBy4B6ozF7mhWqvO1EkR9YpN63d7IRbX2LffzKrAA1fedvowRPporfZZD9ahbnX
4EofxmoxLxwWS6M/HoXwrmO6izAnjCPROh3SAbiRXQPb0U7dY5uAOwLZgj7FM4uwdVjTj3ok7BQy
nli+THm8CpNH8ou8QOWEZKVudztPjYHtK6tGAPF9JbWbylMOYMwie/RYwd6Y9Ibfob+iw50qF8Cq
OSc3aN0pReliDCvPpN44WfIupoy8WYIJLDoS/DMoYsl2BE51FTjzjOIoaAeWuVnsnsNk0lzeesma
E6CNNyPxCvMuELoWpW6b3yY937Ka/FpjPuljrR26IM8Ofr2wW0gFb1dJ+PVRS4R27VFZ8UNabMul
Lcid1e02YcsFQD1z2uoyRfMXWl7mXNsr08mrM+B1YPZ0JmPL3fescqZsAlrZgQzwqGcg5KMHvhng
qm0tWzALyzo9FGMMTCDOUYWU3GAnY/7h3Ws157kyQU37yXSSyiYOL7snN4UL0ZWTdixnwQpCuvs2
7qeQBDNSjUEbGdc1yTK47vxbsagyKvv7Er4gL5P+TmaLvvX6RR5cK253vg9ULnG8s1Kq8Sy1LKCA
ILFu0sa8EHYDQ6xfSPhImo+QVqzbBmLTBmZ+F5Wg8E5uA+zOHpsy9HIh9+QdJ0fq0fG+0oOFlHpi
+7zMN0+pMZm7Rrr2HrV3AxjPa25yyfBegHWvHJmRlcV0GpzsBpYjKDg1asexXsQpJiCX1I0yyLfE
Wship7JB3i5q+trnlXEYe+jMhMiDGgLCkLLi7rXywuGxg7LZdU6YoWp/75kjj2ySBLfGPBYfe1jD
5lbFQ2Jvx1Hv3rU+wWrsqWid8Aukd5FkNn8UWXKTxWY5hZNb1jTFgiVKDWYEbTHcMElXc7hd3id0
Yi8NYioSeJYa0R9l5ncQ0DT6Qj5xIFJwt2Khn4GPAkk7LGxYUdgXfl1eg+jz2EbmyTWg9gBGVilv
HWdRu7TVl7BxITLIksTBdjCWCPIbww7MYfMVWk710VGOGDdqYh7aJJQYbJqwaTg6sfVhanxjX+Vu
cTc0sx4B/3R2amnFkVyO4pTl9jsGA4ufXs36GQ2PRm7bes0Sm7TmqPo426JCqXg/59zftOn6DfsP
ez0X6sTxNF3hwfDvWnKJenapnX9P1wNExegr6h11ferxjYWwreZ3/uKgC+wn7Uu8zHNIkmn2zVCu
f4/2JD+CVJ7e/VvlyGZROCI2mWMAKcqAWqeQJg+gxo0w8/QHw8/H83+DvbvkFDpo71nBcNAbYkpn
0DyXde5e5lkfh54bJKwWshu2nfmlMRl/ys3/UpHuXSX538tq2zPZwn9PzrB/qlYhQPfyV/2/qGRY
pbn//o8C2avC3fVD3T9ol/3T8PC3PTiap2dVvO88kT+reE6wlvGQJlBwxeq95vf9UcWjOPA7AkLs
Tq9UDZr+O/oHanX8hwQ+oMxPie9PXYNmoJNYI8wwV9Df4c4bf6WQ97zZj5ofMMnqDeWvgIZ08KKU
Plqw6yeKfBcdFpl8oyylfStxlLzRH3je7f9+GN6r7JngdukAQ14I9ehxVZroav9CU7V4b+k52GLE
0JdtXZYfE80AG6k082gZUv/YpK77Bi7h9VkiuuaBQm9mIWF6KWslDoaKQEnhCUG02hsFwcZyGm9/
GAI/UWj87CAYmRCjIMBc5RPPeyCp7ilRGUl6ojhLYX9uKGeYbf5G7+O5DmS9kugP6Xqs5I717/VT
/NCL0JY5iYM5S0904aYN3lO5BbYnI82XevTXT4i6My0PlMBo/1+MjaJvGNY0Pk75nPePQcUiHtSg
Jd5oS/zsugXAZBDWO2AIXupWFZ5SNrecEVpVshlGWJPCKdQbfp3vWvd/NXG+Xzhkotz/VR67Vs6f
X7hs6CrNGHSSUIOqPkHSXSBL62yNYvNp7CYREcLkby2yz3bjnFbRwK5u20o3+OtjkZ2hbXqm5bDM
8160ygaK/rGGluiUYgRgH08iUL944vOv793zFtkfZ2shh6eZ7sB3sdav/zBMKJpLYPqsWZpC/8r7
EAm+W984tZ9tZraYf32kIK9mnDBV0a196RjtueZtFrjpieQcKu1omzeym5r9r8/pJ0MfNaBuo+Va
/cEvQ+5JnhxcU7b5CRFLvJ8Cwb5Vzk+jHo9vPGSvhiSKQ58WCllSwapHW5sfP1w9WbQGG4pcnoiF
I6mbA+M7DTrjjRnj1U2CyQFqZPXIYS9HivT8MLHyQUZ4NTPGIrPIBbD4FWK5IvpP+jfVkg9/9TZx
vJV3xQ1aHQUvjzcbVkdpNM1OMfbKKM0hiFP5kNtf36bXF4/GlL/qhlbcCESM52fV0FwEgmHL04Q3
ERS6NYRVTTn410d5/Tyv9gvGGw51XpL0Np8fpgLdhPw5lqfataHbTzYVFLOZvmZlFexSEoKv5mW4
sfym+1YPbXUVI1AIq6Wad7/+IK9PFyEZT/PqPlxnrxdjJSOvpUIknZ7sdJWP9trXGFLAX75za/PW
hPoPkoYTfjFSRGdWfZPxgAWx6rdx2WbR7LnN/+FRXpxKBZipE9acnhQtpjA1bRbao/+WvfzVY8wr
ZX24WHfgvYWM8fzGBeAHBfR6eYK2bJOGNs6fRapBqdAt//rX9+bnhyK8m/xc1kwvbX068U4+BWl5
mimp3wG2gpNrNqP6QFowAp5fH2yduJ+9YGzeYsyANqZt2HLO+mF+mDQWEgRm5CHVSbbUC9GRHpvJ
JhNNzaGhDyGhckAny3F4Y2n1evxx2FVLSWGdWcR5oVy2inkaVDJVJ8J5MM/LLN50c1G8MTReX0mO
4rEQZCHLs/1yAeevod2a4VSnBrFtTVOXFsB5s3QxOXtKZcnxL1/LAFIC2lC8CPhsX1xLL7eWbqA8
QZ4CMpAtZE7xQaTfOf2Qjy8TIkW/Asl1T0RxkHjw64O/npZXjwctbfSpaGBfHjxpPbuyJq85VUoZ
ZYR20UNWWbb5pzQV1udUkO0V/vqQry4vKx+cAkxn4CE57Ivn2wSu3DWJ7E7J5HSwTAQ75CBHRhgb
zl+S97Iy4FAsQNh/rO5H5PzPh6mmZyjKalCY6FzMb/aYGZcw07Er/eUzYn3DlEXdhyXxS4TkiKRt
MUiQOS29MZxjPpc72XcU7LQ4vv/1oV7dL1Ye7E5Y0vGM41B+cfGqoGhJAm37U+vLLhLcpLMRBV24
+Jo62AbFs18f7yc3y/OxbxJ/id4JC/jzK5hUqibLsOtPmskJdcT1RWVbjuTbT94bD/erOWU9NTzm
GHFMh3nzxaEYesTTFH1/YjVkPIxUeEGiQ6BGFTZeokqq6M8Hg7v1ZOK8gQ2DN/9yQlsPbq97UIvO
KNu25+fpEAUjbCswrwhdnOybyZs0e9v5o+PfJEHZTrt1d2oiVlyM5SIhuMA+k21ZVfomr4NJ7vKm
lgPNTNmN2yVedCq4Zkt8OaEmcd3nl0gJWIla9qhrR+QQrRU58FUrEl8xdkUOCOwPmltqrI9nSod4
HuPajNpBq7q9NJK2RE1XNzT+p8yYIlsffUAutFedz3To5BzWsVw+Crr/xXXRU2FEUFt37nlJEFxO
cvBU1NWdkfXoIIgGspxdO6B6eMgKbOA7C9JufJ3iNAiuitzpvjldaxBZEwgtvSgrHwCWWQa9uulF
UjcRsQaSqnHjCv0AeR48ZW733X1CYc6LJF7+BARyLJBZUdml9NZZhH6kApXeRWaI+gJJpfigFHoT
WGWIhN+5xD6Ry8UU9TBBhjJp8HZ1dpV2YsJVVC7+5471/EfNZOewX4JCpbvOHatkv1Ba7T8KdNna
xZRPuXecfMzF1ZYkpNi4QT3qNJTzITVeLfagkY1kBN6DZc9kx6ayBGkNdJ10lXjq/eVAP2skgUJk
VRIRAIkufECBoo4DEUQUfttxxQmb2nSnDZMholpvUIcrKryboPdkte3smmqy1Vu2jJIgzh7o2/dy
A8OgTEPFFvqoKdArkdF1eod2QpJLIGGkflnT0m7VOLEj4/kdsgtd2bSMa4DBT4MiiyH0F8rTYaaY
ovdkMFCFpwpe2yetHJxxV1ARRR0QQKkttykrRO9KWrT9w0bDzP8ldYS9ZjV5fUIFXjiNv6UbAwio
0oLqi7v43RfIGbUJnbMQPWnlY1LcFCScIp5PpW5+ntgHpU+LF4zmQcscv9oLxLfddhpo69Dxxdy6
W4ClOzvPyQVxJiYlg13nFBT4/ICkmBTVqlUsLHrSZjozHbNzj4WyUBWgj0ADQFoaARRRqRpLj1Sh
05jrlrGholgQ0HnuCnoOaGPbtv88o1jtdsE4WtkuIygj21qmVY9nSGCbDval5QDR8R2EE8SEOQz3
fOhkdt52eKaBd2vK+AqMkHCDbe7nKcVM+i80Ijp/SLaya2LzqAAEZHsCUGrtwSVSraTBGhAkUZl6
JfZDlwUq9BLh3lC+SQntyNhp06GIm8Q5ukFq0h0TddXulz5W9TErVh0zdjxy1ReEf1Tq1ZjqZyCx
bDdyB9FgyuM1RTOv1+tr4h5GuhsjVaWrrm3RDquhNv37RAg0vShN/Lb8sAYkxV8XQ5XJ/YwpHSDY
JOizR6Wuy7Q/0upwLcolMP67h1o0jroFqprPkLJ5rQAJkRQcVA2YJd7kKW31Fur6WH0d5qJRX/Qk
tQyj3BG03bc6Y3F0HFwUPXGTl5o+WGjGU8sRH9lyFwUIdR6Aods0hK3J4HyaOmsvyHsajq0rZ2Zs
imxjdVerpNEijAZ9dT3KPFgOShS2uLHdFsSm1mSk0/JoBT1Sr2TIDm0iLSd0SbOqruDnj+Ujlo5l
up5bKPcR7YqK3mWuZ+X4NBMBNnwrCKYdbgMi5bHi5vbCTpmVjLWvWy01n6SpU9Rm6nOW5R1p5vGw
bHT6UMNZA5uhfUTwrbfXeiVp9NMCNvNtV/ciOJNzDx8WQ5a41Ui09fYCTsa8N/JeyoORo5qgr4Fn
d6doWFXfZEO6LSgWpufcj+TMSrbHuD5ZF3ECJNVYvCx4iHmuk63b6U2/dcs8oZlb0l1do/wyZR1y
3P9zVJQ0yOuwTh2ThKzYgzlq+pN7PwitHy+Y8LwYvHtOahwRTMVl1U3IA1lIQvPxuiH4IFNJgJCt
dQQ+EP9rbnylLdN5QAq9SyosLhECAEf4ZiwdpH1IjQF5oiKIHHBmKj1uGyR7DKqYE76VKm6XzSid
xlgVZJXYjiLPPvMWsFpg7mTXh4DV0zPaGki4gbRnWYShQMhdA2jpeuqJeAl9iK2cKYEd9jtSAdLH
Ro6kVup0TLILuojgty2fuT3yR9Xrl8ophQCkk5VdxHWpSGohQ5pmQ5fUX9XYxUZUyZ78A1ImqGFN
Wmq71+UkMSYHGQaBMqTZUahdLLBx0kFbgvSinVIdLX/VGtZ0gXw8YQNbedKNpNka2tGf2J2hcbbI
4igHd42CVw3RYBtsKgFxqARzJRNBWDlznisd54bEejDwCSm/tzWRYWTwFHoxX6UIDyagP05n3/Yl
kqDrthHI1JfMdAmLsEbMTcwEeCKC2hp5wNsx8Og3N25zyIzRiPejV43mmdemg3YjrXoSG9no9Wde
JO51SlByQh91RMacJ1OfbQVLt8+Ix3R51ogRSlpnWrn62qd6c2ETbeqRqoUEZNkzvzh5qPqiGKaN
VWS9CuMldsr91JBlE1YDXqB9MbBqCYeh0k3CNZDXIOPxyY+2JtKeD9Dj23QHZmR0yWMmL4gU1ka5
+jllLDxagUYZY9d6fv5tHrDqHPn2jET6Tn3oWlwHA96d9fWTEqOHUAF7URzaUzWZEYH0jBrHbqV2
W1pNQ7tsnmvnDg4E4VqbzuiYJsiNr7tzkhrrr866NjkOAxH2mzxLcZcwEmpnRDVrER3SVAZqI5QZ
SbWrl5I5K6bS2u9NOeQ8FmWuJGFLLNOjFuVCcQwUPpvMwygNDqfy7spFR7rTVE1T7X2orl+zzDDp
9LUmaTOLIsBq05Im/VC4MNQPM8vAcidyYgzILlT5W/i+ny7BUadTMV51+f6LGoJVrulsMXMNLHxG
SqbdN+RjbMmiSt4o7/z0SMggMOutjLhXdnhzQRmsvP4U1BIKnEXyWEfaSsh5vlVJ+umh2GKDHQYY
j6Xi+Xq7HKtpmH23Py3jULH60/V7PdaXs6yzy8tfb2Fe8Cu+7wKpp4C+X3ENbGZebCw60x1GIkGH
k681xPmyTMuRf6GQxm2e4FCYzPLwvzg7ryW5caRtXxEj6M1puTZSUSNpZHpPGDMy9N7z6v8HPRH/
14ViFKO0J4qd2RUKYAJIZL5mwhWOAy/2IPpUWGL/cuqm+IDfpvaxIYPa0tQQQ17UT/iWPOEEz5et
yWV/Of0KRpJKLWM4z2PZ7AEsmM/mAP7r9szXRkGNHKVSWhoIvEtdmiVeFOSzGGUZABOAW5xO2EeZ
x9ujrDxJac3Q56JDRy1B1k2iDd/1s26NZ32kWhJTxXhQwQI9OUC0v/eIEt/9JCVNt4SMAh0oRNdE
aL2pPY2zB1OzU5ez0OnbgzdouBegbi6A4A73To2gQfuE+i7lXf64HGpunQI1flM9J2rDyzNvW13D
YpuW1EGpcWDdZ8mUpxv1ket3MA9Nl1oQUC0Uz2WpelzAglrXQu9s9pM3n/FmbuMHBVOk5mkx3AAx
gqErhr8yj8v4jJOJ5Wz8gEuusNgvFOqRBubm4OJAruty1n2kq7XWx8rZdhsXdGClfZhzhYdoq6Gw
krQ8kLG/DOIt5fPrcOUBThcC+QMKfNDgL8e1IgtVZL0MzgtRhsdk08K849q5/U2vR7Ho29CUwu2D
Nql8Gqg6njB26QbnIO2W04yr2dERGcbtUa7ONxeSNRx/lJogqNimFDkA7KtJ9eDb9mWmQkOznT2p
DhjGIrvPxYHPJQ0llYRUtNXdCnfcszP24MPhvX2gTLSljna1bDTO4dnQ3mdHsPukW8gNqxxKKS56
VaI4T4Bu8TXiLbRxYl0vGwV/KpGEIB1sXS7wDh4EZ4z7Qr8a8K2cweLxFjRrwI1Z7SVfb3+jlSmh
W0JdkC4RAAM5zp0BrBuvltCHeqM2Hwq69vmZQuuW/ObVOKK2xImFxLCGtrIhxcKy6CmqGRoXOAn1
qTYN7X+FES0b19z1rr0cRQoDu47rsPdIE4xcfenNYjrq4Iwfc6UM/k4S4HZLkIwPt1fwakwaUm9X
UNqxAC4R6oUM5Hf64O6GQjlC2FUcfMidwFpOrRt2GyOuBQgtKCrzaBgAMhFr/ebwT6cOs2ceEL4L
uaSHHjTmzxAZ9fhxtObox+3pXX04ypG0/dm/VHbRhpZumhkeqpKGauTHuaP5Drwghyx/qn7fHmZl
FQHMiFPC0unvWVJ3rwXH5mrxEPlFZId+UsK9z2et+ACSLzjmejfPO7OHmHV71JWVFDAdki/EPkgP
pFEp9KWIG/SR7xRB8dQAbTsm8eQc6vJOGXNxQrGOUPtIEfhoFHcvPxodDE2ruiXyPV5FUJXV9Dy7
+AHu8iXQ941exu9uz23tw5H2GAjyoZkF1OdyQCfE1MMqdSwwc8P5HrqW9pJ6Znn8g1Fom9uIrwjx
cin61Xrqq8lwIl9b9Lp9VKwKUKQ3L4j43j+QqMEj/EJtmN7U5XQG2wTvXXWxX1tG/aRjOouEftLc
v7U4enhfcL6rcC2lRau6NoKg0cY+AKLw0QMTsrOnpDg7mb2V4ogM4iL9JSAIBxTUBCaARtDlhKDc
U8Abx9i31OZTl3m8A4sUPLLZv9Br/3579dYCXbQVhPcIE5NvrqSMHHQg5tgv2sz8oIZj/WNB92Bv
zPpWt2Qt7sjbOO818bnkflORFVmJehrPC3iIVFHwWmi/Kp4TDX/fntPqQDyfaMFybNAvkRbQjOPC
6MzYD4KiE5KMjv3VwOO2+4MQF8ANLmMehDDDpXF49puFkiR+Xqb9NwfSDc56C2ZO9yZlCJXRiOTa
J72gFyoC5s2xvtRFoC89AYExRX8II00/zY4bfb531Wh1OwDOEcIWX0kaBS7ATLmkTn23mab3MKzU
97mdZhvoq+t4Iz0VGna2Jjj7mrRbad+oXkPxBEf4LHlZ4qE+4dsOGCnDMGIjVd8aS7wl3qwbND1X
ce0l9YdYXz4CRzQxPkTSknpxuHE8XIecTayhQIB1HQgDTRqqp18RhCit+F1uBPgSBdqJlpxz7+MO
9bNX7SsK14wmP35yuzLMBlUPH/Pz1jlq9uj1nxqAUINgWLtb8t2rk+JTieQWKIN8NiBvGDpWb3Dm
Iapw6Klf7zsNw8nbcSdOzsvjTogtix60K8BCqhQReJ2XqtVzLAQo81CbBHVQkz1bw2ODDtH73h2T
94kSKb5pllN7mrQcAZnbP2ElUHBGAQ8FzYk81JO+ntUmdWkiSeQ7LU0/KogLUuF9mZTfkEeBmnV7
NPG3XU0YCWfxyuI6UaVc1AzNaoyUJvHN3oBB3hoUVeyq25tmCpsbxs27sGj1x8ajwnR75JUPit6w
eEJyH4v/XG6IeIhjyG5R4idzlh08aPvHftTnjShdGwUBOGBQwo3pCrJhuWitwk1O/Bi43DdbTaL8
wD/EreL2bK7vSSEViea6gIVwK0uzCai8B9bEOirGuHy2O7P6DA8jwP1J6DPRwfI2BlwLE457oW9C
5gRK43L5cjj9SzgqsV+1YDVnVxlOWat4zx31yY3DWPx2OUZAzfGm5LmHu6KUbhTFktQJ+jE+Agb9
iT0RAjs8V4Oufi0TR1jBDlsFhtXZiQ/GHYD2oXw9j/QT0WaOEx8iinnKyXufHWVCPMdw2ofbX25t
B1A9Id2wOXUd2cSxiTseYxPnGCok2Wc7qrN3dafkz2NXqIdBsxJr1wSV99ymznC8PfTqLNE0FROl
Oi+bZk009kzLCxIEpez2fwZ8LcDm7dJVtEeDbqsatxqiLhrmFuFpccJdRgw87Hp2GcN3e1fbB5VR
HXB1SREP1Ip3trqYL7dntxo2b8aTwiavGvostGH8fJxNqn/Zr7BX0l0+Jckzrff8vZZm+cbTem1F
EcwHeIZ2M4mx9IA3iiwaPUU02oJgfhdg8Tii8tEXL0GEkO3G2Skp14jXkk1Z6v9Gkw5PuiD05xMd
jkvTohI1FXW/A74Q/IVY9PRQJEUEKoK+JDSd3tm1jlF8g3GwlVm8uvLJ+xOtVZ69qNYi4Sa9D70g
WrwR7TkfEUjKY0XmFD/rNKK9gRgUDcQB/+9sX0Bpt2nCl+PHxtKDv/q4Ch9znHSfJmhOx8gurGrj
iF+LANQuQYeShehIzF9GnOu2ox0kauLPWh8dU6Rm21OhpfQrqZv26QMiDf9y2Vcbb8rVIDDJoPj/
ik6MFHiUQgNUDoDy9FbrL2VhfF0QITvWma1snB1rtwsvZbIsgcwGlHc5wdpVmsDtODsMqJq7ISiS
g41f++n2Rlo7oXiKAzx5TU1kmG2H/lvR9nOCioGW+SqEzs8Zrfz3OmrPnxan894ZaOQ9anUQbqDy
VlcSWw++ncsDXfaDNZtUrdpCS/zUS62j1y71MdQH45kad70RK+KjyEFMAVs30EGmkC/jb7nAesR7
stRfpuYXhqH2sWvr5VdbG/oLlYr5IYrc+aVEDPIXqI12A1a2uodQ9NVhHYEBtmTjHXzaav5NkPoN
b4IHRck7WBBL4kV7faqaz2kVd9+c3MrAHY3azym3XhAAMk+V2xufGxWj7V2ENcfGCbr24SEwWJ6t
0xfCzfUyvNJ5buhkkiKppUGpp9G05RRUS/ePPs4DhYWs+B9N7vaToun2xoKsDv2fnwuOT5acnY1G
OiBtQ/vNKYPR2UeJI0RBE2AbhwYZ1uKgAKGe4NSnTnnIcs/rN7bW2tlhCLMa4Q8KelnaxIoBcdlw
28TXl1T7UAMO+wI1JTkjBhQeWjWyHrxoMOaNrGrtjgT+De2BgofY05cr7tXJRK2gSvysMKsQe3Gz
FFiKSPkwUNd7MgpN2djca1sMvVUuE1ab7EO6lcM5mlIAFonfGFod7keMkLxDNilopjgxjOU/WFaE
ZellCsw0mcflBIclUHOcgbmyosZlnLH+t01DkIcegq+ncRy93xEvra+3T7DVZYVoR2GHKqYtS9VB
tOjtGH6d3+Mk0+2WEBtihIeoOQtuXX8yeq39cnvItXXlZYphC48irDWldZ26BD1YyIN+PxnFB+ED
MB8qoR0KetlMP/7BYBakJlGgBTwjhU2MakM3Fx2Pe6vJvlo93chTOcXZv42ThlvWrtddctIOBlNt
+i4e/T/pvp+8oq0RSAaqisbDXoHtj/bEGB4BCCECooV71C60j7HaFgcHA7nDvDgUq8PWKXfKFG2B
HsTc5IObjgk3BLhPig1SRImuQ48iVAoUqE9fgrzrfARu6KKR77i+keIJhyFdYO8MYEDvLZeS5cbV
cU26EQsCXhUwMDcVZ/hlUNcwT2pL4Sc0aWvuPa1Vp/fLYM2HpI6XD5XrKTEixuNfndaZ75XY0XZq
pPXg2Mdx6x24dm6CyKBqzZOMjqLYCW/KPEOYRLURNik6qpF7og8BGdxcwvpdX7nzCclX74c55dm5
Kkv7eDsIV9NRklFOLgg/gEKkuGibfkYsIc38IqcbvuPUMr93boKyVGclDRq9uJ0ZQx+hwDJWODRk
BQpVgA0g4W4camuHN68pqhiQBwhUKSaSMc/SdOlTX+tnAMoxMhXo5cZY1+2WmfokllVh8FtRMnXZ
yP3WRoaGrOsCGHNdBu2YV6FwnvkL/xMsCatCjY690pmfcLhDv6kBP7nvrW7e6u2unTeQUUWDBva0
K8t2mxNyfSYmhX5mldl7barHPWIk9adBj+8zJ/zv2QH9jxAjMWOq0rNDsZcoBllIcRQwzSmYumJP
Uct+AmeA51sefU2KQd1Y1/Xp/d+YUqbbWi7A5qpIfZXK2LtxDj8BbUOwray2PA/W7gqqlnTYkJME
AyR+yZsdVAJSrlXAb36Ac8yEBE86Lw910fcesrgFLnpjv2lGvjomPDaPAg4AEvkACTwDRstcpf5Y
gA7bmR3ayjt2OGSb1PCO5eBsXftr5wQJpSoOLiJGrtFi29vXKXp0/hRj2RnklRkjnhvUj7qe2u9G
J46QJeKWPChes9UqWNsjwn+AsorItmUjz2hw1HDQiR8lbJ5LFbutZAJEZvcflThoDzNSdn9wMr0d
UTqgCzxj0TBKUr/QYQCYpF5I99XBEQBL8+y0eFssTvGS65P3oHfD8hBH/Zax2tpTDRM9GhZAuYBs
S7k0NVutBSuc+npeWA/IelU71w6GjXLj6mfFv5c05z/y5WXwZktkLHXepn5UOOnJora/a1PbPSBJ
Er0fgMichm52q50ywx64vcirO/TN0OKrv9k3doTyHXBbmhn0spSdZ2fRF6STgP6qjqBB3B5tdTkF
YV1sGtqd0hcN43ZozBZFuVlZAmfnDgOZVVWP01Z1Y21a4LaBq3n0VLENv5yW3lGQ12LxMHMrrdwl
ttB7Ir3NKSg0Kqye2/NaHY5sXPDDbIrT4t+/WcVKrxaEYFwi1abjsIuLrP4GjL/9rdgo/W9ck2uL
yNtONNJEp8aQ0sZsSiIUCRWOuj6rDi2Mo/1STtFGTK5OCfUvQVSgfSLzq+E2tWXoxZnf0dNQ8efA
7PTBKKLu89g6bvsHLyhSQWHwCgDeeU1S3iwgWpWUNPsm8/vSSD93ZjcjNeZF31H0MN09gqr1H1SZ
eLDRptYAGvJWlZKNoNCQ7wL851sYfpLj59XD4HVA4zPINfsyms2/6qCdH+8OFA9aJI8ZCvAuF8dl
oHRWgH5gQbJlLgYqVphJZTQPgUsjHNjqG++LtQwXTiSFcLRauPRNKVI4sQO70an+NFkB82xAEDA2
s+ypnov5wQ4bHeHEIH+fAISudlaDdp6Cjvb3TGuLjWhauSo92jZEEnLPOu+Qy3nbbaBknKCZnwzm
VD31KA96O5xZoC408WL83RVN+7/bS71yXyFVI8rzoEgJK2lPNgWUK7RYyemos/6rlSGsuyZWjzkk
lw9ATIMTFB5n2DgJVjYnZUtBcWRvqgBmLyfaRhXWDpPKBy6WWTk0kdMBsh5R2Tvent5a7YkTDvor
RR6h0CLlVoCeHaUsmtyfmhndQK3xaMDZepl9WbqS5zKkpOQxGep9MlgJtutGfojqEEIugh3nIGvr
Rxsdsr9u/6q17yy6Zha7mBxThngujRfUvKBzH6gGGrn1gG60opX1A1RA9Qnwe/Vye8C15wtas6L4
h/EOu1l8kDcnhx6M3ZAvnFNkQMG+Kzpvv1T6/ERcjIIXpu5TGsA9JD5IGvgKFn+rSlpsTHst1jgq
ST3px3AJSPca/SXADB7bmrLq8ndcL/+4SjY/KubgfMbD0z4RblsUfRFJ0gvaQ8WfOjnKWDCupStu
SjNTGek6+25uzJ/6ULWXdxXl+2bvUVM4oG3zDb6XMgNJRUJvhzCSsXy9vfhrX5t0kFI2OGZgUtIZ
Wo1Q46yJXY1YV2PvqrEwrYPF8/CX0xRD9w4/AavcuCnWltqkssc7DfTtlfxR0xiRnZp25rdKNnzR
k0V5ytXEPDvzUB06dAIfI+DHp9sTXR2Ucj2lZhrPSO9cBtk0WbPRdGHuO/pQHqGgKg/qHMNryNT6
UdOn7mVMlW4jqF5DV/7C4LQoZlIOAaIuhTZ66EHWKVbuI11efqPYixV344xfG0wjHlQjxM0ono8w
yZC1M4PwYCMGtKelUz1pSxcd3aY0sXWEfnx7MVZPHoT3KeyTclPCkU6eoFRizmz4goULo21QOu8A
iGiM9y6YgL2iwVwNDHiOQzyHB1NvaYIW8w7EebAv67mh/BslG/fqWiTyLOElTQqBhon0k+ZkrkY9
qnOfNrODIuEA9J3V6QWNOlYbbhmsg7WNhVjbgaLtIF7T/CnXK7SujAIb6XNfmSvtZDW1/uQBmXkC
l1sjJwpmwHMVez/kU4AXUzVu+ae/ZrFXAcJ1SnOedOLqSZbFY1RghpP7tok+wWHs6dPtBsOA1Qa9
annw5sg6E1z7Go468icUvm3o4zsOFTyalLR+Ttpm/h1NYGB3U+OWP4MurOKdqo/Zz9tBI2L18qey
68QLR3Qb8RGTbmM0ZRrMigC09ZU69ig7d9oXI2vMZWOnXqetMAtEP5OTkSKn3IFIkwkJDtFb62qq
djP/1eISrPoSQwEHwvXds4LrDJpdhB2DSWFXL70He84GepiZdnioo7JeHswwrrfcMVeWD2Q+0B5O
AZJHGbdhVEVuFjFdcTeFZGAEJZZd1MM3khdxTUkfSceC0yCiIc3Tmbw85nAhapkt5QUa4GUM/Mut
8BnSzLhH2tSIvuZKkWcHGP+CSK8iNP7P7eW83lDcZjbVGwEV1CFQXY7vklcADYtTH6SV85cHkVY4
oA1q+L1SmopaJOIJP1rFiblauq5tj6NSznezYxDdoAYpiBCaACyKH/kmoaixbddiZUx9J56zY5ba
3UgTPi6RzVW0GcRT7bJZ6kx/uT356yOMCw3wgYB8skfk1MkJ47AkVeFZ10w6cphVtITHqXXz+cHK
Gf4QDWa1RV24vtgYFEqGyZuLzy4jH/DugT088cUbM1t+Ug5c9s5gDQ84+NXveZjH32tv8DY+88pM
gerSoKPRIvSTpLRBUUK76nuKnrY5etR5Sd/hIGbF7MFD9WKYuZnqbqQNK+eCyEfJFHFEBfIvhVaC
G0SeLpRYFhVBiUOfo87+mNVGbezcXOn/vvtbiqaGQFNy4JmGVFOvqQaUgZvzuLRHA7GDQtV3izsp
X9y2G32q7Zha3x5xZX50IJHHMy2OV8Bdl1FbAqWwKy/IfE3vVPtp6dR6PHa0X6qv8Muau69bhwcV
pCaIgZRb5Q7/Yia9NetGgevhUh5UOF3+kDewpSllPZh0Kb7cnt1KxIBNVnlPAJWjPi3luqhspYXr
ZoUfJHb2uHSGscs9ff5V2G077fF33RRyXNkY4CYAEQt0F+5w8lGYRVoSL33hAwPXlUM1BR8CiII7
PCeyR2vovXdepmlb8LyVY57yAAcwFQlwQnIvhlpFBHgWsxUOIP2LAn/737qO5qfbq7k6CspJaEdC
+boS4sEZ0uwTeGR+OZXlMTLaYY9twVaauPLNWDuIBqyfgONJEYngZ1Gb9VQCzeA9fDJj8Ea7MbYS
/bTobqSfWn3W0o1tcD0o+FcI6ghD8TABOX+5DYwobOK+FSYiXWx9cqLF/Gwgm/JriQLrc1b2SODf
u5bwKXjxARIVrCWZVJEUQsJUNUq/t23l2FdmfwqGTtnoo6xNSwjsQlIyyDZktGERmhhR2S6j5A5E
eR3taCsvA8QgcPlsF9wD/2BWtEbBX3G923KZKpkDp3PROfFtZTTOUQdJ0yjnjWvgeovx95vi9uFd
BfRcOiQ7RaHL1qS1P2ZF8lwES3ZEkX3gnhUK/ZBip+9B6GIWentu1yelGJbSCSLBUDjlXmsVgNWc
DDxYkYAaPlhhoj3TGp9QMrK9VLk/PIAZwUs3QMMADJE2QYyFNaYhUe039vCjr/L+AUe8Ldjr9X5G
x46ePjvNgzAtR0eNUsnsDWPjJ31dGDtK3/X3uaXyd7y9citRSGrtoVIJ7vRawGsOCjPMKGj5ug75
Zaic8Flz9d/4aRT+pFRbUO/r4TiBqeHrwGwBk8kHyFyayAaly+hHZfiCKrqzV9T2o23hT9Zl8xZl
6Tr3fT3vX3Mw6sIyiTPv6gLjnnHytVKxwasFarUP1KRLj1zf3vtiyCMP5YA6r3GJ8nCUvr2215uB
wxJKMb09LlYqOpcHl1sA7S/SemaHoxlcuM23Tlu+huCp9rU1figqtd7Y41fLy6UG1FHgXCgw8DC7
HLG3DOgWtaeco8ZBhWXCvVqPkaQpXO635T5TTVLa19Ecth0oB9ZXuk81tYUsXWnKOc509ZEHGuZb
eL0vj1z4drULOB82cpSrfU7BmYTv9SGo02ySVjSeerXMal6cSEcs9mEqFcwwsPBxfjYqNkgb3+9q
DzIa97Z4NDE5cunL1aQJa4CiEOyZYUbOf+qVjybGIRv4urU5kRugkcnGYtOLIH7zNpnGBhcz24l9
bHrGQ+rOGvYprvKsZMV4b5LAhAQtjP0utNTlQyWLrKRAXjfx63LCzU81s+OsjfrGhMRHuHhxMgra
jOI9R+JzRajjtA8GTOjo+1Be+bsEMIrsZ5xQTOzyMCj+HYs4VbNdq4Ra+K43gqncOWmje1tKGmsL
Sx5Ls4vlQxZEWthIUYMwncDUU3IMymOv12V7QHXIGs6JZ/d/ECzAM8lnOUcpK4pf8+Yzeu1g9Zhl
8JovAFrrKnaIuG4XXbdx+6zNihtBAOjIxGhJXI6DX1o+g7MBUJNhv7Cj1ev+jF192WtBrJh/NBjY
EQpwPO1k/DT+2xqMDgYDBDpQNfCS8Ai3ufm05Pm8JWt6vd04RDyd0xLiJ5BLaXN7ajhhUUnBfZgr
8xijLYUI/uLd27V6XTuubuCA4k6QMpQxDr3OxpcSSlztweiymi5GEclIfkCkjT/odp7cvev4Wlx3
9MmogGhy4pVXKHhRH8t9uhWCBzQ6hYJPUYmK4e375vr0B7FCiQwSCUcrZJnL0BiSIoishtplk3VD
jXSalis7hOfK+eAMVYx/Ui3qHLcHvbrkWE/2GN+LhyrTlHaZvfBKxd0t9MPSVPxYVdSTgkogujxN
/rhU7YuO9txGlrkyUXpNujjGqFRftckSWiRJDPLXN5MpPnZYpbyUXj1+4uZIDkqA0szGJK83HREp
bChouIKAltXqK7f0JrwhMz+dqH3g9O60PxQ1nP9ulBmxstsrej07eiF0YPChIqflzXj5GesSsyMb
3JyfT4qCO7veqNVhrGYFq8vOwRUzxp9ly7bh+jNCtgYRw/tAeH7IdP8Erx3bzrvM9xYreEbuF5HD
bDa7Tzrp467DfQs5xz7WNu6K6z1vIrPBfqfRR4Ykg5/QYewRSaTt4GGZvVOwfdovk9Oc7l5REKHg
IEkB6drJalx2ARxvcehgps7yqzOi+HdWFP1X1yxqwKi00D/fHk8KF3rEPOkMmkqggJFGkXf8Ahqy
xQNpOnOmBntN9O9chP4OUedsCTNLCyiGIiJ12lfAXh0YNpfBogKeUiuMBs8Fgt6fm7i0qagu8Ube
tTYKjRjsV/jFlNukTd4tyBYWHZZQqtlSL+H+OSamkW0EvizoKyYjNjRVYrApkEGlO9QKxqkpI2s+
Cz5Puje0pNaPhdcgRhvX7JWDN7SYmju1M/8OO73CmpGn0/uQx6HhjyjLvmhh6Xwq1a6ejm2RGzgY
GVmAQmHcZiw/Ui7KLgQRNuzaHDjs06iiePlsYtrbnduBHbIvRwygT3SfzfFBn40yOqlZkNsflMmY
7YO3qNVTaEZAjvA95em3m00nDN8nttNG57Ry2+LoVXODOaLaqKyUyePtUQV2Mz8VXp1/SdPIWXZB
UxnTfTH+unZA+cn6qXCxpaRPtOhahWagq55r3NufMI7zjhpWVydkuutjk9f6fYQgMR5Fc+A9tGR4
68tVGS3HcFXJR+1sjLW514zKOgpw465fjGQrLojhNwnlf0PppDvc2jSJ5ZSHzsRgz8GindW063Z9
COphwd37cHvTigWSRwE0TreREETMSlpA04ky5Ksm44zrhYJGbDMFp9FptWOopcpen/vfXaLZ5Wke
oNDdHnple7GQIsFyhMaG3PY3lHHI4ymbzrVV5IdCKcKPqp45GxEiHfEsI2VNMFcU7miGUIq8PCrY
CKo9IdNw9szxbztG03Fy1V1dRL9CRDB2c7D1srmelqmz82gRCgAFLdzLAZWiH+2mULRzgl/bY5sU
X2az2qLErQ7yqjxFkUSkdZeDeGXbd4ld6+ewA8Lfh1p04rxYNoLj+kSnNq5TwaXChIW5rJfXZVVn
KPTOz4AggvI0VEtr7QBXUx9HT3uTTbjyqSiiQYpH7Qxgrjwpx+nqYMb7+TxFnvbSI6T7ZECLfwax
EJ5rqPmnKZ2Tjbt4ZY7gYRkW6gogK1lcCBvrdkY31jzzKFZ+mm4TfFnGGIIXlhv1fVk4sQiom91m
CqMXOlVSu8gaZw2fYtc8I2mElqJipQcTq9t9hCLtIaApt7HDpJzqv/FEA05oKVAXEVH05nWW5vYY
BhRkzkmQ4poZWPnemVokjcuh36F0PH28vaOvP6DIiF8tImg90ni8HC8uY4iDaGWcyYWdYR/MRtU9
OYpbNE+a1zp488HTAayf5am1katen2MWYs9cAySRQNhl2GWnkuKNi2ad43ou98GkBv8ChAYsBU7q
YWrC+ZMJm3E/acOW5NHKIgtUKdBcKgCwRI3LSSd0tMPZRdSOfup4qJKgQ994DnagTd1dUUz23R+V
qgkntUUjQtwOUhBByK4riLBUu5yw2EEhTx/SJY72Bj7nw64e5uH37a96fdYwHhqLPIQB0PIUuJzg
7C2RiR2pcmb1zV3XFeiCuPVW+0GGeBKsDAOFSkyMvseVoN60mKmT2srZUiy/MNPl0A7VP6Ol/rY6
I9y5cfc5jvC0dNT5w6hZj24yTRtBJOLz8jLkJ0BdYZMyW869y5mCGwfwSWbj96bdRwd7Cuzxc1ry
GEDJ2HO7ZFehK5A/4E4QBb96TUPE2FHR9t04d6/3Ea87GjG8uXjWUnK8/B2LqddRGqeh79WBt5ub
vtLo07fVP3YFAbdKYC6a0VRvFVmupy9M8nh8UankUSQr2gyON9EozWO/tGf7EXJAOx/NKq/UXRvp
9ozYsmr/Y+izZe2qxei+FFpt/ro31mhlUFg1RCOKy1qqUzhOozrxCDwtQgvu3KZacrSKetyI6Ost
Sy1JlP5x5iHgZIxVMjlBmoEX9gtFV3djMj7TO3J33qA8gyPYqhVc7x9Goz4GHALPFbLGy6/JYdXV
SdjlPu4rxUtqFObR9ZLx8fbKvb5GLoNXDMPiIemFHKVcd49wQzAXXSn9OMF6WN/VrB5GvA2FURyA
tfgXPuzqcvCKsUINW8HWYXwOUcTAFb1AW8+u1MHZ2zkmO58RpfJ+hnRJtJ3mAT/eJ61al1jceqHx
xInjJBvcjbUlotrM7UvbQLQOLpcoT3qnLHov9/GJt/c0/5W9UyI4f3uJrq96AE7CfA/CEXjjq2Ll
hOzk7AWF72BxhRWkax/GILP3FTDo0+2hriZEUQ/0ltBNJryuGJl9sNhV4QSl32levB+HSNm76JZv
NFOvzglGYa8QU7yB6P9J51UZJH2hZWPFhs3jE27NpBLNjM15EKCguQMMP5x6W79Tl1YIRAk9C/Il
6NpMUwpowxgzGyWT2u/sbtm3Sg/r1tSm491LyPuK9zCWqlQt5ZJllk9xOmPj4o+BNuy7tgt5dlbx
xlF7FRPMRZyydAK5T9Fpvow8/CmwuY5H5oIi/eMy28k5I7U5UPnZajpeD4VA0muuCU8X2pu0bNOC
9PTgLZW/jK390Pamg1WzDW1Rie6+QEiAoJ5Az6B6JxBwl7OiEpMaiM3Xfo/n9Te+TYoKCm51x6Se
p3hXj32A7M2i35vfimGxfMIC8BVJKM1Q7ZJCj6qm9hPdgFDXzclxGIPlJUij/OTlmXInW4lIZEBA
C6TSvLWuiudxV4tKRFH7qptVjy4o7YcoTbtjnzp3tv1eh2IxBfaTjjFVw8slnSytN7NGY6hYqx7V
BGHBNjb7Y0pt6F2C8OTHe8MfTRWSISp3vPCQm74cz3SqxFMCo/aBJ9vHMreKU64pd4JM/5sVFUK2
AJB/SiiXo1h1b8bZ4NU+gonqIXS1fJeN9nKy9LnayFuvj0QmRBmSNhnOp5DZLodytNQeu8Wt/cXS
gn9AWo1/td28bJzx10fi5SjSZ6LlFQYK0ks+NBGM122nw5I+0RucfcC1/lSs8UdvD8mXP/hYmKSI
s4pPJj/saqewNIjdjb+Ebvg8CgMQA0ue+1eQcAfEwjsSjQXZ+dcyu0CJGrvxe4RI2coJhlBRPN99
IpKRCGizkB6DdijdxQHeMHXjEuhtkKR7E7FL363D6dnReuOv28u2ciJiPk0DTfCOuSKkGAe4GEJc
W2o/HLzwc9Ys6tOsRe/COR42sqPVkagpAIcV2Fu5lBtTtrOKzqkRY1b7g9u68U6LEnc/x/QXbk9q
Jc6FBj/nLmgZAd++jHPSmM4Y8qTxuylU9nmlFyc9ND79wSBUIkU1ge6rnMHmqt3bbVQ0viZe9l2+
jLtu1rY201We/BoJpL6CLUIRUjrPmwHbl6ofCDh26lNdYTtTz5gwkazVT2FebBkWr30lXQBlRBaL
tarY3G/qFU5MVcvrZ2YVB1NCHjj3yqlQ4u5DP1hlvxETax8K5CBoNCEiQsHucjQDqmmQz0sD/duo
HuJQxa/Wwr3s9pdan9P/H0XGhgUe1DQ0Vhu/jePmQJm/2NcJ7lplFP66PdLafOggkMSQmBlgAC7n
AwexWyhMNn6jxMNTMi7mPmyn4PgHo/BC5CMRfleQ51AvSoQIvcavkLY7NNr8Q8sxOfqDQYRYDt0Q
MnY5U4+belTCMW39QI8wox278SGarfuTdJJnbj4+DgjBK+wvyoOu17tl6wOYcP+nGYPlPZl4O+oP
fzAbCLCC48ZdLj9qMdPr7CXIW5Rim2XZeemk2rumKOot6dTVCABW+8opoxkiYvHN/uk8q4PQFbNs
+TwfeBo4OywW737PcmYLyAIge/i43HmXo2S9NcWDibQcbn3GMaha7O8coBh3LxpvNCGqgxQVPAZd
GmUAG201NgJ22aDtkyRWDkbV33/CkYyAJxFuHuJPaZRwSGwsiyxYAzgj/aXHsfoDJpzxMVy69Gni
EPrn9qxEPnXxSKesxHzo81HuoqouXa5uMZTO5ALGXpxK7R/LqKuVz2M098s5GOeyPhdTENin2MHg
+ZFGdBfenaJTOaQSjMM9TxCg05fLOuYs+WQOlZ82LSXaKAy1X1WGi80edpjyHYGhfusEvL5FePUw
otBLJmbkhML0Etz+ZpNtRgbT74tCMfMTOIblAXc+aMuOnudb5eDrMYXulQBtU7khU5J2gtpDFE2A
yfnhrI7RwVOz2v6WLcYQflHMRjH+qdIk3ChiiL/z8ttejil+05vdF7bjMFHz7fyuV/X3KcWxgx3l
3fc5JQe9HUbXG10cJxz1dNyFm6/0FV13aU0FjUcfxpZymBpQ1FkdVhsX5NoiEqqYjlAro+YjTSge
tG5Q27r3ZyP9mpttv1uS5H2/6E99Um4lt2urJ9y16HFDP0bO83L1ylJbUkq6vY9VZvuMoNi/IJvn
B3fBy/r24l2NJE4vIhoOAm0trpjLkRSDyl/VTZ3vlpVySFALhZBktLt4mZuNoa6+E+cWNzJoaZN0
5op7kc91GdtYA/tBgepXmnj9IemqrQ22MiGyQADgwKwEelo6kNt6GrRYLwaUT+Ja34Vd/HNKgxyP
7P/H2Xn1SG4Ey/oXEaA3r2Sbmdnd5sxojbQvhFaG3psi+evPx7kXOGqy0UQfCBAWWEjVVSyTGRkZ
YeBY/fDigY6bEBY4yxQ6V3tCx2S5FrY6QEIyS7rUK3pVceRzlMqr8d7dm9rmvvxg1MOOIxtZ7o/V
riBuMpo218VFtQXPQA/VsPDQ9jebJ8wxDcrGU4utI6W64XtNytfvBCLbpSUQXdQ4eYcAuzbc0Qmv
AT6xfDGzLD4OQC1eqwT9WczGnt7CJnMFIWZj0qjH2abuugq2ITfNUS1yDZYvNskKcRbZiZ2csILT
L2rWWL8yLYgfrX5SMONu5k1apJ9Jna/Pgh2ONZXcxrr0Nr0RZypAoXFGk13BNmyQpj3lpe15AHVF
fpm9Q7WMGuj1cKPohzTsSpvm5kH2ukgxXVndvR23Hw0VOOITSqzwXwlTr0eRNPTNHC2ZL1lEa/mh
sTt2p9W1doF3LcJhO4d8OV5X9z7CsNStKMbRUrA0614PVynJ4rczaResD/VDVEJ5Mie7OanGKONi
V6te28fUkwGBn9pa3XsLNvuG/rwP/WyKgdwya3kbM4LDkffWfEHkrQlPtmgYotXaLvtEmasxsEbG
UxfjXNwxTvcvg83pZGhII3BTwJ5Jo7TrmetKhENwUCqolNtVdUoGLVJOThVF6pGTOowHnl3D9oxo
zOZjJbX6g2I7C2MKJh2rD+96sTBbJYy1SRRVKoN+SWbMUI3UsV+ViFgqEq3yG27Se0WWzaeGdqbQ
HGUT9VInXN+0XZ878TybBj1SUvOkSkFqPhulkVGm5I08pkWMj6yoLagReqdixKmTKWvH+6u+OUTL
j1hMDJduLYvQ+HrVJVgS+ZSlBgADwjtcSdnLXBjqTm1hc4hoAUA+mnwFjFWFlnk9St5Wsz3YiKOJ
SClfxGSlhwrc/9Abu7aXN4dayq1Q57lkndUBolJC0qLYwcVwOn06dZid5V6IE+7s6T16sO6j64ek
MCg1/xAGAyFfz8zSaisfh866jE4VumaI1HIdx9VO0rcJnhZxO5I9mKWgKBtp7Ep1KDaltnUZwOl8
y27UvyyILM+VwAvRyQv55/1ZbReRTUG2DO+SheTDXc8qGyRt7nrbuUSTndKGghyCR0E3ezORXXv0
xuN1AnRfqvVLL//ai6RRjQzX6Ta40EtfoLIuTc1BqprqKLe6gXs1JuVQJSU7V4+KFJkZ4vf6vLO+
N+ZL8YmK5yL7vhRvruebVIZNPYVNU6L5/lQqfX+I89I+DlY/vd1f2o/e8asbXiP6BbPmdabsDCf6
eixTy5ZuC5H6TaDUnRvh4F6dEz685qdy3TdHM+bCPeDui2dKQ6TQneSmafRzNUyT9MSNmJELGGFL
J4ZY7KoTLUqmb2i8FM1JSmIRuGrRmemnZtaaAd6mY/zbtLVRuqUxKJOgjTwfBtesK0Soo9TR+u/N
FOuMgiB6c0j6rO8OU5aUCDRNnCbdTcOGtkq6vIrga6rrgXiS09IO3YYLRXKFYrbnCYA68JAV0rVz
qnejr+SdKd4CxwyC56SHLvdZEVLdfFHCumkOrVOhpzEWsa49F6pRJphe610OgS7T8x/0t03zqdGb
YPSmZB7zr71Fc+65CeUwPCZq184H2SAvcu3MHP9E36VIPFnjQBzjPEcgsEpo3D3aeTjarrBnrX5L
W3XAqL4xDekJVeFg8DhnIjyxrrJ+nFPket76gtJd6yrTJJyTjKFr8yPC/91O3IxsTENCpK473W8k
UWM0KCvDt2Ro7PznqPZ9/irFDThwWIVp8HWs8XMaPLzio+DF1uKifw1GVZ7eHa1sJzgpsRI+z6JR
KrdCnqo6Q3AyiH+JPM03iLN2+XR/021v+f9vxEhgBjq59rMarJgLptQqP0IU/thieuVWatgeHx2F
Tnu69cAC0BQgNLve2bnR5lXWZ8InEe/fqlwfjkmk7lWZtiEK1SVyLo0WWdgsa0nTQNPbaZCWC97M
1ANWRuXXRkZ991j0Er46els4BqByMvz+6OzAxlk7JLXYG9q6cQ4NiLjB6CjxpToRo5dMQncjuzaL
nSxhe9dTWUCuFYl6KnWUeK9XsS5TXe55tXyRdhyyoVSzfzMagr+z++ERNZliVDsfbvlfXl9JDMmM
mB7QJez06yG1SMVqtNZSX0rnUj2pbR1kx4KW4OEzuhCz/fBuJM1BEpJN8sHXXb0ucQlIY8uII+TI
Vx+zYVJOQf5ozzvhHHV+WDJLSMkfnFXMUYwinOl2DC6ppnfnCm7ke9nPw5OM5t0RP2j4fI9uEAbk
gy2KIUslYBU/qnqiJ7jCBBfa5tSzk+BfgRvUg5Zxy7Rop4SlwWv1Ib11/a1yIKjCNOPEd4Su+9oc
mZ4lhdbOJ9puQopBgP80esBkIPm5HgWyeosRYp765KfaT1HX8/dIw5VFq+z8JMlVsZM62psdCNxF
RZx9QTEX0eDr8YpRmVFuGyq/FJnxSSHEHw4Bfgg/qFZFL8xU/sKlMPzTjsq4g7TdGnopQbBXFs76
GsFJszAfm0Gv/YJu3OGpKjIEdREkmTEsmjSrPE+IlnQvQqGR7jxTKdvpAtjezdRFkWTCEQrqAe2e
11PPQnUGNTCFr6vF9ILWdeDmADM7H/TWKIjbL+nVMsia0hqkgPimkY3+B72zzqX4n7Gq5j2ppO1N
AubAVULIyBFArvx6MgWUMTqChtFPmuJTFEiWl3ZhgnUOTTX3T9uHTfH1pbVQu8nISV1gB6/RnDnW
a63RksnHc3IuYOKH0XttTn3nWdmsFodBFbP9WrVhIx+JP4z6dUzNTnEFrSrizzCXwM9qMRehmxi9
ZB+NwBKfDRFKxt9OhBnMw3csynx09ZiLgQK/d3XpSVYWKkQ9k08AtCCRmfw0Kl3v2xbRzP2l2R5e
9P+ILzlL7GoKEdcfIdTkoZ9pq/OJaIfGbekbfioiMfxdUn79KpmiaU/3R7zx2Tl+MN7pv15Y26ss
SAvSRqRGMvtD2g8vtCvm3gS+eLBnS9lZxxsb2SGLXHrzkdmBQXM9uaBJpVDv0tyXJ1l56sI58mh4
TXeWcBtkEGBwxaJ8DxJK6nU9ihXL2izRTOv39dA/qYlefadj0jhK4IKug5rlIev7aaeccmtqULAX
yXTkijap66IIH45Ox6AVjfhVXOSeCka6d3BufCxuHBAthFN469eBTNgMfSIlReHHFXCCQyHjDBep
8ISspa/6NFc/e4QAcpemMXEOGvEyyrr4qSdh9pLh0/iJ6nlzDEtobqae76lbbNYAsHIRV144IzTj
fYgs/rfu4cSTOlm94g95AUhg2K0rS5b6fH+/bkdZIHSooXCIwCzXJ4SqHA1mIY7x0QRnd45T5WjD
u9/ZqmulSo4eEDpR6tKPtDBRV7soIectU7XrL5maT6br6ASu/yDx0Lefw9mo5S9FT0r7REl6oiVv
tuzqnEn2bL/UYRGqXtAnSXfEN3oe3dEUA/DJPOV7wm6b7bCoKvGMsssBHWF/Xm91U6FI2DdNf1El
tXaTWINnh6iPK6mpurP1tsu+tBkAscH9BytegyWwCEjA6OO+UElpvMGKyrOWpM7h0Y+7HFlGWAZZ
xGyuJ5QhNozLcj1cRr2FY+Ko0Rn0NH802ls6jBdeDkxj4MKP5+k/G1XW01aBSy9fZslUXsohzQ9y
P0k7W2hzlX+MQjcIOCHulGsuc01PGzz5hlHIcdw+MX712vxU1hjPmEG4Z9i63QqAWGwE6hNLkW4N
0xkiIfnMNAWs2wliV0tpBzHaOgTpzrQf97/SzbGWWvniS4WtyepslEFLCydylxepSFAXbyLdKyXe
DccE8L0/1HbbMa3FUgfVMmis69Zz/PKyHhEG5SK60PQUOQwO8VzvVYk3TwafCu4vDcQokHCJr17d
Oc1Ep84sHp5y5UH0xQQ+00u/dRqtO41WVifFjPeawG5ODeRWXhLFbTI8mnbUAh0ql3ma2pNWgAlG
ab8H0d0chZCCHhL4zbzz1ydK6buwjUpduUSamXt9W9SftD7cM7a4PQoUGsTJl6aNVeXR7MZprOFz
4mvVGV6QJPWzJLV7HVY3R6HPm1uIBooNuzI1IiQ6J5t911jo9yfcy3Un7VFBbm4G+reW1hcy6jUZ
MZ/SwhxINi64SM2emse+KQdfcUn/mpTVl6EIHrPq5KVh8/3veGsYP5ITA38cvlBSdT+LEKuT3gmr
g1H0e2zwTdViGQmeADVvEsONNU+LfHKvT5Jy0QRmnINqP8Vh8WRFCIFo9fytnsufQR+84ffwoILE
xxxZTTphgQ+oai5f9j83bps1RpfE7A+EEIKz2g8THGOneMpIGR+NZ5nkQq+CXEN6AQB+PVTasS3m
mU0S9Y7qYZRtu6WjgUaKbi+PubUfuXAhgvOMEJGs7kEZwLmlXKti6+ngSujk0otJF/X5/hV467Y1
yawXGhzZ/JqaFI96b0xNrV6awLKP2PD8E0CPONhhuldkXxuq8ZlgBAFsU9eFUkLR4nrtaOZoq6Av
50uhpRH6pSPco6lSvay0irPAzsLv52j80g/KcKqULjiBd1ZPRRcKYFBrT0lpu7yQxIkjkeMgGqNJ
6/rX5IU2Gfqsz5fRCCevyBzEtudCeziwIRGFg7Vwdqjfrk2AqP00ITKj6qVgWQ9hN/w0xnpPnmA7
Fa5F9iOiOxQQNiqYlHxTQBltuoRSJZ2UcMAHze70nZ2yiTiQLoGLQbl7aTjncb5esCCIeiVyIusS
1+bnyTa+DLRyuhHyXZSf9zbLZkoG1RZkqemQhBMEJeN6MGdETnRIWuOCpJZ+ELmO7U2u7Ulu3hqF
tsqFYkh1h290PQrE3yFxxsG4GI1Ru6Y6OCc97ff6o2+OAmhL3yp0BBge16PYdgMZhz6BC23uMU3D
kobDfRj8dv8g3xhl0aZYHklkASiYXY9SQbvQZ5pEL6FWzgeM4JXj0Enj4f4om+uCkhy9MMj0Lnzt
TQg9Tk7XjlJio5DVdr/VGVWjWEu7v9BF6XeOzq2h0HaiQZPPs1A0rydkxwg6N/yQS94PhVvO6nC2
dIqMsZM0j1ahmRWEpsUBlZiI7Pd6KGDTDCWpnEqjlEYH/FfRHpHRJ2/zeY8WduMzYXi0dIVSX2fb
rYaKy7LLpZaiZihj+NoHSv9Fsbvp0Vd/mRDdQ/QFkOhQqb2eUBOB98VazIQc/Y8YW+hnrXeQHbDH
R9HDRbgBZhIWcsSaCBxcD1R06LjEYR76GmpDR7tS/yoRpXs0oyKg4P3j+VhEqTapf1+HMbiFAuYs
ineMFKNvEqJ27/d39ubDcEDApxRyN4sK1braTGWnj4d0LvxBpojTtIgYW6okdjY1PYWsyBU6SVJD
zYE0FGhy20wmF4SFqtnbF9E0U3moVDt8rbHcG72esp8OY1stLZ8FqbNDNKUi/B5P5Wi/Wdhdqi8h
+lniRxbLaXGcihqdOJNIuPKol6qXqkmH4IciRDW7kdZRyy0VaTBcNRlM7bkyJLtx8Tyg68btzHbE
+xn55OKMh2vaHnJnmjK3tOVQOqjY/YxeahLcn4Iua01XUROhH0t5FNopd0RXnxylFfk5xOhxfOkH
26zPjhXkpxhlNGtyqRSN6vuUl7P4Hd4etWKzHu2XMI30+gk9WSd6Fk5a/ptxnfxDLK4pp1kkdvjZ
KSI9Pi1a+X3njvosxwdRQc15H0dSkLcg1aPoPAmlAW6S4qn5rArbwLkBgBnHW6XIRldrA+dnmfec
XWJtR0a9ADMLNy6L/DczgsvqjZWupm6J7nHxmahkbE61nszvctZaf6SKyEp+bVZFh3GW9J+2Dg5y
tKdiVn8zB83onmK8fVWPLjZJdRG6qNFptoLKVI8mZIzq7zbv0zdIL4qCoglR5KnoDFx/8wYzMD9R
kGx7mZpKiPPY4hx1ShM63J8CEl20LNB4G95ErAx/SADW0H541o3McyIp0P8BSQ1lz5zHbPoXzzlL
9RJcVTqvGPOq9TIzCaz3mWjROdWDXg1ekQ/zcDaUwkieOtMaURbIy0lIX3jdac3UGz18LVmi+Jdj
iSA9ygCA0am2U+33yCh0zaNPMauOjkhz601Op4zG9SGI3kMhOZlXmW0loSAl1/VhsBIhszH6QT2I
MYqwRaUNXf+UpkOqvOQimGJy3slJXjsarqcnvSnS2eVjSDAKWqu2vRytgsmDt5BE/85T2NmeEzb5
X0HYFu9miIGaaxA2tl4ViuS9n7RR/prNvfZlkscME2d2muIgrWbKiTcVhlQecIYt5+euk/MOBwaw
njdj1rPk0EW6FPuKnknJOSFNDs8QXszoOEulrR6nqOshmCyf4UddKa16AutQDU9OElGdxjKp5DN0
l171lNSKapfavTOeKQ8lkxvF2fwTPUJzWNxLOE+uXgd6doiRzPk5KBgvHVroHZWL/sCoHmytVoxD
hbu9cWy6Vjb/UZQ6l71Ia9QUqomjvtaaHJuvily2ZerSXNb+nnJuFc800lCFCJcp3alsdfmv+1fh
5uU1QZQWVXxaleGKrgELRchCZFLZ+CEQ1qlzqvjJiCX1e9Mh6Xt/qBu37sJggheKZjxO2as4D+cR
I1LbtvGNqjOfokHknjYo2uH+KJvQdQmJlhoXfd5cu+tKWtFR9sIAu/Fr8qAXGO0NHYdkOVDPTwif
/31/tO2cIC2BYbJyxONEfNdvYi05gZyJpPedUkzokZmlK4dyfbw/yhZDXtAdNDbpNlwEH9asRJrI
rD7kU/mTlBfCVaQC06C6CmmuDRJF7d3U1uzo2KZ5n/+tONOiXZlKATSiVJTt5yJLy/GU1TTLfkmt
zOhdXKyDhysX0D6oStNNStK8sFev1wLBhYBCzND5qTPYxiEXQv5kjM74oOE6vVv0oFMf4A2nPg1Y
fT2O2mrjVNFhhzwnTaRVGg25CzU0+UYFRz+O8KBOodkX4c7G2pSIUR2F2q9B1FxMlNZ9LlkcjUEn
yIlqawieLetXogi828KW1uO0gCoRdaarNr30cHcUzEya4GEVIBGNCtJqvqGMWNVcmealqJTxrC9m
dSg+/XZ/i21nRzwMJPCRHBnwM68XtdFmLV+00i6aHUgnU9K1TwlV0INR2fopS9VPWYxkjtMK7eGo
kkicpBy9T+IZIszrgbW+5iHUOuciatYvhOv2qcWKbifq39wK6NABfZArLeZ7G49Fsr+6FqbkXJo+
SN6c1EpOil5JP7oIAhTqDPO3+8u5vVY5sMDoPCcLc2Ldo6lUHLIocITP7Svz1DfJISF+dKN+3PON
vTEUCR7VJaJ/7qF12TUMWbdolHs/N6bhgC5d+g3VTO1TVUr9Tm3y5lAgzLAWqRjS6n/9raSonhwR
6b3fxOFoeRw3IB0jDHsCLLmpzdP9RVybqfFSgKNTnFuMYkg+9OX3/Afsm6qsk9XJEn7HjZb7tG5K
2GPNmYEipI21m9f2/GfPhdFYqltqg1x/s3U8e2E3VomF/LcSh084olMxEUoU72Exm/Cenwdpm9uI
K3mxm73+ebaQug5e/uBbkhJ7mkgI9iijfY5Vh5KTUdOeOUp7FYYbLw6AJF1AtJwDrKnLj/rPmkQa
Kh8ThVefa6qPXBxvjNeANdlZ++2nXt41dtTSxrjNyKcM3c00n0df7SkJe5pUzj42rE586KdZD3dC
gxuj/b+uF2uhG2/gwimPZwXsbPZpkJye4riHxBrE8Wd6gX7d31Pbb7Z0SgKzLtkyolSre84pMbbN
p2D0ebmlN7QaQ+MZzFw9FLmt5SfkYOrJy1LRRN7DA1NsB0XmGf/Qs73+bpkVQjmBqeoDP1QHIHXJ
jRRJHHrZKX2lrrMnsQTB9wfdXHtIgBMOoVLJA8K/l7//z2axZkS5yyGc/CKbnPd4mMNPhWQ4yPXF
w+c2T1GUvz/gjQ8JOElWyxWBz+taPVXR+5Z0qmBAFv9LaCVomqAJ/i0Iuvh8f6jtQeDZAKfkQ4L1
O+s6pVkEijZb+eS3sh19UpMUFcI83nNKuLWCvEv0C6NmuoXaSl0LFVKaydeDaPpuGXF7CBUjO8t9
Ehx6FLJ3iGA3FhD7SDTEVE4CO3X1HHaz2SIjUci+kjkmnqxVT9SKmV3SjHvGOTcWkKGQuVn01BdG
4fXmwIpnKOO2ln0tFMERSXP9SdeShxFR0A9OG1AlNUPuytWEtDzLogLBa98Qnf6cCmf6AgCyp/Nw
Yy5o/IG3chHDDFpXd0XRtpSnG8VvLdgSadaNdJaO+eH+lvtwQrsCdJjMgu4iAMvFT/HwesmEFYeS
bQWyP1Az1A5BpUGeK0ErEBEsR/mXNNpQ2jtIyW9TE9XOCep/G4ZALZXkPE2NrKaeGjjj98kap/lP
VRSZdSxkqzc87EGF7TdqIWeebEKZfkmDpvnLCmKzeynreLC/AZhVMtpiMZVKzYii5DRFg/SgPTyP
LtWLxaYZNh3LuWZOdKizZUNRK76ex9aF3AZd/7SKF1aiovy4v6A3TtfS7MgRXmy4N8Hf2ORcIoms
+Fkp07etGJBmXXrrtFeA4qY9Nlmimjuh4Har8CZSWAZCWjzo1lVSu0O+bBwLfGOkVD2rdgyPadbb
na2ybOvrnQKaTRs1y7i066qrbZ+qylCkiDT4jlkOvzKjHU5sXO29mAGDprExf+j4ej8rk6zvUFm3
Nwj5EURSEm10KLhHrvdoH2hQhiL2KCIa1eesmZTvfQphV0wgf/c/342lZCjqwACptD+t6Yw8OJ3U
lgwVaJn4orFVXmK1t57vj7J9sokIFt4kASfJ5Vq3yurQrMYGXvNBS5tDYQjjlI+F/WVUm/C3NDaz
vx2840/3B91ODUVuVNXgsNL5SSvD9SqitJw1ZaFqPlUYxzObNP5uO5HxcEC9MKH4SkjCU0ZfO6RN
VaJPJdZRPqaO8WeceTnqtjC/mLW1x/3dbgtgF0inXJIE1fz5ekL5aDmVRBHUd+ToVzM73bPcV9NJ
RO1ePe/GLYkaHQ0g1KeQK+TCvB4qMkFl9VozfNjrqYSnMQ1+yTFNEH56VnT8Hg+xLiq6jzBVUl7M
aJ7bQ23WpS87td0c1Xisph9xPDoolQ76UuEadTl5Cq0hfq2nNJwOUyPVf+P5HMZvFjyR8ElFYiM/
moUcR7Qo2Rg+K30eOy6clTqg/Slrp71QZ1mw6xPOAacPD4049gBg0/Us0WcvAmGXmt+08b9lV2ue
pffPVUADkBq3f05D9DylDZ5m0k4Ie2NrLqR8UllCkoUQdj2wmbWzACpWfc0pzc+zLkl/Zkaj7ByA
Dx7ean5U2nkE0GRhnDVcN6DI0sx2Y/i0RNkeoLlxyWyzP4RJ170pVtv6Miq+58noS2+cRPWK7UB8
KM1uzyduu3MX22LedIJKypEfTs//CWJJ4voYGQLbt7CdcEErJa8Z6xLIe06Pj576pfNvOYw8gIva
1vXSdmYZ5gG1NF+X7PioYW5BKYF6wv1RbkwISjE5IwAWhh1r7u00p1Ul2ZlBSARwnBtxeB7UGUfs
iL1zf6jtM2QtVXwC1wWX29SjEXdLnb5qDV8JLekwhX33zVTSwQsbGxRQsSM6AkdlSg6jllU77Rzb
fcrYVPK4uNmtwLLXiykyuYpllbGTOHYOMw4SJDtqfLg/w5uLiZ8BjbfU7dCqvh7FGjIca9rB8OO5
6s8hpr2fIxKxE2b0e7nA9sQzIWshgi9WDTDHroeqG2nEUlU2/AlKJtqhvBHvTpy3PyK27SHVtPzv
rEn63wOQttANQ9PZUzC9NdnFoJddQ210817osR4N7B3Dr+h0+G2UouELWovhDzM39hCzG+efJxex
PjYoTOyNV0nZ6EhVBKrpI+gzWE/BPEiWm9amQ3eklSSWVzqR+F62cZMTvI7ZcJadNq6/mI2C41QN
IavYyfhurT8BM68YGfwCDl2vv55OFgqgjenrYTuBs2c5tcrpa9XWR700DbcNlF+tE56UMntY6Beu
PG1Q0EYUYCiY+ddDz1ieiMWhxid0tr0hlgMY6WFzjpuu35nlrW+86K7whrL8dAFcD9VSOAGkjCx/
KEbVhdOEaUpnolGSBvr7/bOzpWkxLYRr2FBEIKA9q7E6gSd7HQqL/dQN0oHOOPFPktWoNOZSPr8J
pZ0m15r7zJ9EGo8HumyD9NSVXf/eJrk5nrVUjfaQkmXQ64dnSekJvEARgBDXPKqhCLu2LiPbF3Kj
X8ohH76MsMm+3p/7jVHIcRBwRA91sYhafVEzDit6SHrHt0Q/wjkp2vLnYJjTzgV842sufQw0QpFl
87FWtCOzjKx+lnKbFyVPoR1N07swFHFSIlPfmdEScKzWjWtwWTJiZISUlzj6P++kleiz1Q+y7Wd2
N3wbjCj4BL2OmqeVya6sB/33h1cQIRvowLSPQMnQVzdvIZW1CqZl+6YVZG7VZTTq2d2eIfqtBfwo
5gGlL+/yagH7odVCx04dP82L/hjYfe8ppZUjyCvv2Vvd2BIfHWuQghZpsbXmqmGEVmjVmeO3Yz0d
RFdVHop3ezIDt0ZZ3Bbg8bFqaGFdf6aoacaxB/3xjQ7vkw5xvUMCzPP08Meh3oHc9cKRpQ6xuitH
JSqoXKbhK6+icS5K0buyFuw1t9yYC2QqdgH7jftjHZqZ6Akjs4EkVCW0zOtjK31OuSH3MLFNFMM5
/RD5pWxMcLY2SLUToVg5lrqvem7382Hi0pq/KWlbgIt1o2RjJYX32YF+7Urx6laV6e01O5jd2Wjr
7Rsq5ur4jmkmjAWAgSbzCM5x315kJqTENbjm/ohlRFfcGg9b54Ddk8Of076QnrIAsOqLbYsSFoRs
FdRVYsPIvzUImbx23C0xhrtmJ7tOL5DhQl1hyn6VOHY2X0oLSQVXCcPsfR5jA68gaeiqxKUOFeC8
VCMw86lqAog0WijFKCzg5+m4qWokf4kUf9H3ODG68qlRS9U46igbiU8jmlaWKysgxX+IRo5nNKuU
yfwk6bFi+bGTlfVzjJFCQBuKQFmqUCeH0t3czpOLG8ZQuRISpWlzCOEL6r+UDi+efx7ceIRGNBxS
IqWISCfEKi0atAYmNvmZr6p5d+pami3yENb0g6NYEJg/YHyu1q2K10CggSbJZPs9YcbB1PLw0OWI
1d8fZXOjLqPQPkQf3hIGrQO+VpIUlcYr27fLPnk1MUVy8yHUP2XaOB4DkbW/3x9vc5wWZX+DOi/w
DYu4fiwcvXZK/lbxkz4uT7WKMG7U6MbDs1q6GgllQTcA0M3VBWTQGiIjb6H6TWg1h9JKqhN9b9In
oxqlZ0Ot97QatqtIprpoQsDBVnjal9P9n3cpT2SpN5tW83F50l9x2XMiN4IR/j0MNCl05R7b6Pvr
uMzg6iUEdIMavWgnLHTfNQQ2tU5XpdpAoNjkuXUwrKr+RxdTVJ3Ngkv+XBvSaJywdhjNHUDnQ1Rw
NTTNP/BmYU8vAP7qUYTotzjfOY6ft2M/XarRyf5KrSL9vbFEGp6sVO1/YmpEvTBLx3BER9JBw6V3
gv6fqstb6dnJMKhyNTOTnAN70obSp8H3+BaZdqueSUub+RDHukWrZj121R+alYfI1fXJZHhV2vTx
sQRTag59bJTdb05gmv8G6mD9oIVVG9x4QgfRlSEJ/jm0FIhP9xf+4zVeTR+6InU1ukJI+tZ6y4qk
TL2J9IiPbkDl1lT1/MQRhu4mk2P80obpe2EPhwn1/r+acmj/0Buz2nst1h9/gQmJHEGVoJMTP15v
tyaCa4W8g+NLSRqfRdcoDdVpNUy9qUvTHbB18zLZxFugg4sI/dJvvfrcgdC6om1ax3dCWIaC1Myl
R/anOea6W0j1uSjUt9Dmqbm/zpuLwgYOgQsEHkpyb27m2Fi5bKRx8irisv9dSGXmomasfr8/yib0
WkahZ0KBesRFvoZ3jXrG1istktd2kNKzlSvy52Kc0xMQ115+tbkjSNwZCKgAyAA4bX1HOKLNkVkD
eMkc3CTM8Y8xDS0voCW/64do537YTowu1wXc4gVREV1YjRZGxViGVRW+NmKoPBAEKs1ZpV2UvH/Y
khD4A342ADmTAlVSr3djPo6o5OFh8ZqMJUWeuslPQ4ZozP0vtd0PzAIRRcAJ0EiyxutRJMC6Ui1q
3qgmyDzijui5TELnfH+UG8u2ZEw8HtSxgatXwGMdWaWViihl2VItPFSlU/20Z9p53aQtIvlwf7TN
JU7RhDeQGVloBFPRuJ6TEcTCzAXvrmyEs2vkKKs5tfRXUw2fpGQoz9Aw93QXb0yQNwqqNrI0y9u4
GrLnrjDntEtfoblXz4HRUfqaOinjdHXB8Mf9+d34Zs5SPeEhXjoRP8jj/3kWI2sMdTmsEI0q2/CL
gzj110TPy+Pjo1B8VXl/FxWX9SqCkURSJ1n566zM0ORySTqizlHufKtbc1nKr+hWcqzApK+/VRQm
SoFwQf6q9nZwoj/F/DOMjOTno3NBG0aHJrUIkQMFr0aRnCoNEyNgxSodLjGCeG441HtGmNsrnVEM
PgrNYshZrk/sbMmzWrZF8Vpm2nzO6eo6OlM6nxCc6p51SR3dGv3wT12dm3s0mO2W1xY9Ai4kMpKl
oeN6GQOhVJCOo/y1VKxBvKtNbiYXemPU8bUhlSy+TmrV/zKrwEgeFnr/cGTQUFGhagjCtfy0/+zG
tspaJRFt+ZpFprC9snIwosNk9/EjRvWcohBBC18QAaPrcbJ4CqzZDsvXYECvBYp97hk54mdOZloP
X4qL5ALvFy8Xuq3rKFBL8hLadle+FtXcn0BHzNcy6cqdiG+Lky7KDrRIIXVDXAHP5npGcZtovSRl
5euQpOLJTPX0FFlScCYXi4+qqMxDnsNLBR+3vRHjqeNgC/1ScOftXM/bN5SufY46de2lgrHePRP6
rOCUVvlaYbVzFnVhurmIiqMmNcFBSamjPXwc0e7iE4JG06q9xvfzUDfGqkmq17oZygPkw7cC74v/
w6TIaXmvF0WQTR22UDM9s/O+eqUjJvRmzUm8wgloKVWD6pjPcvt0f1I3jiBdgvCKyR/gOK6TFXKK
uZkaq3rlpGger5N2jKlun5wMkqM9gyzAUw3/vD/o9vpEPoLwhxwJ8gUg3vUW4toOEFlcxIkC1fEC
xDANTyW0tHe+2I0dArIFgk0TFw5Na66tAm14NCa5fi27Qv43NovyPU/N4nuLwd9RreKHqal0itHi
xFMKoQndvFVYYquNMDRhV6/Q1bWXRVL7lInRPsjmHha5KQ0wEtcKcCS3FwHrKg5vmhreZ8jMQGG0
Yxtm9eCRhtCdVKspOiZxlsvfzInG7f+h7sya6zaSbf1XTvQ7fDAPN073QwF7ICmJFEVRlF4QlExh
RhWAQmH49ffbbncfS+qwrh9vh6PDMsWNDaAqK3PlyrUSU+orVq18+vN3+B8WDmAyQ15Q0Qig38N6
0+wOZt/r6Y4QJ70D4Xp0D56zzN11Ih01XCFtYN330g7kT+r538aXvym6LtQZGqScHZcM8HsF9bKs
ajhBc3DXDvhoRJxPgUJEFfEDVVyj/zlUV4mCGPWqROB8/KqidY9O9tLV07s+2hk7E40M9/CrE05y
uMGhPdlOenWH6TLTY/dXf/6gvl+EjAawFHhHF37FpXb6drHPC6MHZnfaOxP1U2b25rqw8rveLz7Q
O/6rONHlYhBwAHEuZdoPOquuI2cn2uv+rpSTg+Nra/Bgtf9q9cJVkG4mSF2oTJRK393S1CpXd70e
73AvDNMgsJITS+19kCiZwpTQPzlyvl/sl8vB2KPAprCgR3d5wn84q5UPczOOt+muUlZ00j5HTJsY
58BElUmXeG1P07bEh3EMi9TdhvInUeT7aMXlmWcjRyI74hj/XvTGmMFp9knpu9LkOXArAw9jbpvj
ny+TH6/CPv5N6YGoSEj+LnaEE/K/3l7Md6jUxK8HhsW689oNy88S5N/aIn/cPS6j7hhE4HlxaamG
36cJ4dRafTLPyx24DS46rlev8WlKdvsavdm9P7bxXn/0A2tw3pYjghN7xvgS8rEwAzRaSbE9TwPQ
gsuIb6uK6qE2nr2fmGur1zQ2CxIzm0FthhHLpK7F3ITxfiryLvzcRHb3UOWABqIbyxqn5bhInja0
YBnzsa33XjiF9V/MibhZUAPKXghbF9/B77opXsOo3zr0651MrE+u8ctTKevwJzv8h3Gly1VioiAS
AlyKbf7tAvWGwo27Sm1ApsZxDuMaaF8MkN62bLd6VJ+SdQWusladoNZbrEV/13rs/lMdFPF0xOe6
RpBlBOUTK9o2VkajyVv+YmV08V5gJbNtaewConxX7KkhXkDjdnVnkphcu3OiN1Y307j/bR3/95f1
/xQvkiIAsn0//eN/+PMXqTYmH0r93R//cate+nd6fHnRr5/V/1x+9d9/9R/f/pHf/P2Ts2f9/M0f
Dr2u9PZ2fhm3+5dpbvVv1+Q7XP7m/+sP/+vlt0952NTL3//2Rc4EJT6tYB72b7//6OrXv/+N6PyH
zXr5/N9/+Oa54/fefxmf+4oc558f9u/feHme9N//5tu/sF8veBj0UbK2i6T98nL5iev+wmoAoUCC
6TdYiTjZSyYJ//63wP2Fn/w20kVkg9jA8TrJ+fIj3/+Fbhz9OCbO6f1cXNX+deffPP3/fRv/1SO1
LKteT/w2S+9/dztUBo4Cmm4w7kiEQEousfUPsROQCZmVeVyyunETRqxr/7oppvEvbbPfr3LJimmB
kER+D+RHFQqpldqXjP4YxDO7bvR51d32+Q+P/feb++PNXGLgtzcD4nhh8zFjTh7+vW+WBhThOCo5
0yI5i6G08anvCuTBx6i6juZ+em/1034jMb3+mc7td0nH5Ra5IHEzgQAHTf17yKnLh6m1W2kyWUCO
+9wOMt6hPg8xqmSWgZt10Ful1lNNNrtmjMkXj9oZnY+928HIK7sJbMWavXZNC6T9ikM32rJ/w/hE
GfzseP7xnSP7gmzaZRb/Mrn33U7HGcQ04WybzGFS/t7dnbq4Cu2t9X5CePo2Bbw8kotsyoUwipkC
l/lubdUTljJYna4ZrXA9MZbvrsEtmcGwvI7lEo6zUBwf9VOZFBWzbn++Fn64SfiWpIGAjfzjsiC+
Xdiz1rXDpEWcMfwV4s2xRTfeoH/WIr88qm9W3IXFQMCk18uexGXz26sM3lbnhTM4WR3V00cTxoMw
gaceg2r/ST59+aTvrsS8Cik9WRs17ffHcsA52DHT4mTV4Kyl6LFVFoPJmepamYTArEL+jKrxH57g
Rb6Hg5HknBbc5fX+ITRU8+zPLnOllLJ+fC5Ds6RrKK2fdAx+WCQExN9seKFwoi/1fYEZ9IE/+jVX
oVmd39dh0RxblEazeq28K9ceHj25tXd/vjZ+ds3vFmZX9f7m71zTjREWdrt8Bw8YvqguDD9oJABE
XETRT5LUH69JSOJemR8jAfhhSjcq1lFPNR13N7bya1Pv+o55nfW6AX5sRVAjbC5Mi1HBT471H9cN
QwugWIQmFigCqt++xaJfrLgetJsN69Dem2Asn9s9DwXhF7FvEyJn/ecP94ctQQTkf7RK4Mii9cah
9sdlI5s4nzClCTJHx+oWed9BwXPs6jAb4tq6+vOLIav0XdAHPbtwfl2XnsIlfflBvEQOaouGxiAw
kEO6myfKm2tVW3r/UOuxLU8FN5kfiw7945MLOaEVzHozp8JAUXIOnHFwntcWGqMtCuq78RrsD4th
QI/NOqpxH2D2eZvqxLqqntS+rX15cMYgDzH4lr05EdacRWzRtHrnmalvJzVjtUTCjeHppt24dQpO
dLf7N5uJnP562UvP+xDvazRkjDKl0+7R5SwT5+B1KIuLoS9291yXyao/+9WwtmKLt0W+WmQ4hGdj
z4lzXYe59cUZu8Wm+WmpJ6j5EVYOtdm1SIIyikRgkA5Kc43rYlpA5nCyzTSsdjMm5lQxBrGLi0lb
IyC6zs3r2k7mSUB7LtwTc8500oZkMWInWzR3Fl0Oj/57pJ7U1ljWsWaEFEkIPfjxKz+Cto5WpR2r
1Bnt8hbugOOdw8KeHnOmZqM0dooGe+ioV1vxhejor/4BpwV3K9M8nwYerVrcZpnEuEf+e22vfi+U
3HYeoe7rXUidu+4B9a8L4kUK97itXV8AkTJVIlbZKikKN2rHm52i5oy4wWwd/CbKY7F7fv6WAmKx
T/bmJJ/yOELjQsjNDOGNvSxjNAofUozzbuG4cN76Q1BPJ1TBO/e0D75Wi7B2iTS+lTR6OSN2vrvH
cjXGerWUK9WIZXXGfYgkAxjINBXeJDgmiuUgtQ4t4I66nUXuYjxy5zpTv1+ZQfsdapst/446gl9n
81JE6yFGCOVDDXmsyXKkTm4mNGTaUqC3rKZXeV0lD8WmpSOKGul50SozPMb5iExvSX6bpKuX+82b
ALR8O8Lty69ynwNQJGXZtpnUKnw3jnm5itxrBnlDXCfZ6FTC5EA/Tm7HPEcfPI/9RMI0xDHEvEYh
av80aO2/5D0O2Ck2vsY52lbbVanb2YMl1nodHg26Xg+uO6zN0fMspBhky5SN2BrjWMIU9S5FVzQL
wiQsm6+sfFmloVTGuijV5I/NbAaFjO88auGGa6WyXblsiyovqmu5B0uZ4iOk3iIJXPQHa27zAdc0
OOtsq2T2TlEvgUnafuRDGqusRTG52FRZ8zZ89grjJG+qWhqkX9xwi9I1brZS1LOhGb3vZbSky5I7
vybWDGXXVzF6w8iqeF7KdfSXoEODPsX7icNo8hc2w2xdVIu6xatqbF6g356rEuD5OHm9pY6bF6sk
pQm/z9BHPb1kUdkq/2Bv7JuHzlqK4p4ppbo6zqEp55TzbXiz5eBvwql09/EiaPFk4WV0i9RD4J/m
aoWBVdRTU12hc7usIkksN36PtrJ9zda1P+rFbMVhVJb7DvPDPfnUuFtcHIeS6hxEOHbG5JNXlF15
5002PRJhHMatVtHZzdQZQdtkKE/I5XRa9PYyfnB8vCfuvGhGYKhqnfmd8YqgvLLl6GJ/OWsmPpvU
bjiUj/HWusWVx5gJWkn9XNY0jMnyjqO7TWi3FBjF3C+RdP0hjfVomXO3D16Fjk3VjL/WTeOsD9ZQ
MQ3L3kQrYvEnP34pcBPJEVcI5zp1ofzaAu3gtUQZZ9mtVPYKPZwoscLDNnZ+e1zDHnxsjIrutFeR
/amKLR9aMDM2fOdgat7id+OOmZOr5p4k2n4sd193hyFWQZZEHRIE9tIO19As7Y+yc9aXcEZcqCcL
8E7BOJS3akWI7a6zu+FzbfXqU0DR/dZtVDKlfjEwfzjr4NEedeCIKCrsQ5QQF1PHiuL7uk2sX1Ui
9ycUIuSQbZSI9UHpYIquZb4OJ4fgaTK6CRtryQ66SBReUZ+7ra66s0f3HQngyMv6nSmhNJ7qxRzH
bZJr5jZlEglVJROPcHVjmKZxrl41STk+4PZOxDIDkVEk8NsOhV0uobAg6D0u9kJYbSO95yfdudGU
oRgQjCJozfyyJNXkpG4yWo/F0Lh3vTVbnnDduUUIbvTcl7WpA1zWB+np63pzzTkuyrkQcwGUK3Id
t2fZVPl4hb14+Lw0MRgYU4Xz0+S08EA636o1BkTb+mb21f62nSprTOcSbSNRBGFpMaMESHTobOiT
AiErV/K6a/nStUH97DU1vEFuuGYsqlR8c8yi2iU1uzvap9aeveIo0eV76zntMD4stk6K1IHd83x5
tV9a8hQSLL2EtvAs7lQgObxUDOo08+slstcYxuLqnzrTe/og66m4s/2Ow6fut/JpC7j/LI7p6KOD
hbVU6q5IhmZlM3pLWuR9c7db+zBmetJbfKahTFDOYa5xgkeKQRK9V9bnkdEolcJLSZzMYOkXHprN
6z9pN8qTN9vaNrgu+JwhDzYDXsBfiWlf98sMVlT2sWIitvbyczT11UvZhoqWjxVNRer1gfoS9kmC
kBbq9clp4ol+reN6tDJGtJuFyNr7vFFvNIcg1EV+WltGbzl8t9s8XoL1xFzdjgb7tpWBkF3YfnDX
upqOfZ4EJmOACe2lGB7mntaalFnUuxOURydYVJdazIHXIkpkdbeOyitTr5LO81TYLRNuqEitImia
cBHubsXPbdvnT9LWsStQ4HFVmvur935fHGvjzTo+xrd6ls+W1YdtBszqN2IdXbMJXa1AUNDl1k+x
2+aYUyXVeF/U0V5m1C5qTuFCy+XUL/HELLACzM/w+2jXQwN39mhNLobI7JDhOpxw/TyMTonEmU/K
87kiKN7HHM591vn5uAsakeF0RJ6rnIQm+9IHBIIIm04p5SiqeIy844Qsm74ylo7QfI4b/2Mbw8jO
Grg6q5gKt54PU74xqcd8yMQBrmZ7p3HsTue10ePDFpe1fZX37UzzE8AAwhtzOvabpRh6K6to6KdI
SuryPiIvtTKUyVSTru6IkomaK3XwRppmRxQ/zOc6Ng0pq6wKnVphHSYixJ68RlwltPrUL/cEvwn0
I0mrxqZ4U9OYWs7ames2m+CJeWL3lXNV9colh0Q1qEpLuL0f29JHtAlHy9KclzDS93nh9/r60kLj
BFr88lEZnD8FHtcqRw+/9G4HNfc+DZSwCM+R1zFw7tUDCXDlTNWHZc/N8+gicHfonSqOMt9U0de8
q1UoJi9nWsIQpr+aoE/ehe2cXNu0iJm/mtT4CHLcPGq38BTRJGc9l3vnnHSCujfTNkjucfthqFJ/
3sZHGrwzZ3w0q8+rLOW7vjLm/TRiskg+rtSZWRlueoSuHKZNEI+NiJYiqbMNkfRs7xA/TfFC6d/2
K+Kr6eAxAiKGzhk+TI1RrsBqtL+WFn2hDDFY+wLqqOjRKhtlhAeLcDy0zp4sB7czfCOqPXLTAHgD
0brJHdTBH0Gm2GmJI7OoD+GfF4g+3rgQKgZR0g1/vTdWICFtR2Mk9tUJttRElMLIH5dlLlBzQ7g/
DoxKUFXZjDk4cBlpWK1+c1JO0L/G2GR/Gsnw6oO3dqSJ9pSQ0LkVPnqptw/LVaTL/kO+5ZC8O9l1
b3idgytMHSMt7kal+zbU0/ap3Puxz3rTdu+0qe13rrv17zmBOo2mi85fTLVi0VdU23yX5PAawemb
0WKtbfGbONeoJybjWjwm+1ANaTG0Mrnwztcvpuz6N8Dtl5qDF2tEsFfTdEATpiQBLlYG8LqijIla
miabiitNARBIPD5VaHkDFdbqfrD8ORjEHIyyIDuuefimlv1VUIdsnZyE9e1OhETjbDayhtJa5e82
f+YQadeWEbXNd4cDoqDqq8N/hp+OPe9nmiCG6VvE524XdARHwWxwF4uBuVJcetCAe+e4nTqi5+Xb
omV8JTxU6+RBRi60XaUVNhQfiyJQu0j6IXiN2J+H0860yHf1XFgEZ1X51BmFtYwCVbyiu849ly7j
Sih6b1RdfkaxW63ntsv9297sbXlDiOw+TpvXyZOmQ/yuzTnGhLXK+ZPGLoJ/LRbvtExYkmS+lPlj
zEJornxX4hRom8UTGiE0jCK1b71Sw0YM7eoluW87qtfMR3NfChJb1AMRTIA7uzW1zYZdC+/Cx6+q
iSMmiEhNMOh5CqdyusJInnBfqlFqDBiB/Q8bxeJLPVJpCdin+XxYC5sJv9rpwum8O1KR01hDe9KN
0jJDsXJYBaZ73SrC1W+pgqIVyT/4RdHJb4m5qZzitUqXOYjK01hYJhc97MgHx5cE5wCty4/kLUjT
OEGNJ1bOdJEYjdaeuOiqMGVMJnAzGGVzWk15jeolgwz521m1dpcu4bx8xMKjf2golloia92/meG3
DW+ABRMCDOMDDuHB7cioVhmqA72Pi78sE9M7q4CRe2AhOXyq3BVFpcJKloowqeftYOpFj2kwx90D
qj3+gz3b8F5jHXvvyqZoYoGeMyUU7awhpjqfklD421w9wyYKB+FjNvPc4cXK53cxIX0OWOmiyhOd
izl366/hGpS8uQqBytwUzachqMyLchnTOq5lxdHE+7ACJDUrlBhN4PNWZdCU8G+1HX4NEcqUtxAO
fJr/Zt8SIf25jbKcojXKahcpqePlTl9KaIRlWtZliyyklOV13pPUTiBIXtpSXzQorW71S2UtQI0d
DepBdI67Y4Ja+A2GaxO5vXCXrX3laV8+zdhjvComO7LSzlYUnCUNqGcX5dBXZlz1R1PYlSWikXCC
VlWt7wcNBU3EEL7qo3Gd2sZdHeaHiC8dp2OoVf6Z9GDuU5L9jVrWCvketSy2Rtgj+0GEmAi9iZiK
fmcFvfV+jtrhOc/bnZMdod6HubtUM3Uu5yWFAhS+W0miyjTpqiF/3aGC7p0ShkcXUGlcZZG196df
3ckvn1Rgq/d55Fbg+W2V63PRQNUUOG466lI/Td6R5tquryhSSS9Hd2y4j4as46QW3T1caGNdWndB
cG4K6Q/Xxk9Kmdq60PiRFnNW2mt/Q1MCD0N3s6vlTETdkcxC9NxKC1d590vYDM6hQonEF2h8DvdN
s3Sk8z70HDEEXU0ive8F0gCzL2uxMbjjnq2mGd/2+Z4k0INYBCTqxOGDFctKic4yQXGag0kxime5
HxNNyzZ1lUXySFyGyxfTBLYzBYbyau42aZ3yiNm9bGb0piF56AMwhDHyx3OOL0r83NPnchmZxIxP
rIv0P5hRSiXCZInndHHsEpcxL6hv1zkOhgMg1t4ehkSvZTZ0XXJVbRqBn7HfzJxF7WoedVQD1fja
OM8z+alFFbTtpZgVa/O6dxqnOJukkpNwYWMf55WFl6KKm4Qp5sZa3XTLNvI3AipUlPbsp2VVRZAG
VW+8q2CM+A69Z5XPw95wmb4xXXIzTom0zqNcyw5rg5CF5ZuZKyybitkZfRkGZy/febTzlvSd8MZE
V0cqwul1ZTtlh67v5O1imjvOOF1rheCCKjcrnVDbw7y10jI54P8eu0gOwxgueH0GJt5gtVk4sVYO
aOjF6skGrKqPXV8SmVe6wrFYu0CF6YW8PafR4Ewnp57CUIRDDfNxVLkbZ263rJivlntwxJpcvS3l
jPbtSAkVHvsuHxMxBspe0jEI15fGkd4TxQbjrDLQ+xefFv6164Srw7FXhE+Bv0UfxtodvxSdnzQp
nXFGwJBADl5Aj1vSEb+oxgwkJtqO0eLOvy4RZgKXRH34mPShcxtrVawkH0X8nlNLRsJvWKcnY4x8
S4/Djl7Ho6/ea6/LtZjsIblrL2Mh4Bp5k0UWWrSHaZimOZtQDR7EEF3OffSERvR1B2e0RIAXWA8F
zYq/7LkCkqlL2piTqqsQoXm5BZmr4RMfTVz4n73azt9N8YyMWYdeUfB6jyfZHuvc2T5F3obGkKNb
0CZrNN5ybsamre6mCqwwG/dylJkXTZF7rvRgsaIJs5lePBhq2Z73eBsAWfZ37u6yI+AzqK+9nGZz
hjlOFsGR2lapkWVVIlm8m+691dTy/TbQyxHVrtcHNWok/mfGAPpMo/SrzybS0cAmolmfrWutXuEw
Rjj3F3MR0jN0GMD94OuLMBhcMiDQz1czqr4tsEmp8qyw1iKm1q+qtyNkkkT4c7EboZ28eS7b3J2P
hk24HS1mYgyK0GH8we6StUgtVyVazLIwXFjWGynB1IW32w654dz6IB8sorL4kFiAO+m8SVcKMD0g
t6mK/F/pNYxO1hINLgJdykedRrb1x2ooKxLMqY7LzFkdWB/S3ZsY3efdPMVdHxZHe8OVJV3RqeVo
7YLcEe3az7kI8kF9kIOUL35uO+/qPtb5IZzLhZcJfJXOiG2/J2KaN8z0BJpKvu1dUROgv3rt1HxG
ol2SCLSrVZy2jrLngN2Y85QHxVqn8zzGU2qWan4dDIh/p8wbDuFhaS7QiSUD5KU1TcuN7+Xj2BwA
AYN2ddIqztXWqDLdLK948rx+uEtaqxtTIIH8LS43HoLIzlrfJWvt+sB2vXsuvObisOCY7o3VbN10
rC0nR8/Fz+P3CEhv7OLJQwt6Ar3C3U23bnyUYT6VB6B73HLqaN7iI1VV/qq06fdfZCb1dF13EPdy
YNbhkCMH+dVm7qY9IgheloJRK/WA1m/AS6sD61OOKlCf7jwEeVRAf8UhWlqnFp5M+rthr+MvS4IA
cVrGRffBDq0tz5RBPZNZirE7QLemXzStBq81XVnRe7M2A6c+8QEpXc9pvtBsBkSqkYJAkGRsg/2V
bJpgZ8W4/ad+w4ma6Gt7w2ej/D0/6CECaCZSJihxm8Bur+RiLS9eMOtfncFfG8FJM87XFVNKRkwW
wttHWbbocHmRaVK0yif7gNhKs2bDkMAidEEtXo/ECYu4OG/nyJ89/crnfP6A0wZy9j7pypW3zEYT
PEb/S+sV8ZAOQw5ua4Vx/6G2qzjPmAaMb+tQBfcXc5gvNlAYeNIaWZ/LSVIpwXyr4hNzwIiqBU6k
vk54W1kZrYACdzXGykQwee6Zpnarrt0hjG8K5FYnAHdFlqqBbl+SZEdL1p2t7pVlqShPu6lFeQS6
XPO5WEaYUhMUFdB9LGO0gDgdRMJLKjJtRDUJsxspItQ2rdtYULehbT/GjtRnCRnv2grb4Vesj8qK
OErvgKi5VP4B4XaU5v2tCXosX/oRAW/M1qubDfzMhXcYVR+deGCxULEtMiWJZxdH+aRvke/YPq0I
MVPqQTimeESBZheg+NOAPQ2C4QA+2/hQKtd/cfu9MlmtpvVNO3iOEXbuLSMHgfQSZogt594rZ7KL
3N+nJrNQbAPyKFgWqUfggA1OO3MTG4V2fUWXLbiF92smSlXkTEWxgCwewhHH6cwDsnEP5A4qEAa+
e8xXKZcitec9eVi6DoqZmwPci5CcMbxR4VgFDBbuhXOlpzh4s0hl3zmXtU2KxYGbDVo5QLKtB/Bc
0BReaA2p4NWytpqWUR/sFk4PnVse4JjkvViajR2NKpZrHxwLWhbpgJXHp7KkTXlEZD4nPPVrsxzU
1AKNYwRQ0suK5Vif8hpM4xU28ICF2uV4fN2Ai1qZBH3bsy40/ccuDhH2UUnjVFlOsfmWfMSSB9JN
sq9oM+172K1BeWDOMb8U1GFUHRx2ijxN+x61d4s7VBe7d5hHaQQYbOMjrwBA8hZo5wjpY/IBsBTj
yHUx1nka84IZPmWjMG1pQT5K+36faXosQF4pv5V8TZItjE86sjraoHKMrnLvUqkbatPXjqxcN8vh
GBG9oIVNaecarz31tEDGzCS5uZkbFc5XunStW7CTDkStjOsiHZnDl2kyVOWLv4/dlKHBqNpjPFJX
H6k8wzi1y3V0kDmoa2bUx3F7YN921sHxNYfyvBMVjiqy89uq9fw3WLrLz4ZmwJ6uYDYRdmaNorLL
8VIW7U4qlDptjRtdwJ7LRTvQkzomubI2YtyW3wdtnoynZCibSxSvJXMfhUfpapvEPpMNrxFGOQNV
tN1aO64AQRU5px4JlPLBBtDWXxBDIXgrbytZ310eW+A7XLW5laoPxxPJPiC9BPXsbpbSpvsZME/R
UOu2WEWojbLsqJZpvIl1aT5wZmqXhsDAedtXoT0d6ea39dmT7XzLyNY8o79t58O93ZSUQ5AXwdWK
IjJPUAJAkXfaYDO1cRs7m8BXsiqzllPaP1b0HOLDLmfvSLp/Eda3284Vqrf0Payl6tMk0Z1FORi4
VgzDtBDNK7LVOUi6d51OktdQXrbitV/46LeSzpbWcaIrgNmD04dNag2wSAXmddTuXrDPTbZSwul0
QksgJxi5fiKcFp3ys1d2eXhcvb37iNfVZGdydi2a6LsJP47KzC2dg8rWqXEZsMONoNPjFVduPybG
sm/MMNGfVY1df0022TytFbw6gYnz/AVBYDX+ShUDGetY2lXgf5REq24QiwuAPKT40XTtoYVVPH3Y
W98qsrBdHZUmtRy3a7AxOR9GOJu1yKO+xW8kgVEgolURIbyWbqIYcUEzX4euxB1gmEaAVyilRf5A
K6LU1FTL+Lz4EfHDKqOhwI0kD/3TUtKXEdSasZUOSb4HaQup4FxYDNSDJCdVjB0F5KVDzUn5ro9r
8l9Qp/lqTaCIi8Cu28e9xHEwg5Mmp5uYhj+etbszVOnAAbG/2yrHQxq9ZEBD5LlT75m/WzYeE06o
ymuJzSv6ACRBJdhtWLYZ8nF2c2za2bOuFHZkdzHJXneIrMkJO5CxOg/O4DJmgEBdkGI9J4me90cE
96vxSuJlsTcQCwBOydNdRfmex91tNdRzJ9CIMNUFpm6LSiRjDuJq9g4kbJx6z2XfzlJDDQs5VoJe
WvvRqZa5vEBM4XK9oEUDy6JrkmOuOMzoE/m64BgJKRpWXU5lyly4lC49QsT0+L+efnLcrtHYiwBQ
hAe3OR55S+nLS5hmJOGax4XqRIsXHxWNpGme0sWJ2Xq4evyqOabeWfuSUxNa3mZSp8QxJW03P7jy
sbGIDpYeLh4KfY6cqgPWOwLk2m5AQ9vRm2gagPy0kys91KAf4+XGCgzxbUm02k/47NTJtUOT+/UO
RRrbgah1jgyqhmUaNszJn9wa2fnUH+aCIY2y3TR1ZA38Po9udYJyF/LhPrNL7xUudfW5lKFXZrMz
JCOgM+tyvRqaNvwiI5l8cQa9IBAHZ2FJQN4sGb6mdpiJoXAXBpGg39G9R7JCl3dFs7bqa9z746mZ
lrp7s7S0AK4MeCnE7pWewEH7UXkLxDTpAzgKQgWOBV5XCAg1c/+4Ub5KQPJ9iq40TMv1PnfXpblq
HYMbG6e5HR6rEfrAYUVlrUz1HNDZ9avEdl85hUcqv4Nv2SePjmJ5u46VnxxKPxrUk8uh2N95FsOu
aYAbZocWkwEF9Kpw+Ccv7C9xk19XTNpP8qv+loj8LaH5/z8GcwSz/b//xRP+gcH8Wvb6pX8pRvkN
ifnyS/8kMbv2L4wewxVFlxZaVHSZGvgnidmJf6FZBHEYDTg0a9GQ+jeJ2fd+CRjdTC6EMFS6frN6
/heJ2fmFgTIEci5CeMhGovn3ry/3O8/3n5zx/0xi5u9/y45kOhUPxxApEKjaAVJ0l5//gatoBdb/
Ze88liRHsiz7L7MepIAo2BbEuDlnERuIu0cEOFNAwb6+j1VXV0+XyJRI7WYxywzJzHA3A1Tfe/fc
+0wbeLYMK8rEPBhayYVBoS/ATkm3pZkeu+WngCg3YzWtzHVTVshAwTXVSCQ+K56cuFsX1IgaPSxu
Us+5DAMTvrhgMJVHW7Xq9FJbSeKJI91fpeXNfjgwuKoutgnrQchLXUe9WfWhGIX87YrF5ATWfHdX
r6MdYWmT1INJVm2k6szTvWhEAbWyJozxhFGsr9UCgZbk/cbUt++3bO8pQQ84EVYTClxcrzXPfR80
uVrYyYO1ijHfIn+uCIJXUrm9jKVO7vBqEZqSh4JPQAvdRNBJCzYfFGHFEuNAt7H0B5phdx1HqaYf
CkuzHltLiN/ElLdaaAjZcvFpeRFq1EXE8ni592NcRrpo3yLojP0qrttFdPqiDhhQdBeIx/Lk6V3H
Rm/ONG/vElZ2sGTFoN/fiAQ5COQHNhZZ6SmnOEcmrSp8tC6LO+5K9DQZZnzcP7RqtN8HOqcxWJks
nN1tQf/tVNsu4egXXR/DU8TGbHaM0ouVUqLTa6flszGnB+AzjCXMVqfXnv7HDLJ0XckctJPFDfxk
KGAVXI9foqMB+lMqW1wXeynv00lYX4weLLWva88eA++WVUQFUvvyuqa1cTLzySz4epVx8GujupHb
y2MrJk/FzbbUR7M0YNsmNH0tgGoYHhpWy/Q+802+56y8AKXk773R+W8O8yg7JmzGgkVXjkCA8TV+
l4rYpaC2/Se31Ko3HnDALzU5CaKYVk5VrCWNnxLmZ3d+NMpSyrtyaeTDNsrtbCJv3jTklqkpR3Xv
HTW3M95qszJ4/G0jjSsQ7JQTu0cWTJMh5ZrQ0k/dIRQ50obZeBXEMH3muMa2aFjGuWAvTkpAR0n4
rhOuxMPYFKU+kiHohfyh6xRKN7F+uaYl69fClPXKG4a5cnwq0zG5zsWq83f4IqfN9LKamTJ3/5Ep
TyWZ3N90aoItUA01T5UPrCFzO+azC3UNz1ArQg8wC9XNlGIJ57QlLjfThpv+o3GU3EAu584Dfyhi
ZgS0piQfaHG3zJMEcNXhI0zmUcdN76arrw3pyeYEOrDMrqgCB5dnHbUl9NCJHPvuOJCb1u/s2iia
0G9SqwHMmwo7AAK7rgmz75F4okeEMV3Qdyfw6msuajuss0F/rHP9plJa2nJhOScdbtborAI1e2iG
F9jaW6FoutPfsfb/f0X9L3JB/tUV9fxbfv2Tx+b2H/z9erL+4mbCZXMLXuO+ua2W/sf15LFn7raI
Fjqfyfp/307OXwRnArbjzHFI9L1FQfzX7WT+hbeGrCSDH4rLDkfhv3E7wVn/E0pvkpIKte85wvUZ
k+h/88z/H9cTemrus8SwB7QsplOelVo8Va190tiC8Wm1hnrHGgznSx0YjOvyk7JeCzNzlPcemOQF
XEl8MQnd6Exy71hla/aeFdu2s9UmLhSIeR1QLLkftKvDviOjLTvbLlM9H94ZbphA5pki9VGrcvtI
soZ2x8xAPvH693eMY+egpOZ+IEZovMJidm/DprE/cM6KeLYVcypmX3E55kMsfVN7LcZeRB2z9eNo
wDYHc87QdtOX/pGZsngWkkLXYsj91boem7WyfD5a1tYclq4eH+d13s4LasOB8t28bJmxxe2w1Tsw
sPLSDvPVtPWH1DRiNuo8VUaSh5tpPHNoeiGViUX+yKL4GKzk0/eynALeiBd2awciByemsP6VsEet
mdM8zivIn8o9Earf7xne7gokJ5KkspNpVfdO+jqv7ZNmV/KQpfb8oLiKd+x3TH2iVOf5vZHTemka
D8zRUuNvb+4E3HRVH4zNBMGlTgj0dV6/jCLTnwWhXUdtFS/sUZ5/lIkPoZoKbT8baQQ7fccc2N5v
hmwek7ql+IfCep0bfY1dRwHNtNr0kjJqByvtUoWSXc2nrJ+dcCwH9TZaCyfLTEZYnHK73/sq+1Y9
I1kSHYKakUtQJbUVah7ifeOOybfKpmxf99b4aFloUE2VanvWT8MQdeLeZp1iZLbjgzuM8KYaVE1v
hfN62/S3iGNDdNwi+mi2M0YLanlLO47sddHDtFRfrpU/2aWVx0tZXplzdCdvLfRwrLdsZ4miZVq9
ncdpOfcQqBpnZdXJr8ykG0tVWsZsZXydzJslakhVdtEwy3Z4pDp+iMGQKjIb5jJu6R099J435Rbl
2YAIOScenw7TP7Q1p+7DfK2tnc4MifBtGRV5QwjBL7P36oD53hxYZroc3f6UAC2F6WANMeGG2p6G
MvLQ8W8sUXJqVRYvzVRepT8rFut6BRKct/cKi04wRVQyKHF2bS8Sk+7R9ViYZ6gHROFAOOmeabEf
ru66z3X8bPZaTWFhWwG6FBIern4mfRb9HbytoJprl0Nv5v3JnPzfUhpHZCxkvGI8QzIsAdnlgN2j
u1yzaeliaafI39zZ01ycJ5PByUa5EkHYTXCy5dnqCImfGFsFi6bvbGkM4Wg11jFnunc3tN3dMHni
caGcCkq3/x40+epOMzt1PPuxMeFVGGeWeHBrAoINscWuq30urE+9DAhbT1LHGscuDz1i4XBoCoCM
hQ7PCVw2O4U6KEbAiyA/t1E4Z5l5Yl+ukCOTrYXlmKT32K6WAKTlh0nCwH6qjPmNADSxU22vnon5
vI4eGzqKTIsIyDm5IE1VY/1BNDhKkeVXJ13EW8m60air7sfB7yNvvdHWnsgia56/mzVhmNDr1puN
+TlCwMnPNIY7K4cIgHX5YI6o7xpZbpEus5dkk5HDyp99s9YH1+BtgnrN3Uue592bANMJmfR8V1nx
iA9JPeSDCDJfXDULMG4d31rXrIM8LXgmx+45yfJfzep+uqq/sycIXTdHZXEq4pDqNjlkVV6c7A5n
b6ocedSqcnrrtbq+mp7FbiNXa0Ahe3eXgHt+W5MvL6Qq6QHj5e2PZA1t1LA0Im4rJz2X4NN7lESO
uwEtGBKVAW1nCO3EiLraDcWyoHZWvE99h6zByH0vV4iEbC5skBCf05BMkGh1MvdmZpjDckudWK+t
r20WTlDNiRl2oln2qTC9M8LMdmaWlj2thBn9zFtho8Bmo3GHcUbeD0l+Emn5mECxNXFFONguFdu1
Ktcw8b3GChrDyX45WukcjMkvPlI7X+9cOcjfflnbvxe+NpaT+o/GVFDdefPyZeNz+Fy7skcaSs78
IpsbVWgQaZ8ePa6ieOpt4yi9tHqu3fzXOBpQg21vRdpoNG/tuE1PN0znbVjrDdvAdszYzcXQ02we
tXYiSnAtfHMAVnU+yDWcgsav41v7t7rNa1IzuZ2LTbNCjoG7qS+/GcIWAWJvHfaaW0V6VkGFYCky
P7ssH7pQaebwlnsZokVj3Kh0Nv9ZO6bJsHmEjPXsMHEYywwk8WOUXzVx9LRF+2FNXXOh/Ci9qOwa
90XommcH8JbqhwtwcaA3ah5GTU1Hn23AF7NFQxpEwWDFzGuzCRjcyosFjjyHBlaPV+Tm+WHKTY6B
HKzzS+ne7AUJW2kPmNe6N3yp9otABepCtMmNjqFqMDiNbaJ99ipXT5NpymfN8pons8uGZ0oRD1yn
cdieq4ZgQDAJWCHVB6jUAvzBXu7ZF7NdGbCqU1ZW3d5OtvK1FcYbghSPmKrbs98t1inf5PLJ58FY
Z2Ntxe91w5HTr5n6k/IvrVGVD9aruy7phDJrckJiDIHCltZD2exbYtxAYZvpyVQ2cL4tCSph83Ga
+M8FIQBDod/1MnnSSpebmB3o6tajKL8ivqRK/uRydrBeaIdhWPeV/cvzmkiDKBvFFDGv/tJNhpFu
GREKIoqg9JMVlaBNLl6pmCgX8xFJ9tObtKVGisxvtKTWfd3KxbNFJ/hQp8PI8GBLhtAjuTpIgJRx
Xf5tdUB3e3xRjtXeJ1elQEaOTH+c9tqW2q/CUHNEGWFd9YrjWCfccte4WYA7Z4tJTRoep8JwXiWv
ExTruPTPBQsY8AEJ/yFLm+EzlyxByhXXTFLBLKqtpPspCu+Y2fC5uUX1l46d3I3+7Px23OFrrdwN
TUjNfDi13He6Er/sFYWI2mvgBkXnUuyJeBx642y3W/UMnu3u8gR2XS7Ofm43tXcz48st9DdafRVJ
dgfctb5kMl30nOr4Fn4g0R30td+bvJe21lxSr92bicsp6TesmDKF/pbzHcugoec/cwk1v8mlo0rZ
mPhuZpfuQfxnKyiqIv3VD+Wny2Lue7M24qJb7IvF9PzJ7lxYB0FGoEFyyg/SlCa2tE3ta+pU1v2s
xuHgVGuD3w/VoptB92mhi++JHKR4gvcONlYPvM4pMmaANu/9YecW3hPT7p29ifeDNy2NbGxYmVEF
pTPdr+lJL1XLyru9PeMKMoVzQJLI40LLqoe0ldlpa015WAZIHGwI6b3uTaqOczI9YxcVNzJS8Eeb
G/bYmPmj2oBnMG6zw5NUY/CsFttRPhntK9b1AWtDPSg9sDMsvRzjuYVbDWar0FP+zIy04ieriQ6W
NsaukTwzYMo9zDNBuji8FePW7xXodxGQFZIcC6LX/pRiGA5dnZ3dHHuGTHPrTPIGzIzM10OZrfVR
yk4dN+Wa7z2ru8OJQhhZGD2lQpJ3YA7rfvBgafI8Vq6s1pDeaMCOaieXVA1lQXlPfCKbaBLjRGM+
DjGbc6wkcCe35C0VGsWZuaZIf7fnnBUh3U+55DTm9rhP86b9mMdK8Hys+VxHPPhppOsQgVRRBlSM
lhmROTTJueZFa0BopNDpPDKLpIxmAKme55v0jPXnBYfKujHjcFkBp6+NFxS+bR3YeDDOQTUs8GJk
m73Psm/ALa0cW5cjVztwc6W/NFAh2G+HfJpZhoYYjhKmJ3xwuvdmjEMZs7sbjKKz3JfVScHG8JGU
T0th1XvNS9xd2myIfqvoQZEBkvnmazOcOs8KuzVHdmBR9fpSze4QOlZR33P+p7sipZAbRqnHGwDn
fYLpiXRrW36aBbB5QCRr+8fUhu2zbJH1x9SZWbTdv5BFK1Mm93IOt4ZCQ4xUcyabjZG0e+tOyw72
tjqX2uZOskpZ3wmp5KlouurFpA3gYKKp4wIRYW3xA8xVKn7y6agjqib8OpNPYFtt3nWda1+SQf3o
LN2OyMnXytAnKRdb7LQdVZ1w5DW609yDq5qHJVMjjobUD0dZUKpY2nQyuJxPPYu99hAwegSepZ1n
zQMlwvm/U4Onn6GmtRgAzTo2KFmHwhZanBU3mQTxp/4Y1s4+Fh07MpQ3+Nwgxhp1br0e+CMuVF3S
tOyHuTTenZl0pIiG9Qlc7AunTRuApiOksWp6JM78Js1UocNMjOarpy1iDSxHD86Ve5gWK8wATAI2
MGnnyYm64Rkf7tMsxQl7lR2PjvFAw/BT+b+sJT2a+EAnNcMl1jk1LhHEuT4/tXR8wKSzf/Izyw2W
RORHno8yHMd5/OAH/ZFMjY1Zpn3X5pzw8r4YP4nA+z0X2XlCvw3RUwOj3na+Z12XftGCIkEBHtzs
j2XfEiB0MD9s9zQM/mTHblG/s0LPvSxCvfmDZsbAiuR+1slVVqCAtPfVnbREwwlUeYdtXeBX6Ivt
q56RHwiBGjWlvbyOa9sHCWp70LJLONIXN6E6tBh/N0iTVL2Ypq2LUM0+b4zmzBg7tGS5W7bGfpZb
rbF9tN32vWH/mJLM++AgLA9zXv4UTgMb02qdxy+dG9qbTuRd3Jmtveerb6PEHOzDmJQv80SHyNGW
U174I70CDT3gZtc8tUmiLYGxYXtFCHerfeqzcD7u9cm9+ZZJ6kscttXnfR9v/vKcF9s3JscxIsZT
EINQqAiVNHnoob/4uN03K2/8NnDtpDgKv1BfxWTooW2MeCl5dWKrW3a4PrpgMhcNWHjyn0wfySCU
CalKNEaeGq95WVf3NlMbIiNyZ9eT4Qx/LGLbll4wI0pFi0V3ZA3rNVndCqabArMf7/ze/y6UR1bP
2kxBXQ3xoplnK8cvBuntR6vXv4InPUsWzDMpRPTKjOEHVuH5QFPJ82rzdRCWTdj+5EyHXkDxNQUX
0pzeJYYhTpO9bvfGUv3cBNFWrsUemnGiAaV50UNVI1/0+Z2pyfR4Y9Tdjv8HC/32BNJhMl2RCBmu
mHGBYzJ3jKizVwoe3YAdHvnbp8H4zEemnDhWfxYQcXEz52FBYBocmEpCdPsm5tvDH6sxA/ameow9
r2fXcbU9Gqp57o3+iJ6cYjhc/cjCMRj2wuh2Riou3LcQ28lzaX5p5jzthQ5/OKDzfYEqqoAx16ma
3J/uMJ1HyvXeMKr9TEZ4SFjLM3fFcK8q1Z1ql9RgHcQvVbM4w89sRzdpDqaTpFhvk90kxwfAg3hl
/FqzTeqgSGwLEkyQ0jA4cNKmOWbM+8J+tKc9PmwbQlLk+ypJ1p0/d2vkFMP7DDlwP5QAWKz6+sDM
V4VNW+zLRAHilcmVTZTmoUsYaK8bOq1VD6+kx+0sWVzaWv7qCLeNUZbpVPm92G6Yb6dm6D8so5GP
9eC+IL1DfVQYVDhhxn1DIstdxbwAOE87KNEPR1r0m0GpXaNEyDSsROrsYDswdBTjGqvafPRl7nKW
asYX7dsXEcglxXxtHrsKE7o5bBFm/+TGUsK/FFNclx3vE0nPIQIZ7oLeJn158XuQ6aaFINWPBvGH
QQsmgScpvb8hMxYG8TSQkDZlnqdRIRz92mFSiWw22C6Jdafj9jt4UrGroWfE40+Slt5ZlwjMNYOD
wRkMejjan6mFSb3MmufOXD5HC/EZ5Uyy4aHmM8JZEJCM02OTYIohoTt6Z5GQKPCRg6E9mU5/Snuf
dhPPNVkM6SGtmOhhRM7hzKhegUwOTgv9ktr6D3YIO6zq9K46hbU/rVExGn1Y6uV5bpp3HB/FQXP0
fOfYMr8YHiClUPHMiXJnJsRo3J6T5oBJieuiTm65dd4jhYcOdMpusslSIcFYKC69f1pWfGlTS4Op
bm4eSsA/rPrzfntr9o0X0gkmQM9gxhoWcESBfuneet/3FnQ/Lyf1VL7vWakRZf74ZE8ydDY1hCsp
y081ZKGfVx+WWfTHjVXfSA7oe9K46Fr36DTOXlqa88cD/BJ5si+77QcR1A41Jg0GVjYLVw3MCT2P
RHoXH6Ntpj99H9LO3RIo8urSTdm3y6UYKOJVKOMK48Oo+eAnbKUOaZubMU2PCO9ncxx2osPSKUtb
heNiMTPIQ9ZtVVHqNs2LKOtsv4jlPKSDx8WxzrtttT4hNE6A3Rcj+elOPFfWkv+uasz/2u0JFBPD
yrEjRaOjRrftZjzbynEj6Vnlecucx2Xi6/JnGQPAUjrV9T4Zty3OXNyQY1kgJBKWaya73CExzvGP
Ronk11b0fZA0aJvLuNLTm/5qvWLr+kOGj3HJVoPQtcy2dlrmyItSRNl4w0+9nz404pP99JZ0I1mj
2DfTriM8lv0tGoaMraijbO5Y0iDm5ot7FsjFLsPZsuShxDBJeGQXZePSRLL/LYUZQ9HfMYTG9Vl9
q2H5MAvbCUYHDc+pM+tQyLS45nO2XYzetF+2lMNdE4KnRbxrONVauLmDP11VvalD36XfZUt41Nrr
y2VehyVSxQK4biWULUPgu9PFyPUzcE5PF71i5ALs3Drnrq6da4Y5yc/KjU8PWtmfzW1n2o7+I0dr
8Ba2qKguGQ7WWuMy+D20Mb7KoF8ewPPj2ZB7s/yzbm9K/0GY+s0iSmPFcpHaKn9Da++8rqKAJKDj
wdkGVtmVOoDUWE+MsLL3oai0Ywr2wfN4wbBgvOgs2wxwXFS/MlKForohxcA15fbIONNi48+I6VRn
Fc3WacS3WHpymXmzcq15dovkbtSceT+BNF5ZHN6F0KWvc0KFbmfnLE05+4kcJgkJtRDJ4MMUNVhg
McTtpmVnURbVlY9/2ZEJekiU4Adts+ZFkrpH3oSjPpT2YfsspF0XNuy6TqBb9RQSGnMzhxryWdQM
02bPPKXGdix5E/eUJN+OlsdJmZ51aUKST7+apL0j0T8hFmX4BZa1N9t+CqpKP2ttuq/Yw+Z1WxHX
mJ+JnY61mzG+wAwq9Gw7OZvt4dytgPFcfa/IRT5nGCJj7PXiHb89ZYFHAoWY0VNhItngsOnbNU1a
77AkQ7ejnaootLvh0ZwI2clRDHCWVQ3TW2fk6vbE78Fmzw/TFWNZvi2XH8ftxPKjvEXrakMRbvPz
mtoHJ+chhBCqyJ8oj0aRxyM3LqRYkLs/OjKKuI52rnLUKZ2z9bqhFO2gxOEmcLzkbqivTFQYi8Nb
09/V6kFhml794lkqKDTZpPVPks7ORaIx+5qfSFDoIXlnbmU5vDZUTflK3Ux+7RTWbBM6LcTYREQk
Mu7P3e+lEk7oUEqs+qDtC7e3z9LhpmIIJs9ibeJ0VitCLwOE3uVF8Htx7hnMWtx6edsCo20OtrK+
QWiWdjPbgbOZq0Jud4ntYfzXXZdNynOpTxtzk5lDZWI6FyTpcGVA+geCU4Za0nPwGlR+8YY55X6c
dCeuMk2D5ueaBJZJDyupF+RmbS8u9Phh1Or+wPKcPA06g7pHGN4cLdk84pdp/evQTwrJHzByVzQ2
OB4pL1XYG4X7iqnGDmeFg6ulnDpO6Od1uPVOlkU1gXbXhMUegB/2lMY6/rl9sdI6G325gqMb/kPB
7P1L03vsN5M3aKHe3nysMIKAna3+KVp10WoHbLfJj1iXsnfTHmHBfY75aemxiYi+OJqLn+Co4a9Y
jel55F7+zZfbx1Pj4Y91vQlvKfbRd60a9F8sBrA7mMMq+91i+6CbZCKGk6wLsaGV3/Yg9EtWufqn
zDeH9TPj/NG6y/LGLkPyQkF3d9hFq1PmMNwHZ7QZh+bWD5PI0isjIXtfSApNxUF4n/j5a72NyWUp
/eYxG0zna9KHXgKd+GQA+FoXgbZnb2OBGTIoiUa6a/q6vFbjWO6MhZDSwrDz6zqr7kO5m3+agXV3
TKcGqtpqjAioMa/NImVUb81n2ssHkaMfQHfDF9m9dsyGwr3jgVA7w0dP4AvT2+cbUHhWeW3/MNuV
kJXMTue3BWj+pGphMGfC4rsCtZAx7M86UcjEQtmlsT0vBfWIUxkLdUczrly1ZnrvVtTDVZs6e0h/
TL+u9N5nschfk40zCra43bWJs8az1LcdUXoiAHbkWpyByIFXnkTptUfT7IaPxrTXC2a49tzmW/JL
moxOmAE1qeEwR5SCp7puMHExyBY5wSPdNryOmoFfbNDS7Rf7lyA2ciPZMyq1zu3yRi6N9ukuY0Jn
5IwHMoHU45CKNCLYCk2uyas9oSEF7ndfnodkWLjCKC6gC28vD2uLIZKwOUzURdR4vZk85Mk0H3TT
EGcjxcm/LnZDheBW3x0fwGlrkF4ZMRD54k7tiD5Zlk+SDj/+34IXWdYe09utIO65nvzmnGyDzVxz
S2MrTb2o0tKMI0bIh78xCP8WjvEv00z/R7bp/5UtvP19/4hA/X8j8xSSQsD6/Ssk4wwnOf0PYvAf
/9HfsQzjrxuSQTCmx5JtID+4iP/EMuAJb1uJ+GMCM43bdsH/5jKsv26whPWfNKFjOyAb/8Vl3KhB
17FY5IfRm50rxr/FZRjuP2XVwWVAJeq27mBhcXDs/FM4XlUkRb05ZUMX3MsnbOXbSVNDeuxxRJDg
gUGlraKsQR5J11ZHlh2qN9fufqVt9XMiwt1U42eh02/aSFEAhN1IzzZZHMjQYBSGFpUsjQ3n9xRV
5vCZ5su8W12ub2NdqVeoCbV+vmeF9LZjffbb7E5R6uhN0Az1o2ZY+SHzsI/OvRmut7mbnhr3+L7J
JFrxFE63AbdmYKTMzWc5n1rPOHGMpCepZa9LPv42oeZ4a2d1x+K7LdC4JqNEDS5OaY5EDYkBtjv5
MvyZeMf+rmECv7jlB1DMSUx1eoY2sKKxVkejY7o2+eWFLH4VKqd7MnWz3jdFhVlXLdVh3qq7bejN
Y6JVZ9dtL8i2Z1fo4prn9qMCC2k28tj0FWBvBdje9WVxX2hrFdNSJTFE7kOtWdpJeAsqxXooJgzt
xMg1e7+oY68c9uzaIaGoH8itShlcmc7bOOjBJn1cdwOSNRhZ4S+ER1jWc5oud303hb5on3R/jXvV
HUgfiOUmj/myhE1nHfH7XSbdir1cXW5xNgve/KTmhKoLesKie6lKCsymd1/9ocZznlhvq+u3xDvp
BAg6xh6R5dVczJ1NnsZhJFzwugpRxWx3iwHWqA0tfpiZ8l1ypLvbvltHliI3mXnM+s6LimE7Nlny
XEvKlxqbnCg3K4QYjJoBYN0WMi4AcNyaoJkVDwR2gyMGgQOK46EH+cwrb5eXxb4Bt8RIXKINlMO5
69Pz3CXAIAV2K03i1OHb+DAMuv+yIRIOhDQk9WBnDu5vzG4DA/Mk3qZSBQis8BO5izlJfeMyuhR+
CeQ9EFBVmm7Y1eVe9IxqWiYzuonBmQieQ9FPRahb62elrz9hZ/aMuIbdqpoL8+43bSgfakfd94YT
lcP0gviK76uK4Bfx2oyIt2TsDIWxzzsSZXIkoGgW3ldf1Xuy2sTOwcgY6kaDTD9jvi9Ue5pd/ZAY
49MymUfdci5WuxzRnpnKriTOlYqxYicsHAia/ZY07h24IgyBcp4Mr+EXmdsLORRpjP3tQBAEOUR6
E7OAHO+n2ay0EWy7xOJH6lYddyJ9ZonPLu3a2F2T95lhDx/F+NXncKlb9i1M7W1tmv5kpYJ0RfG9
ue6nHMZzatJd68CRyM8v5u0KU07+bMvkuLjGxeImthh8lGt/MP9206033CbfF9imZdPt3XJ59LUb
jLr6l7ZaXrO+eEx7M8ZD99yb6WPHjZk3PC3MUMzbVeo7zYtZWEaQlMbOq9a9o5NExu6w91v4mAJA
EkPyud0u4M3qHyWj2S4ZryOxOFuB60gvSK4DByao4iaX0yV17S93rI6F98usUjqioX0mrOk0JIhF
4+2al1JNO6/hkLgpqfatBqhm2dA2iW+PVIejK9x61y1vlp6ek7SNgKX5gIkiQjQ3X/gHPJzKjdeB
dIDN/MEjmrAD0LyrXVHHRQ/Oa3Dg9Jp2Mhy1IzGluu9Zq3R0pL1zWvXSU6Ew8bqfyNwI5TLsy5ZB
z6iPdZQYur3HzJrSCWevxMBFRJqEfem/5zT5ntleJ7DQyJvyAx6sMvKdN5+Ngt5r7S1biGV41xkZ
JfRsPU75yOG/TcBOTHQX8w3+lgSiJBq89btdZYgRnjZ87XFUDX5xGKjbYgN9ZUzhgpb8Ti+YZSUC
dzOGhbPluNcaDLlFZAktXl104y1ixfmr7TYPrs3LRuPKW4JEj2GPVGRzIK5AqR+5az+JamOFKQSa
5TyYQr2rWxWYWDR1SYq/v0Zi8Wpxl61WEXbb9GtorQ5HRW3h8S0e1TL9rG+15MxScL4/71XODemY
KLNrQpPn2PXnjBwZEAP42LJHqiZ9EtmUIxe/4fus+KdBpHRRTZvT0/hfs83GWQUBMOvNA0cBCSba
/O7cytlpyd4G0Xw5qXMhFecbI8lDWlcfHOdHtiMcWdO+kaVza4HVmy7VwVTkdyVKHt2WGMmJYhAM
ydxVHe0ZdwdjIod5bG9NBGesy8np8y/NIWaOuG8j2NwZYGi8rqb3XU2MYiY8RLEvrbfGYeFl5lRj
nBAas8yCm4m5rZH6f2bDAx0wa8Upbyi0EDJtCteZLm2f/lxm/cMrqtMm6r3ErBdwucGY+O43WPq5
Vd19boEFb7fkxw5sK/A5GXAKNu+NUfQ7J80fcmt9q3Xt92Rk/0HdeSXHjWxhekXoQALIBPBalt5T
7gVBtSh4n7A7mnXMxuZLkbdHZPeVpudpJkLRCqpZVahE4uQxv3E24YRZ1iLu9KJQCFH4x4f+7eTn
lx5IvBKhknrlUF0ZWgU0gyE5AOoCUICa0jmYmRQ5Ef+knkBAc5z3+3IG2OGrfTIAg59SNPgy1/nm
Z84Nt/ORwNVd5HlzkiNwsYWLRcOkGe78CbWkAP9Wo7++hctJc32Yn+dY3CMWVG+1ZXrvzRVHR74p
GmbdS2TvO3L4UvfMNJz6kFrLbQE9eTP1QXvw6vxGBN5Z2QS3aZ1Ltu4g6LkCiFo9ird0ir/2Myzi
MYQ66+V/Igh+BjoJ/jK6hpdkNLAeQ8E9DH3KGrTL9AoGsp2WfZ10KSKH9V3alJ8ECj0c7sXJOFbw
EsK82cMa2AdipMtF2qWHC6eAD1v3363QPanXFoM6UGWwsPZWF5yPQbKelk3Js4UQrOeN486NRU3b
dhCXafNZUWQOa7JNKTpRLj3V0r7KdXhM9NTuQr3OG1+shIf+MJXLoTCVKj3bUwmnf4v1x5dUBV8X
gTyWHw/BZpD29eJnx5CubB1xn5TIeOsaWNyUcUvyp97xknN3mc+TjDPCCcc7l5klRK/yiOoq8gVL
z3au3AsQod7Wsxp3gyFHs53rcjxWP6rqUj6BqS12Op0u0ZK1oU3TLctdxGuBGGy9kYY0lP5HGZSn
S1v9yTxJbLswvQTbD5O2nBBx0umJcius13Xi7TKZP1ipfeEwOMPtAxm7aPQYDM0U+nFN45bmHPhR
up+HDsUiOHYU0Fp6FxCwwcX3RI1MnC1jFyEjF3+cTPdgXVr3yFgT7Wm6Ugxi7fiQyIK4GJvOSkJb
3vNQqsqQPajqq8p3nkTDBIwWfHPoF31FnDsf3fGCSL4QEtNLP6iefGo5+oJIcSH5Z4EFJd/S6Oji
KbKxtLYOZZ5W1PszaKIenC/CR/tCBo/aWe7UkH6e1uXSKVPoPdmTP/h60/kgNekRjHsnYZolNXp+
S4h2mWobUoEIOAQ0YggHsf/cuIPCZsti8pAvUNNh17SZGdkwO4zsTT9O15bjwhdp3Vs9m25bhbhf
Z7CJrj4PZviDdCrvkWphLKTPS8c9i2ujzDO43xrfE+f+PN2vTfDYe8G+swIkc71wiwCUQdIewHId
EtWACJVlTdcBXcvR8vc01j2km2tQvFU+ozUCig0pX4LOMn1edLwdPD8C2DhdLJ0dbQimHbo04y5V
i0GQRHcTdHKSZBqmYZc95fNwIUTPqN+0qSAPXimfi+jBeWzdpF8PGOye5DazmLwdbtl9IFEj55tu
68coqqDmMpIt3T0ygXrr0QLDGSWi2dA+IFLbGOHL895ZPqGSSvGDtuemm5cHJ+ouQFo8ALu5Rvvo
rq+Gc/ZwyW2dHkTg/GjWfO1pi2ubgSgCJ2duVpwscjr3Evc0xsByM+qMjMuX+yUjoaK3dTMWIK6Y
Xz3TikXhiWR4bQqmOFl4HUtd0uUcmQrV+dYxrb6FLjb8JLmzCpRE8jw6kVZ4gyIKegHx98hNhqOE
Z1twqiDeUW2iHgR/W04f8yDOjgWdzcHK97ILT9GhDS7sQJdH5C2GszxRV8yiiz2rtyEWHeI8u4Sv
dELaxUA6MR0woo4NPgMOtj5BF3A8KMs27f+QcaqdSIP6mrZobQ4ny6DJxgmrZ0ui7b2OwIq7DN5W
5vxRi8i4yzy/TcOncSBx7QtNghv2O9+XZ81glaDBe+uQMsIlTQFbKvGAQu2SrdprZloI8x0CD/yd
PS2feoycKI3lTYJA57D02d4OHarQvP/o6hLIYvohaKvzNArcfVS7/r5R+ZPb8DR6YP+36Cse5g5N
RDvsSANH5NrcqkP5RDVAAWjith2uV7DPtynSk1sxtektxj9fhZOs5+j8nZXSjbdjS0icXevo1XF3
BJ5MM1JRjqK4ewV1/CZJ5JOWnUuDOmNOgJh+29UHQ/1FVWTTTfLWR0wnX4MrGv/kW5o3ATkA5Xlv
B/UnhyYghV+MIlYCfj6TYUX2vHxRIxD+Mn3kcf0TN9brBHjDBqiNQ1befQsbGn7Wmtyr6s/FLT4q
FyPbzi0PHrk1FSywr8VIP2CWWh7yfBVfEoEQe5A0yFcIZ2EjgkBFRKa4cELxJNDV20aCV5Vw/Om7
JPd6BYWKV8wKBT/YqbywdwhAUECEDMczAQs43TXqYgmsT1nCVJlcoQDYVwlg3Wn1sAJnpQyhB4+a
pMt0XyCeDvTpW1Dv1wXKM9CByEUnXN80o5Fhaehox95JMuZ3yr0OqwxlFKNy5uCJXi79adMsZ4Bw
z5QNOQwkK8hBhsxIn5yHNvB94XSfqhidSjoEBMWBpqRCF54T3bvV9qd5aqNTp/EOFUXuWrqnqgJL
5AXtx3mE2xC164eWwUvmgqggekfTclX3bneIfBd0oDRqn0cUt07nerqt8oiZhU6vUGY/R8T10pbu
pSYFSxQ6lXX3gCLIPZDaD2ISJ32SoPYieuZBHgCv5YE2AgD/sL/xGTyRmSB6VjsTKgDO56jWYoN/
QEexO3zKsqsScaGulPYuTvockMHyrVu9M2CL3sEjA4smU8ajFZY3A6gJmYhttCpnK5t5W3RgJ2y3
OgMSDdwMntsG0j8scdDUCK1trOhP1/k4ERDHtb1NxyU5jnHx6bxU4WXdlJfjSLN4Liiux+g66cbi
FHnPs4rP6coFI0aVPPd+e9HYAcINANQaqmlbthcgqraezyhCpZ/WEuDvjWyevBBhVJ1X6MGMB92Q
k9iQNoaeeQQt3dNSX/XdgGVAVN/Nw8CYLoXLCj/7fnF969wGcrnTcskP7TiS6/v21eJ7Dxg9PLo9
QOWSX9gsXSdOjGgdkgl4V32TK5KTfrVeAVOAwTNMx6FrTmwlrhpAXiIaT5AKe0iTujtUy5PM5JPf
+v5pPn/Pivk0o5NQVrZRll2vJFrMDGu/Ca7oo8dc17aDT1W71ieDzr/VEd8iGJfxaoGsCG4U/TeV
IL7eopKp08zZFyFqC00YCdzmYYwsCd06oM+WUt52qgfrKOjzuXPFtdc8KGGVOt87oyQzaxIdz9HR
0QGgeTnKwDpDwDs7V9qFdSRoA+BbkO+8CK2RfpD3/763/F87xj83jP+/Y6OHGPn+dzI69dRzVTxV
397S/cyLXtrKlhB/MEn1nBBXLYlGuvFXfukrY430B2J+NqWbkL7j0D7+q7EcQEf3XZTlYKojtO/Z
/K/XxrIMaVQLEcAgw8fbUAH/Bd/PNI3/t1MPTsk+9i62eR/PFmjmGTLgT2S/WukltAFgXrbz0A5I
IgZGecbT9NYa4KexawUXS5nWFrytfgLEOwHSbD9EAdzzq58W7pUo/7MhlnhLPDTX4nvSF1yGLRQc
+XfX4kv8LEKMuS5pGykn49G0EyDClA3WIyTVRl26ed3H6Q7/C38AfLfQ0PuIXlpAthakWEjoMq9P
rQCmMuqYqRvc9hZ64Ke/vs6/LVngeg45WoiZCx4uwTtzw3G2/WiWbnGJejoyvSIcrPlyDit3+lh7
VbrsSmanGYAwJ+5wMVBJt+t7TtqP//4yfDQJPNc2e+j9ncOQtQZBWRSXeFak1dfOHUekklC0RmAJ
qrkPXEvPCsRRFTfheWaPhT4Du18HX399HeKtnAF6P7ajwsCRboA8E9fybj2iTEMYRGHgDGPLKBFn
qtaM3pWGlm6fN2m8Og86NY4pql0sZ1NVyFCfZqDgcFSGVfgbi6Z/uhy8mSSjGuUwmAl53H7e0XMo
4whdGf+sQYC3uh1iN0FqCIwXuPZ6DvvKO8TrlMeglizfhZAuRyDh40bktAVu655j/eTXK/TW9Adj
MUVjwVUO6hKusHnQ3l5R4YIkB4Hmnw74VYKSq5nPxsdMx7KE+BIzDUCwqSiW3mECjTzqd6lxofid
kZpDCHrzqBN8cGEO8XTxXYHb0bvHC/OTtQNAiZfLEiYVWCdmEWl3Ie0+NODOyEpB6zJboj1/5QOA
gL6SeGGTIOKq/AZ933yY2uy77aH9sK0WBK6W7WRZRtBmZGIZL3tQqstyDjvQUk8IWQRwcAMJhoBq
B9OjpzJzoTxscQap8ycqdv6LaGX8W6dkhn9vv6pnxDp4RD2BiZ80Ae7tikdOB5MrLLPj0rQzBdSc
9ytI+HCyZv7KgIVAWZ5RRR7nL6k7ev54mpdqpcO5YMh0rWCz6s/Tj4vO3J4vndCkYAXEkJi7NMDK
wYnBshGRzk7sRsfzcGRyR9PxBImFcv0wVyhSfnf9xioeAAav8nPW1uYdeEzVPY1JRR8BSmQLTxGV
C1x178sVR1a9tYF9rh/chU+od2GO0FO5B/AcRuG+hP+H+KfKNW9LO6IDiIRKQbjwK1NZ2y3QmmJo
i/BoD1nOy5ely1ndDJtgPjpCwpyfgqqN+gBERphAPxUavEO4T8OCu5Exzec2NmDt+MU5o3+6AHiJ
+z49xpnV0NvhCKnUfFeOvprmXdPb4/IFLO+iPwrEjTGM8hRashjZAaTjrWZbtZF7jEbLQicwxuOv
hNJXVB7ZTOIgJbst28od8JZKrLxHVSlH1r/eDSM8yWLb5KpXV51ME/NvSgxCngSAMZlG5Z5efcA9
LPZcXIMLUfS/aaihjnfMWr0s9WmjEMLMmCl6spHm/qT5osD7OxaCFLYYVQwG6uVqsanjTDqs2FwV
/iGbBylp9EHwZqSzMg5ZP0RLJz3coeCAI5cN8qXnYIy6GgDmGdsI4bFzG5hG/iTTcKTTE0mnbxjH
DPBHhjOcjF02XsJjydLPCLyy5oDMMhY2ceZ12IU4rvGNx0RnVBdrDNuoQp0VnbA4y7hPDQZU/MUU
FSw5wISyZEkiCH3ck9efMKEaWSAfwjHfXiHuUH9wUNiUd0HvFusHAOwdsG/Qx98VZ1P/iDnu1Dyl
YwVarxGo8Fsb3bVofuxasZoqOp3ChHs54FbEh8LVdLFVR07Qf/LAg1u3YklHvtbcLuZudUNe5U+i
QFriUTk8+YcmXcZpN1TJMiAoUmRccvFy5YlHAHlCpL5iiNBlAC2a28aZrDw8astGCZ352Ypj6w4p
S2T6t7q2sfQhL4knvnCAOLm6QpcyDbHdm5A3BqQ/xS6moLZXhbq4hC0UIR+Yyq5HrqQsivp80ULV
6QaC3dTfjDIbVbVPkWqjbIzDcZ0vWowyaP70MPzbbIdKpzUe4066RIVEeG4otzCAfPkwLWVHvdYJ
RgiIJBOBDCEzh+bqO2vtfllrGDj0gHmW3BRlWrXmILGbcSqHM8ep+Y6gmgB4LTuEiOR4Z8N/gk+A
UHaOSlmgEbVjyFSwDxwozPwag23u8wGnJBB2N4FI0ePcFA6PFnB1UFyYpqdK58q6Khj6pndrE+Fx
AnuTVtgJlo+azebLvGKzSSgf/JUzdmA5e9rT2feXpwzhSvMirytynltnDZGBv19d5mjhBoGyJn8a
yiwxvIckXXhWCDHmpqeYkZiwVnfs1azL3OyTsFAPgjFK7/rLSOgz3gNTXYQnGQTt6K4anbI7wbre
7OcC+LnzbCPGRgtkjmPzXMyyIXbGnGTMbdNcqxECcDlO7DTwyVawHTKVu7dhCwjpQ+MMdn4UsMcA
CYVJIdC5QzN2ye6JgPAlxOKu/B/0e4wGER4GTn0RtWKhIfx6n1bZkA9s+G2b0F7Ooz/evXxhpC/8
EOeHVEzh5bDolgQUqbnhT1/P8fCR6SBqiuDLJzLTHpLfbG+Ctm5A+4qpGXDRiNlD32rU8axL0WHV
Uh3IW4PuVvchqoiqmVUCDxoII9giNPPOcz3EI1YxBTSdkzEmb7ticClIpqIo1xl4TwtlWSMmHcUf
mJs4XDCgkIy78vJIuODZ/jpUWT9G0tD6nXh+TFe/Rh0PfegO9razdOY5mtDFW87bsNX8ENW4GKBj
GyM2iDP2GIjlXPtpR5MMZw62IRrHrTxlcC+X8QARpgzRXvR6XsrZP3NPC1B/bAl8yqitN6UEjFkg
V5dmNN3R/9F4wSimiBfuMKbpBRu2ak+7mQb6BgKFT1XKNgmCMxDsiOYglZRRdmwT7B/4CDDODsec
y1kEeLYKvb4IoHv8ONhoNMp5PCaNC66b4r8TyQ16o9H0dV17c15XtmN2jyciE65fz/IcQA0EqQoI
vnm4kPzl/Xn2TYryevxmSW0ShddDwkGDkEezE97Mb6K3hP8Oo2RzXuHG1PIyn8EyC1AO+CZHGxuN
Q87irE3NoVpNvTk/K8ziuF0FQyyzVJ5vHv3XU6924SwOWwqMKHX+kywyNjRx04dlENIpqSbgDTar
zqBHdp3mc4pq+vHOmk7ktAkBwvOWsVwEX7kKAou1zAqbJEaXE2JJO+ag3KdtpzIeWXozSR/fLXa0
Ft1jBlzUUtvJzuv2QBMwR3uw83ownZCdrZho60UACYILCrSZL9zFU1gtOxiieeCeoToUcw5q3XYE
iNnyal7gi9TkA7aWgg+1EXViK4mXoy/3S7NvyGvMo4fRqbLm/YhpmIlAL5/g53blyZ2PJ1lg78u0
MAeojMs8t4+hi0p+dACmY46nEqBJqx9zp7Oa4gMTfxOsEPu37OxL4gCVBGa7+niBQJKfCwwlsBNb
l6kTVzBUQCUd5Yj/JPlOjVx9euwr2oDNoXYrQC9X2FEKbrqdh+ZbNGDSWciGLe2dNPboruLGAQjC
PAJNR7cT13ElgW8AXxylbdG5mxBW1BVSVDa5H/Q8Mf5YKUTzzecjc04+nlqqb4sPr2mBSPNUf236
JRgeke52eRi9KNGML0Cr25BeS2gD4pAmPgzWndt4Jid0TYmutyrxXJL41KgVfEjRrGSRmeXm3I7X
3CN1uprfb4VnvmSZhGTE9zBR1XjXBW3MzRzDskLSvCrMG0ZdOfB1GO3DqAdO0FszqRX04t6hcboh
YNSet2wcNzS7QtqAdyJoOxBLFrPdzFv4Jclufdphr8KlSRe9OnBiSV/yiFjI2vI2yPJ6aJfgrwGN
+rJ+2c8V0q5mP4e2eYpeOxJNUiKquXVLlzzATccfH0c5zlvmFKsTm7zFk+171ycdfDYy/Hj1zQ4x
XzMrOrTy0FUYcue8KOI+ReLFTnO73IPq8uMr8n6GBf5oddWnMImC9tkP+bztwHzM0xDo+6b6BM/E
prBsMzNQoctXdhDYxMzIZiexMWA03Hlknrssi8f8I7I7LdipuUxXmiwJBEDDi+/7cLip83VdPoLy
dssKjZBk7UC1dLlDGjai1Rq6l4mGF92DwZV1Cq+hXqyRiWc6BUnxOMeLw1/l2pUInNPGL4YZURqU
5NB4HcZy3rdzPPHDQseCSVNesKFueF/ZoTuHcjudLaR7sYRpUSOLULmAXAzuR49BnTV3AV0huziE
djFKfY25AmIwx2bEz4Zgl8byVog4qPRJHvbm8+1YBTN8SKs2P3kFhICTKF9yWFml4wzlddOjPQwN
oNVBj7ipv2iQQSRyCT3Kte+w5YOFxzxeHEbhRwtnJM562cnc18gGb5K2ojRGmXWG8gNnzk0qq7vs
5soEvontbSJeVnOARy9Z82vIblInpC9DbmMVRGKlTIyXowoFQ48gW7Knvm9kQnc46ttY7HEpxU8q
K5eGZqzMi1gCje5l+DFz8oA7O2FJA70N/R5RLpdaFJNC8s1nHgbirpGNceJMJx3gmyvYNwqzwd7B
nEekEsWowaSrJaK95jx7OeSymXMGQ4RsWfgK7suvVHZspJYx47U0HkBuYYoyCpCekPFSm8quMu/l
9TZld1dJnt6sQpt4vomi2esPbNqQI52NQjK5/ihPsjD7cS4Af1/Oh8Y1Z727MMhG5sA1la6DfAqr
qQhrQ7oLFydCItBxPLTZr17DBV2AihNhaBoT9Un8og4keG1jt9dd9GXPuOOOOjEC6wKdOIOFACXZ
1CudP5rQvvSWyTGzoDQHMKNVnlTilU9kTybpRPpLtChQMDtV5z9y0qg0y7LGrak2bFVTZqEhaQJe
MA0+Z0Y/2nzDsBlG1tTBbYLwk5VWAzkqH7ysy08UWsJLcAxpa877erCr9tbVLjA1nQ4sG1GDXSOx
83CMTn4zi/w/x3il8I7FMVWqH+vyUsZYfR+LdqOUQti46wO8iGLP0kQ2e8VeAWZQgqVYc8CuwPNO
nJewnJK3UiC9JM46Dsv8qbNc0xGqQjQOOcJeQp5OipB85vVwRew75YZgU4kiGhj4cg2gBEXByh5u
XjKfVEcm5mENYlIFB0sEgqp+SdfjCPRafQqV+kdBsTBCPGF4aFoNkGvMSYfz88ABEfTCJFp266xd
vS9SK0xAZ+Le5nxZLMCq61GywPO0Y4cE4b3ttRppisoP7fh5QHkE9YdxafOTNU2saEWuxAINsQnZ
PwApvaT1FijSbSO6EycI8uCZNoH90NZRO39J4KfRiEtibuPRK8e0OXXGOFo+NFEOh2hVq7se40a7
6wOp1dpax95IvqRnsOTQkd51aAznH+Y2s+zPToSk994ZE8RRdqDoJhBvsRjw1gOrg3DGXVq2q8qw
2UAN+6QWKfKhsDBwoIQ8NHtPIipm59SqdJt9zbQjYJKutX+sXPin1ZnGBUSdrhojsvvSFUN0PcZ4
Gga7voqxUT3OLQned+wUYUzukOiqGLjEfamoWYq8kSdLTcTSwAsbu8IwVXOmp5emNIuONi6rVXVu
YWOHdrTtK9kfcGOxBaKtCfZuX18rrtcsmzTAZD0vTYKXesViXsdm8oaEqjIOGxJ436V4Z5SGPEzg
bBOkfdiU/UuhHvN9a0A5Zv/PLzmU8/JUzcsqvRMsiXK2B5oCtIZe6os8Wk2q+Zrnvj4SvhxNWt3a
pcnCLVe39mfaBs3XdlxSH/yUZ+77YcUsaAJUydAPNTpniiakLSYnYIfBSBxf0xGTWqdZa6JFn69w
lDUtsuy6RocN56PSghR05o/A4NVuQXSPkOE1lamDLAoEPj70GmgeSHyWkSlmIptSsmlz0ZKCDmA0
6c7D9+Hd46XBMRTZnUHE34lLBaFrbfDd3uftnKIkRlU2FQ88UioBTwZ60kb3DSs/zRx6KacrbmAz
XcV5HWBKilXIirOEVi3wJtr/c/+M1PDQP5NLDNnXJEDRFLGZEIGITd8tOvuqgWXAbNS+x7iW80J1
HmD11Tb1VLpMeQNevFqr5Uszlab9NVd1o56z3CWfPkZYIvN7HuqlxBo7nk38xqnaBlz30jzy4RDU
KNdVtNiBEluNWY4K1VEiaEfGQG6EUQc/jH3QqSttnKKowDFO4Va9xjCeuID2RNLjoUmCJFqRAzmT
qKJvhDTy2DdtXLXcMPVyDg22W3I5xUs639muqTZgnpnwZRy01g8oH/NQgMwCK7bu/nNIm6YTy17n
Zg/kQtIGUZODLhm2t3AHJpqmQeNcVLI2my9t7Zr7XQ5k1NEGxKlpaLSq6Xs+TIm4hlvquyOKsUpC
TazO5tfuNU3gAmikBZgX0dxVFGG4cQYAemgdvPQASqBT3okQIUW01c48P1ElvEBtQ6EXfRrocbQ/
rk1K4UenH96qnzYOy4aGezw9xMgojQ+vZ6pdNT+apxOThmUf+VGzfMVNEeymAdbA3torY7TSgNKb
zKKRcptlwvfcIjID28+wWOGlSHpxBJpTswOJAZ0eyT+awVvfckoWw06R1MOSCkX0odrPoRtZPS8Y
sM4+f+2t42trMg0aEDnBoXvt5dGHJXPQ2jdB5LVYjMeop6QoB1WuaM7jUjvLXdqOMxsY5Qa1HH0g
rQFp8rJEhJOul5PpDsVom3UnqYMRhLMVMOZBg9MaDVAbyPHr5K8qqLkmmnmtRP5jyZOSW9dBHeMr
QLw1CX6ZVtx3QOPmB4jXkhIg9VN0G9rt8tJRS/PRdy9Yd3QDC02/73lFqN8m9xLzeuUlzgS+H37P
NDu/mbWJdyMcN/BtZgq0N0OPCSTB9+1AYbbHuplHCy/xCaQHiNK6e4zCHnqAFG6ssEBFXHAoVPo1
oDS8BFlR0qhXtnnoyjoLjkWrLRQfet5jW88YS268Klv2Ogc8CsaktA/D4HBffz15+qHV+tN4l+sW
tvIlxyD2GoxC3s18INL0sFNUcfAm1QD189ltwITEUCY7WfSLf6fnuZm/aTemd9thfJvcENfm7jM8
P21tnNK1yNH+9VVxxCt6pdCmXAcv37erScQGUKTK9ADwrwb/gbmw6e5aDmID105UBOpsGOjzDFtU
SkHbFPVKdrZOA6IHkEzqNdOH2fOq+v7XF+a8G2VyJUJIhpgoi4QiDN9P6ip6kiNEoGiPXJjJPN2X
bgfiRDm7cvZHjsX6tROPISg9+pfO0kszaGgk/5TZjRmlIOJwxetmedIILfUFPYPJO8OZwesk4iJz
Np8gW5XZ35QKTN6FppU5+379hSCm/TzyM9/HdVAUtgPXV8p/v9DLGqZUzHa4J2cM5gONMjiVlq6i
DsfpqUvBckYuzCEopXV1/uvPfj+IxQLOZTHdUDmSFfXfzxstmcE6SidoqjDxiJJ+WYxkoi5u94Sz
sqeTQp78ktT7xVi4qGm1iCJhWZN2pq5xXvpbv76s90+y78HKsx1XASRgaQwa4+fxcCNR3xyQLTiU
JKD5wXJ025xZYo2LrU5idTUnzNCp1RLknGAQVfHv5tNvaXzSBX4aEk2k4wjHNUPKtxcgSXxgDQAl
ElYr9OUcrMhBIHwpv3nOZBeXAPt6fUM/m3+GXKM/JLFJBvqKI+FUl0j1XXB8pg28JrvAsx1f7vUz
ogaQQX69UiamvYkdingB79FjjO4xuH7HN/RBTdfYg2s4RRiOHQAeOQkMnqTvL6tSF7g5Nxji/Poz
/7ZpIFfaTmAcEnx2jmsQMT/fHl24s+VPyYAG62oHV6O9puoxynJLXpMo4UvJAtTxPYr2XntC2hsV
ly2TOTzQMcECV/uby3mH9YDrCagBS51QEj99733cx9B2yqm8ezrXdniN3j7qAQMZWHm6ljPcsnhO
xlvVQMOnqGrxJQKMfltmXa9wpvPXz1OZR+oZQXp16fR4MO09WNNAeBlgoN5KDx4ENHESmZE41dZv
Tq1/uHiBkKbjhBL8kAxNdPgJ2yPg+UxoO3QHtICC8Taf5gz3Nkzq3aNcZ+18WBe1ztfIvaT192kk
tYXXF8jn36yheaLe7qOAp58dH3Bnmfe/uwxPI6lGUtoe0tlJz2Yy2Nthch3a9zEePUazdvLFvqB9
0FwUqc7ic2Jk3DESjeYZZWgkoL/jXIZF9e43V/b+UeTuSht8FVfH8NZ138UC1HOZvIeK7r8jx+Gs
6acJ3aECK6Cd8BMUm+G1LS5nN6xaVMASM6eWMo0POCAV/oPnoTIJB5NS4r6oi1xez8ia5tfs7LI/
+/W1/riWd6toDENCH9CXr5z3sBZ4pnA5GNYfmh4jHA0ZINlDDqINhixXk5+VQkCvCkKm5AY0D2FL
LbjOOs3Qio/+4paaysctGbKUE7TeXiZYoQoci+IIkUWPY7YyvWULOado9Z8Ylafz2Vw24x0Yypb+
fxpAgIrpmp2laaU9dJia2couQ4f8D8WdOW7vfXfCvks1Hp/gVzWvQiVp1U+/Xoq/HWo4t0jkNACB
mz/eu+whBkXUoeHWH2aBRuOt3RcoOxQUEfLG5ea1p+kq0wvftsrH/4sPDiicMG0JaCMbgM1Pz5MO
6rgEVDocsGbIp10ocRSUYN6Tg11W7XDmYaaGa1svtL7+9Sf/w5Mc+MB3bD+U5CfKbOSfPtmvwHXi
FTHQqQc5f19m0v8IYqB8Xsmhw8/+4qNIDKo4FzscmRilLRFz3N88Lv+w7oCGjGPND3p88A5UU9OA
9Kxg0geaEvBmkVsXJGgSGf9tg3nHdAv+H/lgN0fi5tdf/58+mYxMmpPIZu3fHZmixYQuCBp9ELRc
kLgbozL63vNMb9MewxAUYAKBIlAThN3vziNcGt4HL2CWLovOCWjz4W9XHlNQbBGhJBx8OSAZGat+
NihEEdL3HMojcPJMQDthrn+I6VgXRzJ8BT2gz6P+vLZtFuffrwXTAcw8QAcDLHt3FzJE0/Fannri
ADaPF3kQNs9FUIYXrYM75/OIPO4ZNivJ8Ju7/z5vClRICWSTtZBN+oSgtwuxNpXddJQMB+kVQMmX
uQoeusbpH6ampabJmSMBAYmdejWS4la2//XXfg/p4iQObbQXXJJJpFM4Sd5+frri3uasTX/IF12E
w4bOA/6buZ8it80ceCvs3AYBnTkIBSKnKq1rfIjzc0BXK5QT4tD1CJicChv1t34DAGBUh19f4t93
qVkejz+QhPjr3RUOXTA0VpRwhSkC7zvq7mD5tM7CQjM7Ev0na8KLYAdjsvvNrfmntQEwixCzT3wA
R/xuT3hl4iP4tnaHxp3ahyHW8IEzHiZGD6JUxa5CPv1jjhgiMotZoc5xDaouaJU4t5gSrQMtOlHL
5ELWefLkDHAwf3N4/UNWF5qUjisj3wUl+u6gbRKs7Lwpag86XfM/RzfJGL4uFZyTBS0WtU2lg/My
N/4Oe4HstGCmNG5dsF3tb5bq74E0NLWILxQ4bEL4uwtBCWBsmqbsDnGo8ICUaO+lyHDVjoUYMs3g
3TJJwxlpMxBJZ7ET4Vnq2bF79+utIsxR8fY0J6OkKAcNanbL+7ASNjihtiH9hEHVK1Zc+YDSNiZf
DFXBLY7g5/po/Fq3U+kjszpGn6ucPOiwAJ27zGd/RWR0zavHCX2/4Xchz6zBu2vzPWW71EloP1Ip
vX3SkrocWjQe2gPZiHL3yRgUF0ycu6vWNuz4SZaPg86qR6sOlmYnLc0kMQb6cRT1VD53aYvcx4/l
+lfCNQ91yZ9f+tz9n/EPjs/11VP53L9/q/8HZW2EYu3/O/fg8n/+jzn9842mzY9XvBIPAvWH78A6
JV2i0PQI3H8RD2AP/AFxwAsoCxD6Jvn9i3jgwkkQ8A1MekWcZ/D0F/FAeH9ISkGeGvDmYOB9/98w
D94dKDYK8aiL4YSkqDEpU94d6gBhRQoWvL1MJqZyu5a+irjOvTZ3/rS6yAEmalFLA0FypHVAvpTx
1U+LdfOyo9/wDd6d7XArSPo9n4xaBiFZzbuNjlFRkYClhUPft6AEnLFT4b0Xk2OcLjJMGiOa6cib
qEOwAe3jDNPhs6LEWA62mugMaEz15NTJ5jfX9S442D7dGsfwPnybc/5v1+XY0JCZDYgLByVyYwKi
UpyHUzT1tnmWY0zAOJeefY+uL4cN9HogY265pKSeY5rdoLGRY7ThJZZ/Jut+EL87ik22+VOAwIJK
StO+gP0A/Y/N8jZA5IDgnMalWktBxg47u0ZT5dxtrODGmu2y+T6j8YldTE6nBxUiWkCb2fMraOf/
i70zWa4bybbsr6TlHGloHIBjkJPbtxTbS4oTGClR6BtHD3x9LUhRVRIVT6x8NalBTSLTQhEBXDSO
4+fsvXYSttUKUVx1C4BAdqBHyOLZpHbnRdc9yav29QdXcv7w/XSmhj67biQPrUf/k7++u8NGwYBQ
G0zjOGFPG/YdDWd/r9C9DuSysANeh06WvxVF2N4kMGz5avYKCLSCGh990A6bD/XLqViI7zGLSLqe
OFnet+JyXKNk0xj9kQSCrkF5Q4r6ue8niwi3pI3Lzxj6aUB9cK/efe/4viD292g0uzR/IXO8qwyA
wFONxmNDKWrY3aqdKuUBp0h0nWHzZKv7ya5iHdiSiIZtwbdYX44axP4PvnfzE/Hrj+c+oPR3cGUI
MjLm0/xp/4LAgLwNVWZHZEcJWSyYfWcyvfLycNj++Z6/ezj5xewTMDkA5XIstkrvHs6MWqer814h
x45N7cDAghxvkcUD2QZlERUftPPeFX3shsT8DiBc58bOS+Ovv0z5KF4CYQ6HBEBUuyp/XEIDtu4x
c5k1PVQ5o679iBZSfPCh/u3QQiCHYhvAneU0xHwlfrqomiNSy0PIenA0Ix620smYzSel6XyCmsd1
1WJ2gWsVtFr1wVP1/hrbbD1cvgBzG4JA1Pf1JsUAW34rLw81Ay19qZqMN/3HchQ6PU/Sn2+pYb/3
rlDd0pk3PP7kRyTdfC1++q01yGUfcnvH4F8bi3Wg1eM35ABjt7MCqGkk5vg4lmk4T4AjiEclakIc
s9T1bTIS1PjJcmFsA6319mM5koupSBZiri2PPo3WdW/ip6xwSy3KqukOqcisR+UBOle65tz2ngOZ
tMqNNdFqV4Pth3eziLwkE9PzKeI2inFxIg66RlMNgkqa1suakeY3r/Gr17Ktu02gGek+tCb7isfh
NWOfsLX1pDkbQynZPOvVEp2EsUsnSdCViZX5WDF+2crJk/dgmeSnqPByGk2gE4YSa5dOc+pUDeCS
kDeCNIhz8pUCzczpJkYPlmNUt6ELAmaEdLopWjs+wMsOtrmfPfRlMt10vTmsnakg7B4NA4ig2tkF
dRG+lG3zzW1odi5I71JQeJMJf7MGoRGB+dbzBrFERNchdLDR1+ehKK+Y9ENyZBuMb7U0dg3qvQVF
dHnxjR4xjjMkclFhPXipktbc+qPtbnLMu/cBE4/1pPv5is+zwdyMucrsskcfhHPkTK7TdQ2B6MaW
DfJhpzFuJM6x267Qu2/IxYelnO3vBw8PF3QqGzoQ8wixcDkTzFwB0NWlnTsIuFrq72fbZzKM+9hT
kABG+zDgQV7aod9s7dHxtlDi0Hvl1qEIHfRBQqFLKhQGqJB/DKReo9YO7hLtiG9iOsUomu99mYSf
4y5Pof5LL/6UoLC8M6RvfcIM1V0AaEKLDDs6Z0gwjsoRzLkiIFkg5YRRLRRZeFv0TOGaQTo84QpI
hbNCQhN/SQb7aBp1Wjsk8epBjF9AU7Gd3alA4+G6gmBtt4fCH7+gVLKB5tbGIoXDgmolGI4dA8wn
BKfRsAirjNRt5mikdURusyv0CkeInn61RjKrSln329iCIgJyqLtSrgbFhrgi3U1QP+gKyftAfnlZ
2vnDKCZyhT3uUCcmd5OaERN4tOabuHVhuZt1t6xAjp0Fah8EQka3ZvvlZwtUdXdIXE+xOQN93eIr
kUv+oi8DKH1jdodi7HE0ErSNkpEehrSeregAFz2S287OLMBUbXkag1YH9Nl+8ouu39JhGNakJ6MK
DAbipTA1o7rzR546XIjoBpmAMwieZo0cEeVgBeF9lgVjzbG+cyY/u4pUFADwDMZTHFhqXWF9PWql
w7ixZsKH5b+vWgVmwuC9LM0OlqztEgmycMcUTp9PRvMbuXZEEBZt4qHlHdKzgW8nOcqwT9OnMPFT
7XPUjZnPf0T2hDmMnhuH59JDzfjV8GPjm+LO0X8njvY2HxHurfpcNc2VxBbpPHqolP0LPU5Tpzs+
RXF06BwdwLUsuo6WmznWzh1TX/1rJREdUw621XQNAScYtmYkax1iUE302o/CLNecFvKVg3pB7AlH
56zA5FnrAZU3URIamKloKeuuijazsDSkxgyp6uoWlfTGiwsz3Pd16svljIgV+w5MU7XQxig5h2Ql
uMjVy1aegpwgrmUNlyo52COXICcMYSgApRip6Miu8PmorFUhU8pmAwA8rO4wGZj7+6ZLdAHGj2lp
pURYrQXrKJEvbgH/yi5TOznjZFLTtUBATGqV1k/+2zTyfpyzMhEvZkXheCjHenrIPR6xAFRuRXns
OAFfJZw2vv00KINrQ8gHQRQ1YYOHySxKC/yxD4+AyOAJYyLMWHRP6eRvLKNh3JxlKkgObch057rJ
B+ncZ44sAJFYXu+1S55OiB2ql6XEr1/6mEwUX/r8LZ9Io18pE7fOkfyeKtzrHuk6gKk0GZH/xVir
1sO1m0deVW0i18nPTtOb1iavlXWLbZH7fVJkkwAH0Ghnx9nZSGtcOcivMws4guqHjrWLVR6d6Wgx
M1xwh1W+EaYODyTSi67m3e+kRTa4RBKIjhjAFiKFcAKBsDIS3f2KOZK84wVoT5eglaFrIBO5cd25
WztQKZPiMHAho3QiASTjWIS3aVYoi5PN+Co4eIMrxMUbmCG/ZXnPbdGkXnb1ijIv5mvZ8xcCxTm4
nIlMkA1OZp4n7XPT9zkNF1UQNDZ/nvxCvAk4ufOsfSJNALg6uyIEWYZVlTfov/RpzyIp6lt0jNJY
AjAcWMfCMogeysbEHdjV48SVCg1l0SWpxpwly28zjEYKn/lIWgxh4cJd9GyqRL5IR/iE3/D76WRA
hGneKbS4vlBAeot6nMU8+Hja+F5TXvjoBrGx1iJ/WKTSU92WhqLaB1VKwFqrfIFqyh6ebcR7D8bY
eYcyD/FOADjDwWNA6eNVBmIY7fl5+abP2QMRS45UmFHR0RF+n9JD10d/UWZg1bx2eFEd+v60IuKD
+Bt51prMxyIy8pyZZb13Bl8D2eznW7LJ+LYMghgG4RYcctDBLEKA92rP/RS50GC8iGRw7Ko2YnNl
LCrCvJAdeG67VlNXbJineofR1Np16QVQThzQ5UtZDNCaOujstzZ5hiupIVYngB1FC3Y4+HKhlKkF
M0wVZ9cO0oR4XqHvTYyruyhLjJ1ldPTLMkb+UdhfyNuNoLd6QU1gNSkaeibsYzdU40Hg9iK4o4eT
14iUrCGearvhWodl4ZAik5f2qxmU6daKfZxuA5SPOmvzfZNLdYNyC3QfFq99BY1nndfxm5iy6lYF
dr6o6Yeh7cJFYwxFeEsKieTvBe6DTSa6XBJeUp4qPScIciQh/FPcg2S1c8sGO4VdZ+lVjdEtba3t
HrBGVkgR0UjyzaNjOUJAjDoQc01vfPN8PDDgy60LahWmzmlepMu61JS+8PQ42rRR3XQL9laVguPi
25cE8Za9AWSfyc+iwtN51fVjDGCJxZddp13HlIDgX1a5LQmMKYHIUwyZLWJ32KSk+gGvLe8iPtaH
IIjMVyso/GNi9ebeHNKiW3Ze0M08NsNbMMAiSK0JRm1VFYyjyfOo2sMQNOAJmqq4xh9FQcWvl9i3
aHkuSsdN7nNMOAOSys58jFDsPMAnGg5g7ovbBprsHnR1Vq7EONR7XQ20GqqqjtYTPsJkCTRXbHSn
LJ01dk8A/q1I/K9NO3oX24gUzJe2bPRFi2oMjqhg0wfPCKHsQsmwAKsYA5GCZAADjmgjYGANQshh
cBtj01ZtcMhANi9Ky+K7RTqfB4MuqqKW3KmyPY1RVT13MkrujBRHCgj9dnq0ZkEW0wroby6Gf+tK
Yiml5a9nigDXCjgK+DSlHaQc64eGDf8NCzox9gTsxJ+qwU93TduTmjQgr9jUfddHazIFkUBqiFSA
hOkQPr1sJFMeeH69i72Q0FB8GOCqvCGxtYU/xumRhDltbYTT8IJX2l0PVWTcdS04GdxC+TJMCM6t
q8HeVuBGN7WfRfcJnBEsV8jFo8rulgzurUcurbJXZFTWJAFGRIsizXQQrYTjFswP4Vfsm7aW0wYr
hR4HAWeVht2VR314TbZs/+BEbp+zHPv9w2DlzUHGKjklbZKdyzw7a2psvvSq8c9OquQnRNPNRh9G
e8dgG7Og1btIMKPgIAkcpseUCMz7SVydCNjjEatN5r6sFtqunKNXiWnUXuCae/CEtGn6wstqZivd
cvLPaTSWLyj/+q1oYbTmFJj8nFa2a22yREu50rO5iiCSiojtWFZJTa1Q0b4pGTsHree9qPLI2MZ1
Om3HzgD/VeX1mUCxao1q4BW0Ti83A7N3JvadceewC151WRbu2JOX63y03+xBC1dGnR0Dtw02qve9
GxKh9fuGPcABTpeL2sjrr1AViuUkwdH5ztSsoy52n2yA8HAmvwNDm3BbiARhjijdva135TYTtb02
skgHeoxUUROKoB6y74oEi6kaegKPCzwFMnHSQ9H7vCMqNz5jbtQ3oC9hi+bkPjdRCiJb1jvfdyyq
sa70rI1lU1FNnNBGRuQYTXrypbJcIghTzVt3OB0odJpxlzt+uhodco1SbBXrzAsatR0Mq/8y9uKh
FFVySGonONgxHH+qrFuCKd1v7LGKu4595BXuCL1eo+5MSKaWWn9LThyaelm35Sc0K7l7HjPeLtR5
gTyG2aBHEYZgabckZzW2tdCK0bmOclu7J63FI5S686N4FwMhhH4tG/+Z2gd8beMBJB6d7Fa3dPNp
rFS9LaISF40MEjZlhpFc5JBC8CbjHPK0b9/qiQ2MKvHSfVSYn9u+K2/7cKCOUn53nZeqP6BvC1iz
XeNIrgAuNeoEwtclkc0FXqpoMCjpbEs+KqeC2mil2icQSxcylsydE440AfU0dDBfpOeWYfJGVo1L
AofgJLoy+8JShnUg1IbHogU7hiHVTffTDHhhAomIBx+Rtk5lN1wNlTueeLcJbO+EdxpU6GCGTF7Z
Gsc3CdsQUA/KvMnB6qyseWIz5CZJBnpAUcZzEtKAUMkeAmjMPCyN7mKvBKtK+V/uOvLNlgxks2eh
tPKpVEqBhiPGEcq52qWR0l5onLKIT2m+4Yl2k500tWlDy3rCcGH5xreqF80S2nO6LoUI1il9rDU5
B5ED8gQSHUuOW7PLY2Uk2pO5WxOFyESS4jFsquTaTNLqlnDnZBlaqFlDbZyJ71py9iJqMx1b664s
u6+RSCoyalXtFFgn4fKWblI+Ty54YMALbFBzvts8f/jJ1lTDL7iqyHglP8VYxLpxzfi+OOA0Cmf/
CUl2wLvPULPFFb0+66buzBjzZOaauy4keTMPBCraKXWX7GpCAOuxYW2bSOsHaFl5cxfGMv/UopR/
8dKGFzCa9G8hDQ0qe+J1SbEugxWNOv9O6I1+VTidaS5hhxqnXJjNporKTl9iaXAOYDJd6BteT5CU
tu900lsC3Jco4mqbIMTGmIiWc/XmraVXPu8miX8ZumKbFuQHTSJ2nutEN18mejGMXlvWMep9Lpis
3U1FybrmArylwnuELgvCIBPerZiMEv84cc2jn6U7OIMgUBVM+R7O/z4QlSIZbRjGRVUb44lgHuzT
VIj2o26qBoK/29ESsW1OwT2ypbUfNCLHXpy6zjd0gDOxHohgYxfllp+zoB+vpRrtbqFpmDfwc04Q
JWk3gkhrkvQ5JQCy/ow0EaH5ZBA6ZOTJHIxUFeKLlwXgeH2y5BnNBydkDzHWWbQDC7sfxV0r4Krg
7dKLU4qgjxWTwTJhQjLoV1HRJdGRlpEfnHyH2Mc6oXP0qgOYc3cWi10LBdyxH5EB9A9pYlV9CDU5
9LTcg8DsNOoE1Mdvm8fBMbpe4b4QnUn44bIxZFNm1mqIavAzlIZDfx6N0HiMO9Nb6KV4rPjSnvUq
yd7olVBylHjexXXSIDEhvdGUeBDKJbNjLT503/cwVUhn4IrpK3tJbJKpILSrhnTtTIPHp8GlTCJI
LOJPTQbL+VklkiifiWQ0yPI1pEiNupFhKm+Y7kLGg5Sge1dTiylihYJBdPeB1whyXrTcOZd9pTvP
bW6ZyXnq+9Ff+04q3ZUb6U2+xUc7G/QnJfm3RpXSRAwjHE4nDzupfTuaFsxdvO5ZzD3hxNgjRFgH
xLb8vn1m4faHL1roJZD1fd9W/kMFX8UCqTtxshK2QvYWeXUz3boTTArAgxOagyUUkrHaTljEwqOc
gikmaQGV9DWZv2a1xIMJVoXegBnyP8IABUKlH0jFYjhkOjHYhCu08W4eNV+lwDSm6ym2/QhKRkai
feZPbB5bMKDATws4//KAMcYcPplWzcY/gadmHjGNzVAyC8NTNpNPCX9ekR1gsv2F8pFd95NW6pvC
FTVdkIRaeq/adMyOONZpfetej6mjZaVhttH5wfBoB3EuxdIAhVGsmUr4YiuNxmy2lKY0C4Jk0I39
GKFSBaxaEay7EPaYHXTaC+1KuJ5Izv13vg+hFCWboI4KfV8aOa7VqdXRvizoMTfjt8mQ1US8ZzBJ
55tLDmERL4e25nkyjHAemRUFF97SKv6KURMblq2nJvtSEmqZ7Dm+qKNTinM4PmaGxbFzl9L2icUY
dja1UFxRIRvqxixS4yUJ8V0QVchurWIPb1XDOgrYGvPmlAxk/LmW0QFdqqghVYG4Orv1F5ZHMp+q
NaO7/8s+m3ZytgihQJofFhu9OnFwtlFQPGWuz26k9JFshj4l5n0NhJP28DDKknyFPj6YdeiKTeXH
LFJG1UwW9C24lxvll2a+oUwe47UYzNxeaIEzQWGH0strVZNFDO3WjMP8kEaB8eTHbjMOC9Lk7ZA6
jikZyTyu3PEJ7L3TRKmrrefBlzjnUy0Ii8UzbN6Eogax3kf4p0MfewttLunBM22zZqP0iV9Ns8M7
GlU7SOLGurlzlgTcTMR+WAb9hopgE1lOnzEci3N/1ddGEi4RNlFbsfAN6pB3gn9LuBD5qfmYuR1w
dk7yYPtAbvZUPB1RXD+mouL7ba0s+BZ3ZkrK+VLBTFJ7v7J1HC2J1k0nrU6dbkHMVdMRQ5FJc+1N
XZ9f9bUC7wuGSDvycGneVVuJYo/Z2K1uRWwk5YtXG2AwRtdJtjSy4/LAVtMcjwzGWvhFlXTyXYrf
Wr8NMf2QPj709rQiGbKLr3A/2h5tBaPOz4PIvRVe9dLfTBT71LC553hQ52sFxZ18bIIl6B/HB7sB
aA37wasef4ABfvgTadM0ZGUOU1F/EXGCHcYQnXod8WYB0OcW7UbTqEiY8yCqU5QW3O42AAq6sizb
fHTJ57SfcHWxmTKnoPxqcatf6BElxJB5QzFunMGTOFqjwgdzzcJA/AdvGEu0ZFO/w6LEo9HE6fj6
4+VsKoNnVOqVp3Y6gKgwWVSYb6dd3hkY80PHpDEInmOqD2ac2f0mpVB0Nk1FJ5GhEE7CdRLX8RE8
A2mgkWU1+SrEXjcenNGsgk8k/RXqGGt5CrdliGfTSh0WMfvKJjJkZ6zyfqL/CH2PPHYeXHfjNl7S
LnF3x8du9FSwd3Wj/ObWek+IcmEbE51nsjxjLpygs6MAcrsHhiJZ9iSqlnc+MtXs1qiy2X1MlA+j
OWIx+HHXpkmw1qZ0RZpszSkLtr0J1mlVp10jYfMGiUq3duMW44EdO+Ph2cyD0zqmt5NAtk+c5Gx3
MsYUZus8phvGv3TWNbt08k0Ze+OFYODxZI4JQ3EGERXr5w/X25Dk1N1x1SsisjzXyQ72FOuIuwTI
/R5ad2H6l8gNbbUlGURqBo1yKm3W6czvP6WCntgnbwCnupExIJeN2TSRtR3SjnlWaA9Yf5YpgV38
hjLTEoi1UZGmhzqTmrvqdRnvJuz89s4I0ybes93wHlBiQ0nmDYYYFUi94X2FlUbs3FSrV8L42HY3
dWTYG0TS4VOlpN+v5qRFc/njG/FjVDpk+CLXRRQbdzYM/ODMRbKLm0KMBL1XDFObSwnG2rn6sWK6
hCwYD12FxRQpsk5GBogp0yK6SFhduNXqlhvnuZLBrwjBZrAC63m4M6dhIqeOW7kn2FTEBOZYhDCC
5PKbFYLGeTTvpJWzHanDHqC8SbHS4WB/Lg1XR/I4ygk1uluUvdmQits6VMrcZJ2aLcABvcvdhsfC
GH1qYg2zRHndC8YXdD6bQdvqeTR4nzQ6nwA6iqCVz+Dm7fQsSHj/QptBjaeasGoY+3wWu3sqIhsv
MZXvdO2bGLrviQ1QvL5D0e0FcOzulOaBPt1i0eQPmRo7LW0QnqSIdKUqFF/i3BlnTskMCz9aoC7U
G9+TNOGDQuhtlC7oX0/aFWpeo9z2gGr0HXaOuSGstaawvRVbaH/ol2EXKOeLn1UBsCPsOaQ2VYDl
w3mZMqaVBh6b0O5iMDXAGYbHQKE/5th2iZGwZUHousoIylw74JTM5yrr7H7lox3mpWI44DEiiDx0
KAuDtjn1cOWGeXdXV2lX3rCZGCNS1Rtbnty07cUyjs0sI1M5iz8nFYJFHlGwTnMPe2DKscszJY0r
+k+ZWrPTa8DmMzSl2Q7obLr8VSPZemtRdY0BCJk6SnI+Xagy3Ia3mJyIq0BPuq9Ae1kBNMeYTZqS
orJ8rmyzEfQCQM6dZyTfcCdLGJurKGh5znKZc9MgtdvFntYFiTmapgXVMrWHpL2bdGqanZ6y69l1
k6tdGDTVu77Xx3IpUPTFJ7+zsWgtA6cbB6Q7WvDmusw+X9izavlTgI/iFeNprL7oGKXZB/ZD6BBK
0KuQ4PcFM8tQJ1kzM4NXIHh9+NR7g/JfCJ3i2fBpb3rfGLAQgDw2od/tqzGOVtakJRM97JBRxNHK
kY+f64BCnkgHp9bvRvpZ5SKYL+wOXKXWnHJgEPmVjxYDT3nWmMmjzZyfhT6BUVIsjDCEsrmxUOgK
xocUXV+JFnY6CTOhwMqbj4qRYhrX7KhqIwy4rtm1pZA8MZ+cvI6oA+WTYdJC+59u8IjzWS2ixqlf
s7ytRoRVQR+h2WEK1R4RQJfFrkJjZ8xDlmg6TVVjmlcQFGVOAiKGN9ijPdszkgy0ohmfQGKpiO5I
bvfnTDW5uO2IRhA7IEOszYodenKOvd6ZDl2X5uiBSr2R7rDUkrGO9lHtF9517LvCvZLEScIs76lY
HJoipTG/9UA+xyN7hrZdg4wdm0fX1iJvTRs4a+v1X87slgRCeoWEAPjkLTW0XsihVIUTpOsMTYVW
frK0rjG8s4YbN5xRCXP62nrisODO/6zteKcCnLfvNq4gF98jclwULb8KO2xq6spBtL7tisyx7hqB
1v4xjwUO7IE4ymHrGUzcrwnG4h31Uo/i+fsJ/H9t6f1Yvv37n1+KNm+q8fYtiIocJnXeRM24//rv
f5qzsPO/1pbu6/Sl/sfdC1aef1xHb1X19o/xH+dItW/p3/x3/lKc2s6/0HGKWaXPIBIN8f9WnPJH
eNCkg3bRoIGAogiLYxP++5/C/dcMT3RhUCPNZqVFDVkX7fc/QsCKWA7XHTpVJKmO+Z/oTRl28iz9
pEJDf85brDscRDcMpK3vtFpCI2E1yvk0h5NV79w+euSYG1VnJzdixCJAOCziaaRFRsrM0g1vgToe
p9yXG9nF2zDlT1gBwp0dE87RGIhKeppoKCXWRGi0CzPKjiKbDlDQ5tH7XUvuYl+l30Qplqhejq2j
HSA1gHWiTbqIhvgr7rN974kLcxAkK/7QrM22ADk1XTyj9Jbz/4kDmtp1HLJCD8FrBuZ6F7kTgc+E
Dy46y32djPotSzyNVgEgHNVJbZ3oDO9Qn9/wg68skT9HurkjM0Zfxb5PgUg/bhFaFXRf6iIiUYoV
4oLpPI3TtANTAlCJYopJJWcQxd8kcEZ8gXQKA1s9pWX27BXZOjf8Q8MXbMFsgSQdd8M3aliTIPKq
EyqyRRZLBqORlz9OK6pNOh+KrlSXl6QDBw+ELA2ldT1NMlmDmnruR+cqDCAo1k30FeYWNAXOBNlm
scodJkZRo18yPgXXQhHNqAmswwOROiQ+0D5w468Y8WJ67q8VUbJ0iAVokbK9EoXxmNUaQKz+uXPG
S11z56LEGRZjFr72k7ufZEyunlmVmOlIyah9dLUTkW5h1ayzPL3WvOlx6rlOps09wpi2sNv2pm3K
60RX9TIe+T0JIb7LHhkqZfjMiDWQZrXNAUDhqHq1yVz5hAdyWaSE0KUdYZtm1GIBn/TlID5T0y3c
nq8/4NRwYRXRK/GzI72LtFwHramtvVFQrhdsyj2XmIJpFDeOTr6gw8Q2MjQATPVAixw2HHtDq9kA
gIJEaFvDIfWBU9HIxUxQiRXBLsTaMild5AOnoJH3Cx0AYBpL8FLz2mZNSVLfg14aAIVYsJubKl7y
MkdLSGfFIhf+Ia50aKmD2JLjzXdBUGGmnUV0dkPKAm0lG//8MgV2twgnHnaHIYFbGuveMpZW7O3n
4aww8ucJGCqTTmcTKuNgiOSWVsa1q3P3Q9VcZ+D2gnhDS/z5pxXs+seb/rPg+50EF0uph958Brfb
yBZt450amEi2QgStG2xlStSoW9jbMXZ2YIGpNUX6gTD0N8/L96NhW5o/bOjl32uPu9Zgi0681NaV
GGudwNtWbrvVivwJtP3kJ1e9zbYR8A0PZP3051/6G/fh+8FZVB2kczZl8rulLqdfRHPJDLbIbV8t
kpRXjjYuyYxngSOa/ceNyBjM++lJ5tlJQ9T151N4p079frFxzLGkzyYCZhW/fthnSx28PSOANdud
hZmdgtDZK0U+KLmjhZ98cLndd6L5+XhEKPC9wPJMu/M9bSC39LpClhlsfaqMRVMhCRkvVfKJhjD5
OSQG0N327hE1esvQ7i+xcEiUfDUV2FKm/0nDiM6PNnaT4z5G2lJoq6w9qri7yEJuWjPZWaW6yjy1
nb6CY8uXCj6ZO9Kqn6Ni89a6yUcpKQvdPSrjl7hHjRfURx99H6sR4T3hm6MGOFFt+jykGpohyziB
8K+WnDhW8K5Zx8rAwIu4Kgz7F2V59xnwZjYFVoVsetKWXS++uqp6isFKLQSfsG3ZGnS9RI0QFX5l
GkDrBAJ9MRXLpyT9cZT34aRfRmjDi6iSV5gOaNXK8JBH7aYo58Gtbv83vDr/Z0ac/xtHz/+DZh3T
wl/yXxdU90UeYHT+qQCb//n/mRHiWiSB/Jr28VdGiOF6/5qpM7xEeHlcYj/+V+mkGfa/5mwQKhmW
F4eHnpfwr9pJM8W/DGcG1kBaET9qsf8gJuS9xZCYCZfKTfARI85A6NY7ATYT+xjw82A/DLLwTqIp
6r0XZ5B4Yye4tdOhA3yv5/dMfeqAmaZX7ERuDvux0iBL6lge22ae/4VGNX0gRn+3qiNcwplrYt73
PB2B+HtMRTaUOpIYrXnwdZI2/KZrF8pRxjUs02RTsbB/sLC98zL8OB63A2sVTUomWL8ubGEn+o4i
sXsIyH1bpz0NhixmwPnTw/E336r3n4/vhzGwr0CjmT0seK1+UbyHPmZuPw+7BwapyTrXvMJaVKHU
tj7ZeLeyneSSMWdzykyHebWLAFdTVXv957N4VzEzlDEovvl+SdvDeu3ORoCfZPdENhPFSwf2otna
uKtNU3saFfp5mcn2ESJasy5k1l6b6PluKkGP9s+H//0i4FybBdzAa7DUEkTz6/E1YdeTURjDBZd7
v0RbnC1bc5DX9D+Nq8ImgBxtu3m0VD1cxYN4apMq/uBG/Ha7STZhuwBBA9Mz1qt3G9S8oRFZg968
VAial15mQpiuXOeDo8w/5KetCReao/D+uibvmWnP+6OfL/QAs1kZIbAX5VjV3ozIiNbDFnVQTGX4
wUV996XkWPB25vwPfgzGQDnb4n66qXPxRSN+HC9oaO0V0RXopKiW7mA4e4fOtEMmcWVoPHmN9uT0
NCLTXGt2EUk6j37gm0ztrdT5wCH8rlr4fk7sG+lgzn5A7Cy/nhMNSoWmvuovjqU9t55tris/38WD
fcPHchEyx/zxmSJpKngr/ub9+v2Ce7zD7EUxF+BJfg8lMeUkOqdMxwuii2aNIdpbBWbvLkI0ix88
xb8dCuM8hkuBRUjakurz19/WKHusbUR6lxTyIa4T4aKkRyg5CKrvP9/bd92UudLipmLM43g2G+B3
FS6imLgM/b690K7LNjCAtYPfOqT1VQyI0enAJnQrHMXMXtd/PvLf/Uj2/ezRQY7xHM9n9tNDFTdt
WLJJHC4Z0KWd0bTayqkLuGOIwT841G8LPj+SbTzoD/IbZxfrr4caghDp9GQOF1/4J7dOnpjWMGx2
EZ2EtfX659/124PJwfh+OrwnfGq5qL8ezC1Nmnid316SofSiBQP/HIG8i4ZjzMrTFGnZsYVu98Ej
8zdHNWwMVkA5+YYTZfPrUatpSsbcDfXLlGT+a9LnXyxEj1srMrWd1hL56oIE//bnXzpftl+WIAoM
mxvoSphh0potwT/fQc6CrGFP6ReCBzoGxH6ynPgP7P7jowDDoCAhcgyLsffu65l3vSdtCDMXpw69
dWjXCMCswd/8+Sjft3LvfgzXDbgP1QrydPvdGuePhdWVsGoucSnP5Osg9NCX6LCv06g9dagGrc+N
ay9QHIbpZdDJ0tbH3dCM7NMoH4bLn0/nb16OuVKYrdaUctRwv15aZYVgOulvXiRdFJr9MLyHlTnl
/51fLSkW6G2DaCGx5tfjjInbT93YOBeERma0By9qHaOzvOvFmlF8vDD36ss0LoKvNFR874O15+9+
5M8Hf/emFIabwnurnUvunUV7ct2rIPzAQ/v7IWA2AAEBxEifENf4r7+vs/IchlbcPFpoc7cpzHPy
k12y1zGJ/MfPKQ8pLz51pTF3IN8tMlqfYaBOWu+ieqdfJ+b/oO48ttzWsi37L9VHDnjTqGoAJEGG
d4pQqIOhkELw3uPra0LpgiBfoHRvq8bLl42rvDo8B8fuvfZcxmBTulSsjNl85V8sOtBYQFzmmcEN
XlWOeyQZeJggILOewYLkqOuSvHn3e5Jz+HoYEUBTNDEVTkRTeUFpUUqyvwl+laSfG6DG4LycvFTV
VxGrtYQAoh7Emxw/35+plhWwotGnpbanBuRpBxM7ARdDa8yVpzJOesdUGgQDRdndVa2ejbapN5tw
RGiw6VshF/d+WDJXarXBKpp8pvXLzMN0baM73XToP5JHXVaVmSqwGGZNikvKD3rjOcMZbYsUR3Gq
ou5XToyTaywQKvZu3gmkW8kZLtYFsQEy42ZtPY8ee2cMFLYjWZwb8gWJ5P4ws6mbq7YXJ1IrcVxu
qS1KV8wN9ZMPDa1H4/XE3YZ49/KVMgmmUQ+h4D9rvWwdBmRAG1mM473Q59k2DuI/fqVYOpsrd3eR
4xjx6vx7PpzH6A/LFAlO/CySMN0Y1Gk4OqYZm883ttOBpRX+ep1Yv4ENzGJBygNB60iu4+eAk9on
TVdoO/ysvX1Mzusu87vq0s8y76CUA8ItDG1WNoSz7c/PUogJPIGXEb1qBEY0GVn8TMgvvEFG8yqU
mXwZ5lxy9FSwNj2FBHNUVfhaUq22snqXUTauW3Rfg94iKrRukp84GuQBEJJAujF6TjDJ60XB5Xit
LvF6Ju9LzftTFOD1gW95dNUq3BuAQyf7EiTBytw6XUQkSGQFTBWsP/i0i58hewUOZwJfgVDc5A5h
Q1i8zWv38299thWFNDx3HPYra/4WH2YUwharLA1mVE69N1bdw3BRiJG8Esc72wr7rcWpTWrw94vw
QysJwBtKYOL4GScdye77oECJYNQrX+53NPD4fjDf5TBeFUFEcMNbnMitBzu6gzb/PAoINsGF19eC
hkEHBkIa9n7p3RSgr8CTHm1uTnr7Okmt9Iue9uIP0apDJ8dgYatk3i/DGLpfhtgK1F70hlXYAszu
X1IsyK6KEwPePmTnoOnH2rfai/Fc7qSysD//MmdWAZ3RIBXSm/m5fvxl5MG3TPSw0TO8pMRtDdY6
4GusJQW0we1IHlzwctLX8n3RoSf4vHFpnl0nQ0kaFxYB2Tt9+XTL4ViEBe/u5yyptC1jF9mNUEiH
SpSaXVxIkTsqg7HvqXXblVqv3eSdNz4MnhhiLe8Ff2EtaLoFmEgny0jo/XgsdCI/Vp9m0bOViMah
FsN81wdqtrIWTndzpg93g9/tEGJb3JU7yxgABUzh82T2sePFQ7ALqe06hEg3DlOurRIQTgeZjI3E
EFMdgXBheW3WDaViulb1s9V3r4WhVZSWy5rdk+M/TIOif5Wa7muHsmqDQ2B0kFryNIPYoaQHuLFy
mp5EZYjDkMYlsKiisTTgAB2PcRCmBuXmWfPsAx0qbdFr6gseSunWp4TNZdbXLwxcttN9FYPTIvCf
0SmLK5P+JCI5/wrOctQDRGd47y6+dIl7ZxrDdZhDBnjCAdh+4XrqH3oRV+9epIKbOgHBVas0w7wj
Tt5IV45PniC/Z1Z6l4/Nw0imciVgtkxDcBbMsQx4saBAVO4bywtd3pNOMb3uq8Fpf0X1evQV7X0D
d05DCDHXYZJ3q9HuZ/bYj9q1byblV70c1caWokmn6C9Rkpsya71vgdSINS/ORLvWjUCpcZHqSBUg
DtMLzFA66SlVh7GhFjvIb5EMJ0iNsQ//KvvUktpT02dPFE5L0F0ULbmrUbvcE25LI+I3ofqEPaUy
2IoG4sKpcKT95kND+gEaQX1KIJYDpJ7qLLIHnmkj0nmQ27aseeUDZIHs2+yJ9Yy6dpjToXkQkjv3
ApKFegRADm1i5JhBbF3mA8XNWAP6Pzqkh5xKmpy/oTDJn3IE0D8bA18rO4pT6hkp4qvA4g7qm2T5
5b06iQA7ikzzRUpTRC6zE3PpKmyU4EdhGWlqZz2Xc0Vrp84uLat6EmrskInEFtSRk4YUAocq4ehV
zFLvn0+DP1KM/L9lOG6L9+yxqd7fm+vvxf8HvLH5mPyfMxj2exL+eD9KYfC//zdszPgHu9JMaSQC
xMVzjmD+K4NhWv/g1suRPqdeMR/mT/6l/YBCNuP0TQtZJNOfXPJ/8hekNlAFscNyW7cMYnV/Iv2g
hY9HFCIj/gKcoClc5e8ikHu8YbUyonKdPJvbCMHBDMxNmFVo8qbdh+G4++eZ9zG/PO97H07CfzYj
oXrReGSQeF2s/XFiIsrTWLutIFzmjbhDl+wpP5UBO0I1Xrn6zvS209bmLZCm5gTRorWYLklAYWvX
rHhqsz86Ydl/DQWjclgfllOpxXZApGCro7Sp4PpjBPBN8lK43eF1MQWHATE5L8Yd/r5vML+emlp4
/nxAlrYJ/xwRjgkCSww+D+njgZd6xZMHPOFIyg4UNElQiQtwLQXatA1ljI+UQD2VVONhrPhQxDKF
MwKZeayC7zC5uBJJIGFXQemMlsymaTklh0O68tF+J6KXX4059tuNgIugtjzN4DRMsU45Ikcdsoxy
tKW22nURwjf0ORe4GH4FB2abVJw4U0TVb8BerZQGB126rwjSO6LQvgZV+a3PssfJz/Y5hBLboBhv
+/lwnvviFDszg1lp5PYXz1iBGwn2xIymL6uEAtKxxsDW820FvkucW8Ze1SVQKhWv26kXV+5586c6
GSZdRBFFMpGI5OL6L7ZmocdeUbsJgUhqTllHwuvn/VsuU40AANYLzGdub3P083i2kAIK1Zl+76ai
edmO9T7UsHbN9ZUnxvL+ggaMdhQiDiDJMa03F7NSb3Bti7Kgdiurevczs7iuQbZuARxnG427jQuN
BkXtmPibKURujNHsw+c91dnYjkZz/gkSgR22P8LL/N9xV7U0M5IkFioXJBUF2WHUb6lB6KAgjeOu
wRwO9UzTjy9hEQp2J3jSqx9rsCwSUCuiFhcBr/kkfO8KXKXQmOfmzCMZDtMItApvnrTY6ZpQfxsq
7xpE1U1RGum1hleXK8XdYYqmYoMifXaPwRuoKyQXrPJtWwitq+DBu+l947aL890QTd6XPG8kGyr7
Fc9/Zc/PAAZadVsqWLSdJw3+k9qIKvGliFIZtU1sEEC32PUYWzWELKfFUeT0FVWXQE+u+lhIttgf
HJpR5HUnizauFb6DwaHwgrNtvBMtP9v66vCmppjRSzp1yJ4ooNreK3Ivb5Wusa5AM64srGUY7veM
IMNnAYScjVKWMw/iqUk9UF2Beof4SiFSjGFXHzhsDQ8Gu1bWhw9NYOEzNJhDtimKoHWNrFIJHSni
extqz22r9Ld9C6ogZ2Y7ECkMt05zrk6+KVB35l/XnWb7FbEBmy4LL0PFHxaVjx0TcJpvlKSNdhi1
ew4RknLUydm+aP76fNqdW2BExXlIkFXmay2C76MvDhrJzIoNpBa+JFgOXPtT/US13PvnDc0H6sfN
Yp7eXM0tAmv8v7pUC/SEDyo0npVbiEm8z8oJthLV3cJoAzxBh9z2zbark9eIebDyLjjXR12ek2Cz
6QnL+3hliUpeSUVTVG6Nbdk7jLFrdG/Sq0fh9kpLy+OeTkLUgTdosq8qJy15U601iegV7pQZd1pb
wj9L1Eefa4Y6qfClip9/PKg6CWhtDujx1F7miCWh87I+FitXbEIquKkTwvbIDjXitl4hXatEF5ok
XenkmeGkUdKyZC3k+WseD6eQ11EyhH3lpr4Sbyw9ulJ7bE9ldVhTgp/blnXiV/O2qIFUXGbatV4A
sgOd25WN4t0f8XgkneFaGo7I2NNutH449ODpSrHOnDqNf3w+umc7CkWRm5Qxx6QX1wC9NDujspg3
FS+tVOPNBQyjLoeV8TwzaYh1Qz7ilkyWZql3t/CIajwvq9x8woOGHNBzWCUbylSAOCXSE1Wka3mZ
5UN53tx0hHGc2agByeTPPf8QUpOkspqGSihdubG0F1T+jgxNKAgtdt8xeRjHIdhgx1Qc9N6Xt6Zc
Ra9mXWz7Rs93mt5Ph2D8t+r+f0y/n//Y5G9RKMpUzC7nld4KhZn5AR/bE3e4WeBWa47fC+sHbq4J
1aQDVilie6dZMhJjzGJXbn1nPwNBohklT1R0Gbk1PCXSqh41n9ZHD2hLXCxGr2Q9uxmpXaGe0F+5
PZ3MLjLy7IOzvoHLG5GT428QUaIbB9GYuhRKO5gdXxG9sss2W7nazH/N0b5LM2zwVFOQHyMyv/jU
INgE0otm6vq1iMmdSfHIEwgVQEN/uFjmdrAxskjh8gWXiUY/6zBqsbiEprn6SPB5I/XaHR7bfxbM
I13CacxNTeHqzZpZ3jmlKSYYYiipG0Vx5ZhajXhb0B4/78vJVMClakYZo9AApkrq+/jT4P/bYRk5
pa5sjVsCFFepaF3hZLqVeUBBk337e80tLrniKPYel/vULftxF8nVLTF92xPhmMxGpnm9cqc+2zue
Czy+FW69+uI4zIJclDu9o7kCqalpuZ42uQH8qyQ00QKvBdbnX7+YgLPcmOAr91uiYIsnCsU7AQyD
NHWp9bQHCc7HVEJQo5pCu6GYjTJ8Yz8XpH0+pie3aT7hx1bl40/Y6jBNcVZNXag3eOJOVPEhdccW
Mk717edNnawwNlOFEB9PBy4XJx4woy74XH2obE0m6wLd2wsS4ZXenHyyuQnW7uz1g8pwOet9PWoT
b+pL16d+cqc2XebIQDx2vTR+hRlz2QorDZ6EEuYT4kOLxmKS+FaQwbcdaTEvvG3kCd1tga3zJs26
77VWwIqtjAxn3tzUNgbAF403WavHr10t3xCM3FvgWF3PqL93qXztl9jYVYYy7CMjfP989E+2UX6o
iskLmg74oQgBjj/0SNhUzLq2dGMhejYwWuyV8kaLgvu/18xiPsUt+BG97UpXr0txg60zplCg8TyK
tlc20pOZu+iQctyhPKmscIKJ44YQsyCmbNNOuE1a/blJh7WvPH/Fo7U5tzVfWJHHowD8fSR/uAf0
higHaoJnUaTkCeUccMAsnbJJ6aY2tWvRTA5CnOzFUM1d6H4Pnw/puXWDcQ9p4tlKh/8cd7QfwrAX
C6ZYKmdgKXWze6uR7n79e60sjllAk4Mc8MRyRyBQBP22o79W13HmaUMSZtYZc4Njo17MjQHkMybx
SuGCkbgm2fKKGf2DVEd3RuA9imWKI6hF1vfzfp29LqEgnEUvs2pxKR/IdGSvU2EUrjcNkitkg7+d
xgcccafDYHCLAbnliHotUVmaKAdPUp9WfsC8spaTh4s5/UYdxrk8T+QPkycaRm+Qh5TvV0jf8jJ5
EWBnODpGA5KffhnK+FUtwl+NnGTbJoa7lcIB/vwnWGcWP5cNS+Vw4Wdwwhz/hDxkesVYh7q5Vnnu
VCXvkIceumww7EoTDLsLxtleOrkv+0q5SLHocpsOxH+ogt8j4LQhKhrf16MXuBJW3n5N2Wxed8kO
xsRGKXQgl0McHxKMyquMgrsqn26oCfd3uH1TCh7Ul5hckTCGL5JBaB4GK3abBtfhUopi18B825GU
Ttw0vXBIymz62oYhwRk/9JxMqDM75YvpwjRSikP2J+S6ZBtFTCmaEj/2QZJgd6/eFZVxiII8ANBA
hTo3PckJ+vQ684vmShWh4MhTuG0b/2noQC8VsXIxVMOVbwJQiCF94iNoUgw8gRUBnSBuVIKEwBCm
moq2MNnhPvuoh6MM6dfXD96k3AYDBgR1HmbbAJnhqzRZsg1j9LJMq96tJ5iGtWledZQt70Zg6I5e
gI2RJbLLFOlLFzGovjni+CvVjLewxvI0Gw+hECUbv8ZsScor7XIuhDrkYOw+nw9njkm8GamsNuC4
ciAv1roXZYqVUrrukuiK4OSBlwv84F6swzvfih74t1YW4bkGiZwg+uDVMD/6j+cf8nD87oKycDPM
lpwiMYGGBuLWk+ILc+qoxG7WBH0nsWkOZhPXBuoMuM2D2lk0qVYUnQLvy3ktYlCCkDjeEsGOHnMg
D3aXhd/bkj+k0MHaFpZ2n6bpe5E3V/y07NqXQTh5RZAcJCuSN1o4jLeUN2VvKoyRXSvptR2ZCeYc
n3+WpShmfm6aaLk4pSnHmMXcx8M0mmk8WpZfuDWMetMoLtpBALicBremUmBObWL460UTsNpS/tUJ
5qNa9WuihDNbhYnPE694YgncROdP+WG3UnsQQU1r5Jw2qaMlFPf2jeYEk2Gu9HaeZIttEQ3JvB8i
g5ofK8cNKXVRtH0+5K4cp9/0SNsROVh5BJ1cqRlPNjyiBqY6my0sxpOwIw7yVZe7cS8/131VO0GW
YYkcAMuMUCRz+9F95d6otbVX3rmjDj0HdwZeYmi7F0+VDECKhdIyh7sZXsQYgyaF9wQt6G4Msjst
x2cti7rrz6fPPKNPBlRjEs9xAYK/iy+HGMck9SvR21irsDGcHkst3RphbO0gJq80dm5oyQjyupzT
lidhynZMQA5ioOcmmn4nRC2MxzZ1YkW/LAx8klXjUSn1xygQVwpRzw0sachZqiMZXIgWs0brdUIA
KryTTrJJ2WwhAOFgiTszWDMJhOFcLB3HL5+P7O/Q0mJoyTZgdUSxCbHuZTFN3NVprXGwud1kxQci
BUA3ibuotfamxIOPD+uo2+aQvoV6sydOvMni+FIadSqLKIl2YsMqt2RH0p3fj5PjV4pm2g1VY1sh
Z7uvoh+qWhDUF2qcKMCeZsiy8UGsHo1YewM692qAWd8Uk/RFiVvNbiUweEYsuLVgAXGZvScUGeZs
RP2YFpuXBFw7G5JwsImsONhWdWnahlHJKH4tYdOF5ePnwyPP6+hkeIiJEw2ycB9equi0RNULLGdz
KN9oJERDUG15foAVtWiDcdMu1BG2FkTIi3G+HQS4lX9LxmwXA6V9FAN1QwlEvTXy9KBNeUShBWYd
vVBCiwnVV92M0k3kh9Yu14O1kPeZgwnDG6pLMOdCA6jOu+GH3a7xtTCIq4JTQseOFjP1yW6zSdr0
9eBfmQVftYUTvLJ2zjwa53ACQRNKD3VKjRdvsSQZNMpStdyd+aK7FqGlIyeEEgvOZWKZEPnCiXot
S8O3rkhCCTggL4soymBke8oXqENvQ988YzdIrb443UcF9lpDmZRbMcdU5fOve+ZUmi8JCvIcsqSW
tFxyRd34pdEiBMMBxK6a6AnxXgMBiQLcEsDX/I/5meDXJTweyKiW6b6Xe2ntDnsyx4iKcFeh9Egn
57zcUYcIlKFn9pkrjPFlMoo3oojfQj1umwB22Ghd9SFXWJM410r3T95+CqcIKA0CQdQhMVeOp4hW
DaHmdSFk0hYtjSBZbhEgThwb0xH9twpLG2YpsNwWEuVKn0/O4kXTi1OkhLsVpGLCEQmsOPaoCc1J
BBbdyhdeaWaZ2zI7OQmMMmYRWN11lrRkSWq8QtYCxycH/twbDOsM9tHZnG3+8w9rzccws1UiBrIf
1OrgURNwmUhquv0r30umLoAYK06iSxmjPJktiLsoJ+EYw0dTHwNdvdHD4K2zrLvWp6Sd7PRlWZV7
uTX/UuMc+JRxSdw7lXmoP/SxACDHY8Cn8UK4mEvbWy/6OcYNhLHie9lggRAFiWNWT9mYH1Y6fvLO
nMf3Q9uLG28kECwMfNr2KVHXrGRb6bPkgkffCKm5655KNfo6mMLTUBdXlAOvLJSTrXRunmpABAik
SkhfHnfdz4xhgoSZuZ35Fozo9VL/si9v5QSCqWqtNHZy11k0toiJTOBJeUAbmZtmFfRv2QbpselR
CaZYxnw+rmtNLaatJ6IC4GmYuQC9AVJhYMjuJ3UPMtm1v9KSJqHw1CVqHhY7DTj3otQlFkjbGOq2
0OFwkvMdeMpO4w3W2t1f6RmaEQJL1FaiQT7+YinSArgl9Gy0qnaHG5Bvg9ktdl6Vypt2UJKVGXp2
JD+0t5ghRh93rYxI3Q394s6Q+musvg6l2Tii3Oz/wlCyz8DK4EZ8khDF7ECWkggqJEaZM0tdvbHq
3KmStOd6uKaKObmTzpPxNy4ETRm5lsV3qzEP88j40K9RrZFl4H0BK7O1mm1dTocoQVgkKF8+7+Dp
qYwEh3ig/lsLQ73qYgWolSiIjTd/vBZNPX4km9oL3poy3Up+cRDU9KoMIJH6ybjNGuMx6aqVx9W8
lR1d+hY/YLEuWthMvTiw3ssQ/Vyi71VSjYnZP3ze0TOnBlOGF9xc4sz1e3HhT0p9whCHwa0h/15w
Ny9tP27XpibKydPuECSElkUVsEqKbrF7wm5m2465w+qy8C3Ejh4kUKrvuBFA1My2dS8G92MxYLus
jD/GgsrnjpDfJpZDheCX+BgLJWVeRWmHptwBromqQ9MSX0vK4hGQub4zpgqka31Z5sp1NMj34I9y
Owp1vDWloNtBxqNau8M9re0G0eGOLwBXKr4Qn6qvxhwGDiz2YedXmXrpYV0/a9dwnNKbGPe+1mOe
o3qxEP4qcejWXWr+yjvR32NqoV3lXbjvMuGua5X0MqalTa7DXbJ68UJqFRPjGgVz4rjZdbXV3k2Z
sO07K953lSS7mUHv43T6WTSxeoN1z1ef+NZmQLwBmdG3jbTpXFMVvihRklzxkb5piT48NryOnRyD
HFtWigm/sQrw3+gZe73IM9TMSXnoOwFCo9DkjgymuZ2GfV4kiW2lIF6MpC3vg0g13TYzvFtVTSUX
uStMF3TSjqrxatKlZuMHWmiHnvha1O1TL3iCrWTyreFJhxiTtIIkvaztqroAOo5y4RXdfzIbZtdX
qaE0BPyE8XqMxX4TxJN3j9lM52RhVF2gejGdkhWGjYuo2/gNwtoM4vgdzw08I+WxuKGgYCSY6Nkj
UF4ggY221X05ujI1vPLEVKWGI9C2qt6Ihz7zr4BNkftJk/4Qzg5vmSI9KqP/3Uv7yI76x5Ds2wUe
JandFVXuNGb8I1OT4qabqjee2RPdtjYK8XPbUqfGVRRgq4j19z0iIUy/hpQzMB7tWbG3B2CArVwk
7TsMEi0gEY5ujQo+LJG2Qf+h7LE1hSE78e16D6JbODSGPbW59nUscK22oYG1l6jshoryYm+XRA2m
K2The8xFgou+CusvEmo1CFhlB1crlV0p9fW5Ti6/UNt62KfEEmHcltU28vOvuQlSEpZk7PRm399j
pebxOlTag1B714U+ii+94Gv4hfvxXeUVirDN28iwawvbjJEqdd0U1I2nqj1uUVXkZgx8vYXy2yu7
Do/Cct9hE3+tY35cET6uMDKSvBGMagDfzA92WMbU922GfSLot5jNWY8dYJeDQzw3s7WpKC5TUhUH
QcQAoa4xB89znX89fzZAfUppn3/XMBo/eJH2wDsapw2Dq4/dIWU+lJ3efA+UAuaZTAzbzsa6f4cB
IeMnovZdeWHJZW9uBGxhKXxvn8JR2lPsQRA4DZyGKqhC6KHAW80uAY17McjaqxEM0mUpSghoiwTn
LcOYblH3Vk7vCxDL+SaT0vJCLmvsgKWWFxvYIi9xshm/mUilwJYi9P2V7PvfG7HXQXNzvqaKFikb
KMwTTCd0oq5vjuiEefbcGGmNi5ZStbFdSGPtO0o6yTtxygl7mn41OYVcozX0/VJ2BaPtI6eoBkPE
8CwvbgUh666N1Oouaok1s5OiNtumulA/hqMgHVS8HLCMSNXwBxYBt0Zg1s7U1fo27/DN60RPvBc6
0qt2n7OTjXDHr7yoP3R9faMEPtCSMvuptZh4OkUQgvMsralyhFAjJuklnn6AweFjhRJX/Y2WaQ+x
gvdGwwvaIgpzGcdBDwXZUzelMDhirN5iFXyH5vi+l9QdjJiXoop+VmMh2LAeLrUkuTF9cW+E/YU6
FaNtgDHeGEYQOG0lveDKQ1hGREvVmhGRZKDKI3o5d6rzS1NP7icRDDt1GNl2wiRvw/vjK8KieqNn
OpVcovRiaJwYmCcWzugrd+YM08M3THKHoLkjZvcTgrlHxcjYb7oeh8dA7R2OnGc54R9bjfGLhloc
mLzrpuwuvSL8krXqpldeumZCUl21L7WevgQib3IwhjySxeKht5rH2FSuhTSL7biB+hsa215QUS9S
i9Kob7iqhfZco42TAEnpcO8zMtJo3QuNxxJ7ttqqtgXIF3Atd6bZXmd44RgmDHoKxSQsUFr8lUoC
qXoVXHmZ5nhN+h51DKD1HOSWUxbWlywLd8S6D0Cmf3mR70Zpfe0nwWWgtdvBbN/FJPsCnWsT9FJ/
McXyHCzlFq+j/oyUR0MSLjn9HYlH6RhqLsHzG8V/lYZmrtkOXrpCv1ZiQ3aYmKXTx9kdEOm9pbMX
DH6SPYCBGpx4Sp+VbrT70XQlLb8lV+zoXaPNML8fQed17K7+jSqlGzWUXgW1vlexXzywz9j4n35j
TX2Lu9ExjHjbDFL2ZhHw84P0Uqwq0/WtB93DVkoazO9pHl83qX6NE1riRB3Tsa+E/ZioF42nYfHG
PxgUL7+L/CDZlKo2bAxsMmMNJ04uJJjpNNgGjnrjqNSiqmX9EGfDez/W3UVJ7h4qYt37+uAGOlTu
r2MwdOG9lqpYitx7uTEEW8TOWOOE8XRBBPPX59ew0zSqwh0X2RflIOAYNHXxWPAGD5DxSKQM4c2V
0QUIexHsmq9yfzvK4i2yemra+n1rhmtv6jMPS3LuhHtFDc0bWavjZ0qJLYzANMIcp8bpLTD3OH44
sfCYJ/2N5el32KcfZhUQigPmuf4u4Wk5VsZ9IxmXU/0d7MGmWVMEnF5+kdtDNpmDQvPzYnHl79Vc
8H2zzVzf65we05cpzRwBWffno356KZXoNL7NiHLn8sXFHTuOZc/ygBkz8fFoCnEUFNglJirJElvs
YHav1gaedoyKd2LdAAFJmJBKOB5sVQxKRP5ET3pNP5g4+nHZvp4EbfN5x848BedsFzxBMpDgsRbf
NIhCEQcRvmlXtxfY2rtpICBrrnZiKa+8cs/NXNoiukvpNWkgYxFFU3O9jxqDtow05wLg7fTxu5w9
q3WBbWpWkxRS1M1IaLkw1/Ke81998kb6b9NLRXWegmIKG0ZzTMZLPyR/gFseR39x6PHwhOCKG2Zg
XOA/++dP7Y99Xq6ZWhiEKgUM7iqe9YSNxA6qxa4F/i0PzQp/6tyMIYRgskJ5PiGROZ4xw6TB98kI
OwkZT01FuueJAimxvf18xpzZBTRqValzJD1qkow5bsaXc0mfSO+7bd/auvUiw+FQW2Uf1PE2FowV
Nei5SQNyaqZCAQkk+r1Y4KLeGnKRNKyDsb7Qxe4izTthX5nx21QVhBAZXswKlS9+GVzouJN+3tkz
Y0qjZK5NlTI+nOqPOxsHSQzUO+fzTSkZgWbELdqAJlu1krqyEk+3GJEiwjleJyMJoFjtuKmxqLtw
qMrcDbpJuyy0dNqlqQzFCELzPqbGdTPVeFuATNdX0kZnXvYfWgZ4etxyIWTsDQadNGrzMGcPPVN1
Px/HM9vMHAPiM1rs09RYHjfhTxjYYgKd41TeXGb63gTqzHMCgMJKQ2dm58zgJm6HNB0602KjTnWr
Ah7GHmPG1Ve5fKjG+GcumNuy9i+NWl9Z3eemB8QCouiUe5GTXOyeEFGGCscYRg7XqqrRdxWuizNb
+PPRO/OB5vchRCs0xKRcF0uuCpMJbyqWHJKEb9UsTdTU+7/QBCkBgvUzUWIpsB9AaIsFiGTQG+O1
jm+0LTfm099rY54kH2LyvjxkemCxQWFb45B2tJt4Lelw5oNQs84G+Lt2/YSuhOqlLwhnZG5jiVBv
w59doe4DBMt/vi/QzlzYy0MV8f/ii3SDiYmkTjuZMT13afQG1ymwKf/Yfj5k5/vz33YWQ2aofldq
BbE9pDoCRpLdpjfNp5KI/uftnJ1hH/ozL6sPn0boZ75FSX+o1b0Hk3MvpMFaquBsGzNmZy6MhHmw
GLN21CvdwimW56u3bT15X1ZrV4zzTZCZJIAIv28Ziy3M0RyQJRAAboSLqMmuuk7dfz5SZ3YyQo2I
OqgH1ujLYrMUOwt1okW4F+/GX6rX4iwavJXw9ydrLZ1/tjfGzMQh6Ao4d/7zDx9FqjystUotcwfu
J79p5FH3x1oVJDGoYxQdXwEeFL8hMx/bsODcdrGeueiQbiwhL+3O7HYqRoT4nq8Eqs/1Z778URsL
hRRO6HF/9L5JNCsXaasR76fZDn1thzm3XFTqvCgemdWtJ9c8qcIBROv4OGN6Nb8qZ0h3aoQr2pdz
zSBBAdZrQIJUlon4BAGJ6XscMoqBrUA+EKLk1YMbwedTTT5za+W4NLidkz2hFGGxKidi4aaXMAEI
Qt/mI9HEYAfqDZpEuTHAVAkRCjTL2DSVdtAI50i+7Pb1a6zDTdMlOyzhPP5Iwdlb2mSrZYo/neXG
ebHhPnyR9eojhqZbAbvVSmltSbnpNG3lgDxzHB/1YHHu10GNEsBSMjdpFKLLb40qu5GYX8tqtVXl
auWcPNsaDFqFehu+z/LNBDNEDA2sv1xAk7hM3+LWbQsBVKP8V2itJQnPTQJuGv9pbLE1pwN1uGZI
Y2JArNbEULA1bEN/+XwOnO+SQiKSiyEqysUNIwvipjaxvXYHDeihZzqDGGDkeoWI2Ml14y8cawi0
/9PaYoV2HTHnIqe1Kcf2TRldTQCLtnLdPD9w6DhA3XN6zh4uH7c1rzPKJC2QsZjCuBWye9HKN3FV
rnTl3D7Njf0/rcwD+2FjS7pJrA1dJi0XebZoXU6/6fjDVlL/ZncWU7xAHN2NCg11Sg5U+kciv2rl
GhT37DRAqQQdjRc0983j3nDWmV3aSvM9oHaF/peil26OlRzhLpjZ1sqj6+zY/be1ZS0N2oWwrXta
89V6C5lrAw/MHk2ZKf7H4lPOHwh0BqBPa0YnLyaDXooFwLmRySDKDqUIu9Q0VrbRs/PtQxOLmVC3
vil2wsBMMOQNUWUzbzeB8pfmG5X3XD453ND4H38h8jmhR3Yj4516rQUilRuwIEVexWvVzGc/Dgcc
hp7814ng01dHI9MNTtGGlNtgYMYuNU4jY6eQPn2+95y2RGztN9UTXd4MoT3uUiYXlhiFXHUybE4U
pTzUNRmSsr0F0LyyWk9POpqiXAypOFQutrrjpjoZWHdL7arrCcYOO+dn5A9uIAU3Qhy4qXJFujaD
3vR5/04nBo0SYwM5h1AXrcxxo/FkJXqaTdwW4mkrGi9Wntykdb8y/U6XLq1A+OKdyL2RuunjVizc
Gicj5Xv10bSlpIQEYIq90UvYyUQV9JVvdrZPPJuJiFLaf6JcLykq03xML8EExRu8i9xEIF+Iqfjv
ofsjftTf8b6gyPpHjudy6AfN/3Hf85vv6Xv9/wFdCrnohzm2+d58/5cbxtyB//2/9nn2s62+1x8B
U7//lX8TppR/EKO2iCUDp54DB0yG/xKmFAKxxNXF3xSp+Xn0b8QUXCq4QyphIcK0sMm5BPzLIkOS
/wEXEREmxyjuBhp/4Z84ZJyseG6PnMkUbvL7qIlePG54hrRJEOv6bgDstgX/aask9C4bMbpXBIpw
EBRsWk8HiWJyxSxfvL7ULyY/lQ8dcc4tXsocFamyS6Xw4cM43v0zVPuRS/Vb3XkcwUXFj9AcbzZe
XxCEjpdRaNS93Kid70695L3+X/bObDduJFvXr9IvQIPzcLlJ5qzRkkq2bwi5LHOeGZyefn9UubuU
KbVyu4Fz0cApoFEXLnckI1ZErFjrH7KgCGRPytOw8CpNw0F4aMNxZYHs31kl1t8XFYgY2szAindy
IE13c4zRTa2J9l6K+nbhC7W6r0tKua2UYb5Ru04B0RlG8U1Szl2Fvh3eoR4O3ypY8kTufIFe5jMm
Jg7t9KjBjDRAhPdC0oFQfvypL8yOk09dDgqQmfA+ANwse/xV6tJGjUbrHkHxCLbS/ViIblij1RnR
h1XAbcQiBqcgzTtbAnreSCL+mhuVhCTfFGHhhixPfImveXId0+za2Hhf/KCVp3girP46Bf69AsLy
S05+qUUtmOh8+ddpdhrZtdrLThxtkmEebxA5zR9w4Vg19C72HFLDdd9M9sMY4cw7N71+PTuVvUtm
i4Sv7ELhBVACd11Qxgdznob1mXlcovXo1yFWwI3CK43eDefhyTyaSPdl9gihpQI6fVd29egjQmt7
g5Ll2zxO+z/kKb3W0cuhbY7jmUHOcyaT+gvlevIjqNwtoGV+x1stF5orXEBNqK2pPkrZJazHEC/V
3K5WiZ5+CXGJ9Cctm7zFCh3n4Fb3bBkVbSt8mAWvGHhpyiGtZ3XVWoN8IRmAguth8LQeV/Y27MvP
Q1tUhlvibWIi0LA2C0O90WJj2Iy6EntV8m1qGwUiIEKx0F0yt63QGm45mr3cAqowIK3aSMN9ZEbV
ZY0cpatPKoKEpiLi+0gbIgk9eZUndV9aT9wtSuRnqZqtEaE0Stq3feGbgYgechndVrmRL4AvzrY7
9Pq8dgqc0lzwNf2ubJxUcsOpk72EN+GjCBCFIjXnWZjDLoldXGqdtdPLK0dJ7mnxjn4roWsOYk//
c0Ao6puNzvY2rmEctkpn+poZgkBr5hEJ/LbOhtWQGW3pVjANnyUpU7xaSQ3gcMzv0DUBNMVEil3M
AeI/5ASR/CBEZmqGDfrNMRv9SsqXxhAFpE2nimBVBU28w8e53Er0f58C+kNJHhcXNuX3dT31+V6k
KhAPDQs5eIXNLm/Lq7FIc2zKa+Oi6DBbLBG5/KxgtOhXvYQ3n7m4Nk5KcQFvI3p2uixdqXbd7xSp
utOQ4fHzpv9SqFqztq1g2Mhimr9YWVmRNJjONeahDdlrH+My3zrOt24Ivtr2cDNPMq7wvTC0+3KA
zspD4T4exirzI3ty7hMUaX6GWZVEh1FyzCt636OH87riWmqBvaFEv9SdUuYerYHxKlSjNvOkRs3v
TGyH/alQzI3RlPFmHLs77CLKdWrVgau0iD5R68vQcHfEfRQleI9kyiQ8WMuji/ompn8xiziqZbSu
lVHZBUMbPyvtZHgOVtArREa/TpBM4AwNX7PIkZ5RyQOFg1jnjaGV38ZIQW26ZJJngGErMzGDDco3
f0oT8I1gRH88G5rrYOq+K7WqeqNTGR6QIMkre3VxZ+xXhgTwC6maejUnRevHBFLejuqhn6XbqE5u
s8Bob9LW9vXGFLssnTWP3RisdRF0P9LMuDGUYN4gnHyVV+GwjlCbAHdm/YmvLKCZIVwATjZa4XGO
0hYa7BtZXfQ/IXC7QRQo4J5a9TD2ASbpzdRecdbIDobQkfp1mEENlkpqrpWg7LfxjBKJV86NgqJZ
OO0a0FMrqXKeuapbF2xN5xGTw3U1pfM6TeLufoJzj5F6rd/UcJeKaVZAvmW9Xy120m6sTNqFUTfY
jhtFLK+4NcZv4Mic7xo+brukj8wvEroy36C56O7k6PFFkLeyhgBtCi43Rkthi2nR51J15isQeDnc
Ms28tusCvOX0GLYtoBAqvBdtpYRbaAbBWqpK/Y8GiNddFAX7OcjmPUZHwW06WvNFlw8LBNHcKgvF
NAkmE26Yoibb1Ekk1KUTO3bcqozEz5Q9+k2lsG4DLFLz6ywcw+3SJF9n3QAkakpgXgwYg4Zzsuka
gHhum4zVoygSbZfkA9sNkIfIJvFTNubhqtSbZmXMTTFj15dNiRuaaXLjtK3kURv4klTTRRNgdxe1
HGOA7GpXNqx6H5m4bCPMmx6mVkpxKQ7Nx5iKM455w1gcSvpja1uPv7YOeLJGij4jBFRf6WGYbec+
E5GbD8VesWrdt+zBuR8KWrOcu8rnVu0Wo9K2XZtmRAolj+CVXWVEIdzAUD6MhLYurfixJLOPfdSy
2srPewGxSOcd2YW9pLp6oTSbZK7NTWl1zV7GUdrHFLsAlOTkHlSMMnSlMDPdpINGHre5j3BetMuV
OvkyJEr8IKeF/LMK5+ESj/PvvILig2U41U4PJON+BDzqF6Gj7pQh+emY9Z3IFhK0I77MLxlVFFbF
OqJBdBkiQLhLeYu6pVZZl7WlCLfAv/A6MfPbfO7wJyxtF9rpHddUtNe0ERdNFAd2meOsZbWs9mYz
XCRme21NhraiBXFVxY7iooJreGncNDuryoU/6rWyxZbaOughxrS9fFuITIDuHSoXRAFlnabppNse
wh2gkynwtDEefbmJo3WQBN8LsK5+1EJsz2sz24Yo+Huirx6bOiyflLquHmI1yVaxLkrX0TB5S4Vu
bGJLRYAy0xOalfroaWD1tmbqhGxQXV2NWB/tsKSwbvXOjvwIyfJ1nlEjUXOc4zO70a9FntSZV+vE
NzdfvwWglx5KMr6HySmgY+bWD2zeQSjFDyKhiIPX/U3d99UKC/Dk56TngLx0M7/EJzve2qNReFYX
DKHbQ4J6Lto4+4mJ/XBV93XoNxXOkFiKY6arFPLNmDhVSytewulChRg2u5ZUJQiJ98GYuknYcXxh
UKIK1w7HHmJ8WCIWKomitQ9NDDx5VdghlIe6n2R9lQa9pCBCMJZy7oIqzbS7KbaaCK5lgMfHZq7r
yB+kuFBdA7W80M3gVaDgXmn5nwWXU3ZZ98lgHcxcoyqm2PD4fwD0TCo/pqeNoQ0BVG4LVMv0TTVi
vntXFVZ+oQSZ4HxyigqIp9F1V7A0S3Mb1i0CfDnqcuFOlsfaXKuD1gwASyck6SUgtKQ8VqsdZsRD
LhV9CH+KZnJi4ErRcKeW5FdXhLngAdPA7h6jAilGjNesfGQ+VHTEIJSJQBtIwJL+YlHdyv1ZndpH
XcmUB9FU6UbH1fyqKmwO3cnAlzfOnSc57bRtY5XaqkhwyQA/PrcWG7aK8L0zBOKmYMA716I072ki
0ldinjLQq22Ib32jWUjPKEiJeJLcj5rfqOVcriJQoMBMSwuqS9d1yYNFq1m6yXWhAxM2wxsRxem6
n4Z8xSkjH2Yha5caToMX2VAGX60YadBVp1pp5fdWX04rPOQ5m5wmAfk3VnqGf0gV7KVcDvaYwwAw
MPW22FWFOdxpvV7vVSEAi6tyj6VYjMJto4vpOzNAniaKoCIHTczPZV0G+yjuyc3mHLUKFfgpQoX9
96pV472YJaXxmiCOb7Ce0x7LSta+kWtrK/6T+bukWfMKw9MCBJtUWs9a0UWWZ8Wtfmflw10TOC3v
ruKPvG7wkXHix5h5A56AkY2aXKHe+djOke3NukbC2oOFo9AzrtS0/dzXvXZRFniizIM1Y4cAnr8r
5BQDIbMuPoPTi5NtAket4hGrlMW2CvrAU2pcpxP8gBuvQI/E8LrSSPZ51AXJSrdEn19UGTBPI8Cp
eAvsEsBzhHK8ehvPDlq7c9ykPzDDFujJh+aPJpTqg2xDiCoUNd81lZp9iZylbt9KgMesGAi8Wd1L
JXbKMVjQfdWjXLH0g66lPsH7CJM+3JmrYV4svdFDV5qx35habeDxDXy4A7g0FYC41eJpGIb2u+20
0xf0ccydbtXtRZs2048sSb6Oad/uS2VWazcqq9KLUQL5ZsYlD+C5SUNaJZ36lARZvpvUOrzsKCtt
4wB3yLoxHrS2mdeDQPyzQOtG6UkOipFswUdGo3ySusgMeEdn8kOBfCrAXzMaOg/eTTLThIrGxNVg
nv3Iq/wGAGByxf7NL6tRRVJV8PPR1qeuQR0715i/0CC3Me2f8KNNPx+6fV/1Gyxf5D3GylGycppR
u0xJkXHdqrvrWsmBfFcLC0GnWBG6QZHN4Hlbu/oRw/d1q1z3y1Yr3Rz7FMdN7WL45mS57Mt2d6sF
IX+lSO3el5MieEx1vUw8qbC7jaGzaaxR5NdTWW0LdSYdsbhSYWfiWpBkgWv3veTBhUYeom7IPm3J
r7VQ8ZTGkVy9kp6zXozXaYuPQZ1wygVF9zMewcu6ldXbzlaYemf5jdSZYFGLrtx2GB8kqywbHMWz
phQdK6Wb212lV+0lc/6zkOOp8JzJ2GplK3sF+PwGXWfXzjNvaLVoJxlOd+vI+e3QxZmfpvZjWNez
p7c1yaTWPIVtOCBLzf4yejQQgjG7TZNUuRwhgj3YKl47FHtS5LlidiVuvHoA5drJ10Csx++cKDMQ
wdQX0wCVXBoYL1MqL6kGHMhM3qitsKNdyAHsBwh+CB+mHoUjPU0IfuRZQhNEvONE1JDIdrwYZ6g/
sgG9faMm5ST57i/KMo+2pHTpQUdi1q27cbhH53aXjd1Fo9TZ3QRZz1WzfFoFlcljLmnK4qFafMii
0eqx0KLbaIL4l7S7bkzjxyGH5YZIlIxf+NiozSGC/u6qNae5g4731Zjo6qKKpa1aFTAzN07kOwll
2QYxvXUZo4MDZtF6kkXzR5WZ1hXi0cn3PM3bQz44w8qo04iUtd2FWXKnS3b6NYA3ZGzkLAl3TqMl
f3bkyo/RaA/rGGHKP0hsEVV3hHJR5f3wJOa2uZ6nuvVljUbi8svSaFd1sYY0aqGRPoD+/1Mewh5K
91TZ67wxrR4LuK4D0m8pF0vP0LccpTzEiZo8v5RP/n+J936qKNX+WYqia6bPz2FcFkf12ldVpjcF
3v9pxPenk//6V23XdD7RcdZBHiG8QKV2qRT/qu1a8ifYE7KNRgcykAuU8e/arvoJpV8Kt1SekG9/
4X7+XdtFGoi67iKNT4FNc36ntqtqJ9UwIHFAQ2FEq1jCgSo5qYZJNlUPS0otvxiU/NaQh9Tk/gi3
AziX5Xkw5DtziPN7YUvhXplqMW8Mjgavkub0Pm6rfi/HKIOFDQ9KPcsSNx5r5bqKk0r4GEAb+6ZE
PNOUEuuzioHIXW+3drlWTWovvx+Y/0fviv656UTz/A+sK9p/rEXx46ljtf8b+gyszr93sfifIhRx
dhyH/IV/BiI9gUWBHqglKnnUW/9uMpjaJ9DkNLso7sPg1BZho382GexPOFvQklhYBWBoiLZ/NRns
T4tS6iIpQiwuWtG/E4hvCLNAJQFn6IQEzrUK/xCor8rbc94XosVXxy81GaU5OX4MHS1bQWn4s3S6
73Zs3wocxraRmlb7tid3nnRO+1cT9k4/4Q2umL26bEd96cjR7Djtcetwz3ic27ovIBUfhN3vMb15
bpPkfpRazlOp8OzEytyyKC+Qjhk2Z8Y/bQsu41vMMhuc6vlLk+j1LDhTUymtoESQ67YU+0AZNQ/3
2fq6yo1oRE117lCSkdCPdSfavTyX7FqCutmmwxpzRcmlqhJzr9ahU/l2mkS+iQY6ci9ls82yqvrl
cvhb18GHXjBHLb3r/9qdBxTu1Uq+uQDuRf+Uidc3wMtf+LX1FqN79h6mrRbeDPTOAYP8dQcgx8Ad
QCMYVzjA+S/n/K+dJxmfwKVi/Y5c1AKGeOkK/roDJEX+xAUOuBhEE3L3IBp/o7/3ArF81YxYAg5p
CMSb+XG00065Q62lV51RGd0D6qyZl0/CPECEGu+MXOhbMB/2rmjHfGOGTXmj9lq1px5aYQFjzjet
NvYHkaaZl0UAQ0L4eHZZpxeO09X3ijJS1i7wDDRxU9jqTTsfYoU2nF8ZbQABfpuqnRGcA8gtV9bf
n7NYxOKXqGPLYwNZRpJmufJenSSy3hhmAD7vzkhF6Id5Ya8S2yZjSqQzPbkFxPNmJG5oHJTxvwGM
fTySyCn1DZUw7tQ8M3hIjzaWZT0mIkaVH2onMi8rUeFj5WTKfOakeucjGRHJc8wZQZ7iInT0kZFd
QTzmjX5nxA6E5RkgewYN9yI0zGn1KpTfORTfDEWQLd1kvpHEAxTd8VAJcdM7fV7fSwNsyWgyn3KU
njxpxD7i45E0LprjCeUuoW9IGALWtmC0HQ9llbIZQi6s71NLXudhu4OFsaa5clHU5Bc45Bg83wxt
V4Sp1+uPOHzdKqXqJckhDJ5y65lDnbZVu+WxuZ94WjaRD9Z3l+vY6WZ3Bg2p0cg9Lbe2WdUe6N0c
mj686SI1doWq3Hz8NcuPPYoOIKBMF/gOC2oYgXj8MfY4JWakZum9kg7S2pJRuBgDCmL5BKc+1qVz
mopvopEkEkDJi0C6xVV/MnnVMFppgs3tPcRhczMHI1RLacwOQx5QvxkH5xYijuGpzdkIWcAqx19q
LTLjFDlJYjUkx4+/1EqS0QTwpt8LC7oqpeDAb9UgP7PblLeBiGI4k8rTX0di6pTFoVRKiYrOqN6j
p1BuE3Rat3oqzWhhW96k2JmvGmlLC89Z7EjMeIXiBirAPHXp0jWYqIpCW0nTRhU1SdS/8qx3dsib
mSdxwlsBcVDAncgKneQuFdpeokyC8AHPotILsk5cQ43VvaDqGxC0o7pCQ+KzZEnW7ccDn7h9ctYt
hqJ4Fxn8zwYSfhJjFANMgKZG89DpKxoarQ+/PXKtobit2+mx0fp7JP8hx4aOvPjvfe/kEFpy41s5
D/mwEjfRoLXuNClPZVdtUqE+h4oGY9nRv6NB4S9M17HC81U+J2p1kmnxy40lzSFiSbV4+zjLUfDq
lKaRZVO576eH2lAvg9ncDBkIZNu5Ql31kBS6h6Inmvj6oyL+iqPfyln+jy+F/zKXu8Wl7F9x+yZJ
cZ+a708/yvZ1mrL8jV9ZiuF8Qg+TGvnCKVqenKzIr5cqfwToBBEi1KFB/uEl9PcDQfvEOxWRUFpI
vFRfbFT++VLVPslU9TmRENk0IMxZv5WlHN8NPFwWaVoeB0ABLdkCUXMcMEXitGAPdclLDOUCw6Ow
8xM9jFdzagRiZTo54HEpUKUZb9t4jj3aearkRbrRdBDW1WYfdVP705gROfJUbMKf6XID5WlKPaRu
aNVYQWnK8GPp3rpNW5kPpVEkl42Zzb/YaP8vAvC/N2Fm+f59KF48tf9wn6Kn/BgUp/KXfkWjpX6y
QLYDcyKZW1QNuc1+RaMtfyJCCdSFMYRH6itMnGp9IvGmagK9YPk7yx/9ikZV/rSkFpzTFupCMoof
vxONxzce3F2yeJSIqJuQzy/BfxyMOKy0E5ul2jhRX3qGRr2zaMxq/WpS3rlXTl+Df43CEUn6hcjS
KbotNITQtRFF9jAIPHydHR6AdHMBvwywF6bC7wo9OpODvftlQLegRfO0f5O1zGVE/V03q02uq+Vq
aiD1o1bR+h9/2emb42UCeWos/ksmpKlTUS4Rll0rghb1OyWnWanH9DV9OQL0X8pOl/uhUsrgDLs4
vJgQFJjoAkjZXkNoAMUgpTZ2tVyPqisyRF1V7G7coSiFdpeYnSY2amWBHaJTJl0g6CupN0IxQnUt
8OlIDjTR7UuBJPF1peTZFvSydE5A9PSoArQMnx1da7S7IenrJ/kQVXFHCAdhY2TG9RtJVcOJBn2k
erkdqQ/CRGh8Gui4tJ0TrJNG7rcIzCZrUECicKXaGs7M9sllu4Qr9QyFMxP6C5Suxaj09WVrOjjZ
2hYsYrip5l5X1PFrPPaDO8vlhO67k91IM3DJUOoX0kpB50Ue9d8kE/IbMPiCVEbygI31sqFf/waj
1PElL1AKs4JseIzNNr/srXhyPw6s4xyRLwU5QFEV4gACffBITr5UQrhADocw28QVoiD2UGb7F+BI
FkvNmVl9szs5fMCc4vhGhQwRiCUKXmUwutGpCqKD0UbPi/qQj9342IFNK5D8LR7kcZR+KGHTJ7+7
PxkVnD9GE2xS0uGTjG+qNDoVnRNuQvgEITIsYwbqrM23vzmPFqGiYP6GMDfJwCmVNVStvlY6BfsO
lAnp5HbpKrPZPV1W27/7RS9DkciCJyFbOFUoCCon1cd2qDdS1yb3UaAfWqxez+gTLNH19xOFuGAQ
1gkdc0otMMFPDuykQJBAS6pqEwcOOCM6QVu1G/vrnHb4ZSYM63ePbpx9OQQYChNvKvgnR0DM5eWY
0wgfBzSeqsUXs57QtZZAEEFANEYQDB8v2JtzmwEpFQFuXVoDlC6PoxH1kWHGfIRz2zZDijhJ4Bda
dO6F/v4oUDHgnSLFt5SDX8e8JQo1x0Wo2iiF6kAcFO1KwXn39yMC9g/lBk5Q6g7qyXvKijtmFIzm
ZmjqYDUlw/dRsc4ZOr2pOBMSZAqMA1mTJ/opLThAqqkmKvkWXZs9BI5wI1Lo4zez8keOOviFHSTp
tlbnCPlnEa/rBRpZDrJ55hx5b05hjJJaEyhwR5c/f3WOqFiOGWrAyg1VW4H4dbT1DM7gTECevJ5f
dgCC8IQGdm0UWE4/N65T024VPtcJltpwp3a0RvuVCqJiyvt77B/Q6tM0V0MWP4zrHc6L38aQTn3Y
IMtXKqj3OWFz5le9++0cZMw/fSgKocffrhthChxdrTaTJu6X7B2S8XQujXpvEPuFVUjUcg0tZ8Or
CdaMNjblhkGqqkN7S8J2il5deCZo39w8hBPvcdwzuOJA/C9FglejtK2dlkk9YmTTFPJWpFV8n3Kq
7cfWSs4czsv/1clhtlzkVJaYMoQ3T26eicXoRSPQqyk7LCcKG6yPbODeqiaVJ0Yg1UZeT6sGD5Ez
H/l201BvXjxqaNSQ21DPPv7KwAwD4LBltTGHtv+aCKPYF20obSoBKFEjOzsIayifWyL4Eth4ts90
LfDMwIjPRM6yaEdzQN0VEwwqTiRYS8nw+IdIFKLKrnQQ3w7rn7IsJatq6jME9QLNTUWf+h8fr28u
++XJwDuXz+dcotZ7PFwb2GGbZ2gIJHqOWGJT1CFALcL3CrT6sE3zMpiwuNKnh4/HfRO7jLvISeDf
rbN1lxfS66jqsKlskgElq4HX0iUM+g4QRmicuR1fSvwns8nzAg4+7xmdQ/HkxB3R/gDYMoHpFVL3
gKb+tHOmTGzRGpYOU1X3nt1Nwy7KowgOmZVdIQqjrcB72p4p8vkrEzftdBvGiZdhAlH5+pCMq3Aq
nXu06b/kejZRfeQa5O0CWEltWaS0rnfUzzt/bMJqr0micwt5XDRHDXGrWXq/SsMmdYuslw+FmKND
IDedj5ZpvNI6LfIiu4g3XceZlIYi2OQYmV1VGAT508y59tvLAOEU2xdej/xzmrxKTgslwoJAhxOT
4ecyKTr2eF8/HuTFaupkFRhlkaigpo9R7MkRMqhQFKYUTioaD3+GVXw9IjLtxXEseY7SQ/voi5tI
k+4KeV4lWMmhEGpuIhGuVS0Fd15UF+XYgGqpnHPZxZsTZyn882zGuG+RnJBPsgt4GX1p15AiE3UU
u1lpGn+u0HJUUTL1etyjaOVwCqDQZ5/ZeG+O1ZORT+bEqJ3EFgNEyXzIBzC6xgA4a7L8PBblf7LI
NMLIEMGyoRZyvNfCflYHWQywjpsR/LxZR15tRueE2N/Z0bCbF60zckOS0pOpTLVKCxJwtWgyCGWj
5ayrNgd/fBxK7w2CyD2WGZAASXpPjg1ZMupYHqV80yh27c9CBY49nDV9eC8qqEtQwqXRwWPhZG1M
rQmtoEpYG5KLNfj39AsyS6hOtkN5mSSDuR/CDv1GIGnnJLje+0Ba5Auyhn2pWSd3eo+tvcgKupJR
ocd/6Jlc+FIzGNuPp/GdS2ZB2VCopqAEEfMki5/bYIK0GeOgCkz8UGTFcMWpiLAfzQ6vCfXo6ePx
3plQFoziCwMaS/XgOALVcRhr1UzyjdS30sbQROzSoNJQvYXC16GT66u9xT1TTI378chL4n5y9NBT
oTK22CfyDjsZ2cmwiR/KPtvMU974Rqtp3izmxtfSJrkzWdRViC083mdx7ZZVdY4R985yHg1/svUE
QVRJos022MqMXk4L2RvN5pws5DvLuZS4wTyxasgnnoySjih2B63BKFiSbcdF9TOh0OQqkYolg9Z0
Zw6Ut5PKYcmBQvOPfIkW6vFyztJIVl1G2abkz/wiKb8MnAoQtBLTcwTKumkZ6ddSZJUwnPpzIoNv
g4laPXsTGBmHDTJhx6MPWij3pSlXm6ROrzmjHV8XlnRdi6bxsqrIPYIMheHsnCP0Ao04iSXEwijp
kblwkyEfdDywotVDGIdotdd13LWXKTKLJeQr3ZIOY1ZrzyrLywsE4+72dsRa6JJngNF6wxTI5SoP
R+dxzGbbE9bIsWFOjfm1aZXe8qlxSU9DkiGvo4DJb9wusYGiy6KjCooJQ/dZpsMJ1F8Ini1qGCh4
Bg19p6xVO2n/KIxO7LQ0LL+JEB1hr7KrqnLDobWveedAipBM+ysAVTtypXKIvuE23Tx/vMvehjng
DxJnikU89iB7H8/MgPdpEvRJtUHTWP6K52vldnFTnskj3uaqCi1SHlPY+FINOPWIA0Kv5VKNOKJE
gSMIxwtlcKBOacW9Db7IVVv7nIjX2wIjuhPLk4TxMGHlvDz+sFqO28huYmRvDF3szHwI9pMMBJf9
EaKzjQlYgAnjakTxmepLAw0Z4uq5JO3tdy8/guubJGV5o5wEPCTBMlXbIEfGc8nOMweNb1HP9g70
yQw/xAqVgxzY84+PF/W9j+cCJNAtjmxSh5PkGc3SKJwNPMO72EIJsirlK65+ydetJvHHAZpKHCX2
t6CDAmKVbbFO6mTefPwj3h41KuJZ2GEvTbqly3G8AI4E+VyO8PqWCq26zzQrBnbddStrqIHUhxEU
B2r5ySGJoI3raWqdGf/9SXj1A04iADx93teBmm+ENpa3dTcntyPI8VXcD5KfGEZ1CLHQXUspCOYe
fV43BtZy5hJ7u72OJ+FkewXdJFuofmIJHounsCvsz4aOxPDHM/3eIEAUaVtT3ePfJ4d611Le7lVs
zntHi27aXpddeBza9j8ZBaDGy4oSWMfrGYXpIJByz6mW6xivKrmK/P501hBpufGOr32V1gAlNkT0
kRI7PSq03mkb3a5Jo5K8cnN9iO5QOe98ugjSJVIycBvF2N8UyIdfFtAoSO3G9NnWM6g6o2ReQTJP
Yc+J1NfTLjlDk39vpl//uJM5EHgJJo7Sspw2PAMMeKdbCZlr/+OZfncKXlCX9JUpJZysJwwwrRYK
U1DoVfagaXVxMddpDBE/OvPKfnsvMtkmyDSDLrrGCX28pkHVhNAIs3wzzZjG2Q1e9ZHlRKsqbr51
VnHuDXBuuJNjSVK51bhcGE7O4D9CM/SRHAh2AHGTnRNI0pmJfHc8Ojz6giOmtLos5+sCWBcOddzn
+UbugcLArcHOuY1MH0ZkR1W6DM7Uot4fDw1Eer0UcE/NAYcgN+1wYjwUliTYbaG1Sie98hy7BeQT
DOfc698ZD08desgaWRVNtJPTpShaORqw3d5EcTF72KhHK9son2Zlbg/WnJfrj+Pypcp9sjfBZSJR
sai8Ltqlx/MphaWK4Y2UbrjrILIl6c8Oy5Cwg4QSFteSHEMfRO5BidOLRKr3cWAD6yn9RknXUhle
lPT6oK0mkEwKH8GAtYYiLamYH2VydGbp37l5KSsvCG68CGk+LHvs1dJjdAhxD2ubDQQU2cV31NW0
azr1lWdPnYOEgeKcWfxl759OjoL2M/cubpvW6cFlhUhOdDgJbDQZO2fNkpYKVZx6cptcQlM196E1
I7dFm3H18bIsUfxmYLDwlFdk4PKnTzRosRjwlGO6mQb8FaDQ1n5bQrr7eBRlyVVOhgGHTia1bCas
Rk9yGcmSZ+iaET7caWF7GQ2ttVVE7fXYOdZ2aOZ4rwbW/JRBC/IRk5KvoIg6OzQnUr/Se/sqzlAL
+Pg3vXNQAojn8FoKklQbT+KxdZoiyOfFELw05B2kTDIcOVZ8LcOY+z8YasETAmpDd/A09Oustynu
8vVppwOnlRMevmGX77rUefx4pHeWk/OKdirJ61L6OcmbcqjQGGPZCW+VIId7UDfrLrWTM1P3ztEB
cglhBh71KF6fVitaedIXlYxkk/dEjt0rzp1IIJKJAC2Jou6j+4+/6p2lQrufAdmNBNCpGyd99Z73
oJYgDa3oexog4xri77THEuEXA+Dfqv28OxRfRt8DqtIbILKQynyM1S7ZRHmPYH8ZQU5G+HBnikQ/
c3++RNjJpsDiQqH7SGRYxpvFapVSiN6JKcIrw71TR7qHTC3y4eAsfYQt2m0jN/IWXcJobdamjjOC
WezQhxgOmh1hIRXr+gqkaP1Ds0KjdvGueW7QofFxU0IuoUeyAzIfLTAoqQczzUxvKoL+Op3VwDdQ
F/EQyMl+FxYBrM4CucuTmW77GxVvIZtp3aK2sBlpdvhmX5nuZODX/HFAvD2gqTlC9AIEAqnAOn0e
KHmAOEBfxZuynvt1aVTmqjdsgRoQ6uumiZFtTaHtzA32NjS4FLidl6+iMWadJCDaFHV9nkXxhmpL
uo6h/qzqEryOZfVn4v2d1wevHgAmf/X3wf0fX0CLfb0cWVq0EU0pbQaBFAc4VnUvyhoNCfDdXl1C
DTYGOgjD4KgeZIbC/3iO3x4l9GcAhNGE0bjbTqEnPU87uDZ5vGmAHK2NMutWxoga0sejKO8OgyY7
3SiuB/L2408VQgIvAWd2k4GNIwUIJWXVJHLgS0C+adYG2jYDIQKZtCx2UdCE12hLfAuDyoD03mvu
RBAfNOzBNmd+2FLWOd6dCGvRsAcPStmZvOz4hyn0XhCUVpc1kIKdhNyQV4/h4qs2q+5UFONVofbd
Kk/63M/U2drOVQl1qYkh+6N4cOYGfS/4KLphErGc7bxtjn+NYY6DXmNJvQlb0/gaTJO8xohUhRSc
nvOxf5uLsOp8L/Vo8rU3W9houZ61zkjR4CpzKqZt5SaCztWEFo9rFv/L2XksuY0E6/qFDiLgzRYg
QbKtumVHG4RGM4IpeA88/f3QcRYiGpc4mo02M1KxClVZWZm/0TUkH8bcpQCyV2rb2vfAc1CFs9AB
RmF0teZq1y4ys5U4qYkjHUcI9C4BVKfu0g/ndi4f9El6DIwgw+B2Uk92pNUfb3/2jXXmTYNAGohu
QvO6pmoNHT6HuMORhVfFUaNHBxUdxafaxjPp9lAbQQytTBto4sLwoblx/Um1OInM6e1WU9XmTopM
+w7WYOvy28SxMfrK7VocF24PunHcIHCgqkr/dxFiXO0jy8zLKRFcpZOKjFSNcMWBJuVuvre1jNbS
XqZOjKLjm//lbxm0lldooOAAfOLie5rHxH6eMlu+4KcUeqWCPRjaDu1wkAOFRF6W4ovZaNOhi/XG
zYOwovFpSw+0Du5hSZRfbi/B5m8D4EZdidYfke163SMN3SB7RFtpTqcnYevVQ2L3pQtYU98xq9la
bO6KpQUN+/Idw0MXSluaaZactGpRisBxAq9Jvdt1DX+fj4Gio8MCqfUN5LrM+LfVJhmTZgXFu5Ot
TYoX6Gbo6nHzb4JTFnFrz6J4a98unT5IaTo3w7q30tYqZpNgiU68IAN/bnRyZlTYIbBmlR9ZiIv0
Xarv7NutjwZQgScKUFQDEeXrKSbIKSFL5ZBy5kWM1qEZ+qZDdqshSH28vT/e+tKryL+8CaAo0mdY
nJyux0LrUYkGOWCDSMpHvBLduG6fSEAfAgPqS2SdEwOZYEFtNFBcrbde5WqRX2+eME9FVoqq+1A/
6cH42Sr7885v27iVVLTAUGCGTAn2dRU00AyUJpK95JRS+kRASrc8cywV11Li4WBmwvCHpC6fZkMt
LkwxxINixiBW6kzgNOFeDWHjXUeFlmcUaCeSZRoB10tVNeREouYsJT3KozE04PsxqyGXluJD2Ayv
Q2LIWIkaNAbQO/OE2Y53kJLro1a1jR8JGmO3F2gZ8N23Qz2cF+0CktRXhzsH9yGrA4EnKS1sUTME
UfJSrrwgl9VLiTzTYY4c82uhRv15msv/kDTxUSgcLJqmC6roej16yyoiuefzOAMiSppS6QjhmOZO
brI5yYVODQIa3/c1UTMocrJfaWIU2iZwQuzqi2xPyoFqtOGmHHsPgULkcwY9e2oKXdtZ47dZvFtk
npmLWxzm6+voPiZZKDkF6o9VqvB4iV66fkZHxbwMivBKGSMiDRYBH9jsnGctJwI5VfJMTfBTPZSn
WQn8UsbQoVEQuQJqEYs71U7v0FG5b8Ck6DmaIqJ8sML+AeCiV8niRS6HX8ZUPuQqjS41PhpG+Cks
xg+THD4pueaBkfFAzeBelSan0RHe7KgfxlF8zari55K1WnXl8zi+A/Tm85R71GzOx9RehBSc5GF0
KwA5Q768kOyLqEp/0IxzYvZeGQf3iMPfmcCVhrbzO2SAM0n5UJrZRZ7Cn5IY7qNBPyJ5+KwKjOgZ
jCCYHri7vcEsvrWSdu5t4xSM+SVQMD61hwo32urj7X2/GR8tNvxSPoSmtNr3ltaF1TBwEKOcfmis
jRBO2yjmZzjOp9tDbd1qPL5Aq1HGW+xhrvf4GDtz54jl/pQU+xRBT3LDLt0D+W+PstgdUmIgk1il
ghWyiaDQZDx4Q6e6G9hJrimpxX+4obG0IuNcmARA4a7nUmE7r6Y49p30TpkPYSAnBykb9/y+Nz4O
B1HlRqGoQPFrtWLlaIg0p4l7AielgzTC8NUWeeCLcq8ju/xLq5PJSHToaek4DLlcH79lAkZf6/hY
Exkm054feknomNEW9kUr0ChKRFn8odvNUh6FWsNTFRgZsmvLzH8bD2NrutAqM0upwt9jlpc8TWaw
h23e2AuMQpykWr10ZrXrUSgidJlMFnnKOozw0swwj2HPnfvH+3oBxdE+ekv813vBIksd0mXtcijb
GME6PbauTbZT9dncCwvjj9SJkquyuiG4sWdVi7rkhCJi6OttNh1QWS2PhlWGx9sTemtTv9sNvKzh
GQIY5gOt1q2X40FqoXQk+IbDKarirEI/Nm6Gc62U0XOHeuJ8jFHPq32gYa3hzRSJh7taz+zExWNu
vrckWa9czkkRH7hZxdc6UuGzz84/RjDjqzO2xpcxxvjuKCwJsF4+OemjMgFwcCtEwNApNUrVcPk/
2o+hPHS4zitDj27zZCbk+pYyhZ7Oy+6nBRrVF7ED9UwOdSe/48RXykug1o5+7Pus/2bWcbK4EmdD
e6qMHiOaGLLV4OVKb57SAnyxF2BN95fMux1H60LPEPzpVdqZmvETQIoxulpGRyHHx+65riZfxRLQ
8pqxi2e3QLD+A57hCVa/kCu+l62jLr9vGs8mOqyN2zpGL7zGzsxvaSnLr61ZQMqy27b+GlVK8zcq
Q23uRV1U4p1uOeIbR+bC38yRYUwN/YgMjNG5CPgmreeovfmXJhLtteYZZICCGoTw8t4cIrcSyEK7
k2UWLzXoz3OXKWVyaGb0tFizbr6ryyT8XAm7ukyUez8gXlAfuykq6MXPKuLWSufLxpSdndiKZdTb
1NFxkWGhmmmZ1fxVa0ab5kIgRdnh9nbbeBcszStqJTTtAd6udrZUK0FVyEZ8ygxKwxCi/+20JnTt
Ovkg12V3VzS7jotbgeHNMBDu5CIfsRqyjrScdyU1davNpMPYSPMxis1op6a5FVQ5RUhbUfTjQloF
uS5sWU+6x6eBtx65jGr0p7k0RmyqgulxHpTKv72SWzGCEupiVgbJDfOl63Mry4M8NOiFn7SWahi6
Nw0GXBRkhsz+fHukrW+G6ATcdYrQYPVWC5j32UyxaoxPyP+3vhRq9ivGqpTXs2k4YV0n/52ac7AT
l7bWEzLMwpe3KN6qq7dc2ql9EJegnfNhVO/Yn/0Fwe7iVCTjT/pr8k62vLGaFImRnQGo9L9yNb/f
UXXQWUpuNrzCS6QbHWEUh7KM/5mhH+1M7I2psAq4DEWTh8o0YId1zxiBwboRBQ9+066zTwFizCfZ
RvG6AkqDRkZluQowgCOC6sjJop55X6uo2IYzyWfYy3tslI2Pe/VrloX57XK2Uee15IBexjgO2A4V
rYeBd3boQwESWEjZxdEJd7c31OZi48tC0RhQMAni9Zio9tFqrjn/DZLKR91A9BnNGMOfkY3diTcb
20hfpGLIDSkxEXWuhyLshza3GynvLNIzMHTZD5Mk99oKQye5oUZ/e2obZBEaNb8NuLpOBzvpRhWA
8MmawemFyQj0KNSpEtZBdTDyBm/uIpAuRZLnvloiB96mlnOENreTdC2H8t0us5bEC7MFSM2rQzss
xuVC4aGzkDsOfd2WFKXz72o6ysfEsbJj2+gVNgVCOqtlt3ec1CX6rIenUo+1BX1TyEGrnBnY05gn
lkrMkDEfkcbiWDj4TYjqoTW7f2fMmvQp9k1RfwmG5AIe5YEEzmM7HKS2/GtUim+WGlxwJXq25N4b
0+6T2jnTzqHfuBl06IM015YqJHig683RQ40Kq6VDNJho/ddJ7hxFVww7u31jFATeWAdKnAhOraFy
Asi7nEshPZLJHtyuU4uTsIWyM5eNjbfwjAnPiCOhLbImUsipBmc95tlc44NCGudkR1O04pzNY3Ch
H2w9OFJSvhZ5GhwRCTKOqlnLp6yJf90+Ae9P3NKo5NFnERvpjKwO9xB0zWQFFUW/SC0eBFYU5wr/
ihNPwuJHVWnWTrVrb7zlv/8WwORORYgRjIdvTcl00BOQXOMswmMVYbBQqnW1w3R/I45fb+3FekgG
M05BntLGKqSoDpuGhoruw4qKXkstmg00CgQk6MBuEYxFznjonpCJLD+B04ipZTdG8SkOGg2RmSJA
2L5SrDxxLZTvehKyXLtvo8aeDjOYyuZQhuZgHyMUpUtvnhoLIWHNyGS3x2TnNSg5Lm6KQUXiOWmR
qA92PVUVBdYuCTGlq+Xm0HSj9qNzjKJ1myyvI1cGi/wPHkDDDwjO2bfYKloSXvAUBUpBSd0fkNed
L3Wkq5WfNDMl91we7NTTcTcxXUWSZn8aU/kVlUVZdoEztzYSgYHIzoFRVI4Xs1QPfdym3QFx24xX
imTMrpLqRnkwRwfFEQOJ+fSAu3gJZS0bTXEYqU69jMLq4uM0xV+FITXlUcbbJ/WsQJK/TUGvv4x2
jJZ5mY8oOtEyG+0DrfzB6hvFTzVTzg6mM5uggfpsfOTXJw99ndW6J6ZcBJ7oZG0PbfueUGovek8c
Y5OSJg5tq+iuSmkCLs9yUDBQL0LrNMmV9NpJ3LbQEk+fpvooimny6Rgs1iACvXBdLTn0cYxrRNDf
xY40h4ccvUNEH/bQaG8F7tXWBGxBXwwtrLfqy/VZSND2bePKdvzGwpmiCmUPdGPharlxKCJL8ciD
Xxe9PhpmgwQaD8uJsmMGyKhPryauEEHQ3JdW/pGdefzjsACpmW4S8hrcSMYSJX87plaJkGXAXeRb
bfQwzJo1IZ6MgwHa218VieN7e7h31x+5KkUu3OMR0aE4tLr+wrZKoqia45Me5oPHjkIbPUr6R1un
EDgmIdiJoDnGQvlrLOd2J+l4l1MtgzNF+iy0x9+h5vDS0bo+auITnH4sMLTwgznkXxSBDQnieL8M
vf9we7abA9L2JVVG0pSO7PXixtJsV0OJCt+AoPUpFXmLaQ3UFWeizqpXaEF3dvvHBRdA/TQHueVZ
ZDL0VRzMJbhxUc8s5c4kgxlSx8uDaW9PvwvvyyjkMNwlKKDBwL+emiNGeAMhU6tCpbyEhkzZVkqj
Y9RM3XEIhNi5rZelujpCy3gUqihaU6RX1qTXfMQZPo2q5R1nPVUFrF+KSvZjYGJqQePX8nq1NJa2
xV7X5l2asBp4FVqqPqzHzuLBg0Sf7GZz2PtB3+whfzeWk5uZtBvsPuCvNcZuxNigV+MJwEKRdycE
jS2/ncf4aMrT+CiMXebf+7QEsrLOeBzGBZewhoFJYSipSVBFp6BU1bPZpdprGY7aXRmyUxs7Li/t
1KWnqTeCeyXEDy2ItchN8MP5dPuMbKwvMoE6eS+MDfraq4y0HJNKivIwIiGefuaGFj7FhiJfbg/y
zpxPZrq/j7I6FIgWGbVkwxgOojp2YcMknio1/1KlgZ3D9eHSh7k41egnIQ0JSnyHqZgSz6Kj6TpB
4kWtjR80cIDDIOQjBoNQqKboOMV0HGJu9FGWX4Ym+dBmNE0APGJtbdVYy+j3FFXMY9O2zc6B2Nox
QA+WXiJID87g9QGsurIPLBXzUcTFdHfgCXMUpvwZWFp/UFEa2xnu/fN4WUHsRGCtUd7A7fF6vNHK
pGRurfCEgvw/Vpyqh2TStQ8CyvkhC4xXQ5vEEcxY9EAAbqkcBak/mfCsetS7D7c/50ZcXQTYAEDL
Sxg3VjWWXLPbAqZ/eHJKLcE7YAhRCWpmL1AHyh+piflRiiHd7UE3ItDSAUBzYAGvwa65XgBejGGm
tGzUuGlf8jBRPzlhl33Eqi/5pER65WGuyxFJSyvY270b82VoSi6cUzpExmr3UvyZlSnGxXCwivtQ
wUFCBFhBiQE7vcSihNgK3C7T8dtodcSp4CW1rItmVj+pZ/xTGSRdQ9VTe+9/mZGgnZuS7kn9D7oe
5xD950NTd49QKBIEn6ofllE0xy7LW9QzJe/2Gm4cdgjAvH4XnOHS/7xew64rTGNyWMMxV1vfsVrL
dxSEGv7DKDweFzV5kJnrMj1FzjiGXRCeBp6ReMbgvib1054x9OZHAfNGSwgCBcdiNRchBA1E1I8A
w8wecgTyIRKpckHgryV4Ly8JKmg7W2FzAeFtLCoT4F/WnTWBwr3TW1p4anCaq1pFOWLLle3s9PdV
AhJpTjlawhSFl17h9dQKnEUTG8gBSg9J+axXpuI2iCUfwzzq/DzUsKBB2uMI/E/6LJVV61V1Kh/B
bsYfAacN3tCPOhVv3Xju51bHskIo5LC1Nd8nZZ66o+j4U0p3Reo2Vwc0A4IFVLHf6TImSRwHrSTz
SToswUwViSM8DX/9h91F3XWpky+Rd3UYS1EEtY1r1Uk2m/akJZlxNOu83AlxW1MhS4ZxQZuOUtxq
FM1qxUBPiw89I1CRT1aNGw1Zwe25vH848aUXqMwi9gNlcp2hZp3ARsVqiaQh9pvVMONmItNdMucY
CR5qNAfwYVAnBlDNczm+oONigRAASilAwp+HcerdQtSgWfK82qkgbOUoFO1lRsH8GpGq1RqoIY36
EPa5z13S/QBNprkhxC9PzubqTjZwtmyQol9IBpgEmilUw870k6Rs9lZpGWiVfNI/gASIRNPiUrHK
4+e5iPNOtJI/ZYXzjIfMQxVK9nmWM903Ei17zksssCIn+EVTKvsV6NhixXM/vpRGobzc/mQbGwM5
PzJ7OiaL4OSSF/z2YAudZqjxrZD8Mp2qAwJbihsFUGv+dJQFP0m2DYRqEX1cXXZNocCwmFF+MlN1
dOU2qS9RKvYENd6HUEZhPZcIynlaMwt1eTJFrsw4WgIfwyVumhZXp95T1Xg8q+BLMF9Tx52TRYnv
3edkWFoX3Kn0FdCzuV7CJp602hjbwE87xKRizG60rPxJL8iWj7IuhlMJLhnDR6eosZzMmvTVCKyx
d+vMGBV3kGcu4dKSXwHaTS/gxCQuYfnZTBwHI0FdfB8LkHBHB5AtXaBZzXAf1dSflWZOM95v3WR6
2EzK37sUR7VDpduTRBWpzfTLWI/4SDg0bFMvCITaHVJtTj4l9ZRiYUWDdXLjLApC19LADB4aJXFG
XOqKMDgEvSE5ni2pNa5hZho+9lMbP9RZF/w1DhLeC/iP/ojDDn9dkUBkdFWwsi99V+qflWHMfuWt
mv+dlGEVI28pGwNtSaNnOzsx7wIp/lvorfMUI3BkHppcZqgAXPjILjdHMjBrKIGsmBDe515EPxO7
4gQUool/SIOjZC7yA5hoqEX3xcQn7KJB/viiFHM5u7XGHjglkYp/r9p2IITAtf7EGbh7NuPcAXhp
mPV5UnTrJVuMyUEdqdKDUutxcNQA75xxpKRHrUpy+j2S7OFrXurNS6qjcl8FcvNi0z3yIiN7EF0m
IahmdzLGgXNJwSUfgk9mXxn3RBfrU0pt9KVKkuCYUS5qDnXuTPcFbW/n3EpJrLsCOTTpUNtNKf9d
WqK1XX1wYuxCncSokdMUPBXQa5MaN5MCZ/DheYfflXzuq0OnKN0TrqZiOtVGiRr3/6RtgrhOpYIj
ia0ILnapOy+SMPOnXs6NzykqJZmL+mbwYayc9jUEf4UTmC1ATysZRk4uD+7ws52a0guWONmX26d/
Od3X8Q6EEORx2mGIw7yjD4S1Y42BSAI/bJAGDSIEGrpCUU9WY37+85FA7iwMVDQweNlfH0Uyi0qt
w4zqOGIj92UT/Wo7UT3JThPvpJ5bcwIgpspYltPjWieFGO6GUT9GjMTTwK/CrL6fy8Dwmk76dntO
75HwwGtRJkPxhthJd3aVPgm7tG2JDeqXYYNMkzZnnySLTj+xQTtzkUyYdDZ0+gEYHyKsRxe+0F5o
fZvP6hvyI/gBMjkwrZ5VkBtKDSjdEDh4F5izn44mXrujM/qFnn9Wp+4eonTtmoE9eEbQ/MAUkuJG
5xT3OL79GzrfE2m4b9vgr9g2781IM391JVZMTaKVO7f8xnehkAS3kJesTEheLdZYWbMuo1jvt1LT
n+rI/idtsu4IP/p/bZn+v/SwjdtGp68LTAtmCK231YvZDgOAW1oa+IFhFoc+M2j3dZZ1oJAtowSR
aqOrgwT5831H82dRq1r0tMCrXe/wMIiHhGEoTVuh/K1vlckN1WQ48/+a/2EpYTlRP+LgIvm8OkyW
0upOlDOUIyLZ7WIRuQCGKvQk23lnVpt7nKyU/Y3dAqDu1evHwdBkQMvD8ft6ACZTBJl1dCSjOTaz
6hxTYBaXgcv3KBlKf6jsMr9UZBI7V/mydus9joQObzy0b3FdXq2tGcbhRKXC8edESX2KhjTIcT7x
45mGNZq49adq5HWSGvneV90cmbYKck8EFPbu9Vc15CzChZOyOZ63eJ7kdeVit2vfYYvZHEQ8hJ+n
Iqkx+jTUnY/8Pv8DSIehDJxDasrKOv+zQ+RU6hAObgfKHU+qUqG/4eypTW2dSvwjSM0woYKlt1rZ
oaJNE2PI7edSEB8avM1/wPZ6AF1n7TTEN+fDKwTEDEWVdwLVOklQlQrV8fXYrJ7oGhbs3Fg/3Y7J
y/d4t1PA3htcMvh1rIVNDRATuBDOjJIj5dTXWuNrypg+ymVSP+ZUXt3b4y1Raz2euuiWg8yhNveO
hV4n0QjKyPGlPKqenQnRm7Bsy2NR9LhYzr166FsN+yx8MZ/zetjr82+FOqIp7wT2imqsUQaxMaeR
nDF8oFnDxYpG54OaWBLOMsiy0O+CDCbH49fbc946E78NupaYGkrc6DuFQfFgln82ZpDca1YW+/Dw
spfJ0Ws4zbV+kCzz0+2BN2dLJRRcJtQgXuXXh7E1x7kGl8THpX+GaAhWvLaWpme5xfl0aqPiIxJc
P2+PuVFRpgSjAtVdekm8JFYRoDONJEDKiROiRD+KlPcLz/Pon143Ja/Tpt5HKGWu3T7XVd9Kwvyu
RrPXDaUm84PWIEZPWQOmUZponlhfDamuPjRGaz6pMwIFGVvEh6xrnivdAf9Df9infa9eUoprwDLR
VkUOLuevat3POs/C19uz29y+yImjd8vuBfp8vaJ6MhZRMbCiRi7hYyODt7rvGodEHqeEn3GKjqpQ
wuhetkLNVZyg3pNb2Yg/VHe5XPCRIYFZ8+uierZ4bXG9tEXdPspynD7Go9091paeebOWF4+ygdmx
3VqO2yBd71ZRNXyQeMfh5iowihZWesm60T4PSIvhmN0HxzSDRS2myvB6GURlO9vDvSrNsjsguRUg
3nlGZQsdyTkzH+NUCY/oW8ifDbsf3aZsrIODyN9RDpvogDc8rgf8Fs+cVZxlhwLVNEWjtTzGMx3u
Y6fRRNFR+KKBig1ydbKzOX/UUf3/piihuNz+WhshFOVD5H6BPVD4WifRcpdWklyzp4w26x9Lu3eO
chxpOyFt43gvUu90qFC8pp+52hNRZsSBalcklIZkHcNsROy0VJJDWDeUiiaB51HWZn7BZeLfnt9W
LrvgVtD9JHrzMFkW4LeaRxEr/dAb3LZgcrNLGWlVfw9RXe082xzlABXOcvqeGolyKUMOhBoJdNnS
0TrCBBsnD9yH/lce193HtsQFwUPySX6w5ajA1UdrGiSYYyW+RLM1/DGjaWFZLEwm4hJZ+LpRISZh
S6m0rBkew2cpTFvPUscSeHZV4NqudwfT0JCb40HhSw4m97cXbusUaSB6ue+WKt8aixqC9RinuiBJ
y4DYTmqgu23ZpGdDCXZC8NYWBLBFqYgABJhXu/5CcWNbyOAxUSXuQz+20dAL5VDe2YLvKWusJ8n7
kgAZyEms1abHOIuzZq7J8OphiH2lie3aBW+LAN9IqpZ6cZ/0H5u6Dl8ax5jvhiCN03MspTHtD7Cd
vIGKqRVuOzrxx9tr/YZ8XV35S8EMbBUVJQpLyy31+yZ1LCkJrNTxh9Y8VJLzfUxAGspddsxD41wW
4r4v0icnoEYS6q/ZIP8t+vmxnLK7sC4xFB2OQxl7howxLYXxstU8YY1nSSmOKlLGkgOtPmTDdFp/
gMNTuyrSMjvru3GRUvRbYAOQNanHrR4QcWp2AoqD7fNAAunagU/Jyk73Gt14UJy2PVgLMHRn3Zat
sV43GvuLgSToDHx/r9ctnWSBz7pp+5PVNZ+CODGeHWATOUXvETtvyIYOjuZh/TfEdfUbiOuhdpvO
+SHVlKTcqo+n5wmy+c8AbGN90MfxMaE6n7mRESd/qZKCwOWEUurXVBht5NYFGqreFATqN7yylWhn
BTcuTlaQ1gmqikCd1u+CET/vIcon22+dH2maYTIpj9klL0GU2T1KzbWMqXFU1eKohTAfbi/lRo92
0WYygOuAqIVQvMra00AJrBI+iZ/QD3atpLpXguYkJfUnObRpfSu5L3Xpx9xRXiNT+qVDlVHjRjnc
/hmbu8iidcT76O36vv6gCnLIoQCM5s+h86QM0VK/n7kv8zg8OkHVulbw7+0Rt6IPaHueQ0sWCJzp
esShS9F64l3sl8qABlFmW14REYJuj/KGnFnvVCIcHgzQi2Eyr094LKPk0nG9teH0HdKu7edZDTEF
gPhBFVnsloJmeElD5TKKvD6DOO48R4mMz3YwQl6NLf1kKmF1muelcRvnw5lWdvQwodh4jxih5qcl
5dvRjNInVN3/vGG5iKovmKAFZIK30PUqNbMm5U2p2X7Vq+KeFp/qy+rQuFGo1idnTqTHEEvDnQOx
+WnIkWE8wzAD4XI9KPXwGWWW2fapzCRUMCsTsGVl7Fx0W8eOQiVsKdqVvPLU61HMuS5rLRhsP1Ww
9Ia1ZFIWHRwff/rks2HEzQM2bM59lvf2xzqt0p3ht6ohFEEWgRmUCRby8PX4Qd1XTioxvpgSpFZI
x8glRXwpQEZ4bRA5H600HsgChtmVLUH13OzUnR+xudIL7AskH7fjGlonlTHQq57qhx3pijsFln5u
kdw43D4Et0dx5NVRM8ArjlTObV/S6uaha3IUAxyp/S9zAS+nADADto+f99VdStVmosDSsFWVDquB
TrEOoY2Iy3+YC1gW9I5IaYGyXY+SGkLL9K5nb8ZRSEA2P+aoIe4E5a2tCQgPviA8p0UD/XoQ1c5b
JIOJhmOUq8+pPcdPs0MiJk12ctZSC82QsUH4oSrUowPabGeOW+9Uel38AvyZ4JauWf6BpYlCR22Z
oxFZ6Ewl9QzPW3SYG1S2/b01neSbromxcDFVkmc3lg1J0M4NK/2OF6dwXKx7yhCXnTz41fXU3FxH
Knr7ANDIoteRGyiPKhPzCKtCQW2vdmD6mgn+5Z6orPJ5xicu9LSOP11JVEsnxXKyV8Jn+Ko5afP9
9kfdeqaQa9M3JgcD2b+6A0FlRGVfpeQwBfRwIO4G2QO3AhTN4Zzwpj62Wmd4o2xNH2+PvHXvLSRh
OorEIBgW119aqGpl0lDnFprD6EONHcShMsU3pa4/2p39Glk4pd8e0eRfXF9Iv4+42sB6agNwkbmH
0FI+0Eb5mVrqfIb55c3DLO2cya3kG+8NMGCL9yZPsdVOruou7rBlJcgOUv4tq4uxckt0vY9Vg1ZF
RObxMDeoz+aT9CUyW+duQJ3yMGq28Dq7+wd0/R8bBEIu51pf2H0gJcATX6947Uh2J9EE8UNU3855
rvd3/4dXx8Z3vRplNe+5j+owXALrhCjBCTVx3UcV0KSr2DQfRDjFz5L8H95TaLDZIJgoavHs1q5n
xt4dJGcJs1oxDzwE5skzl+LG7f3zXsCLBURHZ9G4ecP5rDaQiS+hUgBVpLik9i9G50TkK1l1GCMl
OjahYn+pk3bypyaoD40+aXeFlus/6D/2z4oRpHeRkCRv7oBd3P5hG0GTh8CCCuX1LFNUvJ4+arF6
2xco1ESzWbsEyWbxnOSl1MmGl4mM5pkmKX5vaF9tue4/3x79vYiMg6TTsiZIJMDIX1tWZDxEZpoZ
gc+Tsa89JwmHxygw+tKL4W8g0Ye/4UHYTfiqVIt2ykLqj3AIlqz7ua0MnB7BDLt2zgPlINE1PmLG
lEZ+UsTpchY4Xa6wU33nZ29EPmspNlsLKRRg5Cr+WKNqSMmwVJwcdXicui67q6Sq++KkEfIiPXop
FoUvX24Cc4d7s5EU0I6gVwxVHcjIurcqZIXCWYcoArWj7h8lGTsv6Wd7h32/McobBJKTbi3Kt8b1
pnCSNOnN2bZ8ZcKr1XXsUmtcQy+znaj6/rxDNwVoCYBhiXLrcrKcWrVWNL3lB42THmRJRK9RUiee
oY/WaeTZ42ZOIF5v77mNQZdmC+gioDALKOZ6cmzHshQK1iV6oDaVO9vO9KFwlK+BqdYPRTnnP2tr
NHeSg42QTtkQEuZSsEBXbN3mwdMopv4UWT7i2eEdBdfmdTKoLdihoqGtSr20UsrgqXbAnIwYqz8h
H1L6hUkTs7HpXutW+ecPBspkHH1qmQvUdY0Jijo7CO1GM/3UCdKzJqruhMNtdby93O9vTkaB54oe
H7guaHbXy12mehTjXWb6ON6l55p84oCSyAFFvZFHSrEnIrs33GrrNprTtOwq04cFZHqNXNZHpwfB
K1tdcFDj/s+zdI4/jz06aosj9tt3/60WFadSLc3SZPqjVtansaUHm5bSsLN93gccRlkSdGI0Zo/r
LlPdmBqWDo3pm4EqDlrQjC+9FmpA8CTGwxL5wQJx4M3xuEcuXNbrOvGh0AgWm1ufojAN7+vPl4al
k6VTafogoCVvShvk8PS0usTC6vdaEe+HYnrAOVhQiEPrymaZIo9DAmn4cTGoFxh5wUUeRZXsBJ2N
GS0CQNhkLFS2d0BMagZZCOnK8NNICu9FnKjnHhiRX1RWsROtN4aCVUujZkEywsJaXa56FyE2kUfw
umOpQDpvrjycR5xDWcx7paDNoRZhu8WrDHjW6jtFTRQ39eDofm7EhS8NSOCGgzqcFHiEO5txI4Di
CWbKuF4sgIA1HJtGWt1Gs677uGDDsxUB4o9RaDzJcyy+KrUinyjZzTtfbaMzwTJyCnQY1ZCg1pR5
WeHRhDu1ho4tj+BqQNpuLO1DkFr6XZ+KGh3MXn8dQvVn4mjxR6EBI8QLJvbH2XFOkTCUuxktkYOZ
6q0f2iL1y6aW3RYxowcrGL7cjnoba/RWJCNfxj0OobPrY8OLJOARONNryHSbYEds8D0dJNq5zoLo
fHuwjZjHu5P2M2uz4KSXvfFbDKJH59jIP+k+rujaPamHcZImqUfnEAOUScqGP0b9k2YB7+G1izQn
CMvr8Ya0HDjCIHKDGdhmrcByzuws3pnVxo5+4xFh6LzIUqwPj5X0SVWmMaOYk/5qOul0DNO5Re6f
cH57AZcfvApyPGQhqNM8AgK+hqniSJ7mWmJRFZxq5TlwmhBRgngv1d4A+yOeRRRHDYpmNi3t63Wr
Mms0kGxVfcyKpTvJsYPXRoQlXSl0TIQb61JxtKtyvOA+Nv6bFfXk56M+Xmr0IZ5p0Rj3jkk71Iir
YkZ0J03Rp1AE3itx5HZWNDceoEjzg5FGk/+nC0RzmHLmUvPl8FmrQNZqVdGapa36wqDInpbBT9uu
w/8yyCLlghiotmSE18ujVHPWIaKs+vh590Dkiua7GVb5p9tT+X/snUeW3Eia56+SL9eNamjxXlct
AHd4KDIokmSRGzwWkwmD1vI2fZa52PyMlTUTDvd2DGs9u2QGgwYYTHziLy43CzbJpHloS1Ekou9+
PopZxFmKGAGlZRT2fPowIlj7njQBGAUq0cme89+VFOd8QP18QGWC5J3OtoPYhdI/LHlbUbsUxfep
ypIH8STg+mnDGJCeOUi9DGRiySxCZKGmzwVOV7DBHe9d11XN0UmocZJDlqeuRmDv9rxcbjcek7aa
LB/TUNk2/IxkbQDtOU64JFkTNAOBYD2pgw8WwNj50FfoBoyFdgBFXM4rrpLzKcG3yAPDhf12EiOF
CPWsPWhVpQVKk85hVNZUypHvvlfrqjug1LQcxsxUArtsyp0z5nLj8yCYG8hKLgndltpnemRoMD6c
EEey8W6K0JY3Fm+veHSlaM0wMAloB0CYucAoxeWadxHta7oOMXR/yEp3cSQGv3EbsiurRv1lQbIx
x4XssQYNjUKkpu1832uvKl01Zb8RHN0Wl1WlgrSHnn8oYsfEc1VUgaEO5k+fpAT6EmQMfIHUYtti
VGtXq6QhU5j0k3OIlmm5S0unPN5eq5fhMKNA4kVCSAp+bNePOrQzLBpdUtocQICuNt9pq/N9Eg5J
t67BeJqy4kEnBtgJfa5tEilzLku8UrtHPtiLmxZJ2T7KG5NJXGvnse+s6NhFOVbhWrk31LVzitOJ
0BuIKeIkxvlQeCoYSr3wvaZhLg9jSkdL05IUV+WeS90yfz6R+ZGi0SICQSsJOOfjaShdd8o8OaGt
L9W9PiS5n4/C3Qkdrr4V57vc9fIA3rzVqC0SuD9TWSgdN6BrUpOGJ+VdUkwfjLnJ39xeKD8oYuc3
O28lG3GUaggftxs8oe4nwAey8wA1HauymYPIG3QwyEsU6rER36/GSAuJSgTg1WR+0PGGhPRR53fF
jB4vgWJ/0NTevFdTA9WIYswPvZL8DhNRf0UnTwPya1V3Wq/VD302fl5z6BWeBjZhjIrhuSwd4wjp
IfbRAokPGlLsh14DhxKnUQnSfxWn2y98bX6pohGcSaqPuu1LG81g1MtKRUVpcz3M8ywKKTswHpwA
2o+GtocplR9sO8Eca9Jbkz4AUv/nyyajAahGwrXDpa9KdPYHL3CYx4PAUyOIY6P2O+gxd2ju2ncT
8VcI8wRjgKkVz4k5uXfNMBq+Eq9LaK0Y6uSDOQWLCpNk7ArNR0t/fDVg+vMUcz/SN3G7By9y5zvX
HqfDsEqw5xQv987qtQEQMLXyPdSE7+o2wh8ZZw+jQ7XWrlyfUVy7mrHdSq2TvhjpYzWjLfAftdb2
cdK2TpgVEChrZe0e8pR7b6XJ+On2x7l2bL2cq83ir7VGsMZoEHWe3vhtXxgfrd7SnpsoNYLG0O0T
8nJW4AGaCm6PfOXwB8+FkJxHyksRQS6bF+fWHFee2TkJx/JoNU/DjLa6lnfd3e1RrpyOoOO40tEz
lWfkJrQCJTtnNuzmcMx7bB9zq75LjOpptuZu5xi5TK+w43ox0mbVFYWB1Hkec4zEsRUYejlhiQFI
W1mBHDkKlrmtqrT/ziTCnSAGlkHq1tlEgc/RN13KrWOV86n0aoWeQbqHZ742iVTjaY/JBpC1LRSK
RsS1WVMozNoBhRpVKdFLm/SHXrH2MHNXh+K0kAAasLxbo2OhtElsablDsJk1h8bT38P2Te+6CpTC
7ZVxpf1ByvNiKLlAXyzAqsgHMLu2HSq25bzyHFGHXVRlTyYcrHD2ovqLUuV/pO7c+/bYiIfEJdYb
ytbxm1xtH4fS/pYD+N+Jif6Hx6L/gU7cFepOP5Ze0hcF+8IoVfXkaJhmHha30vVjUqm278L9QpYi
mZbnuljN1o+spnt0J7PuDg0OGHf2UgE9Q+eo+XvWq/Ne8fRKykj1XTY5gQfjJbUVDULgio8/8olM
YSM9IcK6mh9Xz/mieeuzUEBVqRoJjAnzTaRvjGG+G3XxapKI5yFL3iy1cm9r5cfK6oPFUF93jhJM
KwK0tz/v5fFCtEfhjosHNgziYOdft6P92OuVtYYI6kf3qLwNgYoO4M4iurzb5Chk6NJnmCRRtrJe
rCE3Uq0BMbI1tDrRkA3kr6Iseq2NnR04KlTPn30nbiNK1oCQ4LVcVHDqIUosiEp6OOhGE0ImzCGx
dsqH26P8CLs396dMP2C4ExFRedi8FEUiZ+1yyuOuokQgA4ZpefSseDz2SY/yF35UYaF39V2M84lf
r9V0h71dcyAuzo/LbExHBcuAY1Ys6Z2S5+Zrb0jXJ3uywb5zvR5Te9U+/Qd0DA0UvIVde43ptVo6
0xFci+nDmNpDNl6BxrFkqfajDyYRxFsZvmVtltjJTDuUGnvflrqrfPR1xkOqmmi7R3MfKMaonxS9
WN8IrwR06SUUP4rCuqOxv8u7v1ybPA5FKslsh+m19eHAf3de0tSzQyGxLV1boGKkx+bJiszCT/MV
wV9XSYJC6hOquf29HcsR4nme+UT2oz+16hC20Fh3lpf8rhffnWIKUHLyTi7M88XsKaB6coKFsBPR
EyFR+d7O4uZ9PyJmXKvqdztx6rsCym9orChU3l511+aELI32HjpdMHU2F7U+jVlqp5EdkiouBy2Z
V8yKkj1/6Mv9Cl8NJVDqRUSjqDKev+KgRVNH8ZtGW4U7rxUN01O55B9MeBrHtPd+HsnEcLjEgcd0
yM+2EAVJ1RiS1rHDQUTOMZqN5NDoKGnfnrorjTyGwbPCpBZN5rkV/So6YWjKRIOpzLLBR0YpDyi5
f1r1xjss/PeXaUFyo22tByOu0J12X7mKdRDD/PH2g1zOLhbzyEwihQRDDWHX89lt9U6z43zSw3nJ
P5Os6oGlQICOvdwFklb2O+v1MlZgODhjfE/K/iisnQ/XWCPOyHaph+aqKINPAWnwx7wQj7pdmT/d
CDofa7s8uVNRfcwoBEbq/GTb4++OjpzmvzF/GA6hVs3uw7zt/IXyKsqs1gaZuSxwVN3BU4/GUldH
p+3JSZ1lrzJybQItyNdyEgHumzKkfXF7Ycm7SMCwFs5O3fsVenXPhJHlsbO0+Xj71a4NRQFPpUBC
TZvuw/lQpVqgKIG2F/CEUj0OCRAytXexXnOibGeoa6vQlq/FIQJVctv+RNcXAjmuEKSapvlsVHX9
gMxvfYyBAT5GddnsLEO5qs+PTe5iiiIwVCQ5c4vx47heMpFUvNqqUhKcKOsdE6xfyfj64hipTXFQ
YCUe5tzb2wGXhyZD6/QIYOISf2x9KAGcJ3oX51qI0X17qnAw8UsMbnYm9Poo7GdkjlDf25Z91l5Z
Gs1NNNx8NTPoBypMaB/s+ZtdWyH0QEkFkR2C3LZZIfXQ1siX8tmkKwAsr2XFurPGRMZs2p0XurZC
AOVw85I4gVjZbGaktDWYZY0WqmmX+2k824dWDPohJvP3e0jEO6nhlfgDeLCGrRoyXhaSU/LdX2w0
idJbJwWZ61zrkzeKi2CQqcaWn+HJcCxYQMI30BM/2F6k36mNut6betMEbel0QTTV5c6KvXx/Hofc
BxkZKeq2bZ1EHWkqTW01pJJkH5fKHUDxZZi6QRs9Qrf6+rN7/3y4zbVQqpU2cgThe9i5UKDUJgkn
7ssQlvFvt0e6XKnE+2x8qRhDXLY90DqUFIqiZCSp93Hymmg65lrZ7FjPXK5UWoncPNRbySBhpp1/
TbcrkditvBWxua68JySPwxL45z2lt70W8w+E/PnhAhIN+SH0Y4EF0YI6H8srmyIm21TDYegiI5jU
OfqylrplHJoJ5R9/VLooO0x5tBKV4ar+mAI0rcO4rcTwwF+Z4mPV6UI5KVFWjwgTKu3bZXaNz6OZ
Gk2wVs56EHj2vW7ENJQYqKxggXu7b1GpLRO3e6crwzcrHesPeIWlmh/Vw/opXaN28vt2gBIpRkWn
Q5FOef4s3Ik8oNDSRkP/V2Fashbo6+xUH9R80uC7GZP5xeoGzuBZ9lsOP/v5bfJ5oCjUDSRzfXOE
4OpEz9Qe1XDuiv7UzolKjirE59ujXJHN4syV9Uw6FhRFtuoHguAUKhoa8tGs0PdNJvG6LNcWAT1U
EdInq16UFJ5DaaUHrMwaKKbu2L/x0sGg5hoZy1OiWNNjNkT9c79mEcxAcFZ7iak8w84XDuuGkpds
rGD3tAVfrJCe8rbWeirKM9rydi0C+h8umsOTu86HuTKV1bcU3VVPzZhj1xlFHpDeLretiTrIZPYH
D1zoIyWR6KvVtUkhzbH6/L62I6O4c7yeGCHtGwNsQ9Idrc5BJtRo6uQrjeLRO8WJxQACEdnV7wyc
I6FkuRAzK7BXpU8yU2o+EIS6Ccyuiu6MniogzGddfw3NZ31KnM55p5ozDmRq05fdIXJwDPNRKxNl
gNrkcNR0xEoCLbK82U8rdYTdNerd05LWeZDCV4UpXGTl184qMXftVEX7nBCgvEoqHFfulmKheoPC
vH500X6vgIyAVA+iFD1ivxOtOR9y1xrGJ8MrOjIuQ6CXImhHUgmmLH97QV0GECBxCMBALYBoMrfQ
xknNEn0usyU0Zrt8lJzWgzGJ4nXbKwBaCk9ABu/KZzub94RnL89LRgafQQWRxOGCaYFbKm1gj9Z8
a6njnQ4s9WC45bizFq+MQtZo4K7CzeegWnF+hhFkmsqUUiTph3RCSnbF+sCc7Z8GiGJaIfe+ZF8S
+G1OZc1qHIT5+jWMqz55tMGIBYlduP/Gu7wcZRM6ZA1UcaNtV8hFzXAomqUKPQM+1+0VcXnD8C6A
PogVmDAUJM5nbHKzSUH5ihnLysav2sTwzaxcg5gTbid5/GE5uDkoANKBFeTMNMjbNklHk7fG2Cw6
uA5zoLgg5iL/1JJVtQ+5oq+cCErePHWzGpePStbCmhbGhM9MrC6V4qeG4trHfjX7r3UtxifPNUV0
MqOl+eBR9xZBWytw32pIgWh5NZ7ie+06YNpXlfrrPoIzexgbLd2rIl/ZUaw2WUmQxgvg3c7nL8sw
iFqojoaLm7kPy9THtHE6SaxV9TIo3U45KsVCRV4I56fvIImqY2AwVgQxWyJWXk4pjjgpny421UOe
Qo+nhKz+O6NIxKAEu7mkiucvGIPrdZLFXUISIeqsVjEdFCPaSy8u40RJDCBf+xcy5XyUVm0LSIwm
FIDFEB9Xa+xP4BTzU4UAUFB4CM/dXvZXOJZU+GjUyCoGeMFtYDqtdt4O9GLDAuTzY97rYxVoyfop
NiKEt9nc/lwTDXuLZn2ELeW9wUW+PjlgJX3DHct3bbl292oVj1iB4d2gjCryb0kFpmnSmzuzbYjA
6/R3s1fFB+hD5c4RdDlf8vThNKUCAmxh20m2u9oZ1Macw9bUpnBqy+xJLIn9PrJmHWPfwd4JrK+A
VmRnC84hwpQoP5ibc4LgZoxQdpnRfPJAcKdJ/JCILnqYdfWDPRtpiEgJBBI0D+/IOYpAq8zhVVIb
H25/t2vPQcNGBt2yU09V83yhNEuU2urcTwBWy/rvwLZyyEF0/95Uddz+oSgUZQAJTEV5NJppeVtq
TuvgB+d8Lc2p2JOquDw8ye2k1hthoORCbkLmOU8slsYPNW96ikbrDE8WQnOHYsn1n74NgAtR0uDW
lohya3PnOKnANCpnqHGc4i/jogyHDvjOTr5xbXqpXlMPIjaQ3PLN9OKD5dmjnU8hBe7fENWJgnyk
W7usCMbM+dPaWw+zM5mBoo/3Vp/+g3LDHhDuSgpLqkhSRVpFbA0o+vwT64vljPkiWNYZGkoWKwmP
RT1+zk2j8antVTQBPCOcy6EI+mnpHqIUL4cqifugSEZz56SQC/v80uJpqFjR3aH7Qlp9/jRZTelj
VKwxLBLbeFd39XqYhireYRNeWUlovKOmJnueVOs314jWuNAjOkZRGr1BiD/u3verPaS+qhjdzhtd
dF0kZVEW26QkKanrtpYzTVDCiacb6GxFg9eoVySf8tpY/rD1RBAxx+1a+TYSygMhaz2glo//jF4U
g3mE+5ySyzVVZgLci9fCH2Jj+tiWo6Y84CaYtigl5CURLEyWt5WrVu8cFH5+z8cKe6cSQ9x0VFky
OH/Ze8nS9iqWr0UNjuNJtjsA555/KbUuFRPdMExsAJsdyTrdzzPSzN+G0sCGrxfu2zyy8i+uksX3
ZjU5r8xaqX1knGkeJchc1+bYPraFoy9+mqkeL6U5d8BvQUgLOOW3D7LtspIPSxmUCg1wIwkYOH/Y
tq4VO5qHJpzM0gnEujpELdO6E91trwlGYS0hYkLRGvmobdM+clopEJA2IaAxWKIDOU4u6sqPkuVL
CZDk9jtdgD3lcNR3IZaBwZcouPOXIhhzeyFRTcgXf7Niuw/XhtBE05T6wWjn/M5drQ5MZWO8NWdh
3qkqpqZekSp3ndX8I20nblM97o5eBc+jmwvnsZjVe29Qlr1z7sr063SVJaYXHW/6/+dPmgOwEyPR
aFgJW7x2liZ5MnLhvdV7u73XlIrmUG9ELUYUbfUOOubyLnUqWfRfgKikZlrrwdpVxtvVM/dU0a89
Ggcw9TKyC8owmwOnXLBDt+qiCWdc2mHxGSLMqnjP1uHKZiH8YRR4BdSXtgUMp1FxhIlqfKiXNn+N
Onv3CpupMRiS0npVR6X9Chna7CjQ1d3JQS/woKwSnARwUQJvDhh8y7yKCh3xPaxOwtwqPhZ25fmx
oaLD0mbq8H7GIex11MF/Nbvoc53ZiDNn87Tz/bfHLTqS1OxVl0I6lCIqLOefHw9nS58cYwzHFRfy
pLW7h6aldIWSxp66+NWhZKNKKhZJ4PX5UEigKknvIrO2Zu73LluM+6VKPtlFvceDuJhX+VI2yQDJ
FRkB0rDnIyEVXhW1U4xhE+FDqgpceZwsM97bSxsfmwyllhnVvEM05e1vmVquR9P4aS4Bz0BSLCMz
j1De2F4tdsxsa6M3hKsL6MJIip7Lot87PK/MqUy9XZPqq4pP8mZOU2v14E1GA0zXMgNH2UUBGdLw
WJD8H26fadeGgpNlMa/U0+mwnk+q6EDjOZU9AD3JOcnMOH+oqqV5mKc9LbztjpRTBySUfUGxHDOE
zZpcLWOeREy/XThqGcQKbZbBtbK7Ftds31iN7h3mvX0ISGjPJPPCN0wOjZ4UlWauCtpmm5fEr81o
p7odwjhZBjzDDM236gFOvRe3vibWkkKtKJv3nZDJt7qe7AHg2aC19eMivPou0klu2W5WaBhFhr2h
uf7WRGW6k/Rc+xbSgF0CbSTURv78ZW+DFkYkwJOG6gQiwUah/tTG9XgEK2ztfPbtIQxiQmKsiSU4
Imjjb7JeQvllwFu+Cb2+VoPFJCAapmjvwvyh/PEyuGQYi7oYdVMJd4OXe/5GFDzBR8SVrKLPmThW
rVd/iQCWr/C2U+2B/npTBllmefHnctFbzaeWnSZoahpThAyubRxEky0FKnlGdlRzoZ+mKdZ632oG
mCT1CIXdL6p8hKhGjX0GHorriq8UTqnAve2ST70VkRWlCP2/qVIKzZTXewusVdomXZDbpfs7/4b6
3TKH/kNtGnF8SMduLGmrwoHzWU0cNJ2ifhysviesSC0B2NSclfSoF61VhF5kId7hltrw1ho1rHV1
dR41X9GS6rFR1jbsysIKGr7CUzF0GAbSK4jTIIFWV/sF2+G5N0dMPW5v6m1YxLQjmCrvfsnsvDz+
vdSczNSqw7wa54NqZPVp8nx8mGotcXbGkmfR5hMTflG+J1kHSGVvPjEaIQvQ7KIOgbi2h8LTowMy
vhnQGlrUtaNEBzQ/9273H/pf56NCUbPxXpUVIuK+TRAx1FA8gXYnvGGnAA9NzDw7FHYrjcfH1Xu2
mtwbaApOKVjfiB+jcNiq3yxH4CW9LvBSEnuJviDCs07HxU6W182QVdbJrPpOhKaOwm3URnZGYypf
6+OMZv5yb3tt8m6BqDv6ioDFfUyaPtL9Em+HY+QJtNIM8vM5UFJjxkeI5E8/0KaFY+8UfQwrmohx
CJ0pTjKEIjQV9XnWf+ZjDjavx8lNjOW+zeblm2oWI70lu7o3pa3lomKFxTDm8JvCpsZJfh29invB
gmVye+X86J+eTaxHYMYuQYCPK5YI8nzHlk2vFkrdZdQ7+JypktI3LYZhfZOsdVZAKqkyX1dbo2QP
ZaK/6/va6KmY9cqXNUeW6l5dx+q7MawJ+DZKpf5QFOg0LSJ1HD9qxuHdAHT4WdXG5uh1a9cfTS2y
tROKV8xTMRrZBJtb2jdM5VIVb26/3kXuzTHEYpFWMAYAQD7A+esJMRh9NrRJ2OOHDTlpNIf1YBpK
8yZaPMXBKzLx6iBTBPdEDmuuPYxz7eVBPUMeO1auqVGpjqp/hoz/eSap3v3tv/jzt6peAN6KfvPH
v71KvrVVV/3R/5f8tf/z185/6W/P4/e2H9rvv7z6Wne/hEP5+9c+qcrt75z9E4z055McvvZfz/5w
LAEaLm+H7+3y7js5af9juPh7Jf/m/+sPf/n+41/5bam///XXb9WAEBP/Wsxj/frnj+5//+uvsoP8
ny//+T9/9vprwa/dd/nX7pfga1L8r/+++LXvX7v+r78qjvcXsl6UK4mrKeST2//6y/T9x49c7S80
fKi9cyLwiTmQfv2lRNFW/PVXjd+itEvgyEHBJSTvKJiyf/4IviNrAXItaTUmDb/+6wHf/HNP/PMj
MR9//vkXai5vMKnpu7/+elF2kBgZoFPobMmnICU9X1vlPE5lWQvkVJKsP6UkAc96Ifx5heajdXMc
9oaWfEZF5nd30uM3jjpjY7F2B7XR8DPJxogDovJQW14qP26X1PDrxNWP0p7+TWeOc6CN6f1gj59z
3Hi/0WvS7u0ZmOOLeb/2Gtt25w+oDw0mqraoSV74swlUxJPWoE++GqzSOPvg1Evt682EDL49i+H1
siwn0Sy9HuiiJnRK69kIqrga72jtJc+VTiE512b7qVFm40FVqVvVbjkDpM7H4X3rZvW7ea0/qfme
OsQP/tnZ4QVpSyIWWAeGbFZsig66myVNDHY17BC5F0fNbH9DXGb+XJkNmjMe5PXAnuvqa7WY5bu6
mT5ghKm+KmNcRZKiLIzANMr0zagW9ce0WfPF1zsvArNuD6ofe8X0XaCOfV+K/jMgNuO+UMX4FaSn
TgSwFOXb3h2qQFEXeqzIYt23pPmO7wlCOr/qgf+aeVmHi0g+qXYexQfgNBE3yWIJtMESio0/PuT/
P1ReHCpyn//Ph0ow/IM2wD9PJ3kEyb/9r7PE/Iu0LJcBElwW4GYvzhLzL0CzdJpeLuo1QI2ILf48
S3TjLxSbKCpQn+f/U55/eZYQRgOUICeUsivGzxwl2+icBADuMhJEYLgYxtpcwlXT9xlWl+Opwzc7
bA0tPiRCX3dygG26IUeR5mtSMRZxry1OuFYqp57sfDwpNfypmZonTEeRHhLF2BOn3RuK2X6Z2YDQ
nug0F+OJJ/pm9ag+RW5kBujmqDuVDxn4vTwCeClkf6RwE00Eyi+bkVx3ys1c14dTVSlQ8pCTeCrG
qcPksRf1afS8Gk94taPVrHWfJ681dhpJVz4d1VdUxNHglRJEm08HlCKSCpYDKaRuU93GO9uJjOrn
Px0HtIR/Ug1hDW/C364WnRZJSR+tVpTHNW2Sh7jQFVhnP8+UYEIp4rIO6ZhIk47zT6dNhYu2O2a6
3Ty6hGkSfS28vU7TlWmj78ZiRP7Dsy6YnKUx1LHrRP1JVyOPTkjvvKcCs4fWuzaK1HZn2Uu60tYI
b3CmJMlrsz/Vbm8+LtUc4afQ7XF7t4UOliDfBd455wMAuq3nG+7zruR09adYL9v7RjN7v6YceQ/k
x3nAJ9QJkHPwDtgg74lUXns/Fys73H9+hCGbXExNFRKNsu9Pw0D8CqWtPk7kOccXh+iVCOFyM9Oz
okRBbZGHpW10viKcVUXqrtDrUxlpVYB6IT5ic2IHSDy0P1kRIbXjqEVCjG/Gjt6K0UQQGNSunutT
oxXOw6oPzn1R2e3rxrHK+59/K4eKHveBCUNvCx3qy1GYa5HQA6eEhYN9WwQV1s6hsuo/7d7KW70c
ahMoGg2Wnn2RM1TfGXeVmVmPc1zsvdDlYjgfZXMSjaMy1JjAVaeCDU5lxNRAbMXZ3b8xbRJewztJ
nOjmJEqKdCmaOOZd1ni5s4Q+IWtqJfCBiuRwe6irL/R/h9qeRGMk+gi34uoULY57D1ufOl2if789
yLXFjebpv95neynaA8A7CFXVqU5BPIELdVCrUDSa0WPv3x5Kfubzq0oS16VuBBkpKc0mWkUrK1oi
1a1OaWe1p7iHIpWoOD8kbvGN0zDf+VJXpw8ze5meoIaxFeASsbKm8ASqU+4kSqhI9F+mONlPfyTZ
wqfNSwCF8t9Wf68ZFaeEclmeKA58HOYxO9aeOYW3Z+7iI1EbJXijfkkZk96NTGFeFEqrPtUxqFXz
U+/icmnDIP/dwB0E/luLPdvtsS6m7cdYP1quUkZkC9nntooqIsX8VI/2/DWKCdlJQpJqZ5iLGjW3
OTpIsB6kJcglg6SioV2Iss9PqpuJ14rtJfCpOswMMkwX17YcnjVbzK8w6W6epNHTc0bB5NMwlGsa
aIpbAQ0V6ytnUAQBx5w+cgN070tILzsI/ItVK5+TSZdECZTPtrTiCO0IK+mT/DTEg/el7SPrtWZX
zUmJTeegoiy50067Mv+UpMAOSMEDCbU//9Ymqn5lFzv5SdeUj4uKAnFOfehnVy1ECZhC6J7BukIo
ZhM1Zis49Ext8lMW5W3oFM14RKZ02Jm6S76v5GOAP0dERXK2tkT9HP0GVRmU7IRZovha58JYDrZi
lNQQTZd6WZfWY1BDSgzKtZj/bhjCOzWogv3GSa77Qu/q964W60/T0jhPhcFE+I0yThl1s249UpWo
wqmutAop7LF++7P7AMAK6A2JqpCO2XJPvthzOiwSdDRNuh85FuDFAEylRXt7Z2dfxE4IZ8neMDBa
MEdkZuejKLGnDi6l2BP18ejzUiPBUU1LHC6jnTy2Y9s+RdPy3UFM4v3t17uEosuR8b5hp9NlBGJ7
PrJR0zNw7T49OUKkMyqdqfHeWhfra1W3SxJMg+PgPWEb89slVbPq0NRLgwA4El/rU+0ieuRHfed9
yej+f4mFvcxBZqHnvGeMcbn9yC2I74DLU6i9kGoGn6hNMwXkEwA/A7ZC+sUSJcbWfbEEy2rs1YOv
fQ86OKrUFiLb2MLiclmRatU1PYGxNwJEylHll6lHYPdJdLKz2vwyZJl9qhe7/HD7i1xufCAungzF
iNXBJW1aVAIH3qUTQ3qaI7s69qK3Axwps9PtUS4qwip2KaD+IAoCtpOqv+ffHa1Ie0raPD01aduW
fq6iyWqPxYwo12w+OJTCHpZFEx9W6jhBheXM/dSMkXkYy36+Rw3K+9lrWj6PzOkseVbQ6j5/ngTx
SK2q7eTUFWrG4kdttE2GvWV0ZXIBsCBuTK2C63qLx2rXZV4H5EpOg1DmIzip+qilwLFuT+7eKJtP
qCXRQqeGUabFKY4Z97mvl9muoPplOPADYUSthCYvB/jmaIoo77nDYorTMhbPbqka70USt3gUCdpA
Pmr9QxfUzWJCsVfs5Le8UmkCV3olQhew5X2C7l7Jf3r67zqb6o96dpI9G9lrMwEpgboSByiQkM3p
0leJouGbKk4pEgB3xequb8zcSI+35/vaRNiIkUqtSJmyb0bJmlWLUxw6TklWTA+W1+BT4A3iSOQ+
7nxauS3OgleWKb03DZwChVZW0vkyFVPeQXLoxYnqyh9z6jx3iYlXWO98qOsoTF39H7df7RK5SXWA
kgpK5tTqYRzKGX5x/whXG9d2LsVJ6ZvsVGABF/tJFPeHhhT+WdPW6aS0dv84p8gErVZcgmgwxBs+
pfXp9qNczrJkxNJ+gIkBoMCVR/SLJ0EQU0VFLhFEhPn6m00j+yCktIkBSWLnMLg87c+H2hxO1Wr0
Ih0ZSiesDrF7yO4sFPNOc+LFT/aAFtLtV9sbT14HL1/N7Ea1iRiPInYW2lVt/J5k2RzQjEFoCaBf
eHs8GbydryK+qoztbJeGCfCh8/FSYp3eUytxMkSk3TWZauZ+4tA+w5Zx1F4pNJKDyUFxPYp693Oe
Rtoftx/g2rJiigH5c9egRbr1LhFGpjSdxjqOG7152wJ9/ejQ7gqGKDIeJ77ysXGK/JQvZvbgxU10
HFzhZX49/mz5geMYzgjqzz/qU1vOrpgrx4vzVpzmSaOOx7YLhnFo/dgGlnP7na+tX+pf4MNkoZSC
2/mkR/PYanEVixMyBlmwogjpZ8viBrle78kdXVtPECvgmmHaTE9sc0r0VYrAZO7Ep0YV4sEQ83QE
NhEd0yVR/EXk6c56ujxmKbnKLiDdPskt2oyXja3iNYkRn7JVVI9lO2p/qE65R064PPsYhZiBKrPO
q21B5M2c1n2HN9pJraLxUw25R6KEtVB3RhHM5GUH7Kf2Sr5XX40VSnBggZrcIs9iao2EmmV8oi1d
v1+rYXorNGPaOQCuhENoJcEYAbkrVV5+7JcXJ4CiuPOcK2l8WnOzeJut2fIt1szugXZk9FqfGucB
/1RxNEu9pj6WlsFYOvMbgP2F71Tl6t9eqpd6HOwKwCUgx2UZmsrc+VoVzcoBkhZMteFVzxkR3MdS
rAo3aNfgJ5EZ71S3tFrfWozme5VqxlEtFvMOS7r0Va3H8b1RZmLv7rv2KWxQwNywMP6ot54/VKFq
k5IoTXwCbmJ8B+Q7BoU9gj3eeXmZ7GxPR44kJD0JBikObMZZJmPp7F7Ep4H18I9KrzEEb8GkecVq
PdYD8JDFa8W9F0PCqou6frvOy7wXKV7ALiXSmWRfarwgOkG95fxtWQveEDkKcmhLuv69nFozAJY4
HHqRdyjJ9i4lYC879JCaX2PNVvpF4lV/vz0VV2acksMP7Dv1dGgK588wOhxZoEmUsMD16y30f+vo
elm7s/jlv7KZbxp4EnnJ0SGN/85HkdtO2OWkYI/af1T6uXuViCIsG2vm/PJ2Es5rg7G9QM2Sgbhw
X84HM+AOrdnYK+GcZiD+SPaOxBMW+s6l+8ipv2eMcW0KJSYMnUATgo2xuWrB1cHCzQdezvCgeGjZ
FCiJk+1o4l8dhc4pZH5JIN36DQ8lWgj20CqhM1Q5AlcpsWA075VrrhzAgLtJf8GAsT+2cjU0OcTa
Nowytlb6Jl7cAiyR3Pu4CqO72UyPQG2SnVeTX3+7Ol4OutkHMerhAyRzJUwhab7q66l/bPrFO41d
Zf7DAbB417nueIrqaE/l6sqkSr91Im0oWNDkNyWwrFSo5ySxEnqxME/qyKm/jvV6ur3HroQFLEZJ
YEVSi+0uf/7i5E8kFN1CejfUCjsP5naNA6vydB/X4D2gxpUX4h6jggutE3GBbTY0Rq2WT6L1Qlh3
7v8m7bx65DbCNf2HDgHmcEt2kxOk0UiW5HBDKFjMORTJX79PzS6wanZjiPG5sAHLsKurWOELb/ji
im577NFcPQipXkCAuy9GWAmbgGIbqeG+paOPjdpv6HCFdg9DBjhdWp21OEfZJVvUH4Ym6nDL1eyn
nbvlFixw3X7A6tOwDleLyLGL+YSnavI8TIaS+EgQg08F0KgEw7y179Pack+YA4kDeaQXw/P9r7ZJ
FJG1fcnkdjGMSlITO3GGC3VRtk9mKYY42jSjdzPfrUDT3eXKlCJz5qjrp6zczNn31DT7UShN8Ukv
rPg5XR0980fcIrF84pO3vo1GVx2sIpmS5zdvGhk6y2oU5X56GZebpiu8yVa0CRvDudbOXutlqL8q
5dnpgYD+r4batx1VAXyyH6Uv45AtH3gmhntdX8T7btnig29w4yj8Pqt9E2OdRRw7DV6DKeZUn5He
UO8ceifvunQS/2VWvK/wNcAroLF7uYBTUyS5R3c4nNS+n05Gm6dTUGD+9yl2K/v8+hLeOHdSyYIv
xfUsJTEvB8Oz1poxskYd3xq3QEnd7ewJVCX+yyhw7QEwoSOwl9EuGX7Ne/YElfvJ9+pB8du0PhI5
uhWXMJn/P8xu6xWutalL2WHtNnfdV6wuaXvHivlOa9Vf+Zho34zYmqgJZFagThgK+rYNrPU/TJUY
ENq4vJf3cYlwSi02Vfw1lb5SfBU1DR9VdCv4D6Ogpw1UH3V5zFkvP9u2eYWWFS07X8NWk39KWdUq
OYh+bm4OYgNpvf0iY3E5irvmmMlUNYaPqvcrXboEFW/84V+fys2TRaItOyAkansOz0QRh3yT7Z51
k/mUpkr5FTUnKxra+KjkdjTU7r1uevwVAFzjfVqM1SN69l40mmIL8qWtTm+fFTgF+Xi+kO13Q+n2
nP5f29pZTVBEGfPhYVnr7OSJ0fkPR5juBHEAyAjStF2DZKDpRm2TI9xAliKCa/ozUYd+cIRvBFjI
B+DmCtuKftWeHhLXA3IZc85nErP10K1Z9lCCVruDr2/4me72j3Odtn++voo3B6X1CawJ7hOQ3csN
OCNXUM8FVhr5LNqz7IBhc22Kx2Yctw+UjUdaDUZ2cNXfCMMhLWALx7FCcW4f87e958zuyq5v88J+
qoQwQt1V2rNVTs57JzWOLI5vnDLpeU0oR3VfYtB3kyysrVVHzjKyafVpysbmZDXiyPLmxlJSB8f/
EPQg4IK9VjcmY+qqzowCyWA+i0R1TzU5xUlr4dv0xdh96bzp6IG+VTugX0PlGQlNSdTb7c0cel4/
s9IhAUNe0ZrUh496ktVNaE+1+/dUckearVE/JwOWY20mO2oCBYjHukj0ezD3R9yUG1cAYDKYkKAy
iZ33F6d0wFhxPkDTu4kzVAumPlDVuAtR6/0v3xWVRNDkoP5gfu6eVhOQZl9g9RC2YKA/zog5+2Yy
uwch7a3dY6GDSlArKT57doatNEIdKEpDX2CPTmpenbJpeLMdLDPgmQGAiuQVEMrdd0ymbcjjnFFa
cPNh7kzfNnRzo9dP+62pwM83SWno6tPxujwIBUZWbVkBjc+GfEOcE2HTHt+Ltz+dvGcAx0CiyBxa
HpTfkhrX2/SsLPG9MLweA1IdrwDhptPBZ7m1z0CjQKSTRjD0rS9HQTK27O10QPp/WN07oSTaQ6yk
1UfIuf3p9WW7NRQ5IOAg2b3jiF8OtSEag2gQAvK9U9snO7Gzs0IWEtapah58oVtDwZmQ7oAAPtgI
l0MVqTY724IMP4iF9rSVY3XXak51grp5GMzJF3KX9NBGIpqj6wlRcF8o1rQczgYwj1DrrfusUCAZ
NcqZIvVfjjLid504X2oP4fGuVrkzBv0fMXbf376ypDJo24JvkB3ny+nGIouLgl4gt9dU40PnUtUr
zPrcd544+IgyNL2aLdExpQvJZX5ht/22K63FHYtKxVZyaHXlMWks/dQmeho0saa9tzIdJrOouzP8
lvmj2w1HCiS3jh7vKzYEpN9SHOtypok3FvDUUCUvMc/1HYwPgpm78iCGuG6tSFER7l75rJoQzncB
eoPx8prNHa4A+FNA58ri2oeD5PxU0JB5tDYNQw4kXs59kzdfJmHOYVZPw7OZb/rbzVCBrFAKkBG0
tNyWK/Lbgm+dpi9ovtnh6KrVo2ln5QPihn++voGuuHOgMhAQQm8Mr1DKDfvGoGgXtM/BtYem3Uzr
eesmrYMHWQG/VOdpCaGJrj9joyCa6lDRW6gmIHi4elvr+I6Rlj0s1kxbTqNoqiWaR9Wbo9ka6l+I
eRRYSS0Or2oft/OjOpUdFEt4jPMfS49EkTPQtjvPmmhwf7K0ucagXi0Orjl5Wf6+bWHW0BKQT7xk
egIFulzFZPVE63bzHCEP17wfyBaCunYzk926qXftTFih5rry7+vLur+GXkalSITFNngXWnWXo7ZW
UlS6BhnC7rvhnBclzJlxVv26H4bz60PJ/9VugtxCUoBI+i/zaFwOBeMitlzeOrAgFR4/pp4+b5vp
BMjzKM9pK9VQ0Qv7Nm5ucUBb2C8tVVFiJocQlOuWV1H++982qJcqqaXX2ww+wFx/UZf9uakYh1V9
0t0VtpvcLduwfHt9tvuFfRmTyrPkezLwXogjdda612c+p1n2+mlLFtR40sYNgNetB8/wPsqmAoc8
paTfI46BzNPuKrDcXEmM2u6imGcU6V7pidaonH8Qj75i197Bcu4vWDkepXy2qpTjpqB/uZw60pTV
PE9dtNTGgJqzvt3PSd4t/pQVy1lLRe7TQrfvF97tR1rsOMO9vrb7K/blB1BkQT6WHiHFpMsf0GGy
7cZ22UXrODjwfHng/Epdquzgkr3eN7weNCag/UrY3F4W351Q4eHmbSPPzZI6aGt9/rHYs6QcNHV2
72qTcarAkUavT+966zAsdXfJhuLZ3rNs8NYme6QlExVz+Q++TXnQt91niI5HHKUb60i5CMIVJTKp
CLf7kEbrCqXT1iaCXGndV53d+GuirHdvno4FIFo6j5CSQQG4/FpbIlS7nfsmQlBF/CmMWLkn9q5P
aq0URznJ9YyglaFRynygUYBu242lFbiAr3kdpQo2LqYzaD5gyPL0+oyuDxyYPWmVQHRNhX3ftFOb
Vc0oIlRRl0wQz7URYWHbiISpJcGgxEe6q7cmReZDxY+8j1h+t92XvG+LmkwvUprZCwANJWFZHNqs
35gUiauUTDM4WdzSV0uXb1VqNdFkFyjMbEaQF+bdMFa5LxBsO1jCG3PiI0M0xp1WRsC78BfiNFoS
lt5E/aJuH42xWUPhqW+F1coEy5BoVyJBNsTebdeMkV7TOq2JcMM13wl4s1+NRj0S1r8+r4xCRUBK
pxOcqLuXu1xrVJBGE6rBpsYhDCjK9CiJR0tlHEoz8BF+f0PlhGgyAkAjE0KMQC7rby9ZrlpdUShq
E80Irvgq+D/69NOR8Netj8PuBsCiA2Sx96GIQiHbKpcSmoYQWqC32wjhQDlqvN3acFi4ALYlTPYA
KV3OxVsg8NatV0ei6Ny/0nXQztPq2efCm4ugd7r4IMC6NasXXhqvBvX5PRa1nLSq6PStjiYM0ELX
UdKgwsfrzW8TJpdUD4hVpe3sSxj72xdaphZDGlHWUQO26FwPJbh9u3EORrmx5WgIQZgAO8Bj7O22
nIEqf69hEBelYkbk2qyr88ayATgd36y4xZ4jcZSCW6AfqSbs7tS2HLNKyXklqNCOvpu7gJSNP+nV
fu/T8ldVzo/pVP/RrN5jm/UHbeEb30w+HSB2GVwSMi/3iOjjUlBcaCJvStYg1+YWxGl9NMVbq0kl
DDYyyTH6SbsLVudaHGKzYZRmABA8csFiuPAxc/uja+86dKL4j8UT+dKLy8JuJFzsbQUyRBMBQ0/D
uJss3x2MKYrLIX8ytkQPGvAdd8A+k09daR65DN5aTnr6dDsgaULRlv/+t80JpddpuylrIqfx1qBX
dCukGfpWOV65YSigSYlcelRXcFwCjUq1ZlhK6WgNz/mmAPLO8FkjkymMyq8LdT44DteBmrSjRrgR
UyGu+X1FvdCqWkH1s47KYe0eyQ/J/pLGfN9rCKX7SGHqPgCD7si77apLJmeKADYxN9uG5Gm3Pa0l
GWolTrnCFuzi4ylTviSo6T64vW7+QLo+86cpNZ7HrO4fdCLFrxMonzcHqRR0XuAgBIv0H+U1+9s3
zcxKaJPqVZE2espDvuTle1Ol5j1YI/zRXJ/fgwh4K8aAiYPRk68Dam1c37s7AcL72Avk4qIe5Ngd
vjIe1pHJeBA53tiuFjG+JCfB1ec92k2N29q1Kr2KVHzRPm5pixYOlYXz69HcPi+Vc+Ejoi4jNZ0B
BlyOgotcPdWlqKK4GxHY2Fr9A3xV9MuGMT1h+ib8vEsVv+mm5PT6yDfuHamaJqHXBnnxHis6VpOe
G31XRVWLTK5KouQXBkrtm64eaRZeYf1eZknixOmHb0IwdDlL/hTwkGirSLHtH1pbv7OU8f2Yeae8
7J/1cb6zReURUbj33dqdCjS4OiO569vmz9fnfOObUpYmZqYQSUFwX/7W6y6pRx6taJp6bkCEQfyx
KLaDnXNjZeEAk+3LTAr48+6eLSxkpBGYLSNF2P0dLhHDXS3mPxXU1A++4Y0ohgUl65A4Z4rgu3Ud
11KpixoQ81JrmT84k3sCxeKvGeLg9Ztb4nxFSaRjsxJgEMfsgnQjXrRpbB0ELvsW1fau7v82Z7Ed
OBPfuE5lEgVxhUdX2iFc7pXKSURmaEURWV6x/JMu+nDGGLn3myX3Hspu1h7yOdGOuKBXjqJycswM
QTP0EAgMdzdZunl5ncLbiICkNgKXkqKMKhg7d05pI/mTJ+IcV6v+cdMqDVnYjZYzVs2hGEx6tZZb
Bkm7GZjldc5BFHLVe+OX8ZrR85WZt2x1XC7IqqD9C9K1iBqjmf1ciR2/SGusAkzvnWvmT3GcZaGu
Jh+ctHqX1+Kp6lzdz63l55sPD5gP6oQEmATOe8xV3tcm9iPw0xR71B6mweuQvJ/mgwvxxhGVeaZN
a489wHN6OVtKjctk1UoemZ0YQETb/UM8Wj9en8qNEwqhUX5qKZQIWu1ykKEu3dZc7TyKQdudljTd
Am+AIzV508FIN04oLR02Ml1KDs8edG0swG+3fM0je9mKIMm44gYn4esR/G9/bklxlA9e1ebZLtCl
8HSV3l2w1K7mJgpUE2G9uRtK95axoONUJUr2BwYPVtR6S3lSlqw/DaXr+cu6po/92uTBZmfVwc69
9SlRzZF8Ykv2tHYnWQZLixZXeaSpc3/emkoJFMCVbxSSkPOVUvagX2m8g9W5/JaukyZl2qg5zNsm
CacKL0UPRM0JISj14Gq6ntBLAZfKgbTj5kxeDqWuqSmcuKoiOFjKvRkv3wdhqvcHe1OmT5dpNqM4
sOx5mGlu7ydUd7HhTXVaRW2Nwkcg1jbrPprEcusZnlk8BLVAc+pcpIub+GJuh87nSdU/SEQ9GNlY
bN8p/5ZzMIAc16kJ0RA7pebSf1SHYli4PJr2u9U4yc8CQW1YuEoVj4+bPUzrySNctYMKuP1PxFqz
z6LqF1R/q/U8q3r/ochFj+u7Zgx47pR9XUXCWbcEfhQq6XcKN+BXdRxEEw3W2qOXZWOtGWvGP50B
4ARFAqM6t3anfstQ8v1XWU11PTmjQGPM7T31e9opq3Yeyym+MxVr685621SbPxcO6E0dsVHfxFg6
O7hwbsTRrDepF1eBhOLuC62r2uX5qBswxPN2+3PuPfvvLrew8NawAWurVHuvVaYbAlHUH5wa3yHN
Ld7akCWS5TdQNwS6R21ln0OQgpY66tk8OfaWhIs+SxMPBMdH0zlKV25tYrmxaGgxIEYFl5t4EjjK
DR6qB3qHkFqz4oxGovH2ZM+jUE/fHHEDSGB77xWvNay68/oySovYuLMqMT+VUOsOzv6tuRBPQquV
ikw06S/nYiYFS7oJSFxt8xl3qySK40o56DhcPxYIx/w2yG7BUn3N0mJlkCLLaXPmbhG1mZ0G9M6P
SE43hyKRlCLBpOj7x69Otqlx+rmM5kQdIIhhnhoDWPWnZR0PZnX9MDEr0DovNV2aFLtrcwOtsyJW
xwfCUvJhaEcdPm1TqUGJx2Tql/VyRHq5DuwYkTedgo5MqfbhYx73mdfnjGh1g/HeoeofWKtwTj22
7YEUZwnn3Hh7rYpBqb9K3hNwl31YVxQ5tUwvLSN7zsTD3BgZ/dis5RFejxo2NzYjBBM2PPmcdBre
lcXcRcxbXXtFtGaVeF9Wuv2t6Bzl7VVYutCyCSbdryCN7R4hZ6jAB/YGw1i6eNKHZvh7rJPq4BW6
8bE4UUQR5BZQJ/dwpKGqiP+hkkR5UyZB2nbaPYKK2hJAq9beizmzT3PvuAeQvZujYmAuYSIA+/ex
P6zIyV67tYgS2GlhZ2K+qI1L/mTHhRo2iZl/tTfPil5/cG99N+ZIA0gaxkMxvLxE0CLWZWGqiMZW
m+8yb4z9zsneKlDGDa/RhqJoCiyER313i7CUpjY0YxGJrUveLW1cVn5jzc3BjSiP7S54uBhGTva3
gsw6pra5IL4XWaOb39vEuY6/jNUPdGWKEA9COypzPMyDtUrdB2OMj9ySb3xBRPxpAwPMI//dY78G
LMXitIvzaKvN8WlG5CtYzAQnyxnr2Hkw+3ulqpKvr3/BGykSXURqp1SEUBMjoL+cdTasVd52HVoW
1px1Zx4a7ylreydM48H4JVy3/zH3qvNIWDWjcZwvd6mi6JENy/G9WhXxwY66cY3TBAQcg1kg0eke
+V9xd+qL0uYR1HYRwLksz/WqqacuNdKDc3pj86JJKJVN2LxAdHe3QeXGq14uJGVEFaOfo6l+rvPp
KEa6NSFH1qdMAlIJILxcXzNTezWGeRnFRQqje9vasFZzF98N8VZRIM4JrSVOitQDlvWTy6GcRo21
zmKotPP+SWy3flCz9IjwdWuXAoyAUMwbCFZrdxinJYX04up5ZLhxBmy8W85tvSbvzHRVgjSx7Xsg
n0eZ2a1PJf2RCIqYF82gy5nlcdVM+HrniAvEwtdcXXxa5qb78vpZuPGu0w7kkX0pknr7pAtps9jU
KxJOx8rEhwJHpOc6j9E3mWqctcfYsA5unFvTwloeCQziPeqYux2Yr107zklP4URr3MhSzCFUVvVI
mfBWlE4mibgZSwcad199KBW1ms1iziOvnMWDmorlXlQa3jftVDwnCZRtApnyHkR59m0YNitM0mr7
f2reF2LevwtB3zgHLC0aayhkUQbZC60NOa687pZwz7ib+dVTMDToVIQr+ng+olPcWFYOm0XDhklL
D8PL3TKJSSxutWZR3aj1Ny8z2Z2DV59e3y23RiEao3lmwHnHvutylFwXYLjXArEYRfunqwBmGrjJ
vP06BK0jhZvZ+8jUyR/x25tEZZk6R51m0VIkSkBZbw5qzV79Skdf/vX53PpAoMFBoksU/hWfptpE
jVOAk0ZaqvzdJUt8yoT+rGChGfyHgdj2DCH9Nq4q2p7RzquDME3j2EnQrIN6xhkg9bX4zbwQbkSo
Oy+lN/rhV3osmIHpCCvoaOCYHfU/DKVDU0nc8+sTuhE4ID5FuRUDOynELq/M3z9Sb82VDuQvog+I
bATsiTgLHVyMhjPfdDmL1XbWIAYAs/mihORBMq5YBxyiq8uL3IfKh+zsSE7sPjeVENIxGThfiGg2
H7I5H4IZ8K5PpOicMC2PDyr1V9tfjgfYXpZWJQdrdyVjz9wjeVXn0ew4OH6oYvJdc0wO9v+NUegH
MBQ4J1ll3u1/00ZVl4Q7izRP/OiUaT6pWh/7r3+/F4bfReRHmErNj7yAOiPoI9lp+u0DqktPCTnr
skihltDSAxjAhCjI3ZXpYHxyM694sgVWsrrZK5GTa1PmV71evXd0ZAaTAVv4wNNm7I+GZPDLDtXX
3hDLeQFMiN2Vopz6LLWCtJs2JXCMbn1WcO38+vokro6vnANGI7RoyNfoS13OoUJZstdHVsrEZWE4
dV2NCH7j2mXmLwS0p9dH06+ab3jFEzKx6cmnZLx2OZyZmUWeKAJlFl1H4yFZu/zsxpRIH1RqJ/HD
4EjQbdkvUAvipfvZb2vy5DWiQblGGvu6seY+QNquf6a2oUTNqi+VPyRW8z6rnfkpLczkPE1x9r7Z
hAOqdar9GfHAoDY2834cczeqZ7W/q4Rp3Hex8g1U9RGf/nrvMUWkHaBTQr3ilr+cYqaptQYyAjGn
prSe1mLI/cJss4Nz9MI6utx8KK0Rd0i/BdZzX+6xsb7RynxKo1jPPH/a9FBt9U9pNwJ8974Ok/5o
OvEzSnylb1ZmSFZ875kYKcd1H6T1+rzU8+d4prMhVKH6vejDrpwMf0WupzGWg9LH9ZrIipTkphBg
AjzcnRTY355i0mwMzXpeZ79uzAqf0GlSDvbX9W3GODIBAEACu3MfsiQFkhkIGLgY9W7GHzhM1t8b
yv4Vvfqy+rRRxT0Y8NbEJK2D5iZoMP66/NjF4Cz9xNMQxt6s3Hs5eZexpOVbAz5wcxLtILl1snu8
21KWl8FKpNkBxaEX99grZSeptPdf5gJWhABdVgP2nHDbaMatrZhLPq7p+0TthN9WRXaQPl1fOARZ
4Ill2kjEvScmpq7ezIWAGTJ2bXeyu9Sf3ebfGoDKwXRu7AUZzQHQQ+SMcuUu4xiNZGzSwbXDOknW
R9GVpOCGQ+4xW+JLt9pH5/72eLw1En8IAnz3smWmNVYdUVZYwe75R0wIbWLct/ojwptn0WjWwc19
Y+tJIh6AVN5tOOi7M7UV9aih62WHrj7qj3Fq5WdqRkv4+o1983MRCoEThbyGdPjlBoe87yFfJmdl
gB5KwaTcDca6oBFkHxHqby0gbxEXp0S6AVe6HMpYXaQHjQ2KC9Xfh23rjA/zQr9je2f1eXuwDa9X
T8oHIgNEZ51LdC9uNWZW0xhxZoS9vtp+2vd8KKEYByHe9erJNhwtVYqhPHYvz+FvEUKD+eDCMHro
dt73zS60AJNxL+yhnBzU8W7NBwCESXRMUghK/nLxRox0uRHwces9pQQob02nKinjN19EzAfwKz1p
PhPP2+Uoq5GoIkkMnTZ0nvtZMWlflEGbPr91zwEDoj0Dao1iKDzQy1E8JCjTJhZ40q3IH6JFk4V5
a6l/DLoVHwx1Y9l4OyXJFvwB9re7PbeZiCE37qITd3f3w2xaj1PlHAkB3hyEjwPIH1cj+hqX81m6
WEWimEHssl6p9jvuQyaUoy7TdUlORh3saEIPCavYV1XruUTjtao07DTr/nOfjiVCKzi3ph8x4prz
Zy0Ww+AXaosdsxPXreq3cKuT+2YbNoSmNmQ/z5ttYXL3+ue8nj5R0As8EECn5B9cTl9NqlFkcCtC
M7GLf0tAl/T/1e6gU3x9e1A2V6lkS/orbf9dZOlVazWUVq2yyPTXXHdFZj4p381p1wZWVfYHJ/vm
cNA56UyjbQUscDepHI9ocCtqyIHZ7uvW1MPMRpspmaVLFbZvB/fw1SJKDg4BgGy9S7ERedP8dpPM
cWb2Zm1aoTnbOBxhuHZWN+ySX/9UV7NiFGCivMqkZrANd7cIbp0I0E1Ycw5r9tOcRyfoh9VEPmD8
oShWdZB73poTRQpSAduQZZfd4VvaLB+6XrXCpTXLABX69px4Rnlw09+aE7gzgk6g0xQo5K/4beU6
mIpZq5hm6KV2Ei0eXQBz3sT90DrARs30SIbzSnz+hXiLSSpn8UVUYrcTs4m2zYReaph3MZ3EdpvH
GP+QoeyxtzWBA5hm26aUpnX03Yet1C2/6xPxFTMOKz8hPde0gTHr+hS4qRi1c9loisHD0TUjvqIj
oOxStOtRk0te3Rf5BK0DEhew7FSDac7vNvSUE0nlWmeGfVIuf9aALs5rrdgno4XKhm6S+24BNnCQ
Ql/fWS+jojJMBUSSSXcPyrS4m+ok5CfJlpZPzTp7jx5iH49u6eKA1mEf4Rd2I05W0io1a2C7IYXA
5sls8vj7bNjT3esH4MaWpLABHg3itBRz3h2zBJ0HvOAh6nt1aj6tqAj5arkOb31GmTWCoYicUFeV
NimXW5Jy2Yi9zIg6xmiu70zR2lSxHP3txwuIBe+BJpW4ryz0ekPPEP8ozHDFhCOwZhSwJ5Md9vqK
3do3qCgAUiS1hxy1WzG9VgvHEK4RYuzQxEHllstJ8yBK+T1e0nekROY9Fb03t35l6RuCGZ0LaUe4
J5gvhbNqpUH8ptBI9AEjQNgdvf5gCW9MztXpYXPDcxty8V5+KFGbk9pNqh6aUtnb0xjnjNiahi82
77mfcSniK2iPX19fU3nN7s4i6gfsEFBJRNR74T97LU30NlcCBm1J/Gldys+5WJyz1q4uJa14wjwz
Vj/G7vrr9YHlx7oeWDZLYH9IVc7L+Xaag245dw9R8TScx7mangq06e/XydYOTtpLgWI/FtoAMoPh
zkG94nKsop+ydppWLawzFZ51n7ZlgALbwKyXVilOMSW3HynOuycQ2+6ZJvV0tnMnNwMMlsczknL9
A0+GE+QjRZ8hN7XH3uj6hzJJ8X5xRuR+Fbpm3tRkjx2nxE9XvcKyXmuHg8r0jUuDxisoXS4OOvh7
2pmHQpfK99FCz+rtO2Up8iCmcXJw0G6OgoyIzgiSTLJbr6EyVaoooxYqdv+hH2LneYxz7WDnyf/J
7qPwRMrrnxF4C3YBQDNQ0FzUSQszZePWzebvXlvpSI7N9+tArv76drs5JWJCh64g1YA9OLzOjHSK
h1YLR4xQfHU0nPtiw6Dq9VFebOL2k6LEzovMXUg9fzepGm+gvlxaNVRrq7YCGNL93xiLURakGuJ+
V4oq/dqkep4Fi4GWG/XERQxhOVOo9JN8UqFGutrwqzOWuPV7ZD//NZxh+ybifi78BZ9M8wwlos8C
pTetMujBWWcRYn48XiWWuC2C2579zapazzuZxoquGX+DfNsYGmbbrRFjAJzlZv1PJWL3p0dn71+N
HPjzbLriyzIqGC5bq2H+jXVDsfiwvK0/zWSAQgANZtR8FdYe6FbdBcJWmom6BBVSt5/cYlbdAEsT
2iPwO5s/ykwUfyd9tySBYVb6HMxqs/WB1rpLLUkz5ejzw1fr/D9u4zipO9S4r8Zlbvt2AkjYVxu3
/n7waa62G1hSLliKTjy2sKsv7wDPLdsN8JMakpo5Z30pWx+34haDqOVIxemaEUEmSa0U1L5UG8Z+
43Is1Zr6Yti6LUxJhrqAvG+7J22veXurKuvvlz6fFdQC03w6lVNif8V8pP2uN6J6nLI6noK1FFRJ
zaJufrx5FaTIEw0YpI7YqLv9uSxdmzdQl8BrdnrgQYo80UDUfL3tjgrw1xc8b7U0ApF+3/KWv1wE
7r7E6610C/tYE2fUcs1QUV0BZnA+WvDrt5OhZALPSyYBybsweFJHZXQba0V6Mybv1Lq4/ahtJn68
ppkoz3NhYcOTrAY6Vq8v5/WtQmVCpW9NQ5Ja3B7PYI1Wmcbmsoar8LaHool/eZZQDyIDds313uXR
kjGrpGYAoLhcynbDunnRvCGMG1F4d503rsq5MrWtOBvxuvxjWh34YbVJjMa3R8/+OmdurrIOwgZ9
2w1xfEqbpdROs1Xluo/wrWL62Wh0ma9pQkvPi9da+pnHfzHPqbV0nxdva9JAxNmSg1FGl+EO60Bq
Vl3lLV2YlAN8dAsd4nNdxqtxt4m0LYJloNzqc+GjiIJnQJ4EWUzh66mtKoxQ1q108qCy9OSvbp1d
JWjdOXVPXt2674ChJeadnXSgSZ2+8fy2EPpndZq6xJ9FpRCFxHkyn2e7r4pznFTZRxsUcUXHJXHH
4EXY/RRPaiIn3QsMwkkjZJ9Ti8uToa02RsixXv2VrWP8B1j98uPsJvbPLp6UP0Cl4ejeKa32h9Np
2p+TMbmKv/RuOWHn1JBjd0Nj2QCDdfHeLDUdxLC1eB/qqW9i3yuc3ArWtXGWcMCDGTFjR9madxVK
QfRVtwYyy5wpU0LXzSUh61rXy57IvyqMmmdtfKZ2PcD52FL1Sze7ZRYUrTEXyF5sVeVvmVXFfmYg
tRF1dptWsLj0OD/RD9Q+maLPjLMo9aG9q9J++mpYqfGNZuiIQIdEfWe9PT/ZipKWvptwar7EWTs8
Zummb+fO9EQqiWGNEY1NW9eBqxb2KXeXyvVNKzF/eX1sWwjgWCvYMjNNDFzCVu3DLLhi/SIT6le8
WMw+JAZJvDNbpf9YNsrcoKmvYZ+kbfpIXcROvdF31ly5Gzo6kD6ijkrMLb+tfxdD0bForsI5TSdl
xU2rHcjHZq/lDGcZ7SQvNqYfbmyZ35XJHhHHqJzsYeO//j4n3cqX6V2CNrEVwzsqJJsRtsNsfJ5n
r5yIwdR05NQnwgtsfdFtjLam9FdtNOY73RLZM71DlByU0s2eS8LRT27SlcSFnlPPp7Fzqdqrudb+
6DeBj9HklIKpKQMm8lx2AmnxyZgfmrSwvhfAAmhuUfxjZpW3meckT9ZfbV9Yf+hith2k1XWNLtRo
r+IkHCL9ANNUqo5Y4KRcUo07bXfgbIYqiMdEfZ5tBZ66Tcuet0MkGNhDab+vXHcB+ZJn7S+9seJ/
UPvp/q5dGIb+QFb0caDgbQS6RyoJoF/r3w/2B2dO3nVZG38Wbaf8ImEaiqCbp6EOEF51/hUQB/7O
80nXot4rzTXUZ6OqHkvbZLFFlvc/YCdZNUZ1qZuG+pQWmd+7c/5Ug7DNA8dc3W9t183/ZlRYPrI4
MXQB9tASqGif/tt46eQEkMyV2he4Z35De376vK5CbaMGwWT+1PHm8WRUmtEEE0rOsb+1Rf6Z8mFW
Bir9Lc2vIdZ/HzxqHWcst3XrNK0xG6Qorfgv/rMMXNckbL9IRJ4GmdU5Z4B/NiG5pTifRmVFNc7K
C9c3tGF8Lo0WgS6cNR125ZBK8fbM4xMMtZO2vgEc9dETetzdx8iRzyEnyvtgJ6aLS9iy0hs3taZP
/MHWaSpmiN85PqUx8ZlQaOt9vqDIiZ8049Ft7PWTUeVqIHIDYq5QV/Oh2zyNPaulrngYdNHCbCUF
GgOEVZPKZ4ICszjHHh4Vy84+xva41KeiLi0MVWbV/CNO4+qjnXaDzSdsNLy87FG7syj6PzeeDfPH
oVFCeIV0TXceTLwGFG+sAcBN2bsNEdTPnalrW2g7rdU91NjNdSB1FHghveAqDbK5SN9J+xb2hins
JWw4bXO4Lf+HvTNZjtvK1vWrODw+4EG/gYhTNQCQmexFiqRIaYKgSAp9v9G+0X2FOz0vdj/Qkk0m
XebVoAYV4UFFSaaSSAC7WftffyOrcjf0aV0CZpVOeZjV7QBtJCngfE5Vd5eD4nd+TFdx54SRyYJb
l/i5F91onTp9iyQ71xvtXIXlZPtjkfZnWtPh6VUQfLgjypJVtCRRLzkmEzmSBI3Eo7az7IE1s0Ep
ct1maf4Q68oY7azEmaKtHNIy2eWYV3EOoq41dok1utSodczSlEZJ/YULTMCWMeUJ8lNXuyIBI6Mj
3SpUAi2VWAlzVZkzHz92/XYpyAvdtf0g1EMCXvXYs3iLGS8mQWMzucVkeUYfOpWHtlHeFU6iYlWQ
qohjSmEud0RUk3K2FFK/dPQsPzJ6Gv5eMjbV5BkGCvxNKqKkOwxZjNVAj3qh4KhWiasIB3Dbc9mz
zlomnTgWolZUPMLNPPf0tMyf8qRvMerCJegzHe/2pMK/NYRrpbXAmLWgDp+Xer4I3UUZiIMpC9bw
NrQmT6Qp0ulUMcvG7/CkPsqn0PIqTgO7vhGqv0TyFNlRdzHw9tmLqOVSTyfwq9tadT3wCHB8IPcr
WjMqaQr3F2YyRakH2yv63FlK0ftWO0CApyWVHqu9VT9WQGwc4KzeSr3UVKmwqYOVOsjTkio4nOdG
86LarpJgnoVy2hfYewKqWPFnw5T22TI3Y7JjoTSmoFZ09rNYSxVPuCkhiX1hNqyXTTpdWH3afS6q
MK98oxLJzFpqZYilRq0OgwWeRuZV42gNARMmdzdRMcj7hfbDDkvp2Tke4yQ7bFq2jiAVFKn3mZXZ
yybJxkg7iksl/iLUwayDehy03qcxlRxWdtpv5JRU2y6p0V6ZRtZofjnXxSnPMuUcllRd5SeLEtW+
jlfd+ZIjN/1qzhMAa59J+7puLeMpdm0UrnaXj+omlw6e8CU323upxnbtqU7L8iAru/uQtW3zJBs2
uh1mgjC2jC6cOdyx7HZP0dg77EoquGwZqvOtZkzF07BoOtVB087mdTYo44NsH+N8q6XF8kgQs/N5
ypeSiq4G/Z1CCTtDh0bgeMog7CbgvVm0PwmGvGx6Rz7IPh9uKzytc69Bs/spmcTwyPmE8q62tXr0
Zr2jvDNxCcyv1vLkMu5nJd4NeYwFpEv61eDB6EeP0VqyH31MMKbYX6YFjY3qJsN12+ritnYseZc5
SdefI/EvH1D+ZrbvdJpovSJU2nMxdck3S5b6nW6YdetHZhh+Y2Fja+50E9iFFNUi8vg95cfeLLWb
TC3E1dDMKkSYQsGRnc5/3gRTQgkWMBtz94gqyp42WaVNR/bCcIJFu46eDJkAbiMxilEnkuKS9Kws
96a4jlFPYpJ1qVa5EQWjIsvPdZhZTxl6PIrodHBvFEuPDVT8VvHUha7yoWzn8iwdtWmTDFo2b0qt
LdbwgqS/L4qqeZgbiSSrCMN6uR5RpDEkkim+qkaXol1EmSYILEQo6A0hhoLcQzYjCC6r7IYHlg3H
A84on+JKSXIEDZVSny9NqynBoAJQBoL1vvbArdiQ0iyxxK7WNHBLfBUiK8gjqSccVLoi/aCO9lzd
dAmLht+1hrkE2aRCdWQlkJcYibe1X7pill7BUD0v21a9RJJukyyhjixvVF7l7NUgoYWnxWSkek6f
urOXuRj/eTThrOhQd4l1I+5tahOPhm7dbzLpRJ8IjHUfK3pMsObEFC+ehPt2lTU2KTjSVpUvBQkk
C5V0Hn8cdXZRL0lAoqbWDBdPj2HJeFMVVZWnhLxOpmMZlceW1KaYnIjBOC8wyNV3nd0n3yZZ9pys
9SwM3HQqBBKvaT17pIYmfVIi6t5v8dRUjkfypxJMGZz4OhX5YLL+zcr0iQTfeTh0nUXOm4JTIHGI
qt3QkCZjlG3G1RULBNPu660dLkl52MDnP9VbKecgM1Lg4iV3s22Y6FWHkZxhfVtTlilFx9Kxjqq+
mh4hWor6uDCNqPU6RYRAM3pU+BkygzvDqJhJmRRsJFXbT90Hncze4jBq+9z129FKskCblulTacj+
PoSCGPlZP8Sdr4+yvk/cpI18GIrioUwXYk/7slxsz8l5f35CjLXlmYpsb6VKcwyqVOHc51WP3R5a
UvCmorCiU2zXG2WjSltLN0ZXxwS7sTMb3gQtPApyO1WjQFmigcezJKs/X5QtxW7QCxQLuhjShFwS
rDx2tsixoxjtHtQ1SitjPMc3ohwvhk7YN4rAOsbXRsmqraqJOByk0XeeGjqgVnjHYliHPmSGLwoO
5lvR0KiHTZcb+uecsJD+XOm62vGxKSrP4jlqqiM3m+PzgjrB9vqsNEuPc6j8jO2OvGg1Isi9aams
1HcVilGfmY1cbbH0PvRLjhkVBQuNZM9p5pSqPc2zKxyXcsPrh9IlFLPru9GzMVou6UG43biTvG5n
l7gkXfhOFA/xiV4a7nxCZUSSgqg15yhvahU2Womnqp+nor3Ktaz/VmasiMGYzc3HkQ7RZdFn1Pxp
xPHwJA27nLUDVQERXXUl41OlVtrJc+a2HsiHLDJcsZOJGTfFY9V6uO+Y90jBuzjIbKu+mCYyRg4V
yoBdltFB3FSDGn6ZM5500FLaZb4jG/Wy7huKRmNUq3Qz9IPSro9G9Jfgz5UbyKyXnecsbmN4aWnw
4KShRzX1pFr11DATAwmMhzY45DdLO8kSFp7jeGhlRQUS1bdCUWVylCHc+eyouAwEyxK1S1C4JYHc
+Tjjc0gFJXeyB/3EODgkXFPOYnoq8Co47gaLw+uwkJnloQ3DfEetmyJkuXKKwUPaHp11aDYvnLi2
L3XFYcnWmqhQN7PThLo32FTPwKhpJgBKktjlWn1W+27suCACy6g+OEOLvZpeT/KxSek7HaIQC7fV
tLhhYJdd+dB3RqsG/2XEQ1UTHzZus/VAXGU6xWOjTKrl/1dtc2RvChrxwPOCkl2OxrWoQZ4iC1M1
HydZ4rWwU3BjDxA6MnlvRn7Fd3bf8698C7ph2AknFOt/XLUQwbxGimzypAdHzwGkIpq4rBzsBXbl
dJDErPe8rd6CX/QW0RoD7SFRetP062GajFpaz9ukGtibe9P9EI9x/vizEBt4F610B3Y1YOp+X0xL
hrky5nLatoN5hp+mTX3RgRj/NJInBIQ6/I5tVPlApK8fXDr3ylBr6rhV0ZTCAEb6VKrze1b7b3se
BBYTrIiGjn4pU+j1VdhFujjCDJ5EqD49K9K4uGgLNz/WQsvYNpVjvGPS8CdN75XxDyF2NVDAZG0P
GV2SxlgsKxq3o0nSn8XKVLQD+7UxfVIwQPGcsjH9BiNnz1o4jhTpZWpzLmh/NgXRQjxkrPo9Y+1e
QfF7feOtHKhRIl1iQJSOh2NNblOJ08FPv0SugmMOXGXuWNs3V8h0hDWRMcotQk101a3oKHhIkPnr
EflmjuGYSdMKLr66shj2yasgfXlSRQNe4+E4nKU5MTLgy9aOA0Lu//Wl3kwxPBlhlNIberZN2b+U
nGQdLUNebBspOr+Ny+Sim5LxnSm2gv6vm1YoaiBL4YQHxoxJwuuXw5c3i473wsvJ6esMFK92+jCF
Awii8hnFGfzu90jlbx4i3l6qs6rlUA0BCe/Nt7wn71GqFq+qTDNfK1IlEPDhfHz6f1qah9aAcUFx
xRSgRNubA/rSWUtoyXlrklbjJRy+dgsW3e+Mijev6vkqSD0QaNDQ3s9oytOiHHuzoQdRK8uGE8Hi
LVr1075e61X43xquztq7z2OKCjEKTZYzrZTJ9ixwuW0iyXhcOuW79/N/v9LDdf/8H/7+UNVzSzqv
3PvrP8+SBxL3qm/yf9aP/f7PXn/onx+Gp1b27dMvZ/d198u2Lx/vZVKV+5959Su40vdvEtzL+1d/
2ZDTK+fL/qmdPz6hCpLPl4ueqvVf/v/+8Jen599yPddP//j1Af2jXH9bxNf69fuPjh7/8euqDf3v
l7/++8/O7ws+FlRFUiYP9/ufeLrv5D9+VWztAHB+ZckhFmTNWWkF49OPH+EyhWne6t61+nex3pUV
R/V//KpZB7SFMeeAkwMFDm/IX3/pqv77j1YCCFpyWoarL6X764/vdvHbfP3t/fAovv/9pZzxudf8
cloj9MJFGoCClhhCw31XUjazNJaJ1gS6XJsNqYNaOzd1xQsVRMV+0Rs0oEWNPapn4nDoenjtdIGl
hXbQZIWovVGqzlNWpsfmMCsNyHh9oZWTvus72ya9DngaIFohgABLnqn2rEmAqeguYCwzmUaDrcyN
H8PKOW2dsT9NnWG+rclv1zexORSf7F7Tb8qm6HekqS3HbpNMJ+FUV43X1i0t7oZkYhRKy3mtyabf
Pr/Jv0f3y9HNovuvR/fHp/p//+/XnPH9y4+BXr4e6nz8x1B3DuDcM1YZ5CxAKER+H+pCP2AOINml
ub56Ia+z4MdQdw9WQSi0M3wzoJKstduPoS4O4L7pK5PFXHmtqFl+Yqgzcfa2MGwcmFK4ElDowLXf
52jVSq6ns5GPG1qyjjhJgZ3nbSXx5dpmWZ5e67Tpxg1OOIDIS9ilw7aDttN4fdfkJ52mVnpgKFlU
HXdWPvMPXXXY9RrQt5/0cXK/9Dr9ryWvjEc6a+SQZZAtCq+uzf6mTNkNfDHCkPF0GSkpSFDSlke0
hSs7yJkTN0mpVbQzMG7iCCsNOXtJ6ZgZnn5pQxaDmIFR0WI62VmZF13ktcPoMqt6EaY+bI052nVV
KhTIFplxnunS+qTZqax9AhxxpteKCcPhdulEvQkrMTy5vSWAYZVyum45TBeHmeOsmKppm8N5Exe4
TYZDVze+4sYYM7lu+Lja4/UewjzdDAawgysIzbl9Vmpd7foZZ72z0R3c/pgMVX325rpzgIXaqSjY
DRYdtdDIYoMTGV4NvgbG1G6l5iTFOQuyHIMOj92rIgVoPtTUvF9BnwFmMR3Ui8HCxT0YSSG+1ybs
Dj1h82kfAvLUbbB7xMLKsENF90c1KcegmmQff4llqX4A+1FrL1mcil4D1e1wzmnSHHddMra3XWEN
dFtdhCvDRknQRBw2dZ1dA0hlpj8kbnFqJPEweXS4i7NQDOr9KJz0A3kd4iuW6GbnhZzzWDEJ7J48
LYLzhYpsTj/kpis/1Y2bOb5RO2rilRMS1CAOFePrIqZo9ropXW4iiAAj7a1woiVtQ0DbNigN6E4o
i5L4c9VBimlrDLDJ9W0scZkKkDyPhNLB2i1K1RjHphnHOtjAGA5+hdCVYC5L6z7iNyGaLdaK4Vlt
DVIPAEbF08puyc8BbPWPciCv/jQ1B90+rHtDz4LFXBxSt6cwKwKnmHJM3kMksScVFkLjUakANvuD
PusjQE7YyaCTUx35uYxw0Uk1rEt9bWhcc4tXaqwEfWHlWVBnRh7ulMYxz0y7SKUfyQ6GT0sooLGb
NFqr2yyZIYPGVdd/7LRYABeEYnzQinEaPFvBXcOj/REPp6WkjwnJHXPQGEBh8l36KbUn9NaxfCUb
lqPe7DpchOxRxVDINgYtkFqJtwM9nsYNnDarrjBGC+mtlUrk+ng8amhkcwiPn3tLCR06vzj3s0Fl
yq3s8Jb2OmtSPrXJMI5BUgjrkzOO6q0L1SD0ONqXgje+xr+Ay7cbLaG7azhT8+BWDeZ+Zqqy55Vp
MtNyaoevosyGC2WaJszZh9mg9Y004huQL5b6cwbXC6+ntQMli6c5hOa7m+xlnvwlyULNG1wHC72E
TB0W0bbw83yyMj+Lo+5BQqqS/pgvzmkdQdXxqrRh2og4ma7jPrPOTcgfQPGl22gBxLdiKzD2Aa6O
ZkEDsKqjoyLnbgNNSjTDPd6LRVDVmdIElNt1FehW68Jq1SSQSMFCTV6T2RL5g3iTJqdLnNi8ATMX
Z/TwtNpXhEXr0Z1oYvjlkEwTTK5iNE70yML9pFDVh0IP+/uyNWmnWCPRiuitc9P0Znvptd2ERvLG
TNMScJKomyuLQVijWo4TGnWR1d+qNpC6F0n8dSC2zRNuVTgn1EEyMHS90YyhrjjmCEya8Ao0iNpR
9DUKY/NMlZk1emqvGwprZ+YWfjTZauM5lYJroDmQH7Z1eiNL36H7vd11DAjP2HCQ8o751b5zio3u
b1ksiXnoUmubUA9dD6j/vSyNZz3Jy0IO55dVYcrpRcAqs/ddP/RWjftuaiFRYYclaWK2iu2rksnQ
90t6FqdqC8MhDb+MWWydaAucgMBEYPlbyfTqPPCyoNw/stncJeoa5JoYbwOR7J2j4s5oxsY2mo1d
FdoxYP/w2arT7qZJSvPhRSXyJ7Xrykp/fccY3sK5Rl2EOgsC++sTaVmGrtblSY0goU8KfzAnq9tk
2shbdmXtaKdtk8NwjAsdoihAlNr7XVol3/2b/y4SXxSJq8H/vy4Sd+19ef/4qixcP/CjLNQOcBYh
7RqSIxUeDPLfy0IOR7RhwEioxgSMy1Uz+qMs1A8wADMxglhfMvUfh6MfZaF2ALWZSNc1AIjdCibc
T5SF+wMW3AvBA2DbCoEh1Vp//kKOMxOLVdaiSQMjVVK/Mxt7o2hDd2hNUgQvnsqfDNg3bgPrtfi6
+m8eVdzx62tp8MS0Cav9oLFc5SwHSPfC0LQDt5u/6NnakMnyeLMq84jzri9yAGCiPenpOjPbIYSr
1Cfeczf2C80DOhYrj7YDxVX63VhU22KoUvbc1qXzSke9dLLOI+KKdJicbqwd1+wcbrVQP0rj8q9v
bR8d4s7AM0Ar0c2sSYl7ChJBAKmbhVx+UbR8KzkB+NrUVRt2j8YzUDt5ee/a3kJd8M6Cs7+8/nZl
gMt1iHEkXn/+4v1RvKOzwMADR+Yy2mBhQvdANed3gJtnt7uXiw2XQQqLOzvnEf60r0Sg7aolvesm
wWilQxu0llpvsj7uA9VFm8QWb7SBnjphTkBOFD5AhY8+z5iJNmM6C1/LFPsKyt+xYK/fQXWkLW1x
UPgWj05yCY9Slp4GVa9nH6siGBl9n55MjpZ+SdtJBCj+6N3ABzRODLhxR/1oTbfPL/DvVezFKoYe
9cWoXoGiV0jOedI/vURxnv/590UMRciBYIwRAeuQrkhQx++L2PqjNUSG3R3hIB9i7H9fxBTNOaCJ
zHBZZz6Izer49X0VUzT3gAMxojxAR/ydWAF/Zhnb998gbopvRiIUrQmYP8a+Xm6xchHlrlLf0OAv
Mm+I1RbKrmEcUxo2tRcuojlHOlPqmC7NHKH6ASoPGXHajibRQoUIi7fxk2KJTqEbRFA/hmJ8nDNQ
ci9O6xsUsiOlu1N3Z3Wnxl+Xpch+a0T8O8Zg/VReyfbpSYIm/gdAiCty/Rf7Z8/umff1q9G3fuSP
HZRIWJjjqADVZx+h3wff8w66GjwAybMwQd78ffBp9gEDD0gblBBREwT938ce8KKDA8WqTQZf19hG
f2bo8cVe1WF0HVCioZnF5hzkfF/OYgMZuLMx9MFUaLdhqy9eRQZVME6crWHkvbMS/wliCYGfXgfL
MQFHb9T4HPohvIBvBC1bJ8Qvy5EbNqTxS0QG9PEydviEwGwngdOKRPxIWGddHtatoR2p2SJVz9YS
NfYS0eufWz2HHVOGykdc+KDPpNpsXuolR4SgNDjA+im3vEPr0u6gA6iciBsHlV0DvXiGTJLnun4d
o6Op/Ynco8Qd0MJOhXo0z8vU+bYVyj6YLU7ikT3HEZL2GTrnHA7Z5RjHDoQtd0jf2YifHchfbVS8
DZumE1gXqwHOVq/3QyUkowG0hcfj5s2Xsi3qG3ukMNvYCsIhvaHa8expEGTtlcoX/mRGW93MoZYp
nLGBmNIYpvuS8gjEpAK1ZDbsA7eropu0LuBPkHDa+Tg04VCxlIvm2bSv4bmmQw+JHbb6Rqts7bEb
hjTd9mz6kGbSGWpDajWeLO3DSZVw8oWdOidqAit9nA3ltELat13Ewm8So55DUC206NKI4uwOgqO3
hPhPvlONPfsb7z2ptU/CGUVH+UoOwOsntSxtXrO4dxDlF8cbhlzzLGhdBYHEjjOQoZbWpxgVKzsN
sFpqvUX5Em1kjEOynmj6SalN05UcVWsHQQQJQod+Qc3UT+i3ol3RTfnmxaLwJ+XjG19/Jhq6PqKT
gFxcSum9IiuPxFhnei4Djj5waBYnPBwm9y5pQ5icJl7hZMNCoZrUOCiTRW6L1Sk3z9rhnYbxm5Jr
/R7U7FB2xdpH3RtiMreAJaxIBouUxgbsxIAj3L1XLb9pSz/f7po1gSaT08O+l1GaNo2TZ6kMsLBc
wZh2ChwkDXRrzc7vpDEdunTRN6ttgEd2VXiMtZXuWxVufFoeVu89/bfLnIEXCjJEEkLYsFWW05eF
JhqLUugVZhFQ4JtTvcrrI6Q0+ujHK4gXxmNxqRohCpmygFWV6svxzFn5pM/a8oPQ5c4YnKXcpvz2
2BuHMjwb+7Z5z3RjHbOvxzSiZ7zTMEMBzFlrildfcpJQy9pQ7YJltPUgd5OzRSuPJaDYce98kIvU
f3ss/449+z+2AciK+mKmvqkbj++L+70G4PMnvu/ewj5AgqszZXGi/75Ff+8ACjomnIcRGhJ8+bp0
pHLkNa6qf0Mw2VnO/9i9xcEzeWE9A6/eIs5PdQBRBO+NGU5OqoY/Py0WNKn4HrweM7qEAOTWWrpd
NBV7SVx7knuCn4HZRtMkQ4yw2Xqdf672sdLUDJZoVzZDQALfMHu5ClHVRwpMhENRdDXkK0UzyeKF
78VBMxanNPCNAi7XStacDMDK3s6VQ5HkeOGN/TCT/e4uoReim9f9GXXYbS3JR9mQCXgch3Hxcc5T
o/YhN2AYakdOjtiMeEiT7dTEpiNHc1F6On7d0WYRKGa8JLKMTwVxEusubhqneahXd03O1ktr3+YL
6kb4wcmrEqpdhsUOaTa9m+4aq9MuulEt3MPYKKZPtqNAHkeZtDQIktS+8ItmNGHsd7PgMK445xVU
5IlOiDY9RZpLcxP523Sj0UM9nLQsL3x10bIj/srepmP/fEvWi/4Vkj/GGYAhyX2v2+3oNXoWYcQU
WXqykb0+pRtt6dVPkI3M26xLiuQQ7ZL7VSRNc2LCWRcbXOWU2ldhLZtQ7dI8DfrFUa41C6majxNb
ducK2wS1R4uFWKaPeTmd4aR3tegUxACr4sGDndfpCE3CcPaEhIXgA0ArXyDjDhodD/RUW2glzoaT
rbivFN3Bk0dJ5B2kzfhhhS0cr7Lr8IOOl1jiYULdGgEZSvIL3HzDAPbVMVmo2c+WU1wf0jsFHajf
2YMzBImWpT2gv7QmDrxK8qU1lTrzlMLqTNQ5rvE0ND3dZ/xupgplXJtuu85K7gY9NPKNHdHpUUxE
Ct4U6iNeqMjoEGwo7hj6QxivuV79YF7aHZx3QgDj8dicTbJvuABq7nfYN9ab2bOaGwFBMlMBpPbF
smnVwUWG1bqFzVFuEl6ix8TWt9KFOvpiWfmTAmAf8ISVglchpkpYorBu7PO08j7JoxZLhC3anAtF
LCmNw5GUEqtVNsiUZgRpyXBa88cLLVXHf9/p7D92pYcL8eKVvFnpr+7LX7x7aKl5Vfzv/3mJFTx/
8MdxTT/g1MGZH/sFOFOgl38c1/QD6EwgZFga4W363Az4AXiKA7AlLMZW2/G1fGeg/QA8BZ/CRB73
Vl494L79M8e1ZwvVlzXCKu2G90ZZxJeAObaHm3f0GYXSj3qA9pFGbgp5fxX186cboyl3aqTvWGyf
3DS8JhEqh9mfKJu2nY5FzykHacB1eOq0jguR1b0bU10EpWsclTOt7bSXn6RKXzArqjMXWq1QssmH
fFT6wxD2QboswkOGMOzEJBraY1O7mZmlJ+qSHWeh8vj8dv4uTl6CWmvf419jC2cM1zf8JEI9/gAX
1AOiA1ZcgeEHBcOi7v2DoASei2JecLAHoFr5rj9Gq7kOSSpzcIfVBJQC6cdgNQ9gVvIjuEmrSTq1
00+g88/RSy8H62pEDRN0dTSjhcYMeF2c5F0P57yKyyAuG4QfrhDhYQrTt/dsTtnXxRCbKOkysZ1G
YwniqB9v7aUznwo7Du9rRRz25kyYpl6nLj5bk96ghFJ2JcGSKP4n5cqUOEktaeteJylZI2JM812v
j24wZXX5pek79brCLe6pq63LKBKN7c2GOgS41TYn6aDHH7rCCo+htce+XbXC8PS5M8+dVfUtCpSV
SCAc7dEueuuOJb29mAcjBpWfuquo1jvEQ7KwiIhNDHmVKqUOaFHn36BOoFRsZk1akEBM9ZOmN8bj
kiK19Eb2lUtIFb0XGbVEADiZZuXrqAhQU1nwd3M5WNXWGDr0BJU2b0IjWu5sO8TQhKLnrGrU4UtY
NMJz2xHJItE4YtvPAk5CBvH4qHIz/TGvhmjXZO4Wvv1FHY7aDTT3+tHgVPnJUCqkOwh11EOhk4U8
LXXLUaOGvT4AIR7Rq85VRJmLeYx2H7H0PPWjF6MKfqf/9/YYCt61jlr4a2u8+vrzF8g/sgjNLCMM
8S27cwNETOqROivfHSr+XkNerCGY3/7VGnIBy1JWv3xMHqqXe97zp37sedYBmxdUU84RFv/3chVh
Y8NlceWz6z/Qyx+rCIecFQPHHxGrRCpGdsofywh73pr7DXIpWGKYGz+zjDx3v18uI7DaoZBxbodg
Rp/ojRdlMkTYUXYFFhG2ssHkZQzMDp8A1Ec4ixMKkwcN8P7xrIsrR+2RK2blpjbSGJBvUTHMthOO
LPSyYumAFaWKc2rn8dcZvdVxHDcUtmVzovXY4STK4H6IwF2Pm3yW74AQ+8d7jvWklTDsaSiYsArW
NtyLIT/WppaEWlLQ8g5J15v7LijC5MIq1M7H6B1FXaqN3ot3/SdV536BS2XLIg7uAbcPaHHf5wmF
PHLGmd5aWKtZYLj5N12UX1y1+Fm/5/0L7WEXvTstCQ20aMOx7kubIm9zCvf6r29mf81Yr8HdqGu7
cE2k2FszZG8kJXzXaINMyvHasYPOJNv6ndf0BqnjMpxSCHVWGbvkGezdCq1WrIzqAsd8p3cDWHIn
VeHeholFkHx7N7T9TdtpG5HhnpUu2mXhTBd/fZ/7YNXzF6BDzikBOQxpAK8Hil0Nmlun6FndrDrN
0eSeAf00XjZgtwGf6T2Vzxv2yfP1HCb+GtACx3PvhhE6Gpi2rhYyfTP7cBu/xhCscK5yFi/MxYfS
BZ5sLfMSXfa3wW6u/vp2YVJzQy8nOF/AXUvn1fCMcgZM5NXMMMpJMRczTDaJWx9zPjrPlUXfmHb6
Lerr5RKx2yXi7XJXDLXhtSL/ivXMN0IrT2tdpl5c1F2QzRjXV+oSb/EcMC960zlvEuR2ojh1FPt8
SbNvKnt7mTgI2WaUfvOooLjsEXpqGUVAgeToItNglUFlfRxyKHytuvL4QuNyMTLDK5fkytKaL1lo
X3eOeVm11qWjcmVTAK4bY07LIP0qOKR7zdKCS3O1UWKAsX4Nx7XhPZXiesQo2qsn7dLso68hZouQ
sNTPzpy63rD+yMp060oNJ7mxdTx28thpD+1u0iFZc6m8K2vfRP4eENGzXJpt5QRkgnVePRSnSapf
ph0H/ec701PzbEYnfWI265qXKARLKSPJCKLJzpKsu8N5irtCSwylYCn8cRqdQMHIbENqynljjAVy
SfuzIrryVnI2D/CccP0Km0QO4iimrWwwuKPO3ekwBzxI3l/tXJxTMJ1bqawOsw6uQp717na2nGt7
hW5Yw5czpzYHX8QxPrpGlGDXhxULO8+5ZpVr+eVScylYqS7CuKyz4ms2G5/0RNcDV3R3YRHnm0Lw
FbSknG/W9xqK8jSVwvHyKY8/9G64QXqp+X3tdIDJhRoMtalszLg1PLNbqHfWh/z8GCeTLIXUwRQr
hgZ5IzCixl+JhzCjityWWunu5lh1fScR5wQQujurnecdVu8OBnbJV7PEHcXIZL1V4S17EZ4im07B
C2vsjOWwqqzLKrctCJgMBeS71snIY4ihfGxbDH426eLOZ2EE9t8oRhZYYEt+WPDXsGSLa5r8mzPW
d3osjp6/O90DznalOCqLBa7ohF/coH+DNXuNI229hYFfYVPCTQ5N/M2eIzjR0agTCzLjjKNBGO6T
QW4cwp4OsyG/LOyk2jnVpG8Sg++ducmydcPuDqmqGlipnQHyuJOXY7EUaMgvPTdOoq2RlvOOSpJR
U8q7xWIAKFbyTYnMkuyM9k5OIttMDlrTUclrnwq6pEc9sb26SQ15Rbt0Ncw2oGSCAKUNnw7L03XS
qAO/eMTB0QdHNOBJW5f40LRwLaFaDiRSQVsO+dU9vYK5yL5ZA5MsX4qv2B+dx6N2pofjh0Z1rwuY
F16GA85ZA9d7jSx2d0mod14/mpdLCFuz6SYHP2f7vCyxLCvzRNDWcs+12bjEm67zdDv6arg8mLnS
uEbY3ll6dQrAdacoPKlZJLegcBBHRl6YtnCbuhsr1ylJv2exiGfPzGCtWsM6RcXyMJB150+Oc60u
CyaUhXKt6ozu9b8YEaKcLv9aRkxZXA2vu1hTNuviK6XIgqZr79JCv2yTmkmL2BgfEga+GmJlQ/oM
IhoF3wB9tDA9wHvHMFkyFsE5v07kdDwVJCgXtgKSF6ny/7F3HsmRXNma3gqH3QOnuRbTcPdQCGiR
YuKWgulaa9/NW0CPegm1sf4usrKICICI4hv1MyuzYrGKScDVvece8YuVYunRFfzxJXDR+kvQxeHT
GC03KeOtdCmDasYUyGaLVtlXozN5ghydBKDX4Vqqawj0Q5l/y5dol+p27DoVO75Nmo+NFaGb239s
8uYjOD7hTYIXqGU2BGWLdWJH3HdpRz+yGKm8530qVdZDnsnLpk/oMIYwZt2mbMpthSmFnyDU4MHS
VF17kB6mOWVxSc7eSbNqbeNzdYecbvY0WAHMXDlI5k3mBH/INFg9ddIkX9L5qUBWb7M011YcmcGX
NkEoxRBpX+CI0FhPykGzEFZAPcIAPdGO2BQb1nitdHzLJeynG1sjCKLtkPpgZ7WdqFJWY8PSDuqu
nVd8FGkbxvBgskb6Mk9hdKPZuYoTRFlue5WAnxrlR5PKj23DgOygI0q5VsJFvVOWGATzIM3NxWDN
RFotlfJVF0kyPN7I4CeVXtrmOreMkNW8CaGn+s08EOlz7baJKDCXqR9c0LypSZc3aT80WRRdp1KR
+UZjfIGXmXq6krfe6LQQdSJN/kiFaVyggFghrSJXnxTJnjZ2EcyXUsYgCgGs6GsbSuldLEtflBru
OHwE8f0SGW1r9CskXx0V1R/GWv8Ovh6ZOEUb3DRkswwZZSOGGJk/oRbiIQJor616kOkrZV+nieNZ
BCcUqKe9xoHN/C/hpGo+Ph+L5K2389gwcWuTym1lcS6mQXOBBAM6CrZxhXlDDHOCbVARMDS62Z6a
G82FrnSS27bjtTF08eeyIII/x4g0Nq/ktirupSL5GmZVsK9CxKW6Uo3XhHhxpmQP+Fxnq8S00Pkg
Hk+wPty0jH/0lXpTaf1lU1rf9Cj7VFjpRYrcCQg8soR2QmenLHIq6kFWkYJhw6mEuHUfU3iXcgZP
DyGhlZbm88VUy+lhniwKlcBuvFJmqMGm26npcJ+0Q75WM7n3usmYbnBvA7Q4ttO+QNfbJaP8aBfi
MWnuc1H2Y5bWy+c+diDBRV9jtDxXaRP/EIxRV6nFphUJxnO6gALJx9lMv2KGXXFmtYx27eGcf56o
UI7zNKBQNIyQKqQqpAl6kqfllHrFtER+hrm2b1rSw8iVCJrJjzFuVADvWKLQH43d9zPEZ3LP0YVN
CHY6IFPh5EwZeJIgMiRqewQJYZBaw3UUW17XRXtNH26DFIGuSgFlEKL8u5KbzCMfuTQ76Umx6o8J
Dm9WWjD80DnPF10jZUNQV25qZBfqddIs9yHjjVVI4eZGbbsLOvkbmBQJNQnpA9XuvVE1F7ViV+t6
MugUhY9K239P1GyrhBZEAZb1kAU/qgZ+RJTHewQOSdOyYboypC7d5zN7uQgI3AwKd6PI3UfmPyux
5oxEv9IKok6iCa3HjAjZdun1bFdmtmqQfXCB/pA1Mgd247Fd3NGe81Ve0ZMVTu1+L6lnjJVeFajP
YAoaidTYINFP7VnKyqrMNrYlz1RJQiAlk6Qp5m6xwh9JRfTkYP3x/od99pU5+bA4OYHJowHBkjqF
cai9VnR1kEleId4UH0fHWIrUVoscZJjb5VNvW7s64VTJM30zBPaVSCfVhYCeg9hx0eUggQdh4oqc
SR5JgcRXbkgGZi39ivtZ6uXEEGTNdnM8eC3CHLtSzX7UVfNRq8h0+oW6JtFuJ5s477QQJeK4Igvi
2FejOPOHDlSRTuoo0k1pIXPIScJbmd2J5F/qtxkxIBrkjqyNouU5pxsaOFWLaj/YLVtE4nxK00ba
KiNfuy2Mq2rh36SQ+jglSvtQ4u4YI/AnkDqhIPMEHOM/T0ZqrnDkYBhnWfKnKUKuwGkbB+2XisCK
Shk6JpwKjjNLIrEDOcBDw6JJQQ8ot1pcf0T4qvNJnoN9iH/M5+fP97faaw9lzn9OYXxHXOJ/j2O8
+aMUpNz29FeJu/kXL/n/D1IxBcmLdf7mpIlToO3+8X+/fsl+m3+7iv8Y/miP22/8hl/tN9DyAvZB
P546UFgA/tnEZ+Rk6opQ1xU2JHBD/mziw69UAOADwcedBcIXXYQ/229g+fhDkHaicSb/LYyB+qod
wdXRGxHKyoztzdORU1LFsxLboezhMpBcmqWe3mmFJs9srFC9SVDRwii5jPZGGSuhrxnl0K6SNkCE
G5u9AiCC1E2kEqPyrYRpuZYZrz/F81yUsHeM+UrFxZEVri410c3IpQvUtT/b4TB9RVTcBAmPKbIL
I7/5A6p17734MG/0x17hlJinMcUWbhG4RAG5EQ//oinnmCC2i3FavBBFxi/ggZUfk2JKhwTEZrxy
JOaBcAyVnYT3071DT0tB/GyJPy71sNMR+u9+HnV/a0tdvweQfbkb/gfz8mFrvPhSr7bQQ8Pc6/uX
72yeh/Lrl/C4dy1+9tfmkX9n6irkaWDBIzL/sncN1UR8VmbuKGygQcG++tW7htbCV4c6wtZiNiXg
hb82j/w7OkyyLrOnBB+K6djfGIGJluTL881hRZk0yIHpAoRDf+N4eTGdC6c6RJgnGsd+MwzkZeM0
nTMOtEXi9eIy+OvgCCawkIYGIJ2+5fFlmjFWJHNKcYYJGPzGGqARP2sHo1nZYxN9SiNdkgCJS7Xp
yXMyKf4yxCm01W6armejiOc1+hnkT2YlD5ByFxQK13PcQ/jVTMihbSSr06HS9P46p6eU+Zy/01cd
ScM9NmdSugmnvHticsc0ilJVNryhVmfOukxpPy2kUDeIFobhRWsueERCu6Xajntamn3WN53LPHKG
UqFgLc/Byjm1C9BO7HcJxcRNorUoZTZDNV0NkHxN32G0JW0mc64btw704pAXQHPQrir6bFXCEUVu
U+fxXBnF7h+jNdahq9IgoUyK4qcYYf/EVVGOe6rVTB9dIMlxAyKomA/Y1yYa1gSNvlMT9ApmcrVl
hUjvsDB1MOpxldcZqmlCHNRwyzQaJvpg5Szoxj1aVEy0HnC+WiSvZF5yFSEoSjNwNKJbmlBjigR0
Fqy1okDyOpj0wHb1LqPFGqPFgOKklKpX0pCqX9PQ1lI3Nyf7+4st9EawO1mMIocGc0a2BRZIlZn0
HK8S5Ko71ZobiWKqdbbthJSng2nC+v2rKKI9fbQYxWUYB5FCogiLBsbxZeYisDunb3FIbItxh4vm
XTsoqld2enthaxhmxDgZXShJ2bts2+QwBUjIvX8PJ0fW85MCbTU4BHE35r+PbyFMqgBN1wqnWyNq
L7Op0bZxG6vkhlHl9zHoyvevJ97c6SMTZHhwtiJB5eR6na5BOseFx61yMEroV3Ze1iHEXBSWsnn/
UqfTMPFslEJcR1BTDOgDx89WV1EQtzaO2HNXxNKmVuP2ozQPqDbC3UbUGUU6Y6GVmxgp8O72pmTY
+8eIEEq61gDjHRBHj2x3Ksrhuh64700A7suhlBlit0Ofr3MZOtcx6qjOYrszUG9/QuX8gol3ehuh
F4l2UNn8NFz7W8fev5cm/s+VogGO8eJTvzrydm32pf3toW++8bf5NxdYanmcM4qf/+exZym/Y+GK
O62YU4FIEwfYL1yq+jucTJPEUOwAsQX/deypnIiQi4GFwPcjZRQ8o38ee/wRFCgYEbSrhZgMDjt/
49g7bRQYcDuwiQLkSn4lhHCO1+gszVIQdXQP1THtnuYc4rnC6MMzM6GJ0cU/Bkw4nzSl/PLijb0R
4U72IWhxrgvVRtahNArBq+PrLrNVjMgrY5aqy2hXt1pzl9D7cmO56P+2HBTXAjkmNPjEyzZO9jyv
sh+GAWPWzA5RWszpkKMafo4aLu74RWR5fiJwMRS9nO7kMCezwLbVrdxUhP2rbeV+1+bj2gqUdEtj
s0DoeMoPUhn4qr5p2jHfvf82RaA+uTbeF7DcCKJMBQUB72VubCC1ttgZ156QuvOtCJUfablEjTNe
q02s+E0FeOX9S77xAWkukYcbAk9nC6jTy0tqRsDwSEa/Ygzq2A0KWeP1JhiO1UZ0xjftjTdrKmC0
2Q4kaajnHV/KcaKqGSWJtnFbxTcqMh6esxTxLjBo/kmQeo1UvrDRZttmHeDX95/z2Xb09N2SqImn
BE6oQuI6elBTalOubdAlHErbjSpr2QDG1lZgomwcxZXG01TgdnYx9+s4WWiydYPkKfYIWwKEMHxG
N5Jj48w7eev1M4IFVsi6Fl6mx3e1KByXTMiYmOmZszbrJXNBjlerEOn6M0f0W28AdIiAnJCJ0wk/
2T9KnYxxpsfRegid8qIcAuNrVNrZZ8BZxiNd5MFzzNGt5KTY9elBQn7CJaFK/BhfgzW8YebCSqAs
q/c/zKtqlxDi0CdXoK5DxCRTOn4FoDGqsGsFr2rSKGGbzMqx4Jzt0osrRylX0FrsB3o+ypU2LBrS
1OMcuSg9zzjLa+N+VEfpQ29O/BSecpHXIpXhhkVRwTrpoYYXmhV4XR56bWPrhziUvuYpAO8oimgL
SugLbhNzNO6ZAFNpvv9or70khV6ZRQWPvgaov9PMIbXKiEKFr9vQFlsbw9JfIL2e02suZbQ4gjKS
f0xBiXwwusiTh2S7kGqZB3WFDEsF9pMG1CVSRKQI1VA5H6AMmLNXh2GEKrM2nyPtPFOijvcIh5ds
Ib/BKUYVdbJCsLo15nIyAgZ5Qel1TdLXblkUyBajo3KBsYly12aRUhJ8i/5ygZ1zk6j9OKySOUCk
HJMgqGq61iHrO6HbtBrTFrbDCIGe4ZCD3tmkYruA4kh4j6nheBPXcnTb0MGLV1I5WfiopMYNjdjs
Ls4MN8yKdUjm32FD0+mbOmrVPUgS4y42A3tylXZiFqAg4jLCrHtMYWw8JiSL3zq969dK35wDlJ9k
85wMEE9kDmpk6GiN6yd7VRuMwQg1PQAjGA+PWTXLm8KujTOZ7dtXgTWNICHAjNNTrlqiJJAcOfCd
0GaspM5/lJVpn4mGr9MFwaHhWQQ9CzEQEZZeNGEQQ4qX2hgDXxnNjgH0Yn1sVC1fhWGRwTGg0d5X
8JfnplDPHHFvXFk4WkIiBPyiMPg9vnLSds4cq63jD4aWpDjKpFTqKSyLpi1WofWIFk30JNmFdeaJ
Rcfi5GwVMYblTQaB+u0pb6eJzFiKEs3xtVLG00mb7OBJG5r2C7L7KQI9jSF5uSJLaCyNObUseI9t
yVjXcPtErVpGyFZ1iFJ5/k6r7VCPzPxU2KPdCjuR5iFQE+liiCztQRgW5EjLF9GdlBb5N+g7+rVW
OcnN1KfBmdrk9ZH6M3BCaKZ7wuI8fptTpdVzVcmOH1XOsNZH27kHzXPXph0BHi/gNaTmKwZ/0cbB
2PC/9UrZcCZDIhRBRCfo5SpKYRRJutw4fplW/aZr9MgNpKJxodtYmySth+sMRdxVNYNmkZKSE1Yx
0vWSydoNskazXxf2U2oFJWrbweLp6gIxU7agH5c6XQcmxW7eALyv5OqPUDOQW8qbLyjYBFedUCU6
E6vFMXMc++hKQc8nTsMVwfP6+GHCaVKGaLAsvw5V624hnKwC3YkvorxTOiA+TNsYrDi7uAt0LzNq
ZzflTXkTNG349N+4FVzuVNgQQBdRcz2+lakAnhynJXukQZC8kvvmy9BjjGJqfbuzF0W6tiJglrWO
xQ2wBWFSYh0UrenuztyIiGin70S08fBiM4GrnS4vh68JIiXiRurmANF7hzSTvEO1Jj6QoeFkTCvc
xcPhMLeSvqXT4GzoMmReFavGmcX2xkqn00akEr1x2NonR1OER1cukdj5OIdpjzCd7UuTnYrQYFHD
MQ0tOOfKFwcV1AsgVPUZv7g3grLGFyFaUsPp5ml5VdbYUSU1V5+cILgMWsdea7ne/FyD/6nJX4Kn
BQr3rwkYgjP0FH9DafYPSnJRn/+US4qLL+3ROEf8ml8daUpzcNHANsUixf+aKPgnJ4MlCMISH8Hn
8psP+6sjrf0O4QKiBPQw1UEU+l+VucJ4CNyzoGvo+FtS8f+dyvy0fURdRW3MyJXhMZMmjp7j3Yx7
SWNLS4urxFCA4RjzwoxXpjPgblM5aGUyuknVRz3VtKcEOF60UrHrvhm6rH2Uu3ol49bB3LtUg7WO
PFAC/M9IQCpZMjKJU3lgWNRFuImp4YNtYlWEfFx/P3dlPvs9an3bpFUPL77Izc/9/1K0TD3pN4on
ohdGvU0pgrLuaY89diQaZkmReoARWi+c7fxGr1AeTxItwqurReixbcFXObjmyXOZXWpNq9/2dpVu
AHBhyaF1AwaDyk1CP3ifiWFzH+E0Y4YGsm/tvO2Kpt2+f9OnpTX3DKweDQzwxVDJ5JM6Fx8g2cCc
KgVtiMJmNy6TH475E6njgIwLuv5d0I5nYtZpY1a8KOb6aJszatfE5OP40/ORHA1FyMRDuUJ9TJP5
qUKycKX0yPGVlo7zSGOuE8YiLtDkeF31hXMmcD3jzV+GcHEL8IFE0Qu7js7V8S1YNeWSNXALVdHg
JKtFKCrqSvFxUrTezYzIupRbUDMRAoobRUokP51VUYN0wE2Q4biIQB+ttCr9VuWjtEo0ST7zkt6Q
+RIKHGQPdLBp5Z6CoRfYuXlfWLwk7SkeLntANA0YoAFv3AGrj7rBOyS5BifhLvK0V3PzkGnfYUCg
+4mlS2B4s7qRwnxDruEuve1pVgHu/tNsJ2gvfqgmizNSWsfOfdPrZ5IG8f1OXi4MAzTPaCgwrz29
9TpiBpIDxvFaCR3SZWoQg8T1DtUPJIIG/KvPJM+vSnghjMTyBS9C6k7LQZySL/J22xh0p3eUhGRJ
mtejnV3Ic5VsSlQ2/SxPg0vwHV/7LsFDDxi7b6cLop8j+rktQLeVjcj0pguG7MxtvX4N3BUkTtH9
h5J5Wk2AEm2AWHFXTjMNLi1/1S2rrtkSY0tvlqBdPO/l/5yTL89J0Yn763PyZ+/66R//pwn/KP5o
fwOf1P3jv4Sy+vExKX7Lr2NS/51FyonGSUj98yx+9OuYhJ/IYkI2hFX188T71zFp/04/gN6MBhUE
cqOQcvs1uEWPQWbW67AckU6inPs75+TpIoKSQHud05oW0DOQ4nhpz0vTVFNrOjRwcMnS0UNyi9ZE
I2fTZ/OPF+/qjRPstBYU1wJyhZYT1H0Kp5MjWW6xkBrahL5QYfQgdsPEN2sk6pyofXr/Ss8NvJch
4vlSjOYM0TNgCCBS7Bc7dlrQawhiHgs/XxcHo4vBfiryafQQT0rXOaLscB6HnQmd1wtAoM/WBB5J
vgH/XX7OtR9DeIdCRIJuDNh6tAcwrUPmWUtVFDy13I+Sn3vrLxVJT89Jcb+M90WlTKMdrv7x/SZ2
kxvY/jleP4ORWtqaJuBYiihCc7TC38qTOGT899/Sc+vk6C3RlWSFCa8Y2mWwUo6vmmWxkfVz7nhV
wqDXrsvbsB5+ZKqT3ZpTczkGkZBTGMvLKAaFPWmKr8+mcznoeMABLvCw4Pbi2L6NEDfAdVdztRbX
3LC+rIanSUrHdawoM3wR08DbER6bkWPhCP7s82yYYD6r8n5szNtpaCe/0wFxz1Ba3N60I9+wMIM3
0AgKcnCl2CHObtOggpSHldADzj60Yrw7DfGZJOsNnAx5o8aH+MklPs0dYJuGY5x2KLLa/eQ1Vm64
2px+R808XsUUsl7fhh/zDpNMhX6EHDj7DLME9NNDc/P+13nlvW6LERb7hMkut8Qw+/jrzGVq6TCB
HNQbYwQmROtjrmi+JbnNkVsnFIIZPYhY9dJIQeG57Tp31huER+oPI/7SZ3KaV5Hi+Hask1TO0bH5
TAectNDvS+H11qE3aGD0tP6pGZe/2/UTD8+6BO7hyIjKvUp2pxAfucGxvRrY5MoZu8HHcHM4swOI
lcephLgMurxEZmwz4SyKkPUiTuR6NWcYMzmelKFWNUzdZw1At2vF/WUuIWcaJos3T7a2ryJ6H4Fi
7Germj3QElZkbFvM1FAIsdqNOeV3lSYcz7JhyzT8O5LwAMedyz5TgkvsuUJX0vo1yoaDX5XxRtIl
FAup31fOAAI8Htw6ch4bQ7kGS6FfAI2tPYqXalWHEfj6uCr9Cku62cw7SByejc7nDnuwHGdQGjy5
ZNETjXJfn9oGo+XgiyQn39Ni/BRinnWwQbhLTrigTCWDP3EIKWn8OMTCNcmsEUcrQd1ynchPC/hE
zlCca3G/uZapxGBAK0ygeN3H7zmasno00wzbsgwrODTDyyRc0M03ym1nSA8YzZUXihyZa5JfjFJD
jwRwot9juwM/diZ/FMH0JOyhyItSpkn6q6GqdnwzllP1nR0Etmc1NsifFuW0XC5BVX9zxlUFUB3m
U3cu4X7zovQysORCjgCtpOOLysuIBF/IRYvwZug6B7m9oVvpTX25xA0DMMRmWG2fzsQQcc6dPirm
IkCmdDQSqIqOr1qMjB0G7OC81uh3LQNsH5XedDPwTstBclyp7T9b5SLByrM+z3IaX+SDsQXOG52p
N5RXhz87DewgmRDNAlSTT6JZ0BlLWfUhRNNm1N05x0w5kOE9RRYUPLmGKLfQY3DrcGr2QZNMMIM6
21ct6aoiK9nbJlCPnp4l5IozNeoz0fX0JbEumcWKSkgWPYmXQSBFsQZdI2KNk3/SrDq7zuarOUX+
aDTXKKgobB58G0td22mau5hwSvDeI1oYce8nORiYNOSMUmTk+NSmWZWV86nNNcPN2igH9X4Xqw2u
0m3ibBDR5beptO+swnQ1u18FQ3JZ26PtQ8T9NMWzFzoN2ofpF1NGIV+aWR0QTNIx2UJODFApDgu3
L+Nk1Uk1vjZm9AUglLyKlnndlspysMLr2iqAzueoDWFefSHJde+NObLRGS86DKfEA1JmeXCecKuq
Mxin+pnp6lsnhQUoSURV0jznJKgaUV0VfWDZ3pg4g6f1khsK+csufoTh2PwM4f+pSo6qEvb1v1+V
/C/f/+3x8X8fNe4MfsOfFQnCe3TEEF19houy3n9VJMbvotOKZKlGYKQXzqf71bizwWEjDwx7gbya
AMYG/lWRWL8DLkbh4mfSBFbr71QkYrcd7UYRrQCz0fAlUtqntHTyXHUMCxWX23RYq/G8me3g55r5
y2xbLMD3LnGSbRMwFQdCaOBNEU6M1bSJK/oug3P/4ivc/PyFLzt2r/bB85PQ0GT0ZQoExHFc6UA5
hp0sB16QjetSzw9liZeu4TwRyXbvX+pVw0kUEOB8kd0CIAwk6CS8OkbZ1PIyB549DBeR0l2UEFlS
BTuLADZvgQO8NlyU+O/oUbqP8/mqm/XtHGpb8Xadcd7IiH+/f0+vTjxxSxYyTtSVBCHnpLpQMJrJ
ymUKhKEqyVG2jcYQ64P+IhQfFjOhMJt+wuv+8sOeu+RJJNfVcAbpw9wrl8MPxcxlQfVORe8WfQIX
N8Q4xTlTMby1XF8+pVhrLzLIzobG29Q8ZYXmXyJH+0hPzxxQbyk1AN+mV4AFmq1hCHl8jcSaAc+E
HR83KG8WufiM59JW4lpMzS/NXL8czP6i7XAB7sobWdfPXf9VFsGXZGwtsCKcTTSdjq/f6EavwuzB
R3b4XOnN9dLl3txm27RwDnYQ7+cw3ieGczc62bbO7ceo7c4cKc9zwNMtC8UD5gjdEuDk4hZfvGYn
mO1QG3L4+TkYsSX5pDb5oWJijnb0I7RCr4xDfFNGXwsxHFLgQtvYg9tIpvQKLGK4vSFSd2BxdyyF
Q+b0Fync4EFOt0M14pBd3ry/+MV+e32/fDORZLItTz5Z3VSFqUcln2w2L7uW01dCM0QFCjw695g8
X9AiuSzk9uv7l30rslHIaAAbqRrRUDt+TXlgseHGgtVYjF/xM7+pysFvzOju/cs8p0Snj0f3mLIU
1RWOhZMVoYW2EjQdrZwU6am0uil0fGxz2HpVV2I8a+yTQd+DmFnLqXQQIQZ5LB/21gHpg8NYZLdV
sWwYa66kePEmK7w109HPUZLqJASKNRQI5Bn+bgIvu8y2TlVfQwb1cBvCYCtHC1nby9hhcfHZiM7U
3UgEv/HtKFJorglZHzATxy9xiWw7lTrL8QrFeYis/EadhgvIDZdmG3gZpoLAvdKVqg3rJe52k1mF
qy79QmPAd/Jkn2g6sJr40zSNTGoDvwJGNE7XNcsP+Q+3mkEMBIYLPTpaBVi5WU2+LaxhnQHejkZz
uyzJ3dywLhucolMJARYsYZR5gwjQdqJ8nJAQC9twU+TGCu6rL96kDME2UImsWK4p7fjVarHYqY1t
wxsN+eeRM14ZdX0d5J9rawKx3+6wkD/gwLHup+huHtEeoC70ghLJrnTAwSPMD441+EFruE6dfII1
iGQwJut5ecMuP/Rz6Foof4RT5nVm9qmeu4vcsr+PmrRu22lTx6Y7R8l+mdQ98gco+y8eSO+tgPkZ
cvMF0tE+ToqbIQ5zV4qaaxpjl3Y4bwYz2hgjjl5txmg5uMev+4tUkXdXzXSljmxb3X7KlfgOFvF1
XGeGVy3pwzBX5aopspvE0beOjnJOGPl92F3btgSqLv5uw5zlMNqUYexn1YA4qfohTviipv2UiHPB
AIsyO35nuWZP229jaJdpY8N1CHwRSErzR8S7FXFXvOtqriA4+Hr9me4qTMqCf6QZ36dQ3xYCjcWx
t7XM6k5J8kMTZF6+WPfSOF5ksbRuCukgfldJjzVc2msnjfZWFPhtlx2wot/no3AcN+YN0qoPWJ36
QxjthV68UFzIpeUx0IxL02DhScsOSNRlF/YojcJCd6ZNoToHrOK3teTciqgjxfImVLRLO4s2aD74
CJxvw5TBZh/djQXNOiAyhUvX6+uM6Te+luKvVSUVHJstzJTMuQcb8Aj8zJ86LNsHZGJXo5Ifklre
VL2xwsbVz5V219YYOQU6M6NoL3XjukiTvWmE/mgNF1oJjbudvSrodtmAjfm44MzGi4UrHIf9XQBT
xa6bawBqfqnPnjZnXljnXjHyMyGL0Bo77HSVb22BaUQpI52vNru+1ffiU0cZ/x98XmpLT9LQ7UZ9
9CH4b+VwcLNaGA7iZh5Oa2BC9qqFblsM/a4bwzuS4306L6Bhg+c1gB7EHvrOjzldNrWKwkq0eJYa
3pvA/vSM04WD1VQfbKVHHybZGwhrhLzWRnwaUUs18acWcKOew59hnQx5vsWC9DFXpzMR6q0gD76d
5gXm6AyAToLv0tRmZoPs8zS7ubYQKw6LadMb6plj/9XA+bkpzYgefA0zfkbpx3EwCfSsqlE0QmUh
/RGxixszhKdd3mTG7LWKvo/nfNuLufpc9n4tFTf4DX4UZ6psBB8iRHRh9+d3pt19wGn6EOAwn0yz
9/5R9Lq1RHICrBa7YiSiwZidpJlIC0dFHti08JTZoFcuZ6vZWb6Nhr5NVG0/8XfJUfYoTXxdNPVS
N6aNxRR9FZbnepavm8fiVoSiqkiUFJDFxy9MNbIx0zKmDvMY3cWd/aAXy9c+nTcdnTrTogbWuoti
rL/EVufWFsEC0Z73X8eba+PFLZy8jWnIpbyll+wZ2nRl1SEKFyVC7+AC3r/OW4sDpq4OXBKUBWvk
ZBEOWR1LaqeJCUv2qZL1S2QSUPowtt3iPO+RYgh8y5ppmCdurUUf5+Zad6S1RhRygmYnycO6cZxD
2cT7vGfbRv2ZhvVbaTPnNxMVZhsO/+PkXZjhDKq5EUOVElnlefCjhsADEj5JcZrKhrUQmOkl51EK
aUTlHG/vv6M36j/haILdncGEhVb28XKQEkuL6kl2ADh+ntrItwP1W0welBXnyr836h5mgQAecBoh
LTttr0qVbpVphoOkmuxwQ/bNRPUSeo2VOm+0Sici/2TE/2WhBSWDmz/JALkkrrdosvKEp2i5zETe
s4u5JEJXfsrB0RuMkBpoIiS6jaJGK6sG9c8fiqpTKOz0mo3Fz5huxYqYKcr0mna6NvqzPmADoW6N
OduaZnbAEWLfLs2u7cKPtL9QVpE3fT749Tj4iZl7Ez+TT4NvkQU1YXgJAOeQx9ITLbT7KY38pG6v
lTlxB9s5xCmHX2TsuwbASWhgvxDv2xzgf5Pc4uO6smh31mZC77P4jJrJk5zVh4abFj/fTcN6pive
VdoWqPweGjfumb2PgeNemqKPIhvruR6iHRdGHflV1u2GIryckgRD2+5anwN/IAucURlVkAKyKbPF
LkHInfOwuZaJmE6mb0WyNI6926fhx1CXaHQK3aNkD9zux2CnW41aWe+nu9pZbvoCG9YU11+zIkWM
251CHiwyLYvDthsGTrdsG0SSH8nSnZ2GG0MJN5x2qItP33S1u1jC6UrE77nR94H6Oa6Du6XKwCxI
F62DG2qAOr5IRYLBPmhJuMumSzMqPit9uAnQiavL4EluScFN+0Abwp0HEON8h2Dp3LZiFTjxbUj2
WZP1WiXaFp1zmC2c1ZpoP2pwYHmHQ1dfy3l45zAHUFRnI34uXkgMOVHlydgi038pOfw1SvdjHf+Y
eH9l0l/k9kMzzFR6hgseY93JCIZw4KspA5kgvU2BQAI7u1ssx2868qcs80Z53ohERk+cJ1unJWoG
2mUrTShQWI8B9UjgdNdWMV8N8XChpxz4Cd+UtRY6Az4p+cEwkTjJrxcruUsaku72M9QCFxzyjegZ
2QFplTFulErbj/mwq2bkWjiFOh2Z3zi9XebYDcvxoqA4LY30tqBgTRw0laSG18YPRxjQ7Jcquhe9
ELFGzAk9JMLUMBKeWIPiiEWzbzdbqO20y0aXc9br6Dt6tzOJrl3A+sSAVm2WTRMZrvg2jdRjumci
PyfdWyUvSKLshHGBa+xWEYZb4wNb+vH9YPf68BMYAjGsBD7PxO7VfFCRk55nZz4YSveiHlD1/mIh
qxTLoEj0bZyG9xb8n1ifN21AGqg5Z8rSVwGXW6BpCTAakz/hO38ccEu5lhtZm5h2INA5FB2qITo0
7Gw75//UL3gnAIrofRQARTMGvoAqA6cXWIzjiyGcJxWY9NqebiR7CZ075nkdjq5tdGfJi6ctpPGt
nt6iuuzXxOGkVp7qaPqMe/JdNddoQ2vqPqikwxCNawoZWDHjV1OPXXsKQaaVlJzEBgVwHwJxZOqS
UGtI4/2w4G/d2SLNES+XIo250qaPcaSeKQoYFdvquBnN3hXNrsUkC0OYb2NWaM+NOq7AeboNgv4C
6sy+tLRL5BH3hkb/yIrvqD/uWrYOAPArDNc2DRhy1GTHFfZsJP+zfllmYeHFcM8Rpl3AD4YfEnuJ
Vqa5XBXKjBKkqEAzYpSmdgjAFUTBJT/ojXk5dtHHQotvpbS86Zq8WNlT4DcGRUVFvOxzixjLWmUu
MqvBXaME9zLqX8Uo+cTh56fv8AjOiv/H3nnt1o2tef5VzuXMBQ3mcDNAM+ykHKzgG0KyXcw5853m
KebF5kfZrtrakrXhRg/Q02icg1N1SmUtcnGFL/yDcCNw2TpyFl7jZQ4bWEw3qto+C3X4fRp1dPVM
ZaPn5aWpd9ue7StQikD66zqJE5pIvX9T6JojKXyBoBJOsyS4bxUyQjLHvM8xHq96j5NgF0TZGuGq
nW/ml61GUgc3bxeSrMk5OXDRr8BKjE4TBNdVK6KYtVIS7rrWPBVk6yZhTEpmV5LfrsQ5Pa1EZQdd
9cwkn04Fy1v2RQNDSclVbDgml2W2m0j2FZ0tSp7Raf2qLcNdGQ+rpA6ul2MWzc3P0oCIXts5fU2j
SS0F9+WXW/GGLlGCfWXkGBCAtCrdtDKX4ryoavKDDo52ZbY3cqktVzCylor1zdDbwO1MbSuF9KHb
sFI24BFMG8FMGjZ/oRJQ2g3EGFv1URgWErQux3PFnFyt1dAvyJ+SxLyJ6u5cSRe8SLIx2uJ0Sbxj
DuWZRKoU2+ewTk2UNIXaToR52tFuv0L37w4fiutGNq8rDmfP6jIOLOCsQeN/XlLsMMbWbERjS6ih
FHGiySP9cz1Baizw9JSbsoAfMoC0K8mtC8GDtbUVyZNRGf2iR6TxxNupZAH45cxEMdI/KSRlR8l/
lxr6LRbcGGzP43lioC1eGAZt+0pJudvjRyvvkVaNM7ejRXKy3PR1HhyJnd85OaA6EDPTbyV6OqzV
t5S3sqnB9Ni0BqIjJpOLF5bBSYPKQ0J14uOT+e1wiyIyMT8cCyD8hzgSMdKxVkH9EYxDd7LEJyFZ
s5nnT8tKL8fhyHDvXASo/IBOW8iOoNReMBd7pdoJxBuQs8FwCw79lAS7jgzIErOIRFnrYKvyRZzC
m8FMTqMwQ6+gc0brp8Pc/4OuIKJO/PdQjIl74G8tpv/1W8L+8jh//2v/OSSbFmvg33cKb6PvdQ26
/9+6poW0A4Jx+te/5UAY8V9Y6PgrTJK/fm9eoxmXX/mjdWgYn+jdk8tAkQMuRoPwV+dQsT5BtzS5
BnXASottyN+NQ0GSPi1FcJxBNBIhCRmavzuHgoot6S9tGtC1f9I3fL3MQcCS91DxBjQJiwC90YP7
GBP7sS3mIHQUyL23EIkSrMQk/akXVX+Vwjmz5zb56av92zDghb/8TxTAqJK+IAyxkGD4xUH1dRQg
jI2PzRMBPRrAbtWh73uaGs81F298DVifg/qqkbkhYi/DHTewUleKb6v8Ro0SYrzHDh/wAk+ArH6u
5WrVSwLl143sb1Nj3KJNutW7q7zpV72PoZQaoFl5Klu3CPWRdOBFROUS0LOnNqMzdfm6RweyFCsv
LqEr4IJi/KTK/PZ1XwQ+Pnrd5SPs7W2lrrg8ZV4XBfqz6BxlGzuzUeFYgR6/KD30bu7q1JYcFFeO
dDhfp7hvJ3r5+d7ISFcJCEAysq93HTzC4QLR2kCKobOhazlqW7X5a29rvNO+Peipvh3yoKdaEPtn
mcKQ5bbxVpW3al3Uye10pa39TbEFNbS6+XjIN2v49Wo6lCCbimJYkDyxE26pU1/MjroajlRF3h1C
QlZeZD9icX2wYKWun6VWBg4yGl9nM/J07TKo4BsXd9kx9NEBCvfnBO6NdbBaUq1G2WhxLA/QIbbL
b+a6+lxvxpNiPTzk58H3YCdfoD6mnuRX4TpA0uV2jO3h/uM5PSgDvTwFnlRwi+AOAxtTD55CxZ6l
jpeIoiG+klzzrkfv1CCa9UoweAGwTlsO/qj083bMg9WaSbUutgSATqMkHqpJ67yd0bgciww9pXl1
5A2Xb/Z6Vy7CGSjLUxRGKOVQ8KgxBSKsVMrJuOkwBXI6XgWW6a+SKdTdvFCUTTc17SpH7f9MtRBY
h2dkPiEs1W2aSqlOyqzpLrjL5QsB3fjvU6Krf7bqOB4NUBWcz8hQAAQ7FA6SNEHi/IsEW9VCFOdl
ET95K/JPFGGi9k9hwfWDWjtyZCzp3t60yAqqLEQ8IF0WogiFuNdHhihlVirJJMJdqC1au0G9olsc
bT6e/deFMO4cdAkXWpZKl5cb7pBanU5DH0cm9CndnKTEkQu9a5HezbXbWhTLi7GYjJM6kybKNjV0
I/z2dP9I3ntQA+cZuF0XhQ1gOFQAkdt4/aYSNGRFji1pI5ul6WlSio5vPZQbNVrEzmjaeXNQfgn1
Onco2dVoCkQljGvA2ZbQ+ru+05MjSIyDYwbsFzVXDaMF5mXB0xzM/VxgK0RdqFy1ij4vXV6ciMqq
2qq1+V2JjGHThmbsffwlDiJPVFQW1BKVJwx3YPBSnHw9DYVSxLh4hQw6jdlNmXXiKuqs5LOBzBl+
iUqd2XJIQKqCw9Th3+PqZUdKU08O+ielandSkh+ZhwMy2vJMYABolC8ClXRSDkuzvSyGxVDN1SoE
gAjnbUpOfKNXnAo8xUr0zW/JkO6sIiocKZh6t7Uq/epPpwXKEkiqpU2iLDT8g2nRZr+SBDAqK50l
EkLyyCVWRdojxx2ilXGdUy4eVmaoptOaEE98wJ6wejLErNBXiEbOnJJoVDwfeaplBeztTmjNUEZZ
JBCtl//gnfPqQleDoRH6Su5XAuL842rWrfkaG+Vok2tNdm1oFJdpufWl5CoBtcs2izS0yA1lgvJV
1/GlmWWZhJ6mIRSeUc0z4EKcFtwjT3lwtC7XJMkKOlPgVklpDoV6wMO1xgBYc0mN/dMxrbMHaUh8
HLQp0uAtKq0SBQV90whEW4slYVtNQ+E1KMNRugPuofqq6cytBrMEHuYYtN0RMeM3i355QlQA6HQQ
WdMUPOhy4BzRGB3Y9g1i50Zqq7mOu3UFoluqS5le7TjsCslXNkVU93zeOkN+3kQFGmE+WzSm4chl
dPhZl8dh1b/kfsDoDsVXMDZo2zIQ9U2sGhXXH6j0xAdi0wEMP3LJvjMUqCQIgDg9o9p0qNsktloX
ZW1gbKw5+C7Wc+sO2IB6GR2SIyMdHrAsA7wDVOh/kKSQ+3phU+5Fn1JTocajJf5mquOvkxXFtPSk
0JUVGolRmqu3SFtVT53SFLbeJrWbxHWNmFNsOgMdCRzb4NZ8vDIPGnCgNHkkA3VWwFA0fd50ZweF
QwwSgr/x0Yb+NqaKemV12lYMUgHQcVKsOeSLkzQEap4LtfxZmgZa9zGW2+MQZRT6BQoOOngLeiDA
c+uhzXfJ3GTrtojj64rr2JN6ujAfP/bbb8ZT0zQk2SNvQurr9a5PlwaW3ET+puuN+TSKFiOUrhI3
qY/Q7sdDHQZ+ywwtFFEJmiQu87TnX4+lJYGlj5FmbYpS7W5N3JriVQj6f5NklaTZndUGXzCja76H
vqKs5Bi5sWKayxyIRgzz4OOnOQyGX56GwxM6Hxg2iiMHTzNoI/8cc9hN29XVTTHQsVBHrbkqqc6g
Y+2rYW9H2tS1Tqv1wrecrYU1rVqqqJCKQrNq57j9XGilZm77QWgqCsohIoyhklrJqm975bRDbe4p
02JIFfCWgKxnGLHWdl3G85/easvULh13aSl9L6S111PbYnTYBwkv47dooWZY8zn+4LcbpIs6T8uQ
EMpKI/YaY9a9tp7Bc8hGt/54Rt9ZSiTcpkr0Q2wH5O31M+honM/UU/2NNQKfisp0XkOy1U8yOVGO
fLyD5HP5dkR3AEI42qjYvRg77W3/WOx1M5hFYROmMJ87pQ9dSg2NF8MNckdVDO2k0UCBFcYx597l
bt6/JV9GRo+IgVWFasMBFi01AcGg6SKAnMobMJ/RU1HiwqFUM6c87o+ukOWil1VteVGUIMb+eIqX
6I2eDqrYSPMdrNmoLtPEnOkClkWgnfrdJF5SkG9sgdrfkSk+DBiXF90f6uBrjm2YifQrgy1b1tyg
UKVtO1FPVxNRndtjGu1iypQcOSLeWUKEqLjfSrTOkVQ8WMaZ0nN90HbdtgFIurYR7g22/rloDOWR
kd59PUTJFoc/BBtN+fVi7UNZbs1C4vXISlyNPgys3+jRmHt/p2S+eqOJP1Xrf1useftyHH1IRVvk
QBSoDuu+ajygaciUbuFdlSsjtepVI3ZIDi7u4R+vk7f7YxmKPUhPjJ3yogK1tz8EZahp7rJOmjgu
MlvUC9L9aE4re9DAyZk1csiZOZOVCOERJMLbiUUUFF816o6UFxn79cSOc4ppasXEKqGZbwUzAugn
40tRG0vkiGwRaNE5OxZ0Ldvu9bZkQ6ASv4T1CBG8KTbGZipJQJK3RViO+JfAa2kJS2ecKyqYXlsj
CyhsmGVQ91tT9qVdOiHERu0vDx6LEfusj+dfWd7y4HmIMEArQhbnnFCWD7T3ATiixxz/dWtTLeR/
4JzZJqwJP/WwanBSiylE5LXmyqmgba0mnnZJSG6mB0K39g2xsnvcPa6yJBGdFqG5zVA23Q7hwukh
M+LaawAqg7igIRL5cXmJoU63NfIk2ab5BEuPrGvbTkF2KY1019tJSXd4o0iYC/XVbpzM1InM1jgS
SLz97hyHSAMvKdWLHOrrNx7UqKhxh7c2Yxe6tXw+17Ldag95dR718pFj8J2xlmCFoJY8AD2Pg6Bl
jAtAuvSBtlFkhGdVZz0YUiCeSKU+2FaZ3jYz+MiPv+ibvHHJNzAkRf7IQDuFi/b1+0WpjK5sawXb
IPa/lZISbPQ2HO3loLqYxa7ZdIZv2alF68hsFePULyb/yBQvp9/rRcUjcPKTqKF6QQz1+hGKCI7x
LAscIGbR2zA8noQO1q8+4eqB98Yx+Nzb82oBD1C9QteMtz7cyXk+50qJyOJ2EQPdSUIENRKIzWk6
TcfoBG9v1aVbgJwtb6Za4Nhev9nUTh0QvTzcjqa+C7AptWMjM1xVBXXcMJvE775/o4uD7lbqEB/Z
re8EpktZimMLdSJytkOxQXRZFKGfhYhrFVHUfIpMyLxK6BWWUtOZNuZNQ2//uelT+JqFP1/khXAf
6b1h/fHCxkuCg5t8DcQE4gyv58FMYy3D9Cna5nJNRaAaXQmE8WOXDspZHeIh7cTTn+kJL3nLMubS
GETvknLE8m32jiq4nZj8UAjb6koaeb4Uh2eErMORtft2MS1iCpAPAaXAU3jJnvZGQRylE7DMirZD
LmpeKlcyMCrkZVFwa4/UNt9ZTMsMUl+hyAhB5iBIsmoFyLGRxjhZN/0OfdfbFH7ASeH7Iu5JAH1U
zLhO41LUMddSp7OPD4q3m5QXJTaUSQWpd76kHXsvWkoF+oZmGW/zZsSgzK+KFXqilT0WynbujeYY
EeftWch4rFD04PBQRbv49edT23boprGIt4h+hu6gG6PXq1PgTX4YbOLcFM5xRGl2IiZeK24rcNFm
G27Ctu3tqqtzUFudb8ddFD2LXT1BnCiMzQS+wiWkReNz0OITae6RgSjjBeIVB2v4A+OZPwsmhGFN
e9L69krRm/bzx/P4zoHLi3HO0qdcClOHbYIgAQbRYdK2pe0Z2x2gQpD/FagePw/W2CmdoIQq7oax
7eDR80PIuuKRIPHFMuD1iUs/EacbjgRIc8BWX09uIwydZE5Rsh19qfJGqttAOEfFtItGugOIH18I
1cTHDcdC3WiG0J7KuWY+gAGEMNOb4UYuqsduyGavQXjTRnhocJD3gtEtKNapoAalaxBf73KJZLNH
ivSxEwQVKE45PCn83sxQ8jXuFeIRktx7i0bXkPNfThvC7YMgrcrKKA7DMd4OkhoDbJFyb66m0BPS
QHHlxq9qu8ynp4+/6HtHABh5TjU4q1iqLT/f2xmqFAu9Rm1kW+kQFcRiREB3HhTkkrRjct7vbEKq
75jrWFR5YSIsP98bKgoadJgQ7gVqhyJV5IvBSReI6UpGTWKdEIgfSZaWI+VgnQAyZ/Nx6SLec6iW
bhW1Sp+FtSo1ko6AMXI2oVbVR5bjspXfjIJGPuc1vX5OmNdvJcxG2QrBHG/9Qe83lERCp42Qa2tS
8u1WxE9UkIfCZd/4R+Lrd9+P+v2LAwQ9/YP5bIO4L2PZjLeNZHZnkiQUd0Nh1Uc4eu99NXpRhPGs
S86yg7BuCjqYXprAUTZakod/hH82Tb2wEQwhudKxszxy274/HjABshXKJ4e8DTiy4Oo65rOPoBiZ
TbGS9S5waIyptgls6+Pl/97XI8ig4UlIRffr4KBG2FAJLIPRjEbKTsKhS9xWy+fNmMxOLU1nejU+
BEJwTOrj3ZdceBCLrhxR1vJp97aCRb+n9nMt3oYl+rcx3jarQAKxGIC2PTMiUbv6+DXfHU/n7GO4
xVN7+fneeG2VqxZi8slWK6XUluc0P/VjPh3OoNm6L466iL9z2y+iSQoM+mVXHF4TOBkWJk42yZY6
p+AMUhdvxoawEWVWA1KDWkBzlApqrFa4GUQhPBJsvHOoEY/D8KQZoVN4O/iqMb7JXL96skVPf7D9
ThvPx7j+MnZ6u/l4Yt8fiaUDTg3O72HNK6RzbSVVmG6lPva9ILLqTR3RKzeMLDmy3d+7e2FpIPgD
u9fQaZe9/ohT3I9SQ915G4pt+Jwoc7WdEKlYVXNcbSO9K7fBmJtnA7ZHDsFQ86D18Ck+ft93Gikg
lxYl/JcKrfrykHsrCQKfkvtgrreioPmOqDfcqYrge0pmzdSNe8lDI1/asPYDJ87DwgnQdWQZ+OXG
yoR+/fHjIFbPS78+fuF30dfF8wq5GrQVXk8Kglgo8lazsImADmPwaoTFX1mrShdGgRDxGlgTFP62
TNRvaZ361VpX/eF0rAbtsWnLkeKyLt1gY1qftWM9zchfjvJ9LBj9Tht65W5SB5yxprJNL2dzXMjT
SQgjVe4DKhbJY9/m1xQ1uguM6TtzRYMz++5HOMh56CVoj2OgNCbHSOySONpSWM7Xciel5zn6qZ5P
UHGdqWp5KShhjGn6kLUTdsHilNqVSmCKKIGehHYU4D6Mz0Peur2Oz/ipGgbm6GK11VCDpz2bomia
NlgoVyUxj5Zk+MLGeAK5mtamXwtlhgqaRdy42dgNzybg0jNw0eG9in9l6JRZSNNZHxTf7jqD1nzY
FZnsBnmln4q1VJ6NldzGrgIT9kFuOA3rOhj1Nc1Gnm0agy5BszNsPMn0radqKpq7bBY0w5U0NHLA
ebfCTctjh3YDW1Zy5yiTHjMxD266sYgAvbZ6ggim2EY3glaUwppmG2aac4eHeSrF2ulglt8BGN8F
hmBo3pjm0kPVRvm4kSd6rucU2IfnSjRTaM4+sGaKw7HkBpCKNst8GxfZGOHTPIRBd2JS18mdrCMG
c6JRNRpPqaPp3kz65NkIZTzRdW6aR7UwhsDNWn16tKRWN3Y0vFUY8j3e7+U8oSWTRL61rQUDI8C6
VnK0xvruHCR7g2doNuSZXVdR7a/RbTKhMmUjny8tAPgIeuefWaNe3/jJQG+lBvYgeaPgz6YdITPK
VSfEk+QKkTXfZGpEy7TzCzPxktboZycN+/xzppRjsUY9qN3AnC+uhzrBlDXUqDDFOtBpTSuvDbOm
yO13FQ0Ho+/7hUdexU4NghY5tLmTbkWf02RTp7D8Z7EWL3U+ugp3dkxyWxeEZEREaxDDdRmJwabT
K2XCkH5CwFRq9LNi0seveWVBbGlVw0f/a6jayi3kxSQ6wTPjWwjTBMTSPIv4F3cB3vVD2T8HTRJb
QO+MCs3PWiwfFS0qvltq2t4o2tw9zWIk4XnfjIqrtlPJkwRDfBG3wQL+nTQNM/KhxpkCU2Wc1sHz
DCzDEOjfqNU3XZVgIW76oBDRsdD0p6YJpwwGVVg8gWkfYk9ARe1BTowYntWAJbhiRiVaP1jcDus0
Bi89Aw5St+JQSM8axVK8sIbRvKS5BH4+Twr4twkpjWu1oXoXqYa5y6spHpw0kjq89oK8R/xOVvMv
1kBtFTvLCP1GFJAhUytyquxCro+CDm81KSyQRNE8lVv5wZiyEIEn5LYSW4Wp0zudGMIQ6/JumqDX
Rp1iDxOakHYU6+llpuS4eMXBhM07kgAux0CNddSY3QtKrG4z/GNjWwzBdGI13DdbaxiVuznJ+2/o
DCHWHEVBHzhSlPiN0yQSprGzj+07OyTtHutBtBJYMErzJYiVvEbuGU7DCt6g/3WIu/ZumFJ9Qmte
rFTE7VLZx/69CzM3BGyqUkhWp2prdXF71+Rhdp4OC80b0vIIqBPdgutYnBWS7tJa8ty8Hi9DdShv
o6Yc+KBQ4zDRrjP5OwxE7Zvok/zYcxlMl3VchwI4grjNcUrpNZZ6hEsPBzjs5VnDDZy1NgVPA+W2
2WHp9fRB+jY57eNkfO79PHw2JmmQbbEHY2L7GAKjuJTM1vXUDJbiNsjADCdkR8pt2hkjTN0hoEI+
6I0oeey8MeQLdIlDsz69ysSq/aqV8Uk7R/firKndqoTR25DQdIG6TYwaw+BSGCo3W6R2MUKvKYBi
Al3WLmuhCC/LUBVXmYQC1aaQZ8jsCIkZhkvHSrjqZkXH1Sae6+smgn5umb31PDCZt0HWnGaadU/q
GKNO1XHZOC2HO1DYvDvFB3KevJgF/Fh2fRnZnFnWA95JwkxuK+NKmMH/nWGwdXIEHy+KbmPE8R8T
qQrv+PW1AQLK4jvNyeTv5qC3DDsS2Cw2JZ3ir0JFOMHGaz37jKdh9Llr0qrhpdJRt6VpFEr0DoUc
J8OcWMQOG20KuLIU7dqcumKNh6t8mlaJytrGMCaz864Vas8crDqwK833WUxhkkasidZCyI/mCDyY
JPHw+ChRGDOIr+as6Q17rEIExTtAS4WdWANcBqyXrW2Lqtdj3wfNegiG3rR1qcwkpwiE4YTFDDfI
UEqjd/MOp2RXL1p0l1OlaM/bDo9ne8r14jGr4EOWBIidIysWXBo9pODsyEKSifZQBoBA5aqXHoRQ
M8/McraKH3nkH4HxP/R6/U+Io1+YGaQSv4fSL5L5Z091+3/+d/6v//GCm4+e/ue+5NbP3/BLdEv+
hKjWQo0DQ2TyV0o7v0S3lE+0zhbmHEoxyAQvMf0/olv07nBqWvrPOruUbOSX6JaJfyuhMskkKiX0
Qcw/Ac+/DvYX1CKQfrobZBQUpcmmXseayZg07UhhzJ1mSd4UVaYCLJhF+EnReCQvPQCu/BgLrCq2
DjqwDACLr8fiQrSkMeZwipt52BCrZDUy/TLmrY5SjE4wGJOd9wG3um7lLrsknMZ0ZWIVb0O3Vtft
X1zd8Mw55VxTRdhdjEJXrfNTIxG11d43vfwRbe9LeL1gRP4Jwl8edmEUQiwEaEPBZZm4vaRApnHV
9Hw8TlLjLkjmBN1gMz01zfCsQC1yLDFWqkrzs55iZGNUG1Gc8nU8+vDJGxNImKD0DvefZFeK+ZxE
1a0BG8ahruJkRiXao9ZRADPjyo2xU03g4q1Gbsp1EBo76r0jhq2Qc7UhN934XG6b3MlRwA3MunKG
mV+kZUW0kuR4Z4rxSY0kuhJF30LTv1Yq1EB8pDXNyt9pfqH9yJb+4/b0PjXm/2f/5kVp6venABX7
p6j+vr/vQRz94ssIuvlpaU6zQY2l3aMsOeevXY+e3iKZJwFgkaFnLc6Wv3a9/Il/kwNI/Nuj8u9d
L3+iPEyrF5g3VBv+8J/s+pe28P7qxp4DXACHEjoOy2AHW7GY5FjER4IqM3Y796GeFs7YIiJrz3GN
pG8ympVnabNj1Wl1RztHvKHw6G+bSDdPNAsBSlWcH/xB7RzCPrNzRESRCdlEKbS7kFDUG1KJG09T
wlXTCwP+wXPnzbnYQkVP9M8dATTBSD1aj0lKfo/mr/5diIKYxK8yq+04yjGSn4kJe3TS9dVk9pM9
dVm4YmKwVR5AUT1S3ppv9r7hO7t+KaIcTguVY85dWvvAu5ca0N6mr9NgljRfltymr3y0gkCgpHlf
elqjVO4Y5MW2mf3ay7jwf2T9f7Stfks3+y+zpSi0/n5LOfgqzU/F6y3Fn/h1kZoL02wBvGJJtPig
720p6xMWpfzjhYz1UzR/b0st65M7GNwGTQGKKb8uUsxiUdVb2vsq5Boasn+ypQ4IYcuvBo9C8Yj/
BTKFp9XrtTNFoiqEM87LkiwL3+aqD88TsJXlSV/W4ibpZd0tdCNflaWqO/ksPs44lZwggW4gpT1X
/mwHeuXiwygh7c3VcxXheO7MUlkPtjqQfDhq2dQ3gdTXKzX3rdDugSdQErAQ5MslB+36Xoy2GKz4
mleYBSoAWeT1MW2ZszaMTpLaSOwKQP6jqVZ1hezX0Bie2CB9YIYwgAsJyXMMYuDDDn2XZi4JWR2i
80DiNrb+MfjyElgcbjUiHybD4HJlzl5PV7f47oltLrtCl+6WZMUZev1OjMoRbYeh/NEs/e/ttS8W
a7C2f7+9bp6en17vLf71X3tL+UQbCzj10jf/aUjx67riR9RlFyNXPhO7jkDo195C/nVBYROOAqj4
YSPwa2/xI4qX7K1FcFtfQP5/4Lb80rLYXyxEqRb9WdhES7TKlfp6sUhxqRuzb8ru3FrCekqMjVLl
lm12w1/yPNvNcIsWXwP6efjaBNLWkiJxix3MuZJnJoDN+pRTXD6juo9IjaKeae3jy0z+9/J6tbz4
8h8tr/xfXte0T1UXHZzh/Llf64xkCHc7giLOZDB0S1zyzzojzVjQ9ghIg85ZqEz/rDOKyQsE/2VN
EU/9c4Ybn8iFWGYLTulHdvUH6+wFvfx6nXHrs8xZbgsI67AxiJbQlMS5RFhU+YYzGb6jjk8B5I1N
bnW902jYXqBcVEf3aGovgg76jawFrqxiFhJTTnaqQYUmYsYrfzaegxSbpDptLqVBtNuuEFzTKG5k
XxHXSjxcFcPstHE8OX++Fj9Muv+LRBNLygrxHOzjgtCG5LmAmH6/PhcHn3+dF/VfRZrsH4Pv/pof
yxVL3k8W5iwyrXZlcbr7e7W+/GRZJZoKApVA/p/MXZBN/tALkAOsDMtyYcT/PBURAPm0SLSqdLiB
LkpYQv/Ban19g4LC119+E1UCDYbrUgd4Faziym6quIiH991uqu3Ubh7mP2zPvRniIB5uJaWtpZkh
XESbn/qH9IKCFfGBmx+zpWYL74UDb17mMHpKDXTMLJORCq/eXB6DTRz2GX+8yIsrNIi3BR/2eq6C
vMsTNRzC+8EBMkFn4x4O3m15Hh0pG7ywnP45QX6+x95AfPz9DEKVRjMGuRPe56oDsC+bbWNVS7b1
HK62vY3gzq7dlSf+ZecCNdpObn2uoOJl6665SrZEiKvMWkmGt7fS30lrXkiXHz3VMvt7eU0aoyw0
p1N4X5sb9LqSzYomhQfMyhvc+mm867+MKhXGHyfRb3HoB9f228lYVvDesGHty2plMKy4k9z6dtzO
p3QFhfvmc38i7Xy7uWwAGmp2vtsZt/+OVwZ0j9M5cQuZwYJM2htbqIRYV+M2vJe+5nQucGf4Ujjd
I74f6i0lWvUiWUUyBRY7ef545OUXH871/sAH29KSa7kWpWWpTd4iU039+e5rsfl4kMOe9cuC3h/l
YGc2MFFw/u7De722MVgqH8XKJuOmRcWA2DQhphwJTq/YH497iDf/OS5JNj4P0DZenmtvWvGOiU3U
kWm1Zl6dwy0Pgmn2BtMq7ZIbnExFwcHK0K+gI6XONG7BkkLBrvX2xJCE1Okio7KDvqsdESzbWSqp
51aLTWQyGjexUH8RFo/iDIZw5mc+DP1F2Vb4Cyp1uKH7bdlSL0SrUcH6KG/u52mmS0s/xf34LQ98
/34sXALNv9/y4LgAJWdMoyiH91gdXrSXKPtdR450Htj93fQsPSp2cQTd8XIAvV01/4x4cG7kJFt9
L8/hvXIDb1RC9ctWvcwLbPMCSxbzwTwGbV+uoXfW6T8jHpwJ/pTWfV1J4X3lZU/Vxvcm0+m8cZWe
YlLSOBhM9ZezjcySN9IPcZTUXXSu8eVJNrS+B9zmN+E63TabdM3/Ty4EVz455tew7JU3s7LUYjDr
gcv38p32Vtts9mKYtzxjfTqfWOfkpF8+/tIvtl6HIyy+dBTnNZEqwEEainFrtaDoovvMxrBsXff2
WXJdXNff2tKe7coRPLqEdvXZfJxPQne6aO8lJEW96Et7MnVnrbnSt9OlfEP4Z5fOdB+4voeUhR/Y
YIJW0s14SWUYZ+vvSPQ/Ijf/rVbdRPKusGe47L4llyBi7eFksksbicLg8mmwj4HrXzQgPnrDg7Wc
hpUEtkYI7yE+euGWltGFYM8rlD9SBFxEb7gWaZPvwhtzq9rVtKLbaMtutlKfdbt2wi+i7fPX6gZd
bRtF1WN3xHJQffR4Bwt/mqY5VyU/vEco73TaiaHT3KEUuu43beFSsTDb9biTduIpAouX1ml5zOha
e28f7K+Ag31AeW8Qe58VkNjlqboLH1MXJ3qnPhkuE+fW2MTueGK6iXNf7xrXcpZFUe0qp901Z+Gq
Phmv8ufLp6/jVepFq9SJnQdE2lzl0cyYLXgb8VlxL183J6QA5dlw0h05kF+wmG/mD9lF4lA6Ksoh
WCiUEyz65DC6b93Wzbe17Opr66u2ktx8Fa8MjzO59PSb2esuom9QTD8H7l8f76F3zy5IFaDTeAZU
Hw5mUA4DYTL1OLqP7uQ7+btwrX6DXNzuchjgaC4goEe7Pzvy4odcipebaH/Ug+BiboIE3FYW3cer
8kLbCPZlc9quERs9ObaFjg51EEvUpVHizc5QCTgnOzvjRPBXcCc8/5yD8xiQUn53Re7N50EEUSkW
DoBFHt2ra383uonrn/tO646neGM5wvn4LHjTo7jFFdCt7WHb3CQutk73R77quxtz7ykOIgwwHOls
gLK6Z1Ouh3W5mdfpc3gRPlvnwU7zcHw462OWt38ucnauPx79wPbjxw1MqZdWoUFmZx1m4nmaj1Lm
Mwe0DdzUjS9SNzpJ3dAVnMgp/xoeK7dzfbvcySeBW7fumemIx4C0xguD483mWrRFlwoybKzDmm5n
BSX+PdH9w/Y5syP74ebs+W61yF/lLiuucbDWsZ+3Z8+GfdLYRCdu5niy7e3WpR3al1sgCs6F7IhO
tsvsB339pbHjVba+5QwJV9de4mxOQ3eVIKWVu9tLT+X9evv5LljdZPYF7Rb+5OrEQaffbWzFPkP0
y27sL1dnxgoppS9XiX0x82c1e2XYmquuRfsKzNTpuDq76N3BaxzfdVLbWU/u5ffV5eP1V2+6MGNb
9uZVZJ9diI5mYx1sn/Suvrs4U70vt4io2X+hbGCf3X1B8+r2ruLvv4LycC7OZhssjr0p7NvU/r/M
ndlu5Di2rl9lvwAbmofLQ4UU4fBsp53OvBEy004NpKiJFEU9/fkjd+0+tqq8A62rAzTQjUIXzaC4
yEXyX/+Hv0/tzKUvWX5B0ubPANhZkJQ7tDqi1YW+3X5H7Se9b3cNfbwx9PX6+4KfsLsku/Thlg70
CrhF6l/ssvvjc0s1vcbveYWPavZ0eC2yCJ3jSUcPTyrJk9eXPH3+nl9UtE3ufGxfPHkEESBpk1uM
5Wl2zJc/8T1AaqANfnObEHrh0/vrx920u76Q9Mt+pt/N/vtl8jrvXPyj7zN+lJUsWDWxl8fo+bi/
/Y6TGnKuOMmaZA/lZMauJX0A5D0xdwFaaRJvh7jL0L6kqUclZaf/8Sv103Qf0WQ+uknymB5vAsr2
F3fZTL8dntBVN9lPycVI76Agw7y9+nrzeMmTG3p3tWA6Xx2OAPIl/S49Xh3Th6uIHuPdS08vD4o+
DumFn17hjyTItGiSY3r9/hHtxgQZ6YLx2X/zqIcZdwcX6GNEsbxfK3ojaHrwkUu0+BQquXl06CEt
6euS+RhQ9/ir3O11Ro7ukTrZD3rzBIrCl4J+L5NmH2Dg0gf8V0eP0AzSx5o+xzTcCSoS8E7p1VuY
pMdun1+mRzs59eytTbIdRGy7KQlub67wh9DPpEuub6td+jvdHfdvp0QnvXm9VskRtp/0CQsaJCh3
qUj3b0tSH/r0Wh3vTXI97eB5t7PhuHZg9HDtov/O8RnRbTCtrm+/TLvMJCYddk/P17c+fTmEiIhp
F+2tfXqQu5A+X1/eo+dsh4ws7RJBDb1U6e0z29F299uljy+vmMmnMArp72aXHp6ek/TuCD0lvdl/
w/A19Pfz4UVTjK7B2/uPq4FG9OZbkXwz2ZweU3kPDCdd0ikl+3ZX0voSJd0YF3wKQZHEZQcMdncs
abFDq6f2VILC7x05degpfULvZHrMk8f7l5+aXs67EQMSUkReNtLh4suzhS8W7FH0lNyHO/5kUX7o
boajSI7jmVPk6s3qr1X23fq2uld3SBRUXo/1LcTy8kIuX5bdz+sRs+YZXwoBe1Em117iYOjb5OeX
vUybi1+4Nugvvkb06pS7wps9c5PHbVkhXItwxIX2Akp0ZI3vEv+uBnGVENyzWkdxYUGEnuR7aMHh
wfeIMiJcQOnb4BCBRpy6icCE+993nz8G/X9b99/9+dUOHJdxGXhiPOWEzv339ma+gHSM7qF6vMkP
wW2QdUd225/5GqdG138UVYsobcbTvA/TmY+/2Soh8otcXX0dh6pLYfByB90jDht2/0PAkZ/CxQ3S
83kIz93ynU4Af/vDuD4/vWBCBbQW4TdN1Gqb4A/rdLmwfke/vW/6xXnBiaS7Du+gJPnvnP8/ei35
y4i0gpiKquHth/qv9vd/PcofqCOCI+n4v9qy7t/amx/N29/+T6cO/H/mynpKJT+/k/4/J5o8lN0f
3uVO/8pfzyW++y9U+qH6HB5veKJ+dwFNQvdf0Ch5KLc5lWqfDAD//VxCHPtf0Jmhbh0VjZgYloWZ
9j830L7/rz/Mb2jH/phA4jnvP7iC/pip4g/BBeH0tr7Ki7xetXmblxwcHPUVDug/c/X8biDu/nv2
fdBffZiT/255XSTM/cKSYBTxFFfwtIbyawGMaVvTq6CuFiO9HpY7qYnDOxR43HHbJRvbXsVup0JH
5CxnqaXd5br1nTnBBUuw29bz1VEnB8J25DBohC9TZsEBu6j+gql+elX7yYdcH93a2gKYJ7JZusxi
OkKgo3acmXM8zM9aP/3zd6u4kw+LRgkATzs9oD7BA1M7IN7XbYOyutfAtXKoIZRjoDaw4FAI+UNb
LEq3NY7oet9z2AthXwwtnrojxNUFDKuG4sxy/9mgrPZcX8xzJC3JUx7v4/EHrzZGziom8dm6DlcE
LB2L0bkZfaF+uXVlzWcubD7p9tpLMI+mMKorxVNl3As5mC8MJSebBnvtihD2GoxwLnhaRwoesbWy
r3OUk29rfBWZvgw9NRgMS+n86rviVBW9LebX0tk8CPI5rB18yBp1HV0ECz7SnEOWfzbcqzuVahrZ
iKodllYd6H0ozjr43Wxl28ZkFZcwIGm70Ya+dDCG/1qG5uTf45wzbv6s66vA9LjH5nYaoV59WbrE
PVdM+1mzq5DMwSY2VY1m9Yg6msFG9Y8HL6xtI7IKSuFGAWoXMEuAyQZaCHUVDaobNk6UVWROzJYd
qqd4OoWoqeBzlSc6Uv3Fpq6vNYul4PlSwFQ/jWKOBQXVLyi4POf//cmge6s9c2maRRdwucFLFqwD
gZnHeSqUcmPXV7EZOEo1S4vWu/pqVF/a7kxm+1mvV/ulh4olqKoNbmSd6brJeQ1EZHfGD+OztleB
GbhLacWLV6dQBVy0rGl+lK3vnnmW+Kzx0z9/t2H2QQSGpnZr0K4C9h1W0ijliEeYZ2ybKqvIXBqr
6isPxTj5WGWLhpWEsck5SOFnfV/FJ2+NgjcSBsbhvN3lvgCmKgBWc1vXVwFaw/xYihoY4GHoqOXp
xJlet7W8is4gdHoYZsKnf1QeYKjKe3VR/7ep7T8stXffE97fNeEl6mwiFFA1M5yY7VpvbHsVmnbu
w/zW7esUVQwerYbx0ITNOfe6Tz7m+vVcTqE0w4COMxDEGtevKa/Z/bZBWUUn3EpE48AiNa3RrOWK
p7Fp7rY1vQpOMcNmKhJoegjhOwY/p6M1zOG26PnzoPruYzLoJ7xhRONNWVPf3w3exl6vwnIevRE+
4WjYcJ2UDhbvIKztjdNkFZZj3Q7GCkpMkx4W8WNpeWkQm6dt472KSp6TTjDV1OAOco/vczs2/rew
1W23LXtzV8EJVRBgSJLXaQnZSkS+loO77Wuu7YpNSBRM69ByS8xRFh1qycfly6ZhWXs1dH5ZK7jc
AojU6J+EqKvc7/ptC6Gz2jNbK1TzXEJaNLlzgOrT+cnzC+eMbc8nYb92d81FX1VurKq0sMtrQSTO
PZYet+3Ka6/I2JFwyaga4BL121DA7G3bgerPc9q7uITTNEfJPNrNtQXZAtnN6pyp/WfjsYpMmBrg
SGmD9KhFqlGcEkNHtG2KrMLSKVDUb3q4B1oVnA9cIb7hQHvuHvOzbq/CMu8Yui2Bn6skgwknQRF/
2wzbEqC1wZoguKeqbDTeVd/iEheVpbUtHTwVRr3PfogFHlzheiVm3xzRoQPANSB2u21ur21xrNry
Ox2h9bzorhBA945sz4lqPhnwP/fJ76agHDQMNeF5kc7FD2zKDEYFsJLYNFPWFlM8qmytmtNM4U6b
RgUK0cH42BY7a1qDnqrGcQCzTkMA42t/78DvcVu3T0P1bkhApcbZwWCa6FomkITDCD446xz52Xiv
4hI1dJ4sJ4x3E/UWvCpaJylics5K8LPWV7EJITcsK4hTpo6ZUGSqUZHaoThzv21gVsHpT5Oa5git
g2d+w5l+g9NLsHHQV9tlnQ/55JRYCgcCNCjEGhBgjPm2nWfNGvGKCLauZVCmQe/UO5RryMRu+nJT
eOLF/+N8kXFQSNlIhFCXw5uWmT5xdXzuSf+TT3q6EX8/G52hgC0bXCmwGHbJ0t0F3cumr2mttuMB
5sayKMIydSs4TtQ6nu4nHUUbW1+lykQ7Xc1KkKNz+PjAgpwW0bYkfO2RBzat0KxHy3VfAwl84Cij
2TYiq8AfTB7rPkbLDWlhAuL+nBXux7a1vYp7lNsaTk67JtODvSsNvG/U3Jwx1vxsjqxmYNdHsLRp
RwSmisE8XfAUDV/gjT1fRX058qApCVjRrbyqwFmdtiVV1iriQ6dVcloUWMCtueo4v17OUST/eTj+
xtSxhmiZIxjDpNAJQvN4zk/0s2ZXkSg8rcZyBIwYeQ880eWlm5e7LbMD9ggfgzzupYjKckIsLsGx
0deuqc7IdD/r9CoOuXEtPYNglfawtXoo3fHpVFCwceVbHVrnZijAI8UnbLn3OETXqD3atHzgSfDj
gMyeG8rBwzbpmS+FSkW5adJFa1tsm3swiRoRhrCm+mXshS6Luy0x/mOX8X6lbgrORgtQgLRt4aey
OG2+g6Pvpi0M+oePA+LC5tS0vUDjheh+hFFnX5X+Aq7BpgkYrRJYHgfDVMdoXvUwsZnKeS8Lcg5J
8ckcjFaB0xXSivoW+avPhv7rkrcqyNxQ+fO2Ob62hC4siwEr2SF34PU9g2tVHZnDtnFZhU87we1m
GjHDAW4CScMARtawbbfrqN77+E3bHvbYcNfEN232oWduzfxX8fB/+DiKcoCPLZsaZl7gK2A9EdGB
wW8MtoDzOU/wzz7naitjDQztAhfroJFOZ7KwWMxIw1rBg2HToK8xWxYWlX5euiCTalb3PunnAy/D
+W5b66tPWmFRAFZDBJlWUZAA/By9NJ5Sm7ZiVP9+HPmhWcqZKR5kAkYVB8JK927qpdyU+8Do4WPr
ELXGEgaAQdYyBxIii0HR6/hkYxyt0ojBagxOx/iwA/GWS8bVa9073sOmYY9WaQQ8GTvXgYtd6tlf
/HCk9rxNYwAX6o+DonLuaJRB4tBTQgzpwkotiGETtanb4WphDPsWIvUZjXPdHsrqGhb4m05TqAD+
2G0eORJXyNguWDTe8YhAhFqacLet26uEIjx5IuVChekEd7crZVniqscbXrqt9VUIBVZXsEYuQVbV
AzTMkycujO7/8uv5TxevcBVCTMAFexhkkBVT1+zjQS4XOWwHNw77OoRgED3bssIOlOsJ9V6FScug
njeOzHptJNFiYKQWZCwe1WGAKUs243plWxJwcu15n2FYeUPiAV6gWQTTtZvYLyAwN7Xc2PdVhAo/
r0yeF0FWMjhE+S4cgklpn5vup7nx/yR7/yOPAtvsY98FEgwB4+oga+q2/hUu83JXj+5C276vM7ur
go0L8CpgYdI6S7ha+lmYD/YlsiZUAVVFvi2uUAb94Qu0pnRmbQCZbOJA3Pde755QRWzbYhOsZg8R
xO0tkBsxRgoS0S7ol2sgA8nG3WM9fcbcI4ag+ciB3XNPIoj+UYq9sfOr6ROCLQRNLnZt3Zf3PZmb
q26K9Kar27/Bi7iLm8O6wLbKqqY6uqM/H3LYHW/r+loh5FsAXIkCceV7c//Fb4Xzu2yrcGPrqzlT
TUXVzwUGBhyGZpdbYXtQyPq2bdprh/bYGt2wPUVtE5kTJ7FF7VuwBNtWy7VSqHENa0qd+1mhVLmf
I+6lU2Sxi037iL9a6T3o9erBw0ova+bAbsuV6eg1Gyfkn/K5d/e4lcaFvCoJ+u6DEiMt3VzCbXib
aO1vDNOAwaKyDhvMGX9yDkgLwEx1DMu2jcwqVOelD8ZIWQimCpzr0i+K3eLa5+q1TnvdP6zFa1Oa
Bq4QEDrpIBu0eOiJ7x2V8IJtR6Z15ZFiTHQOHJEyS7avbOziC2DWzlWRf9LztWSoaCJeWkvkZ4r7
wa5wmdqXhGzTwkKj/HF1d1VfLSyY4domrPJ773EXFJWu2vQi/DcbfubVg8sbN8hsGZE9AHrhkRgX
5e6bpswaDChKEne1N+Js0CsYREeuoTycm22h6q1CNQ+kgSFz7IM52qAoTJgAZJI637bM/LG0fBeq
U951tesgVD3WkEfAc0B16qL4XOXlZ7Nmta9GofLmycWUHPC0fVnDIDSxmnnalpWtC7EdHku4iiOa
+soJqNWwKiMgU58Jp9MA/0OseqttNaodmJb7TpCpchzpPPbjJfPn6YK1fbQtqfFWqdkMu7Ul77CU
AQFmXjrbGu7jJjbVmYn5yS9YS4kq1IvgZR6/YIhbcTPkXMAMWGDy92E3n/kbn3zhk6vN+8y47III
kybwMxiyBxdxSYoXbOP616bQWmuK4CUubPzHz4JIVYfOrkIg18BS3tb66jQFXGHlkMnzs2WJ6v08
eE0WT0G+bSf5U2T/LrScAh3HtudnUVGFOIzk4R66AL7tBnitLOI+g2mzwtQpPRKk3gg7a4i5nW2R
5a7i1i8t0ktv8TMTlDoVwujEZX28sfXVHgvP4zIYF5wEyVg0B7DGc7r43bIt2XZXcVvCqjMMKx5m
xsdaCbVidIBvx7anKlhBfpzvtsw1PEeR9Vmy6V7nbgwudSHMl00zcq0wkqCGT3aHrE+CsJQ6RMeH
QVbhtox1rTGarB4LH0G2XcvJ8B0BqOytK1pnmwIQBdAfx2YOg0H7Bu2PxjjAFC1hCMqyRzauNWup
EfzVmRAR4hVyDPk1ssbqauHtdGa9P/XyH9b7tdYIKtqpCk6zEjAbsAE43siSOG7j2wbm6bucjQtV
eEwstgXBWoI04YWidkIWZi4ebHejN3Q3KKmr77ZNpFUA49C2RCLHRVHB+546tVcm8Nj20m2trwI4
mHUwW2AUArhs6Sfs6gOFcsN73Nb6KoB9TBgDX2F8CEtPl3j3k9kyyG3yQLhUfpykeD0a2Fz4QRZA
IWMnYmhH+JpUg/ufccn+fd+yliTZeBbnBZaerG+c5VlFufd7iKONl+hrSRITrp4m+N1meprnxwk+
KLfeWPAzMfDJbr4WJTVOCzIIKnyz0bHl3USMnYQNb7ftiGtZEiiGpCRiDLNY6ja/yCO7fZSYqGTb
tFwrk4CP0J3lwA3NH1RMcxTAZcQg39k0LdfGQnXvqcjr2jgbx9q9aXhjXQGbEL5sa30VsB7zI1GW
UZxF4G7D4DaMn4qh09vu5tYWXKOFkkhbuXEWen190ZmyoUU3T9sWmz9eKO8yHZG3wD6RIIaDJYP4
yXebX2Xhtm/bRmYVsAY1B/GkHIx7QMwzBGGyoTXEmw+bml9LlIKwZHEVmjgjzOnlzl94wJI4j822
C7S1jMi3wFotAebN4FpkX7dMxqC5D+62Kb/WEvmu0tIRIs84qN773tL5rvVruS1BPkEu3if3QPfE
LWyr48xlklDVWOQABli8ceT9j61Xo1uBDo58G++B/BKoE/cI+YjcFq7WaYl7NykbjpK1gg15VnbI
jWHj5d5Iobxt6jBAmD82X5V53ETllGd9a1kpcUn9A2gZ+XPbpFxtsIM7AjjpCJJVGnLCYKqdzJ/w
Drat9dUGG85xm+PCgmRl3NhPgdvyXafL8XVb66t4XToG/3TZkAyorDlVkZ3vtST2ps8axqtXhkaQ
oR5jnmfFyHlCBsPuQpe5v7b0HYUfH78qWMVsPj32ZBxUp+vSJv0XHNHPWYv+8+4arsVGi1UCp6YM
yaZ+ml+cuWDHPLSWTRdF4ZqD6oUwEWWqyzOxLE6mu/qmypt20z1ReLJTfh9NeaPtfgRBIQt90qVg
HeV0XspzWMXPBmYVqzmIfh1hE8m8ye9SaP7rvXaGbfIg4DA+9h3myarwF59kUgDWcNHzrn9086Db
tgaHaxkqkF54sStcePeFzIXgQ+vOBsersjYFFDgTH/sPiF9k9x7631gy2OEKOf/qelW1MaBW4cp8
JeaxxFKjzNBflgZMS6+Yzx2qPvmya3kT9mkHJEMfq7BR/MJBvdwzC3Rz7kR42oj+fmbDMf7j0HQd
Tmqm1SSLSuUXSa5ma48qN5UBRgpf0wD0hCXZtDSstU4QG0e88WaSmTHUtC1cBwVG7bix9dVOW7WB
xatiwZLszu7R8gqPDjijb0r/wMP4OEwVtFQxaYpiP2pfe0cQXIOnFhcjw6bEHgY8H9sv49bIObL6
vVR2nsF6Wh/qbty4OkSr+JXE8dombMd9ywoAKM0EOuPSVsvvbR92tdd6yi8rG8Xt+xDgt50s/XHX
lKzelKCFa/VNXRoSVE5D9p5Cdlm2XO/72t9W2fU3gEhexiQnrp/vfSMmAFlrErx5oG9sujAK1xoc
C0UH5chkcWAOsYDXEngWD9gwb5z1ayXONPZtm0ewyQg7z6KTM6krMGqLbbMyXF1HLSDDVJ7lDIdR
SY/sOl50MBMpm22l0UBWfJz1TAm3YSrqD5r5Q9JF+KoCfiXbJs5ajNPDe8nKGdhlXQ3XD+gHunvm
Sr3p+hjo9I99b5nSmJczeMF999VoX7zxUI/fNkVUuArYIZpq3VRNdzG5Hv/uA8Xx2klxTrwZ/HG3
+odVf63GYcoCydEB6Lk00i0ufdwW5fY+lPADFlfGKRWJUeAz1tZlF7Whd820JtHesV2Tv+kTsBsP
dKIeYEFsjW2nalqShchr4oViEglhxg2zMCBl/bMX2jQ0dKzZuJSYJnCOZasYgKnuksdWVleTy36S
2e1QF7Z4gba/had/BZbIbtUvD8FsBn4EeadqrsMyrMXRL6Ku+AaqKZgYtAOxdHi0+l7xLmFGSq+m
+BF58ZM42i5yyiynrV+JJhLghzlWc/GUm1L3IH2CHIRJ15ohv21tr56vGjkvwZCM9hTJne01LH/o
JphUXLd4twUwroZmtH4IewDmJqrnwprDnemMPzzzYeDlHlUBoruIIxX5tJBTM7W7yeK8we8vFSDb
y+DFkPUDU96/OB13xc2JO9RXiR68QF618eT0TaL1HEWvjdfZ/U1Y+r310kg+OdZuspsKp68WVjbh
kAg4wBb4sTJiRl1MaLPvd2MfefbPhVt+CV5X1ANvmhh3zmEWCs2yE7Y0dpAqDrjayUHYKnKdtze1
EdK/Hwp/RAsRHOAcmEDCVtw3QN9hK7qtR8HqmxiIUX6IcTbp8INyrzWZHG2cO5coqvg9QBydhoUx
iNPLvvSNP16PyuU9hyU6dAaPS+w7kicSoLUCHKR5KbpDCcII+da40oyCVlC3heArzY2YW9yBzL7W
VEadHtUOujp3AKxINcZ1L03NJ1yrWbaRC81nEfr1Hq5SHDCafhmBE6eLiPIA5uFw7u1+TO6o9ZOq
nKh86nO/n0AM7eB3UyWAkcwwSyBuAbQ40MV+8L0aHV7/llZIFnjeFWRxBJ0Cgn8tCcqpng/1jF9l
700DWDahNdwRbIvaIsTfTUUMuRZiQrcq+m2NRenWgO32OWoT+0gJ8kIWqXygFsvFXX4BY2HIKxgT
wD6hzkHCnrTu4iZ1O93P4lIYdgqwsJdln6KevI3nXSnaKZ4vvap17SGrrTCQIiVxKeH/7iu3zAW4
UlWj3xzcN6iHqClMNe5kK/MgYUBSB/PQhmk9yqinwDVjmg99WMlf9ogxeu3r0ekKDF5jm6OwRBNe
oYh9dB6iHu+dNsW5EdjaIKiOIIlbMMqLuffa6qllCSy+ll/OMgKJ6JkQtj92sXzxmK2L1wKcAG9f
hHEZgrblzmWfX8+8BVVXSwYuukpmL49Z8aJKTCp27S1l7FRHuNnMFU80i4fy64jVwQOkop5D0Ced
PNDtkZ/c20FyBMMYQEePAzT9NSBAa73NZJi6p2CMCbCzssQlskWV68nlvoTnNeiXHDuDLRKuQ3B+
KVYPMve0tfDM2GUT3vEH5xBaExyu9ih1DMacNnAd6n+jfKszmhZwZJEdJOQwZomo9EwESnOo6rr/
VgkJ9UI2I5njcQIHITa1dATGpojpQrwevADLwOLqBabSJn4YHKGDb64hEmToeGoGD33Tk/Z+czm4
7X1VjlH/MrcNMGHUm71O3eRW7cw/dDHVHFZtxuqqPc/9aYADVd/BKYpawChXdqaLIIRMgJnBZc4V
m2xrsin3RO9OuyHKXegIuENG+2VW2lhp6LHA+60IDmFwl2+LuOVZyHDRnwEQNQ7Ao9dKAJVbzRPs
TPEQEj6CX+9ZP/FZlc5pNEd+1VBsDTq+U0I6IdRWLTQp+HdCMeuftdsOoOyG9WyBlQDI9eyoPes7
SXo4CnVBcRuULul3jvQX68KqAO52aRhMEbwYe52/Gsan8p6FXKvbNu99Z4+xKbxfPPIaGzWAkR8V
T9joVQ27yog1xQR6cCP0RdR7Sz9DVx1peBXjfQhv4MCNT8LRSai4Kp682G7lwRqcUb+MXHsCrrB+
VTKdcjn3Uiednq3pXvVYZ67HuuQnYx4gxhMb6STbFXyJ4Ts+tq19H5aeVFRwUzmwpvf0zL+SXAVL
e4/cvuawjgbfoe4uTQikfKrtsZsv8dJHfIs6jhhhwA7esGdojrsxHtHGak3z0+ezV4HXEZcal5Nl
P3gdMCYlHIEY3BmK8rYO1YAlO89n7wfMx7hodgsY17amqL0ZOgC8HbTxdYzCeLxtGKtbsS+tumTR
XgBsF1mpXdikunRaYY3mVkcTc0QSj8Yplmt3WfCtaG9LPkBAII2VW0C0k6ZudiLAxxVJ350O11Qu
LunuOxmNCDvUThqnTxeNSz5B5eAXIrrlvS6+5aT1kRLMg3TmNxu/fcmBVXbq6dXTOoYobR5tAdA1
mQXQ9E6k3aQgVq57Ci9BHT1YykbtQBGP1RRTnxsc6X9X+TKZPuvwchQ/YQW0nIpOXhWTzHICpYAY
CLqJ1VSI0jE/Tb90w2XuMGMd6z5c9BfBl3G69izTSiuRPat8F7nFgkUA/vSIx6V8mvWICQJcvAzt
IXF9V1YtUBtOMz9jVa/JdxWa0Clo7TTQKRQg7pZvdczF8GWIlNsWe691y8hOeh708ZVv9VERJEq1
bBqTyu7a6mDEXFnxLp5s0QFrTrA6PWgSTliSPa/3xJ0b6EBd5PEsg/vFYtZUwLOk8oEOdaQsxJgM
GJMI3qWFC5UHUlKlE1YWLcqKQttx+WMsWmzltPVLX34ns56KN5i+emOHeoxGK0MnvMbX32LWwSmG
Es1r96s9xTXA1/3Q4gBD80gtBJDQEh5SdjouomOIN4OE0KcT90x96QfTEDzgcdaNH6vF77nEl3Ds
HpewQV8JXH8BPAH2zlKw7hh5uV8/80X54lfoVJ1jqCfc2e4pjwc7+FX5BbYB6lQBr74WpsgBkSki
gtwHLGA/7y+aEURD+Du7UDc/gyVeWfDRBr+CYAADKTG1clOFxd6vkMc6SQXbzhrr4OQTG/UF8IBR
yKAGHItp1fAuvyhLNWIEmZntK+QcXvTscqyNWbfYJxsxscAi7sW0LmPZ3Dt6YNQbGzf/1oDjPd6j
Kz4WuRwgxxN7oB2du6DxIkJjKPNsGjZCwSM7ZtIGswDee/lDm3vzcGHPnDvZ4uH7IOGe2vhJhuU8
oChxLMw3UM0GpqgpidtIapdW612TBTFxb5ka4jPa9fHCWloVgQ/2eVhzGePnm7YA5QfqMdEIpCRe
5bHUjccifBsZ3NHgnWz5Mf7/TY0H1oPfYJf6upg8DI9zHbX+S2FjPfm1tBiwezZIf7ot28adbmYI
W8ojpFAhyu1wfNbRUYpxkL/tDhjMFODP0Fd0UnbZHvLJrdUL62C78ehClFg+TJq4YK63KCU2z6wa
WX/Ae2ypbQqwV9g+DxbeTF+XJrKFnbrDNAeaOngk1F9Y3DtI6KdCd/6F6WtdhYcG8FqUhlYlUQ21
8075b7ZitY/9lRXNs8YigvHBjVzlYwxmkuMrIJ77/nJe4LT/w4J4797gqOVfhYoMKECWyrqbW4Xi
B7caqvipqqp6ahKckAb/mrCYsW8O3KXqW4ZLCCcbasThj2LsEZMJ8/PYR3WQHbuoobS9tylvSXxv
4BAw4/CkieUfhAWjngs8QkfyS8sdWf408RDh52OpZ+Y21II3iDZupLgG4aFW1ClKLV7cGWkk7YBk
tC7qruj6qwEsH3c/qYqxL77flQ2jEzNOc+Cd1/ZYBUb3WUGN1d2qfJrYfqwlIT2dLBGRL2XXF84b
41KrPXa+fqYCAjqbYlsMMSvt2hl3lpxq62rwVB4/i05wD2t25Hc7u1JR9zQLD/eRGOUFQTAuoURV
lwqQkt2TUUtcPSuWizqd/J6w3RRNMnwgxTg7x2EqPAA+Fs05asHmmN+4fGFLQZsFq8+XOTazn7Ri
UC12myIHHTmoR3VpWboMHuDj10wsyUXIZZFGdqS8B1zD+WNWzxPDSqjBQqozbwFWYN+NTQTYajdO
xbhDEbGnUxg1lOIKyWc4HcOosIO0GVVRZLWLCD02iwjy1PeWGofdsLL7q3xi1smMVLUVu6waT3No
QWzN5IVlpIp2Ds67/GaC+Gq8AIMZb6xBydumoAo9DA6h+L/cndmy3MbVpV+o4UBizlsUqgqnSB6O
kkjdIGRawjzPePr+cPx3m4UDF4Lqu7ZshUNSKCsTO3fuYa21w9h6nkwm6b3NVVoinmkpScWPhYaE
/HfoLOqboLHS8nto5U77tbdFLd6LjCiaBA6qjPU+rNq0OTdt1wxvrVGzqicjqDt8vugH9Sk2GjG9
hUGKAoVrJZ0hf09L5rlenHgZii8ptxjhhWQR9bXRSWreW0NrVIRWTmJHAxUjTebvsrTQlufB4qAL
pkUpTGFKnsw5NJTFA84XFyiBK7MtUd3ULOVovNV/qWzbm6q8mddCKRMjfJp4EVFvycsaFAx949//
XhFlU5evtYB7NTTRUzap9Rva6+pzWpR/jwBgbzWTtbzrbeKk5ckso9YdW1F/mZ0q+Pi3fvuWrGOb
S1MXejk+1VYsblqUJb+tEfNBo+sFkbVT/9nSVMNRNOE8x+lTVmZRlZwNBtUlrjCa4MkEiwSFCjHH
0OssTcHs5xwco4qm9p+xTMm1kjI0n2MMqaNgSui1TExJls3sKkYz6zxEDjQ4z+hzh3+grYwwuGp1
ybCyJK00RhlmYFzfKdIu2ls4xCLCrFt6YuoyZ0dKrmsFcW+Dm8oiYOm5C5NpfJI26cNlaGQ3+W0g
xr9KtRNMPkNE5agX/F/seMubnepUV4Z2bp8GdO+UWxaXUjE9PRZq6clyoQzjmsFimB7VBIWx7ZEh
qZ8BkROKSUlsUWeXF2NkqJrZKc1lyoK28WXOWN631hAo6akqYG71Z6NLFdlTEGiyon2OtcwiIOu6
qnc61JLbtmreAxgc+2fEXCKShzZy6tuKL2MGqh2kZNXnOFH61DxnU5nYntZE84jHxO9o19QKtek6
hI0Yv+RlS2/DzawhZ5ZSkAUIcpHNkr/P11o3BYWYegnb6KQGc1162ojq0DkPlakdboYzyeE5d6wQ
PbB0bMci9l6uxE8J2f//PrR9ZUD8dwX7UxRnf/44TnX9x/9Hvd6y/mGIdSoVQ75pUv3PnF/k7P/B
kCjHMHSL3hQTpf8jXC+Y5vsydQFt+nUYwYrf+b/C9dY/XubyqkI4xsuM6p8Rrl8v3X8uIyUVCM7r
wAOGu9qWpm+xcbqd6YkipuWNoEVEEdIprexj1zhZ8ItWUOP4JQqT8gD/8QKd+nFRxsILhr5aJiON
mNi15ZbEkxnmQZg5N9t9H7qffnv7/JmRNz8c/4d//9t+1M3nhO42tl1j0yeR82BUlpk6t9T9+jsj
XZjScdBbFmvF/9E2Nn3a2aryepEs0Z4/fn335UPifVhO31T3aCtifRUfLbTu9QfUT200GbBvFnqz
Tlb6Enlshkz/oEu7mVJqqZsj21KtAi0SalLyWdJg9KryaufUTZboYmkV3YLmFOi5h+CatD8Lyotq
PrgKYSE111OXLq5u3NJcun3V/9u5/Ffi9sGX3NLLjPn/HPNyef9enq7PDQPl/p+Mxdx0S+tZNYcg
Y+f5OvrnS+c+awz5ebwGN/3Hj4jFa47OsG8NrAMjLLYaNFUYLFMu7e5K82Y8KylqP1as624dKvaH
x0vdg72ZlMFSlqCEy2hlRsds2VWVEmjUOuvuSt29/BKazq1YpsQfFbA5oxw7t0tRi3u85saRGBqd
JkYvc6HpxONONu0xqsYJZDcz9+tWtJdFHS3XZLqph6xeccuJ3A8wO5txjvgrFqRCslqtYZrMmb6/
FIGCmkSjkVvVOaQ3jXbN2Sga61Saqe311Vh7aVoH1y6J5DnqavuNaTaV3zKU/JTKsL6EaTf+UVVq
U506IZitVRWOl8XxxFjkeFo8ZQqSTwoZgNuauXxnQ4oFLBiXPghW5wrOtDvH7WA/UarM3yhJWp8Z
+K57sP7qi6m1DGqykaewUl3w/3KkvYfcvDw+8/vohiMwLNhODoNyTFVzSOLvj6DsEDrOGc120atI
vchszd6o/f/sKgCvhc4APIsmomFtyVCzYupBqi41tJlcO41mMFwapT9CWWyvhyaFatCMtzTDYMSc
usk8lgakKjVI49J1svm1cgqittocP/eWLQ6iwp2lhKMBwuRV5pndcpy1NMjBxwbGZQ7twktZ+ZeZ
1OHsLEb/6fEX2ltKUjwzDWny/JubW1Hms1PGumpcFhGaZwY8LKTqtAJIDX+Od4QxSJ0LwaBAhgoL
+lSbA0w0xiIFcWRd6OaZ54UmnddlyhEddOtadF1KFZqOwBRsVEa2t67tmVs0yt63A6H9VVRiiU5N
ZsR/ZYHErS2tXX2W7SCzAw+9vqU/PIGGobGgqpqmbUhQrVv+EyOIVbhbQ3ANw7BkRPeQNV+hi43p
pVAZWdqZdvMtJtaiSila7eh92Do3nI2Dio+lomXPGK4tIDnPtagajDbz6bHV4Wmhfmv6U1va9Cua
VP2kDTI80qnenrSBK12vHBGg1E35iqmZT03eFYp1HRCN8fG64dcKkNmpbWyd/u5SMgyMHslje916
FMM0BI8G/8GxcCU3n9fMgwWRc6f0oeSGbqSa5Tu0EeMDxNb2VrysIolidRTZVTZ577eEJcKZC1j6
ddfmbxhvWbpWZnaXtJ1+TuAM98jLoPJGcJgMB9K2wUM4mMA6HTZkNXLxRpscyl4OpQF3NkTtUOKK
VYdq3ys8VFlPUIGLyh8LrSRIYlBEfAmlEWleXeOHDlD3r5fjTWcwGh1Jg7xhi0xDzCOYUo3seVQN
RjyaevTG0fP4RHMh+yl2+Xp+tkGczkhbk1fd3nqVpVe6MjKt2VeDoHk2g6y5qpWcDkLp12bHtXaA
fBqqgTyGuom/FATqQjtvZ1/kAIm7MW58pS7++bO2TYHR5rmQOqgba0u0azuMTSrJ6FelWM7JWM4F
g7Wi/q/Hy7zyFZyWShwk1/CE3G7jh0tnmmpDZKMPhE17b/d18FZTm/pdNTvLqZ2n+fvj9Tbh8fqF
TJuvo2q80w5Z4+YymVkV9nM5+VZhhB8tOA1noacNWKG89mo5pl5XddrZSQIGd+pxefDpdmzRFqrN
PAGpkj9u9VNT/KUdacPot2asnIMqVmJ3jNTJzdCj++XxVnfMxMbkuWK4RFXdyjUQpudZMYiRIVdx
mrlzJrWTpO17VP3c25NODKIKW8X69Y05BlWrJ4kuZx/KXvEHJ2q3vsMURHEtWax8eryrbTpsEMVx
eo4u11dVWFvv0cY9bFg9U3z6KLpziehGOh9UJSx/LUJFeabZm7ffklw6X8bAcT5B7tMdBDjRY3bL
PpPJgXd+YazdvbWWqemmqamW1By+6foZfkg3w8lKjGRUVT/kHAbKidMgr4pN9fyiLYx+8OoOKBEz
ZQh6Pdy7ynjYyBqqkwEay76mwdQVUHdsKLI5kB2GFdPm+FWEMQPip0JPvMfn9+oC8HNtHmjTErzS
r45vYkZEn+vL7Ce2sP9VBIq6Do/ou1PUaOabUQuTCw3v9l1vj0wBV+cjEaFXD/W6vuMAXLL4etY2
sbO7vjKNvJ79Wa+ZGF9I4yTQE7/qed58hSkcvy3Y+4HRvDJRFqVyowtp0h/F2dx/o6Vfugkqzeyv
vbDfUzlk/SlM25JmnCjaI3j47mqCSeOEf5aQW6JENaZTM1jm7KNdMDzZid3GLg02+6RFmnpgfnvH
yThzXKfG1QMbd78zrn0w9h2XL+voajMYKcZNz3HvyzIez3SMp/Nk20DJH1vRS2iztXo8C+MUVU3i
vNff9YPVR0KPFrudZn8pu8atlyjrr1qnBx/02BmNU6IWfjYPl6qy099UGp7vjck6h4WennSGcTDN
aojfCdIW+DtZ2GkHgdmrV4XvTRiI5pWpUjjbnooS20o2It3vz0ZnnqKinb+Ak1FGV+m65o2uZkeZ
y95nkBQFma1p8im2OOMAGQkHjSPVNzMrO6W0ot/Velv+Uhl1eO4b4GMo/hxJRe4uiiOUKmOMqHxu
vgHduEExI23x62zMwMgkRnNGD6n+rMVNhNywymSIpCr1Iy2tHfumeKFTvifGp0i7aUsBGyCp6mLV
j0dZGQA0ZKucs2Bw/gUuovntsaXtbFInJgWRZkjixa0MhTLJIEtte/ajVFWwoo4Oixlb/TNsteLM
7+hduubtzwZy6ztGxKgRMQppbSlm1gAhTkfKy1epi1aMjTPq+qSOyU+qOBIxviyEN14P0uEJvb9H
CE/rgDGnxc8TOL8kVKlPs68/uK6vQgFWsbinbErjydyWkNU6sNFdLIXfLU05eGYwFqonbBNg7+Ov
ta3yvuzH1iinqQY0eoSc7/dTWLBMglQRft2o6nRemrmvPQZMhstJD9fjE9SBv7RdaDjeuIBAcitg
a+EJJLMdnboxU21Xrcw09mMnNn+O/vXv0yZCB6eP9QquzP2vC2RQVIDShZ9kTiW9Mknpu1tGtByV
F/auyI8LbT4ruWoWzDoLMbezWAGptcKw76nOPommRnjx8am/SvdxcQbPtcVzThC2vZB13fXlmBZ4
H0WxT4B2ld9opGtP7TTln3Oztd/HjdZ4dOQAhT1eeiecMBBAshE0JshEvff+ROdgTOfMxhfMqPh9
MRlroJ6aWk6feBeAegPkUd+GSjDfdGmC5B4ykH+Pf8GObZPesXdL8Gdtm6isUva1tFrVt/IkW3V5
23a8xX1byZ/iSbwYD5ZN/kkubjjmtk5czIA8irSzfTU0DS/LKmawz13+808XGQoREm+runZ97g+0
XdnccgpsPzAVi9p9Pk7SG8Y4/44jitJTuwTG18cnuGOs9lomInrHZq1tbVhLS8A0UWb7JYg9rwnt
9qzPIAtJAY8EMXYeZskriatbY2YqmPe7IzJyRNYJgzJ01/2epyGYQBkogyfrfB3PWdrNEURg2w9a
XZIkadB0i3qpifTP/Zpm2VSzEKHhA6Ou7Us7IxXoRnWefmhEVL9h1nD1KazD/i+j00cgKEssPpZD
ZpUHkbd4UYjeBE1k05QbiRMEJ71xjhThzVxdEssful4mp3QiGrl0oqs/KmpoWM+If+nFFYRSl1zj
XgJBSifN/N6FOjwTLe2shBtUDObZYqrzr0kY0btueUHKpzjR5sYF4Bo55yHRu1+LIm76UxwHWuyF
g5FkJ7VYgs+lJrLfQMrmz2Cv2vqrvqSNDiVCTO9zyx6rk9NCDPQGClvWNQqroLooYCj106wpxvgm
SusOqUWjYZKiHGY7OZlOLv7VNEMH4Fupy7cRitgtuHQt/bVWohzgYN7Z9jnO2vKT2Q8GkO9WURe3
alt7OJdaZ3xnXMY4A2wMEHWoC8GRjLMiv/Yyt6cToqBp46XmoDjoa3ZyPClwGJpTnurBe/pDQ/kp
0SGXerY+yMUFoFaiQ5bULWN1SQIZz1Y7WnBeCmP6XXSR0r1nGnHzbhhNKA1WZDa/A0C0+cXUuv5o
AyD0T3Mej+CcYY/82g1V/wXeUgFNpV3EFx34wZ9zoxnfnZap4FdUM8ePlswQ3UqnBFDSEmhyRiiI
zI4wfDL1j5mwkGkeZi342MSqMrvz0skPXVsJAekiDL5HBawRd0iC6rlTg8H22dPwS9n3ZvDe6kNe
D9NK1PqclU3+3Beiak8o3jEpvNFHRh0Aks1/H1VaEle9dTJQviAHz0E99hAzhjn0e/4dqZuLNhIn
M1DN74DGRvZTV0XxBja6WpzsZaojNyxTWiKW0QM9Dnp+0KXNQ6e+xAVZ6UeVwZ+9mxe10KgnT21/
cjJdDZ6AUc/DqdPUUXMjfUjbEzPVND9tqlK9ThoyA6dSy1vdC2sGbbtg3PTvpRma0k2FGO1TajdD
fmO+TvbHlPfTd0LI5Wm2Uwess9Ca0jW1mul9jTMF/wwdtfynoXe5uJRNn6knO1CV4lzODsSUULVa
L22zBgD3CLVAhSLmp9gZKDu1G0EEKUBUsJCJPtuYTblxDnkk//pfQzqNU5vUOs9nu/6rZ6qfLryT
6oj0v/NOS945U9hkog6lmXtPlOiVrJWgNXwgfk3kNmpWp+eUuXxfmxB8jBuaTeE3kHmIaYcuOEr9
d15KKEoUkam3Cfj7m9pXritBMaqV5ne4yeeGjoWXA2U6cHOrO906OXwc+yM9pI2z2eQ0951e6rnm
a60ylLNLfMDL76jgrV2VFxR4Hojkf0b23JZ/PX7I9l4Xnmf6YjqNXF7R+/M1+jJcQwXNn7MEuHYR
m/O11dXlk1k59hU5qW+P13u9VQs4iLrWfcg2te3LElRBoYhoNP0lyLvUjQZFjU+yHqv+jZIupuUq
rblMl2hRCH8fL/3alGyDGorGvCwIbK/6uTSdRAzpZxXyAanPeCBb/2cYp2pyQgAGvFZe2kV/7jV8
qwtiVB7lnjtlOAq3tOrWpIXcbJu4dHNkGbOV5E9WbEUhM3udCO5rXADc1UPi7HNHSgfjSkHjxacP
UCF5YTQ6uj2t2v1iqEWRHhzJ6zCGVh41LdAChMCYwf3XT5W41qcMSGDdAJtdByDLN3MrzNvQxM4f
j4//taWxFndZ0mazJanO/VoVqsZFqWbpU+Ho/TnSY+ZoC61/Fxkj0lPOEB3s7bWlkbMAGeDIqVyj
2Xm/3jDEBhTFxfGdOEmvIIIc1zKX/J2ezOIKBl24MBjag5u8c6BrgZDxWOwROMZmUV2dwGaYuvTx
3NkzDzlI5tlazmGvqgf7e+2aEGTEYWATFij5beMEYpVld2Yr/dKstIti9OmtS+ajrvnOV7NpzkiN
ci2d7G38JQLmAoG4AZSjJgpPSKB8bqNxOMejOnJLRXRQRdA0Psu9LySSp59Gb5CrQjX+/rMl06KP
E1kbtWGtzCh9Obg/6hk68P2x1j8yVGi0nmARtrBmRRAE1yQS0ft2bOwPsQLfxnXGidYi+HvlSzDb
begBis+zd4lmFKYLCW7pr21ldh8TsO7Bs13MxrcumOUvK7viCECxYw8AAcj2aN05pth2s+NZI7Q0
u8AHXT0JcCABg8l0iQG5c2hO6c+bnwP8h7oFS66lvPvDU1pHVgvIH7+qe2d2naLIlTNV4+aLkeXl
z8lOr9kdcJy1IckUSG31q/er1bNoFBt2pd/lLeFlOFjfeitvDrBGO3bOKqAPgBrRl9n2ZGCCCpBT
c+CXcMsJRlLYJb+oUGucg4V23gdH5/hUh3didYj320ltY6gtowr8xY7txSNc1oj+nJVh1eem20BA
PVfOFDFVbsmPigJ7hrKWA0hfMXv4MveLZ9SLwRNrga8qXfyFiKjTvqaJXvyiKVD/vjx2xXuLURok
ySOHBTC2qUaGkChHOQ2KrzQIlA11IpN1roX6NAgZXx6vteNAMHzqu/R5iTJewW6mpUgNMSt+mMnc
y4au89RQGy9dAyeP63HgFXe8Ps0KcJ9U0mj4br2iqXbdhDyX4tMaj95rat14TBfI3rZpVrhQ7JSn
RuTWgeW8ruiAU6Gkz/NOOUfdPm3dEHUTb7fia3A3VDfM1Sg4pbVozXNvoWPnWfloSVePi/EPBYbC
VWvb2ThQG9nbOX0+OkX8D+TW5jamxWTlptUrPoXLdfhXGQAMG0JzHC96Nsyqt8gQsrwTzM3nx594
74Yi+mX8u5oEdubedrmK0dC3ueJn9WK9yZNFOYWkswf721vF4W7S/yJcNbdlM8gCi9k4JV82nSPb
HenD6V6BnPORzu+exTovARqtbxoUm+1Yg0RWMojYjk01KZFddZIxRNWQmmsTwrh6fHp7l5FrYa5R
Eb3n7XKdjJOs0h0JIqY1PEMvW9pPneXOyfA3Lgc99LX3CiwNU9mYCFIrs6r1WeD3aQc8rHeS/iPq
agZIxrzPQaQaFdtLail/3gngTyV/mEC6jFdOoMT0u4U99kHX+ZRlM3cRi/VLNlCfodhanH/6TDlL
3lv0IDTtVVxrZhTV12TSz4QJkzQQTF6NHJ3iI5r0j5faMUuaLLhRFYQ9Rc6N46aVX+giqyWCM2b8
nGmMfuxRHrw+XmXHSNYQjCcX6CK2v17+H3qHIdCAsSSS98M0m9440PrOYS3CP2VoFt7jpV5UTTcR
GG+DhFCAS2MW32ZHWlbBB8kS6SeyLeGdDciwMxxuTb6tEPqHkXlZF6CkEPag9NphcCuI9r81+hJe
g0xxDvAfO88yohJEAMDieJm3pdaMwkbeTOv731YpjUKnrBBdaYZbSB3tFCthdo4bi4iPB60+OIu9
Y9d1GgUgncnttz41Bj5mIz8S+PRamuQt+s3AoZzCAJVrMWbtaIL37nLkqLgdHPirZDzW4wp1JJNo
kdkYT5E16Y6HSYwfRgRnjiQ4d9ycNB2iev5scFHWH/ODSY3BIiH985mhD1kQWCfFJeLRXXiGs9tm
qjy4KDtFZSJTOoOAlDX+2MbCljKMWWF20m+zBQ2XvNP0/NRrkbGc50BtlIvFXKDkDWX+Nr3mYTuU
56hAD4h66DRnBxfqJdneWjmtbhMteodEcZv6JqPRGglUdL9Nxtw4SYow9a1BdSN635QN5Vbod05w
DhZlmDwlS9M3Q55Mf1qz1X+NEEjqXOSHrBARjDgRvAsiz68q9MAbGks6I9jRLgjOj2/m3hdbo4uX
0vzambz/YgVzwSZ1iQKfKURI0Es9/qamafkNvBwqE0UymNqB/b++e6RidMrXpIKUdusK4NsGZiRy
B1DAMtZXox3EtwAKvuqBrsiYflTFTbpKJBmfl7aVPzfCeU0wUIilRcbToa557ua96s02lUuQOsRV
eiNPU2gl9iWdAPgdvE+vnfi6kAHYEZjNinO+P9kI5G/fhY7t12HoMEUuK576zjiSW3x9vVmFVwLA
GsUWbO5+FdQuV9JvyypplF3EMhhe3hTRBVzidGDeuxsiBYL8BBwR4OP9UtFc9hE4ZdvPAkA0En6A
X2lDf3pskLsbIoygcEhVh6jsfhVAturSzpbtR3ZTeK0U9akZVP3JVqCH/42lSKUpRooVkLT5Qpoe
wlGtRkr9uIqTU6jzuZLRdFrmUvydXSEdQ7/J4fnbGn0Bf5zHSLV9RqP+JgALAcQe26uTVuPB0/b6
Qq8IK1uFzAL8g4rg/fmhTxCnizXZALvK7ikWhXNR83Q8TbLQ4DrpRxMqd9YDRAyYExggcLJtbSWI
dK0AXeT4BcKZtxKhPEQHlvZc6O1wEtZ45PL31iPa5FI5Gv/d8iCKtIgIHDrch52oH3pa3R/J2+r2
bZAP5nc1KBPtIBPbsUg4EIA3AeytLKXNFQsRIUh7pXJ8xCFmN0Z2waWD/6LYdjSuY28pPhzBAaGm
eAXnshHYAj+mO/5SLM4NcZXWowU0eYVRDAdueOc2UzXkIq8h0BoC3tsJIhi61fHo+PpAlbZrULOa
GmU8sPu9r/XDKi/v9w8BgS4ScLxz6/hcDcCXUpvp+c0DDPe48yckwM6Pr/TuesDzLdwHhdotOGAk
fEO7r+FblUuBBEyJagbKf244lcXFMBL152ssDuUVgOASw6CctHGKijPY1PhKBtsMQXi2W9lfLAB5
dLmmIzbJ+kXuowuKwHBf1zY6VeCteDJ6by0BAcOszUbVTl1FYyo1sMg0X9LTMuqqXzl0n2uYCp6Z
NNq/Hh/tTgzP+sATqIIArqPfcm8xXbkwydnibEc7MSo/FmH6p6yX3vDS2LGzU65ZbflhrtNmvDqN
ZtcEQHr7GaXG9gZdf+02jxFiT49/1k44gS8A4QnPBUzVNuYqGqRNmkm3qTuZcwXXvBTvkiaw/+j7
Gpkl2s6ydR196P8StUkL+PHqe7eILhdEF0psMAnXC/2DfecrNLqWBLxWo7TelKEVCI1YeXq8yp5b
wLjQgoLHAz5k49Oj0DamWKHtYKf1/Nz0yKEkw+x4zlR9f7zSTkANHYQ4mhQNKAr5wv2GOv7SQoGH
iemTNrwfC8AaJ0GfwzpNRWZ9M4o2QZdBhuOTqpJsSzHS7e3QFnj8O3bOFYqk46w9PRKKV1Eac34g
2MzSR6wsfUbmE4URdHV/+Rur8JjQrZKgC7eevbGMFOklIX0EZuLgpToCCnt2uiP1iPXUNld3BaZD
saDLsJab7k81ysMVVxEGPiSDMvCyliG3XpM16a9Zhr7kbUyy+p0uOlTgHu9wxx9qZPfsDh7n687H
3NB5L8oM+8xS8bbjtG9oY4bvjLDpTsXsHM1I3bWfFW8ItI9Tpe98v1O7RGJEpIIqiaEP31InqN5Z
6EfQI6F3wBTV6WzGxKjQXeW1TZP8MgrU535+07QPsB/kARB225z2hEDj0sZ0sVCzS79NSdnKq2Xn
iXSrgoD9zF9Y0oOHZ+eKEoIjl0DDnXd1+/BQ9hj1XPLQOZ3dn5olil0dpZJLgt7m31iKtSjdrG6Y
KPn+iHVzRrPWjHjjADL8ksXS+LPFOZtulJsooj4+yx33Clb1P4utF/UHB4dY0lSYM1mM1UeqcVKI
wr/1S9Y+TcDHCjdaQvEBsIdjuyUI4cl/vPqeGyDdWBv7SLupW2+k0Xs05Kw4PiK85TPCY+NbmALa
Qci89+3IoVZHo61FmfXv/7jHlHii6mfc62w2Z0OPw9M0W8Y5qqvg4Dj3NkSllBYyQNHXrBkjCpdF
zYi6gj6pn9JgiT0HeZ6/sQoQzDW7Xhu5r0ABXQLHrkgtP0ID7MokoNJb4ro6sMMdyo2jrW1BwmJ1
Bd1vDJEC9lQtVm75JYMc4NqJ9tOsI/jMBaemhxDoqQrm6FppU+y1VaC6yFPabwGP0bQ0esVTFeTK
bLtunvMkLN1gScyDL7uFRxBL8xNNojOH4iN8gE1XiqSlzFvc6m3Ws/IpHMr8VBRD/lYg0PVbhdb8
V5BuvZsIBbmzyYq8HmjdO6LF8MCS938JZVaIEPwQio73RhbJCcxtI9IbdR80ymekON+aiRInpw6w
9q0Nwu65EQ38blQt349w499FzRw7rrl0+sfH12rzKrycCvGbRc0A8ArVkPvfIqPIWopyTG5NGn3P
BskQBS1BlLCW2nVM0HZ7vNzG6P+9HBxvSmO0XOV2CHWYtU45gJ67DSIBBGTX6fsoDPIDr7+5xesq
cBfXDr8K1xnfeL+pPA4o2M56eGMC+3hudef73DKvTtZzdWBVG5/4shKrwewGiAxMYrOSOgTOZBdq
eIubsvrDiMpkeoKrlT2rU4A4VYuu/QCwj3GdvTNZykEZZm9106HACpKBCGkLng8hyaNPqYQ3ReFJ
VcQYoz3alhfRTJGf1saqUZqnZ40BBwffce+ELQ3wC6QTIt7tjADk7cQ841FukZrO54TpdF6EHtS1
bLqjN259on8ImF6OGO66uXILKdVtLTSe7EyN2zG8pUvb3RhixOgAJ89PeRtOX2xb0HctjflqRyMo
ftUS04Ex7dwQMhwIFHTFCSIc7d6YAgq46F3yiRlxcQ4ra7lQXjZOZdfGHl/24GA34eG6Wzp1/Eya
I2v0vf6aHx4g217KMBJophWJBMOlmMNbx47mU6M2s5dOQXeO0Bz+cnArV/e8OWM+JXAfFUkOHvmN
F0BwwCrDzExuarkkcERCe6qAXVtocC01kBh3iLNovE16SjlsBiHzKTG7yD4FphUMp8muxG/guesz
qf34F6KKGaLLadaCiK1z5W1aIZZ0QgayjuHtMAn8OixT+DEWdLXP8MCrN0GZoqdddshu07lvy69G
U4r5qiKAlLl9k3R/JFlUR6hEN82vyILHBh8drIQHhTam3mRac+zlIiw/oIaKtnvfdjL7XkSJvMTZ
GC3npWPImD/VZSh+07Ru/pJTUGkOLGXnOhLWv3A+ILS84p2mZS4YHRBHN6gm9TWfgvAy9OngZUqV
/JlUhfDmoIjOQwA54/EH3LEasAEU0cl85drKureaKBB1w4SD6KZVUXlrRAVRFD3djzJystOEAtsp
a1P14NHfuZiochN1ArsDw7qledTMclt6iW5r3ofVWTIhgOy/K36DjJZd4iWrrlNYDKfWFvl5QP/0
2+M97zwlJr1XgQPkflpbmy3tIUmjPoxv+lIZT21sxxc1W5oDwNjeKhC1Vl7dyh7aPiUVvSFHzml8
y5ahDF3bmQevzIrpQBFhfxkyhjXVJf7cOJmkXXgeoiG+mSNsaTefw/yPIiqPytw7vmwtX669Tm2N
bzf3PJyMcMby41sVSfNd5dQSqKKuuS0Jq1eOy09CuFZvRgGaoJ2SBSoWWxPRx7ELJAInt6JTqltC
Nv15yhjj+/OWAH+fzESuC24JzFZcmT1lifjmoO8MuWJWTbjEWXw0d3vn0QNGgY4L7x25+1blAUZp
LiImPtz00ehCdxBM1ziVdlu+Afef/2Tk/nJ2rEQ7B+w3NfyNSUT045O8bqMb2uuK21RBeouYunsA
e9nzWStTnp7HSxayWcXq+h6p5yK+Gcj0P3OdbA86xvR2cdLWbW2mkeBRCsYUT0eyaHuniTK9kMjB
AgHfhhALPegcDcjoJhZmDaEpiX71ovQf7WT5+tg+9ld6yR1X299yLUegGWjR5PEtRLH9W2kWNTuL
2y8T7cWD53vvglFAXzlFEhT6lveXSGa7xN3Cppyy9IpG3jqNiYhWsfzaRd1vj/e1uxiZI9XO1ey3
sYIskS3XUyO6jX3YvZPMF3DzXnUu1Zxq5wkMxtPj9Xac1LqtFxwWDbmtRcaLoWWjXiLUDcPkQiAx
Py0Is3uPV9n5WqxCPEvsRo17axdxlwGwFRM4Fy1e3k+tqYNvm7u3fYsk2uOldowfcUoA+zCouNfb
A7TUCNFmp49uRp5J44budpaA5+sbv3QUZLdhiCfXBiP9leK2deDy9/aJ6oNBiQw42CtfTKovIltk
0W0aqf55wZiLz0EyJpWnRtp8ebzTvZwTEALQKNDPKwRktaUf4koo/UFh1VZxyyAJn8WsB16qTpmb
2B00ABtkaCzkFxJFg9S8kIwUEJHn9OnBVdwxWXC2/Aq0Oqkpbx+EIYvroEmgF2VaGT4VVdTRdg+Z
TpdLgjS0wc+P973zhankgPe2VNJtuiX329bUkgkpsV3cRn1SG48xDtFXNNtRIrcFFNi8j633bRrF
3kzH71+P1965LmizOWtqze3kR9yvXTuM9YMamt/gPqzduzEwP4Sq3R2N3NoJ/tZ28grgIkZhm/fr
aPnSMf7T5NMyfMFNxiG9kV3Y54IhcW4dNf+bs/PYkVTJwvATIeHNFtKX6WpT7TaoLR4Cb55+Pmoz
XSRKVFdz5y6mRx0JRJw45jcyklv1Fil29eEcGJzz7p3Zxq8XDWJhVlGl5Bfdl+u7TK+yc9XH5UZ5
vfZo1CSzKIlMy2YZC5ra0EWCW/glF7Xxq+4m9eTj5/nNQUOhcLtA2PGu7ZP6+PYvR2+G5gG19Xzh
v344wHiicfwwv+Bs0e6TyorOEs4MG+zllQCA3JFM4kweO882Xq/it/lkWn5a4PwIM8/Fh0L7VsV1
0XlREUBeuv1MKydh1hyif8vUDsLZcjc2ZGgddLNL75vI39lWXz/Abem+gqsIsXhCgEb32lhqcb6J
sNw1Nt7py/hzUWPyAxAkQhmDgmFZo+g+9gmxsNOLNA0+bjKtnsgu6uDVjzp0YMPmpSGmU0fYwNIH
D4DfGnCpz1NYDz9LphWxZ4UNInUSk/etVuzKl+DG5gjNYmQU4It3o9aqnaBNwE8LsJmQA3s8oGek
n6h85I3XsBIA5wkhra85Kl2pqOKTnJj0wFJyuVLga1509zCPIRrWk9iTCm4FodXXTqSdMUEYsoBK
fb3LJCMNyrDp0kvr+M1jHZvGE7l/aR9SKx3tQzTIErJe0pDINGZhQl+01Kw+mqKMGw//ilg+T1AV
TgAE0Pq+vSXXXjvVztwOhL4CZ27x00QI6HRgRxSwsH9J0Rh4qRSYREpjC72+ttRMk0H+k71/1fyV
VDtFdEdJL0KL/hq+7tzbVdsdNJoPz29/KEMD/zK3IInIi2g89DHmBohNXJIxKXYj4o5UVwp0X3W0
Nuqe5YRtLhEcNq0yQ5+hsC/DYyx1xhhGZXZpUj/+3ufV9B6iLQY1OJwlZ6V39KNJB8acidfFL1CF
xr5vaN9shJbrl+sQWJj0QaBBi3sZyGIll5wYguml1BSUhvIobZOdEgdG6GqjWm15b64tBz6Kopxy
bx4Jvd42uGR2NrDy+GLNYbOAzfp5NM0fUx5qp9vfct6Ar0MWyHlFmbtxCJNeNcc7bvXcH5P4ogb0
Fg3Zx6e6AJd4e5XrS45VmM0gdAwF7iow0ibvtc6OGEykZv3MPpFPswnYL00C2uLKodnuMVghub+9
7HUkmsH6s5ggIDT9qmeUcGfHZTxElwoCy0fMMNVLXxf1ozmikHTs8BpQD7dXXHudXHYULPBnLDQR
X384q6heJjTMuKPA2NEbyHaSsJSNCLv2OtkVyN0wY4A/ttgeQN26tO6L6FKXaXCqsFDbj1lrP+Iw
ox0oBZqPThZsiWOvHEVkZTUIa3OFxL8Wl3kYUagoE9VsFOeqmyAme5ycNvRoFI4fq6qO//YIBZyV
tkoPmPYEAGBqHJPf/oJnZh5WeUxzSApfv2Bh6z3vhGEOnfTsiA+xf0fystUGue77AZcFKU+nCsLc
Vdhuu2xUcOiLL0KSxvY4RrqD2qUhPgVqbDoHtekgo1YM/z+ACo9aT42d6untDwoUBAQFIjczce/1
g2KBFjRo2saXzO+Cs6ZJyq7HpXGj97d2QjiaeLvSvzLIj16v0vKS2yZV6arasMXxj22fkkr1z3UQ
/IzTadiIA2txjWA+R3W0XknlXy+XM2iGvd+HF1khuEkV2uoRs/1zg7bTxkZZOyNwpQEWogtAObbY
KF2mIryQWOEFpLDYtY6R3sELoASLLDMcXRk1KHCHY/v59mdb4sZ4NLoiCP8xkyMbuap521ESWJhR
cAdGOfiePaWqN2Ale496avXXgOfZMA+GQG0Eyei41Iq6vy+nyX5XFpLEeCcP7F+3f9NaUJo/rg4C
nKx4WZFmLdurGrvwUveR9jMJ7PxJ7yCA3V5l5dtyTRusg8jinPq9/raSLU11iPXqxYate7H6anhw
1G58MHHc2t1e6mUgtri12LPkOEC2TJgXi8NBLYyIrENgj5MorTxS6fK+zPpsdCetrEuP5NoIvMAS
iXpAjE7+JGe4S/2sgiLcN5Zaf8Hfq30H0zHDeN0sO+0IZSKYW3TNZLpTWOgYns38Jzcfml4c7MbB
pjYuMWuXWlnsRW3rKe2EMvraaA5CMlqNRI6HpJrcuY4SFZY3RWqouYMi1d1G9F/5nGBleUZdAwl/
1dKJi55cT7Jnr1fnkwKF4iHV42qjLF37mqBKAYrT2WbAvDipgYbJWoIW7WX2INsB1WMmoE7lndH1
8uH211yJQQob82XyiGPl8qSqYSJGbB3ji97Lyk5ppv5d36jhAyLQ6o9c3uQIra43zzrZp2Allo/W
WbkqTZYegU2QY5zqzK/5KNJTR/cSE8/W3khh1z4XhEvqQmopwt4ixErC6Qr6lunFquSW+ZwyIAEz
NRurrH0vngcKHZ02GqaL01cGk1IXqZVcIPrEd0pril0hqYqHLaLYKOrnyLk4fJR1cwLAKIcsZHH4
iqrohfABOIRgUH+hza95ANO104AtrCckO763ND98auKq3zj3Kw8JVYJ6ap7K085fPKQC+Z8MWE8u
Dm0g4xA7InmMsrj6lsZS8/3NuxJMEX2EmbwDIn5xf5gV3pgIhqaXSB6jQzggLee1OjPjPKmlyq1y
/Y303PnmmHmlM9afs83Bex1AE03DMjYS2WUKpcIzu1w7FtmU7W8/19o71GaBbQBTAJyXV7CJeCdE
0ii7VLVOhzsIo0uUZKYHoX9LAHJtKXIockXyC3rli42CSmjrSHKcXQIln350MkakHgM582sUtfnv
24+1ct3DjgB0A7kFPcJlutQRnPXYkCm01T59UIZ+xAwnq9WPsxhZ7g6qUpyFX2yR4NaXpYkGfQGd
32UsaWXimhjb9IJUVN66LWFFuF2YGvtw0CXDqwC3X0YZR5fT7edde7dMYRBhtWlYX+FiRk5Jp/ZR
eumH1txBoAs+5ZqGG+Qgqx/evtTcdKWvPmvdLOOzlBjqkGQWV0GTG7sOOfbEtYSe7rNeA+5we7G1
4MJ948BcI4Ugwrw+BH2jaCMY+ugi94b5pU4HRXVjrYYtmlbGOZ6EdlJEaz3ECM9ukeXW3iktZvRX
eamQu7XXa+tmWo56Q1Zh2EJFzgFapVxGaJFFdrAxk1y5g9D7+P9Si+s1xQUgEIPC1NjO4kMe2zXQ
YMf+O2mR4+pliN3C7fe6cgvBygNANTf/bGU5QNakGp/zPI0uLWZ+ES4d92kdbYG1uGeu74b5omO7
0BqiF7f4fI3dIthiAZryRWjon6C84ILhogsiPUVtq8qHdIpqC6NuhAW9RPYNfP2s0qRcLoPENTTk
VjxLaaXxaJbIN3lIvMjv667Wvljowllug/BUhbdrNhg7jBVq82lETPBvos821bZdOZ+CxMjzk2Mm
UGA1G4b3vg7xb8aWmeloqihSgyRp4ssINA/9X7wAbd8dClv+qpi5o+4CUJLvu673PySdCbGrzyB8
7Ux1UArXiYPuHm3gujnAgtC+oiQ9dDs9aQNEqFJtQpxjbojuaqPsWreQS0m6SPg8Pg6qJsyz6Fuz
8XppdDLPUafkl1FTWH7w6bQRM3wzUY6qqGqFjtJEn7bTmtwbI/TxvMaXrMEdDeyq3QnY4mBSqmFm
GBN5kC9M7VSQXRTDzyzENmfnAwQFmZIHw+chGJJnopQ1vasdi7mUi2NJavzOWmMYd02thN8QoYv6
cyZ055h1Ux2fQR8jX0c2r8Selsh2uvcRnTL3chboCQoHgaoR1yJN8gotjh4n8AIpqrZj/YfoMZh3
Km6z6h5Z/ApcVB/DY5iBzf5uwnM+f5qKsv4o4tJ8CBQ5yLCp7YfqCaO2EDoL4sdfbSNxfvXmNB6c
ASFwnJ7gTp4kFA2tYy7jJOVy+3ewJHI1ecApsetdE2EJe0dd2ZPeZ0YS7KaswyA8cfAgP8m1VuN/
LXPr7Z0os9KdMrZ65YneHJSDoDdVn3AFVzI3SEWp7yoEJe7yscfk2tQS5ytSMxhSNSDDn0sHBz5s
15lXP6hS318MAdHf5e7Eohz39Hw4dWGBB22u2JkeuXaEtp/bOLZdIjYs+maHDE9enhXE+EtPcFmU
rt0Fze9S99Uez0jJxGpYY+Ls1eWYyXeimYzPreSHAMCMGMWANkeA2kyYUbsjKLfgqaOYrF2cI0vp
cz5UqukFojAvkqinj1pcJNZTLmPw7pKzYRRQyLjunYeorJ67sTYaVxeN9kWUKs7NeqaZxd9W6tTM
U5Ws22ogrdyVs16djYIFALirylgkA+a91RRfDLwAngDi+p+c0rF/ZdTmH7Ek+10NYtwIe1chnYyA
NhHAAWaU8GsXWVyd2D2I6ym/JM0YefWMtcP+It7jmPXzdoC9ahnR4Ue/hZIU8jNrLZKdgba+bPRW
djFrNf2GnWf2PtAaE8yREzdfRSecY4v4PydvHD6D1423AOpXj8rIiTqKUSLpKqPExZUyxAOWNn2Z
XAC7FO+HcBjPiopLYKFWyeH2s64vBY8SaDdXynKYFHd5HjgQ5y/YAOS7LA8ml4LaOKiSr200qFbu
LdivNMJJ+ulSLxuqUTgBdrRz5r1lX/5uM2n8paC68vbqadZXgl1CSXM9pwyizgnjIKV60jCDcCus
+BzPtmPjR4iD+xuVs+dEH2IZyIBZjGQGFy/yjEZoo5NTQCVBX907kdYfOwbEw9HUBtLW0omGs95h
5F7IyrB1Cte+HUIctMWYNgNCWZSjeQn4jhYRpxCx6kPW6NgWq6x7zrEpaN56/OYnBRcwszIAGC43
Sm5GchNO9FFVBb3IRCVE2c1wrKVga0Dz4njyqiqdoYtclbzRmbi53P4YbJvFMPYMtPG273dzw/Ru
rJz656Tn9h8z1Lmv5MxOVDerqvwhMVEtfhh1oUk7FHrt9OAj4/hN9nOZkW1PYXv7yFwlRvPPgzGJ
Iwiz0atJ+CCFox6FTnYJ/Sr3clXjHqmhse5S4fzoAkvb2/aATB9iqRtmHVepJitTKYAunyGkUNdf
77ZCicI+KNuMMgQ+mqTl2T4VojtCSpvuVdRK36jB8qJqN1d81H14P15h0SoHP6UyZEG8T5JLMcoD
x0p8gJKSbjSpXvbP8qOjjENhwiCSXu8ivEPKQ4FysphEqpOPDU4fgNge1N4IkIFqKu5Fv7QLl4yF
vlxa5iX10hhX39UkLt7LUM8/qUakj7tpVPDS6dq8p76PjDo8aU5pPWd1bfbnoRfJd+AC6bdU9cEu
jcMsQdips0VVj67+r3yQWsMTnQ+4QY06JXW5Xyv1M3u+bZAenYbuPRp8bQpjutdwkpDzInNJe0ya
aqD0vqGZgcgS5YAVeRYNDcflKuwaxJG1KngkbCUfq9E3fVcZ7f7L7Y15FWDZHqiX0rOGpIVmziJj
z3NEcsK8os/Bs+7NyW+ecYl6m907wgzzKnTBGGfCwLkKBLIVd1Mop9lFThuVOBdJD1VWbplCXUPA
WGY2poGoMsvxLqdDURzjhAKm9DJZfnSEbdrvyXfkHQozLd9f8b0wVfV3YdREd4VqTN8xgNDe9cyt
d7ff6lWuM/8QxoBkfqhnwYJ6fejM3kcVRmPuHyX6uPdThWCPLu++l7Vhl9i45gQEx43jsBZjWI6j
gMYTrcDFaeCkOdMMPKEHEuR/AiPrzrEUQFakvrQOvl7o3+GHxQ/+FFpbIl5X1woP7CDJC7Ib/AEZ
8OsHZmsJDpnIL2Y79neITHfgzfwGeWKne7r9bleXQoWAliqrXUFZYklQ7s3QpQSvLRqcUgBTJejc
IZnsjURn5TMiOKMyiSdnxQdmcVNTRQTaKFf5Zayd4jjqibiIxDL3CqMGD/uC4k62/Hxj0ZXno6FE
MxDcJBOk5WestNIkM5+yi2+WzXetK6ojsvpN60bqZG0h65a0xvlk0i/D+Jx2+It25usPR+OMCqJj
01SUjW6FGePZrKrMLeo02uvRKLvA9eM9oiD2355R4U5EYO4SU65PMSSao5RPxpku2CynZkxoX8nF
RnK2klkz7qUbhGbhLJW6uMA6gYDSMHCfRIYFfEqFvUiwzJLhAK2/+BRpcf11Aj98GJKE/uwkpePp
9o5buUJpmTAm5cjOE6dFjCxt4C5IvxNW1MS8k1vjKc3LwWv7DKZUAGvx7csx16EZzNgSjt9i1wmz
RA+lIVcQtiI92wU69pKRBXvuhHQ/WWOzJav08goX9+hMbsWSelZpvyrN6k7kTpo1YFZ9UzyCIwr2
WSNCrCCMJP42OlV/SMtGWJ6WO+Mnv4m7M1ynYiNHWtv4tNzxqKCK0q6wKOogpVWmA7LJzDq6y2A/
7fK+K91GyqKN+Lz2RRlsMeOfczHAY693fZZilmwnPR4AqdnsrSByjiVdjpMjAusOvyLr2+1PuvZo
9PahW+OcafCMr9dTQ5SXehOBaSkI6++sZEyImMT6s9F11ZZP2trDsX04dEyc8BpeHJi2FBMyZ0Vy
qaesPCZKMh2VUi2PBfxpr7WG8D88HFW2Ah/1RRpzfvh/gNepkieWPxlz5Wn7x8nPP3TOMOwj/FE+
v/01/rvS/OT/rASqRAkm0qFLw5B5Bywsoe9F303xza2G6doXo57Apn0mRBrLM4++rBE6CiXhWIvC
LcDxPaR1Y7qYj4fP/+GpZswo3VD4bctkYYT32sno6IPOz5sLNnJGtits4luPufob3XZf4j2FCBIy
aEVco+QTWmUyXaL40oZB6/W2Nt6hizRtpCJrb29WaSc1x3fnKt/razPSG+CwFymbtOd4CpP90BjT
QUz1VotnPjrL2EWBQ7lBZTXPBl/viS516CeVDOrqILX2Bu3kC+CdLQTbSm7FRiB55Rpg2r0cggyJ
YsZDqaUXCJvpqZHr0NXtsT4bnRnuQ5v2bFR2SJzpylaoWnuVZOhQOGZV8qtxdWamoAq41C55EUfw
NWQseC058dIhKQ63N+Lqq+SGAyXCwPaKulCbCCDboZleSK9hO48owzgoPu1vr7J625BNwfiiJmY+
uLhOQ0E4rK255PCddh/X8USjVA4/jtoUH0gu09gdO6XZa8lEp65v610VW8UGN+UaNUziM7NSoC/M
1uHLjNXH0TWg+EkvutOowT5WfXOglx7rhy5GigBQiZ3BCpYg2rtF7lTtsSiyTHOTpPXvqbaxsQNK
0J7JubeaXmubjZjDL+PoXIO1qy6Ic19lCJADl77rTewca9OSnrKo+ImojPzD6aPme8fIYSPzWNsA
hAaKB+q0a3ovwtqmpDkivQxyZz5YuDx/cUgfd7c3wFpWzS0/y3WQceAL+/rEOmmh5onIsgsq8cEv
/HeCr46EZKoyQHIHQjS4zpCUxzctOqe5gKPndIqvDuRVe72o3806aiGe8E6sth5CGamr7PZyHsr7
gZHyxotc7vGr5eY3/c9NhdF4FslBYJ5E1yk//EbXfqNj02WHtqh608sqPTnF8A4/4aKpiwvOMp2+
d/yp3PJMWYSPlx/CK4ZTMDsocMG8/iGFrjJbMTvzJPX0oZ1QiTxDLYN3jMnCjYO92D0vSwFfADSE
RC2havGKkUUJzdweLTzPwYTEtTztghBDsNsfcpHdvKzCpB1UOJ+SFuZiFTwG+8hGg+cUhqN1Dmtb
3dElGdAALfKnEmDbxqh2sVvn9cBZzR0m8FDUIfML/udL4ggtGuH45snqpvbO70JnT8ohPfIGBm8w
jPyAJvaWIsTKV6PspJ0JeoJm/rLmURPHh/nIohq4dzfJhQqYWDJOamtEG3CelfcJt53ybxYWR7Jk
uVPDqWuSMuSrRcLxgMNEu04UwTG068TD4brZOP2rj/bPeov3mcrtFHdxbJ0CM4q8KlLVRwtNAeTz
ynijbltdCpggsQwRD8gvrz+dQFejBf9hnjIRM93DD+5dX0r9c2H6Gw+19hJpqc/W9VgoIl33eiV6
XjWjrD44g8ruXD/qy31V283d1DOriLkFN6LZ/Mv/SXpeNiWKKCj9QC5h2cWTdVEmaZPWAAyuLCs9
N36XP8e5ohReUmj9d9scnHSPXKoduHhgqHdN0sXn2+dw5bTPaHA2BFAsYst8bv45F004yIhT2cG5
FbWyNwTKiET8cuO0L67ClwelFkS+GDABOcNitxhqGqVlqQUocDXiXhNh9wCkwHqwKtO8D/ymcHa8
IebiVuMEH24/4UtSt3zL86CGvjlYDbpAi0dE7DKThjw8h1bhlMhkYUqIVHpm6zNVF/89pQR77w0C
qUXX6OrQRxcD5DFZQyaKneq3+rEaTH06mF1aTW5px1Z77CXbTnZgTKrAm5TZxs/q9VL/evvHr704
6heVdzf/d2n20CaAq4Xh4BpCjwG6mSrRAmzD8CmNpubiyDj5wH+X99aY2fvbS68dOy4BOLg0sVh5
sTN8q/BTxjzSSc7kfue0k3r0M4O+ZzH0G5tw7RzgbcORU/UX47fXX8ji0MlZPkXnvA0TanjsUCYP
G8C0+W76mvrd7jTl2yDp2LNEoW7fJwrygBuZ5Nrj0h1kQjf3CK9k4LXUaYBDtOHZVgYQBnbl70fy
mnoMp40os3IVzSUOPN3ZAUJfapLGSRzI+hjhOuOI1nTDKMBDOGqlavLCDMgfU1in6fcRPoxbE9KV
AAcEjJYJNB56NMuAo/ZURVpXSycNcef2IevsuKRbWCCIWfBnH2o9bMuNm2nlxQJxnt18gAwo8Hde
f9whjFThxIl0wkDwmf5T/swE4Tlr7G7jC669V94mCSANZetqw6aW0UqKWvinNEVWypWlDKk/jM4v
ZW91ldvhu5HvB6vItgQr155w5ifNfnaUDMtrY5SRY0MMAGeGtAntXSKknGmsqcSaaw3VVlG+EhJA
WfP1qMvp8y3NS6A6plwleDEwXVKDo9NYeLWj9mI3J+iJVXEsCPd/QisNPuZSUI9vD+UEU7zrZtFI
GiuLOyuRupDjavsnUi3pGfoOZreBVY+pyzy4GO5bKtPipNtxUZ3Lqe+kz7fD0kqsoOhAGo/WIgJ+
y8cHI4LgUhWH5zjrrO43ZqMI+xTsv243qT2uoMK2gNgkVtKGbostpnAVpxb/QfVan5mgvGpw9Vc+
VbhElSPVD4d4qIO71G4BrqUtPrpWkG0cIGVtfzEgIQ5zhJiKz3/+zx1d5HaaTJIlnarSlIIHR2iB
DEFMDSlsgZCeC6uALeq2Um2lh9CUs/oLzLF4AMtEM+VQdlkVHy2QZBdjgJV810OHehxaxM/f1i+a
r3lArJRn+ITAr1xmakbWC9mpAgmrwb413FYkwXdpbo16flIVb2yQvqzGJsSXgWDKx1hka8D/1MRP
cO8Kc5PCyCgLg25OOGnnQBPBj4jzs6VOsZItcSPClVWpPenMLu5EyrNmUAM5OkP9yQ61sIrD1Jtb
dOMXiOoiYyFRASZDnwjUxVLkP7GnCDCjQcZSNWH2G1ClEt1B2xsBtQA5pEulqYFzGRsnH46tbE3S
uWh7GOG+UY7xmUF5Gn8pdT2kBVNpVX/n5137GPYRyMVGYxTjjVNsjQzJmfNd1NgS1YcIKUvzj0QW
1rh9JgayGvxBi40dspztzh/t5dDQMQBUcnV8e10ZEuAG6BQ4qeacFXOi6SbNvUe3HEcneGhjWVSe
6juB7LVTzRvODL1WD0BB0kfhJEgM3Q4oa98UCC9nmfEZZdridJlwe+ReM6OzYvniHJXgVcMUr6vb
q6ycYYSFMe/D0BE27LLeLUvVBg9oR+fMmtXrSIefkmYSRyvKlW+3l1p9IIZO/AOQnlVfh4sJKkVU
TbxiNQiG44Ariafgzb3x2lZu2/nv5pjPcpzUz69XSeUykZH0jc5Niz6dZFVl6vYVThuFwExZ6CqS
pEoojv/l2XiJEA+pd5cRBm0zLS8bDqAaKMBOnVGX4l1R2unGO1y5ZBmDk7OAgZ7BjvOf/xNy/d6u
CzNI43MShJREPCMKvpEFAtjNktwfjo5vR+IRSezuWc/K+O1ugdQ7PKAB4ALm1jLQBOUkBj0J5kBT
UZYxZfbKrBSPeSX7p7xpwtPt97qSGPKoaAvN0qCMfxa3eh/WgQADFp4RXYsPE555Jx2U/i4aw/GL
PIC7ePN69GuRcYTHjOvBMsI1dGlw6CyDc5bUYp+GseH2cZQffRENJ7nM/8PNBIyJtj8ipBATlpr3
ltYHKbrewXnsKsxSmlQcGMCqB9ANW86tKyedpbgBgZDSp7w6ftEQ92GZBGemJw6TdFO9K2WhAByP
qvPtt7i6FFrGbNXZpWVZSYBvVOjCUh1C58u9Ka7TO78MbMY1bb+B4Fw57iZQHCgykOLnkevrAzEV
StajERmep9EY87uu9rXKFRSE2k6UU5O5YxjH/lcjQ1Psy+2nXLGoAvgLIpexKznf1eZUjKQE4KUE
ZzQ/6ShDN8HlfLCd4jdiuepdMpB4Htqp9LUdjhIjSHuMocyDZcLX88y4bUdP0oT+pauR19qVbWvd
tyb/w940QL4D+NXDjSR17cPMcDbUdrnw6AC+flvJYJpYvnTOqS9nBiuu1ie6QIyd0mxrErjWo57n
/bDc6TOCpJl/yz+hStLxCsHxwJk9/tTHqAL7jldxD7QtKLysDEPYD/WwL/0o2pVVKHtlE21J5K2E
yzn1w80a/C3tncXuqGu7r2K5mk0JRPe3KIbuUg+DvvNtBGiBTPYfbCP748dlt7E3Vu46Egr6E7MS
GwKOi1toCo0iigbcEJLOb07+qJlP1tA7G5f3kg4+Zy38Z0ZGQUq79hMeRtFqA2pBGBTpiCGIWoIJ
MUZNGx7UTKu+OeoYf2kyqftiNB3/Bz0Oc2rNsCiKg8TY1DxaDZoLh9sHYyVo07SbAS2QnXj/i6Cd
KmkdYmuBkVxVJQ9MYaa/phNMxwKBVVeMvvh6e72Vr/wi+Ev9SD/oyqEz7K2A4TdC8H3F3MUx/1pK
9C6szIcyML9UivajyPFyub3mvHMWqTC4xhnioWGYd1XtgrSM8ioZcOcLtOJb7YPYku0GYgrolnM/
id9yYuobsW7l9HJ0KSxmWDfY+MV7NbUshKFU4ETqxN/oNDVeneUYMVRTtbv9dPPftHw6pvfzPxxf
iorXZ9esDLMwEmQpWshckSc1KgCx2owFM8yS0+YWJsj1XREq5c+gmmrfc7JKehsSb97c5OG8XT4p
47NlsCqqVOqikoaCIiQ1Q9JKNh9ry/BxzTWbcgsHtvZykZucFfjpOV8lwkY94Pem0yzpozbFpqUI
PldGGHuR1pX/5cH+WWoOHv9Exi6SumDIOhQD6zg/lq30TRNxfxiVpP8PJ5GGDpoxqG8ByFjEv6yn
wIj9FkPZbJDOTMbl+6kiONhIEXj2UOvH2/tm9SWSc7M3IVCD2Hn9ZELTaKalpX/S5KQGTpCNcrtX
6yb7oymT6vyHM0htRMXGYOR6dhbB15IBzTgnNLngYMGtzOJHByJGslPHUdBgiVUldA2s6d5Ih3nZ
m6ThIFAI8vM48vWDOtpg9uEocfztuNsDtLMfQV3Lnlbo5f7t75QOHmNlCwF3+t6vl5KGyBztEFNg
tLenQ8uc1av1QD5BVNnqAK99Ps4cdwqmaVj5LJZqwk4WA+T4U1L06VMGHIqzh+pWN4lyy950LcSQ
ODEWnMetV5l2bzk5kuUMBoXeWk9o8E/n1tfl9/hWapmrNKjrUWbVZ1zX+289o5mt+nrt1pglj4HB
kqNczZNhG0pTnxkUhqHvy2e19PP2MNE2+SOj9fm3DEVX74I+1b6QLaRbZldrrxotE3wWaOzzC5Yb
iBkeYwfHOlnZmL1rMnM4CLs2XZo7xkYusrrUTHIiGQEkuBxyWUUZRgYD31PRdv6hirVpV3bgweRa
/Q8GhhiN079nIb7pMmRr6khtBSj8VDv2dC9MrfMaNKu9EJ0st0uqrQ27sol4ebPTDIKo18ORANJi
G022fZqt8WqMkYzpucTiq6ITVQTfRiPh9qpy1fhFEVFcRrWO/tw+nSuJHqAErmSiLP3n5ekcg6aa
tAJXHVUYllfVTbrrYMnub6+y8glBTDGnpHeJ+t5y3KbZwyyjhJdhO4C170s9xGJTHY5xlWwpG72k
pou7n7Rd5valtwuAaVEjhJndFkbrOBBW5KQ7GX2UaLnbMNv4WYZp73xRROrbu7Rt0+pPIDXG/YT/
yqMifE18nmB89nu9E1b/2CPqDcqwKdGXk/rOqs5JM1qKJ6EDnz2gBJ59LARzFzeuqunR7OpW8sa+
Sqb7TijyRwbATbWXBmtqj9Poj7+dWHShF/m1qh3Ufix3LYZpudePTRidi1QJjLntrIw7/PLQdB57
362c1PmqWP04vDfywak9VYt05ZRHdfpRmerAdGsF652dCgD/b623KQ6AohaNF2e5Kp9GM2p+SEWp
+rsqaNlKNnLiH8zEHgdXmImen9OmKzvmDLqIMMRyKuHJbdzgziMzJtsrmQC0biMr9hg7Y5x8KUDq
bCn0rmTb4P4otjkFbMDl8R6rborb+czR1ZK8Hv3js6TFipvlxnTu1NzcKDrW9iLEE640NCnQw1zs
j4gU1Dd6vNuNXrbeF46CeqLAlaiTnY2ztbYSMRD6ELhSmyr/9c3XdFJUllMYnCH7g0a02jwIPERQ
kTNQUYnbstZZSem5+civacjIDFsXt99YAnagdpZOLcCgA9dj8MkYh9rFJcHcxSgA7ugcbzELV5+R
vxVPLro/V4P0EnnJGrMuppBdX5/5eP6j6hTmuzbFqeR2EFkLlrMOMCPWGY2/PNi1BQCuryvmEgBW
OiZCakDTwqgi062QVbV3WjoWuhelsn5RO5DcXhxaWnm6/SvWHhjc0TxyfZESWrxlP5Sy0RzoFiJe
GjxjJZd7+lTZnzM0pTd26sslugxlM7yK9sM8VF5CxrII/lUTNwyoSATHj62TF9+Zh1oC+a1IDw9p
OvXjoVX9PL2bIG7fBw0DNDduE/NrAqbzMYM/2Zy11JAQ+J0wmHBlA0QT/rySHr+PAtPJvWgwrMiV
wrZ6LtM8sb2+bmB5Gk0iYZDFbOQH2I34M6lqLh3AqyqXzLHS0O3tPL+rAj/aEipeecPgWRCnQ9gP
EORyHw/05NAzUKWTI2fPSaI5RzGampvKwxvlPecsGGdLBDnoJs4+hYvyouli1fEtoBht0qDjIDJi
byGijc+41kmi1azPRAqLaLCcURRC6A7UDT5jpA/3JbTFnWkUvts5kHW8ONf1n6Iz4/1gJl/7Loz2
Qav8ub1rV4IsP4EuEkxXeAjLvrDS0sjMHYljWmjRSdKTFJ+vSEx7gELKQUnyYAM0sPoRaSHNl/2M
0p3//J8asZ5QYUjrUToluta5ud+lnu5I0RG1Bnuj2F9JYWg9w4CiiTn3yRYBvZwGLTZaTToZgZWf
IvQLT71TGRtAx7VVKKxnQBdOX1dNoSgvVSQqfOlUB/qIoDqukWqDwd3t77S6V2aQnAmnjinlEk+J
7UBkDyMNfNmvrLMD9/WUD5r+rjPpfBvOMP1lZi0j6Ns55r2WGVO4AwFmvr/9M1auEgRvsW7hn7mH
sQhyg9P/j7Pz6pUTS9fwL0Iih1ugAvZ22M72DWrb0+SwyPDrz4OvXBSn0O7pGY80PepVrPiFN6CD
IiWU9TOMxGYs2L0BF6YToelC9WbqL7QN04N13Bt0xSoBP4AJhBTM7ZYRdKYKPRrpcseReYpkKUTG
tC3f5HEmrkNUig9qL7qDCsPOo+KwQxHBoP/M0dxcAU0rEnOaKoBgcVJ/UeJYO0WdAKSI1pA/SU3x
ekpt3UOvanSV8r/Yk654E+gtJDj3VRsZPaA6MgTnkibnm7KrS19x6v+FNpXG1ZH+YIrvNzF1DcAd
kG5XiZFtPTlVOqVW1Ta8xoulfrIQcVu94OeDs3+XmZKVGkCx9BXozL/XX/HX2Z9V0YmOrgZ8sdZ+
boamftc7OC6ggGe9FYWG/ONYA0oEv/TiRIOhoQWQlVJfXPFKt0MXaJynSCmiJDjEvYx8Tix+tIgM
za5VGuGRJNb9aeUqoKSxChjSrqUtcTtcNNv6ggP9eAWNwaYRfSXlbjRD/Xw3WJMwfaWmEOotZZ3N
riDxUN1cHUtiavRq0gM8y860kyA79Cw5PQRKm/OTpp0pQ40Y+PbSWdwM4H5xipiNr6no7W+2LHr9
HLWaNdJUMkgmHt8ZO8NTUV4fGMIjXtPNNdwvsTZg/NZdCVs0OMcUllz0QrGSzJLhqS1BddZ5br1S
++Lry0dWCeZXXXcq2tvbyumxlGzHZuQBCJE7tev8tVzqYnJRVBovyhLZr5tGYAq3pGHweOitsIYO
1II9sPpM0iIiXNnsgNBuw0F3jBG6rzW8yppOz/wZeoqvDvFymZRWeqrTXvvuzP1A1yhpz6mshS4k
5pUNbDZuC4H3Vx+WzsHFdneb8sPW55A/QA7BOr/dmpUGSzZO1eHaj5L5xS5Nxy3rxbrAQVg+NU6s
fe71fPz8eDruwgyKbwbFDJsaHNiFbW5VA66JjFbtr3Vey/JJm/L82lpx8m50Kqk54+StH6mY311p
a70Pueu1Y4M5pLXd9WPGAYzq4eqU5L2GmswnFLDD0+MP2x0F7JC8VvN5LzbhTNc2ehmG7XBtmt74
WRtZ/Y7ygvYfRiFH4xUCL7D2SG7XTOi5XTYJRYtmtI1Li2femQbkUadg71to2MMillGhI+m+HaWd
8VSZh3G46p0ET7+ZY3+04iPtx3tEEgsDLGeVnKS7R9n6dphaUKkww4JhRsu+9Nj9NH4Zmsr7FCp8
4teA4x2XAojxdkmq6j3SZZXtC1pWsYfgLOzmxyt4tzVhb4AjWenTYFyI4G5/TmV1MVLzYrnGUo/M
jVZSdXG7XK5i13QqVaLxPc2/H495N9PrmJTXLM4hmJe7enRdxUMLAOwqEZ6+7/WufVvUqG48HmX3
y2wq+aB3cMnZXn92lRjGkCDlFuEo7VU65i5pn4gPtG/VC/o2TnIQpN7d9PTDOWr01QjSiJo2N300
deDjFWO+LkgrnxzgbE9W2aQfJw2VuklB9gA9UXGNoBC+tIO4jkwvgb94Y6gl3y6imdAMAgUiXyVJ
1KskW/Ksz/QSTBhyRxfL+s+6Sb7XsXjPWL0VFLtNDm2tsa2ulpYr0Gb91ITO/NQ1ZvxxbPTiyH/m
PpBgMLxn4BkR/BLBbG7riQ6h1Znqch1zSXzVRjV+TTxqJ+dibAbHHfQ2QSmvNbpfY+Tob20o5O/S
lIrgQQxxv2PXBu3aNQV9u2rQ306wHXU19EqCfFWo5XvIGt0ZJNihF9HeMCvZED0W/oS5cjvMUHSV
kVpsWTZYmLqRmFvbc5RoOsq9jwbavA6ZohaSgAl6VQpJf502gzgVWf5i1BXNrb8+504alY/UzHRe
rqj1t25cDstzrae/IKkOvkD18SDSunva1+E0amBwflbL9fWj/4qvmyWnqmjJy9WczeVUFUYbJLo+
Yde9oK04yFqAmufgP75ldmfyr0E3M1mWs2Is+rBcbWNSLhDVES4Wo3qw/+4PHURuCl78h/uMpvnt
p2Uq2bW5cA5CdZrfx+osTp2VVtcIqsPBUPcfRMCOMjFUzDWK2z62kpTGXasP2rWUstjXYxA8et8e
Ud/uP2gdZT3SVJwxrNjcWGvFEsyh0K5dGgtPnfPRG7Wp/pj0VN8fr9D9OwBghY0BgwDo6F0qi+Jv
HmaJrF3nZZFdO8Tvd15aG81PBEJG0LhfH493vw1RsQU+j4U9HA1en9u16tjdudnHOgWBfLiMhSx+
VFW6+EVUR8kpzZ1I4NfQyweFmL0ZXfsEFjUYUEPbMnAFRdiKEVu9AuSMfZB6g5crNMsrSZMP9vze
jFKLWeEUTCulpdsvLMnkhIyU8lXkmQjirs8+R8JcnpZUnf/nzJRsD17W9RDdvjlgzQiaeA14ecxt
Cmc4hZLUMezPUU2af/IkQ65hSdEkd7W6qFTC21YyLujAWJ5KpT9AZv2FMjN/GhX0c4mSCCeIdDcv
EUKrbY4WsnVdQkVye8eqPT0LFQT40unyeAPtnECq2yD++eSdxu48x3SposK8LpUWXyDFmf7C3Jwe
j7KziFBjOBQAVKmlb8uDUECR+uIaJVoRFq05oziPtdH7EEfry5hP0lF4tPksOrE8bMhhEGOC/KEA
crtrLFAAJR2mPKCyYj8ZYUGcqcdH+d3OKFCgeVlAkKxqAZv7OG96zZnbPIevk5VvlShp/KWyj0ie
mzO+fgv6XoSuNFzoYt19iy6yrAb6GegKAu7Yeimnfsl/WoOy1K4+a0RCEUiIlx2DP6MCiCGpo3W2
6lDczmDfdQosiyYPRiMpP6U0sV4hH5im7limlYPjl1hpxH0CalwxIu19ZtNP+y+/AVY0e3PlMGxL
ZZKmzxOPah4Ms2x/MDQCrim0LFdEYeqZydK8kSRHuOacFt9yvTlykdubeHId2nkk0+Sb69//642v
c1q/aJtVAW1mxWvmUfseWiZqTygfeqqklm8gh3HrPT4rO6NqUOqRD6BPj+bhZusuYzO1ziyqYIFs
9hx1snoR5tR+aeXJfpPW2f8SMBjfHo+5s5HZX3TsLZpc99UbpSrzbmmGMnAqoa02P8KNJcSmHo+y
uVnXLQX8gAdYpVYD4n5Tp8EQA4CckMpAQQ75hy3SNEOecszqK5FNE/kFooAYiqZRarpZ5RjNqW7D
Jjmoq6/z99f9/udX8AuA8qJre9+iHTvb6RUjr4K1mPAt1IdfczkbrpT06qfH37s3q39Ah0SIXOTb
VzJW6mXpkqIKRBh2ZyfHEGTRpuzyeJTd7+GO+/NUUFreXEJxm8SNjoB00KaknrQgG7fSQoToW+mF
cKc/U7cK/XAckeJD/uX2QLSGUaVlLIrAsib1C0KhMEJ7ibP7xpSmNQJWq8EMojRGg5RCpFG8/GhQ
mlnNmteOFnC22/FHbE0hM3V1sPSZ5Lf9MAe5XfensdILvy9UIp6p0w5inZ1VBKBgYemLThTEnM38
jmkVlUgQVsEYydpZC3tk9qfxSNdmZxVhxdADWfv4K2b19tO0epDI9cMyiJVcd7Okri+1pi5uLUnD
6fGG2VaF1mVkLAoiOkn1upy3Y2U5tXtZ4rS3GBNPF60JRYs4lFa8z0fEcs81wPOnyGyG2R9qnDWe
VBh70qmZLTF6qeyUuf/4F+1NMcpRuIJCj0MZdfODpgKhr0WZ+fhhKn8Jdewgw2O4dpCz7Q7D+wnC
isIbrZHb7+6nNhPEO1WQibZ5jsbMCsLBlg4+ZlOZ+TO7/ONBJK59kDuyvUhytZkcUSK85WSaW1LM
NH2t6FPl3EXx+Eqf40ly00FKL5VqF8rB6u58pKOTDlAPh4LEhr39SGeUIKm2SxPQ+tA+SUY1YkTd
H9kP7u0hRJgIyFfxCcqkm2HoNIzkJUUTRJIuf3akJnxXNzJim43SesifSl6NaLU3DEt3zjvF8dRs
Ep8MqcgOUsidg0OPFsI0PUukVrcpZDL1jdrFUROAAinfDqZRfqVMhGmBFr3U1oxzgwTNmq2CJODf
60/5Kx5I62SZlNQUQU9P6zSUkOfYQy9swa5gJYLxVQcK0gmR3+YmgO4cSmTKWSBb5Vi5OTuNrxmd
gTPK8ymfKcW37yOE86OXbh1GJtJZsQmQgO/A8nlJKJSiLxZQr4w+aB28b+ip/QFN9m6DMgrgIR4Q
irHElZtHJHSarrSVLIVDZvVuCe3RLWdxdNbvN+g6DN0C2K8aCep2gxZ5lBChhkkQDYIzPheQEFyj
KZz67ZAVY/hZjbtFfjWOaqudB3lIALMXRimd6AAsme0iyJGqweN7bivX8mdt17boSsglQdnGdmFd
tqoV42BS1rM28W7JhI+zHmELaE1sOBxMwjmom2qx3NhOnV8a0W/owg+T09dhnKyNrC7LXLlRSJkm
U2u/KzPkpPMSFvGntqmzEkGkLDliqtwdMiYTFYg/Yq+UfbeHTO+HMh5SLQtQgZlep2aZBKiNh89N
XjgHz+3uUAQXoKmRELm7vySHJnHhLFkAGym7YtioYn6TWddkyT8/Xo29kbifV7o7IKQ7vm1UVEDY
oi7loOHO3GlNF+ThpCGskEunx0P9EYy7CTqZO+iupHFrIYpb8/bqGJo2w48izQJiTfV3pdMng7qm
OZ8lGF2zm3d58UOwBj/SVMbq2IR1a7tK1MvfIbk1uSeaXtfobWdS/8aoB+O5yztDOll5YlXepNrl
TzkMdcUd2kn7UtlDuLhqXoA2HZGHPvqa3Yn7U5lHjuT+7lcFSH4a7mlgjRWW8eqUukJuhDfQWDmI
+PYuC1J4DBOYP87y5smOphETpI4rSU8U/br0c/K0Ks6fHy/P3ig82eDcEKtSKBndrg6A3M7JLSsN
zNSx/TRG9qhKZtN/+SicfN5mgC68JJsns0WdjWJ+nwRGMRu+QT52hnd4JHO+8y3c4GA/VrDrytq5
/ZYEvgr+PszYmKnR+8nuWt8wkaZ+8bcwCnEkgHJQ+tsm8yyZY6n1EaPIc3OCh5Sd9XDUDgK2nY1G
H4QKGILPhFPb9k8jORXVv4y7oBSzhQgy9jRuONl26Zo1HisH2+AuciNLW9kkK7GVGGr7vmdFjARj
t6QB8JD5isF5CYkkh5XnDM7ydVLi9pTIqfaPjJnjwT5fd9jmfkAeChH3P9fenVpaG1vmWlBJg8pp
NL/RIiHBfFIWPCttuXqjxNP4pQTq9m8nZdZvIRu/H6/n3viUmPjrjyfG9gSYoZGVZYNf/VAW1Xwm
6rMb2MN5bwemk2XRm1QVzXML/K4/cWM1pa8tdlYdpLLr07+dBYd/ocMPCO0udM5liISh6LIglofi
ok0tFzEyoPaHTknLj3GWYo8u9PaoxLyzzTRKtaQfRJLssk1EIlX2WDnUJANzNLTZC+1SGC7a0BbY
W2gML3/gSCK5aNaSEnn7Nr7TLNAYOMAFlRhl1VUWvfkgbBH9nrTZPArpdmb0ZjD19jbI9FAYRhOS
sfdZ8Rrn08g3ulZ22/SzlMrfqtA4UujdlHrXEAd5AFotaAFzpW4PUZ90o3BqPQuMvMkGN8Pq5lNb
FkCdiimR7VVJqZgODGS2HOY/g9LcR492BQABmrz9zKpFznOo4ywobLE8O2KJkB6b5itad5ofmeV4
HnKR+VNqKteorQYP/ENzIn5sfrZzeUR/2Zt0HkY4Waj3Aona1LnYPRjRqzaBhZHywfLQv5ocu37q
ozj1Q/Im4OJZNR9cITsX/3pRElZTsrWIn27nAB2nrDSlKgvCrlieuwoAmJAl++fji2JveenEQCFc
BVJwE7sdBYmeaew6ApkltqVzKYXtGUUC8bEBffAhS/ojFvHe2eSMcCw5Lxz1zcqaHeF560jMpUa9
eVim6mREvX2RzKI4eJ/3hyIupw7Ko7N9n+XJnKTaLrLAbFTDNcT0s9YVLOcdQzl413aXCtoLIEE6
rHdXQIqvpZQD2g/iPi2fZEsaX4XU1g7KrTvP2aooShS9ssrwt7pdKkdu2t4aSbT0tFiGd2XYRrhS
OMkiTrjbpk1gJpGm+k44CetVGVfxv4+3ylbbaz2V6HZwEyCIRGy1zRoWvbWsdiGUz0obMUeQ4/I1
ktAaCKSlycZvGnZC+ddSVGXm2RTVRzeR5iKiVeNY1ec5SU3dT+u0ab3FSPXyVC5lZp6d2lGODKF2
FoRfihMBgv+rsetml4EzLrW44ey0LVlNlifFa4obB0dnbxD2MW1hepkMsxlkCHWqv6Crg4T2/YXE
BjvRZT7yvt45oGtuySYGv06tdLPqKAiVQ4csaGCMjfVBCefkXWtMyT9zbeefBbF6fnDv7A24aiVR
L/jTsdy8ZxaIRinGhiaQqkr4XYKWZjdF8xtbWr7jE9qeHu+qP6HlJkggUqc3CtJ1zfA3YXQd2o06
VkMcdIWonjVziXUXKl9s+PS8y4/KGA7VGzuUTbiCdDyvY78MlPf1cX5lzotqnLU+s1O/XFtu/6Rp
oRXgAtJ49s2uGDRXnjNMoLu0nHSvn1SssiJFi6OTiQteRlXb1qjDwPGR3LJIFRxGmyhDQHeV4Dnn
clGdHSuVmlcitLUOk6w81fwitRq61uAvrXOjTNVL9ffXc0aKRHmaygKTspkRtMp1GxorGjIzVk4j
riFoD2iaH3btfHBH7i02XVVicY71WqC6vVNy/tZIeRV+wOTMQViq5aeuq/IfcBdlL8kk9b/sLmqZ
CIGgGcXDvtnOIbwKvYh66ToqveVjN/Y2UnTyTb0dXi2LdCR9uHdGaXhS62dSKUdvpnIpMrkHvCNd
Q1lu/UTDpq2ulvLgZt55acBJI0W1dqjvu9MyOuSRcEzpqqidDLVLKK/bomk/IAiSfXx8XPY+6O+h
1gX9q2YJQQx1ZhsZpVbLO0+XsuJiVYhR/YdRYBpQFAAygYjS7SimuUzxsDJmorzBkoe6+IUuXnow
ys6DRtMQ0CHSbyuTeXOB5kk85YpeRkFoaZ1XZop0gg6enKHVqjjyNPElsnPZj3LuvMfft7ftnT+o
PGzCMDHdbIte7lR4R5ywflpNWjnyl2rIFdfJ+NxxKAzv8Xjrrt7ccZQuHXgNK7TsTnPIgRZGHmoh
WabP0rPeKvY5o/x3niNFeGio5BBn5yPO3+6gCsYKdIX4r22NqqPZmqeGHQcjrqynbFwGr29iI0CS
xvKHyuiuDjXVg9dj5ygg77R6Sa3FWmNrO2S1pgglqUXvxi6Vt3VmdiS7Vv9FGhzt/HhSd4eCRwU6
l2eeI367SVV6h4Od8/6W2KWfezPM3UIqore2GH7/h5HI8YCQ8wAbW0JTWjqFUdQostmGEL2nJBgo
0GCriu9FH45H2OMtcHWNsyD4EOBx9niD7/QDpiiuuyyOg7br+yfdlrKzpecYgdh2ZH5sR9T8Tkax
LIWnh63+Q6808SSWAnuQx5/9//yQtfnFYaG1uO6wvy6bqBaWqHLUyBNFaH6siOxSh2l/HtW6OuGz
J5EDioGpUCps8QwUZtuwb06Pf8XOWV1vB94o2HMkYertj4DVU47GhB57m/VIqaXW70JTWySdMoPC
imkdfPTertJo+lHZXf0St6CGvBp1NaxQapXW+p5fTX0CPbGLf3bgo4+EKXduc3YTfS6qyBSst02N
qVpEHVa1dE2KcfRg5jWv5kyWg8czuPtJhBGrOiu44O0jOBfC7I0c8u9UJ+3gG+C1rnMGrcsdukT7
/niw3eUiD0J/ZxU727a74lE2q0qFcRhD3zK8sqtYuVChC5JWij8u5AUHK7Y3IhQEBLcQEsH7dxPD
1Lo18bbAYYeJgE4+nu89MIY0Ct9ibj53vpEXlnxwoe8tHIURWvgrKPQOgipqiUQt76MgTVKOYaE7
kATMo1H2bnDCMuIKKg/3dewQbhGtPULxppR6gBi4mIpLA2HtjMp89xq7WdzFFy02Lo/XcGfDrK1m
9DVh/EF22syoM1JcikuZbWmkyqs4rpJTpo2WGwIbOFi8OzfINS5bgQs0Kumcs463xxvV72V20iEJ
hjgq5ItahJ3A4DsPF68f1Ub6Eo6GMM9aoRbJtTQNSXhh2YKMwX8XaIycyvZH2Y7po0aZVl2zvhg+
53iOmufUCA35IHDYm5m/f+3mRmykOc27tkBbBOCIr88D4nVjp7oWOezBFttZfDAU9JZQa1d45jZD
5W1KD4oeNfWfZfgkT0vlVSWtY01qxbuqr3W/7br+YOXXld0EKitJiggSbDXZ/ib5Q3q5EVVDzGCV
TvrcjcrsmpISe32mqZ5t5pKPBob+neWR/aF3iufHG2/nKIPKWYUZqDWuz+DtZhiq2OzGNIoDUy21
0o+anMYpxnuFeokmjDncWbb6oxxoJwwlPVh98NYU8Y6HViBIBhATNwVHUpPXSl+1Z2Mcs9XWU2ET
UWJVsnoAKhi/kHqzPvTcW2DoOGImRfLN505RnWYqGMxAqkPzXWXJNQ2/WPHUtLEOFnZvZiHdoCy1
gvFoi9zOrDWbYPWKtReShmtILzTlUpgZzsg1lctIFsvBSdmbVbgUZEWrNMKd5nLaF6kGQjAN4miI
vo5tVgO4Eti6GspsYf3cO3gcci+cyd6l4mDwP0X3zT621rwCkUBCBtb29nONXgnpagtmto/THuKo
pAs/h8cRv9IQPWlOUVoN9DuHKPa1jpSXLkgsq26j2eU7KW7Hz1EjAYvNIrUt30E5bbDbjpTwlaX1
XfYchkn37DR28wZNXln16tqul3NjG1V5cCJ2HhroptCYuCHN+/L71MRCTwXVEVGn0ztjrpXI7bGg
Oj8+eHvDOPRMyE9oGN1VmaA9ZSgQ5nFQDtL8ZPeIKpW6dSQCunN7Ih2LZAZbEC3lbTxptsbSm6NZ
BLUB68XXYKCgiy3VIOR0ysI/Hn+TurMFVwN6AD40T0FQbZ6xAZOnOlubJaHW2tE5bOtpcEFoqR+T
Qh97z4zrMnLZphiEz+pcp5gM6w4M63aa8x+FaqTLme9Icn9O5/63hubb4umT2uRXq7L4B0yFhAJ9
79hhe6lwQH0eoWaM73Q5jsaPnWlGmaeX+Hl4+NNH0isUbQUv1tDnr/WoL59hNi3iYCF3phgmH5bY
QO8osmyLkgihFL3VawXRclksXiiG8aJFelwHfcqfB2/Ulqq93mCrVSm3FykC7/fmBlvyshsWXFGD
EBd620PnKle8vpCxcy6NHLvPWO2KH12Cj/WTDHVcvtSRlI6uGVkUmMCVtrYrDY3SU5/X0GUcl6IW
/uN9sDclMOLA9RPTI4Sx+Y2lrBTLNIC3x5Sc9Zfr/ixNc+saef5Crcs/0wFpFNgnPDIQ35uhOr2K
Yxxd8gChVOWMGFr3KyzC0uvVpfz35V+FejRcj7W7Sn/o9oaL1u52jQRMIHeVfZ4zzfQ7dE48Mys/
PR5p7xjxPgGQozyLdrF2O9IYZn22tEUeUI35kReJfXJQn3RlRFOedWccPKxcMn9U6vT744F3LqU/
7j+oNKFofBeMhJ0RyYXBbFZVV5+0ebbezIC/Xt6/XVVhqMog9IVqyOaWyFs9L9umZXtg13ZdMqk+
xRN+X1KvHCm7r6/O5lViKOqRvExAlLYhXdLJYaHIKR9kR/GruBhLrzHJyJJ+VniApNiD4l99fjyL
O9vfAQHBDgGOcI93DrvVAGWAOpPMTQsYqg1fpwqGbZWVHIBIdjbKyjPEQIkY415np0tUp+E2zoJx
koYlcFTkel/FXKa1J7QJdseSVtP0dgBqan6MIlsNj66jnShn7cZwKfPAkA1u1rKbm0KOKhkCj6wn
v0KJmv0VtZ30k2LmuXBbyyw+IdZFpRbpv9T8IM01RJuGiNd0e0NP3qldblaXAUWG12C8bIvoPop0
Nw+h154er8vOZiDpoTHJiwgzeFtUSix96NOMblpNSHYp1Ml0KzlbrpWhLV5eEN+HyTQckL13lwiQ
Jtkk9SW6DLdn2a5x8w2tIQt6K9e+K06Vf56rciQv1+NL2nbZU8H88rzJRvD4c/eKSUQYnGKeYzLm
7dBUj+YSM8gsUK05rtykgIrtwlRZUi9Hil34vDR5jqBIVZfeMGSKhs2drUHRHoT04fGP2TsTUABW
6DjBIY3K22noSo3c2TJy1CdNYbvk9+q3JNLFat0id9PBSu/cY7BkIMlQi13Dn/XX/FVGI8su4qrm
AQL6Z0FzaBFiRF/Of/k3Ee9SjVjpa3c6RBHxCoXDnlFyxXoGRKu5sTyXp4h38eCD9o4ZwSgFbR0K
2120iPtgJqTOhMFmhNmlLQor8bQptr5O2RjjV6z25eeXfhwsXHBE4KkI5ohsbqcQUWBI+05aBGqO
eLtr67gbIr1Yd4ZbLYt5MNpOUYJImO4nhWWT62xLTCl1yoBSyD1iDzaq4n2VoiVdFkb2JYMDXAd6
0drC6yAI1s9ONcaRG2IsrftzY0jzxeQhnqkPR0N4KkczjU+m0MfyJEq1C11sKIT+4gVBsRhppjXq
gNy2ze6wjodogcxnAJ28OSXOZLxCTqW+cqSyd53THRlqG0z37UMGsHx1iyZfBte+JXiAp6upu1Rp
ECId7BF2NF5qY+tQaoN1fbzyynpnb8ci+qBASjEKmsfmTkc5DL80pcsDLpW59eN+QJDdXGWpXVQk
5E8Vafv3MG9FdVmsJum9GbrG5MJRTSO40qLOXNEVsfkaVPr0Kp8i5zcgpqZHCHaS4TFE4xj5UF3N
0R/Skdf44Per97+fhsgffU1gojRTb7eutaCBawkAVImlNO9Dym04ahPXQfVUF9NrQkP/H4mjAwuq
cLiBMktPPxZZVsxPZpmjkRzDp0kOgp77E4xMDfsbYAyFtzutcuazx2lufaqVqv6kJJLpaqPjnIZi
UD7X/fT18STsDLdW7rlwibHuNecTSR7HfEhymHPkIzGq5W/7dAHQ5JgUdfQlPWLN3D+uHF2iYgAB
9g5WJtW54qXMAPuTdMmHMQaTPcnyDHlft7EGnfsrcufpQfxzf8+DaUaQHVsiAlZ66rcrDRuggsOW
DUGdyeK02G2+6kxbBw/pesTutxQtU5Jaohz4c9vOl1kkoTxkuRO0UaPFZxMWS/S2nC3j5CizFLvF
KI2KN8aT9V3pxqo9xcbUWj6yCcPsFrY0/MaEpVRXWpr5rZuM6F0d5nHx1hAtXmqNUgziCVZJ13pj
Oc0VbeYmjoD0qFF7CecQsTMRddPwvh3L3HSTBZ9xb8rCHPfhXi4aFO8t559GzqVvujCK9wWvbEQZ
Tw2/2VEUL66ZE1b5wA6lfxeUzWa/XIbqrVJE3T/zPOXFk7NM0y9DGYYUaoQxlJ6Wwevw+JQ4d1Hc
QzMQwFj7ZT3CsTtRFjXOojPi2Vsca87eo1SWf5LLIvtmpWr1TZmWtLnEat5+iW3q2iclWZbFzZtx
xA2oD7Psf0jExFXQUxuSXNvJ49GtDTxdP45h2WEgAjcy0y/jaNI6caR+rv+JEo0a4TwL44MkV/bP
ZHSEcUqIw8eLijNbhoxC1jVPmUSr9KmALhX5vTHl2eu+kGb5NaBxTfs55E4iuYgrjcsvbrQMtS2R
q8DVlaUMvcSZ8zeFakq8eE1TK+/zMhQfC0MKowG2yOTIv5dJOOVVUsWovUm1it4sVsCTrHI1W1KZ
NwGe2gBTf6t23JseOKxyIt7VjN90FkrzNQn8fMnmRbRev3rlXCcqTsM1t4f8dxyq/TcaxkQqBXCG
z72MBPd1yvk/uKAsx9JPu1mdXBQWLYyDwNzXeOHFo/AAEEX/2mWt6R58x3Rx+7LIf1RzNELuLqKR
poWw7Q8IGys5iLAi/iqMsBZQzJr8e4eia+6pdktMPvPYOWDcAO6dMB8phAuaR1ncYsmB6uRN6YC5
gjH/O4yQX/MUBbAHcPxojnxwak7uU+6dvoRzrLwljOm+AyLqylNct1lzGvJobNwGr7veNZH7zz3b
QerXa4yl/ZczbvgD8IrnuXXKxE3mznySyt4GamfReCwqJVM8MpHMS8Pa7L3BiZNnqW2Q/TXQU+5d
Sxf96yy18wqzzar5Eoksf50aWnmRyqL+OWtm4VzUbFZqv8U3I/ccRIifk64yU1cq1WHy2P5Zik0i
ii5usxjW/5RBC78tOOW9qtIpmU6wavAGK+Vcy/1O5p15ioVQIZdktf4qpl5duXI9tq/7JJ1B7lpR
+KwscvLN4QnNkVVPoo9VFqafZEMsP2IpbRfPSGJl9lI1jH7hhBRLbqIOeeJlsCwjV8KGbPbDzCrt
a6100xdNFdp7p8613k2qKPsyZYvx2Yn0fvQWMZtv+wJkqR8n9vir0qVZdfuhon7Z2HYVw+DqNaj/
bZ0i4G0ViezH1TD3rlMtg8T/3jun1O6bEKeJKn2HQGuk8GWJJVK/bytD+NrcJvMvaHsc5dZJjNiv
6P/lV6kT+lNBy+zdEsaOX8BQR8kE08nZBXaoLx4axUPlVzT3CrdAu88r8nb8IGlm0/pzN6rv9EjL
+cMoG7+oF7vwpmU0Yq9w+vJbkjX5v9jmatCGy1phdefI6tiFZflezLjae8ac9F/jKG8jT0xRsbj4
n3BAhmbqUIY2SvEzMzC9ckMus8JvcagNz11sml9MOR3/bU07/6KVfTadOnPoDM9pzfi9UUtmdAFP
DhFoLkUf+XHeGD0QLQqBPgG/oxDlRGHrjpGkXvQ2K6KzVtFEcoeobd5MmSpn3HTF+DlUVYpfpU7c
7FZWqv1K5CSKT3ODYNQ5y2ab0g7dl+/aUqaxb1Mqw64VEbjPrRSHvVckpvGV+l7TnVIpaioXXuby
r0Sfd6WxTfbiLoo0f8V4u2w8J5KKa6OTVHujyBTEJtBlzXyTPeO4ilSX7+G4pd8AWIABG9pumFzH
kbsfURQKzJPKSv4Hv4juaw7WAgmDVs1+5MZsilOErJ/pOmOH7qOVMJaXJsnKsYBtZrhpmNT/jgkQ
Ir8xzLQ4DcNkWZ6w5fydCh3gWYGVMHndFMcdpmux9gUmNzVIOent+nPYyWYHIm0o/1lWgAnHUZGa
0xKVWCeqFk6DulJ0so/TW9d4thVPX/6PozNrjhPZgvAvIoJ9eQW6W5K1WZYtWS+Ex7LYqQIKqopf
f7++L/MwM2G3WnCWzDyZkisdRlMiayPSniYiqnu8NfFDIcXAy4/FxzgT0BaP33g6juSUOjpBg5M4
yBfQqWKiGobS3gq3iqrLKuT14i8JW74U34D4F1Hf+04xSd8bT512/F/AA2LG7FUj0NuECD7XMcse
uD7i3DCx3Ljk8yi2iWzLwX4PzC7vo75ZkzysF8RNtMj+yfqL/RmK/vgphplnFaOw+CutmONO4mCc
pnb0/p3pejxfh6VO53NoiK3LM7kpi6wSO9Dc6cZwuA/mPbxt6635UwvKAumITdMXttvnn2sYNP25
2zly2YH5xR1WPMcM/ROut0au3h/CBzviMSR/wobbe0uZ39z6NC2J/pL7EWCpzWEPaPK4UgbdVWQP
HDlUdWk3m1w8f1rnIqiieCrw/FT/oqkaovyQbtOcO6uSkbeszr444l6IkKWaOPkh6JbFiAywIcy1
JQoUDnr82tp4P5gtGgEWLYbQ5h6yAlV49VIPuaen7KmpG0xTXBuZwg6EW+VhMHfv+7A1/4T09V5W
yZhaUG0n/l4HruD9j5xwgnEaIgYMXE0RKNFY+5nfcx5u0/p0pP62FpaR+aVyOIc7r9T+2y02VVaa
sWI4lnQiH6zQbily6hbnW0716LpxXC1vfij8AxFO3b8u9siG0yQQwOakSaVPEr+BvUxMxTMpfGXW
m55rtX/B5EzPvTMRqBON4aiLOk1lX+gu201p+2vVgsWw300t2vim87v2Aasq4itW4vrQc0TL/tyT
IGEvVnDkf6ZKuM8pifCGocCzJ7GNMntkhe++E2/B7ruEczKWU2SRulnnKpeg31gq8lEP8uS27qBy
Wbu0HRLbmgRDnMFt7x2nliJXixhkoTm2oD/uRvKKUu3/TYfqnrFLY/v3wobMWFJJDv/mUJP5zLyt
vqzxFGW8L8q8itiKb40N1KvrjrRBLPfhH6Z5natc+FTYgjyJUedj6NL8nb7HJiVN0B3Ei45/D2nH
G+YeS3BXdWOq+AmAPvNqoSgX3qAl+XlOs4u89kX8wC7XmjzBwFaWYRds7unohe8Xppmpi0tgoqhE
pIOMaMCdwecVydInREAkcyRVU/W5o2018fg1zv2KKcWYy3nd+Y/tnj2JAd6OPpOQKlzpTOvLruAM
4c8GBq+O1IB/0o+2lst8hljklCNBpcPq86xUdus/yb81FVbJjfdjHGX904m27D1ZXZp8PVDTt46Y
p4tummo5L6RkYk0U+94CQi0dQYqNiR0e+MmBQokn8b5n7i5B7vrthtzXZroZTBu8jss2BOwfXhvk
cvHRNGbb4k1nd3ZCBN0RGo0SVgPzQ1dP1VOYXiOVmxCmGC1ShNUlG9ZAWKf1G31uoGoUHmQONtCG
87Itd+Ko/2/zp2O5mcLGeRlHF5OiFaH6T+8qECmiBQO1vIuRj+eoI/ybaXQM/B0OsESPGb39yFo5
u0Wv0v1jdb36viFLxhb9EgzzDXuy1xWcVNBJHJadnvFwDB+XsJrgBtPGu9PW8fRlRHa35kOqt1ds
UiI+tRsNBH3Z2P3oZdfd6bjSfTElmJUWapbmbUa0p/LGW2NNEHBgTNFsy65ybGAqSeK47puTtzGI
F9nEZlPyqHpTAZW0/G36cMetKGuTLqfLOO6D5yAE+cZykAy5j20aq9Tujy9z24o1x/rH/8vZecQI
kk2YVSezHE+6m3jIQoJadI7hx/xcI2kUOc4D1X/B5qlfhxwXUxqGj4nv6boJLKMZl3K3vQI4T02/
5BWkJeqbeW5/rN2RPXGwQP8/Yrvo88qYFObdnNV/1RxUf6A9vbGI0tndi7gKJX8tNsKPAh7pcwkj
JuzGjV9GDAOXfHKW/rGWLgSsnSLzh0AhnOEzjzvoIhRy1aVl8vovjLzl7eow5pw188i7c3jbF659
Y88N6ZZei/RoVd4zvfwZh50fz1/tDrrMHcBjBR+jz74ztH9Z0czXIIdmhRAYeETDUS4928Q+67xr
QopwZSI+sNYepi0DO8a4AjFVgXpA0RCFRT/J4S/hUcvfsM7oGkOIwVs+N+vRlqpzwvdwYzcrQpPo
dxZaChkFC51kSnm+7+sxbAvrtXtTMubJ6/czYimijsF+RCaeZU58D7tl5B/BB4eiTD5OuytT9lE2
LNwv7eK9rVr9GW0jUo5uZHXKEac4T0zsEevrNg/VZZ9HT+fbpgy/5iGa2xNB8yvHC+gsFV3R2N9j
iwldrpLFdQoafHdXEYZCtVl6+5+j6/ab8M3afZ88pEDCGeNfDYfi/Vlqm3GMIGQWfMMAvZVluo71
Ja0W1ZfMnRIBi2d3eRl37Blys9igZs6uxITsxN/YnMfQ57UezVC4VXwFjMeaNk4yy/KP0Ny0z7U9
WnZAsL/hdG3aH4cTGpXHSIP6khpdPZo5aL/iWIVdGa3O8LL7bjuV14f6myBLhcF9jt254K7AJ9Kh
SwDaVoV6TjM9/khtvC3FqrVxCyQhDu3P6bfPvjq4ScucQ0Q5S665mbps9nJGq+VnndrUFEmHA0Xu
LIvzZ6Bp/FeZWHz0QX3gujxkG7U/EhEbcczU5YXGSyl/0smKbpDrmx2SqCVWxyzJmb5vf3SuaP8g
k5m/4780fizx4SUXs3uzwrc1ZFFaYyvpGOO0iaI5xoTyPyIHzkc2HJbjvgn/bNuiHoOWvzdvSQT5
NLIfB7buQ1f4CHQBrYZeHRXubPTzwH97GVoncy7x6Nnf1ThmL9WuuqysHIRXvAnzQmcOAfDz/58I
5Q2yhtu9q46mcIYtQA6WHpFfaj21P3tm30s2ptmHPuKQOp5NXUS9w6Y+l7LK/uH5M/c5w+CynLKl
CoczvghpVwRpQ0G1lR7fmBq9e41/+paHMvJIY0+8dT0Ld07/mKqzH6H21V3kXT3qiG61n5RrnpVU
RfyF2bhNVEkUg3XuAQF8KhulT1tyzEeBeWz7H/NRFuY2daY7jjJUAkqxoTgAD5ir20Ye4Ejr7B76
0mW6A7J3O7pHfCxJxkIbjJeOzdzcLGSMORzFR453atZhfUC3Ym3RqrQVNKYZCGpyan773bwtQ776
00A7C6xOvzlSuz+3ZtmeOPlmGDrCsblnaGZds81QT6gk1p1A6t0HsGsPJ2AuROk35I3Ef/80Rn79
3SU35GbyffGij3V1CLMgdiavvNSIUldNIvMj3fWEQUSatkXTWN6OjZMK4LLdt6c0bIb/jt3LPlxH
LR25e5kHITsf2ZbvqfXrXKaA5MW2yeA1cHfx0anMEHK6pFoDPq/SvWVv3DQTq17agnQ71ysagOU6
j1JsV+tQsm/E+9w8uk42zAUTXeOcOUyE7eAOMnrpmtibysHf8NINALhsHnoxhiddYsRnPOzE9NV7
ctDrs3T91XemetEmqKoSksH/t/LTPPaZzz1h4g3pd9Mqw2ccu+s1sp98VEiyxrzvWMrytQLUzsMl
q/8o7BzrYhSzpMPUTTqfJFv7Pz/QaVMqKQRtRe3BkUcy4CxUICx+rIKRnjoD0Kxn73phd6eOeX9y
hm5s0AOq7FnGy0aBdtwDYCNZAlU6oK3T6YiEw8MA4+3l7nj4d2ITccgHruJ3vFy4ZkuHffzuhF7z
QDyIiUH0jHhL7LaGhRu35lV3fs33Vdv4zlmEk9whP049iKWtNpjc1kl8R465+ZJ4sxH7gH7uS4YW
WKYOXeysR+QozCtq2D5lpLclt6r375nM7HYZr6d+edaC8RRmkuZpYYz9mLJ4w6cGMv5nRlxcw0K+
dgI/yC39ILdueN3JVqBVGGxS0UGm7GL9IfbnLBNdw6YtfO8UjscYc1KVuD8gBJ3ldlLs1nlW+fHj
EFXBHUbDmZ+ne719mDoa/2OC87+C0cIFNOQIE04nA4x8ZJX0DRPb4S2Xamrdb9yQygVhdSVMmepa
/mmDzaZQaFm9YuKQxetJHfXyawdr8xne616emAWAFpPtaDGMHpv5a3Bnd4UDqsa/+1JTPgcw27TU
qXB48w4zPq+913yh0GHH9udtfz281TzZsNG/eT6Cl5gQuv8aUM4+NyvqUKwxq/ljxC/ioa5F7V+O
fq//WCbGtFg6Cw+YJSxj+dH74q3W+/T76D33fZ88+WPBK+jdGdclvmj0g0/c6yd/2rauJLaItu/K
GQRuKg/HMxd0aagKGTL9fwcq8N8rJkbvw2RGU2B1xOLKpOp/jhacv8RJKuaZ23hJtjToMc5zvf41
Divs83q/QlQS0v/dPMOaOcvtOGRLEbnGmEu2gLAwtgj1C+La/94lmfixRY345s1t0t+o0XWbsscb
JCw0zcTkqglcUlB8chJzq8P6tXJmW8PD+d2bzhqHsmk0EQ5CLNG/yUkscCqUz/vRbjhuNkMrQ6Dt
3pUnOB99J2NtElQPifrl1X4zU9TqILlMWEinOc8lkmd+OqwG7ObeU4gob20lKphX6e1fSAmpKq5t
yI+EXBLOme/ryvbxmL9amRj2BcWWcxtIo6PcCnjEXGa9SXNGj/1j5mpgyjl7ScHiOmbZfIAVmPJZ
tiHBJooKk48IsFsok40HK6j94d8KwACe7bmIMZc1mM4h2kKvCBWh66VtFs5xOROhNM7OwEp8SFxV
8gig0JYC9LRGSjIMz1s/E1nd6DEW9FyRZUXdzcud9rF34yN2e1eOBJg/DPOYxQVhTe6vyizx1wp9
8WOqd2YM1fN8bih9F3DCSISUp9XJyOsbpjdfYVaemzZpf+5bsAc/CXIJX2akZHI6pxLS+w3Oev23
zb5DjV/TjWTUy0qviy7kAciH3s829pl5XO69Fj3HDQZ8+3iyu6g+NmrHLZOhGc+dRENRDLESn2Fb
dfimV0O64N8aAz0TdZexOot9+zmvugFlpWY3lz1R20OmFLfgpMDvX82srxsbC+L3yPby2bZeMuF0
sASa4b8bH7T0/Od+N257mjnQavNUrParG+Pgm2gS+xpJr38beUojnI5n/WxNsPwR3Rz/miDaQdDa
mHVzCrrt54DcWtwn5OYsbESDZq2cfYbnffQ6IKF9j9glKKTt/ChBVxfvZhBpsPeAMJGNAqB91wrl
omZK/DEGLFjW+gQrMCVMOZ1lcncRBvenZvEqdi4vaO8k+X/864kYtdxJjeeWC/X1Z+f0wXMKcsq4
gRTnn8YN9G3rV+d94bN4+YSHv4UXWj3OE9nWPxMVhNArrMhBgeKgu1NgWrJsVnnFAakyjxjLDoIr
LF/Pp67i48BqmPiO04gpPLsNZ+yfg8e1ch5Cfitc56qdSSZjoMSRi42e4oAMTeHhVsVt9RiZ0DXF
bsfsx6RnM9/4WPXayz7i8noFF1x542uWuFPkj2Y/DcFUv00OOlngiwVIhxjFJi5cbF+7srHNob65
cd1VJxMcSVZOU5yqvF1lokuBFCNlLFHTCxcbtoOYtzNS7ETzRfTZon8ARIi16LLBTT8bd4hgBdNm
ce/WzTuiPKF7NsUqA8YzlVZDz8vEmH6BGCIMYd1YHOZYzmM5j+NswU853TgF3uSyALa1ixtXZhF4
nImLNd4zaTg70k163JtvqxTwf4quro4yDEb3FI+d+bUnm8pKHSSKC+YYKisPEV8cT/z6Zr9QMYxb
qfZUfqNpj+/7ooObrBvmvz0drLnZUeb251TbsTvH85w9jfs69iUvCxBC5ydzw5oR99lJeFyL5u0W
MSC2AOzyfG2P3m2tW5E8dCwKf6shJLxu3oPfQjVWlN3gTVNucGcRRTZwq4Lr3OF9RVPIZJMDh6n4
4iXSV882arfjHdDDrA8HEHh8ChljmrwadP2PK77aXjyou/HbSOQRK8HWJOMvgQepf/ZmrDBKQMFw
vkVa3NXnPVka8RhaWZm81kcy3Wrg9IVNNCQpnPeCIRg0urV3YxCu3jtli40mk1whtHmrly3Oh5Ye
/GjcoY2enQzjkyB3MmvUiePR4ZWpqopvXTOK5Un4V4FYn0bWL0dXHJ+iBQr8s12PNy+KB03xyrsQ
d03reqeAkted2pp7v2JXRKZTdafRO89pvbGb8vxApXoaE7cW62DF/ymq8A43qlh9y65D909yQ1Lz
txucbeUNpvjkPesj39faruYR79WN0ibcbsGrdwiCh8SYuL1j2x37gvOIDiBd6wbn0IqOH/8VcSSz
C1D+WBdDusKPNFGd7Se4iexXYzMHLeB8+H8DG67mZajidTsJ3fcZGck7I+o6w+QWoyda/6KlnfUD
BrOOd3G6FlLPIU1FnKlz85cJnMUlF7rCtkHBhZ6Hw9Ofsu7AQfrKGs3wknlfO3/4fg8EN/fnABBT
/UwaatDFHhPLI9+P9yRcrs8KyYUCEy42PEHhYS+i7n1nam82uROwh13Pdu+Rqrh80lhSXcA8Td6z
U81pUDSpzJznkAFOYtZwbPtjVukUipL3X3/3xLboB7DqJHz3MARJTqtZQ5gWYX1919lUqwfeAU8V
bJkSn07FC1GGgiv5fN/XyP3rwXMvZdoCzd8GehjkLbAu7gLo72kiinuElbpFs7hZIiWbMopbvV78
DTlRzuWK9V8H4KE1H3vtAu64QOnFbIWZHqZkpRcM7LFrqZcJgbrBu2bMB5yghxyhhPvN9fYO0KkN
Flv4MswUqxEGqXcZwNvnIS0cM9r0VZ1YXKvgXM8VToA19WK/n7KZ5wiK+zClYvQRP7rr8QS9qsUW
x2xmc0pBpHTPx9yqLjuhCYhNUQm1f/j9sYdFxmH0kfPAqfimHpJOndf+iNkiMvLqT/60T6pYQrJr
y5WEQnuqcJjzy0aFs33r09F3ISvDLX6NVukldxncKksivoZF4Ex8cJLv1M9lNhUXLsRUi2LnyNQU
K9nOR9kO+074rbJKmburr7ctzRG23YmrGp8fKz64p2mcRYvHTE/RC384DVLww/1alV698lBbhr0F
vP4nm9T6iAlSbW8g+Zq3sLq2I5LFU/febYyrzzLTTBaRZt6EsXMY85q4HuVdVyv6Yt84R1yiADlg
v1USSFsAo87BHRlG4Y+Q9Rb1XacwuMsBK/uJtaHajl/CuvOYE7yYVtALE8yvyLaqOru7G8qfEBEr
v5i9G+tvABmoANZWKTBm+K34NJgGISK6sxUqux68/RcwfFOfD1PhNsqlRDyXkuwfdN5RqszjtCXO
Q4S8Ir0FTohl7ki39b5FYB8/t72KAEsbBGFwqKtDBVuyCWgu7EMSkhKUh8VgA6zxV3+UIHTeWDVn
ldTxmHct2+SdPCI8gUkF9F5AZlkxxmHBW09lE0jquFTrRxN64iiFPtqqGONDrkTlibAtuwn9zm85
jky+AfRUlyfBMA03i2hX9ynruaE8j/uYug8ufndU8B3IAE4TnoSph9OAIDoxQmDqM1Q6VhcexoMY
9mXltKfpBkBeD+Wv8xhUyM+/R1dHjrdeNU0DGbzD1p5kV7H3hiivox8ybt293HYMhj87VaUzZAF1
dGA+B78BnHV50GeXJewSLkCWj4fvdW3pIHwNTirSmbqZ6nDdzhn6wObHtpiFcYKruOlsHJzE5bBb
caNJY34d8aP+thBxvZR+qw5YRXQeZdB40XSfBJ2Qt3S5EaWhaYFIWrVCFC5tsJNeH7TjO3hXFRft
nFYNsTDR9jUeKm4xCBi28FbWC6ZMO6cgn1J665OG/Hrntt38HzdxIQKUssEZqNjxiRkCHngluC21
RLeFyVz6snMqvIQYiQ0myJBeqAuC8zRhHfiKdw2S9YQswn/dtprjbqII6pOj2xQVCCUPH3wJbaN5
3fwX9BdCuMXYA3//E4MeugsXp/1YLPDYSelPSbyf5xCanrMy42yzyJOj64n/dt19lw81tuI7dsVA
NPdoXtv9HHdi/lAL2igwqq0FWczcCfsMrD0rKmJNHPvqHxzoD/uxvLFNjPvTEmXNPVfFS31pFrsH
ZwFIDEqw9/C2a3Z4EzKbKagIsOt7kse1SlH3xAug4Dq7YZJHXKWNuXEC/dDC2WeXVlNMCm+FMiyi
0fiWcK2FbW5z1nY7T/0sLwqxVV0EBFU19z6k2VhWGxfDNykGWahw7dTbkqjlTRbCt95RqjoSWwHH
QMemzbcBvHa4OYWNkvrBEDeEkfqkU5C9rG8eFRJOlETNFvGDtd5xiltPBRebTcvvblrqx52rZbQw
LZ/bwxB4PB/sUb+aZo4fLZ97KrIq3di+61a8aTP4fzBB6F/CaJAfdeWNKC/2Izyer8qb9MELdkBX
tEsrJjaA3pI4v1QcucZB9qPtI9nkgUqHFQjEIZquXuPsuBzGmf55LS/2eTCVms7kIEbRhZdRpSe/
SfbhjHMEIiklrJUX34l7c4lRFKzF2tZJdOYgaK1e941luVzC8NoQJuW+8Yd5y71iYPX+kDmbRRch
HM8vRaOP5izTeM3OtiPM5GWr9vZn2IW8uq1Yqt99mq0gGCYMPqB70HF12Ib9UBbA8GRqHX0sNSck
+cyCB1fM0MIrT2H6tYK5NUXVLPOXJvZ3LFu4oUcQwR5ZTaySZ6wBFsQNabR3Z9h1w5vkN5Wbu4Fo
0RuJzZ0wC6xjkPHRnX42wmQ/OxvLL1TD4fAQWrdFvDxy+eDvYhiLRDRgbJHbSm7aZj7ZDxXNorlB
ukW2odlBrl+35EpaMGlv32M92/88tDgjZpMpO2vqiPkTgq5r7wlFpOFXcbyG3wKr1vVdo5dMzhW5
XOFlaagvd74DxHupjzXYynkNdjQzvh45Qa1YbDogJXO7tYn6gTUvj6jjxPJj5JbtP43y+ruT4eRc
TDUmM7yRpEnfdAa7gLKZd1JG5FG54VWdFZBaiiZ2ulRy318OtY/s04vEFEbB0Geln1q4o9oZFHBd
05IVICXrLWIObdcbhEybLp19dp85MQItE8284CvKvtucR9bBf2JPDeSUTSCjl5pH728/maXOA98c
PijmbuZbRH98CQwSMl+JCBnPQaO8poyNCn+zXyAZAESz469NKE0H33Z6EkG0sNo5tyECf2Tpr81p
A4TtHnrRtb8a3Q99OYvMc099si3iPZmrKeaXFsCiBKTkqhvXU6HGWWh0/1OVRriDGD86kFTp/b9V
OQduCnO7qRuUQkQmJFFEmnqqSeMpE7+PnlzmYf05kEMc5lsAPVdod+WCeJicRqDwWuL23IQd3rIZ
nnu48wVS/tI+TtfnRS8k6FKT+uDEPwd4E1a4CV7H43le51Fp7lHb491rumq64PCL9xmyvVCdKh5U
YF+U9j+7oXaThzmuarQKtfLqk2kUGLqbOfGddTYJWNQk8wCHs1wnVEwxo4IoOAQjNYfngKu1W6FI
goCZbqeBSJhyn9LalGjfmgaZiQTG2mWtSM+VKeigJxLnl51GNim+rt+ukxKsu0nOyGD2oX9LszfQ
RGgtXUQQVGiCPmt+y+WxDcly00Ku/znWFvgsATvemePqnkGjbebXfW+z/dY0xvsXr01cnRbw7+/d
sSIyolU2XFbIJL7Sk+N24iw75qTENGEJnxi9zshp4hMnDdU/vAjR5lxNdJ6P2B+7S1aNbnJH+dz7
knE78GkRcmYjjg4XDRH7fHOuGRvTS8Qv/svl+5qZb1XSXgaEysOfdcEpP2fkgJPO22Tyb6AF6jsu
453tlqPSrL/qYA5ZxKNhv/eBIOcXEYOm5/6UAvKtXeqZb9TNThdRJtNTer0dyxWMgncTYdw6XliM
Gq796r4Z7lAu9wZRZrRymJ6AtJ15wqf+wUNgOvIGgnKcONiv7qbFLg+N4td/PuLN/QF5tr9kaZB9
+JMP692sdEcXfNrl4UGo6H61S+b0uYLYbEqIIC8495mB3ACFH1CEGYDwbW6Xl0SHri5JzTGcdG6T
THOFcE4jXF61fwJ17yH9vNZHPw5G337ryTRZOJfzVA2RD671nkyBcO7bgEGgzGZo4CJ0e+zq/MZ3
ju9oNkDe1FxlcakHN3oY0IA1L1bgbdSRYz2uW4EqpX0YlPGmp+DQCyTfapvsEjhte3XSX70XlztM
zPmc1jff50zUHA+7Uv0zQnX6mwEDFk+MJPbqaZBWzMOTK9wL1CvjSBir2X8GmRLq5LBJS6pr2r2J
VfdhHlR+tLwe4L+MU30NNswQbpw3b56d/d4OHuzcwXFJ9Aj8Nexn0gSi8KcjhiMokXUZoOO4DdLr
lqK53UC01JQrg22b97pTDl+TzJ47FjTga4hR9wZBc/Y7QP3dndUW8txk2WCQMgaB/bvtmaUH9jPU
c42ShoeqUvWXI5dsf0E6DvEaQqsuz2GTWlSkgEX6+Qi2/QNBbb8gaUW5l8/7EY+XUCGGOtUqc1Zc
ne26FsIk+/Oxdf7OIFuJ34pBqOb+RDi/rXQYFofI56opC8Zdv6bcgai/MaAwUvJQK45jxCHNj4Pg
EPdZARghmfC3MJxvWr3ToGoUcd/9xIYhOEiUvU3e4P6ZsyX5FaDU36573vx7rIcu++FXHeJx/xi7
7F67sh6ezRFcEau0TeeLj+wWjW9AtyqkD9n7/WhBlu6XZZ6ze08m8Auh2vsfEXem8aOjNr+7MAFV
/snvIVJIKsp2B5zLqRY227huzX0XgUed9BbvfzNa7V6sjZSU6lW4E0GwM6t+5Xkr2D/+b08dmsQx
j1u5Ib+Y2ISfLQCSKPH6mqqcSWMku1Uew54ji11wxySSDuzeXN0M2Lt2phZ5kHu8MIxdE+qOShXJ
YgVQmPC3oKj53rGu2mYtmC7iVBYuBfc6wnI3WAoL9w2wj4byruIVzArbgmEW/TymgvlFzlOBDTKf
MM2ku3wdpgv85qqP3uxpyfzILzxg8d9trwedcwMa+KctaZLwYV0Ev8dwxbz5AV8LJNQy8+X6OoDR
HmdLRsn1acwA5bjM6IbiiNdpOIdIVSxSTLabDicPNFH0a5rgHkfvngRoKph0vfHSO6tcvum9b1+9
RY5rsa+ddcrNoNKFkQ3QLIfg108HCRzOmbDzMThNsq7lnfbmrvkWpnJnUg12NJp8NcyfU6vt44Rp
AhZf8yBwVzWd6Fg612ll9M7sHfcg3fDOxXNyg2Po9jIHDfIhM0v5R0fJ8AUXmb6STgMkvvkV8nsC
UB98N+qfBi6fn/Uk1HIyMBUoPDfrvwwMwnDe0N0v4U4TgtPEAonZSC+qqAYf+bO7rftZT2uQ3QNT
ekm5pc36wdsw00qBAKDGPU2qg2AK/T2m+86xhF2Qw9k6Sr9qk/n1qWvX3hQI41Z5kzVz8DU6yFtP
8YCogkWSzD2sc+dOxvDRvflv4wTgzaz0iCunHa/n8Jh798mz1PkCGsNfboN2q45Lj2T9NyopjiB8
O6avHsnHy5NEpKeArBJPg7OklXjaUkuRXtMdG7vdpNGfpv0faWe24zayrekXOgQ4BCPIW0mUROWc
Tttp3xBpu8x5nvn0/bEaaDhlIYU6jX1RF4VdkSKDEWv96x/SRB2AOpiWlWEbnyw1u4gacLDPjlzq
HdRTFeqeslWTe3BaIc+1aDBvFirLGaYdBoOn3HCNp7Jry2NQlBCazDrgR83xGFDIlLo4OSrnlLWa
sv025Jqp71WUcL7Tt3PI8kfSJKVxJus3gwvl8xTJttlG2ONYnm5HlnPMYwp8DzWUqKhyChtvqCAs
FbqXCmZZIsf855Q5/dd51ur+pCl99NMuHMSz0y3OLBgsx8svvRqR9YjCZBQw4iX2rYGdb98sHFw7
COZJgSq3qt390tv0X2C3U5TvDW0yYiQMY/8YaVrxC8cP+uFZ15vvZZwl5R6qFnzlZBiA9suiKm3q
80L/SnRaG72gwxk/06GgqZuc2d3NC/cmrAlLR13TcA/PlOo/iDocp51W9hxkBGRDz9ItB/pzTot5
n8C5/IypAOM2UUf1TwVXrds4qVvdKKskRdsJesCcdknjG6AP9g+Ot1O7dSLT/k5wePJljp1YbVoG
JtGmmaF5oL2Ol2EjsiiGh7UOD28dsmcmzwha6krVGTDFEV1D5RgtzQRBaWfcvzqcNF7EkofMLeBJ
/FQ9amdfDeOCjlpfZLNXJkTxbaBPVn2wKNOCda7vxtuBQYZXaxHVFw725c+YDzE6dQWyNcBE08x2
2mhxwPZaKRouZkra2zxnpAGTv4ZbAqMQAn1h0hB4WetorVe54XSPc9Iofyw8SXxWqBj1m0qJHJVU
0pvDPord3vLkaM3pMVOTqHleNmdEtmQdip8hmuIdbQ3+9ZuJQrIl84RZCCB9VX7HewvRF6/CinfM
RlfCUaW7P/QK5tUG5ngW3y96m9WeJh24XVQkQvBwRcHZXNRD0O8bxDLt0dEA3RnlLrBmm84AY27h
vrY7EkVKF8bNDMU3pvxGuBcSI+bh6G1CbYm6+1SN1Z1SXRvuVNSF6lZas/HDmvAuZrI6jOIAsDTN
hzZ2x+otbVVrbuMBjvxpZYtVO2IxwECA+JxhJ7UQlRelheMcW2NMkrulNsqfNMfzM+dZGh9Q0sR3
Wiv76jBOYWzfQBJ3X7Cnin8WXT9jcgbLWUALLhriv8oijmgpsfDe5GrgaoZVVcR0JdBOt4gNkCMx
vg0BmUraxD2OacT51bHF1QwRz14I1R468Yiwyoj3gdklt9gwL53XUuqm9y0dxr7oLXy3XK1uOC2J
QPxNiI9IThAPh1dXBPG9oNOYdtARu39CqavXykJ2de+4Y1Mel0bvnlQ2Wek3HQRi+byEw5gfnW4O
O/YoKpJdoerBpURIVesnoeJu4fAzPk8GrrfbTGScchT7HLvcgD2+onRNLW60RiEO2tgLbYdWoXgG
wI5/l9qg/ayg8dHX9UwToQ72+ZuWF1SIyiC74MjMSMaeHWUp5VMyRR7JquvIy7FiCEpUs7cNiEKx
q3VoumjbrVR4qaE0G9R+UT+KKWJ4Zwwohahe6nTZTQUqUy9TMXzCARs26yg1GCSHpF/Mb6qHUbUz
IGZnB12q4Icc+VObPuhxPGIe94BqBKpVP0GLWd1w4PJ0eTF3vg32vU/lPNUwHthLOYK4ovkaJYNm
MuZZHQgbyx6nQw32WXMo5M4bGmLrCXqF+YNTfZArlyoN94CNdfTJiPS+gtvPHd09RelYMsGBZRp4
ST7NI9ePHadHwwxN6mw501xCcy/KnQY8/lrWkegP1kyrxUwrLPO7yCREBW1fUPaPemRX7W6o5+E2
HdICvinkSFoni0ngHcKLUocWGy8M/3OrIllSdHE/HTUDeHsDwmoczSqTOjyvCXUPoo022WEIVNzY
SVGLBzInomYvtRWGaQc3fuQPKr7DM+b5bBbmZNRrsxEBKZC0XH2ygomhR78MHTRfLO1RxYzl3J4S
Vbq55+ow1FL0dnDxMSt3Dpxx+nDUIgiskCPcltMRsPwFgvpM/WzXZngXNn3R3Y/usvToINUCe0FH
DsHookPz0vZI7Q9g+oF65o8qwG+R7gTbMdCtz0HJYHdbGTHtrooiN4CMV3AYuxGUwVnvkZ0P0Adu
A1Oz1b5A9HCTpmz6J6XjnHSkT4egT48FiU7Whha8ZunUg4cW5fjbhoiw+LRdzXTQGPNaJ+jyFJqy
SK09VPeMjZTE6V1fGiPsVDjyL6inYH+xT8vsmeLT/QnlMUU3rMK+3iLpMulYMQiNXmQdhW/wjNS8
r7DytOkkyOZDsSWUua/zf9tOnPIsvjsw95/mWDXjBj5tcgdG1MQnkh7yAT+utP09mREoN2AQvP8a
00A2UF3wtmMK92Wv2321nEo+5XCXiTh+jMM8QaGh+JS/cDsXaAFgBoR3EWxp5wSxPLZ2fYocFbIk
Y9xdMHf1TZ5ZSbAFwXO+1phOpQe0g1QyfZ4mla8aI41OhhmXpGsSDIFAhxET7plEn4PNBsy9t00m
2urrWKZ8ZaaZYGqJXRoxCHahd50H2u1kDxB1cduX04w6ZTar8IHouJJbd8gmjyGACLw8GYG4K81y
PpOrXsJIqecxuOMjg2KxNnOf9FAY/TFbHCqXQDkcEdJGqCQR+zq71mi5+l2rKuVtPylkBwoYgMPX
GNXdmMrlNW5s+HItoLy7za2AqZub6vQ0ZjLMjznr8FRQKsR8wBWdSGqqIt7q0AdszyJ5Y/RyC12g
VxgChKIMwfU2fQPTaitDU6QH6DipszdjJxeHSWNYiidX0Rx0J4ZeW7ezFR+FDGKxH+LIWvljdvLQ
dWNQwnFLZfWw5E1cPPH9ltIPDG2cfIQUwMWZ6B8ihZJ2W1bRAGGUh0gtjn2VqVdGf4dD0OSc3Kop
7sMZQbvvzriOQH9JF3qIeHZgvwTJ7wWla+Mz3qR9ApJyY/0x12yn2mCxlgp2W7Jku7yL7HLXMEb9
0eaM8j3VamWzrRUYEiXWEj616AKmt7qzmJHFVGypF0AOkYdqYNp1rIZGUTkSj/Db4opE46HIZ9rp
0kyKw9CLYXzsjDKViPuy+Ysa8fFnCZk7CBas5sYpp1A/6B28102/hIwnsHzgYC9C9IrgUDU3T55C
hdlMqTT4Q4OEuQfgXAZdWdfkLzdSYbMNzSmKt04z14aXY2ntTy7H5xa2JTan9mLKhvtratrP7RAu
kjkV6UolRROldRP28+c2DZynkBGPQekApX+ni45MbwNiEnznMkL2XGDfjKojs9txYweqfmMUwtje
LVyLHlZEUA15ODGYBXVheoRMbqSeaakFqEb2ImYKhqjYwz4nVHujAfz3Z6g0gFYF9FNKsFRvAQOh
1+1qNcbaNklb7rYA50fhTwuE8qM95c4vZg6IsYCDktCzpnqyvKXM5898xYwTEWPOG8eYS+NgFXjR
YqgwiJca/mF5W7rj3J3C2h6+8IGvCX1DH3q5W5a/rM6af0PXjVGQ1doMJ8yheJY9jE8uDQf9U5WA
t+tu2THxRlTnHrSpXZrtFAbB4jWWRf/Edn8s4Uj9Zoju7uAArlokkOnmdZmHJeGPk9TCI+0G0pIh
rB8YUtWUhxOcF5/KfXSoy5vG2ZTBwqlnuVg8bJHeFKVHiIcN/6XmNNpNEbbwG4ra+evg2t0nqzba
b1Ou5mOGTVF8qsGpbxROaauIdUR8kxGkAo9X4f8PphUktzUcuFczapyC0rI0KmjYHNxseVVPHp5W
AYgmcSvq6Iyak+5mK0Ia5I44b0QOZIdDBdEPSwetdmAkOGHxSFBY/Q272+g5nlPtm9EXDHZyxW1y
izdWZnkAlYO9hfju3KpkQkhC4o6ACKUT6melCoJEHpjjcR2CMtqDdA+uDsPurhVT9UMn/nj0+klg
RIChAppx5ZShPEzkd7ggglCOnrtZujR43D0bmiX3SwsXL0Y3E/QSm6HAfrFhMyeMaMzpReVL/VWK
lNgpyyijt45Tb/Iy8OcftQbjawPJOJwOuNLrb2wJnENpU3T6IjVODxhMiNUxb7EFOSJNmnqt27ft
IzkvDaRqazF+ynop6EaYwxW7UuGmvQsXVX2Kcf+xvLrqw8cYC6lfXOZK7rQ+m00aacOCWVtk2Y+C
Sd0EBb1W9DXLKGDZWSkjrWYooRMtFsX8UqFZhRvrpPZRmTRn2wjePeCRiQfzRjb4U2xNI2KiIabQ
xaMixs6oY0DTH9KwHAKu+VG+Oroxom+xcvshVCG9kJG41usQKNM89KWanpI4C7MbCXHlt1RD/Npq
Fd9yzrf1L0S69Dsc73K1xRop+qLKMhmOdbyg11Chco+aa5njPfowcr4Gd+rhU5qxNZ8cCeuU4nEA
DSlTMkw3aTfJb/M4QROYercLDilj6RsD0V68r0hP0SmN2hU2RhApDou2zLd93Y29byLBc3cypWlF
cTi66oYpaZvzEdb8FVpfAkSj00xSZqB4Suxso0uq+yIMsLhg9+qfU06L4gBli6wnzUrn9jmVffKY
tvPy00Dt4E8Gqsp1Tk4gfTeUdUhq/GwviJMcAGs3kK65FRVVgF/IWuhQUTQ850QcpeHBxpuBobwt
ynA3CerLA4h8ZHyf2ml8KcWgtXtEjfJu6cK8OUgsIb7FPZ0F8GqVP0PoLMbNaPPg2AY4FWy5MXHb
GAO5PJdZb88bgIQZ9m6j4cMWGhI2S6/NtDx0+3N4DMEoPVOfmPAncW4ICpeh/tWZDk1CB7Wg23Sj
nATdzhI85X1uaXsLAcFPPcss6YvRtP7pl8rOgVak/hgsaQ7lvnT61zVCGrIIwn9KBVG49mmBaEnU
O64hDwXeVVCZGSb1p7ka7GWP2Lx4dADAuTVwIH0bEdADmjt2++bKPNL8HnjtU40+IdkgiY7vO1jE
CTOgSjwaQOHsstliFmDOZRzcoT+M0XmmjfvQGlk2HdBlEsJrrhMZGDT1J83oAKb0wnQjz+6yms9H
a7r+wR3DKfTmMSNKrMX5vTxyPFFxublBoC/bMSM6aHLSjP2k8BKJC7gjUch0jJOoc6xDZQob/s6/
CFG+KkPBNrimtjP67hu7nAZ2XA6LicIpYhKDh0sPNdBgZvUjbSL3IeF6wx2Gi+S7RN7VnOIoCE1P
mxT4A4DEaHkKj5F4h/RWPZvBYkB5t6ooJ66iUY9dVHPKtz1FnpbXqGOxxIG3B3DBQG7DPCG0dksa
VOBrZqX2OnMpOE5FZNnbntkL+KOul88UaRRyY6kbSN1ajqnDYlvzQ2Zwhm6GmTHaaCfxWkI34M3L
IBOQsTKOtvEED3gzBIQp3ViVnrWrHIVS8gc9jVI4gtjmA8+Zu8S2dRLD0NPPTwI/rq9BWbeYL0QW
PPwl5gTZ49rVNSedDuY5HFWKDN+uYihCCKqGTZlAR78DdgAIC8tWfAmcNHjswiW405nUBDeilIva
4rmhjZ7rjka+WWZDzjdVKPBPmzo9/036YPVNi/rgywx5dPFTHLl+M/yICTQroEBsQBUHXMHrCGzM
CNz8FntoDl1LDNEP/IwidcBUjrDEec5mSfuDLYKvqap+CKLaAIGXNF6e3TDq4zVEBTomWwbWUWmQ
6NHjywU2Y1M3zCBKx9iJIq+3KWGD9pGxGKMK2DFJsBOLciCvwXQmeyPN+uIZzUP/OCf98GTlZcsx
DaG9hY0fTV8bsfYn6EeGE14M0MacNFfjDWdcoH9iNyKkkLNVDFDWbNvwwgCwBCEo/LUNjelqvK93
403gTHAlbc3GLZPhXb6VTmjo4SYlYumfmgn7SllDabwBtB++9YYDA5w+pXmOugrKPm44NyUsKdsL
ZkZw+DaF6NECK4x/hXVvTDso41i/rJ4Z5maB8hHsbXCXDsMAy/1qB2b0Bav28lM6xXw4sSi64yxL
XWcME4kbBDqhuUnYNFj/U+8knp1auErMse4eSjexbpnKdgVp3MDcD0WfwckBqLZfOtcZ2k3VWw0f
AvSfADgh5MYUlI/t/RLEtbsJMauyt61RrCrukLrG00IjeZVtUi/7mkFL/8ifOj03XE4Y82u1C4Iq
bavzFuQG8Cm5uySPy2bCmYul/YLlE9OfLHOqn607qGZjhNLhqsh6lBuQOOCMiKaDCRiu4QjbxAry
+NDoE0wfTHGI7gANstp7c3HjF6B+ad+zETM8Q03ZB55R29xpgP+MzsMetjWgpV2Hnp6OOMLwfx1q
D/tjfAsStWCFh54Rk3+eLZor4COAV6wdVLJrhrFL9i2WthENVjTcm+agryYCTnS3LJbmfAoDMb/k
68cIPJHQ5ValK190GCDYG9hVehM2TmbhsOO2rwNDz+mQo7G/z7kQiFMriIUNGTuVXA39+L3DGvof
HBPErdBygbWRcgJnGwpI1CeUbDoOzlU5+bgT2aemIXJxg7AFVsRCZcV+pc+3vxsAol8NGJqUTXCO
ADSRb6pP0sysyhuaQeJ0w4W8bREZ+RhRDPWBfxelm3acEN9kpqz0nYWyKN87op+/Z2oE2V6GyA13
Jh1w/h1Q1vGQ+K6QjtVQN9PeadYRQmF/GqwBHElzapu6RNnuG9MzM0OEb0Tr/YA7NHqJbLRecGLT
P02tmf3U2Cff2nwq7yIRzqtsJOAEtYO5+IlQX18VygZwmYuJ3T9RrhFmx/xFTpuZ++vGZafPN5nI
s0ctTVJ7u8ALTja2gmrwijNGiNqNHGLUadgzg9svdIrcMwybd91Ujc9Tkizdc8m4Dt2U23RfcjBJ
qKHkwL7CsBidA/Qxq4YFVHBSEgqp7E1d03geR73U2u8MxvVia45xXd2Ca5SnkvpqOTTQYkwv0kMN
SQMULkx68il6og4xvxthQPVZLNBG4Gx3cOAWPak77HRIftjUzJVKYGWrSg7L4s4oyoqM4rmSusue
iwpBmcwBOO1zWjhOgbI1qgdoruk9YpomuR2rzIYKpOeQrtLQKmALJyL0bLDkihJyWOegNS6MT7ig
IV23jdgpfFgy0trCywrecOAKk8eqt5tkTxSGWXiN6Y6QMh2zvifAua43RqzzVyO0Mc2T6UD/hqXt
ZIfMyLPoBEBaUrcRTzTAympn/bVzKu0X3XjB0x1L9TTLXEC9nJNGbrCN7ONPNdSvvRVOc+9l5kTH
v5hDCwHWCso9rLrk0cDpCKuosqyW+7iuLWJnkdoQAAf7Nszv/wdmoNS6uBt96QzRCXvOSt0NZhy4
m0XNk7H7HzOwGgEpNveXYCApy8iLqsByRxSZN+IKPO1hoesl/6kFUkKZVPOxauZCeVnPjTX3vDiE
E+l4xd3zgpGopMDBXhN3V3qU9d//YY3L8HNm0FP1PobR+tawSwteCPxdkz7zmjn0arR5ZiSKSQgY
q8SKkv+dGYkmq1soip7e77FJ2AWYHnmxNJ37GXOYLQiR+q4FC/2ESx3ITBvuWUk1jhAwsa64b14y
ilQW0fGMhRSxTGeWoBpbGrhM7/1WLd2+xw8Tm+x4OHxsunnBA1MqzOEc01pTHawzO0otBMadaUP8
Pmg+8QLDrxYM83W2qPngBzRRdYYg++NFjYtPGQN8Az4z4UHnmSYFEsgxAHT0x2EwHqExOAdhGtpW
MJDZU3XhXAS/xstbueyqMa03hJu622osr4XyXtpa2Hb9vz9k9ST9Y2vhttSoRvKQhzzHfQ+aleMY
8Q1y0eH249988XVC1yAQajV2/8vhVU4yU6Lpfcn8+GA5ln0vsY274ll9cRUlFE/LsiC2nb3OAX5K
b8AQ9U3SWUGnhH0sx8b2Pv4tFzfNH6ucOWNbXShhYU29XyGK9kmoCD2H6dBXnLiKU9JApKTmG658
DxdeFZE/OiGmhq7IFT77aQTIuwCNovcVfoieXc3dfZ+OAeZtyP4+/n0XniJcUFg1EroSbvVnBug9
ZkvwQZLeJ6jORD/bSWcPVZLh+X9dx2Q36BbpNwZWtOeHTVRwnENiYfclrXVfLiZU0WUKr+yJv311
WYUy0hIKjeRfjrOYNcILt9l5AXaLe6eszc+BO2nTaYkT0wcHDMwr0ezr+39/iJJHRaQkZ5fCQP58
r5tEnSj8iFqfEqH/Etm0GVqSpd5UyBBL5dXrP5Ul7m+BaV4xvv03qONsbUVogivxHCdvVa3v9s8v
mqkLQrB48btBk4afQvTFekloLg1wVZilPyh4h37TU48dmQrImjbFsE99jzphn+puTV8VoClmRo9v
i52pOd8iiQjsY4GcFhJBjg8ok1bHDU+5spnCV9C7NxmS/NwjDgqGbI7nCUzBbBEvqlms6srx+ff2
xOWai0HAmBFk15xFzRtuVsZxbM5+5KTyBaMoeAxLpD99vDn//t7WVdb9wglNONLZ99akWiqYacyM
qrAZiLSxQ1wYmf5YLe3h46Uu/iBXuo4rsFDElun9O9ORqi5OqFiKvGwvFSCzK3Xwyld96QcRckGC
nCWFBGh/vwoGUm7TuIKQQchE27m1sT5YaOrQLFxLG7zwAYBs6mCrdD2Kqdz7peA2F+gWnckPaZDK
TZaP+EP142pphIGhGd1isxq9jW4P7dbMtDm6crCs//2zj8BheUMoJKvMBc4OMNDUJO9FPfnAJRoQ
Ys68thyh6YE43NS1nuykVV4LIb/wfB0QQJukMo4Zkpvf/+gqqOJEdc3sJ1pMpIccM081/ehZ2N78
91fJUmtOgiDBgyDJ90uFMsFEPmVvJmJ6FebUo+5i1istkV9Z6eKT/GOls03T1RoWMn0++x1F6DPc
LXlfuOWMNMYc/BqXE2ayjtx//D1cXNRlmmgRpKNTcbz/eejhaKAdBB0t5I0ffDHhz7yieXEK07jL
jd58m5m8/vh40UuvT3DnCR6qcPRzv3BkayFDnXT0QzQupzpHY6UJFA9A1M2Vh3ppKUeaAi6ea5g4
Er7/fXhP06KO1eSPAlPwUdSIj+Lhn34a3Ss30YUnCXlCtxl7cBeQQfV+pXoWZTEYcvSTdugecRG1
9jPhIZ8Z7da3ThBCX4z1nx8/yItrEhWE5ow7EGbm+zXjGUTRWMejA7TgnKlvm91kWMzv4gnjJDwC
dOx/Ztjk4vjxwn9f9JZhcB+QR6vLNeDj/cJw4YoUX6SaS8+OkE8zbM/IwPhV5n35j4VJSXjlPf59
brOg0G3uWYI+5HloVsOHN0ZmW+Nlr7X0jHjJ5WncXnmHl1ehpKV4Njm7z3aL0Ra4O05d7eflBH3E
hbb/5CbSvPJj/t6U/BiyaB2uVvPv12YAnYoh6Bq/GfEzg73TLgcJnjjuItyLf3/8qi4sJtfbm1Qu
LH1t5+xVMd2aVR1HnY/hjnbTET+4j6Ygv5/16lrg0rrF398FFhacVEPSWEMVzpO53NG2GSgErV9V
bd39wq+ZLsrs5+weg0JY0wPDx+GEyCd4JMEoo9M1uOo//rkXXiEmSHx+3O2EwZ23JThALkEKpOrb
QdTf6l0P3QW90ZePV7n0UKlWXLo58oPs81vPiZeSeKmy96PcjPbBkr+h3M09JWAbf7zShS9t/bYJ
+1Y0r+b572G4MEbGpBpfJot+6CcnTMCwMYNm5jz0ByxXu/8eOU1PSJCvTgvE1Xd+J1QlYQoW1gS+
3mjTI7cBrkJycW9MhLn7j3/dvwXk2ZbhAufe4ZNe+avrCfdHDY3SL4IHgymSQPuZn9bAuoaJOfKc
DaoKcWrtpvwHaez4RhiB6XEO6i8mNt9XzrML75MNY5pEkFjUbec3EszmyazNlbcAp/cF71rGlE7c
asc5h17/8W++8EZdC8NhjjNSkbgG3/9kpfJM9nHc+zHsrhttrOzPQd3nCP5agCJsIMmI2f3XJQUE
co5OAUGFIKGzMwCmTlFkcdL6REzg5GBLj9lru9OxPd8WI4r1j5f7+xtkOUIYCVfRGSOqs0pmGYG7
os5p/MiIeh/Di/Kg8VuvrPL3O2MVyt41sEwHqzt7jhm8YhGMQePHnbvcY7fjHLLQhVy9Wr18/IPO
l+JN6UqC1XHzSFKzzu4FrRY49/caA/RmqE9tabUwVVW5D+34vxYs/y7Fx245eA66f0U2MoCBRdZk
uk+SSHGkaHlFODiuqqzwyvM7f0vnK6379I9Pz8DAIU27koCKqBr3Yx/IndCw7/j40Z3fCesqSGh0
2nSDruu8PxmS2eCm6A3foBrBcdWWXyzLVT41u/KGzkg8XCHdOzJTWm/C4/DKx3bhR5LUZfFtG9Qp
tGLvf2RKVDLZRVhGmpAuToXm9Md4FRt8/CPPP2l+JOWQgvCC0NEByHm/CmZeUsScLH6R2mjTc3So
MTae5MjEsLqJg/mPyT7rev+3RjHZk8hw3q/XLxrVUKDpPoNBfdjmS5q8No3Cj+7j33Vh3/PkqIMc
WDL6XzfBANtn1gppol4hwxXVdLLgsdQB5KKxwd/gynIXXhbMUx4gcJiLHOzsMrDLGt44+gPaZhsR
Up0kt7xc5X/8o6z16fx55/D0OOhpO0xdEYR3fnCYnUxoZmHh8cW37pe4LCIADlG2L3WlwQFzSHeL
wVTCaF+Idib9ojZNrtsFl0z4q4O51cLYwPDE6VW8D129ObK3jXbbOC4M53qJZlIQOFaRpTPPeyqb
otN2GOrIxwWuDtBNplliL8c0dr9hzDzjhlKZA/xr9AQmQzGCTk5ToKf9FgeZItqS0qPDHYfxOV+5
fy+9YIekNkNn5qEALN5vpCk08Z3BtdSPdCfxF/SGm0TLSsAExGYfP/YL3wiwKY+dKPcLUFKSYGSB
n/yCbVY0fFUk2PjI0cZdL/rqn2kerqQtr3fM2Uu2GB1YfCgrPnLeMDjN2BeLznLE9OErtIT5b4Im
nc8hSRVbzG/NB7w9SH7OySv5+If+W/z9tbRNq0LHAgx6ftvmWZi0dQ3dCmw3tG+qQsSv8CHc50Fz
7DVr1cHTLurDh6XX6lcz7+s9vH75Ugel+XXECeFhADL0Pv6rLrzpf/FfGOo8lL/g+nwyjDBOBTGo
CLSPYdO1J3w/ys8w6JIrD+DyUoy2mL7KFdd7v6lcsWBloEnedKfjGVk2sHXsuLgrNQgm/4tftaL0
JiAQ5/vZxZwPZk2uOrclRiZolzDJ7naZFkXPKM67x4/XurCBrbV/kkDcgqDps59Vz5QgSessPvyA
Jf0SUtt9niAT3PUZpkA/TXPWrlxeF1dEybgiTxb/OFsx0vI4NNJi8Y2xUmjssZSE9UbSSx+Cw2bh
tWTqcziBg5F70rKZElC1/dW/tYNWqTrtZj+NQnM3magehwomFfSMHKZo+FN3LfkfK+9/12RPchBT
8TB+PNssETzOPLQ5gAtVPkMOQc8JBfhQjln8/7nUev38UfB0JfPrcHBmfzGdJPYKwgee8hRu0EbL
dHO+sjUvPkybaFklLTINz2sCrIKlE0ED8d12NG5GDP4Pvciy3yt5/hguVfUFX9zqyh699OmZqLgE
M2zGSudX20rKq8YetNJGdHQ/YTB46Komxg4JDffHn8OlAxbY3mEx4Uh1/pUnbYPOu3AnZPomQ4qw
rI/IFA3kkinOXyPVD7FYpJRCwL2C0lxbef1s/nyPmJ8m2lzwI2EmbutcwX5yZ0xFp8I9isnofw1R
C6egkWVxZWnj0trrDJePjWhb5/xaqe1qYACf8laHpim5ybtggNE4x8MOm+DE2RI1Ek27grZo3Eoo
xv6MrjXBgj9wT/hoOcZGRwAQbZ1ChFhco47GXW2eAmfT2HVLWNFijuiiR3x/vI9f2KW9AQpE8cNc
QvxViedRHhgzdmd+nTnZfnQ1tcM6IKN61J0re//SwUVBoZvUcZxb5/2SPmDxLMZl8YemnvdhGbVH
4nLKnR7Oy20UlfPh45926VvDKpAxIEW+DdT7fkdAB7bCEPNXf3AD19yL3urv4LYE4eNglabj58Hq
KmGkbff88cL/zovO73oYI8gPuOqplM9WliH3nI7BhV9qk1nhLRGLt8YlBcbvVO00BwEPwtmT1JXG
3tikEe4GNfIXeJaT/Tpim1A8oDpJTazlY+RMQSlGZ1fNMVbxDvYC6b5F+60fy3pIPuc4oa1eOUHV
I+CImvAEB3/5nNSDDkdptiUUUthr4nsXIsfeoknqfi7dsuAX4UAR2qGeqV/mMVEwmp16gpXf43h3
g2uORW7Qxw/mwg4ArcUjzOU2oco+O9anpGglmt2JUr5fbcwqI9NukjQav0O3TbJ92/dxvf/vaxoK
iAycH8j/vO6qyJSIhk4DgS/R1u/qqpjZdpwMHoTXwECsOgB6/G/WZAItbNcC0j0rQJoQdHhqWHMW
KuAlGBCaO86Gva1N06dBd69suPWOOttvEC64KnUL+J25xvudjkGhNQSY0PthTnbDJuiIsdnaGHdf
I85c+KQE2LRNiyQldcHZC3RxiEV4lk++wO0hwmFCNzS8fXLSSvFqTbH5j5blNmnn5O3jJ3rhmBIC
i2XqZ/7BUPj9L1zGpJW6zWzPxGaceAgZz65HZI81eINpm1fGl5f2KXvUsIWB3Q143PvVRD7hWYuQ
yq+7pcfbqMMIVMSaOe1Ut+BXIjEwv3IOX7hCGGHYbFGaV0Cesy3jlFHYWVG9wEjCVfOuS1d5sIxS
CeUxf5OadqcKZU3bwumCK3f2ujvOdw/j0rX8N2wygc+Wxg2t0FvaU58zpT5y+Gde3kHQaxyR+CTK
iqMktmpXNIm2bKqhbq487UvvVro01wQVWGB3Z7sXCDinODc4FbriySFKyCfw4MdCCsvh401kXFpJ
4SG+Yj8u9df67/+oEVIDV60irHmvlEnmQ5TYgKoID7Rih0sPE5GNu+TVnaV6tMFkvhTf67YujpC0
nC96XliwEFE2/uArqOUphrfS+VgrgyN9/Hde+Jy5rkgNESZVFPDY+z8Tjkqn3HxafBGh3TT7Difw
FhXylVXWj/XsvaOXQV0PrgjKfV61aKZBgiC2kL7BrZ8dgiHvqxto1+GpJx8IofIwNha6GiO5UQRx
4vYUFss3cNySdNIpRdoCgb446CqG9K8QFP9qdZjdOCmbFiEni6m6LY5iuPnh14PEhBaTqK8gn5F7
JK6bqB9SazG1xRJaN2/oD7P56LQ1octSqHTEyDRXuARX3cxLitMKA/6Ow/p2mOfkxySi6knEYfjb
rGTe7YLRCFHvBv+Hs/NYjhvZ0vATIQLebAFUsUAnOomt3iAkqgXvPZ5+Pmgxo0IhCsHpu+iOu2BW
JtIc8xsM2BzMSjGqQSm/vlVQpQvcTNCnHIecQb5VxCbLv19fyQs4IemKTvVeWjJBepHrJDBFMBax
hEAjje4i+YOooBz+6xD7eYdfHTZPotqo5LxRrw93VTeiGJrzYUKHQtr02wAknu08QBsbnYo+R4n6
HEHpuptgSghcppWkekoB6t0ONOkrWb76hPfg+Hp98ht3JTkh/S6TfJSpLxfbX2dKtOp8KEoNb02B
uwUpt7ZCSic28BgOWnijL7QZws8nNJRRqEECo2HI9WUZzJEcIf2voAaR6fqJsMGKjoOMB80/kyoZ
e9225bytDooJKkhDQG/J9NchRNhMNBdnSfEyBQ63AmvhptaxAEB5PXsHvj0cM7F8vr6sG+8B+4ni
sa7Sy5DWYCFSR6Nv81Clq22AP0XoSMZa3MyGp7qyiJ6rnjJVMCd3UKCDPcDzxgWEIT1gR6A7XMnW
6psO2QznHr9FUKkodEN1Qj4LSfXPX3M85CAD6ZRCJFkj5YYI75RkynUv6bQBb0oDm+1Q2vO73zgK
5oIIWiCbtPDXVfG41SxfJSDzRuTvXQstL6zWWuGgFHQOr3+zi74l9wA5oIZUlWVJrN6yrn+dBXD4
MHexaPbq3oBdrmfavWq20SEStPlkTMZEpThr/1G7XnFDwYzdGd+TnVXdOI8L4oQvR+GWX7L6DToc
BDSlYsPToB29p7HWImou+cfCHLR3fMKDvcbw1qwBFatLXU8GHGsuv+ivWZtNqpeQffQl2s0xtNeg
y8w5FE1LK116Sfj2TdjjJMOICmsQDZgzzsbOhbc5a5MonxCRH7M+LskkTmOYigbSnJZ6TGDlOrjl
oFcFpMAtFCPeS/k3joglUrSWufMX/PYKAwnxPdVjvzM8OE+xiUCIlaBUq+Zua2JtYpTqYnttRi8A
HxCOMsUGW3vq/ZMW13ZPyddFf968idCg+XZ9E279MOqeKj5SMiox4ip4kAok6AdR0Di7pvpiEOLa
WtcHO/PfuBJZ6f8bZXVDaAgkYYYeYXeRIPXKs/cvvvTy+zioP3oEgG+boVV2wtQ/jZ7VNcxDQ8ea
zi5EGmu1s5GmJ2Q3eWXLOusEuzSErj4W+Vhih4IjsN1i4wJPJ0U04EuOngVcpRKBoQc5RlP4PhHb
/jtirdMJlxu//x6lgorfg5wjwDOhlIJICEgtJBah6wZOPQzJi68PuBklcq871EcXtryQjt/o4Qg4
IAZBo+HOpzWGG4FYuQmTFg02BetfGIfI+GMZU8eS7+JMovkvpj+CSyqUpa4YAMUP3GZA2wGRXU3d
a+FuHkiFUh98VAgOoiqfH0gDcSx0pBudUlgxWcc4Jni7qStDDE9Sguer3dSqJdjSFBknSe8mBBhk
0K8QskJfv7m+HTeu36W1w26EQgIYe3VOrKiTFtcX3ZvpNBxiPcAeLZYx97IycecO2HgyGYrK+AI1
XzqG59NOtASakSnzagVR+CuB44RucYk/YVBPDxDfxlOHDsEtLX1tL5TmL6935oJqoHzGpUDzdTVy
hvRnPM2618yIv+Wa3DvqGO31yraWkh4oWSJRFrZfq/2P/OKURKahecM8YpYYSBk3W6y8I1T79fMf
jZsNSoMJXIoI8nw+uGXgEaNkvMwWfs9JEhU/gNwqD1ELnOL6UFsXCbViDKWXYJVG4PlQQo7CYFmy
P7LRUG4DTaje9CyT7yOS7nt5RG7d0Oud2GprIS2yK+ozHA6uwPMxgxjRtRg3Us9Qgs44CARhmRNp
fXlAXyXeSQ62ByMvAI1N0CqvDqNaW1WGfY/mRbiZczMUi365FJ+QeFJ3DsDlUKStIgEjhDzCY2W1
Daco0hK151K25HS+q+oJuWpfm1/LOdyr5S5LdL7jlwxZwZSCgi6hxmoo9B4SLlVZ8zR49rCjeeQz
RA+P1zeHfnmkpeUaA6O7AM8uindWH/qh3MWKNwRaZd2MdC3kZ60rhvAO4+c8xZbP6u6WffUrx6YC
9WKeVcTCmuQNC0PxzVLBFTp1FlfIVkmxTNscuTYD2Ve81PBaaFqpdmO/Nb+Nhg73XArl/PcMt+G1
L8HnH/1CV6lQjr7/oadwGW1BC4OvMMWK7N5EDc20447aow3JQpAcs/f1j7RLNOUmQiTww9DQWkAl
W9D+w6lX+agx7vuCr6r5s0Vdt3BIYfsJXrpcYnxYGc1NaJWd8QbXjBJXMs9V/9KMaZzfJTg0PM+5
NiRHvy/nXzgo1tnJLxDvd6cBSBBympX8NsCOB4NUgfJ1QHbl0pGaHM4vapoPih0gE/CRJn7YH4op
blEKIWB+SEpBx0Qvq1rxFh9GNAElMRPtzljk1FNd6fSdZ3wjWabxzhNuLAkjFY7VgYhaUcQ1IVE8
omAcGpG5soKfYhXyGmJQLakPfakM4CiSGEPLULdS9DhlY3jiyZLeZ7O06p2I6U9IvNrMAGdIIyU2
s2Ss08m+7QfUIkUaE1n4auLGjMxHjCAZetZj/WBORnvA3xnpi5jWVSGolhuqYYzkkKLQYxIQD6Kq
/HZ960vLMqx/FIVymFnkEjRgV3fwnBXISqaF7Knp1CXIhphCfh/l6HGw26zg3ZjBsJzGPEKRpUH4
PHYyS5yFW7g5bXqbldkYH9Uow6Ny54ctN/L6h9FUJtAH5E2pcvXDaH+BM50K5KrCouhRJfPL+JBO
Q2U9TJbY/ZgFK5nsvknMwkHOUcQPgEYWXisqPmLf5KwdxZOA1pPiKjjllshCtO0P2vPTlzKS+l/X
f+3GPSWD6zEXVDXRxzob0jD3xBK1VmiWZ+JrgmPp6EwKQo47q2JdLgoFeJDFQH8ZTV89Y30HEcsM
RcUTh9z6nvYBBg6AOL8ohKpo22BXkyHxPCBANDYpokcVVgrSDjDg8inldQH1j/gI5UOwgvzGv/Iw
Ae43MkEVdzL/8conNVGLzWTkRlCMD5C2naxTCixyJxXYWmIeAro6gOMl8M/nw0YlKk5NO1P8mnsZ
C94sviVxkHcO6cbbJqsKcAAMthT62KsF9lOY/HBSVI8uADbxqKZYH51VBs8qCOn4+OldQ6JBKElB
Gu7Z+ooiqu/HHFFsrygzzZswBHme2zjYqXtvLBzJo0GNl94rYIfVlKrBzGMUdBWPsDK49UUkbiBz
VY/X57L8ldVxBbkBWk+2KPWSEZx/nnxuDV8ZqsHLI9+3fluDrCcuvAIV9cuGA/iQ07PeGXNjJ6pw
GSAaExxc9sPzWR9No4D+JVVK8+8gLugU5EZsA5kdt0Q78H4qcPK7PlFlmclqphgVaBQ/4J9QsFvO
6F/7v1GwrY5Gpff6BEuTh0yuwMohzU/vBDhT/cTy4GSF1Wi7CMgG9LhR/NIOgdaE5SISDzdnKEOc
Q6IsiyU3QFEx+DLCLv46RDN9rgWo8WCkVY5vQRKW0lsYEPLYgPEXz+WEC/eHgrlK8r3kqfohtKFU
nBIujAYglxwZxyFNEIrNiK6Dl9TsM90Oi31y5tbas6fAZVL+Efny56tghJZiqFXbenGsTK8+hi4Y
hSAsCJyllY8j9WusUaRqeLm++hvbbGnNgdanPwfvdjm/fy1+mFcIuKng1yVIVE9pgPo5ukCGA+XV
fOayancu3OVWWX9sapT0IklwF5Lo+XiUwDoCaIDk2Kpqz0MuNR8Id4UOqgkIj9bt/AHQpnJQf8p3
9tnGsSW35A7SSB1Y6dU200q5Kf2aHminNsigITJ2owXaeHN9PaWNBWUETtFyO6AZtoqwq9mMh6rU
4ahFHZIlreaLzUmPJdnTy0EP2LBFMtuYFQmCmyJDNN9pDXvitcOENLFxVPbbX3WAQcCRi65H3Eyu
ZXA/hTB8lbGjVnd+78a247akr7Zwly4JRdiL4F1cxzTxkHugPayXT1OaIr7ft0rS2VHtp14xtqnl
Xl+nrXG5osETAHmW5TWopIwVhGMQ+feEwihPaddGz2pd4AncJ9IXnskGQdY6+nZ90I1v86c2TuVv
oUeu+/t9P6KovvAHFXMuUUgUcXcye/MwdsU3H48p7/pwGzsOnz+as7yvIl3p1ZGu80RUe6wrvabp
kP4wegsbBrVM9+AZW6E5Pdgl2oRkYHFRnB+qWatoB2Ji6WlgoWd3CJToR06FaZH2zSdskcNa9ST0
e3ugGkn0KqK3Lt/0aqVhfC6r04/r8974tgYhjcJnIngDfHj+c0Y/F9CTFRsvwmITO+80Mp5L9vFN
28nFXYLMmHyQ0rD4fKFliRQ5FsrybS/6PXOSiBEtCRiFPULgvo97YpoEzaknLDhcn+JG3Ij0MvUP
clsKLevUY7ImctWobLxiDiVHC3TJrmrRcsQ4ao+jUvo3ki+2x4izdAwx03u7PvxGqVBiU9FN4i6l
RrEGdMQz2PZILlsP6YzZd2WjQ5Iox6bgKUKsGpa6gRAWSCV2+0GJUpUqaywF72KI8u/Ojb4R4RnE
kESw8AVBI6zu1ZEsG6lHmDtj0k2uDkZHt1Vh7Gq36Yt6r8e+cYS5wWEwcK6Aoq2fSfJdoFttA7dr
KEDstWF3Is3qbAsPHReJ/Hwn7d2ancEFSTGDr02kfL6XQ5zZSsWKWw+hZkjbVa3gJTTmU/AdT45G
/nL9u268jjRlSc94qNha69Fo6JeoKNYtbLKudTpBQpRfkwqviyXhaIwoBI+SoT1XqEHt3MeazETO
H2bKLUvYzDSXHu3qMwJvif0ihUAEwy/hqPaE6hg9dNlsU8YQaYFBHXmcU3N4teIQI8VCNad3xL+F
wQXD51NlN01fPwTzbJooQZcillGmPyCgN7QNJg9zNUb2hIeC5KIGVdaHZkgRr2sCwDI3ZlKMi4r6
jCJooPjS78zCewZNx2AybMMvjVepbITUntEye/Q7SfudGJIQHrWRroGnUDN5KwIfJeC+zjuAHk33
ag0IUBwtiBrIALaaoPDxJswpe2OwelT/9AQwL2ZkrgYrEXWd0B9+FyECdx6kvdZw8H3RcrdGa9J3
JD3CKc7WMkSXnaAKdW1nm11+eI4yWE7KZRI52RrhoscTRD+k2Dy0s0v1dRFisH5jr9WFN+ijgyYJ
sxquScx969uEbPIe9G37BxAXUbYQpQuIXxWEWLoZAu+xrrbxy9yArUGluKkeAqK5G3pG8SPgjubL
BKP0n+u7/vJMEy8tLQ/iDy61dU8uaui1zYkyo7nMmyAa6IyKGMnZAyIqx2kgLLo+3uWZJuAgCGSp
SXdQmzk/02lihBVuP/AM1CY/RCiYH7Ra/K/tu8G5PtLlS3g+0nLo/oquR1nOI1wrRK/FCP3QjlaH
AVOPCD5v4lEOsQDSxqm6uT7oZdjBoJxiUyKepxS1ikDbeIKPHjI92aeIOkSKeduPSb0T3NAivrwx
iKL/1Kzp315c/Hk2DS31k6VrHufDN6VH7vZfqyoS5UdpQKq4E9VQHm5gm2Gm3kY1+uI+OtfIxKdo
LB7URrYqj1AloSQFeC22S31qZxczXhnL3yKbNVuR2rKyU4zBFgG9sozvYiulKB7oSdmhvwO21uWi
6SqvKdW0fyK2mGX0/83+V6n6MGPDqGrRng79WUD+X8Ies0pGo3ersOFulRqpRfk79fEYDnCz62HR
TEr3JIQGUSig7nB8AxIkfNWjGG3MIA264E7rTUzlMJkPfvu6kRiuWqJW61ZdROdR1cPGngeUB50Z
8+v4hrp/+UhHO0oPS3VpRrYl0r+o9EpCZEfa/KMgSDyqmi89m4Dfn2p+/J08WDiXBmEg4laJSVjj
zjOlCPS447i6h9CsUXhG8/2b1Epm4oR4kI1Mr5Ufh1aa43+aGXs6m8p4S6XdJxbgeczq8l8z7sz6
Z5sWFEWR/LLCOw3lwOlxFoX4WztNoe9WVTMURyRPrZtezpX2A1Oc6BXh0Cy50XXUoU8mxl3Fk1hw
ZD5yagI18xXKAFtGvQHJ1c7yK1r+aHk1Qxenh3Isu+IprqCmOeKomdEPuaE8etuYNU+LwMIojpTV
MqqGWt5bJ4T//cjj8KIeMmO3AYu8bBGfT2ppusUi1jSdPISC9yVtgWWBi84xkTDx/PC/62Ws37at
jI8XxXHK+wrl3n8ErW56SuJSMr6lcylbrgn7RfniR7FaHmA9ZIljoN9sfhsCAIT3cwWK8JuOBnfx
I0gSQbJlo25PSo3+GuV+0RhtNUYl9F5o/WCwx7EjupppWat39Ryp8SnIipp8qgFJbiMKLEg4YU96
hOf2XDVHBBN59VKzpgcgxppSvvdNZAzvjSY0sp1WsvwjqJSwuSuiHO+PoAkRNBq5f8XThFvoiJvI
Es5ZrVJ80TSdaxLypSEesaQQEXTUEegdM0C+Lh8ir92WSnyEAK0uqfGhrfFJB403p7digfexM5ea
/C/Wej6quhjogZZN2+kZGy289cwAUyoL2WaF/9THhyJLpgppzTzsnASAxU/fr3VqQ0kWl3e5aY2/
rMaIeKOGks9OoWrEEj00NMEzWqgKdopHa4TLKDHOIcUXQrfJILDj42mWU6fpzVbCUNtUftYaOIgD
nR86/PiHormUhW2TuYFci5Gbj0KUnaSskzLgaj5y/VFpxd8KzIvvdPzcaIqbfvosaq2uHcwYrPot
vJ5+ui0tKWqOxmz4HndwMnwhk4ge8BoRi5t00Nvawbabg2WEE83FMZyy4F6U2kE5pak4vKYoL31A
fsdVV00RIHVmTe9Cdxj6APOcUohRfdTrLnH8BpHQG/wG5oepNqs7Vo1Fp4NNK6uiBZXZkynm0mGO
LUweAaPo3bdRbGvjF3SPDgvapsPui3fBx6y6lnl7Jy1fTPOAhEDj4sn6lePuIX2Msth/G6M2f5JS
WfqqQZMJbqIwjbxhbDLJnQqszcAtVnV9w59QvN4k87KLWqNlg1DQXvC60Y+hVrl0MJf82roov5pJ
qUVxGpme30ZBRTQXmkc1k9UfKgJyr4k6Kf+WmpY+1KVSP0RRYB6bQNYH26i18N+gz0f/gCMoGvXY
DEg7OelGjIFkEAIDkP7ly1a/oEeyOXYCVHXfrxy2fXkcLWu8y8V6uhP7XPv8y48AIAeP6jcYaXn5
PX+9/G2AoV1bshYxeeFzjY/GaPOKpSefvRzaeaRbb1Phd98+/faDH5VISDVqiRdteTyGkMhNJsOz
EKVwSVL7e5++3fH6KJfZL0tI8Q7cO3Uuad066AAnt5YvGZ6QKlZqkxT62EnHg/KY4zP/ra7C/E7V
yv4eT8HhZa7n6uP6D9iI4BC40il4yHBDlHUJHg2/WG5rVhfzmNZtFHCIZQBEdsQd63R9qK2No4BB
JDRe8ts16ECEkiqOncxcKY7ZPobdpGQ8CsjMW48SFKi9ROwyqloK8DrFQwQILqI3OW4abAsUw5Pk
8Ica6NXtnFr6S+rP4s7MNuJEi6NKKxd0CtWpJSX4a4vSIpcTrhOwd0FIcpQO0qPWD9PL9fW7DIGR
i6B/gVcntCqUYc5H8SddrnppND2tEcS7OA4EfEZDg0VsyxMdgcIZZHbP9UEv9wd08QUjvxAjFmrG
+aD6jPF50lPQk3FNQpARUwcayBqg9F46/H+GomfLDqGHtz4LmHZUvjjUlLkm3OrRglTsUNWmmyz2
w51jd/nBKDkBVaInytm+AN5i6hWFBHamV4UA7BdA+gNRb7VTg7jc8IxCKwB5GsB6VFnO125OAdfE
g2p43OS+eAC0GaS2EmgGdlAChuuIWaLW/flFtEDgUy2lGs0rcj6mGDecBizcEDSVl5iKUyA5PMSC
o7fVsJNrX95ewJZ19EWRB0I2ct2SbJombHHR0bxusSywkYMJwtOAQTvQ1wE4szuOiom/OJEd7rqg
AF06fmO9c87/FFRWBZc/CBneS/Yp7bbzOWeGUSDmZereUJmB4GDlpD3Sp9VUh96E9QYhIf4NJVDD
nRHkeGkvpI3aaeoh13H6AKpo004wyiMasEJxo/v9ILl9GcTJsTc7TB4wdK5NN7D0sn4aslbuSCim
IH8NBCgcD9M8I88Cv3Ax36KiitsBqjiDAzzB9Pq5nmgBxYnyAZilk3du78t9TJ0DtS2uHAsGyxp2
VxX9PKGDZXhtlcenEDfPu1nMu50FvvzMKI9Ar6OuAmnxYn0tK+pLS+AiLdB/fummOvmOLWdR2orc
Sgp2mkZ4m2d4IthyXRU3+MRV79d39R85r/NPrIBP4TKnA05BYQ25EJsorn1U/TxlMHLZBXei569D
UtbdnZlTInWAVluZk5IivfXYmTbYRonYQ8Pcj9rvIZqyg9sKWFKdILThFyai31rdVfFgKIdJGDAp
kvCT3KNFX34evgmNZ+qQSx94fT7S2RBKNo1K0UKaD1EsZTiJYaBxfXE2ruhlNyP6RN2LY7/8ir9e
nwHHT6uOLM3LF8flNqFJYJcRO3yuUnlPt2g5S6sPoaDRx61J2XihFZwPFuO/0gYixAiBnNjprHH6
p58HI8ZsJZyeVILUyulCQ7yPlHZX1mJjPRVmSGNGpFrCkp4Proh9oCQ6OPvKoGwXTHritJO29zhs
kJfBdiKZBl8WwQfQ7efDoInSGHXVmR5qte0DfDymN2GY/tzIApp05CWTQGFNbOWKLJ1DAfslIStI
ckEZIPqLgYS5vT7/gMQFsI3Ka8ApKWKpsBFYaDN8dOYc+xBq+unBTOL6tmyBdjuYpkYPFb10gMhJ
V3/XeyIOvKVCs+tdg9dfPEDGsz5MqUVtC29c5dHKyPJJ/2ShcNDvwYlbmXOUbjGNsD591yxS+EtB
EwA6JbH1LdtnPv9nbHpm16QHzKuVkwIM5/PvF+KP9EB4WKieyqsgp7BEXw9GsosIXr4ztkaC00CO
r1I17b1eW7sJRhOiYuIffY9V8bKXU15RXC2JDxvRpQauuSHB+k51b+t0/j3KakIU9OJKVROWTY5m
UDtldgxGv3+LMRTaGWojQCQKRVZjgWETeay+kD9EaZkEoel1ojRgvTxhMMndjcsltaF7q6JZD1Xe
2IkQN6IcGEwcxwXibsprEpM/t9iPSRQv1RATGi2dh6M44BVJQ2E81DgpPV2/7rY+G20dAxsx9tcF
LDAT67FXh8HwEtbyccZd2wF8Zu6ENltrubTguFkJ3djH53eAlYIYinoE2ahAWt8LDL4tLDupq+B5
dls2g+BhINXv6YpvbBYodupCtSMovXgwTEp8aU0k4aUjVh9RKQQeJm94xVmhuRNtb3w2bm8acSS5
0M/W2QS3Ozi9XLRQmwpzcs5Ekz8ERRgf6fKkD1Aqsx1w3kanFZAcEsDg9nk5aPqeL+mIuUOAD6Hv
Uf0NHtDXMn4BlFTeqU9ZbyP4RzdPWi7EObHcRM705you/HEn8r+MZQD/IMmN0ocOaGL9fhHMFijC
FcFtoVNax/M9Hu7meBrRKUGj4FtIQGXhWRUmoWPJeUCQLuVltHPJbaz9on6DjxTRG2qXq5Uwwgwq
NSBsr5XEebItUcgmUKDC9Duffa7UUA+Lndt7492mZCOj+wWgANmv1X5WNQREw9ES8NCZI28Ev/FU
4JXn9NFUn6KwGu3cCme7J6O4+fR5hde+oDKhvygXn30IMq20ZoqXmtEaT4OOj5qVW+nOef1zua0C
E4TaEEwiW12ixNWjHUMkDWarEnA8GEUJp3UUqXoJt087GcAY2MC5xf9EwUieYnjRmFpZU/RFxGz0
hyzN2vyWhUns2zrBYUjWpM3jYxFlRWYDMUdatpQqXXIsoW9xZgmESDq2rWT4+DXFIv5BXWBR6MRc
fj70kFnvG7iV6JV0qTRAcErxBwv1ycRMfYqG5L5P6TPYPbh17VQGgfQGk8EaThLoanobQa+8NEPj
v6PTE720dZ7KboI1d3OglRK2NxM82OcZ/SsMlobFAbwldwepPlUqtrPJ4jDcR+r4qifw950ECb4R
2/RO+oLjhI5dmZalL30eZrqLa2r+1hOt4fBolkQarS/gWKVFwEqdesxq4JhVazRu1ltl5rTY0Ol2
G0i4zWn0h154ZnrQ/UiudHbYjRW9nGLMn7UixLEJLwbMw808HeWnPEZyCMi4gmFqnJjTbU4y+jvT
Wvl3FwDwLifW+DAEXfYvopSJZY+UsxtHpHH9E66x8lZnUfaTlqb/vauD+sNM8V64jbt4/gq3ClM8
k6nWSG905j1UWohcsSGkR+zCyPl86kPYYiIqlUJti031ayYYerjz9m7c3Ev0DQCLxvNCAz+/3KbO
bBSp6wT45tH7NMo63YFaMg+qmkc7D+DWUOhII5JBHE6UtIooKgyO+RkEKmKej8/IrxRPOS5btxH+
rjuPxMZbu0AaZYo/kAMu3loafLGPiZzptXRMTgkmn49TjGHW9Rti4zo0FzaEtqD8yGRXa6djLIVx
vWF6OJYI//ABq7swssQIpopikjIVZtG714fcmhg4FJA/oKpEgpfV54qbIKbBR4I+IbshGH3/kMpw
V6+PsvWliP1YN8qDS1XrfBQzHKQqAi/uDY00u0mfja7aDR/AyZKd7bc5H25YOOsLJ1dZnr2/ckBV
F1JdD5mPgR31Cf9JDE5Lf68fvj2f/x1FXc1HgAiapzlANIqdqZOgfnFD4yhyWjiwp+tLtzUh3ivK
/ovYDTIH5xPC395MMPOjjiXhUt9Q7vrVCEb889Oj8P4udngLOe2ifoL/sZkKdWh5QdNnB6UrpqNU
FPnnTxEcQpFHCUwdIeVq2WLkHzJM7ixcASJTIkMbfOuEq/TQ7izaxvchY6LItEiWLnIU54vWirOf
ZU1Nz6LsurdkiAEKyArqaXTRq2AniNkaTGWnga8C03XBR5D9nvJLS2IDGcN3YdmDwm360cZVbM8T
biN4sYAC449Gi8Ig0z2fV6DnRC4yvZiU8ofg4O9Jf9xPzFixp0IoWwABvfkzD3HDk8i7n69vko3r
CYVkPh0pDqHT+q4IFRSsspm6O+bVmS1MAo6gQ1iqsGzL6Q1dk2DnM25NFzQiNFxaQvxvtffnlFpr
DDjDQxAi+QD3i+Ft3/izS7svfRRSMJgwMsTHpq/Rx7s+2a2vCk2CBilCU1T812OjThZ1S3YFvHe+
bfVeI9TRauMB+Icq79yPG4ccepeC1wkZAZpaq8EaLhB/NgoDVF6gH2rFyh7NTE53RrmcEqoUdE1o
YCw10vVy9kqHuWLT+J4F3OEEsqGxuyYsvozGrv/HBmcNRWP0xzRYOhaF8dWMAJhKdKlD38srCj0u
WfoUukvZKKKMoZhfSSnqwcE4Vh/cps2a0SkyXM9ttVRzbHFVlfjwYIyNvgezvdxTyw+jSAwXA87a
WgRERGFIb/JoiU/mIDhS90x+IjCqHnEglkpk9ppWdeQpqCM7LbBFPVzfVpvDL0AqOhNctuszNJoF
hhui5HtR12mZg2H21CNvBPrTFoKmuOsHUXkHF5lGh3ZA2ezTEYYqEuZRGEGzm+tqdYEUNaaYeG34
CIPD+lEFy3JzsewPuW8pL1mQ7LXqNnJdHhTyahP1GPLddbpV11VFZ7XwPVHBP71XWxilqB3oN1OH
12knteJBk2JcQEpzeMK/GHtJdShfri/61sYn4QJBQsHUuOg/4bTQN41VC144DoozWSPk2bTND3Ju
aDtn7PIkLw8oJVPujIXKvlpgI2n0oBgKwZNHLCrUmHzakDPl/7GL6FGjk8bDs0iVn78Dxtx2ZZ6b
y6rG01GUUmwc2zw+jAlSUh3WKW6aDIobGYg4Xl/K5S+fZ5e837hELGKaIKbWRa6wg5jnz6rvofur
O5WuqA9BV+WOKQr5F4EOxN7ruqGWrcL8Xs4qY152e3F+UzH6ai1vBh6y5G1ZIv+LQlhQvWj9rGfH
POvyd6Ntla9Nn6upY+Bobzi5b0YF/tRF/buHuvesFA3VneuLsXXLgYcEVL3oWoDkXk77X9Gmlphz
KtYlkIxUS7JjPyTJq6jHMmKtqPO9D5MolUfo4/m/omAFqo00fv6sRIZcu0NnxLNTCaWU7GzBy8oO
EFTCEU6dttSZVj+qSRY1lNowvDgSX6Yuuy+QIb+JrEa7nQIpPRAe/MJje3aDtEr/ub4il9VC1oF/
yGEQjLjwA9RzOVT0jGphIOkPXZ64SVg7AJHSx7QIgb2htnm6PuLG2QYdhO8tz6ZJN0Q5/wRB0CeC
UlWWZ/khAHBL7A9hKom/Smn6PLqByi5BJc8Zqsa8IOdDdeUE34vOqRcZmewoQt25UL7anc+3OSGY
JkunEd2tdeCRRApBKiUYD5geZqYkfmQYUA1f50Eh2fj86mnQ3PkzdAoJy8+nhAaVrPojKXSgAyoE
e5q7SOJo+Dz7ezngsu1WNwdgbC4s3j0amOu2iVjAWjeFzvIyTeuiU9tDIbP9EWsMG9OpsXBEPQKJ
Lvdm8Cpi+bh3WDduLsYnzCIn4F9rgA+1D5MQi3tENIXZNSEGHGalrdzC6FMH0tqevvfGSwAQnAkb
NGyhs6zuaPinsjQtyXzXaMMDyZCKqn601/PcmhXFFkhaBOQ8cKv3ZuoF+gAkJl4wWXp0qwVS8ZpF
CtewWBp+d0Bs6PNYd25hk2YukgQbyIoBS8lGDsjijEH5Txab+r7MZv+BSly6R+3cOgvoy6IIQ+EF
Q5PVGk5C1lkDe9QbS3FA3hW945qapCMibrxTnd0Yiu4gqt209xdd0NVQ4gwCRpl0xQsNUPSHeaDz
QclME36XYZNkh+vnbuvloDQLzWq5uFDXWA2XVNI8zCgXeSA7q99DpiAGBu5YTOw4JUe+meaiGF+U
ephR2w9qBGJ6C/a0myRyTRW2gc16GMVSTHfe941dawKMoQTFXqJas7rjEECpkiyAwp+qQv0+i8H7
qOXCy/XZbwxiLWkd6RviVBedMjH0FQm/Zt2TSjlwJCqFnjCB7r8+yuXRWApaoHHAsfM+r0PPxq+k
Tl2Ai51ZlM+C3lkTnl2RDvhljn9EU6DuXKaXNxwDLhqqFFI0tC9WZzFB6dJoJPT24PH5z62uZscx
ssrXAmiQPU9h/w9co9yxYq3ZKfpvTnV58KnhAc1eX+ON5LdKLPYGIPdxugE1VtJMUnRHhnBLJ1L5
vCoC6u0aTU7eDRrhF7dOYul0+CtguX4/3hSjL53qfjA+/bQj97MUo2QEiYkBV3uxkxHapEZkeJCX
4XmJSnCf1/NPS+6Lz68fqqUUipZdT8d99QyqRtcn8gAiE9Vs+VHuLGDRbYPubC1Ix1mMtJ0q5WWY
RKcRIg26eXSMUdw9f3Zro49DHeYVEALEz2M9qg8jShNOL/jjrRCrk4Nwz2ddy1VwQwsrW+c14hle
d/wAZljy3JT0VGtLd6MCexA2VHlYFOC/Xj96lwcc1CLwhaXDZpGnrKqwgH06xh/906hH4XPfDLVn
ltKwZ6t1eWcvw/DEorjGIq5ZwZPSonEJt+9UmKpQOoIkFS6URDx4RTnZawFsDkbdCwjtcsLXGslI
JKtcjZl/mkQ9vWm6Ej8mvfJPoVTtIb3/9D3PYiVkK2nrE5NQLNcu6GsSZmdmptfhrTCZ4DJD5DmM
g9glyCDVk9p+TFk5jG6B8rpui3WKFlGntfmPfLbi/BAYWo6C/zhW77lWZP8NOUWnYzd3U0GlIS1+
howLV6waKt9Rtc5InXiuwDuPiikYX5SAbybbQYBfrZ3OsWogdBR1qVPkBQq7mYw6mjt3SeC7PKbT
u1L51X/DlMTgCQF2dShIAejgZp/QNl4YrQ53vYFdYjKx2fLOaHunHPzqiybMlLiyOQjxqpyV7H3O
B0Sy5jrvf8/x/3B2Xk1yGm0b/kVUkcMpTNiZXa3CSn4lnVCSbJOaDE349d/FnnxahhpKPnBZZbvc
A3Q//YQ7RM0DuCJLO8SFp+HUPvQCwoc6Z5/G2YUG84cbdnnhi4kOk1k6jeuaCQZiXoQ4IF3DsY0O
jHqKS6EDcLi/ys0WAmTLCeQMUnEBFl2FGTVWkCjoRuXSggn7YqqVcRCz1j/HIXf6/aVuTuDrUq9q
Eax0A1d2Y2QgLAt0htO0ydGQjf44F/keiGBzFe4B+klLW2Cd08+i7230PWimDcI7oyKpHAv4azvP
cnO7IdeCfMmi8wnR4qbrXc1ek0rXCi8MF/Vj6HQi0BQ9+Rp6fXo1mzHZ8zbY+E50udHNXYBvXOir
i4dRWGvPeBRfMfZGsrZVnXMIFs+PY7lXFd0COnk4rOaZUjDFXLTv314FpTbpNbBM5TLHYf2FytLo
Dksz7Unr0ln6NDekPCSiFwNUx3ngqMR2d8UyMPqU6un4SS9G9WW0jC7GkW5Uer8s9dQ9cnCLn4ye
m73R18YnJyqhs7LEWz7H6t1os52OHVS2i5MX6Ue16ZPvkCvVHdkgY+sTsATTDsagwHNWN6QWZYqo
bQ9ilaskDOHjaPC4kw1KjKmBK/eQydGd/TZMkGidcL1SHiKG9niEa537I088I/5oFJEiUXyX1lec
gGBMxUhFGQ9ZkTWTz/yxc46DSvB8lCj2ZIEVW038UQvHzEIsJrdTZGT1zjorSaK0AayD7EcxmnIK
WmmBV0QZsyDCoTBoHC2nr+tTbFhhSatbBWsBzmj+ly5wDfctDPU9h+itr0CqqfMXdRFK0293jWKl
moV7AX3c1IwJtvV0NcIaQun9KLL1FRZYNepBiJ3fRBHZ6oNV9EV4qU2l+NVbRvyu0sRo+jYC9n+M
+eIkADBbrla0OL11SaRJRD5oz4cXkcoM2uGs+5Yu8ieQdPJ4/7luMvVlKagwdKroGd5MvRFS70Mj
ZDoxJaMZDDa6D3km3OOkzvKppbF1VgqsdOrRtv+5v/JNc46VFwE6ggsN3Jv+sIwRq1TcwbvUHhBF
v5oy6yHJaQug3VgHiosko24L4HW5NR9B4Zc7mefWxgEtQeGOKBQhZ7VxBm1WuU5b72IVYXwdYnsO
UAPIT/efcuv9gmBQadoiPQBD7u32RC9zllaoeBfTaZC4w49GnoUVi28Ll+9BUYYfzeC0AaC8P+4Y
8H6ZOC3XEVMOcsO3Kysl4C2ctsOLNczGuWoM9TyCcgJdXBV/2jEgf+csczKYpdF7WV71b83f1pQo
/C37NXSb7KnQ1eKxqHvn1FRyr7Lc+GpsVRAhi5jxbZtuWlp0aK5EVxTF279qI1oYn7ncke/b+GrQ
qpa6hPEytcLq3dklbI7RRIDOkG72b6TL4VxIGLbHqhm877OWG8Q1q4jPeVaFOztm6wkXos4rXHeZ
FL19mU6muG7HFOxalb11hn9vDAfVhHF1uL8zl2d4m1kDdKYXQIHOTIpe9dt1vG7OCsYG0XWG3XcE
Z/4w5/LoJd34gKfJnq/2xhtdqGrQRGl1sJtXb3QypsTU4yi5xkZVH4VwvFPVTzamOnb6xaj1+qK7
efO1gyO0szlvKsyFhwRDheNHmGPo9/Y5x6z0EKFskquwwfiNmrTOnRDZZxizxqOYm3/hx4c7DZfX
CL16uYA5EeDCpILB1DqCT7kNzNAR4go1oQqP9JYVJITcMmp9Z3D78di1ZZ6euiQtjYdw1Fp5zUG0
AVuTcfQ/gZ/v6E+oxP2Cya9bvjSTojrS9sc5RPd6yxdt2Xa+Idmmfmsq0VlTRtvwG6+xXMKYpb4f
Y0MT10baXXVt4ybs/NLpME1PUL/8280nuASKl1xk1Te6X5Ve8gy2Nvpq47v7NYzU4d8kUrHpimqw
Xn7cefov8BbiW4FZQXS0EQOKny0LP94us8xPDGjnZ4cNC1l/Vu0pQGu5/nx/v25+R8499S2I1Zv+
bu0VWj8INAvokTP3ymet0/xc9wbLb/Ooss/DhHlbMMIJNnaO5MZVRVHNwvim0qN4ZYf8Ft/Qa0mQ
Ms/ja+r0ojsLmUXgGNvItD6VWdu8Y8MPPxXw0u9Ji3v9CW1X5lr3H/+2T8o+ft1TSz5OcFrdV4lm
iH4wkuQ6pVmXfRQW1zZ4Rib2EEkIS36PouocKLgn/4ShPn4Y8StSD3B82zjQake+zNJIlZ2K5Has
zc9C3RDcPdJ/UGRW4coehzBqO0JlWbStPLJQWwWyrmC2jAwhNd/LtcQ6a5qsuqCdakv4Vmubhe8K
U9upKre+E5BiBKUMJjk3SBWzBzBBOyC66rDwDsuY85hWU/gsBBirMLfxZ1WK4pCMEA4zhsa/7n+i
5VHXhx7AInM/9B5vC5hwkuXQeHl0Lcym9l1lsp5Ckuqdc7CRiSIwjpEJKDU25XquPrlUgBCtWCWi
0gT2hCYKq5yGet4LndtLLcNTRrugtVfJC2Vo64RexhWR6d6x60fzo5FqwwENi3onD91eimY7jwUH
d10/V1FPFpNG0TXNhw5nK9U85MU8+73s96bCm1uWchbHLSwwF7DR2xuhGURclNgfXkSR2Y/ozhRH
JTSsz4ZStM9jUqIQphYiUFEIPXWjBtPLCMVf9/fK5nEG8b9QKBdG4LrarXEWS2KNRKbXJucbY86E
HLhuqvetKlKUTLCMzc9jZsZgujPC2zv8NMr5UEbG8K00NcXzdbsw9gypt4IsO3gxpsBp6Qaeqmb5
7BBFoit3m/yJFPsIlF1E6hcn7NpHJDVh1OoDRnD338Zrf3J1dBCNohIhH8eL3DTefhI8JyUTRCW5
MnVBg77GOOVnCS79RzlO6rdC7+tPcnJE8UlPZYlySa32qg/bL0VfRzQUpV7XOZ9QwEm/zMjoCj93
ZuUH3oCyCIq51z4blTfFflLUtfRVY1DMABUbrT+4djzRVVCq5iRLU4fz7XGx1kPVwsbrU+cFTwRh
XQ24f1hNxQ2+tfEct98ZXxTiMcf08G8sfyWVv3CqI45wr1B1ZG4CFIBiYOuTSD+lU13/raRJOQQl
PAAA8uidoI2Ux6lxzIoybImMU/mjdbVS8xGwr9FlS438A6WhUn5tXat8BCDaGi/RPGbH3Gzn9rFu
x/RXHQvrnySKh793PshtKHvzPVZHpIomd8oMdudgZT90mTjHqXHqoDCz+eGPV4J0D2QdFicDznWM
6ScKp4E86DqZgN4siW9XMUjnUCSj9eH+UsuPXm2yZa6xeGUyHnLWZUrR1ggwK11ylaVXPnYzygh2
2ZSH+6tsRDLUP6mFmHshYL2+EB1AsFgOjOmVlnj/PzPMkufCC5NTgXvOTpp5q00KUJIkE2QLYAL+
tArQdGfR87Wi9DooXv2jHdT5+wSz8C8V7ZeXvuqG90NT5T+0WibVQ6LGAz5Lg9FXx8F0w+/3n3sj
dHDv8mYp65HWWE+OYguEsazJT8C+Nc9uN6NBhDXLiYmvc7TKVP/qWcLe+aQbRYzr0o4haoBQvRH0
aDyhFHWpxdcara0jZATIHQggP0d90wV4mERf/sNDLoM42pQbXDGEufo54imvaZLQY1rUyl8irXD4
o0jCb0z/x9k36UIZOxFya++6yFcyAwE0coO4IRYi7cTM9hpT7ia+UbgzdtSx++n+891izNhR1CsL
Lt3CfGZ9D0/4kneOPsXXJg6hKAMQlJ9VUyDa3YUmsmdVJD4ocDB/1UU4XlpZCaTWWtxZj0M+1EHX
qal2qmdZ73zorVO1cBMhMrDZb+aEkQ5Vouljsn9dy54HxRnOQ+h6T9mc7c3SNl71IrhHsUgesnSn
3t5FIpZ2UVZ1fNVjqX53Gt04dTMsyPtveuO4eAjMwmMgWOAZtjq6mFjX3uyZ0bXWuXBGYz4kfRhM
ajoFYQblqkfB4s8jE3AOrllafrTY16F2GAtUNzusTAtLiINpR+rZ1hjI2wi57ET1jXMJthbheTwX
WHHdXEBMLFVUMSTXamqVR5m6/fOcpMoUCLL+7lQopd7vnJCNDgNF4SJQvKB/GCq//WwViF4t0jgh
qiGadzWZ90vruNMjsqLqNU7i/tGyW1dhwpcq/fH+x9zYncuhYZ61HJ2b+bzUZ9vJVZs2YmXkZ9NJ
vslaKT/odf3P/YW29iauEnBTQK8DBVjtzSkDZSSX41miNfweuNAPFbjBThm1tQhJP2hlxD3oIq7e
ZIgrojHTiLhqLT47Iwqi8TE2zGaPBrp1BLgMFgAMKLSbTaJYWpHEHQ/Td/Klpg19ZnbtnMxOJA1E
RrUKkgZu9c4+2fpW1KogxZg73uKw7QIlFpz6iCSKGX5oqiEPXA1fGLuc9kycX6PlKuNY+O+08qBh
EVhXNTuMDaON7EpcIfGO4Unv2zp9j0x+/29jWig/Qh9BoW3sIvNg0G90fGYY3YcKtQnAs3P8LU0l
apJOElY/WqBCv9Qo6l8K0aG5mBdWVfuDVzl7yfjt57eYyyzZBHLFwDL0tweJI2S2Uz6Ja2W4WBH1
oXZEa7jaaRxsrbLMzdSlQ3Y7t3G9nmTXieiQDUVySNFFOU51Vv3xwWQbG3Rt+NQQuW+CQh+PcdfV
SDLOtjix4cW5abTqkjWwLf70aDKsgU6yDIEZ2twUdI2b6u0wpFdHAUtfibY6NmW+JyB1e2bgTtEB
4rhoNNvX08B86vo86tL0qnbov/p6V89dgD6G8z7smMz6ejVqzVECOdmDYrzWYG83MxMp0oJlTgRJ
cj0LtimmUJZM8iv4IGNJRFrdDaTeN+OhwhYk9lNtNr2BIisq2zP9WNv2FXVUf1RC778UyIPKw5D2
UCq5TW2GTbLNf9V5p2EiVUdoGsZgAqInr0xiwK/AxP+hDTm+t9BPtQNIEeZ704uTT7Vmo5dS614D
kqLMjfEwd5rA9q/rXPuIVqkBpDyO9OnM9yqmIBEzyu1WKF0Bg7k1GxjaWt4FbrNIs4g2N5OgrFTz
r9kooUtLzyLkpOVEAWiKxkVMyOIf398rtzGIV2mRt9M7Q8lwPV8AFg+e0tC5HosuPQtsvo96WWVB
6WTeTjDf2jAL1x7+L1idG4GcKpziQTHG5DoicOqDWLV/mlkDzteRzQucFBzaxvaPsbhcgsxjibF0
4VCCXoUQ2XeaUWekySBHtId2gvCilh6WcKOuHIBz1jtn77bxB1yFgs6muAPTfNPRaZsOpaMivWpu
aYlDksXmr7SxQ20hA2YoxXIDnZzJK4YjiBfnlx7VyJTf/6a3+cditkG6g2HalvBWGmdKG0ryjyot
wkCGU/SZXrR4bKchf7I7tb6YetMjK8Pv31l7az9RbjLm4LXfIsobgFiTPrB2IYQXLPjHRUPZRBVX
7DV8t+L24nRmU4fQiV+/6kypKXFy9lOIiPBxdIvqofTybidu3+aPyGuTTKF6QkcIZae3d5CYjJlz
a2dXXcmDUuT5OaT/7qs10i7ALnZycW3j/eE5tBStPNKtFEaUikyxSjA0kd7rKANMkf2Qgn777MZF
Gx6XaDAerKiFd+xKujl+U2fKk8xBFTVJIoJCwbrwwR6QDQtCiOqPqRrtiaW8wupW8ZfO8jLBAgLK
xbl6J2NExEPXjLsswhngPAN/AQnDRABbpg558CcNdUH1WPdV/z4KR7MLwHnJ8pj0lfisYsH4L1bA
+fxoq0l5sXS1W2StGxOT4iR1jjYUu/SgysSFgCjUqrwI+l/KFZ8cIQPXXfygQoRYxmMe2m0GNjOV
7c423thbAI1QBHGW0hN9yrdf3aaTkUw9n0FDDeSzmZueb6AjvaPB6CwqTusXyXgVs06YDiAmVy9y
NpKKexygkec243RN0IvX/NJmPgY0TymaRwCdaG73SW1pH62qNJXAyBhf+K21UNl0YHk5al7TEAap
oxYvYTSbiHrASB/9sVc7Wrqt2SNsKN3S17E9yE9eDzgxSKNCNEE0Tu476hEgjJNdqXPQq1nyK+vM
nlHkbP/M+9n4ZJXTYPgaELnEV9s4SY+ZPrr2IeoVqz20AkrXUetrWz8MkvEuXRZn/KtsjNwM5DBF
D2VpDZ2fJ5r6va6S8J+8Cu1nzZ5wcXAAxX5OBmH8hEKPRGJXeJX3GBaIN/sVjc/wNGWz/NbMca74
BHGUFkSkpMMx7yHUPjkR3UG/HAalOXhYKX8hw1Ky04zR2GXKhPq3GxbO4Ctm0/3MazlxfsFuRmih
oIru09lItHepWY9/aQ3O6ycXArxFXjAZe+XuRneMKgaIFk9Bk/3mlp3sGCcitMAvTTsizUyv9JCa
TRREaj6+X/qEz16blkzMuuJdrnT9oWOGEjhOr+9Es9fKer3jQDstBRU4rlsAfqQbeTZM7gXREsM8
epGMq0OdtnXzPHtjzcnS4yR6zDxvSM95R3aAwr2SJQ9tOjaW33Xe4J2BaYXTyTAGNOhzB2mVDB1k
y7dozbtPjE2m/h9Va5IuQCiJtnfOdvmi9lYrcICdYyTjowZ+z6hItfxU9a6sTmWXDT9z4WAPgO65
Vr5z3dl7Z8+TbR6a2G4+pJaSfnUrDF4hY5hZzn82tvzyLp+mQGmdIfUV1AS+JeWsZqfcUTvg4lNC
YTLHZj58glTOgZkQRi+ucurL69AmPbbCBJjxILxJe68aM3Zxjsc+2wkmG4kPxcUC7eGYkxgsV8xv
Q1tZI54zj6V30VVccms9rz2/o8Y6DBp7QMna+hCT6e6surXpWBaBCrjlDJjW47mwXAC7jeJeYuQJ
/NQGvTFkeXlIqp5pVl+KwM3bMOha0lFVr4ZHVLeas9FOexDbjXyE65lyhN8C0/cGR4LGesrogx8C
teww1Nn8rOhjd2QWZT13vTqiap87J8vaawRvXKb6om2BGKS6qJCuorgDbsAzqmWzq15xCttUDdLa
M0+LVOP5fs610a7komJmSCeET33TqhgLRq0mPgAXNxu7jwjrYPubumCw/daYmQHbeTZ/TBOJ5L5T
q0wyIYT1yed+UObvho54Qo04I2wnP0pCtfhjhBm4f7KYhSFJJX3TrBmxXBkWKRFXacQxS/L5aoxD
vrPK1j5fJmfEN0giNzgv/kWeT5Ds8TZMFYZbAGc/T5nXLLdH713HPnNwZLbiZC8T1Day7oXZwKzd
Av16g6ADmT84XR0rlygU7Xg0mmgRTcw9C+wK/8oEod9V6EJbcvo5Wsn4D7Go+8S+YbhaZJOGaW9s
dN7R1kKrfiDbzPRD6FTyfxNAM4Z5Tqqc3LFhfp9Sk37a2Tqbv36pZkm3gVSv5zS0kwdNj+CnVzOR
ChwpM20rFS0gAS03nyYDGwvIn9GpKjX1cQwjvfGpi60APpj5POCVErSKVN57xqicZrdXX6KpHR7A
oihfDbMdz7FQ9jR9NtJiBPO40aidgaGuq//em53Wi4EcE0fEJZ3z+DxUZv5POo7Z5yRXtJ2XtHGU
IcgsSkx0T27bjXFWwynpWA/6lPglYJjUQSn75kPEpb/HPNhcjIa4gw82igzr9nSHeD/GdbZymcY+
PdCCwqUFneYHpNis0/2Pv5FowlUnNC4IrVspxxL9N0RieC4GyWOgzeg3l5Nl7FSlW19rwTizo3kc
vtvbG4gnJJ2KC2oEAfSkqmdxNGkRnSMSoUNc6nsYu60XyG1HFxxK2kY/FSpKgz1IeBlzuz9YZFZH
BR91HzWNP2+iEtkXETCmMRpW3KvGphmGziii5dGSqXuCmaoivexi+iVkshPfNp8KoC7tu4UndgMN
6AbGrH2mXMxKJu96xRsvdC3b77kWO/79bbG31OqDYTajxWOUcrwQZTk5qktrDS7xlyhM/ljZns46
14LNX0xLwTa83RsOGMABmm94SbHkif1+MpoAs5fhYXQIIvcfa+OGoC2CEsJSUDM/WyLhb5mQ0nR6
CqYEvnnWR8fWnNPnOJfpwbHm73Uf/2O22rBzMW+8yd+XdFc5wFDMVjZas3fR7AR6GO5240uJdqok
OW33IARbz0e7AMzKK9p5nXLVC8RGxe/jUrl28azgUPOY1a35WNgt6rNDNHAJzs5OX23rCRd7jKXr
Ql9tDWjlH85d24cuHqtqdrXjnt5rOeunyBrKnW25EUfwwlyEtRhuoXO72pYT/q1a25FSllLpDjOy
jIfB6DDOM5MkoFS3j/f3y9Z6iyjrgmHDOGA9A4YdHPayQN0h62V6Srph/ntorW9m1+nXxJbeTj2+
8Sapzuj0MAYlXV3zzRMtKRTRLFiTOEaT2MK1Isd454y05J7fyOZSfKvX+/OWRzuWCbxF2AZXgu/w
ZBTW9EzXx/7Qu3CN7r/EDYCXhQ4agl0ocTBSX88DLFvgemaHi/qop53GKVeCaizMwwgu46xozkQh
MkOshaD23BhV91c+ZEWga5XyGEV0vO//nK0nZ+xrg1tgL91Mooya9UtPh1yF6ulxggD3QE6nHCM6
tTuolI3jiP4MO2e59rj+9LfhRjYyHBwJtw8vtOmpasvoQUsU9dTMkTg2rfVhVMp0B3yyHIFVgQ0q
gHuIcT3909eWz28hTm1zgbD9pFzStoiO3lRkH5lFNDt6xZsv8bdVVk9WqXlp4/+gXKSdJtTj2Fr6
qVcnPrrQgJfuf7GtShJ8PtxXvtbi5r26IvpQzGaH/dsFmofzA1N06zIgRXGQIQwBUlHP+FDj2PbY
haP3l1ZnphMkswGUrA7/mOVOdQHhYplWUGbc1NJGQ/GeGqRm1aSKa2c74upF3p6pxObrReJuka+B
ur+uWBU1daI0r6Jra1jj1RWAaFwr7p49L/8PwzreKZQA0qSFL716twOIwrSuAdG6YwwEU/eKByHz
l/tfcPMgLKpvtB9ozK+vCIQIvMYNgUaHuHD4kzPhBmJnOA2myOBKkbRBn8U7Vlxb7/A1cAPf4Xpa
64QATtJGB4HcqzlFLb1BvcQclreZhZCG7z/e5lKLqATxjb+ti5GS8CnQL0M/GgZeME0ZZhutml9C
5Nt28vXlc6yPN6AORLohkNwCu5mgNaVaU6sh0CrOfe+qSK702QkR1fSQ90P6jQLM+tJF439oSQNO
tEk+QbIsbI63wWwYEdBBLJooHlfeuURy6+Ak/bQzgNgKXxRYtEtIp5fZ2dtVUOjXBsvlqAM8Rguk
UdRLpuvZzh2gbW1ICsdFiQC3LVh/b5dxeo1xq4dkmdJYc+QjUVWDou3kpPk2FlXNQ+jMxj8MyBik
NrM2VoemnWRzzsVsLX2rUVY+k4DOOzieA5x22RuxX4o5/1st5qY90t7U90ZBW9tsEVGmrqGTQgr7
9kfr+hyPGLIpl0Kq03V2G/HLK3TjaDuj9h8OrAN0nykeooQ3aEJ0sppBrQQNjTJ3DwuMyk9stT9X
XSFPWTYVfl6W6Q7XbOujvDr7od1Gl95d7TCQjV7cqMDNlHCQaD9qWGBiBHHMLOWj7U7QFaBk/Yej
u5DhbcpTmnTrzpSnw6PR8Sy/OlpkvmRlkwQocTe/Jmf+dj9IbJxc77XpzSpUpeudnaezVrUpMDel
QCmJcYLZPBpJpD3jfedhL2lF+YvdmdV8Blq6V/hsHCtqUwI8nUg6PesI5aT4W+EAG12tEfCtrzUq
mE0UcNWd17m5Dj0wOmELzmTduTDL0I7r1oIl32TV4EtrcE4Dtu0///xdLg6QYPdU8qv1u4xzlCRm
U9LERCnpyrAZUasJMCjz3vCK7HwXeBE0QSw/9sr9rQektUg+64Fzu2nN6Ay77Dakzdr0ufzEQKuG
btLsXcpbGQ/1MPrlCNA4nMFVGAzxRXGmGspqHC+SrHNSt+4BssKisVtNM23MoaicY556eehDTRlG
urfxwLBkNnonMJrCqHaS2a0nX4i0YBhAa940s0t3jKy0hH2fm+r03NJ9gBEw7mXnm09OgUexsIBB
ef63Qc4SCCRWkFUusCO0h5HO9BVbtPIQ2VA8DKHo4EHz6Bn0zeh7cS8vaufVh35w651uy+YvWWbv
2CYAMbyh2Q1Wr0gOrXsRCkomhzwGwgAv3ErqQ2FPjv2ABFGPiKNa4zitU6gcK0RampMB1MD1M8Ue
0p2ftHEBeKDpga4steiNIokFtLKZrCy8ZFMiTg0onScjHbXTAh78D18bTNqidgGA/0YXOJ/LEHGx
hH3uqPHR6ur0qIz1HgFpo75GOhE9ZdIJhA3XN9o4FaHR1vhS2BkIqriuogepahkQoCY8VHP6637Y
2Hp/IN94dTrd+huGnkcxXYpycea1ofirDdIQVSFxkJGZ+PO7bLFqXGBGC7l43TmgP1GjTRUpiJgl
4bk12lTxTbupnmQ7WwaZaKwZfmbF81/3H3HjDiXNJiqSmqC0tMZZloipdxjkUirhw3BueqW5us4U
PYapi/UFEgTXsTX2EhNjA0fgQSghMBDyKbdWN3dcQW/HSJT8vlIK85hUiC8FSYwWC/OPgnIMImd/
7fH0NvzUiJtffeNi1eXUgOSgYoZc9GpmKgdIKM700EHVyPweFnQZ1E0z9Uc3FsPHafYUsCdNBlJU
S/ox9bHiSH/QXhyZrOdznpw65I++4r6ZRQF83+ab2sE8+dB6UuIyBwjqIa0a1wkkISzaSSm3rndC
FrqziFmCQFrFLUeJq6SuKlrOSlwiKj862VM9Vd6pdlI6z3nclpfYyzzmP1Vyvv/Rt0IzEHoXfj7h
+UZhVViQyAutRsRb15NjXxvdOU/CPRTB1mH1DHohYKuWpZat91tnocyZr6sDV59Sp+LBUhsVnCqm
z2FlYXFSGtlOX/EVXb2qdbhk/3/B1a5qKlwTIR6geuqUNv31Ng8Wge730QhAkD95vjlhjCQAvPl6
iM6XkzApuf9qNx+aFiBRin4jxevbh8ZZHB0VeGmEjKp+Pypec0rmSA+U2rD8yCv3JqW3IQr+DsME
8lEXycDXSeNvL1mp21TGaMbgXyIxkJYmyj+wEo52KPaKoNtQ8WYpffVoZQrAyEsX2WbXKX7O+TwE
HmpKAbM747llTs07zvekgpYO+9tvykMt0s2M7BYLi9U3rcmwmW7yTcdU532GHnhIQChHNwmF9IXd
lh+ziO6fp7QYUAn7j32PF8YwiFKNIwp5fF34Za3lzqPex1fDyOP38TgXT25fV/MlBdwa7uzgrY/J
OUH+AH3ZWymsVraDruBkf82iSDwbYdvhphKOH0TZpTv39dZSVIUo9r6SL9atxtGMJjNtBOBW26sO
XepiMoRUwbHNUL++fyS2lqL/hVWZC+Psht6mNkWlRh3M2GRKlMdJU8TfrSG7gzMZ4+f7S92ePnpg
9BpIwRbhu3XfSPS5MnHtALGm9lRabgvLGKJTFg7ZgSbJfLy/3EbKx3qL/dpigkbut/ye305f06ZT
Eg1o5iKV6H6WTRH64xyCRlZy7Sj7fgKBZhsnHBmmA0ZX2VOFjVUwZpqx0wa5vU1otcA8oBMCwBx3
lLc/xBZDLCvJDwmHLv3glZYXGDa1KbIFTmCOk+UntQL2u5DWjqHHRrf+7dLLZfPbO0DkSFiyn7Jr
PatqC1KnrTrrqFpZ9m520ejzq2ZOpE/rGQJxrjXGtcdUoLr2IlRPLRdzx9urjb3AsXEbYEWD5gXi
hxzhG0mDsWeIJanPr3qBbURRtPa5U+bklMqRci8X1aMh2/TQSeny0Zr4nJaD+h+2/qK+iEMeNe5N
Dd+aGnYV7JFr1llOEBaN+k3r+y6wcTfb+Q5bW59ez+KOTVv2BlIi1aimhQSRKqvm/yGlUKiBixrN
QWkr56Wgk7ATQDbfLwkMySqy03i8rq4DIzbRqrCU+BqmvTjpsUaHK5lyw++10D6URmgerYa4Vepa
/N6q6dliQdTs9A+2nppMZsH0kr9SY7/dfOjUu0UbwZbT6tT9rjad/V5OWXFCVqN9NMng9gTGNhfk
/WLQCT7ohsrhaGkaCo+4qblsLStXxadJSfNHZ1DijwJt6J1UbevSpdBBbgGFByLoKsKUcZ8ZFUa3
17xHqcIZBlwGixGjuqJPJ0pbGR6a1DQ+3Q9sm08JumPBf762+d++1jgi808lmkONJ8dvYxV3fqHE
6fNghQxro2SvS711yzOqeeXGQG1a37J63eRqV7jx1alt3PcGpGK0XH6b7NBCkz+fMQ6Ms2CiWvYL
Mf19/2G3djIqTkjKwywhnq97epYsadN72FiGzKlwF4w0RC41DbWhs9LZ8ynHNuuqN7pzwihgeEe7
zPhUyDl2dsr1JVKuch2NfizsOkTBEH9efWu7tsZYjH10FcyzfYHAwks1KOpOkrG5ClUmMG6DQ7NG
b7m8YVe4zIqmpDb+pjP3pUaS8H8773TjQqJOxzmLMT99xPW+Neh71P1ikaMWymz5tIloIyZz0r3r
1Qof54kOwVV1Y+crJ1dkYF8RTfULCbrUFz2YX1+Jw7nxJ4/N6GMb2kfBbOM5jhtEbXWHvpCLt2SZ
Zcrepb7clevPsLTqCKJbxl+CPNtLco1S3DZrL1CGeH5Kx7h1z0mfmOpDSo5Tknrq3dcoV6V1cNxR
fdTCrPoRdX34ZJfCzQ/kAuUf2w8s9udkUQi+Ayy7aWMO8DBEYSmAypRoOI11Z5xisPR/66JUP47F
vCeEt7VVyFxoKKKTsPC634YBtoqjSESerzq89Kulh4gP9XBoP9zfLBv8OLT5SaBAKVEt3szD0PtR
Yrpg0TUXqXB9SHLxjzi0zS/trNfshDxEzRBqUvRD7x1tfKdMRv6AZlEjgxn2a/tsTGXmHPV8qUmg
d47fYscGIVC5uuI+OJZwG0SF5PQVlL/zs5Fpp561kRN/sN20RvhgzvOX0g0xFPWZ6bjdw4CimHcs
+xK/NwsaquvPmE8Mp2FEouFh6txp9iezLB9B93mRP0gteymmSrffqXHaV7Rh+6g562Alvjv8T7J/
uxh+OtDaJnKObUWKdIQvU0cvO29yY+uS/+p4MQKbu4lkjj5n5Tx1MHTVybiC3rafh7YtHu6vsnEn
MTckYBKtaI6t45T0khIBAOYuVVqqj0011I92kbRXMWf5M+zDL14Zal/vr7lRRFAWEUrAhTBOXE+4
O1m1el6y9dFZqIIxN/NLzQz4AIMk2QkAG5cf0AFIx8zSkQxehy4u/VTUM6ChqS5/VZ4r+abZ9ILZ
h/c+jLyi30kSN9aDt0PPYLkAGXovofS3BHoK3QhQSQ5EIDQmCJQLZOBUC4WGVaQYzRhAt1TTL/ff
59aiDCWWlImC82Y2iEuvqKdehpcuUbTjPOg/nXhufXuqkGas5j1LiI3PB3+DdwlzlMC67tLXTtJC
UGI+0TflQL4dLdGb/9oygzIx0p0vuBG3AHPSueWefM0N377RyDSqSK0X/EdZoxChYooHZtDYuUg3
XiGSneBgURdZwNzrBNiEhF3ZjFcblSHKqdbpTrzYgxcDgfaauTxWTRnZh/vfbeNFviKEqDVp14KN
ePtoGMZaLWqC/8fZeSzJiWxh+ImIwJstULatpJbdEKPRDCbxHp7+fuhu1AXRRM/MUgplAZknj/mN
dKkGvULzcJaOokwYD1Ls7rzFjaWYqwCFWLgQDFhuni9tpiRCtAzAStUXR4vy9aEvtSjzqnQ3cKkb
n2xJcyleFnGxVf8bCqgpqbOWXi10l/NDHyjQMc1ZNnrXMPradGPKyL/rzop/xFnWZa6u9KOAppXq
/wiRVA9E3HL2tRrm8qEUKhrPYxjZR32ylS9weWzTi5xSdSBedXCEpKFtfiq9Kv/S7NDEMKVIhk82
blp77uRbz0WSpdLZp6WzarXqY0eHYJTEtYydGrH7qfQDrER2IvLWKr97K3Q9sF69PV46N5ExhtTg
hj6n53JA4sbRpr1e2NYqoBphhZGgkn4s98KfgSpUwtjW+vQKErC9j+FleU3R7pkr7q1yEw67imUG
tUmvsQGUQBvN6KialfwfNvcSjhbeASnO7X0CPB8mO+SSa5nJkjdo9IuYvxVHHXDqTpxYfvDrfBKs
AEECMdz/i1u9fm2gRsammRNxVYIwrj2qifoQmJn9sVfMLPS1wbCOKP+eNUtEO0X6+giT5dM2/d25
xG7l5gg75IWmPOriOud6jrFTLLua3k/XSOqmneJl6ylBLTLAshag7S0uLEJ8LqfqTq9aBMntFDVJ
0x1ra7RDL80h0P+tWj16BXqmBdd2nCDgvh0YN9dnzgzpmUwS8trrtxzXYmASzVtuSyO/0+chfKR/
Krt2Y0TnLBqTR2hs8hFGWbOz8uZLRtQKTD9Fw4rX3apWG4MTZ+VZVmYPj3j7pwHjM3Rttdzbt+vT
gSoQxw+DGZZc5UH5UKZdg5L/NYaMjcf8FN3DzOtOb7/MdYYHYwAIEnELfv/KOyTR8oE5bw5hGkm9
HPW+0ch8dAiawu2DithaRW3wYNJ42RsabbRUF7ICeiCo15Fc3u6jWg7zrtFEdi2QoPgcFPX4kKaJ
KR8y1ML+jlqj/9A2ueWjsN/dCU0KhSfytEhd08ZV7D98Wtp2sKrB0KzJ9CGI6gRNjZTeZvlSRZl1
iYxI9WEdRy/vf+OAJRaU6JIH3so+gTJW286MsivI9BRtYUf+MEFZd520bF5qp8uPFijInaHzRucD
gR2Un5ZBADKCt/Gh6St6t1mYXfO+KI+TGaIxoRjj80Cn2e8s9ddUdc5J1C2ijGmTH+h57M2CtzY0
X5qdRt9kqVtuzq00BOgVWOJa0yA/dZWteQm43p1wv/mkoBKAkoJEWU+cJd0OFTkwxHV06vQDRqe9
48rq6CRuqpTRgjIfpvuiDaODbcZZ4ealOXyecTDcAyevs8YF0LrY2AO4tlfRIlAH6OrY3F3xVBGz
W2rW8LMU0D6RzhzDQ66I/3KYmZ4RlBWg0CsaUN2hJdyRFywUYtxzbC7Xu6Fh6O+JITArtxNxL7xa
7Wtj5/hsfds/V17+/I+EgfY3vkZNkl7tQpof9aEyr5gX1zud781VqHZpUTCnA/38epWRBmmYVQGf
tnGM/AoJMEDnNA47x3/7jG5+OkAniDwB/luJ+kbyQLXhcMUFulodDe0XSlQ/MfpSvdxBuvntxTZC
MNGAOEgPdikN1ddP1bXyGFpCS65iUNXkhTmJ+KrimKE+CdMKThghFBdZ7sbz28tuPCPUPkZaxAV4
wbctn1afdKbUBprvTQcCup+pDrwgoQUWq6K5U/Ou3+n+rHu/iJciDImCLdqBK8F3YJ19Gdf0ms18
oLvuDtWgVve21EqgYu2i/zjLaq8dqzxOo38bFKnaYzaErf7y/gcHLLsIF9LeX31cFJVUwdLx1QYQ
/QCltfBLte6ByRXhfWR1e6JQG3MznhsgPXrU8N1XXKGegMhoBOUZW+swyYqC0u/jSb+v7bk91ZaJ
dUgkkFya1MbDK6f2sMK9E1KofCet63c++9ZuW+5d0FULeOv21kWkvdN1GjvXIhJ0NNNOl7Kj0TjT
l6q2Y7/v9ObilEr4fulB8M7wpcAvLECr295HiIpbIDKmVmEYZL4+56lf20clA+4f9/d96zxriZXv
XHsbAYMkFUOapTewHkgDFALB0DuMyuQA+ZaytR6dudjjgm2khayCCuAiobCo5r0+wJGjZg6FEoKn
hhR7kDPq46xMgT9leNa+vXe3loKot+yiBZt829LPAbQU1oyIkzMP8J+qtsb1SbROgJpzj4Pk26tt
hQgoShBsaPAviPbXD1ZJsIybSEqumTzi1BaDbmkBEJydOf45g6t6f9SlPqM9BhiJ7sBtjhImc6HH
tZpc1SarLoy5bT8ftOZCiSgOSWA0O7nv1sukCbe0o6nYV4i4HBGRTpVYrx+a6BoNwXxoUdXxC+SF
Dm+/yc2lFmQmE/sNykmqjJMUI5N+lTKSknLO1YMYG+Vriw/Tzltc73kIZerSW0flkyh3sxubJnSc
pBzFFVV68ksqz4PaQod8+4E20iyW0bGX4QbZ6BkBwTfZ+CrLIDDsYTMrTks5cyid0IbWr9nPyIdV
JwtJU1dSRt039breuTnXF8ryGywcv6jsUd27ySjHpEVKaCKjNIyODUMUP4+9NN0nfG9vKJ3RcInn
hYvrF9o6U7LHhV7+/df1PuujNYg6LTt21R6X29BEYdAmH1GbOnFNs74TdlMfQuZ7Xgfyx+3LefrQ
WiLeOZmbH5mDSQsN73b24+uT2SpNh8x6xtvPovYwI5t+anJde/eu/d0YZ1q6AE1ge7xeBThpHlcC
IasxkgKv4G95Q61YftjU0k5g23qVChKXzEPJXFfg7oVHLzltyVJBW5wHy2qPrTGWriXPDrypUT6C
ohyORtsYexytDYEUHpM6W6Uqg/FzW5E1ld4qEm2Ma9Xn1oex0JO/s94A/btMIvoTrUnMOdJIih+Y
vJXV2Wmt+MBF0Pnm2MQvzRyBNUHc8d0tHX4WYxcAR6TWK5xHqPV9LmkGeWFoVhPIrST4OCML2fhS
XQMafvtAb+0oWAXAx9FhgGB4s6PGsEwt7KKTa4B4tuaij2W/VHbbvF8CkKfisAKIXUhWt3sqthi8
z3GRUPV3dX9MkHT8bCMO3KPXYY93RZtR20NOTkMUCbVgp4JQlY0ji/IQerNANtdS+pbep2XrZMl1
nudKfFSzdkSzTAvn0FcW5cGv2Vj2SDnlSoy22JAM6uRrINk0V1UQf3NjWy8jfBGSvHClGGSgPxqN
3ZzTeW6+taNaQsnoyh49xykwj2U2jfFZlnstcOdJj7SdALi+VlBmWzgXlEPs3dvepoHqbVbkIrnW
sppdMzGOfmsb6bmdtb39sRnwwY5zTFDSoQV2E2zVwFGqpu+TawSY6qnodQ2lMlSqDhP6bIe4iscH
2xiQc4Lg9o/dRiDyFGyT3r9L0TBCkg6OHnOmm4iUtHEXGgYCsuAM28dx7iXPyjJrJ+5tnQVyVLzo
mMKTN940U5EkjvLWBraQiaq/GFYtndEMs/caBFtfjzUQwuTjocdx80bn3u4L5OaYrtaK6UdybHpN
C2PTSUNrh5W9zuRoQICMQ+cLGPpKcYugPUBMGchy5rJ9UBCIx7KdluXYK70/a/bkv/2dNncLWEmm
ZvS56OLcvMJOjGgvLk5M6azJP1EDmvpDa+W9fpcqVq74Nc3wyk1RF0xdJxeF9Rx3uf0kixYK09u/
Zes1o8m7tDlJiFaVBz3bULInJN0jSEK+rdfBNUoc65jgULfz2JtLUcMz4+WcrFQTdVAkkEGB9RZg
BXtfSeVGeRjQ+fIwb2Hu+/aDbX1U6kpap3zQNUgkwhpFtiRBSdUauTcCaboLE7AHThzofwPC3IP3
bn5U8CEwjah3kKS+uSPUEkV1Wm443wSDmrpoHKZ3Wqvr5Rmd41l4Q0H3AHWq8GXKo6Q6lEEdnsVY
anv9mY33jLjy0vxHz0wn/3qdmDS8lUFDr4uWyTx6mTLjKAPcKjn3+VDtXBmbaxFcqQ8YxcJweL2W
mnZ8arxorsCb1bPpJPXBseDTCQUSytsfdCPuMOql38QqjNBv32841HoEjZjtg1bgKcua8hjIwR4f
ZesOJNfBWJRuDFfh78/8R7NOm0ZouxAoriZqrbqLIOX4N75Syg+ATfajpuQFVh1DoOZ3XdGXXIZ4
D45/obWeOAfU2svPrTPJ3UFHvv9c1G0o+0OZDEJxNWXCFlXRUa32Eirv2sXcRCwAHts66FOZOu8/
2kBgKIapvdFFuc3c8Bxnwox68VUyNSx5K1tx0ywUZ2Gmxs7R3jhsLEXo5NoBg3pba2R9rPXqEKfX
An3xB0XqWturoSN9jztpPGp6MCk7x3tr40FxgTRESgzme9ktf3ymqJ1R68jIvnGpmB66RrdPlRS2
iCZ2zk45sZF94+IB6JT8F0zm7cOVUzH30PqYAtlh/CzlTnKZa2EWJ16+/gBlzroy16ywo4RnuPMN
tzY9RQx5DCgjcv/lxf/xmGhJAd3IWDtGx+MwAcY8tEbc7jzh1stclLG40gmX3LevVym0XgnaZZrm
VFllusCaDDTapeRfc9aTnb7C1lYBRwq2nZppTbpCUzNB5r5N8Wkzk0OsRuXdKIUfS7Uv/Nyyhx1t
oK3lgFEsqTukAHbM60cbEB8qB+B017zIdL/htvkSdtCbJb0Xp0wz9gZYW6+SljE5GJpRDNZv0hYj
Flat61l6ndGl94U6BD5bMvdzTXr/yAifANpBtA7h+K8wMNQraKmA0rrKQR/cKWVfHZIw2xsobz4Q
Yg8MTQBJrVQOgVd3nW7T5mqn0PJGerOPReno7ow+7+e3I/y6+8oDQcWBwE3PfdUqFH0BOqpMxdWu
2/koEReZgUX2E9DZ7NQ0jbikVSC/uwvKoshZkC8TJ1cI3RwEX1WFgkBSkSobodJzl5W/3n6yrV0I
KYW+JJkWY6/lyf88xhmW6SqU2asGihcKeu0WTjUdw6mvfEnJd97j3mo3e1Cv8oZrARXsvoiN+zLN
/koqIZ5bjp5XNpM4vP1wWzsEMBu5Om0etNZvlnPUCV5FHorr1MMz6IAceFIE+zQsOAFvL7X5ZICS
geqhELtKIfHhnRE0ZjPqkuQcY01Nz2oTtl6cxPKhjsb++PZ6W+GXfQ+bHZTxmnanqbNj5TaNF0co
6ZFUvrwGi6ry26tsvUByJ8QtuKbXM65Sx8rX6QpE4OzeORjQcA8Tncpz2Kn1f/hWTBioUBm3kCTe
fCublnE6mITDMFHjYxHEkeZL4zweEH/us53Ftr6WhaQugx26ZKtmaxHOVh1qxEIpkiEpKtHgxRZC
zvLMvM4qmj0Eylb8AHUDMhXSIAC65ff8ccpAncA8ybnGJifLP9dZ27gI6MbHuGzkz+jLzAc1lvZg
qxuLkiRyw1AJ8/Vusyz2YVaLpU/OC2iuRYpqspu2ZutNZht6ppRhZtzVzbe3t8zmqsTIRRmKi/tW
pUmyVDim1pxcmxyrw5gK+pQyIjqmdWTdIdOTH+e5UN6/TxfBTmaThrL06m8qnLJ35r5MahadGvHY
5XP0MVFi4WfqqO+AxTaOBHU/zTD4RdQWt59StSLd6QN8CUcrUuxjYKbVUyhATl4Kk9Jmp7TY2KjE
kwX7AStyUdF4vXFG3DxSLQqox0Vq/aiiKjj1XdWcjHiQGpdZ67Bz6Wx9PoYQlGiLvPYKdsxLnPO+
x+IRWpzkxTFeIqoehWctUvtjDjze02WssN/eM8vZvmnIL+XAMtb9nRDdfD61srvexKb9WuVK+Wwp
4yNlrHmMLXw5raiKT1OYj6cRs66Xtxfe+pisSXmA9N26L6XkdScAntCIQ9gr8fDrQfo3G2Ax9aYZ
/IdvuYDWafsTt1ftqUklZUAdPr5qZhG1Hhr5ZeOVWhnRDCugVD3bORf9zr20cU9wAXKvo9gOWuE2
68NzNlsyXuhwy6zFdPL0wcaDa+cDbq2CjhgFFhkfMfzmAyZmBS2qpeddZUbpi2lpN5Z9vhO1N6Bn
nDdGfhbEHwqr24dJwnQokc4GyKeQRHg9dd83pyql55pjmHgC1YrcbfIqL10FJpAfhroR+XMM0ES2
tPa9HQYgcGDYl7CDDPqKv/obJWS33FhGZsgPmTJlpRs4Vqu7WVOrP9/eqasjsizGqwX8gCwEl9br
QGDWGB3IGYvxY4qQDu5QnrjbgtkN6kg/Efaix7GSUeS3qmanol0FIUI5GgaYs3CfMFRamvN/3F5R
mYb0HSj1TKHoHzEf+CXG1PkXtGHUwQXr97zlVrvpZr2b3YQ9p9ojXIAaY6rgq5Gr7fTTmdU9Q+jN
ZRhAwnZgSrYygwPzkOFTjcqFXBTSg1QJkB6O/v3t77Zuvi0PQzt1adpgIHubg/I15cjQQWr2RND+
TCw1Qh9GqumbcWoqvmSaWLQYeWeqblS3NcJh4L1SPwNSudeGX4W737/FAb0I7gGq680mki1RT0PX
wQQvsh+aISBK2Z3pqUCV3ntLListU14g1QAfbpsgcqDXWtJSS3ddVnxpC7t1Gb04hptO5vwf1loY
VaCHcfZeAVL7jNDXpRjh2aU5fyotYTxFSRn41thbO3nGOgLxXCRwC/IVhc0VpxqkQy6ZKLJeDWxw
cDabVJxtRFn8rOWqvB8TJTgqaVOdxhCY6IG0rEdfPu8UF7jungb71tckC6GwgVKwyJe9PpZTU5e2
pICYhFQefu3qSfEQaK6vaRpOO5H37aVAy79eqoDJ1ePoKnDGC7CU67rK517OHiUN0a63D8wqAVne
MG0DZzGtQjDsZo+iZRRLjeGwlFAKz7Qi7TxGSXxxxlacKoY/5ykKd0a260gACp9bkv2K3uxKnXVU
46pN8jq7RmMAyDQIjZcUwvNe23MdRxewP1zbZaZDNF9+xh9xVItCZMmdJLv2vT0d4jDWHppByv1A
ys37uGn2Zn9b6yEKBWSM0LPmB6miKrRZmbNrHJWK25RK8KAOkXjEOst0RxVs0Nufbus1grKnS0L6
CF7sZpfk5ui0TdVnV7zirE+dhJtxKyvVzirrvQgOjtk6M3bscFdhO9Yzk0ECoWUo5waTxSo4Crww
HzRZ7OTC6zuXlTATpsJWMNq81T4UelM6U1RmV0rk8u/ZARjmWa1snOxgpOFEa+ZiGNP4JbbBxO8c
g613yZqkioylltH7673STPGkYYAGyh7k2KUZR+U+Hkt7511u7ZA/VrlVDNKDKMomNWdHGq38HKqT
OJbRNB1NpfsuzbuSH1vLASFf5rP0tECxvn6opGswQzUdurlT2Xo5VteJy4w+vIvNrjkBDt7T3Nj6
gos6JuQARDBWuDuz0RQEuyGt1Uo1umZkad/sWXKoZsbgkxQyMCmaPvkOd9XZi2Nr4z1mT/R2l/3D
dl0N3kdAw90oiuyKAVhbe6VFBuW2EB4Vrx+j/KWshEIUlZ2zpAXdVYyddF/NM1g98O5fyefMv+gi
CYjRY5agEqkE/c7+XiNcl58IcAajBvoDFJmvv4etCgPssg7HKjeMj6EokB1G4vxlNrP+HlrcfMZg
DZ5eCmqiymzZpS2teWHf2A+o7u3VumvTHX4O/dWF1U8tRjHx+ucYchL2cdvnV6xmS4jsZhbUXiI0
/YoBOwzxLjLw0wXfnU1HaSjKwrfR78rcWNFS2ytEqmObGtSmjf9qCLkuVNoofk6SurG8FuXH3rWy
OS/9OLKl0BvbWt2Tk1lO5atCdpk30imGrcgMYSUGElV2VMSOmV0dNTAPOjorx26YIs/q7PpBDdLy
5OBW4U7lkNNmqvfadRvn67deHfks8IRVRQLPyIESquZXu6+lp0Hu26NipMapxsvOozLdq2g3klsO
MwISIDEJx2gevP5iHC4pD0MwLFXiyNCxa9urDO2rDnW/8oxpnkGClZhPe1pZ9I9VZWRfMHTaU11Y
vXW88DhlaKwBrl3fq0VuQoUFt3OBLPOtqvXsWSDq6uaxYZzrss6etLmev9kypOkwRWr+7VtvlbAY
3OkLoY5rlvL0tijlwUzQEKN5caQiOhRNaD+12OA8AF8dj5kKi6Ocw2DnevgN23m105gJLHhsLijL
BoVyU5Oh3T3biZw4F0fHzuIeWn5Tec0gdHGnG4jm01G3r0g2dLFr1nb13HelbLoQc5PIF50ePtGP
kaVzgP534aKIFX7K2byPsknrZ9ab+Y7sQd2rP1b7kx/NnIF+MnIuoAZv4n8YcY+lBcT9voq+JmBo
T7oVimNDDx/XOL3ayVo3liMvXpReAdCgurv8+R/5FrjnJlg4IRdzzsePgdU0XlZpUBynUPppV/XL
ezcCKlKLHx8zKXoTtxvBxh2u16G4XJCP11pXiKC7Z/j8TUoD/TkTyFIoBf4Yby+6yoYAHUCtgday
aASAan39jGNWVj21kXOhOTJdbL2yPX0S02EY7D1n51VKwlJM8+ivIjUCaP7mdfZdMYZBM7LlzKJt
fBu8VXjWJzn49fYjrT8bPBMoPLTlKRyVW6hhb3CaAnW2YNCnNraWcOmtLsQPdo4RBC2rPb+idfj4
baOoAksjfFBQvX6FrYrUcKY29sVAEuSDI4r2XBlyfg7xR72iQtK7klUUj8gl0zrX8Dp5+3HX8YOG
IMUO7F9cz9k/r5ev9NSB0qxYl0yTg6c6qNPvQGg6VjVy40cRRlzKjlXtIcHXG4dlmVOBVyFBWiXr
HbbSoYBpcoksaT4BmOu8XkmcI+OSZCdYbXxQBZMf6h7gEAsD+fUThlmIFYXW4y1SyZ8Do1MvQyxb
RxiHud+XY/rl7Re6sdyCb2AYAJaLk3+TRhQQx7G1UzkSZj1krjz2zffBFvHjWGTMGodpr2e+uaBG
cwwtLuhCt2nthNPqQCcAM8Qhtz9JFepJiSiUb5bSIYug1P++/XwbG4a5CpN8Ns0Gy60D0kytqjiX
YKnoBvTuHyfRKU+aZOHe7CjdZZaRu3h70VUmjZsgmTu9R0IqSe3NS+0o1C17rp1Li3VxeAoBc5au
k0UWwFkltsQFIR7ph5Hmyl9FVrd7ZKx17GH5Rexi0f8iDN0sT9+8G0ykOy41D32cbE2cAx5yp5O0
tQr/OqLJ3OMcxuVD/3Fh2ImmdTjOOpeqrvSvlW0B6YrDd/cdUcmhjasg3rbgZ27bqVnY4Hct9Wip
xRj6NFKjHrpS7GXTG+f71So3b8wG6xEOJhpA4J+bQ+WUhl8EGp4YzKbdt/fGxmuDKrtI7qH9A6R5
+fM/XltYsO31UMJyoZ0rX+km9aJ1duD/h1X4NAxQQE6tLGdGTEoGiYz+atXZfFFGMaCXML8bms3H
gbSPViEFyEKiev0sSqgoWVW3DGmS/MvcBukpq5XYqyxz2In7VKD8W69zOPJ0zMFgVf5fk+H1Wtj2
DuoYwwprBtt6sooq/NZrkvmkzGhUuZ0mIhwy8lgf3aFAeAvLSFtNv6AQ2j2LoO/MazFF0UXv9SE+
iyllqKzTlHyKpDT5V6ihXboc6TH3anvMxUNsquhpIX4l/y1j3N25jRKpH60Wt0Mvp60HeD7p9YfI
ztLJRb4pMV1BSgtPTQLCYLXRHHtOG/fqMVXaSn0hKc9kF+f4uceH3bFINNNMTvyiAgiNx3Oc5RgD
FeazOYscPblSstKDNOjcbE6n2L90W8iln0JYSFxRj/qzjRFT4zbh7MxuhF319EiSa9wZDRqHlMy2
/FcBHfzfKNKsD2okwsAHCOZErgm44x+9TvOPaepU8ykn+j8BFw4KfzCtoXTlThKa1wNs+ZpIefGj
6bvM8QZjkS9J+zIYAPlb0Yuwg3n2W90oD1pgD9056Ebzoeqlsb0WXVynSHUG2rekteOGVr1mPKd5
hLrd0Glj6JrJLCH1o8TVfTZC5PYGIYkfcYDG3jlH6XV0rUapnSPUP4x8bUdCbDWFVmG4uT7Wstep
RvUEhFOp/GBs1dLT06zSL3MTZr9mWC5fC0ZfFSDzKKQZEM9d5RpNa5uuKaJewknFtjovKfgPJTWj
fILVJQm/Ckqn903SNpmPZEp0IFou4MepBiDKrGjS7nBKHusHSc2m5kMTavI/eTErmicqRTHdvqrm
6lkNhDglZgGAIKRnJbnyXNUob6Vh7w2zCBKvavKJ7WePxYfZGgfLNTAPq8+Sqlb/zsgZRpeaJfkU
amYI14jtxHk2k1KVn/repDVDYdLcE2tbDNWGrBzd0Uqtv8B/RMJ1kj5LPgZhFBc7orzrwEW8WiiS
NN/hpd8SJQPbxjJIzPJlMUj63odB+4VbpX9v4Fr8Nciz6IsiV7bSziyjWUJMBkAo4CfxmKST/cOK
jT0BhdWzLKsQu8jkACGjwvY6mGS9kAJLMsW1J/QeYr3urkD00vP7gzCtBZviDTYQbM/Xq5hxpciT
asXXqQ2HO0VrAojAeb1TUm/dXQB2KTVABDDsvSlqJu6tEehKdI27IfaVIZ0PmsA4t8ZGaCev2VqK
TjytmmV8vSJzgNuO4TWhbCjNEhAxarXD2MbiRN3Y7JA5NpYiKQVBSG9rY7Ihq00xGAneGEHSoqGB
pOqxrMzwXmt7592+muT08MQX4RAwaSsYR2uYQGWrMGTsr3cHc5LFwSiM9C8pC9P7Aaj3u+HAZEt0
q/lWrMhM6uaTpTk5VdHnASaMzehnDOH9isC017Fc7fJlmWUqBDsFT6lblFgb1VYKI4YMjdzTTxE/
8Zwagqo91PR3B1X/Gy0ycTaROfYzMyzu+mr6yeFM/XA28/NQqp3X1u9n55MxMLEC8QQemnrq5vAx
UwKlM4f2pTFLFAlCJ/qeqkhitZZd/NAn0ziRwRbv37osushIgl+h1LnJ8AJC+JzmiX3p6DL7+PhW
x34OgQV0krUTKJff/zpToYm9DEJIYpiw3k6u8CeqcYso1YuC7j3eEOEYxF9qudTOQx418V/FEJTv
Pi1sJ6byzAoYt9Lbex1pwlzHeL3plUs8DrZf1zGaXGpjHJK82gvQsIlun49FKKb4f3nIFX6l7PCE
sCtmSone29UBUpx5VOUwML02mqLUncbS+lfk8E2PIoVK78p6ZtlHrQjKxDOZdn1WGeeFPs2/OPDH
Icw65I7skXu2sApXaGpT+VEHUxOyTaE+xXGijFDHCjI8NR10cZSawXh2ajhVpzSf2h9pZTb/KInI
vhjOFKon7K8K5yLjtyLuNUKW7uHoo3OhOqP6y2xroznaTTp8swo46+fSyBrrENAJ/J6Db4pPmp02
87HV0hSNg6FnGlgXhnWhqkrLo+Ikk+2bvanJd1LXkKqEFpwW39DT2PFkaUAQvUOqKzhghIJhGx7y
2Y/MUcfioEZZhd0O/gyGH9tSq7o13qSfGhiHKLW2NnCGcUgsxSuCjubCtLjJeoXV15FLWlUEruSY
SGrqaSiU7yMepIVXVg36VSHKKj+NuI4DjyxA/I1Zu6bji+Q436TSrsNHJ8zTu0ZxgvpUk+kUeNeb
TXTsJr39KTIlSI+dMbYfFVHiWZMXMRYuuTZOqVtonXY/zPMw32kl4sUPjpDs3gtQPvpmDLFJHhtZ
aepljpjvInkaUt9GObb1ermGnql3QfGrhXIDYhnKceYrcSAkP5W18t52UtF7uTxOupuMofbPnGbZ
D9G22p05USYd1BQbR9eykrA6J6KRz/AK5NbtMDICIpBLv1Qzjl1bqY0f0+BIZ9Gr6c+ubqpvdY43
oRv1H/FlQCAx1s9poDmfJqFNyaEJyU8PSzQc4OBmSe5Gc9L/w0evHhKtm5VnOZ1N82CrfZd+AOAH
T6OvsDnzK1WaXvp4RD0lS/v+tGjhawc9yFqD1kzsPNn1JFV+w4thhmLOLYovahJd8g7ZFY+Up/yR
poJlUYAw2mPjzLI4W2ag/1OMJTZeVI24GvQRmQ+aJXP2IUQWLDhWclhiCNzqXeznTReyBWRprCd3
UMbmY4Dsx0JvLLTqXg4pHNw2bwzLH+RAQ6M6iSHtj7PUns0+nZ0zowlHXEY4Lk+VFOmcBnP4iN2V
89AgCfFpiphtnsuwTWPENsz0MzO4dOJr6mF9qFrbDk+NpTU/QuawOIrm1dz/FarzoPiZUylUHmIy
qlMUO8VLFje1cOe2KiIP8Gc5+HbZZ+cxVsraJwirH1slMuZHbI2a73VhOj+tPCqkOwivcnsXRSHl
hRTGxd0QmZGNQTGmbxgLaaniis5un2qhpeOpKQdTOk3wQCKvQc/9M7jScfhkNSGvUk3Y4ZxPgvxT
QQrRflJG6pEPs4rMvtel1LY4oZTqS9DO7dcgYt5x0qG/v5RFXe0pf6w6UeScC5qIUR3wm1U2aGd4
D8R49FybKvbGYEwPKkJWhzTG7AtitXnoC3vn0ttckmgCecykpX+L9LUKZoNgGLKrnQ3DEffw7FDC
4ffpT9QXa7aQwtGTaadUX2Udy3NCsgcEB+xnlXXkZWEMc8CcFPGP4EunCv0Dxd2eM9EqP/y9ysJA
QgeS9t7NjdcrWgx7C623dKwyj2Go4pmVVH3s9KI/vZ3Gr7p5v5eiwYq8DkOD244N5Q59cAvZvMVV
MXaHrqy9tBZAF0NJCtzWiohVU5EeBeox395ee/ML/h5ZMRen+7G87D+6RUVMG6/pgFDVIrK8pmwt
+uv6eEitFoH5MRYS6tGF/OPtVTdeLthFJpSLbAwqVjf5aYbApFIMM4j/MrbvU3iAbmVJyQ/MfPYa
+ltLLYwaJkHAbshiXj9gJNltPi4vd5514eF20ZwULctRxM+k9zYsaQNDVYOaQc65HjlpdtDoY4qy
mporTzGZ711dqfNO0r1K/kiOgPMsh85RgN6saj4r7/JWw0xDtRB5COWkP9gGs5i4ynXXoZTf6Seu
XyANZgR3YEvQboYU8voFDnIEmbbNBVQQdkQrydqdyPTZC6Og3nmBG8+21Mq8PFJbe7UZceeQCiSJ
xTULq+xciVwc6rRtT1Uhl16oi9257arntzTPCVxU0BSbxm0jG3SFYbbxIK56G6eTX0kYSEDG09IP
mZTM9T+qIsiNIk0dGMuKaHrOxzH80EeTorjThNQSUNHROnfWQkR7+4isoxwhHMsUzqYDp+42KAR6
lPWRDltKSm2Exmcl+IAPa/fxv6yCxRkf2GB+cXM6HK2mHSJsmp6dWvpSWEWPZCz9r7dXWW8hDsaC
2wJqt5DnboKM0Za4bcoAFpUmCgCGB6FrpGH00nZjvcPj3FoKFXMCKS39Bf3xercGcNkDqNho+qAx
+zCNqfEBQxT8W1t8DeOdo7H+RgsThB4PE2YAqLcdq1rGeSQc0EFRTYGqj4aEjabUe/zNjUfi/jEW
YirA7/9xdh47ciNpu74iAnRBsyXTVKZU8iV1a0NII4neB+3Vn4f6F6eKSSRRPTMYNKZ7FBnBMJ95
DYHvyylNVjqXVPERe8mU72lb5IdRyfVL2UXDzm64HQnyxYKItBbpsJuiPlwW0VVFhD+XKNEgqKdf
mY0vdBEbr+YCLjvOXuiUoGBISFZzMpNhbvvITq9GFkivL6jQznmteNB892AxNw3lZSgmQzFuUTNd
Z8s4SSAbWSND6ZZqB1eusf91BRKmeN0638rSsp6Ycn+p4tCuPAUY2k62fquMtPwAAIu0F2ho3yik
9T3KhWXFCzRJux7PeRFbrmfUqlsd7SrAA82gT2d/bAK3QvKl0tKDdOk2+EUR2E95ljqIRMjIsr1Q
U8QeV+T2k1Nn4z+022my3fDjR7d1jVZQqDTDRLtWs2WeKcgr53IkFb1/C2yFGpRHdJqyOkHO+pvX
eTcR1vEhIBeNJyfXsndWgZj8MAAB8aKALkDZIuZ4f9Stzw9gFOTJ0i/lCnp5emRiiZJ+bLZQQcWx
mQJucpRVzxhuiTOSbsOTRosDbdforEXzTnR1+6AR0iHQT4kMmPHNJW4bQ4brLnFOrYjyCbKq4oWJ
Ir0gN9LUK7VI3anTbK0xaGZI+sBPqP8tq/EsnFOHSA0UCb9hFCL42keh4tcWWyyVQ/7YVcm81D32
tFe39tD/H5SA7uWgyABzRSaoOsxNWZ5F12RvhjrTD1Vtaztfc+PGBfKw0Cf/5jrruxAMcN05NWJx
/ahTDKG2+14N0r1HZLl9XhTYOLEUhBDdWYSeb6BKRoTZnoXO8pUGmf4JFl5+anvUYXCsNjWvHHPr
nETDP4rW7vUNNnYrQqbgbHglgcjeJFQ1SMp6msJrner9zxB9R8y8xkajr6+D1/UmcPD1x6qw7f8Z
U6E2b7KxT/a8ADcWGR4zQDpg6gtKZNnVzzaR1ht1OuQFxlqphRGjFoUnUynjw/2DuTEKVJQFWMQF
hD7batfIuRyJdKn1J0kv37jDGAnfRvBkb3dujkMZUWWxxG1aDCJjlJaah4hvxNrVsbLwfeZKfScp
3dgyAB4xwqHGj7DaemNqTmrpQ754TXV54dOjdWEuajM1o1p/51SJ7mO1C6gb5NjrIx6yQ+sv4wYo
xg0FVkRqH/d04uMQAVNTKMFRI6M8dOEc7dwuG0tJSZazsWg1gvdfRYuI6Q06lzcCWI4GzW+wtR+Q
45KdUTbuMKoY/ESGohm4jklnVNA6pQvCa+lYUX/U6lD/LVLLbb18zJC7hbBSjZcyJNfZya02LrL/
Y2PR5wIitcaeZUXflI4OSkMOVMtc9IQP8TRXhxE3v8v93b85FMY+bEvEHm5CrUFr4wwcG7JTVVxe
G/KHAoxiGJ+UoND/w7R4EJamGrCvm3p6iv26YwR2eBVV2AUeb5L1MPVhQls5LvCZe/3MaLqQToFB
RsZi2UTPbo+hEW6jxC0mnjWPu107NP7rQBycWNmTYd7aj0tSClZvsc5b12hQZZJOps/kwkUQPlJe
nM6KMfy5P59bWDUkV4DMRCyAamgerSZUuo0YLKK2K9lRdUyMtPk4VGnuF81gHJFPRZojsN1znCjW
MYgHcR6L6dVAGH4DAsLoFXP4iM5Xl2UU212iBkTmg4qqb2bU2tkYVO1Qh+20s1u2FpXTvVCiNR6A
9X0yKLGrJkXO98si+eCMyXQeUyfeIXltriqaY6DH6GWhPbWaEQVFOqAwCK5qpemHqMQussQk27OL
MvE7tcsOAzYVfpnMoYdHff6xDsxXk5eWVYUNAth+Uf5ZP3TxNPVZqKI5baVlCcHddABcloMH6CXb
WdWt804ez92JuhDA69WbGimir7q2Ca8AV5sfbTfZXjOOzfcJb+fD/Q27ORQOnEDmyK1uopfaxmtW
ND1DxWpy1Guav8YYw4OOjVfDVq2F88XDSuNahZuyehCKIkIvJ9Ow4XC75jPAGfvrYh82eq4VWTvJ
6UYsvcApGI4e+q3vm8Lpts1iyCmIyP6E5UDnzQsFG9Vk5awWlfPz1cvIeAz3F4N2c+xVBRtqXZX5
FaOsHPc1R5dvESlJPwDXCnZ2x8aTh57LMtQCHL8h6PYm2lOjtVAeaZMnB1Rx20OvSbfwnDjN+R/M
NDmrcrY/35/jRtSCRB4vAngYiKvr+pcqSqOqMvKTWS/nY6NXMfebmr03+lZFvTVpaUx16vsiy/f0
tjY2KYVMBEIgrCyVmtV5GPNc4ZQI9LbkMB5EGEWHtp+z44gU83+4atijAng1p5zsYXXVtNZU0/CP
SqjlkVl7dmyNx0rXxlNSWBbsfQN7is4qbVQ2AF4dyrHurDe1a3TfXr3aS2hIyZGC6u1zVSkiDjNd
QSUo6JrHCO9Wn9obvd40+J3qcftFtaLpMI6wzO4PvHGlMzBuLuQ0gMtvXrB0NqbKImuKct19hCpu
PsoqiY/3R9n6pFRuuU9RnUAZcdnkzx7+Isxq3iiqtzqNmS+a2g0nPZyCt/S9i51oe3NCz4Za9vWz
oYRS9fZI+xFrrMo6uAj6HGy126scbZwO0nYArlQOAD785RQ+GwWEa1S1SzKdDkP+A9pu+KRD3zlX
xBwXMykQZZeaKOjbWt2rtbkW+vyzsVfnQzemvlFJba9mmhdHo3Bt2k8UT7k9NC9mbXe2yC2XfhmQ
8gzFmSW0X7+FJQIoU6sgLgXwM4wAEYTZJZGp843iVUoIh15X4rVAfg7qhOCOJ93MeCvCcn4Ulpn/
hzfsr2QBpfnFdHldWU3Mma+vuEjBTIsKH75o8aMFlqHyTGPovtzfuBsvCzQh2kO0HAANrUtEFAJH
wwXWcJ206ntBj+0UJQHaHViWHzAdeDVSiJVGqWR5V7jqb/qXbmTXoFNxH9Rit7pGponOp20qhyi0
xE7tcWsHk5ESNZJgI1O63kUoFA2R0VNmbUBXABcNoo+DUs4PatQBeRnskBZGE1vBeABplD69el2J
PpaiK9fCbcwDHmEaRRUj6RHPFlCd+rc61eFR6FX3McE1dmcLb9w/CLKgUcwbyh20flK0AQXmDOTx
tW96+cEVnfmnDof636pXur0bdXOshVlKQRlrt3U45wi6QR1Gx1dpi/FtEVjighCWuHQCeuX9Vdwa
Cq4HATnKgGi/rb5hEeA7b2hcq5Hso3ezMswnK8z7L4lS6+f7Q21cq8S43NywkKiYr8O5FBs7tQzo
02SjSD6MAIMfAHz8h+9EWMrK6TCnNr4T0lJW7ahLz6mO/p1aWfsSwM5j37XGzoT0jQNAg4/nlnQG
Ssz6aCtxnScBKg9XPD5tBfByZTfHcuAqOY1AbGLfaPKk8+GagbPSC9v6GWD/leEqbKjf5dwNKalJ
iRQiNtLplzZH19KP5GBlx1zpW9drspC/lmIS0DkHAmGE1J3kOHXO1B5HHf9Z341cJUb+PmLDh2Vu
/K6jZkhOqgjazkMQHeTO/a+4sWForCyxPySope328nEEzdW5Yw6RITWR+oTRNR3dYnbeR+3w4f5I
W6trkOjTVscHib96OZLipEHb1NggiVaPfbDW6tkZrfQsc1H6dprnvtGFo6e2ZnC8P/LGlQ1MmI9K
X3/hQK7m2NmyCXIdAwSzT/Jjwnp4SFcO50SG0ssLtd+Z6cbJAOFKu93kRbrFnNDrniKlBAPdWWZ4
LMtg/gdkvbsTjm99uUWyGtQJFh63sAg9imYwjPE1QJP/kiCV/EkZmu5sqNVe5L81FM1vDCRAkJLn
rz8ddUIRhsifDY1VHuoYuyU4IpmXQtbf+VZL3LeqptNVXFDw8Kx4zJe1fRZGKROke1VfVPPMRBnO
ljTqf3SMuTIf4/P4lI9J/hGaabUn0b05xaWtTdWE4H9dR6wHzZ7DBLG1LAIYCF9q/DcPxnddYNef
7u/GzZF4dYAlEUHc1BHoywKIFbjA2UqYHBM9NH0EaE1/0sq9IHtr4y9bkFo2FYubR04Of9sfU4z2
z5T7FlzZH1mQqb5ww+mtXVNAuT813dj4eosDAWUaG3DS+qUr5GyB7UQBCOMD8Q9NB/1bDXL2owqq
9Zuo8ujLmNUpnh52E/VeqAf6nxLsxGcHYo3qq52tTIjrzVl1sPu6uKBF0E24zEYoxoQyl6cusfsf
uHQ7FW3PeoTmNIo6PzR6KbClLUy5cztudFjg6DMR9Iz4r3V5kreiN1GMSa5F5/Q0upX8V0Xe+7O0
k6b3zdl0qP80+niY6RA9GYPTzjuP0tZdggzQUnZamKPr89AKZ7SbGj3meRblN8MCWVam4biDpdk6
dYtiMRkvvfwb3jYkIdmLBdmhNFMBUDFuz2OcP7nuiPeOPja+68b6w/3NsnUOKLouOHE6WDeJ9kzm
2QYm4IveVn5COdIeqzSJHnAX73YKJlvHAPdBGupQD26lPeaQAgUBF+iYWVW+O4qp/TAwOAvRNZvL
twOOtztTW+7D9SWGCOf/AQ5hCK4uscjtC55AoB521FTvORKT78aKPFSKY3pqNcivRqtMxyxj795f
1NsPaVDMgmgJ5H8DFNUaEFXKkptaukOG4Wk1AJp2xqNTo8cydh0iHzluB/cHvZ0ug5LHQ4dEye3m
JZprIpgkQYpTCWTxoCvmz8FKTT+bca9Toky8b4NSHHS3L3e6WRtoCUbmZOK6tkBR1qfDmYTRxAOi
1CamRv/QcM2EN8QYDXnUGuMjlGT4zkmDGZiUrjJw7wj3a9C25bu6mAbdawlhdb/ts2jv6r0V6KHv
BR1hYUIYG5AsDMl0naSQfEYk9lewHLjdijaDYyC0vvitWUUpYBcoyft2ksXPPMQN9GxK3fg3BTQ6
4+xg5Xt2IreXCb8JfRuIOGSVN6Q5rRxLJesIptW8kw9Gn5gnq4GTeH873B5sygqgt4hNtsQZ7SKh
9V0SbrlBLq69kjqRX2Wxonud6eZ7NtJbm48UDkQexYhFdetlwNBpeezgB0EAG8XKmzwTqueq2Xgk
mcTQQzWmUxeW5hsTeZ/jf5gnyRT4ZAeFyLVmGrQTmI8dUCswKdABepDTTc0zhvb6Hidsa5LUAUmM
4blhnLaKYGujTXKYlMR6YZRfIgggsV8ErmIenEwpRuCFgfO1DtrqTTIb7l5T/Pb+pPVCuIKq34LH
WcfPYRJaickXvNbG1PpTFqcf7dCOvLkckrOpp9HOm2dv3WJ0ValuI45ya1AB5GmK6xKafdsbyWOs
y6GEA1wVEqJFk8cHyePU8HFhVvhz6UBOzehY/rBTt3WOttON5QWKxtR8WgzPjbe4LcGejYZ4eNcb
s3S+9UgwyyM1syR/nFG95lbsQNkcyO8ExlNWOgZnOQ9x6rWYjLiHyGy15DRiNWQc8x6MK1KuQdF6
lCo6w5tlXz8OVp9Ir5kDC9UvXQve5DgPRH7pzNY3utFO6KlRXSx0mdJ8DKouUn1wsX0FqV+WnzI7
RlV0GBWjPKK/lMfHZoYf4dlZQ80s5F3svdHM+gWEZKAz1tP4U5h0XEK6AUQ/e303GSO6TVb/U4C6
1Q+DGG06nE2fcchjZ7L9op2V0teFXJx3W6UYDrPaIpocj31qedUsev2QtYHlnPQujvB1wd5o5PxG
ZnVVknzsTp2cm/qBOM54yotK7R5z6B7VoR579YNKhz/2usDqke2Vg2bshM0bm5C0APXOpQzAnlj2
zLPEYKzCwtIr3tS0qoFL0Gvxp3ow3yX87l9WaPdf7p/ujT2IYLFYSpxoaSMi+HK8XCtnqdRxcs1K
LEt9032bo2iZeYEaGr/6Qm0/5T3K/fcH3bo6F2nSRdCNTvW6ndohYMHzDKZgSkLjQO0qPCrEwOd6
kHInUtgcChkLGJTwCG5zAzrydWxlYArcOT9xSzc+ojLBm7ZUd1Zy48shHkMSgjDD8jIsr9KzLydg
6M95jBkzIEZheF1jJZ/ItKyzHB35U9TqHop/+QNfhl+ojUCEoJBJKecmspT23AOMqmE653YhPCVA
if0YKNwXOy/d1szgnlMIX0icN6JYqtVZ9ErM+DqrSeMP9JwPnVZLj7JjTwYz7amlbX0z+m9wWShy
E1ssv+fZSo54o0ejY6Fwoc7VeRib+lCmffupo4H7Hx436NtAGehrAo9eiZSFvKa9iqXY1VK7/k3Y
kERqldEep8ky/8NOJAsgyUHOnMbJMutnsyomoJRZMrKKRWEelTY1vTqMmmNkQll4/flaKl30X62l
xLCalbSs0Ygq1KKnfERrUBnG5AGttCAgycSC8/5gGzcInFsk9qgB/VXdejmv2MSbK1ctbizDSX1j
dp3OA7bcechQVGeJSvY76hh74I/blJWeITUhfIKBdGKd9XLUKsPDIVCJh/LRjH/SlqqPqanVjteI
ccaYeDQC+jEWVCtvqcU/hXhb7Qa/t6RcMFn831FJpmuBPuXLH2GrDe8O7+cVlplNSaqolXeKOyC1
WkV19haxGSf/FEJYbrypB53va0pePeWqmhNfxIjS7HyKjYMKKp4MBfAPRfh1t3HUcr23YlwKULlA
7Q+FSa9JSt0TUZMeLRns8TE2GmSoBJFsEmfTrwbY9HIBXF4mcHiETJGe6J6c3PGh7vBZTKrIPqSi
Th8su6xOJi6ox3SeE4rNXXCdHcw37m/CjbsQBwGKn4D1FyLc6odovVDj3OHZTLKse7ADEX90czM4
3R9lc76UkWke0TZHTXF1sBranSg/47KUOAvewsndk1lHpl85yMC0vVNcbLeCv08e5DcC/ZSwBchj
UmA/3/8lG1ckACzKaou1DnjU1XzR6ytLG62G6ziN4QE5Qy4Tkc6+pcd71a7NSQNZYXnpgiw935cf
OW/jIM6h2V3NoDZ6Ty1bR8B01ZtfxIjVexiUyVMZd+JBRNNb3P16Ur1Cv7RRuyfzv3HVLG1Cps1d
DXB9+fvPrtBRtwhO5opZi1aBWxtl/Ru6W90Hq4u7M8l485WqA5bg9xd7Y1gEDOCW8RzB6VyXx0Ip
qdBRUb1oxWgFXjk7keZjN1KcGuhKhQ+THfmgtnKQb3z1yPDn6BYutTH+rBVKo7LD1upl6l5MIe2T
XhXFxR3s8ayYUHQTtH5OOL7v6XJtnCUgszhgUkZCRXE9XQO9ETsqGDTGx+EERiY7Wj01jvtT29jB
eIzTkqE6Qe1xXYkGoO7QJ0Q5OgG6elDqJDw0pnFqoVC//m5YjEUXlhUifzeV6HCeI6CKXIgVqAtv
NBr9g8TCaWeUDfAeksDMZgEjMtA6Q2+TTEiph2i8TnIc/EHWChY/uLb7wxDGijd3lWU+qiDnF0ZU
VSM8G7Vl+LamsJO8Pqzh03FDuYhFsGlX+wZt2cAOcJG/BiSLpxLVgqchtRfT+nlPWnBj3gvrGFQy
D8ASCCxJ/bNDSdSbgXkD5W0V9vy2cIN54p3TtJ+tns+1n2huLY9VNQef40Ubwi+Stn/vysb4dX9D
bf8QokUeJNglN31Np+6jvuOGvqLREBxKp4z9pgG64FEoC2AwttqpjarJ12Ost/N41D09MK3f93/F
7bZmNVDq+MvYpGu1HK7nq1GXAo+XSrl0aoW+M78HoSjHQnRY5DsnaHPCbDRuCF5gtpz+cqwKV8ao
D4VySYEAcCOFdWJ4cWkE6HaBnnhAVkCX5zJSlcSzA8zHT7kImysayPAa709745EA7Mh8KYxC/EMT
9eVvYTg3lUKE9M7aCNh2WVmfE3Te3uVh1f8vUYz4gdaT+WnKmglDdmSuj6nSmoaHExYaXfd/zW1w
+PLHrBdGU0meZxgjeqEWnyJho+g1aJP9tk6qwc8mzUFwCAqZ64QfsN+bXn8VEAoBbOUEop+IuNHL
xajbyuh6lO+uKHqjwGAS4f9FRv/EvIHQL0sr992EL+oJLb9F4E5xr6yFsudGdHuRL1BzoiFohdi6
rYOExGQzhlYXXlNhy4dcWJPiz1ncdju3zW3YyZ9NGr/gFmmtrL99KW03UgYNNok5QuayE3CZouxO
s7AiD1E05eP9z7t1xhY/EUrLGLjh5/RyeSOU0mbTHbnd8ko5tGM1npu57/AbNtwd3sXWUAsvD/AM
0yO/fzlU4fRh4QzcKYlQYi+kqXcInRmBvgJxjp3ofXMsMJkgBRf/lr9ijM+uDjsRRV4UaXiVSdRC
BgYUKVp1BFsm9tptm0Mt9AAMxQlo9NUtVaQACMbIQu82U6OPiMmYT7k19O/KPHf/uf+xtjbhgoe2
F7yORTn+5Qq2gVLPhZXA3jL74WhWgXKy0yzficydrWEWdgxQUoIJaiIvhzHyUJTBMAUXN+7G+GTH
piofJ0jp4QcptO5b3KSZ5uf2TPe5r2r5I4a5k5xR1CtSPyrdUvg8EFMMhs9NvuTT2CansKdW7NVy
Un+NeAPOXhWMZYs4UBOn+L7IzDw3RBbzoZ8nKpdtZIV/YjNpKo+3CBcabOrHxC+bDMd22SpwHGdb
xJGPYazzp4BoT2ogxPgBe6Ix8KgQZeP7OijZzip6mNIfXL0gZ0wa234IHbU2/T6KrIInNTNOaG7k
NdJ2ndUcejmO7pGcP+3xYgBL9Kjqs/OUaOmYv51aVyJUjSLmcTITkR9aPLIeMrvIwYfYVZQ8zJgD
frcyzAC8oOjC4JiOfT6f7QwHv6MmSxQ7K7XKnLeE+9NDGKLVuXgAR+8MpQQTPQ1K97Vxsjy4REbT
/CK9daOjolbpo17LGpWlIUc4Bzqk7I4SDDm6T0GMOmSDpEHptWobfiZhQn8iCmO98VrdhZVeFNqE
eFTbUDeLFbP8Qe0/TnYeio1zABpoaZqqmqACuopdgph2sI7+zSUxh+wN77qYvSwE8jFTbY52zvdt
d4NceDGG4alGdsNdfsyz8x00TWmERRNfXSuMj/QTRg+98PmQz6o8ojBwKPIMLUE72hv4Nn8BOUMF
YqmlCQiUq+eo08vOaGwnuppqmn5NcF74NmhDgg677sjLmKe8xbIKrZ35brzCuLEJijSLHjtUnZfz
dXCF7OrUpMoble17h0V5QHX+/WA685vENf9HW1M5N2NPIb7s6p2Le6NnSjmP8jLEIGAF6IK8HN0V
s2bmsouvyIgWLvpafXXGl4m6VCfhILaN2ZdX1CH11kOQJP8Ozqj70BkuySRyrak3ao1xjqNueLh/
H25sOSoVS6PJ4f26AVDbeZjPcaOCmiqtCPk9l/wx6cbDSFNsZ3dvfXecMrl0yQJ4VlYbLkZ+TZ+T
JkKJKLaglM6dn7n5b9UISy/pXPdIz3ivM781Pa5gPGSBIVB7XD2YUTLl2eBAVIS5r5+4QLRLgCjZ
20TR9gS/t4ZCTpQkkux80Ux4+YVTCfyMAIttrdFuFfR+Dn2j9acxLabz/Y+2EeGQD9NJXuRLF+uX
l0MFg+sATjF5xJIpMLwyc8O3Q1f2krZ7Is8x1DB15/RsDEk7culH4mxMT2G1f0NcWnDcc0Jcxqro
iMeA+EL/KTy5EaJoqRiVnQOzsVmWJi/NCwhZt6WtMjEGKhhIZMeuzhPdjZ+LJiu/g8u2/Jlr0hPD
NP2HmwlwMiu7kKWgma5upgw4uG2NLrljXHd+0+vWe2UqSJ7HNvPRXZb+WFWvNm/kK2oWtWo0rFCK
t1aDWkgYOr1FTDeKEqHEkJKk7QccCPs/fMIlGiFGJScFBvdy12hhW6L0NisXo53x/bF4+o2kdDCN
bqZzGWfK8f4u3YiBKIpD6VmQxNSBV+MFaZAnthyVS5M21XcbO2ffScXeRln+lJdtp4WJTOWdbhpV
sfWxU+J+TuzUUS5ZW+hnvK8Lv5wLx2/LRrz+2NEhhJ9jsSlJ6VcnfBont8tchjL1sHwcFAgfueH+
kyS1c8Tbc0/VaevIPRtuTShNwDBb9IfJ3SM39qJIaOfJKORBRJl+BJ22V67fWknAaDyOguK/vdYZ
k0bUTnYwupfJnAcPYbryim6p6Xe9InewultDLexjyM6LDv66ODVV0Dg0hC8vWNgvcymrB7MaWcUO
Nvn9Xfi3kbXaIOyQBYBGf/e2DtM2nK3UjvCEK/TiwUJqvANUkAwXh+b946gGxHVD2rjpMXNF8qsx
u2bwBkrPAJW6iRNpGpMzP8jCWOzASZ6tz2rszvILur2mPJr4yKg+0vRBfcjLWRUfME3Tz06Rim+J
KcvBF2Bz3kRZYX22y1l8Qw2V2N2y5sx4R1HODk488+WvKjNyRDV7Rz4G5ELhT4fAc/LgfeDsFY8A
y/xR16L4YINhV71BCRzXq0wg8h4y/9L52c69VI+wWMPvMWYlk5eJQTUvTlOogx/Eav9PqidDd0YI
R3ylHscjRYaCSr4RIV5nKlqYer3dTmAPJjv5k1M6p3N0/2NsxJyUIfj3kr/ykCz74lnMOVtWYsUV
is6RnlpvsiENDpOG0vrSICL5IGlWAIn8zqD47pzdjR1H0RXmEAR7pGbW10SrEUCpOPHihyHK08A/
cciilnrPJMZP9ye5VQhbYASEuChpMt7ytj2bpawUCc7MUC4K5n0PE7ktFDElnYiv2YFKNikej9fg
N5FlvjcL4wfaN/XH+z/idr6YuYBPpz1h0pRZF/5ynBA7UQBJzGXl+hYwXj9o7PmLIdN556m+vecX
8Z6lyYe4MmSp1bWY52Zhhxat6oHG0APRrfKQpXX35/6EtkZxEGdyGGKjyiJmMDxVQfiOqaP2tpwG
84KKrb6H+dJub12UZVDmAXxiLQDZVaAjxxotInBWoPWc7qMGxOVH2o+z5SMjl/U+EGtK6ChjyPdk
s/IJd4H5PMXQYuNZs35AXo3/lwyNC1hZjb5M2Ag8DGznp/uL8Re98fJSo8xKywkVPoLbm/om5ZpM
d4ohuiJg3V5LajWTp3ZR/qdXnPCBtAKhQR1q4NupCHvy3nz+ks/pcKwSxT6I3lZPvd1Z7/vImi/3
f9rGxqNbgzQH7Rp6HGK1G6Jujkd8YRBSd9r+jMNg8yAC7G0KS8sOrx8K1gCQX518GaGyl+fMURza
YBmyKlLp1IOadXguFHVwzIx0V0ZuY/sBR4eJwTMClnPd4C8IC0DEEY+GkL5/9JRQc6+kzJieA6Mb
fljoL1Z+R/IaerUIuvfAX/reA+0jf1iUNeRbGSJ9MZptbwIJo9pzGGdX/1kB8cJ92YEs4yHDOo+n
KFQlpT2lrFOv7o32C+6N8TenyYfIM2jzPkz6mGSHJAy0pfRSjt9dARj3oIqu+1AtWOyDYc2IqreK
hipqno/olGmhqATkKdX4IenBUP7NStF4PW/In3EoI8eTCOtbNCSmpPZ1vEMCqtFl/LmOZncPv7Ox
QxZIJRk21WhaQsvff3Y9KnS80jZCVyV34t7Xx7k46sC2P45GuQfdWTbb6pgsTXhcEeg4YA2y2oyd
mwkjcEn/5iL5rnVGdJ4VIX0nN5qD7rTqBxc2xAE3etWLCznt7M/bHAY+IAUH2n2I8dDAfDlRDcSB
02UUhhsjVQ9548oDNOTaD10XY2F4IcAa6z1pnq0pG0T4i3srwofrQxEOdp4qyINfRzVxjg39l4u0
2gVL1w3BpyIIJkApQR6co6qkrlB3DRDh++dy6w5dSEtLnEy/gRroy4kjlTNMbqAHqF7LlH3nZvmF
NlDg/plwbtD+51Jo6ryexsdFgpqMHzB34lGcaaMrx6Yw9Q9Dmjhf9bkQf8yhHJBTtHuK9/Og7CEX
tpaLZgTQfWpDG3WZ2gTFZTfBJbdmpwY5AZ4MkeqYGLCieGV5Mo51G+7OPDYPlRVG6pMWt6azs2Qb
1wtYanYqcBlw1eoqZChilcwobQhPDHfyB93KPpiFrF5NySBBYjvCGFiYquuMTKap3aLXrlymKlaH
g1Dc6NMYogjql1PZ6Cf0tasv9/fCxnPK5rchJ0Gmua2KhBkxZtrK4GKkuH4eGqWyzm3eT+4RnI77
2aG5/3R/xI3rBbgq+39B30CLWm2+VguAnrdhcGm4EGuC6qM0qBeMWZrv1M7+1mNX1wuxPIpiyJgu
zabVAyTSOkjjSSqXYbSURzNyM9sjGZ1VP67G8ScbbsY4ACwSCOSqyKdLmmjxz4HaTXFQiqr5gUa/
UXuw7dzfgYV+tGcqlvYo0kF8wB9kHLxWqxPNnzV1RPgyV9T21PRKIa6TXlE1s1sq6L+1Fj0XXw+H
kRggqEIXN4Ox+dQNMV6m+jQGwN5SvXoScUtRlSQpyjFTIZU89n3dA0EIOvmTdgtSSfqomF96baa5
1FRu8UGhU3pxqWeRsEjFdD8RlahvMC/TtIPZm1b5yPU9yo90qkBZO12Sz4dAy8B992Y9fzQJuRXf
KdwUGm5eKM1DnBbo2DtFrUUHRW9M7NVwVTy70FGzj4T+AHr0ckIronHcUfh4BNjSjztd7XC/rrr3
tSqbnOqpTfM0ytSnDi7J5w5Zp8ZTIqV/jLO6ChGd4Ur25xF0Y5m7zmfDIKECuN3b7wywYF8drS0d
gDOITh/i0q7NU0TXFJz7nIzzoZjnsfbypqfZhbll2PiSdem9OcSRyauLIHIOTmQ53Ed5kHUH7GiS
7gAbQs0QZJldCCZjmcE70UNF9ey0Kv6FKYEvE5Kqydf7m/32icHzE4q7A9MN+dR1zt43Ujj0/sRF
pZh8lIoe/5OhznxS8x5FyVGMJ+wJ9uKujQRncRpl15PHwSlevzGRJJkRorEuE+piqCSZtYnOlVlO
gp4kAH/PMprwd9YYeJ1RnXT4JHrUTNkbCEtpu7MEt+f95Y9ZrtZn4QQyRHwcxYbdn+bhocCO8Fha
tX4c1V1HvY3VBuMMXZu6Fi3mNdHStnIO1qCbF42b0wfer147UUY57pWze5o5KI/SQF3s/jfemCC4
UoIYLpmlYbJcsc8mCDNPxl3eG5eea/McWGp9QNoAbsawpzS/MRKJOVAB/sUs1/KvsbRQKU+wkOnA
bh9qKZJPUo3UN3Unon/uT+rmXfirqgdQRywwNt6H1aTQMKt6PXQvla58mlnWqza0X9w2RkNwNsK9
R2FrOAx/2AxL6eGm7asVZgksKcHiFI+a4xxJ0yeY0Hw3CQzfzOc9+82blVw6a0tmQtwJInIt8opT
SCQCdQajF9j5U9DLAHyVgsVpVczKnvzETQyzDEbBDkkEXqObQisGgaHIYKxfRBrHwUMBjkj4WaHn
x1q32s6fpxq/vR53jpBbMsret91c7Cg4bS0w8d5fFqTg4V19z1mnHYGtqX1xaFs/hpNpZ+cetGlN
bJ8Vbyqu0J3I4q+2z4vXl2kTzhho7JNx3qRkJrd3DrDHvUSpY7UPtdZm88GghwYxGJpCD6gKz5BC
iwUcOLcrjIMm++BXWwz6Rdod5OXIScOnKo4G8A1Vm7ZQ6zO5V/O6Ce34mRRgaOuCkKXWvzq+ijPz
/CgYwdbAGL/oqDb/tnvj1QrkyyhIH0IVA/pJ1P3yPLk6bDV8NvB7Lerxe5VPFhiriR5/iELS0/2z
uzWjhSYGpI/yw81hKg13CGb6GRfUTsYjMXH3Jq5i/XB/lK0jhNCJC98G0CB/3MsZEd3lOckKuzoZ
Uj/FC+dMffX/cXZezXErZ97/Kq5zDy9yeGvtCwAzJJhFBUq8QVEJOXcjffr3B/l4V5yZ4uxxuY6r
VJTYQKPDE/6h9WOPmurbQ53aQCT14EKgrXCTHsRx9jTguAiAPRq0Wk18xxqNzy339jspq/ipBJWQ
YneU9ISu8QyCz6ZtspzJAE5tIIB6KI9tNH5e+vXraphaYZS1uNECPnCzA6VsABlsGHMKubWiRpiR
nnvvEx+SUhq7lpTA3BS/X4+5IGpOaK7bESmNG9Z11V0aiP5Hb8/uL8jlwUYlwyJO4XDiQDxsq5m9
5iq5itlbAsGqHcJmHaZ+R3yRv68QFBC7nETWDbWhGwTWUTYSnnhulf0DCqZAaNbMaroABxTFeu4x
RnqQMUYoPhDxJAlUbRXLnYcsTnoXO2nzWTSWUK5XiTBWsHhO8n00zYoYW6nXPXK73hCoFvZgZqxg
siXxr8DsatCMMmqnJv4kaif/7sqieI8LtuGGKPss7qVu4hMUTH03PqvOAsZkNqfp2yTM5hy6/cSi
3wSQgX5sgg7UDF5/EXUaXaeYMC5z3L6/0NRk2NejoewbUdT7tz/LUTBDPYTWHLc8qoZcjAdD1eWS
9raCCfdCrB0ABvH8wUzzEFLIemHpFSkTMmK7twc9Llxuo1KxpNdJP/4IhUEJt2gtZBMjJHqUPXl5
TTpA/+Z9o2naVUYomQQ1Pb3beeys+3UoqluFgsa9sIs8skcPDokwdfvZQ443PZPPndgOFrOOXg00
fp7u4Bjg4rLWvKUWoCt28y1WrPXdkszdfzLvpBNwVHQS4sPgOTcGR2Sd60VKg0ZdjkBQE8RlavY3
DoQGGeXK0Hzr8kI75yNw4pQjFNkuCBKCjTz9em31etm3fT7GEcBkWj2e8MJ19uJgsfN6N+WNeiXm
0tsJLZkfMer9yyhYvjzlB4JLFrh5tN7w5V0KlPU9gktLRq3wskDJy+qy7GWLmpVW3vReJXeDnPR9
W1r6mS7FqbcHkEc/xiMkgxD5+u0Xzc5LrcuIAF23/7TJOdxbRqMy9Q5qfdpQh51WDj4J5BTMjnoW
HX3ifMcSkutsE4XhCbad/1sUz/sublyXcWRu7F3k8ob6IXfLXAuFXPWHedWVmgyx737k65Sy8Arn
S2el5jWIjklDNHk15ktBI/M5jk2ClNrMkocZdnR75iI6dQR5cM43Xv8vUaDXD7r0BQbXI6FrnfXd
86znDmCBfCEPn4xkOnPJn9hyYN0gt9N13HLYgy3nJPOs9AlpgA6qlU6psH7asyq/vH3qnJh78qdN
Xx4ANHfdwdzXqVaqitJwARWrfYnylvYxXYTYq7GpqIHo/jL9C2Iv/bAN0YHi7lH0Xxiib6c+9aKp
qOOLASHxfOdUsq/OZIbHchcMBMbU0AFv0Zr4ZdP526JadaQ44pzApdYErhmlttguNQhpPOOppTTv
vXgZvw66iTguF4F40cvMxMHFM6k9O3XWXuVOm41/fQG9eij99QLC19PB6bJzMcvslz1a8fE7HcPg
XafG65nA7bgSsU0AaAVuMtBQBBevx+qM2umbVnWj2YzlxZSCe8og5/pO47WXFadNANHC8NkyGc6k
M0UqWZfFmUV8YsdwsJlU+beqCBfb64do824tlHYgwue6vTVtBT5a38RXqPaec/M7NdTGNqNDiQ7x
UZhfy7VfrIqV1Zgi+TmIUe6wKhefHLv58PaeObEzWbhg9TcCOSf2QXigWVTSMrBz0WAN5q6Kk+Zx
HVLnjJbMiZ3JGBsgEuzycXl4dWlcWj1RL1JU6yc1FfnlhF/TQ8ZUJ0HhSfvr26914hrYKEgbz5+r
kJL0628l8ko4iVq7UTMAU/adqcuey9nJ58+pVgG5MhsvfVn7Uj7OJRTdYERD9dwGObVqN1Isjj4I
AaDLd/AQiDY7Q1dPToTy5/RMby6+6DEnHnx3NOrcj0kBUh8yX73SkOj7azAC69XiYnVyZv8c4TFI
NLbSEvfx1qU6PH6XNUb7SqpW5KWUPxPpGr5mTcUu11A5rtpSvFvkqgQWUkJnruNf9+1BUgBbgj27
6ZugEHiwaRwsd5wp6ezIdVpn3ZnzYO47PFJdXx91Y7xB5LLtfQMxiMvGM+IPqXDiD7nnrHfLUMTn
tvCJYBhfzg2RzCGykRtfL4uYFCsty9iK9KofMDri+/gTxIfQRhZlr7V9u3Orfn15ezGe2GNIJDoo
CQIMPiZIc6ADku8qO6qk/dytXX0NFyE9U5k5cWSgKA3mGU40lkOHPVDSyhKCN68mMizuK3Xu0A1f
5PIVvzq72739RicHA6RB9wWAN0YrB/OYJ5vD9kI9Oq+aqEa65WoziA29YTL/erROBRqcJi3trd9z
8Ml6tbLj0p6tiCoO6IyqFftFtYozO+TkOiVohU3OtYhI4UHUPKuVMcVLbkWrOXfFzlXrCuWfqswf
407LRdCtWn4jsyYvAhwh0zvZAm3y63nCEblWKxSZ//oMQ/fe/Ebpnh+1tD2nGYZyKVipepNejxSW
Gn+Cd1eE6uia8szVdmqFwl4BXgHg7bi0SK3SnFd3sCOF9l4g6CUF+ACXZ1KiU6sG0i2AW4jFXKUH
n9LEZWisG0ahjQ9Zz7CmoDC7ZQ/6Rv4H0wdBnftsw0Uhdfl6gSJl2FptzVDwAQq/9KY58vLZC+Ok
184MdWruWJqcoL9A04dRZ5r1ytpCEI1UR6muRsYD6Tifs2w7cZmgt7IV/+gP4NB4WDLwKJW48MHZ
clnlfRdYacdBvAox+au9IHWsAU39Toxko3FUrSVm3U1dhIY5UdR6e2keX+Y8yQbu22RkibYP5nZI
6Ji7mWZFDiCq27EoRpCVwk5GTKKd6kZfhH4ufzg15AZ/2nbCVl86WDk2iNUsIUSMdJhql/CWNkUY
KFf7BAuwq9mQ56q5x0uV8gCwdD7qL1uGg6ubIvpYGW7mRBAIxjCv+mRPPcna1T2Iwren8+RQFCQQ
jtuKx4fdZWNWDRCSlh2Vil3BmlbxbEOydN8NuXqGIrpN0+vLmLei50M07RDDHgpJEIHRaMZQLTLa
3tmp8TzuFzG+aNls7orcoSSaujHSWR0GDUt+HnS30eGOxif/2/j9tg2a+/WuVHNDSYH/ONGMMxEY
iKR/j2OWdq2OMV7AnTZdrEbfSL/AeSnzjTqd7pCtOYdVODXhnHVUw4CsHKeJI1S53DITJ1IHrdrr
kCsC01jKS02nX//2tz1RB9vAhXxd7paNo7o9y++ZWwPCGM63HQG6RkAVATD9W5mnC0mLq3woQTBc
KFblve/72Y7mucbuXkLTvFlLdbruXaO7kNmYPzqymH++/Wimox9/DZY3AjLICSI8fLiPzdzl1cF8
RnGReOML4VdrvpusUlMCQzGcbm+uNgpmDqJl+g2sHgFSelGWxd8U1rT9nGLg2fq11SHXlRWgAe13
bavUQ3tjFaZVPBDxD9muq/j1/tjPTeaPTtH9BMvmNj+W2hbJvtNAsN4Itc71m86ju/vBysgIfImx
u3ulN2MCXGhRm/VLWnpDHdiDiW6cYnkLdjq2keQvgH66KRyNRRoXimNU2qVwNWEEXhvbZoC+t4x/
OthsVSAOZsTYAjrZSX47jFOPRCn09Dkc0YznOjIb+VLaaV7sQeSD4UorhOmCREFfJKhdWYmQ+Jae
xIC87nKf5vpI4V7xhtIf+ry7kks2xX4GJ2H2kfFHwA45JP3BzRo6KP3QIT5TFItWBbqRDcSewKNd
kEbz+LW3mtEOMj2Vaah2kn/ZZ3H6gHReJ6+KrNPiyyTuVH2Hix247SHxpuFTIY1Kt0OH4rjzsk69
luxrc3DiXWsA7N7NbrZgDQGGdi2fgGe47c2cZ1p9PeXW0uz7kpTg69RUsxoAb7fHoJ51s9lltUQg
qkH2s3+nlq1SojO6Ls99Z9VmCNOjfC9QoVe+4tvd3CVNYaghrPramqJhHbRW+NJOVPO2XPCqCTrT
mG82bhRoilFYXx2pW/GDZg9Uu1G4654suxuLEHlhwGOaSEFhwazWVR+lNFR/0R1RRwyvYv0TtP70
h2ZIj4hLn+ebqoOseWG3LJ9HCLjVCy0Op/Op1hepjzyM9nmJdWW4h6w1a36v4dJ9Q5/HuLNGe51Q
izLz7xL50vZTmpTlckG9ebpBN6qpHlauhHSXJZae+/lYLIMvLHu+wiRnjPfT2oyfkILRvXDRlelR
iy3rWlUL5ZO38D80i5eFOzhzqkAuafylIa2zfLWPizGcxLKiiOBpteP5MnPSNYBm0rxU9HKTwDRb
46GnyDFe28jvIWi48I6+UUljCVqjw3or5Xz56Ey1eBGDK/XQq3I6Fyp4HXldxH1lXBRKZsjLbJT1
D6hW7RTWmIV/rTxZdH7hWb3ht6Sj+1XY2UuGbMhz5eBj69tqiYRWokzex2xIVY2+V6FJPxnl/E5p
FWLBPG+zwfcsmnO+7OxM25sAO709Mod4viik4eEcx/RY09HRyPGyqo4EHuXLZWFUbcxDmtltjuPr
dzG5WhdqWjt/lMlipyEOPe6DjX5cPYZ2PxvOu1mLKzMwslhae7rr0BV6s00F2ZnU1CdjQFgvKks7
aa57GBGxEvS2cJbQgDYNsC+1QFrV7YZH7E2H/HoaUi9GEmOyiPykYSiPjtlWzjX1NvGxEvT5Xtyl
KDH0HGSc3mp9rtmf5nwpLglWgdNnTTqA1O3KeRLXc5EY8b2jZ1l/m1ut0wQoTHrXdMpFvksUb7lt
PXX+OuYrNTCIA5gO5FpnvmvTQqgPKzJNHkch2jCcpKX5TaMFUgTwVb35ynAHc7ygETnczBQCbL/E
SSvxG3RfUJEEyi0esnwGSRmPHY6IKyQRPza0EeRZn9dPE16NEB5MuU7Qy6nNPch2KO8UdN3jyzFu
i3EnqSglLLpqsZB/y5rHtqk1cMcLM9ZZa/d+6Ipm+qSlMi53CcfL/SpF7kB3UdRnu3W7ewR1hYm8
5aBqcLsbAauVstTio269Or4rhPPgIIxmwvdBmexGa1HZeAeDT3xee4X9YSRuf9vbrO19yn0AWLQv
3EC14ekEqIF3S2AbuG+FNbKGyxP2V8WyTwzgbNfNqmX4wCRz1jylyiC0CxOG+vtULrWz59u63h2X
/SID3M7G+zZukjkAEzhNt+3iAEVDFcYRoZH1a4FUBAqAfpktQ+WbnZqWgdOUY7cvC91O9m1NOM0V
p8lyZ+gI4hOQaM3eqnA3C7JkBP01Frr1TZqz0Pxa6iUC8GRxPoU8Fu+CbZjvLGXzOIN8+aopMvvh
OL3xUFZox0BnrPPv2dBP39XCsfOwHZPB8SeYBWo4ycV8T6U8B5mqrZiqKay/Jy7koQo92SxfPK2L
34/2PFw3c738nF17pmtcLvLjSN7NOVHPQvi4H3ZPk76WmOaWytrvy0qrPzrG0H5pYy17Ty05xfCm
KNsdypcahhjZ6D5bBTVjDG7rrAhrpHt+2i59gatYTccm0mTdpOE0pup94ypFF6HvnN2t0p3soABR
HvtixGcuQFAq/YjwduuQlLCqg1x1qjYSwD/zkL63vdyIxraeUiBBMeYQ0lF9RLznn5NLxwYlLYyj
XMiEtz0CyKZv9RYqw6VtJTdmWbeFD6slRad9EX0YjwPnmVU4K6VgIQY+GfDAdxX9FrqcIpnXQKnz
7Nvaxqu5I6nAS8gU5vA8Jo3WPs2zW32itzgpUJEaRHlqK+WkxVlJcSK5tGnk4jTRcG4Y3vM0Lu03
Excbc8dRVKlflnHurH3cxxpeDemimjvRtfWd7lT9FwP1PS75SRe3Uun1z9QTxBpYxiBn3xjJX/xG
5/ddtM2S2WE3zMBefFGurXvlwJU24IYNY+8XfZkhC4HsG6LmdlO/m9Zktih9V6UM4kGNI0JJ57NN
slcElNjiD26NkG3gLt3QPxBC6twvZdbC2vVyrwkXRVm/1c6oWn4jMVkJeyAK5I6OvRhXs9DdPISr
v2i7WSln9UIfrf5y0IRjhUqTj+lNqTvrYz82nXmBhyRrHNjT/KkvwVMGUuiODFLXK0q+SEfCXfRA
c4EiWZjlES+0dxi5rculhXooOX8Srx9FkvKWHrjax6rJJi0w7QntxHkxKiWFkxuv9vdaDF3/9HbY
e1wKBWuy1ceQ+dz0WQ+S13FkN5hpoUWVU5lRoeRyCoVaAGY0FlIgP1Hj5HpAEvoml47WnUnATqQe
yEQhkEWUCULtMImHLa6W3Gha5JXeFqQl2QNs4Mpv7fycNsmJoQAvUutFIZ1u2GGux4FclYrgLEa4
egoT4qjAiePhchHtX1b84YUQxKeoY2pUlw8z2MZQkyadOiuqB8PaxWir75OpSt69/eVO1AA2QTUK
tzpVqqPObiMqqcpmsiIwxMrqQ4RpP82cSe+NeOr3NtLB394e8NQMAmwlfYMoDqH6IFsdzb6pptID
kElcudNGod9MtYOSV1mc0xU9sSo3QXf4HFgX4GJ1UE+dR4iC2A6aHD2N1u1WNKV3cbvE9aWIleEC
NT4XnyMx1dyNrZaec+I4ntqtPbGtSCoDaDccvGlVDFmdNA2AUJGYe0fN4mu9BFtreqMaIqa3nKnp
kv6eyD0xQaYaiBIKoLmDbVgR5q+jq+tIDKbKS4vAYYx3A0/h22tvlEHfS7UIRD2OY2BXrrr6xTAM
N11sqOCyalwAd0sC7RYXE8yhee7cfdEHPJD8nB5H7puJOnZhr3KnclUYDVZEneq9LEa/os+2SVSF
pVMkGNqaungyk1GZn6a604ugNWvr86gWJgeVkhUAm9fWRrg5JmhTURXPcWCvYNSsvWiJm0ZEZUgG
2kzZFbon4it+S7xet+Z20hPZa32YtnRmCkRwJ/c+BneyPA6d42Y7Zaxa92LuyvShb9XFfO41YzYw
stLRSSeg1JKgpeCHIkzKBZeEZespla9CUIsv7KSfSI5ibXj0vKHZ9KU3t6y7vNLkfAnUQkfgI6tn
2ixdpdiBqopYhmZmIKjp5qqiXVBGnotwVBLL3mferNUhQVAtEWqxu+aymx1C7kTX8/ZutDWEPGAz
dPlHB505xXfRWM2u4S137c5pzRbRIWzCseYyoH98NEnh79cZjH2Q28KQQSvzdQ0SAwV53x7AN1Dz
WdSHuXLH8hY4t/V+tby8CVIP1upuTBOt2mle0mD3jfA7oHKaA+ZlOzbryzyv2qcYZR+u4qptkxtF
c4bap7/F3WNWTYWuSlZl/QU4vu5Beht0C0WSyiNO0uftL6LEuNOxwoHjSbE79ZdYWV26gEmr7MTY
ZyJwkIyiViGtfAjq1hveKYZbcTNwj4m9IjrmICiaxfhQt3YpE7/y7En4opBld1fFWdf/zNe+frLV
zCZ9sMzFvc40N7lBRhTbSHKpQgYgd+Krri+wefVqxUWBUi2b4aaa9MG6XBSbxAWqdvXJq8vOhsah
W+wDQABP4yTtq7adde9iWLQccnWVLFeitPrGbzMrHi+mKtfWUNhu+VlmsP4QIhzN1C/nwngvrdb7
QpqTv5+9Tr9OaEQqgUytqrxpXVCyft/UincJQ17eluYC3XIqVie/RC5/iIOhoFGwF2VO4FABRm5C
PDdl67NVVfSWOt29K1I0jQAl12iJDV1St4E9Vs2LaeKWxxYsvW9mUqUT+2ZtzR3Blko/Mkmgp6BL
oK2BDhHGQjWxGR+lWpvFjVoi0QCPcYmfzKpaK1T43ewzMaJTBnZprR88yuI/x7VT112XlPOHYp1b
eaFANxfIkhvb78znrNgX/Wg/JqvYGBuqIygE1VZ9145l19D4tIzvpACrcrtMnnw/1Si7+iMUZ3VX
ullXQONZHOcidmVGuafCmmLfgNX4oZR2u8BwASjoj0ZlVJgKWMsjknddHaTUGHXfwMagiry27i+y
ofK8QKDI3QTq4iVqQAhf1ddzBlAN3S0142NJAfF49aTR+KlixLusaGPPVxW7K/ZkdAbZHW7SfFTF
2htTKuluaPF8LfVR5gGNh7mCEdzS0nYaMX0Ys96lxenpw4e8bxw9BFZg24FmkX3ReSpxbsY06nMy
JKZ+YXXJHMb52CI/RhcnDUQyqFHRG/O4q/pekUGxgG6KZj3BjUAb4/yBnNt+rnSZ9meuiOOuCqJ+
cOupVAPl4pZ4XTgtNVjmCLMY0bqVUGgFD6E+Jt65+uz2a15XpBkGwBaXHrX3IykYzalJSrrcjEDG
ytyfrGG49+q87tnPU/2Drnp9vwy1dVGkiIv6np239sYh1ZFONPIvbwccx1EA4FnETFUk/whND9/Z
XTGYdqiBRFgcNTdeTH6q6Lq8ou7nvKPEl6Oj6EnfNavi4u2RTwUAQOZ+IU5OdOZE2Q26MwxGNPS6
+26Ws0aOsVR7U7r13aTFypme2ck33TyggWmhInoYWpkp6oZT2xnRFur5jSea0O2MbF/GzXPsVfZn
UqSKWmU/7t9+0eOYDul0AroNaA7V5jAAV/IRUqJh65FdJisSWJYMZ71wqWqpy5mhjkMchqJ8hQAa
vA3sCl+vYEobRZ5biREBd1jDshqSW8Fhdo84d74vDFqeo+3Ywdvvd2LbbFaTRKvU9YHsbxP/W79h
tJehkWuuRsLsusiT8TdrUc/ZF5xYLdBQmD5sGHFfOuzjtmPaZAjsq9GsCbsLXDlVX7HZFbdovXvd
bnAz6wyj9cRnY7VA3eE/MESHmNbMlgigJ8YaLQUnqGqlGTJKdbaXiludQawc98g242aQGh5xMMXe
g8+G9aI+NpbUIrxB1t3a2/rXTVrsAk6bedWjyBCQ3/WID0iyfORTz5xIJ+YWmSgb9QtUH8BXHAyf
pUXplLRrohEVuF0/AuEt7DwmLF3zQE7mf7AhwKVsYfgvwY1DfE5V0AmrhLpGo96rQbsWDTKQ2RhZ
1lieAYEdi+MBHmBxbtAbJphj/fXi7C17qi1pq1EVN+xsVXGGl02+vvO1Ke2/eSVeOQhjGXXr57mn
5AEp3yxgivbanRRdAdXRUUdskmev/svJJY9GVolw4NZiP5wGsxODLYm9kCbNrMfeMJav2jjnRTi5
rfmt1SicnNmpJ44HTnpwUQif4XBy2BnsSlh+tlNAygBtEY3qMIfLamDIaLXyajM/DCS01bdPh+Nt
RGVzI5FteZ6FUt7rD9B49axZ62pEVtyInTbV9JQm2gweooB/fShGAllMtQUn48MTHhylncUlN4pW
WzHdtUmWF6jF2MuukAgFnJnM42OPIw/qG9k6BxO8tNcvhq46RnCKq0frCJ6e2qF9uwrTOnM0HH8y
UGxgUOGgAbQCzPZ6lBxTzq7sEhVZIzW77S1i3Eyv7BtrgU48qmobLEapvbz9zU69GoQ/MISYdqE1
ezAoOpKxY2aqGmEQWF0PZldEjSfPicadejV2JxhFKiwbsOv1q7nQaHQT18gIEpF7rwNzoMkmhoei
SMwPXeepsb+kIFXPxAGnhuWQA6DDCnGw9Hg9rODoydZMqpFmtOo7JcsRrCmtbD/SBDMDrYCeQHSQ
j92ZcU+gaSClMKFsBsTJWDSvB2Yh6eYIjymifO1sFJiezmzZu+sTivpgarqpt+JwIATdt9mMLJgm
qios6sE5Z+dyvCd5Esg59Oc3L/rD+0YR8E+0qiMCXdZiH1PQjnR1sHZaN5zDEJ0YCqESqnRbZHB8
tdWOEFm1tWfMrr2LM1fcFZpAsaRW9N1fXbS/rhQbBBbmgVwtr6cXutnQDBiZRDp9gS5UYot+mNVU
2pkdebw5IN1uFrIbqIXD5mDZ6nNaZhXGLpE1580NWP86XEZdPXOWnYhWCQYgQkJqA8F6+DbUMmvF
ak01smcuAtg00Gv285Ln+t7Nu3YMLCHzrwsVNFrJQ12c25y/4JQHWQrWOlt1UOccOFojkDNMmdiL
RlRHGdIfkEuGvVLU5Px0HsuWjHaZVB9Iuv6IgAVtcnii5jc04rzPnt0a39Rinj7H2KJjzUOv9U52
lOyDOd3kxCe6l8+FMenji65J6kk97XtflcBoIwOBg3uDhOilSF3rS6tnaRditK4MgTM48rm38vXa
GAqhoF0HxyNsFyo2ZzbriZAI0O52YW1Cxkf2N1buNkMB2C8yMDag1jYjTq4k9H1JtQN4ZvLy7cV7
uE2ghLlbg0Dlo2/wr+3nv8XQQ2XotWtDzpNj2tM4o1NvKmUbKFXaRmeG0vldv3/ZX/xaoMEACEGp
c+i8HgtBscqlKDlzDuV0/AYKenel4sz63VoApA+8fhbXKC5gVqAkWfoF9OQkr+COoaYnaHnrQT41
ffM5N+PFueuAAAc9WOSXOcYM/ntvld6NOolBnX23S22bQtFkIWA4WloRIlxhpfdDOlt0yftWNsG8
eWoFSWnHCfRyR/2yLt6KeyGqoWI/lyrKqHrb9XOoDHY5BMrGtvLxF4NSra59l1zKWZ2fLEVPQclW
Ni8kKtdNwjSf2vphmqZhb81iXO7MuKJwMSDt6l2ak5cZD52e5FynyVigcUJQ2kaU9LLkoqEeYl+C
y1lw63Mp8358+wsc3kB8AO4BjV4M7rTH9EgkVUqFfSCjzG1dBB9QV7sw4liW1yPd9vGSKqP+2WvS
OTnHBD66gxh6Q6Jv1HYiJMBhr789Zim6qSj2GBlunxSBm7a4KKVTkzyrTeGMQYpjiHJlCxSlI00o
2id2J4rmVbmCjv/Ls0CgxtZSaeUAZd224G9L3pE5KHiq7dEwxGPYIKHg51puf/NMEAx2W7WB6QzJ
mcP71wseLH7aOSDjwMiB7T5EzmIUQKGvbWQ0gYsbSclt716rqMMh8jYhapabM9XfdIkb9baaE4gT
XdIJO1TydgCjoyX5OVnAw63voCe03Sf0swiC+P/X85DWWZ6hVrlEZt1494lU8shVJyNcu6E4c6od
Xl0MxWxvC4AMQD/C85awRkl2p5WWj8wvTVGVVy1wu4u3P+ypUdCLAdaOPhfy3wf1gKrw1ljRRzVa
S1mF6VrANu7Lc/ySE0vZoG71y4uHyTsC6VuIPE1uwRGdYYC+KYur6AK6w87ppBbqxWZND72mybpr
T+nsO62upzOH9vE+5gmomVEtRB+DDu/rL9dMAzgdc1EjOZXxJQi77LKDgLvPnNiJCqNfgsZO1jOB
wVFGu31E6izsYNROSR8P4hxjROCunBBXxMYSPI4eO9jSKnCa072sZzUa26Iz6VFQ3tX0ZUCKz1S7
a/B1qUDlj15M6iSKAy4SnZQzz3ZEx//1bCgrQGrgbjm6xsrEQ6sjFWtUaqV+3eSTvTWP3O6rs+JS
A4hlrGbU4WjUhMPWpAAD5K11pI69mQZArJM6AAWKJNTSTnXmw2Wq9MteEF0EisAq07cR+eoDQ5CX
BHE62U+GMdiz37dIz4RS74YHm6R6DlRAG1/wFB5adLW7kYYJlfyXid1/P1dp3vvxFr74veiq2lcT
dfqJjUVG7VM4eeZbgvaAX4KrfzBRsf+iStGeM646DPC2qYIngGIMn+lYDNS02zjzxLBGvaXFd6pV
OzdVnuCiYa6F970GhfcTD2PZ752mtz+8vUNPnIKUnanBIAdA6fUoVoZBpg/snzUCrJs1O2fRrZ9F
gjaFbxaVM2/gqvi+y2VeBgOHYx1uQcNTKWa8GzRTUB1/+4G2XPn1qWzoKFRQm90CIHKz1ztJgUhg
ekKoUVs1TbbvUHMYkcPCj00zEI72RVrQC9JAeFXhYhoZaF0W0Zms98RBjP48ATeHF3X5w6thNpU6
iZd+itqmz4EwqMtOVYr4PYFfe+aIPHFyoPhJ/EUxn+D4kNZpDnFMcL/O0UpP5r4TBa3lqmuDKWnV
q5qTP6yKvPzXJP/Xt/n/JT+ah3/N5/DP/+bP35p26TN22sEf/3mbfQMG0/wU/739s//5a6//0T/v
xx+9kP2Pv92+tMPfODa+v4isqQ//zatfwUh/Pkn4Il5e/WFXi0ws7+SPfnn8MchS/BqOZ97+5v/1
h3/78eu3fFjaH//441sja7H9toTH+uPPH0Xf//HHhmL4r99//Z8/u3up+GdBg1nq14x18a9f9u9/
8eNlEP/4Q7Htv7ukdRxeDpASRCS42aYfv37kan+HGQVNy9jEM6hi8aO66UX6jz806+9opLFwtgyX
xavyIwre248U8+/QT/kRNrjIrnAV2n/8++Fefa///X5/q2X10NDNGXiZ1yv0l3QWtCIKtAAn2Cnm
gfUPft794qVNtR92pripPjWP4sb6nDxq+3UfX1DMC9Z9cadl/nzTR+5FG61hu5d33XP/CPVw/Fl8
6HS/Cq7GHfD13RJ+nML3N20ArvdC9Vs/9YcoC7Iw9mdfbfxq3XMQ74vvv035n2/1+1v86gf872b/
91tsCtbbWxyZdUz4XTkNOPA9zeJdG/bRcIFK7Kz6+oMug/mTvQfXGqZRdW0+nhn6dVr359BAxaCC
bFn1YeqDBNiSaDDU9/rFup+/5EZQfnZvK1T7LorrIqjo/AFsC9f6rj6DwjoxMthbxiXehVl3iFfK
XFh7rhyqPQfgvnaLm2l2LrR0vitH7cxbHg2F7AF6B8iE4xXCqjwIKOPBMOiOU9Fy3AJ7XsX3gNaq
+WXTu7u355OV/duxzXQejHQQwtuTmplrv9XOjMfJfF/OH/8/e+exXDmSZdsvQhm0mELcS00GRUSQ
E1hIAA7AoZV/fS9EV9sLXuYjrXrcZjXKyiQuhKtz9l77/b9vvJ4n9wtwXoEADl1958j8ocH+dUag
PVqMdIHLg92IvPuyDZw+D6Pk6/nil1rd3eAwb5yDo6m0+42yZXUfXLo27Xk5VMP6uWVL73ohUVjb
cNnWGojjZp08L7K30Z4/14G0rMSe+3T6j0II/vxuZhCqwswGzPLeyRZYXxutdbZaHIr5aavvXFD/
sv3gKPP24TN+dp2di92bD+uk/lyhIq/ngWtMM6PGuXCaj6guJ1vsP7fBPOjSP6ErvkvFXi/LkzcK
IJxpcUid8WdryMQyRFjugqN0fmIhDzGXhJ2dIlX44Bt+vSH4nyvvPBWuTF96v/m/Xrzeu14261zZ
vc7ut+v0brwo7tbj8uWDD+ztWNk7wRg2mdahXJ4OS2cYJLHRATml4UsXtldWqEdLxHE0ChJ1zB6D
Yx/JDxoHhvlm2HBRkDVMBXRF8E6/vjkZeCmK4QpV17E6b26cs/EsPagLceOeaefG+fu3+AfU8Wq6
JfiFCh5YB04Mvu2cnFI0rXQkgs3isETu0b7Qbpub/tyO1vDXmCyHOZkTFa1JGlpRH+bJR10Sa//z
by8P7gE4EIbDUy+1R3U5NQuzOOTnCLq42fUyPccjG49n8xkCtmvv3rl32NBBnQwRUPuR+CV+aT+t
O//GvfHOg/MsDmL90jt3Pngyf57zOz/tdDkFC6MvauDJrFmS50nG9z1QdT/6VdSiuO/DuiEmDo1g
WD94Ihw+ymSzXnsT//srxxhJzR84AGXG/UP56yv3ZLMKlKTFoQ6zM+sQxNoBB1q0nPlJeaN91b4W
lyPyPZwBoX2X3toH81I7Rx911Tw2d/2FfbaFH5mY384qhKfs09aOlqQZfDrk26b1iC7PD1TTZX5N
G7En2xeIxQfogLfXYQ0kbpKewC5C1U/GQKNVKearkhmymdYq3iqT4hzzXbF+sEbtf+j1S2YicqBh
sPKa6LBPbmgZECMuS8eFMvuHW09+NDNWokkp74Nx/WYuoVJMS4m6HobXAOTf67dJqU+TfrtpSdZp
RwQliRlcYG2ILPnRCm+++XD2S4G6ot3JfhAp0etLwRMZ0nGYtAQg8P12M95q38cH57K/LS+CxL8t
72TS3aqndQ3li/7d/+BGTxymfLfe3prYw5/RX5vsaV5fHr9RoJkLqU7joT3vz9OLPMJVxfaJztVN
HbfRz/fnsNOPBf+5yf/AMbCz2ckxr69nuAWOwH2cwI2COx+RXBS/f4XTd8cVLMuhnRnsvVbqK6+v
gA3SlFO+FQdqNpF/V501H9SK3twCMnVsZSiPbZ3j/ukjy0zP6rxNK5NsheSdOyoI7XFpP/jYT69C
I3pvLbK3NdjgvmmpaqULXmarDawXikDzrssvS4ww/+G9ULXmzXMOYem0OdecFJEBd6N/tMoqMTut
vRaekd6TJPlRrM6be9mlN6xa4PzoRSMgeP1KgmoBo7M1dRIMoM4n2OtR5/cfyRP+6SqUHuBc06Wk
N3vyabWdmtd+lHWypkB0435gfEfmCIPgg0FzOg+xzoMapW3o70mNvKbXtzMuQZClZl8ncm68EHqt
jJRdL1Gxd53f/5hpJ5xebW9cMVDYGMJ2ZrCebEC9ci6GKsBXhUWyuiGME9nxrTsQROEXcVe3kM4p
reIZHVqb79EpMzXEqwMHnhKYWB4rBc8MAVmv64fS0XHaAe8cZho9Vobpy1vc37hyrVu2qPTvZTXq
xwwm73crb7w80bdMvxOu1TYxxcbajzcaDQdf99QYCrKYstDuOMqGVWM3WTROJsDzIremkcL77Dy6
fY4XVPS+cUaEJHGliGQxRwcjFu3EJTirZhM6DSmm0UJXl15NOSuWOYCY2Kz0bv0skL+5UU1I8vpg
UYJFQ5BjMRwjYe1CfZ9gF3IXyC+Z+CHl/GlAaGnGCrH5XVVSPjwapC7jRCyWR7/c+KEtvYQ6zFeb
n7jOffWtmzLsO4Nf9Uj2sbjcEz7tXHepPg5JhcvHi+bWM7CXTtVgHHmYkLwLt0pvwb4i5+XtyTYG
/2S08ajN20Q3tZ1/WllreWGgL96N204zFP3FFiSay8L9NLdCQZYWSq8PTm7MFU2wubmR/Kg2Aolo
fgHx2KP/zzN4S7QvuiIs+rFdDsXaI1HPScjyImMEwx0pr1hkPAO/vWqUcu5oQy1oh7dRdaFiLKKM
tk1I+9BNZXuxVSiWAdhnGY6GSW8tujOuxLIbLO1LR3RZYZ4Zm6f3GJkq77eJRqWNPASBTTh506hH
sxgwQ1AbxoiFE0rbolL0GubxQkvvSjWmY5KTk1EU5+QHB5k49ug0vwlzq+HxkxBQJB421y7aTAsv
q6G29Rr/gT/ES0cFNZx8BPvxJJzGS0gtCLQ46Of1OS+V1EIBOr+PRWCxhfNFg9bLmpo1ydsSz7yp
E2cSt3IZt0gUcktDs677p6ydixYHwGSpq5kk4SHE0d8WZwQ4pn7iLPNaJbnkCwy7rmwPjtGYx62W
i4/fgtoDSW4o1NFWy6xjNCnri0fz4TMtteqn6dfON6/RvTbGylpb0eg0nKk85p6zxSqMB8a0cs56
1xJGIvi3v9Xk5faRhkznx1SA6Akxb86/+bYUrHaZYgJVTUCac12OC8k85qDjmqa96p2P0vYrvKwW
0DixkocaouUTW7x5g8HzWvTuOXCalc8bi7BWY6Yb/CdU/wyvbnTqLOraUpdnJrA2AI0TsxsOcSha
cY7C4rKt0g27nTuTn7AROKGurVm2twLtph/S/63WY0b8Y35OE20nB3JC+TGIusgSvau0B50aPvUm
qHoabnzPobSvRErgnMp9K+pctGrRGIiqOhaWKNsobYjzC7FQGEUihK8/08YzTZ7L6j2ZSzE/t45o
szjTbD3RwLrOUZ1Z1VFq1XTje9CbGKy1c+XUjpgiOL7j02SZ871PA9LgObponDsAVsOxs8V4OWht
pUKEmvovc53Adi5ID25Ey2E/tuAvTFjXkb0/5OukZW5spHS1z7vc9ItIbIX4XbLt1Qk+tpc05ntj
1erMYN5irNN1nziTs5lxs2Y1oIACr1y49Y0t4kCfujZOa+gyo7k+ONLQPplQI+p4LshfSOZGc35l
miTcsCVtuD/zg9G18DIMxYgWzLBlUo1mtcauxNcV4s83KetBkboxh6LNo0AGcg5XOZD3VFqd3E0+
azuE9AylE09Vz5dO9l/ag7jpO5X4TVtnRypmmRmPgnS7aCBNR4Y9ccdaYuetmM69PAVDmbUlsFFQ
jFtk5UHxguOJ0MPA1lR9k3ll/VAxokoazd2GR33ppyVCYDUymTYYZyJ/bg1mJTWsWSTgk3zLpsl2
krW2K+sSqkFjntkdMe5R3ub+rwV5PUNNDP0UE5DpCgyo/YQixupA5syFq74EQxsYaAWCLo9IyWiv
4NOaMJlrv+LKflWR6YGXYLleaPuUSbcaLXitzDewaNTTrMWTb7XIz8qgGLh10/6a4bp2ImuZit+d
0HI3YaSnaLhB2pZ0bmcUB8LvmdoXNYGwINEVNuSGxPJXCyJfhZ2mGi1EtYcrOxca9KLUZkQiMSzc
ULC7/Tnt2cURZ5m5x8aBvTx288w3QYj4TK2ymDKWPQwkisHs4YAxN13Lw2aoWhp9eoClBKtH8+x6
YrTC3DLWGZ9RRjdLmxyzDWfctJdMKDMfRlsDRwg1vzQ6/DdFH8zPmI7XJhEoQ1gIHDFOcZt2brln
nRZfQUQz8aRL1vxMJ5VJlrW6NS7y1fWxuqAi8c5okZoCC3Jlf2ooSD2qYGcgKg6AP0Ugp8vAJyIo
pIte461yLc1kJaiX29lv6zxqzcX6qdpStUeUQXoXiXQL5tgo+jQP13oqHrtZ70SoIZLFqG4NC77s
JbO/1bTNfm1ekK5cOp88tjMZdrZg7tlAePlK+Gy3/+OFLA3k4spHWKLv25IBM5iBt5tQVyDF7can
VQ+GkVQNQ/dslYp3HFnurD2PnqHSsB2M0jrkWGpetMYj0d1Es91GfHHi62jji8Mw3bHnsNFpvcwr
nNCo68AQgnuhoTG7uKeImNJHVH2VTRZZh/Hnj0Vc/+3O5tCF3mL3ZjRQBAXMoavxGbhGPcWahjQo
5AA9fa5M4u+i2ockEjvC6B8EC62RuLqYH9J1CvQktSGqRa5invM4I3+zi3QfHAQz2QwG4AM/hb5C
uhlIrMdNHfgY3G/6Yl79I6tvMxwm6jTfehi2KrIYUudTLyYnYmJ1vlSlXRCqPY75dTfWcBW8PlD3
m5dJUAaLsRun8+VH4SxmHznl2MtoFE5631RryvedLt5j4TpbrGcQrg4F+WXjwcYBap6plJQsNCgF
tV54PPn0Mnc8kE9y0r3fiopAngyWW5txtSDNPg7zjCemSRdrOCrmCitpFsu+CrqO/SBycqfeeRyF
SnTKCk8BgBV1tDAcfi2nkeOw3gx5fqCjmjpwYypawFamAO6DsVnvqtn2ZVTCovqRbYMa41Zb2yp2
YOr87hAD8S326JkTXOMk3OlCzFeT4QiyUrea+utSOUxxnRWMlxUXvuRjn0m5d0VHD161gXVYsnIM
EqeyxO/Ub3v3kE8yTZpibLdDZbMZAkrFJmYztvozbp3JuCs2oUEfS7el736PXaFtT1SxrU1EbIyI
iAmagKg3rfOHQ2G1TnmvrHFeYsXmfzlqpqums65ZB/eZc07r3uRp1y7Xs9T99saqs7T8NI+TO54N
+Wgux5KkJiscunT5mheU5HFVkHwUjk1PzHgHGWqMRckIjETV0X/PF7GSnlCUXvHJ13r2jiBxdJ12
g7EFoYDBVMemleU/KOX6v3BRsjJla5NDnO7q0v48ehLOS+3Z+rPNz80gDUulX1sd570LyveFPYDZ
xwK5g3ZNvoBpTLv1qkjLNXCimkX7SlFYYmNeiXom9WsuNNuNheGURs/MSgJhUrrF9n0218BKFDDs
l7HP7M8W5fQWcs1IkxkoRaddC8F8exaMSwrjTU2OAQTFYLVfARSMJkWWAqbG0d4hJ1dtuxnLOVas
lt3kkinxwAqrUbyCyZsdzVbV2S0WYms502zFnM1O36uTfnJchRKtmJcLiGfdHJaZ7OSFDW5AHr02
zZiC7DSomFvT4HH0Cbv8KjO5fdUsCgvHFBu4ulhJa/gRbKIgREroy3LmprOdRQNWzJmgEdJ2naNQ
mV6cd7RuEITUymiSAXKf8YmqFyFVWIS7IJlNjblEH3uQzZ4/Z1Xsycqw70Wtt004DymkgjAARvXL
zEq5gpBlt3Mhyd2rLnB6AvCQkiX61iao1DxinzSdh87x+pvVqVb/kwY3xwbMqRE3FrZlCVLSZ5/o
PhdQNNluLXTFw5Qt6Xg96BMTcWdNYJ36ZZ0IIV41ndguOCFmQnUg2M0osnMPlSnt7A6haL7DrtS0
JJXQsVFBNFrLRF8kKckC1HmWyKmxsoiy+MaIsoamipDv9wNPFiIBp79WplEvto34Nh5V9mIhPA1C
k/yw4V75tpJXjj8W/oXeq9qI3Fpr7Ni1pPcg+Sf3czD5d+s0WM0RuWH/w6k9NV2gnSirT3u2/Jcu
mwLtyCQRYFAN+qYC81OPxvWkN7OedN4KD0ZDYrI8m8tmZ2flbDZLIuuJDJ3MTg3jfiwL+VI3ZmEA
viDa0ChUW2HQ4Nh0M+i8u9jj/eoXXokV4LD0fWbczl5f4qipezC3jO8BRTCtQdgwsdbmPKxxdOSI
jX3ym3hhp7ZiCs2q30ZVaM1F16Y4R0NAPu0C90YrtBiMQ8sGUZ9ZfbONGsmNa/VjBTZ34OsbmzzL
cHP4uXPbVMjiLgeRqxXCDTVY8iAL3MfUzpt956OnBiS0QtVTemGZlW9/bmydFbNq0/m7nbrsTZBw
fU418sTionPnJ7To3vygiUbid9pIbQasNlWkYHXDD1PzcaTnclMX2GS18ohCVz007dx2kS3y7Neo
20sfY5ivrJ/10Mzp534R9dety0m4Vqpor4NCmRDhETzSzeoXDjA2VYWf/jau4rzWZfHbHBTpcjJv
near2ejWFDt+5snLpu61Z40tVnAOhxLPkKPaeuaIUkzupZzWjCFuTOWTLcfAj8rFXPo7CkIAahy4
exdG6VXlOYQdoYU1ZvgvHVqPL3ObjvOBk2uH0MXRuzRGKgNybkbUqnGmttcldOeF/ajrtghe9ymr
vh1nl6XXhAaP+A3PFue61Vyvqpr5JMwF6aRw1NqAexvKGVGvbIynvGaKiDT++EOpZ2wB8tIZxmvb
WF35sA6jLO70oJfmBd75cbiaNc4ogJLdLsiuWs1uvmPO8yiyjO3sJrXkJBFndauaEGW3kofGdPNP
NceIMZQeZvWDXSjhRNTEaxHNTk8CZ9ctfkclCENkOAB2Ma/xW2zGZZFxhv3Btq0MzrYO/S44lnYe
rzbc3ndTlftzRNS6ywEPyI9dhtPWyx9Dn7l3rmuSOCrGFRKX15vGb8oxaMlZEcf+aPsiz0OBHkCP
1RQ4zCisviMzgSWrsN3TG6O6s9b8Gu7d3Ca5lXba2chOFPO6yzYmzLZlFrHvpTsDggPp3YY1TF1V
U66jgpo1/PXPXp61j1sOqeoMeCBnLlLuSyfcNkcfLrxsTJdw09psCStzw57PJp78XpLrGIOrmbZd
7IkMz/zeuX4ZRh9DWq+x3QjXcrI+L7lQz25lml8XfOMZTGthgCnSNwaYRujFciayPCsi8GOquttW
aTMCIP/Es6NsuP02OcyoukQWRDz0rYpT2GmK4J8FhWbG4coK17Hzf4BiZPxmXZ1dm8UEO2JIpbEl
U2cCTt/m0rlLe817SVWe3mMOTNNLO9dKvNv0Vo6KuGJ6VFPJyCut0vdDjjiDPPYc6S/QMa7jBYL9
/K5ApViGzizVRZ4FrRbnruQFcfbgFN3yrG2kxgNVvnVS/SOgsoatWSf1nO31MLxkcnAe7NlTD8Rz
KX64sfpDZAZEsHMeXOZvrd2u3y3oDhAwKF3O4ICK4Rz+qF2RdMkgSoy06Z5aT9OfrZR3lwymg8y2
Ba7Ev+xh4Q+LbR7dQw8peL7y+2pYQhSEKAZNfzPuLE92PmLgjmVyAEXxsHSN/6nP8vp2lZT2wx6w
z9dgs1C/D5Ct4IEM+YBUHUfVXWsJSSam5WX3fed5IiblefspKxeeo1wy97qcdA4BHnY5O/Kk694U
FfnWR5xJuXYYxKQBOKgRXESB2/d3izOzuMPcpjWpVu13kdUcsfzcyrSEECnTjMH9V3lolIjoQ+HT
4DhPe9gzCYnSEB+NnLoBp6SMgs3QGu0acbwKlguGD1pN/jgzyyBtr4ioQdlXzjR4WVyCaETT2W8Q
1H23ADbQyyDneNFlwj+abCME01SQo8/IlxdQm0YedbLJzmyF4S/C620/NKnrvUwzKqAY8Bgv13eX
7jeqVCY9IZUc49pMqUWY45j9ErM9/Aj6Dkx6PeXFb9dqNorXxlI/gRxYn7tcr28DUHntQVuc8XY1
5Zzv69PwC0eZ9jxPCyyFshFbRQ3bdT41tAKenHaEhg/tAkt0b06qZaXWJqYHd3EwtVRLvl266Ubm
E4VYPS6MSr8oyrSD2l+lHMfNNPV/dFhjKbIWhbp0uw6xTVC0wUVlDY6GsHXfQo1SbXbCgs3uQ1kT
zhivoaDrQ/B82bmi+5FWGiv7kz0oyS6n0oiqrG9+DFspt4jNmMFMgbFiC0mq2gCjum5n8C43AJfe
Okt8wphGYN/OInJ9pusImF2VJmqT8tNW6HXP6G7YO/ccwIt4zhY21Wx3pjxaoM3lF0Ez1w+mR1lj
Ei4LPmw671Fk9vI4TWa9hX0mnGRis2mQKg50iTNzHWjUl6v5Zw65N9Y6D+gjb/gb3gFKhOz6xINR
pyZ25c6+cIlgOZClkU9hMdM4CrMmSC0CU93li8eWLuXkK8Qtlo3gmSTD+nebLsOZaWrWlFBwHnF/
6J6GK5dYXzM/ZK47uZEVtMttw0HtUeVYhim/pVejs0knJLl1fsFVqIYD3Nf6AoCZ99PRiwr0cGFb
zaUtWiYZ1Qj12PujfplJ37jWFr0dI02r1E8N5HsZUrkdvmZqnZ6bafGpmWli+xaU64beuvdokhS2
I6445VeorCg8w/ewcGxHIlDDNwydNoPWs9bfe3w3f01M6xM+YwvBDB2vKdKVHny3x5mBx7jr0Sgz
RapYtUPzYmtFpSJjSXfxOnsWIH/d4j1YE2dbVrV2ugZWpsjzqdhMhPrsuRWba9/uqUU13XkFjI69
9dzXP3298z6TshegEgBt8Fjog3wyR8ocaHjXeoi9bfUQZRdgZaMV8kMeS3vU6ZKURXozbv3ghHB2
dihIJYOXIM+lR9EopcxhKaO7t7y8/Z6xf4K12ou9eqEJ+Qua8vrkbUH/1VlWyci081+UL5nikFwD
hZsD4qiEruSPmrauDHHopWtoS5jAwphFlwSdLJ5EPkBz1RvTu7czwfG4UOnY8PEhbYsz3a+Mg+Np
uy/bXTwvlP5itUnbwZqnUsYeIZpa2/65ZSYcPK8N6p+KKghjdfGUGZWtyFjN/VxCL+lzi6GUlsMP
7MOrye+bm2uIKgZ6RKr7GoGoKgNZYhqwLru0QLajwXjtE2EHkh1OyVquucJkzLnmfLd0BruicjQM
Rn9fB5+Ii6mflN52dsggSr+vE+3G0GcjPNHt8sATIVPUb8lMdp5tc9+UsZxNLmoTY3HChfbrYK5g
+JGzNStupMjn1NbtrbM8CzE3M2YtmxJfYhhTqpLFhO0WryQ062FDeYF7TgunjiseIpxGOUGeDsrB
tOC8prML7WjbOYZzmxcJrch0OhvB9A6ARDmOXDP7ux9FuJunvcld3+nRCkcBFcA7P3UXZzS9HNyn
VdJ6frKWR4gV56q7Ba55MdhPriGO4NwPtPuTxvZjEu0jzRmSybikTndjmKRp2TcW1UDa07GTTQdn
Pp8pefb2el7710r7KKfhn1rEAY11y9hJ8GRJve7czlVFBUSjEZ2bTvek0QG7qSQkj/ebtm+vAgKC
Vi2oud2aZZ/oVDp/nI1gGqtENV36dQfE39ieph3ev8qpzgHzD4mh2IyQ/ZtUVvZ385fiSAwYdQ3l
iMQB//ioL/18TXWCaFU2mIlfOst/KPP5cz1O2j4qRR1N/WkfeqRuwz5LJK3VUzTYBFtXBHHh/+Ku
0FvyXyKJQW79+q4m+r0ogGyRyFHfmWhae2Y7bFttqjRnLXrY+P3rncpS6eMTGehClceuZcDfeH29
jYAZxyshIdf7vLba9o2+uGzgOThw6NZuCXzJPrjF00HDJQEqcnc+05CNReL1JUVhVvlEXy/GH5Ge
NVpNfXscnNjS5UcA+beX4jtEd4sT1fFd2z2RRGiD2lx3naBwmoGM7N1s3MPdpvFdffTiTj96XzdJ
g0OqQsgufrTTSzF5udvI7eLWzinG5b3vxn1ncEh6/4X903XgNMC22T9IMqFePz1ww00WpIUdl4tl
nZEFN0bN6pkf6GLefhZ7QC55R8ze6IlOWSPtNtAXR2cU03iw7pnWPTZvmlkfyjwvX6ZK0i2xsKt+
8Gm8vTkgFHR48CcYhJn+UWv9PaYr30iXjRqVdJv2QI0GULLT5h/MHP90FdBCaJl1JEaBe/IIC8FS
42EQjnO/ny+cwkYYufT/6XzxR9C2T4HgWmivnob8OGuZmxUmsnhGs8N5Xp+jSvTr8f3P4XQW5Co7
pxTkCl84Ilzr9edQjBydsHRZsdurlYZJaoAj3GRItdqJa73o7t6/3j88O4wONr4NAB4m5tPX13OW
zlmofJISXRnTodeC+d5r1vXX+1d5+/lhPtnVgORL7Cvs/iv++g5UgxicCqdFLdc1bwsc4MfJ6YbH
VHranSrpQOVkoroffH1vZ4tducpU4SGhZoI/eZbBpIJsrnKLuRCnf5BRnU1t4OVybv/tXv4/A9Nf
diSXb/X/b2BKfkzffjb93/6l/T/4t3/Jc/61Tz/7KoiIFywuY/Tf/qXA/BcLyL7lYmqi7rv/X//j
X/oXyxgOCzR9aPzxhf8/+5LzLx0zHBMa4JmdV/IfeJdOXT876knnV2Hk2PEZb4zX2tpMeWkqLQH3
dJi88pHma9TXvyWYzWoldVAep+obOpnKu/K9OeFIHI5rc95pE7xS85ibfaKv2wca8JOZgF/FRLBH
snAmY+tzqpOrGhQ9hIAECfIW8qfgW0TLQI9uQI2WkM/2IYRu3/D8JUfGgcwJzyOQjSfBqmeeaCcB
g4uZ8eQmOCoHygSudOqb0VVuGs552aLmsOy+DxcJqCpy9UnkIR0Y7QGAG7h2Ix1mGa5ZV91MaitQ
qGfESAPOcAZAgvqgfTK6fPzSlWvaJ+RPU5OwaARxQOOE+bVd6ZiSsZCrL7kYnRdt8tbsmAbb1u7z
7SIe5EDmU1KbjgJqi3U6Pex3gtihmgYjRFzj5DQ29J7aadDTISEkgrdZCVnOlMLN8T4dcEtHzVap
Q7sas3MslJ8dNZeUs7jSpsqmjZNPh7zOdDdsWgtLQFPJ5Vh0TueE6yTFl8ypLQv1VW4AHhZSUKuc
l+m5gzRCesqAzbmFF7k36MxqAHRLPmVclDaKRumsAdWnIGV5DzJs+6j+aqUjNWkk7WbCLJwIZoX6
4dNHzENgh11wUWYtbNWiZkINCVBuQNFny3Y70H5tExeRBYdgS3DKUlrVuOHse/WYZMRApKHMCWqJ
Jk1z3FDXK+dpUh2m77Xx3c8rNE74mtVijGeZ3oobA0v8R5He+5ng5GOCoOBb7HkR47K0vJ7xNVrm
1VpveJgKazgnUyO4cWnNtmGjIbMjf3gFhK8JdCZVNSFXIPho/Agp8faDBuNm7C4nBjW705Pd4mBm
Ladx10ia3iNModqP+tHOWRYXypMQclttqR26fQgzw9Wj9HX4awa8++/bfeUn3FeYv56Cg95+P9Bg
JGQ3icz65BcoAoL6SZV6shSL9UjwyHBH+WCJt6nur9CiSMjnmTyQQxBEmJn8K22ho+KlNQrcKsdp
OI8fiX1PF3xv12Gb/CLyJ7EwOfu089dS7GluW2w6Acy5kVbXVDymW0pB/dP7d/6PV8F0iiaQTQXb
5NdXydbMFGIqoB1Yq7zcClklVaqs5P2rvHGBkS0I3YyXjNKffZN3ssIj7yEAOOVmaHj7d8HsO/fU
MOxfho2KkH7pDTE0X5ma7bi1syECmpd/MEuffGPO6S84uVE8frpCa2DEy2r89myks80ATVfALmnc
DnkPvu1QdJv8gB54Mr7eXHff+/z1GslmbGyoAEY800G9UK2rXYjOfuly5L/h2HbtgUrS9nOTbpFH
td5sH+wbT1anP9dHnK4bUKYMi4H++vqaREKS2RqBR2WXHVK7TqM8d6Y7Er6rCw+m6PcPXvW++rwa
SrzqHQtAJ8zgkzqlThWcK1NTuXpsBn0J+yb34kFvzae8cvXI9GiPOlUZoEXW5htlOOuvza29B3qb
IBPf/ylvv20rABDPnpJNCbd/MoIancl5Qz0GGxhZLmPMvCe2sfz0/lVOt8x8WIxQAFc7jYGayP4B
/PWCF78xLFrHRkwbQjyOwabOZbl6j06OPwMsPj3xLK/SD8iib+8N0gGnDxPrE6qLU0vShJiZJBQ+
Z7oQrLPwlBM1F3P0/r2dbsw53OyQMkauuacs2/ug+uvemiZzNl6nHoPRyQ9rvXZHav39VW2I6vn9
S739TilIgJ3dFyLcbKe5D4qek4VfiR5rPi/XMliaz9oqydSjaZw0bSY+sL7+0615qDzxbFIQwWL/
+ta0FRArkks9boqmOzqzRtWsXEQ8wfb44FJ/LMZ/DQmmZSY9c6dS/NlYn5oEc8/tW73M3GTshlkl
mSFd1PoIA75bW9rNIF7MclcbdTN5W4DIzyDpNSDhsq7drmqvBQk+Zt16t9AHnpKyRZ5wvRYQN8Js
0ViT338TJ0+GX8vOGqIE1p8dL3Vqmpmy0SbQS5gJncM1tvDPUIsW60G3iDl4/1Lmvq6+fjJca8cR
7D0EJqmTD8xQk5pkuZnJ5E76ywLUZVe1OsNTL6egj4ZNol5VZQ4/HFAbipwy8+0LvITLFhHXSBdt
QBOKWrlQwbcabb5/sMuUCne9WvYjUbS6DN1mMO1YeTvPMzU2Shvv38Q/PC+2TdS4gAEE+1ng9ZdU
lqQQAPW1EmOz/CuzsvwLZfbbpTeX0/37lzqZa/ZXw2zG3v4PvYeu1etLyS4fyt5lebZHJHDKsNUn
R6UDG0vRD4kh9fTRAbnywQz3p7R18pY8nG37wk1xio3Y68s2k6/zKdYWeo1iuBddlyJxBKx+MPoU
2PDYGzMaaY/i+ViuxkKnzTR2AS7ScETiNJNoCPSGFwKUdi8KV6jmOCHvOTo9SPpoHoJCXhiLWTmX
a1Z58ojVqkMwMc5+FZbGf7F3Xs1tY9kW/kWYQg6vCCQVbdmSLPkFJQchZxykX38/cPpOixRbLM99
vVM1XVPd0z5EOmHvtb6V2qP/8W08mjz3t9HEd8gjwzNH++Hwekq7H7tR5pSitlF/44jaQTG2nEPJ
rjPI8V0zKahR410ztPZ7ojeTJ43IsagnG0FwX+bX5iDMX5WZmlGQ9HZ8iXSgwRY1Ltel0J17wcJ0
Zok4MT5wOEPBY4l1FTzQ4VUiw1O7isTQoIrK67bVrmpVB9zU3JKE97sQuqDlZT0iY/z58d09msnX
u0v5nMIbMgAAqc7R99CA5UxKalVBUWtDkC1tdyFDUfDMoUmCHhfKmaf5/jqpla7uZzh4q2Pt6O1E
ams6kVSpQUZf7NqptPyrXsTlxcpeJCkNU1iA1VTa6qQlelaim/GZWewIhQSiyuToz7ehc3oAmnFc
C8R1RHaI1XDF8Rh+tazCbr2Z+DiU4k6Pr6YCv0kVwlTG3K0yfDl0JRPhuCZ2lwdyAQmU/vgRvH/B
qd0AR1mrANycYwc2/Ujk8a2mB/xTxFNN+Uq81zlb/v6y/n7B2eTRzKISsxIWZAy9x1QAy5D6jqAR
OZCzNFxcGo/GTwh3yuTb1Av1TcHk/jkpFYOzYw8i2O8yhGzbUS7jVxNV9DNQP5SNlpiW2pUKOn0u
rqbuKnaWpNtouKlUSjgVhFsdWOO3LsuWYhdlNn4EegloPhJyIM91t/al7qOromHBYzTBlTtQvw8/
GxyWVV0mOlaZHEhOBJVVTc3RVURh/lymZSLDQsml7wmNbxwgQyO2fZVOq6cM33lHyKanJ6VxpxM4
9/DxUz1caLjfBA5hYyWAmB+nE0R89MskHvactRZSsqTxyVbCZKdSwrmzI8V4/MOxIHzD8dNpslJ0
o6F3OJYQY9PRA7F8i5XZb+2oQDq9NN5koUr606E4LJiyyiEcoOi7xooT60SMzsL2qSeRdzqNVkDl
ZthC57POHIaOwXewqBmLCibAMngWKF0OLysnyVFeasYipPJ24VcxIWH7EYVi/XSIdQyILiZpbljE
RhaOehmTKeo6TUbMmkjrDVYX/cz58N1DXbfvLOqsrOupyT7aAanYHDSls7h6SZ83HeZKCnojcIt2
Hv74Rh8OtU6kbxYkS29ltcwZKomrNpipanhWlzNR9kt0ZgI63KjwqgK5YlqgCcgjpbh/fFV2Wjih
oBO3EIb7eUDr9VghzvqyTLN9N3SR4md5qZ1Z8N5/uuuorLi8uTjVWH4OL7CdS8CsA9Gfc4TcJZOR
yDqTnl6gqFF3UR7auI4h3GjxXAUmmbHXzOnV59hM2l+D0qLRHxxj+LIQIfbnD5ljjYlGlDIxfbaj
r2kphzQrs97yR3tyNnXTL/6EgW2Dc08O/vRrAlUJolPWgMPgkzxafcGwVvpYmMSfLpW806LOvKF/
mt2uxNiHj4c6XGX2D5mh1nr/us5QPDq83YtSNxVfNkN12IKNnBlZRuZ95q1dX5WD+RgYAX86bUNO
aYxzNIopGW2ta6FFR9RCOKPizXgmW5X4IWJQFndQHfGJoMnlyiaN/cxrfLSy//sSyRnnZurIrICr
Hl5ih4MdjYwA52Vq4pJKuthEoDE/mUWI97qInW1EDt8jZY18U1hNfsHOP3mJrLE5h34/3OX89Uvo
CIPXtCg5GEfvtgxXEKliaVGnnvObbgmzn53ZTLcF8tWdVhIDY1VqTdCyLO7rTpRnRBgnPmjYRnxT
zPn7Jf/wRmQEvcLal4hNNqTpqpBk7REne7hJRX/Pzh8FTSbip4/fr5OXbKAiUBUWoHcrsUmirWRP
heVPFXK2zFGp2XH4vcDAKf1geZ2vFl0pHsdunrZpYU73Hw+/3tHjF4/SkbkSNyjCmkdzGDrKLHWm
xvJDsp83WIoF0W9ZeNOrqvj18VB7Ss9HYx1NzXJdja0NIBnFNXJLjuDGZZV2GvZn0VyRN93urMwi
YzVfhjuD1NRbmWTM51KrzBuRzfF/MYdQF+Hblle09J459GahmPU5glvAu0biMTGjmFX5sKtXNkN/
Rtb5661+M9LxxChFZZlJjFQSLOqFFNqCUkkU2jVy45+5x+uf9f4e/31V6uErnKOcQ4fVWb5Sm+On
xSyiAGuL+olMabc2mzSwceZ5eWOFEEsTbbhpx3FDYve5c+HJ92o9MVCbpK6/17a9ubuCQqXOcmD5
2jC3/rJGDKhjr20mJbHPXPOpoTRyfdjIrSXgYzVJTBiWkndMXxqIh23e9sZGbSbNzynv7D6+vYen
vn8/Sd6XNaZhL8g7eoOdvLYlc2JzOpa0F3EMlN8duRVXMEyLzZJY/RkYon7iabL2MCEiCSOq6ujN
iWbBAUFUPM0G2oqgK+Vh5p/OLACnpiByC5gEqN0ZbIgP3xkoHIXaKIyyLEp32YyLdKvF1OokuUUt
WGbkkveJdlPoWnmrjeM5et6pWfft8Eev7KR1ltUO66RvULfPu9gm7dsstnj0ZAAYveFRKEq3Hz/J
k3cWkSJ9fpua63FBG7SKDFqLeW8sAQoAosiJryrPEb5PvpqYJNn2svGn4nt4Z1EoF7VucWkpfP6t
XRISLaORtSxctR9fz8nJlW+KAgHVcoqbR0NloEvMjHMOkdKEaWIzoA5iJv20yzPhl2FCojHZWZtF
3xGGWT81hrW80EyH3VtTzz3zRp38TkAirxfNVR9//bXeWn3bcXcxJagB8qfmRi8056ZLtcYXYy8u
Pr76k0/zzXhHJx45nsuJZj8Xj/PcawjKBVCCVfHPR6E0SBaEjUiTBf/waYYFPi9NZm7tcqn4orTA
VKQxlv+La3k7yvpOvZk5+3IsVhsj3zxBo1sRVdamq5dzyTanvnk26mRQUz3jGHx0LR12VKXEoe8n
edNeYk9PJJeYi/F5mGmfuZWWNFTvODO7FjpDZZurgwg+vp0nPo6Vs2ihNGR+JGTo8EJRr2nhUJS2
P42RuBKxgM2L68nDaKA/fjzUiSkG/Sl6HnKFqL8f995NGTvPJEFkIR2zfB7yFsgANaOuq+rvLUvY
Jq9CefPxmCfeScY01tgyjmmc+Q8vr5tIdc9nxoySZiFlI1UuZQMDwX8xChJUmQ4ZNO7jxc8azGWZ
29z2RYe+1VarV63R/gJiH/Cw3yoHTt4+JAP8BwEFa+zhpZAUJmZT4UklWgFkXJLtLIASZz0vllA/
UV/O7sZU0f78c6N8sbZ1maJVDnqHo7IT18x4YNSG2sQN9Vb9KovPdnLX1eVow4QMEAo/tRmVk/XR
1NEBixAFQcUoXpHYZ8Jqv/UTDgY7Lha8nH1/ny7assVbB1xIHtVtVqvzRUfOuOFKTXOuJHXyVhvg
zhHGrnPM0a0e8E9VyG45bsYlfpSRmGiSZNVmm2NLYOouxptZh9Nw5l6fmA5WMeR/hl3v0ptJJ05i
S2LTZPnGPHaBWg/h70WqrQAMA4k0UZPOrqW1jjvaxPpgIU3OjH+iZoUak/IQFDYapHyphz8ggWjT
51Vk+205ZY8scCQ4Kq2BXSG3O+vFHozx19KZ+O2iXlbuKzzuL9iQiCDrCR6ugnoxiOwVhUU35uMv
bJ9P9+4NobJBiQeoIr3Uw5/Wm32sTfDbfPavCEfE6lRS+1zC5y1snIeS8jQJfZt2fe5hbyHq2BD4
wYQ53y+jrv/u2vDZsvLQk1LivbAIpxs5sdNPiZkQZY01bDhTIjo189Cioy/B1LVKFA5/8GzkJG8i
6PVRu8Agi6z4Ql7NSB/fl1NvqgPpnZ4v3U3l2O3RxGVDxzPliZH/QLz1KE0uwN5xo2jRtHXKGet4
VEmLcWbc98sG6l1EyUioVgG5drRylWWUppbDKcJW6siLEfcErRXnm7QHa/XxJa4r0OGTZyiNxhLC
JE4Yx09+TGtJOAjefKAJxeduFETLp1DNJuRKtlYEmSan16KXreI7IMHpnGLsOFqMnT+vnLoSWblQ
dCbrV/vmqxxrEJWFHYV+RsCFDkGkyX5nkmAPhdpQv01z1YFKJGRSDjHMLoHZj18luaBV2mldnWAW
A2YXQMuCLKi3Szq6qrSmVnQmqQgerOo02srNoL8k5HJjbVvCsN+wQqq39hxlqataSTsGkSW3X9ia
q3drYfKliwYJ392SV9WmKLtWd6uimT6VPfC6MzuE9y/yCrWkMraSaVdnzOH1O3SZ1TLluAWkfQy6
ykq/tFQ5/7huySirLoNvhUXreB9SCyMhiy2j9tYKujrl4myMZfgNMmI6o5E49T6pXA3T29qXPS7d
2sgMQaIxEprV+sJKNfVBFou20eqWIp8EQO0VR1cwSoZ2ridw8lbaq+6cJHrELkdfjdpn5LoYVI05
1CmVO4IzC1hXk60mz9YTxKpma5l17UZQkECDsRS29KqvmNTA62Fvha4T3hl4Tu8+/sROnFvW4y2n
hFW5xf842gVizWGNywcKUHNnaLSdOvWriRz0nj6QDialhgyzZEr+c440acA2biOeXGw+Qo9Mu6jB
cy3mP64D8psgnXMUttW1t3z43kGDih3TmS2ft7K6zdM+dIUYll+KXuHEbpYlh4EXnVPQnJrYTMSp
NDVXjuuxxLpVYz5C7ANkyIA7jVQD12Rr/VImQCFnbvp6AQcTm8HWQjV5FdgUowo9usCWJDvHodLp
NzhEL230ym4NWuAL0424Tmw8LK4Uj+r3vCeIAWCk2FalrVMLbtIv6lLUP23cqr/qSZU/mxKADzfH
o31m8n23JVl/Iy8Gcii+FTJBDh9CGEVSDKyE3wgq57OAivEzbMPwpctM6KhdmcTytjbj6VXw055m
dem2H9+ld5/M0Q842oq1Ywm0RS9h3IkcuXnsPCwD9POPB3k3JayDcABjYw3BH73G4VWmvQVDjnUG
KJ50TSvvMsu10psk7bo1hqteN74YXXtmf3Dy6aOC5cxFXYku6+GYYwOwxlzRNTa8hBI0UxEx7Zkt
p9lmm5SR9PTxNR4JYymbrReJD4ldNqcwvHmHAxoSCkZLIjHZkkXoRxBg/bRzgEBgc2xfp6FofhDp
ZiDug38zN+gIzeLc4f3d17X+BjYMq15DtXihDn/DxHsWR0Yl+QkqWQCLIEehDBm3ohb114+v9+SL
82aoo/0XPc4IwQwvTllO+mVqxV/AI+W7jwc59RAJwzP5717gdzTIbOnDFEkpUFAMj2FQLvUC67Gx
5W1YdPK3CaX768cjvtvwcZrlLpFQucolsTMc3kGJREhUWI1DNSnsrhQ7n2+AfeZ3+RThGF/IwNqU
Cw7q/9uoR1NVFva4pubWwW/uVFiYhfmqNisqoQN8iHm3vpbmLjyzXL5/gqwuiAJXg5CBRuLo5jbZ
sphTrIa+nibWlS5DUFOAQF18fGnvv31GQZvCFgc6POMc3tCVCWUv6hD6uaPAlo0HdPexTsc2GQn2
RGQLVLTIZth7VZonZ96f9ycuYx2dxAuH2vn76JUMBsGUVwQpz46a3nbrMcsbyr65N7XumiwAxSvz
pr6Yu9j6ajWZ88IRTd6Y9PIvZ5idF3pj5388GXLAWp3dtEDoH9tH+906MZK2bOE6pVA4UPpV2W7C
pv0YtkoferpaQY4uTTCvpbqcC7JFGMHtPl4UcYkYzBJIWd9JQkelmLFoDERcaEAJo1XV5oHhW0SQ
WrUsc/pn91NZtfEpjZSpczmdTlhFkjGX+fBU0lYj6H6tmxmNaWwhGycaRhk5/8ZqH3+jAfu5CjXw
uTXNHz2IuxguUpxpZek5sHZoK1eAvQL4kvpTLIQTbyetIv7aqbr2M2wwoBilpIx3cE/lTwKCdQIn
oWgFHEZi4VacSJ75TWcPpkvbDL001GRESTVmS9kFfKX9wm0xvZao76+dJetg/llt+m3qjRJqKl1e
6uzTon/V6rl6bJHAcD0gWR+NzJJvwsGaSrfJIeO6eMj5axkuNLPm0spzr0Tw/nPpJzXGtN5LxCem
tQmVAFjvdGnJA7HIfdjCDlWqsZ4ohkPad4q8wbi6AHN1Y9gx0bVkqDMydrltfpATFkW+2SzkCnOa
/jYhkk4DjKiAz8zaruI7aYS9UNhpZt9nIDizIWhGgF4etSR7AHFrSzu5iRw0GKVoFeK9lqK11AeF
XhEHI4vrKxrfRi4As9go6vAhiTRaHIktV/cKOFlb2ZLqkxc0BkeSnEsthpBLMu5I0l6cOZonh1Zm
+oYpQChGeUynRGpk66WfcDC3A80vL4U1m4OZgTWKicY22HXDfQINbkyc+2EDZp2nWMn0ewD5fFfT
kP4dj5nVw2so5NzLJXjFvo2DYXkEyRyNG+h+YbbrTB0E07LIfe1OE40hv1YkM/FaYbNta4h++qp0
JaUcJaeY5dedwalVzRoIRDlguiWw8KhBSJQiYEcUuQEf1XsIkrMHIiWRghqoXzlJ80pMmvbwJAwr
7WcqLSCVAOaFgL73qKV0j10qtcG8tfcwpnwPZoorA8BTTQ+n2jObyNaaf9EOgOQ0r1CnZs93UlbU
04CcsYNCtBKgwj0NSjKK7GneM6KGVs0/sb207/oVIYUoAZrU0lQ15U61VD7Pe94U2I+WUHht5VA1
ISHMm3HPp1IQEwD6hmSauTw5GFaOMcnP6gq2otID48pQqeh4S2S2F0kry4MLoUZvwWYAx6LhPLxo
e2IW3UA8hrCyIWlhgli+GmEkf6XxqX439sytdM/fmsXS3pd7KhdFVPDBGXB901dFAg1I1DOoNMol
ye9eC+dLqM4Avro8iT+H+or90hRw1tkeBtax6ttuZcRT68t7YBgbs5Q2eYQIvKFLGF3bnT59kVbO
2LISx4zO6uOdmcYYGPMww5sd2urKWAVSpkvpyhssLevnKJxI4/1biWbSnm6GNhAKig1E2PYK+pkL
dfEYGpqQNchoc6npvwldhJcGkgh2WgSRGZbmnqmWc6bTXEudquQibrPyuVHr8hnEkPbY7alsctNC
aLNWWJu957bNe4abs+e5FQXRWG6fZGXvUWmE+Vb1BnuyVou3Y6qN9+aUqbvOiCVsnBDX3Hq5FFme
/JhmxGSguvL0KYZXNLsQ6lsmYMNofxQDfLkIqbzi9bbZPxG/bio707Bma50YACIBjoofIPqZD2oq
sm4D927q/HlMiumZqpk2+cOkG1kwJ7F6NyXhMIFNlABmOokmi59J2+QAmWcU1XBFk86CxzdL/UWo
K6a2AeiXkljRTTS7HXJnKtDThGV4tYRAKZijPCMALhZgNuV+ki9BMMi5a1I+l6g7Z/L3Ws/A0M56
Be58yCUwVLbCKQcs3yDPvtXpQOkmAerKNRMVF0WJVd6Ej9dbkJS76FE3QIK7Swdp3KsHgcVsnmQJ
yE5q5vJFBbgygiCNpGpHdum4tVPi1mAvppnYKbmpParSIMJtXZltcdFZA+hsGbmT4yIcCvnrGEXW
RshhkVyp5iRt47iTX9V2NRTqk5yJ69woRmBnKTtqT3Qg3R/Inu/KzyB85moLR6UfeF8ik3+KxzR1
64HGnZ/b2fgkLMMu3dlIMsdTANsqu7LGHvegYYItfvVZOo4+qXVJ6RZmV18pAmpvZCbmg9w4y5PO
DlQLmEH1xU20MPkGgRNHbzpijbgFMaRVASzBMv0RArtsXIV0kVcUCQ6NUVnk1Go1ZZZdqNoCXLMV
Sy+D1IELHiVKE34OTHTyFzVOvqP3m26XgjiIL7zaI6EdUa3sUiWRfra6LsSFJsLqRaZXknk4jYE2
9aS1M3c4vbNol4nIWQSqUuoVJl5n1DcjAh8jQISJmgCvQZ8FxmzO35KiVx4lks5rL0oy5gmJfciL
nUCXhKPUqm4JuQ+4nN7r95EZSk9Npw8c2bWJ84DUDRqRAFRJAVS1WfwNIKsSeVUG1KpARqT6TTUo
r1Iz9L9HbZmf8UuPfHjw/K+sEGgXG5QZIIez6ECvYkmur5aWSvKmJFog2uZWkl8YRmfOAPJL/TOF
lPy7asXqbWuUKtGac1X1D1qbJjdA3bTWd6qlue34f4UuzdnaDGQS6H/E8O5iL0nLwvAAzLKdM+10
+K3C0lvgVoXmdVrL9XdRtUIi8lLJ+mCYewzIsNuMq750uv4CnlzTb/U6IwtNyUsVnYlAr+zpA/wG
fv9itBuMN/qdHpfT17CEfr+1arLkb4dFH8HGj5RB2cYJx6KrwHvtYgGpGlZSZO0up6Ay9uFqKqFn
Ej3ykvUlIFMtLaTOG7gvNxJsCse1KjzjWM3zCpR5Ol2SXUMMglb81oZ4AjfZ6NJNrsVp5i+0bYzR
xN2c8Aqx2lBDGrZxX2VXuV039kZ2xvS54nvsvQE4PhygthYLMHFdeiIxg4/Q6OPupZ3nyfAGTvBG
QM6zfVlWGrkhrSTjrlSQz72UkMplLSdLZOD3ukWhqtu0auXuRzFZkQzAKlcTT7eLkL7F5KyOVGrQ
sKKBgycs/hCUtXSsZDjB0njVSiK+RTtWZr7cW/qXHPwgZcal8iAocdVE8LI9JqmGpWRU6xxH4FBx
uq/CperRwEoj4KypLpsAusx0ZZNKAYhUQjgQWGMEgJ6Zf8p8mGRW0BRV03tmnDS/dGJnXm3YbFBS
I7O4cbDaGG7UDsjw8zk1iZXpQdx6HJtaMvnUpSWPdcKA7YYhhTpXaYBeeVg1ScVg58t05tC8x99u
GGUXEJxMwg2HLPVc1XrfFjg8SGCEoQHDX9ci4rE6FfStsdKXJR9PSoxFiHMM0XRtVV+BRnfc0Jy1
S20IUzolxGzbVj9+Nha78ac8Cb8mZiUBzbaWnSMi60uxOAaF6SS8KtvBcA142duK5GBgYDoBeCW0
VZgDiNeXEZZo1sGYrZuHj8+pJ+o3+EsxNeOvkYFTHNvnQaIvY9jLob/q9rcKYNkLHbi1V9e6cUMi
SOrlSpjessGOyUvEunXbCTM+o4V6X8DBPM+BnvPZenOPC8XW5IwtgTKOr6s5MStyKr4w17AdL+fm
zw/mB0MdnUMlqW+aKqXS0ZVSvIszpfsqRZD0Sg4R23zGKLHUzb3O9vjbx3f6RN0Bgw9eKvAwhGzt
j6hvGj7QQ0Ew95nDuaKFC5llTSCB2jhzzD55J5Ezc8JG/WgfV1YXuczsPE0dH4dY8a3QLLuDsweF
lqrbWZfO6cE4TlMBtGAfHBU5iNbC1U9yBqWUidiwiiYpO88vzsy56eOb9/78zgtCMeN/R1r/+Zub
B3I6Rn3OU6MhNu1iK6x29rzSIg0L5W5Ujx5glfj+40HXn3/0rVPWRD2Ah5SPfd/eeDOoIcYwrnPh
+DPmP39WrcxP5Nu4vlZCIjk+Hmt97d6NhQWJNg4oMK708ALbMqr6ziocP2xU/ffodMboa0YPJ3bq
ZZ/kmPI+LrX8CUyrsp0qQ338ePwTbyelU2NtGMBnoldzOP5ohmy7VerGmjpaj02OrZEcyuHf7bj/
hxe9gRetndx/hhdddPlLR6T8+sReurcMo/Xf+4thZFj/YpGhXwZ9DiEXlJz/MIxM5V+8i2s3k1oa
/flV0fAXw0gyFFBFyL1Q5mIRsvA0vKEYqf+CkQEgbW08EyWMRfZPQEaHn4aEnp1zMUOsZc83n0TL
NhddV5bvssn4NMXEXYDcJi7dSJD/9q32Xe4y6cGCv/uUZHXmVckybojJMb05nGbyV2ZS1pc6Ccg1
Vh6zdjgrkj78kP7+ZUcfUCyl8tDZerZjP1Zcqfpc48RqWaHxXN4Q+BB6cksboqHj7SrDnH/tteVh
kGJlo+INpl0RGuQekV7hQ7FRN8T1Nr5WkVtnVfYU5BR6v7x57p///W2/FV4drbx//9KjWVOuWD97
J8t2IqT7p7WidXMJnjQFwfinDKv8ytSJIRqWGHCMEdJ8w3VfnWlX/+Po65z+5glqdhc6A2d6Smiq
sTGtevSlJDICuzFUr437YodwLifXZKwpPo0DVOcwOdOjPCyO/33l6yT0Zuyq1BIyBdVstyD0KN3a
HJK7iHPtBWxTInZGR/5CigC5Kb1lnVNBHa5Vf4+pHY45OJWsEmyY7upMFJuxEHg07TK/QRT468wD
/afLOuoo2ECZCnkZs92gRPEV24cYomtZ3cP2BUy/hDGYXLKQnGiW4fAW5a5Yhn5jR8ttlo97P4rv
6CV5fln3g5APfVMlqvAUSQnPPPS9JvnvVebvm3DUIEOsWJWdOaY7NUsnr+ySNACU3W1ytio7jU3D
5QjT5BLMbOFZdMjv0cmmYB5ISamEHPHxRh35bLm11bIpvpRHRb2tOZBdaQAeLuSOhAWKkJ1bUMG5
/fiu/tNzO1qQim5M+tw2SrKRpgKmtMEeekqHLUEyZ1p6ezPx+7tCpu7hq8GOIcp1jkI7zBo5xnKt
IVKD4rKR19MVjUvMqW1SbakXVNgA55YoKGjaQwGOXJ6EckfU2RzE7Zr+AWabrvqQfevLSN9FhI3s
rHTmqIcS1wsXFBhkLkjBNFXYQonh9JROKEFGVFxDhTAowlDdDP1SXnHWby6mekr92uCS206ZrvRI
b9wuq2pfRKDuQHXcqJGwSVJqtT/Sy/zvC4Jj6PBWpLOxEBBhVjtK/7JX1QkWRBP+mVzP1ubjB/oP
M4+5Mvbefv1NC8fAmSdut5WS1ASjyx+Yq72+FLcoQb6RO/QMFqL0R81qXLvQ5jMP+kiP8vfVHc24
tRQKvKN6tcsSUxCyaKS66Y1shB5lTum/i8G2oFGnuWXiTJ4z3RO14mw7B2YJXtbJkHdLr1DyO3Mj
1nnh1Ht3NAXTfKqrpTK42SAprscFgjotnqTYEZZhUUPSL0s7ypEaaiDgBLE4kpJlmCeaaTfoxTnI
0JFF8O+7cjQbD6XB5y4r1Y5WSrIrVbB4GYYeOLfhQ6ONxNCURRPMci+tmYV2sNC429r2Is6sBqf3
EuhTD98Htt66NKRSvrNHslkUWUJOXeXNFcE9OWpnOBMf3+/TMwkK1MNxwtnmy4LEsRvSqdh2cH1Z
7JG+ykpz//EI6xt86oEeTa9t7jgL5sZsRyJv6oe0nskIg6fYGIq4oCGyppjOyrePB0PO8w/DHU+N
UypKDnblDivD/AsFClgbGjDzJXUbydkQHUKwRdaZJO+JNs+vcljxqd8LAvLcWnc4Ydu9ORELVrcm
5YjsBjwAdyfp0ZHmg53dTHlrZq6SzvJP2ijhS1OEiqBdoaXP2dyJ51geIkTMPT17FLMkNXI6oz1o
MJm6I4lmhKCVsZNtzTCxPss2CXoegQcQVeACDCTDTOpNJ4b5VgtJvA8WjlgX+dzZ7D8SRVqCvAgJ
BeAkSz/RZIu2NekJKwjUMTBCC2ogQ+K7+RQZNuI1jWyYq4T8K4XqREH6Qdmp0rdZb7NXsuiLKeiJ
myiuyZ+Mng32FVdk7E327eCUSmCYk655KTGvxNdpreq4Ih1T03OAjJjE45bEh09V1G/VuDLvMdBX
CVdWLa9SmEo/xzQhjiGUbGMHdU27a+wlokLjSPp1m5rO/dzhIQgUPUxqBp1L1DFDoZKMWwlyAZxw
xNwdc3kuBMalDQg1bI3rGSe7JvX8TbWKd0LLL3MZ6KJbTskK0wf0NniKKtKXVNamey0psk9ZN9QX
DfHTWyNSadD2rcGTR7hb27Qa6nh28U6Mya6bO853JVQzmKMJWMolK5Unkxau5o5EAWfeqJjZJxMF
rnRJOa77XZlG/opS1rlqG6uG/0+cTcAmoQoU2xhom5Gt3JBs0ocDilNRZMi6J/u+sBeespKN+Zey
KMsCUpRqQwZPCvNJWhIo2m2nE4rWaA7FM4s42KexSEjBmJdEVwKKvtRiYzWSip0zxdpTOpvDTrOz
9gESZvqiZKb5s6D1RepxVM0ASHrZ/InxfZE2GOEmAvoGdYruzEQrG0+ppSrGamaz4VTJy/2CVrJ4
jNSqjCAfqpm8yxrRkGKp9PImzLMSGffQqReZhHV1k4ztEhTYr2hO0Ay77ozZITVAGrDQJXWCvsO0
kfK6UyyLO70v2TOQ2Ujf2U7QOgpdUiM/6aF+u8pc5v5YG6ZfEBXjmq3jXBltRXqrtoTkFoR0j+0W
zJ6dcnpyCS1dnp3ZaBoPmohZemo49V+bGuaXa+izhM5cENcx2nq81adRkPsVO/1dpPBeeyK0ednz
Pno14rLuXZ0UCsOj+WsEbZVFBsSSpdlJjlJspq6p009jr5hfe4J8n1pZqvtAMiveQ16dyCf4kdXa
lLWUhPCYbNeuMJ0fFd8aeZ15a30NRV2+Slpn/rSjQen9Nb38dwOXL/GURpCIMZAq9ZBKnUofgNbI
j37o+tgzOq38XUV6+kDoJnk5kTyTMEZDnYI7la2ZPDxFlC8NnrpbASz72zwJsVGhXN6bbVITAkQ3
8qK3q7AOQkMKFS+kT0F6cxBNSAfdGkDT6xQZ9ZrnapAIZNSXUT5P971SkOc1pUXzYvE60UktkCXs
1KpIN9kYaznmUlt7HjoxxQFlmcuxkMk1RuRA5zFVmnpno61ZQQHptOsJjle9UCjLj8xp6343d+m8
BCqZVNdht+CnZFIovoRE8zBr9vUzheW5uJTrUL4hYGq5aETcw5UC6/CodykPXjizfa2AlO2DrG1o
Ykr03UQUJrcKyZfAH41mZzTjZLqjAYPHczL6K0pOIhkZ5DkTBbyeHYHdfeG2k+P8Nio5CYMiH+Wf
RYToBzB1YpC/5kziR8OWtdwQp5IrLkntUeGZupTfzE7VU4Y3iRUhY75O8Yla8TasV1HBKNX6s+z0
xcuQj8y2OSkaa0piQ1i4mWW8z90whCFzOHOmlzROS2c8jo1rOBZ8hx8vgf+woltHu9Vm1IQh6pYN
VD93G6PUoguydGa3WrTQ/3iIdRN0Ykm3jjarkyi6gn5FtTMzOktjP2u7iLTE3cd/+lE74T97r2N5
GNl7lbNYarmbin2ZO5O3ulPrrjCimQikqvtKWN64WVT69ZyLqbyHYIJFy97FqZJ4kymIu2xDEIOk
V0iNWAU3+pImj/VgES2q9sSf5F2ySw3i/XiErLJjtlw2ut3dym2qn9vKrjucU7fpaCs74ZgIk37J
d6kY02t5MUhySYlmTFV9IK5mVoKOGG2+Nqe7aNgnbfM1vVSpB/XM5u502Qe3IT/sTUnBikGwZXaT
7Iw5lT9hSQ1vprFOn6RGWtx5JOAH8U+0k0QZr6Gg85nDjPoPW75jHuxszTntfj3ZhaRv/0LUgDM9
QWylxNZYXwutMGnoRCJs3KEpxofe0LuXnv00BTNBIvbWrDOyjRang7hsLVMRgJ1LEk8mTIu/EQ7N
I0fTtnYV0xiw93Z5dC/lRcTJM84rJ8A8Zz5L/TRc5SNNSk6RWsgEQqjemSf7T/f1aNNc6nVaMbnS
IRGTyq4nXisZdd4HYhqJRJqa8H/YO5PluJFs2/5LjR/S0DeDmgDRsxcpitIERnWAA3D0cDRff1eo
svJSYRmMVzW+gzIrY0oC0TmOn7P32g4bKRMyK0Gbcfk97bLqkkXn3Ot9Uk4vLaRq11qSXVC68rOb
TPMaujHasjqr/yO59F/v36kasQU+2ZKOmFG5mRGTdbmVpUEhq4nvkzV7Fy7imRM5dZ8k3iJwMdT5
TijLvk66Sa1aeRxwQdG7sBSe28WdWlHLcnG1wpqKneUs6aYdmdIVwjrmEANtW3l8fqLJyeb7sgxa
nj2C0kZ/ybCqm/GP9xezE9Xp/17Mk+21h5MyULRQeMv6al/H87wlNCW9Z7AvHhryy4jeStuPJBsP
7L0t5yZrpPOwNHkTkbs07+q4kNv3f5czr+WpjrlsE8GD2ec7jbKZlFudaEvdQYBUVFpkyCpbe8H8
51TjrIX23O09WXto13ggDJJqN/gWdEA38SOG9draAir54f3zOXeIkz1yP4NumFrr2AXLzE0DBZ9i
J1cYWhF+vn+IM186/+RNr+cAmRldWNpekxlaoiMYHl3NhQnvmU2+f/Iu+/GYLtJzy13TOG0Ed/Gp
IhDsqivQDYxQri68BmeWq1MXQqlGv8TKXu7w2RB73uvjbZFoN4hcl2sJmj4amUlG7kAyuqviS2le
J/Liv578UxNfCVCYAMmy2oEYbp5zX3BCrpaxM9EKe3kRjNSJntSzhE3vmAgsTkVcIazLUVtGpKzm
133RHqPHYpH/LP2qIhWYjTAmPtVqqDpU3lDQHTfU2sxavJQFK77lNNV2Bs55X8tJvXhI2cjgbkt9
b5o001exZ6cxqFLKza2ed+zNPK0hxIjszvbByOs6CZlFg96Y+k49iHjIn8tZMhaxy6a6lOh1rtt3
assfSvyJsmERpxlhbebczR8I69Noj9MbzQ23W5m+le41u/45DAgz3SkrH99/on+5qv6mKjkFgNAK
8ee56bWtEGl56GoNSW/lL59nuFQ3NY/J2rHqYIk0qgfqWjOZaAaBKwgtUkO+IuBrCXemPZSsrFEE
t+Ucx9aqdeZhJ5xRbjQaLjtLCuOYWRjUX4kWlS9gOuttMOgpGYomwW5hw2awXQl7nsiLRI101/Ru
0P9369wp2omQdqZZqNd2MXGXYYG8bVN3/XJtIfUHCZ9nL4RAJhfe4b+fb+Bi+73GgvpJzLtfix3R
JT8sq384smTYHWa3haaMbeePxRc7Qc7+/u0790k7ZRzqbgZz3mdERVjrteEPw4NeSZ0D+gRlmqLe
DF0abIogf40XT3sJHOiGA8XQBaPImTXXPf78TUmZk1ZQw3HOdzZBIJFeuHJlEES/N2UhLgxkzh3i
5MvRMnLxCS5Nd4zihn0sTB3ksKiuONayev8qnvkSuidfjsVHR1gPWrLrLYnDbWxQ0TdOfl23Rr2f
GiSFDfEY394/2LnzOfmGlMeAlDnwkx1bc2ITR93dk9AUROOke+v3D3HmQ3IKMko9TNALO8ydpJ93
byy1FvqlhZodCfOW7PBLT98vNPzfLR4n3dWgb5xJa1m4jNgtr0iMtKLOreKVUdn2ptQs7WYgWP7Q
6cOdwbp677lSrj2jqp+H0jReq1GSSJoaP0p2cCGB41VIxOpTMmblToWuFte7Im26ME3yT4sQ7mbp
ycmjB0HojobNfh6SfKO1/TatJA2/WjprhXKLtpLK71AsfstY3GggYLPIMN/tVIXsW/fSJhwq6svJ
TeVDye1dx3lLtYMY8SofOkjknQnM0o2/eL1oNh5b/AsP2rnX1TkZo/VFXaFkMNlk+UT/pUjishAh
txu5ZMWs8JX427Q19V2rjfFGNYX2OemaIbJkoV/YTp951k8DFiuyodHgGsmuk16CYHUpHxcTf4Y5
6AZaSqwFIXYV9eP9J/EEH/zXV985WQ+9BlZQP+fJDiiwfuO5eOOtuFx2dde2+xGnzLZ3O5NNeWeS
O6BkKDAxRNLENhALF7PTVH0MUi2IOpm3iIlbfWOPk73upL18cRm1HEeE2coxC3NFl0OGCt3thdfo
3KU6qdUDhZfIE0Oy86apW1tmqRNpWM4on51PKPbFw1LQP3r/Qp19Mo7LxZuVdD6CBmTdJDsCMMud
bc3dVi/6+aunZnUlSHs4KDcHl1yk6eOYyypa0qxbNUJcOtszta1zss5meSCEpvecbQ/5kawoLZIC
lsiF8zsuCX+zVJzyo5uuDRRIhWSXGH+m4+6qZWzXOJ/QhU+Td1Vrk7k25ZLtW6fBPwCq4MIO9ngN
/+7YJ0uuDq0ZBzVVou4USBqGqVxBsRYwz8z2wvmdWXJPsWP09DJ7mVFJevNsvlixOd3oXfyt88HB
RrSmLrXzfhmi/+5cTpZcfyZvBEReusvJTA6bYJofrHGRV2Pb9yuzis2tD5x1MxZYvsjAEQ+lOWgk
kwkqarfOmBIxOgm7SZvXKvGsw+wQkNt57qXMkjPX+jSW1koSq599PtdFW2YPsUm33VjMgomUYzy/
/yydO8Sx9nrzqojZrwZ8HWLX40Db/mI6p9id7+zBvoSTO1PG2SfLVoeXEcel4BBd1h280UCHo+XB
xnRkgNJekAmNYHvNSK6+UMmdO6mTxUaTRKPVRK7vuH0IvyczP/DIdpHt1vJCJXUSrffXYmwfj/3m
wlkTHmK7CGgAelr6RIdbblXQmvdF29bRnGjWasYT8chxmz1D9nRnTui2ncRfNq1XDqvJNnBmeJMd
LbjWVzbJJhE9mn7VttOl3emZF8k+WYaGoEGNKzTB7hRrRzA6eTRn3rypXIZoHk6H7fsP0bnjnNR8
sdtoppewfrfG7DBMlwBmq8DYpHQro1RiMXr/OOfu68naE4CGqerGETTHh2VfqCkLtTjQ1u1YyAtr
z5mV+xRiXzFsJUoTcYJSI6nifWDf9E05r/+7EzhZcDAITkQOBuWuxWcUwlJw1rHJF8Kfmdr/V4c4
TTDIm6q38ASVu6xMGNnhAL0F9XeHaXu88Hk9cxdOEeVJAHK+nQtOIg38uzrHrRFU7XKvlLx0F848
UKeqZC0llYawTUILmrh/jmOdfHkiyPau3tUhUtB+//7FOlOVnEJZ+NXbacitbIfO8hET2G2SdW5o
QPFcqTrGNGtfwqScu2jHn79ZLqBgj8s4s40gQA2QZEl6WuY1Bk2aNLjw6J7TZ5xSrPrELHu/Vtku
y9Dxwc6KD/okNCIYS8Ijxq6PmuNEzKR7sxa5gbsHfPShlVhkgNtfrMvP3byT1cBPHdoCJdvotGrI
vR0Dv8eU7BjGlxibbY2BMWv3yowxxkFHepVdZXxxhq6uMCjZ1rd+1sZDkDuwcHP2HEjjCrYRJDXQ
n3r/rv96Uv/mu3+KYqg04bC9R7NrDU2Y41V7nO0BaQRZTWabt2sM13aE9BBRr1v5UWfNOAh7fdgE
yTCGduE4RHZ6M5w2buMI6JVhutd8GhLD3/YOjnUl42mN9nLBNDsm6yzJsL/m6VU7dteNkl1Ydfhn
BxLOdIax12pO3E9u6qutTKx8MyTtFXew2apew+MgEvN20ruV0V5aI858kY967bcPY4HF2awNHhTk
FeY+Myb2KUGG7lZv2Swu5k9tOYahtjgs3r/iZw74a0fz5unP4sztcFAEW2xaXQin+ps9Ft1dUNI8
JEXVppfD70DsU3Dh83zmdTvNHMfEPJXp8YCmo9UPObKinyzr7t4rxLf3T+lco/GUwzvqUDWwfQVb
T1EEllgbVpVM840rjO5r73q0s3tVrGrZtTuBeGEFi3D6euHgZz5T5smHREdz4moUrVtljE+JY+jR
rFK0m0SsR2aiq5WpHLHG7S9C09KKPUgC/WpsRn+NIbhcWdBmN7muXt//dc7c3l+0wze3d1rMWtZq
dLf6WMXE2Sh30y5ldxuQlwFgngCdWBcEAJSGe+GIZ9aY0/gzZpF9TvYbukAty59NZLErS07JQWSu
uaf9e4myduY5OkUpwZYgyAdnyhZLTLlOC7O40Y1BrWpT5A/vXzxiCHnt/m45OrmZqJjT3J/SbDcu
AZnr9lD5V6Ih0hKHfY7ZaNKHZOv4hRtENW7jG0NUamBmyGhhbTlCrGitoIbDmMUWTFCFYgWeaqrN
McMu3BLDSK4aX2nehY1qIUBgH2TdifCfjV9kAT4hVJUWb/vc7/amYM8cSsY/31MVA0FIqWjvnUZT
dzTTrcfCMiBnQSP5njZlahBRqQpyRzvh3owoYEQY9N2QRnDo4jsZaE61UlowfoCH4KpVUrvVsNGS
bwg0ygrTe2zelj2GdNQ9OeNPOGAHICp1tgqWvsHZCvZx5c06D7pAuTCtAVwkaTj7XrEblglBguZp
S7HC+ZV767gjxiX0AVX+cGlyriaCliCfTVb3uVW6ePV7H5Gx1rTB0evn4H+HOhi/ckOn50qXH3o3
HQ/OjLSjM4K7OlEYzxeQk6HdptjP1UwIcjSR7nNdYZLUQ4zstgpjbPn1mvMT34eiMK7jLImdCI5n
PKzQ57Ubt6nSV9NrOyQVcYaM1cEqm66t0jZenL4xDwXYy3Wa+l2z1WVJGw9sIz7SfBxbI/LruNlZ
GqcjRqjtkU9Zl96TQmYB04mHDJeqVU4/Kr3u1QdUxc2HzMsUKh0/wB2Nvi741sRdYUWLExSkIdtW
teI9jIcjiUXiHraSdrztA634XoIMfClmOjSh5kLkgKRiZ8+kRmEIHTFYfxpF6njRRBZLTPjs6H/s
q37KIrUk9ddsmFnCl7zAwtsms9obU2YNoY6QJ0IO1Zgb1IEDj/RiQoSYEQAVIQ/k+DIbRsWLayj/
Y23G4qeG6lJsy07KfOXJLt5NfZmBCGlLFEH2jAIstEeLaO7ad2JYB0k/QOjPZ/AOVlsinxxEk23Y
rTvY9EppT9t8JKjAspRlromMte3IST1xMxJ9aNDFGPWHMUkXjzDJ3g+FGaQfEwuGyo1vlFiH9HrS
rb1aFt0Ic3gL5bqSAcLRptPKr6K3XaKdhj74MnrBJvYZuUX1VM73PsHeeZgXgbdVuCYtTPf2GPEZ
PDq1iRa4HoHv5hs6vs3nWYnktdMXsdFUkR07vGkWmW6nBwfFJL+KGsKf1vXIqncYhQHv2aIL+DB4
oIV2bH0Yuvt88Yr10IKFCKls7K8BiSsftbiTE9xO3TtkpgHdMOeDS4wPHB6SX5zhJR4adYXaAZez
6bdOFjHIDh4T0WnABmqkGKhqgjb7wBSm2paZ5nxTLnnlPAuaDIdYLvTB80Z8HMrY+14NTk5BmxF2
Gk1B1x3z+soKB0HDkHLTB/WSUNHE9U0yTiLf8FnqHhKHAJbIpyfoREseEDTZ+u2AexsbUBJW6eIg
4xrG/ElrJnSodDblR+wCsAWnPPW/gl2jC5NDr1mw8RylgZ1jO3eLfzS4VLlyi1Xm9fEWnW6brrUg
dpZNQ6P9tpATZvmJFUSEebAYLDW10nBekQuPbKCYtfVsabWxKiwcNetq8fF463H9hJ0MK4TSvevc
GgnNTAPZf1eKHBToO96ymUWgM2E2Ruavtt0V4YK12A/NjKch6BUzJKsfb5TdgTvm3/Mjc4qTXRt3
mXkYhqW215w6iuU6bYvvQaDGYSVHYwDXLp3PuF51lq68n7lCjVL+3rKRZoYSHk8S8viqq2kh6DNE
F+jc6cShJWHQ9uNeQnGARBAI54G3vkG9nAZNFkme5JnMJ3+MqgWm0TZhwvXVcdSNL5tnUuJFuzII
KryaTC35Ifn7PAnoCEPA3eLOlp71LU4TDcBJVteE6bqms0+wnngbK2WdWhNHh/gDpIj3UE8dpJJK
P04EpsKzQ7eh2AS0MihylaFUvMYdeaZAaDNqllkaRhPSudRf4hlm6K6X8V0jLO9OWsp4EhVCBxgh
aRUCiHF5FLMiQKJEYzRG9lna1wWDfh70eozvJ8Lh7dDua+OzVwVDtXY6VI7IOJu7LjZ78mDnj2il
j4qtICuftHzRMiTdafe9mNxqjohCtqCuDLn8UpBlTighQUIGIZ12e6D7LuHW8siu5rrSxnASvg4+
r8+HD4hhxw8pQThfCJbq5q3fW5q5dnOn7clKEeSwZorslpBPus5kvEr0XcklCFVQlF8n0aqnpSrl
bQ1ywUalmix1WJZjI1aTFmsqcnlwdnCIZvhBeTUmke5NKWgCMQhrW2PW/Jby7n6mMGhNACfkw6Lw
7WLEzippl+OUOIdsFcRBj9bLi/f2UNIIR0wyXCOpcUI0pNaWyZIWopW9FqqtgeY4Zvfh/wWKB4Oq
wd+qMpOfkAryq8HUqT+9XxCdq7mONd+banIpYug7tedvodDTfQncu2KaURCTgXphp3zuCMefvzlC
l0nD0hgebV1f+9hnlnWfFQZ5t858KXjhXH16LPXeHKGRZcHMzGYAIBpzPfqdvKqmytjgCq22xuBf
AoqfaWD8kka9OU5MVGVXp4Bzkjx9YRO7h+aGlFum3xtRzfvc7b0LTq1f7dq/qVJ/dR3eHMpti1bH
85Du4gHHZlMVyb0XtOqOSZMbLn3n7ix3QPzbZeUNHjQrqtqEoNg0JQqZF+Q5KIKfsHxYl0WfX6t4
Mp4zOVp4fKxxZVL9rf0EcYgNsQ6cZy/XSM7dtVkI994CircRxAKHLn1pBIGltx+1rI362ZZrjSnk
pjGIpoOSXNwlUNC2llfnNzEUxqgb5vFaafW0Tj1d7iUR6tFYCFaO0l7W5ZiB3MYJsPIGlChU21Aw
lm6+8KCdm0T9+vmbi9YkRYZCsdC2jVt2e4Nv6RqKSQo6buhWdkxMDAQZjLZ5rh060esfUsPgo+On
l3z+Zx7107TuITe0YIp5EB38CFFVwApxrLnfUPNemvifpB3/1Qo/hQwPeF1TK13yXQuUcsX5zZs6
odcMbSCBr4sSuMqWEZtps6yrMk4+g7FvYcRAgjPNZT4UJnVc7LfJdhl7TIldEN/EBGlt2JtgT0yC
+8ouioe8r761TiA27y8z56Y/vyS2b+5NWsVJORSMPpZ4AZCNQDCSEJg2/3IkL71331rut8lvrOti
tp1dIJhSmEIHbMOn8N4yADchxuUpjO3g0U4dJzS7wLjAjT6zgpgnq6CfwE1cYCruYr/2HgIXZBHg
chGZwYLVq/XsC93cMyvIL6X4m6uQJ7okYN30tmkw35NUUG1zeOIh0JQ45CZulwT/xPtX/NwpnSyK
0leADSsz3urtpK5nFGgRpeG4MX0dCx62kguX7iTW8q8H8lfL5u05mUljtrGMt2rsAgvi2VLcMRm3
ADNh0Np6htuYK78HkYqAuetelakkQjB32Pqw+NgZzLlBnrzj3AYZM5kLp39mm6+f6BWsNOmALo3p
ri0aY1sKGlPIw83Vr4v7f6iLN6gLGDNvnrjVa//653+8fZU//vmPx6EFciHfQi5+/Y1/Uy6sPwIS
rIFU+zCiwTBwg6jZ+3/+Q3P8P3TPoFi3eOIJoTgq+P6kXLgwLo7oC5+enm9AK+YF6qqhT//5D+OP
fyUpHOEYgKCZV/8HiAs2W7+1gRzyQJ0jigVKsAU4A8LN77VDYpqtm8HZxfYmDD+szQXAlG/C2goJ
1fPTjW8UNfs3PaaDgiz+k3TL6cpJ4tHErZ1l8c7OjOSZnlJJX0V05RLmdpGbYLwwXuFCO/5f023K
deb0YpOpVOLkGOkIwsk1RATLMfuSaQvqFcmW3dr6XsfA2/akPq3i0ZFXs+ebr/Y0oPp3IAoPobV4
6RDmZkv4EzWmaR53qMe5EFH2kOXEUN9hL9KraK4phtdZNbXAbI8Oo0p0SRZmJu2eFU1TMKsLcRJe
VPit/dVXClfdWC3QMgbXzet90nkshEqfiwb/drnkD5TuC+CGxJnl2vc7QGFWlQUj8CGXKp8PHohK
30+fS20cl43e9nKKjHQKHuxkin8C2Es+xs7YfWytitNBS2Z9aock/WBO5oQXrB/kerBMiaXe1xR7
yDwu77KSARgdCdVKRFYyRfGDGNbf14k3vdJJzz6h2XK/CFHWQ6SydHIjLXDrZlUZRO+t6oDUtFVu
LVZkYDC4CZbRvKeeij+M5uR9qpKhOOqZ8uJJtjKVK70TwxMb97hdEVnu3zZpgqDE6v3gRRS6eih6
s4GJlyi5rWvdwFMt3WSTUPIzLKvM4dCqQsgQbbwGCxfb4bSmm+GSn0avbIkEDtQ66oLEhopnW+2j
b3Sgg+n4la9x5puQm7OjjCUpEv7BBFfQzwz/TbpqptK3IP/Ztg/O2F56UMFac6RKYtYKIZfa02Z2
kvLBMuAmKW6mjFAmwyvM1MjsC3uXl0e+VYsfMPLES5ElSbadZyHraHETrY/AkPekvfcFFNq4KCs3
7DCd5tFi2VoDSbJ04w3vUZeBQjPAwJed3iYUo+CZrlJMjj4MPSNLX0tj0MQhEdX0U/r2pO1rzUvY
sKIokQ9JUdc0Rt0ieJiblqwfE4j3arC19mUqEMkdDLvQs71LUsBjr4YqpnKb9Mn86Nv0tb5CaXCz
K7ICYOTWo/I/lbYD89MT7KUYe1F57ppWix+xqSZ9NGjQlKAsFl4ViqIp6g+ai1A9w+BW+k3EzmoZ
d6ljJrcqZnofEm+UYKTsCpxwpZFZ2fVojuONUZnesBp1HZBjl/RsXjHsIygAhLr09zFmSheQg4kF
ItM7upxIHybIiy7AzjwSXZaVG9JJEQCUc2YMB5U4VrXTNVpgYS5Le6JH5UD2RKCvrrsKTEwUa9hV
ozKtsgzGbV3Tr3E7q+MXdPUHo0qbxyzQ83Td5LbTA1aZuie3SzSPLKU++F6ORDyvsiDXXrHv5XeB
IBWXkBfuBRczs15tmpZfxhqnJ6TpZLz1GGCwDY/T6aleAiEjvcEoScvEW7SwTjKlEWtcIcaszab+
DGyTiHXT79zPCJPpnjWOM7/SrY9fAMomP5CcVj/Zzg+ECpF9bNNdq+FiVz39fUpzfCxhF3jpNQSO
tr3yrTj/7uhWydWjcL2D4kJLakpc6d42Ng04WAkLaCFaz/5Xp6QjHlmJ588ATooi2ycE3j40gYs+
NMgMBMT06JsSAViKvbrqW9OPNOagT/XEVndNAuZV3h8JlUp5+XLcYzvOtltEQStIJN7RA+V1JHEH
xbBmfipvHbOq268ITuifAP8j+TVIAP6FKRGQct3YuXcY86H1aClXSluzuEWCJZC59tK2X9ht8Wd9
u220aCbATqxnZ7zB2iztMOtoQkx4AVH/+3R2omGK6y9MBRTQzHLSQ9AckwqLZhZfYxWACNQzJ5jC
akRaup58qWQUlKZVE8LQzM3Wb1vaXi3Yu09mV1U/lFsu38tZ0+/QBh/XnKx16T8Vps2TP3VahuEU
1DC2HdF1IWEp8MFzEpnKsBCd8dMZHSYLgxyZv8bcrgdIi84XUcTzGk3/ofBKPyLWjWZmmsl5M86T
C6sZzd+T3YtZhAOY60eTf1Dt9Am3Dlr7avgqBtfEqC214KsYe7ocsZ2aWRQI2g8hJnveTSJvYy2c
RePvQesbdqhQBD+r3nOQk+IdT1a0K7ybWKYJXutWDo+mZpleGGd2MmyxyMkXN+b89jjzA0wIc59u
scAKutraCESh91Tm0IZR6ZOGSe+TwssBDLikDIjEwmD4wc4GPdTkXH9ISoxFmHGMlK6Qch2+cZWs
ia9hr/BnvsX/1ZK/1ZJslc9z0+5f29dkeJ1/Lyb5K/8uJu0/SFkIUKPA5nZd/vdXMemaf7joKl03
oKSD8nPcL/8bmWYEf5iBYVNREvr76z/+VU0ilfrD1V2LVAwKShKqUIj/B/Xk7xt/l2+NbcP1s8iD
cVyfOL7fq0nKMN8c3YRwxaR4LEE4hC4vH4PExPvXzuP/04727yORQqUbFqP1X42jN7suW+WuoRHQ
TAbAPN/Wg+7cw5ixaXgw+XpzDyh15qQq3zLM/u6kiPEh84or6FAz/H5SwASH3uw5KQTv9ymG40gz
nA9NG19odv2+U/3XKVmEU5rsH1yPa/j7ccjBg4CWB9k6n8yOcOuJ17Q0U+MKdSE+2wwt/fsn9vsu
/M8DkqfF5oRAaOfUuakYTwnyQVAGlm1xF1T+F8Ag7Q0UcXtDDq0WOmnXXWpO+b/cyv/b0+OwPghb
7pkP6J34vdOHhHSXRgs6K13DJvLuNTB1P8p6jlEJIT61GE0+qqkeb+djl87qu3rHxqQ4TJi+b2Nv
cFZOC77AqXP5KTBEt8kYKR4U5M77hdiDyJYARtJ5aPcBhcnOSFzvMWOiFlbGBGq268gxXCTtlVBW
NAFqVfgHd6ryzwUS0TUA2KAA81VWXdSSYr/SFXv7cC4m4yUGaMb8M/c+w/Uj3RmCiR12Y6fdwcr3
v8V6bH+xuXWkMyyYmmWb41rqh36+5lPZv3pV8T3NVQbI3btVnQfQxQwgLjM0RfBr9RnXw/No6js0
CpihXPFBAxsE2Bw+gdA+GXbq3zpeM64NCVnNdYdGHAfE03NJUboVcyvu8tEnJIHoir3N3Hnn6PJV
rxpzFzfHlR/kR/Ksu5Xx2tKqe6zZx4B4IGpjCOU8f9MZcFEtjn6xWZxx2Go2hI2wkIDaNXdgNhYI
6AhRQYFy52R60zNWmQrUJ4EexUBbrlPo4Bk9UD1f8YVrX5jV5x+oZ8cnL62NvT9nzsrUqOQoxs2v
UHZRiwm9JAoL+vlqiYV2TbytD6pPd8J29IdviTtrYZzGxpNm1cemVBU7Ipp7mV27FaIvJYt43zIG
WZsLRra4DbpDiqrpLiva5L4vmnhveHCRQoMf7gapa8xSZFGAcZ2dTY7026UXOMWRIB74UMPseJyl
07gAp8vRCLtUeoc+c9LPCRlrRrj47IIXVbho+HNiTRfdOoBVLV/NpGMrUPWZ+Y1PNvVbLrthN8bI
gsMUl0hYmK2/M4TIspC50bxmJ2isbFmprV6JOzj8C+2pZfh+hCAe5BQgFdPdEf2hZbXGh17v2x+D
rndXWZy4CBO5uItjWxvRLaR66BA9VFg21F61mTGFLPrmpXFVsndVZjFlZis5BFpKwDwhcHBWwaso
KZaVNasR+ozhPPejqu6ZbiENSMo8iqs6/uT3S8bePYNnY0v9QJ8/f3YQA/lh0xRfZu0IuyZNhha2
/6M3Sor8UngvRuUaK8ft5ycRyORDqRz32lV28DGmFTCGietvKfySQwAE7QY5hz8B3jP0j9aSHlNh
6vjWMAgXheEN8jyNHX3FwCn+LkSS3k1OmUXL7OVXAQF/DwAVuxd2dF4PlaZuijVc+rL7pqXEg63N
OZDZri9nvdoQdg9f1qNq6YnnSo/O5TbvrGbL/LBpQJ24k3xQupmxzRxIQfleBsVYbCx1jBMol8Yv
t7GD7zW0AquqblJ2x7vc6oLsY55blhEmc6F/76hRvc1MysC8ToShE+Ptw6G54ZPC9V4AhPtRPPf2
l6XR3J4g58XzNvjXhn6lxbk9EnZeQxfEYH2vA6j0Mt1wSK222ZG1UDPGFXE1WrYr4TnJVwajw5NQ
lZ2vHGoxb+3Ypn0Dt6yToMVtOR5SZ4yrAxG86hNFnK22hmtNr1KZjhvSh3TAKZjd9G3Qab4weuus
53Ggzj3kXtr/lHU3PxqzTK2njAArJ2KTrwHLleaS7ltNy+2V9CQAwTQDKQRV2yo+oPXxQ00QRIMp
a6sj/WKAYmtR3PXXDkZORr8wzduOFLWhbzFJqTiJ2sCr2dSPh4RWU4PCJIKGHT9bSpALJLPsp53O
S6TqFHZpE4Ds5HGa+IO174U2BqUte8lDy/6BYIxAv9IGl/WC67HXlPYDLoi6hl5f3/c0tzA5Duzy
oArvGJ4ylZ7VY87jVfV6BMQdVijH2xoTJXifBk/d0N1BItnFpfRrjuXrG+Dy2zpxD6Y3Eb1TDiUZ
QrZxB4b1eTheI9LO+QIBGW2vQKJfuam2l7V3VUzF8zg2L05FWuUUz9+cxni1VBNmvb01WnVtuPVH
X0/VR75D22Z2d7pLVJfbovRjdjuEwwjnJjbHJEySYV+V1XZBzBKSnP2cE8oCLp6sodpbXgvRXld5
fsNXctsH7U/ErtvKsu9su17Jon6smuKhtIISjry9HV1rK+ikfRlYG0KZHjsNHqJFVCBhXnb2rSrj
n6k9PsG/uvMMHpKgJOQHjKFntusqDT61cMqIfpornHCx3CRd9+DXPEdq2Xl6g+Op2cZzQ5MtS79N
OnoyUoWT4AdJMvgynWCVLsUze9M+LEhFQ77CNiSHvYQPGahSee0402fhejvLJiugmyKrYt3NjXVB
IIDd96+t4jdejOs0n+/weh/atDtayA3qzXrhTzSbjvBXL/Pu+m6Ez6W7t0ll8t23hhvH9s1H22vX
xMRtGzU9EU+UkwbQVjeNH+9ohfEcmXIHfGYz19CwvGL+DIGpRlVTHMaxX9vCR1NEWgyLpQbInrkU
zUPN3g7k/ayS/2HvTJYbR7Iu/UI/yjA44MAWJEiKg2YpJG1gUgyYJ8foeLTe9ov1x6y/zTKjq7Os
et1Zu6y0QJB0uF+/95zvLAYAPhoRG2tm+tT4cKSkC6QsUJvGLw2Sae09mVlpmGt1b6RcWi2fCJvW
EepuBCjnTAKHSkyC1rlcxzS0O1HusM4cBZq7bd6lRB/Rs8tcSkOzqC+eMpJ9Uda7q4nXXP2T26ef
ZVP8qB2zeyQ5JdISSJqw7WNOq2i6Sm7xFj0FlX/SXeLc5cSpYWrFbMkD+PB5HclYY81zzJ0cDLUz
Fv+bjvVPQX4LLQ9v3IzNVR6XjiQQ9TMmpcGSD7bM21v6LdW2RIEamqa6bVtwjktg4HAe2uAmaNw3
bt98Zb0+BTKPd9dwl26tzH3SDsPjpMZ41zQdSGUjPgSrPX/axpJeOrnKI/PV+zirD9qMx40gMuFS
GO5N5xvNgcy5GwV+BCWe8eFw1h8YO05h5VsXbtAP9QK7VuGCDwORg/gzfUSN7S0zyv4N8a6zmRUx
aGNv73U8g3Tri+0wZm8oAvqdWph3o2Ljv0HPuPjLQz9lr401P9LgOwVzj/LFblIWN+kzs23fWtK4
oNECa+bRVmuG9GnR5q3lTDdO1T4Ejj6OWX+eAMmBUvOgvgRpPe/JibowPVoj30T+0SUnT6hDs8x3
TUeUqh7ts3DpUGnrV5HNB+l0j10av9Kmf3Rc5zYp1FmW6X0RjNNuIvTN0utVNoj2MtPLd8/MiDYx
EIr7N8GgDv2c79dOnA1eV8wh+HT64tKkCWmxRb7z/eyWkJUvZ6nIJMmQUuXI1cA7hJbhf1iie0y0
VW0YXNzROo6k7+zoddypvizQhuAlT1fj7Jn187CaXygAzZCI3G1qLNn2Silhyc7psXdQ9yg+eOIH
BcDEhZ5hCV4oJWaMYDZPcS6tZ7RY5zXnXcd4yl7Y0LjJMtd5lN0ALYy2uS9Gi2B5OriL8mEctjCH
hnaUYdDaL0Zv3dQoyiJTrTKszEnfkFtjbwxl/zB9fsTiqiI1BH36wvjelsKEtD96R2BHhM6l/UvZ
iKc6HQ0sTBMjZHK0oRa6QUrmjsoeXHUVgzHeCZmkrJuiQfk0+tP3KWniTT21l9GbjSPR4tHKq81S
Cd76sv5YVL2Vfb4+rQt6LaiMqAHIUd1AN+h27YybCTX3N3eYNH/k/I5C6VKVnDfSQzxgoc4Cv0DE
kFjhmAxLn/+wJ/lFpPte98ZJq+bzmhUTLahi2aYi4fH1lkk57FqPtk3nWesuT+naKx89V5dMT4xS
OFxa74bPz0fx6ts8a3+WS38i6QSHgXfVJnYODHTA2miucRcs0JwvZh7I0K16Ixzssj/FUw/XeaDl
De7y2ie3mppQr6LeN6uXm4QVtTk1a9JtrQ65ptPon9U6tiSsTCmi9vEKnmxrZBhdtx9QftQ0mnPw
UL25vGLZXY70eN3vkFyLZ0B0tz0YOlQZqnpaiQpkgmWA1U1j+1wxveeeNXjjq0l2EP026mNixeev
moZosrGr1Ioqp/GfgBJQASTc+a7vIqsuoRFNj6X5aQF+PxskOr7Srw5+SdSu+2F2MK97FfImDfl9
45PXEET+laBAxmf6mPq291mY5XJQwrnAaUt3s+kXtygLsp/5yGhtSyCb92F4gbGh5w+yxaKsJuso
LkgE7oIbEnsXTNW9qW+y0SKXOF9stEmIU/owsSr7nMZLfgTbQfjN3HXbGi7Zfex7086b3eVWFc3w
NBBJfeeAX7moIngHF1dvEHuIn3EJgBFz9sD1xku8TVKwRptgaM6KXXAviPEBnFB4T0rXeWSCn7sd
aoOWn10uu7hT3bZl4IK63p3u6kx4r3rqV4zeKbTxWLf9xQNxe+pxJIwMO/r4oQ2SaltgcNoQacXr
BCPxW6ZT+8RoyHqgOYDGlsy+4oISO3smHI7yNzbJctoUblzsWLHyu7CMBiFt439bWIW/pBxVNOWz
/UWmWnk2i5UsLlSip7RSGd1fIFBjiByVBPkumcngdXn3j4ibkz1OAXnoRDxc3HgoozIzf45E+u0S
QH+oY1L/OV8W564LrO5pXm1jq/uZ8qyyblJ3jaEG+z8mZcURgjZ57NeAH3ohsSk120YzEF3HR+VW
166GzJduj8Syq7fEWljZkZ6tQfYYCcxUTZg2TdatPpuVTbbJrxpRnd9EvstyuCeFSuvxYoous+Zt
x1AxR5Y8AOsfQg2E04k6TZrXppxjD5paKUvkoothXXoFQ//eK3zr2yAqLUKXOQetY9Ekj5XQZ+Rh
bK6kZ92YaTJhiwJQumeSxwBJuw6XrSwhHHIGxiC9JvL421OIpg6RWcreWVbZnVvfTiMv86+JjpMZ
NbobI2wCOrIA5+5HUHA7K/DmwzQSukTgTqQcDfoqdbZEZtY7Bj2SFkwuwOM6w5Y+oX92LOGHYozv
u5lqyULGi10rWPYNB/+6wVd2ZeDycxXtRGpXuRwL4bd7rvxPelogqyazfxNrvI3T0EX5MCeXvF/e
hb/+9DLcmtqATTE5gxHBn3WOaRvvhVoffUYWBSFyxwS6EGZChk5LoodtuVrublmQ7k5gNY8kPqhL
O/jzfizX8pRqUWL4YJBoaMd5iwPEOrzP+4R0460ws3pHUuQYARrSyI7Ec2xTBGu3341ZHnCjsBnH
tUuQblAIe6fBZnrgusZ0UZVsdzEOtpuhcSF6VrHNWUl45S2zYG/2LRInyHyW6LdD112/QE2y8hgJ
kh3qeDtt4bUJtT1Wmyr1HlwhTooEtsjH6MXfh7wBwnHJViryLmwCwt9b37yBTivPvMoE0CuJM6Ow
+OKLVNyptr1dMuhpqWcOu0QswbELZqJ9aWLl3/qmAqLbE3V4A3H5qyWocuuVRL55vjVFvV80+0V3
IhJ9AofVdCpMBP1nptd6h0AXPVjmG7s0TkhbJCzqrmvGR2aw3laq5HUykaVKPReR6vTHMnTkuZsT
AyuMGAfed3lIFo/JSxdwWk/mrqloQ0y15bzpqu528VUZtdAnCGffuaXVqZlbl/2WW2W15YoxnlzU
dhuH3A5KIsZ1O9sWYUPFsaksFmZiFjEBckSHScIST1zUPk27+KVgo6Q+WzM+/fI2X7R/yYL4DqM3
1wllT+9OYOQ3gU6vWWGT8wuHIyzEK9L1BXLwSO8seWgHMzv7BpBe0jeD3WQiakT2Yb5bbMw3bWGq
LURdeWGLzzdu5/cHrjFlxEFAHh7WE8B9mR1pJV0iCNyrc91a3lbaq1Hv+fpMH7y6y5dZc9HJ6y8j
JuJX0JpH5hC4OTDouoha34pvYj581DMGjDp7EDN8Xf7lyMT/aJvg702FHjBo3bzcaGV0m6QyzBe/
GzksDccjb60en2rAMCfu4m3UKByIxHnOBDh03SWf6+AGc7SFZ2LNaWySoMjlKA9ajBOVH9+SXmah
be5e9VisNzounM3kSFanoxD423bFpL/8tPEqkLBrsN5QhK/CubWS1rwD92WyLwVUZbKr8yVMHDSV
20IH8tUGrb4FNJrsl0AZRyfwEMHDkKQJ0bwULW32FaZN3KRyE+eNoFg0jM1MYOlWL44fWu76xnLI
D71ar2L4HP9Njpk8tCdKUOJLqW4mVoqgUO6tj4pUtoMzWDSdHSQBvE/33jKBufErfzcW9OtzsnU3
gd969zBgqluhnFu0zCWhlhiLyOCEGWQ02ctQWi8W9GRanykX+cal/tOdG8a1YpdgSfiKFDhnKhBe
eK8d4OEQWCUlzLoD8o4ov74JxjoSS/suc/+Qx869o/0PvLZflFIuJS4hEt3sD3epWH6IdhW7XPRV
FAvJtaPvv9JkRgdKrAW4XS55nTncWGp273nn1GVtiuGsOOIPVW712xb99SHtkiXyWgyjSSYN8x7I
dHEkdvTiZvqb0+lPI+9GbmyzfqpXs38UMw2ObkggvZaqQlo72HftWFFmAnL2Q2wGeFuz+TTa47yr
yWP+Fvd6+QayjHuU4xsXSBGXscxEKFuGp4kPaRlu8pM3+a8y8E7oD8pdiWunLFxOOJV4kIC799rT
3daO5307EdwMbIOiYUtD96yl8D86zTlapOaW+9RhkuPTrLJoWPwtybiPXlu2xBnLnZvTCsnM5gLh
26b2xcHo5gNulSx7mFW/pQG+hQC+bVzWYk6SxVxnN3Jxb2UWvAXKPOWzu2mFjZoxPyadOPhr9bwI
098hjCFuezyMDftlkD30xvg8pe2LqseNavwDPdVdCiZ1pB0SVNMx6bNtmRIHHFs/BwYEPbBL7fX3
tbG6H7YNrg39dWlx2AIt39qdETWJivpGr99yWR1WQjnd1AV3r6OWQr0sDRjnvL11cHKktaviCYb3
5GMMWjasjHs/cHaBW722ALrSTL2DLsS6wNX4erVZkyNmMARbLWBeYD6GHt6nCvNlgZsd1lOrbHKz
TTs46sB7iREjuQERcGJkFa1b9Ljw8Ug/zsH2STr/ns35hvbq6u8Kk+pH5bTd7VIF/WG2my2nxhHt
Sfs2O86xAmCXTvONSDnVs3i5SRJnmzY42wWEcpq756Gp91xMWauxc67xoNAw2CwpMZf8TYukeW9z
tSVQdMP5sa3q9p5p6Js02Ab9hEPb9M6VWz/WPQ2kwETHAjMjxPi/k43FVMDixxg3ufTOi+z3qTdt
6HncO06L0SpPN2XK3Gjwd0ZQ1Ge+ykvgxs/DoKgyvjuzfe6zbIcH6V7M4tQR2rvtS+QqcXmvfWQ2
68IfQveZy05gT9ixk3MCtwp4ffWElelSarpfnOjOYG/XrrrCr0zMGbPzkKRoZNbgA2MdHg8crxwe
9EeNw2LnkeOsNgaL5Vyo/tL7LfuFfzHG9kTCxrZ0eZeN5qaOufaPvGPBwuAvbGdSmjjlH9oyOTtT
/jH3471O6owRwnC083WTEnH5SGNdUwaU2yYeh8hzvQtsQ1x8xrWBCVSwbqblwSls2toIBlBq5fcc
+A+lN1wUJeVqFjQQbFprfPpiwifmBsMJC+UjeO0xVHI6tWWPs45GLEDvfQYGrxXWaanGetPPMB5p
O91DtjgL6FobL5kfJ1c/pWW8lblNCAGu1trp52h0VEk+JrtpbKC0SMFt7IbMPGQpfkSHdcXdNvJy
8eH4MUkMxfjeiPFVCbZOo0SwXpCOLGwt0aKpH+Y8crqMv5Z0uSHi8EY0wXaps/cplQ9MjF5st/bp
vI8fpTOd1sIPbphFPAt2rZbZIDNOvCXpl570MZ3w7uXevQ7yQ+LHbJcMe6wsSLcqDnbSUo+zS1PB
ngPY8tly6oR14xbVPg7cF3817qRNndwYa4IWSzyNWd1vYlw+Iikv81T9zEFvLp29bxfjLvDSzwBF
1oa+CxHPXPyuV7mGjz4bzR13k61jFie3TE9xsDwWXvc4mgzzUrc/1m1/y/n30WRwuT3LfymTdNlX
9kD9JMHPMxXcVGt9J1VxVviV9rGxfmOCHc7VcsLpdYfPdOVeEZtnfLDZk5VwDzdIpbhdV6Zys98k
VBqTPT6tWfVc5POySQmLiArTSDS2IcW1S8TWjQwwEVhmoc+zZaIGCtbbVoGF83veC96P8qbXndwn
i/Dx2TntYeik9aKvc0Fib+jQW/6gQ2kPpG8sKH/ssabh4ytI2TPl7JsBhnFl0QXrKTMd64IeatgU
Q192uwZyfGQpdS2BfG/HIJkhcldeA1DK9KkCVvtVOHZ+X+qOrk8R6A4EZmxuxyyzHyedufeOTPHn
6SxIYKcW5s9pCujE4JoZ2YjiLN8kMUzLzky/ynSJ1SHOSMrDv5CM7wSma07IuZnvCRgg+nEJ/JHD
inQHwPfZF1wSkPxVrR46poeHprDlk5MF6zcP3fFdS9rPrRF0FqLdkhtzkCXrtp+ESZJTudzTOnTe
YyM1P2Y6yQcUVeiqXKxQ2IfNeJMzhiujLCE+ppJDtYtlNj92/DKRpryJ4ranqLI5w+o+yT6DTuKr
6ddx6y3DsmGq7lCPQ5z28gGl8Lg4O8YJqICbOHjERAu+3+y5N5YUF0T1Grazs+iSsLFP80VMNl5Y
7Xr8RrU9v5Z1vADHmORxcmf/M4WLuEOzthCSPorQ93HHz6JcXsxxQNWI+C5BQLZtNPKpcJg5AKzA
bA+9XY9H/wq/mLP+R56mH3Jwh7uM7kFkzUX3PFbCHEPR9BMI/6K50etYPCmXxmo7ZzRl6Ktuice0
NrJx603BKMVEaMg3USYMJWmgunL9qpkN4mAPgvlmMfpy3/YD+4+5yp30u/bUNarmBWJr6xJzKxrr
tqHnvltouz0G5lqcssHdI0x4YDTkPKbVSh0MTb6PTFQ928Wv62ii2v629As4Ipyikd0PNaQOl/Pf
TYh1nzM9RQMt1K3t0GqaHJoNHVLhS9xI4xa2LpJWOSFkDF1gfZygU3ln65mRWS2Sk1DLzNkxx9fT
BMVFiCl2vM16x4HeZ+WnmMTzB7ORH52yux39n36XFF65p3YKNoZ0SZ82Gw72ERb2rTnJJmMF9Ayb
CtilR+y6wVNAMiwiubHpf6xWDEUgGVW16+Q83vmtWXFd87Cej6s97qc5WCn6Kd+44kuxX0WvBsoC
RHyhSpHCgrF1xCVWizj2eLmOomhL7JLdSkSCl7bFtKuIUjuMDECvcuU8pva3lXhG4We3W3dx1g0T
QzoAQ7IGd1U1YjJutaGpGAd9uxS4xzVq2Dert6pDMWUpGXYzNv9hcC8Zgzr+TMO7beNebl1gyHyn
ugLGnTd2+F9rjWKnHS1aCYGtUZn6iWnH7NcxV4mmjK23ADh6+kYQLBZq0l9ASEpvwfr9X0NqdVbH
KDJKJgRWjDeA0TAbGzrz1utkP+z/qyCumnw0GhVtTnZmmGY8a6NZ48sGkmf6msRkwuz+0Ar9f3Xe
X9R5KKT+Rp33U/3P//FXaR7//X9L8zz/HzgpIMDilRDuP2NJ/9vn4Vv/cJCEBgGhyDZnyNX19L+l
eeY/EOVJMk4DKUktRVzG/9n/0+lhWP4/HBfhGeI86yrpA3XyH2jzrvKxP8mumJKakoG75SP1wo3t
IRD8s0s0dWMu7CpPos5cuZY37rr3rOLf0QP/SmXx/vkU1IeM/H2BHOI3EZti/NV0kNbpWLSPRu7v
2yD7TBd5IRgl2GbFdG84za8//Qz/QqD3m47tj2dKl/95CIul9bvtsPbbumb4S25MjHXXxLH8mPhj
fHb79XOZJuey1JhE/v6Zv4kC/3imj7bDw43DP7+Tz+ahSDTHhUFPPPtmBelwLPtkDQPXKf/55v1f
lY7/6hulleeZwkY4F/wOirYaN5OJP9CPXvr5tamxfDuJWd7OBBExL4mtg2POw44+WHnzH35GnmcL
ple251D3/YGQ+ZPGEu+f4xbC7mi4+xNjEjFYT1XjXiU5sY39+++f9n+sT94dFzGnhcTSYexylUf+
6Wlu3zFctQRgUSblmzbr2cEtbvD/D0/hSRI1G7pH8zcx53DNNClzT0VjucQXMlLTrZHabfSfPYWM
d5vsYN401xZcpX97ilO3Ti+yWEUlAqT7YLKNnW2Rb/X3T/l9DV6fgqvM9j1BWcoQ9a/fWIsqu6/L
pI/GYaVsrKz5qXFi79h2Vrz/+0f9/uPwKMljLGG69MzQbv71UQUp3a4BETHSXO4JeQVSQPn87yJE
/sVTfGanNj+w67uB+9sHUnopRz9re/AjdDoMijriE9Z/F5H4L58SmEioKREs97rj/nmh4QSlWm67
Ppop68O+QiJXjYxg/rNvjI2BvZ4tMGBjp8r8XQpN/CamiXyJuo6LXh63iwXB2+jEv9kerq/Fn7d1
D/2uT4a2zdkifAbAf/00/Ahqgr1pRtLssTPjbDjYhlm8J8Knne0Xor7/+w/2h438L08MWAW0yziZ
WHOB//tBUjVgusF1R1h7QOx0sMhGy4BFZpv5UXjtZyJgra5UMpHmKklMNUh5iSzu33xyC3TNbx9e
upym19MRiyRl8O8JN72Q6ySnaormxBZAdXoYi6ExrZLOOlDmFnVca2HKFSg97d1cqKB6vRbt/gPj
5URzz5+Tn9rE8XRk6Lz0l27BuPeG6UUM+MAZzh5BSae0rZxKsb2P8yyzDeNH9WgsVxAx7kloGFUj
VnUo87m970kEnHb13Kqz2Vzhe4uTLj7ykLZ4dni/qkPqAXXaZ5CEkO/qzE+3dNHsgQHW6MmtiSuJ
GwIBSdCu5ln/wIiXrxEom1W8JVbXwz1KvSo7kectCloFBiqavkiW05i7cwAkfaimDY26mQJft6u+
tQr6ucbJdorBP0uhC6CppP6dm6zB3VQGVydY75rNC+wVuPaZ2bdRULvxGOWIw085mcD5tkiK4nnO
JMLMOU70OR4cs/1R+1UlQQBdX1mvyGROqzFW5mYdLXKX6Sv0V1PkUNnhsHjwSJx5lN96qZCj2fag
fCL4FpM5jJXSiyc8yr3HO+o1G6kMcRKcdD5mT/rqWxMi2q4xelxCdeLY6bYKOow6Tma7Y9gjBHTB
TNnrwpVokY9mJXFT9cv1TzGLxVeRweeGM6hospgiY+Az9XH/PR+6GUdilY5J5JpL8pFaffCIoNT5
MFLSN6/hoBPgHlGUTLTFbM5EjdhWG2a5NaMBatv5vU/a5dcqak7mUSRvYyfUZ2aaoPSrbKZ1GmOw
7Dd9vHhvAsAkIuw4gCndil6er/GIRUhzwbgz0UF+L1BlpYecRPp1N3hQT8ko9mQX2WStHBNuPdxp
pcdijBuWNfqvtN85usHZg6qzCY1Emreq89RrX8MX2DuTR5QWbevWZIgUg+9rUw+Mvg3ka0tCS+yG
7TJlxXYa0mpvFLn8GJKsfcP5432bnXYpq3t/8nK/eQhMcv4uY2A14xgNRLrtMyb6+IVSO3jkJ7MF
PfIZe1dBWTSH5O4Fr2Bz2zmqjD8gVADj85NvoGrZK+kxESxUgWwgG3zManbhdnhFx56h6Jy48k4U
MX2QUonMAMKF2/GcpEmOjkuRthS/F/6q7pJkmfHJicT7sdpl+9wOCxL1fh1wjvnBvFwvtd30Ycyj
a0R1izRNA4a4ejclDU96DfVTOtPOCdM4bu+axsYv1w4WY0gbCTQ6VCudnuWY04lQfh48F5iW3ZvF
GYvbVFWCLFDMdN2uLGHbXBwiKt+Nderi0BoWyzyhtoZVZijPdqLYGEjCGleTjSitU/diV5X1U2bt
6mP8lPFx9my7vOaxar1zLTUwoQqYJjOYVV6fXLrcsgyyNtdxDa3YkjAMGj9GJW+ToubVNcHKQ2rQ
6zCRRZ1kwX7FNBb1WQR/H1d2btBQQfpUM48fa2P4NYvFR0XPJoPMg4DkCbEwStlpYvZ6tEk+ZVHO
ZJGh/FDJDyIvOnDvljLFxW3b9KvhKNMk9iBVCbW7uD9HMVWvjmLuu1ejLd41eZ0fSGuz19UanPdy
XejQxUmLsUEnlQc5Mk2WJyBKzIA6BnjoFa9KVfwB1BZm1oA9c3ViuKGWUryXs6O/ZvjWj8ht8pyW
ZTx0uAAXOaGoWPEDdP2Ef9EB9vBsOkEGMc/g1g/VCsZXyDdsfoeJ1HXRmFS8PCVvxYxk1oVS7WW9
94sLWol6VzGxO8QCWFxYuYnsbhClOoeplJQ5U5V230o8GykyTjqcWMtF81NlI1E/RelbiIkD691d
5fp2tX0Em5wKow0Lw0YPNybZzNxDaN5G6RQivYGbK/asZSk2U9Atn6s59xbGCto5tBHGqT+Njqkf
STfxfwV1B6cLo4KD9QJUsUHAbtl+uewBP8BRGoCnhOE92N3gJsR9F85VhshYOpw4gyLcxT0DjmZK
7wPLxsMZL5hTrhCnPAjnyUm/xqE3EBP5GZP1GBoaQdx5AOuxia3iKWbNJ2hBbWPaZwpLdjg6zVid
WksQyUuvDp2xc6XW6rQcyyhOVffLSjNn2roiadCNygzlzAKW6B72gPvguBh7ytqsvpPq197nhvIL
BnyEfYSrVuoT0qEC/zfmxvO8rPoNyNQASBgY/RpWduv8SDiD9E1pamwjeQwHlJ5NhZVDi5boK7Su
DG4seoH9sUhWoUI5pPn9BNkSvUROmr1JMhMZnuivup3j28N8ley1j9h4mWDZZuqC4q2X8lfQobYP
y74R9Sb1DX3uR2eSO5tL34M9TAXTbcbdKVJFT7sHT6TtNz9DgBAuyoKC1xlD9lo2tc0wWDZMuVLt
6F+0sBx3O9Zjo86iRulxMPCBJ2G7uqBsPGVeSf+NLLpTz83l0S9TXm2tPHm0kBMTIpzq+s4aigFk
Jh1udKQjCrJqKB3v0pWOvErfzTwm8sqaThWq7oHfJY0fFo64gb12NC9KShylXRH3L+w5hRNysAe3
OeBRE93m5P3sTHvel/DrfxJOCE+t1GWu96gZx6cJIYyE0Am8/0JbfmEKgZMiCNFJGR9KVOvbaEr0
WJCh+sfYydCdd0vhRitj9A92i5K26sQ5VXsWoK+Kne5De9q89o3FABMwHsQ3z27s7yuwicPI5LDe
tIVtvxJ/zBxlVZlxh9YKJZzMnBQdctffUQaYX4JhUxdW/NmMjm2WA2NAYX5ZvbDuiZDpflLbCWbI
iTtAKezKGpqg2V/spO3BL/t+vG470tOrsENz8GANsfFsVBbCr4AJ5HlUci03Ixabr7Xy52472jMv
GeLV4gbXPKHjixwo/ApfoPMZ6HFSExOJXmMugeptx8UjF0wMaF7eiicmSx6paPHarNGszILyyTM0
ClyHCdK2bXE0hYFjd3PozUF+06sUFCRYDRJm/QWN00bGvn9fSna4DVWW10arCIrnnC4wvjXMVl+V
bV311nGPWXHuVuOqO2G+lap5pWOe5xkqVkfX5nad+/5l6Cr/ogQzjH1ndHEZiaonMn5cYxtya4XM
+mBQN2Dc9jQZboKZsQfWobcdzlCjTClk23qJxBTQ/x1SHzdCUvRZtXUbZJERBpARmtrooQRxa+TF
cAmVIB90MXz0umm/vCbgswYbWWXcIYUs7KKawibARRoikHHfB4KF7oa1YejlzzmFGNY+XgC+fePL
NFuEQsYyVy80kgPYFBbcxqXDBbQ1PXu6l1WCYs+l7TShFiqandKQIqC7ZWW+q9MlbXZICIk1cbqi
NbhxMtmGIT4x+4dhYMMSs9T3jqkle4bdVQh0XaJCQvRITFcNRfBK6LdB9aOT03i1qQjxo2HU4m26
jklp2KDY4yz2Znx9njSmBvEDMumdGBxUcnrtBy4WCT3bXdF18pF6bsRK19XZy8TtoIsav3eYNML3
RnO7aKZZpJl/V/2kzoZrYjjA4cKM04W08NObl/pualT/ZjpqeeFbq34yUO1sxstMmSCqpO3X2qfq
EZV67BEknVIHZ2UdfDC2sJuw14rM01o7wS23H9CPqGDpxs9ZDgPU1wtEB1sswB9iZ2ByCOqhfpkm
XT2bkr4bc/NOvsbgl38sGCc8hNoJWRQT3v+wcAa3vEnQpbFtkolYhxl708UeFT4/kRbyqcUJQTqz
0SHddo2sRKqVxfWHpcSMXw1HRYvY34VS01tl8FWaiFM3QXlV5jT5uLzwfpkFdU69/EqJhHf3RbD2
n55Tzv7G4fbGFltAJdl1Hfm9jpJXc0exaMwLjP8+23H2JyRe+fiO1Uu9yVQVRbiutv6RLCb542mN
h6C2CvxFjq2f3bydRWi6SGBOw2DkMqqnxP/hF111dMS69pxG9vgxuproaDtO4rPRF6DitOs8i6Cd
71K8myh/Zd7dpwxLho2Dxoq6mnvoIRVu9YvRwkLw/NQDuHZVs3xLmyDGyFevKBaUgxw9bKfe+T6y
EriNZDCtQkk41WeWFMad0ZTTD2SCuDiGsaagnSq8ZNs+IRm9GjKG9/Ws5mddj/J5yq9vZpUb6S+f
6+rTYo1leux1AvtgTmbB1QWiPs6BoanQTFkMHMPa0PVDLswqRvdPMh/E3XmG7zkjHKy7uP4qfI3E
1Pc81JK526BcLEytdGjhHJnwFsW13qSGrL+7BT5U8BjKp2LyBpPp4ZhQh7hYJD9jCf0DCVwSvDlG
hu4GM4AWESJbyaSmsAHIxFmL2mSWFBH/i70zaY4WSbP1f7l72gBnXNwNQURoCA2hWdpg0ieJeZ75
9fdBWdVXQl8rTLVuq7aszM7K9AAcx/19z3lOFIbTqWFlHfBdz7P+9An9JadMlIrzupLIJ3qBws3F
0pI/EDodjISeWRqGD3wpKlA+G61M1eHBIWsHBLBTWJZyW0yJsY/yaEy4jrqK3bwS0mNh9vWbjYCd
zWAetxd8USAGslCnF0FZjY9Tbae3JuJ2KDjpEL57VVkVa8I4mj+iafy3thvimtswZY1r+VIIq5U8
rPeRW4rUvjOAuReewSezUrXrXuFYs6qyfM6XEkqwssyxezINO7hvAbsQKV/5VNnrzA5wuFmNAS/E
ore8MdraxBEb2WLXZBpVC4PtNi34sYQ0QVPP7k+aQikGROy+yech1Nkj2GQR485tcq1Yw+nNxzXy
woCjWI7eine3NStXrbPBdKux7q6pc8LKKRWJz3M/0LhyRVngv++8WudFZjJgubGwVm1Mwp1xq8GI
r8lnS+Vkhd8KNEhOZMibyQlnL5vh8CZJRVSvkKf0IXmPylQz533kLirSr8npQiInV2VnaCglqyki
4kE2n7WoLoWjGa2CeEW1IsOFU2MjzaEJnqxzEeCQbTnB8LPMJkldEZX+WOxCuxZnRlp4t1rk9Zm4
aZTSM9Rb06dl6/YtZHP8CO1gIQyfGj2s9tQgUDODbUWJBYyyvTfLST4O4gD3nSRX5Qv8gUFBxSPX
/g6oCB9EK01KHXMxggUZGTTepABfAXoei9ImqWfacKJF2LXXhtFIjZMBWOFtNIfoj4GRN+EDjMYT
KkeU2Q4pn/zR7mZOCfZX+UxCg30nyeVMNizG/E4G4ncd1amlrxpjflHlwQvvQRcT5QDfHa1oVA3v
qi2pr02U8aFTx4QzkGYNNdqfmqM+KJMoiWeUOV6TREFEuFKR9dmr1Ij7y0YEl42kaOy506BC9iCM
2PFxDwZbTFbaw9BKOpCEwSTqD49Pmq18Pjd4GKsxAMwwYkyiYtMm2bFvJkb5oEStJe/sKSM8IEe0
zgpY073CqKbwpBy1grgEFJ0MU9YOTZVDRGe12bO0JCBLBGdCz4p2aZR5dHgneDDWcYeLEpOQbqXE
PFhtMAt8a71PVAwKPlr7hK/eKie/uOHgGVgnfdHb1Q1g5jY/j+jfW66OW5OqJiqUujnxJktvb6qg
H9APDWLA1TbFVACdwm60FkuZPXmnxYBjFuJA2lWhK8MwA+SXTExKB7yfAQMX824h3VUNHu+9gPnS
P4EOMpJzv+ibztv0qifMrRZgo3dHEqvlk8KkoVs6QwZdWeINAJZYzc6oKdyjKbDkrUImn71pTaFw
sGxGyM2S20Av4gNJ1KxcpjulmDqoYciEPfISkU0jCnSMrrGpbKg1Ba3EKVrIav5Kl6kr/Bnayvax
PpEYzs2SA3i8G0sjC50DtBhmk08sVcHGTkw551OTJG/YAeuzLvPrDAx32+PLCdRIm7Zjm7NbHNDc
kkrdC4qReqiZnLi5gIwKTViGI47bLudocMsaGJn+Spq0scGPELdBB2K+YAFVuN+xnr5afReaFDtH
5FX0IPL0LYUAzypC7SzTTxFv28mprJYRFtnaz+kXRTX34E9o1hhBM7mDoMSEDodyN1h+2d/oqG0N
AF8AnsRlm2mySaFMTXSsMAqUAFQCyDJasoYJwA2v+VjV8V2DZ4bgsMCYArKz9DK6JUIJeKUnSqs8
jStdD68G5OHcCWMQQOEwNVinAzpMLG1J25I3gMmd2r8LEj1XR4eVPTeEi9oKRKlTljgnjxABSOI4
prWirvTUTtWHFAjYFS2eHJb8UAs7CbE7V1E8HI9KPSjTukEe4VtbnEKN1KEHC31BrTgWOCipIXNK
Qj4u5LqRCUrvDVZYZyiKpNr1JgwrdsQSytgYs3rQ1tPaMFO60P+0qP5XNvBJNqBq9GT+Z9nALQS/
BdPn45/4N9NHQIGkvWaYFkJ31JK0U/4lHAAQqdmCLiKqWf4R2aaT9W/hgEA5YFEWsGFHIufXPxEi
JaH9F/8MTaF//0uN3+gGFl1GxAy2RusFVKQ8t3yWKcxQ2jpN66neT2kmP9bJ7GmZ/PKG7Rqmi093
5i+d/EWv+5+xFGIhuGL2MPaiNTfKcijCMhZrMzNrusxGeNmpprWhatZuW7oW13GUIyyugukA5GfR
FPxnZMZU6KgiI1gG7FiDQFurhmId+7jucj2dnQviwCB/vZWC67Ng39BVn3t5n1rcqdY2Is4ZJNSt
a1KI4Ad0Z/EhNPKyQffPtXwaZtGsVTpA7cguBAWGLjxvM7gMfVlJN4UmxXy7vLrd5gMdEWo5qJz0
JL4Pp3EfDK1/gGi0yCY3/vVLNA0CvKbROV60Cnv2EIHV8zz7FWQ6t17lZ9Iq3PJN2Cr8kZJdv+EA
4OBoW7EZ3iNHX6UvHLNPcNwfH4pD++szhlD1718z//1Pt5+1NzQ0KRHrrvdzPAD6ThoG7ZfPmHMW
flpTt3nAgLqsWazyaRBNG/veazOxNtRC31AATs7RMqCQFEP+Oy0DNAa0JzQ/aceiaJCVxd3VRO0j
yGXFp/APPTTmwxI0zSHSlrCW05ZxTBMVA3MWgQav5ddLklsSupC48WWp6CM5KP+D6UjN27Hm9B54
2Vbr2iDYFqHQXgS65clRDU8UdJPo9VPf5VjSQWOSKWPofc8hh021V2yBKA3xPu7K0kfKj/zkQk+k
2AcRWmBvpVcHIpUjsaKjbVPN+rRKQqzOCNQTejIZ4T77VkRwN+gQyfivIqqyK1NKVOssHbkzx1EM
NzKGTH9uzSJtW99BfvURlZcydRsCk00Ot/6ggIcxO82FNzTemn0DZYJWgGa5gyY1yVE4/3FbxGFt
HwXVUETX5AkXtAv6EvyTVZYIwZGX23de2XoeBBtOsKAyFB0b76h3kB6kUIr+pJzdOW32hfI4pVQY
efeoWaxJ7yEaT0rZIFqKZeQuOILBrfysjraNpoXUtFPLrzcT2STqSk4r0sskM2c3GgVIBwuqlBsx
1BZ218AT1MuVPqRqFTbHQ5qk7ZE/SdIZZVs2Y1iDrVctHwrlgmSJtlzZjd+oztB5UJ+CRAnxc7ay
dBbS9i63PRzGcd0bifVqyxFeqa1pD9apL41cr22OtbeRhIXsIB6a5FmgFGrXFVuzcZOFA1iQGJ/B
xBEH8C+u00yaGXDKpVqpNAQMY7QuS/InLjFUm3saIcaLzjuSrxIQqFd2F7A56QMbtEUYA2wFm2NM
nSuksX4PBnY3LhsuDhPVAF/YKbSgv4l10AhYZPuJTldgWhxolbJSnK5Qkz98P6k89UpXPoZa1qSr
mmMWxA/JypAQy9ofCVPiOaoFyXN4YWmzBkUAfKwwfZ/eWuMnj5qdJcq8FSaUCdlI8R7Tnz3DMOj9
8SkjXyLXndC+h4NfrVSz7S76scjuwQKxwPqF71+EQlA4NOno7GsQfpMjsrorgApI3fWAf/W1r4uw
wBrXD5TiSqnS5lNOcD+Vgxe5qYyywbHCnjKwplTJOUAb6sxDaTU7GhMhXBzCfvZqKxKaO2Lsz4Uv
Bto6XdheVyr8MJeDRX1rEUhwTDUWlLCamJRYgbrqfBdkiaCgMQXXKoWdvB+DtCWUI6oKyFh+RqFj
miTAozET/UKVKoIIS0rQMFwT/B4aISB04WNFvNJc6OTT3E45neLDfaJlA32caWZd9CUBHtzMpodL
aybyk2FnZkzeTmgWIE4L7cr2Ot5Lj87aO55m47mZRhQsdpVHMz1CiS4yrxhvmVJw1PxAAX5Jr3ng
LYsKWDoslOeRr3CbInwDVzVriIL5hMeA1n7kpZ7wq555eqqxJzZE8zB2VorBd2x0N2TGXKUZiDkA
M1X6lpEoQ0phJGLmLd3MlpsjF3y3slI1jrQySk91BcnHipJ/oh/FKi83TvOijNHFZyIFsmHiJxyr
vk5XONwwQ4bAyAJXmca4XamUJJ9ET5Yvs1TvLgeEXAM5DFb5JssS9DD0ccCmRkkZdpzEE30XxmVT
O0mAwntjhuYUb+rSt7V1T0KBvC4NT9ccSFtUcYEh68O+iArCXcI2H6kopkXpETBd69aJVxdV5Ux6
WRElNmsvttpUVtNOIdHpDsF1q64mP+yug5paFLFYQg5WXtgJYFGK0JM1QN5qOpuJuJcTsjnVUUYl
EY6a1RdQM6JirSu1OWB2wDY+e9J0DBfEPkVH8jiW/QpDziCONKBhPDC5IZjYN7SiXk2sfcxmrB7X
HbUgoAGhhFcjkzPZ2BrYbVgGK0OSZo3b0G1V26cRRRHd61c05KBNI/8JGpiwbQx3j9bd5NRmQWga
zTOy35uWxMANvm+zX8eh3JY4OKz+Rot1k+ZVkPRXRlWE+F48XRWnqAmCHmMzcks+BEFiHWUarlVX
TIN+Oah9VawKcxD6OpBj5ONTFsJhUHJ+/CbVc1U6VVpVr6ip5rDWCBWSziKlKm7ZYPra2gq67hz2
u2SsiY1PrDU6SNQwOfJhGbHgrHiLZy/QirowwUyGTMzRTgerSUPW1xO8T3IgknWRR2pzY9Ct6F0+
nOJeH8rBPMJaOdgwnj1umJRl5bAJVOIPVngMvd7h/dLzFW8OrQpURl53jFNFSGuQKkJ29JauiaPY
TXTGskp32KoK41gbVVDNcJ6vFbMIQQB2nn4NIYZ2WuWpGZtGKNau3ha2gcaHVAr+FWpSRTvL6vr3
oo5NWHtpRP0+5XvO4ZqkxmZrhogFThJksxqS/nR2tnJtHFIzU71H3J9cjLFqPDQNXMidFEh1zkpG
QNbMuBW7UtRwk7TQbOJNBTnt6eMM8r9H1i9HVvZw//OR9e4te5vat4R8zLeM4sZ4/Pp//4+q8c/8
+9Bq/5clG4YwrFmUp5qzzPtfh1ZT/JfQTE0gVf5Hxcnf+tehVdH/iyMA/x5OlMxr6Bb/rXWXodei
L0UHLyP9RC+kmr85s86S+k+qSF03dI7Thoo4VidjgVP1YsuaJW1KfdRz7y5QDjivT6FzGToXvnMe
OOeXb9vbk/eH15PrTzfpL6dX7asc8fuoi73/xLqnp0R5u0+lc7fPnRvkXs4Df/HytsPnMf/123b9
eP98fnp3vnu+fb++PX3d986h33Hg4hfnP8AigzTFXHye3ynySxUcCA+157v3/xWg369zcSBQ6der
+nydufNwt0+d3Hm6e7g7fXnDgOM88H9PqTM5Ny8XV8cXTzfHvnN85VweX10d786vrnar8/Vue3W8
vbo6mf9sfXKyPn26Pt+tTq5PVo/X56vr69OL/erk/fT6/GTvnp6+H/j9+nww+uH3L4XTloGNSWr5
/WdPZw/7k6Ozp4un04eH7fbm9OzBd9a7q916e7JbX11dXF1sLuafeLK/3p9er89PDpzhPg5PP/2W
hX4XFWZc1PgGuZcv87ThXr683Lxd+s4NdQhu49XbTci9xITLn8Lxd662bzdv3N6bYZ7N9/wv7wvn
8jFw3p8fz99fH5/3gXPyvGd2PV6+M7v21+9376/sQ/nP3f79DqmE87Df7R6fX0/frwNn/3rg/oqv
hoxv82MuaX05A8cNhS74k667OXOPztz5vzeOsz7ebLYrZ+WsV/yFc+QeuT+/gB9Z0j/dTPF1YPI+
hgSDOOLLj2m4f30/fblIud6XqzffuTrnXmXO7vHk7vny+fzAk5zfqp/GXlQXml7Dezhy0ZJxVBr3
ofzkx5c0bWYWmZPLdz9f6kfM8XI4aoaGqQtNEdYyVlyP5TZhC+G5U1Gehf2urcUR8hSn095LM133
In6ahudQEnSnr7TuXtNS/t6JND2P8W2PgbK98UV4/vOv+uu6+085kjqaLNuL2Uwga4YcIJhn880L
sWfOVei8vFw+7y6fHy/PX69l5+710Ov84ab4dis+aqD/DLqYbhOqMwhYDFrLtLz1exOpQoxhfLy2
UFdVDVEd1qnSHChuffvEUBXhcGgrOLr4pC2156OkzgXJcnLzknaEqYTo6qy09+mVd9Ofn+/rciwT
cZw2Q8H5RqoazbSv87rq+qbKG9DIRMd2Z3U/iudO69WrKgrTA/L+vw5lKBrfZ1mdC8xfh6I6Gco2
hh83KZvpWp/8JlqNlEDo30zp7c+XNf/szw9uviydkjI1bkquFLG+jmXmaOE0JGku7DH9wq51b20Z
dnJgUv5tFIP3xNBMwcZCXiwKXQW+kWqpiYGznbYeYpxtZk62+/O1fJuF88UYFlsfKvUYEsTiYgo9
BA0+qiYN8sHYBNS47/sp8WlC6Wh8w7RSOed6TeSWsQUHGzPDnyjDOur8/Dv+erUER1mYtwDVGYur
NdsAX0AOtQCur0E5qVOdHlX06pejWNQcVeyOdLMNKvWLnU6tB5VJIDQtrLoKtwiykR0QqLL97Sia
Jtv4m6hJ4idcFjh9GtB9YJi0zUtZpiKYUVMLbP/Ak/s246lNKziiZ/PM7NVZbJeMGtyZTifNBflt
nwSlYq+o03NYpzF24OGo81L0ZcYvxlq8XTa5lCl1vsHFVEEubnyVWib65eaobb3jyKzXiZTe5xbt
6c5c+VNxxDxbS6WxUYb2SAGvBgZtrQ/TszA0l1I0IKJucPAp3g7RLxcCGMAIDVkCNArM7PEXq2qg
2P1s5W7dll44rMM8H1D9EE+LlMGru/XPj/qvD0HIBBGwdwe6u7gxsuIJbDXcGJFF+aaxxIOwAprf
EaTMn0f69oLMj0BjYnFhSO6XyREc/dNE5IQmeSLFX61rMmI6YR54QZZbZJNReDU4fnAtNLLmX/Gp
DZB74OOGkrJOaHUmlJGw3yR9p54baGARF8Fo+vmqvs0s2lacqGQ6Z5x4dFVbvPdhI+F3U6rRVXbV
pX7R3mVn1YP9qgF0c5r76jS6Gy+n8+B5eg8v7RNvXbn9gQ3QR4/s8+Re/oTFNfdDmWCo4ifkd+Ja
vsLHcZ6/G1v/ROx7fEOXFkSzW/kygmtwXB+JC+RwB5b65V1f/oLFGtwFAhrlnArmlxFhadlR5Wsb
Ve9PckCPP9/w5TTi9RCC/BEb0zf7nKW/T4r0Qm7qpneVDjmhgiXlmrK9/HBglL8Mg3GbJUEwU/mu
LO6pXwhPKcxpdLUgPQYj0btjpzxY2GkoUs/uHiRdMWzDW7Qg24GORGvfming4cJTEc9NjgkK2i4f
pn7T6qGjBKdJ1R+lWu2m0plKWVSRoRYgFRTRsx0AK6lfmv5RUR4HpEFecayM43aSX1UeoCzdm8SJ
EfO7NsG1xOFr3hSUcZONDgPqwEr5l+um4Wxga6AjS71+sSjnkYaIxuNy03yyX4bY157yNDmw6Pxl
EHZwmqCsZ6omwSRfX9JIMUh2gYDhamMqb7qq2wPUHE4OPMLFks9EYRB2B8SmGHNt4+sgYAsrFCl1
78LiQyZLUKKToBr/Dy6F+zWTBJgt/MnXUQy71z1TjXpYurXYYd8c6Yu11oFVZnmwm69FoZyCWUMV
QhXz+/dpVYOJbChB2fXuEMekwsONubbpwZ0NZFdscz8Uq3gc1LOfb+D8FD4vKx+D0jng/nEfWdy+
Dur5aZ5Ar+/drrbyExObSEnsF4aARILmWJd46BTyONzEa5Xfz0JLMdnjI8NgB/6x6H66Xl2kUpbG
GXdVF/DASdZzEdKoRz9f4N+mIWsJKgsucj42fb1AQSizPFVSR2qKb24iPWlPFL7xhwJql4vjfB+1
ufiGaxy+/VJcISWYY/M67V28sIKOCt3RclT9y64frZPYG+mZxUO6qQ1iYqmzKuu6z+tHe0iOtK4X
TKfedKIkvSl6c02TcPfzTfjYzC0fs2EYnAY4D6iKuZhbvtoCXeFr6Sr0tWEbNVX2og9KcVGFyDEQ
bHtXhtFlRxOnYY7xil/v6wE0HCK3BJ+NNKnZn59/0jyxFr/IVnGhYyxmK2QsGQ+QwAzQmQTPAaiB
hTgKZHAgnTZJ2x96feftzdehWBlMxVJsnhD79sXrqxeWj6eqa90utKBPevghmnAk4MagfwUeNtxN
Qj4KBvWKtsZwYK/y7ToVWbbm/CeD/5on+tf5RxhHZZEDUro2XWp/ZWrJ3AM3u0Td9kFSKeufb+u3
eThLFWQIu9BOFAZdfNJkEo1EQj/NJbfvIpGah0LQxvPM8YmesXzgDf62eCiKSa8d7RR/JJhscVCR
kKFChTdjlNBms5ZHkLtZO7XHRlN3VzVMdz4wfbL1It/a/HyZ39bKj5HnHQm3l1dvMXIi2W1X1Xbs
GiMdTlUqdlVb+CsMaE/kuRxleeYfeI7f1hFGZAttKqrNmkUo2tfnGIp6oK5usFCVmLCLcW5eT3ni
/nxdi8dnzOf1WSbFSwGwRlsqpVIaRchPJ5pWSqSLXWqFSX1lpAgfMQKws9/mwRAXB74BiynKoGSP
MmPmMWnJL3dbmU4uo9VUqWsWRf0nhDq8pc9Hc51cKvH88wUubuM8lo62jnIE3xpCmBdHkY5jgSdi
upBNEyp7Lyq8m3AiJfb3o5Bvhq8LsguokMXew5toPBfkkriCSLHtpATRcyVE8Nv7xnyAPcH3HukO
q9ji1Ub26hv5xH1DUQyjNhV1dg/vt0g2bVXWB3bfywMARQ8kh2QIKswymUtaTMARcFdSdqikAQUI
69gsNCohGPYhGVqVnmh7GSoewo2sHCfjouir7HEqSDp2Sr0do3WiZIAv1RBu61NaJdULSPgserMy
YovJVs76dQDvvp97f6qG7Q7ufX3aTWpNoHsU2/tfPiC23YTwmey6qVEp8mLfJtVtW1WBZ63kJgg2
Fn4g8gzi/sDbtFglAFcwCoUjm/ht6lPLLajv5yVuZby9hBRnVyoshadSsrpHBRTg7OTFLEW3zLj5
5bXxoCz6Ysw/umTKcktVwpZE08WDElNkr/IENy39au/AvubbSgE1iA8na46MrZT4xK/rkTHaZUfk
dOLaNroJJ9WagYAGjkvWCkmy9KRQWNB/t9tmCiokqttzMCR39NuVNdw7Apmz1KXcWK77CBcvsLv8
wMuriK/f649hDIVLA3RFLeGjOv9pYxiDcCSTlniDcgBEDqzbP++tiOyTrpxOlN4qrssEi6AfhP6m
bocAm2k9OAp5JVuzrP0j3MXK/W+f6bwz54ihAVqZF8mvdzu1Gi1MI3jnNhaGoxAayAZ/tThw5d8W
R+4vpUl2qsxVDjPzjfl04RgqwjQtGSWq9PDaCoLgso9gYf/+Wlga59KJhp5y7jx/HkWqAaYDFEhg
T6uAOVup3QIHz/6DucJuRwVjw1vA3vjrKHGQ61JS2Al7+o7Im6FXXTQ5439yLVwJZS0GQqf5dZSJ
gMuSPWvCeqUk7zmwrjUJKERp/3zLvi0kPBiyQzWeDNUmDrNfh2FPUBN/xzCY1qU9ZAAgweGEMqUJ
mi01x/jYDGGH/jzot8/yPKjG1piqqcKlLe7gFDZEqbMfcDFRt64SD/KRFkNYRzqW/nrJYgFhf8xe
blbYLgtqMdISXbWHwKVSzDFMyUgIi6YkLtzfXhJzweCVZiuvQdVafJcJpdIQ21FkzqBbPhQ9R47S
qetQNda23qji7efhvj82ldYEGAZB6RPk/eIO4k80arYiDJcDOa1YJYAZ9KOdOQXhctuYSIQjmUe7
/e2w83usKXOfZ6YSzkv3p9c4IuEFOWUChlsmN3JtKLVUbvVypgK3FbQQhTUrcv00rQ5UlRcHHRbO
ecowG2ED8un7aM1/Ghg8QgehJZBYKXvvNMjN9Dg2faKohnEEW4QNXUpi6Ry5GdQfQjgPXPf3TxL1
JHnGcVGQkdmofL1uFCvVAAbdW5logDtHtacg3YBjiciFTAXl50K1OuXAlJqf4afD3cc1U0hH1qkj
CLeVeQ58umbYeWTP4wRbESIprTEXoRSNouHAKN/fRS6NsVQFdrXKlPo6ih1BvaAuCP6h6qZ+V4UZ
1UDIPlLuEhljHQry/TYcO0oVFBH9mXldMxfLmt8Omt7Co15h0Za3bRrdJULWjuCQhAdWtm8jMU/4
CnwcTZk1y5HoSNpofgmyj70hO8mQJDt1p8T7HjTz5ufXYn65vzwpdnq8DDwjTm3o9xdvoxHy/5rQ
J64C1azIGVCHbm+0iRSOThQL2T/jRAuMtokan2wh0ZFR+tsNO4eOuT5DqZd/k6kubmtSaxW9Kng0
oudzJBUiI7AO2PBdXlrabw8681jQkmnx8B91KZIawXGnuUWYWBC1xUkbS/mZqoWHzot/eXwmc54i
qMLHlsX767wEoZWlEpU9KGlyXK4lTbLTtU+dVUZU6puHSnbfh5vfAkRfKmv3vLv+OtwAJ2Dy+YJA
sTa6Uzg84NGzQbkwUy1d/zxb/jrUXKyh+09BzVy8cX6MEz8h0XWVkhk7up1ewj4qJQISylaVDnxq
vy0ioO44W/33YIupqYQFUKxm1DBOd/2mULPeITcmPbA+/u2SKIXzTacxz2s3//1PSxUL1aiOaqet
iOrAPBg1lXnlo46GmmDpzX9w//CoqiYfdU72HzKzT4NNIQgoteX+BbDINlqTyDhZNGmnIvc/cF3f
1v0PsijtBMBnVJ6WRfjJG4m0ihhKMdt6H0zCwjEcy8QwJiNh0Fl64DX+y9OiWgFjEoAq6epLxmRr
d5UI81oj9KiBspDK/pFtprn78wT86yi4rFiwqN19K5nWil3kPWLcVUiO+0UWJepx2kbRrw/CVF6o
v9OKp0rN8f7rnBiCRs1tM2GamyR6xjXofKWfxgOT4S9PSBOExePwpk/Jt/LrKPyrpxrkH3FUjW++
8gSLdWsQBRCXNR1MFObdgZv3l6lOZw1PI/UXtuf6YkD8KJVEeR99hoQVZQWDzNSQSpTy20yUaA98
xOZv/Ncvi6IhlJDxE5O1RgXr6+WFcMR0kIViBXncBowewKvPut4+8/uCOBnDvuh62T9QkOHoO1/F
l3EtyK1Yt9Ddstmyl1XIposmdYpngkteNjeF4pX9USPCZoecR5AZU+jYHTO1lh5FlidnMhlx1N7H
woLcN0XmJrYzQpDMvAmv/AjKmVNruBIId9Tgp1e61a9a4afXMUxBAeEoRzTfGBUQZLZxTbHCSBVc
w4LKddzbTX5qFVhGVj48dIyIhqFTwJMG9VYt9foxxcpG5IUPBGnVNrm68c3JQ0nTaNofjX/4LC40
kHmxMGfsKIA7zNh+AYorbs2mI1ksH2+IpVCOq2BWWOS6n5/I0BTfbMkmBDQVXrONSy/aEVnkUz8U
nu2vglqPLpCyzLSCsk+OKqmP/XVTysZLrlHMctqWUrHT1HG+wzxR4g0KS4mc78pUMTFEkf9YenKB
JcmvuaZajsTpaMgjIcFea1EJg5SKYWCM8vs4IPGae+S1NxwI48cWqGcCtooOk+OTiHjV5kU0kmvF
596hIhXCIbVqnEKqkY8bZRrqV1+R8ggTXR3f2FYixuMMDN99JU3ZHkUTidspxombTuRwH+qkCU/b
ApzIKupMuKglDqujxJ+IAAVimRIx4kFhc2AoSZegsiPwopSbVk2QWy2eEqj6KzPSB+xpFqm0mNSk
/myqjbTcmgRWQkRKRD85/eBjKgUV0B8RBw000Ao00a99IwgfR8UIHknKIt2vqgdVP5Zii/e4Rf/w
VqP92rEX5qaNNbHLsl4OFfGPk78jV6xJ1yIyrecIxokKpMw30xVwRk2skjrENtRoSfNiFj1AgTSM
tXtgB9Djxlo/I7bHeCrpbJuneVcEvdN2ZnkZq22vOqkNBMXBjlhf+R6RjCtV88oZiDAWw3oyTDIC
MPFMZC6OXWqtu7oQx3o4BdAV2EHTSwetRLRdzGArEVviuMZZ8hKrQ3Jp913+2gaJfY+pNhpWEwXe
U7+o0iel0Op7OmnSbVgq2h8/m2lQ8L+sCCRLD5bQNDswIqHGRswIO21cAz4DJSaLVgyrLOjAX9kT
SdK1LpQbqxk7Hb+U3VySQVyYKzZ4hJOQ9FFzZAyM5FQwgd4D/JqeO/hSLTsGQfA8rVj41x0r/E03
2uMDeeYtMK66JS8Tq0sPVEOzwIsFZqmu1THS0w2nRz/a5HRHwf51AUlplJr7zThJ9dZWR2nWmsZm
xk61BZLUa9p0lyZdeepzmgzXkii019HsCGI1lcGMjwy7KwmFHCAtVOzdNIqb3gj2y6+wrAT21J7I
lJPuqSZN+ibrhHRW4vR8kkh8a47RLmSnMrwfUESYt/ahZSXapvYa/zieSqiQtAJnoBiGu3gjoe7p
jnuVHcVmqqfkrDY7/S0xrOHKKLPJgILWVZiOuQU4WNOmkl3Ce5MbqbSCOwm3+4Xa1xhXfZgePjKS
tDFWTRJaT5MylOdpxPvojGT72Wt6lrm+SWH+nXRiGMxVUUujvQ6FykIlzI8secPDcgWBMYtchWIC
Ykf2Idw7vdNfQFn0FdSVabjjI2SY27Yeyf4aFFBWG0VSday0MISyzWDF0SVREpYMmkbXb1qF7FW3
EGMAYbip2vN6SuEOdtAi4lWhmr62imFDEr/ES6+selijmP3SUpFdq2zIpycG9DVsAKWQbB40j21d
15eTKPx9Tsrfk8pB/J3I3pJVAyY3FTglTVwmTgzgJYHOtAo1L3sLwxJOa5VPSXBRyqhh6TeN43WU
puhBmiLy/xCfkr6TqmyN7sCmvDtSxtnWO0A74bqb7k5tWti2OrZLJ6qH6EYra+OZDXwZbkSb9ud0
/5V3b0izC7CUxFZZ45g/9yUvtdPGtXixyZsZjlpOneA2+zh5InW+lxG32HMoEMduNxRlnp40Ydj+
EZ4WxeAWpeEFrdIgb2zu95lO4p/HrUuZtQZq6o2R0qpfewPkXEfxJZhklmT38VZNw24fRJ60pysr
PY/y1J/PzYGnPif52GngM91luApbGqlhSycDXogg+mugPhroA10Q3Hb0GhOyNk9ElrZ/2Ew1N/3Q
MtlmdtW1DKf6TxAIvgiAqCte0EQpn32jG1kaI48viU4IMJ/mjKwT8s6CbNXJLVxVzsfeHTgiO5NP
caTxHd42TZzuhdx4KeydWgAXHJIiWsWRHV9WWt28diLzjoehqf8APPNAHGY8OOYbkxfjLv4yPmzG
CwG9MJarWoHU14nosUiMotoIvkTZyvSBlUlDZTzZCRnO5MEUGAtFqxUwvITUPSlxSM7KIMnGmvcK
wiIKhGQXm+R+OoHZY30e877i7oDUsjhzxPFtjBmwgBIowSn0ENuCUCxZ+TBNEs5FTJLZYyXmlzqE
8sYBkGlim/m5EClOoHqVOtSjIpsg6SBu3EyGDxPSwozZOf+PvTNbjhvLsuyvpOU7wjAPZp1t1g4f
OQkSSU0vMAZFYp7vxfRb9Qn9Y71ARWbJnUx6K836rasqH6IyJDiAizucs/fac6ZxVS/p9Xhr2jXW
PeZ363Pozta0t7Fd3sJN94i2UuIKCh8KuxkpPxS7VQjy2gAR2PXfsTxzF60bV9WumQqnw5g2ehWT
rul+6brQZRhEsdcCK4OuuzLRyBJEm/QFAV3sRzCyNp68H7PZ+dHRF27XSkROAY+l80bfSwf3MR9K
/UuDm+/S7Kf0O5Wp9oNCtMTjOFT1oxJrOIxpcsASRPEeajvW/fS6KZVQ+rg+M2UFbSm+Cc2ELZCu
SwyjIek13lZPbBK4Z5jodxkdWnXdt0oNn478IyhrZqX8KUWu/wkCuZLrLmvTjgc/ukw6uflFRVVM
cI/Iw2lnZ5BlfYswGySNeTZiDg7ZV7qEe/DJc7dDL5JH3ctMh1y5JlO2WV9V1TeP81eyVlhfqjUJ
yNYttOLIw4waxfwhjLCEXSY8+50Ap/c0uCrJw+nsKvNWkUXxlW0njiYOCPm86wSYSEQ/tLaunLBK
wv3YzzafXbPMh7KSMeHnBtQlRrPbPqa9pcotPUa4gixLuHHjIp2w0iSFkl70VGDNNaGUHoZ6m2nU
oTAB5uSCQmLHTeepml5Kkq7geeH6Twm+SAjSAxQOzk7ZmIMona9jU0R3Tja2g0/5tM0iUmdbOzrQ
41Dmz67SNvYHQc9tPtRlM+cXTpmjA80Sye7CT2Ds55cK5HPMmLIS8Y6E5Sn7GBsxGZApQYvryFAV
9QIgcaRfWIWViR9mzCazX+HcBXtQ0MLMMXIWcvJL8LfTbiBIAQUgTTIv3Ciws6J13Nd9Qk4SLpVv
0TzX4bin0dLAKTaNcPIukN8U3VWrQSn3mU5MeZuzv5GXY0/4MeQq1kl1lSC2aTf83Ua6napo8O6J
xkVsNli96+3JJDHMTwZbntAf6NGlt1UdtcW9O+jZBFPbUbPoiyNdGN2ggV31a1qCdFD5Toj6ZPG0
ODLwb1ruoTMbAkRLwLUqRwIUQ6usLkB0G6yjmm/rQJdIiSsKglNZDKxt4rBc7oCADtmd1vDiruRM
IvKFk3Rtv0srQTDb1CROf68BxJ8DeFu2Vh8i0H0I8gY0+QkxwKUT909uGEIRTpN6KLeNoRTk1g8A
tj87epfkH5oF4r8hs1ha89qurVC94DC8JPtK4jq/i5r+d8GeiGMLcWEQX2IfmHX7uRpAnG0iifjg
zo0MRfpkmxnKLm7tCehCDyUM5FfUK8wGUVV97aTGp9VbsZZtjXBu2enZ1nIgAxrKY6jHiAvz+pJD
XUuobCvPCRsAVOwuuptaLXsmVwwe5Nj15DbPlyKkhvDsqd6UbyCZGfoD6PDWva7sQvSfaje3jJ1o
E1IUx6hr+s94KZxl+R+KfPoyaaIHqe84Mmw/EPtHyR7GcVrhy87jliOfl1Tih5q5GVs1QaufioQV
E3CGcs+HX5Ufqj7p54OeKpbOmqV1xbSOlabMt0kM1fvK6+KEnMohdfpAU8eqXQnblN+cHivDB6Ol
cL4y2laVPzByWOXGtfr+y5jqTNGuM5jN2nRbwIVRPnufaBJp5cYgF7xasMtmvIGQN5Q72cQa8b6m
cDhReKbVqtt5bEdIc6QsuvEmbcOmZktHdrnzTGKaFt6MHckC236ajXswasngl+zqp60kG5xYdb1w
jLUgdUC5RB2AxUItDIKKPcUkF7Zr0l6/E7zEcgunoIBvH6YlUGIvN+29Q3a5gYVaCKfazc1Y5R+n
DtYsPPVOFNdZSnbHNTmJqIcmgqhJdVOGub6llk/GrVSI5bm0+joV94NZlalNpi3nN/gAIC92Hhr9
5BDJbKEOGIOhbMXQ1s+hNXZfNWeeiQ9QWukcAFdHxQrgHPHHfTREnzwv7ghiJsG59RvVGHJoH01W
+Um9BClKat4XtGQNwLCF5BhFJU3RAmCQE2RPfeTMWoPAZsopCadfS5vdEf8fbvGQi2rBAE4RoXyx
l9psMiw9hW1SjVP/5zhlpRdAj+jCP5NZK+OLlJOlewl/xM3AF1LUIFBancqr2Oh066bnh883iqkP
w3UB1YDTp5e3pCGzp4XtYMaoNve1OjL+u6E2bdgclkO6KYA2w2FvN0fFZ7JHlfr7nDbjUzIOFmnA
Zch1PrmqYOYqEqriGwjQ6oXjtjMTF3sgd7qXBLXB6YxUI4v2ifAgLNtqXnzWQKg4m1GqYWDWJWf1
RJbhRtYpvg0eWPoc8Ul5G0CirrGNwUzAJY8B/K65dfcyV1NXXJIbzPE9NzzzIhxT7PfZaMkr22pB
CQiCEcpNY0G9WCHV0J/FoCHrosDAytBldfNoAaDlINY5Y5A6KOn4enJyGCo7I+Qh6whM3fL3obLT
lcj6yhG3mnezHPN7InLieVPAuCh8WDYddB9LmFdTGlXGpuorvdt1i98JZA8hGDvYMzlU5NnR403b
Z87z3KY7sh6regfiub+q5BIcWHux/M7aXAyrWRtA0U1UUpTVmKXZpVMmYBJl4mXDJtHrZqM1vfqn
0SWlvq/S5Ttv1WaBXaeOl2zpUE7rBMvWHW+EKgLbhvCTINkdKrs16K2fNlP/aA+a/WN0ojKHmTvO
n2pRTNTYVK25dlqSEH1v1q0vok2lxXEZ8V8zFtrsCwIUHkC4EFXSJP3o7jhTlvVNq6g1ZJREHVXQ
93ky/XCcDr3rgiQmol2xrezBmgvrSvdC4kO8kRjBjaWm/S0VkkbbmOAebnPXmM11oc/J6A9aLT/D
TwGUUQ6Ie9cDArpvLTltkW8PZqv7U5J1zUozavW5GUsgt6NGz8KfBlXM+1TRKLsqbVo/8eJykBWT
UvU+VrPoO0n0CoUBsx2IFvDM9KuWgMn3iTtl8Yy8uvxeEUhjbOtemSCs273ybShnaL/QgDJN2wtL
6qT0GBG7kJRDovQ7eI5gc8Ze4xGPnUkFu6zqPx0jrQpydMN448mxeOr0pOMMW8mvEL6k48MIIUN6
MhQ25jFHhnt8fEO2cqE3meuOeEnQEaOd3KlJG8YrIUwgpfrUP8clBR7SFEji3HlpZP5ojSVkOmfs
fDDCEQWjzc6Y6qUrYDJTjJSXk2lpPxQrlSOkbkfeaQPCsjGbDPYXDeW+fS5Vb/YtWdQaqT5DTLAy
vK8fpcicisNqm3yFeeCQy1Cy6V8rqTqX7OLNqSIc1eu/hW6mkWAHtrNAUYPu2O1xVeS6czkbrVFD
Vo+Ie4UUSe2MiUVwAC686tuoay2YCqKGaZ4kecT5zBCwSrOisOd1OyhMttrIrpZI7sjVmWcHi2Jm
Ow2tjyUpscG8TuGPEVqKDUDX9Apm9VThKGS5RsBmiN1s7oZgcNkcdqC9R65sVkVU+InLuo0oDoQn
mkUtyg4ZwD53RUxQam+A+CTPCmgXy7fc1Po6ZsT8rMNCElZiZpA717LSKBA3Td/GN30fJkS8MqUN
14mbgxMSML2JSWhrnX1XVtdX7BVB6sbwVjUfCvj8xTSIbts6Uyt7P2HS45ApZAPcBVPXEoo8Ok+R
DAeyw5lT9b1n0Uu9NNsWa1sSVd0DIHQo0k6/YL+EKaAKlsLoIKHQXBswqBAF4cdUWqjIWGZ+W6v5
VNwoSuxmGz32ku8MxnzyXZZcbW1zKNrB/E7loW+A6m5cCv0lEwd7CPSpWqSvnaouoh0RK/W8ARUd
tltJWBvHHdUpyUYSY92tUqMhOYWyes9UVHqULOTYVjE7WHJbvbbQ1VUTQbJfYXXPR0CemlluFMhI
Yu14gpSdipyPdq+EpekdAKwQkpIQdbspYgpVa8+Nok8D0PtbryiIoZZNveavR9NIXGuHTdRroU2Z
0pr0tdprRbupda+f1jrJEaB8GrMP12422+qmt6bkuegb8lzGcTbiQ47BLrLXnFb68RY6SieXcKCl
bNQZzk3ocoLxkQWqTyByc875bBcv6yU1bGfMZGIRmMHOcS0Mvf8kpGPc83kQLt3SJSZJvNKgaym5
vMHWSh1DKbKeBpeibiqY6NEa9hifD1Wv+5QYB52x4KrfQvxKycYD/4t500CWBHQNtPEu0Ub+9JiW
Dj2ROaUSrlUODK82Tkg4dPOQ0i7VEuW2TYskYnGv1EctTBbELZWZ+DAPIh93Cd0Pd6X3Zf1hLKkC
XNP0VSUnBjmBO9B77zIlXnu+LAY25D6HX7Xc18IqIn8qK+aqyO3cexDDCssf+6lkPaPYE9EnGhtx
EbScNm4SmHDx2oF6d21BD3+sCZMi8ks0S0pIM99ZdKlIBgOWpFFbS3JgTb2G7mo0F6u9FQOakhib
M9mWe8IbrIQFjYdMTWnqPoxSzuR1k7G1FC7i7LKFEwWu2bXZ9lqjc8HMOX9tLLxsqzmqsUqzxxv6
HSVVZS/GhUFejV5L4UqBDfZTH/f/STi/UG0WOd6/B+HcPhTVw9/+V0GUz+ND+fArDmf5g3/RcBBE
/oEeEsq+CnFmwYf+i4aD+QBOK203c5F5OQif/kXDoaND+CsqJA+5AmGBKHL/hcPhvPYHXcJFEobW
zVwErb+DwznprQJv5NehjLUWYQRSsxMBUisQ4ppW79zqMzTkiLYMPaRJbDKieA4hB8bDLw8p+Nle
/Fspi6BCRNT94+/Gonz4pesIlgIVPVYjHBf24kQ4UUYQZ+A1xVz1d443GSFNMMrnq1aDuD3Tcli7
gwnVikV2q1JA3leeGe06rBnlWmO8X6RhT4CJTCws0iy+ByMxpqeylt9Am0fDykHV9qk1p/w7tdls
F4UamQccHJWNAXP9MKV9+kBmW0ThgLTUdWyziFimWV6QD7PVws9L/cGhuDXrm5q6zbf37/2krfxy
67SVLZMjJObfFzjrL6IGTQ+LkL6BuMuwNLA0E1YnJ+Pr3GrWmQb2SUt5YX8s0nE68xYyLDwExy1l
T6h5a0B6vyudRNyw5dAODmfcdegIh9JjVFeXEjDaGYnUMs5P3u3SwUaZhGwIQ4Zzos014rgaiU4p
7trG0CgrSmedCyqeJs2IlWXppCTA9vdtEV+VzvhIXs949/4jPvU6v9y5jZBwcWbBwvNOJEUqOPDW
JEXtjlVav4kaEASjK7wV2RA3lcMtRwbHi5rsiG2szh9VclUO3sBAVDMaGBlC0o3IlGFn5232LTOp
NkwkJBxS5IAXtveNurK+7eJhvgJd/5uSWTRjqGuQAaoGWgdE6ieyg2iWhpEjv79NVdKOIr9SLsi/
OzM0Tj/45SKk6XIBi4u9+uB7KjjKkgVya5PsZydPoqh3zAK7Mf388ir+XywR9VN5K9qnJ3H9UP+P
5QKPVT21SRSL/3n8j93Pf46eqvWDeDj6h80LjeyjfGqnT3SIc/7ozxzl5d/8v/0v/5r976b66R9/
f4QxIpa/LUqq8tf5fcka/fcLw6HLH7q/3T7kVfG//+vVn/u5LlDN/EODj4GWEKGrvbByfjLSNMv6
AzUXxgEDvSbvidf3T663xXLhLGHLy9sjoZiPuqsoEv7j74qm/4FyiYVCY8zTasXi/8/b/2tO5sn9
21jpEwsD/gAkeYspyFmAMghyTwZiWxKAPDlFEhTS1C+6Wi22NsXfdZra0drqwv5C6xB1szqEm9yZ
rQ0U0XELf5u4XFvKnWPb3jmL6vGU9vM3wXpEAoRliU97mXt+mTyJaxqFCX0moJXgfA3NirpmYY35
nVHl4dMw5dioqa9eW+YITRWqevQRAzmZUxQ3qKeXCOB3NUezOyJbSkItzKSBowkrt6JQWQ6Pv7zy
N5a5F0ntfy9zP38uDgWEeRghXrNyDErPNtTlJMhVQXpDRWPkru2rhhRV8KiBO8W1u2pgcR9K9uOf
xsmqIt+IoN2SnXdDiUq/72t3vEMTBLeWWbh9yuMq3CmjHX6caKE86zBRHy0znu8nCj23SA0+EXGh
/PyK/+1YMI+m9H/eh7OMUcDxyPGOH7sWU9rnuJIENj7/gxuRr4JSWtu+/7iOV8aXqzBo6R9Sdnb4
v+VX/PJykcu5SSNGBhw9i3VvanTyxqa5BGJ0jrPCB/TLGvXXpfCL44dn5+Odeon7LPFq1+aGlEQ+
5z3gAxHq151CTbD1rPvfvy/E9FgG8TkBxTlZEIfGMnUZm0kQ145xpeZCbMoyda+1ohvPmKTfeFEe
di22hJANcR6dfB9suRJAw20apGWcbIdFaDMDVj2zerx5FWYGtp54nHDqHr+oqbDUZAQ9GuRRkW75
N1rQqvQl3n9sr6/C1mWZgJCs444B+Hg0HHRoNlQztDTAgU03gYLBljwX/cy9nGxXlqHA6dZBUMhf
g+P4FGMjRjMhQSVjKHBeXpd6Ee8V5rQVCTorJyp4gI2ur5zJRQFEYsfKQJl8Rgx6rCr/+RN0bTEY
LfZbjgLHd5pahJzYPQKOIdafKQu3O47XYhfHEeSJOeGEvkTHCFoOZ764Nx6xi+WZ9YZHDLFh+e9/
+eIo34SYuN00aEsZrVEnyVVWNfWZF/n6Y8Mqi9WO/QyyHQ4bJ1cRrs7/JGmgNsQuWb31oE/lFyUv
1000nlE0vvUoWTCxY6LvNtj+Hl8LLlk8dWadBoIKCSVoQbwkOdGrxq3jNUE1zdVs0uvPC1Dq7w9X
7fXaZIF5YUZxmCZfAKVHD7OPpUtno8sDd/yedf01bZbNkKAPStUDsNG7FDqvHmG/KMO156ibYr4F
Tf2ANmg1TiioMmedyR/v/6jXL5gzAOpVNhOIPNnoHT8Ou29ikp/nOPDwKHwm9dX7RIW83b1/lZNA
iWUA2w6rAmYBGCmvbV4E/ukuTfV0WdEyBDVe5g+DLfaDR8UOGK+zd0Yl/Wa3strgTvT2VNu6LSDv
c6SC168f5OHi4me4LULa06lWM1s37NM0IC4w29e1wRmWHJJNXiygarU0t8j1kk+YN2L//WfwepBz
5cUQDvAWtbB78qSR9gDpHxl4I2lMCGoSyMV21W88cgU+ILhRzzzz5U6OtxYcbdhbYAvjscOOOX6z
uoY13Iq4U87Oyd1MHw9x6ajUYkWokkUstg4oC9pKUxwUkg3jMozmM7f81mtnL4rxBouIBndweSa/
TB/1xLnbFEUaOLXmXRqCHpbNnmVVy05nzsrKA+1gcZsSr7Sq6Kf7bp9MvkX19cy+8OVQdPw0FsYS
S7lBiIiJOvD4l8haA6o4FSJIEsFiEVc1bVsY2JXc0IpEkJAqRS6X2Ozokirsxgbu3qyolFW1v0SL
dX5TKH1ghvTcSTYuyN8rJdrSVRUhNN/jurMxgHUGgdoEjLtXJIzq30i/jCmWRJ67QoInvjq9OX4i
RdilS6K30xN5a8lz45K+OiAjQ1WI3POZVC1yzX937LEnXr5B/peP/dSslxDUYBZx1gWV0ut+l7PV
7DTsZLE1k77bJMbt+9d7vVFj6adqBYVl4U3qJ0/bcHoX6d/YBUbb1HsACxabWAeBXqVav71CcSkm
LsxBAAN4v8cvVpN1QxqY1gUJS/GFknFGd1LV/k+ugtWeWQPfIdWw46s0E1yZEYx4gGeDsTLWXxQz
6/+TizjwDzjvLaW2k1UegVRso7wWgaQfus3nSF9N3pycWYZez/juUlKj37wst2TMHN/KpDQ1DXsh
AjPS8w1tmj+zJZ32/QHw1kVcHTcBHmy4Y6dQAnfCM0wchQxyXXYbROJPPam7Zy7yej11DfZ9nELZ
OHP2ONnLClZ3TziTDFK6HUs6LO0ST80PHD+jzTwbhY/o+dwC8tadLYdr+Ji8I6yLx4/Pdhpsv5PB
RVVR+ZnVS2rtpGi+//ze+IDY81sUfDFd0EI/GdVFqbWWN7ZtkCX95Htk3K8VHgCnVDKe37/UG8f4
haFKHZnDjmEw/I7vyCg6tyeaoA3SaiJbiQDCDfpzbVtLJ7wOdeFd6WY8+vDqGno1OkyEqDFu86ZK
N3bvjPf6IIzf8tUv2wXcSLbGuZgaFwSIk02abfVwpOJSBOU8ezsncp5CxTU2Z278jYfM+WEB0LNA
6YZ2sjqJ2oxytbVEQIJ79FmZ2oz8z8gsl17lsIsrGui4CYCGmD1KAArew1T49G4teq8EQKVru+8E
Wb1u+QXAgM4c51VFeeZXvvUj6c8u7kBe0CuMHYGl1AQoXQfCWywpM03QiARO33S76T8YCewU/vta
JyPBcWq9oHwgAw0DzNaiq//BjJV2WyEoPqijGW+rXrOuastTPjgqVpSC8oSfZ2G6T7Vo9J05ds7c
/kml9mUoLEQr3eVrWMbFyXRViikOJ80agroCgJQWyByMtnbQQIT98GhriYUkiEwIdBVgT+ytZ5Zt
QAWoVv2uFwJ9MCKlbj25Meik2ImJYYwp/sK09aRwfGQulYdXRXbbGA35QOZsrmU+FZI6sCv8Ame2
RCeNjZ/3wx6QsAJOcsu6dfy1ueU8gmzxZJA0RrchWjVFHkYyTjnQmHTI/6A2lj6lDsWnsOv6i1Bc
IBwXi/kkze12M5V5tJ0l4XZtDeXVmHTKRnmu3xGv3P8YCHta3Ig4cjvuNLGsZ3RCZuCafbStCOK+
KrFAH4Z08HYuFoj1EHfdQdERoGA1wIHqtcOZVe31AGa6NDlkQOxiTTs93NWqIzk+q0OgKp3ixxT6
v9h2W5HobPyez3B5tmBFeKbAqzhisSE4frbNKHvTnp0hUNrJ2MVd/tTQSd2/P228XgC4iEO/7eU/
QBmPL6IYjWiZmsaAGtuwrpTY8antnaNXLnPP8X6VShcFUKYmOh5Uco+vQpgp1ErNHoM+7Z4S4V6k
zrBVcZWtetGcQ7K89YqWXhuHM5BL1IePLxYOppUVVTgi1SYMHvnitC0ydCbEqZ8DZr5Mqqc3xmpD
xXO5GqE0x9fykikNJyubgjayat+L3OTQgBXZ6g26sL5UmgtvyroHLbF14fP67Et3cMdyZXVV53F0
KTyBLKA1PAofhNfthJMNz6mBLObMl/rGe0YJiruY4yJ//PTsMnRgnVQW4YAwrNpXCSn27RatzPuj
6Y0jEjUBzsYw+JfKzmlNsyl0xSk0nsc8pwSVWV2GAl7LzBZNsd2CQmgdtd2jpsPVY3ad9oAuM4q2
aIi621DSiT2zCLwx8KjHAYin1MTie1ogtKIIjVJSz8EwJ9rDrIDz46NOg9IhQD0fQZmceQDLCz8Z
EEcXPBnpiQr8p2i4oEBo82GavXxHay4hyc2OLib0/KtB1uHXUp3UW5HnxrYfx98jDLxMHGyyqHGZ
S/udQtTxoCS/HIJ3Mc5BgydzN6MOQminiHVpRL+X7vjXpRhQ1CtNhs/ptyZn1FFJMcxBaM8UQbzG
9Q2JH98cuu7co13WxlePlk+MkB3O/9QBjm8LwxltoMGaKTi5xq7XXQO/qxldZlnr7pW4Nyk+QJSN
E5KzZy9s172xhN1bSn0Xtlp6Zqi/Lkjgy4YZBqRSX5DHxvGvUerWLQkvm4OJ2WHVab11j90gpcNd
dhd4CjqolWLasEd9bNteObOlfGOOYz+JfR9jOIvQ6WZPk5klUnq5AT69ryKynfVYVJ87I23PfEAv
e/PTp/7rlU6eOkZdesoDyubCnvLrUE09bavpHSZtTxPiw2za2FXyMJdAXAwUwH3U6lQh6sLezcId
oYJQgLuLBJ631aRaek9mVivWFO69aquUevvoErEnAbljxrviC4WMRvJuelU2Fc7wpo6j5sw9vZ61
X6QCkGEAETAvWCeztuXEY6lZihG0btZscVEqu0XrHcQmNi7UGPVEpqNKs3ZljHr10aMZ+GXKKhVS
eeOG2RYl2kxol4cuPkMey0o2KLeZ0muf359NTiftBSpJ2CjUBBsGPCTz4zGWJMie5rTqAiQdlp9q
xoxMrzvHk3l9FYdSAGgxzD+2xYA+vspgF9liZpGBaYtk3xpTubXdqf/2/r2czsSUzThhmnAt+FxI
wzq5SunVfT107RCMg5iuIs6zqxrp5b2SlM5hytT09v3rvXQRfh24BsCaZf/EfgMfMpPG8W3VuUZo
QZerAU5851FkbOxXjeZEykriio/8PHUo/VcLXdDn79AFdgkDiU3C5v9HZ2QQWtouanFC9nHyxWlk
p2FVLT1k5Fqn5Ri1kLVyZlgCNB0R2x+0IkEeWjc2Ckz+NBgBQ4FqYJey+7Nttei6k7VzGQ8KGRdV
bKnkGs69yoJUhhTWEq3tsPzgDDBxfmJFXdV6trjdWxIRC4mTfB0PJlBi2Ik4J4UVW6SjWkZ9nShu
m2G9H+vH9x/hS8jA8SN0zQX96dLTpSl+OsdJqalZWXYy8BItpqYJfG7v4US7MRucd4Zyb2Xz9G2G
C3xwif1bqbCBqjXtirTyCzP1LtRqrn+UeBiSVTZLpVgXaQIyvc0q5cvUO1qHO85RL+J26uorYK7z
IQmX9vWM7PXPmNBJvPWO8Pa8Xt5MMXhxoLZ2e0cKId2FKHdtX85tpq5SKWrjWhK7CjkXg/JFIYVR
rgx7UilEToQPrAR+tmYjjd78LGWExiXqUmVXZFbkotAnbo9UAn24jueG4NUYi+jnek6RxVctRRJ/
QTpmfldKWa8GV1ofaQDijiElPL6YsAg0TPfhvEGFWRId6k3YX3DWtPOlMoAhudB7U9zrWRmRTCo7
6fpR26TxpWsX4bUSzf3HqnLJcMwj9TsjTOJDiSX2lzIPCfqYkDHh0XPiAeYTgdlyZ+lYMBlqUXUo
9b66S7KsQfE64EogWLDOxk0RlRYuBbPeFWUxxXtiRXERtGXYftZNjjC4AonjXRWz8TW0NVTUzM2t
u3t/AJ3OLOw2TTDRFP+W7Af1tI/eTUWiy1qXgQo0YqOBMNyAaza2v30VCmb0ZZG2Iio8xRbWeUHQ
Z1myBzdJzTQIKd3kGbTH96/yqnHKzXAZkDkUldjqLMrFX6v/YSUKGSpyCvKuI4fEFuQ/U330U2Me
dpMzPliVhs9pMpD/Sk7aoI67M4e15TB28j1afIZL53IhtJzCS2K9DsEMhJLGqaatSwQcbd/FRIfa
pZ/jPd43GOKQGD6dufVljX91XWwEbLAM9JKnO69K9I6huA0Ng44IFHwQSvel4DGI1aB43nOJye/Z
YxOS+akz2ze1rRVbTIVeYCuK6eOY+6yVQ4lrgL3hZtKmVqzcgVxVjA8YPd//sW/+VhpSzFucAdFX
HL+mruzVOZVmH4x9T0e71FV0bGm+Abaq7sfaE5y9nN+DF7MbZWy4lOuX9RoV3in+FAseWau53QcS
L4s/qCmnOoq3v7nl5CpUEQFa2whodTbCx7dWapVwGlUZgsFVkr3az2bsu8mMHaNgO/VN4A6FvTo1
8bPASNv4YRNO5yo+bzxevjEajoiRYPec1j/SXuZtPimc5Ad33muY+HfRpCcfrZJI87wN7wrh6Hfv
v9JXNd3lxtnoUuKnVwEM7qSSB9DeDvtIm4JE9faQTlbs3244ON7pdPCnRvVZ+x763FxnrghqZvVc
032MZuszv+ON+YzfQZ8dzt9Lj/n4BYimFcy5EaedUYwHN9bNSwyk5gVwZmdFzDTEbz3GV1RrNR4v
Dd+GNTn0ihRwIBLfV1Hqmo9M52ztd9nLnHygnHEZeMvcxHn35AHlsGe1KuOHub0coRPFz65CtaVJ
k2rf6cyKjSWwnfVR9pCntrudK9wfomTr+v4TemN08BUA0FxeFDP58t//0iH1qhB683LcjgaJ83Es
5Qfc0upaJY/Xj4wKnqQy1Yf3L/oicji5+2VHyVaZyv/yiRxf1bbytDbqicMQaqBdaPfh1q6zbjfM
SnhAHlbiAo5uGy2XGxPyHkHWOQ+DPgEhMsL9yPkK0EhZarTus+bKTK1phVpUXCIsUratnJ1DT8jL
4+Qlw8GIcZGPvZuv9V4zL3rV/IwdNt4wIXNm4M1jvqiUS12QxdzPA6a+siwoc7aYk1SH5orINrQS
c4Ctk3FtJn15RhK1TAKvHsbSFUbo6kJ3OznbdKYTpn2uzUFHzsrG7RGae2B31nEBUSHVJ/PMmnR6
EuXbhEnMYRSap0sL7mRSagRt+UyGDD1dDkFmw3CA5yE2adxWu/df9BufHxtRqs3IyRnoL9PEL6NL
iXCTyTlTMcdq9n6YY3PXe8q50+FbV6GeTVsZQbqN2eB4NKHw19LK6tWgs9jM6mXv7HuV7+j9e3nZ
Lpy+J5uFYxHD0mZ9qaT9cjPlbLBj72ItCHPWV1Qyy37PYD/9sbfL7Fs0jv0Xy4tjcYGrMv5URaNW
+E1uOc1WyUy18fOqVc71IN+6d0rB9Gbom9CeOfmSyEhKkI96auB5LgIS3Hh+wlx7rpLzeppYeo5s
YajLIfk+LVBV+O6MhKU5yHA6Yav1IhKq1CLBFA045bNRpfEXireTXIdR1ARpb0hOZ1lCbsQwAxWg
eWgmexyN5Z+2G3c3xpg73crB9+r5pglC5My09vqx8HuhSLvLIdakd3U8JNLeo5w2WRQ31IllFVfu
Wpv6cxmCr79cSvEo8vAvvHBxTwYeR3wXaEelB47N5CExFnDOMsTV3OXxPh3moTjzHt68IDXhZSVH
Q3L6PbHURfPUzXpgh268hmHRrRAwaZuBU6U/QqNcnxnzyzJ0POa5w18ueDK8qA6AqZaGHpTGtIqc
JF1jC75ITOeKYnGy1YbK3feKCDepN4Rb+EPmjlJNtgYC0nyiElKuoYVNF1XXPIwZkVENnYpDac/K
drTO7LVeT2v8VFAzaPUoV0BPPX7lpWmlKFv4qZ2CMZ3lFTs/Ykkfr1p25lJvvoZfLmUcX8pjxzOP
NAgCzyzEmlYBtaXc1OCUTfFWKdJz28i3RjNft41Ni10yhfHj60XmhINQL/TASMzoECUqdwV26Mxd
vfWN82XzBsD3qrZ9MprDeqrGIdMZXFZjgyhqnKC0s9Q32ZNs4Rw4GxRk3pf3R9jrA9KSl04dGp/V
Yi87uWipar1XuJkRiNmwfRyRz2ptuXf0uO2rToXKRit1fggTgIXvX/itd7jcLMmfLx27k1XXsKHE
WlpqBKNVJ3tm7WlN63m+MYs8XHmTLv+D67lMSHy7Sxn6tDIoawunejQaAUm0FF4tJbl2vLb2i9gk
bpBa8JlT1RufA8OFMwdGGpTdpxIoqt3JNMpiDjjksIlLJ33nSuMJl2t25kpvjE76kaiTwShwvdM6
YQh5YEisdg6wHKu7Mnau0b6eE9C9cTsIgF26I1yERtXJ6yqN0XQXimMgCWjZsyeL17NObyas2ujM
/bwxMujCoLPm2EBX8jSX2iPfFLCUMvOmXP2DGCvjOsvsgtCsSdtRBczPfHdvXg9JKIdfNjDOq1tb
sJ8LmihI09ncOhzYvjS5/K4YTnYzQ6c604h4oyxCRCyNXaSgQORf1XgmgApE/dpqYNcqJKrBaz8a
cQEyKvw/7J3Hdtxa2p5vpdcZ2QP0jxzWcnsAoBJzUdKRqAkWJVHIOWwAV+8HPKfdKhTNsjz2pLvV
FLURNr79hTcE6MnJRrQN7Vpxq8wetgYeZletSKULFcAbr5NrgLiDGRJCzWfBWun6KecIf0AmptrG
yDAwbUy0nUaD9cLjfWN7kvGie0ZRgO3HWvwX7ZfONEHbPgyxGlxPY5jQymvkC3HsbEKB4u8yvqMW
dIABkI6dxmhMcOx8WDKOybKr76gjcSBr8OUNdFmuWjmLruUuFFcqSm6epncxwhmdtNUqU92VZpkf
Mi1+QSxd2YupKrZFKiL//YD32tJYneX0Oxb+1YJNOEuT7Saxp1bO5YfJ6ZN9iMn5jYE/8T5u46cR
CtcOIFh8lWX5ZzUsihtrqoxdNdICLqrE+CxNoMW7xgZCMYANr4WRbqSiafyuSOkqXUh03tofvDU4
x68mjev+gV3UaGhhTftgdXazk7B+ehwsfSnPg0vUoTdOII0ZJW26hfpyZheuznpgZkaoPEB7Yf7N
2OF2bLLirjOTFiiwoyx8LZzrIrX78f4beesmOREwIzOQNsGD5HTLiFhto2SYFYgdXcAUdP7aGsLY
Z4lyyZv4bMq/7E6O2WU0oAI9l1cZhB10M6Jprfow29VdyRBgp4R5942jofiQaZnp0iNqXYMRzFdl
LNVPRptNe82KL8SeN1IM4hylrozHA8F1dcdjFMd4eQ3qQ6g2wiXc3RXCRmqJTok/JzaQo1D58P5D
fg2fq23PVJ0jwwbKwlG4XNMvZVsFrTodA0N7QJyjWXgWUXaDqxejQgaXWYrEUnqFeAk8N7tM8Rq3
48awtljqFUhAmlP6UNTGTyaLTeSrzFM2ziQ7n01HMr9JJJrSNrJCdD3suAII1Vtp8TNJxCi83G6r
1ENVEyXMRkJ9ZmNbi5utXTvqF6XPp7vJGMUOEzXJvNWNNrqyapoULtu89lI7z6+DVJgMY9F46phP
GFXrx2WAaHUlieEaStLApGpuJzhocpTl/qSEc+UaCubB3hgpJuozTM1uFWtSgDBQKJXAnyEUe6bR
t6OXTcEiwMBW2RmWiTStVBTf4aWbaBSRbt23qglITa4r5L3oGZZe3dnlZ00SsuojImYjnh1Vw+dq
jnMX+nzyIzCasjp0fWgs3T4MAt08rBaRIqdMdlYQhJdA5W9tasBCChdF5wQ66SrkzsygkGRstQeQ
OffWXCk3KCvPn7C06H/qkyyuOoiLvsW476mQA2kEBF+1dwqGgvv399gbRwyFEAgzjm8FZs/q6xKL
Y5AaCI0WaxEeGCHCPrTscPfbqyyfsKobC4NWVZer+GUjF1arBokUaA9ZHdvbQDXTDcL6z7+5yMKK
xxZMkVFswI57dSujqWJr0XXmQ9yJelPrpuPP+MxcOJPPIh+rWCiBLfQ5FTbKatLbK5E+yoFiPYwo
pbmIqcKBp8jZ15Z+KfSdhXfmWHz5CyeZtJsM8vSpCZHqWhen0kNpJRoqSNVjKk+dm6WFdIVcaOfL
TjT6NjpEF+7xjYUXQCAFBqEXWuoqYzWSeVZKxOseTKbRR6uphJfVeb/BifGHLUcGfixz58eiv7Qb
/2oDnIQ8kO8UwdSKMmYwxNvTe64BnqLWFadHu7UoUunqRNsWjePbvpXi2Wf+JTEbVprhljFgsseX
qtpU8QzuOIdkqocyjQsTAeJ7vXOc73mZWH/GiNDcD6gP6J4TtGX5kcZKjPpOOhXBVgmF2W5Jf8oN
6tR5QPEY1e2m0XC1tdp2LK9qU1Vr16oA3PiEV+s+Vayud53eLGtPylrE0RvU5ffNXIUVsjfz+OAY
Thj7Q5rFR1NyhmOW8wF6EzLUD0qdO3d4lWfPSalgpmO3ThtCmQPvn0pm+jmJJmVw4WOIF7OZ+9k1
u1Z9UaxgdI1J1LnbCQfnJl1vb4miibJrlXr63Bki1FBa03Ic77C0WpTu2xE9K0P7kTeh/LOE9ktV
mrRq5S5gUgcNhhiuc2RE6mEyYkQQYJm2L2meHSQiE+E/DGDxaB2bYS+lqUCWztE/dMaMKlYYZ+a+
FrOJspg5WfOmd9Dtt3LwCW4bGVPkN53W/xiiEYfgWAzhJhxUbdjKaIi1G3rm8V6RMjX057KnmWLX
jOytgk56UKrFFi3rr72WpZ/zRWaCd1M60utdJVf0APQHGoXJZ92u28hDEs1IPPTR2y+d3iLn7pBv
YXU/J1vdqcID9tTpE/qEGtjPqtfuIgPGC9LXGfJbY1q0l0xgz5KEZffShWBqxDumL3C6ewXKtRap
QXyU2yh0R0eWNkrcln6vV92mrSbDrxBCv5Bwnnd3mYAgbbFkSdiEID9xuqos1Xph9naK8RyDOEPU
1Z8wBievlqRqr04i2dmIfe5Q8zQWuXN1rzHMnZFkvrZaM/7dEhQeNCULjRgmuDDAl/j5S6hPTF6v
kwb5keuINmj8a34yCt1tkWiF0BU4F46W85qQXNpgTskQgjXhPpwu2GcZ2nvILB6VJO1dzZLmHX6k
xqe0zNv7ebCnazlFrKutcmUXo6f6qKCG9fS7Rw/9Cp3SnvfAkX6miWKjh2YXiXq0wgCfDbSBr001
v2RmeNbRRHiC8odsYSFuM504vVO1R2oOZRcdrfh0J+kjYqKRqvhZCRE0UqM7e65H10ZGbyMmBD7f
v8Xzc4/FOe5oqcJ5wTLodHECmmqBVdMfDL0Jby0du4asCCU/QFPg/ZXOTx/ckxeWLzCq15d6upIR
oSctNym32cITiZiGTMWU7BArhPM7IPZZq71GnDad36SKL8IepB10hBgqwtteHXvFFIEujVv9oVGd
xjMlq30Ox1rfOsKZrlJTCL+YgnKDjOslR8A3PmEa4AvWnUYwfO21J2yrTrgB1LnxEOTTn1PamR+t
3kwAlRrRlZJGu66spwMxJ/JNvXTuRiU5OGa266To2+8/fJobFHaEL+tsomdWppk5vWE8oEHS3xsz
9bRbDY26lzPpiYcPARVSSU4GkM6f3l/6re1NW3OhI9LeAWKzeu9OmFR5rBlAA+fZw4w3v4mtMTzk
Uybuy8a+TqoMtnFCZA2pUt5f/I0wQjsVpgyzOKbugAdPV9eiAsXskexxiEvkQYq42g8hInE4hthf
LRQF3UhvcQbhsuojgJ1sg/tEc//+VZz109iBv17EKng6gdVjaxeZDEkG2RuR5tpixxJg34PYBDT7
ePP+eq9Hw2m6hXqVCdEQhjnJ2BpLMsIkEOiamw+NnEtAzpIs/aKZSf5scFA8GhWQVa+T7Sz0uqrT
vpBPKMhXdimyhLE6Lap+UYCVS2hhirDtRZvjmAxe9QsJBXA5lCHNzq1BsFZIereYaU6InsLMNB24
Ekiyf0EaUpVgjqX9PlMU0SJeKaTvY0PO8/6dvvGFkUUzNYbtyNIANU/fb12OpGKNbT5MI+NxHGGk
g9M2zl2SB/0WvDCspgnNbwALiAGm5rVjcaUVepjbFi36S1PJ8xfN1ZDZL31aZOHWKIJWLcUgytp8
ACjXHIvCeeEDF3sryu1rgZ7zhRThrMpTWY6dTQefo5n65fTmYzCCdWyM5oOixNqNUSIOHMVDdLjw
jM8jN4x1YNXIbTDVhbR+uoyx4LMJXtaDXkvGN8DwVPZTdFRi1blXy4zvVuqkL9oktR8HlElvkUK/
7hJH+gFdjJRazUNjE6powPqymgcPDh5RvpxpaewVyjBdwC4s39J666sgOBYKLEFnnTVZmRxXvT2Z
D8IKZ8CQobppASu6IOkuyba98VwILEtJ+goqWn9lqVkJM6406yEVaD+HjqPshDU51+EYaK4SpPD2
S+H4zWDLFz7w84TUMkhHl5wMbvRZw7xAMRwjsSg8KtM87qdBCg99FraHHoU1L5STfMPgu7gQS88D
OT1k0j9Gy8RyMDKn2yCcC3SabSM6IgqRXSOQWl9R8VV+XKu6O85ixnIDBxqQ/s4BhP/sv78Nz7+t
ZXmclzjC6dah1HWSgZZ6Z6hyyfJDHZh7hkk9oxYMKnoJzDNIqUs00zfXI/kGmkJsYRpyul4q51Y4
ZXZ0TPq63Vkia/bIRSlemknRJ4EC2oXHe/4xL2gbmFUmx7MB5ny1nhloWABSmA+MWWhxgGooEIe+
EDLOJFeWKoZeJ+SeBZwCA/F0mR40M+NoJT6qwTh+mDDqaV28xzP9NpwkfDiCIqs+wpkEzpuqHXLa
4VAi7h+BA4QCFIaJ7erqIISr6fF47GZTe8kjEcq+ObX5faKhgXbhkt84zbhkkhcAgwQihianl2wr
SP03WpUco8mS/CKOOD7TXP2CRZK0kwsp9KvOVvaV0nC1dlAdUq22AN5r0gfKaHsTpIm2N+3U3sdK
b22mHp0TJaj6o9UW8VWnTdMG1vaDHLbYuMWJ1l5Zrd3uTWzzrjAkUPykQDgX/eT+t4sqUn5mhyg/
gkgy14HVdAIDWfw0OeY0B7qGxtMQxzplNxrZZqV+ff8DOo+MrAbuEMQB4iOcU6ePsTGi2ejsMDka
mTO5QK0SXzVa2XPoKV+o3t7YyywF2hfRuaVeXm2yjJY6avB2fAzVMv1cylGOw1vbXnh8b67Cg3MW
Phcf/6p2GdJaChu8To7aXIc7CBx4yun67+qeLR/MAhj79ypLWPyl8pWQip6NhFUiDcOQXsYrJ3Bw
qpFrZQuT5v8hzFEGgg5f0GNMB1ePTh7FYNmDnBytydA/1H01e8M04VQSSc5VL6JLvbnzowRIumla
GsoRtHHXI5+okW09w4TqqAL228Ij7bDZMaOdUEkDjcUfaIpr8/djOS01SwYIz03SUTh9ptaUh7jh
BMlxIcrsMTLA0AUg3SaK4u+lllyqAt44uSj9gFcDudc1NsLpchFeaJHeifSY4LDlWlpx3Y3Sh7zW
f6qDdnTG5AajwLuxLn5X9IO9w3iHkl5dxGTBHK4WpjtiKBkxPeiBs8ehpW2qfBouPE3lPBHhNF6E
LSmsyQrU1RbtiqANIpn+FDImcDggUXWfsTt0ZFekhC13ziTjgNg3nkedSdezh8mJD8OAqFCM3DB6
dEKXX/AgeIjmWZSeFcytsbFFMm+7ARdBF8mH9FJ/643zFV4HXy0U+EWzcxWORmw05kCiJWyJfJnt
d/UuNtN4l86J6U2QNC8cI2+EP5LChXTPZFMDCX76LmAIZpMdJLTTmuEppg9+SNrhBSrMJY2nN8IS
KHOo6At+iCWXG/8lYNRj4OTVYOXHMIyhSZeJ7nWqdcma/o3v1l4GxIvmCm0bY5UumPmk6GWv50dU
fhivyZLpC+hqXmk66aZAtMlvECndvH+EnGMKFsgLOAkKj0WVbv0Q87Eh2ezD4iiUxvYAU+ZbJzfq
axtQwa6JSnHMRx18fYkyW5I5xnOlzoVP5W/AoKKnO8SS2OKSUNw1vV3f6fPFxuEbr9kmKV4mX3Rr
oQqePn3R23kYmlNxTLI+vbblmb66jEtLNdrdhe/ujRfNW6YxyICKBuUax9F1CDhZMPGPalKPXlNI
qStnbb59/5mfsWcJItAqQR1wILymC6d3JFtCQWkpLY/wl3RA4ppxFaDK/GWuh9cPmvEJc9abOQmH
HZlPua1Stb5FfZRWh2HU22ruYPRI1UtTlfEWwFSxaYJs3A5zGh/MIXtSEwNit1rN30NYdV4mQTl7
/x7eelLgEpiIIjVHDrIqHSSxKEAOdkkuLSsE4NZE9iK6xCt5RZCd1n4k6xi7Qa0iswUBdvqkQhh/
APuc6lh0esp2TIZ4V+UV0m7Y3WmZ32tV/C1KYQb7tdppf85TWFmuwBDxmXGEchxGdfwUqGH1AUdT
81tQTG27dawmOZaGGnyHQYfRlkn23ID/7xSMSGycIH//US2d76Xl/CqLeHoPs1NrdVym1VHTy8xT
kE7Ds6HNnaf3lznnw7CrmAYuesmQIik9TtcJHbPCp9KJj1oQIKYgMFNjhJIKJmAtXf0Wx1xlk9SY
ds9G6/WjOLRCvi1na//+hbxxNtN+ZhjKZIUeqbz6XjWUBXihRXI0ywqeF86jh8TQBk9LnHbnzOLn
VFjbPuiaT9pYZBfQH288BdJTingbPKKJ5PAqM1BSfMxg4BXHRsP9dO5w5NQibL/gEZm7RFOwRKw0
OfEMuYxuBaqjm8oc7B0cVZyGo8bYFLpWXtDjfOM4J3wtNEE4UsCAnNXJCD0uXPxKaz74MXxu2hQv
DA3k1tOE2VDuSrg92q6MpSBKdXp8ndSNtscUEThDHypysIn5W98yS6EuGuMESklXjz/xlIavmhSB
zHBPluVLU4zXnO3040OBnU4IQ20mCii1nG6oJMjHDDIpNWGrN49aHZmfaEnQOQyZPqAVhbBk6VN1
OAEW2FZ94I1UO9SnY8kTcYXpeW0EGA3XRa9/KwNZue24ua1ajA3f2SgNi/9Zn8D9C6RS8lpi4dLW
61Xg+pOaPgySDiPHqqT2CcMmfgYt0BZosw74hOhjcm9P8WT7lVaLaqNAg079zkmmW2zLQsOnOTvC
5wlt6AKtU2CnF1SSudVqILkbYbcx9o04sFf+LNcWXTYQSgcp7CP5SpqjdpdGlprjymMXR1NpdDDC
zdz8sKEIV1wdUmXUfl6XWHeIGM0PlQCYMRuz+R2TIBMvVF1qPvad2qeeKkfiWW4sPfVAfGqJW7Vp
8T0IhvKpy2ZTbEimi31nI77ipW1gqBB28Y3xdAmPIXcesYW9ikVq9jRfccv0FOI74ryBBdakzgvj
2KVGrdLYDacfKZyj2puclqkpNvRoJqQZipNu37b2z0mvGMRe+NTPjoHlU1swbTRqTdpWq42tSbqB
ja4xH806BTZEPEAcsi4rGaMajJEgHM8WuV8/O8VOcjIhf0oAt24HtUDzD3SIgteZNI+V25aN9qKO
Y/DRwPC9Z6CShF4z47vo4uyJWQ3Jnvq1Guag82DOiWto9jL8Vl7BY9xTz236UFefYruLcneaG4jh
utaYfjIp47U6djMk3KipWTpTNXcCrPccF+r8ZylnfDiLcZTmB5mcPSgIajFJ6qYUq9AAp0evxN+j
2qQjJuY6uqqqX6p2p/qCL95wdWcS0DIym6oObybtSe7S6aDXeNm5aV/bw85RSk24ja7TqBizDjs2
IFgYQWGnnnqlNjjG1u6rQXElWBIdPPUJao2F5dcGk7zch6bqZJ5WKwVeSkb0I6jCMgYkGUYYmmZY
x1/B58OTNUi06Kc8d+FnlDyTDwpWUPZ13ZjoBVYLO0HXpEl2Gco4G5HPYNJEluJJKGn5fJ3CkS6w
djf1J/RrA4JlH4bPQR3CuRcqhNlGWBFkcAlIuSdJdXAbpXla3oU4zAqMSAx52GE5bYzbuSnLD+/v
sbNSiGnfAjIheiyIHnmVaURxkGT4RLdHkdiZZ1QVdj9qc2zlsMH4E0VSIxPf2lFzLrSdl+h2Ev3g
KEAoY1bNtGURhj6NflNCDpbMU3Os0kzzyh7p5DJUEV0M9HrXDRcZZm/c58JUp3HEIU4xs7rPNikw
PtMD1suC6z6jP9VjDAbAN7/GFGnH3io3rar9dkFLFso9kmnSi2O0uVpWNUPFntWhPUYLC3oRhN9g
sXsJb3GWwzPQsBb4KRglOiDrPA7fdT5POR+OSm0dxz56zmTduRHY+l3YLW8sROqzqKMAk2bfLD//
pVQLOkRwQrXvjyUC2D5FC7xMhhnbtG4upfFvLAW4HZllAqBJQ2AV+4QCUoH8cTwWCAx7xIR5A53S
voa3ll64q/OhJ93qX9dalbqJVoJR6sfxKFJ0jLqaEWA4Ix6mpSoyFxyEO7wrrD8NgxO5ipLGpedf
bt7/EM9jPS4c6EiySemAIHB0+mitNAczYlvjUUVfzzdb07kqpvmSNtc54pJbpY5dUmW2Cg2F02XM
Jklro5HG46gq5U7KzeG6kSbmH7qYrgE+2B62sMmjnQEbyhbxYXBoGBTi/vW77QUu5FVDmxYT1cf6
QsYpQQe37gT1uI4xqqiNDaCO0k8d7IPef7TKW3tpQQ/KfIvL7a+eLYIvAHWyZjy2GAynWfhV2Hb8
VNe1i8/yDgMzP9XC3TTWB5AN12CoP3bsPreyNAn3zkmGOGxeSOPfuCReALhGJp+0PdblRNxrsT33
znhEkzPbIRMp7jEIlq4alVbShTzirbX4gCiHsYKirbe6fafOhkmn63FsjA4gGs6+HxKBD2WuoRL1
/qM+nz3QKjIZeuJ7AQcN7MpqfwF5kqJQV44CwC5lH36G8lYn5SrcwXGg9cUiqSQcS3My3XzRL/wk
S4p0E7cjYrgJj0x1Z8soH2rOS+FOfaBfh6TRySKbCpOhC3JtA+DP/DbDCb3PYs5crxnFz3Eu0+8c
Nv2E0Z40H6D6ciJbIzC02zkQxW+3x7hRrm4pCl/FRZeH/ksoBHY0aOFkTkdDKzWYIdXsRjSyHpkk
1BeqrrfeH4Pkv1BV9C1X36w09IM0pdJ0dCYMGIt0yHC+zCH3T9FFAdelw3p6LnNbcKeWSSndssUP
7tfbQvCtVGeTtQz8Sb2yqyv4+yay5gWq5ZoU3UKGkfwUEv2e93EjVKe8EBiWFVZXYC3SUcgLUF8C
QlpdgSMZIzn3dGwzEP4IfC02lyGqptLM/0QQ/imTy4Kx6YyD4vu79zwpAQACOdxAwW/R6F6dOQzr
ZiPqs/loUM64ep4jR2WKmqJIZ+FRubDcG++V+TDkZrjowHzXgnI11l+DZU3y0YHIY8Vq/UnLte4w
Cljn79/YG2EfltZCayLpourUVnlIn7ftXGWZcZzBfnwKHEAIiWPz6dQ1LC53QK73UEoAJ9zCzNAj
dWZnxKUPT1xgqa315/uXc37WLQB4mr68X9qBa2ZjgWRtUyoLInh0noDP6Sjn2vWFCHv+MiEEgSOj
w7U0bNY7uVCduK7V2jg2epRuxdBwy6qeHJTOrjfp0CkX2hBv3JRNS8RYsjBEAtfoBhrwiG2EjX6U
Ue5xRUHrqymdbvv+o3vjrjgtAaY5nOLLrP306+irtqFD3prHojGKqxTay74PtWhH9TACbJDl34Vi
EQ6WxjXw9+VFrXW0g7bO5kmfzCOjFMXLyWY3vSxoTIeZs+/q6RIx+/zrh+YDFovpDAqX/Pfp/eVF
iPqDEllHxQGGFMA/h/nSSYewps2mzE3rzYVt7WYp+vH+g319P6dxh9P4FXuIrqxODDxd2Yw6BEMa
niw+WOKnrpNKh1LWbIxe+sQjbh8r5v1+3Nrg6+UM+k2VmD4jXX2DHMJ0p0RG5jmJ9q0lOXTRnC6O
NqLF26CzdDe2sHe/cL3n+43Dh9KJgPVKqF3FyTbFyGvsNeuIQW2xMSEGeVbfJk9BiTabLFCIxBs8
9imyppuyLSpq4jDeKF0l+a1lVm4E395LBaii9y/s/LqAfwDHWPoVjHTWOJBg4HEYuM0/Biqw9yns
VC9BlPLSKXF+UEE2JyAht8IaOLqcvi7wZMJImF4/SvQjj7jgStTf+KAjPFN14rkcA/1o1TQNvJlp
ir1NQgSEvDhWlBJ9vwZjcMqX8j7jtINzFcX2NwynevXKxhJpXyShs4uSBOwb3szx5I5VHAr6XW09
+5PhdMepNvAOMwvKa1c2kkbHCc7I/0RLfL42zaLBOXuOHHgPQM7BJ8v6vLGiJN0njjPkT6CeZkQt
+rpO3cwysw2tmvKz08PaxwA7feR0zn9YYax3e7Snik91ozvAW6pYfQxmy9pSzOTPcl1GDeIcAW7O
JjfzArZAnnEFL+cnVUsx52q7CVUJTTTN1Vj1TbARSq0cAK8kP+JKSWQOtiwNPTvXmxqdOrO6bvsm
+VmTkiJjrobz57pUzfuk7nMcNedUu8tV1AV3loXDDcLf4xC6Pdp6DHOCKsp2mSgGL4syk31V014F
5zV2GzWrjBspBKQN+lwXOJckZqpc2A9nbXF6CeT37AZAXrTNtNPt0E2IoVpZFz9ihh7eO6ZQfS23
ui+tLiHeog3dVWNJ2qasGXLNiMZdSNHOwxbLv3brmGsxyVxlDvGM/4weYPtTpNqXfIygqUSp6VkC
T/VWs/oHxiWzKwY0TN//2pZ/+CRqIaZKjgRQnBIGteXVfZsxjjQ9qIFHhjnN7Vhag99EpnKV0Azb
GkES3pLzSxc+8fN0wiAz5/Tm0wOTQLV6+rSljO+S70nFnzsvbwKDXqrIpdHPmbkfavK2a6NMg22F
4RhDgrnY2Gla3EDPrS8cT6+Jy+r+wUWg6AuuE5GEdeuja1RFcC364xyZIOrG3jakTaIa4n60J+VO
SSK6vUEpV5pr6mEPaGkwnrQW7wPIovWAan5TttcD1ZHYDkWh3zWOQL6pyGdZ+BWJEsqSFTYa3uAE
xVYkYQsQGH0eF3W9PtwAJsUxXS9xWE+pbEhLZyT2fUUpKjTJ6IkXXtKAqAcvXaNPGFodJ9j7O+As
I+AlEAr5DzzBEMpZVQdmlzSiIc95dOjTgj5zcg+S5LytGlFs8P2I/ffXO9vqSwfttY/GeBW8xnI9
vxQ+IVrbOEIm2mNrNuktZkYatOPAzj7VcvkxbWT1qS6F8YTrYXuBmHB2siwrozC4zKk5odfDp0aT
2laVJu1RNKPuZpqUeYBuLp1fb2xuplu0SJbUdOm8rx5o7uSjUKtae4ynsLyKnQxzTCNP9nmaWRxl
c4jen5rcKbzcr8aUfrE7PT6gTH1J2O2sPOB2wSnA5wCDozGgPX3QWaX3SRz22iN8iemjLIpy71QM
+aJOCv98/52+9WR/XWqVdZHb5bpO5HzMbZqTY4UVPRmS2Ly/ylmMBlQE5AZqKjYOdCqXq/hl58SW
IqOw1JuP0YRrcyrH+QHEu4YX51Ts+6pSrkJVw1NL7ufbKVWUC6HyvM0HoIleN/gDsP48z1XKEOuC
Y98M9MdKH+1NYue7OEoyV+/qa9C4T0Mh37XzcCj15n6w4kurL8/wNFKB3CF1p6g2TMbqq2c8CEuS
uyIyHud5nG/7VNGOqOhGt0PazX4TgxOFZtu8pJqcf22y7FNRxotwbZNcShyXI2F1IeS5C0mM10DT
f3VktE5vzVaTS49yQyHhKpZgko0oS3ff8LMHM8cO1q2LsdI8G2m7nyLs9x1BFhqpaCdv7qpY8evZ
Sb69vz3OPjx96UzC7OJYUcGdrd9Pm4aAx4GGHdV+CnejbNzY4aTtLb3USvxy8ukK6d72wUjBztRJ
jte6lBbPbajFlz6H9acH/QkuHU0AunNkmWuAmGI1cWTSbT4WlVpHPr7wVbpRI5J4J63TwoMkw6zC
QP9kvnEqCRB5ldcIt4W6032x+d3AH5Fjn0Cv9Yrmz5qdLQMwocebZkaRyZX11iRsgm5GTrSYi5vA
yoTlNmUq7ZtMN77XkAhumCyIBiJo3D7ZnKW9C/+lEi4a5cM3vZ/1z45cxTd1KTNb0CicHK8soPt5
ebP0zpIwHf+0takDo5zk1zgFGohqJYXqkr1Vqt9QykhIl1Tz6HVzViT0WRj3usqYx5fcqM6AUEtB
RcoARRN067n6jxx2hSKqOv0Q6mmjHsYZzI3bRSHKjvFgt6pLvE9fhlTNPgaS2tK5m9Pug9r12p78
O/sWK4kOwppmMW3DxAkjDwFeuhgKbjs/L+zDJQ78+oFwrRiLgCSA4A5eaV1aZLNRtnnCtcLKRcgy
tbPOG4Za2eWa3O90NSoPkVLmOzVp0g/TIlgJ+GLwFZGmHv3PS0oqyvqDxbuFqQvQk4VRwvm3yrZQ
1o2nppbUDxLmIYik72lObxTza2TT0mjN7aLhUprPuZLcGTNPrhz2+pj+ZoLNRUChwFsVdRy4Iq8i
Hb8Eb+RVjN4IVPlDVvamZ+K46cnzZO4GMu+rvJVrt6oi8VWgCY1y54Wc4wypRIJL/9NZeHGcykTQ
06Oj6zsjsMzc+jCrD3F22yr3JVNZW+t99Cn9xUdNR5I3SR7NzsG47csEUU3TKy80bnMy0sbe6IXi
OurnpEh2ct5cONnOjpbX6wMs+ff1rR3QRluMUqpk1gegsbt8Yx+Gje2Om8g9vr8310fosg7qFAwy
2J3081bPQRfViF8QzyF1VQ8pFG9whc8ndOF5n4Xi9TqrJC/WgmoQJvcje4rbepGPCqS/SVywIX/t
q/86Mf7+yxT+e1mhshLi2/fqEf+///g/b+PvZNnlz+5/LL/2n/9/cZL/z5/uq5fiQ9e8vHS3z9X6
b578Iv/+3+v7z93zyR82RRd307F/aabHl5ZD7d929cvf/L/94T9eXv+Vj1P18q8/vpdwV5Z/LYzL
4o+/f3T48a8/FrjGf/36z//9s7vnnF/b9c/5+m+/PLfdv/5AoPOf4D1QY+M/Ke2WzSRe/v0TZtf4
Yqqol6q8/KJsuohf0f5J04rmNZMXZP9QCPrjH+g9/f0jqmEMb5epDMcrw69/X9PDX0Hvr7cRvpR/
//kfRZ8/gLro2n/98VpP/hIbyZyWuPh6cYtcyjp5CNFollUR5vfCqLqPdt73+6DRkm/K0DQ2vYcB
JzvTipw9cMPsgIBmvbHKUQs3Dt0UVKY6LBZj9TaeonLc1F0aPuaOIz1qaFHcJzkf6DRK8UfFaIOv
IZjjTcl5V/V1eqeU8jRsx7DwyLn1T6E09tedNEiPklprfjwG4ycl6BLkeUYtvYkaq/4eyOPWptN7
jEe0+l210VFAVPWhjDwsbeyrXK3GdluSTruxEPUNaYn695jz/2/vPxZ9tP/z9j602XP7D6/8Xrb/
+G/XLy9ZXIT//df9vvz6X/vdMf8JAI5ur8M+pYmyYDP+2u/8xAYES+eMYR/0q/9seElR/glihd8B
wAVEfREB+HvDS4r6TwIkv4BiHBNm2te/s+NfQ/cvO95cNO50Dj+Tr8cExb06fXHaSBhTaOrOHHLX
GK6TcB831+gK5vmha3wTgw0UuApGU3qI3vR+7Pamdo0KnjsVGlSxq2L26wwRUxdBOPy5hnkvC08z
rxobU5uNSf9Y99rKr9sPQ7LTpJ0U7Bsg6ZZn1De5umAr/chEVfCqKQ6auAnMg4g2Qe8ZmW92u3y8
rrDwKLcBOnDTx7wBynYbXVt/th/zHxgk/ByfAYfpdxPI9+Rp0g95cAmsvBwG7z2h5dD6JTVAlwrL
lkhHnlLatF+nF+tz+bX+qpqe8Vl+GSLX+qZUvvWt/Fp+7V+KyE1Td/42gp79AM0p2PbTyxQD++I4
d8veN8q9SK775LuZwsSod8n8v9j7riW3kWzbX5kfwAl4EPftZiYcXdGU1QuiLBzhCfv1dyV1zmkK
0i1Ez6inu2MUVFWpSBaRSLP9XmtTK3SI7SH3zglQzwBC/HQSPuAhgp0kJH2864YZ/XdBiPzklhYT
39s4FbXiB1j0zngsqv3i5IqLlSbcFTLa8sl2/BD2i8dmnd6O98mTYgknkjwhElG2FFQkZkmB74re
7uLQ+WQAMFyF7jqi4A+vjtQPpPHsMCc+5Z80THVmg0xrW/4GG2ROKkw7sv7zpMIP1hzIWbDUeZUL
fHpYJNdCIZUAlaWnuuJEWbkgQMc/gbUFCSdfZ8lwnmu0mbvaREj/i1ebuiNcJ8A8QzwGsVdAhEzN
/Uod80BtAZXdUN0ZKPh9acxihkNPTQsino54aDRi6LxlAdNmxBOc0O9F7vUApt5YekrGwgfwsKM6
nQUsT1BjNSiiJvUJAGlEexzoeY0q4bNK29vFc//mw/y5g8cNpgp8F84ohyXJsjii5a1EE/DowHhT
XqJl2lPQn/OSi7v0PdifkfLVaQCW6jthqxjkvIruRLQyG0gwErjr7kn871/UgvQGAcFYF6MkkDQx
MawkJ8g5JbUVn8nZp/ptsD5/hCkT7oRNfOgilCUTZRnsgqfxueiBDkWzbcfaQ6BS/0TXPmnW1b1+
osWJrI2K6I/Sff2Gnp2b4aFbBSw9lAQtwNEB4BxIuYoauVVsoAEFJR1PNAeZcky70B6fkPMPGZCG
o48Qr34Ur9lr8VrFpAv4P6Ug+vZN3CpQu5wpBwOmSnGHJBZqpE+Jg+L5CrBgYNIB0csXeRWxeoH0
PuFB/ePZ8dHQj3qcFdoE5mCF55d5It9/LfPfcZnnpInB41FX9tPPliZcEk9sHZjYSDUAXFVGaoXL
1qvLl20vLcLhpDqFHLx3sgpomDIiZ6MG8RwAAKmgqHPBpLlLTpTDz7jkNKTxVWaj7RfuMaqXUTvz
7W0mmpyUppKpDvpWaM9qevuAkuItbWYCZbMXmpjD//SF5B8pPdBSwSlBvBpMRJNZjOQ8lBd1CUYW
3/epssg7khmgAUSVkytHfW/XRR+4honuQQWAr7aAsC+p9EQjVTUsLA40C66VIfUGJSyWIWh6qIqW
DGDShqWtD5C81bYsUEGhLyCSYz/JmJ/c9rJ6AoTh+ffCVlwW6Pp2JguU1YkeIQ+iOqZCUxp2ROzp
CK9pJCVgyMAS39IgY6eIQZm1gG8k4mMPAr5yB8XhtwSBYaPfZM+nlBgoTadzSveHx/R6fJN1DdKT
CE4SjG+AZe8Bf7Pw/BPQ32h8rG4Wj7q7cOXHAr7B4qZ7aTe9U22imXT33JJPsdn+5kuuTfTbv3vJ
+Y6bSsarFZ8WTudhmomyADOvfC6B2oTexue6IaiBnUnhz22t76Jqf8DWmrtX9Vvx+E/f6wXTazqp
nLADIUy0TYpTNO+6DU/xCExf5/FRpDc3ATmTp6e743EmKnFZnM+uMxEnwSIDAie/zrAMDmcPpa5E
XPpO4J69l8KrPDTPWjqFgezVpCeO4CjUJwWBbbcuthl5fl4yS3CspY4nUSayLciDSnSSkS2Y5Yg5
a9TLXM1/NuCpfKn6RVQC/cDJkeg6QP75aKLcm3a4k0IroWVORa8aaQYYsH2xLG8qkYIv10A/5J3h
fR5YmBvLJd9xZRMAJuYPG8vchrno26ux/LMb5od6+2pjXqDzrq6jhQFCkSk2TGsDa1Bf1l88KJnc
UU2gbVj9HMjK7BxP8vBdXNYiUvCqc2b9a9oz8+Z0CzQSDZVrIQsjBn2HqqWzQWJXiaip3CYtgoe0
ZOg/PcFdmiskmjsxl4W4moA//cTMrtgkG/avrtgUPPFioVzvkImlXOuN2SYRdkiW0twR4RZT31VV
Jn0oNExA7MuEf3mXTIy8P3yXzE7CRK7+jEn4UQARVe9Aq+RdquZ3XWtKnEhjh+JRh7EvOflS2J2z
+QIQcPZox4y8BxapWc0WN090X1sKcY/HLYpXyMDc1UAfXebexcT9XESig+BH8vq3QamTGPGpOS8A
yY5BiQ4qNxgUDdX3Gunt8FZ3moG0LGzxW73MV/USB/lR36CYY4806CveWVDBHXD0z7ZC7gX7rXSV
J4011HR9WrpgD7UWdz6ck71v7e8BbLHTLbCwEcX10CRMF0z3EEijvbtgkXMmBsWXdSbODiUBdr8K
7XfgYFkjrVlhvVcrFVSYtzuEpgQLtvN7vvGZujuTd4E6XuIYVosJ1Am1ns4kwccndPG2YO8naDuL
VmQJsFM7fIGqfgmc2gbPMt4MGGn6utM2JF3vFsywNMszoaEMWmAcOjsRq7bPRPRaauBpFe8ANgiN
HH+NFCEuqTPtYGx5uExyRO8h/jgvG/sBrIxL3M9rQl91tn7q2MN2QR4Q3qIPu0NKHfDurjOSewAh
hjJ2HvASOCOItlwi4Y63K8sTj72JNli6yXJ73O9RiU1QCkt0a1Vb/PEIlHyyeutvQOthN7RitXVm
q4a+3csQ/SkBqD2L6ZuGvwOIvlWxbJ2S1n5cNWRz8lDbz6AgWEcfN6vYq1hpITp0E65X2Zp/WMEq
O/S6ZftYgnOEFDnp6LCM17HXoFibIvNDmmVMQZ+3kxE+jNfDUrnhl+Uj9KmPr3swauORkLftk+b4
Nwvy7H405P5e3KOevyciIeUayLGY48KqmfhoPSXe2dJJa+XeU80a1rFx2dnGBtMs0J54AXEGMhA3
o26H+5s5Cdw0/M5wuToIEyu+aFB7i3Zd1dFIbZ1wp7iBje3lTkRuNj0b7WzdWWxnOIAtWD7VniUt
MUR7sC3KZqy+OUkxbfX8t0iKufmZKPrqXJZnoHLw+eGbyt8YN521Ad4v6je+SGxkJknp8nlYU0tx
cAYyItrBbr1cHvcz0zMvtCZm/i+h9Uto/WcKrYnt+Eceyjn5MDEr/0j5CWTTHwhzpLV09JPw6v5p
3k5Qz/4YAloKuqliFRMdrh9rq7Vbu7Eaa7RH/Ezve7u3kXui/LVhWUJLni/v4xkp/hrqhO38OfMk
W7IXy5HJVGKaLVshTa3EiqyYCVbrGofWbV2B6gwGDTPxM4JFrQGkg8gNNSo7u29YT3WybpjVWtqy
tZ4DZrKFxTUpEKe8zhKOA7Qoyi/tDs+CjpMhTwOfHRbDCVYNpOk2JiG5e1boc4HnuYsPo8F5T+li
l0M7HhJnd1DZGYZRSw45XcsNSdbmtnxVnJGuoWkzst6tH550BAVC4p5gPtznxCTjRWtDTb+t7jXY
CohnGAQWIHCsyb4hb3xuPviAjh9Q33i9w+vcqHh7e0M2dEljK7ED++SkMF5VMtiNXVh8WlBxfFey
wdbtlBUONwrQ28dOzud6G+s5s9YTUz4CTF4WVDki/1i9BrPX0AW++MorUOV8JVct4xlOvozqsrMK
L/MWTuH1bLAUW0TqUUYQpYAVHlngvbMDK7Rj/JYhvp5awFXAgivMsEMsP3+udECvi2BGbEdWTU94
He+2cxpZo5s6CV7t3WQDnxe0X+JNmsOkEe0RJiiArtbDI8i38U+9kZzK6uzaG62BwdL3LZnIdm+h
/QXWdAEbDDeDh4RRRZaP29DxNViw3pgBi7u0GpquSku50R3JFhEIOnmtXTDQHsEC17DtF1iZ3D5T
2S0ozVBPY4UuKW9Fb9wq+3xdevL67NDQChiKwSmanDAcaZm5ESEwz63SyezUsjvvvD1vRVtk2RKf
tNkz9BPScAlCRgp+FGxhbnqCwIqeYEjCMKTRfYvfT1bOenxii2wymOMoaGPY2TpjKlaIO8EABeOk
tbB0fBm4IRjt/PAgMOAaa3Md2a6JulD9drhpbBJ5gUeB/OWEc9tnVlRMAla/RMXfVlSgk/JzUTF1
dv1GFRJgQ/DgWA1BUVuo/IbA721/3/+3YvBxlmTICP6K9ghcFcgHiYnWgBPoOyIdUCWRsdhOHYG+
tnBYsWktLwL602MNd6Bho5WyCPvZwCE80ZOzZNnmvOk8/bHHflaJjzjsuBxuUHbAcCoCK7PRW8H9
C5zegSL5j49Ub0SylR/Dw5melqZ3ds4ODp+tOKi+8sJt7iGpTxeXkwNpZ30uUoHcMjNPE1+oamN0
fXeV6igICfAT3VB48puOcvXYWNrraLesgFocbe3x5I2QSmCTZQrjcpI/dBRc67RxTgw1/pCYqnVi
tRPbIeYtwP8BkeUGls/QYYKfgZU7wTKyTnbtlI70wmVvAsmaQb7GLHfCI/+7FNUp/L3RPoLyRUkd
Kzf4O8he6YV/guTGdom/DxnWxkqpzwRMeLtKHf6ur++s3/k7cjxCm38Plic7Wkpu6eAnrhhZJa2d
FOOOsC4nu6QnfE8wssRKrcLGmHCPGbQAGFIwAi71fRbiPlIHX5vU4ffDIxfBMmajm/Px2Pwnxok7
yfEufuXL1w3XE/zvIGy3rZtC5HKxa8CAMBBQiOgu8VLYDGtwXMJ+OBFzry1r73SID+pj7kF8Q7ee
t/WttOwYioQdBGwuRk4Pz54bM+iUYRJrnAyroNKQJtByjQWNAfkNCC8nv8jonJ23owXpTrl2kbFe
gcv3Y481EHFKfKugZ1pRkQEx8KBRCQmFhIWWsIvsxA6t0GKASYdxIjAB6p2rrhIKobJ9a3BPTgCV
NtgDS/Ha2UYkgRsUKsba2lxVhw6PUwCwCUoAzeGHgUl0vbCLDw2GhU/DDYAj2UC0HXK7y4Adc1T9
OCCKpZmzOMROxKDmfeg1n8IoGXC2LIADUQ0ziZSMiShQTgF/5GjUdEqvXtdrwzluSqjKCmps00GH
yhh4RRP2KNkabrrGBNVWgW3PzxdwNVH8lNgKDVAItXJXpteRe36HC0wMhozhM7dxkc+Fym1wQDBa
VlkNyxHaKixjj3YmXNu0CFRfS4iBqMFI71wfeh52mYtQuFd7yrJeS478qL7qrzUbXgPszJol68W6
dT341TkduaONdgmYXylZIZTDNqP9aLeWsMHSwvIMHFSp7YRl75ws+gHYQ/rxcaL7N6TT6fFu+xyT
u7uOvMHq87FgtHHjO33LVtzak8hIDjzEUpNbfpUS/8lxLRPmIZByccG3t3vTrRjCIIxvs9LqXHMX
YIUXmKkS9vSArcWXVGMLvL2yEW9yOjdf5VgYLgv5bPlYmhL7YECnB/JCsHrWKLxCeK+zlWXoLrGS
3BwHhB12Hd9MyJZjC/k0pjCWsR0G7NcUAraEnUkNJ/cMR8LEKUv9UUBoKHNwW3QrM40OmJg1DV0e
3iOW6ViKld4ENx85Oj9ix8fez/BAXRtugQtqBc+aWEKDAY4eHyPMhCy0S/nLNLx05ZFMQzpqAWbe
tq+RJ7lE60pLvvgk/MByC5UfCmRQLv5J/8h9D36g8y2Ujx24oO+20V55q9kSU6m0liBgm22wMvD7
2RMtJSKBq1J+dnW64Waqti7sF4k0d5BiLLu5WKqQalyOwWK1MztZNk4JeQfrdT/cNU51BFLypnYk
AmmH90ESOtIKpLsul8wxJHAOXcVlHSxfxDYTXiWIB9wME3CnN4B8O8rHaN08SVttk6wDT9u2D7nT
EwF/ZVo8RIrI6s6Eb8BlIZfDYJ1jFykLzZA4Cc6tDln49bMF/BasVVLBY1Jhw2LbuIG9wCHjq8QD
jLCtV5LV0/C+s/EuhHNb/E23a6nu9StIZud0RMcGrnp2EbBlCNydLViw2V3ATrCxEZd+6B4qp2El
7M4I8i3B52MXWOBYhHiJcYgHKO0Ru+m5ohRmdYXtiXXCCoZO/XKCU1MweQ8/Duefu0CxI3mIhmIX
IlzKrVv8bG2+0hVCrVx1ctHMo+v8fwgzQuWXKOSpEIyFd4qNCJvBiW4GxDgFfGLmoO0fn3J5WAAf
hmziYVXILkxGiF0tIT7ewKwWIWFNp4O7VXxsUQtpG2sepDUuYiyA7Y6X0GKV4zvcDZtb4iDRgVbh
gdaz1VsjfAUTPodC+BHmx9WEwDbhpgaYkRPmHAiju/QBYs7zaQp3BmuFnZBCtHGHF44nKkZ5AuOM
z+fuTuOJhEKC4zgZF1V0mRlXwEcaT91K8EIc5svDPi1b50xNL9uKKJbM7tultsFy8aA7CZ+FPRS5
5R91JAewlbY+W3j4umzFBcpVvypUgL0/JBgCdyK07YIp+OLKNbnzPeEAxbxK71q3X3HFDOPB5p8A
CDd8IjcqYJTYGYtc7gyOOEQv8Lxrr0b7Q0Sgh/DgqxFDaMv2WrYN65Vv5AhGQeeEcAFhdGAK0jV6
om8Kx43sjNLTe4NA9QKr2yARUmL9TBZhK58d8MqUhL5hH2OC+Gyrh9Dhu5p7yOUDn21oRTg72Ou3
XA0Jt/y9/NkFrV3+f82LHfnANSf3BkMHbhS8QbybYtvNGISzPvYUoOOXj/3Lx/6t3U6acycm4Xo0
UqMzu0M0LobxyxVHDSPvmYtJeTNXlDnvvPDRXBUA/HJefjkvv5yXX87LL+el/z8/bpfmEdDPXJdJ
ZkcS0jQwufhGqQFi0p5jwCaeaQKcu8akQOifusa8EzZJFfxywn45Yb+cMNhdv5ywP98Jm7WiJ4mq
f8mKNmbk8bRFQxTLJDV7ZEo6ql7yHoXHE+fZWrnhiVVeOYb8I0GwAtld7ZJDLOCbGogbj0y1ZOQx
NMSaRsRheHz7a9QIdXoL9vrO47IJfc9NIr49jEuEt9EvaWlOh7ABWF1oj6LHnAUof+MBGR7z+Bpn
XXH/eK7ua/ZOJ7mOv++dzqa/Lpn0K8/oPzT9BUDZHxk8wAXlMG2ArpmWkHdVCwyr9sw3P6J1iNfx
mNv9/dv9QF8QVAXnALnHEwVDNH2FMsEO3xUeWufxPsShvJG9HEZyU+KtNUVQ/VYgNyglWGY32U3t
LHbnB3mnbJVNv1dvC6tAQLtE5YiBdFWN0BLZ7XavQPQjO0Q1T2SHUNS4HJeih5rU5eiUTEOov7Fz
REdDW6K5N6CYtQS4EcCa4FyHNsFft2RcPp2Isf/4OIbkiDQAxiqwt4jtP5ADUHAPCRJ7IEKi97xs
U7BX9ysEvtcg2KZvbzFF7Qcyf4j+31fsHqkNxAU1fsMo4URVSMN/8lf43e/vMReXOcIng0fl8g5e
VLB/+zwz+eMo+tXKTHz7U5SYySJpVNQq88cKKR/6pbN6lpNHg9i3aMR5aElADj25vfSyOyheJtaa
oP5ljQqaO/TIWCBCYqDNIjxt1yK5YmdIXsVWhMQE7iVGzPX+DaU2w2XWPlD7Elsfc8RpHNrle6P6
6k4mRnWvDGAIkJEP0L8Uj/47yqydbmkco2d9D+jAfb8DrVlG+pDJKLHUqWgSIPcLIzE2iyOaA1Vw
1sS8m6Z/yV91JPmYgFrsmNY+OrwoGgflvW61HWmfPl8BZQLjdukeQEHV/56NiaEOnkCgUfs4GwAL
j5Cnfecp0JS+AmCLMEAQbUCadpfaqX2ywLBwTI7hBjziyNxFyAjxmDavD/58TJcGu+8clKsxTcx6
EF2pSlLw3AoyVCpFJgqpEMU+rxeo4+L5PBTEkNq91JrQM9r4JStHJZD00NlL1C6hYwqZTWQB60tS
BrD3NMZQURODHFGHFOZpg5wRrKbM0Z7QojpTeQwsoJm9wF+/kssxENaNSMD4ebZggfHyJC3yBhte
8jMgZcuzAzw/lKFwqbOCAy9fapGJ8++R+0E92vmGV6PVdyf85OltnmT2kX7m6XRezsTT37zInu/3
iKbIvjtVYQUqU/bBbWWuSpWVIE1A4HlwY5Rf18hg1ixa94jSPes3o+Xykp8FLaDukfjFKi6QOK2R
92vtSzoNQWg+4pPXX8qSTJagfk294fUKraUsRZgIGRLFH4XTrd7efOvj4279njqHXZaQLCM4f5BR
EcO3EGfw+GGyGhVqPDrOY95c7/PvHSLfyFsjUdC4/HeeBeKxcqQXEVyvLvlkpGz/xe0lT1okGjWL
/EHBlk+JeKlBQL+uy6e3u1PckvDsWURCGkGUQPAul5AYx4IOpKB3IrlL2d3dMWepfblDyMT921uG
3jsuRT8/Bz+2EH87B5cGzat9JPZZ1CoNBloeTjcq2FYZKs2c1sl5FZhTYZHGtfwwc9E5bXnpELu6
6i9t+e/SlrP7YVKy/1P2w5wwlifB/j/vtMyJ3Utl4NXG/SV2/1pid2Ih/cW0+pyhxMEsr5X6v8NQ
mjM65Ymh9FcxOufM/imS9V/X7Dd+aPYDAJgjimmwoyfSUcvLAKAjMPUW+y8tKndu8t71brJjvZFc
FHmzd1RSWCfynmwCWHKoPWDNHcroabSEeeGmS9T2EBT7wL177anm1KglA2aVo9vjJkckJiYo1Gs3
yaWuIqO8yyC8M2F5RwkN94UDyrF4X5Vkf4Knh2bNGVN29vYm/tnf7Pb0HyayQd8gSUCQBTMgb0W4
0hiLtE4joDijWXag2W2DEhn1wWCP3DTntbA9gzFOq1u4H3BAEjdZ6Zda0ZI2G14HGtu8TaQFeg2o
lQi4fk+8bo83D7D4BkVWdrox4fLzkqMGGXJecIlSHqpgTcFn4IDsmOQS6XRHk2yzsT435GZvbmIt
/K1uTvlh5ffVyk3O3SAmQQbQXOB1GAh2rPb3iGvcP8KPRu2diCiI4+xURFxaeolO7pzdvkC7jETh
j8y4E1xtfeesXo1kckRKH0hGJw0jubG95fHzNZy9zYnO/ANvU+Mz+tl9TvQfCCUjvakQqiktXkua
bEcEaewI0uuFB19evK1Mnp/WToD+0WjpbRGyAToNXrl5QbEj3pZTxNB4WGGwvihO7al2upPXuquv
Fm56DECx4X4+e3xEn414oh1H3zTyRY8RA9vWXiGg9/nHX9hQP/v8iZt/BgFjLhuQHhX4z9EMNNDk
/oU3k0lrlYr4maECU3N5hSavRD8xybWlFS8b5x58aIfsUAM6/6NCVz4iFt1aoRKEg08UejqMVkVQ
nEbazvIPnw98Zl7Mqf/b66IQjpiXdP+E1rH9nIP9Y63x25GYkooUZR+elRIXWJ3RRTyiKhRoWTRH
bA8hVIHc8p0xwvd+QVzV9oiDTrYMT2j2C7iSyDv+ve+AdXNXkScwwpGKYJRoaOMRwhBe+LIiB+hC
NDgdEcf7AK8cyvI+ZlZX4bPwyepOmfeEYhRiMcRNQKoMGPyjSR5LBIB5tPjLhj/TMvCTQb7zJqj1
E188wakI+3yx5s6dORHjf/1zN2XU+b3nbm77TgRu89O370To/j2370Rc/1Hbd0Y7Tpk6f5d2nBPA
l0jWlfn2lxHA8o9nBYkoAzxanP0Jsudq4FkiSLWmd6rzEqI9qXZyAPcg2PgAWUePMFHuIO8Yeil4
kmqmc0ESucD4XrD9dvFJgvQ0nuVcUHr016a03MboKBrRCztYmwuy101qKW6GYntezm+imaoH2BTq
PI8aGqFeVtUxANF8SUDkWcOZKdHTxSU8MDUUt2X+E0rS7e1WxH3I7CPGXbTOYiUi/RuTFF05OVPo
UcR/B693eKtRjIB9ZIsuyIdIgC4SJGl4oDW2ZDeB/5PasZWixBovovtDhgEtM5HJ7Jnb0SVe+FzY
AndzZnImHsFQRkCh9LEyzEAn9YBmGi7xVzlUzwCzkv8qQvRvvoiXbhreW4NuYzxjkMf/yWLxLuwe
veWKzXVETnhvwBcTf1niaW418U4c3o/IP+1LSfDa10e44+8BfjCcwlu0gKGIn5f5F0hmIGVoyUgO
Lgi6DWmP9i6eZQfkFv8d5f7oSEJbuIGOgfbSYAGaQLxiZcR0vlbvS0sJCqoHHs3nU/b/0U+/baeJ
fkoDKW3yBNtJhJdUkpeAeCU93IIEiZuGNcmYzZ/geyS1Mu/Ll4eBPSgUyHUFjJ7n5zcg2ECHx+Rt
/7GMsOsLGmIzpGxubWc3Prdwr07df9LG/yFs1GLx2ypOlGpZ+VlbpFjFiznPIxX8wReNm2+xfevd
oocIvURoIL8Y/RHW9/blBTTkZP9xfw/ogff3BbCfEvjDvsctPPTTrpcfHx/oJTy69ENAOpYv7lIm
/DzTI1r0IrToFOjDyxw0uPF8bbw8htZAZmTe7N1NNPrf6+7mhdZE1/8SWrNCa+Ia/mlCa9ZSmPiY
P9VS+KGhbUqiBEIbSVYuwYkreen7enQaeuhCaCnQnONI5xDwgLobyfJZt8FsvZyR0T+EnF1cXXJy
u5EsnPVYxiVDQ3rrxQVQKRYVCFjOL2qI9tNWap00liqWJGlqZyMwUlUJUKNqQsAP99h1ANov06ym
gljs0lZ+KUKQkWVD5WhGUhOza8W5Ef/QYPhtxOrElEvjJNH8GoITSCQt+nBRkhPSwlPIsEF88IzG
XrcADMjdMy9KWG4D4PPPaOBLlP87g+5qCBODLq0MddBVDAGONRfRh8DijXIczu5EOCwM7xsMUCe0
h3V1/DihFuJzG0DmVtFnI5hYTWnf1ElYYgQb7h2/7TccEPHGBqbfmaPa3C1jsp+55Ny8T82Onz/v
FyTzz+56Yk/URXPuBAF3LdklLDnUhZUUsS+EOkqUFZTOiPPCgRGA5MMJ8bbo4+OmYUr2GaoJIoYC
icHFknDrV0PYH1EOFCl93H8+Uz+WdVfbY6La+0UrCHKGYd5DW79wCxNWGcxOhDS4SfvInJYCj6gg
Ow6y+KoCWIjDNjrbivshvLHbdW+5JcCH3vF4DEUj+v39x/Hj85HObmS+5lcC5+dv5NklnWjSP2lJ
58QkZy27nqg/X0zOndaJXE+DROmSAnswJZvdeibOO/Ph09rm3/fhF6KJT075pT7ialPGvaKJfgeV
hNNS4wBLgCkBMAlNNvHDmax5F3xET9scJVUNIMeArwG4r4JsAc7AK57eeMbhyfr8pMyd6Wnl7593
pqUZI2IKIv8zjIgZbXSZvKsV+wnaaHaTTGRsOoJeEtT22CQiBZRYgEJeWEvQADXl0LdcJwjkS8/g
8zsaiugGBEAS29+iFtFBLeMRvfl0xjKZHdNUmv4VxjSRrz/zMP0BZJj/t6nP1fMpes7+QZrq/bn5
R/7xj+P5+RzV5+i1/huwv3J+mXl6zDy55sTkf/OVE1OQNOO/QLcMqhodpPWqvsBLX0kxBTDY/NdC
Be/LwgAntARizP/lgRUWoNIUUZavmKos66LBwVL+hxdTlkAri5dNTiStLMBh9nt4Mbke+U1YawY4
3XRNUkAKLZpI5yuTc2hovdbola8cakGGMZwEFVXD3HDOGvGRdBcNMB92PZHG8Xg1Ubuvl/iGgvb7
CxsGpgf0awroPSVMzLVGTmGAa3VQqQdw2uQsB9csGY0x9D6/Cv+Ub25PMtHDALTxhYLAMYq2v72K
lrVxkzZncT8KykYwyndfElCoKvTLpHsL1DhbGpI4o2u+1a6Y0sk1J1ZuXp+qoo9FcV+HPknDABg9
dQpYEjHYLYo5yupvtcXXi6kgRwWZNJjsRH0yjbmQ+u3ZxMXCrBOZic4AsMglA4vQ/nBMxS60P59Q
6dv6ncsFNVlaSJqsqGBRnbaGtE2tVP7ZkPdVkBxkX63XlV96WZJ4gdDdVuogeJEMva66frPVzmNI
ZgbAd+RkSQ1NkyQDTFcmSAknUjpXwE5tnnN5j0sp60aVt5GZF04pdIbb5Q2ipHoNnJ02l5keZudj
YrdyA2u9yOKHKMo8wTvX7Xnz+ai+W3MgsKoaZmUBUmewzk+c2gBMVVJxiozdqDboAaiHgaDICeBR
hTG6i76c22OTylYsAy6ogUFdBuPXQtam6161eq0vylHfZZoZ0GERHStJWElpUdpFPAA96iyPt6es
70lYClTrAEHTdcCNL4bCkzMNiLBpfgwaw5hRot/JE4wLjXiKid5jUPZO6blEuU+61ByNXS6iHv6k
eQCi/ZLGTWmB5ldyQl1cN9UYu8NJqmaClj+cE1PVRV1XIBUXU4yW6hQYddPi2kZQr1Mj/jCHVrmT
gt7GaPsHw2xuwjNAskatUi1VUQPPRHgkNxTg8bfDsDZ7X55x9H+0L0wDGSswD4PW+xJhv7KsBBny
NShlLFNRJTtxAU7Zc9C8J4L6lNULeWYXTiefs/EsFgqXdbLIp/9baddFvq92kIKHhdk8m6XsVYVg
t0J52/fyl3A83/URcEmz0Z+ReJdDf30mTag3RYIaM2UFBA/TpGUXhQVaYkbpoJrHyMhJsgiYmiok
WAYAwUKhHZDfmjPRAIHnqySOIqbM9eVcFMZ3Y5BVaFsJahVb79ubB3mxoo6dLB1atGpsDFB5KC+q
bDf6Vqso9sKHodt95OoC6MdokdPQ80cSq79XPF2m4moYE/F0qqLhFAgYRvChq3b1KjUuaCurlgrG
Us+o35AYmIrPesUMaanOBZYm3gP2GF+Jq8tPtsA5D1JfHHD5DiAokhvIbhuxMQKj3E0nuMGdKl1o
jMe7E8CeHrPTrkbnyfvnwvBCK/TZUkyUUhOnGVjsRenQ6Cnor59aGV1zi4q0/Wsm7gtskMqEbzio
M8LnUlL83YUViStgRdZVY6J6W7GKgiE6yQcV8NQhVUXOPNcEVO+ddjz4AWAUFReqgSTdJq57UnVf
xnybqcuhs7vTrQFuMBVpWeUYNiwtlhFothMa6BtZdj+footd9d1IcV4UaG6oMXW6TTShqfJEkQ5J
ZffIRLbkRu/ZoqegzkaDlgHkYAAZgz/82AJu+bX9qD0tA+5kD7vsZBeZUzbbUiKySTI07THR1u7r
nDUhbQyiStRsXHmc2dqTIMrXvaVKIoQMrMUFaN6/PWFFuPBTQWnlQ4KusMQdnit5HbREyJ4MwJum
NAqI4UYqBm+VsYWevDHYj91dDyzsjPWbcEbaXSLF0zm8Hs9ktXspD7NcaDAeQIendAiosV20mwBd
15GtGxYIbONkUweeUrOwt9PyLlZcaUCXanMTfEkhiE77VFxpoitGREC3tvgQdaTKLblcGiBTqVT0
hTlF5OhAO31MFvuT7+oVEQ9gCPp8O0zNVH5qr+9kIrtM8XxuhDNmNhq/nE3XNOwTAtKL52a4V5Td
59f6zoIzVQhIHWoS/oWky+pk2lQh1EwzU6WDeQbTjWKnAGf1XXNjfjFAR/b5xSZxF+yZycUmd9YB
gt4IDezzBgl2Bf/IubIiHZFRwzLypZYSM1smoaMmq7YFaTEVYD/14yFC8gKUKvFN22zRrSgWwHIv
gZeXE20vrscERF6kRrfxhShZOkZHsGqVCCk/qjYqhBN9E4cRWFsEonS3teKO7SaMrVhl6bBWAoY/
jl71nIXCQc6Wn9/yd2bI11s2NRFmIFy+qc6HtakKajZIh8ExUfxQ0hSola/KY6fTWrb9yEENY2uw
KFyXCa3KmVN6Cd59cyr4jEMJ4we0AQzkb0+p0J1UMy4w42bgxID1BKzgyLgE1jK0/RqSNcTbTHPy
DuXWveaGJ9q/qTrpFuwskSzfdKUd+nYXxUSO73lP7Yn4SMWk+6xlKs7aaT3W94ucqEfZRVG9kljV
ewkUyPTRzA+BQKXc/n/UfVlv5ErS3V8x/M4BmclMZgK2H0jWKlWpSiWppX4hdLvVJJP7vvx6H2pm
fCWWPhEDww8GBNy+aLSSuUVGnDhxIkCGSTyMxo2eQ2hDZG662E9rHoa8LzI8KkTABEz0d1rKB8eq
yitpjT4WOYYQ5ehEoI+86rCeTxxQUu40xqHw16TfpwAXj01r19ymoIFUa8VdvdrUS+/+e6vu62X/
+4NmD69Xt0ZS9b1xLwYnBHhFnpR520Em+A5FyW18KOq7Nrxr+b5RNwbfp6PbaDa5sNIOQPLldqRs
E/bTdyvPTVOELm6PTUlt/04ETpA5zV/Vk/Urd4f74MxeuWdbF5wub9ytOSgvsZ0Ju7wXa++ZE5s+
GZHtc9v8g6dFMLt7So7wAeSdPCkQS5N11zpEcyj+FXHzvfb7+xswSwr869ILDsgD0AYHTvH5CBKd
64audca9dpF37Jf6jVaw7K+E3NTmTjfWXFs3MNe35Z69laPtK7u4w9yTVzji8hlEqexVM9zkWN/T
Vf6UPBQ79qc84sjpiZ0+N8Kp8ej8Cu/TW+8mHW3tDFXjXbYUTcxd9/cTJnWDwK8VptAnZ/vDCSNW
nNW9xCSwuCVktMEzLu3kqEEEtdzkzDaiLbbNeqvR5CtFVAFBy++X8b2oZ36kpiDPBIKBmHveHb6r
pJbwICD3we8U7LHHAJKwm6hxJQRJOhuoTNytY7mG0WTK0Z+JLW6qh/QeG9rsktxNTTs2Edkc6scu
sAU4a9rm+y+cNZH750YzDvgGzj+BRzA79DKxypwLrBE6ooGsEtv9A95/dl6p0KlONQpv/i8HnBm3
Mk4ajU8nKy0RStj8LUWbCN0eoC872OPBhK4ovLqlxq6L85ydhTRKPZFMZ8F7HH/VxO6OzZt4MM7q
tX2VT/GC/3wVxsF0f1hVPgMTNJ78azT/yYMuBVrgvZLfLJi6RoaLufClwWa5cH+seVAxhG4D2q31
O9o4/nCXZaChDWDfZc+BlYAzENvwpzIQmvS1qTm5WId4gb2Hxtpm5CTHbe4ddebbrHwy04OJ49Yi
8mJ3XnHJ+iWByy8dmI/rMzMvgdK0hoYwtQXUfQN3eEyzbQZ94dCmyBL/YspO1dLBm/yUq7v490nn
M9837eqY+wHG9LAPhj0MK02u0+oCH1PzVvRRs9z0Xvk2ps5OXr500b567oCr6MSYcF99Xv+n+V1q
NmNC7r0/+qs/7L0XaazSv/Ibw7S1+i5MFnzr64h+OoN/D/hO9v9o/fw2rWRWkHsuV0S4PRpxy3Uy
PKSYO0Pjblz3EC0ZyI0FPyvS+ZpkC0s+2Y6rFf/wBbOD2ZayMqmFKbcPJVoFNm6AhmqhPUQP39uU
K997ch9gynRLTIjmPBka+GXXD56nX7oeMWNpx81+KNZtgi7CAbFD+fL9cNc4xWy8+byiJrXKEONF
wyoW2yZZ1e0mRp8g7ozoIJO4deKS4hxbboTg+bE9V2iRuAqjhR1emvbsEnXCZF7X4jOEsRdQu4bI
fbU3/JcwdRLxn1uZ2aRn14epbBRegNE0YQto9UCvplqjr6bObB9tHcxVy++Sg0AuWKz8fqe/pLFN
/QOnyEa4kWfjx4fCd+hqmVNypzAAaQLGd3Ky/n573kHCT8du9qXm52efRV4r8gxfGkOJvHb8/DaA
Qn+7UUAKj0G187Ob3N8M6JIx2rTcpLgQfUtsNvwqzKOZw8f2QkTAiUtzgAnloUPbrOIYoewFYuoa
cXp0BYpvUU1kJ/6m0QOH4eHiTq/FDi8gfw6Jf22bGegSjUC1sC5J+/v7GRrTWl/NkBvUpACrkfaZ
QQ9MC1QTEsywTe9+5hL6ZpDz4LsSGuX0hUY7idB+PMW9U3NnYejp5fpu6Lm/IEKpBzqGDsyVJTeq
wyI4DWqewOrHVUDR6FJp1fVjMe3nh9nOPIY0Dbt/7Wd8m+k73enbfSvXOv9tBbhwBypXVrVgrvmV
ucagBH3ROSWC6Sha+HyIAk0Pua4G4wIUri52pr4pBjugAGfWLLAliA+xPTxpsJzSJeFeRWsr2BhA
4ro1QQ1mjVdzl0BdH/r0uaugzaQ5nrUiyjU7m913L/KgQwHe/KX9HF58nEUfv7p2g9hGfAxhpPa+
pGsTzXoSRx5EaANmrAw4rJOjGkLrSdzKvLFr84coNrW/F6XTJQggFq7S+5s4321COfJ7hBILCc3P
qxBL1RC/1vRLONoYr0Rq/7b9g4rgcW15dxIlf6mLU4De7cFfDXL/oYvrU/7o92gVJ23xoN1HmR0L
LMABDp4ZrHSxpdW6EdvwxX+IDgnupd2zVSjQZHsTDDdNte6FzXPbR3+C/lFqq8b802j7WHdo5nTN
elR2KGyyAVQ0YjF/BBxw/JsHNSHEaECF1YILf+VcvZ+Dv1dgZmRrWcmqUTjvFTnXOcKITaht+e61
SFCWoO2+v12zRl54wmajzYxsoIlBSznWGyDLrvxlYasF5PkL+I8Zyj9yR6BFzVuMlrNglKcbAqd5
jxgTcdWv8qeKbDw03l/REgL0xZUHHj0VNyL9AVrs50OgM0sPo1EZlxJtkSq79R3EJd9P/NpZmSbO
dG7h12OgOeKSFlFsJGVvXCxw7dDNBsUhmV3/jv/yia08p0YfXRSO53bqb/0f3489Y3L+a9E/jD17
L2hPZWAmGDusbPPJ+qG/iXw6guxH+6NDDY+aKt0thOMvQHsqw/F/eFPP6Ahr7dv6gojwV4/6x4WY
oW2+1LMu7DvjUifOiKY554Q5OrSsfOjMfz/v65BotuazVySV46Al5WhcqiHdighgHm6jq6MZl3Fr
4VXXELisNf0wNAtmZXHk2SMSJUOgo+IIJ6pwAXAVKJ1Al0B0F0GEQmwT7XiEzdCGaDEKnLbyyp59
2OrZU5JEyqQDw8D8Z/NUvuCM8ddR2Cq1tSftLdCdAr2cexueycJaf/Vif9zWycx8cMZZlShhRVhr
Ru8pGuC0rl9s9CMcSHo3vJpvTb/JKXZ6XDhOM37pvw/3lG7XLYak7syCy9iqadvpBvIhjkIjNOpo
w7r0NkzW7vCTi9Zugocye06t0TbVr9C/DI9jvi/pS2EYdmKcuggZGORikQr0oLhIHE4Gm4alQ0mF
DMvq+4X6+vj//bkzWxN4udHWGPniAQQwnRzvTLXzjCekH5tiCeb98o2fwC2qgwoBHPLzptSxNnV0
yI1LWq8KDlWKvHcMqBlOVIPbINdsL1znwX4R+nxv3Xp1DD8MPDsNhZaJvGEZZgm3HS3VWxtpoyJy
Y7IS0Ek07aZ1k9YdfyAREpF1jb6sDfj/Llj+EkXkdNWgIV2zCtDILdoN/Q1BMrzemGpN+S23zq15
8aFr2O7abs+aw9hvvGrBYH/5LP49g3kJgEhDQ6uSAsfKdGog0yXOB9DQQb3U/XYM4O9E7vcn4xqS
nMwVB2cEpRkWMecEjdgYzayr4ZEF1o6OzC7VbWU0iD9S14x3pHErdAxCQyjdKc3tUCXrHjGgQR0O
HcdyHadPLDnE8QGgG4EianjXjwdBnFZzKbHLfFd0BwtRk5X9KPWXEG2k2tUYP8fmrkx3RGxjFIBG
422eoNV7XKxSBbycAFMx7gPvNqwuC5O9ugdIAFBQUTjgcSjsWDPbPIQsDHgPR0DmhwyunSnQ6qgG
zCw2yVMpd1Z9VvkdbmuS3PjJzlLrMUZa9swqO+e2Fzlp7nShK99qCbUFY1gFiRsRt4GvBicMzsNR
01YlgPYUcdtNvcljlJbGw6ov15W1654JCljx9GJBagi8pOfvp/eexf10AWbTmz0AGhuHuq0wPRNl
nA0iRKeCWMKrcDR0imyhZ4kiW5TKlmegyBbBwq9868ZkAKTWJpryMTvH3ExHoDcgWaGGV3Z/FDrg
kVWDZaKbjDvKcCptk+cbzD1JIHZoppdSt83Y6aptbdlSOHrgsmNiOYZysDSlcJnvJOOaR69Js6rJ
ARB7FboNcZGxLRO7QX1LYYe9HWH5fvaFnf9E+FqSdZyPNvccU6xL9iOXt9+v1bVrNK0VN6Wp6wK4
0Zz3XBqhAaaND9fIXA1krQeRPdan1M/tGpQgVCqZTtWc/GI/Tr53v+f1Apg5bcbVZn34gJlTCiXh
ruYF/D+htqJ4zOujxR2L3HTewhW/jmtnU517Yjmj4ETB2da9VY3QchieDX4m1q7I7SbbS28blTdW
6GaZWy0ppxhXJm02+Mzz0hNa9N50JguImgwOj12Jw9DvdW3TpbdVu2PBmvUrz9uH5cZQR7/c8NKR
ELjFs7gEnV0TMGZfMzMAY2mmhqcC45KkN7W1FchONCvzkv0Gb68AfaBa8smuPJTZgLMrCUaPWY4E
0wfBMR1+F+0uEb7N6Q89uU8Ht6jOTfKMVYfr4vXV7vtDfh34IH9OdBCbpMXBmL0iflUk7tPRjC4J
y9ExORepbdZJuKrl+OJZGdRU4tFEcNn89AsZ3ERT+FUx2rmVhWgoZYxthtI7dmWSOuYw/BEkQyNN
Q3sra/4TPt+wocnwK/DX7dhZB7xYD2NVlgvO1pV3iUlQhMuGEIxyMZdPmVL1Fg2N6FKmE6mCF/2q
x7O1+X6trvEQhOMGB3IK/gbSc+9//8GXrK2easq3gksh+EufJSN6J9Yg+GY1UkyRZ6xAVb6VsGqg
pyFz2iCpTtuluV6bpfevAH0UWg6S62IGkPSlyHzfG4IL75HKjCrfFQVXTtpUfGeWbiZAm5Im7VaI
0JNsq2m3lSIXqzAemy4cF07vdBs+mCihg9LCBbKSEqwhqc89uaLvizrwPP/SYxC3CONL0FeWrdf+
n64stQXnh8zuyjQcMyUgKWT0GMiiM8cxEinTR5lh7i295SREU3ZaB05Rk0cv9u04N8NtTWi5ytPk
tYgQSVE9024qfXzOWrzieWtptsnzYuXHyS8kQP2mYduipYg2e5M6IQyLwbpoF3AWL3i9cw7Q9PFT
FkLg7MDt1efFPcOQWSCyMHlPeqQ+xgLwYWmk5lp60c6r4wPTLGOX+n1tF1qCrqx+oq39EjmkvIgK
2+LZ05AVkR3qZEdygZat4oYHg+YqC2rerIHSM6NL+zurCYYjpL/TrAh4LTqgfjbzmLvBazxi+fql
58YxSHS7K0zldiKsbkblPWhhpJ1JMvrIuvfWNg7ydJVWRN8o0R2ZyuubvgdYCHrp7RAmw66hhpN7
7BCC120Puh6cPMzTaZoRXgBn7THQm+4YarpyskSNzvc3eG7tMBsOApbk4BRDjBw/s8CDN0qGTK8u
rZLo4xhg9X2tgvpAn1orVoYgYqlnixvNGurqgeP5INJYSQQWXAafrUybfq9pHdAoZJbTqPKOKgQE
5498DfFkJyvr4lwTK4MTNEBJpM3Ri0IrPZf0iK6/n8o8FwKqNMiiUue4f9Ka2Myfp6J3vWxlkst7
lZfZjRZ2jwSuZsKtI8NBcjKeo1dr2GzZCKyU9qw7JgEILdQQ0T42olXTaWpPY2UjUM1c0J2USyie
+/fP/H9Q73KXv6WXunx7qw+v+f8H1S2TfuN/Xd1yyuIwfavC1/+2Ll/TX2/V68cql+nf/rvKhZr/
AEeCS5QgmDAMFLHyv6tcmPkPSzem6hIdhsFgML4pzlDwP/+7Zv1DSPBApQBbl3PDoLCU/6fKxfoH
qhZA8pe6pPgvrOT/+h+/Pjbsqmb//7HYZE4MncoVYHMNA8YLfsJV/rRWvVGHqhsOXdh46yKPqpu6
U82daOErRGXXHpq+7laGUQvbsui4b9IsXRE9it2uRPCmWA5tyxjNBXQz0NcaN0O7GeNkX3AdafIg
bB7ChMOMpeNT2TePxRC+dqpvHjxUZGx0hldU09JgwRTM/TxhoPkjM6QpcJ0p9AZmpqArfJQ+WGl/
QBQhdoVs9Z95W9hdOWqb9w/Vrc7xqzA4mTwc9nmR9QufQKcr+vHxxNYwEG2ZBNuMcZTzfL7CHFw+
RXNDP4xBu34WxZCe0qJX2baNtFUqyn5t9B6CJd8k/vPklOZOK7z6hz4a2Vl1KWDZjA/Ia9QZeARJ
BD6dbQkLPJ+MqV+onUruFI2afUcrC/w0naldTzuAvMGodpxV5m1ZFhnyBJmsEFo1qkcD7womwSCx
BEun1pTlRGKJDDv3YMR0JFHnACQBvtQ1NFYWQTMYRdkfEibpfezXBVpTGFJr7Mysij9GGBBI/8eg
6MD6gZfSd56575lxF5BC2kY3VpU9Dol6sXRF239arE/n/+N5n8dC+DrcJ1xHidQLnop56kVFoZJx
Z5CDwkvymsYB/FwL7t2GFYOJJF/HhlVUUv9O+Xm/j1upFY5JtN7mVd6jYbwQMereu8hbgI1nTi6+
C0UCBKcESTGQnufJ9iqsJI/KqjuUofpZR1LiMIBb8MFKwSgNfpZ+nP2cGDyNAnorwfzhagHzmc7s
Bx+39ZhfMq0YD3oKTmBZdjWOn4a7y4JLVBT1HrrE45sREG0VjDpHC5RYK9dJXicPSZz56MKdge6B
tWihIwWsuXWZCZjKS6i2ofXYPtQ0LXybSksdeaVQzWAM9coKUnFODA30I4PJ14FlElTWYNDhWBuh
CbRCJD+tpPwZsnaEnGWYRLXtVYFr1mAzdXHI4Bd5NVzQykLmYIx48RsHD7pmJon/UzAbawSzAdPL
J6/IQKHh5zUqUSqRqaBHArTJ6mcSDSZQ8wGVQfhYqjlaFlZrj7drs1I5AvaxsS48KECHr6wklG73
kDq0VPHv77duHp5MnwWgWUelJNA6Dg/z82dVVVVHXS6HQ5qD+K55IxrkDjxxPUJBauv00YHv0u3G
rO2exjEr1oNiFqqJouR54Usmw/XZsIHMyTgB6UdylNjNInoAhr5Kc2QwtD4r3NqLGWpaRopNUpUJ
El5F+Vr5GZhuRqYPP4ngSD1lFRYw6lmWryKOu2Q3Q8/d779sHq4gUIF6tgVaIuoGGLVmFremce3H
tdeerSh9zQmWSbAgcnQGtkTUk4Xgen5jp7DIgsOPWlQOkp+cLYPWs740O45qxp4WL2YfB+tElen2
+zldvWQEaTsJdpOJ+iV9MhKf9x2CGyxqCt84D3pF7baKtVVVJMHN6OnCHVpVgfxJf+aWhzSllOFP
lXTpUmg8TeXjjuMbJmeETNQnCldmFpiNEpanSpvh3PSy31hVmq87U0cbIoJTGFji2Eo0H6q42loe
AeVDth5Q3+iY4PfaGcRzC6DrIOl5pvcvF/S/NujzZxaFXaChMmEJbAcKrObfpirWkNiLzzI1OofX
JoxOgpRjMBhQHFPArXlUZKs8qNl9WJWJ4xsNW0WxJ+xWDfXCEZyhXYiV8TU4DwhA8MrAt/q8W6aP
wsJEp/HZSIx4w3wwP2lfGRDzPta+yS8sMSHOTj19aYtmSZergae78cGymyRtKFF6fO67pLRpXumr
XkfgCw2j4tErOrDS0hwUNQsVl02OPFNI07VQ0l86r1eXkEwpbRzUyUkl/F1L/MOH9JFh9mmvBWeo
GATQU2KWm/dpjaJXmp1TlaJ9X1ABSNc8dFFqXjJWv1QpW/clBxu3Qo0iODj0wMd+XHdBXC7sz/V1
wucZ02FGAQIewDnK02iS1p6lwjP1GzDJPas8d3Tcsp77N4bqYORLvTkqVcsb3gIXN/zcX/iG6UR+
uk34BCQfUIppwYuH5/15q0SYqoAiHX3WTe9YDEy/N/0hWyFU93ZVjfRg1njBURRWfvrelny1NZyi
sp1abCqDmD0hqFBkfjJ6GLhg1Zo2OB5BEkF2RLOCNY/9eOEsXAE6ZJopSNp47xHHiveE3YezMMQq
qc1SqTOTceW0nup2BUeawS8SvgtrUH/yCtmFpAG60/G+dspRhJtOB3TTaIW27/XuZ6FUsx7KIl2x
tgMKafiFq6vMdLvcG35WQcJd1tdPvMyNtc+pvwA+frlmcBcFhTeKKz33mMLQGMuwCc+kacKVFtHR
DWP1rIxUs43EXCrUm+KSq7MB4QO8Y8YEvM3iFtHrXqONsToXgfXgVVELaVURrPUx+CtT8jaTtF/y
iK+MO8FVBW4CzQTsk/kO4H/YJBaFYxzoMjwrVoI575Fnvay8HUpX7QJiXPYYWvW6jLJ7KY6SZcew
C+vbrG42JcCLFbErDSv/nx5UiD4gJpgwNfxpTsRLfasNtAw2xKh64ZiZ9URIex7rAJVzXlYurcD1
Hps6tAlQFgl3D2V8s3sxtnlUN0MdnlNtZLFTdqAzOBrzCcRn+7H8jZzBCSDNGlgLfJyYgHUbglNU
gUESjJsWeFZtE7Zt/YE9Co/Fr1huNiz47u9f8flo4CahIAzBJEjw8v2yfdgnON5JEXajOhO423dt
b4yPddsFu0DGDfJ6OR2Rz4yzGBljEcO17jtQ0TMLd801uKKXjqFizJBx/Ev4Ber+O6MFza7ijemS
KqWHtGbFrc+14ZzGjDx/v6PvlS2zr6eoe8FmAtew+IR2fHyfLOFl8PVT/xynw2h7hShWMYnHLegy
BOR9g7pw5YmTgIDp+lG08YaO3gyQC3jmniG3Qwf6H8Rht2WBFCFpVODqBrDhXO+BTVqWTUTU7YkG
Tlev1U5VGSgJgD1F5brnmiVYc1nLTAeh75ufdtqeoSSIp9HFYzJ3TRNVUkWsXfqoJscgLXsUb/X5
tkM6ZF2kHL3vaglYNlb1RjSIQBbW5urOQ+rDAkYBFAZtReciQ9oQ6b7Vj9ppyP3GJkmFChU2hksA
9RennCKg0ZFXQGiOP33eAelXRmb0iX+urGJwTZZb0DtACijCW+SWjeHbeQQ+SKUZ40UBK0LuOGzu
srx7CLx0RKWvyPaxjJEsN/NXYiWPTSTRgo+ZD3zoX7wuCVajn6z0qug2Bam9jUcA7pgttqQok2Lh
ETWvFw1ma4qVkRVCTn82G6E3Q4kTpZ1oFWn2WJIY1RaB+vX91nzhLsAOIfvExKRiAeWZz4vmaTlQ
Jp0npzDExfJaC06tj7rdgKZ3ZlXfKS+w1p2HYhuR6AdWsmTh/ZnXrQsYUUQ0lHEOh2WqiP78BXoN
rLgfWHIqWushzDcWO2oeiHN/KVAOitpaVVZ0Y4wr2YGANPS3tJCbrm8OefDHJ+AvK7mAVMwzuv/8
IgF0ZxL5RTXn7CqPRexpvt4np9Gv6ZZ6QJ+MISTgkE40gChNbkQW6g9tUSQwOhVSrDVHCY3XZq4u
alCz+qh1u2xUv7Wq8vZDoiW277NmlRu+gsMVif/4rEyPCYIXQqFhjuzM5yW0rM4sjMhMTi1kflZD
V4EhL6OlZ+T6HcX+6LBuGAAyMPMOWjH42/XAaHISQVuhGq3zndhAgbU3NEtK2ddXGSXKk3sNYito
xPMzEbQgUWedVKcxTHyXDKjh9L0ksUOLgHRB9aUd/2Jqf49nwVv4vIDEVAq6KmF0UrHYhaKFDaD1
TRXJbWAaq5wGh1Tk+5iCv5lwG0zeokUhPGqORFvsoTLy/aW8irEIgPTpFQGcLoCUzVwyP6nrsh/K
+JRHHpp4MKBKpkKP3KyFrjuP4COGorbh5jNHaf2ipMdXw0NFhCHoB1qHaPjzYrCyTeOC9eoUmua4
4VZZXryhsCCs0e0DNPpAxTyhh85E/T0EBxq5pQOyM6nm36ZtFaEqM0yH/RCV0KDQIYSTeqTfQn3G
P8hahbe14T18v1zX4YaFCh7xXiAFIsAcOMpy7lEKEO1UjQOqnmOROLxVDFWQXHf8GJzzytLuMoHO
wN8P/IXxBHQBFStoOUzYwbyjmRWnHc6HF5wA4A3rLgnvW2GOj21LfuvCH3/UhsxtWurUQd4OldQx
SxY+4frg4gumk2JMrh3UgD7vFSl6UAvaMTjJqrqH0gw5lRXJUT2cpgurfAUsE5xKwE4Tqx9v+T87
+X5wzwaluiJvMgzVZ1tl5VAaEhE9NFpW3VhJdcxTyY8Bal1yZOya3HP9UsYOAPtjg9Txwry/2HP0
eJ+01WD4LPLOzf7wMaSz+NjQITzRUYJvWUfVUfCInYkYn8Oy2pY8TS56Equf32/59asMJwbQx+To
MTxYs/Xm1CgKi1TqZHigjmhoSOtI0i4Vu16bP+zmBC8AFQMj5F1n4MPsssr0xoimwUmVfbuTyu8c
4Hz5auTmpTKGBabYF2cIT7DJkFvG6yvF9PcfRjMLHnV1mqmTVkgIR5XRehiBXwJI6Hbfr9518Icw
GRXV8O+RD4Sj9nmkkhRdX0WxOrWd8TurB7oyPFI++SL+FQ+1/pshzbT6fsivJodBDaymmPJVMzcq
K8KEdEoLT4ai2i2n1ZMvubaNuf72/UBf7NmUmJ9KjiZRrrksQZD17Vjhbb4rQtKu87jmWx72bw3p
8ptB15ZszxfR0gRO42zARcGKWjO3CZpjHrAmYtyNQWodUERerkUQjkdklwB4sBBceNVug8gab5El
E/sCuaJn2aCGPSysXRl4ZFv6bEQuo7T8X01d95sm7//QoI/uVYHsezJG4UJFyBf7D1M1HTK4ECA9
zTaDBIXwuJnRuxI63G7e5uqsZeZtbcHZTEutcnuZVQuW4suFAjkMSWrAlYBPZ1d28MI8rZuC3DGI
1wy6v6+rh6j5QzXyBodqW6MWMR482wTbU29lbSt/quLbo4iqShM7Yu2jGFFX4qEmzvSMreqaBZty
vSowJkBEGHIOlknEbFVQ8k2pwvN5Ipl+ahp5X3U6PRZE3Jp6mdx3abGkpHdtxaY4FddhCi4A5s7O
Tp5Xo1YUnn8CkAbNBZmKVRwbzeb7G3GV0UHE9HGYOeyQwuPvMm75J16sSVm7kYz3LZNg+wjjmcfj
8yjqTeJrt6XZ/4XGoUvpksUPmK0sG0Kfhq30Tzgda62j3Gah1CF1Eq8b1I+2MjposXxOvL3HIQQv
x2bh8F0bBbglOO1g7sB2AYP5bPA6r4jMFt0AT0ZBodugMNbQ/DF8E03Rqx/fL/e8OgBhC34A8QDJ
Q87mKoEW1xRkTAKtSVqoe92AExbnqMwf0oRA9INma3NQ5R9ELv7NBEa/GHohoMvB061ZwRRHBuj3
cHPkbTX4+h9V5xwMyVjjys5F8ZZXHjD2ZiyegC90la0N/kazIg+iU2af3GgyCCLXi63ctQA/r0Kf
gL/Xx8NBiUCuCRuiIxFxvvbahP9FtSJ26nzwnkHM924FNmnB1Hy197hRYjLGWBWgs5+X3kNTPRnl
YXhqQETa82R8E0gM7z2irSmEevbMagHAjyGQLcvPVkgcG485zRcQ4ms/BdlMhNUIseWUupu9rbVu
AvAtjeDEcAydTkV/5FiEm7bsoltEOYVr1M3vJK71P98fhi/GhQMB7o0lKUpU5vQQiA+Oflq1/snP
OVrFwNE/Z43w772BnHQ4cbs+4dU2VbW1JJ5y/eBOIoQQCQP3/D2H+nndocrVFAVyCiedIHUHjZM/
tZcoN6Ekzp3CD1EaE3feXubak97X8jyQgWwMGKM7VQfBilUo07Ry8w51T+fv1+QLDxa4IuwroFCU
+9O50xhqaTlhRPJOSfKaAwtx8h8EafhnDqQeCdTowuvotuGINjuS7BsreqsiozgMERR1vv+WLyzw
hLgA6oS6i+TzhGNWQgCXMyXvwjLqX2U2RrZujdHCKfhiL0BVEQhoJ4qVMc8FgeQF0Hf0xF2SNXdt
HPTg0spy07UlDxcm9MUjBg42olVAuDB0c4U4ko405KTz7hLAbatItgrFGH5qFxZH70eatU6cE2Nh
0C+wI1xwrB5995TN+Y6mBQHlVQXyTk8i0InM0mROlfEITJzwJRpKy05aHmziZoD5VSnx3G70znQU
ATjGBdiodWlJp6pzbY86OFQw5kL/UzXm0/e7/ZUxAkUO2AxuogGIcmaMxk4r2lFPxJ3fcYiukYKj
VGBUTl2S5gcMyGtq0Py2rwd9j68SO1HoUK5sgl8L3zGN8xmklpCbNt9JpMBk506qjDTNqAsvPzVj
mv8ASTjeIYBUcMVKSEkht+tyBGtbwr1HzRw6UHJ1w22H3sm1PkXV3rAivWK33f/m7Lx240a6LfxE
BJjDbUepFdiSs28I2+MhizkWw9Ofj/pv1GyhiTmAAc+gB1Mkq2rHtdZWRsitUyoOQxkV6MUMykOa
IlJ0+3GvvCfVB6JFnajNoAO+LOhqFlXzAmNyVquhQ6KmpvLfxl+8afK2w+T95yPMcgbprQ7IjNh0
mUsnpApBHxghKXQXAxecoIIpbrVz6zw9ICjcwPgy0hV7eWUI5kXt2U7jtGdV5UtzWXOEHbQawnNP
JWZLbRrJqTYbV9zQFXKYaGC+lXOhwEbv5E0A/12OR95qF6paen7SxEfKJJS1UVZBeazr7j3hgNY2
dqhS9N3fVD4Uyv2QqL6UX/SioM9SPihDsmNY8Z9B9Meiig9W+SXwELkQkr/NlYe9AtjND2uABoHI
Zs8452WamDvqVGWF4rc0DvZOJl+dqY6Pcx70GbxacgcwmBFptffqjI11klkyByoBvSt1QFig7lTE
KJFfv799HK+tDdqXbBe7NSOUKJFd7hUZeYJgzBieO7rpYNsDcReSJN3XEmnIyE7uzJJuMClD+Oyq
cXz0NG4VkkjdsQWvFG5aF16cV/PR2lH8DelGvgC7WuN5XN0aE/+GyZ8BinPBZj5x77baDMu61SJN
fx1pzR+y/HfYvjTGlG9S0We7lU9iLA0KORWBBheU5pdJgWixWDIlRIvkcaXi2n5dmL4DC31TxZKw
MSydU2Q3+sMc75qFGwP411SUCdTfRieyjUK/8XD7ga6zPWTTcHQI72uzGvcSAuBOnTcLg3rnzmy8
I8OWJmSi1JAiJdih127qxVMtvR8Ia+vH3nVr2OuVruwsy2APqyE7VpYItoFVNZ9dEEF/ykqhGqwG
bV3tjS5EE99z/wUdrLUrvuxq23hwSohvMuKArpZpqpmU06SpgXmeon4/DcJBSLB4oUGHu6ABdPsz
fbQYEElqWQQh6Jbrl9sGHCs009oyz1mSjI+2lSNPnNNtbG2uTuNFa3D/KyvHy1F8MS1U/ykhLs1P
m3MAs77j5XJ0uEvdS3cOQlIrhuPDVTiFswi4CslpjlHenfwsgxnj1rZ5hj8xbGVZAcDxjGrFK71V
qS6cKBaACiBuVLXmEt3CDIBLjtNUGZxzpunyUVXa7kuRhP2ua3rr1TVylapnRoYRO5OyaZqk37Zg
G519r4CMgYLdad4GqJQ8FwQnMGmiMfjXaUfnuzs2waeewfFiE+aq3aKvi35DGlG+IYtTkYSU0Kf2
MDTCZyfJki8Aq8H4iKFpapRTlepuDAeLUqGuAJobiwRGnGdl93HtopSg8O9bIJPlLy9i0JpKGXfr
BbVeb6dQj8pNZUtN2cYyZWysqgY4QLCOSWlzQzSl3ZfJoB0CMwVkXoYCBpB00mCn4LbClTt8dTjx
VDoWbAap4hGXsTFZyxR1paeeTZGLfQPgdtOWjclTpQnQN3Apty+DcRUVzXKpAOrnSRzA7JY+uM2s
RLbpMPmaVE+u80OTxs+2cx8FCqkwZ5CpPFXuzyIakdZONtosoxKnd8YgNoG3pWC61432Tu87hL7/
Nt2/qfmXpjC9Yma81kjRQrts6SqLQIGo/2LQo0ji6KGkkZRTtMuUL64c2y3tmJeu9tCwzfdqquza
fqU/fpUMzG9J/88FE07hcCkk1xG892pfTn43SjJ9vW4eh7BK/xGT/Hz7g364EpyE/zVGaO1e3sM+
NCLpRubky9gZv9HkfuBk5/dT26b72yu9VcIv7iIvRUGZJBeWB8j3hSEDEagFtldNfmENoB/NP02a
vrg2QMBCNndCFsbGHNt/BcoVERz3NE7PPU45idAkdingq2vSnW8h9NUT4RSJI1GAIiW6fPlE14U6
qtHkR43TbpNON+8LXUYbpzWRfQEuV+5rfbCPWaq5j7FkTFxun5oMeoAxKKgiaVRLpF26z45R6rui
T9cYmFdW0qUe4QBzVamKzn3/ywcsVJI/p3A0X5m8+N5yKyLApDmvbMz8mpefARQeF5mdoU9izpSh
97ZY9l4L20FX/YS876DpfZ/gOpkK0ROLbiBduj+6wjsbhaff2akYtsGkgpGDCXK0RYTwVVt2zpOM
gn/6aEZECRGxlQlKVlJB4v320y61ql0cAp1DeB24RODI7iKMQd6l1MxI6XzHxgtKL2YgpCmsQ6ZN
ekXm0aQnz1LGJxGmCCWYjXokg4/OQ15HX4PQqM8pNPxjZtRIDKtg6bQhTyDc1V690epu3EZl491P
Gtq3kgb7phBOeJSdozhI3eW8UoF2jaOm6qYzi+zowYP08qz5k0Dj48yoXXBfWUG4y9sR5UUvheSs
9fBuRkccKCPo95xzCLMtQi3DiKoYzce/2Si6oyyN9pMYe/egiOjFHTWPg1hq4mc/qJ7flkVxoKEP
OV1az3jtx8aIvWOnZP2KidU/OHSwP6BAviWfRGiXx6FMaqEmRjv4dqHj3jyrDV9C9HP7MJhA2Ffq
bmjGr40WB+i4T44vTHN8AD4ozvVUub5RknV2mSOOFQTd42R4xUPbRXAnmnB4LsGXPIxB4vw1tczY
UfBX4aCWzZ1H9XXlYF/7ChoJBP/8AflDuePyRaQ9JNYYRb1fW722j3oSEY6vPNa5pv7ldP2pWhFk
m3aU7SEZam0NqTDfm8W9QuJb05gbRUxKDn+5flbR42jUTPp6HDtfEVMB9+wM7gnpp3ZDADIiMSCq
L50VNj8bhSylG+pdo6EaHHau2N2+N2+t9cXTwIACcuVg8ADeLozdGBq67MrW8aHLxfeqXYFzdSfL
ebSH8XVyO1XydC2jq2PJEKY0bpDIKLo/WpeOrzQcms+GDOxNRnD4FNeq9wJTuHgYjdx5RiUm8yPT
Sw5QsbKNW6rZjt40Y2KnWO7tISS18cYM99pEdNUzs7budQFpHwB49Ckvy9JbOcNXYcmM1gT+DkqW
WtpV67cwQkqeNQMEDK2sD3HWxD6Ym/gIAlhDzL1fHWpzdWe8ucdMGRKMMbibmSP53oT2YOtLTc9d
XwuU5uCU+fSTBCJ8El7Z+F1Sq7u4hurL6ZdHc5iqbZ2a8p8ucopfoPDqPRYVWcURdtrtXf/guWhy
0mUA90wCscxUmKwTm3lI7bKsaHLKpLDvS70PV1aZ3dDF0aJrMifbs5Q4x32JaTK0PFZ1MaFcrrdP
jHRSvrZ6f4I0qP2+/TofL0SmaJKgwEdd3Kg4i6xURrbnZ7LLn2ynKrZOEDXHstHjlY7YdXbKSwHm
m7vtb0Xy+dO+y1BmGYLR1VPXV+SY/ZPnsfFCDqr+sOus8b14ih7TUXw3FERhh6qYA8TM+xSqo7Xx
pqz5qSgKMoZRad+N2ZjhWpT4u10o8q4nCZdoIKNymCmW9/f2F7ry5W9MXFrbOjxqOoaLpx671I3R
H3B9NUcqZlC1ZmMLQ5+ZjbJ/TNzRe1KsHP2vKolWPPNVWZmlZ8j2TGGCxest7oAsrIhEL/F8t5vi
vdq/OoOjwt8PqJLZ0SYZg7Xq00cviyQwNQ3qrjZve7lFtRUKI0kU1+d2JrtJKvZOlnn4zLYynwIa
XPTo0ltqNygGrFWYrlNLXpcaOlRlUDYqT3G5+FDHXpQUjeu3AsEqNa/7jRGh7zmhmvGUyE47iCbw
DqNboykZuii7WymCsbmBhpUYKsKGsJKPvVXTqqtG9ecUzzQZYU/VZpw6tE/Gisl09QT1sEtapmlY
Sr2x4kjutBSvFQWjUu+syLL3E4zJu7aN0NKDkRDuOQQtEtdjepBNPfpKO2xDijnNtokZX4LEYo0i
VKaYKCx5aI2BkhR3tSrEKZqmcmtN0HRNN7gP8qq8j0OmsMVeEmyLqjcZWa7D0cjcAfGcTjU+3z68
10oDXG0w79AKkRmAEbOoCsR1pIm0Swy/UAwGIggJabDKmieRTYiPWWi6bFs+7QMx/ZeqTbVt3Nro
kVogb4gVP4lWj/eRlksIox04gSDrmycnMMWeAQJrYIVrW8SzglGYxSqAbLxpmb2zD5q0O/QcUrpf
aaP9Ctx8b0yQp8NJvN7+KtfOjCYEKiTq3B7iHxenfJhECe6nNXxtOhOsAlLtHQftkfLzaGsrIdO1
v2CBGTiKzwSstjSwTjEUkZFahg9aTj5rTWttMzkou//8RjhnNolSOhCcJdDHHnSTLoJi+NWoE3/J
TmUwUfQ7MmW5cQKQB7eX++ClwLLT2seUg8BZavZUWtZVrkmfclJ6+pxOF9BSC/puZZ+uIYYUaXkv
jwYIzsl8U2V5dyLGou47m/zAV8Pwp9VFAOjHAOJfo6Lao9rlgxgHRNyGtN7HTWa+6FHy6fabvsUZ
l56Ynt4MEyGCB9ekLi5QOrRTr1WT4bdTkuyNLO3vply459YKXoBTjD9g5OESrLpIv2qlXW1tqvaD
B8W6i0fjqdajb8Ia+ycYDN1DxUzRg9KqLvovSXHwyqA5h1qBotxkyvsg7SncyeZhZH5FG9YQohsd
9VqZPcQJ1JwUwHaxd8DRbGqowsibiugU59rqCJDZ0C7e2TBt+hD4abLlZZJcR2NVe15noq/f2ZvJ
cYbHtCDEMpJU90PHrb7VinemIoXFo1MArEFz1ubaXaUaRAPw9wi1SKIhpy6+uxWFFKUzw/BdyEn3
nWV11KUz86FApX2X5czatdr8AFrZt6vRON7e9Q8sEeLNc9+NPB7gysJAFJoei94pDT+NrEddtmgW
Frn21Jk1kOTbS31wlci8PRuMFv0vwJyXTk9zxDgqceH6RT+K36GX/6xkpK6c4o8uEttIHImDpTCx
VEZU7FJVFINVjNGGYJP2yNR6eD86onMLqYkfHUUWEilkxk5nwd8qgbdz+0WvQwuNohB8CgOlMtLH
RaSZxIrhdkbm+T16Qro5Putjlr3YVK23Y1Vkj16MS8xKuRJDffB9ITHM9R7i6VmJ5fL7Tm0jTKqN
nl9kiXYovVDbh6WyFq9/uAr6Yth6DisY4ctVMi2TUd0Fnq9APD2nQn00tCF9uf0Fr1uDxICgaOyZ
Bz/3Sxaf0OpCZLUH2/XL1DjTJQyRLyv7k8EUysfSNqtXozDHJ9ORX+NwUF+siAlcQeM0h9TM+/vE
CdtTZ7UrDu76oqJwTqcSpD4NDkZKXL56pY30jMBl+dIcfyqyaR/iCvpg4BUy3sZqy6gsu4cdHmOC
Tkpguiu+6Ppc4V09ljdgz/P9Z2f/zkfUrhpqiUZWYQbteOrzHpnDtkI2KXmpkIBWGCpFGXUN2jRv
6KWJhCNAYDX3W1AjWHqmNBKqO1aa4ztT8T1NJHAzhCOKPn6ldfvLUKRcMUlL+WeaAqTexOQ6rzj3
BRabn8hEC5tamXxisw7dPkscS4/pVsA36yfNRsbVrbUHMxbFDq5Ctnc7S9v14BjQHDa6tUrMB+8P
PYU8AbsF5WyZFalK2ZOgYp67Mrf2aoyTYsBFnP1M6Kw8NPlY+m3uav+oXqggX9BtxynZeSjOjVsI
5MZXU0XLRg+mbF+ZCImVhkEpycCv/2fzqkNW5/kIVDB8S4JvLLJarXRiSs0U9tn28qe066KVK3CN
cGGGOEd85nsz8xaXdXkGAR13MZObNT9EWDDdRFETbWPkBZkc0z5ESZbvmAg97vNO1Q+e0X1qJuYC
lGbg/btiIT7YFtwlevMczDkcXGSMgTJ2hLGK5vejxmTqeCruS9MiAaKEFMuNp5TmzyAa5c7Ou+SY
Ns54FkZ130Ef/NGEpfvklSjGkPPVpDVjXmX3oZ5lJ69by6qvrQahBZKDFHaAwqPVe/nFbBq+jRJr
to965vQ3bBAqKqS2yxmTOxrOXTTEX1KtmX4WaEytHIm34snl3WVt6odcqbnhvETWKN1kxL032L7n
xRtqIo9tZTBn0UO6SjlN0586Q8hz+FPE7gaA2n1udydGWYP0mYjzoLN47v0QPzktqv7uQ2wjKtBG
6GrKv4pn3d/e0OtAhLOL2AIQWsSuqJtcfqYoKsAGhpH5HLnmv7kU5XOWhuXOM+XaxPjrnGjOHmDA
z+EOvMtFHKKGcaNkZW88l9poHiojM5gMi7h9A+BiPyfuK+HAdfOKtZCQAntDlIk49cIxW2pLQ6RN
jee6R6zDVTPzqKQCTq9I7T967lknu8qjTT/H+1bCNA8riPaURMzPqR0pP0M3dg61rMS2iO21oOFK
3YtaD0RxahEckBkytHBqCta9GI3W9kMGfDl3ZV3uizH6E5nflUzbCQSOZGI/yDx/LCwmxiB8g8Dx
79aaXuyweWgYduGiLfRZUT6FSjlsPPW51p+E+2JLELfMK+mFsavRkJzllgZQuAPyysVRKs7aYf8g
8uNNiKIdg0l1UMznyOWdeyS5n3KbPxTYoq9RbSU7ZaprVJC78iUM3GTXoNXxvbO1ZosCVHlsSmWF
YXNtk8gk0KOiYfCWKy5OFmpbuhfGtu7bvdAey1R5yRg+0/XmkyYr0H6oH96+NG+5wfKCc6oAPgP2
Q19gERKEWmvX0RCSDVvZybTmGUTKLrKKXdI0+6R7RWX1aCpA0lVxmMZ820VAI+3iPquKr6HKmKXp
dXDLrWqdkCkvzIA5NKU/DvuW2cpuq9+lxhYu+VbL29fbT/6BI+FbwZvCjOhgJZdy7ZVaOHmUGLpP
Wj0g2Vkkr6EcYt8pGaGBL8PBOzLcW6aiHpvGtPaB0MWumQCi334S8wMDTYGHa8AFJfddurRBF7kr
o8xEt20Cd2A+xC5jpzL9nIh+7yWvWvySdfHOVaK7amzvuUQgBZgOZ1V7akZnLzrokXKW5ddBOYGc
tOqvsXKsLbTh3D9CfbbQryvPRlJ8tsPqrvLyu97Rv4r83lYV/pPQd+JmH6vPXU11LqexEkYAIdrk
T6Bbx0qfXuDUf0rzigIeisebSXG+5p33NCsHkLqscfhnIcdFuIdqLUV/NF2osEA2vrxFdjEnq6VU
/RptJlPB7DNg206+KUO/7Qh9hHMe488U/BqajbnKqAdfao/R8O9kfBuQTQ2lTzVt6KNDGcKah0ld
5Op95xo/0cJjmmaevqDn4E/5oW2/FMgKqdbd7Q39IHlAXAJmBCkmpg1h2MtXQDcG9ba6m3wzsqbH
SNGRPCBbPGdlkB3EpKfHuCn6p64I4qOK8ClgdEaObOBTdzvFUtMHR6bdfRRKd42scJ08AWCY5ZBR
j3iTBLl8sl4mxliCCPaHlplQTYukq91bd5qbupvJcBSKu1n7k0B0PBDEyT9tzpxra4rVjecVn4sg
G77LulkxIh8ZTpq+cGtBMdC4eLsg7wxnP+iBGadQ2oiFtFNj6j8Ib6P7mC79i8wipmPbtbI3asYc
QHZvTk5krMkZXnt/Sh+I+s1MZD7NcviiVLzYKgzwHaHB0FVkAsAIwNh6YFTEWqBxTfufyywU9chp
XMgBS8aIFSDbJ9tg9Bt3lCfUth4ns0pPFrQ1JoujRFf10GTqXI1+hIBp0TmOMw6sjKYHvHC2y+MU
r1gaDIHwpK798pTQudPr0H5Rx8l5Mpj8t+JXrtvqlBI40mCXMPMooS+Co05LhFtV3uB3anaCVjH4
oqXxvYlUnXqgsDYpFnpjD4750qhj9KAKGueBJ4ZTK5PwhBCh2OhuND43dTb4GsNmnnvLQT/LaR/r
JKr2ZFDHMETsOGTU0rlrld+hjTDLiqn9KPJitiWiTeADQGIsvFXWTSYgts54jutsh0hCsAPG48uJ
kaReuTYz6vquEXWRJ9PHAvLkLAMboHtuZFWV8TwonbatFMNBpL7+e9vWXJ9bWD+0i7EpZD04tMsL
ncRjXAJFTf3AjHK/cpvXUXjW05SU/zn3nxeiRUpdC7V6dVGng/keSFNvUt8JlfzOq+Q/deqdYoZ4
b3stecyJ/Td1kv1nGSfg6hbNQMgrQGU5fZfvJ4sg8WI1K3zheOFXxqr80Mfos1kmgFk8t7tLoiI4
3P6k1/s2LwkPwIA1Qz6wcEABrGwnm9rCV0LXfkT2R39srTVw1HWkNiMAyV/JNuCLXstSGzJD5YNY
B+jHPm5HBu1YRbx37EzfDLo+bJRUJivX+DrQsKmyopADXY1kcAl4dNw8DMTklH4+Wv0RF6y8NqXZ
Pdex+8urzUfa4xo1aGN8LAJKHCuX75obwF6+X35+vHdmXjixMsVJU/qTWm9k9hKkTwqorF56e6Pv
dhQVPweZvDOBuxfd78KVFNPQDqrzT1Xc0ij7UhG7J+1xqh7/p09v/HTL+uyFgtnl2mvkrck1fnQS
yLdQc6NpD4Fq/v3dA3tqnpfuKCoKxkg1t4HH+COvWBs2/NFRoONC/oMLxLgubhbi7gRakVoig5OE
96lgQKxM8q+jm+XMK+rqszOZa3HAB2siXQR7HHPu8nKLrdCr0W4m28r8ub1vg341rebVUrKdMMZ9
XAXbep5wL38jLvEcl58yz30tpLLFeZ/0PjubRnTM+7U7cW2dwSXMaCOOJkC+ZWV3mIqxKxMt9+Oi
/9baTkFFRLXvJzNDVaMqV9Pi648AAg/rTDhEDwbDdrm9pV5Xgnfu/FSa+bckTcNDXbnTVzHqQK50
MSvDm3H/nDR6cN+a3mvOhf6Si4poyEFnsA7AmG08OzReszYX93HpTL8yz4o+3zZIH6QqM4Aew0t8
hHiSrV8+aCEsgGB1iZY4wctd4+jBY9sbdrM17eT74LXnIG8OdUGJj5GPdv6lmiymFZFvrPiA6w0i
scVzEtGCSaMWefkcsauFfdqAXlRrxEkNpVcOXeNVx6K06BZqxZpS23W9mfUIOmZTSY962ZgCcVjF
BZQsX8gwQc+rKvdW68ZPWW0eWnfQHoseXYFODKuzuOd45jKtBYNCQxQM3txBMRd3UncmQ3Gl0/mJ
UJn+yaiGoxwt5RQ0MDyytldeonCAMlS2SKRB6f0h+BWMhLD8KSibXZ95a3I5H5xW8kOAUID7OARv
edM7Y5QY9aBmNG38rNXtOyLZ4GRZVb6jS1f8AGzr7WU6/Lh98q4NIL4CTMxceLaQzFp433YM+6oQ
g6QQTkrqaomznTQ0z26vch3DgFR6I4kgd0r/cf793ZvFlaXEdVpXPmIZDfjBrDm6Wqm+TJEn/isL
Duc384dg5wIQYI8vlyrbtBpdNyj9QRA3BGBaqAnV04qffWtJXB6fmfoLvALjyndbKljBByWdyVXm
XjR0oe0xze8JoB7zzLK3eiOqfVlYv8vRHB4kOnJ/vRZKu+GQYad1AnODLsJeSbNma1vTr4HI6NDr
jHyGQm+gJZAiB13a2X5UpPnnv+4E54q0BMIw2E9qhpefp7ZbZwRAETzLqKNOk8DbK+y8OfY15dvb
S32Q9BGEzAGlyt5j8hdb0WSo+QKHqXyoHr9asrxXUctg3ydheMiE6zGW14RNpSo0791p1mJsm5WD
Ny/xfpsMbe6jvU2bmYcFLV+3HTqnzq22fabeqRwY1hLuhTe6X6Wbirs+KcSdtJrGl5HxWMg0XBMf
u+L5GSg5zRYGfWPulrlEYYlROKJ0e+e5Q/L5oXf16l5U4YEpX0i9qTFD/LjVkWFO5OYJM//s4F6R
0P9a8o3XUpH6Nkmr6DBG+vchyPu7Qmjd/vY2La0OYqZ0Qmm7zdUMnPJsId7dTS8M4YyMpjhLr/on
6nuLmotb36tWUvhGDWDWEHn3/faaV/23eVEKqcSoBJz8tVg0zBE9h1MenzPDDD/1oQe/yIpRkElp
eboD3GvkVKM7xdDb7dAo+SNa5dk2safS2kRWuZYQLN3e2+PoM1Rujk7Iti6/QQeUAEieK8694v2O
9fZ7ZljH1OVG5lUhV87k/G4XZ3J+93eLLa4gObOgXO+Is9kJ9yFI2gCkAFq5tz/x9StBXJxbuQS3
BOVXnlWToT4OUpz11ss+uylDuWJ2eVsPg32nkVGu3PaliafMwVQk2POMjCB6WObCOvUcEeS8VR9a
vyfLTO6tpC23jGVac5MfrjT3b0hR8VxLC1+YCvlbN4gzUzpca5Oj3bVJB2lMG5LHeHv7M14Z+rf3
IuoF+je7FHXhuvoEJicmHvaA1m5LgwGn7ty9EkgI9sMwMZm2ey0TUEeUw2HiMDwpHO9UhjiWWfI0
TiP8CoriKQkMgc0GWZVDaISPqMmcRLg2JnsZTc3POhPOzRmQhz9fPCsyek4Q2544R+WoQwDJ3dep
1fN9KdGhKFTR74rRCvZmOazlnR/tCY0uCylHsln6gJcXKE/cus57VhaZZW60LjYeRBoEm1A18xWV
z+vrMxssJGCx6gjsO7M9e2evlMkemU+FDFcknGzbMxphq3hMbr697x+uMmv5c8yIEpdtzSBKlDaW
YXwu4TXSLEgIw2ASHm6v8tElxTWQnnG0EDCZf3/3LjYih1AUe3EOvOA5DQPp19RkT5XSD88CHbX7
/89yM08XpQsmqCwcMsAdpouU3FFoHgiR2v8SYlZ7T3F/66k+7G8vdu1X2Cfq4/TJmDhAJHb5bsit
6mU8qJi5QVqbIY7+VmqFVFcX98c0c8+x3vy5veL1ITSQWuBDvlWYQb1erignvYw6s6cNbtrgilMm
ySL92W2kUfUr1vWq0kGAxngck2IHBnaGWV+ulUgLQlWuW0A2DEakBYeBKuhucBvoyH17UvpW2bmR
+9sqPumhfjeIp9Q8F8OXKDs3NZBD86SBYWZQ2SZMp4NQBn1bO/kXbeaFa317cFMDJanVmZ7L1guP
TX2PWuUs0wfAZz727w5cXwp78Egv/YSJNJs4Y3wlOuXErlHs7pLKKr/FKAZu7La1nzVVypPUUHmJ
Ha9dOfkf7BVJDrRcUg+LUGCxV1bd1nacIM7dilZ7mFvzd4Mi4LQC3l7Zq+ur7MwTBIApYJxIQxbV
PmT8rcrLlMHPoxDFJlQDD4Na599uH77rq3y5yuKFirAs7ToIR8qYLth0Q2eAg6sdE4OmVhCWx9ur
vXUML4MIfC1+Dmq6g1jCW+z9biM1BeEdt25GP8y1g9IEn0tXD7ZJA6kwYibAqep/MKHzsdMe8/hs
96e4ehXx1zH2reBRH/6Erm/FZz3JN9m47Sq5Le0zMDk/LX81ye+mPmX9P2EbbicVAZ6Drv/jTr+n
Dil7Zgx4e0oumy740SMvPnonz0XPpUX8+3tbnsPhUXi/e89gSEEN4/ouVuKtp30yrBdl+qyqezJb
pX9pPfTC4qNV/evJ+177imy+pBzJ8I2NE/2reNvCypg5cmfPOkO/8/BbrySbPP5DPz2JoLA0vxzx
N8//zWDIu4FJmHEam5Omfyu9Z7cDAaXvcqSEFfDbTnrP2JPN7e9/ldsQLIMam1WMqctTPljcf8QQ
xBCRS4Ee7GhRdp72FRl+60/rDeFDpUch8vCZdg9dwnwsgPVt0N111ga6vIXJi1NAWjGjBYncUfie
b9m7U5AlgwuZK+j9ti4ZPqCe4vJutNpfjJCgUBSlf2kCzoNrrT+aG29V7Vc8UunLNx1AnIqZdcZJ
iukxbb67wz+T9tfTGDIOn0N57sxfCsiKYiqfkuJhaA9x4XwzC/3Fyn45A91jlDG2lO1WrMJ1AANE
mNyUZgcu94rqa6lR5PR2avi6gH9tRJ8VKqdbAUnnYOZW/oBm/8bwKmtl2at2rvHWpgMPOk9hA+Sw
CMm1KkfizBpGvzPZpNhpquMwIX6ZWsE81B5EHtrDUvsujODYZnn6KekMRncWaXlOCmk+tV0XbG2g
sf/ZYVOWYS4feqNgmq+AkUWSWFEah6rfIEhbIF59MGXubqmZbaoZiHb7UF8bSoa8YEso+xlMsH0b
mf7uNKluFqqjKFgNydvDWHY5BNhhDQxx1RzlY+OlMf2zhCaCx4ur40DP1bVSh9aeKfcBFrllGGq2
SdNPMss4g5IxtorF7CEl3MYh6MxJ+x0H+R+7KI1NXjef0Bo91km6lQOce2Ny6pXI5dqUz8w6vDp1
CxKnZTYoYn5uR+QNytLqkfgylM+Wp4htwCyjT7RYjH9vf/drX8j/kE+PlClIZGDdl7cY4Y3KpjSu
+roCM7v1ouYgw2LYG/Za7PzB/YKlj6OyaCTO9JbLlabMnCIlBLbgIHe2CxkUfQ/tt9sE0fQYRkeK
asGf3uq+3H6/6yoIO07MAYoIsDUAsPmDvztYRlaALYrSye9hh3/NACk+0PoqENzXRj+noO1HedUz
9IYc31SUP0WroF0lxnLbGiFQCvK8o4SRem/DgN+oaS0ZF9UnP28/5nXA6uJPsQTUQmZc/yJOEEz3
iMfGRrvDCAqIXY32kleN/Vyak9j2wor3huzWup8f7D1FEBDI4K7JZpZIgRwptzroNXaEjHkaNJdq
N/MggALIlVN2hRHk3sE0BwEJ9Yb0aSnkOCojMC3XA7Oix/ZOk6p9TuvpS1omE4hLrzX/jg0aXV6Z
vtAB2NjMpfxRetZwNNFV/FEPyWcjlPVBtobxnyM0eCk2uRyPR1SzpJDpaVZHzVDWPq2NEG0kS9mU
Q5mtmLePjuHc6XvzLfM+L45hWpUAZ6yq9kUzgSpKo/HBRcBvo0EdfGoNxTzEQ7VX9VYcCETsnXB6
pMDz2kcrwtgDysoPRaf+gHY2bdN5AsuYDMPaQ14b4VkBizYAHAtu6BIL7rQ60txWXfoRNLAvptWX
z5Mbf88G4X236ih5im3nl+Zl7aviSPO5cUQHwLORL4hTf4tFTY+iUtM113AleMlMc9AUkD6YZDhP
UZgf+90VdtsOaLjdFX7bfRfokJ30oK5PZmr13/McJE8eenAzg9F6nJgRdG4ZCrNXszL63qn9qc/W
Jk9+9JU4LnDzwPfBKVs8Ttcy/KZr6KimYVR+Fk0RHWSeTPvbFuGjVchdqftAxYA7rF++dAeGu50H
u/uOm0WP3SRQ/bXHtZEb87G7DOJAhs3cLBq1s8zLwu6kKSgHtSoqiPjkQ5Apq33lWtPOViJA9kP8
Hxsk806yFrVoAkcDIOvlS/WWW05DqRc+08XaB7VT/4+681iS3EjS8KvQeAcXWqztzAFA6qrKUi0v
sBZFaAS0evr9UOTsdGa2VW7fds0orNnsCiAQ4eHh/gsSwMG60ke8DGvEGZq85C2LFcv5VlNbOeTm
bZaIdIQhxPLmQYxK9s1BgfHtT/SzhUnZaWlhsV8W2bPT11GVObIyyWmOHGSIeHRKsFWtZGMmzbQR
aEJ8L2t1G7ft9Lkfp9gD5tp5naqlKEVrz4lVXNMnu8DLMr9LjIUkzDzDYzhLb8oWDEaCgeuxiYZt
pxuunZTIdGHqG0BmzlMZP/dBe4rYMb5w5JXcDo4/y133Ad/FhfmpO4JmvRhcJ0K3xkF994Y/a7tp
3varZEAQl7PR6D/bedK5SEtOz33ryLtG4FQoZ209u5EWA5/Lcu3r25O9pAcnK5VuDunJAuemZ8rH
PZ3rshtn1D4n+Sg3wFf0aI6RAhTOvlPQCclzO971oDGfhVLGu1iWrpnWX35r4iJyaTTK9YX4dl6U
s7OoduYkU47ZmKfPge1sy2Qet0GmrUFagnbvm2CD3NfnokxSzxC96VvYOagzdnnTPBRXmoAXi5zH
WRhLtNmxIrhwsQkVs6W5lCtHmvfZPlPD6GaC/velyoNr982LSLQMRb8R0h3rC/mb05kPuqidDEco
VBfEfC8ZVuONKj3yt7/vRXrIKDYurdRkYErAJDkdBWpBFiFvLx8XcrCXqW2+1YQyoDc2jUe2Vv1U
GUa/qhBcv3LsXXAEOPIo6nKDpa4GTeC8dA1YvOptp22OWCdjK5enzUcJlxB/zAf1ULXKtLUi40Mh
A0RMRAh2Equ/49RF9tNkYSlLM7nHOiQMnjLExrdlj6+uqKvPYNbvuaXLrpI67X5yxvwoRQ3nOGWZ
P/Vs4ZsgkKhuS2Sz1tqIK+tQSusShISfFYb0ibaJup6wbPXenumLXJPXpQoLWZW/aZacJeKZiJ0e
d2k6j1WNLCr1K9+a8ftMJgWjAM3p0LWy0mtFoyW0n+5fRl1aNEAJcQW6cNO0ZjvNe705ovK3AdVh
Ne8NKoBS2QORXnXk1pWeeqrY5PUzujjuMOxbyBhS8TFMwIbnD2HT+EuYLXWdWudDMCAYoZaL/tlW
SvCycr6Ug7pO28TPxF0bSTggrJFvjjq6H0q+LQMNK0uEduLWs/V0FapMf4Tu4S2c8zA1PKkVftQP
68RK1jDxtlY2rODh+qjh5cATohrJzyLajnqxapLMXxLFDFHEjD8WYFQ7bls9BPAJXAV8sb3SjHpd
2BhP8+9wkLFbttd6FvuBtAO9vcksxUvDrzJPM+qbTlU3TTBtcmokCEjVfZRwMEKNf/vLX15/KXDQ
H7O4Vy514/OWdGE2Mr2qWj4G3eyW0ty7KSaDaLc5N5I2hceJ2dqMoJl81cxquC/NjABlWu0n0/pT
0iqxy4zC8gNaFB7G0OFKgnHgN7Wt3XJ9uyYqfKF5AZoc2S9KXawZQv+50YaT2oEiZSolJqMV26KM
qxtUWhWKhoN00OdQuYvkLHYjIN3KYOsruW6DVZNpygGP6U9AHI6FRYt8EZOpvDlNhnWgOcW9ls/X
Tt7LGAnGgBY/ZV66DvQhT6OXOeut1kxgpUqqBf6Uj+F6Uq3q4e3v97NRFtICzRoST1rXp6M4pWz0
EAM7qH42VmICIVxTRqHt7VF+ctSRzYBYQxppKYmdJ4V1V0SBrDXdPTZI1p5O2CcVLwS3ztWXUYbP
p+k5vo/9hrqcl9YNAjZWMjtuHqbxgflV/CvPs0zeaegADkabnEsaKF2kG05fW+S1UYdSWt7XTqF5
mkiHo12g2l3EobGOq+gLHsX9agDg5xWC1AsDe8uL0/bp7ee4nP0FxsF8IHIN/fx8Wow4HBN8X4r7
2bG+OHqCo1ooiyvH4MUgOlB43C+QcaLHfNEkKZwmxOwjkY4zops38BGp/jWjuBKNL5KpZRRkDVn8
EJS4AJzOaBKzTDVlko6SLuZVm/XlqjNFv3VKcBC2HSXrLh7MnTTZ1gZ8oHQlQ3/VQjj5oniWAQxd
5Mkpz1D3PB1fU+dCS4zBuDOGGDF27FldZcStphJR6HPF02FoUSd0nZgKvj2hnhbn3yen19w4ze61
BqmyRk0nD0GcD0nfAyQKpR57xdpS70cnsbY2bedD2vSDO2H4vnp7IVwcoNz+4HQh7IXnzKIDfPr0
Yszztm2N9JjmleJTfSrgUyUUjIZ2Uyvxzow7+dqevDg+EZzhrF60ZPlkfLnTMWt9rJlGWjw5Lkpe
i53J/ZAgHWKNQv9mxVq8GwW1aWWejVv8MPC5DMxy18yxvZmQd/TenoGL7JPaJJtg0SxFbYzazunT
OGjsB2U8l3AtbNxWjFj7UCEo/Kc0SfqV3X+5IWicQZmHCc1ZcnFDjUZDD1IJuEIlFemasgNwJWQU
r4xykX0ya6B0YaEsX5W2yukLdfAbJmoXyTGwumKdRPigpsiXrZE5D99X+RB/SEUQrWvaXldGvoDf
LoJgGIfiugXPcblFng6djkOgd2ZbHruhNfwxkrtbHBgS/AeTtdDHdB3C63TrLBI7C4+DHrFGLyn0
/uvbn/QyJCziRhy4AGgowp+jxQJr0OnVNPnRMMCJICnSblrD8pRkGh7KZJqQQafBI/QBieWgUa/M
wuWW4lKFRD7gyVeRj7OcdFBxiZjlIT9CrYncAsLURu+M3mcHPiZ9aq8KJbnmqXZZkwP8QPyxZW41
1FjOK9LIoc6IfNnqHQeXviJBLVdkemXut6kefgolOd9G8gzBXyB56lL2iVwxdsixh2Z6W5Sp6ol2
Lmk+avJno+zY9GmZagctk51f3W8LsxpJDNjVNFyBlZ+ukWQuerscR/lOl9R3dMl7Kk462j1Bf+X4
ufgO4DO4BAFvoUwLp3vZjT+U2qQcvEQpGGiWjlaef7KwnSwE0hN1nb4P8uBaL3n5eScHwTIenYel
APVaezwdb671oqbVL99BPW3dyBpjzwyz7MpbXYSrZRQko7nrUH6m+no6SpFmAWJxg3wnSTk62HjD
7VQitkuZfb5S4bpMnhhLh8ryymUjkJyFxnKMlTyfG/kuMtUnbQHWYu6SejqIqBe9G/tN38i3Qak+
xWbjquDsKzetQ2cT5nRLi9H+/va2flWpPp9hHZwDKQXNBVLH03fXOruOR6eS7+ywnPzCjIIVUiDJ
XhFa52Zy4GwSOUq3cyAnf5YmzpgunOTos6POGsrtbe6sMNRqNnVotS7W48U6oFWxMe2s2qI0+X00
s2gLfFLayKnxEqRp6Ve1OhGmJO1gDGl+F88i+lKZwfSxRrt9mwnVOHSxbh6rolU84jn2q3pf3XCQ
Oc9K0V1111li9+kM0MQEnEO+AYMN//jTGbAskSSdWsIuVDrTNweo40OvPKSJ6jliMGAl85+boUa3
T7NDr6ql6krCcNkrp6yAVxNZF8igpdx6+giBaSVqWMAFUQtprxnSTaeFzaqqrfGQo9W3b6LsyzD3
yaGQ0RDEYLKEd5BoeG2keXyTZUyoFs7KBmfa/k+zzXQ/aGoMmjPo90kZbmuSnE3Ckb2qyH5WgzLK
N42dl/sq1lpPlpDe9+YJRuU8aeZtEcS6a4tculE0pcJvsSDWW2g2xcX926vvJyEWYRDq5IueD6Lt
5/GkGqUy6aoUhs2kSWsdJfrA1BqENmKlIlzGbXeTS07t1+m8zYb5qa0yP9OwvpX7xtjlCT1YksA2
eKL/6fgUNY6dPWhXoutl0OMh4YBwrSLH4CA4/Tp2CI6qthsJrLhe7ZspQjIxg7mU2GBU4joZ3abX
5Csn3mXko1JL04mSl8PBd668l2BFVC58jGMVhvMTmmH1rRwl11p8y9o+WfsL+UgDk7nogSCAdnau
ot9c8RIIKMisf3XSh5UYh3TVDkkFoPSqB8Fl9KOoQPOINIr6PpCG5a1/OD9sk0hrZJNyTNISfe+y
MamJdGPzUQy6tKqCGmcCLb6bGkXdJVpkeKlAN16VxsZXk2x8AvZ2LbW7+LrLIyHmRW5BYKOhcvpI
RYMGiDWhpIP83Ef+zr0sL/NvuQCmEupy/G4KrgmxX3zb1yFBtCPewz3nVT/3h1nAIHo0JxEoxyk2
Qq9F9tRPRjH8agkYFSR6lovIK00iiuKnLybLyFanNESPeq2Ea3vO7I8d0u3bXBLa09v7+CI5JDNj
GDpRTCBMsbMdkpRDguwwMnpynXZ3cXronBojQMeRMg9xIU32aLGvVNTe95CErwx+iZAxyUtZu0s1
iHbLOSZiTvEzi802Pw7I322QXgy2qWHVFCQUBeIm9lbyaqjkZ9mOylXfZAouBaJf5RTF3XIwAi8M
zelKSL9M25eHAnbMvCyUwnPOup32Egd7lB9jTW92FLVlXwjhbNKwNtyUptGul9XHyBi9VE5QbYrT
baBm18qql1gwHoPqyCJvwzWCi8TpItCAVGLwM2THolJuJzkOb9Ha1FZk2QCZlEr4GZwO3+nk1B8L
zL2ztLiSXF3uL7IKrg5cHqgmXNhk5HOYcrT0cMQ7/UnXpXDXJqhmSVHZ+mh5rTKturalf/LW4LQA
SMPRkTHJ0ZeE74cNliHX2Ta5yI5TWdTIsJbO5zqScKNrU0qXgy0D76BykFAxY5E21aoZHYoEb2+K
y11++hBneUVOjSit6y47SmksrStTSlaZSMJ3vzwK5H56PDRoIeGfw8Py1lGkNE+iozpEYOxkRfKH
AhLT26O8slFPDwrKMLQMoW0jAkjN9XRG40nWq3YqomPoDD6HuZun7zMt9uEqrUfjo6PeJ8a+1d7r
Q+FZie4ConWdrPMnCavh7s4KJvSYY3wKZbeNv6hzeqcVe0N/6UIdw/gnNXoXjLhKpEAvu8GzG6Am
VbYlM1/bxfAOItSNHfbvy/qzwCNtVZdfUTv+9e8FAZA4AoiAg+CclQzppwu7WA2PeKoc7FxS8Ypo
rmY8F8VKQAo2IEKkBBeSwHm+jcbsSIZSRccU4fptaUyWF8DQ206OWEeSFa6w6Ki9wU4czwJLty0y
VXEBODRXvuhPVufC+gLfDHaWy9zZ6dAg6uF06Ischz7RaG5gNigvFdK3183l5odbxrpZIgBytedR
sOycPoytIjwWc/08yLPzVDVW+ywRqHBBiS2uOCzgx18elHQaOAh5PeCt84Q+agBRRTbSQrPcZLsZ
o4gDwHL8V4JxnaVS75OJXnM6vXxRrsRMJFdV7LQht5/uj0YfI7rCbYGqCvhAw0yM97I9t75djIrP
MgoPcZVnm7df9NWG43RXMirgJIAm4HFQqTgd1cnpo1VTXRxb5ziLwFMi/A2NDMWx3BUwDOZh3cHR
Lp5HMLjy8JxJ3Ob0VTDsymBbUqsy07u22yHc4lr2Qx9/1ivHM6dpm05bRcOdBvoX3KxcrLUhchPt
SclvtejOcigDh0bzYM7KepLBrDcZGo+NG3OsOnG+Dtp80yCV2Sut3yKXaTXplxzg82rKwMzaNYDF
qMUtaKiH7dtTstyUfpwRShJU6HCbtRbkDQDJ0xmxZva2PMTDY8HhsK1kfNEqzCC3kpA1enNoKLRW
b63yTr8WIl+ztpOh0bpddKMWkRpUUs+RYraTRzOHUvaIUKbqtgjQPnWZcV+rbbjDv4UWWshcB3Ye
rLSE7W12g75NWpDkuTkhl9XnKq68ZrxH/0f3CELTuiJkWpi3Ps05tltj8P7tybro9yEtwc3fXmQH
WUUXVo/jGKaRXpvSA1fvLSIq5V5YUnwso6xZSaVRb6Wu8TNDLn1pIIGZRtleBbqk3Cd27GzHFofj
jpK6OanYjfeK9jTZfe23IkzvczVRryz3i0RvQexAyMechAhK8+NskwnJqTqrr7WHQAm5KKh6s4ZI
ID6CMP8sBR0qZIgYeLIaiNtwtg23Mp3OS+O+8+3GStdYKvUe7uHJLx7BwPbo7C3X2IXBQaX4dM2l
YpaEI0b1IRBhtEpMqfG7MAquVI7OA/brKFBksDeDg0+X9nSUscyiYpgXK40pLtfY77Htqqrdvb0k
XlVYflzFAPwAXgHtBuFHSn9+LvS5kiltJhkPieJUa7PWJ69E6RU+tPwFZYD9kGrpKrWzZ3PR6Jia
blX0SbmaRkR/HbutVyIf061TOMoesZUPNS4+bhc9RVEcIZVsv0sMefR7rRB76uwm0YEbEMoqlaeG
SrQqdKu6cYLc2EZRWXjKLKVrirOGp8u5hXJni+obPtVeUen6s52amaenVoV+nJ1dObkutjMTwSzQ
USC4koe+LsYfcsi4HGanxSbwgVxnZazRe/cmr9/FK8r8h9ETt5EPxe9Yfm5f4qfgyhG2LJmzr7Cg
6wHuLOVIbomnHxuh5VaN6lZ9APC5hcWp15Zv6huF68Lb3/uCLPb6mqAuEKRCPhKk9+lIWC/aObtf
fShv7I25Se/GdblT1jCt3XCluPI697RN+b5fWQ/GxtrLfrEJ/ciV1m8/x/n5ef4Y6uljjGbXxb1c
qQ+oBLsGUnCZ8VkrN7VqAt+8ssbPdxK5MriWJfciM0FK5OyVdW2ppkSorY1KYdxadvi+KRznyu37
54OAnaasx8F8rntLQlXVQZYDno5xUxRxEq8wkIuvvMpywJ+sE3RJgEDQ61+k6zh+TqfNGCKkXOey
OJpdiHszXGvkoEW4MPMDH7GMz7QG8vsKzJwnpfO1xXP5jguW8K9qDmXtc8YexeEJHiqjV3Jqwp6c
xHLDumZceTYKYK8FZYD/7tJep4Snnb5jnlH5yRGeOFLBzTt3Bna8zbhQP7y9As/BkX+NQw0cDRBq
Yez503HQGAnYDXp+HOVk3EXFONCpFZ4QqcVxrrSYi7Zl7dWBUft2iqYrYPj5uTHkYKP0eNK1eS9c
VoJYKVrdH6Zoitw5hfpd1Z25Cctx10XbtI+/Dnj9ea1SH+wyfYIWnmyEWn6bzCC90kc/S4b+eiP6
QvSwFgT0uXzCBGs8aAstP1ZO+DDplHtrvpMBEdRFxSd29RCNylKR7V/bzK/j6nSIiOBkVLRnT2dy
AghpoWFOQaZRjHdZnsX7suNK1+p56GaV9aEpr9lB/2SRgEgBoUxBjdc9RyykOgfJUMXZsbX0aBtM
s+1lGtSo1zXyH9/G/wxfxP1fO6v553/x62+inGjeRu3ZL/95LF+Kp7Z+eWlvv5T/tfzR//lf/3n6
S/7k3z/Z/9J+OfnFqoA7Oj10L/X0+NJgKvQ6Js+w/J//29/87eX1pzxP5cs/fv8muqJdfhp6Y8Xv
f//W7vs/fl9oUyQNi/MjS4H66FK//o8fx/v7f777kvNzdk325Tc4/2X5Urf/i5/08qVp//G7xJX/
D8AOADYA4XANWsqow8v//JZK85xCM2gINL847ApRt9E/flfkP4ge6DmRNZO1k0P9/lsjur9/67Vq
uRQv0cZEquT3fz3zyXf693f7rejyexEXbcMPfkXf/BApzyfhvESJ7nkMLF9Pdl1+iPTEtZSXHD1X
vZhcKSpcZbpLLUpD/oRLxfwOHRS5WNF4SIyVHUEe2MPuixB0tbxWX9Gmsr6lpqvLO8d8rKp7M7ib
nU0ZuHq2teYPdneTWN+xZfWKSXHj9lulPyj6TRA+9wHCqn5I3zz1FONLHD3Z6Z1EfYS9qR4a817Y
N3pyTwEi5Z8HKTjM8bEZN7aNTkNwUJTaU+M7zmvXmtB3aO8sfRNKkSunX61iGwSPg/PeiPGAeklr
qJT6XY3KQ4M/Z9Gvy+w2T+4XppKy7oODIVYmF0OKkZqnVr6UIOK5i4Yval+5tYhcJWi8pHvMp6dI
e57lnZR+UObPfbqzotug2eZIAU+HcNjU/JxhbZbbJNsYzo2pBO6cvXcMf3GcGl2RHscJs9O1bhwj
50YZVkl2aMrtGO214Xbq7wHANoEfRfu5/4TaTtYUrtyvteTektxA21r9tp4/+ka4lcb98pdYz/qH
aHzo0mesCVwpOeT5bWHc1Tq1hSdU/RK0WQwvSVeRjXYWKiluivlmspnMfS1trdJV09tSWauUiqO/
lO1+KT48i5y/TiPB/8nAALjhWiBoftu+fKm//zb9dvvNF8WX7PuPkeX1B/y1/y3tD0rdSyMJyCsB
eKGj/LX9LfUPaH3AMhYkEBidpeD19+6XDPUPqhZLmZz6xd9B4+/tLxka8YTyLdJrS20fWNOv7P/T
k3AZmkoI6lvcdkn+yPtOTyRTD6H35XA6JaPL106emCtTBJ8qpCgpfgdg9I3p3SCusQtfU8l/Rx3G
XVCpFH6WHhtCPecGS04LaEQ4QbLv06a+L+XGQZ9lCMQHiL75l6yIpEcYCWLVW0HbovI3Tr2HzDnR
AaWlVVSIHr5FqRySzuSetAALDnFUZMq6zmTxERmIMMIExC5ftK7TuY+V+BVMZNJ/RuYgP09zVP0p
JWigZ/OIrZLSIa+opN2tifrst6LO39W6UnZePtsSCsyxKn2cpCLG5jfeFEUHgcLUyLh6dQB8YcgV
nc5ICuSjhTrSX3foX9o5t/G3WjTiz/Z885ycsf/fzl/SoLe22SGu469f2vhkYy1/5F8HqyGzEZa0
Bh828rhFEPavnaWYzh+gBZb0n3+y/bgc/L2z9D/gwcGV/nHT/WtjKcofWNQte5HK7OtR/Ssb61wt
C6IWiR6YI87oV+rWWa5nxCnYmrAljuuDugqFmbppP33vs3j4XlWptVMqYGvouNHOl/XGT5SGa3Nn
6ge16pTVD1P397H/4zF/rojE04DBWMqhVGCZ+PPqhTLGuOEFc3o/ZOXs1pK2586QvR+NSMUCq6i3
uYJNUAcGZ42nTrsqcU30Y8XZSnPxGbMQ023BRfhVbjfPo5bVm77Wq505aPJtOwbjTdE7H8cY98i3
n/scB/H63FxvFhdYcK/I7pzGJ4DDLZUtKbmXy2aXFTLbr008jFFkn5CbPoi6D3f2bLf7Vu2dewx3
wnWgptlmgAZ+ILeuv3V537wvs+DOGPc0Pl/efsLzOsHyhItq04KPomhIyD59wl5kOmBDnpACkfyo
IwX5J5paqFvUprEixTMO1LsRepArMpuukfxqpuRmKpELaDXzo6ZBay/Xh4ciFM0duDGxwYgFKQ4J
T91azov1GPfZVtgoClRtF944ozyRWdhcWEbnWjHtVW/n34GZ6hYZ4gKqpOaBXzeZ6+nrYONj1akE
rTfVzAE5D7nWMKTpDH1tU6CFfh6hjWJE82NjSIFy6Fv5ayVhExI3Stl6cT+VKCLC/7ayMvFDqUHF
r+Xu6waiq7GVKKVveSLZYGaI895A3V0aDZDhVtS9FBOWu27UFdZzaTxpveNOorFvqipGXBjdCly9
20XQK0B2z5PKDI2LSUNNwC617APGvTY8aKm/05JZ/TAnIzYpMMELFFelxHGbMio+B4ix+oravvC9
KsXNWq67FOFs527RXSx8p43Lj3o7Dqsg7IMORyvlmjL42X0M+ZfFRcGkAL9A62jNn84vYK+qIeUW
T7NCClzMiolmaqlf0ds6jz4Xw5zVBnQtbw1bROKpxepzI2EtvMnmGvv3RiBWhDo6mV70mRUY4R4T
5u+LQC6eMWZ6zifp49s75FUg+IcltXS5Fggy3pFctWk+n5eVrGFMcN0rH+d8VpDRNMc7gUm4b9ok
9Z2i5B5BvN4MYyR5Rj8of9Lyk24gT2eHtJ5nt6BQv6cBY3qGtcxZMvR+PFntMUvaovGkSvs+AuHa
qPqwzZHC3YrabA4KbndbU291L9RsgeRcDVJqbtMPkdyPt+GIP1dt2yPSNTQTjbKR751sUB75O3fV
Kqnec5+0t29PxTn4gb4bfGEImaCXoIdAyTj9+uNkakEbjcEjPR9XTPNtwjzAikKzx0EyxdybZe+F
bbKOB/FU5aZ3ZfyL1Ue6yH1SA9FEOf6iVl4uFumtnuqPAd4GeyOQLGZ32JuZmYNOnrLtIAfxUywt
tJDYtF09HWlZa3DD+O90X5U0u0nTabgifP3Tx0LEhJIdTQx8Ck+nJW4NtdOaUSPnmz6YrarcGXGk
795++eWoOFmGy7vT/4REh4o1CcPpIFOUBkGMMMhjGNvaxlQHdzRFvevq9srmWz7i6UBIUVAvkxch
NaAlZwOpKM80OsYuj3OSh54kRNRQ6kojjIam8T26GtfEspYfeDoggfpVTshGhwENntM3o2Tbd5mi
tY+h3qzkfjqi4eq1ufm9j1O/jnMf0nPuvz2bP1nKYGfA8ZAq0cKmZX46aFKCSXCMvnwcHdyc5vop
Qix/rrsNCrJfrUTxYfusukrz5ST6U1XzzdvjX74zMOulRa+DUQXDdRbgYjPXm0gfxsdBonDQF+b0
kMYdGIu+HY5Nq37lkdS9bnf99u2BL5ptoGHJ6xapI1igQKPPIrhedE2Jn3R9BNIx38kl3tWSIva4
9xiJq2Ds7mZNPK/KQHAjT/Pgg45lzNqYUlx+OrvDGjER90lQXe0CLkfzD8uA0AKJjlr3otIKNv9C
irqP2dlkxEeznSmx2b2xz6tB9fK8CZ7mAdf2MQtoXafaOiudg9UgBQaL4juQLJzNLRy7O5KWdSQM
QTyyBj+XWUeVYXI8lOW8vjKPywI5eVx0nslEeVoNUMIF4ENSMxj3KXh5LnNeoxWu1Hc3inHraJOv
FmIdtup6kKh1ZPOVT3i2dhYoy4IwpGtKjo4r11nKFoQFEr5DOx0n3FHsdjK3akPUxxN2dMtMMdai
mhPMNK61Bc4i0Ou4C2kM0CwkgQvJFCVL6N9G0XzUhhjPqkbQTAYB4FGkvCbVt7zCj5OLKMqC3qRk
D82KQvfZ9uimQWkt8PP3UyZLd9Yg3RSzhFkPJUdPwHSPULn+dOWDnr4enXKUeMmEafRyvNB2OTvn
ERHVYwjA86NsYQGPgJDta2mD+r2k1Qq0YKwuwz7MdxrN6h2iPd8CuQ7X+H0pe3muFXccpH4dYEKz
gUESX0Odvcb3f0/J6+ORoaPhi8UP1Y5z2KcxRjhFp9n0iHfyO6EgPBJ2dUwFcXJuul4zaLQiSou2
RvQxiaeBqmTc3MVdV/tpnA0H7vZiNY96As+uNFc28uGe2SgI4EVFE33S+wZyxFx4dhKDXIpNjArV
ZL6tUx3brlH/2NlgQlKtG/da019Vxj89Qf96OWrMdITouLPQzoJS3NDWk8N+fsySzPQcTIgO2gBg
uZyRf3CrSKdxiEv3PrG/dnmGDEQ5AvDr8gcW0Tt1ChrNi/K5+/b2kjjdaDzVcv8Fabh0jihUn1tH
aEbVp10wQUVqU+27YXfFFtEoy6vyplhFCGh+snPgOEqA5dzbI1/MByObcHFtleKWDrD69HSSrVEX
RiGUR5x5szUYx9AbJ0e5ctJfrHhiCKpMqAgpCGxcWGMEbWgOSmXXj4S4flNrxoeqqSwfRMS1Xt/p
fl5mEpgDkwnLjGwX0PLp+2jgDQgron402iT8aECsWhmFc1CVGMb/CMAocihLvT2HZyfdMuhrr51q
CQjiBWt/OqhdlWPPadA9Jtwl1kjbqPdmVQBNE1L7lBB8VtE0De87dVFEaXr0AaJFlcrUc1/Tx3Ab
F0PipyjzXYs0pyfdvx5s2cMIhCLXcjYb84CBblPS/gdwRgISq8rnWNW7QxBo805MZYBCN30JzjTg
V3JZ7DlaEkoHKQqTFCsibmGY2BjhBg81dY98+VcR2i96IVGZL6Zr3LBXXcmTyLPkSMwhLVR6tazI
03lcrDwVSSvrx1pFqX2uhhEUmimHG6vq13ZdVns2ab7RLcRB0BUaH/veBnU7qHP02YwkG/9ip9kp
qObcBFoT3nHLar8aFVgyw4mDQx6W4kVF3Xof1r3mpVUYHwDwTqteb9GiL2k+RKpdrJAuL+9qIX+W
07R6T2CodXcBHN6hqsVxN+McEw2B89i3pb2OErxeO8Vo9mWlV36kFaYXd4hGXVljP/mUhAeQgUts
ZomdbdRwlLQ8taLq0ZKTZwfwPz3KSt8PwgZkJcr2GGaRtO2H7t4Q8/whyG3nExz6j4hX52sCb7tK
qQC7qgENaXLS6Q4mbbSHcOU8wvy7Jt55mtq/LjzTIfXDa20B0p0LiycdXCTU+MrHbNLbrTNlpafF
agm9MTP8djauiVldbnsy+qVBiToC8fNckilpM8MMjaB8XDwNP3a0hIRD8aOOHUoxU2vuHKO+Jslw
GdRsiqooScJmJbu/AE5bNgWbOqweUX8y3VqNVT9qQTuxpa9xeX4yndDr4PDAMGERXFT3MAk39Yah
bNxS6Fgl4Z1I0AaJo7TYZ12Q+m+vtsvxHGD/mIqC54ERc84dsnITrdJsFo9240jPQzk4XogZtDvJ
Zb9SpKS8YhJ+cf6Rky+6E+Bqkdfldnu68ZumbesYz+JH9pa5nRXApnYc9bDyG9MtTbTWkzIXu1ru
uyvn35k2Dyt1qTSgFm0uCwecyFnMATdklonJq8aONHwaq3j8WuIg8L6lI6hWhrahdCuv8dFR7yT8
ltapURo7tJoGcNYICUqFKny7x0QiVYuCm3KjuSgRYuQbY/s4C38cP0sKB09gN/W20DXJq/Su/tBl
ffihsyY3Kxw0hCcRr7UKFyaXyuAAU63tDmIWVyBFFyt2eVeLgv+SbSzyaKfTXNbBlA89yygEn+na
VRCvc0IoSW42Xbk6XGzIs6GWL/4D+C3opmJGW6UkuMijJ6HCW+LFydXB+dBG1UfUXq+peLwWP05O
Dxv9AlIM+I9cOfmyp0PqvZIIBOyyR5aqvB91GxVf9OcECm2oKAxdjLSHFRWrelDvq3ruESjTxJ2c
i8irMWtddbnNWSjZtKr1DH/avMw2ktTWayfBRbSESfsomrg+VNqIs5mBke4stS/L1WJl9sCD3bGe
S+HOeHwe8OHyq9EWewR1r73oGTllWbLAIzgBiHbU0S/LGNJUCmF36SP6OquWaHijTCPQwllGEQgt
cN8Z9aeo11rhdhnON/r4/hfDw/IAyHkCV5Y5jc5rCtnQU59P6/RxlNBWp6Vn6i/5oA9rEvb23YQO
3ObtAc+KKH+9MpBdOjMKzSKuw6ffVi5oAiUIkT1qcWXu7T5Ya9x2DcHJXAxKvQ0lod8VfR36CJqa
blyh4mBE47XS2GWmx5svLeVFnAI2gnMWqLr/Zu88luNGtjD9Kjdmjw54sxygDIsUJZoiZTYIilIn
vEfCPP18oG7fqwI5rNCsJiamdx3dUhaANCf/85vGc4BLRHbXJFO87z0v2qcm+l/fDTHA69ufOtZF
F7oYoTnj17aJAVTbSvKZQkyOZdi4T1Fy7nO8XtZ08rjG0rACZcF2+PTl9C0WmYgGijstttzPUHlw
xR7seGulinb7/odY9cdePgSIPJdD7syL8e1qXcPcAs/iznBX4Y/il26EOxDOY0Q6Wy3OZTLOxWVv
mMVOc1lhdanoO8g7/eU0RO5loVVJgPob4bdbJOleg+OFVWkZ8uZ0kDjs/Q7OUvAFfWpZsFE8aCTv
P8Cr+w5dRmORlGD6hHOjtfr9pqaElRmBOZouacrFWMQ7sM5zrpcrmerLa4J0xN1eh+DIxW4F+rEb
YI42yPJOKuJnLJ2LIXY/l7UxBRZ85Qu8vTq/jOLw1lDi2od6ru1xZJoeUoCegCjh5sxjv7WA8P6F
urX4BsBYXd0Ewpm2WOwV5R3teSfIU4Td6aQnl3FlH1EJz9cFeb5Jq1w59XzU86G/kOcuI6c4FtOS
JQPFg7qQg5ZL4OrqLRSt1/FAG241sINt3839xkzVv3PLSba5g2mbwI5+ZxSy3+bAWXkuz6DnqxKa
HwATGu9jGCb0d421dthIREpHT23uqk7aQTUP2bZsk8ciUZ8EYfZBm0TmJrFr4FlDk2cKjdXE+zU4
/gjcg5kV4GmnixTvSiux7aq9E2P8Q8eu+AOAeH58f3Zbr97xUvsu75iHXMwoVvPOtho5V4Pd3wGv
unvDHMRupjPt8znKxp/QvVBJ2eWVpoty18VR5JvxMGyVKAqPdjWnd2npzk92UqYfCzcZ94aWhl8m
r8KtpFXjPQaOS1r72O8IJup3LiZF+N/pZHzkiJ0X0OaiG7iQ5Ai2wnAAO+1hoo2L25+jRV+kneV7
g0S4LSHLzUc7nVrumYOynZLJu5rnEU78WMMtFU5ylKNj+GqrZ7tIbz3SE6TpE6Xxra535XQlp7jd
S8esP5yV4axKF9YtDEOUBHwqkBFOm9MvlUstbY3RmO9qL342JncIdE9RL7Pcw5+xXKzduNe7BXFH
+rAnFKP6JqL2a9qDGTdZGn+vyry7llVT3boRdnECd4udUsH9k4lrX1VEN2ysvBww1py8wJNWsbGw
Pxv8vpz0a0xddfzuRHYx17O6e396vJqD6AHAcgEDdDgfCDFPn8zIFScf3Ei94+7Q+W0yKrdFHIU3
74+y4kGzthmGPY/mHf1bLi2rF2jH6uCNYaPd9dm4Kcd4KyZnqwCW21Gzc7XuPnLJycCVMGbbS4fC
l0Vxo+X7QjwKHPUKwraN6dodkC16xVZ0F1nTHdN48N0hDian91lsfmUMjxYn/pmN8o0fv0jAFy8T
bDQ8iK+n72iYBoEErHPveqfMN06JVqRxS0p7Ux/RAho4PDbZBBdZk6UV+TqtQr8RSXlt1q3p2ybo
jpxgfFbJMAe1HC7nyH3GY7PaW73lXda0tG+lSpPBVdTsR+o10Y5TSPqxLgUkRYtWp66ThZd42Zmz
e+V2uHyXpV7jDgm3nQD3tcOtlphDFkWacjemxoRTYdnRHhY32SzHmxlj6+tGibzH1p66jTH06Cud
yfo41HIOyonucGzGu1pVp9qvZ10YPltKQgcJ1W3qYi3z/iRa1TT8VtKEOaiXTg2Q3ovw7Lf7g5OW
Tjt4vX5XKooG2Fx6h6bCqj5VdOXMVeXNocAMF58mSqi1+l9Mw5wJeB53ep6E3L/qDPvQ1t6mTK+7
959qXT/+eiyeC7cx/uEQOp1do9Vpw9xVxh3kC9K/TaFt8klIYCP1ivuvHzVlfMjcVOwnzXvsvEm/
8NSwRuUk5o2usTrUpPyzav7lN2FMgjv3QqVmXzj9TWa56KPmxriLo+FvaumqIC3WDm8zY3DOfNXl
CvbbFe3XUIsciY4+ldEaMknx3nIseAh3o5Y/KIjs/bSIscxRVOE7pZBn5AtvzHh2IIiTcAlQ2NHN
P300YZbM+Lnw7rzeKL/biucFmnDTTRGbMvNdmA9fxgFp9AZOJA5FrvLDtaQ7+3Exzqlvc+W4qSax
NaFzfVZUJzzMcYy4CQCU1luZTGdW6OuTB+yDzhIo6NKoXuOfA2mqYIpzcj8bUbFRZn14NrTKuIAn
ZNBw0/tDUxDRe2ZOLpXH6UfhlIMxBuZKVf8qplhWciaXJK/v2x6xVFLSfsoLu9pNuTJ9ajqYIEU/
Gk9sy9UmLb3m05xH0daE/fbrc/1/Cuf/QFjy20dZJBpvSCaiJm67/Kk9JXLyB38ROWkZ/gULbnGd
/3fK2X94nPwX0Bycrem2czP9nSGNQGLRAFJvLg7UsD35+/5D5FT/Wv4uFLyIO1xoLvqfEDlfDJZ/
m0esNOYQv48zBisqWDuni80zMOpADaxd1FVrXGJF0gx+reROtKkqCJyxV0NRCvOYPlZi1DsTOoTW
qOi6pTF8yBtOWV9r1e/YI1eHyBY3o+C65En9zstMvDZklzQf60j3jlKE87OsRy2wKo1WZGFOxcEM
2+tSDumvztUfzcn/2bdd85TFT8W//L75+dT/q/z7X/cdnNu2i5/bd8nG+59lW/F/PmX/evns2x/x
K3by8mP+IwH6v0PzQyDEexP28anon7r+ZKYuf+LfM9VR/6LHBzQFYgNuveRp/MM4tv/i8klrDvyI
+nqh4/3D5deMvyACQRUB2cLEjG7kf2eqzl+4AE2cUFzdFurxn8zUlWrdhdKFSRtuMuQEceiDGZ7O
1IQtP61yt7mX1mh/JmJtIpRJNffKxDHQuR3ncAyq1rapfoibPrlq6Ig9gYrrAcHb5VZR2vraSpz5
kzC9Cuc0Y/4EUObsWxfx3pzM3fff3u7Nr0X0Oy15fW4uPxjAFiHdIq4mAvX0B4tZjSsrSlGnTBAz
s3Get7KsMATiZrTT6Ept3h/v5cz/bS2/vCFuj4v4gPOTevF0wKS1aMNnansvY099hFP4yc4RAo25
Mmz70f2cZibYZpHRDiOjZZP2IN5YhmbbpHNcjL/lddoJ5D/ZQHSY4/Uf5IAfXUN+eaBObkt3JnF2
5mQ6e3yfvIMR6ecA6AXIOX0CQCpMWBbazL/3vd8B6FmDIZ5OOf1XK8dBNu9x6k1ETMu/zXCRcO7V
pGkJiOrv3391a6SFV0cnAZ0ppSQOEhzjp69OGROZz8XY3ZfhBO6FidNeF1V8lfddf0kQUUNdrfQH
6KXDRTUpygbxRLtx3eacp+dbv4TxYdBCPMPZd435ZJwLVZjV/b1VWC3qqtL4QONZfoj7uiNJz2xv
erfWdl2rNgfHSshfa1M4r2V0rsnyqg7jnQDdLj0eC5/tV+LKCuK3phbVfJ9OZR9MYcbGPvTDQ80M
2pPZPh6bsXX8eFTdgETh6iOrKd3mMXG7oazDQ69K93ZIh+wzDDf9Omt7+egqWfZRFZ5xDmt+vdiW
ixKzBuEpoqL1BzRyR8uyLtXv3XqIr2m5Vs9RBUHRKuL2OjK41hljY+/haxT3gCnNpS0JCfKnmbBK
tUzHnVHa847/jAaGTJxPSqyowfuTbDlKTyc3HmmsS3ZE+vqcvKs51ovaJGbcuDfj1tgnFe65s05/
I/HSc13OF6rteizWETvyQgp9wworiTx1NPV7WZukK7qYOM6+XUZDjGA5i/UgwfT0KOkkE0QhVPVO
t4bR2cX9lGRbr2qa2kcjobdUjFo/7hwBUe5KiT3tszRgJL//YtYQH54s/EI8dODvUSitIb7Waqy5
i/ARQTgf7xsZzrvIlNVe7ZBl1jIhbiObp0MMfrPJzVA7812cV7sOwBtVGNABejSL4+X0w/RmVvUZ
FsT3AIjW12yyx/BS5qKFxFyY6n0HXGQQiD6mKR0DSMN+nUGQ3ThJBq8vUVvrW+5lU7HpSNU5aGFl
Zf6IbQuO+Jnz7OGB55MwaF2luUZICvgZFjiR7Y6wqbhZPceNbfbw9IUrtm3uItMaQ0xYJ29I2kMj
7LDyvZ4wEmioqSZ8vHgHhI3gd3PQlkWeB3qIGkCSQVn5QkCcAOro0x91qXk/HF20oU8DUaSB66bt
0bEilgIqovknEoix9MVgIwOtzMmN8T3sUnU/gYFg91pVmdx5XbV45wx5tRcSEChwQSrRpOp5Hgdz
ZjjjVpNQ7/0JX/p0M/UasJnAq+sKhqWC+VDYGJmf42BGShjN7ybondZIN3FIKvemaKsjeSeQ4bxe
pBtTawyMhRpdD/eyw2BzU6dzohzQuiSHQe2aclfrefSpagu3CwbYJmpQtEP2p6067OMW0RWbHpfr
ZVNZob6iMNsBc1jn3s5Hb6vMQvXzHi2rVCrzW2np+Y3a8MxzaVn33MyjH2OU/ZlFJ9UOlT/kH2z8
2IQhR6zOcg1edR6VnXOv5HW612cYbYUCtipFUV7kDpLl99fgq82J8Sj6Fr8FlIYYR56uAYfYognz
EfdeUWJa2VGWbqxSODvS+c4lSbzaqml+crdfPMXps7yiGLPHJoqFzco9emPHx+5T7Oh5Uae0utjl
uvdnPs8vr5JjjMKRuoiycU0zKaqRCOvR9e7TGTUl8bc2izb9iZeOfmYneevJaHMS+0VEg8qZefoS
azPSzDBXw/uh0soDgCqi70oJLyQHwmZowvGMOdC6qbzMEjRvC1eHgg8XohXumVep6tAgUu7NTC8v
EJsuzbwsvddcVmkBlWGHl67j12Mxb+usNi/wO6zOzJyVGufl/VpwvzjY6JSAva5qpxAcom1Kxbqf
YoWtr1Zgax7SulabTRaHboiSCzr7oQlNSFehkeGh0TEJgWgLx3iYOwsIzUHCdtYPco2R8HbghrCS
l1oS9G41pw2Su9OkDr17K+7tADkZ/mdegTTR1u6NInWuShk7vmeEcqMqDnJcLM0/Sjuyd++vrdeF
OfUcncuFKMNlCErf6bxg96vtMnbTY9blynOIQgqSo2d+qiOj+9HzMqaNNnUxEjDcbp/0km0uUPsY
nJGOqKJ98VovfYy6DFNFwxKPCe1HaD0OErXrtK3UB0PnAYHDHIdOrapCclCnnNdcZaYhAkwfpnPs
ydcznTlu0C4ANuDSuDbb65uqG6u2D++VCMM4mlOG3884DLRR0e9Gozm3ht8aj/fGPFdhlr8gM79f
DHojs9V8tsN7T28wC1+a9Gl6N8c5WJfbn5nRb3wvgJmlCcK8gWW7RiB1bWj1iO78feGa2X1J++CT
HoooGEjPCIp+EoeobhUfaLrZ4Nc0bIyRe4HR688tO/O16PBmgCwu95luZRdeYiPeizy48HlIxx3m
TusenKadt1lVz1eTHddfaGeHZx7jrXfGdGPeL8gOJefprMspHdReibGfIEvaj+3wm0zmH63Uv2em
un1/ir8+PnhjuH3gSApa9QoiT4xCrwdEk/fGILqgyI1v0VBFxFwZX98f6PX9iA3WgxDFVKBlRafh
9KkGYJ98sjxxLKOa7PepnJ8Mi/6PTyrGoARTjet8UCRhG3PRlnL2hdbZ39C9wdrPNaWrzrCk39iD
+UEUCUuhwCUSx5IT0pSJX32cV4U4ZnbjXDhKOdx002wFQ+MkF2rSdtuO+NMPOP1XW9cL3U9cS6oz
HDGTMU7Kfd49fQBsy5bahdva6W8YogRVFm2ioycyXB4zZ9ha8ZScOd7eGMWiQcilAoQIdcky4X5r
7xQtqU5pPcbHOcWRLaIA28R9+n8wbRe7Bi5y3OTYNI3TUfKmxAtPj5Nj15InXijtvTUZh440vo3W
Tz/fn04rv7fl8FoMECnumbfA6NbyzL8901TYugJJOTlyYm8KoRbiwzD2CGvteGq0fRN11kczkzrx
ZhnqjdtZ14E1GyDMm6EeGnWLXdz0kOmVdyNdpfyuF5V5sMOgduq9kUMspFguML60Oqe5eP+3rxsP
C/ESZ14mHZyyxZDr9KfbGnkoszYkx1ZF+mDjjFs77QOK7SvVyp7pO52LK369yJcBl6hdDyuBV8eY
lUTkMrdGchzcMaaoUFCjZ7BCqlB6Z/aut4YCcwTghhOxXOtPn42kQ5EbvZZCY508PxrRg8MYs/xJ
g5T8/mt8a6iF5MIUsFG7ryXuDdHTltVyOFP/Jpu5LsXeRiR+iHRN+u8PtbIjeplttPIRslAg0ild
94rGSEtSw+zKI7qZ/ta1G/0LlpXOd3wStK+9Nhk/CPRWrpMiKsHJoY5/iRrFTLFdTrXYt/pYeZAl
rz1NGmfxURXlc5rOJCQKwg7HoHKSRt/0k1VTB85D9yGs0BhvmJLGvB3auL0pUqs0WUdmUvkFyaxf
baWyvzdNaE/+YIyyCGTTzeIygWNM2JCqDZ+UrnYOSTTl2Qdhy/GD2gqs7WbEIdzspsYmJzKbDeGP
STTgKTLrUOm9UZ+uVIHCMuDwdG+bYVTJDNTDots1iZrMvmlX9VclNysHC9ko+kYSgdH6WVI22bZ2
9FL63ZjQ2RyEwbFV97tEATH1ZekRkKL0VSaCfJpKTJGqNt1o9mI8PwsJtSC3U6XexInXfoCcq8z+
1I3jx1SrHzolDHHjdqbpikxO9dv7H/eFzni6CdMixYsFppRG3bAWlOgGOREpLOhjLvIoxltKywb0
5xL/lNGynBAD7TlRuY27tvSb0U2/h3YzoUHMmua2lM3AjmFgkzZTs3cbfL/Une7WSeTLcGwPuJ8Z
h4Kgw8dMSAtTmCL+mDZRWQV2b3QfZT302cIrlbexnXjP7TAC5cIJG6Q/mk76s7bUOIYJk+luMESd
Nm6doUu+xGOnnLsGvaJjsD9wneRd4AcAhPlKSOB5SWeSZ3k0U917toqOY7hp+ySHf1ER7VnmcODJ
2cS9cGGnV+reVgbMZrDi0L3A1HAeJrvX64LMy5HOqWMZPitOargbElR1mKKG+rUbcXoL3Nosrnkk
hOVmRQ3vw/pFMAEjDwy7y4QGsTu3io8dH4Bgn9i2D+9/9debsKXxuUmp0hfb6fXlkmScxAl7rzqq
o67sNK8ILyNNPncoYnCimpwrJ8X97v0xX+9YtAQhwyGEBeqkIXK6OZKJ2XQEC5dHDdR6U8MQ3+m5
6WzVZpju3x/q9ZHPrW5BEWlGwj5ZG8A3Es5NqSX1UWhptLU1jF+9cTwXo7yUSKcrh1EWuBLpCaDz
GnABQLY6K6rr42guQnLV/RT1xO2IUCY4Rk93ZElgKCIJcH//6d64utKXIn6WD/eiZViVyJNmVnHu
OO2xpex4Up1ZvXZKNbqeHJNZOmN5XKVdtrXZ/DapnbofwUq9n3CanYu4ycMzB/qbP4clA8lx6aW9
OtE72VE9ZnZ3HCtt3JtxftQhufuh1Q/fpypijqvudOuWWrFrLMfYj/Mkb/MwVS/1Ki7OFLZvfHrU
1rgMwXzhJrP2NrcTsykQxbRHyETIrOsh2qgY4ZyZy2/sFfCboJdCnCTH017ftWrhav0Qy+EYx4l2
jcpzeu7SkqKZBnK3XcQBjc+RV2/V0mwvc37rhNOmF8VBrfZkr2VqxkFE4GkJnqr0jXsgOqfL/SiM
5+c+a9t+Y9mKMZAgVkf2Zp50uI2qMuVkIfIvGz0iyvaiIU30OYyJntI7JfeCeWqS8kxN86qhAgjB
VONlohaFTbsOau01V5oinsYjXhzhXpctpyasxfpQRzO8Tq/YI/xrP/BFHoh2Sx5ykowxCVUtsmzT
aZeLZAKyqMvLkWTTHcYL2uUgwnKTDup45kLxivO0/FaALJIlYCFAsVoVYN6k2XFXWeMRfu/0mNWj
DKasz7IlatPbNm2iQCBTL8g+x/iHuYKsYVQOLb5nl7UjvE965HVfE6s/J/1e733L71rWBksWggRa
4NO9r5J91Fp2MR3rIhJ+VcfyqtcXWlA/Rbv3d4e3hmI+otXAXWqRHp8OJRTEI0WnT8c+xh+flN06
GIww3/dG1JypQdenyPJUi1Om7rDi8LFaPZXaqUpo4QePxWAcBdKJ2iN5Nm4gklpeF1nqXiO6rc/M
xzU+sAwKxQoCCi0PD1HK6fNh9N3HtiMZtDYzX+ij4TfmqGylAI9S6+gcxPxqe2PAhbDCrR09H1Tu
1S0VykvWtX2nHvPWm3YGxckYWHgufajw28I4Mqz36tJMmIkWMWapPcgGb77KyL1rwk2aM1P8jXfO
pwXhX9xq7BfuxO83v77y8L8Gxj0CV2K8F6NMLcEc/GHItV3d6OPWGofpzDt/aw+AYcGnhhDAP+t1
5TZ4p+iVOx+xp1GuZs8q/NSMaxi3otu3mFZtDXw+j1VTZAQ5pOoRAaG1AUuqrvqhu1Zod1xZjane
9pXSHRS1mj9Q6Zeb2lasM1vzG/OfxhhdCPgWcDrX9eyc0gdJnXI+NlGcPyZlry/VlbdrZFudWWrL
VPu9AGBmUGVQOxtMDTDt1cwotZEN2My0o+n084EuxXTIJqHvrKwxfDFJlTtGOW7HMO3O1G/LPnY6
MsuNVAGswWF2viraoZKoYM/efLTlpF52jT7dhIny9P5O8vrxYPezbxEyY9JQeoGQfgcZxiznipup
R+JB843kXz8Xqpn7uEanO7Te42VT5/JjLjp5psJZJfjw4di6l7v6Ui1it7mWGU0IB2FvGfqxms1p
07mKeZdboV2AR/ZIe3MzTpvNPM/qU9EKKueu7Mdh02HgiXMk7vtbepiqGlSuNDwWZlQ9kMtsXYy0
/pughHUNxzrxPhpO2aibuZjmv0fdymVQIcm7d8k8vh9K5atlzdmN28Bc2DENhBaY+CT9bc5WeeXB
JZkvu9gR4y5s0/hbL5T40MRwGwKyZ43HbkIT5sdcED9lnlMqvgFlpT4z11/AkpN5sOh+1IXysEiy
uLqcboZuJpdOnJ2So6rWV2mhqz0uwOX4wZniTGwjL6v1TwpdixxPKTO/zR0UKJiN5JmGSLqd+mCc
c3RjZm0IXF06pYBSbtZPSt6TmpKPOk6bcxYr/lhgRZgUcvTQEg15eaV0HbSJaRSJ7ud5Le9mhFBi
5+mddTl5oeh8DeERCai0WS7opLjyo1nUyRlcdW0ggirsxbMUN4klcgKR4OkLKJV8KAejqx8cI4qu
qirvLzQrKeMgEXYh2IHKkiCnqK8/cq1JLnAi62AKkg8+BWatKDVxuKaGKHOKjNQ35kxeiDH1tpms
8WWDxqxZG5NGx7Vbu7SaHS8tSaNWhui7SV+q27pNmuzkDHYShIWDQd+ggTHm9mx2OyK1zDOXdW+9
7FmKkKcXLgYHH+v/9GnpX1QyFW75IGXdkKUs2Gf4ctFlGHvmnllSbnMc0y9UEZmdP+dpfWbfeYVj
o0jEGAG5z5K+QNLk6vQ1+7RvezeWD56VDhcEENbb0unSi07FOHMWVn9QhrTdly4pn2pmlMFQ2slt
5OTT/v3NaS17493j8fHSoIKCsdCvTt+FVMfYKIpyfEBn3H11tMGFMddFVhqkqYt7myCuCpG0Xulf
ZnXmYiSclGgnSOlyl01Zd5sb0gnUdMp+faQ/onH+P+oOu+zD/3s39o/9T/n0r28/s6fiB0fNzxfD
98XVnQv/P3xNRXPsv9ioqKfwfFvyIFix/xA2rb9cThoSZYGIAYg52f8hbOoeLE8UMhwML87EC3Po
H2oxxszQvTgIF4SSziIA/5+Yry+H9n+3VPT5sBfoeVJBc/LR7l/W4G+nng5sM0lS579mzujuLCGm
zwMVgF8VyPYUjPC+2G2H0NrOMnmNe51zR687eho6iw3C8tL+zBZ3Ws8sv+fFQ4hGOd4vLPnViovn
KKSxF5tftVy6V5hU1Zcog7JgTPVzrefT7YWhyBJDcevqi8sE4622F65yE2fnmHyrwr2bH+bc9V3b
4pJS+xNlTFNixX8uuubNMRf5EwODIZirGgpPkImgaMZsfaiae/g5QbIVm3ORLauN69/P9ts4q2uR
5Ug59GJKvnW7cVPsxKXY1ocnLNk355D5FYvt9VCrS2gNTZm0QYZyfIWHsgO8p3x1EwfP9eZi8A3f
3p77ciuI3sJVCdTyJZkAYx8W0Oo1Ztw6wyZJ9O89QDVk2MLVDyJpzGpj0yuy947aVGLj5NLahlql
VAGt/RKPPqIIPEy2ODQCm87IHFRG2ec4jBRVGEirsQmwd7jLBF6r4r0v9CHXKXgGyLVJ5HQCQX6a
fjKcIuQChEHMd7cbaNtSHGLWb0xaXmzmWHDONpVlfw1zieWGo8oCnNzD9HgkEG+PMx8WOT0LqPaJ
XEtnyNFtr2+z0dGeq7Ilezcx2u5HW8Y22jBg+2Y7ukmYLu7ktMBGlTS5fsgmso3ZX444empkTg/F
ZF5gBJG6fqbbeeUbgxV7+xg/Ii/IK5oM6FN7UBNR9qnnux4c7I3WFUl7ZdQY5+KWpiUfWg/flaBT
TKSUMlfxn5sLjhbwerLA/blFRzkk3tKpHhPKojkP9Tage9dkG9F3+d0E/+XPOpovH3vZIU26jGyJ
+OGeblFe5CEPzZv5e6TN3b7RCm5T/aScOWHXGw93emofIASu+FAK1kDCZHCuV2qofq+cKg9kpGIY
glYu8Jq6PVPHvlqdL2PBp1y88yGwvdwHftt0EW4kKFYy7buKZaPKYBVcQik1jLjrlvSwbWfX+X08
RvHR7rzwJ0bGje73npt+651QM7e/nVs3v3b73znwbzy6TV/aZRuE2Qkn/fQFt00jOGsmHr0Q9g6j
qGEXal110UzO/EuIhMzi7bCP0/2PhcqmDlxDGw+GzYIvnA4VuWEidCyMvrI7Zni/tErQk9UdTFMs
ApPOT+DY+L0KtfQ+tFxtHv7kSZfhl4GRQaDWXTgQqy0fwLBvNS03voqkKvzBwzqvHFHFW6l1Dpha
3VmXoWxE38gKEFmiHFo9qTsgVU0AyL7WcW/cDDQAd66sz/G/l4L/v8f3ywOBr/FGQf5f5P+n7xNj
CB0b4sr+WtZREsSO3VyTKxRiUB1POHCZyuf3X+Crp8LjZvFw54cjKeHCfDoeQvJ66ubJ+xpn9rDl
+u9uy0z78f4grx7qZRA+Fdop6I4vtfBvyyPN7LnJealfR4ioG+ka4UVpNfgk6yUi+z4512FY3fwp
qzlNaAkSuIrCwF6TQ0Yn7joE0OHX2WtnKCpD5XdDrF7DRSh2odQfIzeedso4nzOEpJW6/n6sghdt
KPUcCN862BabM/KzSst4knGSfs81zCT2ioXzmR93jSw+cIuGMhAqdu/6xD6IdDu7SaEHwo0rD+/u
yKj3uV1nNA01J292cnCgN3DVg4TqIrLclpYWpYde72YqgSQsvuMRoKWboQK09POEZjbwDRGXnUvA
1rUZKtFhaE1KIaFx/uypSpMfM/BEHySmqOND4WCluY8mLDW2k+y6b2GcGOLCtThnt+B3+JfOxjA+
Io9I6n3sRc7g240SfmwI9Uj3SR2l7m42ncw75pgMXOs1ehffSkVLIldhD0nqj4YyVHDae+1HYsxF
RXGWO/JQGLLs8GMfu09DmVRp0DaDVe0HdbLUndej6t0sVN3H0azchzIS/M9Jr2fknuU0LAJhVxkc
z1nBDjgztPHCckScBJMbeuZ1GZIy7ceEjWsXUak783VP4yG5MApq5puoQn93kWm5au/C2JKfWNgy
C0Jby9KL2myiyzGPMRZBwJBEe3QDucWO0kKCcLUoUwOjUptwM6rVYO0ruN6e7+kCKX6pZ4V24xVx
L30XDmSzd9oKuFUxRljcszBRyOd8lwlC/TCAb5CH93e7COe5mqvUMGatNVsvQqrBtmlrFCkqLaAg
71118HVF75ChW+kIbjywn6ahKR5nW7h3aZrn0PcL3RXwFYSRACzb3hHm7YA5tIqtKLd7izgAr8np
7njYdZaDlY049zrmZzm3pUVwrpdspoSV6qtZn9QbZ8R0ZpM1fb0zatlkt1oFJR+Ca+iQmxB5idzM
TlbgNWCgGdondh499rVXf8ZgXTynkyeMy9pI6quBBmO4TbO2dLeyH5QfchzTgps/YOdWjUvvYW70
6O+RZO1kG9YGb8kbW4Pp/OIFQQ5n9Fh1yCV9C1Kx4zu5nt4ojtn1QY816w4LQaXb0i8g+c1o50fb
7PBz0rolnM/URgxUK1WPd31nxGGAkCpeQCDbbnepbEd5yPipt0PY6pcjHTlANKfEPEFhc6mCFtPb
m6qAeb41LErK1kY3gGplrpNjFmFe+43C1I1/pNSR7kda34R294XyYLWtRgWgTunwodD1JPmgeu3Y
XcXWgPzLbRF8+MXkqVdCaYocpYI+prvccwa5nbsQ65+iTYajsDM12XpYvV7ng+o+eGHrfa0gnZCr
pNnpl7KBmImXCHw8X59D5a5O3JJSsFOzT/GkaS3Wk4VLuuhg/dQwqfrbSDrtc5uHkCMsqxH6oVFm
/oA1VvYCLrkZkZ+Kl9zNaQanuMEt81bjr8zBHItx2wNXDIFBBAKlK05G9ZaeEal23mBWnyzRtNc4
dBYpL7DuqbWzrP7h5PFgbRPXyo6K2nuTb7TSRhQIYcJoekKB3DB3IGg2+i0txvhR1nlPlI5RIvdw
hLxTWjf5FnWDxaNEHjF6DnKae8nHgutJTCorUg1JrbBSDcpJ78hr6GB6SP7IoMT+JFNeVY/1ReML
abbPchhLAGBXqjYxXpbzvUqRUPlljcOjL9uZThu+te3fjiOHTd2lU4jkTMmuwfm7e4TwJmYV2TTc
hBooPbQKon4CvA+Km6iP9NLHl5QvQWRQe2uUUwQT00jj0edd1phvKVL8mCzINmyIheOR5tFzDRGd
UGvmcWbc/C/OzmO5bSVKwy80qEIOW4CksiXLmZsuygE5N4AGnn4+6C7GglRiebb32m6i0X1wwh9a
h7i2m6D4f49RQk/xYEX5Qytzlz4nhi5FVCSqnD/ACzLoE+L7J0IQlojigXA1Lx20xubbAK10En7T
yKZdnnvBdE3IMq0dqO+62wNtKFQk2qxp9mOhBjwMVO1+c1FbcELGmto9FtdDui/xImqwsSyWJpzS
qviR56b9hWZ7Av9FQ7vl0BbGjHBbWgU/pEjxMA7QTlcIAwXjzNfWRTrWjv2gjRhuoWZXx2V936Jz
OUR9r+KJIRuYfdTHYglvB3OmcYcli1S72BCIaiCSgzeZtzQeXeshw1IiV4k+7Uygd9c4PzTVfmrM
7As8xbLeV5an/SqMmjyp16ZSAs4pzRK01DRwjpDpkTv8wvFz48qmgK1qd+ijZAnKOsQMpXSi0R0G
a582hX5rNbL9oSoNCqfvzOXVNMzdDIC+68xDkXiNf2XV5UjQDLJEApIxONQVDRUZgqpKnINi7NXs
BE6vbqiGDk25THMDqJ3j7D7aWh7/LCsQX6FoEnljZk36WOWAO1e9hwbhENHd0iJqnGgehjWjXUr0
rDMSTRXaXd+O0ZLkKKoAhxQfh9Hp7y1UaRGB6Q3vD62fRY80W3hHM9d6oPWohJ1GCEbLYSpnBb8z
Hr/4amxAUWvdPOwas40xTbXdXxVpBAJjQHf8HWMR42OeoKbdL2L5U1rxfMCwkxhYuG3b7Gzpo/1v
Arhuwzjx1We9nGLjAqYdJazTY0Mf9tPc9HvT7ADGxq02Xy7m6B/nOqOytfUcd/S0TfU9T0HrmShC
zY+D6/JAqmb/jEHzCbwjKirnuZj6pwzv43tZ1ThKaDAtkv1Uj+JJtRhuRLGjWj2yvWrcVdXc4heD
JNAvzSvkL1nyZ0MSxfwP9QAGekVm72X9sWIoVER1K/zqAA3Z+dZPGgR8c/Ey50KansI7Y9RyUtPa
9e4chsPJ3vHjpGUSZ9W3g+83oOEWRibECJ9ntnLHfaqresaA0B88KCGuaCHu2j1nI1XxMQc39mVi
8JDvSm/uH3uUt1oQZjq6Mnwxk6NMqvxH1vYuJzJ3yxPJUvazBABL4GI2ZEaVHLIHZ47bBqCe7ueH
eqkoIeNkDL4ZmS4frFKpBO13O7OjVFnqqkz66RaqI/aAbX1fV3GK9a5v2OFUy6U7MDryFowHLfvY
FlU+Rm1cBwjs6NPwOFc+UgSKrFMwRNEmLBvFajgUc08wKzSUCvDDRu8Ch+8svTNR6ykZahlTuW8V
WsEENcJUaqTCDQHQFR8Qfezba7tvzXlfLrGib6WaTO45tUpeJppuXpZzNkScRHEHo0FHLShr5Cez
RY6Xz5NDFEztKUSusgoXJiTHsR4HPtJGqexdU44KE4LCVd9s7mmOtnGLUJ6uiMBmNme3sF90eEjS
8HexC9otgiyYSrC08azvXCXj9jpDR+ogYAeADJRFKe7NOi9PjY7EXsiNsVD+DArfDPVFsAVoGrfq
qcirmC5OOZmqrmDTpdVwIQyrHPfm4GUWGYPWEP3HIfiGRHn9ACxa3gEpBavPPAlj2CDXRvMYxz0Q
O+Rb3dvKrrxoKIABHIQyp+kzQNIGO+G61vCB8LviXrPJL0L6OdnlGlcKUuIGsKKDWFx1IcCFfM7G
du1P5TD3LgazJXzo0+L2UdF0zhSJBFWdA0gc76ma5+JBDhZMQESI6yst9UciCcCUj+6ienWtd6P/
RQhHxlcz8urNblhQg7kxVzzGvI+brBHZrvGGtv8o9Srvw7ix7fig4dCOuXVZE6eMqRE/0xxCBI54
tnVfApuVkYlQQH9pSq+/L7rclFcIRpkeTEidRlTVNhXaM/ZsLvtZ6xIw74uLjKgp5/6BRt+oHzyh
5zddPxvfy7oMfuoN4QC1mlov95AZ8y4cdHKQKO4xDcAQqoTg6OGx0YR9mo93ceLwWYCqgFKV6eL5
2QZejrDgUk0HxYyPTL3rmhkvIZoLIfpj2r2U+qIOLZgVnS+JP/7yswmCKVbEoqL/JrXhEgWcKRRB
4VLYAI5tQxQGeQ/NbFdHoxuSk4j15sqhhnMP7dhmj348LAV2mSnhUlK/PLTwJvxV1NZKIy+Yvd+B
FHaD6m2VfaPyE/ekMTnkabPpLu2sArsxYKEcFkQs4nBs6U9BHc+Xc4PaKJrxJkgKqPfwZXz3kUPh
P7m5d7ukK6Ds0VacshCRNf8LVSwcczF143TDx3g4mZU5FKED+uHe72D9h65ItHRX4I711SSkibsZ
ic40jewRKHEokimOd6YuV0kyI+1ux6ZM4701rg+m3KJPrsthMO99kXj1zew4Yxo1aYYBKc1LxOpW
uUW2wUmuY83lkBGA6l9DVxL8myZ1kHwcpxTrZIYaSH+pOEA7LnFGPJcC48nMFBN9jxqWIfAwONdp
mszfOAi4fuVWatkXo1lXnyuDXhy+pytcO8ksdjXOe/GxDNoaLb+2ETucqr2bHiJHzBi5Kz8uqQ4H
CSnlo25PuhcKt9CAD1TcQxnn3VeK8+QrYuLV0Wnt4WkCD/d1FNLqQmju2m1T5E39MGIVA9gWJFzX
0qs2h3vLcJfP9jiWIAs9dBZICpwf4+yB2ApE4na8fqlSFJDx0H2KVV/9nIUXiGsQHEK/0TUTSJ0E
4wLEOcjy7/yI7lupje6nTDXq0YlnApHn5uNtbmk1Wbo3BzJsEpcRiCfm+mOJXB9vpUz8bmd2Rupe
JV6aXJR1jKajK2e41syjkWS2l/knRL0nPeb6w8KwspuBzj25QYVe75ARTcLKTylmZmmh5jb3i/Ol
awZ602kdBwdpwJEMGVIlAYgG06t2DfbpnNN61tG2yaeYGj+x+u89DS9mJlNc23dumrjGBXoCiby1
/dhr9nmW00ecVKC+ZZ41aOAg/LK6m9m9YtfPS4/BsOnindHyQz382Lvx0VPMmcOhdKf+amRKan6L
FygAoYUFtRt6/lS5eyOv8NSrRss+ZHqNsmmiYW0SzUm/ZMAubHe6coQt6GDSqg6ZSdRfbJ+52kPM
pl06cdV0V8F6vaK58YPVGGjwYOpPuCwmXVddO3UzGJd6VU+8hDgd80PSuhWG6rUSDZmS33gRRTMf
P8vMEPCvzcxJD8ZiK3kdI6iY7afWsipSGqVX10gYBPlx0aq2i7LSxkdVc+MuvUr9Vg1XcWmULYgO
IfJPNCAq+2s6O8wY2BBvueS9eNOh0NY3Lha5ft8yM3mQEh8V2JmtZkRKL8fPDUiW79RHqgtbcCNf
EwhuJHm6JNcXDSVOkJH4RGNJv3WXA7K6K5RuC/7Nvi0vvETBCA/imRFMQda3ZhZ1/SlPZPZt5Fhl
0eB6GcOk3Mm5Ck1a95dYC1Fni24isTLawW4v+DbOXyr0LIJQ0Zb5mDGGxaFYa9pvRmEPcSQKDsUN
8uhrfWnlpXNjFqJBJiCvnO8+0Nkpmkan/lwWs+7smY7AGvofJhimA7LC+jG4bv27CdIZQKWeWv/c
5TRRqqXlTv5FI3XraY/7j526Mq+OgSeri9W25kbjqxh15QIbNx/kx/e7qq9at0RnmOOA4BEJgg26
6fI7rWEMBd3DYzAly4XKoX3oed/+0yyBhvSLVRBwf9kg9mpnmmPLogovtfrGRMJp5yayi2wsC84Q
q18/EBo0q6uxj80pveINJEIbJWmiF1dHWYN4LhnS3c9ONXx+f9teDkfWB/JswFMMDBxWAQfy8oHo
WEihlqI66qsyaUJZQ0GTPA00DqP3V3rref5eadNbV6pFTkyvqqPmx/LKos20s4Lmz/uLvOqtr5gD
oNzMYMBJAix9+TgtfSEdIHd1LKY4P3S1X93Hsdn+mNve+jD5i3b1/npbjPK6f0xqYaQxb2HM7mze
Up93aIwubX+cV4xZrDVVGcHccj6VHdKW0s2ay0rFn0Uh1QOsJXXQOguhWqAS7sfFlW7oiKn9rmyp
nxlFvfFi8fvDmheYBcHpeUj315TBmONubLhwR4d7ftEbjJ0GyLFXS3POg+iNF4vbFjfvWbsIPvbL
Pe9osxPgVXuUU1dGXm3mO9rQ4sxU8a3n8RBH4aiuUI6tsFQhjaaZ7FIesyIwaVeUv5ZCK6OEyfCZ
lbYY4fWdMiVgUMIZshGE2YA0FEWGN8V9fyy0UezLoTYv6QZX96THxqXWQrNGCya5Q8l+/ApvCvSI
nJq7xejN384Yx2fiwLPq7YshGDgY+pG8SSY5RLYNGkAhTD/41TwdE7vKjEh4I2l2kGTuRcHnzA6x
w8nNvTBbCCEtffOd2/dNAFnNjx9QEre/u0K2ZlTbApfWaQwU/BmKVEGXPZivKhOSRZS7FVYkoOvj
y6a1yjvNq+JfhVVq974zNctusarii2ZVtR8iPGvW0Wwt9seR8H+v5cL4RzLO+gaAREPa4ghzj83N
IzeBHAIxeYxfGkgWLn2uaCALOcisXXaJ7yTfrVbJE0OXc6Z5rw7zOpzTGZjx9iEBbaOuKPOaNVz/
R1qmxm2dKeMbS+WH98PGG4eZMwaye9X7wi5tE6a8ugWimxjDEbnO9kg+1t6NLs7Qduv0u39eCkck
RCjQAkGaeKupDL0CBYpFyGPhlBZsSvI6cKPfsrarzjzUq2Ef6IL1iBowplnxFS1CQ4TYcKrlOHXe
ftFcf0+mpva5Mf12szS7zIf0zE19tY0AthGhRLWcSwqSYjOETofJXmrfksdYUuY4hfGJPFBHeyjp
P/3jLq7QcJQF1ocDRfGM2Pkrmo6+qVVFG49Hf6AFItJ8OgyzbUS+Cafy/aVehx/WWmfQHjNo4vfW
e8vDM3EQjT8cbYGTIcL34sHoHRUB4EZQeRmTfdNC8wOV+kNRiH3XimG41NLE2empcr+e+TXrHr6I
Pvya1QQUrQ3EXgHovozuc1E2upY24zGjFApHcJyXagyQZTKZdVBT+48im0UYGJ376I2Nvqcwdb52
ZanTIQguMrPXf7z/k9566ytOxkL/j+xSX6/wX+8CQ8eJvrY1HodBT2/tMtf3yeC017Rgzx2w50Cz
eXoEz3n1yFKSLG3Ns1CzncbJHLDi8dw5DhlFjwPgQSyiQAt58z2seEoEfzDVVx8BqQJTCie46Jya
kTVCK9MHzevUEvbmTOvbGwsQWLrXV3/s5LnlRtV7TfeJcqxjo55cyvqvxqRpX4ss0T+/v23rtrx6
lFUBlkgAmGJ7hE2FplmRWuo4LVWFwtZY7DpfVGe+Vs9irdtleDc6cKbVdGUbBQpmicZcVvOxMpJu
r7We+2FplubQWk35mECnitpSemFStsYHL0u7h2Ww2bFZyT2SJPHBk+VwA8jNvqRKUZfv78F6WF/9
OG+tRkwGD6havTw6htnlMl2y+agMZwjJkMp90sY/WmzLH5Jxqv815UW1EDA7zio2/BWAGC+XC2i+
r4Pv+UiHnQmdUNm+idU54sobDwU8hpYMX0xQ3Nsd7ywp9NRslqPm6muTEH+Dek6tsNYX7Q7f1f/H
U610NAIigZfvxyYimIMGJCKo5+Pk6tq1ZtZMl30z37//qt44roGxuriuZBzEWzcpQNnEaanF3Yy8
ysLLKUbtqazrczTxraLrqnoM7xesKggC1tra0ijHnPw2yIyjyLzuemhhG8LAEDQhbQYfJX2mC9kN
5SrYxJy8t8Wxps8XIqpR3KZO1dKfIS+Zae/cWT5CipqfkuwHxs2QM6DDnrE6c4Rf7wtJMOojJEYo
FoIYfHmm3NJpKoGp4LHJY8yl2tIMq8FOzlzj1zGWVdgcG+VcSJjPdiF/xdhO860B9zTjmFWBuMhG
vdzNHXLygZysMw/0+vgCmltZEOtnhiu5/pS/lsp0SwaZ2ThH36EnDevZhHzYuXeB3aprJsjW7v2D
9SpN4cyylO5yYQgFW3HT2YDXPTV6cOS5jQsvd2Buor/hxmG3YPdlDul8gRJY8/39ZbcUBzYTJXmq
CXBlfEzQ63n5nKgw0XztpHYEQGReEhWk9qFpEVq8qTndHzS4IHf1nDdocgCTxebBSZzvwizbLFoQ
oD/2NvPbyBABHcP3f9rrI7X+srVRAw2D0mqTjSaTG9SB6YgjbqvFJ6528qX00vzMKm/sOzR3mhn4
EdE+fk57/nrPAu6G0GSmHXNM7vcI37U7NzZaxlhJ135I3TS9sKBYngnBb6zK0eJN8vkGprjFvRqt
hRl1y8CBCka7ijGA+53nmfkjK2RyYQyVs8+DIj9D63x9pAFFIuSiU7tAsPE3G9rP7RLA5ytPHcnv
VZApsMxFR0+5r5OLTJ+Hr//8AoOVNINaGGB/XuTLo9Wamo4+iapOnDFSRL5rdykgtDMx4fUxQfUM
XCuHBHYWKsUvV2FA1pqddJuT6yy/oMz1O70vz33MtoGH+t6lyOVygo5cqZ8vF2HOYjYgf5xTI7w7
ApN74yWLFSZO7Vz826ZZeP2hyAdBBb4Cmnjr4/51HiuL2q4hTz2V0m9vUCC2IxXH4oxJwlbHDfGz
59NHoUeYo0O5CW+eoQGjGjgLSzqVYAinwEQdyxyz9Lb1NOd2duPsjm56MIZTYTWMEH3AHrvAGZ0u
1OhZg8THpx2NYEsLKXEqC4BIElyowMiaiyrVexnixMTsUauN8WOw+MHXTtcMEs2yK0zKdfSTz1yq
7fl+fibONbcFx5vXAO8xrwfKZ7ZuMvbQges9tK32Wi72PdP0c1Ij23O3WW2rYQ6IMBBVwGqDNIqd
JeGm1Z7IzzzTq4O3vqf1M0TOASFvW0uSa0gDAZPy1Ga5hv2jBfc0gJeHZ+Hv9w/e65XIPFd8+Mpx
Aje3yWySfoiXZW6TU4wvcjhpLgVdQ1m+QDbY/fNS2ItDv8LEgW7G9ltXVi0YzkJhUKAr86aoJ2Yu
LZxOort7Jry/KltJBOEwwFzhS07o24aHKaPqHis7P1UoiMAQseWuBtMPHBado51jwzslm2n0ENMF
8Xu0KrWzOgwckjlBaSlj/nEmsXh9bl7+oM0F12KU4noPnwiwKAywjFK7jAs0FM88+FvLQJ2ESgkY
AFuM9Qv0VxzpMGMbu8bKT2kX67suKPUH35rqp/ff5Jod/F25sLsuCqfE3jV5oPbdrFKnwKomiUDM
iC2qU+jDLV0RdQMkHmPU0qLGRJBkv8zNsh/w1jwzXXl940mPaQIQKLE7gi7xcnnPBlUKlK0+MS3y
bmuzRo6rdJ1oSLOasT2uG/++qy8W3GRLwkxwQpV+fZI5xt1ujDDV4I/jmSPyKiljW+mpQjjkmYhn
7mZbHVeBAxd1c0ryJvleI84FkqvNmPfj/94UAIcSw2YEzRkdLmJXcyOU2gKMz1GvjhZiPh01J9i/
/67f2GwPQpBn/seO3CoRZEhqx4MpupMNTPm20Dznqw+ADahdYdwNMnbOhL431oPqTjNSXzNT5Che
vty8GLwUPdf+BG5vucd0b3poW0+FsV/pd42N3ML7z/espbQ5zMxpmDbxVWRM7m0WtJq29iyAkyfh
dYZzyMrSMUM8UwDwyNFPfqKc5X8NFl37JXNEX1IAxpdJ3xdQ8CZRfugUJ3XX8s28ckiP0eJyp0Df
tfC0dMzwcqfkHyu8Q9dUUx3ayvf+uBIIw5lte+PiM/yhIcjth2W5HRPYytEKQ/b9KSgGA8yG39/U
hhBnNuv1KtSmwMJMMhX4Is6G0zOkEyOOZJEnp+zVHl0C/bJu2+qfn4VVUClG29aiQbTV2EqLyZU2
6LOTu/RFZPh5vgOVa/3rpYYhbMJ89Zn02WD4N+8daWgYr1a+nEpKvYOeLmIPxDM9c31ehUqLm8z3
joC5VnkrJ/nvgLxyDzodaYkT4xut3yeJDevCKjJjj5BBd5dZSr8CVLaaeEKDgWUYFGcy5VcXil8A
ZhF21JofccBf/gIMT6hzLH08yUSzb+ZxmgHs4tJnlgoIworFfv9CvSxy+OYyH7IQrjIpjjmS25No
VMPQ5267MIRsvgFLrJvQHRYVZoVjXaJ7ke2TdPXPeH/VZ8mQ/7vG/y1LzKANC6PwdTcN8IYcGsdY
jnK26sfSqyVCKdMIjjTHH9OIFs9Lrz0vxsXCtpJRv3IhYZPBZVVxbmzzMqd6/ikOoj6Qs1f5Q5S8
Xu64mQKFqmx6YHLxS9DF1RIZKY2wRgXDPw1Wn5fiWSnjYbPqDDQ2S0mgpUXVuXAd4Hxc1HAzwK4k
4hJA5LnCfBMon9eiOuA0U02i77tVhrWEVhadKvRj0KSxFznLnD/UmQD7SVo+pvvJjLvPI64GzY5c
L3AAxo6xFc150d7q1iLsHbpKwyV4NxgWVtzoFlIfVXtfOYHQHoI4R2XTSbXPmsHQP6w4XZ997Ci/
vH9QXl7I/56CuAIL36JriN7Ry5czp26HnK3O8US8D7FzXxr3ttHLqEXc6HFRk34Ly6N9KrHwvZsz
rzpTg71xOFZoyNofJfowb3u5fjr3WuFay3IcDbff9RqArJRkCa4Cdg7vP+qbS2FdYNC45LVtc/tR
VVIiVqof7RS29uBrKAmJAnRUD5fh/aXWlGtz+/iIrpPStZftbnfVKszZqrBvOOKAhpsFuKDfvcjN
COnCDkEnmhqy1YLrRE+yf2pv/Pc+V6mwgPYjAfbZz+2vjLduMm+soUAcVdF2PzO+HHv+tL12QZOr
peizcxP5t3aVrgYGxSRpLLp5gWAWE6dACfGowwjcQarxr3tswXeJY3RnbvfL0L0+20rb5aPuI9XA
2GezVDriGzGmrXW0S0JqhC5WdrCCtv0O6RyiD3aPybf33+OGLv3fkihn0Fghw2dfN0vCipRiTBf9
6Gfd6B1G327aPeyg5HEK+ulYqQYccJqn+cfRtppbYm516zlxFrX8i2e+JK8PFeL2iDcghUVCzIV9
eVVAH47ke2vfFwhHSi8CQaAUhcciMv08hTaYFZ/TTgFFrBrz5/sb8TLTed6HtV3Gt3NVyXgFeFq0
GkFfaVlHXGjG62IRxU4PQNC+v8rrswRSh4EejUiuqb7VekR8Y8E+OQ6OpoZft64CE/n88RTPMj9z
lF6vBPCGM0v0Jp1nivhyL03VT5JYl52Y8ho7THTLg9NpA4pDqTxXx7zeO1JeHX88gCL2ygN9uVbC
VL4dApmfmjiofuSKkRrgQnMfx4BjuzGu7wxYWntIp/ZXbXJtwr5E5aisgEFCxIi8AahsqrXnMqE3
9sAGkYUiPSzu1c3m5e9atLZBENMrTpOfZbugTwcsgfv4wkyZir7/Yt/aAiYIFvfXgHVsr///r6gE
FFclDpLdiIip8kJfqnpfJ7Zx9f4qr1MtVBKf5ccRq0KmanNZpegRN8A06ISCmnXb0eNhrqtPMEic
FKi88n4Ac5C79xd949E8CjSKNASNkSRZb+1fj9ZIs1DwVBryZmRQpW1XV3OV/XsORZMTmc0Vl0I4
2oY+L9E1peaspQYoRJQmaP7pmmYeqlxkZxLk50Hry48XmswY4jC+J0km9r18Ihcg19AtAx1r3Yuh
BQXS/enHWnJjiVzdc9Jbhu2uIyEZGQ4CCgUgnDREy9hzI4zI3UvKYDeHmlBoCIJMo8W4vVlgSJL9
wiepvMIIJ2vpP5sq6fKDnrnGtZPqqDWj8ozXiwHbArsQ5XEqaQTrfyooAX6oVOF8UbQcmrAl9sBr
WuuhUHoWpAOgst8RWxt+lI3DbwQOMUSd4QWf4dePv4Yhp1dr5VnV7AKTscMV4FDtadHLxg7LprEP
uo4QXkQ7YYRV62MO19U6j5mCASpDUNHTgouzNG96D4Y1UwOR/fLGFj8irbLUwzRV9M5q0dVq5/cG
JEKJ0h2aWFnnaDf4P8R6VNa5nkBt0WOxy2DfapGZS/NnTG/uUcaJ+lM7kIGZvQjo4Mor2pOz+NDt
O6n7T5WFtGoEPLu+cytfGWEp85KeuCezajcWGRzNarFKSGhqcdzIBMwPSwxUiNyX/qrwAUXN/zqi
oniui7lpLQJa4qtIAreabZB1cKdenpYmR6GgimX1y0dgcoj/IMx9gEO6+J+rGgmTil53dVVnT3n6
aMB9ef/ybSCer1ffVHNG1aBl5Q3Vr8kJ72Y4rz/rT/ad/O5+dETUGFE6XDTeTl68v+w2ad4+8+bO
V5bfxLbGqoXFDGRxfsKtu9a0LsRCMATO7eKsPvTjmfC2/f5vV92k6rkL8l7IiWeFIeJ57O9XIM4F
2y7hmAr7TMzeZlsvl3sFp4agqeu54CFdZe6Kooxm/Q8i65C5kv372/lGKUXg9Pg4MuynL7wtAgpl
joSWqjvhSFNjFwRa5wY3+98pTigPTbBSuVNNXabGAJ7HxFmnhW70ubOd4YCOSrJrDZkf5sGpr2xy
iKulT/x9X9G3inWprmkiQEnFafsKvQn7TCLxRvhnJKFj44Z2M0qomwOYwLVUJlYgp2rqGor6DtUQ
tzbO7NAbn2qGVUD2kUkDILPV6kDPcnJn1RendoDci/VfsJuXET5EPDv/j6XIwjBtWm0KgF68vM+x
bU2w8i2ygmDxLks3dndGIYMrVKzmM7f3je818m+ryiIghvUb+nIpYUGSHJ2iPGmJCaOX8RgZSNxV
N6O2tEnYSRE8ykbNj+8ft7c287liB2tFV237xUYdBEkrT1SnwcENA2tevH8nYUVL6idnEtrtHQKz
z+R3tWBBz5dv6uYJDavKAuUG1am28Dn0FghlSZLkl5M9oFM6ddnh/Ud7o+3j6ogLocW/zvNfyZRq
GFVOdlGsWvU2VKOWiUqeYerZmyONV8zuv2kFQv0dieU1yvfp3gbJcCZwbKMjpTUyVsBnVw1zFHPN
l6/VGmYl6IXyWjO4WpKp6J3lSPGh1Iz0HjVhcSj5iSHklnzfzpY6k5C9OlW0ftgBSnwOMICG9fX/
lZDZXhajmlIaTGOM/juH+Ldh2zVy0ll21QAJvAymvj7znl8/MvkSenCMrKnR6Ai/XLNaqiAjlzJP
cb8gcA6dug0bHVMA3Bj7h7yY0A/oh/LOa7t+7y/9OczyqyjEM5N/svGsviL8Xq4/uUUCJcUyT7bo
5G52bHWbLc65SuaZLfB3ZkidBNSUwSiHGU7K9uZMDFrIBErnRDe/N8K4wnIVPmcf3NRNXAyrWohW
7Gxglt/tHlofsigx4jE6LZ46Supcfkg03/0hAwxaohrrDmNXWnNtwqEaHTxPpkl/RGvFvxlqa7gb
KyH2EqoSPiUFpNuaifvKnxJ/vDmvf4oKN4bG7ctsZ3DarKhv5yzZIU9kXEJEb1xsWEf0lGJrXH5o
5mQmMOoFbHeFnP5PC5UeINeFubSRi6DcF190EG0E9pKXqJ/5V8Y89vqF4Y4I+FQkdXGoo0o+Ylla
G07oQPpqwZzBtd9LO3FurTQepxCkbXNf16Vph11V6R+0weHXq0xZ17Fjlz9Vntqo2HFwo7JK4PYu
6LrKELLWeOxh3V2AU0ISUqhSm8+Fhlfpg4l+AGEW69K1Dt06eKoYUnWrlH1aOiFmZJzGEgHX2nZJ
5g33imwWAKwx1ekDMsvBeAVZFnItFuqWF8kuKdMditvpR0vTvK+NSR8/nJRnP86YM3ww2JPhuioC
7czFAqXO0X1x5mw4UDSPHQwzdeZ1mw8sQgnGlDeQfS2Y5JCch2z8gXN7F4Qe6rMoJdNig/e7CjqY
VhvgICsM/XOyZPXJzlThhwxla7FzvVjYF9j69Ld4mMsnzIK0T8GgOd21qkyUMQxrwD8qDTp1IzUl
l6iq9dS7GIcR6ZZC+NlPOPDuEg4tlKKwWrmUo5zMJ7eARBx2SIyIcBGeEgdVTDkgqmmE7Y6OD5J+
tVmhJhYgv+Qc0NLO0sgo+uYnWkZat8trnJbdaVTzBTB629hPAW5Lkac1DsrQusiDTyi9VTNtQx8R
N4HP4yf06ZQTpd1U31O2x3cZRIIhNPp6+REINd+YflqKKGn6+G7IJfoswaxBMtK7fPmItXuu7eK8
0S6HyUU1HemZ7C7WByV2CXrzNcoQyKnsjHwIvrv1YHxKZV/k+1TO/lMR18tdCQ3TPCASpvUYLk0g
GDpbv1eOnH/Q40ZUYdQdIh5Gxt5vOx9QTiMAi49VXvoj+ME6D25kUcfHukeeKsxwKsZOLRDUaXky
IetidVno2rJ7dOqyCSId91Awn8Xg/MynpRVsfu00eyi1GtJM2IJ8xrq01u9KiWrELgtMlV00AX5+
u6mtamOHL9ukfZ01oOm7RDfidpe1Us13RYtPXYTE/nhSTd3MH1Ba1rKPULJFdnQb4WggENthgids
pFr/aOmi8FFyyOI6uxyWUY0IV1ezW9xNiQ6yBnSv5l56QA20qO7i+kuGalwfNpgN2bsszvUe5AWd
rRCTpeEC0AcKI9SUAvWl2W1+e66U3/BP5q8YTjJPQI7M/rOwUH9ysemyDosQ/W2paYkOKzkzV8nl
pL2mIWDkYR8PAqnMeSTDKFszyD7MuD5je9H0xnRRyxyHCm/IhsvJ6hvMkfOuGfdC85PVSFSb85vS
14vftKrc29nOsPZKhOkg6zMZ7h2d2O6nbfV2GzFUcm8QlcuQqVOC8k41qKwghYSwGAinVCFnpOOq
PsyDry5W5DD/BVBQssfTxlqumPxW+vVgZ7O2p9Vn3nq9SuxdqbUoANsDGOIrtKDax1iNWnVVSQxs
bzFcDdL7brI8GCQ0xa6Moa+v4etWLeLj2lL8TBLhffCFj/NXY2ErDYXKirvQaErvjue0loM2V8Qr
MbrtB1RXtT+DbMD140droU+lSoHaRJGJu8lGfOVa1UYcXwJFDy6NhBwp4tAXfaRLqzZ3uTUN5kFN
Cj8du3GLNOoN0ZcHox7RgmCSjbZCVvulh2lLMliXQBsRYBN6DN14mbhDsET+l73z6o1bXbP0Xxmc
e24wB2B6LkhWDlKVgiXdELICc8789f3Q3t0tlX2s2beDwcHGgWFLrPpIfuF913pWDWgi54PbuTkU
LwbcCvStMt3jpcyNfrAwUpOk7ScdsDs59M+d2KSlXVJkf0Sa4GkLSRjicREHnrdpQKoYNiCd5KWT
SiwechBMokvwGtNWH8vZQrb4HG5h+eFOC/l8MN6kOLQDowxelDrUlNVcgyDPPS30kx9DcdtCWM13
NKSgJVRmjKNtDuXVWC2FEXCsOhnzRCknd4ZH3cauAXTdTiyz72UbV41NvcBHwA8JyILaNoZPXm3C
dcM3bRU4/KchXJmt5H8bpgppityZtc781Eiyo3gJNSRy59RDK0JAtatqClW3pNxVzDi0QKOoQyDN
Um9H+qgNIF1yBuuY04MHe8yn2CFPt4jELJwMXtncj2pevJt1pjwxl0PqyhVf/RZHY/m9KMm5d3Uh
jBhZxQjy1VgVxjM3dyqcojEGFr08iG+FIpRSl/1FS8YROPZXNYkNyQ34kuziG0laKGEFTlcNg6Gw
tSAkd49iU9LZLC1S6GZdT5leAi7hkIWTi4Sl58JoG62VwNZNUSm4U28qq9znTOaUlejdybleZ/Tf
hOgOz7t2N+pNmVPnqkOi1gE1PVK59U1XHqz4qh9SBkKzSmlfKUKzh1cn30RZpj8bXshPgVVp9yYx
Nb4j5UL4nYlDTZ3agrBgK/DsmeK8ST0C94f74I0jiCt2khToGrMA5IhO3qIKBkuJ4piXG2t9pLXl
qp4YseYpYiDAENMb0+7bUF3GScEpPcuZZO2xSMVHNUyse2QFaYBPsGw1NmCRsW6I9GZ1KCT5PYhq
PXEqMQ5fcpLmUugKUbJTm2RqoUPlIryXIe9lF2zX8FjVXdCzj87LaJlnYwyrNYa6BdajhWiWxaFy
YmsHRq0ghuFhEsKk3cYoKuBt5KUv22NlJapdTEJXLJhpqBaxxeHFqrMJDpuoBO1TmQnpSxkS6b4G
iCauojEEZIlFf9wqXRrqNpRFDN9ymjT3muo3TwXMlmurl4Jy3aqt6rP8GPKtmpnFGXldcZ2R9BeD
KSjYESYcu5eZJ+eiDcwgvtJN4UUvlSajk5Uyo/aD0JLPnIQddzsaTGkxSJYAZyyXrGFDN4Pomwxg
846diUgJNuzCVyCFKdwxSu/+ymvlLILmWKjKHbO3GsEsm2T4G7SiOHw2SnZt0PdQQCyMk7qqx5im
WZ+0PdOFHipvGVFm8lXiK94hbMSe5pI6gAassSXeMauzygx1pIJSbGLpPJqpFaKBjbQ7Kh+isQtN
M4tXErSWxKYz6pk3GVNt7wBk6cfHnn1/aysD/JBVW0NIWtIQqFt6dvSVySlTWfL7EbZID7CzWbHh
4G3K4biMWyuaRO9JpYo5beJAKvLvmajDHRSncmqXrenrz5UpRKOtD1NwVtRShtnU1wQrt5wAv9G9
B1o94JIQtjqo2vuAlBAqtuR92mIwdrqrmkP+ZIVSAtgNSFu/AOsh48LKTX4i4CDk0HOM0tMgjUF/
TLyq0N65f634GHso4QCLhqK4LZlm/EVjVXKyD5g0AH83snJOy6pP14IWpdVWSYbAX/ZExun3Bezf
PQB8/TaU1FZZIiCR3sFgjJWrk/MSuw2PYu2mPR61Zd0qbewOSa4WNCLbcsLlqLQ7hG6WvIgathod
s/IT+JmidUUqUqGLC7TJMUzkKkU1SygfO2mSBxSzYjccZCmZjOtRJTFvlU9yNbhGaPa+Y/ICiy4d
zyFi4pIJLVGauH9ro9EQHPSH+VMqeUKxGdOKTUSlI/+16Rcq2FzUNH1RGn1krRjLOF6qYxL7ezgk
IWmlVMRdyeMkB2ECBtXS6KjNO16b4z2jIC5eI/bu2ambRn3fNUFfbjjGADDiG6evRSEax2LsBGEp
gHcY7bpqjN7pMimUHY2J6FrTCuZv4H2dsaj9RlfsMa7qN07K4i28ouaZKVrIl7mIKcdS+9RHn6bL
m1gS1NHpSHb5JnjCVDPkHCaWVdiK+4jDKjPGGBBfbHaVUdv8xvo0iFHJmSMthWIF3qc66lUpDstB
4sTmKqk81jYZRKK3K2Kp2KdofCBd9D7B7GlPMvBCipL0kKS4OGyx1OXvQ1CyencGWCbH60pp4dcC
TogczPtS9SdRtZu2C7NHdmDRwhzq3MGKCLi60DABwYgCdeZYfsmaJo8ja25UTb5Td6g/7UCOa9cv
07xCbWMppdPBkuNYocd+TMJ4OoUAKandrzBJ9tVKrGVxZSQQjvZFzqQTh5Uk7uNJkq9Tqy01R618
8jnbuUvOaUcUdDchsfNp0MThQZTGOINkO6ABz6vaqty8FgwCsugJeI7WGaIBSWtq963OH+w8pCvJ
S6X2L3Etq++WOVnnUeulaJMIOkhAgbxqTnOp9yCW7XSVRoIa2n0jas8dKE4Vwq1g5kum2wFRb5RK
zZGMS606ysUwvWhemVfbauzhxXvdTPkGE8x5nAXnvVcqvVt0o1WITpPOHEPZHNWbJBsiws14TPtF
X48juHxtnHRbhoBs7U24YpPbtWXfuz3pX8ekxWENR6Fn4ZOQsA1OmJGEs9aNLHgQ2LB/Nzx/ahzg
piIUBHBevPWKQKM5ktPgDSZwqtw2Ay0ovGp1f0B5PXZrz6IztqIUOryXEO7YmGaD9n1OPC3cHHS5
5ha6b4HSn8likZ0gl75NQL8FTl7Q4GTWIieDseXEyZcNq+c8is2A44ocZrSw4uHVgmIPtSwiCGLR
Cq16xYHRGDkgU5tg3VGNWygKJn4YWfYBK1EdbRya10CPcrw6gIIFLzrCQTWEDciMFNYkSE5pW0np
CH1X6Si4K0LQ3oX9TKpU9dTAyu7F6VKJ0C3MfT06dXhI8e75Wlg5mgomaC1IXaYsZDIKCQsAE9XY
cATD67qo5jGoNOl+GEL6byyI7fMQ9OMRDUJ/FUbp6G1U2BYlG65COILM9skaUvLuEfcYibLBMOQH
YmdSoHNo+hE3DYry0gVh7W2taUK9Oxq1vi5To3ybPIiyCxnrr2C3kxqkrkX20i3AyWoXKBSm7FyH
jWYnhPHegClucVU3zUgpU7DEep1oUa1dAYwxIJz2ecpZHE3KupMHNr4oAtQd5kXor55CXIOTViPs
SrUVo8M4SerzUBlGZ8uxxNIJjitQHTngFGkbg1b3dqt3zeM05bAscsNIOUoGobkbAM94O1lRqXu0
7KhEewj0+naOG7mboPzvLaXog0WdE03hapFhXHmBqh+jsJhe01poVIffVb4HSay/9iXbZttivJ4A
ONZQf0NDfsaKHMtcMhgi28sT5YEynn8Td9CuOJ2Hcmd3bPxrgHtWcQ1MwMcRSBBnzIGXPAmmHrDw
i0ZUB/L8eJ1UaM5wNylotB7zSMGCzH6gzvY6snjgjcRK1CtFr5qHaojC9z/XxX+pfX1qUtKivqiP
Cm3vyV2XvQ5Cd0X5l16W4uhmx4YUClSzlK3bP1/wsiB72Ty7qIEXGajymvSa1yKmB06/Lguv/3yF
yy7G5RUuSs5aVvgCgM7slZqIPfvXhJd++OIav9Te5mFDjYNUFuEK6sCLYQsLjQaNlL1mm3qlusZK
2PyzhI2/G7gfLnExUMNUa405yNkrOvJFlb4G0lcCtQsfwa+XuBgpLIQSHCW+BWcWZshMtgkSvy/d
ajFtrZN/PTnB6s/35rId8OPefPhS89PxoQWh4ZatodJnr4HZEtO7KlvqRSs1z1aJv86Eb7i2vui5
/PZ5+3DFi6aHXI11ZcRcUcdG5JFYVn/VrLtsZV1+p/nvP3wn6n7M5VSdXkVBXKqCutHhFnveNq6/
0J/80sO6vNJFxdfD9Rsa7Zi94qbYoAh1RqNiNUrctjqAmHZEqV5G2VslfQmM+u00gUILss2sINYu
nneKrFNBIy97NW4QcmzT+3Cbk0Ngxyv1hsN07EYHcO034360v4pN+u0j8+HSF+8BBfVRD2Uze+2s
53a4Y+/u95VrKq+ifyTZfqUqT39+Rn87f3y44MVbgbA5U8bKyF5T3jirucfU74gAsf98ld/fzA+X
uXgVJhpxRgq+jClEWp6vrwFFuyCNvrjMbx//D1e5ePzxaARKS5njNTXIPGA3EoZftE++ejQuHn95
VAUk9AxXAeW1WXCol2Y+hTOQpvWVv+q30+6Hb3PxAghqTKySxLVy0zGW2pPxBOQ3/WLIpF+uQtQu
jTyec8kiXEy/uDPllPuqPA3Sq6wP/TWiL9Cqne5jaI8mdwxmbW3Z+AcaSQoxS1nisKeKv0ew7N12
UNGsR3U62Kmlq26VC51DvKiKMrQwv/igFy5d5m8L2BQ57HMiNjPjnFb3ceZR5LaYaYHedxSjdKw5
FgyxYxBuFRAAaoSh25SK+Z7Oxz27aCOQF3gQSPbolNo4SYOlgF3Vpmxnjd70PcYZQE+8V/rGRlHT
FFs69AaBIqZFybMVCI1O5/ax3cmTifdXgWPrydjcvngv5tfrU1trXlpnVcAMs5otGp+/lFHSiUzn
5duM1vDHtdzWn+tH/846UdTbBPmR/JSvVsJf7vinXdAvsLI0SptQUtgFpWbEFvNp8q5GBq6gR+p/
lZP2pTLrYn5Bhw4sKUU+lD6Hx3Abn8yNfo12z+BEvCf4zIfz/JZ+sXb8dlL7IEa7eKY9qas12vvs
88abyfpWFA5AtT/fud9O1B8ucfE0jnkdpfQAWWlR1tmCdBJ4DoXmOq66R5Uqb9Y+W8HLj2v+/6DL
f+HF+jD87nPz/Hea5fE5ffuPf9EQeq7/13XYvODQzT4nXfKDb8918x//EpCM/zVPQ0h/0SEifOGe
/Ey6FJDJ/wVPBOM4Ei2VyY4n4r+jLpW/mAiY/QBsyvBlZkF9nbdNwK+Utb8AfEkIGmefAf33f5J0
Ob/L//Oua5AZDGQo2DFUDeWudMmh1K2mLLo2m47akAswC1sasb5PnkUYu74A+PXDEF3//MUfM9Uu
JJnz9dDd4JOgIgevAY/S57mlUtMhlKxAPgoZCU5ioCYLOcwDCkPwnnr5SZQSqmFeE60E7zpNHwS/
pPoB8f6LSe4HQ+nTF4fyiTOKaggmd4Oa2ucPkk8p9MU6z4+FEtC/4pDpZSEI3XQIdmX9XKeZt1JC
ivq5GhjrqtLe/bq/yeCguGC/tSNd81ObW9kqVfpbI69DeNCqdJZVb90AOl76qCfcsoIg3CFZcxu/
Q/z3CGUZbnPY519MLihdLm8khn1M5Mij0U8g0riQ2RQa7QVCHOQDRRc/cFAjtuTEvGjozMN6qcrb
VlyryVaNN36zrJp1Up9CWnvXVrGJWtsAmyU4+lu+TWM6WyuE6rW5mORFFdisaHxfCqd2fcgPY76P
wqWZcTS1UTtmM3De1Rb+Ri9d1Bg+Gd2WTYEAM7SeLeVXLbZjYYl8Yzr2EQi0dfBNegKVPhpEQm2l
8QC3h6JqnjhQ0bJ7HUiSkr9k0lZHrG1s5kpd5pJ01jpGQSHItTrXQvuSYuteKdUyDdy2xTHoGr07
aMsEGCVRz6oDMJvVtzi316D7dc65p+LOeFQeCXSGx2bQF0EzQ3zKMq2/cQwmtAkhBn1XYd8t9dV3
f0FvSTBs6Vt+Er5Z1H/p9evLIV16AryxF6hjHQWI4DApTvNC/7YkKJNm8Y7QkqdSXGsWkgh71Ow4
pXlna5ItH6KDsdFc4wb7CKpn7602liakcDp/O/87d027qflW0Xo0nJJtwS0RoStvpa5Av9ABPYTf
JhDiZICUG8JvrKv+fukdrH27846jYWu3+a5ZJvvhwaLufcgyB+A41lH/+0S0lDNuq6W28c40mSiZ
xIEzFAf2hsOwUq47AWmNbVHbt+Mr65E63356TL9nB1NbpYUbDY6/9Bx51b9Hnu2dkn3vWHtrEyxE
tyZQ2Smexo25HO59p3JIaCHW1KAZYqOSTCCP07tFVOAU79G7hbP0HbFIJG4609G2pHIs811PnxVY
yTU0k9xlQB+zFV2NTdm4NFLapeTEr/EmfxijlXU299PKOnQL4Dhv3TE5Wif0LcLoJMfpmdcWWjdR
2J2tQYC/lhbZKTupsWO1LvqSMCaqDV2jo5MI/7cT/h8tglfFW3bTVG9vzeG5+N/zj74gzICGHjT/
5/Mf659/JhpyXlQ+/WHxIy751L5V4/mtbhN+9GeI5Pwv/2//8u9l6nYsWKZe8jZr5t+GAP/zKmUx
hfz7HOfr5+Q5rz8ta/MP/FzWJIVVTQYeh/oJ2DRNuv9a1SRF+osDKrlozEUgoeZ59e9FzfyLJQ60
MEQ7k/lr9hr9vaTJf7E8zuge2JUzkBMb+X9977/XFIbs34Zpfj4OYSr+URBiWQNDBsP4Miu5k0sP
4psx7q0wbXinaZAEgHLsQSIAoStGUP7KuFBDJV18GKDfLG6fp+D5wugOgW+zysEnYKX7vKSIBLtZ
gJvIHgqm2O70SHcUQc7WEpm6X6yjnw+Vf1+Kki24KIvA+0vfPaLrYIRgXO1zwjKcuOmYmzT9K0f8
D0TO/yySPy4j04SeHfEzdPYSmRn6aHfE5EebHj2VWJnBshY1xBWj3m2bUOyXWpxItP6rwVw0clTS
h9UpVHMos/pntIooxtRa191JLquVQC+bVCkpL+agNUO+KkiTntcPPXwtrPjI88b+I2vG8U7qRubl
ruxfuzAQHkmmIABiwqk8J+x2x46emU/NPBjPUSrLd2rbl4+NLxk73CrftToST2gcCbrqiLojjEws
iYrCgP1kTRLSzz/f9t/cC85K4H8olutQpuejzYfqkyzVqSz1YrOPewPRPyV212uH9Is7/nmj9uNW
KLw9PF78pwKY/nwVPRJVNiBmvdemgIA3V2mPQdkXlKW9r3wzxu++EfnnnP+AcQJVnh/0D98I0BDB
AQWKLhQyy3IUyYZO3dJTlhFTbfvCqlnIGrk7tVPEoTNq1bLtGpr2hPw0+BSra7l9jsVog8rjzRfU
RdCbq9S6Uijf9/KRbCsnZgcQ9IqrpfemlrotC14/dU6v7KXqugu3YuMU9Rkphx3MnuhvUbelMp5k
DvIHJzDEhQ+6OlIqh5bzUqDlFE0rKSh4+r7V3lWUj6cY/ZzlITWmOxOdRv3NQ3IzRWSnn9lnLxNp
6yEyLaQjUVJOry8V01/IHckHyFOU5Mos5HXWnquocv/8tPzg9V28U4qK3RA5KU5vSCafB5d8o6zL
a6ne50FI3FeYsT3JxGUUZ29hjI9hJL9hLwdRQpKhn6+CpgtupTg+hvi4lhohMi7UAH2XV2lvp55I
66p9QOS/7NS3TprT2SJ1ctMuq04R8ohrL8oLAqamHXokEpQDRXGkeqDB2kuvSaE1m9jQup2Vd8ZB
n6XhmQDMsCLM6kaJ9WJDqlrPXcrGFWHgwebPY3GByf37oUbNMDs9ZcaDJeHjg4ZSUCyiVm/2Ws2+
GllQuGQuGreQX2nSEW36bvVUsQKD2nhECsmDX2cykaeDCDDC0p3O00s7lCLJ1Wi+AtFUFVsSOxxn
GjlY8Hny9eDV/OY2TheqGn91My9KiD+/AExY7EakVrCCzW/thzdFaAMtaAyp2adjrzrIHUqn9slt
agqaSjUhKavERMHYm6D8Cqn9ZkRfnmR+s+pQemKaZsH54U3+/BH6TO3EWI7bvWCS74SeItoJBAGt
yJ7Vv5iDfnspllWk/Gg0xMvlIFODsqyntt0DOEMYr47SghBR8TFou+CL1+TiPPNzZCk+GUAKUPVz
pPn8tUSpMWtoL/UeW2JzTM3UxHCZKqceZfOOwUAAFkzUIPsq3geSSKCbXNVLTcjHtYEm72psc30p
N1F9rABgfyH9ln6djTm7siqKeEI0GCYXpy3fyKe+NqVy71eevKgDvbc1XSTMKqoL04Ey3bqGT9CL
1SgPXhkqrtJH3lrL+n6J4kRf6Uk/rQUh6e1k6sSjr41fEWp/3QVh7mHRpq42m9Yv/RCq5wc6pIdi
TzIwkJWsyhcBmbdocqtsZSAe2UT1pO+lWeP157f6l9UDCgBxWDhX2DKA7Lk4WZe+KLVGkGU7RFzm
Aj9E4frkBv/TVVdlg8eGkv+h4kF8//n5KDqr6MohUnepiApJJKTQhgDyVevjl/tMdYbqwAzbV+fp
+mKy1n0RDfPYTbt0lFZKUVU0y1AQspEtXYHEoR8j9//4MYKR//fHiJ9VssNzVQfPSfL5OMEP/n2c
MKS/LFBYbGxA5Pw8NPwskuFL+8sCoD/faJQ42NX++zghqX9h/gDaw7xL6i4m3/8+T6h/UcwyobxT
oMeVQQPhn5wnPj8DvDpgAWBLzJSruRlxmYjSS2mS9mKYnqtBRLBUSvYkmjddj5YrGNDYfRie3xwi
Pr+3P68GqQ+QJEA4HSfc5+daj/x+SASY50aIFSs9yZN/1RNFnSvNIVcCsntVI1z/42syo+sQmUTI
BJD6Pl8zjbyANsIQn8lQuxpCi1WzGVZFHS7ELqdOI8e70JK+mCZ+M6zYZuauCeVPDkwXr1andxb2
iyQ5y5M2rbvG3DQDSELB3CWh/pVJlSWD7/A/2y7GlTIq+HcuOI8ry9fn78j+PQNCIupn60rrliZJ
3aFrxq/iYEtkudXRa4gwLcseWv9Giq6i9mg2V0q2pnxVeY4Igws7hvRsTXbkuW3wavqvZn43lN+C
9lrsNk33rqgbM1q0jdsEyyS6VesrPdgliL21Rdg5RoC+cGXWj1NDddVnp1o58m1bberAVfc4O4IF
ofNjfqt2N0F2TIKryXjUhdVEzru58rSzYriFfBLVs4kDYrZ8lbJs9wWZkcIqpghGiMtqkNeCH7gC
GVbK2fQ2ysrYKoX/owRjXFn307MeuKnWOKwD4SPKvO+Ec8fCNS5xMnEOoY68HNF6fo1T2VHTN1N8
HM0bzYRt6hEDzdmsOMnld0TsLuIdu5DfOuDPJMJklu23y1rZdDSGaMPZSvngTScvc+uA4Ey4iG3H
N9YcYXwwaM9JyBrDXTVQ5JtYAQvMaTux2BaUGK+z0EHyrONT8YlAtZY8C37hVvGOmDSjf2wpU6or
QmPDfGN8tXRd7Od+PiU/gisAP6vsmi/W9TLyK1S2ln7uwxTznY5zXSWr0R1FFdOv56lLsw6VfdaX
sB2F8jZv1O6fvhe8DGytKP7PiGHgep8f1NFomjgedfXcmM/N2AQOZerJ0YsebTd5Jl/ss355C+dX
jwmS1x63M8D8z1fTBJmAd8wO56S17rygCGxDxwCZddF+qIKvgCS/TG7mzJ2iOs2miQ7AZWfR641O
aJUhuR3YzyKxKl21Me6MAq9In+50K7wbK3Tif57dLrrJ3FSuCsILUiV0F6hzF8fZEZK3qMZGfFuN
2mNjrIOURFZiQTG+mnGJ8LVGpRTow6KO+zUpcTzLRXAbpt1J7zPTrltT2QC1yBdYQV0Mmec/fz5j
HuNPUxNlMWyPUPig+87VnM/3IJQ1pCOyb91kxQENOnfboKpsrjXZtTithbYqrsd4LS2HjdgviNlE
pxoUC+ENq8yIUhyTFj6Cmwb8gUNB+1DtpG25gda7In67rVykANYBiXsVOPxDLIn8nEQye2dLDlHJ
lFYQky9xu6nQS2zhVdjX25wYDVs/Ep95E2zlXfWUbP1lsPIW5UI2nEywMb1Kkeudtcc/j8aPifjX
0YBIxJZLw3p1sQACmzM1ZNo4C+/gHyovHKlwqaCFI9cT+SEO211+R/NBvk52DMSA0kd0i4rUGBie
dnWPCU8onfKmOPS76C3/zvcwCpsSwZ8/5w+6/Z8+50XZB2hvT8kisG6wbu/V0e5NJ9hUFLTztbDO
mEbfJcb2IT5OS+/UPUhX2X7ctgtCUL1jLK+8wPEOwcZa+9TWzwqQVodiS5ivrXaRJ65QuklA2qc7
xXuyqE1kN4ELw7vHI4wpt3ZYwTrTjqmt2Mba2Hmb/lo6DedRsElJKSinlPRD8DC4ZbuiK6JMV1B/
J21Z0zTIr0fvWcwfm+aclY5S2epDcvTsfKmui1V0Kg75lRw7+Q3Qy9VXO+ofW+bLcaP4i9CR2iUB
AhfrfoymIoWtYN6E9+JWupI201W0r4/p0bK1tfBNva/t9ETSKp0nWk6IfbWGzByns5aEbEb4A5/S
YUElyMydethU/TXtqkRwMsmpaoefSypaQwsjXHIGDsoFWB2zh7Xi0kAwNQcBcouBSV1I9Bz30U6L
3YxIDAJNF0KwLQteumXyVN4I23ZjfsNr+U06dMd0KVyz8ChghU70Q1JMRUweN61oa+rN7EfWXN6H
Ml8rKjj1pRCt+olO1QJrqoi+PrCjw5+fvh+U+V9HkV0L3Epl5i99njPGiD1Oyp7nxjtgiblvt8om
uAMr4yb7MgBPthCA/uTLoHZ0Qt/IFT/om3aZ7LIdkj/XOuWbYSEvgQuR3vyNknhyyNd//ohgOS7m
NaoSlAo4CNILQBpzKY4p1HwoJ9zPp8RchekKOTZBcma11HkfIWoz/+/iwrNra5H6G9/fFuEmMU46
iaXZRrS2er+ri0fVujObbV0vDP+gjQ6t1NFb41IuXwpz6Xd2k2+b9/Eq8FwYN8opa+xKtGV6YK8x
6dHP/nXxLuuLNr/zxwezupKGBX9P4TChDxU4Y++Y7QInxKyilgh+dEP5ZsrdunTHfptHR5oEVYLH
a5UEy9BfN0bG3iZwJF47S7lK8m0n3hnYnMboOMWHolwF0TzJsvsLI8OesuPsLGkNy5WzO105WpbL
i9m1b3z4sllRyIzOZm2330EWKPpN3O4ieZlD7BNW+vh9ZK+oZ+sM/0er4yc2lEVMbnpFdzFR+Yp8
GDUHO0Mxpo+gsoGdYgw0h0c0C2JbjKZ1Y/q25ur0+vpAsitjnw5nI7ju2kNthjAD70OU9RlaKXqM
Vv8PtzLAYGZZFK+6Ql8aPN/nh9RL5VqfpkA8Zzim8ZBFG9zjyqIEWO9MpfHFynG5laFHAeLJRMpF
LsOMIvt8NTGNVD0P4+pM4eW1rti6KUR2YGbB9hgUX5aAPpc5TGRfHFU18Lnz8XDWcXy+HN0PvYZ2
4d9EOka9ViJhkNLuCy2CeZ+/DSJVdEJjk3Wdskdw7hLW7KqTX62twthWufIPeVPzB0JVQY+ED0X+
jnQZFCPAbgjFYBDPkul9Iw9YW7JxpHaq730QXXbge6tGYVEV0hO4gGNYGidNz1NOI+LJGNXkHx5k
+ThsazQCMkCScxi/2FkyNw1+KsrT2av6lYppMlDRtelluZybMO6U5p7NEH9FePlco5xHgf6hwfaB
MBAI25eElyFUGsPMW/HchmjXEOeJTich6BoKnrw/z3CXu1kKf2xS2KXMgakYwC4eb8FPVEgdaXtu
ykYAsYYDll4j/ZmAk+UTab+6G0vq8s8XZat8Oa2ihyTfj4ecUZ0xeJ8fvKGSC4Vsbvkcx1tUmGm0
CdRXK1GcOD9OiaMCALCOhv+cpZ2t4AiN8GYq4tEUDxoWnSJ/1MpbtTl7xX0mXg/DLhtuxuJ+rL+X
s8N2uAno8DffQx2v657dcpzt4mltjuusxBKyxhgk4ZdANCMpNTbM1HlIoZilnRNtjHIdY3dVQd9J
5tVULcJpjXlyKAA78NZfZ+1B09eYb0Xs8aUqHMtprY6HWHjPOXNMsubUMrHtwtJg6SV/1D+31tnI
70uDk9Da4IOYV4K/lJWXJL/XxkU+HGvf7fU1a1xnnBJxY2m7KnWl7N3C7VLVZB1cmQZfGpt0siLh
1+6SLTP/JCws4ZsZ3cnTUQ7OnLCN2QBD1hqjKGxl9c1rV7AXpPyYKaewvE043urNNpJWQQ9UYNxE
jJXAQlu5hrAP6XoVqbkgF89VNCQyy/YlyAXHzJ4liTHVnmriSFGUFGSvSk5QQ2c5ZSOHnXUVOrm2
KUz8PRvOz7px27W3Af+UpA2nUm7Qyg/mfWstJXxIypoaRehxcJ7n6rpYkCffa19Qw35ZtdmWUXdX
UbRSVeV9+vx4lWHW+wax7ecg9BMO7DpdssJsiB4GSDBCBQE5URj/dDeNBm2GlKkEEalc9nKvEEw+
KVWZqJwn/TXr7LSaIysXM+fQzHdx+V4LRzGGyc9i6p8U4t2VrZetJO+glvcNiAPBrYdHwVwmBgiQ
g5weQxkft3YyOQpop5GcNt9RcVhTT2DTWG2huGMHqvTtGF3X6gxzZGTHbZkvO8vttrKxz+xUuWNX
N117qFqsk9W1CzGADulq/rLDFeuBuXRqczt1GUClLfCIoX7zMUfiJYcR/+rpKyx2/I116uLDcULH
1l8F0UOOLAjaG3iQ1JbaPXm4hZHbRnVvQOIhtaC6SpQlMQpZ+IVI7GeY+cdd4zzKEKCQ99IhoeJ3
cWYx6xKNQqbI51DZ0rllt9Dtk4127S0Sp3/vsOgdJlhHD6rhSvTPRsS3djTqduedxAn4RGnTlFRg
Ox6KYJ+o3+c/+FhXwvSeZlPauUlmTwUGXzsfHIsd+814zKdtZByC7HAF5EDCItFm7JrVjcraDEdv
6JpFrDy0JkOQ83/0KzapVCzx9FkJ1ufnMTpY1Hws2nmrMbwJwoU8rIXvxbVUHwzBlfwdiOxMv/fG
u67tYFOUtjw+++pJKVAC1Qd1Wgn6VaHYkBRsUUoxwTEhVFfj+GzSycLx3hhnIUT42O47uOeARM6i
QM0udwS4QaZsl/jcNbub3EpfBYqd+rf/yd55LUdubln6VTrmHgp4cwskkI5JJjNp6wZRrCrCe4+n
nw+lo3PIpJpsXfbEKBiSoookkDC/2XutbzVa4frdi0RvNBYS9EaY26blkk3sB7tkA05Fqw8ym+uY
PXxkI12vktHWjdX0IF118qFS1vJg6+K1Gp3q78MqkI5D6pQznCrhkOrgA6obzb/242EV9Wut/qkw
toUHuYM02PaOP2hXeX1stAcp8DdJwHa8vKla97uGtEvrXopRu+raaIvzAIEZvK/xhR5pZvwSEeJV
WWk3cwgWZJ3XjT1XntH+kCLHyHzGdU8xYM6FO79eT+j/9JoxM8FTot5l5c6ftmOyKjvqel13DDA8
Z/pLmf7UlDvZrvuVMK61hJ42a+ZNPMG7Yi5gme8R/3zPzVzn3x7kF6H0wnmd+YBNV/FJuO/ElfQT
TYHJ5qXylMG1gLckbj0ekhDgr93fttfjzBbY63nLV0w06TrcTrHnG2s4SKjL3CrZTemqvG+TPWVV
D6/i7KL5wqevBFtxdVWm68HRAvAduJgPUeeGhqdvrBXAs8oJn5PALr4Fe8srrpPvwhHlWibZ/Wl0
u+2wQUDS3HTUUvUtjK/wFH4Dqz0SSrSpzlHM2QHUrLAMb8t9/AjHyHemW3yN6mP+xZ7voum4LG2M
311HBVQWDL2l4fG22Vywls8SK5dPcR2bbh8BKBqrHqsqExddwGjVSZYbi4BZR+BALtSzFQF9+1Sn
sBNV+jVU43u8z1eNmHwxZ3xYC1M/xCoAZBXxEz1bOjtvz4x2cBYJiF5OcZh2TqDJxSrJ++ifrih1
VrjsIowFxwnp+2JmUtrIr8x4Ek/Ev1J91roHMRSPqtizyZ+/t+J8HGLrizETkCXn/m7MpFZJ0RKd
FYdn7Fz+/k2LH+WPAJ5vkk5ZCtLcEY1VJm4oREUzI4FX5Svq36Pi6tIml69jYR3ynM4PKWMsVfhy
a/6CtPLC8AOVgJJFl+4N6RTEhTMiawJdMvbXkcaYsZ/CX51+nIdfUvZkNHsxfem7YxWT2/CQ96+z
6dHy7mMHhYcxgz7DWbtK4lWnOaw5JarwtlF5PANx6OWTU0/wj9yClVS8i+ptbqxG1FCdAxOIN2aI
GHltOg9hujMpK3uILTbynoLGhoXIbeOymXSoF64oXa0lb3Iqt/caN7g2b8kxffXvk9fyqUDoWezp
o/B9dI28ytXd/jl5zF6k52ovbeVv063Af7XjABUaaZBIG8UeihVfebCZJS+ZT72wmfKtYlyNw22+
NpVNmb30yY8pO5A7JvZIew5ifNMOW6HJ8bMz05SbXjvHxFQUT9kqr654wWfZi6qdlOwtijjBNo02
ueJZyRrNBRN2DqgMTF7ACy3eVc9JaWfPE2XuwjGod0qMbAyBdjraxnP08vlanY3ux4cHVQuN+KUC
8nE3MrUIFM20m0+htFKqzahv4viKyANp9HzLZVHJn6v6So62tOBssEg82Oo3CwOo6vblXW68dMU1
tXhzXtx9VBlVad1HkIrccPaAYAVs32I7KJ3mlD4LTwvP7bpxWFxTIUht/dz67oC1P3PlG/88PQG0
SSYPF5J2qz71D9JreMofkNAqt8FVueGEdtUh9BJ+gfUtRVBd28WVf9N5hss5bvOH8rv2QHaJl+Qg
hJzkzHD/itgWBRVVZUlfRdKqK+2IE9yEN8YmLW0RrPoKNs+2rIEY3Ok3ulfuwm85Yi6oM26zbV+p
BDJxSnbzrB3gKmkH5aC5loMbYZ2s9VXjBVeouldYAL3aZQcjfI8p0PBCxY7yjVqLePav/DsRQTfX
7qf4U94GhGXaMLvN2K4OxW64Vjb9Rv/ZMFq7hSe/yI/xHpm4dptT+ryr0FE98U7lpYu7DDzeMO00
aqiSO+cbkZ5V/7M0bqd+Oyln7FdrbbyyQi+GuoVOWcU0ZIe5bZzE5/wxOejPHbZ4bskhu8f9z5dR
unwB2tKFjV7A43AklPO6EyZOVYDBcodhYzVwZfdmfygGkWrdUzPtBmqYjO8v/cZYE03TzlTt3SFc
oyXpb9G2SffDT+1Xf5CJcTTtmt9kQt525sSlgiT0m1qHDYZrziuTdaOt5fY6SQ+i6RmLJc4pEidX
7fBXqNp5ZesxHMiVOa3EzvO1nW9BrgCl5mmS5ytQzzyz2IXDbUKJNdjo3asasZ46K7SI+01UrRsV
voajNDcDWxN89e2KP+wMAG/roli1A0OdjZ4r8R0K2zQRB7oWtO/oRH6xi7gwdjFD4i1ZOj2YYlSW
uJdARlWrM9Pws/mUdQamhoE33I9GguZ6+h1hYuza5CTVV7rcHcH8ozyUVwL/OJmoUeJVki9m7A8V
KU6HaUPR6STSX7ts5WH+gBDVhdJJerJya3JFDddXWdDWGM0v5ilafR+GGgQxrAwsQrKAB19WI4Cz
Kz1kl/k0rrJNteuux6vhAZGkZ7nDkVcDc8sM2jPcdeNdmTg1xBdKxPfyUb2bQDMdqZLH/TFGJk/F
XGA/wk7YiywQVI4MiQWe4I/5Homno33PMkfRbID5JKulBWkfXsOzfZQNN2tv8JkNvWvAUWhXXeyO
BZw2j36NeIxflxf9Znru+o0S3wXq9dS7CsPzcTqWe/m53gTb7KrF+h6sI9T+yVpw2/10VFfJmtrq
I993w/D+kH8frspr2RsYl5RrJH9VfG3wSPqrJnY1jDz1booI2D7M7XFMDmApunilHsfYoeKrgljM
XJ8cuN4VjFuJKQdIlcG9cYajcL+MjQfxyOnDgGQZfi8e6a+JT8qrwBiZ7qkTG4HtA71Y0YdhQ8QY
ox+Vk77SV4Uj2UA0r1jfeipeYnlF/uprjc3JsoX7/MWKnbKBAmIn9wPvnWlXv7jQy1CzmXf6U3jC
zh3dFXdshYRdebtw7371+TJrWj+t4yA4qoS0DM6H3bwAdM1oJYFcke3utXDzQ3UTPVE22ZnX3c7a
6Kf4V8D8POzqq/RO+zHt5EPyYikUjnG/UBTmv8K4i+8VhbYywA+20HYr7TVleVURhqX9bePvzeYa
nrfgJcUu7TfTeDX2t117hBQbqF6E7ldfCQD8JC8yGXQYHmC+r61mbSkrodvM0ToKvcFwqGKopaN/
o2CtA0KMV1njaDFPi508Wrm9KAvgzbhTeyy7gyxvps6TJ7xUh6RxQh2MoSPkV0J3SNsbofWdRDtY
0UMZ7PzGNr6Q9v3NO0unAhESFlhDR9j5frlnduTd+TBWT9jDyxvCbEB+Z9IIoHFUXTJQp388RiCw
Xixo1D5Qy102p+NCn+JhEJKTT0HZaSOTEbOudoWY/JxMciM/X5H8Tnd6v5pd9NwIAy1JInnUvKhZ
QsdU+i40k1Pc+OVqnrIXTc67o2IktTO1P9C2+UR1uphaChdT8grEClavPGdK1Zmu2gxqJrOVDrR1
3aLNdwDit54VND8+P9HL28CVpxq0VNdFXVPxR76/DdUIgaaNs+hUzlZBa6fjMdX1dsVmB1al3G0/
P9xvb8bb67IcD1QtPclFBkE21vvjJUBZ57JJo5MZzcM+raarMfZNL2nCBsP+/KPS2VFNMR7vyZxp
tISm4VEazp1CTet9X7Nn5POQvBxjANSBSFPWK42rEjP+52f6W1L87kwXdriOioJZhWujXVyZBiCp
n9TKfJa/dRxPWrgh6Z1wo661s7+GDOEWt/RLw3OwK34pjwz1NEWjb2niYK1jvVKjsY6PUMczFmA5
o4krddfkcSuRJ0QeAY4sSbQlzjSwpYj5/9yp12q/sU5ZvA+kfQ40q9qzyqtSJwb6h8lQ82Ba9rOr
mb0dplup9bqaRYRH6xObnQAkMzvkMsXbW8E/DSz3YzeqXGoCLESmPf+rCHb0Qhj0LTYAWEg9ygOg
ZqgVsMDRRGG5xFqO+eixZfRDY2U4oELDeFWzCNSccvjiEv8WvVxeYvwctHX4h2r7xRgA4mAJOk7F
81zWV3mXEWoJ78hJQyZKMJIyFFX9O5A3PP0Jq6tMJJbOf42tpNjSFDl+ccMv5nVw5orGvA4xn3Sx
PyHUb/afbIVDnVc2P8tyJNHFSW9UdejXfvRDIh/czu+nvtjEA4Sqz497WQf+fVwMVEtaNyHFv7c2
b46bK+Sp602Un3tL8MiJgf80xrMd6QCR5EimmKU3XzRUPrz0fFTUvKzcqCRgfr4oIwgqsaiSUmVn
kgl7tzb2E+4WNnms5uPsKy793xxseZHgT6Ihxox8UU2ACaXBENK4rnH1RD4bC2zF/FVI3f2URl+t
TC8XZ/x6ighIG1gOLtPKRelGqRSR4nYwnP05oeSWN6y1ZVo2n9+y35PF+wdXI4GNKF6eE2Sxlybg
WIVaJVV6fzYPFN0ovdrjXQi9kuSXmdefRZ9jsumNNmZ61EDwiQvcAXPqnN930bbI93F4Eix8WftS
c2OflEoNz62Xaq6crcrW7cbVAKa4viubVRqspAay4cpSNw1MyAhzyr6VXIONorUPVBcHRD1vLN+1
NFrUK+mV7SRd65GlEi4wOCh32Z30YIwYawHVOuU1ay/+Pn1IINkTlRy6UuUErD57p2udgpZhel0o
bhttxuw6Nrzh9yYeP5ApOD3Sm8qrFDcw1vG+zTaiv06GdX/I11/Fl152/biVi14OOgbDg/nBBKGK
AtxUcrTPYjI7lt7f0OOzZ0senb6tnwh6uQkp539+Yz/oEqHcWxp9Zh6j5WH9vfh/+zIa4ZCnOAzO
9CRjtoHjagKk5iqahrarb9QVgHpKQj2IW6EN3Koov2ovf/zYxIcTrkd2BuwB4/e09OYMxGAOwkEb
83MqqA9plMHLVEPfiau8cttYlldx8doZhHp//sk/vqUMwbKB6YTUDHLvlffzctOBy4z6sj5Pet3s
WnMtoMXTQs3JpED4or74N1fZZA2Azl8HrWCgM3t/MKEVO3+oCw42mOdKlDZNnmIMB0U3HAshX5Aa
XQqVnRZSWhZfLAT/5ugoT8m2YfnB0sy49HQC8ZPDnLies5CLFj0LuI55cFA6rVppUXSYroYqjmkC
Bg905p7+6WW2LLSHirx4WdivXoy8shqVAQG8NRb0BvyBzL5GtBgvOt0erebLcerDlMbRKIsRnbCo
+i8L2dYg1kj8tOaMtKLdUMga2i2I1MDuZP1BgRLuYDZbYg9w5n/+OT9oQZGA8ym5xRRyUaUo8vtb
HPJpSC+gA5ZlEyK3mjgG9NB5d+5aYZ/XCm+xTEt6bA0Bg6NiOihETczCW53U241UpqLXzqJnDKp+
buizf3F6y3V+N4BjKsKkxmxPY1/5kGUZl6mwkMfF01S1phOM02vYV0D2i7IBwkh3n8WAgXSdVqaF
m4d9NZvoKnxsI5iHpHioXmt2hZvpLPdK5SRraQe5DsVbGX9xqh9eTOSqwI90KCYKebK/xV9vxgOS
kgd9zPXybJXot+eGjolVVpLjy8mPsEJR9vmV+TCBMgYAhOLtQBfN0uxiHLCarpFybFfnyRgVJOXo
VlK/S794B7VlZff++uNpZ2kNooREK27F+8dj0GqlaECrnivEaoAkLPlZkcZTE87bsIqKK11FrRZM
M01gtSr3OikQtiWkyoGg4htI+tYRQ3bi+TPyntHQdr2eDNelFin7BNaYrc9PqgmZKq9j/cYKyVvo
5k7yZvkHofRsKvwXC+75ltOgWkpRmPzGa6vSqHbnluqk9YTaQGSh0qrCTkj84mRl+SpWWm7ADDa7
NESgJFRH/dbsb2fDTcmMOSErmLS2OBpVO1230RfL0487J5l8NOYFDDxsY6FOvb9kTQQcq2vS+Dy3
WUx0Cy3hXqyKFVGKBSBsSn5R3Po7cg6PDOZ3EAMGuxWtX2IrHhLZd5VR7R9V2XLmmjpALVu1hw9a
/WJpJF9W4jEWIUOCqbOswyDqXLz4lZwHnWXm0VkjR32tDL1yI7Ugb4K+Babc8jh1foGaoIRCCzQa
+3C3aaqQB1ptC6emEHAMciIc02w3W9FVZvRYZ9VuHaVNc6UKwb71JXnz+UP/Yc7lEcQJAC4BOQaZ
9BebdaXLayHUhn5RdFnQTmr7it4ayXFI102M5nZqjt3qnx+TAXJZbxBYyiD5/nYOsoZCF6z0SY7b
H4Qy/8rC9DH1k21m+kyC9L2ASnmfH1O6yDI2uems9znYoqWzlhHl/VFB4deyDrj3lEcrJceJfDYs
QLXjQw4fGLZtID1p2QEfUlvtMh3NDtpMcj2J9iDAEn5M5UZRAHP/pziRGoInIzKblcJOrSFMgBgB
O5iRYsgvRov890UfC/xU+5qCH94fub/p5YSC2IYA6ik7yeM1MQNs7Tb+dGzTFQS2PGGvyUbooUmB
VZf3mfQyVG5D+67TtqrlWeErst80pDIIs4WKeqbe68XGfMz11ZA/Kcp+wGhDNGbvNEfNdLuJThiC
H9qkuqt3jgVTuhtfhfKUUB0HHJSP+LJJN7kx6nuf+p3+qKaqayY3ASdcnyZqZoUHFbEeqcReT+Vq
Mm3hmVGXhlcE6MXwMCjyOmUVicuYK5jOEUKuSXX5/M59nAVg6C1J4vg9UV9eiiChdkPG12VGSAWM
N7EuCvWj6wBZbTH0yReP5p/ojvfDM4fjTbCYDSCGXJpaIy3LxIXNfepUb5BvC93255uGqIBUrBwN
VF1KoUB7MszvVnnwuYmFfw7bp7DbNcqzov6S1F/jQImrPAblr1Q4hD7oJ1dNHudujeatK/a+SA/m
XjLvF2a5Gj8GS3BuZ9nkHhH+fhtAxGqJZBkRVfRoRoZk63enITwU8jownzpSRKbyp9zUzqxQv+AO
NR2JSkCY2or02PHR8ndTCBAIN8+ga85EBqlJJWVs2m0fCq4y5A44AgR06tBROhkoylFYTghO65FH
0EuzCvwMAIDaiZokEHad/l+XAStSfknaz0go7Vw6Wk8jmymCsWwBIT8pBn7wVBXZuufUJ+rZNX8r
Y2EafJH66gOqGFuMoG03zCYJDW4w1d+wDhDROtd2/NAjVlqSvG/r8hQnP1Wax4lsUQ/YmliereDO
Cm6j+rnQTyKKmfCpQLujEwHAThdDEUK3LD75nIxqba1i3ZXPyKeQMY+AuVFP8MR2a0FbmejSqURX
W1O254eCOY9AKduyHOos9NG6e/lVOo/hig64pCLuSq5knAoLLBoigtuVt8ItXcH+RdkD36A+H62L
HDS8OzAitLaKjIN6Deo1uE0o+ZgkxVVivgzyg2C5BfksMr9m1Q+rLgEj5FThSu/WRrxJ87XF3tjf
RcgYh29WQ0lyK5OhM3lx7Q2LGw/C0yiAmlj+eJxu2hoROv64ZnwkxYF+3HNXPI/0cVHhDuHKeBh+
AqyinQfCCnMhDdpavrOSnU+MrrwL2qfA3KbzN6P/PvNkmphXTJYbS6+6C92EcYznhK6otS46F1i3
Oe7RwzMU8pX3V7VwTlBGJVv2ZKO8S1KEA1dZ58bltY5QJG9ekqWfPNpJs82lW5WTF8qfvXTbp2d/
PMc0GxvNxSxi1ludGb1I7vPwkPvXirSWg3WY7VTyPOKrpNvF6a7qlu29Mm9QR+bzjZTvQcnnqpdp
pK89YuRT+vsOlMW2KwA6rkfVK6O7OsEaeJK6Y0fj33+UeT3mcatZrmVeIWTPtA3UHPAOITKonU5D
svii0KQus/3FQIIxXmaPJ4ILwvj6fr7p86ItCDzqTzMNwAhtaRq3tgF6xpsk8RzH6bCdK324UdtK
tZssuMpJUl35lh+uQ5EqStXJ1IUT4pATGcVclbD8NXoFJr2eoWMg4AxEf2f1d2ac37X+0r+VCzc1
RNQPixAsR6zVZuG4rsaACkwP2qNvmKZSS0wcLXyEGyDZJRR01LI9vhPT1avWiVIdvedcrJMeadbn
I/nH7SdrIhyHyz7QEkVMge8vCZFuTSyFQnqWfXE46mG/qpR8Bc+ut4lzZTLuMbOYwcvYNaCAxKD7
avf94Z5wAos/cPE+Lrvvi6qr1kk9ecVaembzpl4F5ZFqwOSVrfpKrs5oty1woLSmOFxPpO7myfwT
0zg9p5IH/fNr8aH0uZwJ7BuZ9o9lIPp5fymGOQ2tFN7IeU7F50AjyCKZ2HEt2RBrHYCNxbj++RE/
Lk+XQ+oKafdIbtn+XWzA80xJm1lWKX02Q7syi3xw2sT4oZAKeszUAONEJ2/1msRvs2h811frm3qU
7xQmw11lTij69Ow+kGt+zJxqlkB577R1YlvyL4O0Jgf38/jFVfqt6nr3EsFehw+EAp29qiReLqmj
2Y+SKaoSZHA8H72Uh+t+FMH5+V2/kggUc8uUrAM5YLuko9aNrSw4EleRBLQbuzztyRGxpPUkit1a
7lRbq2D8JF0geYHf6B5xf9baNBYPTBYjxmjaZt1Ipb6ZClRXYRj9mIAwXk2wAIdJFr/4dOrlCLGA
5SnVIoJWsXEYFyvSZioJkVPn5CxjqrABL91NYvzF+v437fLyCr49yMVd9wONOJ/ER0jTiDQ6ZiPz
Iqku0dHwL9XE8WcEMkiclFJsCt5Lb6ynqrvJx7T0YkOsvZQdtzTINyOAaZucRnfpOjkiUobVHE9L
3gEzw4h3KdNVzH2CuSnVAFtCKRieteLuKl8t5T++xUsxXaaKZSqLZPHiLS4jU4eJMwsnvUXYRETD
7FZkHdkWwRjbsGTTorMu6IIrbVzKu0FA1Bg/g0BrML+4hRcMGXYVtBEWKqbMrWRtaly8x62l+uRR
F8Kpq9K11ir9umq5isKsbgtNxqQgl5M3o8ojW8+RpUm5saKWRQI+CTfQWIRpGZ2W2PhKyPi3JyYt
iAdAD6ICpOL9AJOXQ04cdy2cKosEkzYYTgpYR9YH6YqxDfNv3j73nb8afe5hFgp7kTqCY0yopHph
bMDKheciG5/+8SDELp5Rj7unYWy5pJ3U5PnEU1AGZzJF82vydTa60q1Jlhz2c+5vCWuqV4RGBM6o
jqKj8l2O3pT6njxeNxbI/bhS6JKqYi5sgqbNWCvor7kVTl415aIz4ov4fcL/iJdyiH7URVO8tu8Z
i795gf8BMP5vgzPSAntz7xb447+gjn+yh++K5Ff6vXuLU/n9E39Bh+GpSBjulsEZKwXVzr/wjAK2
qD/g5mh0EtHQUu3l0fsLOmz+QT1UYdNPcRQDCNCVfxNVBOsPqv8UBJibqfyS4f1PiCq/y2j/GfeQ
MVOFZW6l3C1a9N8uLUwyCmIyjErxLEu3SnWTAzYlNuF2kveFDBB0q4inkoQu/M4+blv9uszcJvbm
nQpa9tFKnBn3gbXr8nVR7gLakP5oB68IylCV3LEmL1YMi31MpNw1zq+OqGv1BsDqKO1bfbE+WsM6
mNxRuaos1cZ4o88gfWImeVvo4Hvch/WzSFYpMWlrfAxtb94JerlqMS1J8U7Lj1H0jbxLPb8ZxYM1
Uya6IZwux9Yjoi419YOUPAQqm09oIZO6mdANBed+tLEh2tVNU+006av+ovR+2P3XFaV+wi2nOqpf
tk4HkUg1ElPFM6mZT1ofRKsxUI29MhvfjLGjYmjRxxC84ZH8YO1gKFO/ige6+G+ewuOfd/Ad3vn9
rLmcxtIgon+ASIGizkK7fiuWzvPGLJVGnc9JKD9InWSetECM9hRbtCh+Gsziu16q95k4Cmwn67Us
luSkKel0LmL6e710//n5LJP0u+eMtRuPF6VcoBMwri/WtEVhysGkmMO5lmvR68rI8ppZfWqVaZ3F
+k5WyOlAI/Mv2sw/Gpf+1404Ghfnv+c4PUJvipr/mv7L69ou//5u5Fl+8t8jj/4HdTyZJ+CC5MTI
Yy6DEi/+u0FHUv6QJZOaDneKNB9yB/4z6IB4Wto0gJx4pJZOvfRPRp2LWZdhUNFY0CHlF3EJ46G8
WJoE4DmjSBLb+7iLqZrUSpZej3lELIc2juSb05Yi0zMIEnee5P6l6mrM1qbYsKZW9OSe0NbqOh2V
7CRN4rxuDNjeby7p37w+y+P49nHlBBl2WU3rlsTwfKkFG1jFibWpt/dVjBIOeccOOabJgjmr1O3n
h7p8UX8fCk3JAmpbBoyLMm/bGwOrz7m9n4QJV8JQB24ghvEXvpDfC5n3n2jB3ouwl9QlJfLSkzyw
iRZqNroPPULYtaSzm85opo5kYjsUzis6OR36nbb1kzspnczruRIOSZ3u65DMaF0KiGbpktnFRa6d
M5MrLkgWWTfTlHiGf0oMmjBJH5ebOCgV1JWhvw67SoO9ACT88yt20TpcHh/WamBaCDoXl074xSWb
fFWpp6wJHwxDCH8aXa4chxBBpyUDOtej0qKOJe1GFTtsp07luk9nJ5gSEkxbyFI1yvG0yWp6jXea
2sdEmwfRnzf1H407/4+uhxa+338/Op2/Z8XFmMT3/3tMkv7ANARiWiZVhsUQc+dfEQyshkAFgJdk
vqKH+WYxxLgEwBArKjoPhAd4m96NSwwhy2oI7RCqCzyyF3zqz3jV6rINefeSaADfJBGKBychM3+/
nzRRfcFk7EflroyqSnim5WPdRGMAMiEj73SbpL1Buq+ff8/7BHRylVWaV9NCpBvsz+XPMvKxg7Sa
ZhdyCKzXFKs6dUyJnwApIycLg0CsBtgyRL8RY2jh5CEqcrabVNePKps1gD6i0iROkEyyQRDkVJzj
WfhW9w268VweihdRmVkdYQFuBpfmpnCivz+TPqOGfUYUZT+Vbidq4c9ML3H0D3mugWMMa1xLWZuW
x0hRM69qh75yhoXJ/MW4+WEwQyFKvxxZChIGBGsXA3vNjY3mKpXuUjHy8ZB3tZNlpAG/eaT+J6Mz
R0ELB4WQ9S8mg2UJ9qbjndZp21Wk595ludq4eVjU3qg04IcRLLhEMH9Fyvmb54KPglZsISjQ8TYu
DtjJWT4rKCXudLGc9kFe9M+jYgpgmCV9ek2YUBN2rbG1BrkZcpclY8jsRilpUY2F6ipl6wNGVnP1
R5aL7S9fLCxIbKgUyQ83BlqewVSoZzWCi+fIpTrdd8ZEJupIkG3hRiW1pnwa6sbtEAJ2S5BzUqzm
WZp0O+mGuXXC0sh1G9FBfNNIDaYlVSknXEwAjgSLvvZKV0t0/b5RnZJ5GL8LOro+RyAx+LsW6fWr
miUxcCeVOqet9j7BO//whrG/QdGCY3BxS37YZUAOho086uNdG+Sv/kzMgsC1mWVrQ+/8XyFc/3/s
/T8Igt5c9w970VPXRO/H3uX7/xp7dRO2/29MPUsNqmhMmv8ie1p/ILUGYsGmYVErLgP8X0EB0h8s
TFAGMdmKbGHV/wy96rKxRQ3LkEvwACP6P9qH/mYZ/GfkxZmjsgrktV4E5gjiL1ncvkIePCilGVkv
eHVqkuSJO0EX193TqLZliuk7JhLbK6p0ro+i2M76yTfNON5YcW1Nx1oaS4XIYoVBPVsNSpL1G9K0
seqlWP9wxvi1eJsUVvEQBhHKyzpLCQPPhyTS3CLUff1WDTXf94QiE0L6g3lu1irwaqEYG69JUPbQ
u4r1oXarSu5OGqxgmZKuIB7RajU/LLEVsM4IVryTy1GaHQZsFlZTEYFIJHsZM5mvdtqT1Ckt+qHY
AuMuDkxqdjKW6UEbfJygSRRhCh8g9Ch23uVobfXICIkxjLTkJAQqrB4x7svUE+Ve0reiFM+p6unN
xKVKBasiZ5tk8YB26Zun6G+GW+beN7Pin/eGZRaLUyQBi7jk/XBbCaR8c80MMlkKwqNthiLc6v1c
Wvsskeroi9H9QoKwHA/7FM8a3GK+sI+9P55P2AGPXEs0fSzEM3WBPqDHE+uBOryIcibX9txGVbgv
8mJKf8xWI9315dA8TUPDIzBFzfiVDp034P0VAMq4FAgtXeR/QJe+P6MmEOY4CMgSR/8u6rRGhUJe
QWsU2DPHyjDTnRxCLOyp1WDPrAg8dvPMCL46DXmZPt++JUiiAApR+mFGYSd9ySfU9bybhdTHNBvS
U6eoG/mFfJPkCe6wJGwHMjd9wQe7wHSW7MdAV34R41StyL2QmSuSUp6/K0HfWA888ibdw3TsQxIZ
ErMj8VdqFd84qa0yhOfBnyf/h9aTP605lDQG7SvC5/ulAiRsPgiRWgwrIhMqHpj311SMzXCKWo22
dITV5tuMsilz9VBB5/n54/t+L7ccSOMgTD2LfpWFycXjq+WKz9Phw34LjbHVcZGaqXQg/grvZk4I
Fl1+LcMs//lRL18ajsorgw8ZIc0i071YMmTmgIBJD32wKYuBI0wocCs60UZ1bNVfdC8+fEJ6hGzc
eV1o2wHZXP7+zXoooLaXyknKHtnX07Gkm4Cca9NOeW/ukC9q8r7thpEW6ecf8X1zjgtLXRLnEiZP
2oSErVwclhWxqWRNoAe09Gedol6THDM/rvCQWX7zIE1g4FvWocxZ/95Q/A+Go+WwyAKX2gHRiGxo
33/aWc6GqSAskcOK81w5kjaMh840y86OpEL98fnR3heulg+pQmJmM7BUYZnvLj6k0SZyP88GcZCz
kHTEj5XG2u8UhVS01Do2hiyi8VRmXLlkdn9+aJq+l+/7st0B/YO+/bdr9eLgvp9UclQpPD+NP5Z5
4CSW2uSnps7n5HvKequxIJpw3gAVZxRVYRKwZadBLKTg95IS8qMP+KPVYSwWSa1PFGLjPj9MvYLv
Wcw7qqXVKOiLgC0B0Y+jrJuL+XYomrFY+9zg7LaY87r19EGawtBGlV1Np7IVoQXLvi7ot7PfR/Or
ElWlNmzERk+WzshgiPN9FfVC/ysQqznAZTn08A3iyYyTgzpEskqKhihVt7mV6cRayUGB9XlIlcDY
JyLtFXqX0mBC8BjSYoItVaiZOwJQqScvmCMZiFkn5RH2cQJX9X5rqUGmApSMDSu9D+dUieBnBbM0
rkojxAwWK/M4w7SRI0rQvZbDBUzKQFeBSHShYG7LNB1wKwSiEl7XyK9joH9Fpm74HYE1e/+Xs/Po
cRtZ1/AvIkAW81YSqVYHu5093hD22GYq5lTkr78PfS5wLKohoc9mFmOgS8VKX3hDoqkqGvc5I2c/
ZJn00aOILeQIISj5XB2d7mgebpxu5mXFiZ3rIvJQK1v5h34ZQcmDNtE0KPWDKyI7kI0olPkMmbGZ
rd+l6ZRTe9fUhdTSQ2XCTxZBqVlN4u4HM5otcIbziDhDnOKR+8vXCh8ETjvlZB4OTUbMw6rErX9o
dk0NF/4MYLgU+gkGtL4xad0vIhu3Bzy3JNkv35eyvNfMiJhkV6I1KB41VdYOxLR4ScCKGrqagtzq
MyQ/rakbqr3IvFKCC12MCZkmo5ruxeAU/t0UTwUFu7jukd0sR0174+hzzOuj0Wnq0M5O5/KZ2KX+
XWS157+PW22CQjrUtpF/7SwXfewMateIOkKuZv2JqDAVAOp833wY1dxVoTmI2WPjOql97/VA79E1
KO1YfZrrVt3FvhvlYV1ZM7/LyCVctLrIUOFK3LL9mOoFGixVj26wRnQUD87ywyu1SBFhsmToAUmv
svLjZHRm2T92jUgM51iXqSHrgz9haTHvvJh22qL1wO4BZC0PE2bw5lF1RS5PU827ouBd9+ngxfde
rNluE7iZb2UfXdcshs8LTKZ52Ddtpicn8lMtYet62BqGuTBlDZpF12k073p7Mpsvoh8s/b4a4xH3
txGQ21IBxZF2hYiBVQrX3A1Tj39TbGkF5sjmbGUnU421tu/r2kHWSGm5Lp49Z+bL7qq6Wawfoo0N
1HCcBo1iKzJ6CmBxm4t7kdsEpPqEDuQ3JTK0COymaoY3taAw8bjMHmaATjFMdFlSU6NUkIupce/A
qI3qca5cIzl6k2vET3hixulnV6ZxPjyNWVF7HSIKSYVLMJvDUqc61fvI+yFbcASforTPoast1EvU
zGM89eiLeSryk0/daKXpHZjuehruC0qzzmlEJ9qMQ6xU+la8bWepRe1OL3q3eld5nuq0g+xMbgrq
MYYl/5mnSfRfBq3wkCZZNEP/XLiDPjy4eoGOldaaffSkRUn/3lKTZf0797Yrbz2I59c1GRSlcy5b
8hfqEsSJm/JRVNpJrnlAPhsUyfdVCa6rKyrkf92GXrZyXydQvo5HXwTJQ3DU5GYwFc5fwgzynjGM
sx/m0ZTcUQfp7ioXwpZnckkvC/qj1x+k87fwz3hrSL5CcdhwyAudj6dFzojni+ejZIHcIbtRhSoZ
l73V41DlDZ6BAlTkHTTHrG7EcJuc4M/QtOhXGVsuT4Gw6PnQQ0VcIcVCgjYkXXKfc1Wo/axk9KDr
SfNFd1AClHCtIaG2qNvHWTEVYdZk8OGcCg/L6x/iInYlqKRaSW8AQ4yVPXP+a4zY1FIPH5nfyYz8
XTYY4mS7qXkjvjrfToQeuGzoNjQoG2oOdLPNKJE2gBxRsv2d8+DWWAxoegf6hLgSsJrXlqGPcuNN
VjM//SzFWDvCmH7TnnbXPGyzxk40q7py++h3wykb0YYpy/zYCj1TITn6RBE0zSH+g6xcyE+juT95
UabPX69/4MupA3w36UjTsiC83HJalO00kWcma+CTRCRkx1rFsGeQDaPz8NSQH8a4kzYr1Pn6wNst
7oBOAXGP0xGR9NqyPF9ZOF2zEA0IHXNMAUNGiZr7oycG433J7ZgcKwTndnjUjqtCAGySu+vDn2cN
6zZHf37lOsOC92gGmefDayJ2BstO3XCG8XMnTdHcx2JK3kQlgdKN7fXCWBR2KKevdRzbcjcrLUW/
mBlpakiM7T+CFJc7RWXxuXYyFbx2WhT81+3EXl6xnpuvKgd9nGZ77XonsYsmq8rkQ1xp4J51KDM3
dCPO05I/VwUP7OotAqCLWtcm85qhREMmjuNjl7XeKWtzH8Fb9IVEjTGZicObs6PHbd64El4YFRHi
FUiEEw4CCJuVi72O4Ne0NCi6sn9XCTGdHGceDgIc3gepefne0EYUmq5/2A1WlMnS3EWKjp4sahjC
2rIyvdIlDBE+CGt3yXV66bjhkK/P0D+FUTihr8cagpvGUg1LIGVdoNU+6y6a2Xqbxbe4YRdbitII
7cWV4UMayh1yvn3jYYzi2iGqGjJDm/b1QKn+8zisRrBzk/av/eR/LqrVDhN+Aiu9nuW/0t6sTYxe
DF2DL0s7tmFKc3aP/cS0t+a8OHhu0f0cnNSTN66I87uJTw4ilgSUW4m3iNxsM6w1NpVKmqg7TrkC
oWyK6b1edhO922HQ4E0baHtdX+Xz8tOfEbE0XZueJNtchpsdreeGZg6Ef8d4MgLRFvHbUsvcYyn6
+gub+quwsvJ90cfqMSace3d98O2NyDJS9OI4UZLjctrSjVVt4TvqRP1xrkg6MRmlXJRW3UdpQXSc
ys4IJ61G1S7L1Y313YhIrfMG/8YLuxpHrQn4ut3+WmDcQjDRGdV4HId4OaYe0lu+Kvx/22VUpzlF
8XiZemyFjToN5DhMd07uOMecVuLBTRH0EcM4HoZI0Bq+/k0u9jnbCK4lS2lSinPszT6vaofHoW/n
o9aoce/bQ33UuuX7WID7vD7SxddnJBrdCHdTvLcAJJx/AjttiqHqlvkoU8DuqhT6/ZJAUckzW/un
15LuEYUSB4PsuL+lAfHSJFeJBErzDA4g+nzoyorL1lr8+UhVjRjPHvsch5L4u8+3/Xl9lhvqIiuN
TBZkW0QZoC7R19+stKVhhJkZk3HkC9Dmksj86H2LLGrh5adGOt2+EpAyhNfEb5SPA1zf4enr6a3+
oV5mJ1xk88Uq8FCKSdTQLDWKpyLPk1+lBhvi+m89X5FVYBwnFKYMIZDDTyH6/LP0RdEwkJdBBbdN
415qylq+YSCocQHEUf7Wrd3ufTHqTmXv/XnSX7UhuOqBw0P8F+wGiqdcQ+fD5xhYjtK1F7B17ngq
tbp8Zzfj99xIxiMVBLnvksm/L7W0D6/P+/yB+/+BXYJdMP/uyvs8H9guOpU7KoFxbRnlT6nlU3FI
3FYHFmi6NcQgyxk/p7SLPl0f9/y6XcddEyr6Vb4P6Zg+1fm4hsir2G1nQGOpJ44U3cWhrJTABgJS
kd9N8vQ/jMcac7BJrqj6nY+HOL2i2EMp3Y4Q/3QXb3rSMro47ZL9SAyl37heX5qeWKvgOOTR/dry
XzSzbuXgNXroWJX/toT2bO/7ZLBh4Fc1ZbfV+Or1EwSHTVGTW33lDZxPsOpNPzVW6vxk4aam+404
zpQNAzPCmqdQVnVDEG/dkf/NKP6zgKwbNG7gZvBoN/eItLSxU7Xgg1orMzSB6zPxfw6jM9/S3ntp
qNUnmcEIhbytYjpyW4TPIlpCEBdJ0M2zBhSjwhE7j1SkveoR+M+8uB3hXHJ9OfofxNVfr1NvTPFs
eakRZhMiz52deI9O08L6o1r3/vqSXc5rLQRz9IhreQjdzZ4sJtzZpszWQzH6buAnaG/qdtR8yrvm
lura5TFHUQXjChJ9nRRsG2v0vl3UoBr0MAdQHtjWgEplnOGohMhACLAE89IJXv3r50dGva4cS/Qf
y8C/PuXgJJM+er2OvGXq+rs+sqqPyppMeSIuKm49bNsbnM0IktTkQiFS50LavN7CH/IxGVO0al1t
aN4aldvMu7TsPZhnqu3M1fBJAGSmCurNH8GzKRS5rk/4ha/MPU5Fk/mCY9lWbiCbaPMyIjggFq2j
PVfgE1NDJWkoBKAQ4TqBtWTyVYnRumGdNdPjsjF5u0A2nh98d8F+154YtHFwgVhLAKeY1w4BVtcI
GnO2D8Uwt68+/Ss+C/NPtBxohpib08/HHRB/QikizZyvoy6n0JhLa28XXvf29d90DZRW5aq11bcJ
lbQuVYOpVWhSmATjopTDibyJGFHmy3HU4LqYUOsO1wd94WSiVAPCH3w/p2Kb2abgBzJ76Uxepzk5
9E5V7Idmye+gp9vB9aHWL3V+j7JkOg0FG4wu420ugdSkkKs5MwqPRSH2SaqZbyY3nR4jpSXvpSjy
G+O9MDV2KHEfislgQ+zN9yycasTJhvFEFZsHY+nVs5UUmDmp/u76zNbQYTszjv8q5ASXHBro+cak
dzTl+TAvYQ3r5yu2BMhR6rLMbrzsl8NQeaBqh/4r0iVg/M6H8ZFGUW0Jqa3TEwSceeU9cy8qYX65
Pp3L+4W6CogagiSKSLwN5+N4vqa0LrOMUJcQx+CP+iEeO81PPYHIMEYjPCvbGcMMPZEbT9LlFlmh
OqCzBU1nikibRNGz+rSIF2WE5CVGMFqTFpaN+XuuE/WUSOdWrfCl4ShN0qFEywOh382FUpI4GDEt
oXByTFjjQHBkMNmtgY5pPJyadHa7w/VPux1xLa+vcotUdSjRERGef9oIxcWKGfb0x3xY/b7xaxDu
vXIwL6MPfcs1a3sCGI13ncoYqBdwUX+4y389S6VRjLhS+KitaaN+aggKjxpmSXJXSNjErwzL/gxG
qIvLNaQNduj51Gxy1SrpGaweBG4LtQ8pvhia+2WMEWarK+fGoTsvKqylZSbHxQyin+QOPP75eF4K
OnAcrT5QRm+fMMKd3w2+jOzDPKAvyXjdU7S00Ul0jo2FbNu88npZxzcI0tg/mCdd7NUuJ3aaMg32
dSzVnoJqFs40eCHItMuNXXOxjmAwQIyu4A8AGeAyzqeq/DECAGHWwdQ58z9jJuvkuW6GLrsHLJ4/
X9+iLw2GYgsvHiUwjuLm9JtA1kwjtYiT6jJ7iLy8xEaDFmnvd/Xr50W9ca1F2GxOb7uEyowGqwHa
GSxG0rRQ1uMR19CowmOumpry26sntso0EjKBpsHHdXO55IMTgQTj7MX01EPSJO9z3vgZLsul9eH6
UNvwiKoKzwHoGfYF2fYWDZi53SCbyO2DIur7e6dzTuQWVuAQ3+yGGT35ul5uKRH84ZL//QoxKJVL
Al9KbGyX7d2SeiYdalnhb1j75bNms012idMiizbR4I1yw3hwxRCFQOCwFqFWNwepshDzhmNbvJNA
kbFgr5Llxr3wwrfABmoFHXuQBLkYtps378ET08xHKa8MS7X4ct9Y1RzEYFfunAIV2RYq8S25v4th
+XPQD4mPzTVv25qD9pkVm0BFJmSZ7Bmw3yrC0trmHtDWctL7lqqD0d94oC+OzjrmijNkJUgFtorP
Uaw0leTVFFizzH+nJmZbHQHDqar17rWbeR0KApTPqlPT2YYcZjZUiT2nUzBZtraTBQqg2SibUzm7
+Y24dA0rzvYVQ5Hcc0jRE+ASWmf91yuSLksD+caZgs7SLOQy23qv69H02iOzjkKzEMEGcsQL5H0q
lyRtbBdSQGdGRyXyJlSpK0PyAFJSEGoPbS+W8JXndB107XlwRoEorcjhv6dm2v1gNnWMgWkjzINv
L/gsANt5l8CEwGFqckI5YFF0fdAXdslakl4Lr9x5RB7ng6ZRrgwjGxgUmuFBRxrgDffQHBiiaF4/
P9o53AkcArq82wAHUnpfDh5F3UngCY+OIno2mYnwsqrT/mNl6eoYkaD+eP0EV0AkyLO10HbRg0z0
BMMCYwpSGzP7ocKnChQLZTZrvlF8eulTEm7jcr7KmjHH809pFSUFbhujJ/wqMYJxNK4Wv/MPBZ30
G9fYNijmSgXl+d+hNuGNGyVaZMFiCDwvrx8zN0fEc6wjXHFzswcYFiXP2hhDSmir6Uaks4HREeqs
YwNSByNJ1Z5tcz5NPJpStx6WCUMMZLB14uKTH8fJs3SVAl5c5GOFx1tnv68cB6awgwTgsz5G6q3e
tYhwCu2zkF18N6Yzhl1RTSucnBaV1+vL/sI9Qc+d946HHHrUdtkjskjfotwYGH3/2yjl/HFEPvPG
NbG+FpvLiBouaRAgDuhMWyGGBTlK6jeseDe6+X3NLRx6bWQ+emNiBoaajRs1h4sok09PgwSa55ok
oJ53/unBVqHTJ0fGaywRdj2tbXOw0pAWgHFY5QrRTlNoc00g/2WtyuP1b/rCK8bwpLFEZNQetuL1
A7IhA74jU9A4Sj4ZjTHqx87x1JNbQYlCwUUOb3u7t60b8pUvfmYyTDAUa99sC91YDDmpUWfHSRPv
L1Jb76HrXXFwCtkexty71RV4YYsjQI9twfpcm+RFm+M1dkAbF8cYg7ppZLRLOif7RcnT/ggtAnuM
UbZWiLai83PMpvFQt2ncHDTdan5Vs5FDl09qNNrGSPbBqKu0wtrcqXCNU9736wtyeeOwGUgWqUGx
HuBnNvuhGguK0uMYiJHEtF5yzH3IGCvEU6izRDdi8ctlWOMJmohUhFCP35LgOWymU4NzC8xcx4KV
4OwfiBpcMlGfMFvNePV9SlBBs9JdA1daFptEA1HaBZ0dbwzo5AkIppTk1C/ZLwsOpKxQ9frh0Gcg
z6cGbYJ52Dy/vUVXHXeGIehwNzgudNi+6DF460jEWba/vnCXtxNMOwoL5ItMkF12vnCA6GZv1uUc
JMnQ/RIj+oIyd6cv10e5DMIJXf4eZvMFO2tqJydd5mAED3Xo3D75arR6hi0YMfLvxkQz+MkwKwNY
szYOX0CImocSDG5Q5Z151C1U8pu0i25pcV5sW+IcjDrXb01ZnNLo+ewlaZ5ZESWERoRZWwH66a5K
0P6cSTiD65/gYs9S3ocoR75KeRrJnM2NGTfxEuV5a4dVOg7PYMusIC6Af+kzAt+7Ocd48tUDrpRX
WrAwXl3q4edzS6Z86BMU80Ovs8vH1ejis+nB7fH8xH5KBldTNx66izeBPJzOGv+hGofm22bbksDJ
vpwxx1IQId+KNHbe62Zu/o4t2Ci7AnwoxTmdNso9QrF6cdel2q2k6iIaWUdHeIU7E6MXnsLzORPq
+abMRxHGZdL8U9LMfKNTI/iqd30173OVxYdu0B3IGqK5scUvtxLfcrVHp+sNd26Vl/k7ZkY/frAw
XxchrZWV22TDAsZ3YjjFxWz5NzbTxfvHPDGhQkaO8gdtsc2+rU1X2tZSi3BUWnlIASG/54v+LmZk
SWzodXdyMl5/VugccN+ioc6bC2jzfIJo7WlkDHxb257yp3zWuunQyM6F/baI+Zb69QubCTioQLNt
7aBeFOCV6Wu2NfVmSBKbHiwxq4elwcC0Msz6g1lPbajH+K2NK+lP6qL6df3wXFyLbBQwqVCx6G0Q
tG0OT5wt0TLUEuVoJy/uo8GNTouf9TeWcQPz4jMSQrBZWUb6RQDbNpcCBsJWATPdCjWlR18aVU4n
5J6jr10hERHrh0jDWi3pZBLIxVb1vkI24xvVZ9e68UtemK8NHxQHNS5CcobND8ETwe5qemShymP7
cwPq7DRKZHeuf9XLO3AFHHE7QGFZjVY2X9VpldeX5GWhbNPfloBktMPWV+FpJ4vHyAMhf328F2bF
G0q6SD2SaHV7TMzciUdyEyQx9enfBGGug615t/o3648+C71ZOEICpAW4/IhFN9dep/FiLH1nhdaM
AW6FMwSM7bK780WfH6/P5+L7UWiAmctcgDoSD67Xwl8lh75sSezgK4bpBGYb72ggQk7plc9GV72L
snw8XB/vYmqMx6ZEDBi/O7Ks7XiuSHt36ek7qCT6pIOPOwD/RyPXalszurFYF3cag7k28MI/1VVg
2OeT09zCqrosww1VlPOHxe+7T4VcgCebS3JPckZDvlqWG+HPC4OuJWQLWRiwuRBhzwctBq2F0cAM
AXnWjzWiJg9O5dpHrld0o31cZHobauz1z3p57BHW1GHMk6iB0sWX7HzUXqt9dymZqpG38bMhsHy3
UhMHFwfH0SzR9KAq0I8dDUykBr2y79vSu/VUvrC265FY+/JU7IGYnv8GHRN6DdEt1rZI7AAFwRGs
wyJ3MoludRwvjiHTpW9LvoaUB02QzTaqB01ELZwVHN39/GlSc/ywYPR146u+sJQEyxwLqowuHcHN
+6Qpv/Scjiu7qRIrTNIIvTGwpKGmp9ZD7BTWA0SOWw3/l77in6YVIGGwKdtE1BncJXU9VlKx0gih
lfIenArOpzNsnuu75oXDD/TljyYK1zSP4/mCeVGhY9KAaagBMP/QaKa2N9wMkdy6SR+1WNxqgb/0
PXkNiHSBxFKS26yaGcE0WaFyYVvl4i3qZ3QiSgO7W0R592aEYOzg5Fl4fZIvfk9aneRbnAsu7/NJ
FmJ2sgaQfDh5KKM0fd7uEoF8NO44tzTxX/ielEsILSDYonfubw4hwGUlxjYhnpEoNO1qSUhDh9Py
/4FyaWFI77Y3nr8XvigjMhxQchLFbb2qcLJlaiKitimOcbxvswWIs3CPEAnbRzEn32bPFjeygBc+
KNuSsWiu8kZtj3niNoszsMpc4bjVOqOVhZOL16iTFd3x+tpdBN+rlQI0f3ImZCX8LVCj1pUlcj/S
QxM+Z5ibNTbUiC8fzFoiCl4XS9h5Sx1E0fTqhtk6MlBx6iTkmRT+z3eN1XpzmQ4F4KY0Kg6ACjG0
sxBoiX3vVmn8pV1D3WEN3YgsgDadD+UPXu+YOZCtrI7BNTVq2WfDWLwVSQc/X+tvFTlfWj+TzHwt
iK98882ByEFox8PMBROvG8eZgVBEVlTgjz7/vL58L45Ed470hYeJsPd8ZpnW5K6el0wqmUvxc5qL
wXlnaAmOlTMKw1+vj3b5HUmFeX54gFbUxvbhXZZWmLnPRV2TN4eahSBsSsp4RPVC3uuSduT18S5n
t8pOUCJF546QZusP14MlQNYB3fQh0e07S4JuSMTSfHO8KHl/fagXnvd1LGDu7EWgaFvZ5gE9B/J/
HBQc5daYHzmTK2W3i1O3bY5IL2RxaPcwWN84rciRmwf4XWKHgTMO7T6Ka1F8uv6LLi8ebM3ITQHc
r324rXZlTXe3qbScmnAcRXaDFYGVozPuWEtxsOcxLgIq6YA43THNjRtjv7DQ5MQ0OVf4CsDm9d//
ilnx4qoNFY12GOdQGXhCPIGDgfBCmMANau4quRHSXV5Df25YmpwEdfaFrrTEXpQQpPTDoavycJjH
9GvkjeWJ2qAeZI3WPRVmFOHMMFY37vfLKhdnlGI42FvA1OgibeaauL1ZlIMCz5nUerSzYxZ/bAAB
ZsVQf19GUz0UJfTU1C6dR10BOm7GujpWi5o+Wm6jgsJfxI3dePn9KW9RuVyzLjTDtj33Efa3mToV
YZFVJQ+26IYgn9vyIamqBeMk70bt8qXhgM2B+1/B/6R758sNkI9nDrBuqNEF+NAI9Af2mYes2s5w
cTBtpOXLG+/O5dFe5fRJK0GYEktvKy8splcbEDZDM0/Kbld0FRzrLsEKfjT8+BboZCMEy8UPAoTI
WbCzKE6Qj53PcEGnHZoiL2rXpS0a4jVuA90g3mNpXB6cbsRCd8khrRey+MHt+RXNDHdf4IaJFaRT
3Zj7ZWjtrzcaqAT6EZQx15P/1+kqctBZg9EK2i1Ff5S9P2MvHvdJdeNQXS4r47CrSXFXMdFtcK13
YhxxZwVbW87Jx0J30wdHGsVDAZhwZ0vvx/UL64VpAU8AFr2Wv83/CGj8Na0ud8o4sUCX5opvjJKD
/cZLKv35+igvbBxmw5OwZtNwCjd7tfb6uF4o5oeVzKyPvUokXmP5ND0MJfYTu+uDXd7BtI3WYtIq
k45U7uYhn5t8JgGOqA92SfI90Xz7O0ykeDlRDta6gHdCace0Rb/ixtK9MEuqkVyHvOkrCFOcb5He
cPs1WltTomV4sJHNSHdIxDUQBjX90/VJvrBNGIumHOHYGulutqNnUCLAbcwK7Rkbk4TLEvM0JBFg
gaCg6ObJDRTyi+OtDWCWkcO/fdU7z1He4Dq8tPkS3cnMk/cuwcrJa3LrIKj8BP/D/MjbiQBXoPWW
I0hI2zptP1uhibpx4AtQtFUeuft8TcTmyOlvvSjr4pwVl3ivOdwELlBXVo7Q+eKZ+ZyYXuNZYdMu
bhvWZe9+0FKFW08TIRyoe51r7MCeWPgT1d2A943s/OMy0wnWS3x8ABffunIu9hM/CYQ7Fy67CrnW
7f0H8rS1QVyHJenfA78a9y4FREO68y0/qovlZagVAOfAgaVKun27kqxdUpqiVkjjtX4T14M6JotK
sEOFwzDCf76xnS6uHcYDa7YWKdE1BNd+/rXtNIoQijPxeBQtPMOuoM29W2ajd25cBhffkFuAHAlY
GiVzSoabslOOSpVbj7k4cjSzsFdWdpz9VgTc5F+u79iLKYEv495hoWiWYhmxuXaUp3VODOb7aMJr
+cCmse9hKSQ3yHOXo/CnaYmvFwzSndsAE7kTAbi7s49GpZlFkOb41WLVpqTqbhmMXn46rkWycCi6
iLC72xbPYkqrVxU+tRHspn/pLzl3UYk/m5Hr06uxuy5U1RVDy0jQqranT7pGa1d4Ax3T3KJ9pLf9
AXEk8zEy+wepa9ENx8/Lr0gOC6AMkMQqbrbdFWM+5LnT1t7RcmYVUPdcHiKkIO6u74g/VeK/7xQo
5SuvYWXdUS2DD3S+y0fHBQqMPdNh0ibD2ZlGK8v2BNN5cA5+Vot43I0DkLMnTgifFNuOMjrSJ03M
e8gJjkSNcDUn07rOxW6rLWW/lzlOsLtYYdQV4iJqfGsGu/iV1HH7YaoX7y0kYPPZjnJLEg/L+RMQ
2uEhyh3xYVJDr+/iofSMPcR/gWVaFtv/Zqqvhz20X/1Jebr6nkwC/Uc8JueHPqOWd3DFnNNUbIW/
3FPD4v7LrboXu9KdI0ztITC+iycBbcMXUDjf6NXYj49R7Zo4uMjc+embHTxjkVjJx6iV0/dCLDit
jS7Fkce4s5A74vJp+rvI7uM3VTdOfTgUrjaGjt2kywEYW1GFLnIVDaaIeuYGziRi49lr6+7nNFR4
VNHh9ZDyjQyEs2y1TD/NGEblIVacRuCJZjoN+7m188LatzLJ5UFamSpqTBcmVAUyZzU5s/JhcpKj
YWdIk+16L24jHKP8fCjelp2MkyBuYzv6ZVpqyAICD7QtUz01i1NfqwVr3aRojG6fWlrb8AmtgeoB
4WjahIU5+YW/0z2aF1rod0mmcCfvlfpV1I3dUH4z/ZHraJjnL2Pkmvmyw1Kp9Y8d7XnrcGNHbh65
P9AKsmV61LCiL9sMZbsYdTLGQRpn1TGrrf5QAB2RuyS2lnCgN7GLqyWFFVtWQdt70Y3xt88MAT0B
4Kq0sGLzKK1uDsTSVTPk4yyI8K28793uezQOKI57WhO6ouo/3pjudjySf24uHrWVCk+bcRMl2SJK
gHW62X1sFnUUTr4o2nBRrUCztKRReFiSIp1OlqiFfXK7xusDBLvEg1r0wT+6yhb20bWydAnHqNEj
pEtb3cOJ0kI1Ke5SL/9WdYmb7MBE459RDXoefUD5BvaUif5o82ZWsX5Pb9XERhOiGMpenIV3BWH4
+KWPXaMKRDOJ/uC4OWUL28yVu2s7p0cVrJiM6G0xVlV3QL2zzHeTGxMJ0cYo23864Egueg1aQk8W
Lt7HWsDjf5sDZ380UAauduuj+0Mf0xHnery2yzc+Yg/mcer1xLgTmch/G1aW2+VOb0ixdtwamf88
uaJ+32Vj/M8I1cfZGwj3PWVGl45Prq0twTQ1ffphQr5Lf+C3qvRHbtO/+RxnWrw89ssMgiQyG7dC
Z6FwQVyWGLDmiAqAP1dG103PqUIX9jhrfiUhmSvzya+MOf1pLn55JJ8FdpLThfGtwKYhpu2ygXZ0
sndsuJTUa7IW2+A8bQvxtenjRtV3U5ok9R22k0uKhGgWG8C1kDXrd+nkLPa9IDfVDmPrN/GzOWe6
+oDSoPGzJ6wzHiiaGTG6OLVPc9QTsggiH6nAvdWiUvb1+k4kddscvVW+hSSLsgA6vVT6N1u/S9JJ
cOVV9ygrGU23b6jluCFcYg58olVV3O9sjn0bIrvhfJQqUr/9mGvhuS4jnva8Aim863BSxi+T8s5w
t7hl+kP3yuRNXPGQB8WIv90eh6baClIORGzuUB2CtIsq4Sx2RZqI8i17HFfCstDRgK3nxehZL72q
nkctnup34Ky1IrTx/KsCXZ/sdF82pdnqaJGhtPY4tq6R73ocI6phryclMM4Kkmn+pBVZmgZlU3gj
Aq+I6XlfrBnrlH8cbfHsr6KV1Q+vS0zk+NDb6k5eGksc0pHfQp2O+0DIN/6MVuKvdI7w4A4Hp8vw
d3ZkZdzPQz4EqIeLDGta6bcYjvqmme5dgIHdN3p77n6WdYTkW1L7mGHirlAX3Gf2HO3mqGnSQ7qM
1bIzkizGmYc64BtLVH6HfGJZRv84TjE6u9ICHHRKB7fCCTPmdD9FMq5BvbEZ+32Umtl91LXawPtZ
2N38DgE0f9gJXS1uaKdwRnKbSsy7dprKu9lPFMaHjjXop7lEzexBI8R/p9lF4uU7r1XT6rMg2lnb
J63bZ59yPIS+Lm0RDQiptpw+FGa0JmkPhewL/aCbqTYfIlnn9sGtPFvb09lIKmffCd46HJ4ry1sV
y+ZiAbQx1uO0c5Iq1d/qJcpP/7pI3C932WxWRdAn7TDpO8CemXxH4GJ/Vk3Z5R+pPGMeWRqZd29n
XvxvK6Xxvh7i0Tjx+fX50KB6+bXn/MR3KD6xyBnI60Y7RPYijqaeZe5uciqI96hMmV8B0Kc2ArtD
euDpNJtjivbf/L1MR9942yG8Mn+vfcTdi50hFL4leSLTHXQV9TEePDfbC72fDsCJacz2oyzv4grh
qMM81UhL4cmb2JC30cwSO4morvxUanP0zdLq3nyb9sbCgmcTvs6wr4s7e9Jm8dFFBix97BBeo25U
j1X6MTK7IhPHSbqpe/Jbdj9Osmlvts2B+k9eBIs1lfNH9C/tXxb/CDrEWoC87kwUUuW887McC78y
5pm7ixsjiZxgttrO2mdZvWTf3YX+zZcpinDTRlIW5YeHxNMy6z5ZEs8NSyM3MTd1u+lurqH9PiV+
45oPS6QVxkH2WT3SlkaKFGKMp/xAVIOQP2mgjf4Df8smWI3MoQ50t3GPgzPHCC7GaaLMYIy1dNlX
cCj8nZl3Xf1tNBpTBl3niH/1iE7Av2Ndp90hKZY+fqcNZvvZMhr4KaWjcBKaJ2FVe79O0odhUPn8
1MKdUhSgeF0C2WMxRE1DI/gbR2Lo3dD4/pDtZnRQQ32lMSgq8EXyFRKHrJ6yqRg+NSUa37+JwcwS
ubEIkyuU3yZjpzLd+LnatNwSFbh48sHFctHS/wbnQ7lyk8dn1v+Rdl69UXNrG/5FltzLqT2TSWZC
EgIpcGJBAPe2vFx//Xc573eQeFAstLUl9EobscarPuUund4rTatiKj/m+QHriAmXeYfe3OinVqtp
eCALRfmydb+vr3eGpTZCSINAuolt0PvIJpoAGcRjbR0zwsXysytmRNUDCiPixcBUwb6xRD+HCP8A
OtgrnSjGQx0X3GbmqFjznTcihua72TD/saZptoK2KnvZ+aGFEuhhVsL25zC0fYa/zDCoDmR7zb02
PafB6bfvuj7bKC6/ttPfpi4LwX9pgVODXTLnNRzaJCPLRhrsR1drI/ibRtXlV6i4YZuHXHtG2Fyh
pZ+XlftgllZT7JvCqZ0715wMMoGR7se1UkaJuqQ2mtn4FR3o8J4kK4XfFUW6gdIhTqF7dF8q7anN
ZHo0q1qzvpRmZj65ltQkfujojF7ZdVe4G+jyVyDE+89b2FHU6RfixjkFxpPAVMPI6I8DqKj6Ii9V
9VNnk0nXUpS36aRm3l6aHcbsXjSGMUjv9puYMA3ZYXMtj4o7fTPp7fwGD5eDKS2m/sHs+l9uOOhb
NNOzwIGqDBBEHR40rzaFzfc7y6TjKpx2Go6DPU0YDI11i2d2lNY0o/2RDdUGbpKqN446jNXFAoL7
V0EXepSIty+dbWA0VASWI/emRmx2MX3Q0FaPkprnA00suW+AoSOomvLkjFFB7PrxcdKWU/p+fVSg
/8hZOEvD+az2wKfK2lVK+wjQI1WBX9RVtXN7kouTUxupewNAG+1czOHco6JTCpl8geHLHGidk4W6
b3TCcz5nfTsXmEPnef81TW03Ba1qIWQ3Dl2iB0Sw+Y3Nf9U3IqdHtfEN6zI0vC5ryfv/K3mfqQ10
eeRkljG6x6h1h6uagOiWOrx3LZrR+d2JQQn4C+VWIeV8VIqw1IQxC6FI667PrWd0Tah3lH/r3Emt
g0iFN1xWg9O7d1E+5fHXzDOke+1qSEBvxbjLTny3aHS90G0FykKYi1rGap+UmaFQG6qLU5up3rWL
0Wx1ISEn4ahOW/ROaZqh9tPGMFtfQxVfv40zhChxzp1CJNEE4riXLF5yM6VpL0p/aoSVH8ZCz5/H
SIcFYqQ11APym/JPyzcaqKiGtbfBazzbea9wZvqWcA1fYdbvN3vUtnGnY/t5dOwOEckk+jFYcvrN
W2Ld8RZG+0mLu1tULK3fkzWHG+W9V+2g93OIqAqoHLIF3hPkEN8Pr/eY1aC0nZ362Wi0XexFw3Uu
G5tqDaFHsRuTDBXs0YjN5otDubTh5bfaOyTWrTEI66xwvhmRhQe87hDghkE/F2Hx0y265NPkhG51
kc2knEE1Vk6LjSPgNGWfc0eLyTc7V5d3A6D1ayQgzdEfTcwQoLPUkCX9Mq7NX6almGSi44SUTSQ1
W+4RV4+jEx0rTz91kz64/tRiyfutlqTK6ZVpDLYbULLycB62NAyUYMqE7aah2fnWY9leSYY2QF9j
fUmWw+xRGFPT02BH4+wb3iSPWjsPN1TQqwN1gPTk0Rv3VS36VY+udoRVJH98fGmtdw6PJEoUAB8o
ZYJyWpfrvapOotDu+lMp6ARd5SGxiM8Zx2iTnh61TcNIbXVnamIwLhSrwkzSTCo1v/jnn0FHfOHr
cRG4wBDe76BxngfNzWN5ypxJGPvBdsagQ8h+DCw9xts9dnGztqJM+dSPRe5PfV5tbOLXssrbTcxM
gPJUKbuAQwT0uHqyhBdTkkvi5oQJRuQeFlEGLLp6FzXRWXaYgCTh2DdYidbip9lIV8cBwKxuMjl2
YvbRy3aOTR6hRlH3UmkvOpH0Yie0xs6kL1V9kpdur3bpBYTj9rqa1XL8EbLG3rEfKvdUmiHaQ4qT
18fWiwTS/K5oaky4sf44hHgQlPuPZ3xdKOdz6cIvH8rjuqgvvZ/xAYOtOVKc6qS49suougqGpHH2
FDeyNjdajGc98WUs6gcADFhf+n6rsdJUujkmN9WpH5SXEeaZ6Yd5gQdP30zJoe6ojfqJMJwKWzVZ
PAxhHO/mpOi+UZHrrwDFbZ69dcDNRa/SXWHrgzohRFl1WCYKmoOYUnFSgL4mgZR95CN53MhAtShh
BnqbzFtc2Ffy/PsdtuhOEZWwv7k81uE214mtjo3sTkjauWRFVl4bl32lt/3lkEl0Nc2qKfrk1KpK
pHyZYA3Wtw1uF7tsymX+PMcUqJ49Ch23Sewp0b70cnEis9MdSqNC636hGD+MF44941eeUr2X/mxH
TrIrsyy1v/X4nfBmGWUyWDdQXLLhM7QvHl3yWvmsmFWipBcNKkNV0Pdc1RRuzNG9gUTURBub76yw
xPwDtELpGbzSguNc7Yh6CBWzjPrqZNiGvJliS43AnbR1fqnRoXTRAsu0aCestpkxRZL1C+yO0b3Q
0nSYINWxSY+QI9RdAuAjQTrLjh/zOqqmy3HWlHRXT7px1Vtht4nNXjbGag0hnZBmLDwXWnOrlEmW
AADioRInx2EH37YVL/unJKY6rGnI756aTLNu1FlY4UHRcyu+VXozwwMZA1Nk07HscTY6eH85XGBa
qBYD46HzfEYHxFh3cjPQEFydRn0a7R4MZYfPhKZVt13jxnfD4IV3xPj6lbCsJvVVlM3qBco6PkUC
0ORGCPmXo4W8Alay4EkX9N5qace4CIehy41TSyGZes9sD76jlfPBbOj3zypt6I0RzxB1oG4W3Cy9
Um6XRcDx/V1WdX2uhYoqT8bQRyIY8MUbA0MWibpjMYu69IU56O29lvKX9m5FmXWnUDMCc5PlhrWx
IucTwOfzI9BkgCV09msGxwwjtbbFyWodO7nKZ5pgOzUye/unEw1JvWvxGFGuPr7OVyG0A6eWT4cj
xB8LmmP1evFeZqJWYv3J+BJdOvfql+nK+zdS99kQ61mOLKvW81R/0p0gvuZyocJnv0Rf5YN+//HH
rLLHs5FWh6wZ9dhBqFp/0m6zo1371h5K4tEVG+/S1pytgg6d2ntVDcxZ+KncpTv1y3Cl3X38JVtD
LD3dN1loMmCSoISJ/mQHTWDuoGjvt2wq12WBs9laHbhEp9RbN3xG86O5aQ4XiPxlfveAMaj9K1H8
5Nm7inbKlWx8a8tv/BWH++Y6PBt7OQtvvq9IgAVLjH2e0uggzMsW657iDjqlLxTrqOFFmVs3lruP
jCvNUHzFApiiXinqaW4v+M27wdq79A1S8NjOxqWwfPVHv2xZmTe/TG2VCMMR9lDs/CyGz235rRNf
Pl7cVez838dTh9EWSCf656sDoZNzDUnFEGHmfy2O2nfve7SLLqrLj4f56x56M8zqNFRTmngxkImn
6k92Wb1Mz8rVdPjfhlidBIg+QFMLtlC3j/bLNp38LRD+1lesToI0FF2bUdh86o71dXTUr5qrLT3R
lV0IUjTLJfhmplYnQcRYmQqTMbTb0vP762IiH/fFz1r4nRFkv9Sf/9u0rXZ/G3mqwiuzrMx8Uh6N
Y3nYWvyVGvr5N632MZlYTAGBbwq/19f6ofpu3w2pPx6RvpeP8YM5+/I53qg0bq3Vcj+/OTsyq0YR
03p7mqZAeSJdV+rA+2o//G+ztxyvN6OUdZQ3Xs7sDfvx8r9NZ2y8iqun+P83BFk2kDQQua+I7DdD
YDw6g/fN9CdHHCvli2t+sQYS7eHbx1+yNcxqb6tVFObpzDB1vMeVLUVipQZWsXFIz7Y3VERcUaj8
EuYRYC1erm8nTDqiG0Wuzt+81o1LKs1j9zl09ak/4KcLVwJnzCy+cNwsuVRGCvo7NLTlnyQTcM+i
cvB+/NtXL7kcuAAYPfpy/a21IaZhFEYqQ+2bm+WDn6ljeSuUWtlZekOV1ZnHjfhjmcW3NzrjQU6A
hLxI5XjuOmOdZ0w4XUgh3yOr8Mgg0wQPNid0po1rff1yoF1jYWPNNC+CjGeKcN0YplGKnvS3vkV5
Pg7AhXTqsatoC2sBNd12SxNxvX0YkKEI3eG1Uahek10A6sCuEHn93WgKCys3vcREXMHEFsF36dep
rMX+46VbH3ByI54suiTQvohR1wpeMq0UdU6M5EerK8lpjrPk1lbU8JPlgcbCCrC6zsvQ+zf45OIw
tHi5M6mAG0Edrh6ZwsjVUZlF9CPEembfjKAOESzRg48/7Wz1bHQKeZLpOsAxA4T7/pAotesMVIzK
H0JpvBqzqL764gkrMmlIYQ718WBnW5LBHHg8UL3Ye/QZ3g/m1mS2bqEXP2o8Wq8FvMzPZWNtTdw6
zmCyFj/RxR0XaBCo2vejKNBiMxOw20MSV/1FrdjWp95JtMs0Kh4Ht7cv8ak1a19RtD6Yu37YwB2u
06sFIgqImhIlcgcLj311UVtqnjVKHLkP9PfjxK8ybKh+OKPamZ/KKu5sX3NFkgi/mbWk/Cq6sgT/
Z0dU635nOX9tY9LXxYPl91iwKED9IphFxX71e3gOQ0fkZvQoFSXt0iDMWqc8WB1FnM/FHDkOonel
qe0swxVtECGgCJTNZPd9EQZ+0r9N8O0TPvUywdQK3MGrEaKXt3Z7LPTWqnclReq+CJDLWKARJqq+
WyafZ0eeSAXyArRn/kDtYLVxmtyrJmyozYept3FQtNxkOvWTHj4Jt9D6C9HrlII2IuKzQ0+Pw1pY
dUu/gzRxNSYAITdGRMF9qDUmDf2k0Ed8yTkqZWJchbPdfDLRRL/6+ISc713OvL2Y2NCEoyawTMSb
FzjUhz6f6zZ8wL/NoqKTmm2+T0RrWJdzJ13nkA+GNl0lWGeUuP7pZbjTh2qyN26FdUaJCDqUYRBt
Ht0t+jzL3Lz5Gf2ShuGQqDzYc9TON4BKI7EbQK0ZV7FsvGY3i6GpUKmzahLBtAitjWDn7Fpa9MIR
nV/UTakyr+0QVGCLVkLj9XHO0J8M9CYdxwurWUydyw4I9sYZORuOuV683BAxXmDdzuqIgATFu9Zw
skekqXLH79syynwlBWzkZ8z7148X+Wx2AdlT3iXCWmTs4DS+n10o3+BM4055oN46fc47owvq3CgP
dRYNvguKYTfl6bgz8XXZ2NPndxP661zC//0PmdrVph5LHBGEmYtHIxbKjSg879rsU++mmjor4KNN
MH+F/lkLzfjG1OI/uiaLjbjs7FzxoukQVRHcoOMNt/P912OdkIGYaYjGeWzw0kiMbA+0Mfs1gPQ5
mk30LUFdav9vUw7jA0VspD6Ig0w0P1YLjPjNElF01qOoq/Kujbrq81AMZv8ZXu78Z9Adae8KlDnT
mzCewy1v+PWCIw8JVZONhWoDz+3avqS06ybr3WF8RA3DvQ7zpOx+trWORi2oM6H6laqPxWEy5XDA
rL1N/3XVGX+h1yAiRWeBx2k15SHi2HgxJdPjQHKkBXGqu8cSO/PsaPSYm/uVzKebstXrL2nT2sey
n5KfRhWO1sbttr7Gl9+BEAHyMQANFj/s90uvWBpQjK5RH5tWhjjHqnYtDmBjc4HwcwRdV+2KeoP0
cz4mQHdVRWMQzT/6CaurrBsLVSiAfx+9NHJ30uy927nxXtwiAzQKxGrj5lzv7qWOaTmvIiALK2VN
csgsOetgssRjipRFEPdy+DTTHLlQPC/S/YaNjgQRnmsfb+9lAd/G+lRQAfQh1QGtAuGVNbUnAoRA
EbexHo2u7MCvjFb6ZC0wnY2d9LdxODyLGDnSq2dYa9xu3UQknsE92SvJETAbhsKFLsSW/c76Ql5K
wqi7Epgi54yW3PL/v3mAWjkhPZZ32mOUja2faYBVBxdkYKxu6qmcH06GIqp3F1IYmgCr2xhwG83E
NtUeLWCW18YsnFM3mMC4LLaoChsB7e5q/pn3XrGxV863JnVvhCTg2qKETmP5/UdqrQe/DCDCY9RG
AAaBe6vHhojD9RvC168GBIMN4MNfRrTVhRnAFiUgXAOUBwQJsrZXo0cnztqL0HbkhaeV3t6dYtUH
7TlvdInPTgNtwwXgs8jnQzpbq6FHpdoXU9nNj2ml5wcxUVaijR/jvdi2SLmp9r6uuud/PAuIEAPJ
JGniObfVtXyF1mdljO/r/JhVnnJLwwJ+YTttCaGfnYRlFCxGoKUvzLM1OT2k5x93nZwfPW2Uuwkm
tt9m8bhxYfKPrk82hYKlPYLRLUnvmSq/1ZfzQslMHkJFKPIUAimud9CHmgzFAUQcVezsVa2yQEP1
6Mz7Roq3OUhjupcgeBV4GL+mMG2nS3vI3SjgrqXh5KclCDMMvwvd+0krBK4hnoGzDJ8NLw2xslZi
exCeb3Zjpyx2VzgrBcY8hMVtC0gwDf1ybKV9EHXcUehKYehqwTAJULu7sJHNNAaj4wASigBtwz+o
Z4PK76FFp1yPgxRLVcTJbDAK9tU0d03c+mEF7bkPsG3sZ4gVuVn31mWXO5Xi7KZKb2BWxQ0USYfK
ZAeKsh8MUVx76eCNNzm8LDHgA5GOTba3mtbNTnjzxtVzkupV9aVsnDhJr9xM4gAZDLYaJoU/lQgn
xX6t6aES+zFgzQa9Gr3OrSBEOrMnz1EkiJxisJrmisqGlj7NqS6qEtBzTebqz0Md2x2ZEvWKy0K1
pvlWtqEUB7I6N/uDv46n1YEZNb1yG1pTR9lTtCK9EKOWJC9hYpflPsmFTmIKHt7hXxpZw+PACxJe
kHzb6Z9qlJl60cT5MARWM/f2IyQK0fgGpMMC5XJgEXduZMbyWo9yXBB9ANcdkOLciEu5N1Op4fPt
QHvKb6QW5uDxxy6b0DOkr6pcRpEh+3tT5FHxLRm57/fe6IGAykQnvW+qSqFlDLSFyTAHqpOahmCT
lFV0hcRW9Tuvmzr2q0Yfk32YG4N1YUVubh08r1TU3aS3Y/ulHpS2PEyEuvGhpi4/XcV2naOsiylD
uuvLOGp3jqtEZjCEQw5TPDKEeVC92hsC0RiQ6qA71OKY8uq6XzJX6dznKYTbiUxMj1jnfgRZGgWJ
6GLrkDRqEQcRKsv9BfHYDD7fBT4f5DPGp/7Ev53seg14O16YIHSjxDdjQHOTr9tQxADpgoJPgFjY
jVLD6/LkdKfEijIf6UhF8nboOz351uutaR2G0HXkw9znRnFqMOYY8DoB1vsjSjWz2EeQ7YqSoK6d
QLFTfGvVr+ADUttHaje23b3p1LhEwhk0EWRE1aT4pIjetNIAc0BUT2EdWa1a+mY+AcrwXZSgQzwl
ISd85SeAMxzJWvPLtEFfbd+ZxljcV1KZ698NaX521fHvWnfY0zeWGiSuNWn+wkpJfJ3tV/kDnvdT
FdSZY01loOaaaL9NKVFxsWPpjMTxJSD4+qY2Y0dOfp6Effi94ScVkKLNKcH7JG/NxPuJd0Y4/jD7
EeysHxmRnC6KkovgU5qFRXTVaqhJ2kFVy1SOLAsE6q9uEafWHq2qlDAoKdGFtHzhWB0vKzxHRbvs
6UeXv0rTqhJ5mekp87HTF82lX7PWudBPYifyfn78Xpy9iaBLYF8gyUU2RrV0FSDyMRBbjFz5CpSi
dH1DLUwjyIUYP9l5woWjlnWy8SyuoxtTQz8GNJFJDohZyLqcAWRrGhqhFN9SFKVgwUY6nKBOSYzx
xR4BkPz5+AvXEY65xIXI8xN0o+wOp/h9nAFqnTqZyATDDZ4XdGEt4t8Qs0r3lImeO0fPUqcvWXiU
Fw+xbo3at49/wdkHGzzEKLrCaUYdDMWL978AIGldc/HkT7VmZE9ebMS/wFC1n3Wz2RTO/ctYGvHp
ooqJGgVI1fdjGS3y9ZN00qcuT53LqrZGfUddWvY+/E3336zQHbKKpUZLoW8Bmi8COe9H081JsUcu
3SdtqLwxgA/q3Q+xBcYSA7KDoZT6N8LcTN/VTl49fTyrZx0OBqeQgAzGIlyL7uDqUxOgmtIjSnya
4iH8iiU55YuLNhoxfvETpTS7fR7lOHujyKa/VGKKRvzg47ronECfzVH73DuhMm7UrV8bC2+TEaif
iwIG5XJKjzC+V1PSFokWVZFQH5Mh643kEFulGpZB6RKZ3HFnjWN+ISdKDBR00tlpINrEwn2OSgff
7QbaYws5KlTzhOlsSje6pCBY2mgNY9870Qcf1PxfzyM5MVV9lMEAmgHKXQXinlIheBOW+vPYapV9
KJwm0y+H2iMSIkKKtxQcz6owxKZA26CnL64glEGWA/smu0kadmKCgMlzkc6mcUP5XR93+Ky19QVq
FIVW+AMuO8VBRwIt1XyHKyi6i2oLTKmwnNQ+fLyPzu4HE10IRB7B3/CQ8pPe/5yxUfVImk7y3Lah
s9fyDE6WW/UHC1roDiZ3fxHOVhOMSlZu9KjOziqNI5TuyQ64CfnvVamexVeSmlfhmbSMeBNt0jg8
1SFYK79HGKX4x1oArkWE0fzBQqOXu07OCznAFSD0fXZmJ7uClJBc2a2n3CexTK9sCFj/CGdhvMV4
iuuea4iyx2piS0UTMkS14VmTVZgCgO2LR8znQrFDQUwXfjtbWKEaRWhu9CDO55UUiOoepUzmlaP4
fkUH2rjLVT8+L8TF9NiknlJ+ipNyTndOmc7Rxrz+ZUMvTxp2MzrsBqzIV+OVNMiKoR/Es4LMn/oV
vgpxO1TrsjqpU2SmRyoE6gQi3SLMKAopxx2A4T4JsDLNtooU6wed1A/rR9ImCjBUkddgySIr3Djr
h/iZ9FDbTZYdXrXGjXCMIKKmdfnx2Tmf6UUjlauDF8ddhFLfz/QY6rEbtpP37E6ieajqQbtLa7vL
iazm6P7jsdaMGazN6bQSuyKkYS56icuPeXNvhHYpPRtm23Mhy4i8CsK20yZBCwaUTmiFicj0uSK2
L66trFMhkTaY1T3WDe2869pQogiea6a7lfRdSwxoEKfNqNChMivNvRSybzWUyOs4PxZA16bnziOg
f4hHd/jy8YecTZrFY0X1Gwk9dPRQ6Hj/HRKdB5jNqvZEI8eJj+yN5ptLUhifoJLbyu5fR0NFBZ43
COLXXsZq1oxCqK0dF/aTqWTWU5x4wMpsBZXeunY3DsKyz989fdYyFD1prCaQQFiD4idrMlUR2taT
bHJtycaiXdLM7WWRN/OOVorppyzrFc9uuo9mcwuUfz6vFOUwKSKUpQzprjufnQVqKEsa9ykkH0no
GHlldpEjYEYmHqneP9IwCRqJKmlULXh4xjVWE4uPrFwU35UX1+pkYMJmQb0zio5MQbtvsjLdwNms
Dza7ZrEDdmhgUDdj0PfbBjlSb/IGVf/Z6/ad6/bRUWR293Woiicyon7jbTobbZGdpGIPoR+OFySv
96PVLXxYegrjiyOxqT/MQpUCcraXHHSnTur9VLnDVkVwXe0BrmIvUTpKPPSF6D6+HzPvpRi6bFZf
PC8s75CbKU9d6jQbB+IvXwYkBl0xLi1A/et2QJS7SQmfXH1RurB/tHpr3OO7mO+qyUxzZFeb3/92
AJElVaEjU4Cn5g+nYXVHdnPqEZKG2cvU2KrfQPHf9/0Emz9t5n9eNLosLBrHnfIx4dz7CaQQxdyK
XL6Uoy0Oaj0PB5KSTzUB5KdpLHv/H79Mt5EYoitNEoCM4bpMTRCbNpM9Tz/HYcj8FkH+iwiXwcCu
7PIfHxqU4BZ5oeUMcHWi0fb+y8Z0wTQ4+vjSOl11iN0CrTtFj67joh4fP/6qs/3BQiFMAcGZR5So
ZRWeIo1rT8ZsdS+T9PJn7KeOLrQItLsMGV+KyL7/eLglCnp7aULl4nhR3aQezUO63vSWOoNP8JLx
JXJq59lKVYsa2qgOkS86Zyz3HaWr1F+gR9E/xv00IWGQ0xbjyPEcrbuh5lCrmE6VxYtX8cr5RHGh
P5MFB2Pfb7qpnM8q9wm9bDrN3F5szvcLKOymN1EomrhPbA+9g6z/43Td/ORiJ/vQRdXW/XUGNsaJ
jz4r4QnzS/6//jpKXDE4/1D52biZO/5Ezb2crxQnTUItcHO0j9rAmaes1vezaHPoq2OCKUbZJFV8
NYVW2Kt+n7AZ/RqZ5mIn+yQtMaGzhjKVp5R3Qfc1NVGVDiqQEcI660wTpY48zRNP8dVedDRQzCau
+68fb5j1TC5YEIOSDfEDxROEAN7PpNpqRTHZZfRnCrXpvqKCeZl7U7MfdTv7ZmnT8I+n3IbVgRw9
OEKVe4y8bTVeVyuh3gjje1jNaQAuBOaZmLNDRvdrK3levwDQ8MnjF0LTclehcPB+rCrhDJikwj/1
EAbE71r1UkxFoylCnmLXRRQRLqK5oYyspxavYdAngCBHP2l4quPAk/1Y5kGhJKmR7lowXeb17Jmi
87l+3XzL9eCsAIH20sKgINGHYw9QY3Wz83LGfR7W+UtnenL4rTdVF+7KCQ2DmOhHmMreiFs1+41m
hSGxSzPhCUeqbMogcsukyS5TOmDNlrzq6kKhGENcSQzEBMKP5G5+P4cdmdGsQF25dyoCEd3oPYxY
FrU51YU21SbOoa1RSvl4U65zoNdRYRRhTE0agObAatQCBfrQzi15D+cdbE46xJd56TXHSqf4Iayh
PxFA9Bcmt3YAF8a4rcJwC5i+OhnLbwCsROAJdJATslbT7dxZVKHpNfd4xddpgLiXhiVmN7kHR7Tu
jURBJN9oYv5lsqnqudyiwLLIulYbFhzvUI+V1txn3WTclcNYH5Q+G5/jyJM71+XKmUNTP3w82X8d
FFTkopAIum0d6CoJACFZDOK+SLPyKqZXcVC1JvmkJNCh3aXer1TpsLHCS+zw5p16nVyoQhabatGd
XXPZGsutqb7I9r7KSgGJTnDJGUCYzabYUhVcH6z/xrIpJ9I9QvJ8HcfkqYJM1KyL+7hS7PKqo4AA
PTuvzPA0z20bXZRmQYOPY5Bq90JLzWkXh7pIfdNVdFQ1hBY1//ZYon3C5Uc0sGAJQUitYY2zkaKS
4cnqfuhS44rTl19KT6WZEiKF9PHyri7B/4ZaggFGpD62VqVUh1jqg1pW90meRJ8UD8dGnIi3gu1V
svY6CsIki/LFEuqsJfqllpBrNHV5P1ZT/Kmr2pe5UMYvYN3iXeRZYo/OgkTBJW0ugVB+//gT15tp
mU3qxljlsLj8ubotEFNzUIEyk3sFJ6zPvNJK4FVzf7QSoruPh/rLbC5owiUQWKBfa2kPGlBjjjJV
dQ9TF1nJdpS3eu5lPz4e5S+zuaBCqE2AeIVduAoa8yILVTzo6vtMc2ktx6oI0jC0d4YXO3tUDpvL
fjJpUzeuwwNVO/bG6VxffSgCLc6ePEggf5e05v2lnzfZYDjdwKWvivhWxYA25Hgmar6bDL3+XlpR
uPVWLyH32wthGZLcRiOnIDSggvp+SFAddRY3encPT1s5iRYt851ezgX95J4CzS6nd3pT4pj34jWy
OIJikS+dFxcvWtKOP3O+Y8u15/W2ffOTeISpOyDuu8g/kp2vTVH0NIuawajlqUTBz/gUhS0x2Eyi
JS7QQkzCuxrwXUvhyCmKIMxn+6WGfTpcUyOIbzxlRqevHHItvuhwdlePKg1h5UD9tq18DuA0nGoj
77/TB0+BpU6KchFOmVFuVC/Xt9/rV1DdIi1YiKqglt9PbJbm1awrroQAn2ftV+k12m2a203rj0ni
pn4Wgq46Ykvc34qy7crPhhz0zgfhmcaPCGOUG1ffam9TKnaAkb8WrTxaLesWoRkpXtxUY3bNHqtF
hrTBnNETz7TW2IGh4cr068ipHnWa+sNumGA5g72YC2OjvHS+vAtuh3CLtx1g+xm0vLWEN4+WnV6n
oTk2XVBWQzs8V1ale0GJVzF6rJMjpHmZtBQa/LLtbWc3l5q8nsyok6fBFdKKd4jNxyQBeBi4au4r
ncd7EVRGobq/zSQakR2MwuraqcWUE+9HVRnYYT+JXx/fGKtHHFQXD/hyA1IbX07R6vjEKGkOMgr1
a/g5XfukVpTj9Roe/o6+b512QVyThlzMYpblw8dDv+rDvzsnC2RnObsUJegU2qvAVe09RHK71jyh
r2mONKem0Q3RO0zQ90CbtRiKr2ntxDG/Bd1Drq02yylX5yEg6BZ4lk5PW9XSkKRY2tEzuhUw8ts+
cq2LxIhTY9dbMjsVnTq69zpipIFaSCgj/qDlhXKSYdl8092OK1miKQt0xZPiGuKrmld+qE8gdEyR
GV/GRBYt4JRxbAKN5vytHF107fMunaJrhNXE0Y3Rs9yjdUtp1+hpru4B0Sf2cwFkv7wockyc0e0t
q4PM+ia6wGihHh90FOQeZY9i8E6iSfqiOLPqXFetGWtB2lbui5vgeX4sCtH/KsIJ9jsmNy3wBTZm
caioQI4H21HqU15ZEGBkoZuHNkMO4hKhyFzfUd0sCU4QGU3c69p2WtQZWg+XH8LjyTspUaU0h6Fx
tKus9qqEDzT76d+eAzYXTQAYDxQMefY4vu+vELC9lB26Ob5Gz6sedsDUuktTjU37AOZ8vpTZqD19
vKfOD+fSz1+AZ4vo7fl+LgsByo8b6LqpErP75fWD/h1LCbc/YMsb1finzVocyIZGo0M5I3ICdOGQ
qEVhgKQa7YkSucMY2fTZH1RNjY5ZlmjTYY4qCzA4CDobtUEveQQBNiQ3oG0q57JrTGFs3HavTLTV
4aBcYIJj1bm6KJ2v5k6lZxIVSnytC9AbV4NMy1pDVge9ft9r6/Qq1ocwOXpNV4E4c9Mq1otACGe8
GMCMIMjRZ+E1DXOp7ytXVmmLdq6uPgFQ8m6ttF+8DEw9tyNwKXmU3cyTMX1tapS09sIz8wvP4JY/
goDMvmRzopUHjoyKNodlk3TvxjYbcb5VQJFNgZbQf8HH28wtn1qA44LX1z2Syo0KwBK8vJ8RiigL
2Yy6OpXM9bPa4fneRNLzTg6o8d9wpqyDPScoempmeKcqrJbfG4MJ0TQuva3lWCKX9eDA1p3/wmJv
TRz0nCmaEZ13T0MRhjzEMh2sNsC7vPzpxFUaPVB0yh2EFj3tR+RIK3lopY56guUOCe44iMv1gQ2d
+AeqVlIKv9T+j7PzWJJT6dr1FRGBN9Ny7bvVahmkCSFpS0DiE8/V/w/9xYnTRRNFSBposncoC8hc
ucxrnPHJ6EOn0241ASzjM0QYt1J3qZt27bBHXFX5wiGdkKCzgPI8BlWkxgf0dV1MaoEW9qfYrBLv
S6hF3pMbTEbNribIyZ0dINumoGFZPKKlXSTX9SCrn4M2FGiZXj5ur+988VqYcM4QaxN2o7Z8LZMl
OI2lat0NbZkVqLYg+Oo9albVHodsqmDMOxUz7EzkCRAEJfNNmGGoJiOZXU0lqnq18H5XMrLjWzWK
4niXY3qufANfh/alyGLi50jbMk73YUxna286XWC/DNKtGuVYoKtMBpLrmJPutCzlsrVcYVZXpvTC
7BD0g2d/t7I81l60anCLB1imM9itFjVf0HJHNIgHEZs3EohI9YI/Rm58AJKld/cN7YtuZ0XDVO57
DZjAEaXxIgZjVuraQafGz68kiIr+BXAcr5Xf5TzLDEmcR89JxMc8dyoYDIM9yhLtl7IKvhZCpXjb
o3/bY03uJqbw7cBAw6fm5Cifm8qc7owmHwRa9VXoXQdmy48dc28Ecp0rpfwD9ctFr7WMlfDL5e/4
KrWx/I5osUDL4HSBhVgk7nGqYtbSttpdWtZxtrcT6f6YGSLpr6nW8/SX5oo82oFfnI5I3o/xcYx0
tz92Dgfg0DpaFMqdDMZafxhll2hPkrZI9CxkY3wOsRiZBTYzxEC/F7HVOS9hlHDVWmpfGdzqYBv8
sk6d6FcVdfKYTwjReEevqk2PXprg9nfDaXjxwGQwZi1EdqIcRH328itYiS78JmAJ9O9pZywLNOTa
3dTNvPHOVgK3vqVV3n4wFNNoHzhzunpnyg6dcK9r4/pBNDBRt8ww32diFIjz4H7u9jPHnwudN3Pl
HgVaZiqddtfaah0+JJTAD9KEILjX0kCNjqPIAPPSTZrk6fKjz5n8+ccnAZuFtUjH0CFdDlCitACP
0hbiHhXePjlOjZI/D3qKG6dqlc5GJF1Kf8xJAUKTr1xwJulo750/Z2Op0sAG2r3TwqyTFEAuuMXr
IE2Qdyd+54XfVni87HujL5M9+niKRSCEKHrK1EZ360PajnV/V41iuHIxLzR36hSK7jkv81S/Ybv2
WYp2ed6EG6/p/QdiV7xiOQAOUdwuimtVS1wRxZ1ylw6xq12BwVaznTMBnflYWBjT1LbVfdFa4uXG
wivfh3kyrwp+MH8byzyZyecABim+dyPRDp8mAwnsz2obYj2wIwe2OuOvb1pUpWnZkkVB2iGsn3+i
cOjAg4tY3DfCK3CBVjFaOHSk0MEHsmk3fnLVQCt3dVNHP1vM0ernyxvSfr8hZ3FGhpSz1hlzmvP1
qbAcMVi1d1e1ubgd4HmSqzmJ+twyGXjQ02DamiEuJSvYldAICOoWfSDO9rLbZbpeWmZq6FDtasB0
40Gk3XPcZbK+U9RCVj4T/LjewxoEtx6huNnsrdyK3A9aOGbf7FALA1T4O4BzL1k3Ilytq2Nmb8mx
raS3EIBp8TpowTHVtxaNXlXpndKzZXhfeQG5426kzTv96vqmfVRGYG47mcUTPgC54eySNCqfZke7
WV0ezYMnSMN0RE7IkSvNvd2gFbaz9SxSHr08teO9ZJheo8JgWD+VQFNkfGj5BvkpdLIu3OguvD9L
DMaIKowsZpzG0p8ib6tyqpUkui/AvN+iXSBxKlHjSLmmOa419U7BzCQ9uqmXl1t6sa+j7vN4R3MG
xAuVAjwcMGHn2yszLJEkg3DugLuXH/AE7nzLzWuSiMrOQYQ5ZR8SQqZGdU8mJDkaaKremzF/a4U4
WA4VVSdGLL1HNPslN3ibZz8mM83kZ4HW8/QFq5h2PNZK7BXfqmo0ri076cJg1/TRXM4zAkAw0nNp
2+wHwHDJoYD3Ux/r3lOG+0rL2vyXBAEfy6eoj+paHiOlE3m4G8ukULx939m5cz8YTml96qaquUEI
szRPdYY46I7AzTNA2ZX1DqZf/oOj2lLNoJNg72FyKd97Qw2Bf5plOmvrXT6677o0nB1m5KTpzHyI
VYsg6QinrPW4otdhT2q/T1ydmY/UlexrGKIzvK+aCLW7k1am4XgbF07+QxSaqbQ3l3/Gyv6iP+5y
zzATg8S8+BkJWvpzTyC8d4mY2UHx6Avu3GjC+TWpzf5qqm33kKAtl2w8/8rCs9UWo8NZLZHddb63
EAGmHAnx9AH50Sak8TjTyC4q+Alwh3Z0/MQ9gOat2ui1s7rY0yTg0MmIDGA4l2guJ8rIZLtgunMB
rzrOHnsDW55GpD/SXQGr57c6zM3Yjm6odxuY7vSA3gD8lKDuTWVntyZ68X0s3DshRvfYkek5c1tP
gwXjAc3fT6qX4WgAFa9EOipB4rCus7F+IHkFthbQjhjvIm8UNpIAVtf8SEccVR4VB1W/j1NlJj+6
AZjblVL1ob23AswC+mPr4tVhH2ozCfLugObelqL360V1/lZm0XGSWu4xtHP1xTZo9ExxjFz17iwO
rnZjIBUtD0aT5OPHKi/yL5xY0oRMhN4naoPiGz4OnTscKpRxaoeWrRXlV3kulP8GYH1b/r0rv44Q
NGNgbUZ2zPDns/Qm46s7BMeiwE3vh7SdgmKXi7KPbgDEUmd4U4LQQKgV9UOPXEXwWS8Hpps7vJDi
CmFtrY0+eRmd6APSfbH5oxtLGW8RQN9vZvq/9NehDQBg5Ryd/8DGobs7GFl531m9uFVdEVQHKemx
hDdmw0a5Cu0Mz22TYVQuN/LE9znAXFJCGwbbg9rEcvgGe2BKYKIU2OzU7h9stvpd78j4WkKZRtba
LmNzI8163/EGCklLlyQc/B9lwCIzRVuv1EWgA9wcbEEensIPu/aC3r2Scf6sFZDUE1Qhd+iij59s
2eM5XvVe8ayiiVpuBLAlzPT1ldPLI1EGivC+y5yEg4tyYd3cC1i+Y7zXu1LtDrTb3AEdfNgh5gcL
xcanFtlvZY8Fh5U+txPwFmRps1GZlF2PJnqEKw0TIfelKvrOtHeTGzTK5zpVzOCZKKREN/WE1sX1
MPslfJhyWdlbafMrAeLsEBKEZ775PLmEZrsMTSk+LZkBS/I+hJInvgsDYtxHO+pcbDSEp9+azhgX
f6yReIlaNCj1Q1emcf9Fhn1yim0FRyKuLq1K9got8RyNehpAe2Kq8y3QnCx/UdM+/6jGI4E+Tafg
e5B0TrirCi64Q1EiHhKD1hK7SpupYMIwA+dKy9MULlhRVrGZoqtpmv2tBWrXgHUZDIaxV4WrKc2h
AZuVXQdtkLmnqdet8LuNYVx3AMWqWsek0Ap0cIOI8hbGOVZklpW32WNopYZ3aArP/B70QlNuG1Ax
9UclHew5N7ObnR7Jwt2jj63H140lY4kfHziUm5Z9We203mwQUVLD2DtqE2OVGxut5uA6GjS0UK1U
J7VDstkxYozrpumHnaDG8uqiXoblLpBSt/epnUCv3+HFkiKHhu0F3gqRIZGB/8ubFojRXMaROVsr
/qhgT20Lq6zwnhG51v6MrM7dq0HT46zXt8rBayOyDggIxkZveeWAaHNoZ3DAxJMaYQ5eb6JnE5XM
Q1w7vB+nqHf2teEN9w0vpUF426qU75jNxPVtXGmlcy0xHyj2IwHlJ8gp+9vEpFI2kD0Tb/wGfErF
4pjhALqvOziyeXsDALo1bkNTw3t7hzBD+jPiItnyen2vg8vkG0DbbJgGF+1dOq8PyWRkei7uPYU2
yJUmRudgjJb56BgyuGduo+s7F7cumllpn15ltFKivSk0Y+ckCeD+FLOIjT7I+yjIbyKHg4BD2HFg
L5y/15AKr5Fplt2z85sRUysAZftSK6RzX4dhrOwxn+K2xiDJgOZUyZ+5E3jfsC/Calgxir79cnmD
vbsIXsWqCGyz0wE/Z66O33znsHHIZRAouCeVmECutiMwuAqMLrYOTHnbOtgY8C25U4Re7BXoKs7M
dW5lfXEvp6QNadIWGKskbhmhhF7hyYarkZocacdBTKSFGSfkVWi4RN1+bHtew8FNR3swd1moVN0H
Lbbs/I6UO0TwGQMUD1F6k8YF0jJFyHB64zDM3+QsxKKLBubJmuUTaJAvwcSjmzCza3vr3hnM/LZN
CufFTZtRQqst2hfkBIdkl7WK8pR3kbPxut6XUwzxAJ/NAsog0Lmvzj/QiEkablCecc+mcfPkRqm1
8ktjqgU4xN4NsWFqHAP+2T4vxzjTj1ZcCyvYDaPEsssRWufukM+22h33rQqVHq+jn1HjjsVDmfaJ
fDZVqPNXhT6C5mdemOt7ifT7c191Aw1nfBGMCOk5r52So1Yn8fiiqorp/ko0mfw2kzzGyU6Pu2Sv
ZcYY7XVm6p/icnSG3TjGlnMMTKcVB6zUGu8uVweQYqe+q72p3pkhU8d9YeqVJQ7EGgUii6rm4Te9
LeR9L6IKqSDAMQIBkxA7m+fB0FJ3o8X+rl9GdCAyzLhcB7wKMNnz18sUkNZspea3g+yQGCj1hlOg
TY56BXe4/ejGMdaB1uwdR+l1N1ptduoDp7hWSxz5CNoNmjZSu0VIyP0o0O/a9TZmiTu8MreKkGW6
SIuKP3MBQr5GQruIyBES+KKD6XFbTap17aZp/F9Bs/t6rBTlWOpq8ZQmykZ0WFkT7wVYZPRs5/UX
a9JCKPqgVvrbtOrUa7Cz3T5Q9XwPUaK/hk6Pg5PhdBtbftmQIzaAzsYhYFZC4+ZZ9KdKUWJp4lbt
dY5W5ycLPccENksOurJW6ehv7IBlAHxdjVg0I6SwGloiX53GU5joqe11ifksfbA8VjEEq53yMGpD
xAb1OmNLo+rda51ZkXRIwDew6/BEOt90od71VYUzFvIPnvXVKxo5HUo3TPJHcxANln6KTD9lDdnW
Rv289mq5DSnVQJzMGkXnCw9e5wWBpbXXRVPD9OitYjq5wEXrHYgKZ6tb8e7V0oxltIoVsjPPipdG
OtKu7Tin7r3JzCE6DIktjh5pwCmonZ+yJNW/fJW9th3exmnU7BB+AjLyqgGFy9T507WZ10MHmuxr
0IIixVOuAlPc7s08zsSHSmhmv3fayZ6e0IkqIdYopX2fYsxUfqgySc2NWmH4HUcoPT7ITFFwMm4M
wCPCI7YfdFtY31wtVX9URLThqI8m3Sq7L8SnXAgtOXLhed517Ob6cz9GNf7CUF6L+1x6dn/txWkW
ffaA4lvRKUcZqtKPbDgz+BVjxaj9iBgLEzzwEWimfl+pbZP+krSgoJBUodUVh0xYVXRImU+nYNHj
oNlXbdb+0oNKj+9UEHbpCXsrJ/yaUPK2N0jclocKP8jwBptNSL6GOVrEc6Ksft+TCx9zd7bakZXR
2Xu9d7qiAvxgaBRBeaSbt/kY5i04ka6TnxzhJcXvyx9rZW/QHvRoH3nkmEBNz7+VopmUQyIFhl+E
2vRJjyABF0mm/kZDdmof0zH5SxlQKiMEM2ddtFlrD0uiRVjx4o5cz0rjm0Rq6aPTupo8qZDevytx
E29p5yxThv8tNmP0YK6TNixOeFYUDT2EEbQPFsQGfQVah5D3hoMbYNyshLI85rWrUnsp2ZYE+7tD
zmgBYhUsGuB11NmLgYYV926QidbikA8BKAxdvQ210ngwJ737dfkrzv/U4sSxAJRDWKiYBi4FeKF1
TNRr0r6mkuh3lV4I7JZwbRQbQXplHVebQ+Zr6git+Xy3aF4tBJATF0GXUjG/dmrXW7cZpMp2K0K+
C83QxuC5gvcGBU0oWUTIONYx78GS7LqN1eCJWWz/UQ1dDefwvJww5k6ZnXkoWG7MZObt/uZFsiFR
bwOlO7tZz6QI4/wBnVprEMhTg68t0Prsp5mXna9z915XY6V6D2JsRPYxIlTYHzSURbx9NYX54fLH
XDz662/gQyLsipTFLKZx/htyfGpocU7K11hMeAVieakSExnPdv/1icuontq6CnbWOO/ey0svmQX/
WxtaCVrWQE3Jm87XRvpB6F2ThL6Al3R025CiSAUZN7uNe9eOlTh/KnQHH2szh/OWN5E4TrZUNn7G
6ht48yvmoPWmGOqwdq672gm+YjOLqWlqlAPHNkYw7dmO4+F3P+G4vs+ENKutu4t/efn9rblVyYxM
IxdZxIs0yFozxXjuKy71mb4rR9N4rktN0G4a0+Tq8tteBKfXl40EK9cyYq40b+fX8OYxrdhSK9o/
kd/FUqofSeh0hZ4n3sUHrGnCO6YybvIbtE5/xdi33mI2LEL//5YnPM3OggyJliNqZ7LKlJlf6Aey
wQ25zMTTlIMWTLxcvogUu8SNjb12uIDH4WlKCx8ZiEX0MJQR+7nCAcNIaATeQ5fvWNFiNQ6N4irI
QJuKMxw64Y7wSQoQz3uMn5RqYyg3b+HlJ54bEhCJiWLktudvfarKViumMvRRMQyue8MLaEbU1oGp
WL0RLteXgijDVUc4W55kxUpZf7JCf0YcfGE+ZEZH3RuQZW461KAu76a1xUgn6UG+quAt03VDGwes
3iPlK0Z/w4PCfZ+eyrQqsWKiTtc3Gterq9HTIRixcflz/hYbjRFQ7QL4iSqpKQc7MaLxhAZXOB1r
9rRzuvxwa3sViOU8uCY6A3o8X06vmwEPqUT5ijes3PWOnhySsnQ/oEYT7sJg3CIyrD0eWQNIexML
p3dJSqyitdWppfLVZCqxK1FPFLu0C/NPnsnkdmObrJwLWhqwpEGM8HjL/NyU+qiijq58dZhtohwx
TrearIqblpZ1PXbep1kr62QkCpmpWwydtXEuVx4WVBuBCE4D/TBv8S1LvdBQGatDv9FQbAPO29y1
s7VfZVbobV3+kMvG2xx1WGw29GQE8X7iYUnDIRNuFW7YQuaPKD87/0Vlzhye/786Zr2QzOEStYt3
7TSpyPS4XpYeQZo53aGqS3OLm7OytciYNAjP8FZBRi0y4AClItw4NbZWqfVXKGNiLZ3Rdt+VQ9Pe
aryDLZLn2vfmW1MjUYkgh79431kSK7KOLGCCeveH9t5E45NUyNjXxL5rZ1Lip8AJ0iO23GhlGFvL
r31u3j7Nprm4p7w/P0uhns0N3yD1aRIZ31O3nz5M0WT+yAn8/13+2qtLzQw2BoCwgZbsCtsJWzrW
UvgtoAdA7yr+67uwaXtAkWpabbBkVu5TMGUO+JYZbf+Ot27qgxgaKSI/nVpDfkSPK1M/2MIu+88S
iVxvP3ldl/0KNK2+klbomRvJ49pO4h7nQqXI9lBdO3+xaKkHAYoHwqegHHFbt6bojzlm5ifHqK3u
lNnDJiVy9QVDaYd1rYGpew/o4ZbTEkX4Zm4jhWkPFpQnRmjp9BSIQfv+95+TLh3YNtwTSBAXOydo
8BUZ4NL6VT0EWb4fqnBynuiHZvrPuO/Nv79jsBymLcPweG7Vzw//Jj9KUWiOeuQgfdQL0YzriZL5
oamL6bpyimirr7f2Kt+uNn/dN6sFuhcUWhgLH3u6ZHoeq0kGd3HhWf+5TbTFGVhbzINwBDKH8Q7p
wflilogns1Oy2M8xHW4+gsMSLg4REKee9cYLrI2ou3YykHSdGT3EHBrY58tlaEApoxxjX6dMzHZW
OdJUyW2t2GVGaIursHc9ymM96+r/1LTum384GYwM2DKM1wkDi8yvZM5dhMDukf2Szo/aGZlNCkCY
hVIbz3Guoov69zuVEQH2BvPgjpHs+QM35mzEjRiB32sSm04vUTKbcWTU9ftMrYC+/cNywGmBFiPB
yhV6vlxXwsIrEZvz7ciY+ehSQxO0Vp1s37i93OjLzi9rkcDOjTXyBbBl7zkTY9DUeYP0ge+hkV3d
qWM8GXd9jzrT5YdaCWd4FZCts1HnVrd+/lBQMMOOvlTmB6jypictRjcU+n8vR9T0lGm6LZzU3BKs
W13U5KvNWs4UR4vuUG9EQOnbJvEx+0EiUwxm5EEbG/qaSXNi2CdtkvkWi3/lNMJlByMH8WLm3C22
Z+gi2adXauIrlkSAm8m0aE1cU6qgjA+gYyDL/MOr5a6C+cLcA1mX81c76nIIJ3qDvlWN/TcvH67H
UDfKfQkqDrSS6JutYm++e5abBkshhwXpE9FcOV9Ra8JajMyH/Ckr8o/mRLTdDzFyp3sLcd3+wVMS
W7tS1dbJ/v5Wfp1ck9jCLQDxer7yNNiguRFu8Au1zKqTVTbj0Ulmymg6TUm1jwbdiNGdKNFM2CNF
2LlfLr/sta+rIUxH+QDzC7zo+Q9Iq75DYNjOfD1Liv/czlMe7M6wg/3QV8PV368F/oOCYc5AkDk8
X8tTAtHEgcz9KqysexhF+WdKowAZbHXLH3wtDMwQxFcVLmiNi5OimA2pSDvlfh6E2nDIECKFF+iQ
Wv3DIwFsYd5K54+Qc/5IhbRBhTZO7ocgDn62rXR3NlDQQ8GY7R/iKMd+3ilUQjO68nytLG3sstW9
zHfrWXbYnIoPORJF4KI1Y8vYfG1bYDlDfkQ/2uBuPF8rbLO+bXMz9avESuAHJn19hTmRbl9pMso/
XX6Ja8dvlh6a9UrZhkt00AQdzyusMvOTToCOUVQLS4owfUr63ERofBh+S9SVby4vuvqEqCcw2yLf
R3r4/Amlk0xFm7LxJWjQe4yq2/9GS3bjwWoUawtRsRa4qczB+lGngYVafjowdKmmsvNFmjPzkbmB
x2OsyQ7l50kPu6OXq+2W4dTaE1Kkg0BluGVx854/oZfmkRIznfRdVcLuHLwCsWtjdO/gSFsbcWx1
LZIJoOSY+HLgztei/WfrwRTg8231PTRltxDHwsK4TNGMTcGItbcJDXDWU6Jwojg/XyxGItW1Uzv3
jRY57JPRVeBO0K6VRy2TkXtLTbxl3bK15GK3AHscmYT1OYRexW7v49TovutRKqs9hL32Y1+16vHy
/lxdccYuE5SRIVpmpaJCBrJPm8K31Qg/6sgbHgMl1sSuK3Lk+jWRv/zDghRKBDEKfs1cpMHWVE+l
5mWFH4Ekxg0G+qttx+q+nQkQXE9bokWrD/hmvcVX7K0wwwwNrk9fce3xhHxEWo/mb3Lv/EcKGWuj
t7l2J9C2p9s4RzYGy+fbZqzZLiHS676jZjI7SHvQS8hkm1LUa2eBDIH5BI4U4GLmB39TK5VD67Uh
DRw/km31LcVB+LoOs+K5Gb0NIca1J0JcbKbHIEjKfXe+0tQAydPyrvARgxD6MW3y6EeVRpsp4Nqn
oktBegQcgHtusfvzkOFxTPzwhSPxqiuq4AV0dHutdcPHHEGujWCytdziQ/WWUgGEEYUvXSvJTl2G
EV6Ra0pB/x8C9wEm+z+UnAzlAZjNu59vt0hNyJu9qdXN3JeUpeYBDgOWAPAVqxdL6ol7uHzUVr8b
tCaLIRJDXmfxgBFU0yRkjO63geV8EEqLC2FSlVs2TyuFLan5q23JzIJY1nn9AP+7Hq3cb8vRDu5c
PVLbK2aD1VVJ5XLfWB3G1xKDDvUhn8otBtnaV3y7+vwS3hwD1anndMUlNZoM9RkSclifskwrvF3i
eIN68MpIbmRja+91fqFMRL15OLgIYbm0UzUTWu4PbSZQnFS0vjrlHQigv/9+OAfg3zP3J5zlIBAR
GRr6lAo+iuFK+cuLNUhEHu0fZWOh1XfIGAFs6Czc6S1ipHCGsZhQIvJlFWfKVQSwyhyKE3gQ5zEq
iiD/h0uHzT+nspRBjFjPv5kscZKiCix8c8B+Zpf2QXEYw3S6hozd2lBZPLlxFFb3KER+g4hMcF5q
XOaVkZRVrRS+ovTIaBRTjUC9bvyZGAtecVrr57IV6c2gc/Nd/ohrWecsEfz/Vl4cebgv0EvTpPSn
WrhHZQCllip1Bjkoj64mRxZfvTLY0kBeXRRQLVjWube9jDNFaJeoQdaFHzCgnuULA3dXYnuyE6Qy
B5Uw3u7d3txyR1g9GK+IKu4/LoX5Z705i2XSl0zKQwKOy+zkSmkTTFum2lT3//BO36wzf+0363iT
SkdC2CQtfXW0qy7+pU/Ep91oMpQ/xnVaPSRh02yIza5duMB0uZ/Q1SK/Xqwam2NbqtNcP8zCYVdi
aHPceoyhNO4RqLPGf6gcUJ4DocadSMmyOJRUDTWG1l7im/hJKD+7OmmTB7W1SrsDeA8p5tvll7r2
8dDIUZm/YKP7TmSvMdED9aIm991U0qjTtJSEsAKxNV1dXmgt2jAfoJnFs8GEXewSG6eaYhAUfU5S
xD+bQg+n68LmPJxKt6zDo7SM9voflpwrP5q9s8be4iac9NFQR6/J/AL6SvTkWaWR/ekKralvwwar
xj12SobcyC+WrKt5zDZPncFiAHqalSvOtykz9MpRsV76KuQUWj/qKdKLE9lUpv3WzK6YDpmZpvpV
20HVfwJ1rzliryFkYKWM/eBi7ZxicOSVrOoovsfRqP18+a2sbWjqUowP0JenhFuEYSy9QtCdATus
DKeXfPQgO+PaMmLV5nkvl9dai0jMhbjO+Aozgvz8XVD9NhjpKqnfFsUoD0hwlP2LjkUXsm104vce
fB3XnTJ7Y921XY1GHUeIB3wPsMAHpiEL4dB2EoDpF+BOjRLv8YWSw8ZKa9sa57ZXZxbI88sWVz5I
BEXKMfORtyrw6Y2D8Y+G3MVdA+nwu1Wj7XP5la49Gj1hdDFnXse7hjfasA60iZhNrWTN8Bw1k8R0
r3Dzfn95obV9Mh8eAx9vmuvL1iw3mDUlOVUp8lEG0gmajNtrVx3b+lRHY7+FCF59kWATOaqgVMAM
nm+VrOziorPTws+bYbhC8Fa9wyU3dHdgE+GbiggLqn95lQggzcN3WlmvxLI3F4pMAJapwBN9TbhE
oKmYXeLMNv1LpOdrREDXARVx5FPRpJg/6Zt1EsS787Sh+LWVJmb800YVprDSnD2PmyGyD0guIwF2
+fPNYWbZdp5f5iznCb1v2c7PEqNIxt4gXXWSBl6fyCGR2RPyNBO88H3H/O8euF1wjbpq+YG+avnz
8g9YO/uUITRjKVapVBcf1HIGojsTA1+NIUnsgkbVylMimvB7BQ8SWdXarsRBiR37y+WF13aSh+Yn
Cvtg6cylhqkYBdckxb/vFgreaZnQzZ3dYapxYBhcf8YKbNhSpF99VhIub+5RMeubz9KbL6yWpQEx
DPmhJnd6cUq8xvFuFaVs5Q9FTJHcR3jEFMz80jbZSnLX1yYSzFg2IsLiPVdpafVaQb2Abkf1LbRE
5tx5QCdA57hp/g2OZm0gfAKSbmMathYgGCow85+lCt85Cqn2WNsj3n9+Jfq+Oxa4jQ53rk3g++hN
I1ImGzt6DcACoguoNMCnWbdscbOWNQbIMDzpu8te+2INcJl7na672g5I5Dsy+Q6TK7oVqiO/6AmU
QS6m7EVrR+v58g57/8q5P+me8dKZ/HPBnH9uLR4K1PT03FeCujohZOPcIZ4uoOsiDy2R4aahD+do
qD9cXvf9zmZdWpOv142JqOz5uh3oi7hz3MiHclJe6amJwwgH12r2adxO86cuk5vLS67gUuc1MQpg
MMhtukxI1WlQOg3TUSrtJsE13ZnSa52maP8ZTiFqYIyWbOd2iPGWOI1B8h/Ei9oLd7oYSm0jtXof
0vgpFADqjGJkrrRIxR2naVSrxcJKVFQ2U5wPvxHJQyQUy7daOQaDPTRXeGpGVAhK5u5RZzSdq433
Macs53GVHwFpBaE2usT03c+/ATh2I7cyBvqYyU/XuiILfCiMFuJUUttHJ45TJKoiQGts4tGPER04
OphvigNVSj2FG2fifTaAfDLqmjOFgLCzDDylPjWykEPkT4Nrw9s2Sy070csTW9Cl1YXAqb2OTWkL
Ls5eMarglrQw8issU9NdD5e5P6VOKrekxjcWWl4bUpc2jnEVCxledR3TpBBHp7DicuNDrp0lUDsQ
MelvUpLM//1NyHalqiY4JuCHlpiViyss5/3KnBSnP1WQJPLHJFUr93R598ybY7l5XgUPKISI10sA
WAWDQMlDPfbDoi+iu0kYw09PS8PHociH9ApURTTsjH7qrnJsVLa0Q1YC6DyyoTttw6T2kM08f2Y9
tlrNqKrYb7q2+AJpsr/voia0TkNIHbNL68gwH8NC2NNR0K01d9rQ9Xa+cwNX+52XaPofLr+P91cI
P4iMCAc1+uZUhuc/CBIn8tFeKXzRW6hlqJNk1tJ009HOOEeX11rbWDrGO1gLzcCmZaYe1aVWa5NI
/KZvguEB7o+e30xSDshb/stK9tylh339TlqCGB0kTVTzVKFpj4cS5GzzJ22Ucmuqsvb6yJXp3wEt
mGXlzl+fSPW6cpQEcI+ePqpDVHxTuubXOI3IE/z9I0G5ZIQ/HwQ6IecrpYHC/K21gE04ep9i+ADv
HmqU0OsN5NlajEdpG0oOFw6wkEXFmGGYXOUOxzKOImf86BV9Gv+QuhWLHVK9ZfyYuFEX7PRerdqr
TmnCp6a3gy3dybUL/u2vWFzwkCxVHciE8JumVq87lPtGDCMn99D00ry1MKO+A1nRdhsl19qypKxI
g8xeJO8AG4IhrtUiPug7UY9oUxiG5k0OVe0TOCvUlqYWYZt71agnZSMurW0kdMnAHIGBBia2SCzi
to8Kq9KFH4OPvwNMSf6iO/2IlM5AZvAvq9FHf21BAMddZKxeNNqW6Afhd1maHjES9148GNO08Ib4
5fK+XdtORHcwWzM+n/nS+b4turwyrTIR/mBHAQBvfSgRxyAZFvuwDi19XzsGINwySdJ4F2JFhOBz
ZLofL/+KtdeLWPBckFCSgNs//xVSwwKoM/PIdwMrZCo/xFr5XGRx7+yMrjCcjZblfHUtbxmLfGAW
TgWDsLxldDuImj7lCi1p9PzuLPVL3+rKg8CK/TOYbrGx3PrT/f/l5sD75iYNK3PUpgx/z8E2Enkc
KgC/z+U0Aa+guI23brG1Q/LaUppR43POc75cVjeuLrUi9BGVKtL7TFeDOqFppjbxlcQD87sTVL2F
opm0y3/YuHOLAkAH98e71hnX4DhAiwKub9n9x64rInxtFVRg3Fx1/yHXZ4QHoJnxK3fWYuc2Yw/2
VrJWVGn93g01664qW3UHTD86RM7g/PUAe6ZbYKVMKYdC4TI3UMx4zO1ECf3JNHOcOzM79A7K1P6l
HRfNEDAxbExCPCkErefzz+f0DXh7pRV+3VTxk5DwjGm6KElW7Rtdb/WNx1o7C7ReQBaCwAWwtTh6
XtZlQVuRrg/Mn5CUnkzrB07JxtF1e/FlwqN+6+5YOw7gtAE00vNB62lxHIyEZqgNSMTPs7A7pV3k
lXslKZo/tGSC5h8SqBmOOk/VuDCXRLYyiMLCAeLvR7ohs6M9qgXSkLGSNrtiwMjrchxbfZlAqHSQ
VPQEly1Bu7aaQGLm6UNR9h5idIcfNBCbB1A4wtojHUau+Pcr0n4E2URAg7y8yDs02DkjCnvYvBZV
/mRNzR9LBslzXrX9Ueu7aON1rj3gm+WWN5O0keVB1z2a3RZQQp4Gyrj/4+y8muNE2jb8i6gih1OY
PCNLli3L8gnlIBMbaKBJv/678HtijVxS7bd7aO/20PEJd3ATmO2ul/1eqCY8/38+b+XCIVQPvP8q
gFOTgZCWpbF8hef+Agh348wuKsSVcucwbt61u/zX3qQ9SNWYYBHk1tWlIt0YvSIaC18ReDTmqNHk
/Lkr+jjYE+lbx7c/7l/JDkcAfTUsurjJrk66iVT3OFKx+FoaUt+a1PwODTD7s5viUhr6VlcfbaEH
4SJN7fvbQ/9rHSl+QiT2oOxDt355ydRjUOrtoBVf5956KrVJz0M36YqzbUzmTZ/o5ePb4/3rTaLW
ycRyw1BrvRqvKETnVNoEPcNz5TOl1b7aCByktoNbWwfC2QCdt9Zctm8P+6/lpOTFPyA2YQReLWfn
CZhtngJIqSbzOI0UoqLWhcSEooMm3jkb/xyMNINirm3SYr6K2nqvzjrsKEpQakP3FQY0J8TxBrVt
PVtNu//Hl4FFJRMANPPK27rU0VfOnbL8WiBRGHZ9ID76WknDqHPS/09AgeD+Cs9e0f3XDEcxJWIZ
WqP4OmlKLgfPL1A8a7CxzxrTCfu58JbQHBLzPcbzPzfpKmtPBsz9fd0RnSbPy0mJSUhz2T5h0+J/
IJBd9ktmjeZBUFj33tkvVyMiAAGokf8OYTP8tuC5vzwWaM6ljtMs0MkFpc2dN4Ob2AUmelJlF9dN
5OIcUB/+00r+GZPuERUjsB/Qfq+3TQ7qL8hj7UDHNO9vZh0CfW8jyf9hFuq/saQYCyEGfGHBNHIK
GfPl93nSkWWNkTduFnr3c5xEvFU4y1ghqaT+Tnx2dRwYyyV/MVcfdIaFTPByLJGUGoapY3oipsdD
YZiowloYVmD73vjDexSp1yuHdgekTd4JoEdw1l+OtipSUxvK42NTBvZqhNnd6fksNwv23RvTFN07
Mf0/xsNRhUwU4Tym9LrKWWkzWCc7dY/o+Q6hjw7QYdAhEqFV1gb7vEML4L+99Ot8MuIKuF0TJYQA
Xn6hATdyWtTiHCvpfMl8adzprdGdUPAYo9YZh/3b23Jdnr9ypP8Nx3z+iXbtV6F80ScKkVjdQQtF
g6W0uHYIMrveWqowwljX5kMm+mWT4K2+jwNL7N4e/roU92d83KaY3tXvnTbdy88VLgK4FFL944jx
xlPqy/KcVJP+pAtbPPkUNg5OHZhFZDmVfxG2Pu9jWm0nAX3knZ9y9Uz/75dQPl5LknAarvGXjiVk
NqHOeqSX7W8ctcw/USfzdi0a07e50Rf4iuLUcADmUzy/PQv/OEPUInlSIFPgpnMd3QHo8bvMKd3V
sDY49VQJt1kqsk8Ee+/ptPxrQ68ATHhbpB20fK/mO4gLcx4ZqqnsZjeqrN5IH5qThjHa3p0D9c52
vooI/swqEBDmFXcd+q/rp/+VFKNl2zrFbLCdDZQswlHm3dmvUQ8zOr3dtHOcFxGz+h5I8fVn+gQC
COpyORGJXKf+qqKsXcWTffSon30dDOqp7sLrPFmdHqFBbrwTFLz+TNDOGAgBN1tJf9cWW8GS2a6W
jNZxKO0p6sfM3MDT7+/juIJKKSHl3mnK7N4rlL3eOAzLS71ipKizXg+bVDHSKHltcx0O2R4bTOfo
oxQdJpXpfnx7j/7rC2EWgpJfpXcIEl4uZK6yuBt6YR9n2eq/u9hvH+OcFmXYUCafQl6h5aYSGMf9
15mlv0mZGm4cal6k5lepAcLVMsZYKTi6aZXeSBMNxqjSAufSi9m4aFOAdJXvZu+81q/2zzoqJpLs
W4YkKXn5tZ6oRSfU4B/RlvXuMBpCcdJsxvy7DSPID0Vh+++M+GopCdABI1EWoy0F8u3qoEyJT1ll
Mp1j7s145saVSA/ZrMdhWjb6e8EI8Q4f8PLehz/913JehcyiNhAV6jrUyF1rvBdO5Q7HpnUR1TOE
HINwxd4FoR33rfOhrkWj/0AEtDtKLqf+qFfDFGOik2HGPA3miDiQNQduG5kLHUu8iMylDLsqF/MW
aJvQt5Y1uXcJeO9xAxRN/8zjPXWRiacDCZCTjMYxS5xa3emWiMV2GWIhH83OHefLKLTWvxtqnAK2
HiUE52DPsmo3sx3H5tcGi5Ahsmk626fFhA0KT0Xp9WagyDF86WApWJ943Axc7ARUuFBvZ1eEVVHG
D7VdVeberLBR3NaGkXypakNLNqbI1IfGqir0j/nYD3hFifQsx1Heazn82jDL3NLbZoMtP5UEX989
U3ifejte9Ij4QTuMbWL9NnGW+6ED/dYinLOqOtRsXKrDpkTMO+ythntC6Xa/SxtVyC3K/Jk6IVSQ
3o2LMN0PPm0fdBcMMd96mZ7c62z6p4pgEdk5pi/0MF465bHTp5ElkdKMUHz2xYNhVMUQjsVow1VI
2hTzK2OR2wS+rrX3VTWdlZi0n620S3M7gv83Novl9GPIf6fO+Kv4aKCLNliLsWVzzrw5iMswLazh
xhsCKcMc6WX3xo+bOo9QTdNw2HRT071J85FpXYBpf1LoCcV7MRTpTTvijRDqfjP+LBLHuRiVTZZU
+Yn2M/cMyFJAkMunBN55SSO1baX+USsxGb04JfXwu9WOW/tRWHI5dQKC7I8xKES+m1JTig2W9UMd
jbKZwJc0nX4BoTDGYTfPUiDvME0IDDqzIW8rD6++UJhNae8Mt+Z1bXWj3jspOddt0mS+Ew1ykAh+
pENS7EdsIKYo85NM/9kYQ97cwLDEMUKCRHN/d0GWpJGDxai6rUVvLdvEEs5v1OQRDebOaC9eh7i/
FYq+M5zb2Jka9FLcpS52HhKrG5TuYvVFL9tpNiK7t+xLT0O2UyGVTzniezdP2rOQwfLR9tt++a48
p56rLZU78aOx9Lx/MudY+96MPadHOq0xrCCLuS5xMlzxb6EkVUPeom5V3eNxmerJJ5laXrUptHko
z95c1ckUFq4+F9zYWaFH/bJ0XainRaF94jQO7X1p1sNppMaGA04KWf5n0Zuat6uWwWt3mG7CsAl5
vNPHAl/fNCxAlqYhm9n5qY8EcYeS3tCFri42H62dmJ96d1isw+Sr7i5vleGd3E5rZFQjZ/UM4l7a
G39oJObplS8HfltX9o/oRY/9KcEi6wBqK0VpdXZq/5zU9SgP1WIES8RjCOSlwT1kPpdK2t0vL0Px
9teg2U1zlxZN6pQRVlJDc/B7p3YiW6j2WGGRJWkqD+Mc4oehI6UcjDqqs/ARm8sKf14ZkVOJoLdl
zb+Q3gmmTQkKz0Xhe860cOhw3qDvp5vdHc5htr9B2sh4bNuRPNnRXH+XtP5Uh7NJrz5SZpFzMLpF
fYJFOn1EXbwO2jBtOpXcdKu/JcKKPbrUhtWm5jPbP/XPRaJ7N35S47fpDnUWHPPOTB4q/DxQzfYS
/kJgjV2oqMj5rDVbZYclSnlqbdngaUbl+Sy01VVKQNIXUddpbbEtYzXlm7mX+pdALFq7GXGsRMM1
m1QZll4mjr7VWuhgYUcrQ3tZwBo23Wp2iX+cb19Qf3O/VWLyb21gRsOms5XSwrm0B2AJA/Pwox3z
KUHpXSVDNA31hJQ+ut/U8NwptsLWkxh5N06rkqhGYAdVaaz6zFCmY/6s0bf6PZZJ8GOCiPfZbS3p
RGt+W4ew5aZfg8q5fSxExM/g5tL7xa3x5BmCkYujTNPgi6YNVnmEepPLPSXY5ZizTZvQiOv4cUpK
WYaOr7JvU+HpN56sjISKfqNuUlhHSZQus1qV5rTpGASwBkoNsya0PszGC/1e678kuHn9bjWz86La
7aTcxqKxVaQmL/uFeRugvrb26gB0Ge4J6CxW6P3vm8FedpD9+mA/tWU5b3oKcUY0KZ1FWrq+uE3T
yc8iIq35o4lZXRrOylHlbZAW05feSsqPeRZny04LXFnf2rnU7I+WrQXz2ibA6/g44VTzu59XO9HW
KmTxsZwW5zz3I3UaTZurbw1yKU96Kp1ipyM+au7Q+28vKcxZL4T1aH/oZij34ahciZ5hiyDNXhqL
e/GggZmhBxbjc9kl2jMqx4Y8Tos3IkgqO1bFxlOIxNvwy0j1qSsiC+POcifrhCw57ptqisZ49pqD
NTC5YYHTxg0CpbbNg2OLm8EZ3YcxbnQMNqQTnNyCB2LjgkgUx5auVXe0yPz6LQBGKJ9tHWg4Xuaq
KKIy7+TFyoayjQo3S7tNVsPYjpyOGlroZr1D5RjnutuRJFtucr3q9I3eCbsPqTxllzJIgmnnQ+60
LjY45V95Gxs8cRik4NE0ij4PVWZ1977AaJDEKCvzLYm/ela+aJ56Cx3VrQBrdCCj1Su0ncGLhnHq
FB9FFjcqnAvYJaGhFQr7gIDF2mfjoO7RTMSzk/DPuJ3rxiPGykhxg8L0ltuqtP0xxCkUbWODnKUK
p44QhhenqpHSxw1RC+3C6D2uocD46dkZCOdpGfsbJOuAVSb6WFwsfeyeEW5AjXCpcVj6pIsSxcCh
rfxHy+lkFxmjGJ5zzZiKowqkUR1Mo4mTM3/DCqh/d6kXdmaqbkECFfkZrOT4yxsSA3EEVzr9F6Pu
i2abdK2uIkTrLePgZn9MMJcZ/fDMNpCLyBa/v3dSlWd8IDnhprNiH9xyHLcx9ROz+QCFxG1OaVvA
M+qJga3nqaloV/qLGRcbCbdjG9RdDLMfG6fngfek39X+hGXLmADNuXGK0UW4PEHAL7C7EX0Ml2b9
hv08BJGTgDqmQKkP6XGqxZzvNd2fvbBVuszOypgrcDyuFVeHshjTLULmTrwvvc76kqVyqbc9Zow4
1qqZuCwAuPkJK41J7rOJMHJrwpel6ESchjSvhsbRAZJAca9l2mjtErdWftTAprrLE4N+QiUN46YJ
rDo5dYbUgDLNhl0cVJH4z2lQjYpuaTu4OzFVeR2JNI1h0C20c5GUgyEQBXVa9aeA5wkR3t6o0kdJ
RbQN61ihkFEtub5xoTalGyRZ1++ZF7xPp8Y1xE2Mx0a8l5Cq9DCr4yw/FnFichBHFABDqo7YYVRz
5uZI7Whpfe/ajjGeUja9jkyxjD97Cx3j0NQSQ2HqEdS/sJIs7o3JIRR0PF6b02hir6HGkgNQFDGa
w6XLChUxxdaQ6FSVW4CPGsBPOXETOdVCSFdKnGtCG2Ak5uyeYtNv3Gwa9HVT5wLnxSTZVraf6p8y
MKXGXbAYRRf6o8hkqAd08bFiSYtzMYHv20xLV9y6NeptZyHMftPNXBxYBNY957drlqn/7PQq6Dbg
QPkF6B+Kh0pgZ/5Zb4x4jGar6jkApsqD3dhqdSxCq0uNI5m9Mopwqpt+ujVHzS6OpjOLIOzqTKRc
4GmzgzBDMzoEnInh6CqgTZQNFIjzHqCP/lj77YQ6oPSHZGMMZQ6NcGy8YNtJpX0sglpY3/yU/3PY
ZGYbR34mXW3TIEOs3fWNbRAacHM1G79tGFYqU9Q3mApAmNNEqd3Lehk/+21QZmdHIlGDHD9CB1rb
c3/7BKdTVGh9VV/gg5nF0bYH3QqNoGblamOc1Qe03dEgA2XfjDd2JwhnKDLm2h2RNaGXk4A4+oSu
iPZEL96Kvy2jbD/0OPGAJu2k7r8DY/1XRQHVC2pQKwAGy5qXObZTUIdRPdCeZOhOy1D2n0xDmlGs
NHuni/l3N2jvadD8KYhcp720bdAbxdqPysma9/9VjhrprkocjK0jxBIvv1j1MFkbQQCPyUc+oSaC
WnbvhEbaSvMUp1xDMAcH81A4WmvuVD/gb+ASkzxALU7SbcIV7kEWM7Jf9BlYBRdo6EVvU9VuzCRz
P9uBsqsLFkPGT4pr1c6c0zm9QcWWxetnbIM2alCCZFkj2bxvvDwzz+Y0iunSjrjNbGe7HJiMrsij
Uq+rW38cuBShNAbJ9A39SduBzu/bvxGCju2jIVL/AZuVeL7UcnIe3R4+aFjxhPzOuFGsfeAib7Dr
gXeWZF9+k505o7Inb2h9fBiKsceuri4RWOknt/L3mF43/SnzMBE+zmmm9ztKQ8t5dkez2hlYLBtb
QEzFwxz4Kn1otBjPEFJCxKZtVVh5uMx9/E6/4VXhArD6ysXHnpGa9SshL+ppHd6MVnrSgsq+Hztr
uRQiM0U4LuVEiTrxfiL11e7TSX1+uwL2ukIDIWel7Op0U1coxcu9k5DZYxhb56egd0++J+JnTJGC
nWWMWRO9PdSr8hN2AKuEH8OAEwe99HIobCEn3akK9whCKgvnnrOHOD+N6lZ4n+O4fGdO/1GFZzwq
l7TFPFri1/AwUDANfYDYObpNkB3MbMnvtGX0l03ZuvMXs8XaEqSNPJuZQrFiiD1iQDU09knPtOX5
7W9/tcDILiPgwiLjNwRa5erbCQvNAPqIc8Rmezi0jTJ3+eTbIRj0UpLJ1+23Tpk/8jSOvXdqjf8a
2sUg7n9iNZDcX0670SQ1DUPdPVrJGteRvuwIFdpdQI+EUDWu1FePaTp7hTbs3v7qfy0BLQD0sXA0
XNUmrgpyFuDrRHize6QdAn8OzjYkAyXiBj8ITUXURWAtj5RXDLR7MSuBQj1hLYBekP8B74hyeud2
/scWhObLv6s6Cu3Eq91uWV5Dr9ej3rsM3b4Zq0ButEnTT2oqm4xKGvrc27fn4B/Tz5CgFUy6+BS1
r1qJXYD5UVGPzhFvFXOTqTTZI1OhbVKQKCcTdeF91+LKaS22uH975H88ReDf0SXkbCPD+mdx/noW
OgNyWDHRpQj63t+VcZJ/p+oKHzQNtCPN8Gn1HUMk9e1R//W9SKAiM8XR49Ctf/7XqJYp4mStn+EN
l/ra9xKt5nQ3mEERjaY31hvKKUlkq7HA0WFegvec//45PF0n/jGQc7geftampfeUxkcXU7er8Dg8
+9M83skRrS2kYtr4Z5LV3aEiihf7tz/9ddsRiAH4r5XBAxr0zzv916dXE6VUChz0VRWVhjCXXEoR
iTqW9aBlqjzMfSWiCaQJFh2De4M3x3sEi1fXOSKp3K5ry3r1nri+82o1WEGHoNgRk3pzJ2aZHOu0
vRRetbxDEHt9tj1A/QBQUabyV+LBVdTReWPTmQv3iqKmO+wsVNYrXkhUPdH5tUt5AQAMPrTF49bb
BbLI5UegUn26W4rcv4yDMbzXlnvlwwwgCcQMawCIEy2+a3cDV5SVgZ23f0wb6ezNliA+tIn6924Z
LOfJj9v8lNKJvvNK2ZdnpeP4dEbiFftRsZhigycIFYvCyNqtJrr4vcV5dSBX8islPNoFNA8hrr88
GoHf8QT7Kj+VzUA91s2HHQ1RuTESz3xe7Ho7SIpY77y6rw7EH/QZMEIK9dCrrnuVSDV09B+K4uQI
AzBm6ybmByTM5DlNkOc4dmVmKGooUPoOiZ7n7n+9Dhie1g+EOmCMDiZjL7/Z0aXJm2tjADr2Lhe7
b2D9TdON8hLIsUPey9XZ2ImHrZa4w6e3D+Trb4eR+ycYxyQVxObVFmXlR3OhC32MkxY3PxP+VGgG
5KLAw8eTDhzw2Lr9KCOUuPTfb4/92nrLW5UoV5CvYf1RNnv55RZp0dzAJTvqmD0/lEnRVnvd6Ccy
r5xWdTfS+LlMlQRf0qWij7/gEAlaoVGDsCgkqEZs7B6MexItOF6X3w1/aswzdpyJvi9Eax1cVUxf
3/7Rr97H9bVAUHrt2a2y5VcdwqYaNWp/dkPIFF9cihRfZzzsdqbT/hqmwH7PTPvVbbUOB2IRaAjF
ZiThX04RIlC0ZqXbHMsEwyCbwupvbBSLXV8Z3Xu8ndeHj7HoJLEV8eFgwJdj6bht5lMtm2NiZ919
oXq8GXXNcjHUNqYs247+oH/Osnl4J+R4fU8yoyCJaLpCtufGt18OrGwsarRqMI4teOXpRFXV3PZW
NdxkhF5PEtGEmxbzoir0glKgaIl473NbDxScRRAn70B/Xs04NM8Vk7aCmiiCXM9CM2sUWnppHY3a
nR872qW3tpVYwVEE9lC9Q/d5NeW+hd8Lm8lAZSBgT738ckzOIH7VwHAobplzNBZ9axwyNp5/1Ezg
CtietUUczRKLzP+GDAfpzi0Lvg4xJ6RB+AUvh5Z9LbOKJPe4uFNphiZn58aq6E3V5nDrNt479LPX
08pwwBUQngWv+SrOTbQ+n6ipDcc2d8cNUqz5Xctlup/G8r346vWk2ivQZSWfgXjB0u/llzl2K0S2
VMPRRKFmL2wz3uYFWCKRUOrE4tD8IIyk/88r+YelAEOY+URvc/1Rf0U2wEA82Ln2cAxUNfqbtHLL
IRpKnU4PjUu7PCSLlM+5RPL/+PaN9OoK96GJMe4aPyPL5V4d24ZqDZjNYDkCH4sf7SUxP1KuNZ2t
FQ96d5qRj5AhemuaGWVBnJm7t4d/Pdt/MFykx8aqcXJNwlNCtBrZiX3ETDqQYa97aVjaZX3qx8Lc
Irf7LI34PST+690EztHjviB6dgjjrs5NNqE8P/OWHuusKU6l4QxWtBA9t5FGfSk+vP2Jr+58pGhQ
JIOygZ4cSdr653+t7RikNAQMrz03shlF6GcNHawkSekfutX4TGWXGf7PQyJht6LzTJs76LrokFWp
3/vl2J+B5xl0OseS3luZEyC4QTolpyaR/Ttfuc7ZixoZrAbceAiAYNbzKF/tIyzeqpiNpM56DN1m
n/Zer45NT8Pw+e1vu5YIwvWNbHu98JBVZMDrKK+l9e/muT6dcwkm7JhpnVtFGaXb7FfSTe4n3+mm
GdMECnOImVeZ/6Szf8UN/ZT8ji7tmP2sEZpwQ92tvfd0X14vNgLAhKB/3JGwVLhKyLXOGyYzUfq5
ARZdhmijUTMHR/DRx172ILr5nSLMq+MLKweEE54cTD9R79U9jNU0dmBTQPO2BBJ96rzF/tBL5/dk
GOk+iV1DfcylpR/yYcz3by/Eq1OEThplD5pWCMgTfq5//te+NtLR6QXmsWdswgdXIclvAVF2ptgV
F7xh03fi7NcbbP1UALUUuFZPyKsvXXoLv9+4qs+WX7f2Fw3OWrlDedlp3tnJr6eUzNrCc5JeG+Lb
9vrnf32XXzn0ZV2tOZdENNm87Zt6GMNFV8WjcGZ/OmqArtqPwkPz+6cb2/XT2/N6PT6qORSRqBli
iOSsCP6X4w9ZoiPn5aXnKdHEE4woG29sx9zmpupEFLd1/n2VgN3b2lAmm7fHvr6O/4y9Vhd4/+B7
elcBYzFJrYtNxq55XcOsTeWJFggdRa9ZoH6L6suUttPj24Nen5l1UHYwSSVQYtKIqxeXw47sV9lm
5yzm2IcZmKZ7e5Q4avYTJuk5/fX3GNnXwhy8sxRJeXRI5W2PZH6diL8WGbijaQTJkp+xo0+3XZPG
x1EW/Z3lZf3GxTfggP9xEyl0qIyo7QGrecoN3pntf6z0WksACI+5ODv76rLIwbXIjm7V2UoT6zGg
T3er1ZM4+4MNQM3BCeUUeBpEkQDo69tz/udh/fu+XieARAQgKMEOpgVX93UHgsdYrD4/YxNQlwck
t2m/O1DuVVjhkvjQoqNMy35uJ7rD8FGPzbxa4RSJRuO8HweMR1tz3uH3ne9A7FubSYzuoQGsfaaV
kH8fuvQ9b0VSF1bl6kdbtJJIdwkWKLldXTmqIuF022o5tWOQf3CnkcnRRmCroQhS30TtqrJODsbR
eQSspZzu8jxJfnfK8vOwyovKe2h5UD5XJsxeYF3jgzVlSXnQctPVQtPlsbgEIBazp1qM5bSLgzqL
L1iNzNtuoNl8AW8jki+ptNPnKdOLYOtV7vjF6vth2MWz2R5m2rkgvptE+5028WTcSNrZ6UynJm/k
LQ0KdcFDtV2qkOpdlW+6Tqnu80yPvthNEp3ZBLgf4jh7yAW2wUrojviOqq+x5VbV0m9ykXP3oTYD
JdmVQGEiE/GoOzUhNfxQ907ShdpsqKTfCuSa9INtVfVzCqX01kgX9a2aDEiGqyXjQ0L7KQ21JZt+
96PRaKA5kfQ6Fq5Fphhw5Q2hbffZWZOxY29VibJHDf/a2y24We5MK/XjUxC0+M6jnx4XSJwFQ/m5
BvSS37ZGr48HSznthxHWLLAET6XOAUm0Pt37NZ2eKG8nT9tmrSzETVsW8dHGpXYKUaiU6uPsysmI
0KOtU6JB4HA7XCe6ZCO9qcm3WUI9YJPpYnxAi0JUt3ZmJHVUVwvG2bo/uOfZdmQcOUpRFA6ypT8W
TVf34YwH2blPkmwI8Srzv1UeYpvwP+RUbHI6nmqTCLN6MlOMQUO8LLqZ3nU6/VBaTfM9Azr27I9Q
Oz8MhdVqYV+a5n2g5jb5UGF/Pt803BNVWA9SeFGxTOBUMDewzm4u8ARHL73tthk9gm9uEHcfx3Qp
+hB787nbLwm00IgefmrhGWIFO280fXtvxDZbBNj93IKE64od7f8BmDY7zYwKyu+rlCaiH4dRSD3Z
EtnguGtUsv81zIn8qeuNk28HevLlne3FTXFZ/Ng29trgSOMmiKVFXUa5/pdFOUtzDAagLlDHR/Ux
W0rLuFBFLH96U6r0cFlMOif7fGg69hoJ4Sc/wcz7Wckpac5NH/RgApUlvgHv8JPfoB7S4qMzCm/6
DSWzKLYV7OJ4I5bGjQ9WIpERcFRRAVCgOrUfyTzIUidrvlNWLrKtbcmkP84B3LItOkGgRAVnoNmg
NdN1mzie8PxBHXywj5M9UGYHdaAb9xxczfoUTyXwDW9IsywqrdH+STt2LDfJsCKeigyjBJQgyr5/
AAhlPvop195dN+b9tqtL3ficpQqsWWz4mruZPW6Wr/kcj6TSsw2g64Tupv0Lk0b2A2gfvY3wKhAf
lyVzH0SZpMVGpbrzQCluKh5M8rfyAZ+EqQtLKp/dsU4ya94NiVa2WuTb9WjAlgELN2yKcQmq71zX
3Xf6hMu3ysj1X3omaKENKdCbb31XtDX9k87f40QcGBvo0HLYx8YYK6AJaik2kwP6GsLCwF+0gz5p
T0ZHLSaMRaffl8W0lgen3rmMuoC41k3KkZuuFXF1llhFL5E9JO3GXzrLiHI0OK0Ij0F1O3WS0rbU
20U8aXRSAILaOgctdwbZI4hrtM2FHmqstrr0Ygd5Bpfam9mn6QlvYl4Ti4fhO7IZTRKCwHf7sCXT
OxvKnlpEA0fP2cVV49TAjsdi2tZ4x37tsnlsIwqbXU3bCnHzwZ4bGQ14+Hydg4ZDG5PPPlpZEjzl
arDtG8+Eb6+ntqNOCPfG+6C2NT0akk6JAxWjerVBhPdxahYzK/YgTIluRKM15hTltuMC+eyb/N5I
q9k+1TjIp0d0INRROouqPza0sBszbAHXGxuglNlNYBdqPike9pNGtd3YVG1cudsVD/8lKMFjbgjV
Rj+MO2PUuJFr6ykVhkz2TQAaek/GlnsbH3CKHqVT1tm3rtFpcRLOYDr0IgyGqv4UCJ63Rzsrzequ
UZ3XnVq/BSaUN4ir3EruHe1Qp03yHHeOsZhgus3B3vYwH6eNNfbAj2egkBiP04f3vwaJGTxKTcuW
SJ+F8JDDNQ1jAwzXFRsUtmJxBM7uj4csxdBjA0y7Bz+VK2o/t3OP/N6HLneH8UzpawFDLUBmAMeq
s6rrn0YdaZnjGJjdpfSDoriIoZ1OArarfj8EE5Ivrl0ZYSZNTW1mt28MoulBHi1D4UlOfm+KYzMM
fR6N2L0HG4e85dOUtMGDLUbbPrT17KWPMSHpeLeCyZ64QOofvZVqN0uWWeUpnVF4+epQ5Ri3ablw
GWmxJoyN30i7+Ax6y5An5cfpXupctVuEhxPjO6mDtmXiZH1ZGTFHTQncy0Xp1kMLqrCBveot2eJ1
8B+zpdlPqlkaTvJkF/0FddzE+7Ag89k+Kzf1ntOyrusdVTC7P+hL3/+auwQ8cN00LiiD2M5pBWN4
hxP7iqMA1ERmsV8c0bY/qJSOKOf7pf0c1PyUKJin1NiBETfszeQmjvGzSV2jugTLqkwYGoCyy8dY
sk+PeHIb6e9Yxag0FrSaH6cSytshyZY2ifxSDAeDNfSPlpY5X0qD2qTailmnJkAFOD17zjw527Zq
Neswa560ozGzzfLsYIX6PfOyod/kjqZr51S6Jca+CjG2KEgy27vEg6/vMxir5a6uRKY/6JMe7Gfa
OnUI6EQXO+Rz6+oH7vMyiapa2mCtMFDDvghMibsveU+N3bqcbjR1cZDBU+61fW0Dk4NrQdXrAzdU
gr1mktRbfMqoyAltXoomrFNkeDeNoenNPrF98UXDkSD+1WjKjneisnjwpSzzHaia/+PsTHvbRrI1
/IsIcF++kpIsW7YTO04s+wthp7u5k0UW919/H2aAi4gWLCSNQc9ggu5SFatOnTrnXfQBUdlSj6+c
GSm0HTliDyAxaRezDi0S0105gZUOlAH1mq0W5VG3sdvWeh69YYoCwY+s/EarnXQ7VF7+jpt2ou1y
rwe42Ca5s3PNuCeNcauQDM2rQe0aivddjyZHvjtplSgZObXa/edUDlCxqk2hJvZqQv2wj3U3vWvM
WdNb3y7m9C4rRW5dT46bbPBzTqytgsBG4ysGFolYeznSCkohjHBLCjyBfnMy2wR5qjjJaxKlOblu
PIxfMkqocjHHsrtNUrq9e089RsZfCqdMu29Tr5RXheXNpHR0tLwrpZVOCXSyiiagc7V0UfbCNzab
lNYHyel8hcuTibsmoWLySAUp/SGoo5T70Wtasi1h6fVmMMR0VKoejLsv7LzQ0UfVVbFXpNo7mybJ
LWULFw30fm0BU+tLa+yDwbVQa3OBiYnSR25HGX7qSRUNviMqw9yyuQGpuXoxUZiklh0QcAr7NctM
RHJCNDMzIhWlvc2oO9Le14hnHKIWH9+gHgx5lxi2tO8dAf/M81XgwuJQJRzOra2ACw5i8rIuiJRU
A22dmwadisH1yjuQ5qKh8BoqdRpUJMfF7eCY8FaQoFUAWQC1XjJuivwPNVAhi+TRrBVnwfzWRGa7
wDtIwST1aUSLKttoCAtHWzRaPcqpY9l9sedUmX4Os1LlG2gpwzXmbQ1ou0IdvbsozOdBBgY3gf5V
eIN8mNWoy26hV3gN1ALpNVEJk6hS1du50OJXW7Hi5jrsvIm4RWVEf1TcNpt96BbknrBQkeWVCNHF
/SJmquBGVdXgBvJojo0dN2pXbNyUnsimlXkZbcpoyPc2thf6Xaz21jtAfEF7vfWc+ErJ8n6fGN4o
/LTJssxHolVTb4d5UAy85EXSbHDGQz2xSMjXghGYzRNDF3bQ1tNc3SR1Yw9XbKLagr6UjmoQSs/I
vkw5clxXCD0XVAxFXAd6P/befd8lpEtmHJfaj2JeMKP5VMbZTRw2U/x9zDoptwBsxd6O8kTdatnI
A08DFWwGVQb4cmNVlUqnmVaQEia+VXt1RSSrvTLoldQpSEXabHh3FRISP29da9xGHqoXG8hllvAt
SGvTNfmI3u7nhUw9157d4LmjOIinFfQSfW6q1mMryFLfygTiAV5cmXuHkr85b1lluMmx2vDSaMVs
PxW2Tva58FCig5wKWcM2suE2de0I7ScvxoRgVUXbIXfn+MnE/GPnkeVH5aYbvOaHE+p9elObVfKk
JZMzbfMJXmzrtymUd1/HhqHajkmZj0HfdE2+l33N/7/Uhd0DhSYFz6WiAdYPuLaz4iAcM9DvRWJb
L+E8gfMM9VnB0rxryZytqRRj4fft3Fo8IvE1CpCmdWCjJYisZ7djYjvyTrH16s7Vx0LfR5JeEScZ
Pqf0QRi2gz/Eo8p3Kxal5L4Jj7YL/Me34Z9t5pxXoW+DLqkDMYylcxPFIKu22dj3r1NntszB0Ee5
JQMJWX0A1/aPWEYCfKw99NkNVzqWEMY4lxutrbx/GyJIFoKCsNvmZ5tV6UtdqOb4o8grKHlqCL+w
HBLjJzyQerpzJGjWq0Ero9fYmPvpRi1cd/I5kFn7ILEIuClM5LE28VAYwz5rdX2H25EHznOKa6RS
cYGvVAD7c5le9bMXW5vImiouMqwAwUJQDVTcJ3x6+uZm4P31Vs+R9p9IbLgkuWs25hVGR+Fu5CIr
tt5oYfFZdobS274wkrqOfTFLaEDk58AgdQnPz4+Aez9o+pipOwCh+XxTUmFud85cCTznzd4aArAg
1fepqAGNgq2wvWlbYGIz+Ko1m89OmubjdupDTWw1gOfapjYSPehoyBfPVcYkdkWsK/Y3Heyy/F4r
bW1vEhTJzE00W7G5m7D0cnwzsWY30KGgza+htMfxnkt4aDdE7sK67ilO8/K1VBBmdaaMIwEzdXTw
OHOe3ZgtPx+uCFEsCqKUWvFVlpW29BGankJ/BmcSm35dZEV5P5SRNpAk2nO75aGjYiwUNeZwh/Kz
fIAnIlN0Pkvdulp4BjeDDeDK1/IC2o6Vzlp9NWtlooL6KFVxl3F43pqEQLExvDB1d2ndpxMkgjrJ
km2I7tJ479l16/zgotWc71Gike77AIqaNy20ZPq1hiis3bo4U6VB46j1fAfxSQP/PU0LP9WpvXci
K/dYWY2x8GtqCTzS6gmodiNhxWzzTqmT3ZhG6rMEsqkGTRcDoA6LFhlGcxqif+0obVXecTZqjL6p
JSFewZ+X+j7WdA3LXDRu0Nrgf7irevbi6coeU5uDlut5/yW1tYhg6eZg+uFTiqvGoR7xWLBz5f5P
RwbloFK0BxYNfmnNp7eNVLppVuUHo1LLXVOXBCJFgQPqO0naXsmqzvub1GzsSwZHHzABtNugIGNi
wN+Bimmr6mabQSyKdEYGFUIKx0s7V6h7CZ2eeBSpMLKc4j0aMwgcOgoOvt3oNtQsV/6j9VFxoXl9
9tfQBASpCTKSNu6qbCmd0RpMS8kOhQv8guseE1pKhnlFFUSI7zX44/YwZQ1NK5gfr6kTUxIAvgKN
ToOF8flH+VB0JnjwHzJzci4L+YHTyrcyTnns6W10m/RW/kPP5/Ra4m/iE8VyyD+ZGPf6YslZVka7
/XzoD4V+A4wUKE06k0hhu2u9tZoD2pmgUG5wMcHWtGvCnWIaMD9Moz9AvkwvFLk/TJWNv9gQAg3W
kQmzV90MLcbnuzSm7GaI6yqIh8H6YtWVdjfzG9kCSy1qaJ85jPGlL760LE4K1Yy8aLGg7k6dmobg
6SKPNg/jxvTyGzmCaN9mk9ukD4bVTSMMzF8whi5yAnsCExO48VjGm34iw9k5JYopk9rAD7KnbvK2
TdaX3nOKCNd8lRGdzJ1l52l81eXRZF7nrpaVmxCe0aUGySpogO4DTMNO5Y2JJoZur3ZJpRcl6H4t
OeZ6LHVqJc78EEa0NoOKR0mOeHU2gz1MKv3PDTnRM3GQWUKZgi7fGsltAJ8BQYhMHuWD8A1KuHvr
DllvgHGl/g0r/RKAb9VU+DVVvAfAEFGvAYWwaiyGSq6HVWogW0dhj/Q+dKV6k0mcD7d9JtPkwt5Y
bcplOBA7uOSZxiLZY626XbVrCIAzeYIHoZHJW2kMaEdJJ5rcoChmOd13XabLvZOHCTUTJZv+Qodz
wSmCmdY5FR86P8Y8z9WMEuGxizV9QzVpMdKw3H/IKatvf3Tg/zdXDCuRx6HBxSE8PQbaNMk8M1Fz
HFHFHDfzbGriRslgzfNcGBFxGTykuv/svvvfoDTgF1Akxs3G6nvaHY//UpoJJtW9tqFHEXsbrIad
/5CVtA5NlKNJpM1iuhBszNMj/79hAQ2BQ+MvR13N1aEI3SuW4j4PMkTjXahJLx6Kjkzsz7BC/xsI
iw5mCHYG0sPpouIXqNs4lHnPBPhQD/IchYsgo28eblAgkPmDrHj9BkoDkfv459+Tc2lgrEcvnlT5
dGgzpiyjTrn37EZDdWsL09yhdtAehtzUN62mTBdwLOfWlMYwEQgXFnbQaqqY71HHmVv32SJ/Ha41
K6tRzQNccAlDeG4gjsQv83YwQWs9MstsqU3nnfsMy3G4BiIYB+WsDFRjJiWgSZg96QWE0KuoqbZN
Pij/wHiB7xTZrS33dPGbp2p22npXdcalTu25eAGqGEddiEugz1drUBdz142ddJ8jQNbqTZ2babTX
nXbontKsp28Jxbt7xG3SqK9MErro+s+/OdQKAN8adofmGizl9L2VOLMWPjt14V6VvIypGotwN422
xdM/nC+co2U+v12dv7a3gRMeBBJw/gh5n+6xhsqGUUjGk6QS76owdERZeftlwyYRs0KuhhvYcBih
ViQPn0/13C4AUoTa9XLzIDB2OnSI1hRg40J5Dh06TYGh1FD8gbjIn38xDncc6RDmcaRhq3EMpyqc
mIK8Qft1n4nGyRGa4LhfOD5nbjZA8JToge0jkrYWJq9ibdYqS/GeW4mNL66YxcFAOWSHf0Hy/fMp
nR8KlXCDVJ+sYbV0ZdEqVbEMZaCov+8L9T0Lm+G7kNylfzESRcwFfgpcZB3e9a6wU71OwuciidtN
Vla934hevWUPhxeu6nOTImXn6bR8KqgPp98Jg/UedzWOnpbYs0/dppg2TiLK2I+oz337fF7n9j1Z
CA8XbRFGXDssUL2RRqdHyrMdozBDf3uYE4qh/VwGGYDIa2+mXHDjGXN14dOtctVfBw57T56HvFBM
2CanszQARWOCk0THpHGaN86HQKNIfRed7t1qS9sXWA5+sGMi6tsWiPHuj+cNl5fnIYgG5u6szjtt
r0m0UY8seOGV37D5HKdg6j1x0K0+f7VrL/lGX7PVLoSZ1VtkmTVFaC4WdMJ0rtLVrDNqgVPkZvEx
d9zyZbmnaWZKK/RtEPqPZA3pheBydkC27BLCUSZZ79s2dOqehjx5bTRXP+o5Dr9CxfumFYtmIrE9
ujDBj8FssS9mWUHWLprhqyBT55YLyl11nye3TB9DzeS+Igkz3v7w84HE4cvpPOx416FGuNo9KTUf
6tDiKO0m/+aVmkvjYHQEBheT0R7UynBp7RSWdWF6H47LatzVtaibXjpqPPGPeWRxKYSO9eAOQ3VV
KOWwTRHA6hBjCf/0LlwGXbT64doscOnVoPnIxqQ/Ko6QWZEPTWZzkzWCNBZC3qOHCsOfxjrGg2aH
FuGCHCaGny6uNqgS1FgkjrYVW/2+dtFz8tvWFsoXVF6S/E+P4jIc5BQC0OL/uNYtRXClgkKY1Udk
k+pNhg32pjKmcp81VnNVCdMOwBU4F87Fxw/J8VfhZxNl2Ufe6vxPCCcUpjVWRxebEtyEvQPyEDJe
hFXSABcRxaev1Vwg132I7AaDaipXKjg/IFKrXYt5Mkgu3amOmjeozia2tPYxn1J12tTtxVfQ2cEQ
8uZT0pH6ICuZCWvqC5mLI9Uc9wcwH/HgCJSS5lZRLwnBfjj1y8R+G2v5899wjX3iNoNOCf+YTzZd
DQphJpX3bMzMC7nFh3C2DGSTEJKosYBr/KA+i7SxxkEcHSHchyHryl0y21kQOpF+kyLcdSFFP7dN
NGgnkNsXwe51gjFyG6CRF2KoSW3pGihqeo1E2TQs8njWwamk8lAnlwpWH3JvJvn7oKttgvw6BObF
7r5oqvmWnQGn2kkwb9+6U1P+gDUWvcce4JK+sMILgfXcrsGDBKLYUsrE1eb0SyIm6I7YIWIMbZRy
pirt9puxVxwbGJRxCYJ7btuAmqNdySsLFaLVREM3h+yattXRUur6AdniiaZmVdIV/Py2OLugixs0
6jqLfdjqsOuK4Siz7LBbnNCw8Qqv9SNv/rdRw/exctQJEJwFXFIV5SWey/JvPnlWLJ/y/0eGLHW6
nKgC6FHYNeWxYb/+EIvfmz0X6k7vIrHPu957mg1Be7N0yzwMAGoqT59P/dyBgRsBmkhj93pr+XCT
ZoQQiYGB+2AdoASY9zryGVs97+i24ab1+vlwZ84LvlYG9JbFTANx9tP50sJHmcvMy2NY0SkU6ljM
fuc2uk/wyJ4ctYEinIaXzInOTJLaMi+AX1bVH1TZQei3pde55RG9kQUIXIVXWqyWN+HYQJ7KRnv+
Y/906HZcxGAVgB3CiF8FPCg1jVwyx2Mp2mwLOl2v9w0N7UsMrTPH8WSc5c9/C6yVNZQjqLzyOFG2
7gPV6Jqrvut1x89aih+ff7wzm5XHNt+Nj+Hw7tZOB+uQHUVokRq5NEStBX3nddda18ifYTVGR6je
UA/8pWoPKo3GmPu4FIi9q89/xNlvCZOa1IP4jr7E6Y9oulpLKP7yLctworSUzVdRG7p7EhJk9lvc
UT8f7+wKk10h+cyYH5KdTlNqOfRGeRSgf7ZKS5TzZe7p+xlsZHkhfTw7OSTh4YCpLhXK5fj89jl1
q25DK4wqAlECgDKu5kcgaep1g6TTfTbl0YXjeHZyvLDgXnI2eHqcjqc5NJuGmcnRcm1ux85UpC8g
w5cbJRk9Y/f5Up47/HApKA+Coafju8z+t9nZQneaXCbVkdMx0mYtMPwMHfVBc7vuK5f6TPdTOv99
Pui5KZo4IzqowRBf18oQka2iPRNPnBA6Mnee0FTfGFILmHUxXH8+1Lmvh+wMKjfwjNFGWM1Pq4y0
HqYYx+A2LUcQ+mmi3FRjp0135Mhj+KoiB6VcaiedXVXTYUBaWDwdVyHAqmAdIHZWHFOhqk/IqbjG
VYvcyzsCVO5THWZ3lRo7yoWdeubKhFhnEsd/1VbW5V4HvCBkdFkccepKvnv4Fvhtpwt34w6Jlgdh
aXmxH0+uXu1jpQCI//lSn5304raJMDqq1mt+KL0esG2KWhzzvAIpEoYL0n9xkFUgG2879EWB1vaG
uFB6OfeFaU6yyAQCYs8qrDsqMsUC/M+yg4vr0HBndD1KsU9r3QrAsqp/MU1UPYgFNIBgaq7igZej
3gyYtjziJJG/KJlWbxplyL7OattfW22vopKmR+ICi/rct2UPLw3qhXGmrqKCq6ih0bl2fhz1MAnC
qVQ2pEHRs6ZKVOeHTtl2htmipRtn3/78s5JGI1+j2/yXutrL5dzYeShNzG/61rmTpdaCzMBq0xdC
TBu9KcTGs0RzgR1/5l4juiDCsYxKa3Z9pfRAKBQYN8cl2dtD0h0eB3waN+VkwFBNpLAH9AQ7rrXY
C63HuOmd98/nveybVRrIHiZhoNhlLB2/08g4Z72mhjW/oES4Ir1J+iL+Qv/E/WMLHoPvygW+9L14
9q29sKBLmE3tVHgaRY7bBF0+dd11M6NUBOmlKrP959M6E3vZRnAxEQSCGLv2SKQGo1OOt9OjYbns
pKpqY/0WNFII06io8hngzecDntm5JwMuf/7bDTMPs8172c6OCPqaGwlNjc624sln0fAIbHpZ7Usg
ae9ZPcxfPx/6TGhgaMAdtFExM19f3U5T6Vnm1NnRiFoUvuyuczOEMPXuR+0N3j9oJ1sXNs2ZGMiI
jq4jx0Mrcx2CB9ceW1Oa2bHBeeeLasSOuUVxMn9LqEz8Vyo97r+V3V9ivJ47Lb8Pu1rjrq9LRcPc
D/B+81aJyjmUZgv2EoR6/SbC5uC63Rerld1NqSZVvf2LZaYcjWUjLHISpdMvLMtJD3XkTY9zL6Lj
6BSHuoimt1Y1pyuzdYY/LnVxYCg+IWwFLxEA4Olw+jRAyke06mh37TuAq4kUJdKO2Kdbl+yAzu5d
mnzEIMxyPmAbtK4LS2/x4gLxeRPWorgxmnDsfKlE3VXSJjAfijh0YckP2t/M8rehV5/Uq12cv2Wd
H7Um7fHdrD1n6ymm9dySBl4Y69yu5Z70wHkinUFt7XRFrX5hfWZmeqzwpJBBOuttf6MDuZK7RnE8
1N113KT6WrPm/edb51w0otAFwB8hFPBOq61TdpHXgjdOuUyd6TCiuuO7SLD8NDvZXcgTzg5FDsgr
kL0DquJ0kmGsh50WK+kRB7nm2q1ned3D7n/I5dg//sWsaKMyJcBT3GCnQynVhCdNGmfY0hcp6sPA
xkAim/eJw0XyF0NhjgVGisoP5Z/ToZyZjQtxl4Az1xAx+2wyd3ZsduhZ5U41Bp+Pdu48OL+Nttoo
eLSNOO5g4abHAhJAJ2Dg3iF5awZJjp0HrEtkczSpO1fCkuWFFGjNxEYnh9feoothLRokHP3Tuc4e
osNRz+g4ZGsIiOOKIDcSNKqAHUDfylfDUb+lDGd9KxJpq8HsFPImzxTQap+vw7m9tAgI2ZaFwB0S
A6e/RK+7SUvrtDgWgxx2Pa6SBxrzzda2MuWSbd7ZseDZ80b7pWO7CgR21gqn1pScKwU0ZlJ0qRaI
RBrBWEPduvCBz60xQnwmKi808JcGxunMcksKpN2r9EjftJ380tCyYTupc7dFE70DlYxOxBBACLen
G63VKmCxsSKQuHXqh8/X+ExQ4n1I7HVsLlMEhE5/SeSl8Shz3N2RYHduy2RASByKu2+FP0OUBvjm
BZy8z8c8kzDQ/Ha5yyA7gGVbrTWdMHueBACvehjbd0tqjbZzmiJxXoa0qT30lN0y2/7FmDyaeKX+
Ytiv5tnqlaqrM07sOKikN+E8Vh3Nk2Hco9yv3ke9ipbfn4+4PE3xIkMzwl0HXSsP1Xi0w/SowOTy
e11xr2Gd518tsqTATiOoyZ8PeCaVBtXLhyRFQL5h3ZwCOlmpTs+AqZYCngXkXW0zbdDUC0t5bssg
bcoDmEc3F9pq80otssdIc1lKPEkfMMkR9XVRmUN0GGhx4j4gXGqL4dg745+OzImhNbXg1ygTgWo4
3axwC9FLAi19LNG65t1L3TwOqsgQeZC7aDkHFrzvJrC80vnn87X9MOdl33Ct8URD7YRm9enI0TCp
it563THC7UgEjpZiJGcrdjwvVkKjEUDla3dTr10KFR/iEgMvVaMFG8zFs9YvS7EESpCgGLAMbpu7
ClOXqGtnE+58Mbx+PsePQy3VN5ObGxAbzcbVJTcmUwMJKHaOmSmn5wJC8GMShXHg9dBQ/mIoWsJE
HAAOnJLT5aybAcqZljrHjtbnsK2g/QDfj63xUJRmtvl8sA/hZpkWVTCyZnA34KZOBxMpGpVzauYv
rhsj9i2j+T9zQAwulmr1fdlnl/LZj5uFpyxCT3jYUpX6oJ8yCyOXTZuVL0NsFVuzkZg4zYVXHHJP
zK+DMYzXiF9cEi85N03e8cDSEIGF37H6fGHY2iUswOKl9hp7U5Yq3gGOoYN89OxiL2TaXrLLOz8i
/LMFIbMwC1YLy0lMaYbnL4WYB38cO/eucLDEiae03InKHS58yA95ER+SvNlFXJjzj5rW6XiTYYtB
Gd3iZbS7cDt1ibJFpG38Trel2zUouSMsnY0pDwcv9C7cWavgyrOPV7xu0dtwQG5+eHIWZQo/lIl9
E1qDR9aMvML+8226ZiWQ4pBzUaLgWoTqSdJzOr3ampTOlob2po31tKsa0b5Q6nvVp1k9jDxyX8Qo
lV3mZu136g7yNu1gJBZ2+/T579CXZfytJMPvAO4H8Jq3/OJHuAY4Yq4EUkSd61dLz5Fd8g0lR6cj
MuKuPXSdV4HuqGbbTLYWraRp52VpZEjfCWU6fIG8OZv7qHOr7mfbQq7YFK3nQpizm3f4sfD0FzDK
2F8rSQWQAWyr198jki//BatrPXdKq0pfM4v+3hB2l/y8MLUlrpxODW9ikDEGYhyEunXcae12EEmo
Ja/jANz5HqRD+5oiTzP6pL1g6ycH3Y6sTV0LcmVtGtvaHtXc2JaQ+RDMV4WmfXUSJc79OcYtdzOV
aTQFuM3BR0dVIAvvNSDV1XUaUfS4NkZn8bgt9EJ7gKMZ3jt2b1gXkBOrQ8hdD3CCA7+oU2m8u5ai
xe+FHwB9IeS96Q2ocfWoo7qGL4mWOUGre9HOLvsLJUM0cNaL6JIh896i5MMhVNcII5EMJcZUlfJq
5YmwMJWYeIj5AONr+2YuRqgqdW96UeAAi9Hums6VG88uYcFZYYV731KtKXZNGrmvahwrGtoRaBbh
tzT1bgBvWMS7VImb8hG/BLQXhmqOvlgdolG3lotvIXAbbyiv8JjVymeJf2B0aEJhzvUXHENE3d7h
KImiA7ol7uOcekO1z6qusGhhp4oo/MZsxv6Kbkxzo6ZlAUMyH7Xk66xFw10J68j1HaVL320ZJ1NQ
mc38ZJaOo26k0nMmc3SUd+k0jf2+LZQsvKrSXpfBmEfVbZVjj5LuOuGN3c3ozos0x2BMoX1fIQz9
M6Ms1vuOHjb11jGwm3qbzClxfZnlDrYQRYbU0Agrykx3Nv5TyTd4IPmLN7FkB/zmGieoLeyA7hAt
rPSOYgHOR/h5W7WlHIw6dF4d0qN4a9Re/qVu5g55nTBM7SuriFJoxx4mX9ejm2hi0+rgJrfIkgxi
67Kx4a3mo/dY5lIX8K4t6cHzVuFwThYuccEYSWOxtDEmWI5Z1CXXjUKdJo3TWXmUXGbhvhr1BIM0
xGbiJ68ehLstNTt2N7ID3XpbQrzMSx/BJK/fRlqmYnzumKNz6M1Kc2ge4BUU1HWYmv48je4PgzKp
fXAm3aufeD2Z3T3Gb6UJBmDObnQUMMpvIubM3qKTMN6rVtN1fm7FmOcUNTIL13Wvjx4XYFNbW9Oo
oDIrneekdyqqofa9SFobdC+aT/MebeHU81s3BsVezGW1781ROSQdDbmgR92ifI1EHHXByDX/7trS
mYLarsRXwueyaqkZjVuz0uMJF03cwe6dapj/iRBV6q7DtnKwDUwruF8ZAgxNCP1SoJjiBtxZ9nQV
xeFY3M+DqmBdZWQEV7FRMBGK7kwSk/BJS10NwZM68rQ7U22U8jrEmhCXSKODt/cUFYUS7ca+HuM3
rbfr8otUnbytNrLNQ3whQ1jIwncQgkh/hErcxXihadKp9KAYksL6pgI9tA9FBcTq2sHxC5GIntdD
wNHr2ifVRa822umzYYgIDQrFwZGysM3wZhjsEdWNJoHIFwV2n2ODjlyAm3jPTahn8QY2PkItsC1p
dk5xpH6Po0Z9nGkORn5DXEivE0KztmsLVf83dL3mYKILYSBakE39Vu8b1cCxUJmGNw2HTeAovdql
3wfRW/emYsT1rdVxN8HMVHWa4GhDNzeIcOAfG1k6duW9ZwPOGfSqUB+RZ03/7YC6WvcqEmhI1Sim
7Y8K+k+416UW5FQ31hDxcex3G2Lac502KbLFSqyhODLNqRWEwsC1yFMcKf0qd+Mo0OGwpdRgZCV9
/nl9l5uFGAEczTCz5TR3P9HjQg5CZkrxVQJcdFH9xf5qX9JsmfxeRuGIjFVZFTc18n5yp8ZtfD0b
KDxtmrbFStWb2qmtfcqv2KaRVFXotA+D+6VXZqX2pWmX2sYMrSq+MsxUN7MtHomKvWtmtc6ue5hL
EiwCNgTWC6ptxc+wNznXeZfLeGM3Xm9+QfG07W7yRg/NWyFRZS92qTqb9k3ShPGzlaeT3OR4isY7
q9HNMkAUynpC2CRF3G2enN71rQF1sMivXd7RgQ6l9EtkZmF7zD2QSwFtIj31o1pdZodLtLKht6+L
HVmAPm9FR4h6qHq936tIxfFow71tCIoxLuaDHLA4/DLLWGyrPMzUY0Pz6D+uNzP6HpXTtBs1Wao/
W1wT9cCSM1AvK45yeWWJufyq4nZrQSRs0kXfwezEbqLl1AfCrs0RaiOIRh8nUVvAGAf5uM/pksSb
EtGv5xKMx3QYWqTzNm5umd1113rTV4AICbo7CMiUt7Clc3crcLyy8cEe2M9aUSF1Rx+xah5xdIO7
C5apt7ehWoJJl8JRtNu+N3izbuSAxs37VHR5cq8q9eyUvjWmuX4bLYVU0ADIDfged0YXhLxmxHOX
DqJKrhwQkwhaIGE0FxdS2lU7g8YfDDDwpSjTcpMba69imueLVEU2v6WRJft9FbX5U11rUfclNELO
uMs1ovncNva4w5TLEH5Rdm53IalfvTqXX0GFj7wFJCG80DXbz2h7RJ9jW3sLjTxJUKuvj0hMZSUU
k/zfz9O/D6kSQ/0SK7Q8JMjp4Z+mSpAX0jhCOeqNqFge5dRGBydOmlckIab+SiDgEu8+H3H1YmFy
UIwBthseL3e4z6t3bpbGfUZiG797uRlbvuKI4V7rC+0W1z9OtahT/M6Ewc3fapfchz4urEN1kWLF
rzehtQbYldZAZ6hR0ve2FWMdZJOdvKABNaKmmeeX3gzL0p0k1i5A4V89OYBC5geNVtlErkV/Kn2L
4lZ5TOFEtXfcHVW10eAzuEhIUci9Kq3e8r4URY6fca22db9topmkDEouzAI4ZfU1ImriyQQN3FPm
bb3+v3CI3crcIMTVJT8GJVbVHTyTQr1OvEb+U5e2nRM33aI6zIAc+z25XmlcwLp+2DgYG6C+ytOM
w8hjd1V36tPRlgKF6reZbLlZbnMt+pqhS3gYEINh0+Kw1Ww/3zofPh9jIp9PSxX27YKzPd2sTVe6
k07B9225tTDfpJea3KBe0Ax+5UVddyEYWOunEYtDaWSp+8OC9Zx1bS0a5rKY40R9G1P0rnZCaGX3
dVTkMB8sHjLD1kK4AFYPX8/alHruvoLOQO+S5gxsqUnJEyRFUhid+be4Nnir489LOnavi7LT9vkU
2d7jXJOiJ36Kpm1ZIrFhxOLfZBKhRXrew04Y/aoL1eS74CaLtmE2y+LeQzWrCNB+r7Kt3ukaVqjW
gEWbWddgJwVdNB45IpU3VREvWi2NsJqvUalXXenPxthVCJrpahQodqMobtAYQ5heFyagUtTSQh23
T0ibytbRM9w7g9buNWen06efERkypYM0DMGCAvm26K1+rDZ4Mpc00cJU9PLRnLnCEIqNivLdiRtL
/mHtClzuQhTkeYcMPTiCdchKOpEisjdML/QLUC7CnBuj0sS9d2bjvRpy5UKfa30l2LDfeCDD5aKQ
qtPSOt10eCOO2hC36guyt24C5T2LdpOS6V/V3MqjK9Wd+43u5oihZDGakD4uspl5YeOvDxu/AQsR
QjQlENpta8njIUJkP/dK/SWyIzQP3Sx7KjGi9qngm6QcUNn8z0/ah8LLrxE52MA1FtuYdeEzExrS
i6nUXxycrlEuRzE2j5tkN1Rh6CuDPV9hGKcFZdL+wCo0XbQSEXOrc+3CbXFm5qz84pmx0O3pO5yu
fmHFBQc8N17CNkmuMbzlddE30wPAK/XQtd1wqeL04cyDpafGwwWlstzcFqcDNpPTDdZgmy9T6uG8
3f4fZWe22zbStesrIsB5OKUmS7IsO3bsTk6ITr4057E4X/1+yv8+iKhAQhAgBx2gKRarVq3hHTL7
yaPusY/QaRyEn7sE/9cWCatsV1KoUOI2SrPp0Gyb18EAPm0L1iK409BYdE8ZlvCjMMuDx0C/9kpT
OFSY+kN1M78BA4pWelFYG7esO0RP+2L4npdoEWznxgjUjzvbQC7v73eYfDATTOg23JqYsywirkgn
8G1Exm8RWrrvYEyafN2Yonqoo9bwNlGJfdc6DZLoGxagzQfTU+zpq0DV/vK2+fwdPB+wEp1peoKX
X8X04jKxhtH61okeL9pGd1aBF9lo+1S1Q9Lplmm3u/3ui3Mv1bdNk3bYJ3uEIfdiI6iIi7deTXkn
VL3eBsGkrQHJAY0yjGY1idpZA14odsjWoBTct/HfHfnPx9P7o+nJuvMVFvdrEmRiKGnbHXQjLXZl
gU9SquXIKdGx/+jRC7jzvMUW+wykctrJOJBmK8ftcoUrsLdNoczZYUKDykbxatDtL9C2XVWqakMv
zpHRjtBrTOzq73b356PR5+dWJK7LUdby0VMalG2YAWbJ1Sc0T/J4ZWjj9BUiiZesCrP/L1Sj6c4L
L0Pc52OJbbDFJXqdmunysXng2nnjTvkhV9XJ8I0hLXcu3csvUTkUCITVdrWzG1pIa6vV3ac079Fl
qiiXf9oNUuy3d9sffw0QS1CdxB6otYvvbekArV0Aa4dWKBE+OeAZNn2XGW+mgko83EFblwJs3vyu
pkOi++bA+AIhkHpOzkZktndamoss/XNxPPY+JZBEfS4xiEwVul7N1fzQ5sOv2Bb9Zi4aJNrKwLD9
LsTD19ERblUjHS2120shz/JvMUc+mljPIhD4IRgsYehwjGlgoGh4UCKrfrAjDW59PTg/TFGGX28/
6tOnYPksqi057JcWXctTpukoHvZdWmJKEeV7w8gUEjlQ6S9TlJblmxib8luoOkq0RZq4ip1V1Wrh
P0qLOOXRzBAvoemY0HMk8a5/DXbvfO2MKNW2KrTI6fX2j/3TuoDo4Q6E6OBx9C/3a1bPbR+nojoM
qKC8iTp8T6amOxmBHdxLfP/wBVgS5L4Z7lKlLZ6EHHbtKkVYHUJF1bezHTqoJUdNtcmBm6V3bvg/
7DRCDm/FwYdZvUQ+eEKgzGygueKhCYJ0I0j8cY8NTPg0KI2GxHpv5K8TLLTKB2XuDnc2+h9WlSob
gWHa9nJEuEjvDDWZo85Oq0NLZ+zcRbn9LGYxfNPUwbiTW1y/KQ+SpS+JHDIey/JFKen1ialgXM19
u05bbGcVeMn7honkSWFwflLb+Sv8+nsuKItKVJWsVQIL00huE+60xfesabM5AYqy6E678WPesZ8p
FhzzzlJeXSGAH8hPLA4SfA5SncsN2rqxHetq0x1mJ9M2Y6vomAM0804F7bFqm0Y8jGH9cftQyJ9+
cYBpWZiyGETVAWjdUqaC/nPqVLZVHRpdjbEdb7N6UyLb+6aO2ICieVc6z2XV0ORiKgKKKW2y9n+3
f8IfXhvtLlxYwExKv7zFPSLQYI10xFH3IdBR9NMHetyaPs/HBPZDuipBUdBqLPo7u+n6o9qIhn1S
n3ABu9KYgMhCRoRQ3KHURoAfmgSeGC0OBLff7vpiYu+AoEETQGOaRnC+/KpKTNN8xvX9EHk4Gn2l
7MBpfUZ6u3xvZk8b/SlOYiTcvVhT9qmrF+12QNou9F03Y276UHVYPX+5/aOuv7r0H4M3SH6O1dIS
NtpUk9cjBdkfss4efZ2JD77zZjruiTKF4QfemP4KkmDYYHNU7Y0WZ5rbP+B68fkBVGO4+rIsDN8X
i9Ih2NxZ2XDQ1ND4nzEpRucrzHn/+kTBI4Yjxaiddhmw48vHZPbQTLRM+0OPMuq3zMjeDejZG70e
q0e3xaxp4J7c3361/+N6X54p0AGgmEC+oqNEU/DyqXTCmV3Y+niY2LXPeD9WoHs4+p2v1VKwVMEm
6i12WgPNyna0SRC1oN4WkLymdWAZoe6PbNf4yWIqfCh6M5j8EaMTa2VYQ0JqlwrhrHNtDNQVgrkI
dzaYqWNegd27SdolMI91nCZ5VeEQlqsxb7Vjq6lFgD/r6Pa5H81Bds6bPqpeU3fyQH+idjyvnL7t
3kLGqvyvkKirXlGcbhDbHeLYfDORme/OHCj3oYinVPuuNWhK/ppBJ6WrUcGEYdPF/WA/AvHyNL8Z
7cZGfrtGHz22IzXfINXassmUsv1og7B6D6rOqw61VRr/6roqJvDYRT3pvmTXF2tarSgPVTU+lhBg
u2wHbbctPsg5lV8FuCjvQRqxoqXKspR+4Lbqh+jz8b+oHL1Hs8Bfz2fvtRCoJmf2dsx7UAMMLa1/
9MZYb+i/BM1XM5nSt7R3khGD+wCastULq2d23KTjrsT3+U1hKsd6DTnnY8ZNARchjMiij1kfA32H
6noy/kqTOKo346j2GfQaHCP2JiZk/2bCGjCAaJjLntB9718Z/Rn1t3jw+ucgjoqAOtDCcaB35nA+
V26l176hN87wrFdRqvi0FOLXAN3CdBXaQZZuzLqq3b1WS/NTAKxYJIp4iHDyseK8+Y9FQpe6Rrem
WFFiBwwYcsf9HmRZV97Jbj5LmcX+ZlDsybqKjwmT/HJ/z3o/2uSWzcE1BvU9YoIV+XFQuR69OmH8
o+NvMK2YiJn0azMH2tPKLgy5wapOPWeWF+JrE7TdyJwcINc2b3n7fRLNRpz4NiUMauOeQTvgzrlc
dCa4xflDPQjqRrohLV10UzcO+0mNxcEBiLu28SbuMY1PShwWuu5rEDvjFzQcS2zUmvxJuHCM8Y7Q
Dm3auN+tnCnV3+bp8veAqqRBiggjAJLLZewzE0Ul3W6wLYirVRKYgM0nZbDWXqhNdy67JTpYvrwc
HGD7xePAqsjF+Q3Sga891g5OIQ4cbz4U989I09cU3k/wH/1zruFJ0LgUyU5W5l+isY62QYY23Z29
I0PfYuswlyFkEvipUZalqkeh2PWBEIdJTPbOHJv+lDci3oD9+EvxH5qcBF9AVSpZFbIAS/EfiBA9
KcdgHnLo4i9ZWmCI0YcTkSErI0m4rhC0ub3FrjIZOIzUFSwyoFEaq8vrpiqcdqj1+mBqkfVSJnm5
z9VEOTE5nn/Rg8JXIa3utXOvEwwEncCRkoPLoRDTqMtPm/SFXnjtZB5pMQWhVFKxv8+YQSOUbCft
T72oRbi1Yks0K5Lb6QeA6A6YEcoksTS+Ue/cuYuOI3orzGpQP4LUzuml+X/5c+asFWRVjnUEFGns
ZwqWbZuZylrTO2Wlj/hi3l50mRVfbCkmQy4SohY9JukUvXj9ubcdADiReWx6y9pwHww/mYEC/56x
/Cw3qiuSlzCKq+RU5ClI9NtPv/rk8unApJjkcPnpS6NKcxK0t7FcOgYWh7hzLBd/7mY4NpaFMj/6
y/mzCbxNvVP0/WGREdaQ4EGamXT0FiHYqkfD7TtXP2Kb4q1ykNPNe0ai+DOLwkJ9TwDmf7n9olcp
o035A4IPDAQDKXg4l591inBbVrxAOzrxpL+7lVVsUZ7Td2JyjJ94nHq4O+EJheq3qe9MWnt/yaOV
+8oDW0oAkwMzGPaXPyAcREon0dCO4EQQaxk741VpMnAAVak8pPmo7jM7rE+VWrb39CeuopZtye8L
uQJ5U3psi3Otd23Of/S0YwqMAohGqM9veuOhEh8i93tnXnIdqnkaPHDmFDzPJke/fFEkZYeyIxYf
OaxSt1kBcs9kE74sOe66IK49KF5V/KoxTXjFe1UfUFQCeXj7e18fq8tfsXhns49FAJJIwzgqCD+s
0iZkIhDMXHkKxvmbplfmqsrDsEHcpQjLO/fVn1ZcyhrIj84JW67BlOPLAPJYO45dAEoN7wf8iHRF
fQB54MR3zvAfXpX5ENNYCiGKYGMRscLczlW7tvVjpA6pcexUF+RSmYd7vDDtGPcR6NkBirbxKQsY
Ad753tdHmR4dOHJJSoIvsmwugB+YSkxq7aOCYK8CdG1MUd/s4umMgFS8jir9L+GdUhFLCo2ypT36
RpSmlxvMxdnMK+mVHo0irzZZX4TCV9VCe6lAeW96Rdf//mtS30uhI+jeZCIyiP6WfJidFqhDNjjH
Wsu8ozEPRr6RUEcVN622vvOwP3xN4LgQciSnFWkT+e+/PcxWkBWwQMYdU0jx59FI7VcsCuaD3gPx
StUC/lFrpfG6rALnTul3tWtJrWAegL0hKtNoXDx66M0WVv1cHpMyNMEpwbkjM07nqlw7eo3Bze0j
erVz6HSzYwkIOvMdKOiXb6piUEZqo9a8aVpJj614j5F8eoxrI9pnmNH87coyOiMMgliAJgP7aPE8
IFBOOONRd7SsRNlWAERXSOS2qwgs0EYrU+0jVaL4q4ZUxMvtN71eWHgWdP4cqfZPXFxsIA+8Sw8P
pzm2Sau/qPZsnIHCpasED5TqTj5xdaPzlnCBLCKvIXfR4llIxjWeF5vNsYNotodZlR4abvOVVfdM
/8Fo1b6e1Pe6uH/4lgzJ2T80jBmfLgeFIXzTvEB7/Sjy1gpXAnzkG2BT77XHe2MD2+seOOP6mpHq
5JQC8j1BXi9DLLgM11YUrT0qgZl9wTAkaH7aauJobFm7oM3n27EJ0NOy8m8iD5JmDw04iDz6UuDs
kzurfv2FER7GXhzVLIbmVwEfQzKOVuROx0Yvna2aS5vccPpJ2nYv3l7ny3CeGMjQSybustiLbVy2
eRc1jjYfQ3oI+V6fbYrzHsWInQ4KPUJAky75ejRCZ1PPttK8qTPpDA5DpTlNPkjNKvl6e3tfhSx+
EZQeyXghhYXmc3mQKzPrzQg/t2M1tqG7im1NIPoSUyIdsY/Ti1UEgyVehRFwAdSZrcZ9u/0Drvc8
gZKoxdhSStAsc+gpd6eQYdl4NAEkvo+u0RUrphiZ/QADWje3MRbkw3erdY27zQR5uf6WvnPpwWaE
Q0Wl9jm9My7fnYDVgrYMw3PnWfV8zBw+gXPE/QmjDl/ByrMugBeXYfrv2BVptwlRVk2+YOOWeq9a
0ridt64sq8XtRMpIaHci+nKz8EkMmv+k2Z9kYdrylz9vlI8w+2A4h+DWTfE4gk5A9xS4mHAe3FIZ
zqh15JFJa34MbW0zBzR4oXLUAKD3Shu1nd8SM+Z7x3exZVgttgwJEhGDpAE5v8vfheaHp2Cei4Mr
jTy0s2lhi4cIjbtm3djOcOwnazpZWm4126oH9HWvmSIPye+fjefT3Pys4knHrxTLBdNUjXXRH6XX
wS7nM9hcBso4/+wLJ9zpVT9mWwgCaZr7mTYU1b7xpPSm1wbjChR2kN25DOUZWf4gqhOD64GchmN9
uSAFZPEAjQDjMcOp8KF1aCb6kP/6e9fDog5i4WEZMylx4cTCVl1euhkIXhudT+fRyRRsL83OGeEf
WSlan1mBwfmmz4vSBtgzt7k/zTZKLfUonPzv4uX//Qwp20bHAfX8z337W5aD+sJcw5dxH1MLLzQ/
V/jRflPH4LS9wsIY6naAuN5uvDWzCymdBCZzWeZ6mdUin2G7j52pj1s3nSAkmUqAo3AZpasaoN4a
YLK9VkUE4+bvn41GHvNNmjlwMxaVSNzVgOEhBTwqVPrJvqB1xRwqGPR9BF9AeUio+zwfbk3xanGz
/6UimFxpcAXAxhgjkNQtx8YmdtT9REH6iGy1dTDDvlgTsaztrEDMbaZJeYDXcy8d+MN6g7O1aZ8w
niEnWCQhGgHfStUWcW6VZGMNOg7BEgZJ0xqSXHIMxYBTFhbYL0YzYPBxe8EXt8HnG1PtOqBmqAHR
cro8Snhnq3i38cYc02rj9F72MCWBcbJV7UMUoGjpoLvb28/8lMa8OL/Ap3UmnyQRUsVzyRDEMioc
53maoNSERrKeElO4Pww10N5Ky8wzKu3ey/1Y63v7rVDTCbmapmJCyRwmfs6B179i5ptlX+YZws0q
s8IJWYlpdIrwo4Xa2VT+rM5at/LUatrhpjPfY+guMhhNTqaJCLQdpZkFY5/LVWt6VyndVjMecV0s
N5MHY35leI136tQYBsbt5Vp+IhoxjFoob8CZsljLoaKq57Ne0BI7hliDbjSRzAyRyuEA8WLGazvR
vnS9da8NchX6eDFJkwXWIk1llonTGM1ZZSqRfeqcRAt9vYL8A68GHVV15SRGXr21uaG2DKWCkWFX
BuoTE0jRGUZ/RxFmeTx4aajX1FkcEBZ9qSdfeiO2mfT5TxMelVi6e8o8r6tSG3p7q8Dz2VW1M4iH
qcAA77seQ5+7G3/lffL7fqXjh5A201MqPdmbWhwSU7eLYBC1+ujhcheu+chV+DAnApetpKsdBTua
OT0mk6qGe/q22tdmKAiT/mSI0HofwD6qxgpqyZA8NQEhAJ5xUTrzSqi1B0TUi+KxeyiCWi/OuP7Z
44oH2uKtCqPI3mSagUEz/aPIeMmDYbZ249iP/1igTse9E3SqukpE0/W70MpLCHJmZESQN9XwLEjx
o61pYt69ajOo3b5rzFDL/SLodbVmQAeyvgcp3vrUD4q5NfKOxfMiMb5VVJxt5TNQTNO1YgkHV1fI
pxg5msOQaS+ZGo77JvTC8awZQm82uhEZ5nrA6NP5lgzz/KZGINV8LcpT8+EvDwR0OeL0ZwlFN3ZJ
IMVKVpptuNFjiKu6trX0vj6HtaE8CTw2YeLlNWJlIHW+3H7somzj9BGr5BYEUc/I15Eb9bdr2JjD
IRdW5T26Rg0BTEnFXhQl71hgnfKS4qb5lxMUnkjCR+dCBmCpCLBISAsvwX1DT7zHrrDcdeDQtula
a1iTccKvuf12V9kvD0PtHw11Xg5RlWWYSUfGY6KpohM4t1l7SK0Y9FrEMNnwZ0abEz05tXTXdTK1
0jrVgTrltJOarmMrio7yFGd3Tv71gvOLQDoxRpZrsJQQE4HL+DscwlPhNtaPKdSyr5TojNqFtH/T
WufeeOEqrMslIOzRMGNoCKPh8guT7Y2xpxvhqbSwOtB57JaRZnywQdPeuXevHoU5EaQlDxiM7Psu
Q0oX9QF1lq0/om2sPHV6PD7BzYix1xXdnS+7DOXwE2nFMTegDGYYt8yW+6kJOwBNNvIRcY3kgai9
TQ+jzvYnm+PtK1Xr7QcFKkNjRuM3iNTO8+29JdftIn6SUnHXg0kGBWKhL3O5ruPQdFXdZN0JOVW7
XGfC8LLHsJ7y6d/bD/qEuC+fhIysJ0V6pArC4gvWYWrX6aA1lENlX6zEbDiP4xAZwbrKA+N5Kqd+
8OtJqyKKOKRgVuGg58qWe5ceuC9iBAvetM6umlOu9xq1RdYNmHxC0rV8N7GY0ftFa3vvLfU6VHQA
Le9B6Bm9cycPvtr6rJi0bqB3S4l+RTXTmqajNRuKE92R9tAJRzs3aawdAnw7/usa5R5G5w/P43Jj
MyLibjBEXdxwWi9FlOxInLp+LleZGeT/clPpE9Sq/DmvSvtOCL/a/nSioQ1KSJIDI8pdRDaEjKye
dLQ9uXM9HURsB9w1NlxCStHu7famuMqf5LO4LkD0cbaZnF7uPnAwXuIKtz2pdaOftGRUtp6bBEct
rPWt6KzxPz3Co+YvH8o4Gv0WoD6EbZ656LsPTugO2HOrp9CZ55XXWenG1od0p3UV+DogPs6qT8v0
jgTP1UGTTyVrk7wfxC2XUKtgwufR8lr1VGkziELFiqdvoAyj/e2Xu/p6IKfIidgt4Aml3M/lilbM
yExDsbST07jYG+uFmePu49gv+uBom9vPutqZPEtuSE4zb0UP7/JZJmpxaoxr9WmMzeLAGdC3ibRN
tmJPsRAFKKr32w/808vJniGWKaDIKMwuH4jPH30wZBmQoRHIErN7cZOfAVrtBRnAvX3yiQ++iFhS
aov80mGz2CAiFxELM586dRDAeILCa7rrpKE9vB69pGPcq3UI/9S14fleYjXvZWWn/wAAQtMvnGvc
xUpPTXYK3UZ1pYdj+8UAqVStchjGZ8ztssGnz+Yo36HkOMI3g7LKfooxZytOOJT130ncgrzYZl2F
eXePb8E7pmzul2Y0yBHVfALvj097XH0AilXgyd1e508eyuWbI1fDtpC8EVZ7mdgHkMXAM4TayU5t
VSC5OjTuPKzgeGfTBrkYNz5ag2ee6bWFGKeGofmcGJVerxOT3J8Jqci7QzPqlb5P49Gl1ZRYzujn
eSqyjSNoX0OyQjHzvRzyPCo2DVP04THP+nEQqymsU2SVrBii35dSsHzfyIS1eB2IdlTuRDuZGS7f
lOoa5UyuYKLQItoRCcSQVpSHUxrVr2Zi1yr0fFV7qD0MbbdZrYbNQ+DI7m/DRT3fWenrHU06x7AT
6W1+w5V6PIA7N+yCKjhxu5Xga/UuGFa9hCtQhoMiuf1dr1+WQonyGIyG5CAtk9ZacyTAqNRP0M+L
1dRl0cYxo3zrKUn8YLkpzmdYXK6bLG3uTFeXYw7Zv5XS4jRuGHfIFsPl0bW7SYQomOsnuw2TYzPW
8V7PInvVJogz+VE95OuqavVTW6vGgz3hbMVIXdxrDsgAcfm1IUDJPybFAvYg+uWvKCI1MbukNx8D
UANn0WXJSxAjOxmkJVo/ICG1Oyt+dcERpRxkfJjUSe18dXHB9V7p9OXUxicvT+dfdZN8GyQVKR3b
YJVnrYlUbOLe2dJXe4qUnISB8RmVJ1nD4pmQHJUwEkFyGtBzOobdaP/wOvt77Hn33LavlpMn0RGE
V8yVButkcXgm5FzUZlDT05yWCWwyLajqtVEMk83pDbvvEzPge1KIf3o7MF2ffgvQapbzsg5ubhMG
GABkSVvs57BTwDWhJAT6VAnvpCd/fBYHBk0prgAQrpfbpY9cISKUt09jwF3qhpr2r6EMxQ+jiPEl
un02//Qswi0dTLrZfLvFWpY8PQ9NLeVsVoTUxjLWgat2+0SDlnr7UX/6bCZXG1kQGhlXr2VGPRPt
IM8IOljz6l2nnuIhSXZWAoJkk4Rae4+kdn0MiDZEHJ5JroB0yuVCGkYSOgBZ0hOaRMk75mPuu4v3
cwAAGI0ZSkZE5hBfpJK9/abXYYcdyhEEB0g7FeV/uRS/NQYmNcsyRN/4gl4f/VtYUJr7TBT40ydu
u62myfluK54Wr/LEnL8X6O++69D47nxb+e0uwo78FSRKqExiS2Ivg1+XWVY/zTEL3qnjs8rKW1H9
vzQce1xQ3LLxU72djTWoHkRoIMhvb6/C1femlUtyLuGtMG9hiF0uwuyMnuJmw3Q226zsj7SNzHZT
g5quLfpgahYS8XsrcNe3H7sEKNOtx+CO0EAHmywKgY7L57ZtXMPZj5uzk8a1a/tFraSvhoGx+Liq
m6rHTjSJcKDdoEqnfdEk+PRYBkhhrWwlt7XVFLjJ/0DPl9gc9uXgISXAlGA4OLmVTY9OwEgU+p7T
/bjzu+Wxvvhc/9/gSPYZwEwsOYwD6k6h0dfdUwwtYl1OU8csOOpLv4wKAzd7ARjcEUpwjDxNeY3T
0tslno7t6wAKRF2pZhm9tUEb3tlFn6jci9/FJpZQWunmJQWrF5t5tlovKJW+f+pjDOv9sciyaJW1
in3GxbTFQt1sm69kZ/gG++4Il6GtbFOsR9G4yUqLq2p8SS1F/sJY95KzNiaKdidiXu10cCm0qKhW
ydMRDpEZyG/nLS47s1TbJH1Sp7FyV5GhU8F3VvKUC9hx6zIZhLlFnMaFk+oGjdjZkVXe66pcRRtI
sFyB9G7gJ0gfoMsf4VrlUCdZ0z7ZOdNH9LHiH1ZSq2ID0Vl7Q8uvXxemM3/c3jbXr06xTHsDeju9
o6sRdWt1TdMrdvtUNqLbjnXQ7+0JeRG/ZTLpxPqqtPJkrUxY+FW209+J6X94OqgBaXYmU1k6kpfv
XAY0wjrV655CT6UX1w5qt6UEHvRdTPUd/tuXUftMS1NqfvVowoHZoVn4cnsJrgINuSwoWIdTLzmQ
y1ZFyeQd9QOvfdIVO9i6SlSjV+hO/3PxmF7VutJ8++vnScgeFB9cc8BgLQ5E43RzZqOUdRZBqaK0
MzUmAnRFWj1reVb+soOpSne3H6ldBQcJekX9h2aMBHwv84/JTUpGZF1xDklzXcR6gylUfJJKxVD8
ogvgCNpG1HDs8NpUN/mo2N2W1LepSr8DKfdu6aHePxppZ8QwRcw6Uu9pKV+lEjBCmJNKax3Za7tK
y8oh8vR6iM+6mPL8aRRTGPhF0wXvaTBO9fb2ilzvPPAqrDIXC/uPdublzuPxCeaUdXX2nGKCPqcM
EX9bH2FSNK91636jawstPertw1TH6j2Jj09i7WVUJGGSlRvHjqbcsoPZJHkDOGSIziXElXPaQ9pC
g1sp42ckuuvgFI3m1L1HsOeLtdOlSfWEchNOnTXB/Zto0il4cGBsvBPQkL3r5sALwX1Sjm0zFStR
X2pgaugVVIntV2MCV8hCa2/cualePvPuBVkoCGzNR3PYMJ8K9vmJtkHykqP5pfldHBcvrTvr3q4G
8dmsnRExxbWo06LYBCUSSiFyOQIqQIYZwIctAuU1KWM9eYlCp/0RMNSf32wj0Uw/DD12ziwlj9dK
nepvGD8E7yAEPeNgz+OUbJzMCbJfYdeJ6phqCLF/LWK1nVaekTXG2orMMFgLiEP1IW/NbNgiXUrh
o0CURk+N9sN4qKqmdw64whdP9BqqeGWNDkYPCvQmY98nULXPbKFSQ59wNnIkPL0MmpsSCudLNqhV
pPz97qJcRRsY7I8rL77L3cVlUjRRkcSYr7TDYWrK8U0HlvwYuGnH6TNF/UtJa2uiO6PFOdssc/76
SkP8ioYnJRy/QF3KdKup2nG6yWJovnRfEMiM3qIob9eNo+JeKTLwpLGimk9mXAVb2irqnTTq+nxx
ipmwQElmF3nLdmXWODMTHT14ChDCbLZJ6c2677mDla10N50xnfMaNHv/SdyuPnXwe7O1J9w5vbMM
n/yVy3OGmAExlt9B6AMDcvklUPaf5tLT43NczLPjQ7aI1Ve3McTjMPTChSuc54/cy84/6KUrh6Io
s38AjIdotXL52x9ZUlXJm4bUpf3NypgQHZNMKNa9kbwMN4ufSbEm29dknfRCF+FI1PVMfcHYUQMu
dpj0JGhWUc7V5CtRT6Tm2ip/3o6A1/M5m3GQBKdIb0wJe7pcmjgHbOV5fXHuBcjUjYJy1FvsiqLZ
oA/LdDaLLNiSfqqJOPk6R56B6lWhDKcBDwyQ/IoRptadq/Hzwr9YB5kmsgZSZwEUxLLXY82FrStD
rj03ZZN5T1WA+OfzRBGPLqGaiGHdi8iz/awwvehlsnCOOTlpNYGTU8seSaYmibI3gNTlsFIR8kOj
o1Zw/US0qEjfmeQP1Q453sF7G6sO/aqSidFTo03q+GXqkAreVngKqXeSnKU+Ma1I8krCgcq9xl/L
C9+ouxSTB9N4hvM579UpnH+6XVkYr4jvhjujrb3kI65rzqUXDbF38HJLZHuz7doPw67LbB2Bzn60
zcw0P5oMxVFnoF2xA2XbKY9akfb5V8+K4+lL7vS6smrwU/xAczW+R3r/ZF9dfB2XSgVrSqlBzw2p
LkqjyB4KFCKy7qyiQ6YDQDBK1PvUsgy/9INwYj+fFS96yGNrgHeadRgRZlPwOodmaGwQKkql1p+N
ruztnXwVa/gt9PJBlTOTkeP0xUaOkr4r8n48F3npaA9KZIRPc1yXhwB41CotMiToAyMGJOH049s8
uH8pFwTrW/YlaIhSQ9AoWAYZLC5KBhXeeDY7cOY+sBLzf7ndxNZq0MLyVW2je8rz1y0ClPhkswzk
AroHVyohRuSRNoLyOqt5bPxQh/4wzWGylSALP6Es9/zRTYN6pTlB+SwodE+0Tu7ZwV/XyvJX4GIn
W4XMb5Z6XeOo10ZLUXJO9RlZnK6uzXatFKN+UGYvC1e9UmjjXu3psZd4nBdHY3STePb7Ose7NSU4
ax+jMhvJybLb3lwrg4jrtYZhNhJAYESwfZm0ewyW68DHr6aPCssSS2ACoMxEfyv3NIE1QQeb9yxE
Bfch0/sf3B/5vCk7fX4K2vmnw49M12rfOBtFKOO4gn/9opS2cg94ehX3AU7T4CH/xIkZHcfF1jVj
E42EVC5gZTrbKHH/Z5at/qbCinpKM1F5dzq7V710nvc5IjGYI2IutLgO59hRR711pzPhHN53JObn
Srjmzo318DXqZsufR4/z4XSN9c/tU3pV30rPEA4oKYHUEvvc0b+tOi37hjZ2byOm27fvfZCKmKFJ
qDmbAPGKZ0Nk/8Wl173ffuofFhgrR8D6UF1IhZYVJoyE0auE5ZxdN8cSWYmjdNs79vwtb0Vy6ur4
v9vPu6pipO4o2BKX+o4R41LTSDh9IxAFtc7zbBEJa31869qmQ6SsuIe0vA57l49aFM+znTaKizLb
2S5ygMJu1ABiUa2yXUd1NGwDz4l3qZdnm9EYk3NiWPcoRNfJlRTGpllB8UwQol93eZDCMkvzJPDU
82jiW7dHd7oSD03QzCmDwrp5cIvYjDY2ugY/i3ZAqUmhEJ/3WVubTz2Tox/G3CcvNQC7bgWbJN4W
aTTdm55c7ztpeAkEl9CMUsuy/4Q/IH6/VqSfK2Vo1646dmvVboa3IZjG7qSjurYLQqGXf4s1ApYH
bkTiYKWQx3KGgkTP2CRk6GdoXOoqcJ1qJQDmvpR0Wh9oNIT72xvvUxjk8nIGv0YrUUY2GlnLdM4T
8WhWVe+cJ+KqtktJKxBjSTMbyWQ1zJwDMpptxwLY417rBnvatqHwFG7kuAU7YOAluUpiqN87uG/a
mSpqHB6NuVNA6E2m+qvSY3faOW3RPnSaOgWr0CnrFMnt0SnzVaCrybrUjczbzBTT1q5rNUCFeoyf
Kn0k0019Pccx0s8DNCvWQles9MXqLHMXQMOI/sEdZnilIdgU3ydN6O+mMStEBuY4rt/H1bCP2n4K
Dg3Tc9zX6uIl7kQXPA6UyaXfwH4McS0bWuvX7VW9Ps6SDkgEkTRxFFAWZ8wSokRJV3POLfOyaB3k
VqBsCsB8UlWoC/R7nf/r+MzzwITqoMU/gWOXJ6oNDUXphWqdtQ6qysooTbK/lNGE36iWunNqR8w7
DUfy3Kf878uN0ROu91UCjTmKHb39PpQ5KUhSznmBKH5rrztQoBoaaSBwt42TarT1BKKVd3KwTyXW
xfYjuZWpLnhTLpbFSuVVU4zok7VnlJ4cfmiuI70/C/Ps0DG13kJTEvizUdH/y9Mu3aSMr9xnBEmK
2kcUxdA2uD2lu6aiWbBS1K7E/FLNdKf7V/HKciV0t8he/x9n59XcOM6s4V/EKuZwKyrY1nhkT965
Yc3uzkeCOadffx743IwolljevfXWQACBRqP7Dax4OG+1l2/DKK1lOJC0etESQiPsesnDRHR2BVjh
wpGYIU6h7KrmjvHUFEW5qz0F54ax+okMaXLkDnl3q5VXKZsLLSXwCuTW8v7641YET4a13NC1l4mb
81XzgugnrHznIHVzTvPU1d/qpgdidn9br2wzKSyLbBC1edkMvR5VwXxz7h2nuDQjmrJ7SEjB3ild
4wFHn2A/unXTPhIes4csLABt3h/89krmCUFLgMtRMkGXgxdmYQnXSutLlqf6g1qNhfBVNyBvpQz5
Iw/V5Nf9AVduAKBaXFIAYsDgLLcmTKjCzqa4vxSV0fT7MShG7THrsnAvymjwI+xreSpkydf7w64s
MnUPycpDLsszl0CjNqnm2Y264eLyUEp/8ANgIjgOgOb9EDZl829N3cV6zmcrLz47wdRuxK7V8aVJ
HBOkwbFMcwH15aRhRXfBOwOdpVrAI+sMzIVOk1cj4jQZ9qTulKlxxalQLIyG7s9/bdklRIUvTCuT
2/d6kxkQtctUS/pLrOOWvjPbWLhH0+2DVyPX+x0yEQrV71HZMlVa2V8yyaSKQDBCKGwRiWh0eT0a
Zcx7roZHfRB2uIvUQv0bC3Wi6RB4WynGSvBDbQFIAckQvkdkmtdTze3EqNi9w2V0HWx689HI/0eM
T4194thJc+6Axf6byBbiCRJ78M9QO5hQ1NXYB76u9LZ5NgY9UU5KXiPYgDR5UlIfc+xsh3RWF55a
042/1lkv7I1v9JYVXIdtqRNBIYhKuJQvWESCQY/1AuOr+RJrYnjVJ9Se92WThvTy8Vz4MIZJ/BKF
lKf92XSz6KDYJLj7ue/b+txEEV4UMRqh9q4YVSXZoy+lVrvJoyfsC7cqvYeyzPAlGZy6NM65hjH3
jxLBx8Ev0tH5nzq32vfZGjl/gjq0dzKKocBhaQ4hwd3fjLebAtQ3WqoS/C4xS4uH1pg6Wmk4Snth
q8YPNZfS15DX53MW62LPqeg30rHbtidlLIlkRGkSvAJX+vWWaDU4hZ5a98ieVUk677p8jGkF2xUk
O8Ptsu6RMGgmgDbd2fwZdWI4c5ZQFrbCPIr3em5B27Bg43/XC60Tr5o923+/d00kXI54SPEPNaNl
xqigXxWPjTlfdC/SDIRlzQhQnyek4F13TGIVpPL9EW9DAiNSmKYfzPkkJl4vSj2W3jwow3xpTfRs
BzPVn8JR+RK4JQGqUDv1n5xIdLo/6O2np1CCzjCVReqdZOTXgxao1rl126qXQi8mbJgSc5eMdfTD
TdWHYXTqL/eHk2f9+kRdD7cIPwMNSkRhB/XSI9m8w7+z/YmR5I8snvSv90e6zVxAEsFXoXJAGQMR
kOuJJa6JP1ddqpcym5qj0w+Bc6T2ZKV/o/FHPpzozUhXyzAbkJ0zPn2+GJPRG3f3f8bKhHlXs9Wp
KMBzWD6xO5F5zhQF1sXRpnre0avXwQGG6qEBQrpxrFa+pczECe1A8wi58rf8kS6ZuKwViO/zPOnT
+QSkYjJ3ppVCOKob+5E3T/ZODXzecBZ4a7rDb40cHgHXI0ZBbUIEG7WLVin5pxhLlpM3miNyfVkX
7meEhTaylZXllKUpSdIDAgQS4HrAOmy0BriWfsn7eZwPZmYhuq6mpjftwLQF5sY7VQa+xXaFdEhq
xBOZzuuyMwxmVff62tMuhSDAZIrhxSfg4LW+UQW/zUYkmpDuBomIfOEsTqESlTOgoUS/4Arc+Vpj
0ghKreGYwX3zeVWpj4i+xSjrtdSR72/QlU3DCeFBBV0FQNdS1KUPDWOsKM1ekrRKnqJeBI9GAPIE
bnC3z5Hs2IKNyrks1xShfDYOSQybdfEJRUVxERi2DokMm7gxilGE9JruQ56G0QctiD3fg4b12iLP
86wEGEyLupsO6I5hO3h/6isBF8kpmDoS3II6hAwhf5wXHtlVbsSDduFKTj/PtZb8CwU6fcAoDk/t
XMvMea8puqtsnNO1TUx1GscYWXe7qTN2QzkJtaq0C11f4+QNbi8wZCQC2Ubg/H1/jqtj4dDBUOwr
Wq7Xc6QAZSYFf79YRdX/rGKlRtvBAhDda4ih/IexJI6Ct64UXFmkEYUSh5E+Mq/SyMZ/+wBCNwKm
em/+KjpUxzbOzNrXQ0ECURMKO8AEFvtIi01vrqmkXlDk9h7MCTtFM86bo9eo8180++cdjlji6/un
CEIEPNDbFl4WrorS7LqunrULdD3SjjBRnzK9SjOfxgsd1P8wmOxigNinYLrcn23jlogIWvqlSJBG
OasQyw+Gq8BHEEpqbSznWhygDUyFglcnEWixnMXgdsOQxIRy24o9nDOCTOWh7ek/q2pQ9l0v+mhj
v6x9QfJNQgDph9Qqvt6bc4S6R4E56cVR3GovnMLId4Xjxnstpqur1YZzZEtrGwFo5UQAI6OSxAVJ
a2HZEJucuhu62ST+iFL/i2s71X5RS2keuORM8/X+J1xZVchBXMZI8LhAHeSP+SPEIODae/NkU18V
dfo45P3vskGHFNlGR2V/JsaW9OnKmjIgUjPySJDALj6j4+blKKhpXWyjVLt/+qb3hgdqkFZ3Yk8H
lL91+BfoLKD2sqFrtzY0uYcDSQmAPyt7PVeRWnFnm7FxURylfAG9lSUnx0AB5wRoLfnJC2nI/RkN
/f+Q99iS4AmblFMJKeF6YDtM2jwihl9mxU72NZIg3UETc/A8h251Ubu0qPf3P+vaHpKiPugJ8jIA
yXE9YojChGo0hn6hbKy8CMMJnH1V9HFyTOw5SzYWdqUnZ2PtTDX3TafLWDbCRq2EEmWq2ctc8xp0
Iy+z907WUjbAF+WJBE0ce02a8LUZSvqGE4qPUamET9RTtE/3Z34LlpMcSWk7RUWQMuRStMM10jBp
tDh9EaHNty761jBRtR7Fp6KexzO3SvvYxFP53E32EKDOPfZ7uxzrf8FNUrOOU4SzXbRENpxabjMo
aswUNng2kaoRwq6/iIa7bOdYbf0SwAVBGTsoSSsAa30AAUQ9GEn2zwnYqp2YIMJuxLG32Hid0rD5
eM1Kyg+nbinfAIotiURjtmz68remTCDwI8v6UOWRc4q0JPuU13l/aHVh7uwurJ8GzMs2As3t4XN1
CPP0nCTBkwfd9fwpjcPNyt3xhYQmxgNXgIEbKY+8tpqNay5i28auqZA82bijbgMcrRyKs8CZaHHB
PrgeNy/btI+9cniZAqP/Pbte+wgnqFG+At/nCrbM0AnffVOBMJWoEVI3NN2WFUtzyuowayP3koXa
KaoTXd81bVwcLAMT6Wyugl/3t/ztYZfPSBRbYOlzB7ydzj9ieDSLARF41bnwTi5+931vUR+1g+8D
ZMnP94e6PV0IgADwIX/CV4mbdnElmlnIZZsn9Uery+bHzhzzx65CMP3gDVnwZKbIZfURRrNRm+D1
VA2h/tUy2giJd0sTPyJjKv4RiVa0Gzv85h0E4wLsKWp2fGfYk4tbRa+DqgXyUn/MOr36PXrqCNeJ
XsaWOOnNbpKCPDxhUUGBi31DjG49kZta0E0fYXW4w8nMI06M2fJER/M3/x3Otn28v+JbIy4WHM/t
FlWZcfrYwdRofMSe0ocgbJsPAjzMSQj9dH+85WbifMoOkCQqc2VRb7g+L5XdKJCaRPZc5mbyyLVs
PBdGcNGQ79jq3SxD4ttQLq9WFYEn2K5y6n/s27TKJpxysuxZOAE9LjMrBiB+afEDEC1cTLe1f2lF
kU9+ooXGxplZhiM5Nq0TC7oA71pKWtdjd4016kPnps/jSE9KpJUNDTBzd6HdaeUB/qjxO28z96/7
i7v8mG+jyvDHJkVDfxmMkrwyvVKJUsRrZvWsF+53zWwigDbzhyErk43DujpHGok0sHkN0Ae9niMW
EDoy0m2GetMAJy6kW6TvJtCBwaHUwtpvytB8gjlsbJnw3g7Mi4eXIykBHrxwz68HrqIgFYk5Zs9x
EE1PYVx87bpqbughB9qDSEZxgbM9Prx3bR1K+OTMGkLAZJeLL5r1Ks6feZg/h65kKhep4TXHVJjj
sM+twICZMDTFxuWyNlHJQqQqQl4JVvZ6on0VBnqsivwZbzjtaKSN96AaQIJDYOEvaEKkPo3xrUFv
TyiePUAsgfpzaOh5Xg8aRv1Ev73MnysEhQ69mDUTacRufo5r+G3vDKxSAIUaIxUmniMAMRYliKYS
2PeFlncItXwwZFM3iHdppo7vLfEzkAdlC+qqQZcPqYvrWVWGFqR91mCMGHCbBJNpfoIn3ePHDQy6
ddvifVr19BMZT5aUaDKRGi2PIj5wmjKUjneIi9I5Njk7My94vw7GMPrU0TaGW360t+Hks4OZSVz5
YndqtLXcSNG9Q+qW1U+htNWhbG1xitK42sjGl3fh21AIqrogtSgvLJtCGqJEDXVPoBxZYe2LUEeW
S2+zjSRnGbzlhgA5KT2p0YlDGeH6e1nVgC4cOt2YVeENFZqFfTAj4B66lmdHW+GlUXjDfCJB2BIn
uZ0fI1MOA5XL45j9eT0yTIpMD+we1ZrY8I62NnTwC8It8Z+tURYbX0fLqqu61jsQxzSUBzT7GNmg
IN4XtN5WkdWjCwCDijrf9VzQpjHK3Ki9A1VqSQQZTD/EGPToWm13EC0yCPfHW5sV5SiUOlACpwq/
2IYkdVVtAuc/NLMTH8UMW0of0i0th+U1J2cl2dJvmpFgwhejqIFa1m0Wuod6du2HhGpctKv13DnM
hTEdbLpowXvnBTwRhROZk0ok/rJLpDpz0I2tlhzn3i2eW3uqniMliPf3V+/mEIMQBqiDFAihii2/
+FphotmtkQDUrWa98lWbO3Ss8/jgTlW+MdQNWluikQm33GZQaHm1LfafYpeKgnNgcmzCKv6aAls8
WV6HlU4GYv2niQ7QC/FfHIzGxQypLazg0tqN/TvMmg6kJGVhc2OvLi87+YvICWm/ssY0nBezL+cU
KESAiSGKcNljZjT501hG+R6RWvrd9qw9TfQfN4LZ2pL/OegiR0wwfKhL6NFHKu31sdXqYB+gUOX3
MXzi939ditASeEAmQfJyfRYtNJZm/EOToxkVgpwQUhac4XbKH3o3zsv/MBoInjd8GvzFZR2sC5IO
57MUWFIjUA2udY6KTz7V2EdkO6qtEs3NkZTgdtIj2UYH4758fvfAoaY2y5NjhUDDR5VXjK/O0Iji
LCqOWewMG5tl7bvhTsLMKAlxxcpA9EduH1px0Js6t8BkVjql02E8GMLJ91VIVnb/u93cRFS40A3l
P/nEB8t6PZQemXqYe31wMJEfdr+i02VmD1YSFfUjPqOO4WOLKp3ZSR0BJfYVmokb0WdlsrYJeIQr
V8pDLDmoqtaiGB53ykEPBuvfoLYxmRozo3zBGaYoNiLDype0UYelPAz9EOSHcT1dNZwH7iWVTCIp
RhvpCwEcsHXKCNwgFXKPh1Q9l++97RGv4okGFJfDQVq/eEogsdxS+G7S44S3mI8EabsvB707zjRg
X9iz3b4N68ifk3LLRHH5dXmN/v8p4UFK73HZJm8DGxTrbHTnDODJfJKIF2RFjOYjGvb9tIeT03iI
BGX1OU4iCjr399byy8q3sBTilY666MksHTqk7YETQGM6q5nr1ng3etU/IK6MQ99pW/KOcp/+WaR7
G4sKIQxyHt6Qoq4/rBBek2SIKCPx2+vRoe4zE6vTYKowdBB6u/eqJI4/uXY4PLaoZjgfSBm88HR/
wssgz48AY0EjgQBI/XSZpxqRgm63F6MirjrFQ+Dp4asXT+6nuGy813lU2iOq9O+V0mQkKElUR+Xm
wjxefoU/gkXLr5mRsBzPUaWO9e+mSLxUPXpInbYHJdbm9ldOGIle7k91eZCWo8q//zGqm6AUQBdp
OA91PCffNKxXrf0wURr4btqwV3ye1cOX+2Pe7ic6nYAs3nTlwe8tvrGqFFavN+l0zpVmdg+5Ifp+
D2470XauaIYtcMfKFGF7ke29gaB57V9PsS+RJcCfaTqDD7dPvdWGXxOTextZ+AjLqikWWynS7f4B
NYlzD0UdTMmBp16PqCAoWrkRfgbaTKTYWVqL6UrVtNqjGqqK/dBzHXxsddvbaJrdtCD4miRkGAa9
eZDR+LgeGDxHbQViGs5tqClf3Tro8LLMhKPt6zl/0d3KedB68GIvQRPY8RFtS+1roFhO+hibYbtF
l7mNWlJ5SsqWQ7FiMRZvFA9ZjCLvo/FcxV34F8Dt8Ckp1N8d8kifOVTOhY5M/InrqtoIWLdBRKaM
NGQ5TCBDlhYmc9xlTaVUwzkY8/GoCyPch8jDfCutVvuQR1H8OvRUvcxgbi6otmf1xvirE6fTQbNB
oji9xUUR9L1WWw6fgbpWD2TB9mrK+j0+m2Ff27OP10X6rTKq9Lc9NcW3+6drZfNBZEPwhgwdJOBS
szailNcFI5NPo1k5AI5Lnmtv1J1dN/XtfrDaBpKCWm887VdHhQUm+3tQbpeZ+kgngH4SxgtREYnD
ZDrT2QEssdfVpKzRWG7zEzFzC59809Nhw9NLlH03xIYoLy1OWqKpkdXC8ji7AXiCyRvVvVXFAiVc
O/JesmDEj6AYsf9LrIsiMz8NmPzpPyy4NK3BVI511xdfm74LUZO+/FmJgv4X+sQ/o0iNsPKsM+VT
EInqU6tE3vH+oDJ1vL4nmTiKVfIdIlGBi0HVSbQz/q4jF35tnxQwYCUqrFHw7/1h1j4raSV6pLRR
Wd7F+qIgKptiGKNoWNkTvZwp2bmqopY+GsBO6BtNol0m+I/lO1Nn+WEpJ7oyntHNWB5hc8LUPREZ
u9gpyyM2sMHLUNVf8ibLN3bu2mFlHDRFyNTBOciV/uMG5ImodnrTj2eJ7vrSVNP0VS8S90EJU304
Os7UXUK99nh7AULdCNgrNyF3PaQJ6akBq3rxFYMZ/g012+ms0y7ecYCGs97HRf1kzJq2xX1eiYpU
ZwkIBgVTUF2Lqx6FBncOMdU5a3Wv8wYpjX1ktvojT+zu1IvsX8S+jf/ZY/zFNOLyn3dvpLciOE1P
YDmIBF2vss0jfu41Zz5jmjIFR3LKLld3AhOt0B+nzos+5L3o1L0ziHnLsmTlC6MmCgAA8XAJ3V3c
ip0RN7GbjFzHIOgUzIODaP5gzpM4u61LbaGOIcWqrQLuOxZ9viWM8IboXJxVwiKkKF7VMLCWC99h
rjyktcJX9lxMktXcs5R9aFh985zrYs79QZnwZEWoR3dyP5ydUH3MZy0u9xQgbB2JtBiHZVN2xn+q
iOhjeCbSYt/pg6P2G1fXSlyB/kkfEV4xkKZlBjFXrgcbWx/P6AtOP1wzMH1HreItMcGVnEx6a5AG
cu7IAxfboUeHwkIGfzpTWogxT5txyDaNzutQr83i/DRa3ZaGwcr2d2mvkZMBhaUQsMhG2iQs41if
5jPaYTqkkRo9rzl21I8o9RaXttXCHKSGY1SPSWQPv0StgnG6fwhWjjtgadxq3kxLqRpfHwIzw7So
tWKVn9A3x0ZNOvElgLBQ7SKrT9N3Vo0YSUZO8l6poMJr6nq0ePJat1Yz9ZzaxfRcGh2c1glak/aY
h1nmbITRlZuC9xpZ7/+PtoQ1AxgRaSBy9ewa4XCKAXZ/EmA8vqlGpz6gRNvDp02mjdfL2jd10KYn
cPN64lVxPUVuzLHQskg9x+B5/Kb2zKemnKKdVurZYbTxAh91Bdo7BtOXwKjCjUt4bc7IZ0tc7lvx
ejF8NDjomgYaHqGT4fyTdbPzgc5Q9ISgkFb4ZNhRsbcniQO6v4/WTg+pxv9rWt8Wel1Fj8Kk7rWz
XRpDIHZFPqfdx5qbujlKi3jkTXW8M4P/3R92LY4iY8PtQWDgplwc2tFQc6ErHMxISYy9hrnFZ3dS
cVXGE2UPJCM+1CPdRSMd0w3c0FqeR+tNCr2AgAZatdjLlkq3Awm7+dxTvhJ+J49OQ10AXuuX1Eu6
eBf30Gb+artskB4YhePjPqlru8wItHeDo+UZphEorYFIicDTXG87Mzc5QH05n6O8huuTgJCuAtS3
JrUc9tNQo6GL8MJpGEzvsYvrbB8UprprEAjc2AhrDz48TOmD8oyGGb4kyIELQE/T4pdgy1b9mjq7
/AU/QvGbJhQPYhoNbKnsQtm5XU0VfRZT8eS1lFG0AQ3Mjatj5TTQTOShjRKPI7s516sScQPG7qDz
jbKpfbCozB2INvOwV4y+/KgnagE5LI+2ZNBWdiVS2VJ1iDawzKauh0XLuMjprk/nyVMa1ddq/Az8
hMoO2ji2i/KonzeQLdxgLFHJ1qgabsx7JapTg5R4G2pWoCgWP8BQqG93E6/9aFJN5HewWUUWLf/h
Zo62EWRX50qYpXYii71Loq9ZYBhP6487DOLheWri8exyIsvdQMB71htoVrtmipPstcR1qDrdP/+r
pxBMAcdQwmIQIrheaiUvzAaJbr4w1hB+b07WR01DyQyF3lI8jUpR7SH1lxcrM3lij9TWd1ZVBFvP
67UFl6wv3nvQAsDzXf+MVC0qzWrkpjc1GAD5JPZhCS8/xzR0Y8or6RClHHrItMfBFS91qw1Qctgh
O+qZx5b+Wtlpc8D4T3u9v7Ar19jVKIuTE1Y1sIyWUVo71b63Yxr8yFHcO2q12x4CrXM/O3mQPjp2
Ve8NAEPf7w+/PLhAj9ii/IMw27jNlqhMMkFhje48nZM68J5dJ61+JNUYf1enTCA/VepevusaJPbu
D7ucNeBbwIh0RnhWmOAPFq2mjJ5PjUOSczaibI79EKSOt0PjaDolWVt2+8kWJYXWsvpctS6+jjhe
elvUoeVWkr9Bpp/g+XhN38QsTxsab0o054y8ZO/uZc/U3Gt1DMojTRon2QgVtytNNxOFSDjVb1Iy
crv98dZMPXzKK4Q0sC2b0q9ZFld+ht/A2Z694XWCdXZwhKv599d5mS3IOcraMmstVTWWcTl0u7g0
89zFVBSPJq90J2vXtq3zuTCBMM6QTpvD/RFXpgl4X9JGZePrRpG1Khs+XVS65ymYEl/t2u41GlV8
k1HiEPtaaYrPmjfkW5r+q8MSloDywwYjI7xe3aSzsMrDQegcxrr1qBkdlF9yUO+1izp9j3SHg7Kx
M26Fo2WMYH0l2Eq2hWkQcfldD4uSpK32wmMPlXaX7DDi8rx9ZpsA+e4v68pmZSDaA8h9Au9evmNN
hETbMEzdc+ZQgMkTrztWgaU/ZpAXvv+HoQBHSF1PuDtLN5OmqEzhDbF7tuYuem5qS0eSqyr9QUeo
/P1DcZ+9SZNQuF5enw0sQieuIu9cdlb1rKmoYwKDsr4PvbMFP185CcxF9n8lPoIGz/WX4lHozQpc
z3OnhP2lnrH4oI8TnIcgjF6acvQe709tbWcArgQuS3UZaRu5Yf847qNW5HHs1No5Fkn7o2nn5J9A
xz/y/ihr2x4YJU1fClAIcSxuD7wygZmQ1Z1dB1c9f8rQzt/VTms9IoehBifDCvJTbwh3C56xEsDx
raKaBN7krUx3PT0naPpQ7xLjXOqtNu8gd0xPJjjsh8ZS0B0GgKifMludPnTQiBU/sLJoK6AuEyJ5
9ujWcX8AR2YJFk8SFAid2Att/Tx0ldnsZtMp0FQv0mOdjX3nu3ZakiXEAkdiPaW/9P6VRxkJUw1q
vzxPFgFnIBxUJsKAZydq4DCMZf2AeUtxEEpUf56E4u4aWIr7+4OubSoZWeWkoQ8vzwvYG4VyVqSd
DaPN9oK23d+iLaq/7o9yk+uxsuCRKS2jOqLRylpENTUv3AjzXv2cY7n3lNOkOdhtA9pbafUDPXYH
aJtSfqxCGOJpi0LpvhGe++3+r1jZ2jA1EDsAZEcYWKJtdCt39TnztPNomb0ZHuD2NqZfJ3Ck/QxN
sATtdfpXIRrffc4Z2bg5V3YX9GXqwjS/Ud5avq6E0SP21qjmuRvC8FlkrvYlLFpE7ooubf1pHrPf
Bn7dexdtzI1MfyVUUVOQxX0wFfJDXJ8t7pOimZLKPAthNMWD6IrO8ptE934YzWiV0aFCaVzf0jtZ
uWGQl+Cbg41hWHeRkgVh5amD3prnEWjbIbDm5hMCLy6AdGPL7WwlePCO4S0Ds9aWxffrCTpzGpZD
WepnxYjz4tjW+mDv+zosTSQmAMFi+s6DwroMppKLzxUs1cd8KL0t4c2V0+RwTFG3IIZJjsz1z8hc
RKxL2PPwNr3U27XCTA8InZnzxlZa+Z4wvPiSULKwAloeJ3cadLcxhXFuhRf+r6AgVe9mq2oOYePi
SRX1zUZrYeXokIpQ8IS+QD60jE2zOxMH9dw494M6/0qHhDZgM7+KvnRPoIuHD3PsZRvluLVJcl4Q
9KRIdIt3MvW+g7EYGee0gezrDr0J3ghMrGZ15oGH8RYIfHU8GrzsIB7g1D+uP15spmSvfW2cRWyK
vRNgfCzUOvcrI0tPJDDd4/1wtBIPKG6gTSeFWtEjkr/nj/s84SaIu7nENRKz2KLYUTP2xr+iaHK7
A4xYbQwfgsaj2RuUaaSMxwEh8y2Q50pgpuoPvspDq1QarCySijZxijJqU/vsVqZblr6WaVH5dcg6
hxSjFjjyWnHc9/qh9eI8/gJwZOoQ7kM4BEviYEy20t/bReHZhCEjhXXqzGiBXS8K2pROMhWVfc6p
sKeHsGi6pwQrQz80zOQ1cZL21W0S75tr5P/h+mds4N00lKiIAJhfjN3NkBTZXOchnfvR5y5BpC/s
isRBgK0o+w+D24rep/yGX3MD1v33/Q1xGy/Z7NLvQkJiHaTwr8ef9bbQhBKYZ3jXhbmb82w49dls
x7tKNdKNi/82YsrB8NeWQFjwFPLH/LH72ljnJjRz6+zkYjq4cZQfkypyHoyh+UwCEnzzLKieuRHl
p7nr43wjgq0OzxpT7kQVgVLb9fCiE6UVdo3UeWqmDyDS6KShJfhpiLRpDwUeef8OOOx+cNISW3Lk
7vSNdGt1tVH5kKtApF72pjxMJhxndriO8TP+gsXQp0YfikcxjlsHfW0ki0GA+9H0tJd9hXou4sqO
XPOsVNFDGtrBP6Ew1aPZj9HGPb92enhmwVqkdsmXXYQwrltEK43aAqriNeUL+he5g/BpJLLxJYu6
cIj2cCe9H+A51fA8jxgSvn8Lk2TwnkRfBMjR8rMaSZxalW2dk3kwznXajJ/UqOrwhnK2lIJv71rZ
8APRTc9EmtTIv/+xgZMpMRBF9KwzrgV25Rck9OIQ2kb+/f6Ubq8Fk5Xk3cj9Jz/h8lQqZluaZeWc
eS9HR80dX/smQFo9CfBtLoJ5q5C1tlukHcpbAYBiy+JghiV3YdUxXmD207hrGmmP2Q55/mD3ebmx
YeT3+LOZDKAIkqtshGC8TnBbvHiUCmNKnjnOuXBT+xsukEN99ma7y/6d3NGsf+mDkfa7OmgL8/H9
y0qA0V3YitJPa7FT3LYbLDUJ7HOt0jLfuZbi+mVhWb6SpXGy04rk7/8wICV1zp/Ullx2bGuj0t0i
dO0z0rxl++CmmGmgwZeGl77OvOEAXWqrVra2ugBr2D6k3cCZFp+yr3rX6CfFJuMvq5eqz/uHyKns
i1V26cMsQrXxU1fk73/GAhWDR6xD0waJsoxsxM0EoiU7yKnN0m9BRfJgrZP0QyxKhDasdpoOQ6DM
n8dO3eLFr5wWjYhKTEWPgkRqkfPrha4YIhLuOQ+Uzo/mVDmILBLHoVIDHyR9vrGNVk4L9AlEDT0E
Szk0i4jX6WrRaCrjUdS1HgHouR/6rsh+DlgkbAhDrU0NoL8kK7OyN9VdZ+QRa1YTlTm7NA5qn6oH
ADemP6daD7vI2SIWrY5H5ZH0TBphLXHDcZ8GthNQgMzbvnocB8X7ONtZ+fesTs3HLOm3YOFrS0kt
GeFqxCnZs/L3/BFQhdPDGcZEBoBlnu8bvC0/DdgWfh2NCR/g+4fxptVIescdxd0PmV9SeBdHI84z
RBW90DsHfWUd20woXzI3ng9NXk1HrHhr31SMhCjrTP1eS6lJ7ZzA0r5TlDU23ja3lyY/RXb82D5c
mktgqS3IsemDeFxXisAsIo6+55Ol9eg2t+mjrU3GN9OswuJYB0n+a2Md5P68DsCS1PXmNyIxpsbi
FtNrN0SnovHO6ayrUGzzXIpDes2vRhV9uhvNrH80PcRNFDzjup2FESltMA/bn/1k9u53aasjtXS2
zjFharH/dJUcmHD5drakQv3iaIVVWSbIafSHQtMBCBVWkhg+5bG29aMkRFvCzgI13fe4L77WFg/9
XVtjF7cbukJpTr0y1PneUrzuq8MCGIcuAgfge0bHu8pIC6ve21ptPgWJEVgHafZi+ONoBt8jpaXK
Be9kmr/JPs+DVqaK4g9WEBuTH5O4jq0fx57dmX5m6qmG8kXQ9WGHTGamxbOP/o0IPsazmiff6XbV
/a9Q1Su01G1yhAf4K3HU7LCBsoJvSqfXrb4LMsMZB99NlSnEOtyt6+F3X8hFxsO2HxR7F7TZMHwx
sZYS2GSjm3SMZi61vygtFBNCP0UuHo3SVLwf1hA57kOAqUk57RquAK3feVUfNCf05KIaNuccetlT
iVdjt3NinJcfbbU0Q7/p3UB7sdwKxGtSdn3pRyIcbfQ04GWVPzAYY4XmBP/ZTqhT2u00E4Wox6nW
4W55k1uLUxMOVfZhcsvevEQhMmjnCcSuOOlmk7q+l+iZg9XElGcPKJGq6WMO43T8CjRjzPwc5cTg
oHuTbf5oknpKHtAkDvKD0QXWtGtDnmtHpW4C99Bmhpb5tH/Cal/bod68Dp2mz/8GFJSMZ6TOtfEZ
GnA6iJ1nIdzxUUHOHu9HxAfSl862o/lfS6kTcXTjWETPLXqJynHErbl9dcIcFcMEo6RiD5Vfsqm0
DBLBGXRbH46PwF9nz6/TdHR/tEVYjL9pa4+aLbVzk/Yptdus+WcOaC2X+6EdkPY9DPCtTR9hdo+T
pRlzlaY7N8rDCMFwozI63cffQQ3dnSjgbH3Vuzagp8P12BbPXjqVwT6MePa1O3wtQyXeeUpkuh9m
GzW7g1KM7fCgQxrif5tTUWC0RUfIjsRzMLdO/SwUKGipX9qTkWp7UeXa/DDSz0o1JsG5/xjirMh7
2mgTO4z8csjs6vuEGnP6hHSOGRxzIwXwd0B0Pg4frLFA7uBALo1Jlk+Z1W2HnTZVQzTAEZ5B1u2x
Lk/w88qboLSfcs+BTDzTJCkekRhvvBetFEZs+1qnpeIjYm1h828YzInwRzWOG+0Q2VnXNP4wN4B+
TK/CDd1WkCLMdt4wsMSo1RmRGHytiOjX7Ttr1vKDFUtZxlwBkbobO8VzfikZpD/wiVrxXPdTXOwC
7f84OrPmOJUlCP8iItiXV5aZ0WrZ8pFlvxBegWbrBhro/vX30305cSOubY0YuqsqMyuz37L8Y91o
fOvJD9HVJuUqnzLmXADucZH9G5gMrnvNWG/yYhXknl8Efhv7zwkUpy3rfQ39Rx3FKrozacIoVQ4z
ApKrb+pR/ahHSIL7aYxT+3oMuzpb8tBW7eXisH3zBysu4r/Aj+ouo58VyrUkujtuvF5Zv59QPTnJ
7My5tdatuatS3cibcFWi71gNE3hauKtvXtbIrGQuqaaps4dzaSKbj7NIwj/97K8NKfbi2EXeBZnz
IUfdE7f+U4ejY34GcpbLm9e0p7xf+q3tvzRdo9yPVZzG+UFGRhCCuxOinqvMhtlLvbjavW/ZqLQP
wolX379rsUGvZb7OkAel3+C/31/GKEYvoQY5xj/aQDnN707vS4RCCOqyan0t9LWX0lUXX+9+c8+X
u8jfEquJ5Sk+Iwe76zjsXc4CwVLt8Us3U28vrIalYsg9He37rTkwpKDMpJv3G3zfbZp8wQzGfHHq
hT8UpF3d3xbfxMmlB61rPslV6f3Za5Wz37lyHc83XpAkLjABULqIl3CV1z32TnVr/d1tb2aTH6/7
tJz7LzMnibAPy9ZAPcX74Ik7/HeO+qEzndy5pKQDIeQ3S+f93BEwrHciVRMxnRu+PD8nSUEpUsRI
25DHc7rttgqaRZxYgUgyoN9sNofRVtQqZHPDbdrQ/cFaqIzup9YYs12Gc2z2dz9YsH84UoqCd6Hs
jPqayZjQlBzkmY3rloULAiKkFWIuRH0c8kYNVOorxhjz+o5SzjVzFet6VT9Ow+tDsTjXKWHIQb8k
P/leF5m7PkWC9pzELdgm6/d1fYP3PaesaLcmnu9GV3fOHT87iV/tYY7uv7bhVN9h656cN+n4HRLz
KJpNl+OE2j3uW1xvTKZrOvyMYic+HjQ8CEml4dab6A0GoMdxfZBH7JcUApyisIrFNYiiibXXtVeR
0QcxwmwsXjWSn+0LGHM4l3TsM9jkIiMZyxyZGtNKphAKvhhw7amayDLBpHOMxpnsuGPukhch6aKf
lBjtWPV76gRbjmK56cqRlWunmJw0Xsknww/GzTXGIvOtxdafYqGQ7xZ8tz4WHGMXxreG9C2Montk
qQ/Z5M5t1Ttmbr9H8ZyZ+yA+l/CozmAkTBjhe5p91+vudF/w3/N1FbO1vQS3ZUlqsp/WjY2iHE8a
SfSSyzmdnpPwaP/TLorhR7wBa+e626nr2grFcJfI3Oq4sz/79ZDDv3VRLp9wBunOXkyzKPs2izbs
RSGZmG1hwrGmdzyxdD+eA72SfGW3LDCXYcVTlVgX0gVUWFAnz/q1xrbgYkdHbcjLMCS+Tuwl+s9N
Z9r5Ae6MBdeSnQ8SbDLv44kMKCj/cCtNZ7XN41Dia8BSpvHtsuRk+A3qRSiHr8ocw4SHLA+KXBmZ
Rf+Gtu9ek2Vpdyp3gG2M1vtKf0bu6UN/mvq36lZYeEfSNlSmxcGv8OHvvkciTbtnKae0vw5rukxX
PfU04C4eGOw5N766sNgZjRcta8IpaiVbDFwpKtPzsdRRwk9D7nw184oHkdy3/U+Xah3ladp0P3BR
b96WwLjIGptk9y7dqAfipBv8ks/BHqJCBKJx1elJsMuuLLuE/UWbROnHs8cF7OY5GuWm6iij9+Mw
Ha8khdbni1Kpk32vp97rcnaG4y8hALLzxcE97vitxjF+9WZvJ1M0qusXYyO+zjPYcSh13VH/6eOQ
6jaEMnxdtzl4WTxrwzyb/Ew9GCzYS/OxCHTn4nAocpmcmyhHb4vphFUY0dr5OMIT3mS8+cpt20Q3
6a8nUZ8yWF8lLEBHUeAx/V3mUC0FvtDWlGlcY5g8h7J9rXdeyMJLnPG1m5X806fpVl/9TM/mhx2T
YPhjLGllhUn6mLe5lZ5LchxpyHXVHjCXP2gwdfaZCM35eNv8NdpQ7jbEVVhsc6bCHR0xPtInSZDs
taeZWSjmhNHh8ZV8prx17v0BORmWWWpCnS/LmbqXjtfVksXZiORfjXaL4SxjPLw2aFfklWhmxxQH
wbk9moA91C/+AoX4iNfTcbyHDrRVLmd9TFXcpE1267GgnGmibNNchY6bICqJRIl5faLgTKotbJP7
8DQx3bLHNfi479rtrl7YOHFHe5fF5O7ukftl6Ifzr3CJtysjPsnXPnCyraKEhX4ep/tuPtnaeBlT
VEibgD+iNVlXEqsEFBINSvVlb/a9vYdeHttSKMIccQBrEnmb2S/PvlM+x6gSVCnnCpl22jq3rrs4
5TGzEAZXnY7TtQ9IvX/Ghy5ovvXJkkzVId01uIojdOfCtFG0XHCt6Y6n1SwaRklO6/wT1EQPlZP0
lLgm4Dr7roSd/bsPDWDHksJxZreGlIj5WxDu8VXVckH6MwYGM8OxP/sWR7i4O16YLJKjpGdMsYyX
igApX7I4yrRIiFhfP7hzKhqOdSCSe26Qj8SgaEmXuBC9IsQYKT/2jEc2Sp6ov8F9+ydxJ+EwHEnB
ql2rrpZFrS0P06Yfv82LG+y4UgfSlok+tSn7dK733GQY4t+dlum+8nFdH0ohccIsgj5qDKGCBKu+
azkQTDvNGJK7HCFarObGXGXO7asFRUVIgUI7O5D2rt426twRcTN0D1F9Jp56cfaAUkseycQECjAf
w0cMe+reJ9vghWWt1JqejMQk7NLAsnb+qOzu4cfFVdQVU3jKvx2eeYqFQd+Yp3gkDPqZ2XkKf7V8
o2Opz7Tlfdu9jRmuCflRazYhM/VOHb+aGvVpKYjYmaoT+633FJE8Z29xgncTBh2hUaoeIGv89gju
vEZvy70kJDku2tRgzNm5a/YaJ130Xx/E5kdEL+vmJ8E6G/nSxIezm+KZoeIU4+rXx6ZJfw5T4orC
0XAubKSSkUDgXR/cBXYIP4/MWwAlq5epOzM5ar4qjziTHOMQk5Zymdct706nyco6JT+sdE5zEnIv
5/2T7j1kQl57omwYRO1vD/0cGu4DVsRyAT4pSuMFS5uT5+dGt7Prm6Bo8T1+B/HIusvcpVuAvbuc
VIF79iIrYSUariBtkzA/McKc8ikdY3P1nZEyR9LSeVnXyY3zkGy9f9m+Nt+n1nfdnNC7+J+7ZM2v
2CZ2LA6BFVWQLZJMrLA2T5HzoUxwh2hP6Dky4VQyC5shJ/A8ej8ghP+15z7uJNJrZYo428cffTKE
jE4d10CJaHxm+pFiqu+scLUq0hkFsR8MXYTiE0Sl3MKObj/JmtDLA7wWfkUYf6ucbMH4zBUOF1/j
heEk7/wzFtXZD4mDQi4Z+uJgyZCd20MTkeg42+pwlyb683SMS1bUoBiPzn6C0eyj9tZKhaYhUpom
08mD1WjilUNT62LG1PwjF1RPXtExnLTFMS9Zkg/O2X6aTpesqljp0153ZpBPcd9+SM5rHFUvLNdr
rGHqbnv0EsH27Rlq+84iMHPfUSsLOqDOBadobEK+al+QEnUkYf+b8WxmS9hZzHI7P87e464W4RWe
6ro9r/eMTeLMrN5LGtgeewQ321+cMOx12RkTaw5Smj4euNE8sTYxyCLjgjy4fFf5z19F7Fb1ogcM
/jZnvm4jd3SJWkqsRdIPLsXyrNsmHxrG4tw5M5hTm03EE6w46v9zuokQXW/FRqXgLRuWYu/n7UvI
J/MqtF5NW22uOW3ZdgZLvR7QIsnJpxq/ysk/sTY8JdWhXWnoyybuvN9j4OI9q2fPE6UAeOSzNILc
EFwR5xdN7B/3Quy0P2d/m3rWenvXyRloUbtHejiIfmP0uFiGkyekVqCg6SEiBrqTjYcK86p4L4O2
Z2UkTbb42zEzZG8p0Q7MvfH2Bk8+RXkQ2cDndrbBiVeei77yEEgD63PFqixbt48wsjWlwUlty0zg
BULXPOOPDs4/SRwp5y3+QzALK6qjb7rC7xP1Vx6Gc+N6b327ph+TbfRLdsL7cfbpUWaLwVbHrSfx
rHfAFm6TOv2qGrN0lyWIKbgtih+Vk/kag4HMNnjf6swbWKWICNQcwQ5uHLMp4KJU3pivx3oGuQhU
mJSTb03Dv32MFeZMki3/AKe6HOESEa4euTQDT4cyka+n59XswY048aaTielBydOKPgT18ZHXqt/Z
Q228XeWJFH6DgeA8jqU3pe5z3K2bS3F2faLPjMp8snJF9icMZiJqWy6+985voy6Pa8L28mTZ58/0
Pxu5bcFIHrOJZ5Y8fbqB4zPixRqBgOFjKU6uAlkJhqkcN+PQ9EipjiLphjP8FNcoenkinn9hux+E
yxvdqC6jbup+0TH4bN4o7fw55rWPqnNY4teJojwWs24l87Wbtv9csc1bBfxkfow+qXjlqJna8q1l
M62wRJutrwiXm/FTm2zn+jy7gbpP9rh77QQJf/nceuRtUqSni02R+d6TAsmHnHTizbALupZVQ47l
P5scmyjEKYeI5j6AecSPfr/1gIlJ0RMr3xOJncV1zrtFQt4IINFekLMN8yUEdzIX8EOGljke3Fyq
1VLX571uizB0+q1oInZ4K5qLRTwM4Mxd5cKoZF/d3dbgmvExMCiO4t0cTpdWCr9LZn65jX3la1d8
jjsndO98TsxRsBg76d+D46KMnocl1I+eAuK/qzU7CLe6s2K4y+gFZFnTFb3KwApgF1yaEFlMvgIV
ZkreCmXWhBld+uGTgU338nPC4wGtdRz51+ZcY1OaXbf8kS0Jmzt6kdMt0tGxZ+4GOGQUEKZwTd5k
REt8Gw5xRdpFm8sXE/L/DvrY5WUIDjM+OY6dtnIPQ06wr0fh3lyBCLBbZNxfyawXAhoEzVHByqOb
FUzkpDZAsLfrdVR6YvzKliN6TyKR7JdkBQ8qiKAWYw4cum2/CYyMIBQcZs9CNGkylhMxbyQRW3JA
U14Ad/Y+4OD/N03afrXMNP3n1PrHG/I1UkCkjPlR07a161MrQNevU6Od1w2E18/VMi4dDNQ+J3Ox
W8djGWuu43+hLylwE+4vY666jBF40vi/5x7SHqc6mIrOwvqrfyezTanrhOzirUFzORZ7wzq3IhzO
XupIL29Ln/VbbnjTRDkw7414j0DoVFR6IMNgXtukCpMx+TQ6CXhN1B6bixn6wG3HdS+rJOucvoBa
MF9IHU/f3cZJxX3aWO29+EqN9Dc+zVvFdvK65FQVFTx9oLaq9Dtj7V2CIOtLx87GWh4rQTdVP3Io
L57d67jgSOuDfHBm3zuWUOoX5W6NqrSMvC/U3Kwhm9Kd3tdDRyq3H7YtD52ro7CaQsXokx1B8GUA
Le1y6U3Orz6Z1JSjzY1qFqi1BI7oSEJkgmv9oMDjXt2Fgg37oglH/Y/v3vmrdTbJvKcf+IffJcPN
NAs75O4SnnARquk+fKPgEC6ZGBpRbf2eNZUgrCcthmQdfs+BlWslcTyh/lqzP89bFPwKPwaffLWM
D1eGgbGBKB7m+yll1i5N2vp1echdf+/GOf4Zwwf+q71u/tlkDo6Ade0sXu6SdHBWFBe6KrGOgGHr
iCHLYx+Nphrlvs5lDx7A78xUl8uoN5+GfV3GYhMm+sx3mxgOczi9hSqZexxP2g9n23aP3kaGHa9I
pdUh7Wuc6ILPNs6Xpieb52IJTiYSFJMOMh1C256V5oZ++jiV/2GAVS9FyrbZWNVQGfZCHLj/qs7k
wyUhOv5b0rM7y67HzPtm/FO/omOZ2jJcNvuiVipclU6ztg+sk7emYszi6+owcMiKcXeggghWnRoe
+x6KIsYJYSm2WgVHIYFIpmohsXvLM42SLI/OoWVUS3vLc26nuCvsFtoPm2vkXiO9L0Hch8gUUMHa
JWWyqLQUw47pTowB4wUswW8uobuevz1qelw1ZmzudmzCeoIxIUcg5lY8cY66Bf0Q4dxedDjxBCd8
a+d8Vl37qucYTJ13d3qfvfOkVzrioy9GTB5lvul5erGqU6pUviP+g2p3uwKW2/6tdwajshmGJSpk
36Wv56xUclUYoP/IiNW4P5xl049NHLZ3XdSuMe29d/wnomPzC4Gy4oRa2iZTslckjuvWteKutyrJ
LmlN6HYRwRw5THZbew/Wcmw5wUzZvQrRiOf+Ypej2N21fUBU0i/FEPu1LHsKzT3TsMJxIFmCrRxX
OapiMQhOCrXI9gN1y2aXHQJwTSDUfYbK7RvNTq2yzX8rRk2qiuCd6MfoxETZN872Sj897/ke7ATq
HW1PPKJm5fxfUKesCPf+bJ/4xW37FEVOe9x3ZmfU98eo+Zniw+Tkyw4IXYS8Uk/pjDa10Jk/f5cm
BUFPu7NOc6EG/W4X49S5GVNVFxpswlwalufe3JMdTxdW7nvdxs5/YePWP8k1WvGynnuwamMzFnWB
X4l1Ho/ZvV+CZj4K32ujh4CedC+C0Ez/2aWp/53cwCZniO4/heyRBjm4/6zzE6NVr2hcz/kuTqef
qj5jBCyQUVtROVkwwe8F8/kRDzylQzFq50Og1/vAT73M8DjaY17E8tjZIqzCzXa0ekZGcR5riTvP
nDUJMX420WtJRglkIqMx5+MUywEz4kQTSYoZvGR5LBGzgLu0JriPtHK8YtcrCJEM9+klCY6Pjdtz
U2mOjdhIoEM2oUmqx/M92eXRXEyUOXsJXrTXd06zTP6zg3h0uDQxYC/lukseMcY+fCCcsXv3NB6G
NL7+PIIWfCTyzqcy+8ULycUssL+iUsrd42wkyij6TnN23wLJ63dJ2pbwi9lO7d9UpdbCeG0d/2yT
tGHpQJfy90f/SG8dE0160VELgnZ6HWFLYTu0V2eAXLgucpL788Y2aZL70wEICO+xMycvdLIVm0Mq
LehmRcf8xh19QfdVH7fa27SiD/G9r+JMWnsFu6aRXcf26MsE75rzU8dCMCdn+Age/3jRv7DptEzV
PhyLR5Fo2mHgwKvWAQkk8u/AFT0+5LXbVr8iEkdtl1nqUBVGp7LPQRAy9xaHQ/SNO5WXMwUI4O0b
DlLsglhHDgWepoS19MU8yH7ZQCgPZzO5A2LV5RssHzh9I06Bi+CWZsXhxp0qfNHSP2YMy0NeTxmm
ezPI9Def00rK7eLHH1+IzkTOq8d/VeP196NYs1dLCmFcIHkDfdwJaGWBKzzFTwOFQ1czIVuo2sb4
3k14i7F0dVH9MxgzTGmDc9C2dBOnvU9w3/m2tS0qZi9dmBNQl2RDJeJjk7T1SC7QubkYcPf73pG9
ndKZsJwr9gL7gt6WWvvh+6SaE3MbFaRPGDTSuLvesTzCX8zNFdLQG+/TJKr7J4cIwOYrW2bKuSE2
oeR7Ntwh/qVnvmedVnBiI5YLD5HqxPaNN2IlUzraMM4QdA5g87V/iGJK4x3CLxgDUXWtTLjuk25P
L81RQ3I5UfCF6NjWr85zcvjTfdy5WEM3Mw26yzbq04fAzjwfADDjG8ewHfu8zg7fPA2TJ8bXg5r/
Vjf+aF6xD+SRY4mVjlWA18OvcAnW8cLHOluW8vBb/7RubPR9709vU081sm59Pfx2rdKd7v42TyMl
UVpy6fNwCeMf5xxs2EiPHLrbjON6cHMPObmvIfIFWxozhmu1pvHCpYxvjOEa3OxntxtHc0MLBG+U
W29po+sEcOXlaoLQeTQS5CEPaVm3z/N48t8e5NsylGP7FN35MOrJ+5AgSGFjKdvPF3lufKGnSv0N
vFRE86tYW2cs7E5A7MMumGguMnCS7MXu8e5ctnjeZYWL4jg/tKlrlzwg4g/zUTu5O1Rz0G3FPIXH
/Nh2A1uvHw/peJgyG8VfD6zqz2ePN6yhl4HMi15ttB5eVCF9XJSowo7BmGbSEpDQn9L8nsxI3dop
O7cl9eu3A9yJ1aP9hAuDeU+TXOll2cu6b5Zfeof2q+DG+h8WgVBbkcEzZOUem4l9460dnvcoNuNd
42hdAAfthXLbzwzUC3da/4l681bHaV1k8bL8Gg69EOGuovfuI8C+rOXR/bDs3DnP3hEy7K5sAHBi
0p89RrlvyRF963HpwHpskP81e9oRM8tIH5C5OA8leW/TtVua4c3bzjC+uHLYgAra80cSnllGrRpq
/WcIvP45dhfAvJ4OROehUta511mXkqyuQ7BQsSwY12x7lP21eoOqYJu8uzUqyp5RWwBc1XWT/FZB
2IQXqn8WfpkTI/1LS7d2lqNoeqwX3T7OI6J5/VsT+fYKaR48gHeB64Xz+MVHinoB30in3Ona/Xfo
426+Io3gvgnFVi2pFPvlmObtvARkkZHEO+Ib1EZYhFQw/lPlRi2WbKyPRWXKVAKRk4jop5haYIBU
f1wvTWPqX9DY8mcqzCeE5tlU9oRYgXgvGQHru896Xb6SutLmjvKTamk2wNG1q40mwnLbr2sowqWI
N3fcrv5AjcpbnXRuyauTEfEb98tAI8losZ12dzm2IcMCgRP6814f693aseHL0JT1P2gQxmeUri4j
WLxEt4V3MmAa0wHaTNn06WUYuvYfbl3xR/T2nHwn6SfzGM9S83tuUHoWRy27v0nLlxJFtt0+s2+a
5Mjn+hbyTU/PIjqT4bLv8xK8K5NOfw959oDN7gYynWyt+YZzbsN4YD8AoMhzncd+zJbs3aAACp5F
MO3vrV30BNI4ns6tHvQgEOYs5IjNE+qV3EbOkZSjcjj96ebDFy6oia9BbZP6otykW56UMxwxdF8b
/W3T2f2DJLZZc7bxXfeLoStifSfoDvFqBpfVyTHd07+OrTk59Sn6aprOtb1GRwLzutCEPSKp6u/R
WHn4nTSoOUK+Kwce41yrLepn+YVXkAFQjmfvXdzNXY+ii4VaqoPmV5UsJc3b3022ekeL41NsHO5/
7+axxwSkqQDZygC2ZH80y6k8fpzKkI9ToJtrJ9KgBRw+tpYefYrWS0vEFRHNMMPZVAxIQPqyTjwy
FYbspIVfbMynimumvyFBdnbRmQmZtZk55MdS9UpAdNtLp/CEJ7+Rgs0/f3Shxl9EWZHmu25qxA1Z
ADoaYHSR0dyEFIPUaZM1X9D6IwY74r67bxaPuNpTyuivs+3T+mycneYutLhEIkVxs5x8y/h34Oht
LtZwObfSsQ3ymSNFtFqaiaD7vDZC6vvBWuNfPiYDwC+Xtyg+QNxzqm5YV5uheuXZmXSAM9KqCtoB
5Ue2iQzJUag7GkcHIKWYdIziRaAuYpA2CipDDmu73Mdza+Nbws7fRvDc0pg7MsTCtur4ZaLLfhJ7
DukTTW0eTyJ6ak8xfJbtuXxjoKkZuB13+tLUXnRHrdncMrNaMYna6QOq14Nzt4y2GXM2rWdR1d0y
fTHQuL/EabLnUAbyoI9Zun8bLSWAMwzsXDQaQh+g2+7+LTEBvRfytk/CNftf1+n6PT8RzwX5qLLx
Qcxiu1MAjTiwwHV9dKbekrvj4P9laB8RHgb++HVOxl6Ui/Kg3vq1GbwcFZebFF66nd+HdjzvqPf2
IQGhh9sM22YouZ0+N9blf0GdHKxUO15aDulgsGE+Wh58UrvI2UipP6Ic+sNk1ZaGy70vhuMtxCU+
Kua6ns+qO8xwf8LMzfc4jg4hjtyOjlhqVOLFb45+f9g181I3IaPM2crHm9aHAAtyE3rLm/Hn+LKy
5YOawMdZ8zLRUX8YXXWC0cRRawJk0tdDvtmMZtw/O/lflIrxL/chApC+GdoXN3Xb6qPU2zLVQVr/
TZEEXtK0hmgVXjSgFlH18lbjggEZS2Oc4rZfR0PZjxN3AZUck0K/RUDEoRlCCtppqBFnuBya2Aa2
YxFjNMdlR7P/mNmT+gJaPawFbse2q5B4QBs7ZNENX4iwnL6HIwhFcYTeGNz17rANj8ncjLBavpbS
lF3rt5Bo6CsruJ9tuK78nkhOtygac9CmaYK/5zWuoqXtZDnEKoRfCARDw2lxwb4qxojpecu0e9zV
gEWQpEpflTLiywpd3ldb24jhdah79pkEH5feYeRXJJwIAqRpWMe6bV299XwRuF3ek0VDZldk+xB8
0UGl8Lg2jEol9Y+MM4vtHNN2dDhIFsbJB++LHfK5e0T3zP4Gx5pi87HLyTcxTLockm37c/Z9U/Oh
02GogPmR62qGn19xMrd+CUUctUU2OIFbDG6d/IyiEzOGE+K6PBvFsv3cZ+0lGePkcQiP5TdP1fnr
SiNlpRhC3VswJUQRJ0goYacIzFJPifAXjcJQzOsvJNZM7AjI/ac5sfbrynGai6529gdDL35W3iTc
X/iaH48Gv632ejhu+uVg2STM/WHQyy3Wlm42GrfeLzgoYmBpF7fCIhh3jLE2VKQgWaqeaRRmbJoY
EOrkzUYG2Gbz94BAWFnL+mUdwqa7Mwg64iIJ92PEtSoJdOH0XeRfOke6FADtaV0qi68urPmQuVcT
x3B8izeszxa7IEVCVr3OvKGo86O8dpMDumDJsv0a1udZ3w5/QfFEBh0ThExpSHqRiuCOIYhVNs1p
jwruSlJU1w7472IHETzjG4pAxPNl55XuagFXAWN1kjfR6Up68elsv7Vdlzo/LANUc50BxYaCN3Te
vRz2ZTruKJDRXqJRBc87kR4l5dHOKLJDvKmSi07APIvjiOLjduD3Q0Zt71tKNiq5hndaUk7meHR/
Zoha/4po8wc+Qr1GV48hJPn4m9RmYTiOr3CphAouTp3yN1XDTY3Qxv1CBOSBQJkVKJGHDtzKmazj
u6jRlj1hm9u0l+CYzm99vy1dcXQiDi4hsxk0zTRxXrReTq6ALOm9u9WhXl/7DsfdxxDsy7kwfyVb
7kNnJVd6LFBMAYjn3thhcZxSHfvyEGyaUIep5h5I057H6zjqzz7Esb6m3VaHdCBdb7lwnHB5jE++
vGJU3f55G1FzggtFS5Bny4fM3oHWnS5RbUXzyQ7BlpWxDkJ9iakRyT8/kckbK7H1eTnhMJN7kaXr
r4BzDf4x+iByMiYcK3cBbPHJGxvUKnaZxoLmaXnypCsehLeGl97Zj6dMth7mApSE55kkg/+QSK5x
ZQdWGhAFpmvwhMAXmsxZguCzJFa4KRaFd+l9rY7wa7So7NMYKtOXcP3jUXl7NL2yBBiMDw3yD2Im
+9aFH0tr56YzBawSn7PvVgmUIzNNKN6Mbjb73yjmuL9ZfuNnVkJ7jNxiBDFXorflI/tASF3UzobE
h05EKMo2m7oU9biJS1SeR5OHxxbS69qIwTgJVtbNHaL7MKDG9BImKas3UDSsUAtMUZt/OERm5pqw
c2RKQW7zb1Sx/+PovJYbx4Eo+kWoYg6vypJtOYzD2C8sT2ImARIECX79Hu3z1npsiQS6+557Gxa4
YLatkTaC9TDjxWZra5FdiMPVcm/8pXyzY8SzdlMzX6zN6dsRVW/4eF5oZ6tNWX4ugrHvJuIeBnTN
vpp2jO8RqpdnUBT757Z1GJ8BY24mNECupJcUddvfmzKAe+lmE+ynMqzeJ+kyhpm5CXcO0K3dSJSd
FziZ6fdiICdpDKr4yY8Kk226goiy20xf3k35klzGok9feyTjK5thmr9jOtFNjUWgL5Wqw6fSM+ax
H9zppyP9lKIjNfOj4pdj0C/D5qNSFPWrDqdlo+UQ/G1X3lSwLbLe6jxs71q1OtRd2PB2AXsXH1Tr
ICVyl7Rh3C2kr7fR+tudGLxLc4Pzddj+1Andj60a6poGycvLI2erkmDZ3wbH+3KK1KFeOnlc3bj7
K5fGP+ssjM7j5HRvozu6d3kwCmTUgJYo7GSxS3ukvnD0HgAopz199PwMevqn6EzO58Ev01UkE4nG
pbIgmQmSpc3WU1Ok3/jviPiobvqTVEcnlvoRDi56u73Qx9pD0hMLv/a8BuWp83N9TLrkPpcMwL3A
BhuifBGYQ9V8AvKmV7TfQ5o2z12TeMib3LXbPg0OlbHjXU7WQ+dM7BlO/rbTDIrQ2bseRHHDf10Y
Y0XL/SjH/jUbCM7clhISZ34rpaC9Iu1z2upEmn4HKRe9JbcdWPswHv1tR6/5EBZRDCMu9fAnilYv
OtRuEz+sY6PO8xiNOaPfQUHCJz3wSGmu+NZ5upkZQHsn3TQe1t70076oakuYjXTjbZTU4U/treJ5
xQD6PiSYQoo+Hx570eV/ZnhxSitSHL6jNnA+JhqKLzGI4LUTrfuImt0/OWPTXlQu5nHnFLV/yLkr
7t3etPuUQfQdqj5V8mS99h8LJnNAm34pNkkgo/0EOYT+7qVXq8MbaWT0njlr8+XWsFGbJnWrS4Ne
fExgpBHMSFt/jzqbfGtu/YuHXPovbSGO4quLTqJg+Sdm1tQ56gApsTyQWtm95a6mik+UumNUhm29
zVf5w8u08x3iPNlTBiDeGsW8Ll29TzEEoKJr7e2ncQjeEt6VUz2bEjnDMMgs6x859/aTy9ppXsYh
9n6V6c10sYQ5vF9oL5y5Deqh142g7mnpHhDX4vc0X9t7SuSeNxoq/cmtg+aDyzlGusu8iyMI/QSC
sFnPTrrSOS5z0tw5HWQ24JDokFfcdvnlB6J4XiJ8OU1ZiWvc1cvLWg3esvFH5R2M9MovYTL/s5wH
tWC4GOyZYk0YrCNB9oPsgPZzIc4HaNgNyr9Dkfn8/DwrGY0o430xENAvGJIktIqNeOaWvuHnVAjk
TxDgLBGgxs7Ts9sGgllkioGJY4TQGpvk2AbMzPuW9/hjZNeW+7lX/gMwpbzT4JF3HgDHRsfd+riQ
G1ZswfNcsQvnDhAyKTjqGvrIPaPC/imVtUXRZ4L4luVj+VwjeoOWOmJh3Jz3+ddks27CbwVCpFfR
/ymmMd+NoHHJJtJhStMQsjZ141aFZTc1weQPKWXkVQqNLSnC//UbXQUC0Q+S9a3vUjz9KQ4vjGPR
zYl1yYXwflFetWzYghbV51UG2U1YWb1CnShK3ODZ107pXejGmBStqRDT375Vs7Nhxua8+4UaI7Bx
HO2fmQGGP9Uqn9vfZgri6ajxH9ZfdWNbh4YvyYY9fcsabpNJ1K+QkGEDnFJ3bruHM5mrnRobudJM
dZFLEtEqB2w5y9rVYc8fN9feBbtHbc/0GhqQ77aVE88PwwYSlBS2LInTVgp2Eg/KNvpNRAW83RYF
v1wPZayy+EknWeI95C1w9D4M8+SMJ2b9Qzx22W4L207FqaAX6J+6lqLhABe0LM6hGNw2Wa+9iFQs
DyN9RpUfx5hZXblJlJEGM14qbflDKbhcw72n1+SzQ3qI9mFZ9vp18tsb7tH40lpcCyHc8nj0B6iO
EhfdyibR3qI97AFlEzAGvWYK17AApXDumx6Kkc1zSDJ0t71TeaOE8UZcUtsF1G7Jd/4cFe61Q2lK
Tl476ozPEzFH/eaQ8ximzqtyjT57GSs7PtpxNeIIilbqaZMYWF6fAj6bWJvlJGNiR1aR0TM7hzgp
5/x1Yre8/5JMxE5ewWKGiZnG6Ds1y0GxELxFbjN1Z4PTLkYUoe6+BCADKS3tMs/bIPcy8s8bwMx9
CfVX3xdBrLMdf3c5OqhoXrL85BspwPCjefmeMNw6r3bgpPwaY6dd6A9sxehvk49563wSkO2RPLNS
udbP0aTd4SpRdL0zVureO5KgMUDKBwPiDE9CLTFGLU1bXiOJpgcUOTr+PkC6iY9Nn3X6XxR19YhS
A4H8A1dD1n30/uSiQ8+ex4TEXxT1qimlW16XFhcsg3N2zHjbEiNSdlyXaEFlo0nj6vAdoSl8W+jT
XZ4Qd3TnQG5kK36PxC8PwvNL/2ehy1g8oHhavt5hFKO9ZkhcySvOFgwGTlf05N2ufVo9NaDDLE8n
9Sc74aaMsw3p8nY9txaD3uOYlmOG2h/79Ber4B8tNnxaSX4SyWQXuy2ZlQXdgWluXz6T1hNWj2zz
4EBeEwekootkyAyIDWbD8CgKwyhkkwtV5+lWo1uE4ZE/MI1PrhPXkMo4k6fmjJV9Qj2OB6T0TTT3
eU6wEx10+NNpksn9DirWHO/rWeNZ2eMslhmSJ2aoW3RQNqTTsc8pgvaS39Bzd41mf/vRt+zY9M+c
7QlV9lQOzIo6T/r+l3QEj0g81sIT2xsxT/Er8G4pQ3ZWRv2KzyZc7jPD5HbDSSf6XcbXGU/Qf7dh
yNYXnYTHYCSfue+V0/vqKYQYqh4zN0EXVwwphn8wn21+CRJ+DG6lAnR74zNDyS9SR7M5wjDO2TeJ
3PPwb1B9OJ47j4HtHsq3yHhmc6uOUzzN7T1JCyI9xgmDi1Me9ysrRLosy3ZuDBC6TefAD75wnQbV
nhj9eX6q4JnEYWQiiKe1w4a9sXHCiAw3Mgp20dGUMw3M1boXuScjHlKP1J2dUxezt3Orhmf/kDDx
zj+oGbXq0L/F4juXMFXlNB+4XjwEhKGMS3FnRQvjqktHDAjbNSnrXB9RB99O0bPMDb1dNw13QWBS
ieg66irYqTgQVjMt0db9IRbkB1QmmvIf0YpPBPjW9c2DqG0XH8MGTehtXlo2tmFs4L/f5GG4gmXA
93U3gwmZG5Zsqy1LApX6xG1czee8d/2QUw5Xa08yXVhhbkilrvaWD2Wypywkx/ZHr3rkBc/vg+qu
z6QDJ+znDgrAPmEqrB51XFXVl3SrnFeVXt9bm10fY5XNDhRAracPU+X2Up47bEbtcGz4SKx8jzTz
+k8H74pnGdLy2j/1STg20ZuX+fibNwXLGaKdW05JSUeVqya5dDLv/hlOknQrGlOlhzDXBgMzbL6z
HrPFr+d7Isqxwq50VOYpxkuKs5Vcmud4Ni4NkV+3y3ZuiPXhzRh9b/zVk7zu4lYMERmiQ9mzQ+Rx
SvuhbrdMREV1H4e1CD7jtWcXKEuOpu7QyZCFDhvJUVw42NWx4J1VFKTZfRtHLjOJhpV6wUXgvW72
PuclBy1cY3pnEQD6M+jChICtvK5/UJ6s60vMPYuYMyN29BswgjnlYVpn9xB1TGZPjb+waRF/jD/k
H76o2UHPjDIV3sm4Vvru22A4b38Xsd8XH11NkpcPj4qDVm/QHdcRmondVd3GjHUEHVRpGKGFDQ3F
PjTMFzzayHnUl9FPGVTtZ7Y5yftOuxhuyEiq43E7kpFaPncJQnW3aZKlBzpGEmw2Vgxl+j0QGjjm
DOdFURaEB5KZfQiGKpi9PYH9kW8ek3Dq1jMOa9n9wh+B4MFf4YtnKZl63rsJMHWxkyKnX2vnZcpe
MG5rFg7MTC2yDV5hAOfeYzf2Hc+XXyMZrXmYYxbNxHIcqGD/hGuk9CXQGWEUwkQTikmsUvljdYp0
+FkIsIKAc61O5QVBSAtGkghk/YD7I8joc2o+p2JXJDNyJwWPirZLntT1kWZdYoNowrb53RAkVjxF
hF60/6AmVfHPn287PTejJp4cwh2YzVKnlY7CuKVCPJx4CP2d8PI2ZBxbmvwdj0NTnScw1f4xgkco
nhsX39VhrYK4O8+20hRCKwlQzdkv+5CWOcZViMUzWUMHCRnU7tt0mjuJqD1N4WPmUbbm0EgtKrzj
OrXmWISOm/e7yqAVnLBxIspnt61td85UR91etYP713ZNUz+D6YejgVHl3bu08FyXymNQSqmOHfhn
P6VJ9htKfZrFppkgqncKKixOdlEmY/nLWepstSeb5/H0HnbkWXSbwiPYaZOTWkLGC5oOg/zE5HVI
lG+Y0G8t3hLFO9Xmxhwk0qv6bAeG7bgjHXf5ALkwHWYL7h/31Qex4WYSQdkPuy4AP7tKzyaoXtZ1
8qNDOBg0TCBnwSzJrbMDlz8Hq2F4jlqVKIHEaDTq56Hxqhs4hkTqI6g7i3d2vWWojhn10nTqY8r9
igqwqsXnyqgDsrUsnfQjmHoCHLaMJzO9bKY4qJo/lPg54C7xs3QtIXpsdm99HStSOhi2viABTf62
gt2m4EJD7Z5yACz7nsOAkVkhuK53fSKi4Df3i3KOMx4zolazkoG2KQgEKDe+CjN1KNPSU1dsl6Lc
J9rK4E8WO7EZt4HTBvOhIr2roiSBX174BfNo+GZ4xdLggOSrauuKgInQBucdXlwbNh6cd14K8gSm
BEVDOEYTLDd2RrKEOuvG8FYz5/JNxGYBug+nsmoPetBx8U9nHGcQo/nSzK/YrxN75Iwn15wGaMkJ
HKc+dG8eMoyNwIL0JZ4r/e6XXbtsdnayMdQS02B4QaLO2PiV3Pu5uge2wdVdmRsfMMRT2Z7KfnJg
UNi1QVqDHmvfvgY6NcFNqojkHbZiWioRV7ZaqCHxcX2RLTIMRxXiQzvpdGl6zZMsxfKDiAkUvIO0
I4MZGxpcRseOqqfYsVXVc+1BzBDGxzrJaXj5qufw2IZTBE0JyOT5+MrGJQOQ722O0W7OvCa853Nf
7XVaCl8eAm1M+gtPKifWzkm0ZjdKXnr2VbL99hMaLPiUgbtwi0ngovK+mkKGgXswU5IZQm9yizvX
6wQGMJ7zaoAf0cygdiwuatZ7XQze+EH1OaoPb8aOzc5grqr5vqF8yE8UYvGwsxPm8ebM896Nyc5S
VeGqNTEXqKCPMjp5dWq8FslRiXrKoUezamUxVdORGZ7IdBkPqh6t/uH5rZ5n4NK56ALEBwm9yc4e
WKPxNOISqzSxRevUP7oxb3bHmH9ceYTlUBXLDxh8UTyttM/2q4ZQEd8hSXPLrzpnYeO552AtV0hT
x02/+Vh7e7RDBA+FeXKp8p3TSr2A26mEltoxgV1/k1+G1YlizQQeb2qcwogjhhWl8Deh1gwAeA6V
EWpDBkYgUtRHKG1uby7cSN2vRBiPw55xY9x38A2jifxdQG5EW50C48vqjd0KPWQ5tEO4/EnXfLC/
GQk4+jfCXeS9TDhY43/FVM/eX2dRo6k3iKJB4z00kNTzuM+cznRH5ZQj7/c4pyZOuKTyWYc7d+lJ
lNjGapC4WxpHl82xYd5PLIOHp/2E2l4Gx8XkXfLc5+Si3BFxqvRL3ckkvA5KZN3LgMRa/VQ9aNeh
mNdUXh3UuGjji6BiBw/9ffkdMvzPziH4NPcIt6i7MyzRLrdOEbCa0UUCCt5W5v/Ri2OpWUk/8bvb
T0Djvl+MTfzhhlBaFnYNXCEInr1vgvYuy521+QjDJkxf8LTh36dNrr1u50pO5FOaVZF7Uky4gn3c
cwLdaZ4LdST8yYf0kQ4hwknBfoqdXfCcX2ypnPkWMrDSg4TEMiwcSlYF/hNczhqcIpfIp5IPxZ8m
fRySFG4G2XtecfKENi4vhgcsinaYCOL2jCylvJUc6oDJzpSvpdi3iDeh5s6FJlM7tncU4F99mIjh
F3kxbTNtZ8yTpPNbJZbgTs5ut4jdio71f6e2YEeG963wYeIGXsPKbqA1ffF39ilHJLslo2w5glHO
5TVUWG9Yc736xSFvxjw86YDRVUEMBb3FZVxWTF741PvphqdGGLEf+NYcS1PsthIkYM6Vd8aJ3QWH
bhWtpvhoV0IAehxsyQM1WOc+GVxzdthjxydcwuNknR50paLuUKhlCiUkSepE35TqBbliuIBpycY2
6ugzYWTQq6GuxCcNRLjwRAMvLdsgAG0fd6CXOendJUYOU92nS1F29OZdrf1PwawqeFY1B9a5WJA4
7jpYYEyC3FmGpJLadXdjFyUFs8Qq76rLhFJakVm0cpgRzKKYcRMXo4rDyv+YPpsissNxJPJqfB0A
SG7nW+/H0Xtr6d7/EpyQyLcp6hrMXJm3xNjvOiTUdww1DkkmESztu+lTfzgo2uf+E2TAZnB4pJWU
v2fpGPkM+Cgo5LAo8hpDX3jmWViSjNHR3GLdgVs27XPSTjeExVUu5f+QTDgmTdTMIt6kvcpUdF/0
DXD9kIN1HFZdmeloiXkp9wGhFyEZDQP8xX2dx7iA02BZ2h99EMj0UdYr6uOsJ/7WOaF6c3csdZvm
n3PBxyupfULO3mNbMWa6NMzG633IZ5+m23rJ0+CYx8nwOd7CAPB4phaUxPju/J1MmjTHC7M+BCd6
OVJdqKdZIngfS5yAX1kSlMzm6fEkNb+H7lC9r6QTzFRswLM1hX0E0Qm3lmEkhJWQ4rMh21S/Ik3p
7g3NGH10009jMT9AIszr7R9mhNrPKc4Tr9NMtEs37ezw6BZDXsd7m/YuQ+hM+6wKAWfF02I6x8fT
rjxtr9ybPaKU0Pg7wC37ejQFYnsR0BNUdTi28MM+GEHFXKu8ZmmgxBZDqB6+Fzuu8gS33ZfbvIwI
QEgodyCNynwmEJTdM1MYJhuGAg1Ci0qTZXgICr9J3xbZp1C9gUycYMPxVSj6D4+sng2jsSXEC5Mo
fuUEl+muxAOXvK0dTnuslmXGsbYv3YpNSkPYa+zkvYoFBrMwd7t11ztZkwTX3PWoPM51oNjdHKne
s/IJBmcqwhcaK5/d1WxljYPXKnX8+bwMDQHUTGwZQuetTWPmTFXpHwjJc7znpu1K/RxaJuBvmuwE
96eTIIIeMoJKmju8xOS5Gsf0SbaJijCLiFaIZXKdJ123l7oceyyieRmw1eVY2GBmmeLgk7xfgeja
AtK2v20sRRv3qpbWPuyaSn/16ST5MArXvcxJKspHHHGSVnDoKWV2HaaQ7iiMRCDeACdi8tsRugQI
gHJXkFPQQmEUmDzqIaZtxVaQDeseBZgZagLDTx8myigY9mQ6mfSRyW5bnjhtUKSY9wkv+ewlVe9P
OyiPqSGfHtw/RkQmYriA3eBtEpZyeYONHbSLOEaGy0hCscOvTOtVnQ3m02BXcU+palvmHfPMmCVM
3kuTQSrpbdxV+fqpicIgGI4dUT28AtB3xqPlB91k9qmCMQUMLCrX2xMWBDXXOiYZn1ZUKeb/QCsp
CJqYyL2MbQ5sTjJFU568Uuu2eLjF3gz7ZlgtJNNIG9Y91gwFnPI83eqykkICU2C3m4zuYZRgN6Mp
yS8Mqej9rnJOsStA3Id6+kcnjFtyi+pzI6+6qGqWH8PsEgl2YCO7293R9Vvn7zqqVPms8hsKTxy8
YKknFgZNPZ/ouqJB7PDrZva5kYXTvhDwkkTzOV79QDYXXCe6umLQqQ49zXf9lym6SRgQ1UB4Ghsq
YSKeO726czTRvko9/14wiHFf5uv8wlwiiY9O35d/ihwedbMu4eTHTF2dUbSblePLP4gpXT8CXoo/
mSGyiQ1CxIttaCn9uzpYhvkf5b37lAddiaA5Fam7CyfsShiglPe4jMyoDo3IivosEq87tI0tfJya
y/hs3BvWAbhs4i+XkWpP0shMpAzkEGDljGG5+jGQONhdC27h+pfB1+m4dOVpYRg6eaM/v3HOxom/
caI+su+DsVQYG1oltzn0jOZuWKo3rddR4k/EsbgOZusO7kjjE5hbRxD0Idub8QNB0xYKeMlb8JjD
XYPNH0aueKIx4nyMn7l4nF9NU0CAY/rxL3MYF/0R2pnG3BAN5vGM9nS026n2cMAXeMAyhj0l0rrf
2tXbodl1f43XkYEfg0m9Au74gA7EoHo/xzZhzUbTw52dwkmq+lIlne+Sfp623r4bx2q6LyEZ1XPI
SjT/AwBXBx95G0zeY5YwzLgT7Dgd7kqgA1Jimqj1hg9GmEF4Jh+ruchRLYzboy5NYW+IeT2mWUGQ
Ln+sqM9Vk2UaKDXvI/8XpF43ONuhIhjuDJMTV4fCX/FuRa6TiutYNoZhd2vpeDZIvsn6XtRhOz8A
EhEKMf+fFk/OdvEUgIqSONHodL2krYj0p+C2TDTlIkNNpipdwb/B/ht3Ankjb8uAoCDVISkYlfME
8q481w6z1pXaQZdlxxA2beNlzxe3pC0WCagJ5L2+adN6GwZrDf5FHBsTUjDdrDMfPgPTAPosYXzv
1qMI7iijIucuh8Wb7gR2qABOtO7r6SMIQyUuTgqlz/g9XDwouHQ0w8ljhh9+i1QRB8cChXA+67rG
dSrTvn4EOl06Ki4/rvduOFAwUNfMnCrJvEZkvBAiU8O8RynnVOnyk+lqAJSrdgnkPmm6JTo0VUrW
jkcIIibCCoOr3MGJ6G+a5mXeJXThGEqr2f5YRFUxQfVmn7ClHFTy6ql57W8mjeiJVeTG7Js2z+f9
iARZPc3ZnPo7hxu9uNrG3swIc/VV4te55qCJOPJc8Od91IT2RVUw1ve+IJDrbuGIRNOqB+/S4GWi
RKboYFS+xlimnhnS4eYkscnxj8rDOQ14zsT8afDr7Nxw5GFNmqDkH7l7ynGTcJAlpxv+EmyIm5Au
T0KCcSyYogiDU1zO+hF4tvZ/z+RL5DhHA9b9CMhWO2DqMmoEOiYqrVAEFQcNcMmwTemxQ2ZikqqX
BSVjNdh5z/ZeFhTkDu0+J+McEEq7rQZHG5IshEipr3v3H+dpA5ykMNG13SUvgVmDI0ayYtq5TMPW
/bjYPGCs6bW/ksV6ctwuieo/yfTESFzGU5vcdh1qkfKQMsHALYbRVQI2ysJcWMLY8KVnHtEpxzXs
4ogk974Q/WldnMY+E+KBm4reerRvtgAxJpmmqwL72Pe1/0/5fv8XT6gTHtMwya9+Rom5r8qJqsrp
6FFolWkJwcNHNizjCiv1zxCM1Rxyiq1znJckSOtMNARQrKXP70aqwm1m3Ua6PmQwLC9g8RXmLVzE
90QI9rjHYbbdA3+H/4LVq/t2Xa8uTxVfTntohiFkpkBCo93EFCniwg9fDpWI1/KHDJf/LV2UY5fM
YSHsjsgDiCCaVl5c5koRYsVc/PabyLzGnHC/hRck9r5UOh6uunfUG3/RGHzmbT1Ov8KCERBDbV13
J7c0Q38umgFhVPUyz/aIyOSj5OmIL8G1mOFRRfp6L0mbAEEvynZ69kDa7UkwmibKxG3q/J5Hq/vF
OuQmOqxDmb1MjAL9nQyorvctYJThKcB6ybggLJIdcaig1TkbRqBZhtFxum9b6zDf8nBTFZW0hmrv
sY6h/lV3DaFSDLayscEg3YVe5e0cgUy4SVK4ShxnqjHRiWjinACOpKIsxE0geZHsnk1jvdyixKh2
txhm5F+iDORy9hSRIU+Ok2f2lhLFglVQbtnEhDYolwJzVQCtm8oZUeA2Kb67aj/VpYBAIxYuvObO
qP8yrxPhn4lk05/D6JbVD2RgSJAYtfmKPkhwbLLO3hmtjFs+V44VJ6acyR9GT80lFSR24coICrkP
4jh+hhHX1SEaZ8JZ8H+6ZC8TD9wSIMAy6W0zEGNHUAtmajha/BqPPi5XxoCZKgkfqFeBiy/U0tsa
pH71hnd0OGYMvS0lVk28BiGF0rlm5OZU5z4NAYwzP1/Di0p5/ZHh3eQxd0zXb/WCvnJhYmgaKipJ
TJ/pXTBHyUWzw+apJWEEdr560Jlm2xMB5oJNJfGPmXZMHgYemH+CMNVbEkFv6VFhU51DWmdtdizG
xDm3slHBPSNL/JVjfYt9obUqXmtGPmT+0S14W0JYk6NFYGS8HzYuDnDBCsMH1cXq0WFBcrNlHVj3
Z+bBQZM1LBGPmOKxOAJ9XbC0pEW43bhl50ZMRIBBdnUX1+wxNukYn6gEEEbNXDsgZ8hH7Laa1+GF
0wCYdy2LcdmRZbTCWiI8++nRarVeuziUTzqbg+YY3QTxCNEmPkaLHElsTfEGlHc9K7sC/9DxRdUn
ZJCcJpley90rMYbxcEkkYxf33ZUi1GqPubAABcBp0n7NU+RW9/WIffdI1dZqFrBG2R+LwnaXTW4i
j3quSLvzMR78LODCEUrpmd8jcj1o/Sif2JERcU+I00KosP42DVaaI5Xm2u3yKuQoZCyPJTyvI49X
jNo5uMvJMXT2K4Mu+00UCpr+L6v6Diu1k7VFQ+CgzBzWomLLTXIYCZXcOfyfcfuK8ia5aWLFkQEf
wglePruTbZEz3aJ0c1iivsgWa+GY87x9b8Z0PfWjO+U/G2fNiFX0CEgyh3Kw3YDTAlJ3N80RgRSj
57r+xvNNeiVhd0JNUlAiBzBcNCMhBLFCicv7BoU9sE0Jx2mNWZrrawWvX/T0syS+diElqF/qnU9g
WLpH9ye1d5g94nN4Qi4OdszhZNhdeU1sGS+7uLWGhTKFmUr3hVUkpv6zKKVQELJEEuJD2IzrfwBR
sQJh79Ea9WdviIma0l2ffiqUl3TPSI4peNlIbzrJVmMTT7J8umBEC5PfiSX24SdnvC3uCZ0YdksK
N46aMi3nko+SwUibkBcNnlH+8eqIxdPcoqFFf1DzIz380r02ZM79Gyf8f/iSZUP8gBeuHJNjN9bt
TpUzTDEOIZvfB6CgjHOqmcgPrwXSOXuEypN7Ura2Oc51uoQH2w+N/VF6LAxFSE0TeVHkmhZQQl6m
jsnQhjhtJWPdTbWC1DILJv+1ZiSJonGSc7HAYyWES+Sg9NUBXoduM56X5jlCEpe7Unu1PCyFNxGI
0tTcnXmSztPDIit5kTzreM3iVRxbeVumN3XKec5UJZJ95YfT/apWFw585c2+ayBLcUz3ajpXPlb8
Xe5NNQYAW4KFZpmLBLph95cENNTxeL9gQqeDWsVw3+UKD11nKNheB8HNePQMjcwmtmEVfrUax9Wm
ZuD/hys2f0pGHPhHrGPVs5hFQA7CTSxi7jwsA0QTGrzYkOOBNjW7S/gVRzfHCs8KnTsuQ9JWFE7T
nXVV8TQQUMD/b0z+MbJMbt7hq3CbL+bsk78BDFyvpBrpfMv0KIY3ZXJHLlcTgpCnsRcA9WosRgcX
Q7bcJtaIr2gUesHI6NLCTRWRbtju9a/FGgxbt7gGgKSIHW5skDNXsuzplV22BL4tfawJAXF9UCtS
jOeviMlq+dhUTj5hWRaEG3JktoN+6ofBw/SO76g6Fk5EHTsJgx2BxV4dOsLKqpFhGbERLClB0tjt
2vI49L6cHhSV7nRS9Zz/MhWHMJNVZ3nNrZn9/WRX4pxK1Du1YyBETUOatqO2DRthTgSHG6b1RTW9
pnkZRofWn+fpMFez+l2kFNq3pli/dJUICaiegPNI3Il8knXAaGe8xGvw0QD5N/u6tn69WYqKhzho
uPg3dPLzzzSXcbdrus6vdoQ+GLQu6SXHbu1LDIGyvG9z27xpIieAJLuu/gI0zJs7SRbuu+uRo3NH
fJH/jM7fvBOxs6Lmefl4SRIz4TAHxAF+W+2MmTJbVr+5gqclf1FU8/gcEPs2X4DsenVNo7A7T6OE
KSUwIn3DeE2oummwVQNeVdJegzbHYl/WSHCFMZW/R1SY9nCFFn+YmhpGOiyBkrfYrgy4lyCj9G9k
TGvnQ0A/bw6VDFEeMo887oNkYUG2JYQivdQZIMsOn2I9n2rjR2cCEvWRCEON+WAuUsjtmeLkirey
dfZlbwWubskuC8xwQOkeuO2x/I+j81p2FcmC6BcRAQVFwauQPzre9wtx3MW7whZfP0vzNnFjum9L
wtTOnbnSTWnOGbDaMfmtpuDZUyjb3wMmW1+dOBfWbdqwrLoi0DWZREgB3MAxuOx5yD7Zv9pcsqad
QnVX+nlsPbGaYnsULFIPZ9vv3P60dEmp9xlGcGuTW2H439LFoChKTnzAdxdBHMvvl8Q+ko5k+g1r
FiIvXRFIlu7WouQHYfM84O3RY5iwC6jN235UTtxgITc5ApFrFHvDVdV1tW1jyNpAx5Nh/HREyLix
ift0eJ3oBEP7dQa9HQdLZU/l1Sy8GerQ6u4LTYfUYSgpKzwRCbXMYchtBSZs6jDurF3BPNv3aBfR
is+OwZG+K30Zp6Cuf3qIB/fzwNR9iTXIWCyo+PQRYjww4Zuhz/36gsIPWAzO3dThmrB5+M+GBOS2
Wdf8sfBU+RPzGZ/7nGGHjD9fJKLlNL2ABx00gmO5sv9VBug+zHPWA63ED+62tUIKT9qi3mZqDdqj
b/Bs8VgrQuesVajOS2/cNxlk1R31xYB1HCxtb6ktIHJ5SkAqRcRcng3HJ/gvBMz7W0yT7MyTBQMn
ofTRabZOatXqa51pyzjTPhikh6xnJmfKRBvetvDrCBFbUBHBovC4yQeiGZHwYLtuFDicV3a3/MC5
qWOeC+m0DHtOl2WwLeTkAjZurPyjl/78CsYcDbEF+faGVyIuLlTbWf2nnyjK8uwp1Xs0i9K+A8As
b2uXdQObyiz/MXZSX1Jd6vyvF66t6WhBluagH0A7peSBpRXnYeCV02QGNlyzt3YfM9E4oiwVv9sR
637+OlCaULwOw9rdBmx/q69AerJ7wA81/xug9uVR6azOf5ym2voMo1pXeCHm4ruVVvFQ9XaBQc8X
kOVMYYcY153BzLdC2mSJmGhQTobQ1voxTCXLRsWvfTFTnv2Mbmxb3zZRWQKLShu157KImWUYv8qt
IxS5IFaE3nHpkQJO0G4m75E9nLKfqpWTCA/fqpHLTWmnInhU5ObdLY7+pTg7TTX8Tk5ot4dxDsvm
hsLIklVOJllP1jO+s00XdMuEeGd6ezsLH3VpM0hr7Z7L1qvCB/y3YuGvrO2/pshC7yxkIOwP8qzj
UzOU8Xzus2pSRCIcp4f3ijf3gdmkjF9a8glxNOFbX3YaPOzTgh2wYeUw9qcwR3N/bgD00rXhjvJQ
1D08cM73EJeIJ+Q4Iz6xqfnyNoC8m22mAL8nrWKULhyLEOclybs8LPa9HWAKC1nPRB6c6B3QcSo5
x8yz3Ac90zJ4iY0YsF51xbhEbMGQFas5XB5Tk1DqxdF9mCLjZvKzWLTTJFGTONW8qdq4wp8t4d7h
UelSkj4cCkAi6tj98xokg1sb59U7xL3cPsQsJhQUITE8yZmX1NZPG7FSLtLmw68EjsaqL0SZgU3L
l72r+J0x1/SZg7Sy9o3cZjlr5kvaIewJWY3ehxq60f0OOH2eegoSkAFpqSl+XM+4fcRBpyFmwB2B
HSIewjNSg8NYv1btJRuonNwSi4vhrDZMVVFqs8/aQM3Tn7XnpOzrGy0lSWLVfYdFDSRCr57O2EgN
mP/B+a6/VuwyQYCF9n7XirTGbTKPhiVXUMTsABpGmq4fBaMao3CzodGD4xokXlwDky4tptZ6gk4H
hlNxLZVe2d/TtYJgw+I2UZEsZgPJtKfnUWM+15CSCnpGGLOaK3QQM9QRO0SMKDbimHAy+Husnlq/
j+iurTsUHEe8cmL3IfG7NWSxooDM4qZy3AheS/8cg6kcOq5ufigMSCitYKTgURyj023sKR4eSH2O
vL15QaaAI4P5ZcZm8gPyHVpDmE2zYXSw4YORe8bpLI1cjg6H42WDDkPas4Pb9NhjX8UrWMJQ2XQ4
htwtTMjxMy1WmKIFyhVVK17l57fZqkBnKJIK2Hrl1HysPQv3q71IAZeaq6dyNeOBKwYgD8wD67HD
MxNzYMu7sxuGNrFKaQlowcXo/XNDG1nDct1yn5nC+sZej8tL6jC/H5eWh1wMyqtF/S31G04LALEq
p4sMLVT0UdFeNWOHsMM1LgI/dBu6i3hrRWo/99XU1DsW0vivi7ES/BLTtPwilFSvkiCgBMnFqmYj
KnekgQflhOwE5L0KDJwvialW62dTdOX36osUmihLGsryKo9UWzwMMcpd4fso6GirG8cNqqd0VriQ
yhnDLR9t8n8MTNUjP5pvohSKR0cOLsusvZ36Lf3g5mq2rYq0feiqViQEPDMEB6xuQxq5JgTES2Ps
WkYO49nLWPvdA6/OEkCh5IlOnrGm2N7Hdf1W2TOe+SVt1vex8jEBcmdWaaQmP7jPnImDApP2SDBS
WKbcjI7AJApps4G3ExOy28ckX4KITufKYULIUcDx/rdvUy/WLxgCuSKwiXs6YWEIXF5O6b/rfAyy
frWXZ6UKCc4NsxXHOL5vzmwJ2qepqfnwmtEi52bIKds0atx3Qi2wduH1Bpur3fJA7UwdkrHVhNtz
1JAsyrmfT/Dtgu5sStbBmxSuBXnZNMDfOpN7+ZxFMWOCBwH7OBWCvVJZx8FPSZgWholP8HevWj94
c0yFcF5yhn1C4+R/4mS9FthkPTemNYyt2q2NgvXRQ91bdyKIy8cscdKvdrySB0ncWfua104a6bbn
6oKGE9/5TkWemNMDy0K+CN7GJg45TKskXJpoya6jSFXXnJJK4TfJrpncHtEvzzrMFHSHveIuZdtO
EOYaxTahPk0O1pDtgNHgz1qt5I8mIC3Y5AfiFPvV+j7xHByjsC/Vx7JYOmXplGWvhIPnj7KSIiAG
5o33AbAkO2rcGfbeZPPW2mSMss9h78QIuP4IO4gVNkO/m2NZR4jAhkiuqpDnXPXNe2hQtc4xX94P
NkI4IsDkGPHXIlVnhY0125cNdARMAMO4q8dY3fvSWOOul1V6EdXCI9ld4jyF1SHb+6mvgx+Tcbvs
CWSE1oYOJVHtgEeyYJxYU6BDs/2ljsBnDl3bhaXTKJfZ3UqpgayyjHJ+nVQ5OPq8RfbHbOzjx6Jy
wWJMGPzT7QK7uImaZpihUunM9srN7ArBxWLP3pnEmfUVIj+FnMGX4o7vkr11TyXkidUXn4AUUDLu
a9qcmLH6pb1pcvTubRC6hj9B6n92Y5Zp3YYVj8OZEVA/YXeC1ORTEIAq5+KmVgxIoYW59Z7jjlL7
oAfWTxQIzUQ/lBpr7IZGJe7eeu2ATrBlToKbRGbBty00pm+30d2/ecJ5QEVIMw8Ufw6APX9WBzKK
t6mcVgd3VzoAbjQuqwbTGxK1i5MfR0ctDjNs7/GjJAOgCSPTsLBAJsK5RL9MnB3xVrdoCZgYpoEm
WJuj7oeSBo1+b5gi5RFcKitNNmrwh9lk88rp0mA5sm8mdNVM2hxzihE4G6oipbwrJJMtU7f7yrSv
g12QOiWQ5c5Pv1seTF9EJqjsaoYmTJmwU2S7pR5IrGr0yd8wbP01jqq0U0NzXrXrBieE4Ja8bYit
lq9fSz16l4kXUfVHPY9hqh16UV8rofR1lAHjVjFStOEY/qccDGNbRNlEEjJjJXMQbZ1e3ArbcXQ9
zEHsLxfiaIYQAInOUvd5tGZoDmOZOmT+3Xj+YiftYT1w2nq5GADnIeh4Qbc8X25TzdiGYLZO3ZMk
ZdH5JHsUXR8ZR3eCzAkazWlctX4t7Jx/jjoK095nC4LIRpVW8BXGUK04lZEx2NR4rouHOSl6GlmK
uPhWSK7hcVRD8GrpYDb4DX3iNG7VjP8645ERq6BH8sNYoHlpiWaq38HpC/Qh7LvmBduilpuRYy/Y
ilpVdOUkelGvAw2HLzPsbswEbtibo7O4cK0TSnXMISRY3e5kU9vVdlCDe8fOZxx4FKC7BhvyWkV3
Mzs6G74T1qz2n4VfXfCW6Et4OwS/D7O7+A/JjOL63mYza+fctdv51BRBRSAcdFpTRohZWfk1su8c
+m2dkjfmTGES4rgbh9SfdWG44ebCJa1+p3EAAchHscpLVq9uCJill6yT47yTN32ABZNSpSzON4Mn
W6qloDr14j6Ir8fAlgKAFSBn6uOEc4sixwIyzyZi7ZYC58IaUi271i5jDbVbFO58z6Mlrf4ki259
9BBuKf4YUfU3UISS+pl8e2OenNw3TwYLK1LVMgXc4I0PvZBrNZuhwq+5eF5R31Ne4+GUvsJ2Dpf3
tM+n5mI7gxC3KVXgPO7y3AOmQF4gvhnx8lFvVBGH2ymfeBLp4+L/C6hc36Mk5BCP2rzQ25Yqb46q
kg3LBq097u+DURtz7MpG3/B651VD3m6efpHEqDeS+I8wHZgYg9lYC/2amLxWt3MhQ7m1R/6L38sx
b7wPUqWOelSwXfm2sSQju0LKwjxEM9Z4z0O84WjdwqbbsSuK7f08jsmB03imonIWLNq5/MZmU+Hk
7b/whCOEwjnC8xibGfEOaA8QyaRcpu6VtBQgjCTQ8XjHSqCRu2ZEY/8cV+6Rkt8Mju8eT0OZPcIb
Y0Pi+WP5hmmy8zdDZ+b7tJ8hHNXrtGIRheeqjm4p2+WGpW4n3pq+XaetJTU1kBv23mS659h28n8s
Cxb3pMlcDA89BXjtW+P6XCZoKcgeEkc2F/3vzF4XP5GqsGOsTq+giY547anJnLHrMJTU1CsAo/eI
zrA+am+YSBm7Kpw+3iPtFDp4dYF1kXzFihF/BsJP7SfYhhP4L6bcM1Aare5GHCj9pWRde0D7qGtc
+JgXTkRLgPisDqrkNzBOyTYH47OwTtlk+fkLB0aM8oD5S21PUZUTZHkJlK69F0JgLjhBdDgifBgh
ragHYEFgkEiyDeschsBLhhfCP3Dct49YI8rgheUfnVwOvsps2/pGPMxVlpqjBH5wmefEeYnDggCi
RVpgV4x1dpa1jfbGziIBr5JVHJbCgUs/WtypvCzdNVHij+zOHiuLXfp5IH9Dqpe4CFmDyUDnwVY4
WKcVT2RKitGGTXjv9gnNke7az+aONRJWTRq+M/e/wmFr+8k9lcsdRk8sH0wqklf4WOLh/I/meIyX
CkmBLrdS6amitN6gWHDIVaQiNsrj3XwWiFzdbd2wvScZFg+3XWiFOAJtIHyKRFpIPFWzvieBAFY6
DdkHD5ilbl037F4wOdVfzLAq/gr5mF+j6lE0CyEKNinZWv8j56YD9LJSsENaliVNT0uTpI+4sNdk
O4A/6KMRzCv0EtYHt6i9msUcv1JWRp3Ir48jSZor6qxKbGXuddVTbNre2XtrxZw6LHhXwafMq6H/
y1b3MqhksC/CGqFABimbiHpawHnEVRduPZZKXHVZNjfbifex9SaRdP2PYbBeExI3hCka6+ApXhVe
zTe8oRhCBLc0vKwT0o3b8FrXBIwER9awtfK7xltWQsZDkbGe1B0btcCo5TIIaqo5poEyp4QjrMZ2
Jb4QNLdNaetX0+n2inNbHfshRy22bjWIdO8Bcn7hHUbudn0IDHfcWyM4Xm0GB94c0LlwKg75IMPP
NA3UX4CFmAPBGk6/ReVXlD30YwuSAKD7sx78ivJNundq7Dj18sZci6fDZJNz8WqsUjR8zSmHkY6o
1jFGwSR5TV1JenJaCVwIhwQx0jWjfeGQEcH4UhgXzPOVcWDuQ0ynoE47lrq7ymRJFvk4C/NDaXcZ
VZ9V91OGpd0wZ1stxkkrnN1jwmGt2UlM/pcuZK2/RVm3Z0TFVswgVkl743MuyvvJdJINEqQU+w0i
DlQ6aNWMgJOqxHpZ1hxYr+OG7Xis/L7t9sZGdMec04kyovXVsY4F2W0GdDeH0SV8HJ4R1Yw2iqAi
5bSNWYM9Ss6REEVhH/c95tUx4zo0Vm3evf+3zeTdkhG1FdS+3WKxX06chLz0Voim/WAyrfqDcHwJ
FKEfAbQnIu23xLRaUjkQ1PauX897S1ESsqFL1yz7qg91dqoyPO+QUJwQxZObBpXPn9VyiNkvVXcO
J4T1Rkp/krshVuLa85FNeXMUMvUe4nHy2k+ZUSNNeYjpxwPbXPUWUyIGja1k30kqOwDKBlieuoJM
WMPMuCQEjAPFicrzO5/jdpgmfvvoGac8eX6ZWWBu3X7dO4hj7YM/rf1fiO+VFYYxgVPd9E1itqO4
srBRl9btZCHW36DWst6wGgIODxN4fopvCFw8lCJos73DgePaZNLk3keHaZ7w+ZJZX45rk29j0+NV
O9x4o5tFE/CJ8sj6YX1aRdKFy0EQR/I4YBPRF/wcs8tm3l0t6wZLE/6Qqoo5aia+xR4Wph6xT13k
ex4n1gMOxtaJmoGodUi7X+FXu8D31BTVKSsF3NXaZTId6/E/0wfFjVwwakUh2nt48EfX76Anwfbx
OUoqTriRqXzNG5w4gDoxTDsL3n6fF8FcgytmJbKCHVjZZ/ppiPe19pfCek/xIN7osVRL5MPLMXua
BClC7Sx8A5woOQkDNlqH95VQULXHigcieRhBFOEfbh55wNnPVITE66PuFAc8dptNzVlpIXNWtlcG
s5SVBQihHD4orsPU4eAjwhFbx68xTrj/WCaKnN9wQcDAHCXcY1MF1b3Tec1XU1/pIWsHM7kLQ+Ne
cqvn5T+sYoGrlDf2TdU6Zvyu7CxsH20CjHsOzC0zvZF+/eK0lUzOikV3ebYRyg5e5mosFUst7MeW
9SGeD8cXX55zvVKyQMz0/jWygYPiBsQ8DfDDeedTTRJzMhkdxG/HSdrt2iZQvimKpDyIHYKbPptl
ir1thR1CbRd+hWJ3Zal6POKp8twzQZmaN/2g8ydt7Mk+eCMFnBs4GIgs7NUAaUzCJqiDZj5a8YFl
ss/isE9iJQ/x1I7XZUjvrk9eqpdfmi78v44j0QUqZIpBQdBefei1mtZXzOScNqSzxL96bJPhVjtW
/MADB0IWxuUBrJgLunXjDpzyT//vCPmwZ8MLEg+8jsXPoBK6n+2OQMkOUjlPzqpNa+vL6kn2CqGL
4L5IM/lG2KOxP1mu1sHTXPOcxErJq9CmSHltZeRIex0+3WWyLbZGV+vDNk27IMYNQnR5MzMB4JCv
0lafMsC86gWPjgcai6Wo9dmvnncD6spoAIK5Q1wqLEYo5KN04afb/AE4VUlYB4pVfZ4dlcxbjyPP
Batfn9zyE5WfRDoLSjf6Vk3UPTT97diD9IRx207TzeCklMptUrdKuKH5yeuvBF3I//DavhcMDnVB
RReSK151ZiJ+lpHflxMeSC2PZ09FD3dQDdaF8B/YmIEgy3+wDsKAZ4AdTyetg6U+lgq/7t5TPHDP
KSc8ebRdGd+WTJLrg9eumD56tS4JhSGpSE5MwbixNzaLyvjcXbu4H/AUrOvBzmRr348uEPIKWBpW
AKeCa6XLbuSUWvNpyT8WoZCPtVvo8zUku+6a64IAWIb74AOy+hMGLW074ZLCLUyv+JYEoHMmFuyz
hGuCJOlfimnup5/Bqvp6wPillXlqgrS0dnperhe6ED6jAyepl0QUNENvZi6kLzZylvi8OhzcHTTE
2H1w5mwMT2HLsHZbVco/r1RbyAvuSlTBgFt8eEfEHMtDWLrWEqV9OECDMbrfgk4ph12PaMHbNLjG
YKPS9/zly8RxD5+Yy3cZ1ihU6/xqAfJ27yVYL9bP9Esj929bYxGCv85st7jadXeHluj3+4ahAhdG
WjK4Y2gslq/B1CPCom7nn3xuY/Mgp6UjvD1MIcU5PG+JtslZTo8oKY6D/+7qr+KVk97BwFQVChyC
Gst8SrUiIc1cP1LY2ZeHdGKhGM10iJztavDpu5gHnqJFlrfNFnyfur9GchmX6Gf0Nv7iVNZDTSeZ
2Ui3p2pl6OAv7u2ZODgEMArht7O0kmc6QIRzxuGr+BhjMlV7DUbgZekA7EcQ1BX9KcuUsn5bJpWo
fZU51pkmJTwrIofKs2MVymmqHQKni3KqPUnh5FibKOjIc6cyUIQTW29XMDr+3kV1+7bD3MSsI8L+
Djnoas6ERrtNSGOvfBsLvD6CH5xA5nQED4ZgUdV7BBhW7FDGr+QzQY9kpAZY427XLpomGredt4i6
zUOSk8eOurhnUsDhrulFuDYEGwfgXBQM1mSz1Rvkj2qrsXkdSH6Le1a+tog6P3GwfgIsvMV3WNxo
aItrtOYEy2hJq/L5TNFe/ueABkr2CeizG1fpLIF74HbLa513FvbmIbRuclqV/Etmu2t4zjLZlACz
vOUvFO2YvfMomx6rMFPNmV0tWdmNYkH2mIfOciUV2zNKYjDhIXUptaTIfGkZLmZWpghRDsccZxxI
0NJjPeziJm0+CCGu5T2/Zl2fydBR1GYycGgndoiECrjMXfObc+ThnTH6fRWR6xM0FQgk7C0vGvbz
VhvP1HTXVBJxoI5LSftIga+9JX8fbJyRbFUAONfGZJs15xKYNAgf1LCj6qiggCWImLUd8ULRgM7C
9GnFGaiObAn95bUcFCGUHnLDUXu6SCKs7NcOSopwmqchwb/jh3NlPQcL0Uoebyz7HpAPvEerQRd4
SPiGqEtPYyQejwDrQVk5JtWWjddXU1E5vGlnPeItUN5ysEyV3bK3F94h5wlynu1lTrGGAOO8Cz05
0pzCAzh3yb7KoL4nOGsffFptQFY2te73JsXQ/8y6MnmhSLVuj3URWIe5GmgjsbtAn4sAvfFxYd2Z
fxGTH+HcBf6a/ercohAVLigXPgtSt3ufsGycldXZdGYupNanzkqqy7ySyt0sunDhHCuC9VFA6rk9
mxE6NluwUJZ7NVoLpB1DfQN/MkPWcficW4uOB1SJiW0avSoyuZ9A4C1nSD4A2VNon/+AH454mdjr
PfH7p3y+QGVqV7igCPATDOX4XpZxQ55asTMUdBSjQLJvqXe8DrV3GHjrkMyh2MnZaFMCIiVqMV6q
ml3Vg61JQaFdkB+mETVrdnOXwx1kAbJy/AXjS6vl3MfrLp5n0LkSSUZdPGimD+lEh13UpmnxPlRB
7u4Daucz2tVXeW9qZ4h35JQ6SVrxCuFeWeU8YqJhwYGm62KHyJ3wP0JIAG8AiQzdXYMorjb4atr/
YNKlKE/xlXSYc5RjMTaRoLH8MqewL2fE20gDJuExnG28hMLO28eGU5l9ZFAQ77IfHdbDeTAf6R+t
14fFxp2FBw0vNmnq1b7BdUTx2KLbIHxKVRXo3SpyjSw8iH8oojPjHVfeL0fq+YxRFAeyzbMYNMqk
7X9X8zMNlNQquufOb8fHAJ6RjCxrxv6DO43cqKH460rH7ugoGovy1+kzHOwRJ7tgD7LFi1/GoE/P
DojL8o/8kgt/jvirwMmX9R1AwhllnsJud7Gnwwh/YnnzGGbt39hxu+wY4HdCFCTADDLfqV+mWOKf
Wb0sIf+bdHSBblmXTcMNQIwAsjxxot0KjZ+oQu2Z5x4QCCetMDXhJ12ACsKOAAwI2aRO7yhZMNzS
xsV8lFpKZGArl4wmxgwv6U0cZPm/Xvl4zHzwZwOiTJA7hBSuXZuE1zkUqUknz4tep8tsWBZHDaW0
cWQPlaEykaDZveBd07/IOoibTd8NdXaoJ8sDCREuyR0rNT640CPlerXTiJtwgAm40fFKZmDGwcpz
CrPLNyfsMeEv9tDdN3qkA/GoSmgfx7G3ukPjkdI/UFNwPRlaLNpPXdUVx0Xj8I9MqVZCfYmjbwDL
Lt+4e6qSAglOWncmG714m/ZNALt4xP++BYYoiaP6wA4w2VPhcLR1YBLqCLyYbj6nKuJ/yEU8MmCF
jOGWidn6whfN9Jg2NijH2PPG6q0w8cqaSRJdf2auB51qKUbGCIcE3jGRK3GkQm80e39t/PY8l6ls
Lhz1Fv6PwpL/YOwNEKt6oQ5xGAQUHPoV/tuEOH13ok+Q1JyBNRYjpfOFvQVD5r6AXQ/YEPvkquDS
JALeRo5RcCWFoY+oG+3wkQStUv6NyzHZfNbroq3TQhXnbe9XRJFQGr03HxOLH2W9R9UWDIOVEobZ
anosgH7aYgqkCxMQgB1q/8D9k3qHOSxg9+WYdl56TT3ZEQR6Co9O56O4Vht4EGHtHkGPRR1Du5gK
RkMnHAuLsMMyXmNDdrDzdGfuQQkJD3ds2F/nLuLUO5G78bSHcUBPDA58uNzNZAd6Q7ksTFJeuOOF
Ossr0Ap3LrOJWSwgTW6+blkjjHobzka/TzOdTpxhMKTtULBIHwRKjK+wdAd6JxkDPkfdsExuMRPz
WIe0ZmPkp7ZqEzPOhFQs98MTSCu6KZhJLWJrtmjPup99fbEZhq+0xUHNB8euuztu03S9McXk/Zdb
BVM7LR39eilyY3/1FBO1Uby26rWfi5qpnCw/zaQ8SdOI/HRlWPAzDuxgOPqvDMcJPQq5a3U0jNjh
3VLYQ3DblzMvaLAZzms6d+EdSnWR8c5LS3Tyep4vtWgoh4KbMu31Chrttpiz7H5x5iCJukbTtWfl
Y52eefEU9xVjK1WQjgqD2wWZlai2O7j/cugbB0eZAr8+DMk9KojlnyFiLjwsRJw+8DKz5w2LbN/Z
zWuGBzNtgM0JnDBcTl1nfRDnFz9B2VGvSVK5O1AHVP61wmq+64HyNExIMUI8k2ye11BnE+dB0l8J
YcgTFlZM+HoMw8KgUkS9M+BDj52etW7sDjS3Nqi3l4kyNxFxU0OBGtoVO99GcfGabbIaOUatB7Vn
68xWsW8Q8tyoajPXe2SLXoy7hSqn6wp+0vFuXUF941a1qvaWQwOtf5uJRsNnLpia5kPUS6YoNx7e
/KLhKGbn1EoR+Q5xjToTN8WuDjClb6EfkBTvSfn+eWIKXguOtbQzL2n7DV0St4hYZjPetnMjuneX
jd9O6XKUSIYWixMY7sM7lR4Amny8jPd2m+Jap6sZxw5orfeKLqgwInoBOSLjaS/ZVE3DWVbBYm8L
4bIgKehxfjAeYvexz4dlOM19FjyBNEA38FAtQv7TRxqHM75z+pbA6WwoqGDKr8OYDkUSoWlwDDqp
sPIIUpcnqsIxIwMhE1T9USH55jJDWN94jGO4XLPWt4uck+TRnRSeanS7D4w+GH6kJFa5Q3lKWbIn
pVf377KJw/XEtDZO8EWbELR6EK/2UfNNo3/TBmhfqUmyfKKJw9ybUTGmpATOTmTckmrf0pjZ3LHq
Cm4g8UouOp/QDsiFBu70Sm9NeVOBZnMOsf4/n30JAvCkDTD8gY6sXbjGnj5kHliP/3Dpi/t54VC4
dajEGCOhIXdx+jLANiIMICllJcvcqlJvWogDxYGc4EQQUlqO4OXlOSU9BO76OAlXof4Wc/9YwW9D
MR4kGa43adML8FWBqPBvQjizwMRClYxO+xCkHp7qLX9bbSxe14WDdIHm6bIM5YU4w0AKSqqPVzgD
XNjZhLbvYK55BqkwN/t5mYNHDpZesxvWpb5p+9KettLxyK43KweSD8aiNDmwNZiQwgvRn0MXat6W
w4Yb7srB719rMzIetKk9Qx0ymTw2Cs15J7TwfwkJjzwcR14fm7auxXs+ieAG9GT+ETSUXGyoaBnp
y9N+99Vom4m6a6hboAoXx8xGsiBjwnEG+YCZM6YtTzV9sBt0XzeEHpvi5GKyGY+maRbvgDxDcxBH
SBa3S4HT+kBjQ/O50uFpfdi2oWvdgopXMs/E05H20uUhJOSLwcLqiubLsrDpRiHYA86wfoOVkBI+
C+kj1ZX7HyzbtTgNFArc9gBWlo2IzfAPqkXub1fPJS67+iS6j/RQzP4O9aypztO8XqMLAJiwrdIC
F7LeI8iO1032P8pJ5HfadkS9A2soV+J11D+nU01WgpRqmZ7S2rEeSbdrQmkBlosL/QyxfcP5PMYK
bUQ3y0NDiVZyoqS33FZjjF0jgnwUV8cwBEhyM7sGDA08AoxsHoJ2xERTpTdsbs1jnHGRHolzGt7N
fkrjp5a8QrH0wdHZc7LHHrequZPPxOKo7aySMXV3xI+IEWBUnWfQGB5NTJDVmFyyHv0cIro7ptlO
DaVPewacIrNcRwjyJWBK9PoRTuMsT5Zd9tlPURREFK1KC8pXwPHj5dtwflw52fPPwdnbs2EttLPN
CXS4O2qi6N/zG4+BtmKcWwFBEA+kOYp/8ZZgFZZ9ABHDjtN++DdiIx2wH3csghqPcWEjGfvRcXSZ
vCdujaR577OGiZ/piyNnCaQxJLjJTYIR5saUfev+cQpZ8/3EC+qvoQvnsx0o0T6FQQfNamZBs2Js
EGxNuALr8Ey8Qp9pJUjic9v1zvMQ+hW3JdsKZ1+Sp5rPdEcs/2hltn9qVKDyesOUwY7wjc8SdAja
dattCN14Ca3+DlzbbL2KiShUbDJUBvTGwmVQTjIsW6hjxfhSAZixb+MELfu3LagLOBgsiXynYKy8
Dy5AwhdRD+kpPqb8+OJb+4PtnEyGmw99q12s8qiUaxeEV4X3jyG6w8C/8BOd48WnSXZrOd6AP9JD
hfu1ZM4BPODeoywh7rV9goBFoNjCyhsfHcNFeY5JuxLpEJhHeSIJaPSxtL1W0eSK3TryY6TccSsW
aLGgU+CcsIlzLclrbHR5Cdlxavm3LWBmeKMhh55dEgJf34Hd8P0nx+nYOxN3mbK9PfFffIc7GnPW
3Et98i3Ld0+rkiWanOcT1ZogdbnMMpbs9kmnyjuu05iGswmVHujx/zg6r+XIbS2KfhGrQBIAydfO
UdK0sl5Y0mjMnANIfv1dfd9ctseWuknghL3XzgDQeH2htwl0LMlHyjJ5OokYER4zYuV7rwUeB0Bx
eeu5LIir4UMktfPdoJ0JXjrciYDxWRCeAtMNpO3q1LtxzlsknM2GUStsgvIy1pIgzmYp0OpDsAkO
HUsqcu3t3j0PYIOnPSUmzXZt+T7TRXwtxUb5k1Q7JAZe/u6mrD6OsaEkfwliECaroY9ifSVqAhE0
XGmdoC5ICx0/M5JVNO8ZgwK97xso3ox2izuYIlDwWUGne+xuNktk0bOuvIZU02cEVrJ4WOBUJTsm
aeFPWQEpxbOIHG1X9GRkrgvbsJCiRSLHb/Lq6cNaxukj9oy2DrWqPXllpoaXDylltmmBlPyWQy2R
M+rUhefa2ba1KvB2G7SFmkHTglYhW82jwDOfDsNktgXBNwG5VrIuD71FjuVWtT6ZrgIIi3Ws9NgO
J24mezz4Lt3XDSfNePcWFrS6fQSTPQlY1q8WnAaEkklB3I4vQvVF8cCJ0pVUYntnZmCxChE0IK3N
iTPaF4EkZh6DJ6hTp1fmCe21n796jO3uEcKDc+YXmF1ORuQimywMIGy6LozeIK/n/DPAqD5DGKiT
0brprkTmkgxAVnD5otd4A9irQQni3EFxb5AH6G07pF1yDsl0RoRryTg7z7WR5eeiye375odqw+9a
OY1nf5cdu9MDbvQo2FVu5z70Pv0Llu84stZjBtTixH2zQJ+kBOT/aevSuqWwqhjPLHWz9M+mElWG
+nuAOHAa4JPp3aAYgZ3YTAzzd+xk48edZApqxiwjc8cwFBswDbFkZGMXUXzERe1ZEIBrDxVoH43i
bLVC++uJ9MH6ovORZMWAERwD5ERGpSH8jLMTjAXkuXhtZ63/cN+6oFpKkwKy5ADQa4Ww1zunThiR
IQ7RBtk76eH0xIihALzeu5dqXLx0P/lFKrek3/Dy6A7IC+REHoRn5sw+bKE54GwHX2KZ9RShWUPr
GkhusaqPwr9YWMbgT91y816yadF8Ppo/Gzymepi7F7Lw2vSPRp9zV+cMdkjVQE4O7mWWmccS7hUo
Psh8eOvTOdEQrTAl77wpcGgXINfXyPqSMNxXOgbWv7InPicsFAkU1WVTTG7rEBDuyfKdRnf6I7Rb
2oBoE3wIDMj0SbBIsmjiLYkw3sucZ9K3F7K6TA64Y4t1sfA3DscqjpqkrvaDbhrvVQYJXSXLyGWH
DRuXQwPzp0f2zaaG7ZNhi594jvfK8YoaHOew5n1qvYE4REhbX93oOb8xODl0RRyVcEgDxkXILIR4
jxm8EkmJYpBoclGrrynJSK2mFCEZni6ToMmwJogHtgnX5RMqIJK8XLt0H5tZKxLVoI1TL1adxzm2
akIIPtjOW3gPThYkYjsja7qHnmgl9guA1hcWzexRSjTV2V4z0kAGFv0/EhloH66QoXXESU5OkEKf
14QItAWVDAvCnoTSvp3kFyoUaCVszPAYzj5zeUirjcrPQdGqncuQgliXJtfThtLR4WQliw5luU4n
lm7DgNCL86eGy447guEz13O4hqoR/Ut60RC4WI2gpYPF/R0SUviiPEx+6IHAWqBB/IUeS7aDjUf8
6BaMylYEkKfWD+cwUv6w4yHcUiQS/ZlbtoekLIc+eKkqCY9OukNTHpIJVSwiOEDlDzHt9lfBrCrd
eK2XvohaPk7DFOSPbTo5F88bsmk9t8olI2b2wDgGsyXcQ6MnCeqDdSAzcbAPCUcEWs1n+vRe79it
LqQZLANlTp7PKZVo0VFfQflbTIn9sqB/hFKEABCCfZn98WpnTK6Ds2R/7aWS9rYosDYM/GYWbc+a
/n35yWY0hPticetpjTqV6O1ooCc82Yz+unXp2Wm9sjJdIXkoC/Hejpl5b+zGa3aFb+xg26a25Z6r
KAg/eCbGZg/HVEXvYw6Qe+1ZHQNyz5v1tZjpKTY+ej9ioqc6IuapCZ2ZGzZ0XgLfEE5XB/0yvrWN
AcFpAiUuFQknxQZQCcmgDL7caVPZMn4rZ4Hzys3AZGA1Yr8YbKYAvd1aTF1XXPGWVFS0ZYlqZ7Zn
cRazIqy6xnkKHMOPBoHaLS2o/V4Ezj9xG7FgJWcC0uryi7F5Dxe6jbFKzTyJU5jf6HyjD/B7DNew
YjHTGrwwkmsVCQsvYlSg9i02HTEDiOwqDUdu3caV1V+W0hvq9UzfkzyPqmk5xCZPBZsAiRlGwpEx
H1gzPCkTMuO2CXPJoT4IvHGdNfAz3jUmmFIYsIKC4gEf7S7al1WH+7XOizqAmQ6bqWaN0UQps7O0
xr/T1IbhZJnoAaGvsXwbeTg2PJqKvHPtSuxjAk3McsV1HLOQbSzs9u2TUyeNvaPzqqu3uRQLyV2u
W/fBLkvCDh+5jvEodxqP862o5cAHC1kO6AQi4wG3JcvsYD61CzLG3URcTnFt/FLrS5r0nI9nO5IV
ySootf0RnB3nnIR7UKthz1p+GH7YQ03qI2RDmr61cYGWmQgUWAlruyPUdpO29VJeBMN61GQFE1ww
YX7Yg4tqPNzxIyP0fG+X/PHnOMfvBGKNVQVC3XpQ1ikdmFPvF1HEyVOTo9Vc0fA3/EuFMTEQu4i8
ADTvY3vp7SmfPtOocghgs2ZJTIPIy3VQy+5MFo1cngWcOfdUjzlwKMueR+840AhPq4QSlPhQ8iiY
MZR6ptyVDRimvWF98Jf+x+ANyDwbkRlFJEoqLukSClAENohOCnroqWWlOqzDwXUW+mOQ2hsbwick
BC1MuekrNMSbwLGG/CZSMv/aVaMJz722MxcXcq8eYNOV9YMebqnjduWVQmru3pSh+2W2mUXRRlkT
rkEXIS7sEl31f3vlLvEDrnnnUtpD+4LMWxQHt3Ggg2nMIIKBQUWczexSCealwyyoskvBJihp+ks6
DXCQcxNOaE2a8U4EqwBFfZYp6lhsQJn/k/F+mS1gUZ0TyULJuepjQGJIUUUAAZ0vRnp7twlQdSeg
ePVhDpaOdRuJmfkaxRZhqKCacSMFlIEEyHpA+1i1G1Nfp8qhTS8bYNJE7U5oBzNCV4Jj1svB/7AZ
275XKH/RvCDCucZ5miwP1jiK4gvESJs8lRguIe2AiVmQg7d54D0P9GnNBtaC+a46i5K9UlQmB/Tw
4Qfa4PoIrQzVPbo4wUtPO3UZiwYVY38v1Ih1ZOL0wsKh8c4AdfEVCMSX9to0kz0dBnQFzrYp7F4/
xTy8GMJyCB8P1kCmw2bi2vvxW+T0e0erIcYByXBx1dq+Tjd2WefBiSeadAoIf/d8BlN/shnJ243S
9AKQRLr5NPF9i7VRDJYvDboCVBuwZ/tzW9fRMhzUsNjF76L82Trxf/CK58RupieSXydxsRyh3qkM
ZZGT3jyl4DahM6AtWddp59vvUyGnOdvzXWQRi2jsg4rJIhGnX3XsDuEud730LWGVSsxaxsuHbe8O
UH9mYRnErL+Dsn8N0yhqsdg7LSZKUHi5vVNUaPmV9XMYfvHyLi4wXBb6aBeaOBIbOsy7b78vDHHJ
+JtarwAD4KTpd58B7LyflXRAqXKcO+skU56zcfycwd6Qhx0ayiFJZPNs+Mv8mClOYc5QJs/ypVr6
6RQHKQiGhruFdJu0wqJca5jxQILV/VHLUv1NGya79wJj6YknzKCiH32cWU6taQRJVJdQfiMgxD/4
sJQ8eH5KRn0M2b5+z9mc1CRO8a1j5p9thGYNiMGdg0r8XREX/4CUgahAWFed2ZE05vSILMJ6YhTi
FT0jKl++gYjURLblo+W+otGX1d4gPLKP2Z0ARDlFhtFNK/w8g+nH/JADP4+3qbJrfJ+I484mrqOA
KCVcFlvXxvlH6WKFR1FPeIy6Jc1+eMnbL4PNHZqsFu4H+yNy6WaoiME+1g6hzWzR6o/SC20ibMcu
eluaYngCM8XkusLtgLyNYGkcHpUcyx+qssD8yyyX+6VWxGJuoqFNphPmkuJWBoP/Xwx+xJDJ7hgf
MawPGSuN+zJbIw2fljdvks6xm/FKri2XreW6ZyJbs8LhKtqzUA2RApcDlJSkVPK58ts5w20Fkaq1
83vFVNuFy+LiHqmO5jydGBcSM3r0+xFZTVGPRbFL+km3G0NlRhQkRHYShREak/c71ayN4yCqkMi0
CbNL8JSIGanN7JaEksHZDcSUW9tMKXV1MmtA87G46SPXC5v4MXAcWPKtp1jcV5NuvHVicTrtSFGZ
/H04eXc2OHDttH8PszttKG/9qEW3IzBidpHpvjM7AbvmAxDC8Esawoj/oGNu6rjFS4kwh/ecQk6u
DEYVqLHYo53uZoYAOcAKrf3iXEesxP8tCajwdWukla2LmVkORASycAqobtGz7bg4q3jm5zc2e1TQ
MADpxplDdPBJE7tCwusZ61+XNslZFlWQnaolquODpaPyWmYEZ2P6a8bRWU3J4pLdLZnqbEYMZZ8T
DrnolGiIfG9UDul5EG2Z3i20QXU1JEeIv7NySJ7CpxuC3LGc9oPHBi53hEmhWTM/VuCNdBq9uTbm
mn1TOCgtj4C9i+lzxBuAfHVSQb4fmJzdIAT6vyMyPnT4Y2HLTxP2w3Ql5ocoT/SxAJth8VeEgPWY
8Fd+7NRsGu3yLy4L/0pULgIGF5fHs2cc8ofRTEjx6FsMvZqjvYiF/SYAluGhtFVPboxoC/tJLVPi
7hW3UYAU3JJZW++GMctNgwid1IQBeBgCQir4UvliPgdUfh5IMtuT4woidGbRrLDCZ13YCP8XV5Qv
+SHIfz6gxxk94o6R5q6KpGP8gJ/RgMMR3YxdOrE7QPblrKFISbolHHcFbhcqz+kS1CRz76QR/gmy
RPgzeiA1N0Nuu/UHdeSYkmnPWfHtAMl4A2MyEAsSlf+8djT7Uk7uG5YM71/MjUzUhU1HgEecZC6C
zh8CtAVm4zSw8DCmTNV/9NfjfJhECq6vJgDkDU02hz6GOm7jJhRsQrzGYUoTG63CM5jg5QtVyvKN
LdP9AmvML+P4rHWY4GGp23lIiO5ROpjuEsJclsMyUDKs8ZNgXQooBT+IiLYXPvkgmA4kcQx3pyDN
+SNz41Q/oZ4qBTIXKq7mqhJHLxdohda8wS3o4ScnQgX2n33nbrUlXRLvtgcYsEVXVfw0tTbdsQbQ
BNvAc9P8HMKzsgAyE4tyU4I/la5CVJkMg9Hac3yCjLCvAFwzbIVj692WuidlA5l+QoL1gK+Nt4FE
5IQr9NWthfWLEd52Dx58MvFnivuQ2xs1AaEp+NKqTesWRfpwV7e/8paQJ9Ol+bwGg5M6rGLn7ODY
TQayOguJ5/qLlwXxZx868jAQi8KCNJXTRQdpJ48poZww2aj5odljOSJdJQlY21dvVp4WNGIJXTNZ
thjit+5YELYjh9Hp4a7Fpv6aWqf1Nm5j98uexW02n3zmWuzeIS6Xv+iIAz6IlPe7+iw0IME9vgLX
7O7hQPObyqyxX6fZnf0J3II0EdZaTRjc3JT3nMpVajxj2PuBLPlgDNqsJq12laJVWYnKIjs3iiin
TjoougYQL5rzcHe/zoHB5CRpObK/q1td23kpWZfFbEHnrly7BK0764WAzvE5p5KPd3C0xK2KQG+u
xP1bZrBZ9Mkee08WMOKoOFHzqDcoiUwhLkL4xYHYSbIqaJGW5gC4B6FASmn/mc4eZoaAk/YwonLl
90V+9gSQRoc/sMcSvDORbih5wpY8QNZL85X9BckVYaws2JejgtTlc+S+GmdGdDdIm33ppN0WUmNv
zVvhuI37FM/jwm2Dkx8xEPrplz52ZpyIS9JcR8H1HDi1CXaxtJlMsZAtF5S+uSTvFs1He6OfaDHx
4iP65xeN25zJGDBkFUzJcOG9Lzx0uaJ+QZhB8Dd6DvqX1spMCJBwHuLtUCn1mLInXOBnYhhN2mb5
qXjfI7qrAa4xY3ll49pk0QcIBaZtCDUB5ytRBd4Bzw07cEAyMPca2j8kV27gpHuXU6c8dnRh47aF
tFwOO5YnibPle7Uxu8fGZ7eUD+6ybZjvBN2mrdi06D2qjp7zUSQgKe2bk6V0eU2rLGvfV+7c7pXT
8Sk4CbsEHsUIfUhqzeJ1kMrkNFsWSoRaMHPaiCQJvX8TfJeQFChSOxCaNYDzSjjYaKzM1PGKMVnN
bwgX5/khrbFX8SyDsa2GseYyJSnhyjJ0YCA6cLrtASSob5YcDkJY+up+35Qg549IJlFYJRlEhbXC
qfFyN4LF3M9Wg02iHLtralHgku04s9uxJqdnNhz1VI197iD2I+QgwimEnqE/GYsLY4MJhqOTvLUy
Omnyb4HVd370yFQdBpDBp2O2ni+X6XVMezJTKBti8HQRqZQffibyaxDBMSCRGecMhm2k4L0r1wxL
Oc5Dq/F/JIISiHgNGt5Nx7ycEUMZD3+WqCPhhMmDfyJ5g/TFOgujs51ZfvDWiGE45GSAZCvtj0gj
SAKbUZMxlr9rA0y7SFHuYXY65sL2NfZuwI8g+DKl9x8KWxBUVeFN+7eQctlvEFAauRZ3m8JBF/EE
00gFdOEW0lWDrsqVhzqeobgOirQBCqDS93fUL4N5rElF2uY06N42AsThXjo/aJttS5CJXI0DOIJd
ljpUXCN5aulxAov2r4kmFHbYEQFtkgv4X7uQH3eItQfWG2ILiSoHlk/JcmxGA5AwSSnYeZMlwepg
stpo37O5YaXrNVzRDzV6Es/l2+jq8ZBlXffVpVOvUDSR93xP+QbnwL3dDl1SX/DONv540KTxdadM
OLmNjofr9MNuatwHhYE5hCSrKfhqjDOx2WzwLK4RugNwbGljvhuvzkYUB3Mzjwgzwbt8hiKv9uDE
CvEmEYNnN/gdYfswAcJaOPepLcwEc1Hfg1KTEJudw+qZ2eICaQG9Gp7hVcOgLX3WhYf6wCNX22dx
H1MRp9Tu+JSyqNMPeCbIAWIDcGe0LIQLzevK6dgyZNnY3X0rRUamXZIxULQDpf/MCbkDBy/2ObNW
Omd2TpJdT9QNKl2Ofzbj+cxqNtzK3C9po3gqZZjunJiQS/gsA7jhW1YIO7gDWKxuugVI9JFZNKou
+lVGhOUc7WgwctlslrkKvpSVZ/Gmsa2le61Jbss2OYrkByxn03NihalZ4Xdl0DPRxfvrDnLxtWQg
eStaCmV2k505ub6LSlNh3L9FVpTQzRhC2neEZqZHD9H0vK8h1cpPi249JaMF9U+6Hq00Au+3JDlc
ym7sls9FGoS4a17uHJCucEyNehYO2U+fDMU9/yowunlwGW9xHzIARcPuqywPWZciKZ37VRHW6FmE
l8BjkzEj4ofBQ15y9qHIsREsQvSRG+46JXdkdFs+aRbEk1cPHIChRNQZKfaPGOkBa61bjiVJvrgX
QZYBTAUNdEP/Vg3OymHhCLkdHVuS//VdVGiclpzL6PDJ2gKglhHdiCSROiC2LlYzOfN1KCNV/zIM
nJjehLbQmNcrJ7H3JfgjVHo5hnYM8pCfF7/fIr/Pou/K9gNnK6d4is4OqJWBZEt7isPlY+K6+o1R
w02UUZ3I/xDugh9hU6MQmSh2u9x+SJPg7p2i+X1rC3x6N/aOrvyo3d4C4uHI0U4ulVhatZ0mcC5b
5MLZ8E/SQ8iQpWoMG6MduXzVA3tbVaBlrEI4tlQ6bvzoE49uo2hK0hazXT6P7QNuzjHbcg7m5SOA
KImWEMRddEkU0o2n1qbB/gmnDu7T1u7kFLI8RtYZ45VnSaP/KsoJ5y79DfMPl5sNj8fAFOsUCJjL
HzPWPCTwRVeLhL1bxa7IGFZ79cbBtB1sKfJh3/BfBDf8HUzDoqMXib2BpSIrlsTbV6yWx59O+naL
MzeurZ2pWm3v/aanZl7AAsaQiDwyNjYdirCA8Cs/NALTdEGJtXYsMlTYc8dedUEFHkSEqyWLZOGC
qmWMjp3dKgG3q9Fm/qmIDfb2o9SsSCHy4kz+zFLqZoSXThxtRlnVM+JKExSXKWucitz0mA56DGGA
/NhGwbExjKJ6hA9cAuEjzA9uBzx7NqusIBZQd8t6xH7aJaAsvbEG6gKY2a+d/ZIu7fQAg9aTTNwg
5CD4EVPwOjHyyLddEczefsBj0+1qtNnptC5UX5B4D+lGPJMdRLImwymnPQq37sgVTmSWc+Zh6XEB
mFThyOAZ1KTlkRw+0ZthplicBJAgYiA0+QH1DTRceAw7qIJNmR0KIA+ywoDBYUh62ujZvLVEB6Vi
NbMbrz+zvu/1i24QypK31GpiiYxH6uW6Sk3sdljJ6WjZHzMJC+qNl2It4W+yrfgphzkr17jtOrOa
olDIz8yP2zQ+8954LrboDF1+hZcAZP6KuBBOaUbCggy/SLQh1DINIm7lp42GgtlK8hpYh00AnuAV
4S2gY675ZVou7o+J2Yd7YV+RiX+6RFmPFHeywBcjlpY+YRIZ01CoxaSZa4FsHmyjJw9uHQ0uEsOZ
lcKp0ExaD0b6yd3tKFxOdaJCyLzCPIMGr2fmv1ZIOb5y6rjxF30DYz8ijBx/IA2lgZIiIbR0XHnG
WLeeEAy6Kml46KXdaK3xf7NXv3qgx+WT70LQGWDqAnTCCVrFw22g/GqCE9PsDlDcGtdnAn6nxO6b
Jw8exCCTPgAnrIy/q4CsNc0W369TgFgshSf8Ndh8fNIz2QcG9bqfLuMuK1Mv/wypA8azz5PX703Z
kk1RREFiWKOXXXAYJ7s3+1rYJPBZnQRXxNgCo6ux55l0pTtl9Mi4vx+RAcfoONuucMCDGd8nUT2C
9rUtBj0dc3or1KB8SMWmQK/GIhm1AgOzNE9uKGUb5vxqzEg2amgb1jM+iHpTltT8G8sEPaUR8wu6
tbgknQ7ltLPq3LmPDwxs1Hzw2PyJDSst8eLwAAUHQajyD6c8Q8Yi1fJSuT0htk67vDe5cIatKLLS
YAvvcG9JzCLMlFSIigC3AXPReorHIxFR4b+ucolTrlXod/+Qhyj1TWtj13wlKODWGhmLOhCu3Jg/
qOeIvRkmF7pClXaFt2OuBwM5azprXRGtxrrPHa2RZR4nUrep8fQZjCaLL38y31RntCEpQL1soYuy
qdopiHI1YfKIHMxsPkhSDONNlpy7rq2CM9CFscLNnKNjiwixd7aspijVvCgissRLEx4sz6pS1JvV
pBYORciNSHn9+MPqq2Q5FCAbO55tuwzPnALIpPrR7//GbB1fRC4mVr44zlDK2xX1cCmRfzCbok5g
KE7DtvIzv1KrCbscUIlZ8w5YIE+JVwp08GUDCVBPs0shsqW60QhQaFDiE+ky3viIVDxNjl2genH2
pnxWW5Ih4tdulL6P+pce8Aq/vHlLfcSV37qMmMqVCpzWJlTsBXZ1Zltfka/yfz2O8pJvw+5eB2uZ
sVSR+VesDUqvH2AxWPzJ4WWFUIf3/M1Ri+aGJblwjgvJbX/zSNcVKCcI4+j56iUhMTAyDmu+1Jw7
6Jv/+hENGDTSIFj+kJsVP1YQn+Z9WBSqWbPhvYfXVMKrth5pzoTMtF55QGUcy41dV0HDDBSR45/e
Yde061tiqR6Xnsn+M9sqUjj4fOKK45Z4pBULA7WnRYKWF3fZGwgF9z9VJekBSTWYe4xbyYtshqg5
pdoFfUHODlx07VviYY5GnL9Eixa3Ucix2hV6tn0SlgJJlB6o22YlddI9N+WUMZzmMNqliJvLvZ9U
0aMvWW0fRpdpF7E7eYAtdSQqcmt1jQYeJeNQrFyPAfRjXBZGgxofJOaGrvcZyESptdZ2ggWBDADp
HZmxTEfPsnF6D8aTtAllhLmHDOjmAS4vcTuW9nCc2oiHCKnFGkMMRaCtfdmGpGJkKAUyps+yJaqn
TdhDEyxqPVX+BJQQrk3qrhClRagycTrdT2tMbbtG8xp/hxFGto0XWuqG7gho/VCa6E9TiPRXWqm4
lIzJGcT9H9JlBQrZfrYs9wMR7z2ixGLuYbD3KaM0cLzlRYGpQB/Wd+Kuk57CgAwkcGbZHVrYn2EN
eMjNuoXbRmeF+Wvb1MAeSQZQNrwqOY5EEdznTLj/kAKOkmwuayn6jdB1M5/Rtkf1BXEalogpjT+p
+mZNiFcdvQx4PdTJqJjEK5wN2Xtp9fVPSnj8bwpl0z7dk5xfrBbJ5ZotY3lq+JWSTYyVnHGNTd7G
S2V3wVvEOXpTU1bn6L84fAUa/Fa8FCB16yNpPOOOvR+fsh96BBG6tTJrD/F5R3EDOHYC/hz+MLZy
kXNAKcv3QqWucxCNn/xdhFh+fZZLJC4OS7oPINjiyrNy4R8o9WbWlAG/PQnVIsKqyqsT0OQK420K
xB9Ee0Wqu/SABCXbcZ4U5iaVgtwpM2ZmJDAtJzOMHvwthPZXpFZ9dOQbdIE222ifN6VQGYuOOqCj
m6wsBNLd55197vEwJqvBnfBVcfOWD3ObmBF7grGhEjl2uXEX6DqXZWmbt8HPhg98juB0AsvPsq0X
UUeuh96+d4hJVH81DINgniQM2T5La+x+20VgvA96QxgSYpFU++fcKfX4g/OO8SzwYf0TmZmXcnBk
M61Y7ol/xJ7O/9i0lsOlWULkmCtdhtFfGwlPBqdu6dyDn5D0vaoA7nCaooZ3dsjI/fI6NL4qdx1t
nbt2vUa1z7IIWYQTaxfskAcOZHwQ5Xp/adv+xURQWLasUe8oQUQUBCRRt5OgBv+FbjctYxfHEUK3
teklhokojp1PzTpYXTrSwKaXEvc0UBs3LojtRbSE2dkawfq4oWUf/SHIiXPJWspi3YeqPCMrIyMU
4ET1N7UWptEJhf2zX8nsAydZ9BPCwTPbcubuRs0R0Jn2o4ezPZHtY1hTJa6jeISaXvVt9AlaG/sR
2CbNaq4KG4ZBEUs8RI8KsA+6xmGjPJcsLIKq8mKdSVz+BNx791BCackb4h8WjjohiHkintt/Kmzt
/gIMGAGdy9b9zmP0JAfsFnTEboXYh7Cv2dtq4ozKRxfbSMb9nYjswRYY9R5M0qo7BRX+ASYqH3f5
Jlf+coS6PoEoLCaQiaIIaneTTDZ+l9pknaSabwbQmOgL+0MzVhNgM2ga9t4OUAjyUxWEF/WgSDYx
tmKxwt3hD39MS8uz8lusqqeqU+mhHOgSznMTNwDCWyYAq4UGSG1ja0i9HWf3fKSlkIiBiXLV1oOR
2DC8gwhperYYTN3xnbFoLB6Lmj3Cf9hq8GlvB68GNrobEVMn0ZXlHyHSexYNbtdvUw9PKf2HM6qU
zzmLnq1JqAQYUxAO7aUclPvKIe55WxXHabeevTz67HBMdL/LjL9abpnl9vZaG7zbBHZLt/hu4lyf
hx77APYSpAQFIVBojDfZLIfmihBv7naDmSsEhUhirGmjqMRCnnbHwgXZhIzubux4cUQoWLnNKptz
J4DR4Dntu4bzWu1x4dbVw4wz1MI2GcJ7XoPgKuMnkr8Sh8n3wtAG1c2MeJjFKVQH/OUk4kAd0/k6
s+RizoaDMTksHNDovIgNjPAgIzI6oh/paSalN96DBnTAoYHlLV8vSkyv8RK0ErdvV7Q7ZEV2sbVR
JN5UhMls4xXkBzFOsfLXlIQA5xrWmuKVgQRyUyb7rXxlKjf8C3iBqZV9NRIJOGmuZbw/WrANJLh2
zVNzP/69qin2ulajd6htRststUDYHFjuONEv8V6IIcEVSr2r6hiht4fBNz6QoDO7LM5lK8qziod+
+OWCd5IrUAg+rxTD3h2iU8ln516v31BCROEzlKn7RnFeJHCCfOax3t0d4/HOLKC+uOMi3zlIFSG6
pIod3r05npN9FGH6XzXdhKmMjhzJOr28YLAS2zQvmpIRMo3O/WKd+tS86xKFkn1TNPXsFgqi1NPH
2Megyg0AQipbIDtTFEF9BN7g+8oHTFTPT1Q9DrkAPlSoK3BH9a8D0DFfGGP43ctoC0LfmIk3CIg8
yzsWGZCkPyah9P2ocUzogxsxHEJCVRqs5/EyruZIWcN7HCu/OlUGQe2ayWotiLdq2uDRraZObBlU
Cu4G4imr/xybleAO+ZqCcRqXMSNQF47nM/r2MT+OsWFkxjwmQPoUIe2Uf1wEqJ8DfjD32pJa3O/s
kAIDhoKD3WfO+Lp2I8ntd1pEO5lmjbkvJkG7bRGd/GVCgu+blAB5QQw42cDiiTJAlmqFdfxSF/78
TV0xj3+agABnIoqMrfYo4BwsQ1Yt/WKF1rysr1FUdumZtAYvfagrlj+bAIAhK2u8HiXDHaDdLoZN
bIAA+B0XuioDcB8OE3qsugmICsCt1l0qlC99+2cqVJi+DNmYoO/na+HQmlOW8VwzQWg9Jdr22vaF
TsMQPRrZUcEGylp6gigaGfb6vcagMgGxGPCs8098N3jv/WDuftOANvqAEWpQh9FXdvLOlWdbT0zM
TXiTUdp0B8oYkgXN5Ll4xl2bK6VQnSyfJrTZ8fa+87EPQuF52+oE5RY9Netsdk2CDJJQYjcPC0Vx
SpnTETML6cJqER3JHbNpQ4XtEGbkn+oIw81Wq6Qr/gIkgGsxxV7y0UgTHSeJjYWBkkMuFqKR8dXR
TDoQzTVmOtpjiidMRkb/Dclb79Ytg2nShzKLS9QLRueBUThRJFnKs7q532D6PnXV74EDWoiBN5wo
FoAVWBpkQsA3y85uD8sohjutqsFQJQLknqxs5qwGKuCDIm1LfzmFHlYmZl4TzMhm9EUDINCQx9Mx
F4rWWY9Apc396csqk/zPHAdxjHEqVig2kWJDboaJ9z7V3I9YItvoVcQwX5jOG+tqYXLAqdTxQq0R
5FHNI1qT4z2CN3lDb93/l5gaNZKFBJ+Ncp0o/giEDAbqVgKynALwF+M1FmSFmjhkh4zXb6PCASsk
8m+kyaVZ/PdM/4+yM1mO3ciy7a+k5bhghcbdAZS9qkH07MlgzwmMl5dE3zcO4OvfgkYimcZrSjNp
ICkvIhCA+/Fz9l47TcpNjdz+CV0/w71YjZqcWXyGz2hqbAKDyFI5UZL4uu1AY/yhm5cZT2vn02XD
Q3oB05DGZpaWXv8IVjR7nWe7XZBqOjDWkds7N6CC9FHbQfdMZmXxYbci/RWQN3tq27oH4lghzF+N
bObY3JAWvdIcRXnVTHVTbRs4DMbWz7Pkye8LEHgW+ufnGJ/arYE2PkLejPxko7EsXuYRgVkrvynR
XwFxa97alGqFObud3mCldR5807E/0jj+K62p79317OUN6uxe1SbkSyslGhD1MdO7sLA2yrJZF0ek
p+mGKXJ+5qHMhHxEzHG9QsEIU1mDKy1Y9Gr8i5OoSS/CHskgIwlY10hFYXCUewqTkC0S1ts5mbBR
1BHitZXXmpwIOO0ZGY4+UX40omrVmjTN5p06q4y3ti7cmAKmgNqZFLZ71iE6NHFSCSbhXlnxXWvC
bWKOFa6fnSon6zAWsV71hEUhXPVMNCroFZNg2LMY5O96qMUvQ7PeLkDw3DjtK1W/uYz4fDR8eUHy
q09DfhsakK+2/Szqy86xvFv2nFAdSOIjvmFCNwsMo+A+rXrWVU5vRuw2Jw0tUPB+Q5jdNnVLKKXN
fk2ib8nQdmsxcvkQbW/caRTBh7mu7CuYygtdByxTy8wsjRCcsLWvtZ/Y+T4OQkxoU5R5Z002+/cF
FIx+3cNxQN1YlthGYpsiBRUI9l6fieC1gWimPtG5Zx+HoYtu6sBiLwwFAVpAB8Lx0mqHAjAHUnJn
FQEnO8PUN/8yB6rzdeSQdb1SI6dwJqwWjloxjOODNic4mRxGmXsys25QZzsFPeHIz08kYqdh3Tey
u2GsVt8l4VReJAXxWCs0MzTOZOu2NxnUR9o0oTt+WGmCdoRJmNo7aZeVu84kn3xnGCTQr9GdE2Dp
1eP8gn2qvvWaIUREYi7e4G6winxH3USiOe99OaxNg3JqW8h41msde+CtENOZK3p86XWSmtEvbE8u
PSJdyniDhzE5+hxsXarGIH/tHcN985NuSDY8CWRkVRzJjj60Hz6GhY9nyxChPvMXm8J6DnODTttc
pfeNP6FTyQ0tz8PKKuydT+VUr9w2YQENGxpJxAaxrq584GRPzTi6mI8Vvz9VQ8CjwYaGQIi1ATZ7
X8XWNVmIrFMAuazXkDkRD1XZi307ddmT7O3sCXBL8dx1DsJKy5zEOQOH5C4oFCzorqBdfzLkSb7P
Rmh/m5G59jMyHE5IgVsj5dczIihqh4Sy17VLyJs2avPoAOWB4XiLvXU4EQXHZy9A8A3eaWLO1fAy
gmeqKsoBgm0QWVmuCc2YsyN5kunsvpHl3mgwZrJ5yjlt3jrKIHQZA4iHHah2bibcQuPWwIn1kkXR
cKU9THqU17akaBtyMS9CLLpgIOWye8NE6bXCOmqiiQxDX2/o9rTJ1kQEhJCzpQ+8ant/wa8zbaGb
U7rWg8f7y0BdFSnocc1hdxU2Yd+taQ4NFXNxlABbhBPwnsk1Th8lwV/mak41seZp03pg5YaIZIi6
DTiChWDDxC5nqbz03Dk8QxhTjRv490n4nLSR8xEjdVIrNFwt7fWsw4SRR+VrDKrhzIz1Av/XFnRi
Th2hR7DKVDzC/bWmK5q1DfQPFFsX0Tja+YmVjJBMgHbkoIrsGrJnwsGlPBRNsggvYVDAfaobM9wa
oJeHM1CVDBNFg8KTZoUlL4c6N957xNh7uXx0eK2hxjpHoumbmnIL9Xu/CNidQS6S17SBSegnVX2b
jrn7y29azS7KGohPFRbIdjJtAVWJVui56AWYTQ5ooHo8oGnZntRDuHHsk7VeNbadj0QfAJBDHoqN
EI5One1JLC5xCNVhEB1kVUIa8TTV+zaCPyZZ1KX+cEgwCrcWR6GOKXZrLKaEqj3Bymk9AVhnhjsq
dqJ1TL+aea4BBh0Y6eAWNDxMGazY0RiNAPti+tDHnn9EqsbWjW0tvGAmzBjLNAfOdqali8eMcNwE
un4ZPCDUx9YZhNrZVx2DS34c/OQWuYRLZuboLf7qgrObXeXPTZYX0RkFhLji969RhVdJ9AsLcnmf
eznt5yoQYX4aQtigMW+YdAhiRkntrhm88jYgIYfyOQ3lhcDlBH5nVPo5DDt2aWYcotlElh2620GR
Y78y7bxC10PHeqOZdHmrIcEhiVC/ba4cDr5486VR/+JNJw9DqaD8GHH9kCeLxAKhquiTV8/HQe30
nCR3hRnBgcKZ1934xA3RakzK4gQBezXQf3KJHVuKTpod7mg/ZkDmmYcwK168zMTQgKv0ipMsjJb2
f5uiF+wxCZNXwPyV3aiOUNs6zshTSsBMcTkC3H4L4RQRdjPXcb2OujR8aJGTjry4RXfplfloMMTg
ZV3ZaY97JXOajoQDP3jnAaedA2m4oLmemLesjPltOBdNsZFdO71YWC9uGDh0ck17vQb1DQ/rMpi7
5Ykhs+7RdSd9QlKtMNdz65sLjyoAnmGFQxoCJhnnJwup8wVuQIwVZg9Ig9tn0nZz5VCh0ydsWkMV
jWA8cjM47U+jBbvLZLBK0ZIastxkvuFcWBRgZLXEuXdG+jdWJX5Ou9w4jcPocBodirGOgElzbejG
ZoZNdYIVyJp9vW1SQzVbRNrcfZYh9yETMT3bCHEPfY+6cg48/3y1KrfqR2V7HN/ycaCP0SF4vpny
xSpFcettCvD6ydLowRZbU9LiG8oEx7Ie08ChwXVDYEs8DPeEGha3HLyHX2OUpNiKWmJyDFoN1bqg
Z5mvIiLFzXU459be7gg7pF5dzLuNU6QPSNabhxbyXsLmuDgZYmNiYu0D84bHkBDo5Qyx+8Gi4rkb
vCeJt9VZp18jqFiPc8X8daUcurhb4uJidag9jGX7kJr1qvV6jl6owxO0XzqLHxyBewEUJ8H0p1Fr
FEd0hRFaHQzy+LSCYnyOKmqtdVTQqdzAarROWLk40LeIULKNgVxAH7AShJeYuZhqOXQ+oDLGbDsk
k+UyWeM1VD4e/DhkD2DUDSQ9LPWvPGPis8MZ1W4togOYEtaIbWh3No2xYYo/REf6yyHlVlUamxEn
pHnZjYk1bvwiQ2c2eYxpTzoSRu/w87YHgIEm48EZuSPjWkasjLDtpN8m/RyAXuCRcDaQeJzn3ujg
RjYkUHYnkYeZfbc8LpLby1u0ZZoNc4MDKLRKdIMNmVyGq+qdge2ZAxRx4BMsQVLHx7KmvMo8ARvC
E4QbIFIi95XJamuCQPRLvfcsXfdrik+2DmzK9dElqyzc1ZYaX9p4XIgvjY1hmJGrQMGA3IPYrq4v
X+m1CrAFNjaUlYHc+D4BaAMlxiJDb1UXiC83Ik1h8ZhmjDikgagNpi4urdeuAjK9Zgm3r2Z4Q8hk
pCY7akCzRRBrJyaG+f6ClW2jVM8n1pjE7a7IVfboTVMkVxWULQQY1AvZoWsrnxRpnHzBnqwujiF0
D0GVNhxtPpI+wQNpd6i5TnLDbaEVUsrQexRaBIeQVgnW9pH8a3hD2cU8DcJgewmH4k65xJ9ssE0E
/mXC+vzSRzpiVlTWnrWpi0BzfCXP9xeNAVgj/dhWNJWY5Tk3sGGqZoPfMrmO08bRyBr4lxsMyzPv
BVYSMrc9ipyNI43oaRY5qu8wdsLrbCicbku6k9gPrkmm0ijT/oJ6b4z3NkfKeCXYiEze/h6aTmuk
1huAp+TV6mG9rJvKKJo7OO3eTW72TBb1bDfmXvYoQ9EtNxzumCHE8LshUNHjsevkFdtp8Y653CrX
mRng2SB60pq3hlCRgaMLdwfLemzQU+GcAmmP4i4i9XLYsGE2VDKQvZ6G1APU1/SdehVq9hq8MY6F
EDOMlnRq1Q+HoJcCISQRdsXOo+J9d2hAhpsEHTkFJraWa+xCbLiyZGyHCat792jRNLQkbBeYEq64
YD+YuO7BUsj8AcUQo7uq7cSWhgqKEDp6HOQySAt39Nuq85qmHB6rrCn0XQ7Q0F0hyGHagjaHVGVk
zDZtycRNFlw/0aNhLuNDa8rc5SnOJ6D3tFv73zPKqmTbNkgsNhZ6jaeU1f13wXJ0O4GgjdeFVPPW
48gJH78M5YPTJ8WZ2ZJkshGlwxTdkeVL7jrIaGBIVdeAzaKr2fEERoM+mz7o0o7vJnaWZ8rJ6tSj
35psKhB/UKtEl28zaKMPET/wkSEVSqG0p7UfRyXg+tovBJryfOm0+VXfjgxxcmKnMPOkl7xhMI2o
dQddgXwn2rn/TfFFD5WXskqyG0QzkUKj6pWDTSuC5XljRVPPImLacvBvfbxoxa6LBuWubGvSKXab
xnSDYZV7zKH79WyNU3cep3bJfBmhVftCDgC3yU2ZMdPgbmPTOQnh9PeMbsqpRnlEW5k5ezHbdLzW
lpEzAY55PpcYjc6J9x1xgSOz7snkTamt0E8Fux5a2JMF0+GQ+l6DD+lS3xmvbWQzeCkkK1h9Hdiu
zfAGtoAify1RWR8+2Moyc2/d85vjAK0TCfgfRhYYy9uEUGgg+bpy+zOi63yxE/2UyL0i0LB4w9Nq
u/Ai7KrVMBirUm0BOwBJPHV8yKzU/6HVA52PMkvh4qXpOXYXkde7bXHwfDKX1Bl+fQYQ2zjyYm7I
6FQQd7ZtijtCbEERjmBUInLrVib9fXM5PXDCx9M3Uqr5xnydwenP90i+Gd2B8GSRzEXHhs8O1bqn
CfmBxnq0ipLUCcROBK5itFpYYBpQe0L6+Awwh2TgdRRhWQe5YLP84P6JHhMfwtgqadClUlnEhYWH
VkmH8zm13kYQWXopkdaTd98gFcla1qcV/mvjpaHh9qGEaB7o5TbtOgE1QEGVE9Sy7uJAPjLUJsGn
L20LDZ4k9HwTlxhoNmboZc56GFTzsUiGyQDQIlmwJ43Eh4+Unazz1AE5CoBccBwbpw9PYbQmCDsf
mQgh66fywdKQbvFhmQckhbakBVE1F1VvyGkF7dv/5WZ62kF6pztPpEaH8qjv6KK5wkEVp/sufh6R
6L+EBOXF27FwCvpOHNZIHGMuJg98DmbvHoeG+YBhiiofQDBFWTXWINzDWfaCvxvehcgrwN+c61xE
QHOH43BUVKtrCKBBs4V4REB8KUkViYfCf6KzjnwFK2yuThUjfCSVbYoA0u9y42gqQX9GOkn9EdGE
ndb5LGV/5iWNfUvNh3Ir9CmMV7NJcuhWCzQvKykBKwnTdJITsk/wk1QFA5U15kfUR7HtkeHuCMOt
T7vlEdkk2GaMvanHOYYgZSHeDYLEDdcEmCUgP6zZu1ecaBmmoqOwyc4bbIxgaD/JEqlT0tT1hD5s
ZIxFDWfT9KkqDOAsD+SfcQhG4A2NoCA4pI8aTx3apuhOk6AN1SYebD2sPRnQjAC/wn8NV0eukqIM
fqEkah99VKEUqZgs3qVVO78BhA08Jmriya7sDlj8CLd2FXfASzdY28Sjb9L93RV0qW8QjNFf4rul
hx6N/Q2IpfGXLJzqwlYE2u5iZjjBlqga4W9bQtjYMZ0FbeQ0zK03wsZ4vJY1PzD5DKrJ1qRq0FWD
5eqbK0hbMAu8IZgYlibJ7yIryGYt2sK4BOqUwX5zzea0SAv4yq7y6n0eE+B44mO5PzO7Jn1yIxZk
MkIBCW7gHaBBRN2MfsnqlHBXwRznj2g8LHx+wLh+RXE6vWkIxpyvUZu0KzmFcbyiMczZh+Mw0Flu
Bzt/S0/0XkW2frbnrrwOJD8U/cWCRkRhwK0nQswBlztp8zXJZcGYvo+PqbV0WOPcmQYg6x7PmyBz
DvvdSNeG0x4mAopXDAFuqJNXswTaaqXxgGfBAOSA72mOH/3JctUmQkvo7yoG1NWKgoBJAVBliUnP
YrMGcK4jQBEEbOH8xT5Hcpur3zj8TcQk12N3xu+IbSixgng5ddGNW/UsRcAsK1t6C1PBfZa+WGzJ
cw6NhrNXgRyOPIorjlgjJ3Yjlv2BzmRTr3tlyWswPuMr/sXmNeHE8sYsN+w58M3jU4a3+Mj8s3sC
293cjjDKoQxFFngdy1F8YyCQ3Ij/wvmG+pJKf1vDJ60OtelGgDUafyCDq68YBJ3G6PqJp1L4COzt
v//13//3/97G/wnfy+symxiz/6vo8+syLrr2f/8t/v0vpgrLPz35/b//dh1pmkIKH1WlS8MTDSr/
/u31GBch/7H1X5EZR23TMmiunLy7GEDhV0E0XP98Efn9IthFPJsQFctGweZ8vsjAreNxUwRpqYk+
J4kX8x0K0Q5Fj09Ta/WPr+ZR01uedBzl8MU+X41HAbOh56J8M6knt3iugL5Ptt+fOowbPn6+2Pf7
Z0mmC56rfLR5pDh+vlgKCJ8xOkFfiM8afEoEebJGGc7Tz5f5fgelhS7VpHqzhYuS7/NlKlRVwKB8
AWcMV9kFgA4VPWrU+OowCS8Ibn++nLX8eX97LITvuy6BXo7EtCVtWIyfrzfRTexJ1FM3BVxzfAcl
7AdKubCnAbgaZVvrPaNZxN25NQw1iQ72RBnu90H2y2A6ZW/dUUYs8yx9w8AIZm5neEBFCCNkEBUL
s0qSGqICTh926v0fPr317dN7wle8frYQLhnvy4/2t4d6IsoUEdmsbsA/5gQUOICAJnIfczwN0cVc
qvwFFuESf5mwXbB3ZcBGKv1UCTtpT3/+MN/vJI+a71kmZ1olqaY/f5Z+oqRmIBAdi9BtyagSoaJg
G60X3UQuLCpsRiZjnrOfr6q+3QGfa/E/3jjyLOXyPP3tDhQJvM1eD8ONp4vgN7FM+R1LKYORxStO
Y2gQejr/+ZLW97vONT3bFpbDi2DJ5d///Zr5EjDbm+bNxG/jn6D0nSCBksXN3LwISCnSW+S5as/G
nNOr9UeVVc8G+bfzZvJ12MBw62B4/WE18L/fCWURw+z4jkJhIc3Pn6qakR2PQwtFi1zczs0gfPFw
nGg7EXLNiLaAUihYiWD1Fs4hmtiI13+4MctP/LeXiSXWZGFA6IueRfjS+bpGuB1EmSmwbgqOEhx1
qyFWe87Hs/HkEP13PXeFLujuD7Dl22hqI4KFTJ2fMt/0zfTUiVJchRzkZA4ohuVIbH7+gPLLM8oH
ZKEAu8D25vsWH/TzPWrKJnBTLNU3oa6tOTlVvYIJRUMjIghVY3AyzkUzDePJHHkYdZm2za61Thrl
qxvT0z4850amTAoKAB7YOgriGW+pJcP2DN84RHbaXfqjAeJMGGptMM9ft5POoQMmAIM4rPcJ+NSJ
/KlgJCC66W4JII26GqNExWmQGCbD6zZ2aFgH0j6k3o0WZckVYcVVuuMwS0GJrm+YbjzYRxqMVBd1
W1znkd4mGYqU0zKIUWIgqdR3cgBJviXZk4n5OuJ83V32rLzipkr/GvFmRqLVNUG6gCsLzorzGiQR
mWc2Ira9MaemceRTZU8WjaKlCR9yvJGZjoeDxhWan/b1eDkbINiu0bjh4f3D4/z1LVt+K0uYPmMD
MgUVm/fn34pQGrOAp2ndaDiW5wCSmWMs2RyEtEKlWBeCKI4NxhRcBrQ8AjCZumaYFLk7GYNjuPv5
0VmejM+Pts1Tw27r+FKw4H5ZabtSixA4Sn3s5uBKt2N08PGbr3XWipGXPv3wRAHWcwjKP6w2//HC
UtoWhYW/rCefb4OhRQXZqGqOALmig5kQZ+8WLY23ys6vE+AzTzSK+IcNGuLDz9/ZWpaML1+axdXl
bbak62Em/3xtBGE8C+MUHStkXP6Giph03LHCu4fMGUEHMs7MuYsHCyECoWVHjcb7MfM56vz8Qb7f
A0fYpmnblpTS9L1lE/jbggtMB61saeBfcXnSRWDZKyvLp/McaOneFHX8mpgqWkNXNh5+vvL3BUMo
thXlc+uJYLK/rGjgCWaAo6Vxg5lvTHbgvaPpnKN0IjZC2NPGUky3VyU6/T8upn99q893n++K+MS0
QARinv+yzZhxNraoXrMjR1GX0KPBwZm0G2G1WRk4G6i8DIMy9nqks6QeRb4o5ttxlH2z6ib8RNEG
UWSCYM0YbHXA46eDG5vlbvwYGzKLkvcpB3h9MQ1Bbe91kuto34W2z0wUghwxolUfMfqPsOCuVEUI
HqyfxrJvGkRfZ0xuCUnMWt5ChiqxeUEgic2J2jSZI5E9hKgEXyMJbPRxh+YimCMsQdhYSiCcYQPR
Aet72rd3FGblNbbM+SVgBQxuZFnXaj+OFs3aATeGv6uFmbT7FucoQ+1OcT6PVG+6bzOe15wBCQ6b
U6kkBAiwJJr/rxMl6ppxaH5eJLo39hNsINR90FFQ1s7csO60gVZGCBUov37jDo5HfnNrK1pbZH7U
t5FBr/iadPouP8NmSsoNLRYvDVelHALyFbEwxPF5O+ZjunOb0TsCigCd6kZB84gbakywNgLHfZYq
ly9g2iAXMI1qiRd3C7XvY8b+6Fyhsq0jDWBm19mmPng54qUHLabmgEA4QUuqODzjb6TEW+G3mqKt
SqwUAysRgW1jYwJtRfK7YbBDWhg0Y7/Yh1Mt6hdPh666bmxcQNdu0qK8dspIEoI8gUDftlREEF8R
EwFoqHVhXjCXc5N6N+sZSWpDQo63xibEKz2W2ESfG2Xp8txFmnBmkaiu3vWUe8C+cv1gl9PI7FvS
etmE5IyRxZFXeov71UYShIXtkI4uh6Q1OueoXTPBm4y1mc3eaYSZetpL7ZUv5AigwdFYxx6VKTNQ
nIaC06kAVRABNId2M+2Vts3kCbZr4u9hrFYTvuEaqXJTeoRDJJ6M4PNMWjPPQbPqZyeTM2bmCT3v
4Ved5SFNMQDj+C0FvKn7VqvZOe8x+bu7yEb6C+6rG9yc6ObEXoIsxXBmubkrbrvJgr67kNCteCNy
X01XPAhZ/tpiZw4ug9Eu9YmBXBP0umEk1d5leoTD09JpflakcSfvpAjD4XyuTdmuhjGy32YoJLxc
mtbHmbZzvMtr+Bc15sYIysASCVntcxdF9p1Rz8Yc7hQH1xMEtIgwdktRQ0WVu+b9aFReBHFaVUuq
SyDLXeK19phfAnjVlYHOemoc5KJpe4PXNMmubcJOSCFPcyO4+qeLJLZbhnoU4UC5bfPLIjmiHCla
FXfHgMHSpu1Lb5tUkXk+mWV0j7k+PaXhK/7phsxLR6kLAgMFl+eKL3tT6k6EclVmcEwz1e+gncd3
XuKVb9CbiGoseZ+tM2wbGGc7n8bQz9/4+4YkJf5RThyuNOmgf6m1c88k4xGN3w0P80z/tffGHh0r
rXCHuX2sxD5CKTJcOgwwy2jTIvqPDj9/hP+wOUvXtgSkQAggaJW+3ADV5kBmxzg+0g+kNAIHkF61
PjlMIq9RGeDiOkh49gcAsu7N6Bvt1kAl/4cT6JfjF0UaLyXtFPi/Pnuz/6VIG3HHZb5FUlkmc1AH
CEbjKdzzfo3eNtQckk7oVyn3D/XAf7oqTXIqIpoEyv5axpM7je2YzPija5rRTYkC4b0LYLkohKJX
OGws558Xo8p0PZM6yGIz8Zwv5d9QdaSVO0V5bAleKg4GLrgRQwS0vKYuSxdgc+R5l1OtHzAaJvsB
bS4eUKo5xNuR+EOX6fvTp0xPKXo/PHw0ZZai5W/lEITA2a8sqzrqpsxeWhjH57BgJUC/uTpDTzHj
6A5ZFfRo9H94677XQxQkSglJW8HB+vvlVWccV1GW1OXR6dvkcugdczNq2b+OrgdqMJOcbXGHHX9+
1L//3Oj/GNPSLeRRF+aXQgjtutGUU5Uch74Or6sY0vgKFRnjhjEGF8Y5yvzDA/bX9/hSezmCshct
B8vLtxecXCGqBdqhN2nM7ImGLwTsdaQ8tA9kaqYWMj8S5maiEp1dV5N2zfodRD7hu5ZlVOeVx6Rw
H3ZhWZ8yM3aShabPpgxgaYY2ntsE31gMoOG0lJPj/yblHr49DpUxLsmFwX2ByCBuqOX+6cJl88bY
Lou04PeTXxtGwINLTGdDcouiP5s3fivrA3NdubcqwtxcPy7blUuLyNyYBRF8P/+OXzoUPKxLT49V
i4rCXY4Vn59bxorYlscquxUy0gj4TR4ZKqVzc8yA1cFBRtCWOlcOcpRTI06s258v/1eL8tOPaltL
q4y/m1gLafh9vj49Yug5PCzHv8jJayPJsKWU3iDfR59sO/pWAgmH6bb7pFbFHVhVjAweC8P9FBT5
qgNf9vDzR/r2OrF2wSlcuhFq2T+/Ptkp/n4jIxwtSePs6OSucTA9h1AxG/TDIUmH4HyYCaj5+arf
3ieGvby6gCaYvNv0Pz/fh9l34MqFQhzrwAi8swnf7nlQ5+XWLms/JePE6N9+vuKXri6/vO2p5fYi
ULd8YX3ZJvCdIa7Hv3xEppbftTWJlS6K5T0UWecPD9n3W+o4lnQ4qis2Ztv/slKHaOIGLLPhLX6m
5rHU9jMKYwVA1kH23Qd9ulVGlfzTQzpVrGAztk3Jwkzj4vMdbYjcIUUUt2zcOuEZZzZvbRKMRJkX
yEvQle5ZXVD2rXizhz80QL/fWq6MytxlgaRJ8nVFnu2xHNOsj25LejOEn4TAfa2hCa/gtODN/fl3
hPjBN/n8Djl41nyME4K3iGf38zcteZg5Q8XukfKjbm6wYOiaamvGwLwFly7ad0TBwXCH3sJE1hRa
OW1HSnBG12U/DiZ4BB/df9t1VrFTdmX8hjJBelobx/m1Jvgx2Dk9AddYldCI0ICrx+i09tLWIbjB
dInka3uYyGQFLfzsDolgvHgW8uZEa7g811TjVv+GtMLPLlPp1SanLLBK4xV2PCLoOsOpgP3ploBp
h1P1Q5XH+T2hkBEJonEMfGfGikuQSm/WbxYLQropVdKE6FZaZ4BDUqSXbdN7wYbC2iTDKyqad2Ab
E4yDvq26CySRxnMixdBfWunYPkRNaTx5Rd++ZXALk204tvO1knlAlOCAtPHcdHp5FGM+v2m6cLdR
3pDLkQ60lhEXjozpY9sGcsikK7rQjh0jrDUh1Z92eVIe+8Dqu5OiaGe5KZlMrCuQDt4pUn4yhhjI
o1QQkOBzJNnjHB4Yv6F+9DCgPsBQRqDVh231gT4Q8zIWm6bdZ56po9uCk7vxjvisLq+nPk02lJXl
uJP+EuQe0GY5h02EPZjGbvfBX8K+ocjUb75Cn7QVHWEAyNPM4d7Q+AwfS3ChhPWxL5ySm+l421gH
fbKZIqt/xghYl9ukmYt2RQOvRX9JS9ZZVWilKJz552pj41KAiW6nZakIKwwZbBJPZfvXHqelceeZ
5dScC3oX8b1sE+IzljipEQdR6GDYHanVVhF5XO5ailIemrKAkErHsSxXPTYTsZdxnvcX9UTvBIgU
wNAHV9ZpcErQJo5JkkqDGCwv5y2/esntRekr8dc89O4UpBtEa/1+ILHOuYWd1Arm9gindySQI5yn
Pp1wa9g+B1TDDuYRjUbpPdG899Ubskg0AB3Y9/uawTlOaFIpkzNJPsnCa7GwDORen5cnRRTEr8R2
G7g0w9jgKD8sIuLNUOnkLWSbIqKpr1/yrCDkxYBbtdN+BBA5iUPvomtmgmnrgPDpJ9rfZbWhdTe5
S+oQ1AuX5x+s4+RP8eOAXuw3i3/X3vS4nC8RsBG2UEU5Q4Oexa3HX9oxFQMEbz2BCu3Ma9Ajirm9
Gyt19AKa/ucZcOlz3Qy+eeAwyCpCTyBF50hublRPKHLiOr7CLjaOO38Rut2Xw/gXQckVkV7xUScT
VWvOCAlzjFE4u3HQKCsDQNjDAaeEgVdjSNFTum7LJ2ph5sqLJGq6J1Rn/dsMcvN3ZvFwI0JZYJ7t
4LcvWFXH+JwUs6Q8GacCb8s8AcsRcTKCm2jhUZ+YY2AMVGNF/CR7EmV+B43XCVoCPTAju0/st1p0
Y3BIq564viyn8t5ogiZiJFzMBU+g42VEpJAMKW4iHw7qOnUa3b0FLRKZ0wGl/Xyb9BKTIe7rju6h
VEa6r1H34+zoKvkw8jxKZC3sFod0MkbGi4SvIQmJhnSXVHFcrc0qHOHXUZnDpBsR+m3MwQvECb7H
BJ6Qix2ROwgEDZ5Rbgd08LLY2nRBIy7deXTRCCcYauId5aqiUSiy6kn4VqxXvQx0iTbKJVPveebP
J0MKn+muoICQ950T9P3FENBOW+eWVzT7MVfYBUVoqwe8grigAtE0Fz13tZebeslgPnMqnBc7e6BJ
sRKGleS7UYJ9gefNGCEVBZJyr+EAe/RVX7Mw+4TpqPWI0rnaYOIxoBKVk7/lD7DrvSq78j2dYv2O
Pr64d0AT9ofB5wdCIoKA7RDWJmGvJgIomvGubF+rwbHlpenERHnapJgRKOdUTnQ6dSbmQlqFUA83
9YjzYW9YqFlu4PU0HyXmLULEs9J4h/sWDmd978t6WxO6GP2hTLG+F8OQUJW3FIDM7jnNft5I3arq
KqhhWKXAKMC+04V3EtUWB6p0Tl2wX7Jq1QdUnviKZpdhnIYObyNs3obxEzosfKppkhLXEfMkbWUt
8vfFPksfWAc4NqQPdmSfxI0+dydAwH/4+N+rLM9j0kfZCrTJsv0vDZBQuS3xsFFzu1ASKvar3t+O
GRnnhjIHA1VwNGxI2oO0+3MB8v2uUbDavktTniHjt6GQ35gGN66rbh207GzteCXzfdd7MHRmIgtY
cTvCRhCDTfpJpz0GGIxU4fiHT/G9gKZ0tuVSRFPTgnD7/NvVNGIzQGzl7Uxg16+a6xIkG+HQ6aPS
WNvjbJ78/LW/327BuHkZiTHg5cT/pb4Ujhbczck5ogYIgW3IpNqYwsO9LKf2SBgx0Kuw7PU//p5c
1qW5Q6vNXfiIn7/n3KAEBonqHBd7MSpMkMBsKd5lms35pVLl7T//lpyFaAl7ksS4r101/PtT4dit
czQ81b7gbV+SXlEZkW9Fy3dBiR3q2sz+aTeFGb6STHdcJjYSQ9znL1lWgEmTIcpuCXEAyhz6NWDI
Mh+uiG7FfGtM8Ks7pmsr6bde+Yf36Pvz7FmW7fAgYxHyvslP4tws6JwN3rHXFdJKJZiqEOcUo/CS
wB36VCCRnmkuritrDh7hvKM8/vmu/4eP4NCIosFCM5Nj6JezGZKBZiTwpbjtxpTIUp0CktJEViGO
J5SVETlk19Ak2RQfMwE5WSqHy58/wffXiaWQsR7KLBM62tfTE51cE2qb295yzHEWNoxecswscYpz
vzi2dlPc/8ML+iZdapcfXbCBsaZ+/slrs8WdQKzUrYV37qLW5rTRsZCnTHbqUyfxhj8cuL/3amkc
ooeQNHWWlunXhqVbKux6qSQ+syRHhQnSX8m/PsKRVW8YIbmyuJLv9ey5d0L1cGzRD/9/zs6jN25k
XcO/iABz2HZWsORWcJgNYTkwk0UW86+/D3U3blJowgc4M4vxnKmuYoUvvKF4hMVsWivp4rIIMv0U
5s0lwrlWzemq+at46FiiNsq49Z/NvOkOBoZJD5DsxTZiJ0raqnl0QOdI2XWB6n9PdXRVI60y/gOn
rj0JdB69le33wQ+yKOFOwDK+Bd3mWUaJ7z06f9xvL8gDW3gSleH3Bk4BOtDWkIdbXNWiXQmSifKY
Pg63QQAReZdgJ/zV0oX6VrfIU13fHosT4VmUxjSb2j7fioLn5RIBn/XKSguRyCphyG1QMHB/gDzu
/jPD0brnsvg2WIguFY2q3iQRBs0rSzI/Dxp3vU584k7DW1xMl+N7CJxbaQPsVikjEd4mPrKdnx2B
x/UJ1jaq+Y6wQnvlEM6fGAblVKABb1g2fRV99hnyII+yOHXdzwnC/L/qmqz5KPmn+lFXeQP2do8s
zQFLx7Jaufbn5WzuP53CEPA7XadCP7+AgJgCWYNyfAbG4r3hQoWnaTFqsEx0r/P21hgr3yEoK7iQ
2+Bbb65/7AXOZAJqgm1QgZQCAATccbnaIPaglFlWcC7ysv/R64q9xxk3E1sDjsv3NHDqI04jyhnz
WCivMP0QSG7HjUsAvla7WtwT/BaK63Q1kEgFXWbOLial9E0J1iE9a1k03LpIa0Fm1+MTclbjHYI+
oIAbzwvw7uVpPvrumHxpq9E3TitrMo3zd5WH4SnSejbIUpaF2v3lmsBoMJqOYvEZ59H8phqG7MGs
eoc8EIjSzypxtR+O2ctnYP3KbwqUwR6G+solvdwWNnUtlYNIVYv+0mwtvASR1DhtrXPT0uLc2jkM
2R1ZgvpaIVA+7EIT5xpEZzEe3MByadYAw8sDwWPomBQuwfwQTOmXa9CkY43OrNqfa8PIzonWZ4fR
mUwhfdjHqdEpNyzRWlw9LezlwoOgdHiRNKCMlPRmpxDlQaMVWEefZT0i3WL7OUZ9XWopN1R24pV7
bnHPMAxrS/ADwIUjMLvnIlADFQZa2hlTNjhjNiXcTZhJ/0+Eld0hMEz3H6OdaV4mkA4QYwbtB302
oMx6Ce0MSJc5jh56HGP+yQ5Bxj8Au2hv2MfJFzrZ1p4aLhJ47piG7v76zv5oytzqBDqOaljW/OU3
C5RIK5wrz7DMAmy2/KodHgIkvQ9+HmnaTUoLL11pjy82MrO2UB2lws+cSfkuN1IEviSTyaCeraAB
jW/BsDhRWmmQ7Xdbx7inigStP/N9ZGQLP/x1fcbTml7sKEOd3hKudIotBNazY2TXJWcGmaYzbxre
PaURVl+F6agH5F+y+sTrFR/zkCpVH2YOBk5+u3LBLrb09ANo3EHE4hSDtb6cPs0GoQ6KDkec/k+9
MzEoNG9gUSmbyvNxa7g+3fdUaDZfcjIuLp1p05iezVeGuU4NyfPOeewB0CrLFrrgDtH87h4oQo1J
rEzgV2d+iDwb5hPAMgskS5Q3wCSGQcW6bY1Tg/b4HlWqKDk0EFShfLRmCHhpW6Jxk91Be1cFUnaF
FR7olcGuKmKLLEk4SFoJHUcVBNTGQW5GG0QrdJcoA40L9ZiSeCREa8McczG57a0p6K89s36M2j6u
12I9Y/nt6baRNHKX0OszZztPthFOH6Nvn9Ohp+TUFufYMHtzg/OGucPAmnA+RNz+rsE8d48CW3c0
MWf/gX768M0LcGkBO6qu/ajF24IW/oTcmHajodOoudwPoam3Vmgk41nLKXYf4YFV3j3kPUy/4Uvn
Cj5AqaDK2Gqltxe1ninHgFsseoo1kSsr22VxyfNjXJSkYEaruqfP0ZVg38JqxO3hrOt5iMleEfq7
aOiHdutowtq7U3UsTnxjd32XfjSsB3+HIgIxjzuPOVIROI2pF9oZnVfVukF8wAarXoRUrctStMq9
BBZ1kGVdrzSqPjiMvGfcAtOLRsY5/flf0X9fWXoIrk89A0ZL/tiVi0NBpSALGCO6V67M8p2sMTuL
oBcZkPyWyH7+mlE3yj18PNSzD2fkewBGCA0k8jJk18s03IEUGOM74PsYlSCWg5tj0NGw0PK4utHA
GN9Dvx/az1Gr2t9aOIuQ25URbmwfVOqusut42HeCbsRzA0A73NZhFTm7wnXKUzRa+NkWici9ndnh
1HQaqnbCvmtDjX5EaHgwxq5/0g9uedKXqTEGI4Dm1uysaVjKNFXbG2cRe8F+0k3a2kaJkxZocHGi
xIwxx0iH94+Sh+bp+tjv/dP5QtNSnxaZGN6e51AmuLlESl8/ax7IE6qmXuKXW+mObXUzAJQ2npHu
6I440hvqJ4qH+SePChY2WKSrd0E4ugOybHU3KYQqVvYJXmL3mCS5q6/siA+eX+pXU7WBHi1No9lb
oAXWiI06AUA1OOoXyO1YeyWyb7YZ0r/5rnKr6Pn60iw/C9BZ2v2GClAMRMdsxAzxAy1LK/2s2+oY
PDZI3b+GupIOu95ptZrkStW+g7UPgxvDkeaX66MvH1/KKhTP+DtPL5SRy+M21K0Bzo+3r5moQhLd
kp+Ob7WI44LOUkrcy6ntePhsUR+XCtaU14dfLreGNgQVZo4e8ZY3XUN/nXZmaXK5jsY5EFG9bxG+
xCsl01EfSSKNXoNZjyvx1fJ+IXDV6MB77xCPeXsYAGWDlCO4GT8KoDgkjkkTEBMHZ4uNq/75+vSW
tyiDQfshQ2GR8by9nN4woL0tRW6d6yHEG6l3auUPvRSoALah9p8GNQlfsrr+94AGEomr8T+HdNGd
z5EljZWMvYbfipK8KYpLdR1ki3OLEQOu0v8+xwkyA5RBQ/jUm+0gnVYNYtEMJhCAQZ27V5Sz3frq
IwjUQGxDUiHs5DG5uT7sMhNlz04l7ulNtO1FgV8PIyBQhW+eERnBaX4wIblBX0Exx4pwDc/zTP6S
NGGp0CrRPh+tYE9ypH//X36GM6WihkHArs0+MVJXSBcpjnluDUUDKGQkBxtKBGAcJNfu8HCA5x0P
4ucQRu6DlIVPVSZae62XJQI6Slyu3OwcU5va4eVGs62yRn7E1vgIssHMcqAbfqTFFHh77lvgpm0V
2p/HpLdzgkIMqqAWI5/ChRKmk1ZOOZyvr8sHBxsklQZbB+AtYLzZD0KhIE8RTDfRpk+iW7WKwgMM
FX2SYU7ua7SxV+7t5bEGL6USNYO05T13p0Dzr4skjAl3E6vxP48lD/NGVpn4qqbox+SIoFYrd8jy
0pwQvUwMnpZroW5zOZjnJyEsZZGctR756ce6Qlj4SObY7lCrC3E7Re3c2eVhWX637TH95qktKJB/
PnckiPQ9uLxBWi4qtrUxWEphDcW5aGT2xu9pMLpDfGWbFJk7Hn0/0O8SBMRW4tHFh+WeZrdPOFNy
RUq0l3PXeJTaoKMFkvTodh88iJQUHgHR1pNbz+Qy+Y8byaTTQsRFc4mUHDDp5XgFjLdhjHQfYwo8
pW5qo8lfTCFkCoQgQNc7MftxhSe6nCJDsqCuyZVGc2k2ZA5HDtyC652lVYvmpvCs6Igvj4cSm5X3
Hd6AqPivLOuiyMzxtaYSo8UlSmF3HomGdoovb5EFTymKbigjjWpefZuMU8aXXvZmjOWM5slbvfTS
Tw6VgGE/eAFcMwgtWX9T1iXGeC0a78rKwVrsdfr8ECZVVIfxqFomx+FgCZIv75w5dfOaVF32DSCE
Sy9eRtJ8bPEd/1F2YZOeMVvM97Duo5V87IPPQb0XaUmVahulkVmA1GpZifL1EDy1sdLd6kGkf8e0
oIDghZku8mhpYK7suUVIxpxpNU2gdajIQGwv9xw+GFiVsxxniEejclcYaXaTCtflNPcIVyBsL8wd
XlgoRpJdQB+5vuUXd5lJSZ32B2Qykj8aT5fDYz5aJz0olKewrPHM65DVOkqkxMKj1SJ+dn2w5Vxt
rk3mSSmf4vo8A2+NOkKyqkyeYkWpbwRlv5fRKo3/yGi/eeCpDkBQsYimQU8H+/rQyyd8+qagbIHa
0q1eZP9GAVYd+W3GpmH8BXy8edQwArupO6X6bodWAc4rira1r1RIjeXRnx5Ex8ph/+DgTcB5WgoU
UCewqXm52nhbKFhvt87ZkD1cno0w6vo56gPFenRxjBs3sIuIXiLqzfDtQaz7J1PJUT7Syi5GI04P
9ftqEuNe2fbv/YyLlAkWJ1R1Cyw7TIJFgJPXhZ63buIRxfG072tNscodSDWn3aSVOkSQ51z0r0QY
qGjE2BLVRKjmEpmwKghOLqRmcDD48cZ477hI1WErkn1VB9c1buEQKCbwmAH4eAwm9tA4Xv8HeGH7
uYZ+NT6hby5wqbTVUuxDUcdvK19+KqHM50ZD1dO4X3ERs2eLHsfJqDl1ywmjbVLto8BwtphyBjc1
1wz15CiAJ6eZtDjoxt6lgz4cR6dK7h0El1dO2yJGZ5n5IWgU2CatDXuWgjQ8O45NVRFlWcPKTvBF
gy+4+FXOXqpdMClbuWhdBrhgP19fhA8G5lGjoQwsl1xkTthFgLMpfK6gs2dVGoRmPQ2+ReD42iN8
mn5LAap9CYNQGVeO3fJ6ISKDBm/RyzGY+Ky89a4VBG82eKprS8sgj2nlFpR1qW0s5PRWSsvLyHSi
pwJyBstNkqfOMzxXVHXeQrx5avDt+x36jkyOKCMb9WOHcJ21H+ijT4xpW6nvsxr7vGdQRygiG1qC
EJ5US2XlXH1065CuTM/ZhImmznR54BXkU82ytcOnCH3NV8Fr/tAUKi0azZhkDuuo3GRp0t9kGZr+
oHzbfoNTUX28/vXfITizI/DePqLlAEiJ1P/yZ2CcALABP71zpzS5uDEjBWNW+Is6DHogL+M+i4oW
2BlKgSANW8f6FlgSZKDABL059YWS+68+7nCYTZnp8LvvDOixrlc6jzoaE59HLQzxaWnVttz6Q58/
D5APra2Li3j9AHwFob/GzIJPYxCmv52GwAN+cW7cVx4g6EOQGHH07KpRE24VW+JyB3d/YHA3gX8B
T8C3bzWU1fdWE0TVAVsM1IP8Mna1o1XUCuaNLvQiy4eeRmFL9b0dHeIi+hlrYXmqADWg+It2YryV
6Nwg/Y0ukHtgx6J96blDot01Xof3IvFt/rkc4na4r2Fud4jEK2F5i5iMavwwrBRdJsT+9GHfI2EB
yzR0cfdxo3J8RI3R+E94ueZtUCWLXq9/vPesbv7xIIrwcoB1AtpuXH48LM9TC4F//1yb+fBryLty
PIauYuPbCrYYAXMojhg3DTUyt5l0s+ZN5yl7lzhCojuRdYW/b1vWDyZIZsQQ3aL5CWCzjLb4vkux
csW9y1rMfi4FCJd+7ZQw8JMvf26U9y3ya55yDsc8a3dBg1Hvtgj8AfcPat3hXau3afkY1FJ1jwrN
sQoOe0cmIzNsvTYCCDFJVdUZyJErfaOae7Z2c2pSGYNHR9XxbfRV9oGRquKH1sXJs4MlGUpG0ahi
TlcD0dkXo549WqKzgW4mtsXAMotxEWxxSmCXtwkCwh49zJu0ZL02ImyHcl8jhbR2/nUmO18McC7k
iGgGTG//5WKoFGSQAvD8c5RRlPvBQwcvd1OABw02VT0I81uOWDqOed2Qqw9OVXu3eOApxS0QeLVD
wr2txW1B1Wcth10GuhOL34T4hEYJXMXZxWzXjokqk5E/JSHOJI+Y54zfY7Nqo4cK4tqJHo1ceYeX
I1KNpexGYI/ylD2v3YS9gb1Q4mVPUSB1Fca7TkCTOW21CeRwxrkoWXl7PhqQljnXHTgKatHTn/+V
puP2oDm6L8UTMv3uiRcQ9vLQpNEv4WP7dlSlL+Tp+lldPrMOjCSL4iZtvmXlOQ2UzBu1RjxBupFY
KWfOd5kaIx4ruDZvDQT6yk0Fj39l2GXeRHxDzsrfgM4uwoqswIjaipz8qfNwXnzAha4ttrHXl7/g
8IPE1013xBC4g9y/GS2lteONBY2g+fcF58STvUGoA0jmzfZU62DjUBHBPIGZgceNmOme+zD8bps+
4gxlIVbC6Q8+sEEpl74Z/SqXHvblB677oFOAPVRPBYz6Y1b4/3mYBN6DxpZHZH3Cp+sf94PHnKnR
wWHbAMtb6EvldOi7YTDKJx/yHnZOAwYl2CFg90mQbAyHingj3BPjaPodUG/Uca22wIxV6xH9XEmV
P5q7R9ULBw+Ee5Agu5w7lgQJtMq2egp8vzsG+ijujUQzRkASxSOS83Tqrs/+nQ94eZU5bGtiSE4x
MJR50UDGselRn8+f7MhES8oP8RumQNZ7p1FgJY+q5yTOOMiAoVVo9xE40aB4VMHU5QiTG12Nx2Tp
QipRc8WAAKVhQe0B70S3x0xIsUvDFDsZ5NhGqc2IUVnDNYLEo9sYEGOKpD2EqMfik+tC0NgpMeZu
n70eV+frE/3gDLN/qfB5JuAvYIqXK+uZsWL0dp0+lVWTvqjYrh3STMkY0OhuhRiTG969m+tjfpAY
0g4h/5pCRdvlDrkcNNMx7qz80XkywcA+8TmrHYqyxn9lV+lHW5HxVz3E9Sr0GlY6CGxxW0Kt1RFK
RN0TmR9t+OezRZdIh8vOmzUBTWf7a/DqyMEwyHkKIi3Jce9Bxi9Dp6LfI9up34sE1NfKwi+39FRO
VsH/O4Bv4VVcrkEYYfoXt4nzlLZ4kcJGAuzMIgyvUawmGqqlVb8SWi2zE0Y0EBKaCn4TmPxyxA5+
sZvWjJj44/gdVy5zm45jhKF3mbf765+Yhj7/tYsDBPGTZv/0/nFtMc/L0XwrKQnyQo9b2hmbH6FZ
yxYfkThN4zfKMDj9HoIxRCG0LOpIR9qmSyBwoOYUmK+c7NT7BvZKkeqGE4XlKRhdBcohXh7pySrs
FGvdiqYyDeK4dXdF0rnBD7wFEMmyUP20tjECeNWpD/PgtlfR7LlX3Zp4C+5RD98n68yXoDYC82Hi
LCQbMZnPsxBa3GD2SJynEZPoYiDOB6WjpTuEH5XhFiqr/kkPMmk1W+ANKlQ102p0MsrB018VcjQe
AhH2wFnxwEUxyESsysoM/wCFHOFES61wW1bwjvjqtEb7MAX0yamyY+sA6SqsdyWaCvmu4zymtMkD
DykYRQUpvO0Q+FFfm9Ko1U1CyOlvRVeNZ1cpPWefWl77FpooQe1cq8C5se7UZ623tAH7k9xs/Zs4
LoR/b4e48BHEa9Y5c32ZA51Lta9WnshhUxaa/zku+s7cZaMhqx2O1/pv4lHL+JJzDIs75LYRNmuT
sXxDwbP6UTWUz46Nqsk7zrOibGI9wEcjSfAhf6kKGq5G16TfkFAqz5EZlANyqIn/hCiwBcdOJMk2
aynT7fBcl3fgj4t4G5W982TDdvuCBUj7kjiJ/7NNPC3dUH3PMc3Rg+Cb8DLvN6VJzd9D+CiD57yg
zbnNEvIA/Cfgam6ht9fpQ46tTPcQ4yT05tQOWdSgxZR/SwPR8o2SQtTdhI2OZMVAvVDsIk+qNays
XL7h7lK5d6EWxrh14rMSYa8UeTjS5Wjof3JHv/bODoR5KPxqZt+5+tC9Uu7E2kOaHt6msGe9bYVe
LRKrVYjC6xAN5dkec1wEAMgF9SaObSFIzqYLAPtM6WxUpfH+Q3qh+NEIvUsemFS4QxzfbfZj54e3
PvQyfWN2atM9Dy4eljvcX4d+X/lJ+Vv4gEcJ99RuxMvSadLXhu6hDrcQm9Wt2UrNeUHU0n/rsEdR
nhsK2zi2qwnWl45o/PAYZki8UZAZ2goN2WIY8YfPVLPGNcHCS0jQbftR1bRDsB9C6Hsfo6g0Ha8A
7bwoqrFeaGi3o0PThxq5mCegjODqjI1FrJZQc2y91b61OQTB75ooTf0xgOLRPBss/zcqOEX7Zob4
T2Kx7Um9uAmDtLtXW60q/sMWr2jOtGJHUB1dhcYQkpzS+dnIIO7+yDAy7QcJYHQ8ZGaWDxuBzv9t
oUZev0EUVeC3pwLttRLpPQpMG6w7DJDV/q5J28mGokKlcovwMlnTzodg+wA20Mpu+RfTfQ0ntbe3
QBEpT6bEShNDgljhhPefFn3JrCREY0cV9U06lhgBjXU94JEE+AZh4wCHAbynzNJ5AnQWFHzfRLo7
DIKwhqirsnusMBnUbkh/lKPdxpaHnarAZrRG/AnibzNE7SH3asSE9DIdQOsHrgxu7NEbxpfWFLge
MV+/eI3juCebTCuAZFqp25/Nug60vZnV2e9agW+98lQuAgZebWAcE6iBtjtN8Mt73aBcIhBuHJ7U
QLfOPkhdzIfZf6hQI9l8a46mFh391E/WAA2L54tGlQsal17OJDfjTH/+V4Kjml7gtiR4T3aaK79Q
/3+pKVlEOx3NDLkS/i0eZws2EGki3b8pf5sLDKkmggVWarhPeY4deiHGDDf41Cg3/mBZT3pdDSsB
7jLapiFBm2qamQE2bs7yGqkspXapw7+GErEHSas+RH2R/2pCW3vQKtnfqrY0jtpotViAIYCOPVBr
frv+as8zK5rcQFaoXXKrT02zaVn+WmJc6zssspzsWR+MQt8Ygi6Y1hTRG2rz8aFSY1KpEaGXHmZx
B9yxwlJgpYawXHnVg3xP7dqmMO/MNXmzQouRq1XTZ000pX9QY73/reDwgnkUFgryFtEufSWfXBZS
JyAeASkzJqEl37mcNqItjTS5JZ6kERWb1IIbHWPE9qmUJbEBcjvioUOE090NMpVvovAn6z8TgXns
HzDKvP4NlgtABg9Hh1yHYNSb6x3GWD9lgZ73TxidWkgPaPW2V+raROe/ds5erQQrcI8PzhU9QPI7
sEKgCubKKHmkOmPaGMOTJdJx05WhdcqMpPsy1IW/RviZXx7TBqPBTzlkgl0i9Xy50nbsKpgjBsVz
Y1V6sPOM2gNsWaJe5TlxfR82VYXGd5H9vr6mLv/Zv2NRhsUik64j4FNq03Ox7LATiEVWunh2IYj6
j36es584iPLraITBUQRtEeyynHzrkwHr/uv10ecLPI0+MTc52MDf6PnOJ21hKwVW8ZkiEJSqLC+c
c5Lq7Y0tWzjd1webbx8EbihxIfBCRA6fypgF+c6YoD6QJM6z3tWT44HphRtwi0hy0UfT38wAi++V
IRftNFr5pOWo64D1hFU2r4HCze6KEFu4FyzCYUhsMnWwDAQDcicmLCuz4AQ6stO+FGpPrE48P3o7
ADPGWxHotD4rN8C7ppeJM2LDpao4X/axGx98FuneMnybB9bAuA0hW7f/RIbd4l8/mYFsa7Ttgmce
JHXYtD7ciU3a9L39fH1Jl5uW6cHVJnWij8vyXn6/JvajjmymfqmDPnua0Ir3FRnCS1L3w1bppX2H
PUf45/qgC1gnA9JDQukY/Bd34QK82ASuGN28eEGosxLbrPKxtGycKLgLrMaxbkJkL3eoOWXBIRsq
y7l1kXE6CalUxhGCSis2mt0M4khC25+wnU77k47NT/90/XdOz/3l0ZqgxFxVxLfQlubl+sgCEoO2
p/6MXayAWEC1pD4auC2uXIvLQ8Q4HstKFk6xcY4c1+oCZUsa+89tKePhkI/OLwvMGZa6rUqb498n
xXXIfCb1Il7Eyy8O3xDvMTSGnpVcQeQhCfLwxkFeYlh5eT6a1N/jzHLkxtXitFPhopINlLhweiAR
sGmWgz/ZoQMluz6tj4aDCoJoHHnEsu2NyoEjenc0niP63wRtIrqzrCj9qWIDvVYdXe4LSt/QGKeb
lyHn4IcozmsnjHRyDT/pvmMsjqtJS13z9V+nRF1/ootP53Pial1+qbJU9Sqmi/wS9CWGWlpTjzyc
dNsmzxv97fpgi2eEaiDPFqAOja3mzTlTNirQmotg0YtRJA0GkVnuvZH6QeBxG3O4BycWvVhRLP6M
pmt2KwdgcQtNgwNBNMmaENycI0+BCxhjQkXihbwJiR1Pl5mxy9E6wq85SP1jLZL8RvPtcaVY99Gk
EVskBgYOR4Qwu/0iF6te6VTxS1hXPs0cKPJ7rOyDlxHFwZcimRL7rlFtbF+s0v7n5wwIA4UUMGMm
QBJ+wuX3dRCFQbWpTF+wEqVz3SX5Ftcr5YcpS3HThHKtKrc4ItN4BNdsWuC91jy7Ad3phxnAwheY
CK5yG+I/Kg49jg/gZ5J88FaezsUpwVRjAl8hYQrZEAX2y+npduXoBF9IZlVBnVE7ycxf3ijWNCsW
ZAza8RPebuJSQvcz5kElnlbI8pbZ8OJGFEj+Q0PTcHZjiW/sLq7a5pOdUks76Y3t+XuD1hVV1s4u
y/KYW95wmzqRhWWU3cnxhMZ8be9qSwzuHok62YXkvUM13pZ2mVYvrou5S6GqlYYah9LgltSOiJJV
ukJej/UxOX191JM0okgjchuF2Cr+EUYyWCP3LD4ktii8GA4x/QSTmHdLKmI5p/bD5mW0FQc8Ru98
0xBqOpZ2U61kxMuhLGJZNswU4y1RD1j+BZ1FAPQCEaV+CcPE03G2lk9I4VjN4foVtIy13vlc6gTO
Ad9Fsfpyx4C4jUge9eqlGZE+Pvq9TE8oBnu4ivlRXf3BuAlrUhAuo3UMjUY8g/kfqZyPPeUOzZdZ
AXB3HMN8p0pHOQ9qVmKtVMoe2EAbmKj0mMH4Mw6wBduiu6T/sYjXTnQPBnFQ6knjKlZCWT6W0Bmz
FUTL4qqZ2KEeQStZKIHyIvejI5tg0N68aI5scdCBWwz9SzSfe70qvg46tuAmIpJHBN+1ldt1ETZP
X0+jrgFMb2LBzw6i5mXYIaNe9CJCqnlbDfH3coMym9lsq0gt5TELsWdaGXRxpU+nkfYh1CEOKFCp
y2/ZlC6PJIZTL1qpNf0RN9AcVAq+9MaOcK17yOFiHzAx++enhHFpICKfTDQAHWf2aFaVheuVUbUv
OqraeNKjZneLruyNC0Pne0uGjIqgra/VVBbHZIoO0SqmYas6RHCzYKcN0fGvLV95yRuqmrhpAeTY
eK2SZge/c1Kxv35SFlk9XUsH+MgkVghNhBNzubqgjcC15UP4OoBWv4tKmtFa2MX31Po+RVVxtM1I
e8QAXj5QqrNODVN+KKtOrnzkRWUHPQcmzM+Y9C95wma/A7eQjO2exK8ykOPeTCMdh55QTs6aqHPh
PzuG8n4QpfA3uNr2lOwBiUArsKW3siSL/cYvAewIPo0KE2Hg7DGto07QMOjjV4P3OoF356fHLhrD
oybG6pvXDsae8H3telx0+8hEua4mM4+ptIX+7OWHkKjQtVHvpK/Yf4vHEsnKeCPUzLipOnxBN75i
KhEifS3ujmaNA0DlCueTC3Aq3DaiLPd8Q9qrK7tjceDNSVaAghs62tRb5u9D7HtapwZCvApcxGt8
6F3sAKTR4FsqTVduwrJxaiQjUyfYiXyoylOPy0GyTxEIe3H7Mv5Vmor7M1Nq+r1GSCq+1dOwOcou
7VYKNO/A/4sci//39I6xi7iZ7Hcfq7/KciUm5XIsw+EZzGeZ41VDrAauJwLDBoZGdps2CrjWpZ9q
YI8610IAz7PSP2arZN/4NnK4G0RRfMGARv/XzilNec4XUAxENKgIm1OEc/HbOOtG4/Xo5TsY4aAR
86RLTFgm29PsBqkUxBuvf7rll2PEqY3pknbSrJ29gLnpyTZXmv45jfzMw94+9O/x68GJNMMeLtqI
3sAQ4n8ZE9YCMaE5UcwvZ9kkbaa3Tt8/R+SnT47t4kxbi+6rNqBHw6E3/1wfb/ESsqrUHPjeBDCE
L9Nd+teqTgCQmu/YP5ujdRvIXBbbyE6HV104SknZDIk8drD8XFa2+NdHmKFByFMq456Z2LuXQyP1
ErngIodnKp7y1LiKtcP32fpZCFUeksYyb9Q2cF+z3Kxfr096mtR8m5NogNAHGzAVsWYjZ5rvupKR
tWxMzmYnyopOvKbtlEA3/jVmA2II4AEQEbmNzb14OVYgSg932GF8ThpNftN6t77zHaVudnh/m2u1
iw92LIPBV7DBlHA2Z+88AXmboMA1PANioWpeu7LSwMA2jdhItQk/VUnprdGCPxwTguRE4HP4a3ZK
urpF5aqtmWBg/ewrF+tsl+akciiSytTxykSwdiWZ+eD7TV5F7B5CCiqdszXVIhvzz7himgSiz0Iv
HnOZGF/SYXi7vlGW7xin4q+BZqfRraC0eO44PHM94+FrQCT2qkHfVk3mvPogAU6lFVs/rw+6WFCY
ApTJScEBW0/AvssdY5XYPaB93L9YmG5WGy/s8Hb2EzQiD1Eh0m5r+9QqT9cHfS9r/X0m6HhNhP0J
VM6tByLpclSy3BEfbEe8xj0wSgw7qQACyU2JHiIRY4hZUiS9QSZIP5WhJpWDO5aaepPrcHGPQWjI
8nbUvjq2qL5C9XY+m7h1oPElxvsSqcSyRkPSQWQV4V0nhInd24N6HEoDMbhRsah9ESkiTtuAIQif
A9PvT7Uf4IRohxLlnUDEQbilZ2d8NpBt6U7gXqsvbZTChOXR6b7FXmj4v7qwD8YfmOOIXwViufe9
3hreFmRoKI+l0N1kZdEWkd/UJoT5TY2EcB4xwdmnMkXr+ENpi9fKUpL0ECJYjKl2PfT+USPbzTZC
WEqzi42xfetrG3fz1OocvK8tvT5V6BD+KzaT7F5VCXyoJELFQU7x8iuqQoTScf36VcsBcuCzWwDJ
9nPcZ/xsHJNdJqtu5TAuoq5pTFIKgKAUxwBSz3ZOgJFT2RVF+9rlWtMh8ztk0BhbM8XHGOFuc+9o
SfvLiwV65SW23p8CeKv9YRStCQZeG4tqizMB9sErT+n8lph+Fw6Kk9ARVz3gusu16EVX24bfiVen
brNPwdj4J9JrTLR50PCBv35+5oeWwSh2vku6Eei5cwZSRfcU3KsiX3EdMN58v3F/moHRBTuJVCjK
0A762Cu7b345MSQNY9Yb9CA6cu+A8b+ebmnUAN6csnmFJz5uKy8vv5DyqgcJl/NnxY1Y3KV2W3Qr
fdNpC11cFDRMqT7wvhAiTgfgclkziRRs0ZrKixF7mTzqte08Go0rv2tOjOpLxqXPdZU7xR26G8Xa
R3035Lscno09tSupirLO8zpd5Uc0C4fWeVHTSbjY6t20/z7GAf6CVmU79as0AMa4WWex5Qr/lXKK
Yp0GbI3VrW7WyY8MiVvv2OHs4h4H5C+f3SFGqCHRpSb3o9kCn66Hzsx3dNB1lDr7Ck/5UTZudTIx
PVY6cgdPdv0Rbgae5XvQzg3uw4nWNbteOK57cBrVe3WHSI2Po59XFKUCLd4rZhsmx6RgJ0zmYmWz
7wIcGo/IJyv1p74Pve5RowXzmzTOFb+7eBjM54FelThbcjAZt60QFsanm1Jo9cn2YQT++sdNzP6l
3gwXfyoSEEBcftpIbZzSHQPvBdEcPL8dUwlegIlld0KPhL2nO4RS/PUhF5sYxDoURLYTaStZxewp
L/WxwE2yLF77PCrtTY2M1GM95GmzzwIbh2fNN3r1SQtwBTv8DyNzVul9Tc1afXY9oEY9aorf5q+8
eh0nRagbtdabRyfXVAoiAzX+FG/Vlfm+w3n/3r+QX4nrLZpLwB+mpsXlGjtgcwyX1++1JyC0D5XU
rK9g2x3vtqQd4xxIrCeLdWzMD32sqHf05pRi23imDG/BUdgRLubY1GxUZJd+ZEpbrAVX8y+COO3U
oueEk03za2fnG29yFShXobw2iV2Z2EDq4geNgKrY+4OJdKE1+M/l4LlrJOX5df0+LoVUQjoMtwjt
LhcmrFrqdX0efFEsX7yCpTN2WdW656gNi/31T7+olPz/WLQRebSQV55TGIZOc0WpKcpr1Qt5V8ta
/EDtItsrkY5iiVZiaZohuGFtMbJTY6QJNfumthy5JsQ3v0v/j7Pz2pHbaMP0FRFgDqfsOKNR1jRb
OiGk3zJzzrz6fUqLXajZRBNjwDYM2UB1BVZ94Q3id1CgIg8RMnzUWW/nnOiTZMEn8F9xg7W18wyc
8Jo2ULALCC21qzeBHu3yoJvVlyziqdw4jMtHizokHQHKV7TSIe8ulfJmbOZKy6/jy+jL2EzMg9zt
esxlPaRUsFp1VMnfWPn7CYsRha41R4vVX0w4EDogkhMmF78aumc9Mco9Hn/Dhyy1pc6tNV5nOcDV
nAK+2Zwe77o4uDdfnqAvQjCAAk+DAj3x28WOMgzvWmDJlypIZWgqg/xSpJ1/tPVWaEDXQ39oY834
CEiwPoB+yDfqc/cHnHkLjBeZIHazy3gkwQzZbtHpvwTohr+TlMI6GTkK60mnS1vP5No6c7ZFckQU
qNqLUiBGlknkK1F6GWeMGrAAyb43lj4gnF4nJ7ic83cqt5C42jTZykHv7w9R7UUDSdZoIhrLLUYN
HVOO0Uku9mymx6x24q9y2Al9+8x4nhun8nxJcTYu85WTTBsN9Tk4uJBJliXfcczSTmqM9KInilK6
zqjXmRspOr3uKIoF0VsflS11/ZWZisQeyUFUZYkyFzeWpGjidS+yS+ZE5nPbze03ThYyNhbNBVIe
zby2s7QF21o5RqJ7wcJSrQESvrif49bx506b84utZs9WZKMPO1BdOagDbL+Nz3XlkxFIJqozQkLv
/sjS0iJPNbJL4fv9j8wfHQCDyFNAKCifQrtS35XUpb4DIFHepyVomTd/sQxPzx3pXlLiJdyHxQ+k
qjXZ1Q4f1HcjRJjctYuaKm7WFdaXauo7N1R82diHJKz7ipaUuXFHrm0yZQ04opC8hfHl7a3RRiPV
aj/JL36jhhf+j2afWLXjtlhpRBhKTIE7IiD0xtoYNzM9Wth1FqQX6o+LTcYvxamHMsovWIgEZxPr
XfMAaqw5FWVjBpimttVOzp0h3FUkWI9Xfe1bInX6g0mxUBNdHGsy1hjadpZf8GeV5N1Q5GOwx8H7
t48PagoHdKq2rsa7RFpIw3Av8ulShCCLXMw3hDwbWpEWe6WkYjBUDHUcn6KhDQ+tgS2TW0Tp8AlR
bunD2BMpnAigjWerts14x/GJ040c5z5AEL8HKBRpo0ztftlJUPE17es2jLzJD7TsqSyG3j9FfCrc
LTqMWBBiTTQenKSMrIM8tjgl1ADNOzwhJGdLTvbuK+QWNf5voIJpAQXp2yM4yZFv96oWECfG7f+m
rLBeABr6/qmLx2k8QfilbZjXZW3sOlON46ccLfGNQ7H6G6gGAx3mAccQ9fY3aBPkIdywI69ujHk/
ED+eJUwafyZJ/3OQZ+s10jL8wXM/nHdBlYQbN8HdV8gS0NHi2eabQPRg8Z4VQzkURhoHXi4H1oHv
pYpd+qj1vm9b57vSSdWLSlH+raUNwNn0kkTMALEIOMyitFGAyp2buJYuQR3i0QVZS94hlp6cUtWJ
XjN9tA65XSEXH8rti14X8bmdEgC1gTx8HDiYG7XktU3AkESU6vlFvDi3mzCSkNTg0QJPG3uld8Nc
U/bjVMzyUcth2mvZZL0EflKfi8ku9ny3W8J7d2EF6yF6E6JNRH64TL4VA/OG2JxDLzGj4FveJs5F
cnL9JbX09NWUALLto6hK/zfOwHrfeCsxNHhtk8+SFOhO42ZWJ9gRBidAGZvi3OZ6w05UFJMqNMwN
aKGnx+OtnDjSUXpW1ERhgi5TBG2OlF4xpcgjwhrgsaQtqZgqo3BiyPsZVYRPYcBpeDzo3dULGUCl
7C9k14golg4OiQ3ScxzU2HM6y/wo41y3ryvF/DrJDSwOaUs3aG2Of6TXiSagJNriv/9VQZpIDcyG
sqAXS4H9osnSvFOpOmDBFfbOzgzk7IjPmLNxud4FMEySt1xwXcEJ3b3qUjlA3B/txMsxLj7CPAVk
283ySUE3Y6sstzZD8AcEonB5RU57O0O9a3hsslK69Baso5Fi9Vfk7o1dP8fWuemNhKQWT4DHu7jy
lYCLFi1KAd+jCX476ByakobGjXSROglh9cCJE09Dp2QfpEa/J1rX+l2eF+o7KzatjXt65SUlFqUK
ayISS3F62dDLy0FWY8P0L0EBhs1VYbLUbos2abgrG8X/YZICAPow0sx1iF/bXQmuljLsONHhbNPh
9Hgt7jabCiE9efJbNkFE6LdrERI4TmWrhRcTJ9Ync0LFyI0aoB/7tAV4sBGs3X0/YjTOFQmIONem
2Jm/DnSN3HrS4GxysaXIOfh9Jp8qP3nu8ryr3LCcnK+PZ7c13uJV9NVqbFGACS9dkES/Z8tH+wSR
+SHbTZ35CzOldssbc21EIXJFSsdfFJxvZyhncRnUjR5eoqr8GUjddOxbK/mGhofMBPGVe/sERW/P
MARaiRjkdjiawhA6kyC+yG0TfdFrJ3vOrKA+SriX2FDIGzt+ejzi/YEhfUQLgAdONFeMZZZuos7c
qmV8MSGru5XTK6obIxbj4lggb63m3fUgZI3g3sPUEObPyxqgDa5WoeYaX+yYu06KpdZ/RkasLfdj
jbb63rZ87UkJsWU5Pp7l/TYyMJcfjGxxVWiLl1yZ1MRoTCO6hGMLAG0qnVTaS3qUKIc+tprXQVHm
cmNl764lMVnaiXCP+EDAZd/upQx0Y7axpr20bVu8+lEHh9aYHOeDJY32N39Op398rca1Uk9DBKwe
T/g+oqbKRceWQqtOgQ8Q6u3oUK/hVSd4LxDc+D+y2k4+Z1moBScp841fmBDiO0d5Xf2kWSG5ezM1
40HNm2rjd6wcL7BRBmh7XnbwEotAEvvsLusaK77QmJr7Qx0bSXCQk2GiSSdZ3x5P+i5eE3MmXhUR
JFyC5fGqeUwbp5SSC+8BbgBOPja/6om6rU3d6hg5lAzQrGnLH3ke+LQJkjK5PP4FK+eM3PlPwE5p
FaG+21XHdnO2k5maE5LJnfq5nMvwlAS0hnZTPwRHeU5T5a1Bqihn8gTRGOe7umu7KTQ1Rkkzkstc
dXWzh1tO/dq0y+Ir4oTF2a4b53/BhBDlCQo8BOWo8cMNHJOY1U2lj5/Aey/AViTuNENvZ52OiYPA
uJReKp86NZxiK33f11L/P5mysnOgGTHYnpkMxcZXLWr39+OSpIDAIINfdkITzB0SsOvpJdPjuDnE
ea9O5wqJro1dXZkfLVcyE8EcuT9XZud0ZpZhDuvgBH01Wjt7EiBy2Jq9/Y3lCD6OqTltvK13fV7q
1OIck/7J3JiUoG5XtYLnH6BEmF1ArY/Bz8TX8cTqAxXbuEHSgq+EkrW+l3nWu19ypw+oLiZ1Xu98
pe+emrFCBlxCbnErKVr5orHhFigbMhOT1srtzzILVQkyx88uigb/+1COquXSFrH7d8gw1eNGhL4y
GsQMwUKjisuAy2tMB+rQlexoESLS/DlIK8tyqXlayT+Gr+rRxp29NhzJP5EMVEaIu4vvl55YXcg1
iDqzbXFolTRyrB31ruZfCWWz748vi5Xjy/pxdsHxQAtd8p6VpkukyayKS5YaGlpofpePz36cJ6+P
x1mdFGokJPNQEvhMb3cM09ci5mooLlOZlN8VR7LcSGvokhdKv3EDr7x5wLup30B+wE98eTjwO+2g
3Nf5xbTnrsf1oerfzWhpn9M5JXdvTOXboOYIpM5at2GCsXL18s4IMx602vh7cQnlaoYLjjblF7nK
TNnVzZrzn/jWqZmD6GuHK8XG0Vy5FbjtxCkh+qU5vxhwnACHaqlVXCwI81+cwEz3DVnYOZjT5H3o
l1VwoB8FlPPxbq7NE9IiWBPSe24ksdt/xdxKW7XRpFXlJVenaoeEQnQotaTYa1ODmoU0b2UUd+Ox
n8hygbPGyRL6+OL0YFHeUHJJlYtOa/hdoRYN4BadzrubUiXFBadVtvqFdweWUcS3TgmKoo29ZKtL
uk2ZHc78JZiD+BimU/MxCdsMf5+xAUz9eD3vIyUuWpo2oCKBlDugi24XNNXaApi3ol5iZWq+Wnk1
fLIHuCXHLAOCtBuS0qjOvaLERyWFIaqYlfUEWuCt2H2iFqIXvlLwRLQZlmAAjbZjxiukXXoyt7Mz
66NnSHh3cbPmT3ZjnJChjeutyYvJ3TyhYlTgoHwvNOW1pWFxjuPtFCS6ehntLvXisI9Po91Yn7qp
QVQzGMfqF5Si0R3ldvbyso73I3TN97bsI+o3V2brorQx/n68JfdHjqePmAaYk6gHLetuRQJvQe4M
7SLlafSrb6LU35vR4KgHop0gO9cYIHf7x2PenznGNARnA44+XfHFMW9J1hHJMbULjozWzxgxyg/V
kIx7LKK2POju7n3xsgveAHB9nBmXOaXax7N4QPVLjyhPu2uDIE/39SBtOcHdXVCMI+pbXIkEh2jQ
3x7swO5kTAoC4yKnaflCW1//EfR57TaB0vxjGGGSup2mbT0Ba5uHhzNYKAANgLQWC2lK01gk/KJL
28kJzoYGmkYEnXXf01+3rmPnYD379r2jxwwtDGcboV5yO9G6rWhjBDV6RlGpv0iBpVendBjrXVX0
aMY8Hux+9+iYMDGiBC4nRrsdrGhpnWdw8S/wtVQJrUtwZ4e2bmTzf48HuntLyZoAZ7CDtGr0O3sG
YOQAZmbDuESaHPigoEQ+jgWQ/CXkLjvmdqia+0GD5TFi85weHo9+f3gYnXtRKJnxxi258VQNyzzs
TONSRsp4aqQyPddDVZ2LHE23oAGw4jrmVB0fj3p/eG5HVW8XN02qKE1ViVHlqf8azk7+VHS6Di9D
Nf6Nq2k+PR5vbY2JYrluCdMRyltsZt0q8aCYhXmRxjk9pLYaHiglRm5lBs17ZUBFKfbRe26caIvv
tzZT5kpxAN8CHjtxzP56xuMeSa2xm81LIBvpwUp1OcJBGNvSQ+F0zZdwCoYtLNT6kHwhdP2Qv1mW
2PsRYSvM281LlSb6GVVV/4DsJDB8IIUm+NjErH49Xt61Q0STUSYipLvHd3M7SWkCopigK3NpS9P2
+npUsyMq/Z26iwO1NQ5KVtDURT8ueLPVB3I79DcZFtQkllTL6svIjCpj0o0LaPwQsTS//hQmWIkd
0ExtnqSQPQ/A6NvnxzMWV83NeyrMukQmblCQFoK0tzNOpsnO4zbMvL4K5LMhj+YIzK34bdNSa900
zQxSx8HamwoC6ZljvvU8AyKkDo0PB8xq7a7m1PWtbI6jVHpdFKjupDetp0RKd+DPEJbrM+1VqSft
nZXV4cbId1st+A8WmFxaGyz4Em2jFaMB7XSovBh7b1x2cfqthr5AsSKKnvS5DJ4jHLs2Hu2V1Rby
jnBK2WguycVqV2VpQ7prai9EPsyri6B6MfwY+8GeprCTRsrB1MLyUI9T9UUfWmnjtroPHemei+4g
vUogXWz77W6XeWA4eaLVnjl3aue2luT8NkHlzh9lDYmwk0WwhKylaUgNoUuU52dJaRPzKZl8aeO+
FlO9PXh0bBFKEBV5jWtlcZOVY6KzAUnjwZhqOjeYNVefp+hnrAzGxgt4R1VGGBjXFVQ+0fkBqLKs
pmKV5VB612svjcPS2QWEtUilW51yyDWneamnTgoOBLP+oc3iEE0lZaZcjkG7KD+FEdRIfZQgMycm
0nc77j6oJbOUBhEqkpL1SQsNyT9O9WiGbgdpdt45XYFBdo8ae7uzsyqxdmGRzF/Tpo4/P/5+748x
1waeKaLtK8rUixtrTouhahu/8dS0Nfa42hRuYjr1Pgql+qntyg/EdeX7x2Pe3cssJ5IwNLDgk9E6
W4QvQCIBYlpB6+kpZq1O143HcaSXNM91c5Dt8u21YTGgQOoLzgKY8sVnA7bIqTGsaz0kLnWvbGg+
cvlLx8CSpWcKhoBd+q6KD0qM9PkutPEPQv0u+PJ42itLzYxpg4pmAHL+i1/R941fjHLZeeCawo/8
Uhzio+DUQ84+yF2tnv1W3QJz3b33NgUrQB3cz0hbQ8++/WDHIIY7Nuqdl1aOH+0KvmkwJEatud0k
68+DldknTU38AP3P7Pp4vn9obotPlGoPuRZ/YexgLAdXywZ57z71qE6Hr0MiZ2d7rDtrV+HIDl24
aqZjEYxp4rZZOLyMilP/CFsl/Feqy75/6hqlgzeH9co/KL6OH2PfT4+dURRnU8HoWSs/hcVRllTn
HMPrO0UdUG/38RTu71sBlGLtBAWbzHzxdWB33NdZGqWekUzx9xZu1kubliHqlcgaHzAASvdKR2MB
TnDoVrOmPj0ef+VLgflCT4WSBEDyJevDaf2mCOQi80pbCz9Vgxx+CCWlesrU1gHIWlobNSV15byg
AU5GTkkQBOtyy7o0QcPDVnKPJnr90qhWci76vHcjEwdUV6r14iPO7eG3SrXQ3/f7SZZ2OfINnxNo
qx9S1Wq+TnM9du6A+sK+nK3qQql+3oO9d/apYbZ7AIvSZ3qYSecWTdoluxGu/rnW1Owrguvpzppm
E+Etjfctyir9JUmQ1t3YVlU8DouTKdp/pL9CKe+uiT1KDsL5pZp5Djhk09X9yRr2pVkXudsazfAD
vKLz5HQJsqH06bTgULdI1jyNZpRrxykO8brI+jL61cyldEXeVK+PENN0wx1Lah4CKIN1BvKC2jNw
nQoMmRqa70sVucfd4wPyhzG9nAnbRB1F4GXobN5+4BU9HjwhhoSwJ6pxZFBjDSFUBH12KkXj82Q5
xbQXao0f6GXE4n1RrKdMC/xvgVFMn5tBH35qMs2zveljqLmPs9k8qrKU7qow+/fxj125ALkGyFvJ
J3m3l+qEPc0RIBh16ZmpIl2nIus/gAtB48MnTA39JjmXhp/9h5hFLA5hC4x93nHxq/5KPEY1odWJ
T5TH95U+jZUmnXst6t6JROhF1vL5ktCLgGgpG89jkGa7aCri72+e+Z8rnxuEaPkOPtyOmYyUTFd7
yF92Ln13GsCDnX6n1D9+0DBo2QPL89+K8UT1hyqfhXiEKLosXfEUPaXoVCEN2CMgfRgmf2SPi+kp
DNXXcOrmJwMFADfPsIl+PNv7W4sBue+RWiIJupPndgpDhotcDB6LOzy1jRY8+aMsHcZS/pmVdrNx
Sd7fWUTDIrNEVo2JLtsKahA3bYh7iecgf3u2zBiH5cke94UVavtAS+PPDf7bnwenszcmeg+GEchl
Bgd+gn3RXTotx9xYY9ROXokL+XM3Z9neknRnF1ep8ir7cnIs8VDmuUBBHLkZe9o34aCeR+nNmiS8
sQK1RizMGafatrgHwnGusmJoR88fJ/V3C+bsbGh17DVVZWzM+g8Y8vbOgY1KAkC4CI6Cp/32i0r6
SDJTOGOe049OsdOieeYy72n77pLZskM3LVPuQhwlIpx1jHL+1VFOhvMLCaV5CgsnfK0V08l2nR9X
H7WSxjKG8qMmPSfZkP0wDJrGaHAruY4D6dQGqHL5xuvjM3qfPtDLYAb8foNG2xKaZttTpZORjx5r
CllzKhWpQHcCmUHK/vWPx4PdfxBIrQmnaFC/tmgY3y4YgiDF3PIOeZYV+VSzULo+zNkMSR8sCFyg
SkUi9fR4zPvQBT0Q3gXUByCBMfrtmEbQI/SsdYqXQZfeqZrU75XWCia8vGQUwetQOeUVoIA2Uedg
B09j/PT4B6xMmpI2IEOxwnTjFgWfVFBxgO+o3hAIT1fVLF6ybJLdoZTNfyN8q94cXsO0siHgcPrp
nC6zCtWvqzmkOOJJre0fTCtB4ZtBD6ZSO0cpKIO9HYJn/Q+TJMalmUHERIvqdpVhj4ME01vVK3l9
T6hpp09Zl7UfjLktDznHaePbuz+2MCUoN0Bx4jRR+bgdDzCylM5EJF4wpcm1mZsWp62gUz5PY28o
G2HS2hGiTijgon+M78XF+9fLSciHVn3SaJ6V10p4LjunxXaPXKp2uff98lC0/eAG+hBXB7Db1qcs
kqw3k2D+iGSTZaJFQjt3eY5Jx0vKoprp1WqFnJMOTPU0IYSxM4ICsVSE3MlRjc0c9e5RYVibhsyf
ijShwyJZyyQwHIZR6V4++x0JfY9EfgQLfB/HkuFZVPffWQ2OgzbE8vMbzxSUf8g+ojkl6kpLuSe+
aElCxMrwgNvFP2Dvxs/O5Fuf9VLND0ME3+o/jCcImfTDRJ10cVPY02hPPOKGp8d6zrVtjWXsAvOP
Pth9EZ5q9CI2ZngXCDJDghKSP6AOMMsXp5h6Yan4fKsePuDDqxCL/6gBhj5KSl3t0zDvX+ssN7di
5ZVRSeOAp9HYJbsxxIX113FOsnlI4dFL3hRZr04Y+LtCUbp95pvopFWt9jsDhLjl93P3wXIF06Sh
8Q2snvt4cY4AJ6XwslXJs9M++1m2Ju+gVpWvfW9Zr4/38f7IiqHAwRJgE10vBYzsRNZrTHwkzzcj
+V05hOVJG0P9WmtQ5AZdp8jRYlVKjOpvYXdWhwazTytRlCWXWUjRl50yRmFw1WiuTl9SXH+/OEaG
WEYq535FxUwyjkjTQbzMBwXF98czv3tqaJkCHhWAJZDALMHtzk5VTCdDrcOrHpfFv3Y+dc/jaFWf
J2WScfPCavut174YUEcCTDT9LLiWtwPqo4MvZamGV3wjshA5WMobY9l+p1ufY9OAEdvjCa6cItGr
ZyShnWotDTLTttayOdAcbypxYSNuIpjYSR30VpTbuYI21nNtOPgXQmIcBBjVm9vp9Sa89EmzfK9B
QeRgVNSzXFn15bNaD2n19rWkGyRkhfg6eUMXa4lnMiIE/hxcRwBWyhlnSf3YokPg7AyKO8bebMrq
6c3LyZAkRoRiaGAtMcBlYpYEsBEOLEaXoRMa9tJXrCfHcYdUwD+Px1o5m7TZdepHIKpZz0WEECJq
pFmo3V7rxCn3sYJCfF6n+JtObXzMVO33fxiOdYTZh7AYBPTbrZMwozYmru1r1c2gJ5q41Z/VuG6P
gWLMkhvO45YW8+oE6bdDJaSzR3//dkQ6wx1uQ2l4TdUiaXd4G0T9cxPnlrqv5zxOILMkkIceT3Pl
hCIkR7YDF5dnctnH7PEImpPKkjwpTiX5fYV8QL6D0Di1R8A9xtaTvPJ0cLnx8VEugt69rCGU4CDD
zMnCK+ogbbjDQ0fKj7igSqc5HqvyPSXl9wmUi41y3P0sYSoS74lv/w9b83ZplayOyJ6z6GrXKmBq
8F7GrqhHXmpl2voMV8fi7kaageyOpsDtWGqhJJCqquiKRLj6ZOStdsS7oXsPILDY+OLXhxJyUAwm
kJ63Q9WtrU9aWTMt4ILFfixk9QBu3PzsyLhivfmksIZc1f9vMPF0/fXqy4NQipTt8FriCVK5hdVP
iCSqZiyd7Tg3Ny7q+4PCaKgICvA3wc2f+upfo9WS0jmSxtRKp9enHdL3VDQx18jRZLKLD3NtT+9y
rotvb/0c4DmR+BDFEddQLr6dJL4TIXAnM7pGcR+dlbRzrug9FAc5lDbtOVd2T2CCBX6TqhLlhtux
SrNVzSFUo2vHtF6dElum1LcgrsZFuuXptzoWkQxcRNFmXgrpVeo0ZvUwh9cp0/QXmHLS+7RF7muY
mq1Mbm0o5BBpof/hES1hfw6QP0qjUnidQzxc3app8KEyuqEJdjwMVrhxLO9vTdFSgAUNoobe2/Kg
4OVVdipaqtcaoOUncyheB2hdorOhfIuGrvvy+IDcB2i3wy2ehcksQiMI4vCaDzPmdCAYMh6fYXB+
2I1ZfXSCUi6+NUNp2G7CDzo8Hn1jssuMRoqgDTu4XF3NPuqpB6i96xM9fZJwfgO+rW/Zta+NJxp9
BNy0tyg43x7R3PftQef9uzrIBb5LnFj6GthWD516Mn7WY2a8mRdG7ALmjOsKEATYbfV2wKJVi5zn
I7r2k+N/lUc1f1+gLrRrsdx6ms2+2yAgrG0nIB5cgP/015YSfo7eaVXfGgS8FJQ1t+miXn7fTWE1
HHL80uaz01WyhdXgOMfI2hlbmLC1BaY/JBBoQDdBm9zOt5esFpFpcYOX+oCNXEn8NFmVl+Vy8Q+r
IW1cq2sfpylMGCD4MewSQZimUqSFjR9d07Luv6RDR61D06P4yQxmhFIfn9bVwSDAsadUsRVzEbGN
ttMnoy2H10Lym+5j3fbVk1qUU/lhTLV4o0h/X0JGoAfMJ6IEPBqUxBZnFRC3MnRQOK8Z2ov+DmxA
hmPiGBkuGtRz645Blf6wsR7cqeGAN7GVDbiyq0ryMpKIbQTGK8+XwUkGnQ/SGknvRaEyz/O079OS
D0cpTOOjFjhjg5Ol7xwHn5PtwrQIozOltXIL0njP/mAdoFZqJn4eAtIhduWvl9Nvs0hLuza5xjnm
l/vKb6dX3fRRaGwSlAZ17n3+qaB87zbIVHrYqefEDq3hfJiA3r+H01fsHh8EsdE3dW6hnSSKTiKC
EA2G25+klZkl/ODia54Z2bTD3RQ1a+y3g9PjcVa+JlQPLKFkbVMnXsI5gxGorxHO6VXVy5EEXQYZ
O89NGrj2lM2/u6qxPj8eceX+4FYk8aArhG3LsoyoJjzvAGKzaxpk/rtpMqMRxYkZPW9fnf+JKkf6
0vhK40aJbW2ws1cmS/7KbUmQCZj/Ll0wwzwZZ8AGWp9fq0Zu0ag3owruspR/nkJz825e2UXaf5Sh
aaITryz1sXsZD/mud1jdOOuGQ1E5HN4K59V2495YmRngLOG7JlSdcWq4PS5jqgS6HJbZtUx0GZe3
pkaEt47sys2MCrkEs9nS+l+7PIAmUGIyMC9nlmKf//poOuSk6rSas2sd+eoRq1YTI+dZ/U11MXhu
9Tw6U3xrd1AvdWMn+nK7BI2PY6xI0+vjE7VycwiVZ+InsmqBlbr9JX2lBkjJhPk1rFVHolSKlG1U
8G25JiDoSLYghWuJfHg86nLJhZqbAGUJEe0/jhW3owKm7CyqpZNX9Ur5NBR6/RxHHXdnOfS/rcQJ
3gopFQOiQkqPjTuKQGhxJcx1z1vETOmrafa7MQ7ap2IA8IBNZt+9KKMTvTGyFwOSyYv+icgDjcUO
Z20SZBCaVE8DTZifQzBxv9UOfN2+Seatzp7YpL8vPDEYfT2iPwrQQOvEcv91nFIqgzUMXtnz5ySN
9xRSs+aL5FhBuNeqPJ03bqG13RO0M5Hm0TFehtx+XgiVYmX2wrSx8WVHzTN90Udw7Vbn2Psg0cYt
8UGxP8sZ8tZS9AGuytO+2L+qDxVnzKF2YB8zI5NJW6OWjfzdgGJAuCtmUnhZGbLvlG3mUxcJg9vH
J3b5nYglBstD+VkETsQXt0tcGWVZ9mWseCp1qcxVO1X7khk046TA0X/1Uhd/6nUn/fp41OUd+H9H
JS+FJkx9dPl1ok1r9HM7KZ5cVUruljm5Fk62hr5/PM7KjgqTLJGFEs/c1fIQIm/sqIxkb8bJpTkZ
LTSIfQc+NDpFsSp/69XBfCuEnrmJ5gVhA58HML9FzCK1GXI4TqF6mQqSHN822CaY/qCcFD93PhU+
l7JcIX1/PNM7KCzDsp4gDqCcsKZLixcUlwcqX4Pmxc1cfAplPdvLftnl4GaqgX8ND/qgx1+UftJD
ALnD/C5Va3Mjelz5YGmO/yn3w+PBC+32NMUaELkEAjB1YSut4eea/pMcAuF1jdTc8v9YBg1ixjCv
0cQlYcUoYbHQELTGCiUOzUv8aXaeZQUBf9iw71onqZXDaDjUbhrNKl5w8t4qMq4cYC4IvhjgHUiW
LQscUZk5JY1q3esnrcv2YBpj/eC0QfH0eFtXDjBvN66ef+CwwKxvFzRP1YrsRdMBCxm1A4Q7xpmo
CX39Okxz/J3+WOWcHw+5uqwQfgmIKAg4S0ntOpHohUc+UxuGYDo1QYkZY2u3iu76mia9tLOTKvt+
1P1rOsxbEJaVC1EIsQFJEpoNdwT+YJxzug4j7wv2lD9LYFv1CUVeNTkCXB6ekSPOpycAs8MXA9NI
zBoMrJzf/opjXEDGIRgMMMTE5v/17IT+WPadkSgemNs4eTdJakl6p0Sl8zEDF6u85Ko9bqU6qxOn
VocSPnL0uEDfDhoFZWWVIBO8sg7V5IPkj9m+kdHpOGhpP1g7jIVmEQDnBcLP/M+Vi4+hcn2892vH
jcbH//8Ri7qBpEZDOCul6lWy0n4EsJJ9zyiPHMzcaAB+4yzzeLyV14dbgviFNij95WVXu7LCGT96
R/VUCSQGr3La7+l+qt/ilibhYUqD6Z9sdEx/411YG5fnhOhYEJb1ZY+nndLWVvpE88Kibn6GRqv6
78MMw/BjhPk4tklTbP9QcXX58ni+a+vLI08ujxysUBW/3WRpaHw/K3XNo8TcHKRYc45+h2ypq5pz
dJiNcYtftTZRyLPCWRG0NYjr2wHBhNKhqxvdswuleUmcoX9fWEVsIz2S2CjA5HkY7ALKVlvE1tWB
gbYDMIRRSwZyO3CCxEpu1YXmSUOhHCOo9e4wJPV7Rx4qrOQjHxV8f1LD9D/sLCAFCDjULpCzW3xG
SNT1ih7UmmcWWvMBhcLxS5/19HtUHC1Dl6bsGLpm3JpbtpxrTx8wGJFBcnsBKL2dsFKFRTREMuAU
DUgnhtaq3Z7kUcdESJ5hx/yXeQIzoU5DL5+G/u1wRpsGA2gf3TOxN/eSUpo/zXCffDdX55JvtQ61
QxEKN67HJ3h1mlzMQm4KLdgluHFWkxBhwoLXwQ4Vda9MM/2nKHLyYT+mlHE2Sh5rxwiyPWEULzn4
TXFr/nUVp7k+jUad6Z4c6R8kyUa8x+67I0vcHFNtnj8WmjR9f/sUyWIpPCGYQ1i+GFMJpNrveiIp
Rx7rV02q0BsEn5YeKcQ12cY+rq0niSooEDJGBPAW+2jJ2JKXvcWxqSTrN7Q4NUWXugcpqk9yOx4f
T0389EW6IfIboGGUHsD/Lb6OwEcFSTEb08sVw3+nll2R7YuxeF/V9VUq4/SkcCvazwrGhm7m++XG
8Cu7yU2EhC8vHGXwJdkd/BAMLaswvWbCTPok9b4ZYIeiQx1Du7E+m1ItJ3s9i6Yt/amViXNmkXMB
iIc6xbJJ5MeDZfapzcgG/rGzhBGgH6sRPmSl/y9BhonxAZbZgTuMBaD7sYh0eWOnVydviiomAEiy
kcWxissmLvRMtrzCxCihzxRo2NJIbyN0jBkZNa6KI23UdOMLWnly6FQBRsZ0gAR5iaZSbBp9bWlb
XjVocnSoDC3pXaVy/pXioFPd0hy0jV1eW2uB3hIXP/wiXSzEX9/spM0y2xxZXicNQdft0jEOf5Vd
nIV7ue98CfHOqZFOjj4XSMnUlvqt5k/KjcR2bd5UsgVQUAATlw8B0oeTPNWx5cV1VuOkOpguDn1h
7Rqx/wXBl3BLgnxtf/8ecBE7wQPCNGnyTU/upCI+IDomf4lG+EZnH7QJhuJgyFwlRuH58PijXrlC
SOAF15bImdxxQQqqVSxG07xih/OwLNECapR3dJvyeKcHbbfBldPvbxDAs7SUwXuSbS7xY5o6pp2p
+4YXJLXuu+jnRLqb2/2WL9zapEiwAI6hdQR8ZHFT5eQYMXELyZ2lVnPhllrefw7HEppTNGpT7b19
DQV2Q2i8UolenhZdThsMgzTDK6aw656j0LaanV+aND7jKrc3CJwrKZYotUCG4FkDQLW89PUglrnq
Dc/8P6Sd147cyBKmn4gAvbktlmmjlmmZqtYNIY1maJKeSfv0+1Fnge1iE0VIO3M1I0BZaRgZGfGb
vPBQ2I1BNem9VD/naPZ/tbxW/YDzfP6c6P2wEYVWhwZtj2gXBR+YVdcfp52n1Ad62zwP3Lkg2Q21
uTeFmSf3OoCj+kGvOmwXu2iMfyn895Z4ztq2/lbF4Crn01wCV1D57hohpXM2Imh2MKmS72pXmf5Y
OfUG3vvt9wiYCq1Djg/XDSnh9Uz1dIBMFGv6OVDDuvfRLC9/RRZOJMc0Naz24KpxmuzUKqcbe/sw
vQ09yMAxPy5ZCqTUQa5HdpWhlT0PiXOe2+G+0pBM2eO+a+qfG6zG7iZLRt1/t4d8u64MiQwqXyUA
Lkp610NqBi67vdWB0a2y9l2IsmLmV7xhfVWJo63u8tsYAAIbeSmXBzKp2TJBUr0J2cM0ts96V8T/
aM6oNccw9ar2j68uxkHIFkFbNpFE93pSgy41O3QZx3KnOj8K4cTTPhkdxTrZRuHshY2s7sbltXJq
gLtQDAVRySW2rG+7rWM3lqi9Mx1Xozo2VUFTKqmQ2Qep0wSPJZJz/zaOVm2VKt/emryCKbfwHEbP
irNzPVkWcaSnC2Y0KArL8we8II8x3c346Dah8SNr3GmPjwtWyQr2EuY+G1qxVYNYObivf8OyNVXp
DfZ3YRhfcksVH8JGxslBlGhE7N22LXxcHdELvX1w38aj+fEPtn0uvCOEtNhjt3dl21kgdblypugR
Sa/O8KvYE8bORnjpsUEAtt4lYya/BYlsN8L++uiwsLEVo8a2hGDHIy9nzJLDix5Y2peRQkDgk07Y
X2ppgrkZ8uQjKWrxOQ4zYyMQr3yxfK1kSBT/eUotW9tG1dhpatrKeaAa82gqqKpnwlE+S/BAp9tr
vLat0EvBQpLIcrgWkTAVTTrlgwgvhdbXu77ow49eEoz7dko/64Nnfbk93MonhCsmLGveM7iiLJ0V
wcGoWTcK5ZzmEVIUk9YO4yFj8eODicjTEO7qESxa6Az2Ri93JTCBQqGRQkeDYKguUrCmDfEXsoPo
Qp19tI8CyU/nJJ3Y+osFpfiLwgevYMor8+94leF2RpkUVWTFFw1JjxOXzLCbNKhaqTt1zSm2FErs
t9d0bQu5UuiF0V3FgGXxmdRZh1vkYMQXCWmxP8YABPKTN9ZWdAeLwKnvs8KuPt0ec20f6Q2RwNPP
5dky/6ZXs8xEoOWBCVJYl4bzrp/Uwc+UQPWtQnqf7NaqD42ZbQmorH0W1H6pjrG69OUXgyoT9BK9
csMLnpHOgHVhUdzreC18amooi7cnuDoWmlU89mflsTcSQNTnFFBFoObTvvqoCrX0gz5rvH3RYkG6
cWbWziZpF7sH5wPUvHG9mrmjhanjRfFF6DL7oWqiCE8yjat8/+eTAiVCjs7qwT6YQ96rXWsiRCsM
kXlnLFW7oygKJ/ANKUPj3hqnZkvxd20JORq0ClDrIG1enEvDKq0Y0xSPclCvOoeqmeVGTKnm8aFJ
jOjX7bmtrSGPWRrsTA1AyPznr+Y2BKUTpWQaZ4v2/vtKz4EAAYqqxeH2OGvXAhfxb8AVYXOZJM/0
LVe0aXCm62Fld17oxE80StynSQPGitGSm3cgodI6/oEbqFpvDL+WClAdmd1HZr+2pYaRqiKa1k2V
chaT52Y7xWi6Q6lXxWPRdBDTB686ssTxCSkL0RyyvMm/3p7/2pcPOwBsOWhQqh+LXEQLI1EGCRE8
asvgKYDX9iR4s7zLrSml+WDTFaozY+NrXOlg6mDqZusjmqazc/z17pq5hrREEHtnLRxr8VQUdbBr
UCowTilVGx2PzSAL3V3STbr+SL8sex9YqOBccnVq/r29AL8VDq8LZZTIQBXzfuA5SBnw+reElF27
0iuCc5amhKGa5b6DNF8Gfpdq8kHtvPAUakKiITFaJwVMcObzLNXQ4O/7EevfSuwr3M7ubv+utWsA
jwO+NjTLwGYtgkjY6BZqrkkAparIzP3QpFV/Xwo1huI9hu2dguLF/V8MySc+C+DNz+PFrmSa0oZ6
YTrnQU6mwWGs5BM/r3cPhjkYpGZRZn27PeQbz8j5VgWMMEPvgK/ylrpe/RIRujzrWxtZp9LVzpHq
oczCyVC0I0XmutnBsdBR5kyUrPajqAvfOamhvohpCD4FnhpLbEej/N6rgiG/GErbW/vbv3AlQPCz
ZmIbb/jZeOH6B8ZO4QWGFQb0ccqk2uF43nr+yDv6LDtdSfpdqVvZwTJS1/polY2x9YpfOQdcjRRw
EW/go1mmWMM0CrdBsOkyDo31RPm93dt4hflmwtMBOfhxCw75NiKgsgupZmb00XVYGk1MbjxriNtQ
fAkGH8co93xPqcJPdeCaPlJbjbOzs3FL0+ztMjMq/ZS5p0IWssQ0ZIPSue04pheYaPJTaiX2Z8PI
FeUAID3W/Wn0KMqntnpCWQAI5u09frvGDA57cfawZ4uXAv5OZYlGNGF2SRpkdorUyN1PrlsG7wKl
CfL7sq77cIscsrrMpCOce6ZE6/n6XGlgqiJbquklz93UJan06l95JOOXbhLeboy0/ghfUWzJCq2s
M89r4NNIRs/aPovvjYqPjcZuLC52NTxngVLuO1dUJLVdp2WHoeswQNIKkCtjk6ZbnqDzX34damcn
Cs7wrImCo9jidTLqYx8nuDfD16qi+6rQB/lQKE7absTOlbUFoE5jfYY7EdQXl5pdwyJhGCap2Dif
KlFw6Ic2q+hLdvJb7ynDKRdW/3L7FFlrs0OoDWecOWdZaj667ZAPmEMnFw75UOyiVAbjk4LDfAVy
V5bRH5dnWUw+l9+K5sinzz/ndYZUCAsuaCkusg5xdNYS6xwZ0bhVxlv5NgDc/JaHBo8MDuB6GPw0
m6HLqpRixUARTSuS2jnKYdw5CQ+GXVhF+p/aF9s6aGwSIqoElJw4KtdDotIEAiZWxSXuTT1+7l3B
W1ZhpPEQ9qVZfHcRfEQSqoJNsVGjWDuhGijLuVw6X0fz5/NqUcOmFlPRBcy2HF0SkCEqq72Iw+4v
TujrcRYn1MV8zdViK70YTlj5g6zCz6JvqgPGJeIui2Jtz6Mh/nn7gK5OjiLE3BIE9LJEUWmlO/Wj
YaQXlJlk90GISu8+2VHS7P9mHLAlvBMABSwJRq5XO9mQuikCxKOh7vtGncLnovamLRPN1QnZaIwA
25+FlxfxZIhSW1ZtngHyTa2TyK0BHXivdbbAqWvxZH7JzaL+UE6W+h5pamH1hNjjxU6d8GuGiox2
mJVYU5o8pK0PKCk06F86SW9tZMprX9+rkZf0JWJY16klI4tGqh8w+9CUHaFHU3djnrk/mz+X2p8/
Pp2UCqQmCfqbroGiAmIkRueXpIUQEKhx9CThLX1Skck9ZClGhHardGKj/rsWO3ELojFOxgGpdvHJ
xxWypX2T55dAJB4AdnUqf4L6Ki9O4Sb/3D6ea2v6eqzFN44qWjEobcxuxob85ilIWu8o/lp3AwaM
n7qsqZ7//wZcfOweUC/VgMJxydy0ZnIKWm4Hq3PLz1qjmy9V3kPd/4shjVnrmJrrW3RmBNpGL2M+
waJPzZNoLUs+uQnKEwDyMb3dT/izVX9ckuPk0MPj2p396JZfyazhNhMP0gsmok3l1wGs0MMAhnxj
Ode+xlfjLL8JK08qLXHT9KJM0Q8wRyOtrcj4FLvCcr/koujj+yAOnK2EbfWI/r/pLZMXqdZYBzpN
eunaMtJ8y80CbxdURSGwExnM+Hh7B9eG4/qji09Nbn6AXN9EkUy6cYpjKB2DGhyFHK17MsPwAQe2
LaD/2oKydTh5UImDCDaH2VeXHtdhGYpIJf3VzeEfEZnNQ27oXbZL3fBkuzgywGzY2MS1j5DwQtee
f2b61fWYdgbHyIq4AHsjR2PWAmR7n2Ny/ti3aZgfZV7VG4z2laIDgYXa3wxWmF3m9OshR2EXEiNP
riVXRj+cdDghpXOPn47jA+HK/HAswah43jggvai4pTxaeKxs+WCu7iuwaczZSE9Rb7r+FZMnaysz
3OSiQNsodqqZto+h0yeuz4uj3OrfrW4thj6AIsA3sbfXo1lo/OrhGCWXwDbk/ZS1JUKR9qQ/29mk
+mVauWeqWuZGhF27l+eu2py/wR1RFxHWFNLtR57LZMKR6rc4w8MZibVo6228tpYkMrM+EzUSCiXX
s0vBvFeh0YmLqejysaVo2B4RQa+0nZdVwUZ4Wx8MJR1ODg/xJZC0K/oWP88RJjHVkR9KkCoPahHa
Xynlt4fb3/7ax4FUPsihmYAOkfh6XtIY7XxSDHaNnmziUxpM/CGqxo84CQ3DybO6amPH1s4JaGCU
JoDYzxyc6xER8FMzJ4/EpUXvhW59MfQ/x4bGD7YVniP3Sl0P9UlOk7aVCa8tK5/DXHzk6a0uVaDd
BniqYmsk+4kMpT/GpXaY0Cno92DbnI20+3eRevkCBSsKWWwGSr15gXIjBvmIF+jFwibDL00zwlTM
kcfCqYyTkuSgOUGCmH5rj/1ns23tzo8j2/3YVG71iNSvpfvu6MRQ1YMQ9U6lsu9vb/0bXt2cf5Fn
4uFHA0Enhb7eibHBQK8N+IXj5Pbv+sB27jKlnv4VSR3/pwlNfFBqy/jU0REqd1GrydYveffpx8jr
N37L2mfM85nmAi1bm0bN9U+Rfa9q8KSSS1o0WbErIjVEx7lXmy0L7NUz8GqgxemDnzM0oix4ymZq
830qp7Tc6+g2avdt0UTJxtc1R5/lGUASC5mq+cpD3uR6WmpjpTJxK6oQVRcX/qQ3irILaiT2/HYo
3Y9F3IRP1YAImVoof85koZnIDcSVNz9vlwKWME0I1l7onp1Mn2xEclSj/CiLwFQ+l4k+Jpi6tlby
VDe5kF8iJ7W3OsQra016P8tHzXAZesXXs28R56obftfZ0mUo9l4KyOvOlFb+rSwowPu3j/PKWhP+
VcpchGdgSIvR0k44GiU076wi1fO5GrRCgkisvOloQUyK907euOo+D/v6nVKn0SZ+ZSWu0bW1sA5D
tWlucF7PVh/AG4jKpNEgXXh9TtgTWhENqTwUurwcdy2kw54tzOi2mnNroYbSNnAD0Ki045d45iDB
PgwvONwYO2ARqLxDz4NqN3kfy6xsbDR8ujB/npTGI9R5aKeRPZufDBXiwAEP2rreG2gcDu9Ck5qA
P5VjazyNQ94kl9tbtP5DAWhR+EQRH4HH6zUyaopZdawHZ29AtBK2HMpJvmp148fc5PrulDET0O/h
7fuuHKb2PoDz1p/AqyDolJadFZzCiusq3JmecE6cBvekpWqykb+tHVyqQbQEuX7BWi0CYx1Wsg9K
1T33StYdTS9o38UAaf4xgh6v0dtrsnZsSIVnwuQcg5e1NZEqCg7hWXA2oFVUewuzYJgMVa89Kl0e
VgkaLX1k+mWrefEGr26exiI6zV+nNYuEQ2hcejpNoQKelRIEKPEutfetDNKHPqVetjNzNa0/0Bwv
/ktJP743pZY+D6miJXd/PntwB6w1BCWA8YtwnKoFGAH8Rc9hJ6yzyJXxWNllYX5tcdKFwNLBmBmD
Xlgb981K2jNbFqNBDVOHQsBih/Uwb+tU1+jF9knf7MEGVLmfiBT/4nAS8SmjPJ5vzHUOQMvlBqOu
QebmTL2hB02mwLIbpQWYhUMdP5Qd3LdEFDo9Hp6zBzDVGAHIKcchCPun7uX2Sq+daXAzNAEQTGPJ
F4keCly5Fmmdck4yRR/3thejp77T3cpI7jpT1uPG1bfS7JzVClll8CwExKV6St9xeipFCSgVN4gs
qJXr3E+BKLRvYTKoz6gFj58TOU5+PsbVXYUXVHLnKnmp7LLKCliavFAPihuoG8XstbSHjIcWDPRv
OrHLS9l0cql0paGcrdCLv4X1NKuaaRFMsRjBrH3XdNl7lIxtZ2/kaWOi7GZ5H9MIpeFTnM7LdXtj
Vo4iF7EK/pkKNNWZxb2BqJRt92MJsCmgZcCj0ErMf6c0nnY5Val6T+I+bDkurBxFXuFwmGc0AsF4
cRgyx1ZdGYfeua0c46HIdUAqZeAE7t6zK1EezD4LmhPFDxzK2h6jvm+357yS7s0d+bklRQURnMz1
PYDjYlYKnKLhcYnsZUSsIvAbvJS3sDhra0vXAtwPrT6eh4vwoqWhXqFLOMNWwEDv8lFT3zlRpwWn
xouaB68vuu7T7amtxHMQ5qgj0eCDHPEGXqp1XhG5indGbapBft/oo5OMcV0sM9yp/KxOYtUvwp6o
c3vg1bnOj8UZ/U10mff8VWnFaju79vreOwPWiR+yMqicna4H2BVBpvvaaWG95fu+OiKld8IZXZQ3
VnYdwla4k+bBOY0S70GJ9fBlNLRpp1O0VfdlGw/a8fYcV4IYNxVP8LnvNSPWrudYt0UeRYH0zoJg
egxllz4KPf4i8OL4enuktRNKJknk4pOEDLc4oXbQVZIMzj2PtRnvwe/iV6TAjtb/YtegbiJpDwIJ
NdJFRtThL6spmeKezaqB2SfNKvLd3rCfDQVnrWNeKNqGTPvaGvJBAOn+3ZRdXrn2gJdLQen73BRm
5e1HwpvtK6K0i4eqM2P557UMUPIey0h9ca5EXW/ZEEVxAsiC4k+ShfvELqbRxwdHRZ3Nrf9Uy4i3
LJUgAiZbB29lWVtINBj0ug7YBwMx+jM0aTJfWCnehrdPx9rJfz3Oor5ndNUAf3ryznni9M+A1B1x
LOAWlzsqw17gu6Dxft0ecmXb5m4LFAvWEVzcYh2RhOryEWDVWdH1H2YgvPNkTOdaVPZGAFsrXjIS
NiJoNc1yZIvcKMuHERNMXhN4sYhTJmv1aerjELUFpc5PuSK7Q2p5aQlILnbPVm8le70p039vz3dl
idEKIPuEwz1nqcuKAE+5VkQD50Zm8mAktva172GFMl72XivzfmPaK+vLI5lCKZUa9Nf1xZVYROUU
ozis4CSQkIBPbvhJBJH2qcp0b4uCsBJc5rzTQlMDGBziiNffhCeqIMt1MzgrU45AU+AFWG6q8Vwx
/eNFtIBYQVAEdepQh7geSI8dafXoIJ1Nt2kGX0dHo8XrB2GdO4vyVPMVo8xJ33hWrCQXhIz5cwfa
RYK1mJ3jZUGIkxDA8N428s9RHroHTR86597qm8mA3YuS9FMZhXF6lw3V1sFZy+8YH+YaWg88rJbn
d9Iqu66GILw4taN1R52D5O36ugs93xWB90mzQv2eskQsdmreVjsBz+1l6Ou0O0VelwX+n+8BP4XG
Me40FLgXH64NOkTPHSW8xMpoUAoYnANNVcyfbDG4fmJN2pfbA/7GiS0eGjN8jMSR8s/MU7re9Sh0
yimqHTYAUVjnnrqIdcl4BFV3UD0iByKqnXvhR8cNjWAPuS8xLx2KeNODizGcelQHikN3IRLAXr1z
Jy1+3+YTNpc93bD6iBpzH2PxaYZB40/c/j2kL0N/SoCOaR9cjMOdHTeLKr7aVoqYXRiUpnMogXSA
p0sCWf+8Pdu100YpC5FIqENI2S2WNxTU7ZDBVCDAksGKXSwrb/iQaWP+Zehy51OmOdn9kNrOuw66
xeH24GtBg+cNNjGACjlwi1BZNU4wQ+jDS+JpzbcAc6qd7uR5sxNUOTfGmv+u5a4Sk0ntkFFZkfJA
e17H+zQ457XBE1HHPRixg05vy12Y9U9oVTYFTxhXaw5d2Kv9riVNTDYO80p2i/4OUYvohV7gkstj
6E1bj3J+1JlR0AElS43wc5BH6jOBPO33rZHKp1Faw5ar1tpKc6fPDRgWgHLi9ZnGcFNViWZgVLUS
t5PGRfSMyNwj/mttyVus3YDgtMEiUbi3AKcut7WyvApcAGUqXGWMHbo8wTtVGcPCt/tk+KgVsRRH
15X6dDCthJJQbAaJc6yxwi03SlFrz2gLShz/zjTcN6CoPBktLQL+eU5sN36HypT5US9xmHVHHIxB
1eWfnWYETofv2QdAs8Y3NN9hmNXKxKcnycbjISy8jXtl7RiwGXApKPBSTlgsUOtRMGg7NziXeua6
R9tocvWuEChV7LqxRNdGdZTCR1zf+Yvz587+5/jtgB5egjdCx6u00pTKOU7dKPIdjMY+qJELyiCk
fA8FH7TVoeiLxt34+lbSERTceAnArUJVYQnej6LeCuWIN4EhrGnvTpa6UzG2/JAn2r0xGv3Gtq8O
5/62XsA/hMleH3d1KmzIaRHH3auzryixxzhJJoruD44+NUgpeHG3oba7Fl9mNdgZJz8DtxYJV1FM
feklLXva6XW1iwM72KmKiMT7klac2NWVCV3NgMHwtTab/GhG0v385+GU2aooJHHm+fSuZ10Y2tjU
MNfOsYW6b0eSJA9Z6/xqk6jbkmdfuzfm64IEgfoA7MzrsWJBJd0emK6FWPSd64G733EJDr8yFRgL
6jkYONowE9nsEpTn6fZM10IMKisONF7MROAlLF4Qo1JEXdNyc/TYZ99Had4826FtJgdzdDPzYIue
b0eOwWU03GMYZR0QgQJs5/3t37ESVilIgvmgKgnsfBnpGpgnEiUD5SyL0Po26KVTnaxe/uiUqtqy
E1kdi2IDtjQk2agnXK94JqaohTIUXiYU/+8RCur1nZOm9hFKDpr1tye28gHNXQYyDwp8VFsXOVDb
qUPr2jFa1ZWbfJohaLsxyNKnLkc0R1eKrT76ytfzu5E6C8rQml0iPkq3hCrRYSzQGsJofJnEg3Ls
a1mn7+wQ6d695Yz2TzWbzAcLSmr0OKht1O5vT3pthedizFyzwCbsDRqyDxUBVwrcgDK31sGoFF96
AJ8Xs1GNjQi1Qqfg1L4abHEHyM4ywO2hBh5hwfhPDCZZPWWJ1p7q0SozUu0WAx5Sid56Z/EG/yyL
zgSfPCR1ksDAEznVZ+ibP1ylmHRfM9txSy1qdTnYDK4pQBtA/q8PnCFMYP2zhv+omsP0IOrINU+Z
IWGxUwSf/lw1lQUB6z4zjWhDLrWairiyANp5DFdntn5MdRV6+ZA5MNhTgD7RO9NuN5Lf9U2ASjQn
+hQbl0iRIIrCEBRKeMl1D2TVLobP+FziV6/vUhn3xR3CwIp3L0cMvHOM6ZMdDn0Cnf82CId7ldyF
slYlACMpALx/ua3Zaxs457VdoBYzX5wU7SgUXu9CzvwzjL0SuJd2m/gCLLdfZEF5p9TtaG589quD
zf3f37rx1u9s6lURNIwMJ2tsBQ6tG8jwQ4MmjzxOmFLJ01RF+X+3v7c5Yi1Sco6Xh0jurF2FsuD1
1KrOGp0I9+lLhkgKHLYGvOJz5s4e8bcHeqMbTmyhEck7gzckAkvLhzyodGvQs0xcLASdYl9Q6v6R
273pHfSpcCsfxJPsfR3QLMXmZLgPjATjOjcp/N6yqrsiMrrj7Z+0FmDR/8Hh/DcBYdnKTWXZRkav
Jhf3exLX3YOVK9V7/M7iYIfDWrMVz1cvTOqj1v8d7w0D1USvwM4x/zDNROvux2Rss2NrDErtq3b0
WFFlCT72hgh925aac8cLyIt3WVQV0V9EWQQNEGMDPjOjOq53fb5LyKDS5KLnGapziKAm+ynvjF/w
/P9cZ4liJoKZ6AgQWN5QshAYQh0/w0Ajzy3k5prByRJ6wcD6diicOCY8+E7dOGwrmREFVG4RhP1o
Vy7P2qDJSdcK/Hhmenj+5AWDkCet16yntsDY6RhXs4JnW2LQ6MNDyfWtvV67S/mAqT7SFYb/u8hE
yywGyGmSGymNnKsVmFAfMsiapi8NqNx7NeJnHwaKjl8tJY13jpKbfwHBhY/G7KmDzvzROdC8CiSK
YreBytd9MQql+9aX43OXpx73VNZtOcivxSxKMOSbyJcRuhbnqSa7B0nYRJeowsjiwW5U8xCbwjhm
edGqd7c/27XqGOAY3jEw0Kgm/P7OXk0MA7cW+hUlQa9W7H1ZZ9qPGgaVcdKyglsjN9TpIZJppNCb
dmLvJ+oHk7tvE0/yfxomsZFHrMURzjdWQqRqszDT9ULHRps7RTCGF3ymnIdZXv1nW5lOfCjH3m32
9GGyj7eXYI7Ky6g9q3fxzoEHCnfrekRraMwkMbgzs0B24V4P9M588AIFF9VSsUK/Utwu3ZtKGIcb
kWN9ZJqD/xt5SfBUA6HWGkjny+S6rXGgs2t1z5VoPCDsg+I8Yb4FUMsjIcoPfzFndBVJu8FIgWy5
nrNpouXI5QK1EyLTJxCHwQMCMIX5o+OPdh24H/fBmdTq3z8f9jfGc05QZpvc62HRKJoLkTICnavJ
YzcC7YsJ43dR6kXfurIfpG8qiZj+YrYuLUK+J1h5b5i+iJBa7RBSci3kZHyGze1+RqykeqjUPjWO
IhNpsMOJodl64awVawgW3PJzyAbmNH/qrz6ugoG5fWPl3KKvPj66eRDea2rWdH6oSud5QkfJT924
dh6B2Fp+4zh7hCBd19fqdhqPnlrqXyXQ6vAvcjA6ObTCOfd4eM8H89XvMqaSVK/m4MkhgkmXj3b/
XUeu9pcrZPBye8/XPmjKgwaeMrPi8hvY4VAD+LbN8BKmvWb6RecM3b6qk8l3OoxI06TcqoyufVbu
7CpC1QARsqWyMkUveEtqGl8cERbPw+TSgMNp+z89E525m6gq7FVls9e4Ok+Tiizgyjl8L872QDlO
4vEaXZIpni70c1r1Y+9VxvQcAGuq96jSbHbc5/OzDF1kt7PZ9FydXAqdmaNZG6HVIdgivOalThq7
okLvlr5jZO6W9uxiWck7IGfTUZwl+Yy5CHV9aJpSUZWJuuJLGcf/Jb1ZPKpmAT4ww8dhz6bKb2DF
9I3gvFjV/w3q6i6qrDrUnmU5v9PGFKGf1n7phl69w2kE5EQ/TcMzRRRz51oi3NIEXGQb/xuRvjT1
bIDwPFSup+mFRZh2ZW695HUz1Yd8rKdHEDnOtKNxEry3A1MK30isrvdLxyl8tTbGjdLbIuP6/ROY
KgxbIvNcfrv+CS3qB0gFMmk1lyn6LV3zwGOj8AenCveqENoO26B8Pw7WFibtd9v41Yn6PTRgld99
IkpRSzme1hghZQeh+xIPgeifkpwT8RxhbD/NrWy9PZDhifp9owWGP9qtaxw6bD57P6GT9L7gURLd
Z0mv3OGm2k7/QQ/W23inSjuPj03jaMM/g9nLNgHLFGnPU9t7rl+i6fKux1G63Aj7b88OhsvA++l4
EuWA4V4vY1UXpBBFyjKWeouGeyuTXTSYabNrPSHea22Qb5Sj354dRkTpGxAlii6kidcj2qEZaFKx
rJeuV1p/MhV5GRQ5HmWUZQ8eAMO7xlDHU4mM9gl72+jPsBVs3syX5mqlTjJ/L4vhwYxLs08D+8Xr
ovaku4Xch5E3UC8cpuPtqL7MG+exqJVijqDOSSPx/XqqUWlOIxL29otNpxRvLm7Ye+lpbbQrKtuU
cPvb1Jdqqz1B+c29O8nnhvyk0Xu7NC6RJbr9e94GJ34OlwxpI+7EdNOufw7Xltmlo2a/VCPM4sgO
qkNUIvDrYLq9m5xYPTloevxZdeF/a8CCo0FGE47nwfWgg6uIOC6l/RLorXOyC7X/mThOovlNUJh/
BtP5v2PN8H0NhxLTXBxmJF+Npk6E/aIVevKt572LCPeY3DcoCW/s7dvwM+8tIAEyQMhqS9RM5fF2
V9j5l9SeAYh0IHddqNf+KIr72AoVP5x4a+tWGG+c3/WByZPQfQSPuJxjZNSdbnaW/YKEvbcf4i6/
Az0ATi/3aHe0xaHr6x9o6GUb8XZZNmNx6cYzKOkJzRyKUtcbaXW4J5kRlnPmYDnlly6LPLwY3FD7
aqitmu4KK3GtI3acvXmsMrNy9pwtoQFfKvvs0Yw0yYHvSy07NZ2RHAwwMVt0hpUPbm7/AETBeHAW
j13cS1jwFqLIBuN7VMrvQZCKo9UlkW+kqb4XISDxXiimbzZTuavCIfWbIfRO6EHbG4+WRc7BWgEm
RHkPKMUs16YvLicZq02LGo77QjoVPWiyG6AodcqPsbeULUvLt181mB/KKrQ5MUUCtXm9L6ORlpld
xMGLyFP5GGhGfR9EVoKmv6p8mzQpqIDUW1/1/NVeX4FkcQijzO7cFvjbxaDJFDop7pXx91o3cIRL
hPfSgiRodkFktryQ2+HX7di1NiAvhLmRjVsD1dvrWbpZ0UeYqCXfu8Yaz7w/m4NX6+pJEdoIK07d
KhKv7SB1QwCwM97WWzZNyzRxytZxwu9VTC/rc5EJvfQ16TXqYxqp8Q6NduuAyNOvZoiCR0zYI7kb
HamdysgNDh3WhMnJ7eM2haUKV/hS5s20sSQrG0+TxiOOzyruZJ7XSzJ6w2jEQeO+BLVZ7guLxCsZ
ZLoPS9H/Y2atu6ujhAvm9kasLAwltZnQOfPOwJldj6ogdDVBgGRUY4oROxT6u8kbrAvWhJsOzW9j
HWfr98Ofotas6L0YC52hNDImlImdOPGrpuhOWd2kOyS2w0c7UtvnUWtLPxTNljz/21kyGoKZPP1m
dOSyUlvSRm56/By+T0ijG+hICEzEGzAbO5GZW8XRJcWHcMFoiFjCsZtL/u5iJxUQke3YN+I7xAZV
93NZDWDLTUqlH5UE6P3BlIU1YoQYhNohFb3r/BhwIv1QmvUQ7Cw9UP9Teao6j2PZVeOBSoGbfBGy
4Zz+4eZTXgQM6gBTQz+DG/B6Q2KIC+BJZPQTvVYv8wsIIXvQVGNwoHUgv9we7M3uz5kKhReAKyrw
7DdKVyKrAeJ50c9MD8S7zhbpCeMbNN5Ynl1XKMbX2o7fIclXb1yxb2LNzHNgT8hPeaMClLqeZZQP
Kch3S/uRcD/8yPV0euy6cvgEH3v4kdjw4W9PdH08yrbk4bQhl5w/mTtGYQ5C/xE0WX6npwAquyFP
MezFwmsXUjffKG2sDQi5ne4ePHeuysUEnSDt4xhRhB+jWro/pm6wP+YpBhQqyPS90ZmbZLs5KFxd
F4QngHW/sQMc8aWT1aSpUd1auvKPm9WtvS/6SvLi0aP4vg68OH80MPXofqba6FjKfZSXsniOG1vK
z7kxVqgv46lW1XeZNozNxl6Tjy9/29yOmlX7QcbMZO7FmW5wlqol9fJ/rIwKrr3Hjzoik2rSJnb8
fshdK3jnSilOoeKm0wezhsy440953CmJFXnvy1DP9iaib85+QKSyfy/L1o13uWOqzV2dO31+Pygh
fgcphX/1gReyZt1NTWzGdzXkiu7Yq12mXGTQDoYPoNVID24ro38McoUIIJUkO+87Lc6fRUqjLvIV
U8nH5GCXRo35VJ66yVcU5JXx4kXSeTEsHsZPmhmbL7xPkvSfyezC9pB4+f/h7LyS48bSfL+VjnpH
D7yZ6O4HAOnpRUlUvSBEKgl74P2eZhWzsfuDqu+MMslgXt2ujoqokMgDHBzzmb/JIq8RU/YctSjx
YvVnAYwu4XRsnLCiDzr04xTdVWpNqaItNX7UM2SSkcC3ERsbdrDpjfjBSpLuAUhiMG4lZCA/6SGq
Vq5E9Sr2p8QaI19Kx/Iwqa36ODtNq/yJUy2gyCJNRXKLzPx4MK1wit0Zs+FsAW2Y4nOjj7K8s8em
sAd3bixp8BtTS66ccgzsvR7aWudauMEAbcnqFI4bDmDtzjbwtT42IpDJJiqlHn2kE4qHJB1m3R2U
OM2uQHxpMp/PCT4bVgcCp1GKyXQNE4HAyR4iyccxOG02FNOlq0DgcOXFg1XUj2Y1RfKw6vSqTPOV
GVA1jUBrhZG9HnGjepqlBF2GNOoTNIAFAv1rp5K0Vz0O5kK4ZmE7XeHDUYqN4cJp8eZYXJAg0DkW
U3EkI85hTooTyrEo5emFI6LdRFher2O9DddLVu3W6GtQHoUUKcdDeiEFeDMyIMpFe5IqMSUXroHT
c7EwIQmLqdd/mIMs6rXaNVKI4Z6i3LdOX3yue5EBELDarHA2LcRenKY+PijflA4IPND7pJiLN8RC
GDp9gEmMsSFEHr6202iG95rd2k8SSuwEYqK+HaI8SQ5zFdSrJOrEZ26n6UJc/ybkQrGO2gE64Qtz
mFrb6QNQD1dyEpf0mfBe2cSgjkK/zKdcczE+v5GA/Nqe0TjlJWW+8wObauLC8XcwOeR/byxUMrtC
bbqWzeeJJtu6mqdqV6o2Mtd6Pj44RgVG4eOZ1s8OxaU1T2UP5wQKXCDhz24IRF6oCFuj8xyWsTUf
rKnPXGm5oy90ss7jLIpAIDRhLIAnI7g/d2/E562cuWWdZypFsauPTf9oFKE4qvRrL3kiv51EsA1L
PEn0oi5ovdOPp056MMXqEDzL4Pa2mG+0+yauZI/wafKq/mKx+2cA/uutt7wciRn9PYBFb/G3NC2y
LHYK59nB5Obe6p3+NrDLye/lod1NQHNDNyipGYi61HdaVX5X21Lafvwh36TEPx+Cjg5xFCvXtpbr
75c2Rt0rJfrGmfMsqk6t/cCcbTcmwvsctf20h62lryIzSV+GMQyOajQPt5mRy8I1hHzJ0eH8/Pjr
Ueg2yEvtjYb/6aNkqPWMc9s7z6Vjd+bO6fu8dvsO2oiLHZ7KWaJU874QRXKvdFN4//FMvF3SfA3r
f0c/mwhjLHSjm5XguRpyVNIaewo9LbrMp3p3mSELxQm51CDO+XaTpo6D0zZMeKamn3SnVtZgIo0N
V+NwMGNnvkAdeW88bLUhZgPaWozMT2e16G1zQhXJfh4HQ3tUxQghdZoGhAEc/c+2quML9897WxZo
BZExm5ZCxzLPvyyovjJHeRSh85yFtXGnjnX4LY/scTfrCUYyH3+z994NkQZKDUgL0Bo8WzG4x05W
DTftGSqxNW6KzswOhRbbsytlkgOxKjO0zx8P+c4yod+7KAtQtkHh+Ww6dSUfbCkpgmcpULrQa0xe
cC2nXOUX3u2d3bA0lvlo6HpBcjlL+krQGRM95OC5kcvCK/LA+T5rpbQyoVRt1XrKvKoI6sckqZvN
x6/4zhdcsgy0khA/oi599gXVdphjvaqdZwWirbOZ5TkBV6jr80pGS3S+EDWc35nsejAKJPCIqoBZ
OO+jmrGKGxdWfs+ZLunNUpBFBLVRzeglKKWMKKIVbqg5wdPHL/nO0uGQh71PZYxV+qbuDN6FCrPB
9AZ1+JKCpNySKo47iVbzykjhMP3+eIBnF6kAagZv+A80A+tMkSfpWTJraS9hfun3Bf1i6PhxcqUz
C/KFEd/7jIBs6CuQp2IzcPYZaTslThAo0jPyHlHoowkdeBJs/NzD7SO4MNh72wL554W4gGQhcsyn
uz4zhqgpoz54zvWyU1c2PNgnRRlRKft4Gt9bLcQd5PtonbBczna809eVls5W8GyJsNvN6jCt0iyN
91UnB1dWNWe7epqDC5fke4MuFFGSP1icb5SUxiIonBTPkheJTMHTs3pYwfQDchEp1bYrO/26VONk
87tvCveJYiYoRS4JTtPTGR2CXo4D2QxfOnyhNE8YVU+HKOzatT2GFc7GtYOCFGR0/+Nx335Jxl0i
IOpaoDDPoVNUrOsxjCz2RNpqtVvxIQhJKBm9fjzO2+XJAQo0i+lENYQ+7en7gVtFRbDoopdxsJwr
bRKTmwyW+aCrkrP6/aFgMaPVjawzvSb1dCgRxmkCNDxmqEFc4RKdPIL+R9d5LLLfPlZ+QuQX6XWD
EOY8MA6rJkISSeetHC2/FlIj7cZJYSv00ZUdNcX64zd7uzIZDurMcoZylp3zMnV8NkQXd/FLIzeG
H1tj++RIWrYTThIfBklTXaS/+gt78DzNYhLpoKBOQOuCMt/5OxqGU+d6jqGYLA/DRlOTwNfgsbjx
lGo3VJjbVYEKzpeIQtnKSeVLAhTvLRxCi6UUxrKhCHf6NYO4miyMe+MXqnP9jmsS+0Qrzx6suY93
H0/v20sCOB+VbKTq2Aus1tOhjMLujdmsxEszZlq1kgUs/zu7zSX1MxWq9j4skRqMLhyl7w1KLYyN
RjK5KAqcDoqKR5r35CAvylCHGxmm2T11Ie0K9ahoC7ByvHC6vTMedQISZygWpHLngUbumHOtk968
aLVluIhvxrgiDE3rD9OgvyaUiS/c+G8/4HIL0pCi0EdR87yeCe47ycNuzF7kSZ3XdhFan/tYA7ql
9LjZfvwF3xmLnA48OYiC5ba3TyeTMKKIhqFMX6SATsHjlNak/5DDhbQrIrN4/M3RljwOWyvYEUv7
93wq7VoNy0GL25exsOQ/22zqXIUAlctX0vr/j7HIzEBILKUOimGnbybTNzVl+PUvGoJPoATMLFhx
J2oIduMk6H/8Ym/OGZJw4FFLZsabkSeeDoaGxVRXgTq+OGPTXGlBbHpVORi3Y5/sevzfYzVPL+y9
5flPsmMYVAZ0WvBObIO3xLXSDvIsTNQX7J4IX0AtV/JKpVZ4Ie97s0IYB2OOxeETJx8I3qev5qR9
05OnqS8tPYrBRUQt3Edj0LdeJjuXosBlnk5fakmxYZ0iYsltpJ3dREpjSJHSOdmPzOg0N4ty4zPc
FzRCx8xaT1KcY9EROKsQevuPj7/gm2oDNES4lgvbGZ0m5PmXT/xLXqaNpia6uq9fKZma3+NalAcy
q+mhSvRgj7D18KOUO+kx0ZVxDx/A/qKK6ZIgxDmYkwrVYthIxwZiDRzvc3RNnEtjUMxGe4R9XqMU
aiYBPr9xh4q+0Uxds89iWXmSHG3WP0u6iADFIX+zFYNRp9SMhfq9TdUg2WVIW8rrCzN0vuKItsjr
4KJy5nKtnD+cFqP60GaGeqzsVHvo9UD7juN1+0TFuwZjqpiZN1I9WlVkoocqyXvLcwxJuZuVsFiC
Cb3/Us/p+FU25W5cXXi4ZWX8unKWh8PRYMHAslIRuTj9fEptZy1uDupRrlvnOqbz9KSA1K9ctbG1
2yGZpcF14Olb7kC5Xrh0J6LI7+ty2LZ6NER+hAyOcWHvnF8dy0ORCBMJkNXYhASnD2X1xIl9airH
ecrGo1EpxauRUVXV+WoPappeQqW+s37YoNSoF7IC2bd+lhSPYIFFhNzDMSlqGfuKIW8N/AlF61ZR
E97iHJsvalQTcntZ0tl+wVX9EOR670KEFT8WtRdnHaEkk/gff5+3M0Hpd0nWSYBgUZ/nJXZWYGzb
KcGPtDO+S/id0u7P++EqsPJyK5L6+PFw5+cxlV566wiQstRISM5rlYHTNVVXqOEx5BJwZzmlISJV
0qEum3aHJne/1wf7krXh+eH1c1AYOlT4ASJT+T392s7URmUvMWgxA1ltcQDd0PJyvNAolLvOKZXN
aDTKrgnj6ULE+c7sckZT16bQDVTqHC8zzFFlGJ0UHifEVb6VrV34URJrmGePqT/a0fY3ZxeazKJs
BqODzOuNiC+RkhzHSZIc2TiNcLW+yF9GrZsaDy2TwaWupY2uofeX8szzqwjWG7O6FEQAFbwtCCsK
DpyaHafHOmPrVLlZ+KFTBwZsLO69312xDEZrE1EWQjHq0Gf3QYmde2+jB3QEWhFPbpW1hbTKNKof
edxi3GQuCsUfz+s770cdHycufHuXKu/ZGQaPMKFR3oujEYb5Fkcq+yDmPNjNaFldWDHvD4VQCxcN
GgPnEqAzBmm4rZXiiJNCvBKOIq3HSFVz10opEFx4rzfLEyAIYHWGwXkGgZ6zjUEVEj0ghJyOoBcj
L05HbdvRjNpMUy/diWK+VGx5dzyMMKG8UAOxz22r5RZUU6LExTFOjLBxrbKoWtR3RuMQ1qibuWWp
axegk2/2/vKK7IbluAEfev7p0oievJRa4mgmyXgfJFW5qgu8lusOz1pXbtT2qtKNhchWXuSdv/Mt
uV4Wj6QlbEHn8/TcmTBiTsJAzo9RNxa5C4al2DbVkGCwjK3p3cdr9J25ZTDSEs5xYvlzN4U819CI
05riOOeptirgF6+AFI6bPtAwYZ/US3v+3fG4OWmdLliy84kVqtpFpRiLY1cn5paCROrPcy3uuLjy
bcM1f6Ed8HYy9YVMs/yfVA5zkdPJrCBPh4NQ0uNsDfJDFXaVT4F5uqOQfwk7/jbkXMRlKD2Spy+R
p3y2L5QSfCfBUnYM7aq03XxWs7WZ2eZXp1GTezi9hV8lcgVyqtduzUGK1k0/VxdaiG8nmIegQcDt
gW8Yla3TF6YqOcnJVLA5rTnZGGmReIWeaz+ssUy3jYN9xO8uIB2q5ILZQodzcYg7HS/Qur5sESE7
NpP+vemqdhtqXFzlbPkxqdL649Hefk6gYXRiKUsu5NJz77tO7btUC6TuCDM/uInlWVqjQxjvdK0/
/v5IIAkJO2ju094+i/ViZ1JQKar7YzCo5dWsOtFq6MN4DR243nw81Fl0A6wLnhnoWCAMmNEQ6pxO
ISaFmYVjpPoa5oW+KbHZWVFVC7+UYWPuhG2EfhDJzSXSyrujLpAyzrlFxn1ZSL8kSANAzaGNWuUV
woOur1q7Ur+0etttQOhoL1qpZl+7urOV37s8lpelGEKLh2Se6/88/6QzCyJaadVX/PWUwDXzQHsI
tTy6j0QTKDBG6/7Czb9cs7+kEn+NCOGd1vNyBpyXQ81Rs3LUmrXXaKSLFHbF/EVNLOlCleds3/01
yvJWxBiLLdTZRxQthck8V7TXFhzPDnlaYJKDlPRegSR15E1qqHS/h1tjyJ/Vea4oUkzi7bOzzR47
LPWErr1WBTzI1fJvsammGApH3AGSghV4AR52tv3+GpHTG+4CVUJy29M1U1Y5VGc101+BIGKk7CTm
Lo66fi31urT6eFO8nU+SLfoAtMn4h7bc6VAd1HukQPUodGVcdycQYtC2jaYIfLIaAXVCu6SE8c6I
aA2SECNHIEOGOUu2lNAuBgPkDMrwSePsO9u5T8h6HT/BoZHWp+jSCyvz7RZEho155JrnwofDcPqO
U5AUUqr3Teh2Si5L1x1EFE+tpOm1yUZ7ZUhx+F0DDZd//3hul4vodEcwHvcipV7AS4glnY7rpEZk
OlmdhS6oT/k6HLtoZ0yS7WpVGX4NRarc9epowV5r9IM5ydYlXuDbdYTTDlwnbsq/KOunD9CqTm+2
cpFgL4Za/TZx9OCWWY7dRC8uMUTebP9FvBKYyzIWZa9zGn6ZF4MkNVYf0m+ZhAdie3T8vhRh+btf
k4Eg2bB+oFGxH5ev/cuBag0VqqeIBrFiAzGnKwfWsOqjoTKX9zlHoumCqGvDfacOZXHh9PkJwj35
pAy+CDxQOaRPwTl3OnhQmdFQzhpLKYC+NK1nqojqIcrK8C4WmjHijmW1MthwwIb+JFWys1eCIH6C
hTQXXpWEZu5WeTG1rppiNS/cUSFWSVwJdL9+VwgJ75GkSlodVa8Rmns9OEH8HeW6Ao2rGs+/Pe5N
vewWXQzaEKGoibhYGfMau7oAbmg8eroW2s99PORPkYj0FHSiVWvdKphrWyt8ikAzfKFag4T78Wp/
s8u4bBAqoGtErxYBmbOThIpypWWjpoSu6YhmlzeBuNZ0aNRRVOZ/kgiOT41t15eYAWcpBF0jSNKc
Yexw0mvSiNMv0htFFuiNUEM3gkLU7AbU6mtv6BtNOeBDYWV7uFLDIUxEKVYVTZBLxdc35xkUGGqu
5EssRoVk5vQBTGhe0Htwm3NbEGeTC/C1pY4Nlh/1cCfvnmFYGxdO7TcvzZjoMMArJnJayr6nY4IU
H5WmlxhTN4ofRV+Ht3lvOzRuB2evjqO+wRDPWpvjbF7YAe+8LVE3rppcvQsd4+wsJT1CNjlVaU8h
PbxFyrJKt6Gq4uXZxlqjXxVEweJCrP1mZdEjpxhFcZtp5iBbnumXHa+Eepd0FAoTELi67rZWarbw
8I1FVnEIS08qJee6BsASXDhqftbXTrY7GQ0YyIXZB5LkjRjDZPWFIzQNikkr922+H0knF4uoTlOy
r22V0cku9E5pt/aYIsjtWTbwnasRK8fu2soHrvA1GfWsruvUTm+7bpYiF645MHQhYbvm206rI2UL
pMvty2Ze8NIxqsYuVN7Q+hGlmdn5aCjW8s7SSFbRVKZnFxwcxO5grEu5pcRu2koN6pZCyPGNmVJk
wZO+qUs/A+R4STjr/EIBDkW7klXHvwABn2NxU+JnmbxH/TrgOG6on50scsX06fcOkvNBzkK8tBta
bVYi9av2CQsmycVWOL51Lqyp83V8PshZEtlGZkaVPVS/krohv+aF0h6pO/vfzk7/8TL+JwXJu7/W
SvOvf/DfL0XJkg+j9uw//3Udv9RFU7y2/1h+7H/+2ukP/eu2POaf2vp4bK+/l+d/8+QH+f3/Ht//
3n4/+Y9VTn94uu+O9fRwbLqs/TkIT7r8zf/XP/zb8edveZzK4z//eCm6HEuRh2MYF/kf//6j3Y9/
/vFTaOc/fv39//7Dm++Cn3vs6qr77/8iYvrrt/3Pjxy/N+0//9D1v0Nlx4MU5AuoX46wP/42HJc/
UY2/c3fQTrJNOkrw/fhyeVG3ET+k/p0ESie+ABJE32nJ/MFyLH+kGfw+YjxYuNSuKMPpf/zfRzv5
SP/70f6WdwLXrrxt/vnH2eJYMMi0A5bRF9A3qKDTA8eiDm5S7NK9tEy+ddFwBVDlILhixThciBHB
NvDLfjljfg62eLJSVVyotedpadpR5coro/eolIr5k0hKpdw3uRIj/dYWVe6q5agq15HhJK/1XOc2
ljfa0K+UprO3csNB4kaCy8m1oc2X95JddcYuDcOkuVMrw863OQTVaG3MJEi7qhHmeFCroK22pjVY
1xpGKcVtGrXqlYEidHgDiiue/MGpx+oQGVNYrWddzej5CJuQRm1no1krEkh86Gn1vEordc79EaI5
P2SoI3DqwNDSTYuA5F2MNYuy7rU01/aoUFWpl+WVEFt90NHfKtX+dgo7flM75n3imVhgfXPQY66g
bcyaBPXOqnS37iOmIuka7S4pQkwPIRoakWvWM0ilil/gcc724dopZhn0m5zIPTexHEnXwzjKOypy
RefX+NYhJjjLelptqIAr4goTJyPX/axDJdBNZnorO9XJk8ATU2cgQ17GXerZjeLUm2hGR3jJM+XR
Q9xMUV1bTuiJGaC3vgxTN+c7DML1r4mU6C68F8BxiVgpinSPEZbJQcmT4t04epHaUwOPScDVZq5c
sImNC++e35QGuV9KjNjb1iYeuhVsG4XuIICJDuE612yNG6e0HkIzKn0laLEoRjdyAsfhz3VL/Kg+
RZ31aE7Jg5S36aqW1FvWuHrdANl3szm/76xw3Qe67GGnB9zMknfVZBs7RxgBUj/CcJvZCb2UZ3CT
uNrHZrd3gIt7/aiuaf3i9qW1m0IQ0ElG7JHZ3yL8sUWMfPCxZN9mTV77aTrcq1p0iCFZ0UuR1nab
DcRCYvC55Gy/4mOLOPhBScSF0iQ8Ran2EJEmdwyarZiFek29+UHP0RIhlf8eNep+ssLr0sb8L21M
5GnmQGyUvFnrlXG3qD8lI/cohfIbJGvWs10/TEp4k861tKVpte+VxA3sjlzBajoXu8RrKRj8UTWu
G0yCuWcn6jBkvVN+q8w8QVmYV4XZ3xlqdCQR8CBQ1Y8IKH/SOnll5NMNxGeuvC74rLU9KivBVtKT
edU59PibOdhhoxoQ97dPdkYjEeV6f1Yn1OvNeXk2jBLbIfbUdnLNcMx3oTVSv2wJyBVbMl09FblX
s0/8LI++6nUoofXY3fb2VHgWUQCEf9l3IlSBJOeHIjmFGzrjjRVXySYymmMzqpkbTl3v2wFMd1X1
62xeB7MCryxtruHAP5ppEblG5RwGdb7K5/iOZt/E9Wd5/SzfjEGOVPdk0PKVUx1RM0CdQQnJKNBg
F4Gc/KKWTubHdju6ztxs7KyD09Q+8aBXqs2rOK384kjpqpKj4m6Oo9c6ax4CAXBacfpNXZmHPOue
TG3ctlpMb5uKjRsbzXOE7Z3XUeNcdxDIvKkIsNystWvJUSGB8NJqJhZb5eYZJ6LIbYJ5l+hxc9WW
1exPZnKnYUS2ccryDkeD9qZO+sTtq3nbSQXJdmQdoTatRWEXhykNH0qlZSeO5rCiUze7elXUblfX
Nmjo+QpiGdQItZg9TUtfgfi1btM7X+Z08pDozg9WV34LnD5YBbnh1Vl5LGIECUJVslADM9aG3q2M
MZHcXqADXduOn8VR7DaWetvPtPfqNj40kVxuYhg1moipWFnE0lnn3KJCtI8mbRcG6UFORO6mTruS
++C+STu0kSp2qGqJ+yRIardeCF49lpXoSxpfQhtFZJW2uVdKfecWgRqtrcr8EyDbQTVS+y4A8LNq
y1xdJYX1OFamtUuqYVsZ6Y6Ox+gRxW+TqF7ZQ7WbZkbTanPyVEJaD2DJ/JByTRPoiusxrwKMwxOv
LlJrq4zJzhTWj6GOCj8fpo0EaMrtrTBdWVGneVoA043D4mXOFAhLturqDhTjPO3aVVipa8hm45Xc
VIan6yB+8l7ajxipriiXNo1HZiF/iUQQbTurWwchXldaE3t6EtxnVnhjivqlMljfBSShIo6MlWNX
i/ggKoNYkXnyFD8K2fHVZrBckxKsVxt1w7kb3jSVvZqm2lqZIhpXXBL5DWu9WCnyUCvXYzY7ngLc
6VbWROM7HbUxLUsqVysrvmufrjOz2VuONK7qIDDcxOkPRZXtqxI14dqxXrUh5TRQSDX9MVSzFUL/
re0j2bazc2kPwkM+GHaLvhreMNuuGKOtmsf3YVZ/AzxyXQjlsdWE6orC2tSabA7ePFtfc/Sqjg1i
uDc53UJ3HrJrKyuu86jD3UWbDS8zprXdVM9OiXvtUOjHSWSyb5jVrWV2031aTdlm1OI1l9/zbBXf
Wtp7iyPytCOm3wZqNvoGUq9Rl6sYupU2pYdil5uS7OI29jyN4XaojNcefVJP7Ut7m+hRedejKHRQ
oISuUgrDXJG5eAwRQt909KG9Lss0JoqPlMvj5xz5Fbfro5XTDNRJzPJBNSbN12Plei6yV5HPzdrp
ypJ4X7uJUzaU0JvOM+K88qQZLEacG1yzdXfbOU2octLVuR+K/GtOrOaVZWOz8VPiBaf7AhQv96BM
Q9qPDMnNRTDtrbo8dDS+d3Kdxp4j4kPC2nDzUJbdyEq+5W3e7UrZeLKn0lnJxfxnWIp7ieMpwJLR
HWqnvlaFofpanOpXMnhxTx2RUOr1SvKFnmznKN3bRXxvFPW1beWfDDvWVsoUmsvdN6yMSNUfZmcK
XA3hcpRa5OyTbc7fjLFTXfiNm6DIBN9SjrdSKFW+0ovuvmrK5AB2+bpsSgewvfwtZEe4sSJ3V6aT
TJzmprVyBiH9GLTspRvH4kYZ4wcD3wM+HCGPY0vKF/xm1vlgxBu9LCSvmM1v+IeUa0BLFgpIauEq
qKK5VES1W61uN808tgQs6bDq5WAHYHtli2inq90tGO/vgz5es8L1K7MXvW8G2RrinnAlw7lBP5h9
MtmFh51y51LhJGQmuW3T0A/1+aCk2KsWef+jkLMV7ZJDFhu1qznpdzPVbufauU3a+LHsdR/6+XUd
URkLy+wlBTEnBSG3W2HKfjzL2zk27oAT37ez2Eyq/jTOGa9LdEEgF3k0WWx3zOTvrR1jUdwZX3jb
wrWr8bkf1M+y1dZubA0HUSuPDgtRIAC91zt8ne1skPyuDuNbIQRL0anpLDTVNxT9R7ebA/Wm4GHG
XVKHBGU6WjPdxsZLIrqP7URwrdiSNXq9OeTHeFCtdBdFVa966ZSJh1BW0/FacPEodPMNEfk1jl6H
MhayuZGUIJfcIkEUYktxTc6/p6C+vg5U/oCUTyCEek8PHe266XSZkBC3bi+pG34JKOW8uZVrLfhN
7wgyE5R34L2Soi2ukOd1cxTCmD50R7xCQJdyk14t/IJFd5X3URDiyj2NNbY4QXOhmfxTfPE0JQKo
vHDmWICgh8+lEMq67TuqfZ2nKzhXkQBJ1KyHpK1KNBlB0bkSiLTESyZKFB6Af7470HFVZp6dxqdG
k34yNL3fSFRontLlOqQXlssuiK7Qn9PWznwbXX9kNZLZOFB6HV2hUdxwJUi1qivXhkx+W1BaCiVE
dH6rvMGsktkC5aJSDiyQ2tJpcklvBwfn3uq8VtTZlwZ/ri+9nG1pTHILS5NkPWHsaMsXKoY/QXOn
c+qAIgOESDGLwt15QzCV5lYL5UH2zKTPYl/PS+2zVil6s67HUQRurfZTgpxSzE4SYiTLGCdbArlt
WpnHmnekCx3Ksxrmz9WlLgn7T1gEuP/TecDkyQD2Vctex2o+YDRvH8a0ka5RxY/vpLKUrqsC0x68
/KRLPOM3+f3PogOVBAX+Imp+Zy0EJZLsztFKsLjWED73oQ2MYMznGmqmmvDVa2s27Qu1xLPSGaEk
dDvUfJe+7NKJOhtzgLJoWQHM7S6b98La5kG36oqnj9fWzyf/9StDeAEwCAAedt+CdD4rwhuDNjfC
QlRD+eSsM3/e3QrT3zTu85/9Pl8XT7qr3HNpKDD1Vc+ztxz6648fgdHOKxo02UH+Uy0FyEmZ6Pwh
0oQUzwqLwGuj6uCkxSNGkMSmKZmJhoLwJyipNeVJYz9G6W0pjB1Cbb0n7LjZTlk5u4R5y70c0Spp
OeYKy2n2oxW9mhI202GXIWyJnicHu5beq/Uc+UqTJcSs0de2xFfKrvRyo5toxDj4zGCq3VA0MKbi
U5EZeys278pk8E2l9k2puGlrddtmZeNixLArKq3AvKX1ghzeUNvb3NeaRruMEPEKppu6IomP3EEM
d50WPNVysHIM8Yni38usiYPd25FP8nKTmcPX2hj3RsYsG1P/NeiGb2ozfpP78mugqftEyw8Sp6uf
tMnKKkkp6QPt0OPAdUFyHsNB9UXINwrkdRqbG3RadrJS3Tq9bh1oorwkqrSecazwhpCq1NxQUO6z
5JMSiZtSN9dTPGway94LzfbNkdzbkf8cgupT1ALRroKrIQ0xGNMe4sLxuh4rLMNsvgmF4FCrvzIr
j0XfdS6NzTXtjk0yYVIqYUyWz2TN4U0kaG2p/GUpbN267L72SH+niZK75GPrUJc2RiS9pNyvqhIL
Lsn+iB/KI+e0Q7F63gzxsA/AEXnsTl8qgs859mauXbarOWq8NLYeIk19MtLIGzrxZXaKfSf0zDVB
7Lvl2KwtVPSj0lycKXZFrdJkdL7lo7ELZ46RpLpBe+/rEMZLbLxNe4Qygv67GBx4blrxoMXDpwye
YoXDmNwof0qmtbUbh/iVD9ujtNI02WMUKnu05DK/7XFO0/uB68EuCgync3KZJP9mxhRzwoTKg0mY
5lly9ImA8vPQNuCe+IqA/FlF6KUr951ERWFob1stfwzRW1pX1djQ3auzl7zQsKKSlSsa1JtZzQ+m
6FaA/XCc02ThB1J8pc/WfnTmnp4m3xiuwbyqqFPMkb2R6qlwcwTfy2y+moxY8zqtuZc6rb3JR4nI
t01uNLs5kAjfSlXDkp+EvZYifQ/H40Bqundm9lk3Wcm6dIrEhSdjbbo601bUxeNtJNLpNi3Kqz5J
NwGaoRQokr515SHZZj0ZZkf7UtLmaafX0med6thOrzrpnuLMa4Llptdj/gRt689Cby38nvCPlmnM
7jp22you4m+t0z6aIhDeOJmj3zAXsjVvOA9ab5oKw404NHJRXEm56bVBesu8+nlRNG4Evscz57F3
1ano3aoYTS+uiftkFYh2NdUrPYuvrSbYZhiWfJnQauc3do9OyQ1XTYEvjL74aqNu6lWU2a6WJqtX
ECa6RomSWdYONqiStjs0Y/X6f0g6ryU5kSwMPxEReHOLKdum2qqlG6LVknAJJCYT8/T79ezNxO7E
qFVNQXLOb3Pbu3Q4CQBd+jIbrL2Jg9G9j8roeZnUD2NanpdyTAq6fJOAMgcCfoHIJE87i7j74Y7m
cDGG8rSH3QIW4VH9EN1TQZNBpr8iccnIHg3SoN+N7+y82Nfeo+nrBwpRf1JHiGJhOI72erKIoKI1
L54nD6YXrHHvtwfkJ4955B1s7pSxrz57OeO5MDLbUKkGnzCG9SBDi95uyKet+t12Vlb25qkS7m31
zWQM9+u0FV5sCXEwo/44hNZPtX9SP/5D7bK+RDDR49FthVH+mEZTH+clQBnqsB4sY59OnTLo8Bol
uWF2wYerhkwFEQH1/l/fWCLBwi/Nw3fCUlzV1X7Ovc6ZMl9J4xOxENAcBpHEH+vuRQSV96yWegQS
5qJHnI2FjZfE0N0Tpjj5YBoV0tcIifgwNe8uuyE3/9a8R0GJsWxa16Sz7frVorLzBoj8Zzas866N
HBjFSr3F+Gco3wML1KuX+piplvPe5HlG8c8NpSu53nB7/9YdkIRQfQXAmdMrFa+heU9b2rUNmwiU
wStir9Bh7JX7fi8r882ztfVsmvWUg2sGb6oy4PAmd0qILrJvVI4hZLf5Ja8kPjDOOsH8u2jc4VLX
cgOKJGEuFgUO6i7Y7LQI58dlE91xENOZ2vcrhj03MYg+i/uQ+ped8tF4W/z7SushW4RxFy7hbV5s
N8lZj1K6AaakzHm/F6q+dAWt9cwCFugHo23ZjO/z5HwM6yrieWya2AsmOxn9wbg44fAwrcvTpuc7
d+sMYo+Cuf+yt/mP087L0cp9K9GDAQjcDjnollXl88/I1N/Bx53AZF+6YRtvM5in3uc93vrhp7lI
edGVu1txGbKeP7fWXgF1tHSxgVW5fy1YB5KRpqHM6sG1dDz5nQei2JTDft3cuXbSad8INCIZULzb
Vf44sjQYdOHMpQaNiaw2nUToiVh3+VolRe6uv6rS/VKF6bWnKFishzlq1QEpf5cGRpsfCgPAIq01
dtpDZWI6i5tGlvfgJ34s+Ge8V87TJpfx0Of0GcQjEpIp41musl7vYKcitPtHlITqoxjE8NAqetfT
ITSmtCauFay8D0npaYOs0UI+r9QRnguM+F7OMOOY60NY6so4U8ikv4sE1uhZM1+8zkYxXkYS31QS
0Xn01KiNG7m20hXcilYzgui4GedYjuvBncrbptfgSBvTuwbQXkPHIFrczlPb7KqsXomr15s8hqXR
JH1lLD9Kb3y2SIZKSsJp40ov/tMwtOSQ4lD7MObSAeCqcvdfh0D7lcovd8s2Z0/ctX4kBC+J6iBz
JTY5pMT8xCF8RwJnEb6Vb0kwdjIZxrU+Rd/VqeCbvXhhFBExrvnwTBefeI7arnwzN7Vtr1HvFjoO
dXFGfb3eL9Xg/uhUOSQsovnBJtgoi0C6jl0dNannjAv9zPl6q63FOzZ7tJzcSDXzyXM358j6MODR
rTUHOrljVezwPJ90JIcsn8FI10LfdeG6fMCL+em6qxe4xP06zgYQhJnn4CNNFL5y7j+OiIouoUc2
PU3JK0hhMxAny4hNmmYP3ueY18aTn1yanyvRa4gRDnBf53GXx3pfj1YxBekQLPVhUE1BX7Y1BidS
C8O/2iu7O6oVDuQpSlB1z1zPoxrzY8F9+f321Lt7cGzK0VebQ7QzmiImwXe8whENcTnlfF01hXru
ovczOoWnvPEnrrxAYBJ48tYH2zHMq+mp88Zs2VvrRN5P1ldCnqFEzHhxRX9Vy06ZGl9WZKkxM4YF
SHtsPnn7tydF2hhxZuEBC/InjW9QZ8QGpYO93KZWpmWInKfl9C4W9bfwvWffppC4y8eL3dV3i70s
CYj3rQmjr6GO9tSoVbyBzaTamxGd7SPUfWGdUDSlowP0azTcgEax3JvdKBCKRZfakDRalfP9EIa3
ojGSap+ak6sp2lj1elzdSmdrAaUHl8HbsBpPRVfJ2KAO6y208je38O0E2o6y5G55JT9hyByv573b
ic6CdmCGQNYZxtOk7F8IC+gy+54oHaxtpx4SxjzXlbVkcnB3rnXkVTe1wLnSfiyYBhaBci68jSJ3
7gNl4EzSnvkBXDlf8kkkSF2CWNqRyOaB+TWGn2SFHogcggxYhyTYRy84cxW6OHKHLZk62o7WcE+E
2s2vcSSsF01iNP+p6kkcDeCKx7lznoRw14emC50XczGaeFjDG8GA7cFr3e6Xv0z3muDAeIvK40LL
ztPQMakWXvM2RPX77OG68fJagZm6j0FujklnDUvcONulGMF/i2X8FfrzlLXmTO3SGgbTY682/a9r
Bplysvysax1c6rDjQDb1R0fm/Gnbm+oOG7Cf5uawnTzwgMMwbjIhO1JlSwHPNZFVkbp5Hx5ah57V
Vhc3PKd7AiD20Ju9+DPhR3iy7SZIrUBmzn9oQ96fd284Npx5TNnQ0O186GoChKkDRtXE5ZaHglJv
ivks8N+JFubFkqQ07sSVimwyqRyP87ycj6uhwt8zGgZQzDximvseSorNp7BR1yhaeetViUCK9eI4
Wrxsrre8k6HdyWMBDq9u2kfGFUtM+ClZA3m2d4zzagMr9F1e5mbKQQ9PysuSLK8Ha6kzpaMj87U8
7U71BH0Zl/306O/D4zrWWWPIZ0WnrwTWOZo9zNYYQKmMU/QPKZBU8dzNP9zF0MmyBmheS/NKqKpx
2KxKJnUvjYQoKnGY6i5P7F52cbnbmcRicSxmozr5dHRwtHxqC2lSY9r3ve1eLdVfQJa+oDLcjAMx
ownezUKf9/UCOBn7gdSxsQw7UfvjzbGdq5q4A3pdv4iuv3NgOtvQ3uOoX+gQ9brElvBoQTE+DLM9
3lY3ukbB2DwT008WYsfskAfirIflJvxiir9XrwEqYohVs6qEsMAf1TZzShbOedXEbsZ5Z6WjbX8O
wn7zjNx7hnlnoHLn5Wdg0WgUVOPKhaEYrF7aH3lre/GyzT97owwRNwr3XFX7q7FF/RNtvwz6IG3Z
4oV9PG9dfuDxOXs4L5IKu/zBqYEE/Lwc4F5XMwVntB4CDvekpgfE7BkXI91BFXk1ISF5mymPGXtR
97z47Jh7EoFBl/tX29fOwYYLj9FJPxVT9EyP7yd9Xv9G25qSoI6eAkIBMxoFmYV6optcgxXd6x6i
brOPIoSKF+aSbN18K/fo6vl9eyY4kXksYiGqnWK/CFltWa2L+sKz2yFsmKO/GOZuLZO42r0x8azu
05n864Dj89b0YAM6eP/O52SlcM4jLPRZTM7F6qCXLNSfPLzjO2n7Mp7hbp7dsL7Rvb3eU6sdAiIv
feIs6k4byjsWDSHdCzCqnahoD67DMoJ3l/Ky+bwgXfwlvJVxKE5jJ06FsrdTrosX2A0jdmdweIaQ
Qy59giDN2nii0/CsDGq3SGMtYl2TEbIZDr9vl6djCZMplypGSfcyDyPaimJ6EGIKX7WH6cpu9iJF
l0GdFDZs3g17zzc8va+TWk+K5LZL1JCQ2k8bHj9Pe0nZEVjVV7/dvVv/9JSeUHvuRRcKun6box1e
on5LRFn/HAYXGCiQP1tnvO2m7LK58I1z0C4ia8gXSttGvqK6+ZtXTRnvnLFZ1zqfXkX4sgxnKyFu
6GEqlyAL6xVKbxqSXVaXchrs2F6Lm6i6mg5NvqbZMA4oYx+CbdXJN/Jgu/oF+8AjV6hKtd+eVq1O
k4LvKT3/6tjllnj50BwHjmOA58da5z0TtoweAWp/mds+oiYN3zZl/YNvVLHR9xjy3FtpafdkN9UH
Gjb/yP5rZBV6LNgwv0tWpJTHZRG3rahhXcQenqK25D1FxCgz6PBbTqDmRMsaeImNh8l1byDVQ9LJ
5nEaZIs4nOvvGd5vL6j5KwK3PO/+TtuWlM+NdsIEyZBILWVeu1YfG1GquGQCvJSL1f0RorOPWMPP
2q8/EG2iUViCu55H9V7I9aUpwdqHkK1dTfLBXl0+yV6taWnLt2Ew37YouBXtGq9V7/BB7DXNPXoD
Hdd+tbzqUUkeaMMUT9Dev7yZWSjy6qt01i1ZHBr+RlVdrXVenZjc5pEHxv6WTFqPnmz+FC5PTuUZ
adk4kruHEbEdTMRHlQPIrOkx2MbvNSf0jGRbtMt8nmeYyTr+fTSnLv8uFvl2N23yjUKClz1AHjHU
xuukxY/eLU9cRS82Pf7HJm6r7D4Yfs/RwIbL7gGcOOIq/vY6cY9Eazo4qsWuAqFNgmrmDfJFL+Ob
2IB5jGl4qivBmCrHaz0U9465nFStx1Mu6j4mgfxGAtcV7/x9GE3PXS1kPE7euzu1czIaJaWpZvuj
Mz2QVvFY7+Vb4EJfyUof3H47r7n4dMP1ra7No099elI57Yc/ivod95JPIK95KLkwd7AFE5AeTWA+
b+24mOu7VXVbbAEz8o279RkP2Reh4XVSzvXBmbtbpQL+Xv3hMaASz8+K0dKFWDQ9dgu/JyfMBUMD
UVq9I7T5o1+gf1AT8hk64hl6PsmLOW2GZvKoZX9YRKT5v4CzvTRftCzfh3InqYB3nduLOoWFEllB
n0iDXwWELHxqhH4JuHMjjKzxElj6EOr5ZKn60V+ZKA1vJLicut/CgFNg/oLPZ7E/lGN1YzGs2Ih2
h4klvG1uOwAxif4AY5q1s998RLW9xEjcexJsupO7QTGKufYzx2+HDFcHt1NXf4piukO8R2S8qA7S
Nsu07YhJ6FZ9G4j8icXkPQAhPC+h9zFEaPkErW48XencRenutwexgu/1FX+wjoDo7NBhdPajExZO
hkd3HH956/glysg7smHtnIqrkbh7ASQjHBoKUtI/5svCUZzazkoNw2jeQlbv2KGeAxY1f9w8cbeZ
+g7K674YgKecUbUopNbwOfC2t2VdxswR6mfbmA08mXM0/fyCpq+OzZ0XYW8x0OcqiM02LB/KXUeI
8ygHVhZtsRN/LY2xJLOr5QnXi41aG/WVJwbE0aK/NNHybvbFaz+xtEZDe4dPrUors3mlMSvnhuhO
ovXHVNX402FfgUWX+8IcHuQSPsjcuZoksKelqASiPP01TxwBpRIvZWcSSwsPuOuQgWnQ58XdLxT2
MUOVcMAak0gs+qlL997Ef8dbvQxtJnYb1fayDUDltkj1UgWxETYGbQZsFMgMHbbgIl5BaMxoOq0G
WhNUIE9Uua642uV8bzrdyzYsHi/LIjwVFguBU3U7l8r2sjxceaZEQozQJ0av+cMcAM7cvuVAc25F
VLrxNnXm8+TyposbuzIu25r/0SPiB3vY299raxn3wSxFoswos5b8ihLPAQDttmcrxwE+ROraj5GP
3KmXyTqZ0bXshXPspCGTZawep9oEHss9cEek4dkWqNcpB0oQQhnoCKV1MEYjgd+Vjzl3a+xWvp9u
+HgYOUMUfVNpyHeUstOrn/fTbRMm3a2GRQHj2Kn1LveRUFhWo2g59RU5N4jzy2th8rLk5DzOAKLs
5fpQRRVnD2NcP/z2fOUmmAXDO6eMosPYO24M5bq3aaDH8W4by+dqNfeEOpdPUYfbSZMKfGLkY803
P7o1/5qM3j8Pnve2DwhOUWPhgQnFn4ZItqQcAZwIzvy5Nyg/9tK/Nau5pZat3pE1/KgiX8c1A0T8
/0dGyiqDMvuDT8nKLDU8Sp9hxHRr+wQhXxwtYw3SeVq/Zej2L1FYBk8rv74/z6elXJ9Ho3LOeMzt
zHfsvxEO+kTbFht2Ka6G3jm/Q2RXuOjB1Kzhx1A2DH1Bn5lFeCW0db9Io3hz2eEPSA7xp9AnCVOI
OtJiYlf2Wh+H/yQu4GJTjgA5Dxy2COO+28VyoAuFJZTK5FhE1rkt+aaagMPRqatMgeig0mOeG0np
TRXpcYTDe79VmT+47lIkALJBimbKe5itWd6TArdwYaj2nrySa2ZdZDiUDwYwWOoUIwg3BWSoMmkD
t5PAG3k3IMZLuq6YUGvI4ZGA2ze/9xYOXiGMOuWz0YQz7sME3loMfeL7RA4m1mzZ7ZFmvLbLxgmd
MoaIbyLJZy1vGXc8/zJ5AYJ8a0D19Y1gl9bExtrI02DLh25va/ZbrFH7MCLeE/Aes+/cBgljxYFz
1l1wkCUDuKPz/RB14RDFmgDvgyOZgSwQFW2x2gYshKkyNrKflgv04w9t+L9bSf8Z386QyD56s4eJ
2yp6MUDPRfEG/vAYqVY8bIhsU7VFw4kzvkGi6Z7WziIvZTEYY0u3//5lmnKM7Z0xsLZywCeDlu99
oIZLgma0P708wqGDfaf3xH3nUeMkqsCLA2M+tzsqNZp8EXwvx7GPXkeHPaXZbaqX9Hu0dPd4+prM
Z00CsNhUnmxcrxk5VPEjL/WHXnbWOKD3tQ3Ng7VHb4EzvSzct4FUWwr0DnobURbH01kyThbTr7bU
JjRX52b5EnTp7LJmuyHp1Hn/jlglm3VHi3N+r7T5tTr287had9LJbSCGKSf2dy4S4eiHDn1RFOzp
4jqZkmMfe33zTHfAmDUz6ko+8T/Esg9mTfa/yPVTsyy0jviNme4trUg1ufxD5JzIAL/mI+I0apRH
8Fn96RDnEZdEmzpoZvPBgXBbAZ6kvjnlr9YZygRs5mJ0URYaIuWT/YBvfs2nv8vGwsvOVFJ/5I5f
RT3z1orsLSHK7NQH7sfSl899MEC6FU7K6/lafHd92tOFhfKk1vGXte9Zj71G7goIiYLyOXxWQ13G
wTzfN4TkTEH5uIIMcNecWVmOnqx+BfskYxstyVmswWkmUrxx1nNpueeW9KRjVAYv+4ruabL765xv
3WFAfsX2iPPWreq/9K38k177j77RW+65j8zjP5pKXC1ZfMPYznthCnSlQU7LTkEeyeP+ncgYNNZy
h3sK8a7HsOfay1vdbk/MX3gNS+vAsnGNWtpyB1BOM+h7/1AvfsiFAfVNGnN/tN1K3VvzBrzWav1z
sH0WAqWGZ6+Q+QtnFOx0s1RNsrnWpZEjzPyMvLpyJEUUtQHMv4Zj2hmBEpkwZh93rV28RQVJxs0+
ANDZ85yQxt0uZ2I3kt3rnczeuje72nf0shYyOejeUaGLWMxApg65LmmHHzO1m7I7al+a6ff2XoVl
nuR58JUXy/DSdwCksaJXjsItbwFwsgKV6d3L8A3w69bSSfxyP8+jRvCNeZU0NNQxaxIUADJikfro
uOYvgFK8XAzvIe/Wxz1wOCKkaR2Z6b7IDYgeQ0d+7C5sjplXD3M5dViT5glpWlgfzFllRemaz1Vh
eyk9RXc7MgNUENkG6zOTWwVdMcqXish8JOUtT567xGaD/NmRxh9bVmHa+QjTowmZ2urhW8Vd6jOK
REek0UcCzHUW2DudYrn3NbIsPejCfQ3y8on6q/ti3L8AMb3M6gcj290y4DcuAP6+1x8nKP4oZOwp
5tzivJXYAuriPdjcs4jkyyS9yyJV0nj99zFptp9dy7bcTFd7NcWR/CkRo6Wnt8Md9zQS0RezCQaQ
qQIsMsM/dPPmv+udszyiXfwgBycEsByMCimd307x5nRgfeH05IqNj1DM3XVpypMwjSaFqLrD/EDX
DHpoo0dhW+d+cypnHCY9y2CiaooWDONt9+WjuQVLstqwfK1aIR99L/H61eJiBVlAdTFEQDQRMNmM
qUeQhCbQjykhhVlRcVU6L62IUEzTb1sY3Y+im76GpmVc66EGg7t2d+O8IPHTanhm3fmmetKGAxEY
h0moTOy81QHeVVzU/ki1KVQnc+i1lrg8nGILEpumsMx0xwt5aVm5dwdrztdstqF85R7tB2K1zlvo
tBnf+6XehuE89gDkdW48jLq+GK7zg4IJn7StyDxUU3HbHaXvja3+OVbzW78E23meKMuVYV0kpaJS
Tnrzc9B0Bxx4fSLojklU1/CkmO5hlE2QYdIs4fxcXqk5egOlh6tpqY+9piIcdS9rZM6vl4aWwCzr
tnvc5XVwrWfjIFXnx8hW8xcSG9W3z+YDMY1KmLlvtbAOCzFkqHrc9Y+pjB/bpPjEykNCCs0Sb7kT
sBtW5ZGrMdZxGNYfq2v+LUdnfnF1h5GhmziUG3uHkkcdsq3M9h3X15Tt1auRNjutEVFouN+qsiDu
DQ/AHDeTx9sG+joZEVol61hF8VzId5Tnd97+PYVMzN19+D7R9ANNxrraEMH44A28GQcQDDinTaXA
nWfRlzZir+Hi0x5z3iomFaWa12Cxn5rWb9OKMtAj1W6oWZYGoARt0bfeXRH6HptTSc4nSSwmMjrD
cu0jakxbxyW/U3Hlu9+jQyUDFM2hNU7Bo1MO36W4W1Hk8TJY23bVLjk5SJRI6qLR7RvtMlWjUgfF
+5bQVTPaj7YwveZ+84lhz7p9xTVjFK5OJFnU1etqA1Bma4P75ALbHwWZ5XVzUmniGXloHDjyBjtU
mTIObZ8BSYx9NvcWRc6Wz9aUeYuuuRs28ocoQOibR90Y7V/aEGw0IpLje5j5oXeVF2xTFngMdxht
Gh7IKWLMYI0ivsyv1rp771ae8pg6xshMZ6tS6m8rJl76Foqw02a5+/hjBG4l/0u8A45y9Qs1f/+z
mBFe0rDUbODPpIPSq2YZzmltaVNPwP7+uMqxYXFqJvN+gv7Ndd+2d2sZ6vECMcQXYxVb9JNQKj7X
6uudH4rW/fdgzfX2tdhah190Hhvv5ZKbVebyJPCxyKI47QVD6rNerN5N7b1t7h1LB1tC51B/XLFa
bPcmKZpuGjKud0d/KUjnRRHsIMgpBiQbIftSg/NYNOaLZ+n5aOeBGg9alWF94u1JDZHczSU/NKO/
BTfSg6Lo2uxmqH4y9WHtn9B39kkuODpjCnYX46OeKmnG2IbYXctm9k3AhhIQDk9v7zA9wwmnFQr7
jNxIu0GxIXOms9HZj8UmkPRTGGe9ugF9VhkGD2s/atFRVRbrSVX30g+M8hypZUI7hA2w/QMmU67H
EmwGlVHtK0bcclHSAY0lHji/QK03dbKKZRgfPXxT7ctk+D7DFXzx+kQfodouk4vqPhWDa7sXanUr
+34J8MmBjUB45LIGGGlGxzATYzNXL1utRX+BYnULI1cozXtKFZjqTbOpwa3NxjafLX/zPuZiJHbd
IYCQgs8JAvjJHg3RIaaj7Cgs/BFCtJws5BSDZafqWzt6MdVUjuhhxJaz4inZqzh0tR3g82DXsB8t
FO362ac00j0RIMg3A12M2FXJsA/uAta5844ad0y4lDar/yo3nRoo4EI4LlEbj1XH7H7XEEPFzxqD
7dqb5E2dPcPvg4fdF7xEONYRR0dWr5dTs0/IR009Aa4aJWqAuOpzjg9khOWL2+zAMJQ6yLduLEoP
ykzs/f1gyvBao+/5Y2xS8d70iv4EsbDcodi/r20IyJi3IKoTbej5iRiDqUz6tZPwid42v+1G7zIu
NAjagPoMBP0FJTOxBXZ9IX9DY4zLi/rQTlR2YZ2CtgzXipeiAHmO13KGm0Uf0TEQeUVdae5Fq/2N
YsT6XdW8WMgp/E+OyWxlpK4ze+679LQ5Hr4DT+W93dRkTpg09YxI9bk6t5aj7BuGlP8c2idpy6jQ
eSeLuSJVqxH0OrisffuH4eFkiKs9wONRLitCnWIKVX1GVcoCX9v0mKS6nrV3kjTafCnlG+uz55ev
TbUizl3txdiW2P6Ojbp0frv8K/h7m4cO2AS4jYIqKxvdXuesxdBVuDPdV6qx5YBSq/HmzJabsWOO
qEaQC49k9WAdQj/uat4sqrPCz7YR8rbqaLp5rgGqU9o1rBwYFhjTWmxvQb3yKEdTM9uPa83HSSC6
xNmrl9BP69qdv3qCAc14XJWw7zVSv5MrWow6u+8HGOC8dr4wNjQwMpPJ4UmgSXNR5dgsjGwOAi6G
Z4NoSDOCf6XIgeuLgISj00JXhc/hP9W7XyHG31oLncLU5XAf47eonfZnlQJKDQ94mzkioVbe5nnC
9eLYk59N/dAMp2ojkS+h6qxCaxvOxquHaahIa8dxTjnFonczoO+tN7FAERbYBomFCGE4zEFrvdpb
pDQf1qTxyzLEecqX7UWV5HUCaXxn6Q2glclodm0aUildnHvL4dHUoIAuSBUw29FXHSfb0Bb6EWFW
/4HYliMEZGlqQC3caTs55l7O6U7AgxmzR+UyadvN+Yv7xClTZ8QnOFeNpdM634wIiAI5N13B9R24
TzcepOn3d2O1h9QkR1t/bi1ff/hkZLD+ehbvoXEFXO77nhduH/I9rb2//Br9vm4T322JAqVW0Fti
XHnTfbn55m90Tkz/0ujBMMhLekRfwx8jEJbbAIipR4zJfFzGAxUL/1p0x0lUYS1P8sXCqRvWVejG
xQ6mmXG8rOOh6rCPxRu2yvrb/6f9THZMIxczbA0kJDwNcVNOxqfYa/1zqinY8cNlvWF1DsOUSV+8
QxmKLVusCbWnaSAXhect3IdG+Zzhlrm6eSrptvtnTnJ+0BGWMQZgiSZq4sXpkLvWYapow5+6X+Ur
Eih1TzmU8XscuBESHArcS60tMKtWxeS/TJ2P4BMBIDY+dws/c+pcPlDY8d92NhPELWTfKlPiyxuY
l9won6NR9ogRpkC85uV0585imjN2cab1aV5fu3krP6JpAO0yg9ZFadKUovucTLt7Wg3T/O1RwXEn
tGp/V75FT0VN4scdIZWsU/MuQX+Eap9hT1DbmYZ0CMJbzD5upKvPkxr9f5WUDFKbyVSCA9k+gMKJ
d6SpJT4kryz4ZnakOa2pTeLNrdV7UWKYjBNpI/oBFEZn9iIHfiOnXJ7Zd1+/U5w5rNwFIfPsbfXr
NubdX6XFpwpAe32QuD3b9TNjf3GzeRs9hfCGzbUORsThaxVh4y4jjLijPyYDzCgKk2+nbjBQgFj2
6s7p+yhtSKkLEFIZ88NeCVrbl9Iqv6oiytGNuFP/VomKBXNH25NA9TUYgDUO2+9cnydkEuEffu3i
yXVyBEZz0Rt3npzMt1EF1VeP4sTAVqei8KChhaH5QKXdFH+vOlchsDnTgFEdygJsFzmhya1dC5dX
mu18e3IJYfZbVCz7+FCzVozZjg56PQrgDR6o/0wTe6i0OjrOFgFhttbN9nfuS6Y97nuKNDsfgWhb
J04ooBy2KSrsizF33j8IeuPRKkQNqG9q4O///pyuIshbDCFDipqCQlRK7n6para+zB1LWgo8J5/L
UtH06M/OCIiC5ujcGCZnRrW2nDCic7iNc1SiRyd3kNtMAYL+qR54+fS8odEcefxn5vfzJAgGRI9p
b97ZNmH3l0kDHqJ3RHc1sMwU+crATSK04qeDFaB67y0PKUpdN79HRDWpZ9Xe1Rx8Tl3tCsKASoCx
SzcYIVMriq2vddPOdJiVJ7qkxTPwl/Uiv6cofk+Dat0OZhE0aU2EQ8LYABUY7ECO8Wo2Ia4c43/c
Xc1y4siWfhXt7r0RgxsJEGhzIwzGdpWN221c7nt7QySgEmmEBPrhb2IiZjMPMetZ9WJ2s5xdvck8
yXwpkb5KoQaMTlTVLUdHV2G7jlInT548v99ZC0ccNvMCcVLv9WZmGcuwHaI51+uiL9Mdrjx47wD3
naCvaDMIm9cYO1mJuhaC3p9RqGyY7Zqjmy8rHGSoMt1drG48vVmfd+AoTNb90GgaSOHVvAD1pAv0
iFir6tIYRwmzomg72b4gmuK+4AA3UIwIVwRzF4HrhODrAE1ZHnCGcXfCfjYxlhRNii44EukIbuGv
rUEPteKVq+qqxTueZa0fgyrfvL62UReNLgSsDTAD05mPvrLZq+NZn8yW49ygy7zeN3wBxxyvGy8T
swbjcgarq9p+hUf3tzqgr9DYWG+hcsmMAG4YrrcPqLAyflltTSe4qkaeqFhH9yj/xUSd7AB4SdVF
vWtVHJhIwWaCAXkxBl9+rEWz7XW8COZ/c5EzeplYTbQV8OBT4KNKOWgtpmN9u3BwG6OKGhFes4cc
ACx2XkXNKrrGAkyciE206i7QT+9ee8BUQKysuoS4eBsX52c7gG/X9n1kBNv+1o+f9Nkm+DgHFtsD
spwjHcgfcafq6Far6yyBuvHiG9ON2UXTBjbUnU1xj0yDyKjfVq1JBZMmk9sfg75Ra42WTBwtjgL3
q3l9s37cYgb8vNMaBJDwJeIsy7u6AyltY1w2PMpm0vdmiaum54WVsHY9g6SIKbEThJkTAoiE40T4
6M5FycGrH64fzYUDk6tmCc/NjBu4pFaGj+/U12sc/OnUglyicV6vdoBZNqlEHdRlVYdTISuoskeL
Y6Na3VxH5vbV6JkYljftRZvWenC91euNu0YcWSZaZZZg0HSwABG0feKCWkWb9fS2FrgLqwsEkQbK
MrYxPGMjWi2nt/PJGr+fagEkZQbmxxaQBBw4SNPFuoMaVsD6oF0WCgxtBs1NA5GoJW91BtEKFXPx
pD5AiMTlBh6GElkUxPg+Hgn80Ol2hUOHFE7cAYy1X6/eooYT9fSoV6hEKEJbIbI2/bhtTOFLLFFe
V0VHojnb1Dvo/kV0v9NKDMIQyqf6aRZtp/M7hAhqs0fUp1mvnShGRWIH/bHG9NppNOvWrTUxo+BG
N0U9JLAYMRdt4EF5bbY4F6h0dqcvlRlfhB3Efk0kc1HdA6lGnaZtBbhP22vUcgAhZBmZzU4cwZBq
bxYDjMfyJvCrOtzk2MlNde569/PNWn+9jV08ux1Uph4m5lb84FfIkInApr9uON21u44RmRoEqEIB
jCJqz4265fSjMBjAmImAqTfnHkdrhBlW0WfNp+jmWBiYNoaUEeqi29ut16jcTHSOXvQ2CgON6FMD
HkirC7MITYTxwkSlVLMizPfX5tJ9SfcwQCA+vHZDTG69XXrTagOg+zCzO/BXrRGylMvaDSJByAlX
ayEgbXjDjaFVWlGrU51UqyhiAVo7LMTJoNG6fq1ZjasVBsHMf4G/MAB85ZpX0Zywms1GNRNBTuj8
zWbWMbYbhFwbq6j67HhBfdFfozpn8BGePcSvHqyRh0FR1PQlrFkQeY7Ii3c1a04HqBp6XRk/o85i
4MJPnACYA8FFN0SGcIo+fitee9ZtuNZrv8HKb/1tuhh0X1sV1FBxtNeIat6K4zxV5pC9leO9ONxY
4wpxH5arOho9anB7EIpoW5uZ84QRJUiBrGYRqpWiz0Zg/R3tg9CIjQYu6+uouv41advbAUUpGEij
PwKqevZn+C+PPaVgVp2GZXVj+wIFKsyTEqvJPn23OgFOdQzGKvOr3TzIVQq4tUO5SjCdnv3zfkli
RokV7RM6DRhLjFRTcLESQgkm1yECLgN0VzwGdJZpXDSaNeBfoRw8+UKHsOt7zu7HFcu8QMZWF63D
bz/HAzMc2l/6PhrYeb9z6A3sZF8SoK86YAFL8aBmXWDEIDRgrZm+IxpZFR5YF1UgSqDtHSE08ZU+
8DviwW5FkPisYL5DDBr6BWaRoO8eOGfJFzqGMyzQqxeo9WihRBbhE/EF3MnvSwpqkNtSQlAR75h8
VXNHoFG7SGUfzEm+0kd9R9tv1Mu+Pd7RQlkk6rDT7RfAcJn9r0BLAKQdkKc7LSF49H0JgG6U5UEN
qg7oqsjKAiQg+VJ4gMnKF+gxxywVdNt/Z++uQ2OVkn7DuKgB8hTeh7rxTesCeg9DAOS+f3cHXy+7
7RWAQDbRLweYCngvRftevxBDhJsoTUiO/ztYcIKOeLMnOohYjRNLgtthBlXz6C9IO2KfQAYOE0D5
lvkGU5n86jMwN1Pi6WUqPv91lIXgTK75zA8F8mjmo/K7qf2V+am0EbLP2vFjf6WF7yC/ecvtgAWj
yaabXPq7t0qhPy8DRzxToKWnzxYmgcAj+cdK9nBF307KIcJt3+VLrpAVI6pKkw0YAmmSjlisuLnK
UhUMtSUZQVRMfihN1Hd9RDsVFojxoWXpdkcxG/uBJCSWK3BXy5K9DmxvNNFuYs5UaWhSEGfu1GXe
WPsQij9CuVyx+CZs8LKLv0GCXF21LmyssmT7cYCjMVNEQ28REH5kAXNitpFLFHwAKrr8KFTJecfu
0Q5iSSUlCku0LBsQcM4v1qA4IS+2Z29j21WOCG7RYysuUoNvPtW+clT9qff/fMe/RFZhKUq1mhD6
MS4B17EDVVHBRSsrNZee46tbe3RjUwfs8LUShav8Uaega3tchcyGIVeWA0Aijb0xl4SEAAn7sCzZ
zoSNJRVBU8xhKkvzyZ7HQ5ePNP+zFk1sDfipji/JJg+BiVz2IVf2zB8FiJ2MtOPPI5DADlR3gHyM
XHnyHgTCAgw9P/CVS6wBXK2y7OmAQMBc7fJzwEfMe+ORpCyW3yC4IzpsbmsvdjBW7rUGwUVx9cqH
wHhXJN4ksM+6zmYeZdlgEiy2u4hZ5EPvucLo8WzlFjIJxKSLes9AJdskOKqA1OX+XFXXYoBLWfF7
xrG/YXmLtUVg/d2woXoIWwTbdzPJXQNi5mZZHuwLAgprypPtfPmfyNbGf/qw9LmY85suU5xnZPzk
x/ONvjvb2yjSi8kE5ane82HeKkCVLAFdO8QMA+VywRgIArp8mONCneCy7bExc1g4YorDpR83Uo/b
Mj228aNIFQeBv1hWiHvMZSsu6SRS1iDgL8jmiBKc4h4u0tFIFQYxVbo8D+C6RTxWLmkMKaeizDxV
AesU11zP3wr9u4hVmRBzE8vy44HDxJdkEpGguDISqjlGiDnLZVebquFKm4chiyW5ZNUIwpWm/vTl
9xgJacUsRO6GgDA8k7GiiJF3L0+2b29GE9t1bUWYjSrBivtiIs/O4JQLFXw2xLiesrvYh3vvMCVY
Z4iRb6XpIp4ZMO3exsReSS1ZtAjjlybuz6Dn1E0UcMel6cZjpkicQXHzP/uql2ZQREP7X/7L11Bc
8OV3TYTsHoMv/+2N+FzltcD5LsuTZxzDMMdrMf26NF3mbfMKGpm58oQ/OXsHvE4g0IgTTBFn1K5Z
qNyERp1AlyLOz3NRaKNBwOQu4jBIHCgmgUFxwf6254MYJoGw/cZnQzZcqVJsEjAi1aH9vfNNETdv
80B7hjGnKNFGjUAfXQ43trJ3TUOg9wsk/6YFDCmUrBw9MN8uDou+NIThf7xIbAc+rWpBUKitG0wq
9ETeRWpAcVtaBGeqZ69RiJ6lqlOkovqMe5H2KK55O7mCesImRj1F9kmYdSE/nu85f/J4ZI+1fsSi
nHUlqqLK3kNvAT2EIRHRkwQTWwU1AYd86TBTkHAoHt5hAR8ObdW0QMwCJWmtQzdTSv/bHWBM08Ao
glMOsMhOYyOO5NL9EXhw5He+i3x7EtvNSkJzP6aye+UTReDSi5DdR1BdETAdoyvkY+T5eCfdvGlW
EFV6H8Uu5rCoZqSOdj293DIfxLxR7bLgiCV3RO4Qv2/Bl3EoIvI5ExVHtyRrd27X/prTMpNSa/5Z
nAR1xSZGvddbRqveQIkm5oyY1l7k5n18eUTJrePnn4JJwxgqXhODxVtNvVk9mFE4VcFBZlhOEM0W
MKyMlmXUYaZgNnCteshMPvVBbYax86OCq0CMvDXRyapjgL2o8QIeZl5i43+M3T31cT1EQed+BONc
ObboPWtgeLXRMFEx1awBtnrveJzzMAbQEHsoly0uIJRjYXIvxKEJabAwEupgvcSpb/V2HWkPNtKI
wV6xR6uOm0nMJK9hUkIVPvDBgGf62G93S6Xq6ZRbKrMp/wy3kDvc0xFSOORlkXmjky8ilCUFijgT
hKgSHaweEp3ANmvbrsPjmXzrNH4kP53PA2DaQi0mRuutHWxtx1/miutE+asNdRttSjwFNTOBGtum
yPi0MfsP9qSygzWC5V7Z3owFU/negtfmIbV2orx9CMAG1amhCJV3wyh/tYmpWWX3rLO1RxOVtxSh
crSe55kgxpWVXe01C3y7qFrv4H104sZdB8wb2XKRQhxaBCf6hg9hq8EWzhK2CHbuJrYDL7Q3Ct1D
ztuJbLixA0B0qWQp+ABvX+UuRW4DU4IR7lNUA0JEkiXnq7Lb2IPOUZigUyQfPoz2lINOkXz4EDFX
Xa1OwIWPdpATMEAvlWfuR1QRIctsK4ETneIGumdRrroboEzlF3zPo0mcN030fRfx/cZJ3/WXbJoT
4DoBj+859Hpke2FkqxWE6IcmYEi8tmeoqQocSUuoS71OoOJ7mOMBnih0xYDTsldHz/dYLijYIDgi
KD+I1MVSZAX+wE3RKYL3iEysciXeFFcz+oNzVo9uEVhTj4ijxLl0rU4RJH5CRjUXKkA/YHk5Eyca
VbuKTBiinamsAPcTrYnKfyWybVB4Hf05QttyhanPQXCS+0sGhy4YK4QNChav7LF6eRgGgaj1Vzza
psEBdckE6vjTNACLFeMScSL5mPPtlF2m4I57zthX3cb9AO77r6cXURUNuevAL5SLTeTjYHzkREMT
GhkXlO0EqkBTeDV9O8gnlylqXNEmZItS9F4usdHQKZrI0pBxj43scd7T05H7JLis7jBGeKlw27JQ
5LgfN36/pHz5D6H+i1wzNOCjzR7T39GF2qgatfrxx3270Bo0tXVS/ifDoX+GyNpnB3XJPIxUwSVQ
bJfQmEPGX1XCBCbmZTDLX6MEd1KbeY7LxnY4UdQZASN6aPVDOEkhS7HgSZzfNAJnHFOMPLXOokaw
VjS2DP2xavpQuF/9gGv3zJsqNhXF9YZeObU9k8I3ukWPknYn/te/fMqKA5Ay5cfzL/wPHi4HO5d6
0ilao0FZ3TqdonDxI5urqiFBdChrC99tAgcjcnMnA3VC5Rmc3sKYeKO2yAA6qTztNMFaQJtAMO7Y
lgHMc48lBOf6nqldZQmcRNkthJ3D/L0jQtGJDrsSLZ45WaaoLYSvP+ZLtSJHNwnuOhBmm/yZpmgm
e7DnaqWz3iQwI0WbOOKYRcae3iKhP90zVXSKkPkjABUAXQpHLJSHOfFmDiaZT/Rm+nDB2BxqQ6Gs
E0jH84TxfGzFMAjO9TN75fucRsGlfIXzr6lnxtF1IOkkTKawMJ5RkizMwryaMygamD9th3YBOyiC
mi/cjoDYoPCDQtX9jEIgf6l9iNDSPdd+0jCIAVM/4t3JzD5OB9IbgcjsHngXA0R5girgnzT5V170
0GadIhran6M7290U6RvUwFDYPj0+HsO177IwyjINsLcHqUOLnIQ6s+Naf8KnqK3xwLW3v6bII9mH
okIOJTaW/Nb5ZzC5VRg2KODu//37f4ZTtmHaTbBBKS9WcIvu1xmTu6boQ1SSmTWK3sdnjo70yr2N
JIR8HaEKBBJXrUrgc6GVZ8qmUtzDn644wxSQCG/1CxAOmBrpaAIBrEnw0Ct/OvbBwGc2hRvJZ4pX
AigxlGMRbN4dwyB6rhQnADumKqBtJSvPl4xHVnF5ZYS8fwVD6yU9sTW7ZxDUMCNc7RRQJtBB92we
TXJmTcqaoxfXtwssJYWvP2DJVmGVb+N4Efy324miWr+yG5N9G3EsAcCW/VZXFFZJ/LcDPyKEBDKS
cuCy7/UdIsMV1T5TpNfg93/GSJECK8ZEeB99C5ZpIljeaqF++6gSK9r8r7PvRUXVP6AUpDXqntZn
M1+5gCmKadqogELfXPb2IklbCuQ93ys0YwkCVx1/5Ifan+9s24Ur+peix1AgTyTxMVSeIQmGmky0
hxZg51HUa3R8Xx5GxTilKNq4xmDi7O5SBEWukZOGm/LWtpXkCfko2I/WHuyAOtGj2MEiClD2vWjw
wQ6u99FPApZis0Vu762jRwTjVbBECozAm1h1kPe7QTI5txNf49ZG/cFOQtOWvdEV6oBc+T1FslBW
L4XifNP6Dlb7EFlzSSkxqim60jF1HGGPGQt3r6M+gGDlD/ZK6zC3IPlMkZF/4Dn4EIp8/AvzAJal
OjBNAv/ogSGeojCY4swKBv9mI9SrFocjOS4fdb7YPfJoxDgOaoE2Ri8SwQPYPGZon1kVoJLpND4p
ZlzJdSanxiIQalxSIXzF4lj1fivi+zVM2hR8a7u2x/5FuwxHKLkEiEuibJ7FiUW4B/EWjM6dqAbF
wcDSiert2Z+inFjhmkGRA3tGBkVdLUX26zlGQVhusQSS+Su2l4cJw68xn0ZN6KJjTcrU+Ydrz8g0
KCI8mHY8n9tB9GYRyoUK4W+gDa3ZRE9aAxU6VcSUKEo0d8Vi/aStXOuhkjDQfo4RWYW9WKQ48FA8
uVqtN1pwf9CleRx+8Ns5Pm/d5WW9newrHPflUzy1ThblXS7gUIP8ZRAPlROmy90/X0xhn3EAIicn
oc2CYd6FoXiCE3NXRc+lyHCJ1QI8XLXGjgbzjkPZCezINpswWE3y5cXhEjMlyqavO2yD+uGiU0OR
L+rkpINCi135M+DiqO34FNkZSbcYGZYiPQ6gkDz+CEVpORyOMeA7YrX3nwLK7ZYh3CdlLLFlKLId
HyHHuf3TDQJrFzaSQEzK4/tRYAeLEt9QwKIpaTUMY5HMOV/bPaL9LfK1pxzSiyFm2JQ93KlRd8cx
0TjRpg/2kqsahCKXmj7lPh6ppSoGRaUvTE+Pj9k4tUP9IXARJFtSDUiwAyIZn/KnA7lE7KnA9zAo
GoBTRr1wdGcCgEeEIgQWeKoV9mo5KGJcGDwY8XCivfDA4YVK3qA4HZ/6B59AIMhtBDty0L4YwCol
4fzD1wH8Bcq3JKFEpChyq32mWkUGhTePypxI6yJvgLBMrB5jilbnVDphwkSTL7+79myT5UqDIh6d
vECP4Qlq1wtg0SiKxNIXSG8B7c9pF/Rfsi9RgzNy1I3Kms3dXb7rK6U8ChBepA2eGOY7K/5AMmuv
hD/7Nrt/nv2WfMFkoNNXessCeJmv+5ZnujqY5Aktqjg7FEWCT3GYq5g0KIys5y//C9TLjZ2Vf4AH
yY9/pDKLhOPryEURDtDXlYuid08OBmE6uwiA6Ad8ywL0ox/vLUVpQvl5RVmpO66hz9RdgOPhW1UX
EDhcHR+2iPBcFKVIUaHedZERd5f5QWwUJh+85cieIXshVaEw+igi6OiXGQs0tSxdhDzlxz/SuMej
Pw9gcDLPTJJKPHGK7Ogj8t5q3Z9uHbWqswIr7Yevc0WkZaxfV5Gce+DYRDRKKzt2tNrmuCh0NvMc
MBVFBP8GLTdA5gv4XFkvRQTiA7CIFKIUYO8fwoDZCmazrhMwF2tdKGulaMb/6AfjHAsoeqzv4hVi
c8pqKWCr720g16lAwJjMKh9zvgr7GTFmSSXRXhTI4L8AJjNQqFKUWvRZPObaZcDyjfcUVRX9TQ7/
zaCI4e/yYWLNWnfGRfWOcgsZFNHVX1H9jiSEp5RyA05TbsD5wvF3G60wkkwSgqGAr3vwNQjdn0It
X6eA3n35sPPXfCNQYrR+PBwjNQ70aeUo1o0qhVrG/IZhUSwSRgX0HUXm4HIYa704VEyhHXUCHv3r
U7fffXrpXv2bJoRHlF/tyT/8IaRla0DEbxlAga3Xj09+OtP+KPpnGe9uV+k8clFp9df/BwAA//8=
</cx:binary>
              </cx:geoCache>
            </cx:geography>
          </cx:layoutPr>
        </cx:series>
      </cx:plotAreaRegion>
    </cx:plotArea>
    <cx:legend pos="t" align="ctr" overlay="0">
      <cx:spPr>
        <a:noFill/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noFill/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13" Type="http://schemas.microsoft.com/office/2014/relationships/chartEx" Target="../charts/chartEx1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12" Type="http://schemas.openxmlformats.org/officeDocument/2006/relationships/chart" Target="../charts/chart10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141514</xdr:colOff>
      <xdr:row>0</xdr:row>
      <xdr:rowOff>54427</xdr:rowOff>
    </xdr:from>
    <xdr:to>
      <xdr:col>24</xdr:col>
      <xdr:colOff>272143</xdr:colOff>
      <xdr:row>67</xdr:row>
      <xdr:rowOff>108858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47B97396-C42E-47A4-85CD-CDD4E39EDEDF}"/>
            </a:ext>
          </a:extLst>
        </xdr:cNvPr>
        <xdr:cNvSpPr>
          <a:spLocks/>
        </xdr:cNvSpPr>
      </xdr:nvSpPr>
      <xdr:spPr>
        <a:xfrm>
          <a:off x="141514" y="54427"/>
          <a:ext cx="18669000" cy="13182602"/>
        </a:xfrm>
        <a:prstGeom prst="rect">
          <a:avLst/>
        </a:prstGeom>
        <a:solidFill>
          <a:srgbClr val="1F3A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19</xdr:col>
      <xdr:colOff>186266</xdr:colOff>
      <xdr:row>39</xdr:row>
      <xdr:rowOff>62716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0655ED23-E5FB-42D7-BD6F-0C285CDFC36A}"/>
            </a:ext>
          </a:extLst>
        </xdr:cNvPr>
        <xdr:cNvSpPr/>
      </xdr:nvSpPr>
      <xdr:spPr>
        <a:xfrm>
          <a:off x="304800" y="198120"/>
          <a:ext cx="15365306" cy="7591276"/>
        </a:xfrm>
        <a:prstGeom prst="roundRect">
          <a:avLst>
            <a:gd name="adj" fmla="val 8559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_tradnl" sz="1100"/>
            <a:t>j</a:t>
          </a:r>
        </a:p>
      </xdr:txBody>
    </xdr:sp>
    <xdr:clientData/>
  </xdr:twoCellAnchor>
  <xdr:twoCellAnchor>
    <xdr:from>
      <xdr:col>1</xdr:col>
      <xdr:colOff>2</xdr:colOff>
      <xdr:row>1</xdr:row>
      <xdr:rowOff>5005</xdr:rowOff>
    </xdr:from>
    <xdr:to>
      <xdr:col>3</xdr:col>
      <xdr:colOff>241142</xdr:colOff>
      <xdr:row>65</xdr:row>
      <xdr:rowOff>65313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3EBE1BEE-D6CA-4174-BD10-BECD022C4A2C}"/>
            </a:ext>
          </a:extLst>
        </xdr:cNvPr>
        <xdr:cNvSpPr/>
      </xdr:nvSpPr>
      <xdr:spPr>
        <a:xfrm rot="16200000">
          <a:off x="-5080297" y="5586047"/>
          <a:ext cx="12600651" cy="1830454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oneCellAnchor>
    <xdr:from>
      <xdr:col>3</xdr:col>
      <xdr:colOff>440245</xdr:colOff>
      <xdr:row>2</xdr:row>
      <xdr:rowOff>60956</xdr:rowOff>
    </xdr:from>
    <xdr:ext cx="1800000" cy="612000"/>
    <xdr:sp macro="" textlink="base_pivot!D4">
      <xdr:nvSpPr>
        <xdr:cNvPr id="5" name="Rectángulo redondeado 4">
          <a:extLst>
            <a:ext uri="{FF2B5EF4-FFF2-40B4-BE49-F238E27FC236}">
              <a16:creationId xmlns:a16="http://schemas.microsoft.com/office/drawing/2014/main" id="{C15AEA27-D526-4ABE-9E0D-83079279E593}"/>
            </a:ext>
          </a:extLst>
        </xdr:cNvPr>
        <xdr:cNvSpPr/>
      </xdr:nvSpPr>
      <xdr:spPr>
        <a:xfrm>
          <a:off x="2330005" y="457196"/>
          <a:ext cx="1800000" cy="61200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 anchorCtr="0">
          <a:noAutofit/>
        </a:bodyPr>
        <a:lstStyle/>
        <a:p>
          <a:pPr algn="ctr"/>
          <a:fld id="{C554538F-376F-4B70-A375-2DC7129FB563}" type="TxLink">
            <a:rPr lang="en-US" sz="2000" b="0" i="0" u="none" strike="noStrike">
              <a:solidFill>
                <a:srgbClr val="1F3A5F"/>
              </a:solidFill>
              <a:latin typeface="Aptos Narrow"/>
              <a:cs typeface="Algerian" panose="020F0502020204030204" pitchFamily="34" charset="0"/>
            </a:rPr>
            <a:pPr algn="ctr"/>
            <a:t>5 Mil</a:t>
          </a:fld>
          <a:endParaRPr lang="es-ES_tradnl" sz="2000">
            <a:solidFill>
              <a:srgbClr val="1F3A5F"/>
            </a:solidFill>
            <a:latin typeface="+mn-lt"/>
            <a:cs typeface="Algerian" panose="020F0502020204030204" pitchFamily="34" charset="0"/>
          </a:endParaRPr>
        </a:p>
      </xdr:txBody>
    </xdr:sp>
    <xdr:clientData/>
  </xdr:oneCellAnchor>
  <xdr:twoCellAnchor>
    <xdr:from>
      <xdr:col>6</xdr:col>
      <xdr:colOff>1171</xdr:colOff>
      <xdr:row>2</xdr:row>
      <xdr:rowOff>70988</xdr:rowOff>
    </xdr:from>
    <xdr:to>
      <xdr:col>8</xdr:col>
      <xdr:colOff>216211</xdr:colOff>
      <xdr:row>5</xdr:row>
      <xdr:rowOff>88628</xdr:rowOff>
    </xdr:to>
    <xdr:sp macro="" textlink="base_pivot!F4">
      <xdr:nvSpPr>
        <xdr:cNvPr id="6" name="Rectángulo redondeado 5">
          <a:extLst>
            <a:ext uri="{FF2B5EF4-FFF2-40B4-BE49-F238E27FC236}">
              <a16:creationId xmlns:a16="http://schemas.microsoft.com/office/drawing/2014/main" id="{125918B3-BC89-445C-AD8F-2015BC6FED9A}"/>
            </a:ext>
          </a:extLst>
        </xdr:cNvPr>
        <xdr:cNvSpPr/>
      </xdr:nvSpPr>
      <xdr:spPr>
        <a:xfrm>
          <a:off x="4268371" y="4672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50A091E-3459-459C-A43D-7218F962F9E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12.470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504869</xdr:colOff>
      <xdr:row>2</xdr:row>
      <xdr:rowOff>32888</xdr:rowOff>
    </xdr:from>
    <xdr:to>
      <xdr:col>10</xdr:col>
      <xdr:colOff>719909</xdr:colOff>
      <xdr:row>5</xdr:row>
      <xdr:rowOff>50528</xdr:rowOff>
    </xdr:to>
    <xdr:sp macro="" textlink="base_pivot!H4">
      <xdr:nvSpPr>
        <xdr:cNvPr id="7" name="Rectángulo redondeado 6">
          <a:extLst>
            <a:ext uri="{FF2B5EF4-FFF2-40B4-BE49-F238E27FC236}">
              <a16:creationId xmlns:a16="http://schemas.microsoft.com/office/drawing/2014/main" id="{DBE188F8-7054-4999-A56E-56FEB04FBF59}"/>
            </a:ext>
          </a:extLst>
        </xdr:cNvPr>
        <xdr:cNvSpPr/>
      </xdr:nvSpPr>
      <xdr:spPr>
        <a:xfrm>
          <a:off x="63570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60C93D4-1B40-49C5-B79E-CD74D1F6B56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1.257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493335</xdr:colOff>
      <xdr:row>7</xdr:row>
      <xdr:rowOff>77289</xdr:rowOff>
    </xdr:from>
    <xdr:to>
      <xdr:col>6</xdr:col>
      <xdr:colOff>346888</xdr:colOff>
      <xdr:row>25</xdr:row>
      <xdr:rowOff>76200</xdr:rowOff>
    </xdr:to>
    <xdr:sp macro="" textlink="">
      <xdr:nvSpPr>
        <xdr:cNvPr id="8" name="Rectángulo redondeado 7">
          <a:extLst>
            <a:ext uri="{FF2B5EF4-FFF2-40B4-BE49-F238E27FC236}">
              <a16:creationId xmlns:a16="http://schemas.microsoft.com/office/drawing/2014/main" id="{7230BD5B-E8E1-4E8B-8B5C-9FB683894E81}"/>
            </a:ext>
          </a:extLst>
        </xdr:cNvPr>
        <xdr:cNvSpPr/>
      </xdr:nvSpPr>
      <xdr:spPr>
        <a:xfrm>
          <a:off x="2387449" y="1448889"/>
          <a:ext cx="2237525" cy="3525882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n-US" sz="2400" b="0" i="0" u="none" strike="noStrike">
            <a:solidFill>
              <a:srgbClr val="000000"/>
            </a:solidFill>
            <a:latin typeface="+mn-lt"/>
            <a:ea typeface="+mn-ea"/>
          </a:endParaRPr>
        </a:p>
      </xdr:txBody>
    </xdr:sp>
    <xdr:clientData/>
  </xdr:twoCellAnchor>
  <xdr:twoCellAnchor>
    <xdr:from>
      <xdr:col>3</xdr:col>
      <xdr:colOff>414382</xdr:colOff>
      <xdr:row>2</xdr:row>
      <xdr:rowOff>4717</xdr:rowOff>
    </xdr:from>
    <xdr:to>
      <xdr:col>4</xdr:col>
      <xdr:colOff>708660</xdr:colOff>
      <xdr:row>3</xdr:row>
      <xdr:rowOff>68217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4C68D5B6-A5C3-4A6C-A248-323B85C4CF02}"/>
            </a:ext>
          </a:extLst>
        </xdr:cNvPr>
        <xdr:cNvSpPr txBox="1"/>
      </xdr:nvSpPr>
      <xdr:spPr>
        <a:xfrm>
          <a:off x="2304142" y="400957"/>
          <a:ext cx="1086758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Total posts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6</xdr:col>
      <xdr:colOff>66403</xdr:colOff>
      <xdr:row>2</xdr:row>
      <xdr:rowOff>19957</xdr:rowOff>
    </xdr:from>
    <xdr:to>
      <xdr:col>7</xdr:col>
      <xdr:colOff>335280</xdr:colOff>
      <xdr:row>3</xdr:row>
      <xdr:rowOff>83457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D2636017-8353-4272-AF36-FBC6B0907925}"/>
            </a:ext>
          </a:extLst>
        </xdr:cNvPr>
        <xdr:cNvSpPr txBox="1"/>
      </xdr:nvSpPr>
      <xdr:spPr>
        <a:xfrm>
          <a:off x="4333603" y="416197"/>
          <a:ext cx="1061357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Views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8</xdr:col>
      <xdr:colOff>604799</xdr:colOff>
      <xdr:row>2</xdr:row>
      <xdr:rowOff>53340</xdr:rowOff>
    </xdr:from>
    <xdr:to>
      <xdr:col>10</xdr:col>
      <xdr:colOff>60960</xdr:colOff>
      <xdr:row>3</xdr:row>
      <xdr:rowOff>99060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BD0909C9-FA12-4C3B-8F34-B8386E6F26C0}"/>
            </a:ext>
          </a:extLst>
        </xdr:cNvPr>
        <xdr:cNvSpPr txBox="1"/>
      </xdr:nvSpPr>
      <xdr:spPr>
        <a:xfrm>
          <a:off x="6456959" y="449580"/>
          <a:ext cx="1041121" cy="24384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Likes </a:t>
          </a:r>
        </a:p>
      </xdr:txBody>
    </xdr:sp>
    <xdr:clientData/>
  </xdr:twoCellAnchor>
  <xdr:twoCellAnchor>
    <xdr:from>
      <xdr:col>3</xdr:col>
      <xdr:colOff>735732</xdr:colOff>
      <xdr:row>8</xdr:row>
      <xdr:rowOff>12338</xdr:rowOff>
    </xdr:from>
    <xdr:to>
      <xdr:col>6</xdr:col>
      <xdr:colOff>155665</xdr:colOff>
      <xdr:row>9</xdr:row>
      <xdr:rowOff>75838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AA5412C4-CADB-4829-A815-D8DE6A6BD5D5}"/>
            </a:ext>
          </a:extLst>
        </xdr:cNvPr>
        <xdr:cNvSpPr txBox="1"/>
      </xdr:nvSpPr>
      <xdr:spPr>
        <a:xfrm>
          <a:off x="2629846" y="1579881"/>
          <a:ext cx="1803905" cy="2594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>
              <a:solidFill>
                <a:srgbClr val="1F3A5F"/>
              </a:solidFill>
              <a:effectLst/>
            </a:rPr>
            <a:t>High Engagement</a:t>
          </a:r>
        </a:p>
      </xdr:txBody>
    </xdr:sp>
    <xdr:clientData/>
  </xdr:twoCellAnchor>
  <xdr:twoCellAnchor editAs="oneCell">
    <xdr:from>
      <xdr:col>5</xdr:col>
      <xdr:colOff>259842</xdr:colOff>
      <xdr:row>2</xdr:row>
      <xdr:rowOff>84477</xdr:rowOff>
    </xdr:from>
    <xdr:to>
      <xdr:col>5</xdr:col>
      <xdr:colOff>674077</xdr:colOff>
      <xdr:row>4</xdr:row>
      <xdr:rowOff>114300</xdr:rowOff>
    </xdr:to>
    <xdr:pic>
      <xdr:nvPicPr>
        <xdr:cNvPr id="17" name="Gráfico 16" descr="Lista de comprobación con relleno sólido">
          <a:extLst>
            <a:ext uri="{FF2B5EF4-FFF2-40B4-BE49-F238E27FC236}">
              <a16:creationId xmlns:a16="http://schemas.microsoft.com/office/drawing/2014/main" id="{7AA0DC71-1D66-4E77-9712-29D221035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34562" y="480717"/>
          <a:ext cx="414235" cy="426063"/>
        </a:xfrm>
        <a:prstGeom prst="rect">
          <a:avLst/>
        </a:prstGeom>
      </xdr:spPr>
    </xdr:pic>
    <xdr:clientData/>
  </xdr:twoCellAnchor>
  <xdr:twoCellAnchor>
    <xdr:from>
      <xdr:col>6</xdr:col>
      <xdr:colOff>651268</xdr:colOff>
      <xdr:row>6</xdr:row>
      <xdr:rowOff>190279</xdr:rowOff>
    </xdr:from>
    <xdr:to>
      <xdr:col>12</xdr:col>
      <xdr:colOff>38100</xdr:colOff>
      <xdr:row>15</xdr:row>
      <xdr:rowOff>38100</xdr:rowOff>
    </xdr:to>
    <xdr:sp macro="" textlink="">
      <xdr:nvSpPr>
        <xdr:cNvPr id="28" name="Rectángulo redondeado 34">
          <a:extLst>
            <a:ext uri="{FF2B5EF4-FFF2-40B4-BE49-F238E27FC236}">
              <a16:creationId xmlns:a16="http://schemas.microsoft.com/office/drawing/2014/main" id="{79149648-B004-4BCD-9CCF-F8C4AE694D03}"/>
            </a:ext>
          </a:extLst>
        </xdr:cNvPr>
        <xdr:cNvSpPr/>
      </xdr:nvSpPr>
      <xdr:spPr>
        <a:xfrm>
          <a:off x="4918468" y="1378999"/>
          <a:ext cx="4141712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139065</xdr:colOff>
      <xdr:row>7</xdr:row>
      <xdr:rowOff>110753</xdr:rowOff>
    </xdr:from>
    <xdr:to>
      <xdr:col>13</xdr:col>
      <xdr:colOff>15240</xdr:colOff>
      <xdr:row>8</xdr:row>
      <xdr:rowOff>30481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190AE265-4712-4C5F-8328-7CA39C80ABA9}"/>
            </a:ext>
          </a:extLst>
        </xdr:cNvPr>
        <xdr:cNvSpPr txBox="1"/>
      </xdr:nvSpPr>
      <xdr:spPr>
        <a:xfrm>
          <a:off x="5198745" y="14975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Views Trend by Quarter</a:t>
          </a:r>
        </a:p>
      </xdr:txBody>
    </xdr:sp>
    <xdr:clientData/>
  </xdr:twoCellAnchor>
  <xdr:twoCellAnchor>
    <xdr:from>
      <xdr:col>18</xdr:col>
      <xdr:colOff>453625</xdr:colOff>
      <xdr:row>22</xdr:row>
      <xdr:rowOff>87807</xdr:rowOff>
    </xdr:from>
    <xdr:to>
      <xdr:col>20</xdr:col>
      <xdr:colOff>122745</xdr:colOff>
      <xdr:row>28</xdr:row>
      <xdr:rowOff>45807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2FC86743-7ED8-4A0B-836C-20A3610BC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423145</xdr:colOff>
      <xdr:row>27</xdr:row>
      <xdr:rowOff>113207</xdr:rowOff>
    </xdr:from>
    <xdr:to>
      <xdr:col>20</xdr:col>
      <xdr:colOff>92265</xdr:colOff>
      <xdr:row>33</xdr:row>
      <xdr:rowOff>74835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C62A9C17-51E6-4A43-B8D4-B59AD5FE5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101781</xdr:colOff>
      <xdr:row>3</xdr:row>
      <xdr:rowOff>12518</xdr:rowOff>
    </xdr:from>
    <xdr:to>
      <xdr:col>3</xdr:col>
      <xdr:colOff>149860</xdr:colOff>
      <xdr:row>11</xdr:row>
      <xdr:rowOff>86360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0D092487-D093-4610-989C-FCF8C567582A}"/>
            </a:ext>
          </a:extLst>
        </xdr:cNvPr>
        <xdr:cNvSpPr txBox="1"/>
      </xdr:nvSpPr>
      <xdr:spPr>
        <a:xfrm>
          <a:off x="406581" y="606878"/>
          <a:ext cx="1633039" cy="16588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rgbClr val="1F3A5F"/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Análisis de control de contenido viral</a:t>
          </a:r>
        </a:p>
      </xdr:txBody>
    </xdr:sp>
    <xdr:clientData/>
  </xdr:twoCellAnchor>
  <xdr:twoCellAnchor>
    <xdr:from>
      <xdr:col>11</xdr:col>
      <xdr:colOff>184829</xdr:colOff>
      <xdr:row>2</xdr:row>
      <xdr:rowOff>32888</xdr:rowOff>
    </xdr:from>
    <xdr:to>
      <xdr:col>13</xdr:col>
      <xdr:colOff>399869</xdr:colOff>
      <xdr:row>5</xdr:row>
      <xdr:rowOff>50528</xdr:rowOff>
    </xdr:to>
    <xdr:sp macro="" textlink="base_pivot!J4">
      <xdr:nvSpPr>
        <xdr:cNvPr id="9" name="Rectángulo redondeado 6">
          <a:extLst>
            <a:ext uri="{FF2B5EF4-FFF2-40B4-BE49-F238E27FC236}">
              <a16:creationId xmlns:a16="http://schemas.microsoft.com/office/drawing/2014/main" id="{28721D9E-5B6D-4EB9-BFA5-90C739317820}"/>
            </a:ext>
          </a:extLst>
        </xdr:cNvPr>
        <xdr:cNvSpPr/>
      </xdr:nvSpPr>
      <xdr:spPr>
        <a:xfrm>
          <a:off x="84144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6422F39F-241B-478F-8EC9-C7B1A70729FB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253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11</xdr:col>
      <xdr:colOff>299999</xdr:colOff>
      <xdr:row>2</xdr:row>
      <xdr:rowOff>91440</xdr:rowOff>
    </xdr:from>
    <xdr:to>
      <xdr:col>12</xdr:col>
      <xdr:colOff>762000</xdr:colOff>
      <xdr:row>3</xdr:row>
      <xdr:rowOff>114300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49E34B98-BBDE-43BD-B7C5-56D0B08877E8}"/>
            </a:ext>
          </a:extLst>
        </xdr:cNvPr>
        <xdr:cNvSpPr txBox="1"/>
      </xdr:nvSpPr>
      <xdr:spPr>
        <a:xfrm>
          <a:off x="85295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Shares </a:t>
          </a:r>
        </a:p>
      </xdr:txBody>
    </xdr:sp>
    <xdr:clientData/>
  </xdr:twoCellAnchor>
  <xdr:twoCellAnchor>
    <xdr:from>
      <xdr:col>13</xdr:col>
      <xdr:colOff>649649</xdr:colOff>
      <xdr:row>2</xdr:row>
      <xdr:rowOff>25268</xdr:rowOff>
    </xdr:from>
    <xdr:to>
      <xdr:col>16</xdr:col>
      <xdr:colOff>49349</xdr:colOff>
      <xdr:row>5</xdr:row>
      <xdr:rowOff>42908</xdr:rowOff>
    </xdr:to>
    <xdr:sp macro="" textlink="base_pivot!L4">
      <xdr:nvSpPr>
        <xdr:cNvPr id="13" name="Rectángulo redondeado 6">
          <a:extLst>
            <a:ext uri="{FF2B5EF4-FFF2-40B4-BE49-F238E27FC236}">
              <a16:creationId xmlns:a16="http://schemas.microsoft.com/office/drawing/2014/main" id="{0D1613FC-0F0B-413D-BD36-45EFC61A6B4A}"/>
            </a:ext>
          </a:extLst>
        </xdr:cNvPr>
        <xdr:cNvSpPr/>
      </xdr:nvSpPr>
      <xdr:spPr>
        <a:xfrm>
          <a:off x="10464209" y="42150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12BAD291-F5E2-4BBF-8267-91D40F6BB956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124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13</xdr:col>
      <xdr:colOff>772439</xdr:colOff>
      <xdr:row>2</xdr:row>
      <xdr:rowOff>91440</xdr:rowOff>
    </xdr:from>
    <xdr:to>
      <xdr:col>15</xdr:col>
      <xdr:colOff>289560</xdr:colOff>
      <xdr:row>3</xdr:row>
      <xdr:rowOff>114300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B13D859-89F3-4D04-8202-513EACD1B92F}"/>
            </a:ext>
          </a:extLst>
        </xdr:cNvPr>
        <xdr:cNvSpPr txBox="1"/>
      </xdr:nvSpPr>
      <xdr:spPr>
        <a:xfrm>
          <a:off x="105869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Comments </a:t>
          </a:r>
        </a:p>
      </xdr:txBody>
    </xdr:sp>
    <xdr:clientData/>
  </xdr:twoCellAnchor>
  <xdr:twoCellAnchor>
    <xdr:from>
      <xdr:col>16</xdr:col>
      <xdr:colOff>382947</xdr:colOff>
      <xdr:row>2</xdr:row>
      <xdr:rowOff>37242</xdr:rowOff>
    </xdr:from>
    <xdr:to>
      <xdr:col>19</xdr:col>
      <xdr:colOff>273230</xdr:colOff>
      <xdr:row>5</xdr:row>
      <xdr:rowOff>54883</xdr:rowOff>
    </xdr:to>
    <xdr:sp macro="" textlink="base_pivot!N4">
      <xdr:nvSpPr>
        <xdr:cNvPr id="18" name="Rectángulo redondeado 6">
          <a:extLst>
            <a:ext uri="{FF2B5EF4-FFF2-40B4-BE49-F238E27FC236}">
              <a16:creationId xmlns:a16="http://schemas.microsoft.com/office/drawing/2014/main" id="{213C0AF2-87C2-45C3-9939-6150CAE91E61}"/>
            </a:ext>
          </a:extLst>
        </xdr:cNvPr>
        <xdr:cNvSpPr/>
      </xdr:nvSpPr>
      <xdr:spPr>
        <a:xfrm>
          <a:off x="12585833" y="429128"/>
          <a:ext cx="2252483" cy="605469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440F3CF-7B6D-4A27-9878-573D1037590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13,11%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16</xdr:col>
      <xdr:colOff>406679</xdr:colOff>
      <xdr:row>2</xdr:row>
      <xdr:rowOff>74023</xdr:rowOff>
    </xdr:from>
    <xdr:to>
      <xdr:col>19</xdr:col>
      <xdr:colOff>97972</xdr:colOff>
      <xdr:row>3</xdr:row>
      <xdr:rowOff>125186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7148E77C-EE51-4E31-8782-E70F4367F66E}"/>
            </a:ext>
          </a:extLst>
        </xdr:cNvPr>
        <xdr:cNvSpPr txBox="1"/>
      </xdr:nvSpPr>
      <xdr:spPr>
        <a:xfrm>
          <a:off x="12609565" y="465909"/>
          <a:ext cx="2053493" cy="247106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Average Engagement Rate </a:t>
          </a:r>
        </a:p>
      </xdr:txBody>
    </xdr:sp>
    <xdr:clientData/>
  </xdr:twoCellAnchor>
  <xdr:twoCellAnchor>
    <xdr:from>
      <xdr:col>19</xdr:col>
      <xdr:colOff>576713</xdr:colOff>
      <xdr:row>2</xdr:row>
      <xdr:rowOff>53570</xdr:rowOff>
    </xdr:from>
    <xdr:to>
      <xdr:col>22</xdr:col>
      <xdr:colOff>445225</xdr:colOff>
      <xdr:row>5</xdr:row>
      <xdr:rowOff>71211</xdr:rowOff>
    </xdr:to>
    <xdr:sp macro="" textlink="base_pivot!Q7">
      <xdr:nvSpPr>
        <xdr:cNvPr id="21" name="Rectángulo redondeado 6">
          <a:extLst>
            <a:ext uri="{FF2B5EF4-FFF2-40B4-BE49-F238E27FC236}">
              <a16:creationId xmlns:a16="http://schemas.microsoft.com/office/drawing/2014/main" id="{BAB20FE9-A4AC-4B38-BDAA-D963C73B97A1}"/>
            </a:ext>
          </a:extLst>
        </xdr:cNvPr>
        <xdr:cNvSpPr/>
      </xdr:nvSpPr>
      <xdr:spPr>
        <a:xfrm>
          <a:off x="15141799" y="445456"/>
          <a:ext cx="2252483" cy="605469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F73B0276-10B6-461A-BCB8-7858748AFE0F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33,46%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19</xdr:col>
      <xdr:colOff>646164</xdr:colOff>
      <xdr:row>2</xdr:row>
      <xdr:rowOff>75111</xdr:rowOff>
    </xdr:from>
    <xdr:to>
      <xdr:col>22</xdr:col>
      <xdr:colOff>315686</xdr:colOff>
      <xdr:row>3</xdr:row>
      <xdr:rowOff>128451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1396E0CF-FBAF-4CED-A206-68F3680EEBF0}"/>
            </a:ext>
          </a:extLst>
        </xdr:cNvPr>
        <xdr:cNvSpPr txBox="1"/>
      </xdr:nvSpPr>
      <xdr:spPr>
        <a:xfrm>
          <a:off x="15211250" y="466997"/>
          <a:ext cx="2053493" cy="249283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High Engagement Posts</a:t>
          </a:r>
        </a:p>
      </xdr:txBody>
    </xdr:sp>
    <xdr:clientData/>
  </xdr:twoCellAnchor>
  <xdr:twoCellAnchor>
    <xdr:from>
      <xdr:col>6</xdr:col>
      <xdr:colOff>762000</xdr:colOff>
      <xdr:row>8</xdr:row>
      <xdr:rowOff>129319</xdr:rowOff>
    </xdr:from>
    <xdr:to>
      <xdr:col>11</xdr:col>
      <xdr:colOff>670560</xdr:colOff>
      <xdr:row>14</xdr:row>
      <xdr:rowOff>106680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584B64A2-9161-4751-987E-B46E88BF8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636028</xdr:colOff>
      <xdr:row>16</xdr:row>
      <xdr:rowOff>175039</xdr:rowOff>
    </xdr:from>
    <xdr:to>
      <xdr:col>12</xdr:col>
      <xdr:colOff>38100</xdr:colOff>
      <xdr:row>25</xdr:row>
      <xdr:rowOff>22860</xdr:rowOff>
    </xdr:to>
    <xdr:sp macro="" textlink="">
      <xdr:nvSpPr>
        <xdr:cNvPr id="23" name="Rectángulo redondeado 34">
          <a:extLst>
            <a:ext uri="{FF2B5EF4-FFF2-40B4-BE49-F238E27FC236}">
              <a16:creationId xmlns:a16="http://schemas.microsoft.com/office/drawing/2014/main" id="{B645C00E-24A8-4326-A215-E472DE97E665}"/>
            </a:ext>
          </a:extLst>
        </xdr:cNvPr>
        <xdr:cNvSpPr/>
      </xdr:nvSpPr>
      <xdr:spPr>
        <a:xfrm>
          <a:off x="4903228" y="3344959"/>
          <a:ext cx="4156952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40005</xdr:colOff>
      <xdr:row>17</xdr:row>
      <xdr:rowOff>110753</xdr:rowOff>
    </xdr:from>
    <xdr:to>
      <xdr:col>12</xdr:col>
      <xdr:colOff>708660</xdr:colOff>
      <xdr:row>18</xdr:row>
      <xdr:rowOff>30481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422C944F-F1E6-4B9D-85ED-3AC57BA59E66}"/>
            </a:ext>
          </a:extLst>
        </xdr:cNvPr>
        <xdr:cNvSpPr txBox="1"/>
      </xdr:nvSpPr>
      <xdr:spPr>
        <a:xfrm>
          <a:off x="5099685" y="34787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Engagement Rate Trend by Quarter</a:t>
          </a:r>
        </a:p>
      </xdr:txBody>
    </xdr:sp>
    <xdr:clientData/>
  </xdr:twoCellAnchor>
  <xdr:twoCellAnchor>
    <xdr:from>
      <xdr:col>7</xdr:col>
      <xdr:colOff>30480</xdr:colOff>
      <xdr:row>18</xdr:row>
      <xdr:rowOff>91441</xdr:rowOff>
    </xdr:from>
    <xdr:to>
      <xdr:col>11</xdr:col>
      <xdr:colOff>662940</xdr:colOff>
      <xdr:row>24</xdr:row>
      <xdr:rowOff>110269</xdr:rowOff>
    </xdr:to>
    <xdr:graphicFrame macro="">
      <xdr:nvGraphicFramePr>
        <xdr:cNvPr id="71" name="Gráfico 70">
          <a:extLst>
            <a:ext uri="{FF2B5EF4-FFF2-40B4-BE49-F238E27FC236}">
              <a16:creationId xmlns:a16="http://schemas.microsoft.com/office/drawing/2014/main" id="{26F4D5C3-4BFB-4F04-97F8-74B507199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555172</xdr:colOff>
      <xdr:row>7</xdr:row>
      <xdr:rowOff>76200</xdr:rowOff>
    </xdr:from>
    <xdr:to>
      <xdr:col>17</xdr:col>
      <xdr:colOff>783772</xdr:colOff>
      <xdr:row>24</xdr:row>
      <xdr:rowOff>185057</xdr:rowOff>
    </xdr:to>
    <xdr:sp macro="" textlink="">
      <xdr:nvSpPr>
        <xdr:cNvPr id="24" name="Rectángulo redondeado 51">
          <a:extLst>
            <a:ext uri="{FF2B5EF4-FFF2-40B4-BE49-F238E27FC236}">
              <a16:creationId xmlns:a16="http://schemas.microsoft.com/office/drawing/2014/main" id="{D726C8B2-F6C9-418E-9513-4EA85D7499A8}"/>
            </a:ext>
          </a:extLst>
        </xdr:cNvPr>
        <xdr:cNvSpPr/>
      </xdr:nvSpPr>
      <xdr:spPr>
        <a:xfrm>
          <a:off x="9601201" y="1447800"/>
          <a:ext cx="4158342" cy="343988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13</xdr:col>
      <xdr:colOff>236829</xdr:colOff>
      <xdr:row>8</xdr:row>
      <xdr:rowOff>136524</xdr:rowOff>
    </xdr:from>
    <xdr:to>
      <xdr:col>16</xdr:col>
      <xdr:colOff>316111</xdr:colOff>
      <xdr:row>9</xdr:row>
      <xdr:rowOff>167868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F32E39C9-AECE-44E5-91AD-C55D23F6088D}"/>
            </a:ext>
          </a:extLst>
        </xdr:cNvPr>
        <xdr:cNvSpPr txBox="1"/>
      </xdr:nvSpPr>
      <xdr:spPr>
        <a:xfrm>
          <a:off x="10077515" y="1704067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Views by Platform</a:t>
          </a:r>
        </a:p>
      </xdr:txBody>
    </xdr:sp>
    <xdr:clientData/>
  </xdr:twoCellAnchor>
  <xdr:twoCellAnchor>
    <xdr:from>
      <xdr:col>12</xdr:col>
      <xdr:colOff>718457</xdr:colOff>
      <xdr:row>10</xdr:row>
      <xdr:rowOff>43542</xdr:rowOff>
    </xdr:from>
    <xdr:to>
      <xdr:col>17</xdr:col>
      <xdr:colOff>664029</xdr:colOff>
      <xdr:row>22</xdr:row>
      <xdr:rowOff>185056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5C4E61DB-3FF5-4A06-8872-FB54F23CC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522515</xdr:colOff>
      <xdr:row>6</xdr:row>
      <xdr:rowOff>175260</xdr:rowOff>
    </xdr:from>
    <xdr:to>
      <xdr:col>24</xdr:col>
      <xdr:colOff>141514</xdr:colOff>
      <xdr:row>24</xdr:row>
      <xdr:rowOff>97971</xdr:rowOff>
    </xdr:to>
    <xdr:sp macro="" textlink="">
      <xdr:nvSpPr>
        <xdr:cNvPr id="27" name="Rectángulo redondeado 51">
          <a:extLst>
            <a:ext uri="{FF2B5EF4-FFF2-40B4-BE49-F238E27FC236}">
              <a16:creationId xmlns:a16="http://schemas.microsoft.com/office/drawing/2014/main" id="{E36118FE-91B4-40BC-A26D-C45DC8C907BA}"/>
            </a:ext>
          </a:extLst>
        </xdr:cNvPr>
        <xdr:cNvSpPr/>
      </xdr:nvSpPr>
      <xdr:spPr>
        <a:xfrm>
          <a:off x="14390915" y="1350917"/>
          <a:ext cx="4386942" cy="34496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19</xdr:col>
      <xdr:colOff>117086</xdr:colOff>
      <xdr:row>7</xdr:row>
      <xdr:rowOff>136525</xdr:rowOff>
    </xdr:from>
    <xdr:to>
      <xdr:col>22</xdr:col>
      <xdr:colOff>218139</xdr:colOff>
      <xdr:row>8</xdr:row>
      <xdr:rowOff>167869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8E8B89D4-1B3B-4308-AE53-EEAA797FC53C}"/>
            </a:ext>
          </a:extLst>
        </xdr:cNvPr>
        <xdr:cNvSpPr txBox="1"/>
      </xdr:nvSpPr>
      <xdr:spPr>
        <a:xfrm>
          <a:off x="14780143" y="1508125"/>
          <a:ext cx="2485025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Engagement Rate by Platform</a:t>
          </a:r>
        </a:p>
      </xdr:txBody>
    </xdr:sp>
    <xdr:clientData/>
  </xdr:twoCellAnchor>
  <xdr:twoCellAnchor>
    <xdr:from>
      <xdr:col>18</xdr:col>
      <xdr:colOff>762001</xdr:colOff>
      <xdr:row>9</xdr:row>
      <xdr:rowOff>109944</xdr:rowOff>
    </xdr:from>
    <xdr:to>
      <xdr:col>24</xdr:col>
      <xdr:colOff>10886</xdr:colOff>
      <xdr:row>22</xdr:row>
      <xdr:rowOff>97970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1B2CB84A-F2F6-4BDA-89EA-DB953B5B3C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544285</xdr:colOff>
      <xdr:row>10</xdr:row>
      <xdr:rowOff>32657</xdr:rowOff>
    </xdr:from>
    <xdr:to>
      <xdr:col>6</xdr:col>
      <xdr:colOff>239485</xdr:colOff>
      <xdr:row>23</xdr:row>
      <xdr:rowOff>130628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E187C09C-152D-4FF7-A25E-29E4B0DAC4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620487</xdr:colOff>
      <xdr:row>28</xdr:row>
      <xdr:rowOff>10886</xdr:rowOff>
    </xdr:from>
    <xdr:to>
      <xdr:col>9</xdr:col>
      <xdr:colOff>10886</xdr:colOff>
      <xdr:row>45</xdr:row>
      <xdr:rowOff>119743</xdr:rowOff>
    </xdr:to>
    <xdr:sp macro="" textlink="">
      <xdr:nvSpPr>
        <xdr:cNvPr id="70" name="Rectángulo redondeado 51">
          <a:extLst>
            <a:ext uri="{FF2B5EF4-FFF2-40B4-BE49-F238E27FC236}">
              <a16:creationId xmlns:a16="http://schemas.microsoft.com/office/drawing/2014/main" id="{88C5ABEA-2EA3-459A-84BA-D63D37879EC4}"/>
            </a:ext>
          </a:extLst>
        </xdr:cNvPr>
        <xdr:cNvSpPr/>
      </xdr:nvSpPr>
      <xdr:spPr>
        <a:xfrm>
          <a:off x="2514601" y="5497286"/>
          <a:ext cx="4158342" cy="343988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160629</xdr:colOff>
      <xdr:row>28</xdr:row>
      <xdr:rowOff>190953</xdr:rowOff>
    </xdr:from>
    <xdr:to>
      <xdr:col>7</xdr:col>
      <xdr:colOff>218139</xdr:colOff>
      <xdr:row>30</xdr:row>
      <xdr:rowOff>26354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F0DE96F1-20BD-431A-BB21-1CE746D2F39F}"/>
            </a:ext>
          </a:extLst>
        </xdr:cNvPr>
        <xdr:cNvSpPr txBox="1"/>
      </xdr:nvSpPr>
      <xdr:spPr>
        <a:xfrm>
          <a:off x="2849400" y="5677353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Views by Hashtag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4</xdr:col>
      <xdr:colOff>119744</xdr:colOff>
      <xdr:row>30</xdr:row>
      <xdr:rowOff>163286</xdr:rowOff>
    </xdr:from>
    <xdr:to>
      <xdr:col>8</xdr:col>
      <xdr:colOff>606335</xdr:colOff>
      <xdr:row>44</xdr:row>
      <xdr:rowOff>10885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B29265DA-1EB5-4C29-B177-7F86618FC1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457201</xdr:colOff>
      <xdr:row>27</xdr:row>
      <xdr:rowOff>152400</xdr:rowOff>
    </xdr:from>
    <xdr:to>
      <xdr:col>14</xdr:col>
      <xdr:colOff>359229</xdr:colOff>
      <xdr:row>45</xdr:row>
      <xdr:rowOff>65314</xdr:rowOff>
    </xdr:to>
    <xdr:sp macro="" textlink="">
      <xdr:nvSpPr>
        <xdr:cNvPr id="31" name="Rectángulo redondeado 51">
          <a:extLst>
            <a:ext uri="{FF2B5EF4-FFF2-40B4-BE49-F238E27FC236}">
              <a16:creationId xmlns:a16="http://schemas.microsoft.com/office/drawing/2014/main" id="{B8029F41-D3A8-4760-8948-02850FB7DED1}"/>
            </a:ext>
          </a:extLst>
        </xdr:cNvPr>
        <xdr:cNvSpPr/>
      </xdr:nvSpPr>
      <xdr:spPr>
        <a:xfrm>
          <a:off x="7119258" y="5442857"/>
          <a:ext cx="4158342" cy="343988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9</xdr:col>
      <xdr:colOff>715801</xdr:colOff>
      <xdr:row>28</xdr:row>
      <xdr:rowOff>136525</xdr:rowOff>
    </xdr:from>
    <xdr:to>
      <xdr:col>12</xdr:col>
      <xdr:colOff>773311</xdr:colOff>
      <xdr:row>29</xdr:row>
      <xdr:rowOff>167869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B8D24649-E380-41B3-8E52-81699419946F}"/>
            </a:ext>
          </a:extLst>
        </xdr:cNvPr>
        <xdr:cNvSpPr txBox="1"/>
      </xdr:nvSpPr>
      <xdr:spPr>
        <a:xfrm>
          <a:off x="7377858" y="5622925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Engagement Rate by Content Type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9</xdr:col>
      <xdr:colOff>685800</xdr:colOff>
      <xdr:row>30</xdr:row>
      <xdr:rowOff>141514</xdr:rowOff>
    </xdr:from>
    <xdr:to>
      <xdr:col>14</xdr:col>
      <xdr:colOff>108857</xdr:colOff>
      <xdr:row>43</xdr:row>
      <xdr:rowOff>163286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615D017D-C013-4212-9E29-E47CA7159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174172</xdr:colOff>
      <xdr:row>27</xdr:row>
      <xdr:rowOff>131717</xdr:rowOff>
    </xdr:from>
    <xdr:to>
      <xdr:col>24</xdr:col>
      <xdr:colOff>65315</xdr:colOff>
      <xdr:row>45</xdr:row>
      <xdr:rowOff>54428</xdr:rowOff>
    </xdr:to>
    <xdr:sp macro="" textlink="">
      <xdr:nvSpPr>
        <xdr:cNvPr id="34" name="Rectángulo redondeado 51">
          <a:extLst>
            <a:ext uri="{FF2B5EF4-FFF2-40B4-BE49-F238E27FC236}">
              <a16:creationId xmlns:a16="http://schemas.microsoft.com/office/drawing/2014/main" id="{A60FCA10-B0F7-496D-948B-E8CB20FE66BC}"/>
            </a:ext>
          </a:extLst>
        </xdr:cNvPr>
        <xdr:cNvSpPr/>
      </xdr:nvSpPr>
      <xdr:spPr>
        <a:xfrm>
          <a:off x="11756572" y="5422174"/>
          <a:ext cx="6847114" cy="34496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15</xdr:col>
      <xdr:colOff>563400</xdr:colOff>
      <xdr:row>28</xdr:row>
      <xdr:rowOff>82097</xdr:rowOff>
    </xdr:from>
    <xdr:to>
      <xdr:col>19</xdr:col>
      <xdr:colOff>65738</xdr:colOff>
      <xdr:row>29</xdr:row>
      <xdr:rowOff>113441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01402A5C-089B-4180-B4D4-8E365262B00F}"/>
            </a:ext>
          </a:extLst>
        </xdr:cNvPr>
        <xdr:cNvSpPr txBox="1"/>
      </xdr:nvSpPr>
      <xdr:spPr>
        <a:xfrm>
          <a:off x="12145800" y="5568497"/>
          <a:ext cx="2485024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Average Interactions by Content Type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15</xdr:col>
      <xdr:colOff>446313</xdr:colOff>
      <xdr:row>30</xdr:row>
      <xdr:rowOff>1087</xdr:rowOff>
    </xdr:from>
    <xdr:to>
      <xdr:col>23</xdr:col>
      <xdr:colOff>500742</xdr:colOff>
      <xdr:row>44</xdr:row>
      <xdr:rowOff>1087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67575BDE-0C9B-4509-9C30-700EF53814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533400</xdr:colOff>
      <xdr:row>47</xdr:row>
      <xdr:rowOff>174171</xdr:rowOff>
    </xdr:from>
    <xdr:to>
      <xdr:col>11</xdr:col>
      <xdr:colOff>631372</xdr:colOff>
      <xdr:row>65</xdr:row>
      <xdr:rowOff>185056</xdr:rowOff>
    </xdr:to>
    <xdr:sp macro="" textlink="">
      <xdr:nvSpPr>
        <xdr:cNvPr id="41" name="Rectángulo redondeado 51">
          <a:extLst>
            <a:ext uri="{FF2B5EF4-FFF2-40B4-BE49-F238E27FC236}">
              <a16:creationId xmlns:a16="http://schemas.microsoft.com/office/drawing/2014/main" id="{E060FD0E-67AB-4151-9CA9-D6F5B0DEC950}"/>
            </a:ext>
          </a:extLst>
        </xdr:cNvPr>
        <xdr:cNvSpPr/>
      </xdr:nvSpPr>
      <xdr:spPr>
        <a:xfrm>
          <a:off x="2427514" y="9383485"/>
          <a:ext cx="6455229" cy="3537857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95315</xdr:colOff>
      <xdr:row>48</xdr:row>
      <xdr:rowOff>136525</xdr:rowOff>
    </xdr:from>
    <xdr:to>
      <xdr:col>7</xdr:col>
      <xdr:colOff>152825</xdr:colOff>
      <xdr:row>49</xdr:row>
      <xdr:rowOff>167869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098237F0-7178-4723-B29E-595DE416BB74}"/>
            </a:ext>
          </a:extLst>
        </xdr:cNvPr>
        <xdr:cNvSpPr txBox="1"/>
      </xdr:nvSpPr>
      <xdr:spPr>
        <a:xfrm>
          <a:off x="2784086" y="9541782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Views by Region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3</xdr:col>
      <xdr:colOff>740230</xdr:colOff>
      <xdr:row>50</xdr:row>
      <xdr:rowOff>76198</xdr:rowOff>
    </xdr:from>
    <xdr:to>
      <xdr:col>10</xdr:col>
      <xdr:colOff>631372</xdr:colOff>
      <xdr:row>64</xdr:row>
      <xdr:rowOff>125728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5" name="Gráfico 44">
              <a:extLst>
                <a:ext uri="{FF2B5EF4-FFF2-40B4-BE49-F238E27FC236}">
                  <a16:creationId xmlns:a16="http://schemas.microsoft.com/office/drawing/2014/main" id="{7C9B45D9-2FE6-4753-B26C-0202BE7EAC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4344" y="9873341"/>
              <a:ext cx="5453742" cy="27927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12</xdr:col>
      <xdr:colOff>576941</xdr:colOff>
      <xdr:row>47</xdr:row>
      <xdr:rowOff>141514</xdr:rowOff>
    </xdr:from>
    <xdr:to>
      <xdr:col>20</xdr:col>
      <xdr:colOff>718456</xdr:colOff>
      <xdr:row>65</xdr:row>
      <xdr:rowOff>152399</xdr:rowOff>
    </xdr:to>
    <xdr:sp macro="" textlink="">
      <xdr:nvSpPr>
        <xdr:cNvPr id="47" name="Rectángulo redondeado 51">
          <a:extLst>
            <a:ext uri="{FF2B5EF4-FFF2-40B4-BE49-F238E27FC236}">
              <a16:creationId xmlns:a16="http://schemas.microsoft.com/office/drawing/2014/main" id="{2FB6D1C7-D490-42DC-9AD4-2185ECD852D0}"/>
            </a:ext>
          </a:extLst>
        </xdr:cNvPr>
        <xdr:cNvSpPr/>
      </xdr:nvSpPr>
      <xdr:spPr>
        <a:xfrm>
          <a:off x="9622970" y="9350828"/>
          <a:ext cx="6455229" cy="3537857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13</xdr:col>
      <xdr:colOff>193286</xdr:colOff>
      <xdr:row>48</xdr:row>
      <xdr:rowOff>190954</xdr:rowOff>
    </xdr:from>
    <xdr:to>
      <xdr:col>16</xdr:col>
      <xdr:colOff>272568</xdr:colOff>
      <xdr:row>50</xdr:row>
      <xdr:rowOff>26355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05201571-6303-4D48-96E8-FDDA0881C5F4}"/>
            </a:ext>
          </a:extLst>
        </xdr:cNvPr>
        <xdr:cNvSpPr txBox="1"/>
      </xdr:nvSpPr>
      <xdr:spPr>
        <a:xfrm>
          <a:off x="10033972" y="9596211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Views vs Engagement Rate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13</xdr:col>
      <xdr:colOff>228598</xdr:colOff>
      <xdr:row>50</xdr:row>
      <xdr:rowOff>76200</xdr:rowOff>
    </xdr:from>
    <xdr:to>
      <xdr:col>20</xdr:col>
      <xdr:colOff>326571</xdr:colOff>
      <xdr:row>64</xdr:row>
      <xdr:rowOff>141514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DD6E4D75-0764-4FD1-9B1B-67E804DB97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</xdr:col>
      <xdr:colOff>130630</xdr:colOff>
      <xdr:row>12</xdr:row>
      <xdr:rowOff>37663</xdr:rowOff>
    </xdr:from>
    <xdr:to>
      <xdr:col>3</xdr:col>
      <xdr:colOff>65314</xdr:colOff>
      <xdr:row>20</xdr:row>
      <xdr:rowOff>141515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2" name="SLR_FLT_Platform">
              <a:extLst>
                <a:ext uri="{FF2B5EF4-FFF2-40B4-BE49-F238E27FC236}">
                  <a16:creationId xmlns:a16="http://schemas.microsoft.com/office/drawing/2014/main" id="{1239658B-87FB-43ED-BD5A-58654E213F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R_FLT_Platform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5430" y="2388977"/>
              <a:ext cx="1523998" cy="16713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119747</xdr:colOff>
      <xdr:row>21</xdr:row>
      <xdr:rowOff>59433</xdr:rowOff>
    </xdr:from>
    <xdr:to>
      <xdr:col>3</xdr:col>
      <xdr:colOff>32658</xdr:colOff>
      <xdr:row>37</xdr:row>
      <xdr:rowOff>185056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3" name="SLR_FLT_Hashtag">
              <a:extLst>
                <a:ext uri="{FF2B5EF4-FFF2-40B4-BE49-F238E27FC236}">
                  <a16:creationId xmlns:a16="http://schemas.microsoft.com/office/drawing/2014/main" id="{B4668C91-6FAF-481B-ABCD-8DA7FD4472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R_FLT_Hashtag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4547" y="4174233"/>
              <a:ext cx="1502225" cy="32607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87088</xdr:colOff>
      <xdr:row>38</xdr:row>
      <xdr:rowOff>92089</xdr:rowOff>
    </xdr:from>
    <xdr:to>
      <xdr:col>3</xdr:col>
      <xdr:colOff>21772</xdr:colOff>
      <xdr:row>49</xdr:row>
      <xdr:rowOff>10885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4" name="Content_Type">
              <a:extLst>
                <a:ext uri="{FF2B5EF4-FFF2-40B4-BE49-F238E27FC236}">
                  <a16:creationId xmlns:a16="http://schemas.microsoft.com/office/drawing/2014/main" id="{73A51A39-12C1-4BD2-92A1-C7151E3AB8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tent_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1888" y="7537918"/>
              <a:ext cx="1523998" cy="20741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76202</xdr:colOff>
      <xdr:row>49</xdr:row>
      <xdr:rowOff>124749</xdr:rowOff>
    </xdr:from>
    <xdr:to>
      <xdr:col>3</xdr:col>
      <xdr:colOff>21772</xdr:colOff>
      <xdr:row>63</xdr:row>
      <xdr:rowOff>43543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6" name="SLR_FLT_Region">
              <a:extLst>
                <a:ext uri="{FF2B5EF4-FFF2-40B4-BE49-F238E27FC236}">
                  <a16:creationId xmlns:a16="http://schemas.microsoft.com/office/drawing/2014/main" id="{D634ED1C-A89C-4EC2-8F82-5D616838DB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R_FLT_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2" y="9725949"/>
              <a:ext cx="1534884" cy="26619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calderonf\OneDrive\Documentos\formacion\m&#225;ster_DataAnalitics\dashboard_excel\Dashboard-Pedidos.xlsx" TargetMode="External"/><Relationship Id="rId1" Type="http://schemas.openxmlformats.org/officeDocument/2006/relationships/externalLinkPath" Target="/Users/ecalderonf/OneDrive/Documentos/formacion/m&#225;ster_DataAnalitics/dashboard_excel/Dashboard-Ped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os"/>
      <sheetName val="Análisis"/>
      <sheetName val="Dashboard"/>
      <sheetName val="miAnálisis"/>
      <sheetName val="miDashboard"/>
      <sheetName val="Dashboard-Pedidos"/>
    </sheetNames>
    <sheetDataSet>
      <sheetData sheetId="0"/>
      <sheetData sheetId="1">
        <row r="11">
          <cell r="BG11">
            <v>0.86631578947368426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64.70766284722" createdVersion="8" refreshedVersion="8" minRefreshableVersion="3" recordCount="5000" xr:uid="{232C21C5-AFC2-4633-8A79-F4851387A43A}">
  <cacheSource type="worksheet">
    <worksheetSource name="bbdd_Social_Media_Trends"/>
  </cacheSource>
  <cacheFields count="23">
    <cacheField name="Post_ID" numFmtId="0">
      <sharedItems/>
    </cacheField>
    <cacheField name="Post_Date" numFmtId="14">
      <sharedItems containsSemiMixedTypes="0" containsNonDate="0" containsDate="1" containsString="0" minDate="2022-01-01T00:00:00" maxDate="2023-12-31T00:00:00" count="729">
        <d v="2022-01-13T00:00:00"/>
        <d v="2022-05-13T00:00:00"/>
        <d v="2022-01-07T00:00:00"/>
        <d v="2022-12-05T00:00:00"/>
        <d v="2023-03-23T00:00:00"/>
        <d v="2022-11-23T00:00:00"/>
        <d v="2022-06-09T00:00:00"/>
        <d v="2022-01-14T00:00:00"/>
        <d v="2022-09-01T00:00:00"/>
        <d v="2023-01-01T00:00:00"/>
        <d v="2023-08-09T00:00:00"/>
        <d v="2023-02-26T00:00:00"/>
        <d v="2022-03-16T00:00:00"/>
        <d v="2022-11-08T00:00:00"/>
        <d v="2023-12-19T00:00:00"/>
        <d v="2022-04-05T00:00:00"/>
        <d v="2023-07-09T00:00:00"/>
        <d v="2022-09-17T00:00:00"/>
        <d v="2022-05-08T00:00:00"/>
        <d v="2023-04-24T00:00:00"/>
        <d v="2023-08-15T00:00:00"/>
        <d v="2022-01-26T00:00:00"/>
        <d v="2023-08-02T00:00:00"/>
        <d v="2023-07-19T00:00:00"/>
        <d v="2022-09-08T00:00:00"/>
        <d v="2023-05-14T00:00:00"/>
        <d v="2022-05-22T00:00:00"/>
        <d v="2023-09-30T00:00:00"/>
        <d v="2023-10-23T00:00:00"/>
        <d v="2022-03-22T00:00:00"/>
        <d v="2022-03-10T00:00:00"/>
        <d v="2022-07-08T00:00:00"/>
        <d v="2022-11-11T00:00:00"/>
        <d v="2023-11-18T00:00:00"/>
        <d v="2023-07-01T00:00:00"/>
        <d v="2023-07-15T00:00:00"/>
        <d v="2022-09-28T00:00:00"/>
        <d v="2022-01-31T00:00:00"/>
        <d v="2022-03-03T00:00:00"/>
        <d v="2022-03-17T00:00:00"/>
        <d v="2022-09-10T00:00:00"/>
        <d v="2023-03-06T00:00:00"/>
        <d v="2023-12-13T00:00:00"/>
        <d v="2023-06-02T00:00:00"/>
        <d v="2023-11-07T00:00:00"/>
        <d v="2023-04-29T00:00:00"/>
        <d v="2022-08-15T00:00:00"/>
        <d v="2022-05-23T00:00:00"/>
        <d v="2023-01-14T00:00:00"/>
        <d v="2022-11-06T00:00:00"/>
        <d v="2023-09-17T00:00:00"/>
        <d v="2023-01-13T00:00:00"/>
        <d v="2023-08-25T00:00:00"/>
        <d v="2022-06-30T00:00:00"/>
        <d v="2022-10-30T00:00:00"/>
        <d v="2023-12-26T00:00:00"/>
        <d v="2023-05-31T00:00:00"/>
        <d v="2023-04-21T00:00:00"/>
        <d v="2023-10-24T00:00:00"/>
        <d v="2023-02-23T00:00:00"/>
        <d v="2023-12-05T00:00:00"/>
        <d v="2023-12-11T00:00:00"/>
        <d v="2022-11-03T00:00:00"/>
        <d v="2023-05-26T00:00:00"/>
        <d v="2023-06-10T00:00:00"/>
        <d v="2022-01-20T00:00:00"/>
        <d v="2022-02-05T00:00:00"/>
        <d v="2022-05-16T00:00:00"/>
        <d v="2022-01-19T00:00:00"/>
        <d v="2022-12-07T00:00:00"/>
        <d v="2022-06-12T00:00:00"/>
        <d v="2023-05-08T00:00:00"/>
        <d v="2023-05-12T00:00:00"/>
        <d v="2022-05-10T00:00:00"/>
        <d v="2023-08-29T00:00:00"/>
        <d v="2022-01-27T00:00:00"/>
        <d v="2023-11-06T00:00:00"/>
        <d v="2022-07-31T00:00:00"/>
        <d v="2023-08-06T00:00:00"/>
        <d v="2022-08-09T00:00:00"/>
        <d v="2023-03-29T00:00:00"/>
        <d v="2023-10-28T00:00:00"/>
        <d v="2022-10-05T00:00:00"/>
        <d v="2022-12-28T00:00:00"/>
        <d v="2022-12-27T00:00:00"/>
        <d v="2022-10-08T00:00:00"/>
        <d v="2022-03-21T00:00:00"/>
        <d v="2023-07-12T00:00:00"/>
        <d v="2022-03-11T00:00:00"/>
        <d v="2023-03-20T00:00:00"/>
        <d v="2022-07-21T00:00:00"/>
        <d v="2023-04-14T00:00:00"/>
        <d v="2022-10-22T00:00:00"/>
        <d v="2022-12-18T00:00:00"/>
        <d v="2022-12-06T00:00:00"/>
        <d v="2023-05-20T00:00:00"/>
        <d v="2023-10-15T00:00:00"/>
        <d v="2022-07-22T00:00:00"/>
        <d v="2023-05-24T00:00:00"/>
        <d v="2023-04-17T00:00:00"/>
        <d v="2022-07-10T00:00:00"/>
        <d v="2022-06-13T00:00:00"/>
        <d v="2023-06-26T00:00:00"/>
        <d v="2023-10-19T00:00:00"/>
        <d v="2022-11-15T00:00:00"/>
        <d v="2022-05-18T00:00:00"/>
        <d v="2022-11-05T00:00:00"/>
        <d v="2022-07-17T00:00:00"/>
        <d v="2023-04-30T00:00:00"/>
        <d v="2023-04-05T00:00:00"/>
        <d v="2022-05-25T00:00:00"/>
        <d v="2023-09-14T00:00:00"/>
        <d v="2023-10-01T00:00:00"/>
        <d v="2022-07-30T00:00:00"/>
        <d v="2022-10-18T00:00:00"/>
        <d v="2022-12-12T00:00:00"/>
        <d v="2022-10-20T00:00:00"/>
        <d v="2023-02-15T00:00:00"/>
        <d v="2022-04-18T00:00:00"/>
        <d v="2023-10-22T00:00:00"/>
        <d v="2023-02-24T00:00:00"/>
        <d v="2023-10-06T00:00:00"/>
        <d v="2023-07-25T00:00:00"/>
        <d v="2022-04-30T00:00:00"/>
        <d v="2023-02-02T00:00:00"/>
        <d v="2023-04-16T00:00:00"/>
        <d v="2022-12-23T00:00:00"/>
        <d v="2023-09-20T00:00:00"/>
        <d v="2022-11-28T00:00:00"/>
        <d v="2022-02-24T00:00:00"/>
        <d v="2023-10-04T00:00:00"/>
        <d v="2023-02-05T00:00:00"/>
        <d v="2022-04-08T00:00:00"/>
        <d v="2023-02-13T00:00:00"/>
        <d v="2022-05-31T00:00:00"/>
        <d v="2022-05-29T00:00:00"/>
        <d v="2022-03-01T00:00:00"/>
        <d v="2023-03-28T00:00:00"/>
        <d v="2022-07-09T00:00:00"/>
        <d v="2023-04-22T00:00:00"/>
        <d v="2023-05-02T00:00:00"/>
        <d v="2022-09-13T00:00:00"/>
        <d v="2022-12-02T00:00:00"/>
        <d v="2023-01-22T00:00:00"/>
        <d v="2022-07-26T00:00:00"/>
        <d v="2022-02-08T00:00:00"/>
        <d v="2023-01-26T00:00:00"/>
        <d v="2023-06-24T00:00:00"/>
        <d v="2022-04-07T00:00:00"/>
        <d v="2022-07-13T00:00:00"/>
        <d v="2023-04-06T00:00:00"/>
        <d v="2023-10-30T00:00:00"/>
        <d v="2023-01-24T00:00:00"/>
        <d v="2022-10-28T00:00:00"/>
        <d v="2023-04-25T00:00:00"/>
        <d v="2023-12-25T00:00:00"/>
        <d v="2023-05-19T00:00:00"/>
        <d v="2023-11-27T00:00:00"/>
        <d v="2022-11-21T00:00:00"/>
        <d v="2022-10-27T00:00:00"/>
        <d v="2022-02-18T00:00:00"/>
        <d v="2023-09-19T00:00:00"/>
        <d v="2022-01-10T00:00:00"/>
        <d v="2022-11-27T00:00:00"/>
        <d v="2022-11-25T00:00:00"/>
        <d v="2022-12-19T00:00:00"/>
        <d v="2022-08-21T00:00:00"/>
        <d v="2023-05-11T00:00:00"/>
        <d v="2022-07-25T00:00:00"/>
        <d v="2023-08-18T00:00:00"/>
        <d v="2023-12-14T00:00:00"/>
        <d v="2023-08-31T00:00:00"/>
        <d v="2023-11-22T00:00:00"/>
        <d v="2022-06-02T00:00:00"/>
        <d v="2023-06-12T00:00:00"/>
        <d v="2023-10-07T00:00:00"/>
        <d v="2022-07-14T00:00:00"/>
        <d v="2022-09-20T00:00:00"/>
        <d v="2023-07-22T00:00:00"/>
        <d v="2023-01-03T00:00:00"/>
        <d v="2022-10-17T00:00:00"/>
        <d v="2023-12-15T00:00:00"/>
        <d v="2022-06-25T00:00:00"/>
        <d v="2023-02-19T00:00:00"/>
        <d v="2022-08-03T00:00:00"/>
        <d v="2023-03-02T00:00:00"/>
        <d v="2022-04-15T00:00:00"/>
        <d v="2022-11-22T00:00:00"/>
        <d v="2022-06-29T00:00:00"/>
        <d v="2023-11-26T00:00:00"/>
        <d v="2022-12-25T00:00:00"/>
        <d v="2023-03-05T00:00:00"/>
        <d v="2023-08-28T00:00:00"/>
        <d v="2022-05-17T00:00:00"/>
        <d v="2023-12-16T00:00:00"/>
        <d v="2022-03-08T00:00:00"/>
        <d v="2022-07-11T00:00:00"/>
        <d v="2023-10-25T00:00:00"/>
        <d v="2023-08-16T00:00:00"/>
        <d v="2022-01-21T00:00:00"/>
        <d v="2022-12-16T00:00:00"/>
        <d v="2023-12-30T00:00:00"/>
        <d v="2022-10-29T00:00:00"/>
        <d v="2023-03-04T00:00:00"/>
        <d v="2023-11-25T00:00:00"/>
        <d v="2023-09-26T00:00:00"/>
        <d v="2022-03-26T00:00:00"/>
        <d v="2022-10-01T00:00:00"/>
        <d v="2022-07-01T00:00:00"/>
        <d v="2023-05-03T00:00:00"/>
        <d v="2022-03-06T00:00:00"/>
        <d v="2022-06-07T00:00:00"/>
        <d v="2023-08-11T00:00:00"/>
        <d v="2023-12-02T00:00:00"/>
        <d v="2023-02-10T00:00:00"/>
        <d v="2022-04-01T00:00:00"/>
        <d v="2022-10-23T00:00:00"/>
        <d v="2023-02-06T00:00:00"/>
        <d v="2022-02-04T00:00:00"/>
        <d v="2023-01-06T00:00:00"/>
        <d v="2023-01-16T00:00:00"/>
        <d v="2023-04-28T00:00:00"/>
        <d v="2022-05-01T00:00:00"/>
        <d v="2023-01-18T00:00:00"/>
        <d v="2022-03-07T00:00:00"/>
        <d v="2023-11-20T00:00:00"/>
        <d v="2023-01-21T00:00:00"/>
        <d v="2022-01-24T00:00:00"/>
        <d v="2022-12-08T00:00:00"/>
        <d v="2023-06-23T00:00:00"/>
        <d v="2023-01-20T00:00:00"/>
        <d v="2022-01-15T00:00:00"/>
        <d v="2023-10-18T00:00:00"/>
        <d v="2022-02-20T00:00:00"/>
        <d v="2022-07-18T00:00:00"/>
        <d v="2022-05-15T00:00:00"/>
        <d v="2023-11-05T00:00:00"/>
        <d v="2022-06-05T00:00:00"/>
        <d v="2023-01-04T00:00:00"/>
        <d v="2023-07-05T00:00:00"/>
        <d v="2022-08-30T00:00:00"/>
        <d v="2023-03-10T00:00:00"/>
        <d v="2023-06-29T00:00:00"/>
        <d v="2023-09-07T00:00:00"/>
        <d v="2023-12-03T00:00:00"/>
        <d v="2023-03-13T00:00:00"/>
        <d v="2022-01-23T00:00:00"/>
        <d v="2023-04-11T00:00:00"/>
        <d v="2023-04-03T00:00:00"/>
        <d v="2023-09-28T00:00:00"/>
        <d v="2023-02-21T00:00:00"/>
        <d v="2023-10-16T00:00:00"/>
        <d v="2022-03-23T00:00:00"/>
        <d v="2022-11-30T00:00:00"/>
        <d v="2023-04-12T00:00:00"/>
        <d v="2022-05-07T00:00:00"/>
        <d v="2022-09-18T00:00:00"/>
        <d v="2023-12-01T00:00:00"/>
        <d v="2023-08-20T00:00:00"/>
        <d v="2023-07-27T00:00:00"/>
        <d v="2022-09-21T00:00:00"/>
        <d v="2023-02-27T00:00:00"/>
        <d v="2022-02-03T00:00:00"/>
        <d v="2022-08-19T00:00:00"/>
        <d v="2023-07-21T00:00:00"/>
        <d v="2023-02-01T00:00:00"/>
        <d v="2023-11-30T00:00:00"/>
        <d v="2022-01-05T00:00:00"/>
        <d v="2023-08-14T00:00:00"/>
        <d v="2022-07-16T00:00:00"/>
        <d v="2023-08-22T00:00:00"/>
        <d v="2023-02-16T00:00:00"/>
        <d v="2022-05-27T00:00:00"/>
        <d v="2022-12-29T00:00:00"/>
        <d v="2023-06-01T00:00:00"/>
        <d v="2023-03-22T00:00:00"/>
        <d v="2022-11-24T00:00:00"/>
        <d v="2022-02-26T00:00:00"/>
        <d v="2023-08-07T00:00:00"/>
        <d v="2022-02-06T00:00:00"/>
        <d v="2023-09-05T00:00:00"/>
        <d v="2023-04-23T00:00:00"/>
        <d v="2023-09-21T00:00:00"/>
        <d v="2022-06-20T00:00:00"/>
        <d v="2023-09-03T00:00:00"/>
        <d v="2022-03-24T00:00:00"/>
        <d v="2022-04-17T00:00:00"/>
        <d v="2023-09-24T00:00:00"/>
        <d v="2022-11-02T00:00:00"/>
        <d v="2022-06-23T00:00:00"/>
        <d v="2023-04-07T00:00:00"/>
        <d v="2023-04-18T00:00:00"/>
        <d v="2022-09-22T00:00:00"/>
        <d v="2023-11-16T00:00:00"/>
        <d v="2022-06-04T00:00:00"/>
        <d v="2023-04-08T00:00:00"/>
        <d v="2022-03-25T00:00:00"/>
        <d v="2023-07-13T00:00:00"/>
        <d v="2023-02-08T00:00:00"/>
        <d v="2022-02-15T00:00:00"/>
        <d v="2022-12-22T00:00:00"/>
        <d v="2022-02-11T00:00:00"/>
        <d v="2022-04-13T00:00:00"/>
        <d v="2022-02-25T00:00:00"/>
        <d v="2022-08-27T00:00:00"/>
        <d v="2022-12-26T00:00:00"/>
        <d v="2023-10-05T00:00:00"/>
        <d v="2023-10-20T00:00:00"/>
        <d v="2022-08-08T00:00:00"/>
        <d v="2022-04-19T00:00:00"/>
        <d v="2022-01-12T00:00:00"/>
        <d v="2023-02-11T00:00:00"/>
        <d v="2022-03-13T00:00:00"/>
        <d v="2022-11-17T00:00:00"/>
        <d v="2023-05-06T00:00:00"/>
        <d v="2023-03-19T00:00:00"/>
        <d v="2022-06-24T00:00:00"/>
        <d v="2022-09-06T00:00:00"/>
        <d v="2023-02-04T00:00:00"/>
        <d v="2023-07-28T00:00:00"/>
        <d v="2023-11-29T00:00:00"/>
        <d v="2022-04-03T00:00:00"/>
        <d v="2022-10-31T00:00:00"/>
        <d v="2023-01-08T00:00:00"/>
        <d v="2022-12-30T00:00:00"/>
        <d v="2023-04-27T00:00:00"/>
        <d v="2022-05-11T00:00:00"/>
        <d v="2023-05-16T00:00:00"/>
        <d v="2022-12-03T00:00:00"/>
        <d v="2022-12-15T00:00:00"/>
        <d v="2022-01-03T00:00:00"/>
        <d v="2023-12-17T00:00:00"/>
        <d v="2022-05-14T00:00:00"/>
        <d v="2023-09-27T00:00:00"/>
        <d v="2022-09-16T00:00:00"/>
        <d v="2022-10-09T00:00:00"/>
        <d v="2023-07-08T00:00:00"/>
        <d v="2022-02-12T00:00:00"/>
        <d v="2023-01-09T00:00:00"/>
        <d v="2023-08-23T00:00:00"/>
        <d v="2023-05-28T00:00:00"/>
        <d v="2023-06-06T00:00:00"/>
        <d v="2023-09-09T00:00:00"/>
        <d v="2023-08-01T00:00:00"/>
        <d v="2023-01-11T00:00:00"/>
        <d v="2022-09-25T00:00:00"/>
        <d v="2022-01-16T00:00:00"/>
        <d v="2022-12-13T00:00:00"/>
        <d v="2022-06-26T00:00:00"/>
        <d v="2023-01-05T00:00:00"/>
        <d v="2023-01-25T00:00:00"/>
        <d v="2023-05-30T00:00:00"/>
        <d v="2022-02-17T00:00:00"/>
        <d v="2023-02-17T00:00:00"/>
        <d v="2022-05-06T00:00:00"/>
        <d v="2023-06-05T00:00:00"/>
        <d v="2022-11-04T00:00:00"/>
        <d v="2022-03-09T00:00:00"/>
        <d v="2022-12-11T00:00:00"/>
        <d v="2023-04-15T00:00:00"/>
        <d v="2022-10-07T00:00:00"/>
        <d v="2022-01-06T00:00:00"/>
        <d v="2022-07-03T00:00:00"/>
        <d v="2022-11-10T00:00:00"/>
        <d v="2023-10-27T00:00:00"/>
        <d v="2022-08-14T00:00:00"/>
        <d v="2022-10-16T00:00:00"/>
        <d v="2022-04-21T00:00:00"/>
        <d v="2023-02-14T00:00:00"/>
        <d v="2022-08-24T00:00:00"/>
        <d v="2023-10-31T00:00:00"/>
        <d v="2023-08-03T00:00:00"/>
        <d v="2022-09-07T00:00:00"/>
        <d v="2022-04-27T00:00:00"/>
        <d v="2022-03-02T00:00:00"/>
        <d v="2023-06-15T00:00:00"/>
        <d v="2023-06-08T00:00:00"/>
        <d v="2022-04-22T00:00:00"/>
        <d v="2023-03-25T00:00:00"/>
        <d v="2022-05-05T00:00:00"/>
        <d v="2023-09-15T00:00:00"/>
        <d v="2022-07-28T00:00:00"/>
        <d v="2022-08-20T00:00:00"/>
        <d v="2022-03-20T00:00:00"/>
        <d v="2022-01-28T00:00:00"/>
        <d v="2023-02-18T00:00:00"/>
        <d v="2022-04-12T00:00:00"/>
        <d v="2022-10-10T00:00:00"/>
        <d v="2023-06-22T00:00:00"/>
        <d v="2023-01-15T00:00:00"/>
        <d v="2023-01-27T00:00:00"/>
        <d v="2023-06-25T00:00:00"/>
        <d v="2023-12-06T00:00:00"/>
        <d v="2023-08-12T00:00:00"/>
        <d v="2023-09-23T00:00:00"/>
        <d v="2022-09-09T00:00:00"/>
        <d v="2022-06-11T00:00:00"/>
        <d v="2023-12-28T00:00:00"/>
        <d v="2023-07-03T00:00:00"/>
        <d v="2023-07-07T00:00:00"/>
        <d v="2023-11-24T00:00:00"/>
        <d v="2023-10-21T00:00:00"/>
        <d v="2022-08-25T00:00:00"/>
        <d v="2023-03-27T00:00:00"/>
        <d v="2023-02-07T00:00:00"/>
        <d v="2023-07-23T00:00:00"/>
        <d v="2023-03-01T00:00:00"/>
        <d v="2023-05-18T00:00:00"/>
        <d v="2023-06-30T00:00:00"/>
        <d v="2023-12-12T00:00:00"/>
        <d v="2023-04-09T00:00:00"/>
        <d v="2023-08-10T00:00:00"/>
        <d v="2022-06-22T00:00:00"/>
        <d v="2023-07-11T00:00:00"/>
        <d v="2023-03-26T00:00:00"/>
        <d v="2023-05-23T00:00:00"/>
        <d v="2022-11-13T00:00:00"/>
        <d v="2022-12-21T00:00:00"/>
        <d v="2022-06-16T00:00:00"/>
        <d v="2022-01-29T00:00:00"/>
        <d v="2022-09-12T00:00:00"/>
        <d v="2023-11-10T00:00:00"/>
        <d v="2023-04-13T00:00:00"/>
        <d v="2023-11-15T00:00:00"/>
        <d v="2023-11-12T00:00:00"/>
        <d v="2022-09-19T00:00:00"/>
        <d v="2022-09-24T00:00:00"/>
        <d v="2023-09-01T00:00:00"/>
        <d v="2022-03-05T00:00:00"/>
        <d v="2022-10-26T00:00:00"/>
        <d v="2022-06-21T00:00:00"/>
        <d v="2022-02-10T00:00:00"/>
        <d v="2022-01-25T00:00:00"/>
        <d v="2022-05-20T00:00:00"/>
        <d v="2023-10-02T00:00:00"/>
        <d v="2023-08-24T00:00:00"/>
        <d v="2023-03-17T00:00:00"/>
        <d v="2022-12-31T00:00:00"/>
        <d v="2022-08-13T00:00:00"/>
        <d v="2022-01-17T00:00:00"/>
        <d v="2023-09-18T00:00:00"/>
        <d v="2022-06-14T00:00:00"/>
        <d v="2023-03-12T00:00:00"/>
        <d v="2023-11-14T00:00:00"/>
        <d v="2022-10-19T00:00:00"/>
        <d v="2023-01-23T00:00:00"/>
        <d v="2023-06-16T00:00:00"/>
        <d v="2023-06-13T00:00:00"/>
        <d v="2022-08-26T00:00:00"/>
        <d v="2022-09-15T00:00:00"/>
        <d v="2023-05-21T00:00:00"/>
        <d v="2023-09-13T00:00:00"/>
        <d v="2023-01-07T00:00:00"/>
        <d v="2022-03-30T00:00:00"/>
        <d v="2023-09-29T00:00:00"/>
        <d v="2022-08-07T00:00:00"/>
        <d v="2023-04-01T00:00:00"/>
        <d v="2023-06-28T00:00:00"/>
        <d v="2022-08-16T00:00:00"/>
        <d v="2023-02-25T00:00:00"/>
        <d v="2022-04-20T00:00:00"/>
        <d v="2023-09-12T00:00:00"/>
        <d v="2023-06-17T00:00:00"/>
        <d v="2022-06-17T00:00:00"/>
        <d v="2022-10-11T00:00:00"/>
        <d v="2023-09-02T00:00:00"/>
        <d v="2023-08-30T00:00:00"/>
        <d v="2022-09-29T00:00:00"/>
        <d v="2022-01-30T00:00:00"/>
        <d v="2023-10-26T00:00:00"/>
        <d v="2022-07-05T00:00:00"/>
        <d v="2022-04-14T00:00:00"/>
        <d v="2023-11-02T00:00:00"/>
        <d v="2023-12-09T00:00:00"/>
        <d v="2023-09-11T00:00:00"/>
        <d v="2022-08-28T00:00:00"/>
        <d v="2022-04-09T00:00:00"/>
        <d v="2022-11-18T00:00:00"/>
        <d v="2023-12-21T00:00:00"/>
        <d v="2023-11-01T00:00:00"/>
        <d v="2022-06-06T00:00:00"/>
        <d v="2023-12-18T00:00:00"/>
        <d v="2022-12-17T00:00:00"/>
        <d v="2022-04-23T00:00:00"/>
        <d v="2023-06-11T00:00:00"/>
        <d v="2023-11-28T00:00:00"/>
        <d v="2023-11-21T00:00:00"/>
        <d v="2022-08-12T00:00:00"/>
        <d v="2022-05-03T00:00:00"/>
        <d v="2022-07-04T00:00:00"/>
        <d v="2023-03-21T00:00:00"/>
        <d v="2023-05-29T00:00:00"/>
        <d v="2023-12-04T00:00:00"/>
        <d v="2022-02-13T00:00:00"/>
        <d v="2023-03-24T00:00:00"/>
        <d v="2023-02-12T00:00:00"/>
        <d v="2023-05-04T00:00:00"/>
        <d v="2023-04-02T00:00:00"/>
        <d v="2022-02-19T00:00:00"/>
        <d v="2023-12-08T00:00:00"/>
        <d v="2022-07-07T00:00:00"/>
        <d v="2023-03-11T00:00:00"/>
        <d v="2022-07-12T00:00:00"/>
        <d v="2023-12-24T00:00:00"/>
        <d v="2022-03-28T00:00:00"/>
        <d v="2022-11-01T00:00:00"/>
        <d v="2023-01-29T00:00:00"/>
        <d v="2022-08-05T00:00:00"/>
        <d v="2022-01-01T00:00:00"/>
        <d v="2022-02-23T00:00:00"/>
        <d v="2023-02-28T00:00:00"/>
        <d v="2022-02-09T00:00:00"/>
        <d v="2022-05-04T00:00:00"/>
        <d v="2022-11-09T00:00:00"/>
        <d v="2022-11-26T00:00:00"/>
        <d v="2023-07-04T00:00:00"/>
        <d v="2022-03-19T00:00:00"/>
        <d v="2023-11-17T00:00:00"/>
        <d v="2022-06-18T00:00:00"/>
        <d v="2022-10-24T00:00:00"/>
        <d v="2023-10-03T00:00:00"/>
        <d v="2023-12-27T00:00:00"/>
        <d v="2022-02-28T00:00:00"/>
        <d v="2023-04-26T00:00:00"/>
        <d v="2022-03-12T00:00:00"/>
        <d v="2023-08-17T00:00:00"/>
        <d v="2022-09-03T00:00:00"/>
        <d v="2023-07-30T00:00:00"/>
        <d v="2022-09-30T00:00:00"/>
        <d v="2023-01-10T00:00:00"/>
        <d v="2023-10-14T00:00:00"/>
        <d v="2022-11-16T00:00:00"/>
        <d v="2022-08-17T00:00:00"/>
        <d v="2022-01-11T00:00:00"/>
        <d v="2022-09-02T00:00:00"/>
        <d v="2022-05-12T00:00:00"/>
        <d v="2022-07-29T00:00:00"/>
        <d v="2023-05-10T00:00:00"/>
        <d v="2023-05-01T00:00:00"/>
        <d v="2022-11-14T00:00:00"/>
        <d v="2022-07-15T00:00:00"/>
        <d v="2023-11-11T00:00:00"/>
        <d v="2023-02-20T00:00:00"/>
        <d v="2023-05-13T00:00:00"/>
        <d v="2022-02-14T00:00:00"/>
        <d v="2022-06-28T00:00:00"/>
        <d v="2022-07-19T00:00:00"/>
        <d v="2023-07-20T00:00:00"/>
        <d v="2022-10-14T00:00:00"/>
        <d v="2022-04-28T00:00:00"/>
        <d v="2022-11-12T00:00:00"/>
        <d v="2023-07-14T00:00:00"/>
        <d v="2022-11-07T00:00:00"/>
        <d v="2023-12-22T00:00:00"/>
        <d v="2022-06-08T00:00:00"/>
        <d v="2023-02-22T00:00:00"/>
        <d v="2023-01-30T00:00:00"/>
        <d v="2023-06-27T00:00:00"/>
        <d v="2023-05-15T00:00:00"/>
        <d v="2023-05-25T00:00:00"/>
        <d v="2023-03-15T00:00:00"/>
        <d v="2023-09-04T00:00:00"/>
        <d v="2022-03-15T00:00:00"/>
        <d v="2022-07-20T00:00:00"/>
        <d v="2022-08-02T00:00:00"/>
        <d v="2022-02-16T00:00:00"/>
        <d v="2022-01-04T00:00:00"/>
        <d v="2022-08-23T00:00:00"/>
        <d v="2023-01-02T00:00:00"/>
        <d v="2022-07-27T00:00:00"/>
        <d v="2022-03-27T00:00:00"/>
        <d v="2022-05-21T00:00:00"/>
        <d v="2022-10-04T00:00:00"/>
        <d v="2022-11-19T00:00:00"/>
        <d v="2022-04-16T00:00:00"/>
        <d v="2023-11-23T00:00:00"/>
        <d v="2023-05-17T00:00:00"/>
        <d v="2023-08-19T00:00:00"/>
        <d v="2023-03-30T00:00:00"/>
        <d v="2023-08-21T00:00:00"/>
        <d v="2023-05-22T00:00:00"/>
        <d v="2023-10-09T00:00:00"/>
        <d v="2023-08-04T00:00:00"/>
        <d v="2023-06-19T00:00:00"/>
        <d v="2022-06-03T00:00:00"/>
        <d v="2023-09-16T00:00:00"/>
        <d v="2022-08-04T00:00:00"/>
        <d v="2022-10-25T00:00:00"/>
        <d v="2023-02-03T00:00:00"/>
        <d v="2022-09-26T00:00:00"/>
        <d v="2023-07-10T00:00:00"/>
        <d v="2023-03-03T00:00:00"/>
        <d v="2022-02-02T00:00:00"/>
        <d v="2023-01-12T00:00:00"/>
        <d v="2022-12-14T00:00:00"/>
        <d v="2023-03-16T00:00:00"/>
        <d v="2023-06-20T00:00:00"/>
        <d v="2022-08-06T00:00:00"/>
        <d v="2023-10-08T00:00:00"/>
        <d v="2023-12-20T00:00:00"/>
        <d v="2022-11-29T00:00:00"/>
        <d v="2022-01-02T00:00:00"/>
        <d v="2023-08-27T00:00:00"/>
        <d v="2022-12-10T00:00:00"/>
        <d v="2023-10-29T00:00:00"/>
        <d v="2023-10-12T00:00:00"/>
        <d v="2023-07-24T00:00:00"/>
        <d v="2023-03-18T00:00:00"/>
        <d v="2022-02-22T00:00:00"/>
        <d v="2023-09-08T00:00:00"/>
        <d v="2023-05-07T00:00:00"/>
        <d v="2023-10-10T00:00:00"/>
        <d v="2023-06-07T00:00:00"/>
        <d v="2023-03-09T00:00:00"/>
        <d v="2023-02-09T00:00:00"/>
        <d v="2023-10-13T00:00:00"/>
        <d v="2023-08-26T00:00:00"/>
        <d v="2022-08-22T00:00:00"/>
        <d v="2023-03-08T00:00:00"/>
        <d v="2023-11-13T00:00:00"/>
        <d v="2022-02-07T00:00:00"/>
        <d v="2022-08-29T00:00:00"/>
        <d v="2023-07-29T00:00:00"/>
        <d v="2023-12-29T00:00:00"/>
        <d v="2022-09-04T00:00:00"/>
        <d v="2022-06-27T00:00:00"/>
        <d v="2022-05-28T00:00:00"/>
        <d v="2022-01-18T00:00:00"/>
        <d v="2022-04-26T00:00:00"/>
        <d v="2023-09-25T00:00:00"/>
        <d v="2022-05-02T00:00:00"/>
        <d v="2022-02-01T00:00:00"/>
        <d v="2023-12-23T00:00:00"/>
        <d v="2022-03-04T00:00:00"/>
        <d v="2022-06-01T00:00:00"/>
        <d v="2023-11-04T00:00:00"/>
        <d v="2023-03-14T00:00:00"/>
        <d v="2022-08-01T00:00:00"/>
        <d v="2023-06-18T00:00:00"/>
        <d v="2023-07-06T00:00:00"/>
        <d v="2023-11-08T00:00:00"/>
        <d v="2022-05-30T00:00:00"/>
        <d v="2023-12-10T00:00:00"/>
        <d v="2023-09-06T00:00:00"/>
        <d v="2023-03-31T00:00:00"/>
        <d v="2022-09-05T00:00:00"/>
        <d v="2023-05-05T00:00:00"/>
        <d v="2022-12-04T00:00:00"/>
        <d v="2023-03-07T00:00:00"/>
        <d v="2022-03-29T00:00:00"/>
        <d v="2023-07-02T00:00:00"/>
        <d v="2022-08-31T00:00:00"/>
        <d v="2023-07-31T00:00:00"/>
        <d v="2023-06-21T00:00:00"/>
        <d v="2023-07-26T00:00:00"/>
        <d v="2022-04-04T00:00:00"/>
        <d v="2022-04-10T00:00:00"/>
        <d v="2022-04-06T00:00:00"/>
        <d v="2022-09-27T00:00:00"/>
        <d v="2022-09-14T00:00:00"/>
        <d v="2023-01-19T00:00:00"/>
        <d v="2023-06-14T00:00:00"/>
        <d v="2022-06-15T00:00:00"/>
        <d v="2023-11-19T00:00:00"/>
        <d v="2022-01-22T00:00:00"/>
        <d v="2023-08-05T00:00:00"/>
        <d v="2022-10-21T00:00:00"/>
        <d v="2022-08-10T00:00:00"/>
        <d v="2023-06-03T00:00:00"/>
        <d v="2022-04-25T00:00:00"/>
        <d v="2023-07-18T00:00:00"/>
        <d v="2023-04-10T00:00:00"/>
        <d v="2022-09-11T00:00:00"/>
        <d v="2022-03-31T00:00:00"/>
        <d v="2022-12-01T00:00:00"/>
        <d v="2022-05-09T00:00:00"/>
        <d v="2022-10-06T00:00:00"/>
        <d v="2022-04-29T00:00:00"/>
        <d v="2022-08-18T00:00:00"/>
        <d v="2022-04-11T00:00:00"/>
        <d v="2023-09-10T00:00:00"/>
        <d v="2022-01-09T00:00:00"/>
        <d v="2022-10-03T00:00:00"/>
        <d v="2022-07-23T00:00:00"/>
        <d v="2022-10-02T00:00:00"/>
        <d v="2023-10-17T00:00:00"/>
        <d v="2023-01-31T00:00:00"/>
        <d v="2023-08-08T00:00:00"/>
        <d v="2023-07-16T00:00:00"/>
        <d v="2023-01-28T00:00:00"/>
        <d v="2022-05-19T00:00:00"/>
        <d v="2022-06-10T00:00:00"/>
        <d v="2023-05-27T00:00:00"/>
        <d v="2022-08-11T00:00:00"/>
        <d v="2023-08-13T00:00:00"/>
        <d v="2023-06-04T00:00:00"/>
        <d v="2023-07-17T00:00:00"/>
        <d v="2023-10-11T00:00:00"/>
        <d v="2023-01-17T00:00:00"/>
        <d v="2022-10-12T00:00:00"/>
        <d v="2023-11-03T00:00:00"/>
        <d v="2022-11-20T00:00:00"/>
        <d v="2022-05-24T00:00:00"/>
        <d v="2022-10-15T00:00:00"/>
        <d v="2022-02-21T00:00:00"/>
        <d v="2022-10-13T00:00:00"/>
        <d v="2023-11-09T00:00:00"/>
        <d v="2023-05-09T00:00:00"/>
        <d v="2022-07-24T00:00:00"/>
        <d v="2023-09-22T00:00:00"/>
        <d v="2022-05-26T00:00:00"/>
        <d v="2022-04-24T00:00:00"/>
        <d v="2023-04-20T00:00:00"/>
        <d v="2022-03-14T00:00:00"/>
        <d v="2023-04-19T00:00:00"/>
        <d v="2022-01-08T00:00:00"/>
        <d v="2022-04-02T00:00:00"/>
        <d v="2022-07-02T00:00:00"/>
        <d v="2022-02-27T00:00:00"/>
        <d v="2022-07-06T00:00:00"/>
        <d v="2023-06-09T00:00:00"/>
        <d v="2023-12-07T00:00:00"/>
        <d v="2022-03-18T00:00:00"/>
        <d v="2022-12-20T00:00:00"/>
        <d v="2022-06-19T00:00:00"/>
        <d v="2022-09-23T00:00:00"/>
        <d v="2022-12-24T00:00:00"/>
        <d v="2022-12-09T00:00:00"/>
        <d v="2023-04-04T00:00:00"/>
      </sharedItems>
      <fieldGroup par="17"/>
    </cacheField>
    <cacheField name="Year_Month" numFmtId="0">
      <sharedItems count="24">
        <s v="2022-01"/>
        <s v="2022-05"/>
        <s v="2022-12"/>
        <s v="2023-03"/>
        <s v="2022-11"/>
        <s v="2022-06"/>
        <s v="2022-09"/>
        <s v="2023-01"/>
        <s v="2023-08"/>
        <s v="2023-02"/>
        <s v="2022-03"/>
        <s v="2023-12"/>
        <s v="2022-04"/>
        <s v="2023-07"/>
        <s v="2023-04"/>
        <s v="2023-05"/>
        <s v="2023-09"/>
        <s v="2023-10"/>
        <s v="2022-07"/>
        <s v="2023-11"/>
        <s v="2023-06"/>
        <s v="2022-08"/>
        <s v="2022-10"/>
        <s v="2022-02"/>
      </sharedItems>
    </cacheField>
    <cacheField name="Platform" numFmtId="0">
      <sharedItems count="4">
        <s v="TikTok"/>
        <s v="Instagram"/>
        <s v="Twitter"/>
        <s v="YouTube"/>
      </sharedItems>
    </cacheField>
    <cacheField name="Hashtag" numFmtId="0">
      <sharedItems count="10">
        <s v="#Challenge"/>
        <s v="#Education"/>
        <s v="#Dance"/>
        <s v="#Comedy"/>
        <s v="#Gaming"/>
        <s v="#Music"/>
        <s v="#Viral"/>
        <s v="#Fitness"/>
        <s v="#Tech"/>
        <s v="#Fashion"/>
      </sharedItems>
    </cacheField>
    <cacheField name="Content_Type" numFmtId="0">
      <sharedItems count="6">
        <s v="Video"/>
        <s v="Shorts"/>
        <s v="Post"/>
        <s v="Tweet"/>
        <s v="Live Stream"/>
        <s v="Reel"/>
      </sharedItems>
    </cacheField>
    <cacheField name="Region" numFmtId="0">
      <sharedItems count="8">
        <s v="UK"/>
        <s v="India"/>
        <s v="Brazil"/>
        <s v="Australia"/>
        <s v="Japan"/>
        <s v="Germany"/>
        <s v="Canada"/>
        <s v="USA"/>
      </sharedItems>
    </cacheField>
    <cacheField name="Views" numFmtId="0">
      <sharedItems containsSemiMixedTypes="0" containsString="0" containsNumber="1" containsInteger="1" minValue="1266" maxValue="4999430"/>
    </cacheField>
    <cacheField name="Likes" numFmtId="0">
      <sharedItems containsSemiMixedTypes="0" containsString="0" containsNumber="1" containsInteger="1" minValue="490" maxValue="499922"/>
    </cacheField>
    <cacheField name="Shares" numFmtId="0">
      <sharedItems containsSemiMixedTypes="0" containsString="0" containsNumber="1" containsInteger="1" minValue="52" maxValue="99978"/>
    </cacheField>
    <cacheField name="Comments" numFmtId="0">
      <sharedItems containsSemiMixedTypes="0" containsString="0" containsNumber="1" containsInteger="1" minValue="18" maxValue="49993"/>
    </cacheField>
    <cacheField name="Interactions" numFmtId="0">
      <sharedItems containsSemiMixedTypes="0" containsString="0" containsNumber="1" containsInteger="1" minValue="12418" maxValue="635139"/>
    </cacheField>
    <cacheField name="Engagement_Rate" numFmtId="0">
      <sharedItems containsSemiMixedTypes="0" containsString="0" containsNumber="1" minValue="3.0012194636085199E-3" maxValue="281.74170616113742"/>
    </cacheField>
    <cacheField name="Engagement_Level" numFmtId="0">
      <sharedItems count="3">
        <s v="High"/>
        <s v="Medium"/>
        <s v="Low"/>
      </sharedItems>
    </cacheField>
    <cacheField name="Duplicados" numFmtId="0">
      <sharedItems containsSemiMixedTypes="0" containsString="0" containsNumber="1" containsInteger="1" minValue="0" maxValue="0"/>
    </cacheField>
    <cacheField name="Meses (Post_Date)" numFmtId="0" databaseField="0">
      <fieldGroup base="1">
        <rangePr groupBy="months" startDate="2022-01-01T00:00:00" endDate="2023-12-31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23"/>
        </groupItems>
      </fieldGroup>
    </cacheField>
    <cacheField name="Trimestres (Post_Date)" numFmtId="0" databaseField="0">
      <fieldGroup base="1">
        <rangePr groupBy="quarters" startDate="2022-01-01T00:00:00" endDate="2023-12-31T00:00:00"/>
        <groupItems count="6">
          <s v="&lt;01/01/2022"/>
          <s v="Trim.1"/>
          <s v="Trim.2"/>
          <s v="Trim.3"/>
          <s v="Trim.4"/>
          <s v="&gt;31/12/2023"/>
        </groupItems>
      </fieldGroup>
    </cacheField>
    <cacheField name="Años (Post_Date)" numFmtId="0" databaseField="0">
      <fieldGroup base="1">
        <rangePr groupBy="years" startDate="2022-01-01T00:00:00" endDate="2023-12-31T00:00:00"/>
        <groupItems count="4">
          <s v="&lt;01/01/2022"/>
          <s v="2022"/>
          <s v="2023"/>
          <s v="&gt;31/12/2023"/>
        </groupItems>
      </fieldGroup>
    </cacheField>
    <cacheField name="Engagement_Rate_Global" numFmtId="0" formula="Interactions/Views" databaseField="0"/>
    <cacheField name="Quarter_Engagement_Rate" numFmtId="0" formula="Interactions/Views" databaseField="0"/>
    <cacheField name="Platform_Engagement_Rate" numFmtId="0" formula="Interactions/Views" databaseField="0"/>
    <cacheField name="Content_Engagement_Rate" numFmtId="0" formula="Interactions /Views" databaseField="0"/>
    <cacheField name="EngagementRate" numFmtId="0" formula="Views/Interactions" databaseField="0"/>
  </cacheFields>
  <extLst>
    <ext xmlns:x14="http://schemas.microsoft.com/office/spreadsheetml/2009/9/main" uri="{725AE2AE-9491-48be-B2B4-4EB974FC3084}">
      <x14:pivotCacheDefinition pivotCacheId="69422945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Post_1"/>
    <x v="0"/>
    <x v="0"/>
    <x v="0"/>
    <x v="0"/>
    <x v="0"/>
    <x v="0"/>
    <n v="4163464"/>
    <n v="339431"/>
    <n v="53135"/>
    <n v="19346"/>
    <n v="411912"/>
    <n v="9.8934925341014113E-2"/>
    <x v="0"/>
    <n v="0"/>
  </r>
  <r>
    <s v="Post_2"/>
    <x v="1"/>
    <x v="1"/>
    <x v="1"/>
    <x v="1"/>
    <x v="1"/>
    <x v="1"/>
    <n v="4155940"/>
    <n v="215240"/>
    <n v="65860"/>
    <n v="27239"/>
    <n v="308339"/>
    <n v="7.4192360813678734E-2"/>
    <x v="1"/>
    <n v="0"/>
  </r>
  <r>
    <s v="Post_3"/>
    <x v="2"/>
    <x v="0"/>
    <x v="2"/>
    <x v="0"/>
    <x v="0"/>
    <x v="2"/>
    <n v="3666211"/>
    <n v="327143"/>
    <n v="39423"/>
    <n v="36223"/>
    <n v="402789"/>
    <n v="0.10986519870242056"/>
    <x v="1"/>
    <n v="0"/>
  </r>
  <r>
    <s v="Post_4"/>
    <x v="3"/>
    <x v="2"/>
    <x v="3"/>
    <x v="1"/>
    <x v="1"/>
    <x v="3"/>
    <n v="917951"/>
    <n v="127125"/>
    <n v="11687"/>
    <n v="36806"/>
    <n v="175618"/>
    <n v="0.19131522270796589"/>
    <x v="2"/>
    <n v="0"/>
  </r>
  <r>
    <s v="Post_5"/>
    <x v="4"/>
    <x v="3"/>
    <x v="0"/>
    <x v="2"/>
    <x v="2"/>
    <x v="2"/>
    <n v="64866"/>
    <n v="171361"/>
    <n v="69581"/>
    <n v="6376"/>
    <n v="247318"/>
    <n v="3.8127524434989053"/>
    <x v="1"/>
    <n v="0"/>
  </r>
  <r>
    <s v="Post_6"/>
    <x v="5"/>
    <x v="4"/>
    <x v="1"/>
    <x v="0"/>
    <x v="1"/>
    <x v="3"/>
    <n v="1323566"/>
    <n v="136282"/>
    <n v="86979"/>
    <n v="47129"/>
    <n v="270390"/>
    <n v="0.20428901921022449"/>
    <x v="2"/>
    <n v="0"/>
  </r>
  <r>
    <s v="Post_7"/>
    <x v="6"/>
    <x v="5"/>
    <x v="3"/>
    <x v="3"/>
    <x v="3"/>
    <x v="4"/>
    <n v="627233"/>
    <n v="84121"/>
    <n v="97973"/>
    <n v="32648"/>
    <n v="214742"/>
    <n v="0.34236400189403299"/>
    <x v="1"/>
    <n v="0"/>
  </r>
  <r>
    <s v="Post_8"/>
    <x v="7"/>
    <x v="0"/>
    <x v="3"/>
    <x v="4"/>
    <x v="1"/>
    <x v="0"/>
    <n v="2066886"/>
    <n v="317502"/>
    <n v="45222"/>
    <n v="33638"/>
    <n v="396362"/>
    <n v="0.19176771239439427"/>
    <x v="0"/>
    <n v="0"/>
  </r>
  <r>
    <s v="Post_9"/>
    <x v="8"/>
    <x v="6"/>
    <x v="2"/>
    <x v="1"/>
    <x v="4"/>
    <x v="1"/>
    <n v="2169523"/>
    <n v="496078"/>
    <n v="96041"/>
    <n v="30174"/>
    <n v="622293"/>
    <n v="0.2868340183533431"/>
    <x v="1"/>
    <n v="0"/>
  </r>
  <r>
    <s v="Post_10"/>
    <x v="9"/>
    <x v="7"/>
    <x v="0"/>
    <x v="4"/>
    <x v="1"/>
    <x v="1"/>
    <n v="3898384"/>
    <n v="8634"/>
    <n v="69378"/>
    <n v="42700"/>
    <n v="120712"/>
    <n v="3.0964625342193072E-2"/>
    <x v="2"/>
    <n v="0"/>
  </r>
  <r>
    <s v="Post_11"/>
    <x v="10"/>
    <x v="8"/>
    <x v="1"/>
    <x v="3"/>
    <x v="4"/>
    <x v="5"/>
    <n v="4070332"/>
    <n v="379894"/>
    <n v="46012"/>
    <n v="25242"/>
    <n v="451148"/>
    <n v="0.11083813310560416"/>
    <x v="0"/>
    <n v="0"/>
  </r>
  <r>
    <s v="Post_12"/>
    <x v="11"/>
    <x v="9"/>
    <x v="2"/>
    <x v="5"/>
    <x v="5"/>
    <x v="3"/>
    <n v="4585669"/>
    <n v="465871"/>
    <n v="69083"/>
    <n v="8999"/>
    <n v="543953"/>
    <n v="0.11862020568863561"/>
    <x v="1"/>
    <n v="0"/>
  </r>
  <r>
    <s v="Post_13"/>
    <x v="12"/>
    <x v="10"/>
    <x v="3"/>
    <x v="6"/>
    <x v="1"/>
    <x v="6"/>
    <n v="4105651"/>
    <n v="195560"/>
    <n v="37627"/>
    <n v="49089"/>
    <n v="282276"/>
    <n v="6.875304306186765E-2"/>
    <x v="0"/>
    <n v="0"/>
  </r>
  <r>
    <s v="Post_14"/>
    <x v="13"/>
    <x v="4"/>
    <x v="3"/>
    <x v="7"/>
    <x v="5"/>
    <x v="4"/>
    <n v="1633015"/>
    <n v="312907"/>
    <n v="45774"/>
    <n v="30725"/>
    <n v="389406"/>
    <n v="0.23845831177300883"/>
    <x v="0"/>
    <n v="0"/>
  </r>
  <r>
    <s v="Post_15"/>
    <x v="14"/>
    <x v="11"/>
    <x v="2"/>
    <x v="3"/>
    <x v="2"/>
    <x v="5"/>
    <n v="2471790"/>
    <n v="370802"/>
    <n v="54110"/>
    <n v="17081"/>
    <n v="441993"/>
    <n v="0.17881494787178523"/>
    <x v="0"/>
    <n v="0"/>
  </r>
  <r>
    <s v="Post_16"/>
    <x v="15"/>
    <x v="12"/>
    <x v="3"/>
    <x v="4"/>
    <x v="4"/>
    <x v="6"/>
    <n v="3079923"/>
    <n v="124237"/>
    <n v="44062"/>
    <n v="26702"/>
    <n v="195001"/>
    <n v="6.3313595826908653E-2"/>
    <x v="1"/>
    <n v="0"/>
  </r>
  <r>
    <s v="Post_17"/>
    <x v="16"/>
    <x v="13"/>
    <x v="2"/>
    <x v="2"/>
    <x v="5"/>
    <x v="0"/>
    <n v="294870"/>
    <n v="213142"/>
    <n v="20351"/>
    <n v="20767"/>
    <n v="254260"/>
    <n v="0.86227829212873475"/>
    <x v="2"/>
    <n v="0"/>
  </r>
  <r>
    <s v="Post_18"/>
    <x v="17"/>
    <x v="6"/>
    <x v="0"/>
    <x v="8"/>
    <x v="1"/>
    <x v="0"/>
    <n v="2051091"/>
    <n v="24472"/>
    <n v="54704"/>
    <n v="41737"/>
    <n v="120913"/>
    <n v="5.8950578009459353E-2"/>
    <x v="1"/>
    <n v="0"/>
  </r>
  <r>
    <s v="Post_19"/>
    <x v="18"/>
    <x v="1"/>
    <x v="0"/>
    <x v="9"/>
    <x v="2"/>
    <x v="7"/>
    <n v="3461154"/>
    <n v="165335"/>
    <n v="50077"/>
    <n v="19505"/>
    <n v="234917"/>
    <n v="6.7872449477833122E-2"/>
    <x v="2"/>
    <n v="0"/>
  </r>
  <r>
    <s v="Post_20"/>
    <x v="19"/>
    <x v="14"/>
    <x v="3"/>
    <x v="1"/>
    <x v="3"/>
    <x v="0"/>
    <n v="3143932"/>
    <n v="298685"/>
    <n v="84720"/>
    <n v="37162"/>
    <n v="420567"/>
    <n v="0.13377102303739394"/>
    <x v="2"/>
    <n v="0"/>
  </r>
  <r>
    <s v="Post_21"/>
    <x v="20"/>
    <x v="8"/>
    <x v="2"/>
    <x v="4"/>
    <x v="0"/>
    <x v="2"/>
    <n v="14095"/>
    <n v="268310"/>
    <n v="90495"/>
    <n v="16968"/>
    <n v="375773"/>
    <n v="26.660021284143312"/>
    <x v="2"/>
    <n v="0"/>
  </r>
  <r>
    <s v="Post_22"/>
    <x v="21"/>
    <x v="0"/>
    <x v="0"/>
    <x v="6"/>
    <x v="4"/>
    <x v="7"/>
    <n v="3924406"/>
    <n v="35376"/>
    <n v="72832"/>
    <n v="3949"/>
    <n v="112157"/>
    <n v="2.8579356977845818E-2"/>
    <x v="1"/>
    <n v="0"/>
  </r>
  <r>
    <s v="Post_23"/>
    <x v="22"/>
    <x v="8"/>
    <x v="3"/>
    <x v="2"/>
    <x v="1"/>
    <x v="2"/>
    <n v="599766"/>
    <n v="223690"/>
    <n v="22531"/>
    <n v="10538"/>
    <n v="256759"/>
    <n v="0.42809862513046754"/>
    <x v="2"/>
    <n v="0"/>
  </r>
  <r>
    <s v="Post_24"/>
    <x v="2"/>
    <x v="0"/>
    <x v="2"/>
    <x v="1"/>
    <x v="1"/>
    <x v="4"/>
    <n v="4357851"/>
    <n v="449803"/>
    <n v="63438"/>
    <n v="28280"/>
    <n v="541521"/>
    <n v="0.12426331235280876"/>
    <x v="0"/>
    <n v="0"/>
  </r>
  <r>
    <s v="Post_25"/>
    <x v="23"/>
    <x v="13"/>
    <x v="3"/>
    <x v="2"/>
    <x v="3"/>
    <x v="5"/>
    <n v="731492"/>
    <n v="474649"/>
    <n v="98377"/>
    <n v="3654"/>
    <n v="576680"/>
    <n v="0.78836132179162588"/>
    <x v="0"/>
    <n v="0"/>
  </r>
  <r>
    <s v="Post_26"/>
    <x v="24"/>
    <x v="6"/>
    <x v="3"/>
    <x v="2"/>
    <x v="4"/>
    <x v="2"/>
    <n v="4910814"/>
    <n v="197287"/>
    <n v="53218"/>
    <n v="14896"/>
    <n v="265401"/>
    <n v="5.4044197153465798E-2"/>
    <x v="2"/>
    <n v="0"/>
  </r>
  <r>
    <s v="Post_27"/>
    <x v="25"/>
    <x v="15"/>
    <x v="1"/>
    <x v="4"/>
    <x v="0"/>
    <x v="1"/>
    <n v="4369260"/>
    <n v="212278"/>
    <n v="21264"/>
    <n v="18172"/>
    <n v="251714"/>
    <n v="5.7610213171109065E-2"/>
    <x v="2"/>
    <n v="0"/>
  </r>
  <r>
    <s v="Post_28"/>
    <x v="26"/>
    <x v="1"/>
    <x v="3"/>
    <x v="8"/>
    <x v="2"/>
    <x v="6"/>
    <n v="1874437"/>
    <n v="322601"/>
    <n v="35671"/>
    <n v="48768"/>
    <n v="407040"/>
    <n v="0.21715320386868164"/>
    <x v="1"/>
    <n v="0"/>
  </r>
  <r>
    <s v="Post_29"/>
    <x v="27"/>
    <x v="16"/>
    <x v="1"/>
    <x v="4"/>
    <x v="4"/>
    <x v="6"/>
    <n v="1653907"/>
    <n v="91836"/>
    <n v="77370"/>
    <n v="2823"/>
    <n v="172029"/>
    <n v="0.1040137081468305"/>
    <x v="2"/>
    <n v="0"/>
  </r>
  <r>
    <s v="Post_30"/>
    <x v="28"/>
    <x v="17"/>
    <x v="3"/>
    <x v="1"/>
    <x v="1"/>
    <x v="4"/>
    <n v="4683280"/>
    <n v="311330"/>
    <n v="3357"/>
    <n v="5110"/>
    <n v="319797"/>
    <n v="6.8284834560393567E-2"/>
    <x v="1"/>
    <n v="0"/>
  </r>
  <r>
    <s v="Post_31"/>
    <x v="29"/>
    <x v="10"/>
    <x v="1"/>
    <x v="3"/>
    <x v="5"/>
    <x v="3"/>
    <n v="1365655"/>
    <n v="156164"/>
    <n v="84930"/>
    <n v="18303"/>
    <n v="259397"/>
    <n v="0.18994328728705273"/>
    <x v="2"/>
    <n v="0"/>
  </r>
  <r>
    <s v="Post_32"/>
    <x v="30"/>
    <x v="10"/>
    <x v="2"/>
    <x v="5"/>
    <x v="0"/>
    <x v="7"/>
    <n v="2342195"/>
    <n v="91944"/>
    <n v="89578"/>
    <n v="44440"/>
    <n v="225962"/>
    <n v="9.6474460922339939E-2"/>
    <x v="1"/>
    <n v="0"/>
  </r>
  <r>
    <s v="Post_33"/>
    <x v="31"/>
    <x v="18"/>
    <x v="3"/>
    <x v="4"/>
    <x v="4"/>
    <x v="7"/>
    <n v="4977438"/>
    <n v="8731"/>
    <n v="4500"/>
    <n v="46045"/>
    <n v="59276"/>
    <n v="1.1908937891340886E-2"/>
    <x v="2"/>
    <n v="0"/>
  </r>
  <r>
    <s v="Post_34"/>
    <x v="32"/>
    <x v="4"/>
    <x v="3"/>
    <x v="6"/>
    <x v="5"/>
    <x v="3"/>
    <n v="3005703"/>
    <n v="16688"/>
    <n v="77970"/>
    <n v="15891"/>
    <n v="110549"/>
    <n v="3.6779748365024754E-2"/>
    <x v="2"/>
    <n v="0"/>
  </r>
  <r>
    <s v="Post_35"/>
    <x v="33"/>
    <x v="19"/>
    <x v="3"/>
    <x v="1"/>
    <x v="3"/>
    <x v="0"/>
    <n v="936390"/>
    <n v="368646"/>
    <n v="92202"/>
    <n v="2016"/>
    <n v="462864"/>
    <n v="0.49430685932143659"/>
    <x v="2"/>
    <n v="0"/>
  </r>
  <r>
    <s v="Post_36"/>
    <x v="34"/>
    <x v="13"/>
    <x v="0"/>
    <x v="1"/>
    <x v="4"/>
    <x v="4"/>
    <n v="1855796"/>
    <n v="158156"/>
    <n v="6423"/>
    <n v="20518"/>
    <n v="185097"/>
    <n v="9.9739949865179145E-2"/>
    <x v="0"/>
    <n v="0"/>
  </r>
  <r>
    <s v="Post_37"/>
    <x v="6"/>
    <x v="5"/>
    <x v="1"/>
    <x v="5"/>
    <x v="5"/>
    <x v="5"/>
    <n v="48908"/>
    <n v="205884"/>
    <n v="37256"/>
    <n v="14618"/>
    <n v="257758"/>
    <n v="5.2702625337368119"/>
    <x v="2"/>
    <n v="0"/>
  </r>
  <r>
    <s v="Post_38"/>
    <x v="35"/>
    <x v="13"/>
    <x v="1"/>
    <x v="2"/>
    <x v="0"/>
    <x v="1"/>
    <n v="1367820"/>
    <n v="10794"/>
    <n v="7617"/>
    <n v="36639"/>
    <n v="55050"/>
    <n v="4.0246523665394572E-2"/>
    <x v="1"/>
    <n v="0"/>
  </r>
  <r>
    <s v="Post_39"/>
    <x v="36"/>
    <x v="6"/>
    <x v="0"/>
    <x v="4"/>
    <x v="1"/>
    <x v="7"/>
    <n v="4499253"/>
    <n v="469481"/>
    <n v="89583"/>
    <n v="41549"/>
    <n v="600613"/>
    <n v="0.13349171518027547"/>
    <x v="0"/>
    <n v="0"/>
  </r>
  <r>
    <s v="Post_40"/>
    <x v="37"/>
    <x v="0"/>
    <x v="2"/>
    <x v="3"/>
    <x v="2"/>
    <x v="7"/>
    <n v="4510477"/>
    <n v="274631"/>
    <n v="82143"/>
    <n v="13932"/>
    <n v="370706"/>
    <n v="8.2187759742484004E-2"/>
    <x v="2"/>
    <n v="0"/>
  </r>
  <r>
    <s v="Post_41"/>
    <x v="38"/>
    <x v="10"/>
    <x v="2"/>
    <x v="1"/>
    <x v="5"/>
    <x v="1"/>
    <n v="4380015"/>
    <n v="355402"/>
    <n v="41860"/>
    <n v="42729"/>
    <n v="439991"/>
    <n v="0.1004542221887368"/>
    <x v="0"/>
    <n v="0"/>
  </r>
  <r>
    <s v="Post_42"/>
    <x v="39"/>
    <x v="10"/>
    <x v="3"/>
    <x v="9"/>
    <x v="4"/>
    <x v="3"/>
    <n v="943395"/>
    <n v="402996"/>
    <n v="18661"/>
    <n v="11999"/>
    <n v="433656"/>
    <n v="0.45967595757874485"/>
    <x v="0"/>
    <n v="0"/>
  </r>
  <r>
    <s v="Post_43"/>
    <x v="40"/>
    <x v="6"/>
    <x v="2"/>
    <x v="3"/>
    <x v="2"/>
    <x v="2"/>
    <n v="3961278"/>
    <n v="49656"/>
    <n v="93072"/>
    <n v="23952"/>
    <n v="166680"/>
    <n v="4.2077329589087158E-2"/>
    <x v="1"/>
    <n v="0"/>
  </r>
  <r>
    <s v="Post_44"/>
    <x v="28"/>
    <x v="17"/>
    <x v="3"/>
    <x v="3"/>
    <x v="1"/>
    <x v="2"/>
    <n v="4080112"/>
    <n v="171609"/>
    <n v="17994"/>
    <n v="41339"/>
    <n v="230942"/>
    <n v="5.6601877595516985E-2"/>
    <x v="1"/>
    <n v="0"/>
  </r>
  <r>
    <s v="Post_45"/>
    <x v="41"/>
    <x v="3"/>
    <x v="2"/>
    <x v="3"/>
    <x v="1"/>
    <x v="5"/>
    <n v="3934142"/>
    <n v="380972"/>
    <n v="42858"/>
    <n v="26194"/>
    <n v="450024"/>
    <n v="0.11438936367828106"/>
    <x v="2"/>
    <n v="0"/>
  </r>
  <r>
    <s v="Post_46"/>
    <x v="42"/>
    <x v="11"/>
    <x v="1"/>
    <x v="4"/>
    <x v="3"/>
    <x v="2"/>
    <n v="272327"/>
    <n v="274271"/>
    <n v="56073"/>
    <n v="17526"/>
    <n v="347870"/>
    <n v="1.2773981279858406"/>
    <x v="0"/>
    <n v="0"/>
  </r>
  <r>
    <s v="Post_47"/>
    <x v="43"/>
    <x v="20"/>
    <x v="1"/>
    <x v="8"/>
    <x v="5"/>
    <x v="4"/>
    <n v="1600237"/>
    <n v="325368"/>
    <n v="62818"/>
    <n v="25686"/>
    <n v="413872"/>
    <n v="0.25863169018089194"/>
    <x v="1"/>
    <n v="0"/>
  </r>
  <r>
    <s v="Post_48"/>
    <x v="44"/>
    <x v="19"/>
    <x v="1"/>
    <x v="2"/>
    <x v="4"/>
    <x v="1"/>
    <n v="2212857"/>
    <n v="74624"/>
    <n v="24137"/>
    <n v="35546"/>
    <n v="134307"/>
    <n v="6.0693935487019721E-2"/>
    <x v="1"/>
    <n v="0"/>
  </r>
  <r>
    <s v="Post_49"/>
    <x v="45"/>
    <x v="14"/>
    <x v="2"/>
    <x v="4"/>
    <x v="4"/>
    <x v="7"/>
    <n v="4711157"/>
    <n v="313821"/>
    <n v="86074"/>
    <n v="36395"/>
    <n v="436290"/>
    <n v="9.2607824362465521E-2"/>
    <x v="0"/>
    <n v="0"/>
  </r>
  <r>
    <s v="Post_50"/>
    <x v="46"/>
    <x v="21"/>
    <x v="1"/>
    <x v="9"/>
    <x v="5"/>
    <x v="4"/>
    <n v="2747788"/>
    <n v="422463"/>
    <n v="21545"/>
    <n v="40997"/>
    <n v="485005"/>
    <n v="0.17650743070426103"/>
    <x v="2"/>
    <n v="0"/>
  </r>
  <r>
    <s v="Post_51"/>
    <x v="47"/>
    <x v="1"/>
    <x v="3"/>
    <x v="2"/>
    <x v="2"/>
    <x v="3"/>
    <n v="2081426"/>
    <n v="225061"/>
    <n v="67840"/>
    <n v="28774"/>
    <n v="321675"/>
    <n v="0.15454548948653471"/>
    <x v="1"/>
    <n v="0"/>
  </r>
  <r>
    <s v="Post_52"/>
    <x v="48"/>
    <x v="7"/>
    <x v="3"/>
    <x v="5"/>
    <x v="4"/>
    <x v="6"/>
    <n v="2258494"/>
    <n v="159509"/>
    <n v="25505"/>
    <n v="8605"/>
    <n v="193619"/>
    <n v="8.5729251439233406E-2"/>
    <x v="1"/>
    <n v="0"/>
  </r>
  <r>
    <s v="Post_53"/>
    <x v="49"/>
    <x v="4"/>
    <x v="3"/>
    <x v="3"/>
    <x v="3"/>
    <x v="4"/>
    <n v="1357850"/>
    <n v="472399"/>
    <n v="90644"/>
    <n v="33331"/>
    <n v="596374"/>
    <n v="0.43920462495857421"/>
    <x v="2"/>
    <n v="0"/>
  </r>
  <r>
    <s v="Post_54"/>
    <x v="50"/>
    <x v="16"/>
    <x v="2"/>
    <x v="7"/>
    <x v="5"/>
    <x v="6"/>
    <n v="392337"/>
    <n v="332566"/>
    <n v="43169"/>
    <n v="45161"/>
    <n v="420896"/>
    <n v="1.0727920129888335"/>
    <x v="1"/>
    <n v="0"/>
  </r>
  <r>
    <s v="Post_55"/>
    <x v="51"/>
    <x v="7"/>
    <x v="2"/>
    <x v="2"/>
    <x v="5"/>
    <x v="7"/>
    <n v="4006009"/>
    <n v="491965"/>
    <n v="60534"/>
    <n v="31438"/>
    <n v="583937"/>
    <n v="0.1457652741169578"/>
    <x v="0"/>
    <n v="0"/>
  </r>
  <r>
    <s v="Post_56"/>
    <x v="52"/>
    <x v="8"/>
    <x v="3"/>
    <x v="7"/>
    <x v="3"/>
    <x v="3"/>
    <n v="3934991"/>
    <n v="389693"/>
    <n v="81891"/>
    <n v="32967"/>
    <n v="504551"/>
    <n v="0.12822164015114648"/>
    <x v="1"/>
    <n v="0"/>
  </r>
  <r>
    <s v="Post_57"/>
    <x v="53"/>
    <x v="5"/>
    <x v="1"/>
    <x v="0"/>
    <x v="4"/>
    <x v="3"/>
    <n v="2824818"/>
    <n v="34126"/>
    <n v="53516"/>
    <n v="29452"/>
    <n v="117094"/>
    <n v="4.1451874067639047E-2"/>
    <x v="2"/>
    <n v="0"/>
  </r>
  <r>
    <s v="Post_58"/>
    <x v="54"/>
    <x v="22"/>
    <x v="2"/>
    <x v="2"/>
    <x v="0"/>
    <x v="3"/>
    <n v="197986"/>
    <n v="184395"/>
    <n v="9408"/>
    <n v="7599"/>
    <n v="201402"/>
    <n v="1.017253745214308"/>
    <x v="1"/>
    <n v="0"/>
  </r>
  <r>
    <s v="Post_59"/>
    <x v="55"/>
    <x v="11"/>
    <x v="3"/>
    <x v="0"/>
    <x v="2"/>
    <x v="5"/>
    <n v="2291491"/>
    <n v="474568"/>
    <n v="83894"/>
    <n v="6150"/>
    <n v="564612"/>
    <n v="0.24639503275378347"/>
    <x v="0"/>
    <n v="0"/>
  </r>
  <r>
    <s v="Post_60"/>
    <x v="56"/>
    <x v="15"/>
    <x v="2"/>
    <x v="5"/>
    <x v="4"/>
    <x v="0"/>
    <n v="3525573"/>
    <n v="40967"/>
    <n v="4121"/>
    <n v="26381"/>
    <n v="71469"/>
    <n v="2.0271598404004117E-2"/>
    <x v="2"/>
    <n v="0"/>
  </r>
  <r>
    <s v="Post_61"/>
    <x v="57"/>
    <x v="14"/>
    <x v="0"/>
    <x v="5"/>
    <x v="5"/>
    <x v="7"/>
    <n v="866896"/>
    <n v="122451"/>
    <n v="79602"/>
    <n v="25491"/>
    <n v="227544"/>
    <n v="0.26248131263727137"/>
    <x v="2"/>
    <n v="0"/>
  </r>
  <r>
    <s v="Post_62"/>
    <x v="58"/>
    <x v="17"/>
    <x v="3"/>
    <x v="8"/>
    <x v="0"/>
    <x v="3"/>
    <n v="4104535"/>
    <n v="331535"/>
    <n v="60374"/>
    <n v="13314"/>
    <n v="405223"/>
    <n v="9.8725677817341068E-2"/>
    <x v="1"/>
    <n v="0"/>
  </r>
  <r>
    <s v="Post_63"/>
    <x v="59"/>
    <x v="9"/>
    <x v="0"/>
    <x v="2"/>
    <x v="3"/>
    <x v="1"/>
    <n v="2601441"/>
    <n v="93254"/>
    <n v="55921"/>
    <n v="48758"/>
    <n v="197933"/>
    <n v="7.6085907771884884E-2"/>
    <x v="2"/>
    <n v="0"/>
  </r>
  <r>
    <s v="Post_64"/>
    <x v="60"/>
    <x v="11"/>
    <x v="1"/>
    <x v="4"/>
    <x v="1"/>
    <x v="6"/>
    <n v="1142030"/>
    <n v="212596"/>
    <n v="72334"/>
    <n v="18"/>
    <n v="284948"/>
    <n v="0.24951008292251517"/>
    <x v="0"/>
    <n v="0"/>
  </r>
  <r>
    <s v="Post_65"/>
    <x v="61"/>
    <x v="11"/>
    <x v="3"/>
    <x v="9"/>
    <x v="1"/>
    <x v="6"/>
    <n v="2969591"/>
    <n v="358102"/>
    <n v="26688"/>
    <n v="8128"/>
    <n v="392918"/>
    <n v="0.13231384389298054"/>
    <x v="2"/>
    <n v="0"/>
  </r>
  <r>
    <s v="Post_66"/>
    <x v="62"/>
    <x v="4"/>
    <x v="0"/>
    <x v="1"/>
    <x v="2"/>
    <x v="4"/>
    <n v="855465"/>
    <n v="14117"/>
    <n v="73654"/>
    <n v="46422"/>
    <n v="134193"/>
    <n v="0.15686556434219986"/>
    <x v="0"/>
    <n v="0"/>
  </r>
  <r>
    <s v="Post_67"/>
    <x v="63"/>
    <x v="15"/>
    <x v="3"/>
    <x v="6"/>
    <x v="0"/>
    <x v="2"/>
    <n v="4453459"/>
    <n v="376054"/>
    <n v="36502"/>
    <n v="19620"/>
    <n v="432176"/>
    <n v="9.7042770574512979E-2"/>
    <x v="0"/>
    <n v="0"/>
  </r>
  <r>
    <s v="Post_68"/>
    <x v="64"/>
    <x v="20"/>
    <x v="2"/>
    <x v="2"/>
    <x v="5"/>
    <x v="4"/>
    <n v="1059696"/>
    <n v="75851"/>
    <n v="99754"/>
    <n v="47614"/>
    <n v="223219"/>
    <n v="0.21064437348069634"/>
    <x v="0"/>
    <n v="0"/>
  </r>
  <r>
    <s v="Post_69"/>
    <x v="65"/>
    <x v="0"/>
    <x v="2"/>
    <x v="7"/>
    <x v="3"/>
    <x v="7"/>
    <n v="581577"/>
    <n v="341805"/>
    <n v="67524"/>
    <n v="485"/>
    <n v="409814"/>
    <n v="0.70465991605582756"/>
    <x v="0"/>
    <n v="0"/>
  </r>
  <r>
    <s v="Post_70"/>
    <x v="66"/>
    <x v="23"/>
    <x v="3"/>
    <x v="7"/>
    <x v="3"/>
    <x v="3"/>
    <n v="4226427"/>
    <n v="421149"/>
    <n v="53769"/>
    <n v="27804"/>
    <n v="502722"/>
    <n v="0.11894728100118611"/>
    <x v="1"/>
    <n v="0"/>
  </r>
  <r>
    <s v="Post_71"/>
    <x v="67"/>
    <x v="1"/>
    <x v="2"/>
    <x v="2"/>
    <x v="5"/>
    <x v="4"/>
    <n v="485214"/>
    <n v="50577"/>
    <n v="92342"/>
    <n v="43775"/>
    <n v="186694"/>
    <n v="0.38476630929857752"/>
    <x v="1"/>
    <n v="0"/>
  </r>
  <r>
    <s v="Post_72"/>
    <x v="68"/>
    <x v="0"/>
    <x v="1"/>
    <x v="1"/>
    <x v="3"/>
    <x v="3"/>
    <n v="1419701"/>
    <n v="68719"/>
    <n v="98115"/>
    <n v="36515"/>
    <n v="203349"/>
    <n v="0.14323368089477995"/>
    <x v="2"/>
    <n v="0"/>
  </r>
  <r>
    <s v="Post_73"/>
    <x v="69"/>
    <x v="2"/>
    <x v="0"/>
    <x v="9"/>
    <x v="2"/>
    <x v="5"/>
    <n v="4378457"/>
    <n v="136878"/>
    <n v="89273"/>
    <n v="41624"/>
    <n v="267775"/>
    <n v="6.1157389463913886E-2"/>
    <x v="1"/>
    <n v="0"/>
  </r>
  <r>
    <s v="Post_74"/>
    <x v="70"/>
    <x v="5"/>
    <x v="0"/>
    <x v="5"/>
    <x v="2"/>
    <x v="1"/>
    <n v="3647159"/>
    <n v="216783"/>
    <n v="79133"/>
    <n v="7687"/>
    <n v="303603"/>
    <n v="8.3243697354571045E-2"/>
    <x v="0"/>
    <n v="0"/>
  </r>
  <r>
    <s v="Post_75"/>
    <x v="71"/>
    <x v="15"/>
    <x v="3"/>
    <x v="4"/>
    <x v="0"/>
    <x v="7"/>
    <n v="1750105"/>
    <n v="125485"/>
    <n v="942"/>
    <n v="20317"/>
    <n v="146744"/>
    <n v="8.3848683364712406E-2"/>
    <x v="2"/>
    <n v="0"/>
  </r>
  <r>
    <s v="Post_76"/>
    <x v="72"/>
    <x v="15"/>
    <x v="1"/>
    <x v="2"/>
    <x v="3"/>
    <x v="1"/>
    <n v="1796369"/>
    <n v="145118"/>
    <n v="68421"/>
    <n v="16720"/>
    <n v="230259"/>
    <n v="0.12818023468452194"/>
    <x v="0"/>
    <n v="0"/>
  </r>
  <r>
    <s v="Post_77"/>
    <x v="73"/>
    <x v="1"/>
    <x v="2"/>
    <x v="7"/>
    <x v="1"/>
    <x v="1"/>
    <n v="1535141"/>
    <n v="15408"/>
    <n v="23087"/>
    <n v="23147"/>
    <n v="61642"/>
    <n v="4.0153966313192076E-2"/>
    <x v="1"/>
    <n v="0"/>
  </r>
  <r>
    <s v="Post_78"/>
    <x v="74"/>
    <x v="8"/>
    <x v="2"/>
    <x v="0"/>
    <x v="0"/>
    <x v="3"/>
    <n v="612594"/>
    <n v="132163"/>
    <n v="29340"/>
    <n v="40557"/>
    <n v="202060"/>
    <n v="0.32984325670835823"/>
    <x v="1"/>
    <n v="0"/>
  </r>
  <r>
    <s v="Post_79"/>
    <x v="75"/>
    <x v="0"/>
    <x v="1"/>
    <x v="0"/>
    <x v="5"/>
    <x v="7"/>
    <n v="4219632"/>
    <n v="171996"/>
    <n v="5043"/>
    <n v="3436"/>
    <n v="180475"/>
    <n v="4.2770317411565749E-2"/>
    <x v="1"/>
    <n v="0"/>
  </r>
  <r>
    <s v="Post_80"/>
    <x v="76"/>
    <x v="19"/>
    <x v="2"/>
    <x v="6"/>
    <x v="1"/>
    <x v="4"/>
    <n v="3994554"/>
    <n v="241425"/>
    <n v="99422"/>
    <n v="41307"/>
    <n v="382154"/>
    <n v="9.5668753007219332E-2"/>
    <x v="0"/>
    <n v="0"/>
  </r>
  <r>
    <s v="Post_81"/>
    <x v="77"/>
    <x v="18"/>
    <x v="1"/>
    <x v="0"/>
    <x v="1"/>
    <x v="1"/>
    <n v="4290853"/>
    <n v="211176"/>
    <n v="66264"/>
    <n v="14337"/>
    <n v="291777"/>
    <n v="6.7999766013890475E-2"/>
    <x v="1"/>
    <n v="0"/>
  </r>
  <r>
    <s v="Post_82"/>
    <x v="78"/>
    <x v="8"/>
    <x v="1"/>
    <x v="2"/>
    <x v="4"/>
    <x v="3"/>
    <n v="284772"/>
    <n v="338933"/>
    <n v="22771"/>
    <n v="18899"/>
    <n v="380603"/>
    <n v="1.3365183374769991"/>
    <x v="2"/>
    <n v="0"/>
  </r>
  <r>
    <s v="Post_83"/>
    <x v="79"/>
    <x v="21"/>
    <x v="1"/>
    <x v="4"/>
    <x v="4"/>
    <x v="4"/>
    <n v="4637078"/>
    <n v="219517"/>
    <n v="5831"/>
    <n v="32657"/>
    <n v="258005"/>
    <n v="5.5639564398097252E-2"/>
    <x v="2"/>
    <n v="0"/>
  </r>
  <r>
    <s v="Post_84"/>
    <x v="80"/>
    <x v="3"/>
    <x v="1"/>
    <x v="3"/>
    <x v="1"/>
    <x v="2"/>
    <n v="3315125"/>
    <n v="62336"/>
    <n v="79392"/>
    <n v="42892"/>
    <n v="184620"/>
    <n v="5.5690207759888394E-2"/>
    <x v="0"/>
    <n v="0"/>
  </r>
  <r>
    <s v="Post_85"/>
    <x v="81"/>
    <x v="17"/>
    <x v="2"/>
    <x v="7"/>
    <x v="1"/>
    <x v="2"/>
    <n v="4357287"/>
    <n v="106179"/>
    <n v="4262"/>
    <n v="12978"/>
    <n v="123419"/>
    <n v="2.8324735093189869E-2"/>
    <x v="1"/>
    <n v="0"/>
  </r>
  <r>
    <s v="Post_86"/>
    <x v="82"/>
    <x v="22"/>
    <x v="0"/>
    <x v="7"/>
    <x v="1"/>
    <x v="6"/>
    <n v="907386"/>
    <n v="52457"/>
    <n v="77192"/>
    <n v="32870"/>
    <n v="162519"/>
    <n v="0.17910679688688166"/>
    <x v="0"/>
    <n v="0"/>
  </r>
  <r>
    <s v="Post_87"/>
    <x v="83"/>
    <x v="2"/>
    <x v="2"/>
    <x v="4"/>
    <x v="2"/>
    <x v="1"/>
    <n v="1908555"/>
    <n v="194688"/>
    <n v="34182"/>
    <n v="3500"/>
    <n v="232370"/>
    <n v="0.12175179651621253"/>
    <x v="0"/>
    <n v="0"/>
  </r>
  <r>
    <s v="Post_88"/>
    <x v="84"/>
    <x v="2"/>
    <x v="2"/>
    <x v="0"/>
    <x v="2"/>
    <x v="4"/>
    <n v="3074269"/>
    <n v="18233"/>
    <n v="37713"/>
    <n v="28599"/>
    <n v="84545"/>
    <n v="2.7500846542706577E-2"/>
    <x v="1"/>
    <n v="0"/>
  </r>
  <r>
    <s v="Post_89"/>
    <x v="85"/>
    <x v="22"/>
    <x v="3"/>
    <x v="2"/>
    <x v="2"/>
    <x v="2"/>
    <n v="4067125"/>
    <n v="190686"/>
    <n v="12963"/>
    <n v="11560"/>
    <n v="215209"/>
    <n v="5.2914282201801027E-2"/>
    <x v="0"/>
    <n v="0"/>
  </r>
  <r>
    <s v="Post_90"/>
    <x v="86"/>
    <x v="10"/>
    <x v="3"/>
    <x v="7"/>
    <x v="5"/>
    <x v="4"/>
    <n v="1173157"/>
    <n v="137342"/>
    <n v="95328"/>
    <n v="47250"/>
    <n v="279920"/>
    <n v="0.23860404020945195"/>
    <x v="2"/>
    <n v="0"/>
  </r>
  <r>
    <s v="Post_91"/>
    <x v="87"/>
    <x v="13"/>
    <x v="0"/>
    <x v="7"/>
    <x v="5"/>
    <x v="5"/>
    <n v="2141884"/>
    <n v="23466"/>
    <n v="66627"/>
    <n v="40003"/>
    <n v="130096"/>
    <n v="6.0739050294040198E-2"/>
    <x v="0"/>
    <n v="0"/>
  </r>
  <r>
    <s v="Post_92"/>
    <x v="31"/>
    <x v="18"/>
    <x v="2"/>
    <x v="3"/>
    <x v="2"/>
    <x v="1"/>
    <n v="4567233"/>
    <n v="66980"/>
    <n v="96596"/>
    <n v="49121"/>
    <n v="212697"/>
    <n v="4.6570210015560845E-2"/>
    <x v="2"/>
    <n v="0"/>
  </r>
  <r>
    <s v="Post_93"/>
    <x v="88"/>
    <x v="10"/>
    <x v="2"/>
    <x v="4"/>
    <x v="2"/>
    <x v="0"/>
    <n v="506074"/>
    <n v="69145"/>
    <n v="31191"/>
    <n v="43362"/>
    <n v="143698"/>
    <n v="0.2839466165027249"/>
    <x v="2"/>
    <n v="0"/>
  </r>
  <r>
    <s v="Post_94"/>
    <x v="89"/>
    <x v="3"/>
    <x v="3"/>
    <x v="3"/>
    <x v="3"/>
    <x v="0"/>
    <n v="3210080"/>
    <n v="195970"/>
    <n v="75414"/>
    <n v="4473"/>
    <n v="275857"/>
    <n v="8.5934618451876582E-2"/>
    <x v="0"/>
    <n v="0"/>
  </r>
  <r>
    <s v="Post_95"/>
    <x v="90"/>
    <x v="18"/>
    <x v="0"/>
    <x v="8"/>
    <x v="0"/>
    <x v="5"/>
    <n v="128472"/>
    <n v="444670"/>
    <n v="64311"/>
    <n v="7956"/>
    <n v="516937"/>
    <n v="4.0237327978080826"/>
    <x v="1"/>
    <n v="0"/>
  </r>
  <r>
    <s v="Post_96"/>
    <x v="91"/>
    <x v="14"/>
    <x v="0"/>
    <x v="5"/>
    <x v="5"/>
    <x v="1"/>
    <n v="1347102"/>
    <n v="274212"/>
    <n v="15298"/>
    <n v="28342"/>
    <n v="317852"/>
    <n v="0.2359524371576911"/>
    <x v="0"/>
    <n v="0"/>
  </r>
  <r>
    <s v="Post_97"/>
    <x v="92"/>
    <x v="22"/>
    <x v="0"/>
    <x v="8"/>
    <x v="4"/>
    <x v="0"/>
    <n v="92085"/>
    <n v="176687"/>
    <n v="5641"/>
    <n v="22316"/>
    <n v="204644"/>
    <n v="2.2223380572297335"/>
    <x v="1"/>
    <n v="0"/>
  </r>
  <r>
    <s v="Post_98"/>
    <x v="93"/>
    <x v="2"/>
    <x v="0"/>
    <x v="8"/>
    <x v="2"/>
    <x v="3"/>
    <n v="3843536"/>
    <n v="90333"/>
    <n v="10903"/>
    <n v="30677"/>
    <n v="131913"/>
    <n v="3.432074006852024E-2"/>
    <x v="1"/>
    <n v="0"/>
  </r>
  <r>
    <s v="Post_99"/>
    <x v="94"/>
    <x v="2"/>
    <x v="1"/>
    <x v="6"/>
    <x v="5"/>
    <x v="5"/>
    <n v="965073"/>
    <n v="263310"/>
    <n v="39207"/>
    <n v="27324"/>
    <n v="329841"/>
    <n v="0.34177829034694784"/>
    <x v="0"/>
    <n v="0"/>
  </r>
  <r>
    <s v="Post_100"/>
    <x v="95"/>
    <x v="15"/>
    <x v="3"/>
    <x v="1"/>
    <x v="2"/>
    <x v="6"/>
    <n v="3096420"/>
    <n v="364521"/>
    <n v="73308"/>
    <n v="29082"/>
    <n v="466911"/>
    <n v="0.15079059042377971"/>
    <x v="2"/>
    <n v="0"/>
  </r>
  <r>
    <s v="Post_101"/>
    <x v="96"/>
    <x v="17"/>
    <x v="3"/>
    <x v="4"/>
    <x v="3"/>
    <x v="5"/>
    <n v="2723916"/>
    <n v="1349"/>
    <n v="81918"/>
    <n v="11870"/>
    <n v="95137"/>
    <n v="3.4926554269661764E-2"/>
    <x v="0"/>
    <n v="0"/>
  </r>
  <r>
    <s v="Post_102"/>
    <x v="8"/>
    <x v="6"/>
    <x v="0"/>
    <x v="5"/>
    <x v="4"/>
    <x v="0"/>
    <n v="2249678"/>
    <n v="46464"/>
    <n v="83075"/>
    <n v="5710"/>
    <n v="135249"/>
    <n v="6.0119270402253122E-2"/>
    <x v="1"/>
    <n v="0"/>
  </r>
  <r>
    <s v="Post_103"/>
    <x v="97"/>
    <x v="18"/>
    <x v="2"/>
    <x v="6"/>
    <x v="1"/>
    <x v="5"/>
    <n v="3311289"/>
    <n v="352538"/>
    <n v="55203"/>
    <n v="5369"/>
    <n v="413110"/>
    <n v="0.12475806249469618"/>
    <x v="1"/>
    <n v="0"/>
  </r>
  <r>
    <s v="Post_104"/>
    <x v="98"/>
    <x v="15"/>
    <x v="1"/>
    <x v="5"/>
    <x v="3"/>
    <x v="1"/>
    <n v="3588997"/>
    <n v="241125"/>
    <n v="65026"/>
    <n v="30917"/>
    <n v="337068"/>
    <n v="9.391704701898608E-2"/>
    <x v="1"/>
    <n v="0"/>
  </r>
  <r>
    <s v="Post_105"/>
    <x v="99"/>
    <x v="14"/>
    <x v="1"/>
    <x v="7"/>
    <x v="2"/>
    <x v="4"/>
    <n v="13562"/>
    <n v="11483"/>
    <n v="33641"/>
    <n v="30457"/>
    <n v="75581"/>
    <n v="5.5729980828786312"/>
    <x v="1"/>
    <n v="0"/>
  </r>
  <r>
    <s v="Post_106"/>
    <x v="100"/>
    <x v="18"/>
    <x v="2"/>
    <x v="7"/>
    <x v="4"/>
    <x v="7"/>
    <n v="3926751"/>
    <n v="302919"/>
    <n v="49216"/>
    <n v="30399"/>
    <n v="382534"/>
    <n v="9.7417432376027915E-2"/>
    <x v="2"/>
    <n v="0"/>
  </r>
  <r>
    <s v="Post_107"/>
    <x v="101"/>
    <x v="5"/>
    <x v="3"/>
    <x v="5"/>
    <x v="3"/>
    <x v="0"/>
    <n v="2750317"/>
    <n v="59766"/>
    <n v="75524"/>
    <n v="27938"/>
    <n v="163228"/>
    <n v="5.9348795066168733E-2"/>
    <x v="0"/>
    <n v="0"/>
  </r>
  <r>
    <s v="Post_108"/>
    <x v="102"/>
    <x v="20"/>
    <x v="0"/>
    <x v="0"/>
    <x v="5"/>
    <x v="5"/>
    <n v="4655757"/>
    <n v="383024"/>
    <n v="45530"/>
    <n v="48504"/>
    <n v="477058"/>
    <n v="0.10246625844089371"/>
    <x v="1"/>
    <n v="0"/>
  </r>
  <r>
    <s v="Post_109"/>
    <x v="103"/>
    <x v="17"/>
    <x v="1"/>
    <x v="7"/>
    <x v="0"/>
    <x v="7"/>
    <n v="4844012"/>
    <n v="452777"/>
    <n v="44862"/>
    <n v="23870"/>
    <n v="521509"/>
    <n v="0.10766055079962643"/>
    <x v="0"/>
    <n v="0"/>
  </r>
  <r>
    <s v="Post_110"/>
    <x v="78"/>
    <x v="8"/>
    <x v="2"/>
    <x v="2"/>
    <x v="0"/>
    <x v="7"/>
    <n v="3868789"/>
    <n v="188191"/>
    <n v="4660"/>
    <n v="26605"/>
    <n v="219456"/>
    <n v="5.6724727039908357E-2"/>
    <x v="1"/>
    <n v="0"/>
  </r>
  <r>
    <s v="Post_111"/>
    <x v="104"/>
    <x v="4"/>
    <x v="2"/>
    <x v="6"/>
    <x v="3"/>
    <x v="3"/>
    <n v="2517364"/>
    <n v="418305"/>
    <n v="51641"/>
    <n v="34605"/>
    <n v="504551"/>
    <n v="0.20042830516365531"/>
    <x v="0"/>
    <n v="0"/>
  </r>
  <r>
    <s v="Post_112"/>
    <x v="93"/>
    <x v="2"/>
    <x v="1"/>
    <x v="2"/>
    <x v="0"/>
    <x v="2"/>
    <n v="1994041"/>
    <n v="310266"/>
    <n v="87995"/>
    <n v="40217"/>
    <n v="438478"/>
    <n v="0.21989417469349928"/>
    <x v="1"/>
    <n v="0"/>
  </r>
  <r>
    <s v="Post_113"/>
    <x v="105"/>
    <x v="1"/>
    <x v="0"/>
    <x v="1"/>
    <x v="1"/>
    <x v="3"/>
    <n v="1402998"/>
    <n v="241244"/>
    <n v="56779"/>
    <n v="14849"/>
    <n v="312872"/>
    <n v="0.22300245616886125"/>
    <x v="0"/>
    <n v="0"/>
  </r>
  <r>
    <s v="Post_114"/>
    <x v="106"/>
    <x v="4"/>
    <x v="3"/>
    <x v="9"/>
    <x v="4"/>
    <x v="2"/>
    <n v="702950"/>
    <n v="17361"/>
    <n v="62405"/>
    <n v="10538"/>
    <n v="90304"/>
    <n v="0.12846432889963724"/>
    <x v="2"/>
    <n v="0"/>
  </r>
  <r>
    <s v="Post_115"/>
    <x v="107"/>
    <x v="18"/>
    <x v="1"/>
    <x v="1"/>
    <x v="3"/>
    <x v="6"/>
    <n v="1599554"/>
    <n v="364748"/>
    <n v="16705"/>
    <n v="8949"/>
    <n v="390402"/>
    <n v="0.24406928431300226"/>
    <x v="0"/>
    <n v="0"/>
  </r>
  <r>
    <s v="Post_116"/>
    <x v="26"/>
    <x v="1"/>
    <x v="0"/>
    <x v="8"/>
    <x v="2"/>
    <x v="3"/>
    <n v="4600976"/>
    <n v="443617"/>
    <n v="98343"/>
    <n v="18038"/>
    <n v="559998"/>
    <n v="0.12171287135599056"/>
    <x v="0"/>
    <n v="0"/>
  </r>
  <r>
    <s v="Post_117"/>
    <x v="108"/>
    <x v="14"/>
    <x v="2"/>
    <x v="6"/>
    <x v="1"/>
    <x v="7"/>
    <n v="2495410"/>
    <n v="213884"/>
    <n v="16804"/>
    <n v="17614"/>
    <n v="248302"/>
    <n v="9.9503488404711044E-2"/>
    <x v="2"/>
    <n v="0"/>
  </r>
  <r>
    <s v="Post_118"/>
    <x v="109"/>
    <x v="14"/>
    <x v="0"/>
    <x v="2"/>
    <x v="0"/>
    <x v="5"/>
    <n v="1838563"/>
    <n v="289125"/>
    <n v="77191"/>
    <n v="27066"/>
    <n v="393382"/>
    <n v="0.21396166462612376"/>
    <x v="0"/>
    <n v="0"/>
  </r>
  <r>
    <s v="Post_119"/>
    <x v="110"/>
    <x v="1"/>
    <x v="3"/>
    <x v="8"/>
    <x v="1"/>
    <x v="1"/>
    <n v="2920650"/>
    <n v="416403"/>
    <n v="56902"/>
    <n v="2675"/>
    <n v="475980"/>
    <n v="0.16297057161933132"/>
    <x v="2"/>
    <n v="0"/>
  </r>
  <r>
    <s v="Post_120"/>
    <x v="111"/>
    <x v="16"/>
    <x v="0"/>
    <x v="6"/>
    <x v="0"/>
    <x v="5"/>
    <n v="1772623"/>
    <n v="361245"/>
    <n v="30503"/>
    <n v="13260"/>
    <n v="405008"/>
    <n v="0.22847949056285516"/>
    <x v="2"/>
    <n v="0"/>
  </r>
  <r>
    <s v="Post_121"/>
    <x v="112"/>
    <x v="17"/>
    <x v="1"/>
    <x v="3"/>
    <x v="1"/>
    <x v="3"/>
    <n v="2484315"/>
    <n v="101605"/>
    <n v="80028"/>
    <n v="36281"/>
    <n v="217914"/>
    <n v="8.7715929743208895E-2"/>
    <x v="0"/>
    <n v="0"/>
  </r>
  <r>
    <s v="Post_122"/>
    <x v="113"/>
    <x v="18"/>
    <x v="3"/>
    <x v="3"/>
    <x v="4"/>
    <x v="1"/>
    <n v="4927173"/>
    <n v="22341"/>
    <n v="38730"/>
    <n v="42476"/>
    <n v="103547"/>
    <n v="2.101549915133891E-2"/>
    <x v="1"/>
    <n v="0"/>
  </r>
  <r>
    <s v="Post_123"/>
    <x v="114"/>
    <x v="22"/>
    <x v="0"/>
    <x v="0"/>
    <x v="0"/>
    <x v="0"/>
    <n v="3924183"/>
    <n v="283030"/>
    <n v="30676"/>
    <n v="43977"/>
    <n v="357683"/>
    <n v="9.1148399552212531E-2"/>
    <x v="2"/>
    <n v="0"/>
  </r>
  <r>
    <s v="Post_124"/>
    <x v="40"/>
    <x v="6"/>
    <x v="1"/>
    <x v="5"/>
    <x v="2"/>
    <x v="7"/>
    <n v="4646060"/>
    <n v="21362"/>
    <n v="31562"/>
    <n v="19778"/>
    <n v="72702"/>
    <n v="1.5648097527797746E-2"/>
    <x v="1"/>
    <n v="0"/>
  </r>
  <r>
    <s v="Post_125"/>
    <x v="115"/>
    <x v="2"/>
    <x v="3"/>
    <x v="7"/>
    <x v="0"/>
    <x v="7"/>
    <n v="3901900"/>
    <n v="20166"/>
    <n v="30661"/>
    <n v="25363"/>
    <n v="76190"/>
    <n v="1.9526384581870372E-2"/>
    <x v="2"/>
    <n v="0"/>
  </r>
  <r>
    <s v="Post_126"/>
    <x v="116"/>
    <x v="22"/>
    <x v="1"/>
    <x v="9"/>
    <x v="0"/>
    <x v="4"/>
    <n v="962137"/>
    <n v="319381"/>
    <n v="69098"/>
    <n v="38387"/>
    <n v="426866"/>
    <n v="0.44366446774211987"/>
    <x v="2"/>
    <n v="0"/>
  </r>
  <r>
    <s v="Post_127"/>
    <x v="95"/>
    <x v="15"/>
    <x v="0"/>
    <x v="1"/>
    <x v="0"/>
    <x v="5"/>
    <n v="3859007"/>
    <n v="277223"/>
    <n v="81798"/>
    <n v="46985"/>
    <n v="406006"/>
    <n v="0.1052099672273204"/>
    <x v="1"/>
    <n v="0"/>
  </r>
  <r>
    <s v="Post_128"/>
    <x v="117"/>
    <x v="9"/>
    <x v="2"/>
    <x v="0"/>
    <x v="1"/>
    <x v="0"/>
    <n v="3837223"/>
    <n v="140163"/>
    <n v="85932"/>
    <n v="40674"/>
    <n v="266769"/>
    <n v="6.9521370011594322E-2"/>
    <x v="1"/>
    <n v="0"/>
  </r>
  <r>
    <s v="Post_129"/>
    <x v="32"/>
    <x v="4"/>
    <x v="1"/>
    <x v="3"/>
    <x v="2"/>
    <x v="0"/>
    <n v="1029488"/>
    <n v="449148"/>
    <n v="87211"/>
    <n v="35005"/>
    <n v="571364"/>
    <n v="0.55499821270379057"/>
    <x v="0"/>
    <n v="0"/>
  </r>
  <r>
    <s v="Post_130"/>
    <x v="118"/>
    <x v="12"/>
    <x v="2"/>
    <x v="9"/>
    <x v="2"/>
    <x v="5"/>
    <n v="879364"/>
    <n v="232290"/>
    <n v="7501"/>
    <n v="23547"/>
    <n v="263338"/>
    <n v="0.29946415818705335"/>
    <x v="2"/>
    <n v="0"/>
  </r>
  <r>
    <s v="Post_131"/>
    <x v="119"/>
    <x v="17"/>
    <x v="0"/>
    <x v="3"/>
    <x v="4"/>
    <x v="7"/>
    <n v="4828597"/>
    <n v="131837"/>
    <n v="43770"/>
    <n v="9395"/>
    <n v="185002"/>
    <n v="3.83138207640853E-2"/>
    <x v="2"/>
    <n v="0"/>
  </r>
  <r>
    <s v="Post_132"/>
    <x v="120"/>
    <x v="9"/>
    <x v="3"/>
    <x v="1"/>
    <x v="0"/>
    <x v="1"/>
    <n v="3487375"/>
    <n v="107303"/>
    <n v="83451"/>
    <n v="45313"/>
    <n v="236067"/>
    <n v="6.769188859815764E-2"/>
    <x v="0"/>
    <n v="0"/>
  </r>
  <r>
    <s v="Post_133"/>
    <x v="48"/>
    <x v="7"/>
    <x v="0"/>
    <x v="2"/>
    <x v="3"/>
    <x v="1"/>
    <n v="3418884"/>
    <n v="311286"/>
    <n v="82479"/>
    <n v="7832"/>
    <n v="401597"/>
    <n v="0.11746435386517939"/>
    <x v="0"/>
    <n v="0"/>
  </r>
  <r>
    <s v="Post_134"/>
    <x v="121"/>
    <x v="17"/>
    <x v="3"/>
    <x v="0"/>
    <x v="5"/>
    <x v="2"/>
    <n v="1337059"/>
    <n v="318166"/>
    <n v="72711"/>
    <n v="32791"/>
    <n v="423668"/>
    <n v="0.31686559830194477"/>
    <x v="0"/>
    <n v="0"/>
  </r>
  <r>
    <s v="Post_135"/>
    <x v="122"/>
    <x v="13"/>
    <x v="0"/>
    <x v="1"/>
    <x v="4"/>
    <x v="6"/>
    <n v="707841"/>
    <n v="133933"/>
    <n v="46058"/>
    <n v="45912"/>
    <n v="225903"/>
    <n v="0.31914370600177161"/>
    <x v="0"/>
    <n v="0"/>
  </r>
  <r>
    <s v="Post_136"/>
    <x v="123"/>
    <x v="12"/>
    <x v="0"/>
    <x v="7"/>
    <x v="1"/>
    <x v="3"/>
    <n v="1851460"/>
    <n v="345987"/>
    <n v="13274"/>
    <n v="43872"/>
    <n v="403133"/>
    <n v="0.21773789333823038"/>
    <x v="2"/>
    <n v="0"/>
  </r>
  <r>
    <s v="Post_137"/>
    <x v="85"/>
    <x v="22"/>
    <x v="1"/>
    <x v="9"/>
    <x v="3"/>
    <x v="6"/>
    <n v="1438248"/>
    <n v="223413"/>
    <n v="84930"/>
    <n v="42774"/>
    <n v="351117"/>
    <n v="0.24412827273182372"/>
    <x v="2"/>
    <n v="0"/>
  </r>
  <r>
    <s v="Post_138"/>
    <x v="124"/>
    <x v="9"/>
    <x v="1"/>
    <x v="9"/>
    <x v="4"/>
    <x v="2"/>
    <n v="4027409"/>
    <n v="80497"/>
    <n v="44156"/>
    <n v="14597"/>
    <n v="139250"/>
    <n v="3.4575579485470687E-2"/>
    <x v="1"/>
    <n v="0"/>
  </r>
  <r>
    <s v="Post_139"/>
    <x v="125"/>
    <x v="14"/>
    <x v="1"/>
    <x v="5"/>
    <x v="0"/>
    <x v="1"/>
    <n v="3488909"/>
    <n v="443844"/>
    <n v="19877"/>
    <n v="22056"/>
    <n v="485777"/>
    <n v="0.13923464326527291"/>
    <x v="2"/>
    <n v="0"/>
  </r>
  <r>
    <s v="Post_140"/>
    <x v="126"/>
    <x v="2"/>
    <x v="0"/>
    <x v="7"/>
    <x v="0"/>
    <x v="7"/>
    <n v="1089083"/>
    <n v="150418"/>
    <n v="45387"/>
    <n v="25632"/>
    <n v="221437"/>
    <n v="0.20332426454182095"/>
    <x v="1"/>
    <n v="0"/>
  </r>
  <r>
    <s v="Post_141"/>
    <x v="127"/>
    <x v="16"/>
    <x v="0"/>
    <x v="9"/>
    <x v="4"/>
    <x v="5"/>
    <n v="682046"/>
    <n v="480038"/>
    <n v="71997"/>
    <n v="18117"/>
    <n v="570152"/>
    <n v="0.83594361670620454"/>
    <x v="0"/>
    <n v="0"/>
  </r>
  <r>
    <s v="Post_142"/>
    <x v="128"/>
    <x v="4"/>
    <x v="3"/>
    <x v="8"/>
    <x v="4"/>
    <x v="2"/>
    <n v="4849297"/>
    <n v="86843"/>
    <n v="16843"/>
    <n v="14705"/>
    <n v="118391"/>
    <n v="2.4414054243326405E-2"/>
    <x v="2"/>
    <n v="0"/>
  </r>
  <r>
    <s v="Post_143"/>
    <x v="129"/>
    <x v="23"/>
    <x v="1"/>
    <x v="0"/>
    <x v="3"/>
    <x v="7"/>
    <n v="4283565"/>
    <n v="107901"/>
    <n v="84854"/>
    <n v="4738"/>
    <n v="197493"/>
    <n v="4.610482156801636E-2"/>
    <x v="2"/>
    <n v="0"/>
  </r>
  <r>
    <s v="Post_144"/>
    <x v="130"/>
    <x v="17"/>
    <x v="2"/>
    <x v="3"/>
    <x v="1"/>
    <x v="1"/>
    <n v="50082"/>
    <n v="70708"/>
    <n v="277"/>
    <n v="25036"/>
    <n v="96021"/>
    <n v="1.9172756679046363"/>
    <x v="2"/>
    <n v="0"/>
  </r>
  <r>
    <s v="Post_145"/>
    <x v="131"/>
    <x v="9"/>
    <x v="2"/>
    <x v="6"/>
    <x v="2"/>
    <x v="7"/>
    <n v="3940355"/>
    <n v="82304"/>
    <n v="68754"/>
    <n v="15897"/>
    <n v="166955"/>
    <n v="4.2370547831350219E-2"/>
    <x v="2"/>
    <n v="0"/>
  </r>
  <r>
    <s v="Post_146"/>
    <x v="132"/>
    <x v="12"/>
    <x v="1"/>
    <x v="1"/>
    <x v="5"/>
    <x v="6"/>
    <n v="964498"/>
    <n v="194879"/>
    <n v="76029"/>
    <n v="34998"/>
    <n v="305906"/>
    <n v="0.31716602833805774"/>
    <x v="0"/>
    <n v="0"/>
  </r>
  <r>
    <s v="Post_147"/>
    <x v="133"/>
    <x v="9"/>
    <x v="0"/>
    <x v="8"/>
    <x v="1"/>
    <x v="0"/>
    <n v="636824"/>
    <n v="363548"/>
    <n v="17456"/>
    <n v="8176"/>
    <n v="389180"/>
    <n v="0.6111264650829743"/>
    <x v="2"/>
    <n v="0"/>
  </r>
  <r>
    <s v="Post_148"/>
    <x v="134"/>
    <x v="1"/>
    <x v="0"/>
    <x v="3"/>
    <x v="5"/>
    <x v="1"/>
    <n v="4179125"/>
    <n v="94325"/>
    <n v="72341"/>
    <n v="7328"/>
    <n v="173994"/>
    <n v="4.1634074118386023E-2"/>
    <x v="2"/>
    <n v="0"/>
  </r>
  <r>
    <s v="Post_149"/>
    <x v="135"/>
    <x v="1"/>
    <x v="1"/>
    <x v="4"/>
    <x v="0"/>
    <x v="2"/>
    <n v="1292958"/>
    <n v="95304"/>
    <n v="3716"/>
    <n v="44880"/>
    <n v="143900"/>
    <n v="0.11129518514909224"/>
    <x v="2"/>
    <n v="0"/>
  </r>
  <r>
    <s v="Post_150"/>
    <x v="19"/>
    <x v="14"/>
    <x v="1"/>
    <x v="6"/>
    <x v="5"/>
    <x v="0"/>
    <n v="4103477"/>
    <n v="75909"/>
    <n v="5645"/>
    <n v="4052"/>
    <n v="85606"/>
    <n v="2.0861820353812146E-2"/>
    <x v="2"/>
    <n v="0"/>
  </r>
  <r>
    <s v="Post_151"/>
    <x v="136"/>
    <x v="10"/>
    <x v="2"/>
    <x v="1"/>
    <x v="5"/>
    <x v="5"/>
    <n v="3529777"/>
    <n v="68367"/>
    <n v="38326"/>
    <n v="879"/>
    <n v="107572"/>
    <n v="3.0475579618769118E-2"/>
    <x v="0"/>
    <n v="0"/>
  </r>
  <r>
    <s v="Post_152"/>
    <x v="137"/>
    <x v="3"/>
    <x v="1"/>
    <x v="9"/>
    <x v="5"/>
    <x v="7"/>
    <n v="4593170"/>
    <n v="34210"/>
    <n v="33344"/>
    <n v="11022"/>
    <n v="78576"/>
    <n v="1.7107139513669208E-2"/>
    <x v="2"/>
    <n v="0"/>
  </r>
  <r>
    <s v="Post_153"/>
    <x v="138"/>
    <x v="18"/>
    <x v="0"/>
    <x v="0"/>
    <x v="1"/>
    <x v="2"/>
    <n v="3251679"/>
    <n v="498580"/>
    <n v="96093"/>
    <n v="9968"/>
    <n v="604641"/>
    <n v="0.18594732136843767"/>
    <x v="1"/>
    <n v="0"/>
  </r>
  <r>
    <s v="Post_154"/>
    <x v="139"/>
    <x v="14"/>
    <x v="1"/>
    <x v="8"/>
    <x v="1"/>
    <x v="6"/>
    <n v="41081"/>
    <n v="319140"/>
    <n v="6541"/>
    <n v="23057"/>
    <n v="348738"/>
    <n v="8.4890338599352493"/>
    <x v="2"/>
    <n v="0"/>
  </r>
  <r>
    <s v="Post_155"/>
    <x v="41"/>
    <x v="3"/>
    <x v="2"/>
    <x v="2"/>
    <x v="1"/>
    <x v="6"/>
    <n v="2127698"/>
    <n v="193956"/>
    <n v="14856"/>
    <n v="32442"/>
    <n v="241254"/>
    <n v="0.11338733222478002"/>
    <x v="1"/>
    <n v="0"/>
  </r>
  <r>
    <s v="Post_156"/>
    <x v="140"/>
    <x v="15"/>
    <x v="3"/>
    <x v="1"/>
    <x v="1"/>
    <x v="3"/>
    <n v="4765117"/>
    <n v="177035"/>
    <n v="49884"/>
    <n v="46238"/>
    <n v="273157"/>
    <n v="5.732430074644547E-2"/>
    <x v="1"/>
    <n v="0"/>
  </r>
  <r>
    <s v="Post_157"/>
    <x v="141"/>
    <x v="6"/>
    <x v="2"/>
    <x v="7"/>
    <x v="5"/>
    <x v="1"/>
    <n v="2114283"/>
    <n v="462542"/>
    <n v="14404"/>
    <n v="37153"/>
    <n v="514099"/>
    <n v="0.24315524459119239"/>
    <x v="2"/>
    <n v="0"/>
  </r>
  <r>
    <s v="Post_158"/>
    <x v="116"/>
    <x v="22"/>
    <x v="3"/>
    <x v="9"/>
    <x v="5"/>
    <x v="6"/>
    <n v="4391275"/>
    <n v="392281"/>
    <n v="14429"/>
    <n v="27404"/>
    <n v="434114"/>
    <n v="9.8858304251043264E-2"/>
    <x v="0"/>
    <n v="0"/>
  </r>
  <r>
    <s v="Post_159"/>
    <x v="142"/>
    <x v="2"/>
    <x v="0"/>
    <x v="4"/>
    <x v="2"/>
    <x v="1"/>
    <n v="1246500"/>
    <n v="471547"/>
    <n v="15048"/>
    <n v="40514"/>
    <n v="527109"/>
    <n v="0.42287123947051747"/>
    <x v="0"/>
    <n v="0"/>
  </r>
  <r>
    <s v="Post_160"/>
    <x v="143"/>
    <x v="7"/>
    <x v="2"/>
    <x v="5"/>
    <x v="3"/>
    <x v="5"/>
    <n v="4555977"/>
    <n v="1087"/>
    <n v="23157"/>
    <n v="12611"/>
    <n v="36855"/>
    <n v="8.0893735855119553E-3"/>
    <x v="1"/>
    <n v="0"/>
  </r>
  <r>
    <s v="Post_161"/>
    <x v="144"/>
    <x v="18"/>
    <x v="2"/>
    <x v="4"/>
    <x v="3"/>
    <x v="1"/>
    <n v="400424"/>
    <n v="56569"/>
    <n v="59897"/>
    <n v="49341"/>
    <n v="165807"/>
    <n v="0.41407857670868881"/>
    <x v="1"/>
    <n v="0"/>
  </r>
  <r>
    <s v="Post_162"/>
    <x v="145"/>
    <x v="23"/>
    <x v="1"/>
    <x v="0"/>
    <x v="0"/>
    <x v="2"/>
    <n v="3201846"/>
    <n v="335416"/>
    <n v="50986"/>
    <n v="16715"/>
    <n v="403117"/>
    <n v="0.12590143311077423"/>
    <x v="0"/>
    <n v="0"/>
  </r>
  <r>
    <s v="Post_163"/>
    <x v="146"/>
    <x v="7"/>
    <x v="0"/>
    <x v="4"/>
    <x v="0"/>
    <x v="5"/>
    <n v="102418"/>
    <n v="107650"/>
    <n v="94514"/>
    <n v="26548"/>
    <n v="228712"/>
    <n v="2.2331230838329201"/>
    <x v="1"/>
    <n v="0"/>
  </r>
  <r>
    <s v="Post_164"/>
    <x v="147"/>
    <x v="20"/>
    <x v="2"/>
    <x v="3"/>
    <x v="3"/>
    <x v="3"/>
    <n v="4253909"/>
    <n v="448284"/>
    <n v="39383"/>
    <n v="32995"/>
    <n v="520662"/>
    <n v="0.12239613024162012"/>
    <x v="2"/>
    <n v="0"/>
  </r>
  <r>
    <s v="Post_165"/>
    <x v="70"/>
    <x v="5"/>
    <x v="0"/>
    <x v="7"/>
    <x v="4"/>
    <x v="3"/>
    <n v="1551922"/>
    <n v="47511"/>
    <n v="7404"/>
    <n v="25497"/>
    <n v="80412"/>
    <n v="5.1814459747332661E-2"/>
    <x v="2"/>
    <n v="0"/>
  </r>
  <r>
    <s v="Post_166"/>
    <x v="148"/>
    <x v="12"/>
    <x v="3"/>
    <x v="0"/>
    <x v="2"/>
    <x v="5"/>
    <n v="3587143"/>
    <n v="430347"/>
    <n v="96428"/>
    <n v="42640"/>
    <n v="569415"/>
    <n v="0.15873774756122072"/>
    <x v="1"/>
    <n v="0"/>
  </r>
  <r>
    <s v="Post_167"/>
    <x v="149"/>
    <x v="18"/>
    <x v="1"/>
    <x v="9"/>
    <x v="0"/>
    <x v="7"/>
    <n v="2252593"/>
    <n v="61466"/>
    <n v="13181"/>
    <n v="29007"/>
    <n v="103654"/>
    <n v="4.6015414235949417E-2"/>
    <x v="0"/>
    <n v="0"/>
  </r>
  <r>
    <s v="Post_168"/>
    <x v="150"/>
    <x v="14"/>
    <x v="3"/>
    <x v="0"/>
    <x v="0"/>
    <x v="3"/>
    <n v="2547290"/>
    <n v="382792"/>
    <n v="78654"/>
    <n v="30532"/>
    <n v="491978"/>
    <n v="0.19313780527541033"/>
    <x v="1"/>
    <n v="0"/>
  </r>
  <r>
    <s v="Post_169"/>
    <x v="151"/>
    <x v="17"/>
    <x v="3"/>
    <x v="6"/>
    <x v="5"/>
    <x v="7"/>
    <n v="2946297"/>
    <n v="223304"/>
    <n v="83502"/>
    <n v="10855"/>
    <n v="317661"/>
    <n v="0.10781703270240577"/>
    <x v="2"/>
    <n v="0"/>
  </r>
  <r>
    <s v="Post_170"/>
    <x v="152"/>
    <x v="7"/>
    <x v="2"/>
    <x v="1"/>
    <x v="0"/>
    <x v="1"/>
    <n v="4459268"/>
    <n v="356292"/>
    <n v="52389"/>
    <n v="33857"/>
    <n v="442538"/>
    <n v="9.9240054645740067E-2"/>
    <x v="2"/>
    <n v="0"/>
  </r>
  <r>
    <s v="Post_171"/>
    <x v="153"/>
    <x v="22"/>
    <x v="1"/>
    <x v="5"/>
    <x v="4"/>
    <x v="3"/>
    <n v="1630617"/>
    <n v="435112"/>
    <n v="71742"/>
    <n v="49750"/>
    <n v="556604"/>
    <n v="0.3413456378781774"/>
    <x v="0"/>
    <n v="0"/>
  </r>
  <r>
    <s v="Post_172"/>
    <x v="18"/>
    <x v="1"/>
    <x v="1"/>
    <x v="1"/>
    <x v="4"/>
    <x v="7"/>
    <n v="4709770"/>
    <n v="389553"/>
    <n v="55435"/>
    <n v="16799"/>
    <n v="461787"/>
    <n v="9.8048736987156479E-2"/>
    <x v="1"/>
    <n v="0"/>
  </r>
  <r>
    <s v="Post_173"/>
    <x v="154"/>
    <x v="14"/>
    <x v="1"/>
    <x v="7"/>
    <x v="3"/>
    <x v="3"/>
    <n v="2275387"/>
    <n v="271817"/>
    <n v="72208"/>
    <n v="27046"/>
    <n v="371071"/>
    <n v="0.1630803902808621"/>
    <x v="0"/>
    <n v="0"/>
  </r>
  <r>
    <s v="Post_174"/>
    <x v="155"/>
    <x v="11"/>
    <x v="0"/>
    <x v="8"/>
    <x v="3"/>
    <x v="2"/>
    <n v="2784320"/>
    <n v="373955"/>
    <n v="22997"/>
    <n v="15361"/>
    <n v="412313"/>
    <n v="0.14808391276864727"/>
    <x v="0"/>
    <n v="0"/>
  </r>
  <r>
    <s v="Post_175"/>
    <x v="156"/>
    <x v="15"/>
    <x v="2"/>
    <x v="5"/>
    <x v="3"/>
    <x v="7"/>
    <n v="3674194"/>
    <n v="19972"/>
    <n v="97555"/>
    <n v="24310"/>
    <n v="141837"/>
    <n v="3.8603568564969624E-2"/>
    <x v="1"/>
    <n v="0"/>
  </r>
  <r>
    <s v="Post_176"/>
    <x v="157"/>
    <x v="19"/>
    <x v="3"/>
    <x v="5"/>
    <x v="2"/>
    <x v="0"/>
    <n v="2126429"/>
    <n v="36274"/>
    <n v="51278"/>
    <n v="44234"/>
    <n v="131786"/>
    <n v="6.1975264633806253E-2"/>
    <x v="1"/>
    <n v="0"/>
  </r>
  <r>
    <s v="Post_177"/>
    <x v="104"/>
    <x v="4"/>
    <x v="3"/>
    <x v="7"/>
    <x v="1"/>
    <x v="7"/>
    <n v="1598712"/>
    <n v="280260"/>
    <n v="58128"/>
    <n v="4485"/>
    <n v="342873"/>
    <n v="0.21446827195892693"/>
    <x v="0"/>
    <n v="0"/>
  </r>
  <r>
    <s v="Post_178"/>
    <x v="158"/>
    <x v="4"/>
    <x v="2"/>
    <x v="9"/>
    <x v="0"/>
    <x v="3"/>
    <n v="3464211"/>
    <n v="115302"/>
    <n v="63150"/>
    <n v="37858"/>
    <n v="216310"/>
    <n v="6.2441346673167426E-2"/>
    <x v="1"/>
    <n v="0"/>
  </r>
  <r>
    <s v="Post_179"/>
    <x v="159"/>
    <x v="22"/>
    <x v="2"/>
    <x v="7"/>
    <x v="5"/>
    <x v="0"/>
    <n v="1519290"/>
    <n v="495937"/>
    <n v="13211"/>
    <n v="49107"/>
    <n v="558255"/>
    <n v="0.36744466165116602"/>
    <x v="2"/>
    <n v="0"/>
  </r>
  <r>
    <s v="Post_180"/>
    <x v="82"/>
    <x v="22"/>
    <x v="1"/>
    <x v="7"/>
    <x v="3"/>
    <x v="6"/>
    <n v="4888613"/>
    <n v="414422"/>
    <n v="11933"/>
    <n v="23903"/>
    <n v="450258"/>
    <n v="9.2103424836451564E-2"/>
    <x v="0"/>
    <n v="0"/>
  </r>
  <r>
    <s v="Post_181"/>
    <x v="160"/>
    <x v="23"/>
    <x v="2"/>
    <x v="6"/>
    <x v="1"/>
    <x v="7"/>
    <n v="3712060"/>
    <n v="302466"/>
    <n v="63802"/>
    <n v="49953"/>
    <n v="416221"/>
    <n v="0.11212668976255771"/>
    <x v="2"/>
    <n v="0"/>
  </r>
  <r>
    <s v="Post_182"/>
    <x v="161"/>
    <x v="16"/>
    <x v="1"/>
    <x v="8"/>
    <x v="5"/>
    <x v="0"/>
    <n v="4003071"/>
    <n v="22251"/>
    <n v="13517"/>
    <n v="13392"/>
    <n v="49160"/>
    <n v="1.2280571591160886E-2"/>
    <x v="2"/>
    <n v="0"/>
  </r>
  <r>
    <s v="Post_183"/>
    <x v="162"/>
    <x v="0"/>
    <x v="1"/>
    <x v="2"/>
    <x v="0"/>
    <x v="5"/>
    <n v="681752"/>
    <n v="197632"/>
    <n v="98860"/>
    <n v="19379"/>
    <n v="315871"/>
    <n v="0.46332243983149296"/>
    <x v="0"/>
    <n v="0"/>
  </r>
  <r>
    <s v="Post_184"/>
    <x v="163"/>
    <x v="4"/>
    <x v="1"/>
    <x v="4"/>
    <x v="1"/>
    <x v="5"/>
    <n v="4684548"/>
    <n v="122401"/>
    <n v="82864"/>
    <n v="42106"/>
    <n v="247371"/>
    <n v="5.2805734939635585E-2"/>
    <x v="2"/>
    <n v="0"/>
  </r>
  <r>
    <s v="Post_185"/>
    <x v="164"/>
    <x v="4"/>
    <x v="1"/>
    <x v="8"/>
    <x v="0"/>
    <x v="0"/>
    <n v="3916842"/>
    <n v="292224"/>
    <n v="72417"/>
    <n v="38211"/>
    <n v="402852"/>
    <n v="0.10285122555364756"/>
    <x v="0"/>
    <n v="0"/>
  </r>
  <r>
    <s v="Post_186"/>
    <x v="79"/>
    <x v="21"/>
    <x v="0"/>
    <x v="2"/>
    <x v="5"/>
    <x v="0"/>
    <n v="798887"/>
    <n v="326922"/>
    <n v="87308"/>
    <n v="21689"/>
    <n v="435919"/>
    <n v="0.54565789654857322"/>
    <x v="1"/>
    <n v="0"/>
  </r>
  <r>
    <s v="Post_187"/>
    <x v="165"/>
    <x v="2"/>
    <x v="2"/>
    <x v="4"/>
    <x v="0"/>
    <x v="3"/>
    <n v="688077"/>
    <n v="243607"/>
    <n v="79071"/>
    <n v="12078"/>
    <n v="334756"/>
    <n v="0.48650950402353227"/>
    <x v="0"/>
    <n v="0"/>
  </r>
  <r>
    <s v="Post_188"/>
    <x v="166"/>
    <x v="21"/>
    <x v="2"/>
    <x v="0"/>
    <x v="5"/>
    <x v="4"/>
    <n v="1520250"/>
    <n v="214233"/>
    <n v="80"/>
    <n v="10917"/>
    <n v="225230"/>
    <n v="0.14815326426574577"/>
    <x v="1"/>
    <n v="0"/>
  </r>
  <r>
    <s v="Post_189"/>
    <x v="167"/>
    <x v="15"/>
    <x v="0"/>
    <x v="9"/>
    <x v="2"/>
    <x v="3"/>
    <n v="496652"/>
    <n v="106618"/>
    <n v="64875"/>
    <n v="44200"/>
    <n v="215693"/>
    <n v="0.43429403284392293"/>
    <x v="0"/>
    <n v="0"/>
  </r>
  <r>
    <s v="Post_190"/>
    <x v="168"/>
    <x v="18"/>
    <x v="0"/>
    <x v="1"/>
    <x v="5"/>
    <x v="1"/>
    <n v="479620"/>
    <n v="337321"/>
    <n v="99486"/>
    <n v="26524"/>
    <n v="463331"/>
    <n v="0.96603769650973692"/>
    <x v="1"/>
    <n v="0"/>
  </r>
  <r>
    <s v="Post_191"/>
    <x v="75"/>
    <x v="0"/>
    <x v="3"/>
    <x v="1"/>
    <x v="5"/>
    <x v="7"/>
    <n v="4221739"/>
    <n v="291223"/>
    <n v="61415"/>
    <n v="44293"/>
    <n v="396931"/>
    <n v="9.4020734109806409E-2"/>
    <x v="2"/>
    <n v="0"/>
  </r>
  <r>
    <s v="Post_192"/>
    <x v="169"/>
    <x v="8"/>
    <x v="2"/>
    <x v="1"/>
    <x v="4"/>
    <x v="2"/>
    <n v="4425196"/>
    <n v="324343"/>
    <n v="33641"/>
    <n v="22289"/>
    <n v="380273"/>
    <n v="8.5933594805744196E-2"/>
    <x v="0"/>
    <n v="0"/>
  </r>
  <r>
    <s v="Post_193"/>
    <x v="170"/>
    <x v="11"/>
    <x v="1"/>
    <x v="3"/>
    <x v="1"/>
    <x v="0"/>
    <n v="4236960"/>
    <n v="259668"/>
    <n v="86293"/>
    <n v="16169"/>
    <n v="362130"/>
    <n v="8.546929874249462E-2"/>
    <x v="2"/>
    <n v="0"/>
  </r>
  <r>
    <s v="Post_194"/>
    <x v="171"/>
    <x v="8"/>
    <x v="0"/>
    <x v="1"/>
    <x v="5"/>
    <x v="1"/>
    <n v="2488223"/>
    <n v="177673"/>
    <n v="86535"/>
    <n v="39991"/>
    <n v="304199"/>
    <n v="0.12225552130978615"/>
    <x v="2"/>
    <n v="0"/>
  </r>
  <r>
    <s v="Post_195"/>
    <x v="172"/>
    <x v="19"/>
    <x v="3"/>
    <x v="2"/>
    <x v="4"/>
    <x v="0"/>
    <n v="2809035"/>
    <n v="359231"/>
    <n v="78623"/>
    <n v="27822"/>
    <n v="465676"/>
    <n v="0.16577792729531671"/>
    <x v="1"/>
    <n v="0"/>
  </r>
  <r>
    <s v="Post_196"/>
    <x v="62"/>
    <x v="4"/>
    <x v="3"/>
    <x v="5"/>
    <x v="1"/>
    <x v="2"/>
    <n v="444252"/>
    <n v="398838"/>
    <n v="7767"/>
    <n v="19133"/>
    <n v="425738"/>
    <n v="0.95832545492198118"/>
    <x v="0"/>
    <n v="0"/>
  </r>
  <r>
    <s v="Post_197"/>
    <x v="90"/>
    <x v="18"/>
    <x v="1"/>
    <x v="9"/>
    <x v="5"/>
    <x v="1"/>
    <n v="907575"/>
    <n v="42770"/>
    <n v="5219"/>
    <n v="47956"/>
    <n v="95945"/>
    <n v="0.10571578106492577"/>
    <x v="2"/>
    <n v="0"/>
  </r>
  <r>
    <s v="Post_198"/>
    <x v="173"/>
    <x v="5"/>
    <x v="0"/>
    <x v="2"/>
    <x v="2"/>
    <x v="6"/>
    <n v="2440215"/>
    <n v="199343"/>
    <n v="53628"/>
    <n v="10359"/>
    <n v="263330"/>
    <n v="0.1079126224533494"/>
    <x v="1"/>
    <n v="0"/>
  </r>
  <r>
    <s v="Post_199"/>
    <x v="127"/>
    <x v="16"/>
    <x v="0"/>
    <x v="3"/>
    <x v="1"/>
    <x v="7"/>
    <n v="3982001"/>
    <n v="131915"/>
    <n v="64092"/>
    <n v="22170"/>
    <n v="218177"/>
    <n v="5.4790794879257941E-2"/>
    <x v="1"/>
    <n v="0"/>
  </r>
  <r>
    <s v="Post_200"/>
    <x v="174"/>
    <x v="20"/>
    <x v="2"/>
    <x v="9"/>
    <x v="5"/>
    <x v="2"/>
    <n v="3802724"/>
    <n v="457464"/>
    <n v="83495"/>
    <n v="19409"/>
    <n v="560368"/>
    <n v="0.1473596295708024"/>
    <x v="0"/>
    <n v="0"/>
  </r>
  <r>
    <s v="Post_201"/>
    <x v="175"/>
    <x v="17"/>
    <x v="3"/>
    <x v="2"/>
    <x v="1"/>
    <x v="3"/>
    <n v="3049554"/>
    <n v="441149"/>
    <n v="46483"/>
    <n v="36909"/>
    <n v="524541"/>
    <n v="0.17200580806242485"/>
    <x v="2"/>
    <n v="0"/>
  </r>
  <r>
    <s v="Post_202"/>
    <x v="176"/>
    <x v="18"/>
    <x v="3"/>
    <x v="9"/>
    <x v="0"/>
    <x v="5"/>
    <n v="3186810"/>
    <n v="312491"/>
    <n v="66586"/>
    <n v="7390"/>
    <n v="386467"/>
    <n v="0.12127080058114541"/>
    <x v="1"/>
    <n v="0"/>
  </r>
  <r>
    <s v="Post_203"/>
    <x v="177"/>
    <x v="6"/>
    <x v="3"/>
    <x v="4"/>
    <x v="4"/>
    <x v="3"/>
    <n v="810296"/>
    <n v="77866"/>
    <n v="87591"/>
    <n v="41350"/>
    <n v="206807"/>
    <n v="0.25522401690246527"/>
    <x v="0"/>
    <n v="0"/>
  </r>
  <r>
    <s v="Post_204"/>
    <x v="178"/>
    <x v="13"/>
    <x v="2"/>
    <x v="2"/>
    <x v="2"/>
    <x v="0"/>
    <n v="4459224"/>
    <n v="957"/>
    <n v="54290"/>
    <n v="47674"/>
    <n v="102921"/>
    <n v="2.3080473194439212E-2"/>
    <x v="0"/>
    <n v="0"/>
  </r>
  <r>
    <s v="Post_205"/>
    <x v="179"/>
    <x v="7"/>
    <x v="1"/>
    <x v="6"/>
    <x v="2"/>
    <x v="7"/>
    <n v="741152"/>
    <n v="226355"/>
    <n v="58251"/>
    <n v="46227"/>
    <n v="330833"/>
    <n v="0.44637672164414316"/>
    <x v="0"/>
    <n v="0"/>
  </r>
  <r>
    <s v="Post_206"/>
    <x v="180"/>
    <x v="22"/>
    <x v="2"/>
    <x v="9"/>
    <x v="3"/>
    <x v="7"/>
    <n v="2945128"/>
    <n v="368541"/>
    <n v="66690"/>
    <n v="3800"/>
    <n v="439031"/>
    <n v="0.14907026112277633"/>
    <x v="1"/>
    <n v="0"/>
  </r>
  <r>
    <s v="Post_207"/>
    <x v="31"/>
    <x v="18"/>
    <x v="2"/>
    <x v="5"/>
    <x v="2"/>
    <x v="6"/>
    <n v="2302342"/>
    <n v="153529"/>
    <n v="52488"/>
    <n v="41257"/>
    <n v="247274"/>
    <n v="0.10740107247315994"/>
    <x v="0"/>
    <n v="0"/>
  </r>
  <r>
    <s v="Post_208"/>
    <x v="181"/>
    <x v="11"/>
    <x v="3"/>
    <x v="9"/>
    <x v="1"/>
    <x v="3"/>
    <n v="469793"/>
    <n v="295293"/>
    <n v="29190"/>
    <n v="9480"/>
    <n v="333963"/>
    <n v="0.71087266093790247"/>
    <x v="1"/>
    <n v="0"/>
  </r>
  <r>
    <s v="Post_209"/>
    <x v="182"/>
    <x v="5"/>
    <x v="2"/>
    <x v="3"/>
    <x v="4"/>
    <x v="0"/>
    <n v="2452099"/>
    <n v="320043"/>
    <n v="91765"/>
    <n v="2987"/>
    <n v="414795"/>
    <n v="0.16915915711396645"/>
    <x v="2"/>
    <n v="0"/>
  </r>
  <r>
    <s v="Post_210"/>
    <x v="149"/>
    <x v="18"/>
    <x v="0"/>
    <x v="8"/>
    <x v="4"/>
    <x v="0"/>
    <n v="2651939"/>
    <n v="209375"/>
    <n v="2127"/>
    <n v="12291"/>
    <n v="223793"/>
    <n v="8.4388441815592283E-2"/>
    <x v="2"/>
    <n v="0"/>
  </r>
  <r>
    <s v="Post_211"/>
    <x v="28"/>
    <x v="17"/>
    <x v="0"/>
    <x v="7"/>
    <x v="1"/>
    <x v="1"/>
    <n v="1580449"/>
    <n v="299597"/>
    <n v="35471"/>
    <n v="1908"/>
    <n v="336976"/>
    <n v="0.21321535842029701"/>
    <x v="0"/>
    <n v="0"/>
  </r>
  <r>
    <s v="Post_212"/>
    <x v="183"/>
    <x v="9"/>
    <x v="1"/>
    <x v="2"/>
    <x v="3"/>
    <x v="1"/>
    <n v="4764800"/>
    <n v="52536"/>
    <n v="65976"/>
    <n v="47528"/>
    <n v="166040"/>
    <n v="3.4847212894560109E-2"/>
    <x v="1"/>
    <n v="0"/>
  </r>
  <r>
    <s v="Post_213"/>
    <x v="123"/>
    <x v="12"/>
    <x v="2"/>
    <x v="3"/>
    <x v="3"/>
    <x v="4"/>
    <n v="4336145"/>
    <n v="295452"/>
    <n v="2342"/>
    <n v="22411"/>
    <n v="320205"/>
    <n v="7.384554713922159E-2"/>
    <x v="1"/>
    <n v="0"/>
  </r>
  <r>
    <s v="Post_214"/>
    <x v="149"/>
    <x v="18"/>
    <x v="1"/>
    <x v="6"/>
    <x v="1"/>
    <x v="4"/>
    <n v="4316287"/>
    <n v="188239"/>
    <n v="34891"/>
    <n v="39029"/>
    <n v="262159"/>
    <n v="6.0737156727529933E-2"/>
    <x v="1"/>
    <n v="0"/>
  </r>
  <r>
    <s v="Post_215"/>
    <x v="184"/>
    <x v="21"/>
    <x v="2"/>
    <x v="4"/>
    <x v="3"/>
    <x v="4"/>
    <n v="1516746"/>
    <n v="272088"/>
    <n v="48475"/>
    <n v="36816"/>
    <n v="357379"/>
    <n v="0.23562218064197959"/>
    <x v="1"/>
    <n v="0"/>
  </r>
  <r>
    <s v="Post_216"/>
    <x v="185"/>
    <x v="3"/>
    <x v="0"/>
    <x v="7"/>
    <x v="2"/>
    <x v="7"/>
    <n v="4497673"/>
    <n v="460735"/>
    <n v="96637"/>
    <n v="47633"/>
    <n v="605005"/>
    <n v="0.13451511481603931"/>
    <x v="1"/>
    <n v="0"/>
  </r>
  <r>
    <s v="Post_217"/>
    <x v="186"/>
    <x v="12"/>
    <x v="3"/>
    <x v="2"/>
    <x v="4"/>
    <x v="0"/>
    <n v="1200639"/>
    <n v="381211"/>
    <n v="2574"/>
    <n v="40242"/>
    <n v="424027"/>
    <n v="0.35316777149501222"/>
    <x v="1"/>
    <n v="0"/>
  </r>
  <r>
    <s v="Post_218"/>
    <x v="187"/>
    <x v="4"/>
    <x v="3"/>
    <x v="6"/>
    <x v="3"/>
    <x v="7"/>
    <n v="3115115"/>
    <n v="81186"/>
    <n v="14964"/>
    <n v="1885"/>
    <n v="98035"/>
    <n v="3.1470748270930611E-2"/>
    <x v="2"/>
    <n v="0"/>
  </r>
  <r>
    <s v="Post_219"/>
    <x v="99"/>
    <x v="14"/>
    <x v="2"/>
    <x v="2"/>
    <x v="3"/>
    <x v="1"/>
    <n v="89968"/>
    <n v="450376"/>
    <n v="40577"/>
    <n v="19844"/>
    <n v="510797"/>
    <n v="5.6775409034323312"/>
    <x v="1"/>
    <n v="0"/>
  </r>
  <r>
    <s v="Post_220"/>
    <x v="188"/>
    <x v="5"/>
    <x v="0"/>
    <x v="2"/>
    <x v="3"/>
    <x v="4"/>
    <n v="2177828"/>
    <n v="478703"/>
    <n v="86167"/>
    <n v="17109"/>
    <n v="581979"/>
    <n v="0.26722909247194909"/>
    <x v="1"/>
    <n v="0"/>
  </r>
  <r>
    <s v="Post_221"/>
    <x v="134"/>
    <x v="1"/>
    <x v="2"/>
    <x v="6"/>
    <x v="1"/>
    <x v="1"/>
    <n v="306511"/>
    <n v="404600"/>
    <n v="32664"/>
    <n v="35337"/>
    <n v="472601"/>
    <n v="1.5418728854755621"/>
    <x v="1"/>
    <n v="0"/>
  </r>
  <r>
    <s v="Post_222"/>
    <x v="189"/>
    <x v="19"/>
    <x v="1"/>
    <x v="5"/>
    <x v="5"/>
    <x v="0"/>
    <n v="4422912"/>
    <n v="199110"/>
    <n v="95413"/>
    <n v="32057"/>
    <n v="326580"/>
    <n v="7.3838231463795798E-2"/>
    <x v="2"/>
    <n v="0"/>
  </r>
  <r>
    <s v="Post_223"/>
    <x v="79"/>
    <x v="21"/>
    <x v="1"/>
    <x v="8"/>
    <x v="2"/>
    <x v="0"/>
    <n v="4326885"/>
    <n v="300734"/>
    <n v="1870"/>
    <n v="1496"/>
    <n v="304100"/>
    <n v="7.0281507366153712E-2"/>
    <x v="1"/>
    <n v="0"/>
  </r>
  <r>
    <s v="Post_224"/>
    <x v="190"/>
    <x v="2"/>
    <x v="3"/>
    <x v="5"/>
    <x v="4"/>
    <x v="5"/>
    <n v="4732360"/>
    <n v="84552"/>
    <n v="21664"/>
    <n v="36363"/>
    <n v="142579"/>
    <n v="3.012851938567649E-2"/>
    <x v="1"/>
    <n v="0"/>
  </r>
  <r>
    <s v="Post_225"/>
    <x v="191"/>
    <x v="3"/>
    <x v="3"/>
    <x v="4"/>
    <x v="0"/>
    <x v="4"/>
    <n v="2510808"/>
    <n v="348707"/>
    <n v="17968"/>
    <n v="46925"/>
    <n v="413600"/>
    <n v="0.16472784856508343"/>
    <x v="0"/>
    <n v="0"/>
  </r>
  <r>
    <s v="Post_226"/>
    <x v="192"/>
    <x v="8"/>
    <x v="1"/>
    <x v="1"/>
    <x v="0"/>
    <x v="7"/>
    <n v="2710672"/>
    <n v="252420"/>
    <n v="23167"/>
    <n v="5670"/>
    <n v="281257"/>
    <n v="0.10375914164458112"/>
    <x v="2"/>
    <n v="0"/>
  </r>
  <r>
    <s v="Post_227"/>
    <x v="176"/>
    <x v="18"/>
    <x v="0"/>
    <x v="7"/>
    <x v="1"/>
    <x v="3"/>
    <n v="4096796"/>
    <n v="365062"/>
    <n v="58371"/>
    <n v="48138"/>
    <n v="471571"/>
    <n v="0.11510726919280335"/>
    <x v="1"/>
    <n v="0"/>
  </r>
  <r>
    <s v="Post_228"/>
    <x v="80"/>
    <x v="3"/>
    <x v="3"/>
    <x v="4"/>
    <x v="4"/>
    <x v="0"/>
    <n v="940184"/>
    <n v="131729"/>
    <n v="1559"/>
    <n v="12135"/>
    <n v="145423"/>
    <n v="0.15467504233213925"/>
    <x v="2"/>
    <n v="0"/>
  </r>
  <r>
    <s v="Post_229"/>
    <x v="71"/>
    <x v="15"/>
    <x v="2"/>
    <x v="6"/>
    <x v="1"/>
    <x v="7"/>
    <n v="2184148"/>
    <n v="326178"/>
    <n v="46185"/>
    <n v="1902"/>
    <n v="374265"/>
    <n v="0.17135514626298218"/>
    <x v="0"/>
    <n v="0"/>
  </r>
  <r>
    <s v="Post_230"/>
    <x v="77"/>
    <x v="18"/>
    <x v="1"/>
    <x v="0"/>
    <x v="1"/>
    <x v="3"/>
    <n v="1498512"/>
    <n v="205870"/>
    <n v="16834"/>
    <n v="34865"/>
    <n v="257569"/>
    <n v="0.17188317477604451"/>
    <x v="1"/>
    <n v="0"/>
  </r>
  <r>
    <s v="Post_231"/>
    <x v="193"/>
    <x v="1"/>
    <x v="1"/>
    <x v="2"/>
    <x v="0"/>
    <x v="5"/>
    <n v="4300552"/>
    <n v="428951"/>
    <n v="18627"/>
    <n v="12148"/>
    <n v="459726"/>
    <n v="0.10689930036888289"/>
    <x v="2"/>
    <n v="0"/>
  </r>
  <r>
    <s v="Post_232"/>
    <x v="194"/>
    <x v="11"/>
    <x v="3"/>
    <x v="0"/>
    <x v="5"/>
    <x v="4"/>
    <n v="3267055"/>
    <n v="133930"/>
    <n v="81976"/>
    <n v="22080"/>
    <n v="237986"/>
    <n v="7.2844197603040048E-2"/>
    <x v="2"/>
    <n v="0"/>
  </r>
  <r>
    <s v="Post_233"/>
    <x v="195"/>
    <x v="10"/>
    <x v="0"/>
    <x v="7"/>
    <x v="2"/>
    <x v="6"/>
    <n v="2095875"/>
    <n v="78244"/>
    <n v="43598"/>
    <n v="16006"/>
    <n v="137848"/>
    <n v="6.57710979900996E-2"/>
    <x v="2"/>
    <n v="0"/>
  </r>
  <r>
    <s v="Post_234"/>
    <x v="196"/>
    <x v="18"/>
    <x v="3"/>
    <x v="1"/>
    <x v="1"/>
    <x v="7"/>
    <n v="1465227"/>
    <n v="158579"/>
    <n v="8809"/>
    <n v="33511"/>
    <n v="200899"/>
    <n v="0.13711117799494549"/>
    <x v="0"/>
    <n v="0"/>
  </r>
  <r>
    <s v="Post_235"/>
    <x v="197"/>
    <x v="17"/>
    <x v="3"/>
    <x v="6"/>
    <x v="5"/>
    <x v="4"/>
    <n v="1715566"/>
    <n v="326676"/>
    <n v="69635"/>
    <n v="19235"/>
    <n v="415546"/>
    <n v="0.24222093466529412"/>
    <x v="2"/>
    <n v="0"/>
  </r>
  <r>
    <s v="Post_236"/>
    <x v="198"/>
    <x v="8"/>
    <x v="1"/>
    <x v="7"/>
    <x v="5"/>
    <x v="2"/>
    <n v="4708687"/>
    <n v="133736"/>
    <n v="49028"/>
    <n v="3765"/>
    <n v="186529"/>
    <n v="3.9613803168484125E-2"/>
    <x v="1"/>
    <n v="0"/>
  </r>
  <r>
    <s v="Post_237"/>
    <x v="199"/>
    <x v="0"/>
    <x v="3"/>
    <x v="0"/>
    <x v="3"/>
    <x v="0"/>
    <n v="1091635"/>
    <n v="198291"/>
    <n v="5604"/>
    <n v="31314"/>
    <n v="235209"/>
    <n v="0.21546487608037485"/>
    <x v="1"/>
    <n v="0"/>
  </r>
  <r>
    <s v="Post_238"/>
    <x v="123"/>
    <x v="12"/>
    <x v="0"/>
    <x v="2"/>
    <x v="5"/>
    <x v="0"/>
    <n v="1111002"/>
    <n v="266261"/>
    <n v="22269"/>
    <n v="39363"/>
    <n v="327893"/>
    <n v="0.29513268202937526"/>
    <x v="2"/>
    <n v="0"/>
  </r>
  <r>
    <s v="Post_239"/>
    <x v="200"/>
    <x v="2"/>
    <x v="3"/>
    <x v="3"/>
    <x v="2"/>
    <x v="4"/>
    <n v="869375"/>
    <n v="123390"/>
    <n v="59716"/>
    <n v="46989"/>
    <n v="230095"/>
    <n v="0.26466714593817398"/>
    <x v="2"/>
    <n v="0"/>
  </r>
  <r>
    <s v="Post_240"/>
    <x v="201"/>
    <x v="11"/>
    <x v="2"/>
    <x v="4"/>
    <x v="0"/>
    <x v="4"/>
    <n v="2551247"/>
    <n v="384714"/>
    <n v="36284"/>
    <n v="18974"/>
    <n v="439972"/>
    <n v="0.17245370597202075"/>
    <x v="0"/>
    <n v="0"/>
  </r>
  <r>
    <s v="Post_241"/>
    <x v="202"/>
    <x v="22"/>
    <x v="3"/>
    <x v="6"/>
    <x v="1"/>
    <x v="1"/>
    <n v="920528"/>
    <n v="400658"/>
    <n v="58158"/>
    <n v="26810"/>
    <n v="485626"/>
    <n v="0.52755157909373751"/>
    <x v="0"/>
    <n v="0"/>
  </r>
  <r>
    <s v="Post_242"/>
    <x v="203"/>
    <x v="3"/>
    <x v="3"/>
    <x v="6"/>
    <x v="1"/>
    <x v="4"/>
    <n v="2846948"/>
    <n v="55585"/>
    <n v="27235"/>
    <n v="29699"/>
    <n v="112519"/>
    <n v="3.95226748082508E-2"/>
    <x v="1"/>
    <n v="0"/>
  </r>
  <r>
    <s v="Post_243"/>
    <x v="204"/>
    <x v="19"/>
    <x v="1"/>
    <x v="9"/>
    <x v="1"/>
    <x v="0"/>
    <n v="2801638"/>
    <n v="111973"/>
    <n v="60593"/>
    <n v="35663"/>
    <n v="208229"/>
    <n v="7.4324020448037903E-2"/>
    <x v="1"/>
    <n v="0"/>
  </r>
  <r>
    <s v="Post_244"/>
    <x v="198"/>
    <x v="8"/>
    <x v="0"/>
    <x v="2"/>
    <x v="0"/>
    <x v="6"/>
    <n v="1556267"/>
    <n v="56055"/>
    <n v="12612"/>
    <n v="20474"/>
    <n v="89141"/>
    <n v="5.7278731734336077E-2"/>
    <x v="2"/>
    <n v="0"/>
  </r>
  <r>
    <s v="Post_245"/>
    <x v="205"/>
    <x v="16"/>
    <x v="0"/>
    <x v="6"/>
    <x v="2"/>
    <x v="2"/>
    <n v="1828433"/>
    <n v="126683"/>
    <n v="82181"/>
    <n v="48618"/>
    <n v="257482"/>
    <n v="0.14082112934955779"/>
    <x v="2"/>
    <n v="0"/>
  </r>
  <r>
    <s v="Post_246"/>
    <x v="206"/>
    <x v="10"/>
    <x v="3"/>
    <x v="2"/>
    <x v="2"/>
    <x v="0"/>
    <n v="3988715"/>
    <n v="211316"/>
    <n v="4804"/>
    <n v="33837"/>
    <n v="249957"/>
    <n v="6.2666046583924898E-2"/>
    <x v="1"/>
    <n v="0"/>
  </r>
  <r>
    <s v="Post_247"/>
    <x v="207"/>
    <x v="22"/>
    <x v="0"/>
    <x v="9"/>
    <x v="0"/>
    <x v="6"/>
    <n v="3290858"/>
    <n v="250085"/>
    <n v="41283"/>
    <n v="20251"/>
    <n v="311619"/>
    <n v="9.4692326438880078E-2"/>
    <x v="0"/>
    <n v="0"/>
  </r>
  <r>
    <s v="Post_248"/>
    <x v="199"/>
    <x v="0"/>
    <x v="3"/>
    <x v="6"/>
    <x v="3"/>
    <x v="7"/>
    <n v="3703315"/>
    <n v="449350"/>
    <n v="54600"/>
    <n v="26510"/>
    <n v="530460"/>
    <n v="0.14323923295749888"/>
    <x v="1"/>
    <n v="0"/>
  </r>
  <r>
    <s v="Post_249"/>
    <x v="202"/>
    <x v="22"/>
    <x v="0"/>
    <x v="1"/>
    <x v="2"/>
    <x v="6"/>
    <n v="506215"/>
    <n v="303740"/>
    <n v="98918"/>
    <n v="36904"/>
    <n v="439562"/>
    <n v="0.86833065002024834"/>
    <x v="1"/>
    <n v="0"/>
  </r>
  <r>
    <s v="Post_250"/>
    <x v="208"/>
    <x v="18"/>
    <x v="3"/>
    <x v="7"/>
    <x v="2"/>
    <x v="6"/>
    <n v="762333"/>
    <n v="406861"/>
    <n v="79834"/>
    <n v="13785"/>
    <n v="500480"/>
    <n v="0.65651099978618266"/>
    <x v="1"/>
    <n v="0"/>
  </r>
  <r>
    <s v="Post_251"/>
    <x v="209"/>
    <x v="15"/>
    <x v="2"/>
    <x v="2"/>
    <x v="2"/>
    <x v="2"/>
    <n v="3252738"/>
    <n v="420498"/>
    <n v="5811"/>
    <n v="2661"/>
    <n v="428970"/>
    <n v="0.13187966568472467"/>
    <x v="0"/>
    <n v="0"/>
  </r>
  <r>
    <s v="Post_252"/>
    <x v="44"/>
    <x v="19"/>
    <x v="1"/>
    <x v="9"/>
    <x v="3"/>
    <x v="5"/>
    <n v="4080585"/>
    <n v="203708"/>
    <n v="22677"/>
    <n v="23693"/>
    <n v="250078"/>
    <n v="6.128484028638051E-2"/>
    <x v="1"/>
    <n v="0"/>
  </r>
  <r>
    <s v="Post_253"/>
    <x v="4"/>
    <x v="3"/>
    <x v="0"/>
    <x v="3"/>
    <x v="3"/>
    <x v="5"/>
    <n v="1450112"/>
    <n v="409512"/>
    <n v="91982"/>
    <n v="9118"/>
    <n v="510612"/>
    <n v="0.35211900873863539"/>
    <x v="1"/>
    <n v="0"/>
  </r>
  <r>
    <s v="Post_254"/>
    <x v="210"/>
    <x v="10"/>
    <x v="2"/>
    <x v="4"/>
    <x v="2"/>
    <x v="0"/>
    <n v="2512592"/>
    <n v="418988"/>
    <n v="4122"/>
    <n v="18706"/>
    <n v="441816"/>
    <n v="0.17584072543413334"/>
    <x v="2"/>
    <n v="0"/>
  </r>
  <r>
    <s v="Post_255"/>
    <x v="76"/>
    <x v="19"/>
    <x v="0"/>
    <x v="7"/>
    <x v="0"/>
    <x v="4"/>
    <n v="3714148"/>
    <n v="291659"/>
    <n v="27722"/>
    <n v="28024"/>
    <n v="347405"/>
    <n v="9.3535583396245917E-2"/>
    <x v="0"/>
    <n v="0"/>
  </r>
  <r>
    <s v="Post_256"/>
    <x v="211"/>
    <x v="5"/>
    <x v="2"/>
    <x v="0"/>
    <x v="3"/>
    <x v="7"/>
    <n v="2276898"/>
    <n v="337038"/>
    <n v="56049"/>
    <n v="13735"/>
    <n v="406822"/>
    <n v="0.17867379215054868"/>
    <x v="1"/>
    <n v="0"/>
  </r>
  <r>
    <s v="Post_257"/>
    <x v="212"/>
    <x v="8"/>
    <x v="3"/>
    <x v="0"/>
    <x v="1"/>
    <x v="3"/>
    <n v="342675"/>
    <n v="493624"/>
    <n v="4168"/>
    <n v="35727"/>
    <n v="533519"/>
    <n v="1.5569241993142191"/>
    <x v="2"/>
    <n v="0"/>
  </r>
  <r>
    <s v="Post_258"/>
    <x v="213"/>
    <x v="11"/>
    <x v="1"/>
    <x v="7"/>
    <x v="2"/>
    <x v="3"/>
    <n v="2787914"/>
    <n v="198350"/>
    <n v="96753"/>
    <n v="45466"/>
    <n v="340569"/>
    <n v="0.12215907664296675"/>
    <x v="1"/>
    <n v="0"/>
  </r>
  <r>
    <s v="Post_259"/>
    <x v="214"/>
    <x v="9"/>
    <x v="1"/>
    <x v="3"/>
    <x v="3"/>
    <x v="7"/>
    <n v="893271"/>
    <n v="69359"/>
    <n v="66059"/>
    <n v="43386"/>
    <n v="178804"/>
    <n v="0.20016769826849859"/>
    <x v="1"/>
    <n v="0"/>
  </r>
  <r>
    <s v="Post_260"/>
    <x v="83"/>
    <x v="2"/>
    <x v="3"/>
    <x v="2"/>
    <x v="2"/>
    <x v="4"/>
    <n v="2061951"/>
    <n v="381908"/>
    <n v="33698"/>
    <n v="25476"/>
    <n v="441082"/>
    <n v="0.2139148796455396"/>
    <x v="0"/>
    <n v="0"/>
  </r>
  <r>
    <s v="Post_261"/>
    <x v="215"/>
    <x v="12"/>
    <x v="2"/>
    <x v="5"/>
    <x v="5"/>
    <x v="6"/>
    <n v="3823345"/>
    <n v="32222"/>
    <n v="64447"/>
    <n v="44453"/>
    <n v="141122"/>
    <n v="3.6910610996391903E-2"/>
    <x v="0"/>
    <n v="0"/>
  </r>
  <r>
    <s v="Post_262"/>
    <x v="216"/>
    <x v="22"/>
    <x v="2"/>
    <x v="7"/>
    <x v="4"/>
    <x v="7"/>
    <n v="4330038"/>
    <n v="118835"/>
    <n v="19134"/>
    <n v="27781"/>
    <n v="165750"/>
    <n v="3.8279109790722389E-2"/>
    <x v="0"/>
    <n v="0"/>
  </r>
  <r>
    <s v="Post_263"/>
    <x v="217"/>
    <x v="9"/>
    <x v="3"/>
    <x v="7"/>
    <x v="0"/>
    <x v="6"/>
    <n v="2714016"/>
    <n v="86422"/>
    <n v="85827"/>
    <n v="36320"/>
    <n v="208569"/>
    <n v="7.6848846874889465E-2"/>
    <x v="0"/>
    <n v="0"/>
  </r>
  <r>
    <s v="Post_264"/>
    <x v="88"/>
    <x v="10"/>
    <x v="1"/>
    <x v="5"/>
    <x v="3"/>
    <x v="6"/>
    <n v="4588770"/>
    <n v="448601"/>
    <n v="52948"/>
    <n v="32818"/>
    <n v="534367"/>
    <n v="0.11645103154004233"/>
    <x v="1"/>
    <n v="0"/>
  </r>
  <r>
    <s v="Post_265"/>
    <x v="114"/>
    <x v="22"/>
    <x v="1"/>
    <x v="8"/>
    <x v="0"/>
    <x v="6"/>
    <n v="485489"/>
    <n v="265199"/>
    <n v="14446"/>
    <n v="34447"/>
    <n v="314092"/>
    <n v="0.64696007530551669"/>
    <x v="2"/>
    <n v="0"/>
  </r>
  <r>
    <s v="Post_266"/>
    <x v="218"/>
    <x v="23"/>
    <x v="3"/>
    <x v="1"/>
    <x v="2"/>
    <x v="0"/>
    <n v="2688752"/>
    <n v="472554"/>
    <n v="2742"/>
    <n v="14495"/>
    <n v="489791"/>
    <n v="0.18216295143620534"/>
    <x v="2"/>
    <n v="0"/>
  </r>
  <r>
    <s v="Post_267"/>
    <x v="219"/>
    <x v="7"/>
    <x v="3"/>
    <x v="3"/>
    <x v="2"/>
    <x v="2"/>
    <n v="2417512"/>
    <n v="154294"/>
    <n v="98184"/>
    <n v="18043"/>
    <n v="270521"/>
    <n v="0.11190058208604549"/>
    <x v="1"/>
    <n v="0"/>
  </r>
  <r>
    <s v="Post_268"/>
    <x v="220"/>
    <x v="7"/>
    <x v="0"/>
    <x v="3"/>
    <x v="3"/>
    <x v="4"/>
    <n v="1612356"/>
    <n v="488560"/>
    <n v="75088"/>
    <n v="11999"/>
    <n v="575647"/>
    <n v="0.35702227051594065"/>
    <x v="2"/>
    <n v="0"/>
  </r>
  <r>
    <s v="Post_269"/>
    <x v="48"/>
    <x v="7"/>
    <x v="1"/>
    <x v="2"/>
    <x v="1"/>
    <x v="4"/>
    <n v="242459"/>
    <n v="366128"/>
    <n v="20712"/>
    <n v="22677"/>
    <n v="409517"/>
    <n v="1.6890154624080773"/>
    <x v="1"/>
    <n v="0"/>
  </r>
  <r>
    <s v="Post_270"/>
    <x v="221"/>
    <x v="14"/>
    <x v="2"/>
    <x v="2"/>
    <x v="4"/>
    <x v="0"/>
    <n v="4041579"/>
    <n v="326486"/>
    <n v="69020"/>
    <n v="47705"/>
    <n v="443211"/>
    <n v="0.10966283227421758"/>
    <x v="0"/>
    <n v="0"/>
  </r>
  <r>
    <s v="Post_271"/>
    <x v="222"/>
    <x v="1"/>
    <x v="2"/>
    <x v="2"/>
    <x v="2"/>
    <x v="6"/>
    <n v="2214561"/>
    <n v="156292"/>
    <n v="18753"/>
    <n v="3643"/>
    <n v="178688"/>
    <n v="8.0687775139181087E-2"/>
    <x v="1"/>
    <n v="0"/>
  </r>
  <r>
    <s v="Post_272"/>
    <x v="223"/>
    <x v="7"/>
    <x v="3"/>
    <x v="2"/>
    <x v="2"/>
    <x v="0"/>
    <n v="2524440"/>
    <n v="262085"/>
    <n v="98352"/>
    <n v="37571"/>
    <n v="398008"/>
    <n v="0.15766189729207269"/>
    <x v="0"/>
    <n v="0"/>
  </r>
  <r>
    <s v="Post_273"/>
    <x v="224"/>
    <x v="10"/>
    <x v="1"/>
    <x v="6"/>
    <x v="5"/>
    <x v="6"/>
    <n v="4675636"/>
    <n v="328475"/>
    <n v="4510"/>
    <n v="45120"/>
    <n v="378105"/>
    <n v="8.0867073484762284E-2"/>
    <x v="2"/>
    <n v="0"/>
  </r>
  <r>
    <s v="Post_274"/>
    <x v="225"/>
    <x v="19"/>
    <x v="3"/>
    <x v="8"/>
    <x v="4"/>
    <x v="0"/>
    <n v="1093553"/>
    <n v="43035"/>
    <n v="52724"/>
    <n v="29091"/>
    <n v="124850"/>
    <n v="0.11416913492075829"/>
    <x v="2"/>
    <n v="0"/>
  </r>
  <r>
    <s v="Post_275"/>
    <x v="124"/>
    <x v="9"/>
    <x v="2"/>
    <x v="5"/>
    <x v="3"/>
    <x v="3"/>
    <n v="2860355"/>
    <n v="157614"/>
    <n v="70326"/>
    <n v="47778"/>
    <n v="275718"/>
    <n v="9.6392930248168501E-2"/>
    <x v="1"/>
    <n v="0"/>
  </r>
  <r>
    <s v="Post_276"/>
    <x v="214"/>
    <x v="9"/>
    <x v="2"/>
    <x v="7"/>
    <x v="0"/>
    <x v="7"/>
    <n v="4643597"/>
    <n v="200851"/>
    <n v="87149"/>
    <n v="35230"/>
    <n v="323230"/>
    <n v="6.9607676979720673E-2"/>
    <x v="2"/>
    <n v="0"/>
  </r>
  <r>
    <s v="Post_277"/>
    <x v="226"/>
    <x v="7"/>
    <x v="2"/>
    <x v="0"/>
    <x v="5"/>
    <x v="2"/>
    <n v="4889936"/>
    <n v="142520"/>
    <n v="56142"/>
    <n v="26214"/>
    <n v="224876"/>
    <n v="4.5987513947012802E-2"/>
    <x v="0"/>
    <n v="0"/>
  </r>
  <r>
    <s v="Post_278"/>
    <x v="227"/>
    <x v="0"/>
    <x v="0"/>
    <x v="1"/>
    <x v="5"/>
    <x v="4"/>
    <n v="1483481"/>
    <n v="353517"/>
    <n v="41615"/>
    <n v="11414"/>
    <n v="406546"/>
    <n v="0.27404867335678718"/>
    <x v="2"/>
    <n v="0"/>
  </r>
  <r>
    <s v="Post_279"/>
    <x v="228"/>
    <x v="2"/>
    <x v="1"/>
    <x v="2"/>
    <x v="3"/>
    <x v="5"/>
    <n v="734933"/>
    <n v="421895"/>
    <n v="50675"/>
    <n v="12150"/>
    <n v="484720"/>
    <n v="0.65954311481454775"/>
    <x v="1"/>
    <n v="0"/>
  </r>
  <r>
    <s v="Post_280"/>
    <x v="229"/>
    <x v="20"/>
    <x v="3"/>
    <x v="9"/>
    <x v="5"/>
    <x v="4"/>
    <n v="4485712"/>
    <n v="464196"/>
    <n v="67958"/>
    <n v="45876"/>
    <n v="578030"/>
    <n v="0.12886025674407986"/>
    <x v="0"/>
    <n v="0"/>
  </r>
  <r>
    <s v="Post_281"/>
    <x v="230"/>
    <x v="7"/>
    <x v="2"/>
    <x v="3"/>
    <x v="1"/>
    <x v="0"/>
    <n v="1165962"/>
    <n v="105888"/>
    <n v="48384"/>
    <n v="47511"/>
    <n v="201783"/>
    <n v="0.17306138622013412"/>
    <x v="0"/>
    <n v="0"/>
  </r>
  <r>
    <s v="Post_282"/>
    <x v="231"/>
    <x v="0"/>
    <x v="2"/>
    <x v="4"/>
    <x v="3"/>
    <x v="1"/>
    <n v="791211"/>
    <n v="251591"/>
    <n v="9900"/>
    <n v="36509"/>
    <n v="298000"/>
    <n v="0.37663783744159268"/>
    <x v="0"/>
    <n v="0"/>
  </r>
  <r>
    <s v="Post_283"/>
    <x v="232"/>
    <x v="17"/>
    <x v="3"/>
    <x v="2"/>
    <x v="2"/>
    <x v="0"/>
    <n v="755921"/>
    <n v="275570"/>
    <n v="36739"/>
    <n v="37643"/>
    <n v="349952"/>
    <n v="0.46294784772482839"/>
    <x v="0"/>
    <n v="0"/>
  </r>
  <r>
    <s v="Post_284"/>
    <x v="106"/>
    <x v="4"/>
    <x v="1"/>
    <x v="7"/>
    <x v="3"/>
    <x v="1"/>
    <n v="1966067"/>
    <n v="136472"/>
    <n v="63614"/>
    <n v="18304"/>
    <n v="218390"/>
    <n v="0.11107963258627504"/>
    <x v="1"/>
    <n v="0"/>
  </r>
  <r>
    <s v="Post_285"/>
    <x v="119"/>
    <x v="17"/>
    <x v="2"/>
    <x v="9"/>
    <x v="3"/>
    <x v="5"/>
    <n v="3275624"/>
    <n v="455318"/>
    <n v="72364"/>
    <n v="39134"/>
    <n v="566816"/>
    <n v="0.17304061760446254"/>
    <x v="1"/>
    <n v="0"/>
  </r>
  <r>
    <s v="Post_286"/>
    <x v="233"/>
    <x v="23"/>
    <x v="2"/>
    <x v="3"/>
    <x v="4"/>
    <x v="1"/>
    <n v="4914869"/>
    <n v="200375"/>
    <n v="2393"/>
    <n v="37178"/>
    <n v="239946"/>
    <n v="4.8820426343001204E-2"/>
    <x v="1"/>
    <n v="0"/>
  </r>
  <r>
    <s v="Post_287"/>
    <x v="174"/>
    <x v="20"/>
    <x v="2"/>
    <x v="5"/>
    <x v="3"/>
    <x v="4"/>
    <n v="694970"/>
    <n v="180020"/>
    <n v="88660"/>
    <n v="5645"/>
    <n v="274325"/>
    <n v="0.3947292688893046"/>
    <x v="0"/>
    <n v="0"/>
  </r>
  <r>
    <s v="Post_288"/>
    <x v="34"/>
    <x v="13"/>
    <x v="3"/>
    <x v="3"/>
    <x v="3"/>
    <x v="3"/>
    <n v="2507996"/>
    <n v="317525"/>
    <n v="50404"/>
    <n v="25462"/>
    <n v="393391"/>
    <n v="0.15685471587673983"/>
    <x v="0"/>
    <n v="0"/>
  </r>
  <r>
    <s v="Post_289"/>
    <x v="234"/>
    <x v="18"/>
    <x v="2"/>
    <x v="2"/>
    <x v="5"/>
    <x v="7"/>
    <n v="2122512"/>
    <n v="277831"/>
    <n v="95870"/>
    <n v="1487"/>
    <n v="375188"/>
    <n v="0.17676602063969485"/>
    <x v="0"/>
    <n v="0"/>
  </r>
  <r>
    <s v="Post_290"/>
    <x v="235"/>
    <x v="1"/>
    <x v="2"/>
    <x v="2"/>
    <x v="5"/>
    <x v="7"/>
    <n v="4445772"/>
    <n v="159466"/>
    <n v="75212"/>
    <n v="24528"/>
    <n v="259206"/>
    <n v="5.8303934614730581E-2"/>
    <x v="2"/>
    <n v="0"/>
  </r>
  <r>
    <s v="Post_291"/>
    <x v="236"/>
    <x v="19"/>
    <x v="1"/>
    <x v="1"/>
    <x v="0"/>
    <x v="0"/>
    <n v="495496"/>
    <n v="300566"/>
    <n v="97031"/>
    <n v="48197"/>
    <n v="445794"/>
    <n v="0.8996924294040719"/>
    <x v="2"/>
    <n v="0"/>
  </r>
  <r>
    <s v="Post_292"/>
    <x v="154"/>
    <x v="14"/>
    <x v="0"/>
    <x v="0"/>
    <x v="2"/>
    <x v="5"/>
    <n v="1035819"/>
    <n v="94853"/>
    <n v="68842"/>
    <n v="31836"/>
    <n v="195531"/>
    <n v="0.18876946648014759"/>
    <x v="2"/>
    <n v="0"/>
  </r>
  <r>
    <s v="Post_293"/>
    <x v="237"/>
    <x v="5"/>
    <x v="2"/>
    <x v="3"/>
    <x v="3"/>
    <x v="7"/>
    <n v="424447"/>
    <n v="50456"/>
    <n v="76836"/>
    <n v="13951"/>
    <n v="141243"/>
    <n v="0.33276946238281813"/>
    <x v="0"/>
    <n v="0"/>
  </r>
  <r>
    <s v="Post_294"/>
    <x v="207"/>
    <x v="22"/>
    <x v="0"/>
    <x v="4"/>
    <x v="1"/>
    <x v="5"/>
    <n v="3949831"/>
    <n v="495150"/>
    <n v="7915"/>
    <n v="2858"/>
    <n v="505923"/>
    <n v="0.12808725234066975"/>
    <x v="0"/>
    <n v="0"/>
  </r>
  <r>
    <s v="Post_295"/>
    <x v="238"/>
    <x v="7"/>
    <x v="1"/>
    <x v="8"/>
    <x v="5"/>
    <x v="6"/>
    <n v="70424"/>
    <n v="392371"/>
    <n v="44740"/>
    <n v="10705"/>
    <n v="447816"/>
    <n v="6.3588549358173347"/>
    <x v="2"/>
    <n v="0"/>
  </r>
  <r>
    <s v="Post_296"/>
    <x v="7"/>
    <x v="0"/>
    <x v="0"/>
    <x v="7"/>
    <x v="4"/>
    <x v="1"/>
    <n v="4820393"/>
    <n v="44861"/>
    <n v="86973"/>
    <n v="46410"/>
    <n v="178244"/>
    <n v="3.6977068052335152E-2"/>
    <x v="1"/>
    <n v="0"/>
  </r>
  <r>
    <s v="Post_297"/>
    <x v="14"/>
    <x v="11"/>
    <x v="0"/>
    <x v="9"/>
    <x v="5"/>
    <x v="6"/>
    <n v="864256"/>
    <n v="437954"/>
    <n v="60063"/>
    <n v="46333"/>
    <n v="544350"/>
    <n v="0.62984810056279616"/>
    <x v="0"/>
    <n v="0"/>
  </r>
  <r>
    <s v="Post_298"/>
    <x v="239"/>
    <x v="13"/>
    <x v="1"/>
    <x v="3"/>
    <x v="5"/>
    <x v="5"/>
    <n v="1853392"/>
    <n v="232747"/>
    <n v="87334"/>
    <n v="27858"/>
    <n v="347939"/>
    <n v="0.18773092794184931"/>
    <x v="1"/>
    <n v="0"/>
  </r>
  <r>
    <s v="Post_299"/>
    <x v="176"/>
    <x v="18"/>
    <x v="2"/>
    <x v="0"/>
    <x v="4"/>
    <x v="5"/>
    <n v="4700334"/>
    <n v="65555"/>
    <n v="32126"/>
    <n v="13215"/>
    <n v="110896"/>
    <n v="2.3593216992664777E-2"/>
    <x v="0"/>
    <n v="0"/>
  </r>
  <r>
    <s v="Post_300"/>
    <x v="27"/>
    <x v="16"/>
    <x v="0"/>
    <x v="1"/>
    <x v="0"/>
    <x v="2"/>
    <n v="4412697"/>
    <n v="108323"/>
    <n v="25130"/>
    <n v="6295"/>
    <n v="139748"/>
    <n v="3.1669520930170371E-2"/>
    <x v="0"/>
    <n v="0"/>
  </r>
  <r>
    <s v="Post_301"/>
    <x v="240"/>
    <x v="21"/>
    <x v="1"/>
    <x v="1"/>
    <x v="4"/>
    <x v="2"/>
    <n v="340950"/>
    <n v="127995"/>
    <n v="30856"/>
    <n v="14353"/>
    <n v="173204"/>
    <n v="0.50800410617392577"/>
    <x v="0"/>
    <n v="0"/>
  </r>
  <r>
    <s v="Post_302"/>
    <x v="241"/>
    <x v="3"/>
    <x v="0"/>
    <x v="8"/>
    <x v="3"/>
    <x v="4"/>
    <n v="3763770"/>
    <n v="75074"/>
    <n v="87283"/>
    <n v="26590"/>
    <n v="188947"/>
    <n v="5.0201526660768325E-2"/>
    <x v="1"/>
    <n v="0"/>
  </r>
  <r>
    <s v="Post_303"/>
    <x v="242"/>
    <x v="20"/>
    <x v="2"/>
    <x v="2"/>
    <x v="3"/>
    <x v="4"/>
    <n v="394485"/>
    <n v="373829"/>
    <n v="36151"/>
    <n v="12167"/>
    <n v="422147"/>
    <n v="1.0701218043778598"/>
    <x v="2"/>
    <n v="0"/>
  </r>
  <r>
    <s v="Post_304"/>
    <x v="243"/>
    <x v="16"/>
    <x v="2"/>
    <x v="6"/>
    <x v="4"/>
    <x v="3"/>
    <n v="4250412"/>
    <n v="138828"/>
    <n v="47483"/>
    <n v="35614"/>
    <n v="221925"/>
    <n v="5.221258550935768E-2"/>
    <x v="0"/>
    <n v="0"/>
  </r>
  <r>
    <s v="Post_305"/>
    <x v="195"/>
    <x v="10"/>
    <x v="2"/>
    <x v="8"/>
    <x v="5"/>
    <x v="0"/>
    <n v="1722013"/>
    <n v="357734"/>
    <n v="70729"/>
    <n v="37238"/>
    <n v="465701"/>
    <n v="0.27043988634232147"/>
    <x v="0"/>
    <n v="0"/>
  </r>
  <r>
    <s v="Post_306"/>
    <x v="146"/>
    <x v="7"/>
    <x v="2"/>
    <x v="3"/>
    <x v="0"/>
    <x v="2"/>
    <n v="1359747"/>
    <n v="471796"/>
    <n v="85070"/>
    <n v="14073"/>
    <n v="570939"/>
    <n v="0.41988619941797994"/>
    <x v="0"/>
    <n v="0"/>
  </r>
  <r>
    <s v="Post_307"/>
    <x v="197"/>
    <x v="17"/>
    <x v="3"/>
    <x v="3"/>
    <x v="3"/>
    <x v="5"/>
    <n v="3205182"/>
    <n v="109645"/>
    <n v="57308"/>
    <n v="13223"/>
    <n v="180176"/>
    <n v="5.6213968504752618E-2"/>
    <x v="1"/>
    <n v="0"/>
  </r>
  <r>
    <s v="Post_308"/>
    <x v="141"/>
    <x v="6"/>
    <x v="1"/>
    <x v="1"/>
    <x v="0"/>
    <x v="1"/>
    <n v="1333000"/>
    <n v="426321"/>
    <n v="26174"/>
    <n v="27048"/>
    <n v="479543"/>
    <n v="0.35974718679669915"/>
    <x v="1"/>
    <n v="0"/>
  </r>
  <r>
    <s v="Post_309"/>
    <x v="244"/>
    <x v="11"/>
    <x v="1"/>
    <x v="0"/>
    <x v="2"/>
    <x v="0"/>
    <n v="543708"/>
    <n v="19494"/>
    <n v="13359"/>
    <n v="8753"/>
    <n v="41606"/>
    <n v="7.6522692327499323E-2"/>
    <x v="2"/>
    <n v="0"/>
  </r>
  <r>
    <s v="Post_310"/>
    <x v="245"/>
    <x v="3"/>
    <x v="0"/>
    <x v="7"/>
    <x v="1"/>
    <x v="3"/>
    <n v="2337694"/>
    <n v="429342"/>
    <n v="49196"/>
    <n v="28304"/>
    <n v="506842"/>
    <n v="0.21681280783541387"/>
    <x v="1"/>
    <n v="0"/>
  </r>
  <r>
    <s v="Post_311"/>
    <x v="67"/>
    <x v="1"/>
    <x v="0"/>
    <x v="3"/>
    <x v="1"/>
    <x v="2"/>
    <n v="1423060"/>
    <n v="44643"/>
    <n v="79715"/>
    <n v="20950"/>
    <n v="145308"/>
    <n v="0.10210953859991849"/>
    <x v="0"/>
    <n v="0"/>
  </r>
  <r>
    <s v="Post_312"/>
    <x v="79"/>
    <x v="21"/>
    <x v="2"/>
    <x v="3"/>
    <x v="4"/>
    <x v="2"/>
    <n v="70463"/>
    <n v="81866"/>
    <n v="70328"/>
    <n v="42489"/>
    <n v="194683"/>
    <n v="2.7629110313214027"/>
    <x v="2"/>
    <n v="0"/>
  </r>
  <r>
    <s v="Post_313"/>
    <x v="39"/>
    <x v="10"/>
    <x v="0"/>
    <x v="2"/>
    <x v="2"/>
    <x v="2"/>
    <n v="245443"/>
    <n v="457409"/>
    <n v="42668"/>
    <n v="8442"/>
    <n v="508519"/>
    <n v="2.0718415273607316"/>
    <x v="2"/>
    <n v="0"/>
  </r>
  <r>
    <s v="Post_314"/>
    <x v="157"/>
    <x v="19"/>
    <x v="0"/>
    <x v="1"/>
    <x v="3"/>
    <x v="4"/>
    <n v="2243003"/>
    <n v="67157"/>
    <n v="46609"/>
    <n v="10189"/>
    <n v="123955"/>
    <n v="5.5262966656754363E-2"/>
    <x v="0"/>
    <n v="0"/>
  </r>
  <r>
    <s v="Post_315"/>
    <x v="246"/>
    <x v="0"/>
    <x v="3"/>
    <x v="3"/>
    <x v="2"/>
    <x v="1"/>
    <n v="567506"/>
    <n v="90799"/>
    <n v="30845"/>
    <n v="11229"/>
    <n v="132873"/>
    <n v="0.23413496949811985"/>
    <x v="1"/>
    <n v="0"/>
  </r>
  <r>
    <s v="Post_316"/>
    <x v="247"/>
    <x v="14"/>
    <x v="3"/>
    <x v="5"/>
    <x v="2"/>
    <x v="4"/>
    <n v="1345248"/>
    <n v="10364"/>
    <n v="16629"/>
    <n v="34324"/>
    <n v="61317"/>
    <n v="4.5580443159922927E-2"/>
    <x v="1"/>
    <n v="0"/>
  </r>
  <r>
    <s v="Post_317"/>
    <x v="248"/>
    <x v="14"/>
    <x v="1"/>
    <x v="2"/>
    <x v="0"/>
    <x v="6"/>
    <n v="567122"/>
    <n v="489613"/>
    <n v="6414"/>
    <n v="13429"/>
    <n v="509456"/>
    <n v="0.89831817492532473"/>
    <x v="2"/>
    <n v="0"/>
  </r>
  <r>
    <s v="Post_318"/>
    <x v="60"/>
    <x v="11"/>
    <x v="2"/>
    <x v="7"/>
    <x v="0"/>
    <x v="0"/>
    <n v="4719001"/>
    <n v="143216"/>
    <n v="93614"/>
    <n v="38476"/>
    <n v="275306"/>
    <n v="5.833989015895525E-2"/>
    <x v="2"/>
    <n v="0"/>
  </r>
  <r>
    <s v="Post_319"/>
    <x v="249"/>
    <x v="16"/>
    <x v="0"/>
    <x v="4"/>
    <x v="3"/>
    <x v="0"/>
    <n v="1357286"/>
    <n v="485410"/>
    <n v="96395"/>
    <n v="177"/>
    <n v="581982"/>
    <n v="0.42878361671747883"/>
    <x v="0"/>
    <n v="0"/>
  </r>
  <r>
    <s v="Post_320"/>
    <x v="147"/>
    <x v="20"/>
    <x v="2"/>
    <x v="9"/>
    <x v="3"/>
    <x v="1"/>
    <n v="2298278"/>
    <n v="202870"/>
    <n v="25710"/>
    <n v="3153"/>
    <n v="231733"/>
    <n v="0.10082896847117712"/>
    <x v="2"/>
    <n v="0"/>
  </r>
  <r>
    <s v="Post_321"/>
    <x v="250"/>
    <x v="9"/>
    <x v="0"/>
    <x v="0"/>
    <x v="2"/>
    <x v="2"/>
    <n v="436487"/>
    <n v="440596"/>
    <n v="28677"/>
    <n v="23094"/>
    <n v="492367"/>
    <n v="1.1280221404073889"/>
    <x v="1"/>
    <n v="0"/>
  </r>
  <r>
    <s v="Post_322"/>
    <x v="134"/>
    <x v="1"/>
    <x v="3"/>
    <x v="9"/>
    <x v="2"/>
    <x v="2"/>
    <n v="2824208"/>
    <n v="151603"/>
    <n v="30104"/>
    <n v="8914"/>
    <n v="190621"/>
    <n v="6.7495382776339416E-2"/>
    <x v="0"/>
    <n v="0"/>
  </r>
  <r>
    <s v="Post_323"/>
    <x v="251"/>
    <x v="17"/>
    <x v="2"/>
    <x v="4"/>
    <x v="3"/>
    <x v="5"/>
    <n v="2517906"/>
    <n v="254149"/>
    <n v="3970"/>
    <n v="17586"/>
    <n v="275705"/>
    <n v="0.10949773343405195"/>
    <x v="1"/>
    <n v="0"/>
  </r>
  <r>
    <s v="Post_324"/>
    <x v="252"/>
    <x v="10"/>
    <x v="0"/>
    <x v="0"/>
    <x v="3"/>
    <x v="4"/>
    <n v="1070510"/>
    <n v="29674"/>
    <n v="53802"/>
    <n v="4514"/>
    <n v="87990"/>
    <n v="8.2194468057281103E-2"/>
    <x v="0"/>
    <n v="0"/>
  </r>
  <r>
    <s v="Post_325"/>
    <x v="253"/>
    <x v="4"/>
    <x v="0"/>
    <x v="3"/>
    <x v="3"/>
    <x v="0"/>
    <n v="3369227"/>
    <n v="130484"/>
    <n v="70848"/>
    <n v="12010"/>
    <n v="213342"/>
    <n v="6.3320755769795262E-2"/>
    <x v="1"/>
    <n v="0"/>
  </r>
  <r>
    <s v="Post_326"/>
    <x v="223"/>
    <x v="7"/>
    <x v="0"/>
    <x v="7"/>
    <x v="0"/>
    <x v="7"/>
    <n v="2580238"/>
    <n v="118495"/>
    <n v="10621"/>
    <n v="34440"/>
    <n v="163556"/>
    <n v="6.3387951033974391E-2"/>
    <x v="1"/>
    <n v="0"/>
  </r>
  <r>
    <s v="Post_327"/>
    <x v="251"/>
    <x v="17"/>
    <x v="0"/>
    <x v="3"/>
    <x v="4"/>
    <x v="4"/>
    <n v="1094116"/>
    <n v="301730"/>
    <n v="23651"/>
    <n v="29582"/>
    <n v="354963"/>
    <n v="0.3244290367748941"/>
    <x v="0"/>
    <n v="0"/>
  </r>
  <r>
    <s v="Post_328"/>
    <x v="254"/>
    <x v="14"/>
    <x v="3"/>
    <x v="5"/>
    <x v="5"/>
    <x v="0"/>
    <n v="3107277"/>
    <n v="201634"/>
    <n v="7994"/>
    <n v="4367"/>
    <n v="213995"/>
    <n v="6.886898078285264E-2"/>
    <x v="0"/>
    <n v="0"/>
  </r>
  <r>
    <s v="Post_329"/>
    <x v="255"/>
    <x v="1"/>
    <x v="1"/>
    <x v="8"/>
    <x v="0"/>
    <x v="6"/>
    <n v="3502729"/>
    <n v="423463"/>
    <n v="33243"/>
    <n v="17585"/>
    <n v="474291"/>
    <n v="0.13540613618695593"/>
    <x v="1"/>
    <n v="0"/>
  </r>
  <r>
    <s v="Post_330"/>
    <x v="256"/>
    <x v="6"/>
    <x v="3"/>
    <x v="8"/>
    <x v="3"/>
    <x v="2"/>
    <n v="3073848"/>
    <n v="306268"/>
    <n v="94923"/>
    <n v="45513"/>
    <n v="446704"/>
    <n v="0.14532403684242032"/>
    <x v="1"/>
    <n v="0"/>
  </r>
  <r>
    <s v="Post_331"/>
    <x v="257"/>
    <x v="11"/>
    <x v="0"/>
    <x v="3"/>
    <x v="3"/>
    <x v="4"/>
    <n v="2092377"/>
    <n v="158177"/>
    <n v="72216"/>
    <n v="47525"/>
    <n v="277918"/>
    <n v="0.13282405608549511"/>
    <x v="0"/>
    <n v="0"/>
  </r>
  <r>
    <s v="Post_332"/>
    <x v="258"/>
    <x v="8"/>
    <x v="3"/>
    <x v="1"/>
    <x v="2"/>
    <x v="7"/>
    <n v="4530257"/>
    <n v="474798"/>
    <n v="91950"/>
    <n v="40024"/>
    <n v="606772"/>
    <n v="0.13393765519263034"/>
    <x v="0"/>
    <n v="0"/>
  </r>
  <r>
    <s v="Post_333"/>
    <x v="116"/>
    <x v="22"/>
    <x v="0"/>
    <x v="8"/>
    <x v="4"/>
    <x v="4"/>
    <n v="4297874"/>
    <n v="462449"/>
    <n v="15517"/>
    <n v="44021"/>
    <n v="521987"/>
    <n v="0.1214523738946279"/>
    <x v="1"/>
    <n v="0"/>
  </r>
  <r>
    <s v="Post_334"/>
    <x v="259"/>
    <x v="13"/>
    <x v="0"/>
    <x v="3"/>
    <x v="2"/>
    <x v="3"/>
    <n v="2847461"/>
    <n v="439633"/>
    <n v="17966"/>
    <n v="47276"/>
    <n v="504875"/>
    <n v="0.17730708164220688"/>
    <x v="1"/>
    <n v="0"/>
  </r>
  <r>
    <s v="Post_335"/>
    <x v="260"/>
    <x v="6"/>
    <x v="1"/>
    <x v="6"/>
    <x v="0"/>
    <x v="6"/>
    <n v="4096574"/>
    <n v="225112"/>
    <n v="53015"/>
    <n v="15291"/>
    <n v="293418"/>
    <n v="7.1625216583418236E-2"/>
    <x v="2"/>
    <n v="0"/>
  </r>
  <r>
    <s v="Post_336"/>
    <x v="261"/>
    <x v="9"/>
    <x v="2"/>
    <x v="7"/>
    <x v="5"/>
    <x v="2"/>
    <n v="3708615"/>
    <n v="239914"/>
    <n v="45200"/>
    <n v="8352"/>
    <n v="293466"/>
    <n v="7.9130888485324041E-2"/>
    <x v="2"/>
    <n v="0"/>
  </r>
  <r>
    <s v="Post_337"/>
    <x v="262"/>
    <x v="23"/>
    <x v="0"/>
    <x v="5"/>
    <x v="5"/>
    <x v="1"/>
    <n v="4047898"/>
    <n v="375210"/>
    <n v="72728"/>
    <n v="40390"/>
    <n v="488328"/>
    <n v="0.12063742712884563"/>
    <x v="1"/>
    <n v="0"/>
  </r>
  <r>
    <s v="Post_338"/>
    <x v="114"/>
    <x v="22"/>
    <x v="2"/>
    <x v="3"/>
    <x v="5"/>
    <x v="2"/>
    <n v="2676484"/>
    <n v="97672"/>
    <n v="26461"/>
    <n v="49856"/>
    <n v="173989"/>
    <n v="6.5006553373754522E-2"/>
    <x v="0"/>
    <n v="0"/>
  </r>
  <r>
    <s v="Post_339"/>
    <x v="263"/>
    <x v="21"/>
    <x v="1"/>
    <x v="1"/>
    <x v="0"/>
    <x v="6"/>
    <n v="961039"/>
    <n v="320162"/>
    <n v="73066"/>
    <n v="32"/>
    <n v="393260"/>
    <n v="0.40920295638366394"/>
    <x v="2"/>
    <n v="0"/>
  </r>
  <r>
    <s v="Post_340"/>
    <x v="264"/>
    <x v="13"/>
    <x v="2"/>
    <x v="9"/>
    <x v="3"/>
    <x v="6"/>
    <n v="3806052"/>
    <n v="336179"/>
    <n v="69578"/>
    <n v="32549"/>
    <n v="438306"/>
    <n v="0.11516027631782225"/>
    <x v="1"/>
    <n v="0"/>
  </r>
  <r>
    <s v="Post_341"/>
    <x v="265"/>
    <x v="9"/>
    <x v="0"/>
    <x v="6"/>
    <x v="3"/>
    <x v="3"/>
    <n v="2277888"/>
    <n v="10022"/>
    <n v="63720"/>
    <n v="49788"/>
    <n v="123530"/>
    <n v="5.423005872106091E-2"/>
    <x v="2"/>
    <n v="0"/>
  </r>
  <r>
    <s v="Post_342"/>
    <x v="266"/>
    <x v="19"/>
    <x v="1"/>
    <x v="6"/>
    <x v="3"/>
    <x v="0"/>
    <n v="3850711"/>
    <n v="419814"/>
    <n v="14656"/>
    <n v="45277"/>
    <n v="479747"/>
    <n v="0.12458660231837705"/>
    <x v="2"/>
    <n v="0"/>
  </r>
  <r>
    <s v="Post_343"/>
    <x v="267"/>
    <x v="0"/>
    <x v="2"/>
    <x v="8"/>
    <x v="1"/>
    <x v="5"/>
    <n v="1675122"/>
    <n v="177756"/>
    <n v="68407"/>
    <n v="36886"/>
    <n v="283049"/>
    <n v="0.16897217038520179"/>
    <x v="1"/>
    <n v="0"/>
  </r>
  <r>
    <s v="Post_344"/>
    <x v="199"/>
    <x v="0"/>
    <x v="1"/>
    <x v="0"/>
    <x v="0"/>
    <x v="6"/>
    <n v="121735"/>
    <n v="293092"/>
    <n v="98179"/>
    <n v="41884"/>
    <n v="433155"/>
    <n v="3.5581796525239251"/>
    <x v="2"/>
    <n v="0"/>
  </r>
  <r>
    <s v="Post_345"/>
    <x v="268"/>
    <x v="8"/>
    <x v="1"/>
    <x v="5"/>
    <x v="5"/>
    <x v="3"/>
    <n v="423362"/>
    <n v="110690"/>
    <n v="51877"/>
    <n v="22816"/>
    <n v="185383"/>
    <n v="0.43788294650913401"/>
    <x v="0"/>
    <n v="0"/>
  </r>
  <r>
    <s v="Post_346"/>
    <x v="269"/>
    <x v="18"/>
    <x v="2"/>
    <x v="0"/>
    <x v="1"/>
    <x v="3"/>
    <n v="2902262"/>
    <n v="99211"/>
    <n v="30845"/>
    <n v="37170"/>
    <n v="167226"/>
    <n v="5.7619194958966488E-2"/>
    <x v="1"/>
    <n v="0"/>
  </r>
  <r>
    <s v="Post_347"/>
    <x v="270"/>
    <x v="8"/>
    <x v="3"/>
    <x v="0"/>
    <x v="2"/>
    <x v="2"/>
    <n v="1670715"/>
    <n v="304208"/>
    <n v="67487"/>
    <n v="36984"/>
    <n v="408679"/>
    <n v="0.24461323445351241"/>
    <x v="0"/>
    <n v="0"/>
  </r>
  <r>
    <s v="Post_348"/>
    <x v="271"/>
    <x v="9"/>
    <x v="3"/>
    <x v="7"/>
    <x v="3"/>
    <x v="2"/>
    <n v="3577708"/>
    <n v="6650"/>
    <n v="74312"/>
    <n v="12776"/>
    <n v="93738"/>
    <n v="2.6200573104345017E-2"/>
    <x v="2"/>
    <n v="0"/>
  </r>
  <r>
    <s v="Post_349"/>
    <x v="272"/>
    <x v="1"/>
    <x v="2"/>
    <x v="3"/>
    <x v="2"/>
    <x v="3"/>
    <n v="4157406"/>
    <n v="52815"/>
    <n v="89361"/>
    <n v="25431"/>
    <n v="167607"/>
    <n v="4.0315283135686053E-2"/>
    <x v="1"/>
    <n v="0"/>
  </r>
  <r>
    <s v="Post_350"/>
    <x v="24"/>
    <x v="6"/>
    <x v="0"/>
    <x v="3"/>
    <x v="2"/>
    <x v="2"/>
    <n v="4955860"/>
    <n v="204064"/>
    <n v="19359"/>
    <n v="46500"/>
    <n v="269923"/>
    <n v="5.446542073424189E-2"/>
    <x v="1"/>
    <n v="0"/>
  </r>
  <r>
    <s v="Post_351"/>
    <x v="140"/>
    <x v="15"/>
    <x v="0"/>
    <x v="8"/>
    <x v="2"/>
    <x v="7"/>
    <n v="3562055"/>
    <n v="211324"/>
    <n v="22318"/>
    <n v="48831"/>
    <n v="282473"/>
    <n v="7.9300572282011372E-2"/>
    <x v="2"/>
    <n v="0"/>
  </r>
  <r>
    <s v="Post_352"/>
    <x v="273"/>
    <x v="2"/>
    <x v="3"/>
    <x v="9"/>
    <x v="2"/>
    <x v="6"/>
    <n v="4443444"/>
    <n v="329468"/>
    <n v="67869"/>
    <n v="13843"/>
    <n v="411180"/>
    <n v="9.2536329927866756E-2"/>
    <x v="1"/>
    <n v="0"/>
  </r>
  <r>
    <s v="Post_353"/>
    <x v="274"/>
    <x v="20"/>
    <x v="0"/>
    <x v="3"/>
    <x v="0"/>
    <x v="0"/>
    <n v="377149"/>
    <n v="207589"/>
    <n v="13408"/>
    <n v="15058"/>
    <n v="236055"/>
    <n v="0.62589321461809522"/>
    <x v="0"/>
    <n v="0"/>
  </r>
  <r>
    <s v="Post_354"/>
    <x v="275"/>
    <x v="3"/>
    <x v="3"/>
    <x v="8"/>
    <x v="4"/>
    <x v="7"/>
    <n v="2711504"/>
    <n v="428947"/>
    <n v="52195"/>
    <n v="4775"/>
    <n v="485917"/>
    <n v="0.17920571018888409"/>
    <x v="0"/>
    <n v="0"/>
  </r>
  <r>
    <s v="Post_355"/>
    <x v="32"/>
    <x v="4"/>
    <x v="3"/>
    <x v="0"/>
    <x v="4"/>
    <x v="3"/>
    <n v="429918"/>
    <n v="121461"/>
    <n v="7858"/>
    <n v="29359"/>
    <n v="158678"/>
    <n v="0.36908898906303061"/>
    <x v="2"/>
    <n v="0"/>
  </r>
  <r>
    <s v="Post_356"/>
    <x v="268"/>
    <x v="8"/>
    <x v="3"/>
    <x v="4"/>
    <x v="4"/>
    <x v="5"/>
    <n v="4023574"/>
    <n v="127139"/>
    <n v="4948"/>
    <n v="42147"/>
    <n v="174234"/>
    <n v="4.3303292048313263E-2"/>
    <x v="1"/>
    <n v="0"/>
  </r>
  <r>
    <s v="Post_357"/>
    <x v="209"/>
    <x v="15"/>
    <x v="0"/>
    <x v="4"/>
    <x v="3"/>
    <x v="2"/>
    <n v="3106083"/>
    <n v="104414"/>
    <n v="65393"/>
    <n v="39972"/>
    <n v="209779"/>
    <n v="6.7538117944691112E-2"/>
    <x v="0"/>
    <n v="0"/>
  </r>
  <r>
    <s v="Post_358"/>
    <x v="44"/>
    <x v="19"/>
    <x v="2"/>
    <x v="6"/>
    <x v="1"/>
    <x v="0"/>
    <n v="374765"/>
    <n v="370936"/>
    <n v="46890"/>
    <n v="10055"/>
    <n v="427881"/>
    <n v="1.1417314850639735"/>
    <x v="2"/>
    <n v="0"/>
  </r>
  <r>
    <s v="Post_359"/>
    <x v="193"/>
    <x v="1"/>
    <x v="1"/>
    <x v="8"/>
    <x v="2"/>
    <x v="2"/>
    <n v="3573199"/>
    <n v="332761"/>
    <n v="15013"/>
    <n v="41115"/>
    <n v="388889"/>
    <n v="0.1088349683294997"/>
    <x v="2"/>
    <n v="0"/>
  </r>
  <r>
    <s v="Post_360"/>
    <x v="276"/>
    <x v="4"/>
    <x v="3"/>
    <x v="1"/>
    <x v="2"/>
    <x v="2"/>
    <n v="1772657"/>
    <n v="333017"/>
    <n v="23933"/>
    <n v="28501"/>
    <n v="385451"/>
    <n v="0.21744251708029247"/>
    <x v="2"/>
    <n v="0"/>
  </r>
  <r>
    <s v="Post_361"/>
    <x v="277"/>
    <x v="23"/>
    <x v="3"/>
    <x v="4"/>
    <x v="2"/>
    <x v="0"/>
    <n v="3559212"/>
    <n v="54955"/>
    <n v="38056"/>
    <n v="8025"/>
    <n v="101036"/>
    <n v="2.8387182331369977E-2"/>
    <x v="0"/>
    <n v="0"/>
  </r>
  <r>
    <s v="Post_362"/>
    <x v="278"/>
    <x v="8"/>
    <x v="0"/>
    <x v="1"/>
    <x v="4"/>
    <x v="5"/>
    <n v="147632"/>
    <n v="19332"/>
    <n v="644"/>
    <n v="49459"/>
    <n v="69435"/>
    <n v="0.47032486181857591"/>
    <x v="2"/>
    <n v="0"/>
  </r>
  <r>
    <s v="Post_363"/>
    <x v="279"/>
    <x v="23"/>
    <x v="1"/>
    <x v="0"/>
    <x v="2"/>
    <x v="4"/>
    <n v="258238"/>
    <n v="465551"/>
    <n v="15136"/>
    <n v="48715"/>
    <n v="529402"/>
    <n v="2.0500546007946157"/>
    <x v="2"/>
    <n v="0"/>
  </r>
  <r>
    <s v="Post_364"/>
    <x v="280"/>
    <x v="16"/>
    <x v="0"/>
    <x v="2"/>
    <x v="0"/>
    <x v="5"/>
    <n v="4133077"/>
    <n v="402734"/>
    <n v="72073"/>
    <n v="18629"/>
    <n v="493436"/>
    <n v="0.11938708134399625"/>
    <x v="1"/>
    <n v="0"/>
  </r>
  <r>
    <s v="Post_365"/>
    <x v="216"/>
    <x v="22"/>
    <x v="2"/>
    <x v="0"/>
    <x v="1"/>
    <x v="1"/>
    <n v="3128393"/>
    <n v="105546"/>
    <n v="30995"/>
    <n v="41182"/>
    <n v="177723"/>
    <n v="5.68096783236633E-2"/>
    <x v="1"/>
    <n v="0"/>
  </r>
  <r>
    <s v="Post_366"/>
    <x v="120"/>
    <x v="9"/>
    <x v="1"/>
    <x v="5"/>
    <x v="3"/>
    <x v="3"/>
    <n v="1568970"/>
    <n v="253002"/>
    <n v="46733"/>
    <n v="33534"/>
    <n v="333269"/>
    <n v="0.21241260189806052"/>
    <x v="1"/>
    <n v="0"/>
  </r>
  <r>
    <s v="Post_367"/>
    <x v="281"/>
    <x v="14"/>
    <x v="1"/>
    <x v="1"/>
    <x v="4"/>
    <x v="0"/>
    <n v="464742"/>
    <n v="267582"/>
    <n v="36900"/>
    <n v="25379"/>
    <n v="329861"/>
    <n v="0.70977230377284606"/>
    <x v="0"/>
    <n v="0"/>
  </r>
  <r>
    <s v="Post_368"/>
    <x v="282"/>
    <x v="16"/>
    <x v="0"/>
    <x v="7"/>
    <x v="0"/>
    <x v="5"/>
    <n v="2014353"/>
    <n v="461968"/>
    <n v="86514"/>
    <n v="36689"/>
    <n v="585171"/>
    <n v="0.29050072157164114"/>
    <x v="0"/>
    <n v="0"/>
  </r>
  <r>
    <s v="Post_369"/>
    <x v="7"/>
    <x v="0"/>
    <x v="1"/>
    <x v="2"/>
    <x v="3"/>
    <x v="0"/>
    <n v="2177286"/>
    <n v="201616"/>
    <n v="27274"/>
    <n v="22357"/>
    <n v="251247"/>
    <n v="0.11539457838795639"/>
    <x v="0"/>
    <n v="0"/>
  </r>
  <r>
    <s v="Post_370"/>
    <x v="283"/>
    <x v="5"/>
    <x v="0"/>
    <x v="6"/>
    <x v="3"/>
    <x v="5"/>
    <n v="4338397"/>
    <n v="139678"/>
    <n v="73551"/>
    <n v="14788"/>
    <n v="228017"/>
    <n v="5.2557891774312034E-2"/>
    <x v="1"/>
    <n v="0"/>
  </r>
  <r>
    <s v="Post_371"/>
    <x v="269"/>
    <x v="18"/>
    <x v="1"/>
    <x v="4"/>
    <x v="0"/>
    <x v="1"/>
    <n v="4659521"/>
    <n v="103924"/>
    <n v="29063"/>
    <n v="38288"/>
    <n v="171275"/>
    <n v="3.6758070196485859E-2"/>
    <x v="1"/>
    <n v="0"/>
  </r>
  <r>
    <s v="Post_372"/>
    <x v="39"/>
    <x v="10"/>
    <x v="3"/>
    <x v="0"/>
    <x v="3"/>
    <x v="3"/>
    <n v="2893640"/>
    <n v="20284"/>
    <n v="70366"/>
    <n v="14181"/>
    <n v="104831"/>
    <n v="3.6228072600599938E-2"/>
    <x v="0"/>
    <n v="0"/>
  </r>
  <r>
    <s v="Post_373"/>
    <x v="284"/>
    <x v="16"/>
    <x v="0"/>
    <x v="3"/>
    <x v="2"/>
    <x v="5"/>
    <n v="2815469"/>
    <n v="426113"/>
    <n v="93461"/>
    <n v="42629"/>
    <n v="562203"/>
    <n v="0.19968360511161728"/>
    <x v="1"/>
    <n v="0"/>
  </r>
  <r>
    <s v="Post_374"/>
    <x v="208"/>
    <x v="18"/>
    <x v="1"/>
    <x v="6"/>
    <x v="3"/>
    <x v="7"/>
    <n v="3031527"/>
    <n v="384860"/>
    <n v="45831"/>
    <n v="37574"/>
    <n v="468265"/>
    <n v="0.15446506001760829"/>
    <x v="0"/>
    <n v="0"/>
  </r>
  <r>
    <s v="Post_375"/>
    <x v="285"/>
    <x v="10"/>
    <x v="1"/>
    <x v="0"/>
    <x v="3"/>
    <x v="5"/>
    <n v="4655360"/>
    <n v="225104"/>
    <n v="99715"/>
    <n v="47565"/>
    <n v="372384"/>
    <n v="7.999037668408028E-2"/>
    <x v="2"/>
    <n v="0"/>
  </r>
  <r>
    <s v="Post_376"/>
    <x v="155"/>
    <x v="11"/>
    <x v="3"/>
    <x v="6"/>
    <x v="2"/>
    <x v="3"/>
    <n v="1850613"/>
    <n v="125819"/>
    <n v="12927"/>
    <n v="41305"/>
    <n v="180051"/>
    <n v="9.7292626821491035E-2"/>
    <x v="1"/>
    <n v="0"/>
  </r>
  <r>
    <s v="Post_377"/>
    <x v="273"/>
    <x v="2"/>
    <x v="0"/>
    <x v="4"/>
    <x v="3"/>
    <x v="5"/>
    <n v="2210593"/>
    <n v="351628"/>
    <n v="3482"/>
    <n v="3706"/>
    <n v="358816"/>
    <n v="0.16231662725793486"/>
    <x v="0"/>
    <n v="0"/>
  </r>
  <r>
    <s v="Post_378"/>
    <x v="286"/>
    <x v="12"/>
    <x v="2"/>
    <x v="1"/>
    <x v="3"/>
    <x v="6"/>
    <n v="2511011"/>
    <n v="219874"/>
    <n v="52071"/>
    <n v="723"/>
    <n v="272668"/>
    <n v="0.10858893091268816"/>
    <x v="0"/>
    <n v="0"/>
  </r>
  <r>
    <s v="Post_379"/>
    <x v="287"/>
    <x v="16"/>
    <x v="2"/>
    <x v="3"/>
    <x v="5"/>
    <x v="7"/>
    <n v="4904231"/>
    <n v="448526"/>
    <n v="39996"/>
    <n v="15900"/>
    <n v="504422"/>
    <n v="0.1028544536340152"/>
    <x v="1"/>
    <n v="0"/>
  </r>
  <r>
    <s v="Post_380"/>
    <x v="288"/>
    <x v="4"/>
    <x v="3"/>
    <x v="8"/>
    <x v="3"/>
    <x v="4"/>
    <n v="630739"/>
    <n v="396267"/>
    <n v="48676"/>
    <n v="22034"/>
    <n v="466977"/>
    <n v="0.74036487358479497"/>
    <x v="2"/>
    <n v="0"/>
  </r>
  <r>
    <s v="Post_381"/>
    <x v="289"/>
    <x v="5"/>
    <x v="0"/>
    <x v="4"/>
    <x v="3"/>
    <x v="1"/>
    <n v="1572385"/>
    <n v="2798"/>
    <n v="3479"/>
    <n v="39467"/>
    <n v="45744"/>
    <n v="2.9092111664764036E-2"/>
    <x v="2"/>
    <n v="0"/>
  </r>
  <r>
    <s v="Post_382"/>
    <x v="281"/>
    <x v="14"/>
    <x v="1"/>
    <x v="2"/>
    <x v="1"/>
    <x v="7"/>
    <n v="871802"/>
    <n v="491525"/>
    <n v="45339"/>
    <n v="23004"/>
    <n v="559868"/>
    <n v="0.6421962785127816"/>
    <x v="1"/>
    <n v="0"/>
  </r>
  <r>
    <s v="Post_383"/>
    <x v="230"/>
    <x v="7"/>
    <x v="3"/>
    <x v="8"/>
    <x v="5"/>
    <x v="7"/>
    <n v="3044031"/>
    <n v="327478"/>
    <n v="80291"/>
    <n v="4748"/>
    <n v="412517"/>
    <n v="0.13551668823346411"/>
    <x v="2"/>
    <n v="0"/>
  </r>
  <r>
    <s v="Post_384"/>
    <x v="106"/>
    <x v="4"/>
    <x v="2"/>
    <x v="3"/>
    <x v="4"/>
    <x v="0"/>
    <n v="3432762"/>
    <n v="386123"/>
    <n v="50354"/>
    <n v="18115"/>
    <n v="454592"/>
    <n v="0.13242747385341599"/>
    <x v="0"/>
    <n v="0"/>
  </r>
  <r>
    <s v="Post_385"/>
    <x v="290"/>
    <x v="14"/>
    <x v="2"/>
    <x v="8"/>
    <x v="5"/>
    <x v="5"/>
    <n v="2145559"/>
    <n v="469691"/>
    <n v="78098"/>
    <n v="14666"/>
    <n v="562455"/>
    <n v="0.26214846573783335"/>
    <x v="1"/>
    <n v="0"/>
  </r>
  <r>
    <s v="Post_386"/>
    <x v="30"/>
    <x v="10"/>
    <x v="2"/>
    <x v="2"/>
    <x v="2"/>
    <x v="3"/>
    <n v="2064776"/>
    <n v="387203"/>
    <n v="7684"/>
    <n v="5608"/>
    <n v="400495"/>
    <n v="0.19396535023653896"/>
    <x v="2"/>
    <n v="0"/>
  </r>
  <r>
    <s v="Post_387"/>
    <x v="47"/>
    <x v="1"/>
    <x v="3"/>
    <x v="6"/>
    <x v="2"/>
    <x v="3"/>
    <n v="354702"/>
    <n v="364531"/>
    <n v="95192"/>
    <n v="539"/>
    <n v="460262"/>
    <n v="1.2976019306347299"/>
    <x v="0"/>
    <n v="0"/>
  </r>
  <r>
    <s v="Post_388"/>
    <x v="291"/>
    <x v="14"/>
    <x v="1"/>
    <x v="8"/>
    <x v="2"/>
    <x v="4"/>
    <n v="665740"/>
    <n v="389852"/>
    <n v="99285"/>
    <n v="3432"/>
    <n v="492569"/>
    <n v="0.73988193589088835"/>
    <x v="1"/>
    <n v="0"/>
  </r>
  <r>
    <s v="Post_389"/>
    <x v="8"/>
    <x v="6"/>
    <x v="1"/>
    <x v="7"/>
    <x v="1"/>
    <x v="4"/>
    <n v="4582997"/>
    <n v="440332"/>
    <n v="73379"/>
    <n v="85"/>
    <n v="513796"/>
    <n v="0.1121091722294385"/>
    <x v="2"/>
    <n v="0"/>
  </r>
  <r>
    <s v="Post_390"/>
    <x v="292"/>
    <x v="6"/>
    <x v="3"/>
    <x v="1"/>
    <x v="3"/>
    <x v="5"/>
    <n v="1392163"/>
    <n v="267737"/>
    <n v="59937"/>
    <n v="27304"/>
    <n v="354978"/>
    <n v="0.25498307310279039"/>
    <x v="1"/>
    <n v="0"/>
  </r>
  <r>
    <s v="Post_391"/>
    <x v="293"/>
    <x v="19"/>
    <x v="3"/>
    <x v="2"/>
    <x v="2"/>
    <x v="3"/>
    <n v="2183312"/>
    <n v="333767"/>
    <n v="32881"/>
    <n v="29602"/>
    <n v="396250"/>
    <n v="0.18149032295888082"/>
    <x v="0"/>
    <n v="0"/>
  </r>
  <r>
    <s v="Post_392"/>
    <x v="294"/>
    <x v="5"/>
    <x v="1"/>
    <x v="5"/>
    <x v="1"/>
    <x v="6"/>
    <n v="2267018"/>
    <n v="137209"/>
    <n v="75303"/>
    <n v="31685"/>
    <n v="244197"/>
    <n v="0.10771727441070164"/>
    <x v="2"/>
    <n v="0"/>
  </r>
  <r>
    <s v="Post_393"/>
    <x v="295"/>
    <x v="14"/>
    <x v="2"/>
    <x v="6"/>
    <x v="3"/>
    <x v="2"/>
    <n v="1513659"/>
    <n v="130934"/>
    <n v="94962"/>
    <n v="3519"/>
    <n v="229415"/>
    <n v="0.15156319884465391"/>
    <x v="2"/>
    <n v="0"/>
  </r>
  <r>
    <s v="Post_394"/>
    <x v="173"/>
    <x v="5"/>
    <x v="2"/>
    <x v="9"/>
    <x v="4"/>
    <x v="3"/>
    <n v="3267376"/>
    <n v="243498"/>
    <n v="80458"/>
    <n v="44516"/>
    <n v="368472"/>
    <n v="0.11277306315526588"/>
    <x v="2"/>
    <n v="0"/>
  </r>
  <r>
    <s v="Post_395"/>
    <x v="57"/>
    <x v="14"/>
    <x v="0"/>
    <x v="0"/>
    <x v="1"/>
    <x v="7"/>
    <n v="2127779"/>
    <n v="176918"/>
    <n v="38776"/>
    <n v="18345"/>
    <n v="234039"/>
    <n v="0.10999215614027584"/>
    <x v="2"/>
    <n v="0"/>
  </r>
  <r>
    <s v="Post_396"/>
    <x v="160"/>
    <x v="23"/>
    <x v="1"/>
    <x v="9"/>
    <x v="4"/>
    <x v="6"/>
    <n v="4151557"/>
    <n v="244562"/>
    <n v="87770"/>
    <n v="44396"/>
    <n v="376728"/>
    <n v="9.0743786006069527E-2"/>
    <x v="2"/>
    <n v="0"/>
  </r>
  <r>
    <s v="Post_397"/>
    <x v="296"/>
    <x v="10"/>
    <x v="2"/>
    <x v="4"/>
    <x v="5"/>
    <x v="5"/>
    <n v="360483"/>
    <n v="165482"/>
    <n v="18721"/>
    <n v="24681"/>
    <n v="208884"/>
    <n v="0.57945589667196507"/>
    <x v="0"/>
    <n v="0"/>
  </r>
  <r>
    <s v="Post_398"/>
    <x v="297"/>
    <x v="13"/>
    <x v="3"/>
    <x v="0"/>
    <x v="1"/>
    <x v="7"/>
    <n v="4987250"/>
    <n v="423644"/>
    <n v="6076"/>
    <n v="26739"/>
    <n v="456459"/>
    <n v="9.1525189232542978E-2"/>
    <x v="1"/>
    <n v="0"/>
  </r>
  <r>
    <s v="Post_399"/>
    <x v="248"/>
    <x v="14"/>
    <x v="3"/>
    <x v="0"/>
    <x v="5"/>
    <x v="3"/>
    <n v="2612254"/>
    <n v="196077"/>
    <n v="21722"/>
    <n v="26238"/>
    <n v="244037"/>
    <n v="9.3420088551878958E-2"/>
    <x v="0"/>
    <n v="0"/>
  </r>
  <r>
    <s v="Post_400"/>
    <x v="84"/>
    <x v="2"/>
    <x v="1"/>
    <x v="1"/>
    <x v="1"/>
    <x v="2"/>
    <n v="378823"/>
    <n v="448944"/>
    <n v="80149"/>
    <n v="42580"/>
    <n v="571673"/>
    <n v="1.5090767983992524"/>
    <x v="2"/>
    <n v="0"/>
  </r>
  <r>
    <s v="Post_401"/>
    <x v="298"/>
    <x v="9"/>
    <x v="0"/>
    <x v="7"/>
    <x v="1"/>
    <x v="5"/>
    <n v="4968911"/>
    <n v="151416"/>
    <n v="16628"/>
    <n v="7048"/>
    <n v="175092"/>
    <n v="3.5237499725795048E-2"/>
    <x v="1"/>
    <n v="0"/>
  </r>
  <r>
    <s v="Post_402"/>
    <x v="299"/>
    <x v="23"/>
    <x v="2"/>
    <x v="1"/>
    <x v="5"/>
    <x v="1"/>
    <n v="2319248"/>
    <n v="419303"/>
    <n v="18861"/>
    <n v="44765"/>
    <n v="482929"/>
    <n v="0.20822654584589487"/>
    <x v="2"/>
    <n v="0"/>
  </r>
  <r>
    <s v="Post_403"/>
    <x v="50"/>
    <x v="16"/>
    <x v="1"/>
    <x v="0"/>
    <x v="4"/>
    <x v="3"/>
    <n v="901819"/>
    <n v="73906"/>
    <n v="1462"/>
    <n v="12876"/>
    <n v="88244"/>
    <n v="9.7851120901200794E-2"/>
    <x v="2"/>
    <n v="0"/>
  </r>
  <r>
    <s v="Post_404"/>
    <x v="48"/>
    <x v="7"/>
    <x v="1"/>
    <x v="1"/>
    <x v="4"/>
    <x v="0"/>
    <n v="1924813"/>
    <n v="188326"/>
    <n v="41895"/>
    <n v="37760"/>
    <n v="267981"/>
    <n v="0.13922443375018767"/>
    <x v="1"/>
    <n v="0"/>
  </r>
  <r>
    <s v="Post_405"/>
    <x v="35"/>
    <x v="13"/>
    <x v="2"/>
    <x v="7"/>
    <x v="3"/>
    <x v="5"/>
    <n v="1779685"/>
    <n v="337898"/>
    <n v="22528"/>
    <n v="24827"/>
    <n v="385253"/>
    <n v="0.21647257801240108"/>
    <x v="1"/>
    <n v="0"/>
  </r>
  <r>
    <s v="Post_406"/>
    <x v="251"/>
    <x v="17"/>
    <x v="1"/>
    <x v="1"/>
    <x v="4"/>
    <x v="6"/>
    <n v="166638"/>
    <n v="52495"/>
    <n v="86474"/>
    <n v="5523"/>
    <n v="144492"/>
    <n v="0.86710114139632022"/>
    <x v="2"/>
    <n v="0"/>
  </r>
  <r>
    <s v="Post_407"/>
    <x v="300"/>
    <x v="2"/>
    <x v="2"/>
    <x v="1"/>
    <x v="0"/>
    <x v="7"/>
    <n v="4952299"/>
    <n v="149289"/>
    <n v="67652"/>
    <n v="13777"/>
    <n v="230718"/>
    <n v="4.6588059404329182E-2"/>
    <x v="1"/>
    <n v="0"/>
  </r>
  <r>
    <s v="Post_408"/>
    <x v="301"/>
    <x v="23"/>
    <x v="1"/>
    <x v="6"/>
    <x v="1"/>
    <x v="2"/>
    <n v="908633"/>
    <n v="408446"/>
    <n v="85164"/>
    <n v="12149"/>
    <n v="505759"/>
    <n v="0.55661526711004328"/>
    <x v="0"/>
    <n v="0"/>
  </r>
  <r>
    <s v="Post_409"/>
    <x v="302"/>
    <x v="12"/>
    <x v="3"/>
    <x v="1"/>
    <x v="0"/>
    <x v="2"/>
    <n v="4687224"/>
    <n v="1635"/>
    <n v="16037"/>
    <n v="48614"/>
    <n v="66286"/>
    <n v="1.4141846005226121E-2"/>
    <x v="1"/>
    <n v="0"/>
  </r>
  <r>
    <s v="Post_410"/>
    <x v="303"/>
    <x v="23"/>
    <x v="3"/>
    <x v="3"/>
    <x v="1"/>
    <x v="3"/>
    <n v="2758571"/>
    <n v="17789"/>
    <n v="36088"/>
    <n v="39138"/>
    <n v="93015"/>
    <n v="3.3718544855289204E-2"/>
    <x v="2"/>
    <n v="0"/>
  </r>
  <r>
    <s v="Post_411"/>
    <x v="304"/>
    <x v="21"/>
    <x v="2"/>
    <x v="5"/>
    <x v="3"/>
    <x v="6"/>
    <n v="253934"/>
    <n v="269239"/>
    <n v="27213"/>
    <n v="864"/>
    <n v="297316"/>
    <n v="1.1708396670000867"/>
    <x v="1"/>
    <n v="0"/>
  </r>
  <r>
    <s v="Post_412"/>
    <x v="149"/>
    <x v="18"/>
    <x v="3"/>
    <x v="2"/>
    <x v="3"/>
    <x v="6"/>
    <n v="3230389"/>
    <n v="297140"/>
    <n v="22102"/>
    <n v="29483"/>
    <n v="348725"/>
    <n v="0.10795139532731197"/>
    <x v="2"/>
    <n v="0"/>
  </r>
  <r>
    <s v="Post_413"/>
    <x v="65"/>
    <x v="0"/>
    <x v="3"/>
    <x v="8"/>
    <x v="3"/>
    <x v="0"/>
    <n v="3448262"/>
    <n v="15538"/>
    <n v="92514"/>
    <n v="38006"/>
    <n v="146058"/>
    <n v="4.2356990275100904E-2"/>
    <x v="2"/>
    <n v="0"/>
  </r>
  <r>
    <s v="Post_414"/>
    <x v="305"/>
    <x v="2"/>
    <x v="0"/>
    <x v="5"/>
    <x v="4"/>
    <x v="0"/>
    <n v="3739590"/>
    <n v="227858"/>
    <n v="13222"/>
    <n v="41021"/>
    <n v="282101"/>
    <n v="7.5436344626015145E-2"/>
    <x v="1"/>
    <n v="0"/>
  </r>
  <r>
    <s v="Post_415"/>
    <x v="129"/>
    <x v="23"/>
    <x v="3"/>
    <x v="5"/>
    <x v="0"/>
    <x v="0"/>
    <n v="2520922"/>
    <n v="74513"/>
    <n v="3987"/>
    <n v="22252"/>
    <n v="100752"/>
    <n v="3.9966329779342634E-2"/>
    <x v="0"/>
    <n v="0"/>
  </r>
  <r>
    <s v="Post_416"/>
    <x v="252"/>
    <x v="10"/>
    <x v="2"/>
    <x v="5"/>
    <x v="3"/>
    <x v="1"/>
    <n v="17826"/>
    <n v="347482"/>
    <n v="13497"/>
    <n v="25800"/>
    <n v="386779"/>
    <n v="21.697464377875015"/>
    <x v="1"/>
    <n v="0"/>
  </r>
  <r>
    <s v="Post_417"/>
    <x v="291"/>
    <x v="14"/>
    <x v="2"/>
    <x v="1"/>
    <x v="3"/>
    <x v="0"/>
    <n v="2717191"/>
    <n v="301070"/>
    <n v="32071"/>
    <n v="43935"/>
    <n v="377076"/>
    <n v="0.13877419732363311"/>
    <x v="0"/>
    <n v="0"/>
  </r>
  <r>
    <s v="Post_418"/>
    <x v="203"/>
    <x v="3"/>
    <x v="0"/>
    <x v="4"/>
    <x v="1"/>
    <x v="4"/>
    <n v="775716"/>
    <n v="249033"/>
    <n v="82258"/>
    <n v="37351"/>
    <n v="368642"/>
    <n v="0.47522804737816415"/>
    <x v="2"/>
    <n v="0"/>
  </r>
  <r>
    <s v="Post_419"/>
    <x v="224"/>
    <x v="10"/>
    <x v="1"/>
    <x v="1"/>
    <x v="2"/>
    <x v="2"/>
    <n v="446706"/>
    <n v="4264"/>
    <n v="75452"/>
    <n v="14816"/>
    <n v="94532"/>
    <n v="0.21162017076108222"/>
    <x v="0"/>
    <n v="0"/>
  </r>
  <r>
    <s v="Post_420"/>
    <x v="8"/>
    <x v="6"/>
    <x v="1"/>
    <x v="7"/>
    <x v="4"/>
    <x v="0"/>
    <n v="951304"/>
    <n v="342048"/>
    <n v="65047"/>
    <n v="35490"/>
    <n v="442585"/>
    <n v="0.46524034378074725"/>
    <x v="1"/>
    <n v="0"/>
  </r>
  <r>
    <s v="Post_421"/>
    <x v="306"/>
    <x v="17"/>
    <x v="2"/>
    <x v="4"/>
    <x v="3"/>
    <x v="0"/>
    <n v="1181477"/>
    <n v="224611"/>
    <n v="22199"/>
    <n v="39231"/>
    <n v="286041"/>
    <n v="0.2421045860393389"/>
    <x v="1"/>
    <n v="0"/>
  </r>
  <r>
    <s v="Post_422"/>
    <x v="271"/>
    <x v="9"/>
    <x v="3"/>
    <x v="0"/>
    <x v="2"/>
    <x v="4"/>
    <n v="117636"/>
    <n v="74051"/>
    <n v="17802"/>
    <n v="38144"/>
    <n v="129997"/>
    <n v="1.1050783773674726"/>
    <x v="1"/>
    <n v="0"/>
  </r>
  <r>
    <s v="Post_423"/>
    <x v="307"/>
    <x v="17"/>
    <x v="1"/>
    <x v="3"/>
    <x v="3"/>
    <x v="0"/>
    <n v="3592472"/>
    <n v="80185"/>
    <n v="16999"/>
    <n v="48101"/>
    <n v="145285"/>
    <n v="4.0441512139830181E-2"/>
    <x v="1"/>
    <n v="0"/>
  </r>
  <r>
    <s v="Post_424"/>
    <x v="308"/>
    <x v="21"/>
    <x v="1"/>
    <x v="0"/>
    <x v="4"/>
    <x v="6"/>
    <n v="3592674"/>
    <n v="160629"/>
    <n v="8445"/>
    <n v="9171"/>
    <n v="178245"/>
    <n v="4.9613463398014958E-2"/>
    <x v="1"/>
    <n v="0"/>
  </r>
  <r>
    <s v="Post_425"/>
    <x v="309"/>
    <x v="12"/>
    <x v="2"/>
    <x v="0"/>
    <x v="4"/>
    <x v="5"/>
    <n v="4528887"/>
    <n v="325301"/>
    <n v="55955"/>
    <n v="3060"/>
    <n v="384316"/>
    <n v="8.4858818513246184E-2"/>
    <x v="0"/>
    <n v="0"/>
  </r>
  <r>
    <s v="Post_426"/>
    <x v="310"/>
    <x v="0"/>
    <x v="3"/>
    <x v="4"/>
    <x v="2"/>
    <x v="1"/>
    <n v="1376828"/>
    <n v="271019"/>
    <n v="78128"/>
    <n v="31233"/>
    <n v="380380"/>
    <n v="0.27627270799257425"/>
    <x v="1"/>
    <n v="0"/>
  </r>
  <r>
    <s v="Post_427"/>
    <x v="311"/>
    <x v="9"/>
    <x v="1"/>
    <x v="1"/>
    <x v="1"/>
    <x v="3"/>
    <n v="4686957"/>
    <n v="109616"/>
    <n v="68468"/>
    <n v="40709"/>
    <n v="218793"/>
    <n v="4.6681247555716857E-2"/>
    <x v="1"/>
    <n v="0"/>
  </r>
  <r>
    <s v="Post_428"/>
    <x v="312"/>
    <x v="10"/>
    <x v="2"/>
    <x v="6"/>
    <x v="0"/>
    <x v="5"/>
    <n v="1375455"/>
    <n v="425083"/>
    <n v="93721"/>
    <n v="18977"/>
    <n v="537781"/>
    <n v="0.39098407436084787"/>
    <x v="0"/>
    <n v="0"/>
  </r>
  <r>
    <s v="Post_429"/>
    <x v="39"/>
    <x v="10"/>
    <x v="3"/>
    <x v="9"/>
    <x v="2"/>
    <x v="7"/>
    <n v="830776"/>
    <n v="387748"/>
    <n v="35728"/>
    <n v="33010"/>
    <n v="456486"/>
    <n v="0.54946941173071928"/>
    <x v="1"/>
    <n v="0"/>
  </r>
  <r>
    <s v="Post_430"/>
    <x v="160"/>
    <x v="23"/>
    <x v="3"/>
    <x v="7"/>
    <x v="3"/>
    <x v="6"/>
    <n v="2151293"/>
    <n v="496319"/>
    <n v="47342"/>
    <n v="12951"/>
    <n v="556612"/>
    <n v="0.25873370108116373"/>
    <x v="2"/>
    <n v="0"/>
  </r>
  <r>
    <s v="Post_431"/>
    <x v="287"/>
    <x v="16"/>
    <x v="2"/>
    <x v="4"/>
    <x v="0"/>
    <x v="1"/>
    <n v="40081"/>
    <n v="388209"/>
    <n v="72017"/>
    <n v="26138"/>
    <n v="486364"/>
    <n v="12.134527581647164"/>
    <x v="1"/>
    <n v="0"/>
  </r>
  <r>
    <s v="Post_432"/>
    <x v="313"/>
    <x v="4"/>
    <x v="1"/>
    <x v="6"/>
    <x v="0"/>
    <x v="4"/>
    <n v="2573525"/>
    <n v="244672"/>
    <n v="62989"/>
    <n v="24852"/>
    <n v="332513"/>
    <n v="0.12920527292332501"/>
    <x v="2"/>
    <n v="0"/>
  </r>
  <r>
    <s v="Post_433"/>
    <x v="314"/>
    <x v="15"/>
    <x v="1"/>
    <x v="5"/>
    <x v="0"/>
    <x v="5"/>
    <n v="693490"/>
    <n v="271218"/>
    <n v="30947"/>
    <n v="20950"/>
    <n v="323115"/>
    <n v="0.46592596865131436"/>
    <x v="1"/>
    <n v="0"/>
  </r>
  <r>
    <s v="Post_434"/>
    <x v="315"/>
    <x v="3"/>
    <x v="1"/>
    <x v="4"/>
    <x v="1"/>
    <x v="5"/>
    <n v="1190294"/>
    <n v="180949"/>
    <n v="16220"/>
    <n v="16017"/>
    <n v="213186"/>
    <n v="0.17910365002259945"/>
    <x v="1"/>
    <n v="0"/>
  </r>
  <r>
    <s v="Post_435"/>
    <x v="316"/>
    <x v="5"/>
    <x v="1"/>
    <x v="4"/>
    <x v="0"/>
    <x v="5"/>
    <n v="1646518"/>
    <n v="98332"/>
    <n v="62494"/>
    <n v="12314"/>
    <n v="173140"/>
    <n v="0.10515524276078367"/>
    <x v="0"/>
    <n v="0"/>
  </r>
  <r>
    <s v="Post_436"/>
    <x v="137"/>
    <x v="3"/>
    <x v="3"/>
    <x v="3"/>
    <x v="4"/>
    <x v="3"/>
    <n v="3112756"/>
    <n v="321532"/>
    <n v="88462"/>
    <n v="11421"/>
    <n v="421415"/>
    <n v="0.13538324237428181"/>
    <x v="0"/>
    <n v="0"/>
  </r>
  <r>
    <s v="Post_437"/>
    <x v="120"/>
    <x v="9"/>
    <x v="2"/>
    <x v="6"/>
    <x v="5"/>
    <x v="4"/>
    <n v="3255672"/>
    <n v="65898"/>
    <n v="18956"/>
    <n v="9970"/>
    <n v="94824"/>
    <n v="2.9125784169904093E-2"/>
    <x v="0"/>
    <n v="0"/>
  </r>
  <r>
    <s v="Post_438"/>
    <x v="54"/>
    <x v="22"/>
    <x v="3"/>
    <x v="3"/>
    <x v="5"/>
    <x v="6"/>
    <n v="2440651"/>
    <n v="379826"/>
    <n v="54619"/>
    <n v="36689"/>
    <n v="471134"/>
    <n v="0.19303620222637322"/>
    <x v="0"/>
    <n v="0"/>
  </r>
  <r>
    <s v="Post_439"/>
    <x v="317"/>
    <x v="6"/>
    <x v="2"/>
    <x v="3"/>
    <x v="3"/>
    <x v="6"/>
    <n v="1263815"/>
    <n v="1401"/>
    <n v="29795"/>
    <n v="76"/>
    <n v="31272"/>
    <n v="2.4744127898466153E-2"/>
    <x v="0"/>
    <n v="0"/>
  </r>
  <r>
    <s v="Post_440"/>
    <x v="21"/>
    <x v="0"/>
    <x v="0"/>
    <x v="9"/>
    <x v="0"/>
    <x v="6"/>
    <n v="2815018"/>
    <n v="235401"/>
    <n v="12601"/>
    <n v="10518"/>
    <n v="258520"/>
    <n v="9.1836002469611211E-2"/>
    <x v="1"/>
    <n v="0"/>
  </r>
  <r>
    <s v="Post_441"/>
    <x v="318"/>
    <x v="9"/>
    <x v="0"/>
    <x v="8"/>
    <x v="1"/>
    <x v="6"/>
    <n v="3868012"/>
    <n v="260982"/>
    <n v="45275"/>
    <n v="9713"/>
    <n v="315970"/>
    <n v="8.1687957534774966E-2"/>
    <x v="2"/>
    <n v="0"/>
  </r>
  <r>
    <s v="Post_442"/>
    <x v="319"/>
    <x v="13"/>
    <x v="3"/>
    <x v="1"/>
    <x v="3"/>
    <x v="1"/>
    <n v="4649706"/>
    <n v="330323"/>
    <n v="14225"/>
    <n v="34904"/>
    <n v="379452"/>
    <n v="8.1607740360358269E-2"/>
    <x v="0"/>
    <n v="0"/>
  </r>
  <r>
    <s v="Post_443"/>
    <x v="32"/>
    <x v="4"/>
    <x v="2"/>
    <x v="6"/>
    <x v="2"/>
    <x v="5"/>
    <n v="1972112"/>
    <n v="80588"/>
    <n v="58508"/>
    <n v="27308"/>
    <n v="166404"/>
    <n v="8.4378574847675997E-2"/>
    <x v="1"/>
    <n v="0"/>
  </r>
  <r>
    <s v="Post_444"/>
    <x v="318"/>
    <x v="9"/>
    <x v="2"/>
    <x v="4"/>
    <x v="4"/>
    <x v="3"/>
    <n v="3944256"/>
    <n v="25952"/>
    <n v="33400"/>
    <n v="41935"/>
    <n v="101287"/>
    <n v="2.5679621201057944E-2"/>
    <x v="0"/>
    <n v="0"/>
  </r>
  <r>
    <s v="Post_445"/>
    <x v="320"/>
    <x v="19"/>
    <x v="0"/>
    <x v="7"/>
    <x v="5"/>
    <x v="1"/>
    <n v="1742308"/>
    <n v="243400"/>
    <n v="13662"/>
    <n v="22362"/>
    <n v="279424"/>
    <n v="0.16037577741708126"/>
    <x v="0"/>
    <n v="0"/>
  </r>
  <r>
    <s v="Post_446"/>
    <x v="321"/>
    <x v="12"/>
    <x v="2"/>
    <x v="1"/>
    <x v="2"/>
    <x v="1"/>
    <n v="3474219"/>
    <n v="495721"/>
    <n v="38652"/>
    <n v="41799"/>
    <n v="576172"/>
    <n v="0.16584216481459574"/>
    <x v="2"/>
    <n v="0"/>
  </r>
  <r>
    <s v="Post_447"/>
    <x v="322"/>
    <x v="22"/>
    <x v="1"/>
    <x v="4"/>
    <x v="4"/>
    <x v="1"/>
    <n v="3335657"/>
    <n v="417475"/>
    <n v="40236"/>
    <n v="4254"/>
    <n v="461965"/>
    <n v="0.13849295655998203"/>
    <x v="2"/>
    <n v="0"/>
  </r>
  <r>
    <s v="Post_448"/>
    <x v="323"/>
    <x v="7"/>
    <x v="3"/>
    <x v="9"/>
    <x v="3"/>
    <x v="3"/>
    <n v="3571417"/>
    <n v="280029"/>
    <n v="10369"/>
    <n v="41918"/>
    <n v="332316"/>
    <n v="9.3048781478051984E-2"/>
    <x v="1"/>
    <n v="0"/>
  </r>
  <r>
    <s v="Post_449"/>
    <x v="324"/>
    <x v="2"/>
    <x v="0"/>
    <x v="0"/>
    <x v="3"/>
    <x v="6"/>
    <n v="112544"/>
    <n v="12459"/>
    <n v="57771"/>
    <n v="44943"/>
    <n v="115173"/>
    <n v="1.0233597526300824"/>
    <x v="2"/>
    <n v="0"/>
  </r>
  <r>
    <s v="Post_450"/>
    <x v="266"/>
    <x v="19"/>
    <x v="3"/>
    <x v="0"/>
    <x v="1"/>
    <x v="2"/>
    <n v="1120236"/>
    <n v="403893"/>
    <n v="40558"/>
    <n v="40713"/>
    <n v="485164"/>
    <n v="0.43309088442078275"/>
    <x v="0"/>
    <n v="0"/>
  </r>
  <r>
    <s v="Post_451"/>
    <x v="116"/>
    <x v="22"/>
    <x v="0"/>
    <x v="9"/>
    <x v="3"/>
    <x v="3"/>
    <n v="338635"/>
    <n v="376834"/>
    <n v="42333"/>
    <n v="9324"/>
    <n v="428491"/>
    <n v="1.2653476456952175"/>
    <x v="2"/>
    <n v="0"/>
  </r>
  <r>
    <s v="Post_452"/>
    <x v="125"/>
    <x v="14"/>
    <x v="0"/>
    <x v="5"/>
    <x v="3"/>
    <x v="3"/>
    <n v="1689148"/>
    <n v="349908"/>
    <n v="55192"/>
    <n v="27281"/>
    <n v="432381"/>
    <n v="0.2559757937137539"/>
    <x v="1"/>
    <n v="0"/>
  </r>
  <r>
    <s v="Post_453"/>
    <x v="325"/>
    <x v="14"/>
    <x v="2"/>
    <x v="8"/>
    <x v="4"/>
    <x v="7"/>
    <n v="2685855"/>
    <n v="480303"/>
    <n v="16618"/>
    <n v="3297"/>
    <n v="500218"/>
    <n v="0.18624162510634415"/>
    <x v="1"/>
    <n v="0"/>
  </r>
  <r>
    <s v="Post_454"/>
    <x v="269"/>
    <x v="18"/>
    <x v="1"/>
    <x v="1"/>
    <x v="1"/>
    <x v="6"/>
    <n v="2388920"/>
    <n v="44750"/>
    <n v="78711"/>
    <n v="21652"/>
    <n v="145113"/>
    <n v="6.0744185657117027E-2"/>
    <x v="2"/>
    <n v="0"/>
  </r>
  <r>
    <s v="Post_455"/>
    <x v="16"/>
    <x v="13"/>
    <x v="2"/>
    <x v="0"/>
    <x v="5"/>
    <x v="7"/>
    <n v="1729498"/>
    <n v="434724"/>
    <n v="83274"/>
    <n v="21460"/>
    <n v="539458"/>
    <n v="0.31191594323902078"/>
    <x v="0"/>
    <n v="0"/>
  </r>
  <r>
    <s v="Post_456"/>
    <x v="326"/>
    <x v="1"/>
    <x v="3"/>
    <x v="5"/>
    <x v="0"/>
    <x v="5"/>
    <n v="251467"/>
    <n v="155816"/>
    <n v="10165"/>
    <n v="11156"/>
    <n v="177137"/>
    <n v="0.7044144957390035"/>
    <x v="2"/>
    <n v="0"/>
  </r>
  <r>
    <s v="Post_457"/>
    <x v="327"/>
    <x v="15"/>
    <x v="3"/>
    <x v="4"/>
    <x v="3"/>
    <x v="4"/>
    <n v="1300227"/>
    <n v="345159"/>
    <n v="23454"/>
    <n v="34160"/>
    <n v="402773"/>
    <n v="0.30977129378177809"/>
    <x v="0"/>
    <n v="0"/>
  </r>
  <r>
    <s v="Post_458"/>
    <x v="27"/>
    <x v="16"/>
    <x v="3"/>
    <x v="5"/>
    <x v="1"/>
    <x v="7"/>
    <n v="1073279"/>
    <n v="344065"/>
    <n v="98144"/>
    <n v="1905"/>
    <n v="444114"/>
    <n v="0.4137917540546307"/>
    <x v="1"/>
    <n v="0"/>
  </r>
  <r>
    <s v="Post_459"/>
    <x v="293"/>
    <x v="19"/>
    <x v="1"/>
    <x v="6"/>
    <x v="1"/>
    <x v="2"/>
    <n v="3848863"/>
    <n v="404283"/>
    <n v="78130"/>
    <n v="41057"/>
    <n v="523470"/>
    <n v="0.13600639981210036"/>
    <x v="2"/>
    <n v="0"/>
  </r>
  <r>
    <s v="Post_460"/>
    <x v="216"/>
    <x v="22"/>
    <x v="2"/>
    <x v="5"/>
    <x v="1"/>
    <x v="0"/>
    <n v="266645"/>
    <n v="82375"/>
    <n v="992"/>
    <n v="5404"/>
    <n v="88771"/>
    <n v="0.33291829961184344"/>
    <x v="1"/>
    <n v="0"/>
  </r>
  <r>
    <s v="Post_461"/>
    <x v="299"/>
    <x v="23"/>
    <x v="0"/>
    <x v="6"/>
    <x v="0"/>
    <x v="0"/>
    <n v="4574441"/>
    <n v="361896"/>
    <n v="98169"/>
    <n v="26574"/>
    <n v="486639"/>
    <n v="0.10638217871866748"/>
    <x v="0"/>
    <n v="0"/>
  </r>
  <r>
    <s v="Post_462"/>
    <x v="298"/>
    <x v="9"/>
    <x v="2"/>
    <x v="1"/>
    <x v="0"/>
    <x v="3"/>
    <n v="4352106"/>
    <n v="308840"/>
    <n v="2844"/>
    <n v="35294"/>
    <n v="346978"/>
    <n v="7.9726458868419101E-2"/>
    <x v="1"/>
    <n v="0"/>
  </r>
  <r>
    <s v="Post_463"/>
    <x v="6"/>
    <x v="5"/>
    <x v="1"/>
    <x v="2"/>
    <x v="1"/>
    <x v="1"/>
    <n v="1926503"/>
    <n v="103365"/>
    <n v="58675"/>
    <n v="33276"/>
    <n v="195316"/>
    <n v="0.1013836988574635"/>
    <x v="0"/>
    <n v="0"/>
  </r>
  <r>
    <s v="Post_464"/>
    <x v="157"/>
    <x v="19"/>
    <x v="1"/>
    <x v="0"/>
    <x v="4"/>
    <x v="0"/>
    <n v="2167670"/>
    <n v="198784"/>
    <n v="96952"/>
    <n v="26902"/>
    <n v="322638"/>
    <n v="0.14884092135795579"/>
    <x v="1"/>
    <n v="0"/>
  </r>
  <r>
    <s v="Post_465"/>
    <x v="326"/>
    <x v="1"/>
    <x v="1"/>
    <x v="9"/>
    <x v="0"/>
    <x v="5"/>
    <n v="1083140"/>
    <n v="309982"/>
    <n v="34255"/>
    <n v="33816"/>
    <n v="378053"/>
    <n v="0.34903428919622581"/>
    <x v="0"/>
    <n v="0"/>
  </r>
  <r>
    <s v="Post_466"/>
    <x v="72"/>
    <x v="15"/>
    <x v="1"/>
    <x v="9"/>
    <x v="2"/>
    <x v="0"/>
    <n v="4398342"/>
    <n v="308054"/>
    <n v="29831"/>
    <n v="3366"/>
    <n v="341251"/>
    <n v="7.7586281376027605E-2"/>
    <x v="1"/>
    <n v="0"/>
  </r>
  <r>
    <s v="Post_467"/>
    <x v="328"/>
    <x v="2"/>
    <x v="2"/>
    <x v="7"/>
    <x v="3"/>
    <x v="3"/>
    <n v="3684089"/>
    <n v="213042"/>
    <n v="71881"/>
    <n v="21008"/>
    <n v="305931"/>
    <n v="8.3041153457476188E-2"/>
    <x v="2"/>
    <n v="0"/>
  </r>
  <r>
    <s v="Post_468"/>
    <x v="329"/>
    <x v="2"/>
    <x v="2"/>
    <x v="7"/>
    <x v="2"/>
    <x v="7"/>
    <n v="2524980"/>
    <n v="18862"/>
    <n v="77762"/>
    <n v="16925"/>
    <n v="113549"/>
    <n v="4.497025719015596E-2"/>
    <x v="2"/>
    <n v="0"/>
  </r>
  <r>
    <s v="Post_469"/>
    <x v="22"/>
    <x v="8"/>
    <x v="2"/>
    <x v="0"/>
    <x v="1"/>
    <x v="0"/>
    <n v="3061168"/>
    <n v="14811"/>
    <n v="49603"/>
    <n v="11285"/>
    <n v="75699"/>
    <n v="2.4728796328721585E-2"/>
    <x v="2"/>
    <n v="0"/>
  </r>
  <r>
    <s v="Post_470"/>
    <x v="330"/>
    <x v="0"/>
    <x v="1"/>
    <x v="6"/>
    <x v="4"/>
    <x v="0"/>
    <n v="275149"/>
    <n v="149844"/>
    <n v="9065"/>
    <n v="35899"/>
    <n v="194808"/>
    <n v="0.70800911506129405"/>
    <x v="1"/>
    <n v="0"/>
  </r>
  <r>
    <s v="Post_471"/>
    <x v="164"/>
    <x v="4"/>
    <x v="3"/>
    <x v="8"/>
    <x v="3"/>
    <x v="1"/>
    <n v="4867109"/>
    <n v="249339"/>
    <n v="46801"/>
    <n v="20110"/>
    <n v="316250"/>
    <n v="6.4976970928738192E-2"/>
    <x v="1"/>
    <n v="0"/>
  </r>
  <r>
    <s v="Post_472"/>
    <x v="310"/>
    <x v="0"/>
    <x v="0"/>
    <x v="9"/>
    <x v="3"/>
    <x v="3"/>
    <n v="1123564"/>
    <n v="306470"/>
    <n v="76377"/>
    <n v="46344"/>
    <n v="429191"/>
    <n v="0.38199070101925658"/>
    <x v="2"/>
    <n v="0"/>
  </r>
  <r>
    <s v="Post_473"/>
    <x v="300"/>
    <x v="2"/>
    <x v="0"/>
    <x v="6"/>
    <x v="4"/>
    <x v="4"/>
    <n v="3501632"/>
    <n v="326063"/>
    <n v="24819"/>
    <n v="11649"/>
    <n v="362531"/>
    <n v="0.10353201021695027"/>
    <x v="2"/>
    <n v="0"/>
  </r>
  <r>
    <s v="Post_474"/>
    <x v="331"/>
    <x v="11"/>
    <x v="3"/>
    <x v="3"/>
    <x v="2"/>
    <x v="0"/>
    <n v="4874267"/>
    <n v="432865"/>
    <n v="34178"/>
    <n v="19828"/>
    <n v="486871"/>
    <n v="9.9885993114451871E-2"/>
    <x v="0"/>
    <n v="0"/>
  </r>
  <r>
    <s v="Post_475"/>
    <x v="332"/>
    <x v="1"/>
    <x v="1"/>
    <x v="0"/>
    <x v="4"/>
    <x v="7"/>
    <n v="1137375"/>
    <n v="118437"/>
    <n v="23946"/>
    <n v="24358"/>
    <n v="166741"/>
    <n v="0.14660160457193097"/>
    <x v="0"/>
    <n v="0"/>
  </r>
  <r>
    <s v="Post_476"/>
    <x v="188"/>
    <x v="5"/>
    <x v="3"/>
    <x v="1"/>
    <x v="4"/>
    <x v="5"/>
    <n v="2623136"/>
    <n v="134723"/>
    <n v="43056"/>
    <n v="37987"/>
    <n v="215766"/>
    <n v="8.2254980298390928E-2"/>
    <x v="2"/>
    <n v="0"/>
  </r>
  <r>
    <s v="Post_477"/>
    <x v="333"/>
    <x v="16"/>
    <x v="3"/>
    <x v="7"/>
    <x v="4"/>
    <x v="1"/>
    <n v="4473535"/>
    <n v="329945"/>
    <n v="58746"/>
    <n v="11543"/>
    <n v="400234"/>
    <n v="8.9467054577643854E-2"/>
    <x v="2"/>
    <n v="0"/>
  </r>
  <r>
    <s v="Post_478"/>
    <x v="60"/>
    <x v="11"/>
    <x v="1"/>
    <x v="9"/>
    <x v="0"/>
    <x v="0"/>
    <n v="2984034"/>
    <n v="227827"/>
    <n v="65757"/>
    <n v="27104"/>
    <n v="320688"/>
    <n v="0.10746794440009731"/>
    <x v="0"/>
    <n v="0"/>
  </r>
  <r>
    <s v="Post_479"/>
    <x v="274"/>
    <x v="20"/>
    <x v="2"/>
    <x v="7"/>
    <x v="5"/>
    <x v="1"/>
    <n v="3033602"/>
    <n v="338637"/>
    <n v="28669"/>
    <n v="36429"/>
    <n v="403735"/>
    <n v="0.13308766278503245"/>
    <x v="2"/>
    <n v="0"/>
  </r>
  <r>
    <s v="Post_480"/>
    <x v="136"/>
    <x v="10"/>
    <x v="1"/>
    <x v="5"/>
    <x v="1"/>
    <x v="2"/>
    <n v="3683276"/>
    <n v="428789"/>
    <n v="65984"/>
    <n v="5073"/>
    <n v="499846"/>
    <n v="0.13570690874102292"/>
    <x v="0"/>
    <n v="0"/>
  </r>
  <r>
    <s v="Post_481"/>
    <x v="334"/>
    <x v="6"/>
    <x v="1"/>
    <x v="2"/>
    <x v="1"/>
    <x v="0"/>
    <n v="2836012"/>
    <n v="183713"/>
    <n v="10028"/>
    <n v="21436"/>
    <n v="215177"/>
    <n v="7.5873092215406709E-2"/>
    <x v="1"/>
    <n v="0"/>
  </r>
  <r>
    <s v="Post_482"/>
    <x v="335"/>
    <x v="22"/>
    <x v="0"/>
    <x v="2"/>
    <x v="0"/>
    <x v="0"/>
    <n v="3099164"/>
    <n v="427255"/>
    <n v="17081"/>
    <n v="23481"/>
    <n v="467817"/>
    <n v="0.15094941732673714"/>
    <x v="1"/>
    <n v="0"/>
  </r>
  <r>
    <s v="Post_483"/>
    <x v="336"/>
    <x v="13"/>
    <x v="1"/>
    <x v="8"/>
    <x v="4"/>
    <x v="0"/>
    <n v="2682414"/>
    <n v="401508"/>
    <n v="59012"/>
    <n v="3275"/>
    <n v="463795"/>
    <n v="0.17290209490406774"/>
    <x v="0"/>
    <n v="0"/>
  </r>
  <r>
    <s v="Post_484"/>
    <x v="337"/>
    <x v="23"/>
    <x v="0"/>
    <x v="0"/>
    <x v="2"/>
    <x v="5"/>
    <n v="2872586"/>
    <n v="304584"/>
    <n v="57452"/>
    <n v="40015"/>
    <n v="402051"/>
    <n v="0.13996134493449455"/>
    <x v="0"/>
    <n v="0"/>
  </r>
  <r>
    <s v="Post_485"/>
    <x v="338"/>
    <x v="7"/>
    <x v="0"/>
    <x v="5"/>
    <x v="0"/>
    <x v="4"/>
    <n v="4174438"/>
    <n v="141088"/>
    <n v="4035"/>
    <n v="3107"/>
    <n v="148230"/>
    <n v="3.5508971507062746E-2"/>
    <x v="1"/>
    <n v="0"/>
  </r>
  <r>
    <s v="Post_486"/>
    <x v="339"/>
    <x v="8"/>
    <x v="3"/>
    <x v="8"/>
    <x v="4"/>
    <x v="7"/>
    <n v="4086758"/>
    <n v="100333"/>
    <n v="31439"/>
    <n v="21971"/>
    <n v="153743"/>
    <n v="3.7619795446659672E-2"/>
    <x v="0"/>
    <n v="0"/>
  </r>
  <r>
    <s v="Post_487"/>
    <x v="340"/>
    <x v="15"/>
    <x v="3"/>
    <x v="7"/>
    <x v="2"/>
    <x v="3"/>
    <n v="3574391"/>
    <n v="163649"/>
    <n v="27522"/>
    <n v="2558"/>
    <n v="193729"/>
    <n v="5.4199162878375645E-2"/>
    <x v="1"/>
    <n v="0"/>
  </r>
  <r>
    <s v="Post_488"/>
    <x v="36"/>
    <x v="6"/>
    <x v="1"/>
    <x v="2"/>
    <x v="2"/>
    <x v="7"/>
    <n v="4533957"/>
    <n v="278567"/>
    <n v="60593"/>
    <n v="12923"/>
    <n v="352083"/>
    <n v="7.765468441804807E-2"/>
    <x v="1"/>
    <n v="0"/>
  </r>
  <r>
    <s v="Post_489"/>
    <x v="241"/>
    <x v="3"/>
    <x v="3"/>
    <x v="3"/>
    <x v="2"/>
    <x v="5"/>
    <n v="3747425"/>
    <n v="488131"/>
    <n v="30145"/>
    <n v="34060"/>
    <n v="552336"/>
    <n v="0.14739080835507049"/>
    <x v="2"/>
    <n v="0"/>
  </r>
  <r>
    <s v="Post_490"/>
    <x v="341"/>
    <x v="20"/>
    <x v="1"/>
    <x v="4"/>
    <x v="3"/>
    <x v="7"/>
    <n v="1296124"/>
    <n v="435551"/>
    <n v="48934"/>
    <n v="49483"/>
    <n v="533968"/>
    <n v="0.41197292851609879"/>
    <x v="0"/>
    <n v="0"/>
  </r>
  <r>
    <s v="Post_491"/>
    <x v="154"/>
    <x v="14"/>
    <x v="0"/>
    <x v="8"/>
    <x v="0"/>
    <x v="0"/>
    <n v="3754208"/>
    <n v="320167"/>
    <n v="58134"/>
    <n v="21693"/>
    <n v="399994"/>
    <n v="0.10654550840017389"/>
    <x v="1"/>
    <n v="0"/>
  </r>
  <r>
    <s v="Post_492"/>
    <x v="342"/>
    <x v="16"/>
    <x v="0"/>
    <x v="3"/>
    <x v="3"/>
    <x v="4"/>
    <n v="4583841"/>
    <n v="449919"/>
    <n v="34524"/>
    <n v="19323"/>
    <n v="503766"/>
    <n v="0.10990040884925982"/>
    <x v="1"/>
    <n v="0"/>
  </r>
  <r>
    <s v="Post_493"/>
    <x v="343"/>
    <x v="8"/>
    <x v="0"/>
    <x v="6"/>
    <x v="0"/>
    <x v="5"/>
    <n v="2627566"/>
    <n v="173288"/>
    <n v="8666"/>
    <n v="35026"/>
    <n v="216980"/>
    <n v="8.2578325339877287E-2"/>
    <x v="2"/>
    <n v="0"/>
  </r>
  <r>
    <s v="Post_494"/>
    <x v="243"/>
    <x v="16"/>
    <x v="0"/>
    <x v="2"/>
    <x v="2"/>
    <x v="3"/>
    <n v="797705"/>
    <n v="102013"/>
    <n v="63301"/>
    <n v="3932"/>
    <n v="169246"/>
    <n v="0.21216615164753888"/>
    <x v="2"/>
    <n v="0"/>
  </r>
  <r>
    <s v="Post_495"/>
    <x v="344"/>
    <x v="7"/>
    <x v="0"/>
    <x v="5"/>
    <x v="3"/>
    <x v="6"/>
    <n v="3971254"/>
    <n v="118065"/>
    <n v="64239"/>
    <n v="29490"/>
    <n v="211794"/>
    <n v="5.3331768756166187E-2"/>
    <x v="0"/>
    <n v="0"/>
  </r>
  <r>
    <s v="Post_496"/>
    <x v="345"/>
    <x v="6"/>
    <x v="3"/>
    <x v="3"/>
    <x v="2"/>
    <x v="6"/>
    <n v="4893326"/>
    <n v="383878"/>
    <n v="10656"/>
    <n v="9457"/>
    <n v="403991"/>
    <n v="8.2559592391759709E-2"/>
    <x v="2"/>
    <n v="0"/>
  </r>
  <r>
    <s v="Post_497"/>
    <x v="346"/>
    <x v="0"/>
    <x v="3"/>
    <x v="0"/>
    <x v="1"/>
    <x v="2"/>
    <n v="4511253"/>
    <n v="111081"/>
    <n v="94452"/>
    <n v="24513"/>
    <n v="230046"/>
    <n v="5.0993814800455659E-2"/>
    <x v="1"/>
    <n v="0"/>
  </r>
  <r>
    <s v="Post_498"/>
    <x v="347"/>
    <x v="2"/>
    <x v="1"/>
    <x v="1"/>
    <x v="3"/>
    <x v="3"/>
    <n v="3979197"/>
    <n v="313528"/>
    <n v="22858"/>
    <n v="39951"/>
    <n v="376337"/>
    <n v="9.4576116739131036E-2"/>
    <x v="0"/>
    <n v="0"/>
  </r>
  <r>
    <s v="Post_499"/>
    <x v="123"/>
    <x v="12"/>
    <x v="2"/>
    <x v="8"/>
    <x v="2"/>
    <x v="0"/>
    <n v="362721"/>
    <n v="485447"/>
    <n v="53099"/>
    <n v="2604"/>
    <n v="541150"/>
    <n v="1.4919180306626856"/>
    <x v="1"/>
    <n v="0"/>
  </r>
  <r>
    <s v="Post_500"/>
    <x v="346"/>
    <x v="0"/>
    <x v="0"/>
    <x v="3"/>
    <x v="5"/>
    <x v="0"/>
    <n v="1172906"/>
    <n v="179308"/>
    <n v="12608"/>
    <n v="36429"/>
    <n v="228345"/>
    <n v="0.19468312038645894"/>
    <x v="0"/>
    <n v="0"/>
  </r>
  <r>
    <s v="Post_501"/>
    <x v="79"/>
    <x v="21"/>
    <x v="1"/>
    <x v="2"/>
    <x v="5"/>
    <x v="0"/>
    <n v="1576695"/>
    <n v="223136"/>
    <n v="3427"/>
    <n v="44738"/>
    <n v="271301"/>
    <n v="0.17206942369957412"/>
    <x v="0"/>
    <n v="0"/>
  </r>
  <r>
    <s v="Post_502"/>
    <x v="348"/>
    <x v="5"/>
    <x v="2"/>
    <x v="4"/>
    <x v="4"/>
    <x v="6"/>
    <n v="4906236"/>
    <n v="318280"/>
    <n v="73843"/>
    <n v="42534"/>
    <n v="434657"/>
    <n v="8.8592762353869647E-2"/>
    <x v="2"/>
    <n v="0"/>
  </r>
  <r>
    <s v="Post_503"/>
    <x v="349"/>
    <x v="7"/>
    <x v="1"/>
    <x v="9"/>
    <x v="4"/>
    <x v="6"/>
    <n v="3419646"/>
    <n v="34941"/>
    <n v="95591"/>
    <n v="9327"/>
    <n v="139859"/>
    <n v="4.0898677816358767E-2"/>
    <x v="1"/>
    <n v="0"/>
  </r>
  <r>
    <s v="Post_504"/>
    <x v="350"/>
    <x v="7"/>
    <x v="2"/>
    <x v="1"/>
    <x v="5"/>
    <x v="0"/>
    <n v="4962420"/>
    <n v="494185"/>
    <n v="59718"/>
    <n v="46178"/>
    <n v="600081"/>
    <n v="0.12092507284752198"/>
    <x v="2"/>
    <n v="0"/>
  </r>
  <r>
    <s v="Post_505"/>
    <x v="105"/>
    <x v="1"/>
    <x v="3"/>
    <x v="9"/>
    <x v="0"/>
    <x v="6"/>
    <n v="2449590"/>
    <n v="214679"/>
    <n v="15511"/>
    <n v="10183"/>
    <n v="240373"/>
    <n v="9.812784996672913E-2"/>
    <x v="1"/>
    <n v="0"/>
  </r>
  <r>
    <s v="Post_506"/>
    <x v="279"/>
    <x v="23"/>
    <x v="3"/>
    <x v="3"/>
    <x v="3"/>
    <x v="3"/>
    <n v="3800628"/>
    <n v="87112"/>
    <n v="16845"/>
    <n v="17649"/>
    <n v="121606"/>
    <n v="3.1996291139253827E-2"/>
    <x v="2"/>
    <n v="0"/>
  </r>
  <r>
    <s v="Post_507"/>
    <x v="351"/>
    <x v="15"/>
    <x v="2"/>
    <x v="0"/>
    <x v="1"/>
    <x v="4"/>
    <n v="3829079"/>
    <n v="460489"/>
    <n v="8748"/>
    <n v="41683"/>
    <n v="510920"/>
    <n v="0.13343156409152174"/>
    <x v="1"/>
    <n v="0"/>
  </r>
  <r>
    <s v="Post_508"/>
    <x v="220"/>
    <x v="7"/>
    <x v="3"/>
    <x v="6"/>
    <x v="1"/>
    <x v="5"/>
    <n v="1201990"/>
    <n v="188063"/>
    <n v="58662"/>
    <n v="894"/>
    <n v="247619"/>
    <n v="0.20600753750031198"/>
    <x v="2"/>
    <n v="0"/>
  </r>
  <r>
    <s v="Post_509"/>
    <x v="54"/>
    <x v="22"/>
    <x v="3"/>
    <x v="4"/>
    <x v="1"/>
    <x v="2"/>
    <n v="1020876"/>
    <n v="129614"/>
    <n v="63924"/>
    <n v="20813"/>
    <n v="214351"/>
    <n v="0.20996771400248415"/>
    <x v="0"/>
    <n v="0"/>
  </r>
  <r>
    <s v="Post_510"/>
    <x v="352"/>
    <x v="23"/>
    <x v="3"/>
    <x v="8"/>
    <x v="4"/>
    <x v="7"/>
    <n v="2335723"/>
    <n v="364476"/>
    <n v="67740"/>
    <n v="24847"/>
    <n v="457063"/>
    <n v="0.19568373475793149"/>
    <x v="2"/>
    <n v="0"/>
  </r>
  <r>
    <s v="Post_511"/>
    <x v="353"/>
    <x v="9"/>
    <x v="2"/>
    <x v="3"/>
    <x v="0"/>
    <x v="4"/>
    <n v="56202"/>
    <n v="360896"/>
    <n v="25987"/>
    <n v="14628"/>
    <n v="401511"/>
    <n v="7.1440696060638409"/>
    <x v="2"/>
    <n v="0"/>
  </r>
  <r>
    <s v="Post_512"/>
    <x v="75"/>
    <x v="0"/>
    <x v="0"/>
    <x v="5"/>
    <x v="2"/>
    <x v="0"/>
    <n v="4038519"/>
    <n v="320781"/>
    <n v="72443"/>
    <n v="16822"/>
    <n v="410046"/>
    <n v="0.10153375531971003"/>
    <x v="0"/>
    <n v="0"/>
  </r>
  <r>
    <s v="Post_513"/>
    <x v="354"/>
    <x v="1"/>
    <x v="1"/>
    <x v="6"/>
    <x v="4"/>
    <x v="7"/>
    <n v="3237254"/>
    <n v="173375"/>
    <n v="36718"/>
    <n v="42896"/>
    <n v="252989"/>
    <n v="7.8149258600035715E-2"/>
    <x v="0"/>
    <n v="0"/>
  </r>
  <r>
    <s v="Post_514"/>
    <x v="325"/>
    <x v="14"/>
    <x v="1"/>
    <x v="2"/>
    <x v="2"/>
    <x v="7"/>
    <n v="4197833"/>
    <n v="175063"/>
    <n v="73833"/>
    <n v="25225"/>
    <n v="274121"/>
    <n v="6.5300596760280841E-2"/>
    <x v="2"/>
    <n v="0"/>
  </r>
  <r>
    <s v="Post_515"/>
    <x v="355"/>
    <x v="20"/>
    <x v="1"/>
    <x v="1"/>
    <x v="2"/>
    <x v="5"/>
    <n v="514956"/>
    <n v="250127"/>
    <n v="90852"/>
    <n v="5413"/>
    <n v="346392"/>
    <n v="0.6726632955048587"/>
    <x v="2"/>
    <n v="0"/>
  </r>
  <r>
    <s v="Post_516"/>
    <x v="356"/>
    <x v="4"/>
    <x v="2"/>
    <x v="3"/>
    <x v="5"/>
    <x v="3"/>
    <n v="2549644"/>
    <n v="355626"/>
    <n v="71483"/>
    <n v="4053"/>
    <n v="431162"/>
    <n v="0.16910674588295463"/>
    <x v="1"/>
    <n v="0"/>
  </r>
  <r>
    <s v="Post_517"/>
    <x v="349"/>
    <x v="7"/>
    <x v="3"/>
    <x v="4"/>
    <x v="3"/>
    <x v="1"/>
    <n v="1437913"/>
    <n v="199931"/>
    <n v="59221"/>
    <n v="837"/>
    <n v="259989"/>
    <n v="0.18080996555424425"/>
    <x v="2"/>
    <n v="0"/>
  </r>
  <r>
    <s v="Post_518"/>
    <x v="357"/>
    <x v="10"/>
    <x v="3"/>
    <x v="0"/>
    <x v="2"/>
    <x v="1"/>
    <n v="514808"/>
    <n v="83217"/>
    <n v="39130"/>
    <n v="31901"/>
    <n v="154248"/>
    <n v="0.29962238349054404"/>
    <x v="2"/>
    <n v="0"/>
  </r>
  <r>
    <s v="Post_519"/>
    <x v="334"/>
    <x v="6"/>
    <x v="2"/>
    <x v="0"/>
    <x v="4"/>
    <x v="1"/>
    <n v="3402798"/>
    <n v="5693"/>
    <n v="23769"/>
    <n v="1821"/>
    <n v="31283"/>
    <n v="9.1933167940030525E-3"/>
    <x v="0"/>
    <n v="0"/>
  </r>
  <r>
    <s v="Post_520"/>
    <x v="173"/>
    <x v="5"/>
    <x v="3"/>
    <x v="9"/>
    <x v="4"/>
    <x v="6"/>
    <n v="413996"/>
    <n v="302157"/>
    <n v="49992"/>
    <n v="24906"/>
    <n v="377055"/>
    <n v="0.91076966927216685"/>
    <x v="0"/>
    <n v="0"/>
  </r>
  <r>
    <s v="Post_521"/>
    <x v="358"/>
    <x v="2"/>
    <x v="2"/>
    <x v="0"/>
    <x v="5"/>
    <x v="2"/>
    <n v="2374524"/>
    <n v="3501"/>
    <n v="18005"/>
    <n v="20135"/>
    <n v="41641"/>
    <n v="1.7536567328862544E-2"/>
    <x v="1"/>
    <n v="0"/>
  </r>
  <r>
    <s v="Post_522"/>
    <x v="359"/>
    <x v="14"/>
    <x v="0"/>
    <x v="8"/>
    <x v="1"/>
    <x v="7"/>
    <n v="1372415"/>
    <n v="88595"/>
    <n v="23610"/>
    <n v="45790"/>
    <n v="157995"/>
    <n v="0.11512188368678571"/>
    <x v="2"/>
    <n v="0"/>
  </r>
  <r>
    <s v="Post_523"/>
    <x v="360"/>
    <x v="22"/>
    <x v="3"/>
    <x v="1"/>
    <x v="4"/>
    <x v="2"/>
    <n v="3306131"/>
    <n v="38806"/>
    <n v="68565"/>
    <n v="36981"/>
    <n v="144352"/>
    <n v="4.3661911763326983E-2"/>
    <x v="0"/>
    <n v="0"/>
  </r>
  <r>
    <s v="Post_524"/>
    <x v="361"/>
    <x v="0"/>
    <x v="0"/>
    <x v="4"/>
    <x v="5"/>
    <x v="7"/>
    <n v="3553589"/>
    <n v="405577"/>
    <n v="77631"/>
    <n v="43447"/>
    <n v="526655"/>
    <n v="0.14820368928427008"/>
    <x v="2"/>
    <n v="0"/>
  </r>
  <r>
    <s v="Post_525"/>
    <x v="177"/>
    <x v="6"/>
    <x v="3"/>
    <x v="0"/>
    <x v="5"/>
    <x v="5"/>
    <n v="848550"/>
    <n v="133105"/>
    <n v="51730"/>
    <n v="28482"/>
    <n v="213317"/>
    <n v="0.25139001826645452"/>
    <x v="1"/>
    <n v="0"/>
  </r>
  <r>
    <s v="Post_526"/>
    <x v="182"/>
    <x v="5"/>
    <x v="3"/>
    <x v="0"/>
    <x v="0"/>
    <x v="5"/>
    <n v="1769189"/>
    <n v="189560"/>
    <n v="31847"/>
    <n v="26317"/>
    <n v="247724"/>
    <n v="0.14002121876181686"/>
    <x v="2"/>
    <n v="0"/>
  </r>
  <r>
    <s v="Post_527"/>
    <x v="362"/>
    <x v="18"/>
    <x v="0"/>
    <x v="8"/>
    <x v="0"/>
    <x v="7"/>
    <n v="309064"/>
    <n v="499745"/>
    <n v="31698"/>
    <n v="23489"/>
    <n v="554932"/>
    <n v="1.7955245515491938"/>
    <x v="1"/>
    <n v="0"/>
  </r>
  <r>
    <s v="Post_528"/>
    <x v="363"/>
    <x v="4"/>
    <x v="3"/>
    <x v="1"/>
    <x v="5"/>
    <x v="0"/>
    <n v="1086831"/>
    <n v="3960"/>
    <n v="92374"/>
    <n v="44074"/>
    <n v="140408"/>
    <n v="0.12919027889340662"/>
    <x v="1"/>
    <n v="0"/>
  </r>
  <r>
    <s v="Post_529"/>
    <x v="269"/>
    <x v="18"/>
    <x v="2"/>
    <x v="5"/>
    <x v="1"/>
    <x v="0"/>
    <n v="473800"/>
    <n v="166023"/>
    <n v="16059"/>
    <n v="31572"/>
    <n v="213654"/>
    <n v="0.45093710426340228"/>
    <x v="2"/>
    <n v="0"/>
  </r>
  <r>
    <s v="Post_530"/>
    <x v="364"/>
    <x v="17"/>
    <x v="2"/>
    <x v="8"/>
    <x v="5"/>
    <x v="7"/>
    <n v="18921"/>
    <n v="150828"/>
    <n v="7751"/>
    <n v="27357"/>
    <n v="185936"/>
    <n v="9.8269647481634159"/>
    <x v="1"/>
    <n v="0"/>
  </r>
  <r>
    <s v="Post_531"/>
    <x v="310"/>
    <x v="0"/>
    <x v="0"/>
    <x v="1"/>
    <x v="5"/>
    <x v="6"/>
    <n v="4387929"/>
    <n v="389906"/>
    <n v="66441"/>
    <n v="34423"/>
    <n v="490770"/>
    <n v="0.11184547425448316"/>
    <x v="2"/>
    <n v="0"/>
  </r>
  <r>
    <s v="Post_532"/>
    <x v="365"/>
    <x v="21"/>
    <x v="3"/>
    <x v="3"/>
    <x v="4"/>
    <x v="7"/>
    <n v="2449452"/>
    <n v="486556"/>
    <n v="43076"/>
    <n v="27405"/>
    <n v="557037"/>
    <n v="0.22741290705023001"/>
    <x v="1"/>
    <n v="0"/>
  </r>
  <r>
    <s v="Post_533"/>
    <x v="316"/>
    <x v="5"/>
    <x v="1"/>
    <x v="3"/>
    <x v="1"/>
    <x v="1"/>
    <n v="4854685"/>
    <n v="134680"/>
    <n v="43340"/>
    <n v="2898"/>
    <n v="180918"/>
    <n v="3.7266681566363216E-2"/>
    <x v="0"/>
    <n v="0"/>
  </r>
  <r>
    <s v="Post_534"/>
    <x v="366"/>
    <x v="22"/>
    <x v="0"/>
    <x v="3"/>
    <x v="4"/>
    <x v="0"/>
    <n v="2052067"/>
    <n v="191445"/>
    <n v="84877"/>
    <n v="28974"/>
    <n v="305296"/>
    <n v="0.14877486943652424"/>
    <x v="0"/>
    <n v="0"/>
  </r>
  <r>
    <s v="Post_535"/>
    <x v="367"/>
    <x v="12"/>
    <x v="3"/>
    <x v="2"/>
    <x v="3"/>
    <x v="1"/>
    <n v="4767251"/>
    <n v="423291"/>
    <n v="97889"/>
    <n v="42439"/>
    <n v="563619"/>
    <n v="0.11822725507845087"/>
    <x v="1"/>
    <n v="0"/>
  </r>
  <r>
    <s v="Post_536"/>
    <x v="368"/>
    <x v="9"/>
    <x v="3"/>
    <x v="0"/>
    <x v="0"/>
    <x v="2"/>
    <n v="2368362"/>
    <n v="300651"/>
    <n v="67181"/>
    <n v="25054"/>
    <n v="392886"/>
    <n v="0.16588933617411528"/>
    <x v="2"/>
    <n v="0"/>
  </r>
  <r>
    <s v="Post_537"/>
    <x v="250"/>
    <x v="9"/>
    <x v="2"/>
    <x v="5"/>
    <x v="1"/>
    <x v="3"/>
    <n v="2175561"/>
    <n v="87753"/>
    <n v="74372"/>
    <n v="20428"/>
    <n v="182553"/>
    <n v="8.3910770601238027E-2"/>
    <x v="2"/>
    <n v="0"/>
  </r>
  <r>
    <s v="Post_538"/>
    <x v="369"/>
    <x v="21"/>
    <x v="0"/>
    <x v="1"/>
    <x v="3"/>
    <x v="5"/>
    <n v="4539531"/>
    <n v="206594"/>
    <n v="29902"/>
    <n v="9751"/>
    <n v="246247"/>
    <n v="5.4245031039550119E-2"/>
    <x v="0"/>
    <n v="0"/>
  </r>
  <r>
    <s v="Post_539"/>
    <x v="370"/>
    <x v="17"/>
    <x v="1"/>
    <x v="1"/>
    <x v="0"/>
    <x v="0"/>
    <n v="3713005"/>
    <n v="184413"/>
    <n v="88201"/>
    <n v="49856"/>
    <n v="322470"/>
    <n v="8.6848792285493831E-2"/>
    <x v="1"/>
    <n v="0"/>
  </r>
  <r>
    <s v="Post_540"/>
    <x v="137"/>
    <x v="3"/>
    <x v="3"/>
    <x v="3"/>
    <x v="5"/>
    <x v="2"/>
    <n v="1236179"/>
    <n v="391333"/>
    <n v="26828"/>
    <n v="40019"/>
    <n v="458180"/>
    <n v="0.37064211574537342"/>
    <x v="2"/>
    <n v="0"/>
  </r>
  <r>
    <s v="Post_541"/>
    <x v="371"/>
    <x v="8"/>
    <x v="2"/>
    <x v="3"/>
    <x v="0"/>
    <x v="3"/>
    <n v="1933738"/>
    <n v="115168"/>
    <n v="96016"/>
    <n v="41321"/>
    <n v="252505"/>
    <n v="0.13057870300940458"/>
    <x v="1"/>
    <n v="0"/>
  </r>
  <r>
    <s v="Post_542"/>
    <x v="34"/>
    <x v="13"/>
    <x v="0"/>
    <x v="2"/>
    <x v="0"/>
    <x v="0"/>
    <n v="4909664"/>
    <n v="32328"/>
    <n v="44030"/>
    <n v="40462"/>
    <n v="116820"/>
    <n v="2.3793888950445489E-2"/>
    <x v="0"/>
    <n v="0"/>
  </r>
  <r>
    <s v="Post_543"/>
    <x v="372"/>
    <x v="6"/>
    <x v="2"/>
    <x v="1"/>
    <x v="0"/>
    <x v="2"/>
    <n v="4022545"/>
    <n v="173474"/>
    <n v="36619"/>
    <n v="23322"/>
    <n v="233415"/>
    <n v="5.8026697028871026E-2"/>
    <x v="0"/>
    <n v="0"/>
  </r>
  <r>
    <s v="Post_544"/>
    <x v="104"/>
    <x v="4"/>
    <x v="1"/>
    <x v="3"/>
    <x v="2"/>
    <x v="2"/>
    <n v="4117289"/>
    <n v="476795"/>
    <n v="23810"/>
    <n v="7602"/>
    <n v="508207"/>
    <n v="0.12343243333173844"/>
    <x v="2"/>
    <n v="0"/>
  </r>
  <r>
    <s v="Post_545"/>
    <x v="88"/>
    <x v="10"/>
    <x v="2"/>
    <x v="5"/>
    <x v="4"/>
    <x v="3"/>
    <n v="4850591"/>
    <n v="157100"/>
    <n v="82852"/>
    <n v="36003"/>
    <n v="275955"/>
    <n v="5.6891005652713246E-2"/>
    <x v="0"/>
    <n v="0"/>
  </r>
  <r>
    <s v="Post_546"/>
    <x v="292"/>
    <x v="6"/>
    <x v="1"/>
    <x v="7"/>
    <x v="4"/>
    <x v="7"/>
    <n v="2359516"/>
    <n v="394171"/>
    <n v="34790"/>
    <n v="26112"/>
    <n v="455073"/>
    <n v="0.19286709647232739"/>
    <x v="0"/>
    <n v="0"/>
  </r>
  <r>
    <s v="Post_547"/>
    <x v="85"/>
    <x v="22"/>
    <x v="1"/>
    <x v="6"/>
    <x v="2"/>
    <x v="4"/>
    <n v="3647993"/>
    <n v="361442"/>
    <n v="26848"/>
    <n v="22650"/>
    <n v="410940"/>
    <n v="0.1126482424719565"/>
    <x v="0"/>
    <n v="0"/>
  </r>
  <r>
    <s v="Post_548"/>
    <x v="342"/>
    <x v="16"/>
    <x v="3"/>
    <x v="8"/>
    <x v="4"/>
    <x v="1"/>
    <n v="3520520"/>
    <n v="205027"/>
    <n v="91912"/>
    <n v="23644"/>
    <n v="320583"/>
    <n v="9.1061263676956813E-2"/>
    <x v="1"/>
    <n v="0"/>
  </r>
  <r>
    <s v="Post_549"/>
    <x v="373"/>
    <x v="12"/>
    <x v="3"/>
    <x v="6"/>
    <x v="0"/>
    <x v="4"/>
    <n v="333545"/>
    <n v="498977"/>
    <n v="52685"/>
    <n v="24137"/>
    <n v="575799"/>
    <n v="1.7263007989926398"/>
    <x v="2"/>
    <n v="0"/>
  </r>
  <r>
    <s v="Post_550"/>
    <x v="374"/>
    <x v="10"/>
    <x v="3"/>
    <x v="4"/>
    <x v="0"/>
    <x v="7"/>
    <n v="3230981"/>
    <n v="43250"/>
    <n v="25450"/>
    <n v="38132"/>
    <n v="106832"/>
    <n v="3.3064880294870196E-2"/>
    <x v="2"/>
    <n v="0"/>
  </r>
  <r>
    <s v="Post_551"/>
    <x v="364"/>
    <x v="17"/>
    <x v="1"/>
    <x v="0"/>
    <x v="4"/>
    <x v="0"/>
    <n v="4902801"/>
    <n v="457202"/>
    <n v="95950"/>
    <n v="35485"/>
    <n v="588637"/>
    <n v="0.12006136900110774"/>
    <x v="1"/>
    <n v="0"/>
  </r>
  <r>
    <s v="Post_552"/>
    <x v="54"/>
    <x v="22"/>
    <x v="3"/>
    <x v="1"/>
    <x v="5"/>
    <x v="7"/>
    <n v="4378018"/>
    <n v="396292"/>
    <n v="22112"/>
    <n v="2274"/>
    <n v="420678"/>
    <n v="9.6088686707089824E-2"/>
    <x v="1"/>
    <n v="0"/>
  </r>
  <r>
    <s v="Post_553"/>
    <x v="182"/>
    <x v="5"/>
    <x v="0"/>
    <x v="7"/>
    <x v="0"/>
    <x v="0"/>
    <n v="4489295"/>
    <n v="37622"/>
    <n v="68224"/>
    <n v="46460"/>
    <n v="152306"/>
    <n v="3.3926485116259904E-2"/>
    <x v="2"/>
    <n v="0"/>
  </r>
  <r>
    <s v="Post_554"/>
    <x v="375"/>
    <x v="20"/>
    <x v="0"/>
    <x v="8"/>
    <x v="5"/>
    <x v="7"/>
    <n v="4536700"/>
    <n v="149329"/>
    <n v="37190"/>
    <n v="17569"/>
    <n v="204088"/>
    <n v="4.4986003041858617E-2"/>
    <x v="1"/>
    <n v="0"/>
  </r>
  <r>
    <s v="Post_555"/>
    <x v="376"/>
    <x v="20"/>
    <x v="2"/>
    <x v="7"/>
    <x v="2"/>
    <x v="2"/>
    <n v="4303043"/>
    <n v="415815"/>
    <n v="78416"/>
    <n v="44101"/>
    <n v="538332"/>
    <n v="0.12510495479594325"/>
    <x v="2"/>
    <n v="0"/>
  </r>
  <r>
    <s v="Post_556"/>
    <x v="377"/>
    <x v="12"/>
    <x v="3"/>
    <x v="7"/>
    <x v="0"/>
    <x v="3"/>
    <n v="348322"/>
    <n v="346558"/>
    <n v="13640"/>
    <n v="22532"/>
    <n v="382730"/>
    <n v="1.0987821613334787"/>
    <x v="0"/>
    <n v="0"/>
  </r>
  <r>
    <s v="Post_557"/>
    <x v="378"/>
    <x v="3"/>
    <x v="1"/>
    <x v="7"/>
    <x v="2"/>
    <x v="5"/>
    <n v="129205"/>
    <n v="493844"/>
    <n v="93705"/>
    <n v="39629"/>
    <n v="627178"/>
    <n v="4.8541310320808018"/>
    <x v="0"/>
    <n v="0"/>
  </r>
  <r>
    <s v="Post_558"/>
    <x v="177"/>
    <x v="6"/>
    <x v="3"/>
    <x v="8"/>
    <x v="0"/>
    <x v="7"/>
    <n v="4402616"/>
    <n v="162946"/>
    <n v="44597"/>
    <n v="39590"/>
    <n v="247133"/>
    <n v="5.6133217159979432E-2"/>
    <x v="0"/>
    <n v="0"/>
  </r>
  <r>
    <s v="Post_559"/>
    <x v="379"/>
    <x v="1"/>
    <x v="2"/>
    <x v="0"/>
    <x v="2"/>
    <x v="0"/>
    <n v="100506"/>
    <n v="161319"/>
    <n v="17132"/>
    <n v="32048"/>
    <n v="210499"/>
    <n v="2.094392374584602"/>
    <x v="2"/>
    <n v="0"/>
  </r>
  <r>
    <s v="Post_560"/>
    <x v="251"/>
    <x v="17"/>
    <x v="3"/>
    <x v="5"/>
    <x v="3"/>
    <x v="4"/>
    <n v="4377468"/>
    <n v="364956"/>
    <n v="49873"/>
    <n v="18498"/>
    <n v="433327"/>
    <n v="9.8990329569513702E-2"/>
    <x v="0"/>
    <n v="0"/>
  </r>
  <r>
    <s v="Post_561"/>
    <x v="380"/>
    <x v="16"/>
    <x v="0"/>
    <x v="7"/>
    <x v="0"/>
    <x v="6"/>
    <n v="1568096"/>
    <n v="365320"/>
    <n v="56390"/>
    <n v="19992"/>
    <n v="441702"/>
    <n v="0.28168045833928534"/>
    <x v="2"/>
    <n v="0"/>
  </r>
  <r>
    <s v="Post_562"/>
    <x v="185"/>
    <x v="3"/>
    <x v="3"/>
    <x v="4"/>
    <x v="0"/>
    <x v="6"/>
    <n v="147145"/>
    <n v="283273"/>
    <n v="38125"/>
    <n v="30094"/>
    <n v="351492"/>
    <n v="2.3887457949641511"/>
    <x v="2"/>
    <n v="0"/>
  </r>
  <r>
    <s v="Post_563"/>
    <x v="381"/>
    <x v="18"/>
    <x v="0"/>
    <x v="6"/>
    <x v="0"/>
    <x v="3"/>
    <n v="2732458"/>
    <n v="330425"/>
    <n v="27066"/>
    <n v="37518"/>
    <n v="395009"/>
    <n v="0.14456178283435647"/>
    <x v="1"/>
    <n v="0"/>
  </r>
  <r>
    <s v="Post_564"/>
    <x v="70"/>
    <x v="5"/>
    <x v="3"/>
    <x v="5"/>
    <x v="5"/>
    <x v="4"/>
    <n v="4278894"/>
    <n v="445708"/>
    <n v="53584"/>
    <n v="44109"/>
    <n v="543401"/>
    <n v="0.12699566757204081"/>
    <x v="2"/>
    <n v="0"/>
  </r>
  <r>
    <s v="Post_565"/>
    <x v="195"/>
    <x v="10"/>
    <x v="0"/>
    <x v="5"/>
    <x v="5"/>
    <x v="4"/>
    <n v="2325819"/>
    <n v="315226"/>
    <n v="26911"/>
    <n v="8993"/>
    <n v="351130"/>
    <n v="0.15097047534653385"/>
    <x v="0"/>
    <n v="0"/>
  </r>
  <r>
    <s v="Post_566"/>
    <x v="382"/>
    <x v="21"/>
    <x v="1"/>
    <x v="6"/>
    <x v="0"/>
    <x v="5"/>
    <n v="90504"/>
    <n v="10397"/>
    <n v="53914"/>
    <n v="41748"/>
    <n v="106059"/>
    <n v="1.1718708565367277"/>
    <x v="0"/>
    <n v="0"/>
  </r>
  <r>
    <s v="Post_567"/>
    <x v="171"/>
    <x v="8"/>
    <x v="3"/>
    <x v="7"/>
    <x v="1"/>
    <x v="4"/>
    <n v="449430"/>
    <n v="369184"/>
    <n v="10787"/>
    <n v="30236"/>
    <n v="410207"/>
    <n v="0.91272723227198893"/>
    <x v="1"/>
    <n v="0"/>
  </r>
  <r>
    <s v="Post_568"/>
    <x v="383"/>
    <x v="10"/>
    <x v="1"/>
    <x v="8"/>
    <x v="0"/>
    <x v="0"/>
    <n v="1357187"/>
    <n v="35801"/>
    <n v="70630"/>
    <n v="1191"/>
    <n v="107622"/>
    <n v="7.9297841785988227E-2"/>
    <x v="0"/>
    <n v="0"/>
  </r>
  <r>
    <s v="Post_569"/>
    <x v="266"/>
    <x v="19"/>
    <x v="2"/>
    <x v="8"/>
    <x v="1"/>
    <x v="4"/>
    <n v="3342463"/>
    <n v="476827"/>
    <n v="68811"/>
    <n v="49349"/>
    <n v="594987"/>
    <n v="0.17800855237589766"/>
    <x v="1"/>
    <n v="0"/>
  </r>
  <r>
    <s v="Post_570"/>
    <x v="384"/>
    <x v="0"/>
    <x v="0"/>
    <x v="0"/>
    <x v="5"/>
    <x v="1"/>
    <n v="137563"/>
    <n v="40490"/>
    <n v="5847"/>
    <n v="43200"/>
    <n v="89537"/>
    <n v="0.65087996045448271"/>
    <x v="1"/>
    <n v="0"/>
  </r>
  <r>
    <s v="Post_571"/>
    <x v="385"/>
    <x v="9"/>
    <x v="1"/>
    <x v="9"/>
    <x v="4"/>
    <x v="5"/>
    <n v="1211898"/>
    <n v="301141"/>
    <n v="73729"/>
    <n v="34908"/>
    <n v="409778"/>
    <n v="0.33812911647679922"/>
    <x v="0"/>
    <n v="0"/>
  </r>
  <r>
    <s v="Post_572"/>
    <x v="243"/>
    <x v="16"/>
    <x v="2"/>
    <x v="6"/>
    <x v="4"/>
    <x v="3"/>
    <n v="3574989"/>
    <n v="180600"/>
    <n v="24471"/>
    <n v="22982"/>
    <n v="228053"/>
    <n v="6.3791245231803517E-2"/>
    <x v="0"/>
    <n v="0"/>
  </r>
  <r>
    <s v="Post_573"/>
    <x v="386"/>
    <x v="12"/>
    <x v="0"/>
    <x v="2"/>
    <x v="0"/>
    <x v="6"/>
    <n v="885342"/>
    <n v="214451"/>
    <n v="28768"/>
    <n v="31466"/>
    <n v="274685"/>
    <n v="0.31025863451637897"/>
    <x v="0"/>
    <n v="0"/>
  </r>
  <r>
    <s v="Post_574"/>
    <x v="387"/>
    <x v="22"/>
    <x v="3"/>
    <x v="4"/>
    <x v="0"/>
    <x v="6"/>
    <n v="3620989"/>
    <n v="185166"/>
    <n v="73884"/>
    <n v="46247"/>
    <n v="305297"/>
    <n v="8.4313153119216874E-2"/>
    <x v="2"/>
    <n v="0"/>
  </r>
  <r>
    <s v="Post_575"/>
    <x v="388"/>
    <x v="20"/>
    <x v="1"/>
    <x v="2"/>
    <x v="5"/>
    <x v="6"/>
    <n v="4694304"/>
    <n v="15155"/>
    <n v="48834"/>
    <n v="46703"/>
    <n v="110692"/>
    <n v="2.3580066395359141E-2"/>
    <x v="2"/>
    <n v="0"/>
  </r>
  <r>
    <s v="Post_576"/>
    <x v="184"/>
    <x v="21"/>
    <x v="0"/>
    <x v="9"/>
    <x v="4"/>
    <x v="3"/>
    <n v="4298867"/>
    <n v="233439"/>
    <n v="92096"/>
    <n v="20234"/>
    <n v="345769"/>
    <n v="8.0432588400618121E-2"/>
    <x v="0"/>
    <n v="0"/>
  </r>
  <r>
    <s v="Post_577"/>
    <x v="34"/>
    <x v="13"/>
    <x v="0"/>
    <x v="1"/>
    <x v="3"/>
    <x v="3"/>
    <n v="1308627"/>
    <n v="212701"/>
    <n v="97549"/>
    <n v="10352"/>
    <n v="320602"/>
    <n v="0.24499112428522413"/>
    <x v="2"/>
    <n v="0"/>
  </r>
  <r>
    <s v="Post_578"/>
    <x v="389"/>
    <x v="7"/>
    <x v="1"/>
    <x v="9"/>
    <x v="2"/>
    <x v="6"/>
    <n v="2126836"/>
    <n v="135067"/>
    <n v="2582"/>
    <n v="34647"/>
    <n v="172296"/>
    <n v="8.1010477535644498E-2"/>
    <x v="1"/>
    <n v="0"/>
  </r>
  <r>
    <s v="Post_579"/>
    <x v="390"/>
    <x v="7"/>
    <x v="3"/>
    <x v="0"/>
    <x v="4"/>
    <x v="6"/>
    <n v="4411840"/>
    <n v="488416"/>
    <n v="16876"/>
    <n v="36638"/>
    <n v="541930"/>
    <n v="0.12283537027634728"/>
    <x v="2"/>
    <n v="0"/>
  </r>
  <r>
    <s v="Post_580"/>
    <x v="391"/>
    <x v="20"/>
    <x v="2"/>
    <x v="4"/>
    <x v="3"/>
    <x v="6"/>
    <n v="3605502"/>
    <n v="330152"/>
    <n v="54247"/>
    <n v="11566"/>
    <n v="395965"/>
    <n v="0.10982243249345029"/>
    <x v="1"/>
    <n v="0"/>
  </r>
  <r>
    <s v="Post_581"/>
    <x v="350"/>
    <x v="7"/>
    <x v="3"/>
    <x v="2"/>
    <x v="3"/>
    <x v="1"/>
    <n v="4563829"/>
    <n v="352053"/>
    <n v="35563"/>
    <n v="33451"/>
    <n v="421067"/>
    <n v="9.2261782814386781E-2"/>
    <x v="0"/>
    <n v="0"/>
  </r>
  <r>
    <s v="Post_582"/>
    <x v="392"/>
    <x v="11"/>
    <x v="0"/>
    <x v="6"/>
    <x v="4"/>
    <x v="6"/>
    <n v="400059"/>
    <n v="255199"/>
    <n v="28172"/>
    <n v="10919"/>
    <n v="294290"/>
    <n v="0.73561649656675643"/>
    <x v="1"/>
    <n v="0"/>
  </r>
  <r>
    <s v="Post_583"/>
    <x v="26"/>
    <x v="1"/>
    <x v="2"/>
    <x v="3"/>
    <x v="5"/>
    <x v="1"/>
    <n v="977370"/>
    <n v="157911"/>
    <n v="30071"/>
    <n v="2947"/>
    <n v="190929"/>
    <n v="0.19534976518616287"/>
    <x v="2"/>
    <n v="0"/>
  </r>
  <r>
    <s v="Post_584"/>
    <x v="393"/>
    <x v="8"/>
    <x v="3"/>
    <x v="8"/>
    <x v="1"/>
    <x v="7"/>
    <n v="4464692"/>
    <n v="44245"/>
    <n v="12962"/>
    <n v="42732"/>
    <n v="99939"/>
    <n v="2.2384298849730283E-2"/>
    <x v="0"/>
    <n v="0"/>
  </r>
  <r>
    <s v="Post_585"/>
    <x v="49"/>
    <x v="4"/>
    <x v="3"/>
    <x v="8"/>
    <x v="0"/>
    <x v="6"/>
    <n v="1880584"/>
    <n v="376512"/>
    <n v="76764"/>
    <n v="34314"/>
    <n v="487590"/>
    <n v="0.25927584197249365"/>
    <x v="1"/>
    <n v="0"/>
  </r>
  <r>
    <s v="Post_586"/>
    <x v="208"/>
    <x v="18"/>
    <x v="0"/>
    <x v="2"/>
    <x v="1"/>
    <x v="2"/>
    <n v="3073948"/>
    <n v="220279"/>
    <n v="58403"/>
    <n v="13445"/>
    <n v="292127"/>
    <n v="9.5033162564883991E-2"/>
    <x v="0"/>
    <n v="0"/>
  </r>
  <r>
    <s v="Post_587"/>
    <x v="206"/>
    <x v="10"/>
    <x v="1"/>
    <x v="1"/>
    <x v="2"/>
    <x v="5"/>
    <n v="3839951"/>
    <n v="182675"/>
    <n v="74863"/>
    <n v="44718"/>
    <n v="302256"/>
    <n v="7.8713504417113653E-2"/>
    <x v="0"/>
    <n v="0"/>
  </r>
  <r>
    <s v="Post_588"/>
    <x v="316"/>
    <x v="5"/>
    <x v="0"/>
    <x v="1"/>
    <x v="5"/>
    <x v="6"/>
    <n v="2716465"/>
    <n v="376170"/>
    <n v="83061"/>
    <n v="34545"/>
    <n v="493776"/>
    <n v="0.18177153027924159"/>
    <x v="0"/>
    <n v="0"/>
  </r>
  <r>
    <s v="Post_589"/>
    <x v="186"/>
    <x v="12"/>
    <x v="3"/>
    <x v="9"/>
    <x v="3"/>
    <x v="0"/>
    <n v="1335761"/>
    <n v="344123"/>
    <n v="4329"/>
    <n v="48849"/>
    <n v="397301"/>
    <n v="0.29743419668638327"/>
    <x v="0"/>
    <n v="0"/>
  </r>
  <r>
    <s v="Post_590"/>
    <x v="22"/>
    <x v="8"/>
    <x v="3"/>
    <x v="4"/>
    <x v="0"/>
    <x v="4"/>
    <n v="1180149"/>
    <n v="286650"/>
    <n v="1000"/>
    <n v="27032"/>
    <n v="314682"/>
    <n v="0.26664599131126665"/>
    <x v="0"/>
    <n v="0"/>
  </r>
  <r>
    <s v="Post_591"/>
    <x v="361"/>
    <x v="0"/>
    <x v="1"/>
    <x v="3"/>
    <x v="5"/>
    <x v="2"/>
    <n v="2002817"/>
    <n v="410588"/>
    <n v="47199"/>
    <n v="47032"/>
    <n v="504819"/>
    <n v="0.25205448126314084"/>
    <x v="1"/>
    <n v="0"/>
  </r>
  <r>
    <s v="Post_592"/>
    <x v="227"/>
    <x v="0"/>
    <x v="0"/>
    <x v="6"/>
    <x v="4"/>
    <x v="3"/>
    <n v="845246"/>
    <n v="313875"/>
    <n v="38766"/>
    <n v="37466"/>
    <n v="390107"/>
    <n v="0.46153072596616845"/>
    <x v="2"/>
    <n v="0"/>
  </r>
  <r>
    <s v="Post_593"/>
    <x v="394"/>
    <x v="16"/>
    <x v="3"/>
    <x v="6"/>
    <x v="0"/>
    <x v="5"/>
    <n v="4066726"/>
    <n v="104299"/>
    <n v="51143"/>
    <n v="20911"/>
    <n v="176353"/>
    <n v="4.3364859102875387E-2"/>
    <x v="0"/>
    <n v="0"/>
  </r>
  <r>
    <s v="Post_594"/>
    <x v="395"/>
    <x v="6"/>
    <x v="3"/>
    <x v="4"/>
    <x v="3"/>
    <x v="4"/>
    <n v="3764424"/>
    <n v="163362"/>
    <n v="93921"/>
    <n v="36293"/>
    <n v="293576"/>
    <n v="7.7986964273950007E-2"/>
    <x v="1"/>
    <n v="0"/>
  </r>
  <r>
    <s v="Post_595"/>
    <x v="368"/>
    <x v="9"/>
    <x v="0"/>
    <x v="6"/>
    <x v="5"/>
    <x v="4"/>
    <n v="3988342"/>
    <n v="364965"/>
    <n v="35233"/>
    <n v="5962"/>
    <n v="406160"/>
    <n v="0.10183680336340263"/>
    <x v="2"/>
    <n v="0"/>
  </r>
  <r>
    <s v="Post_596"/>
    <x v="396"/>
    <x v="5"/>
    <x v="0"/>
    <x v="5"/>
    <x v="3"/>
    <x v="4"/>
    <n v="1934330"/>
    <n v="341337"/>
    <n v="10605"/>
    <n v="35090"/>
    <n v="387032"/>
    <n v="0.20008581782839535"/>
    <x v="0"/>
    <n v="0"/>
  </r>
  <r>
    <s v="Post_597"/>
    <x v="79"/>
    <x v="21"/>
    <x v="2"/>
    <x v="0"/>
    <x v="4"/>
    <x v="6"/>
    <n v="383395"/>
    <n v="244568"/>
    <n v="41301"/>
    <n v="37072"/>
    <n v="322941"/>
    <n v="0.84231927907249704"/>
    <x v="2"/>
    <n v="0"/>
  </r>
  <r>
    <s v="Post_598"/>
    <x v="397"/>
    <x v="11"/>
    <x v="1"/>
    <x v="2"/>
    <x v="0"/>
    <x v="1"/>
    <n v="3469085"/>
    <n v="404702"/>
    <n v="36285"/>
    <n v="25629"/>
    <n v="466616"/>
    <n v="0.13450693770835825"/>
    <x v="1"/>
    <n v="0"/>
  </r>
  <r>
    <s v="Post_599"/>
    <x v="398"/>
    <x v="13"/>
    <x v="1"/>
    <x v="5"/>
    <x v="0"/>
    <x v="3"/>
    <n v="2594914"/>
    <n v="369883"/>
    <n v="17225"/>
    <n v="14583"/>
    <n v="401691"/>
    <n v="0.1547993498050417"/>
    <x v="0"/>
    <n v="0"/>
  </r>
  <r>
    <s v="Post_600"/>
    <x v="234"/>
    <x v="18"/>
    <x v="2"/>
    <x v="8"/>
    <x v="5"/>
    <x v="1"/>
    <n v="1785067"/>
    <n v="468653"/>
    <n v="40159"/>
    <n v="15054"/>
    <n v="523866"/>
    <n v="0.29347133749041354"/>
    <x v="2"/>
    <n v="0"/>
  </r>
  <r>
    <s v="Post_601"/>
    <x v="399"/>
    <x v="13"/>
    <x v="1"/>
    <x v="1"/>
    <x v="3"/>
    <x v="2"/>
    <n v="3329289"/>
    <n v="462737"/>
    <n v="18302"/>
    <n v="45849"/>
    <n v="526888"/>
    <n v="0.15825841493484044"/>
    <x v="0"/>
    <n v="0"/>
  </r>
  <r>
    <s v="Post_602"/>
    <x v="400"/>
    <x v="19"/>
    <x v="3"/>
    <x v="2"/>
    <x v="4"/>
    <x v="5"/>
    <n v="2888178"/>
    <n v="323173"/>
    <n v="11546"/>
    <n v="33894"/>
    <n v="368613"/>
    <n v="0.12762821405051905"/>
    <x v="2"/>
    <n v="0"/>
  </r>
  <r>
    <s v="Post_603"/>
    <x v="46"/>
    <x v="21"/>
    <x v="1"/>
    <x v="1"/>
    <x v="3"/>
    <x v="5"/>
    <n v="3177760"/>
    <n v="71183"/>
    <n v="55349"/>
    <n v="7595"/>
    <n v="134127"/>
    <n v="4.2208033331655001E-2"/>
    <x v="2"/>
    <n v="0"/>
  </r>
  <r>
    <s v="Post_604"/>
    <x v="374"/>
    <x v="10"/>
    <x v="2"/>
    <x v="1"/>
    <x v="0"/>
    <x v="5"/>
    <n v="3812332"/>
    <n v="82371"/>
    <n v="33738"/>
    <n v="38074"/>
    <n v="154183"/>
    <n v="4.0443224776855739E-2"/>
    <x v="2"/>
    <n v="0"/>
  </r>
  <r>
    <s v="Post_605"/>
    <x v="401"/>
    <x v="17"/>
    <x v="1"/>
    <x v="9"/>
    <x v="3"/>
    <x v="1"/>
    <n v="3660613"/>
    <n v="40261"/>
    <n v="23562"/>
    <n v="5633"/>
    <n v="69456"/>
    <n v="1.8973871316088315E-2"/>
    <x v="0"/>
    <n v="0"/>
  </r>
  <r>
    <s v="Post_606"/>
    <x v="367"/>
    <x v="12"/>
    <x v="3"/>
    <x v="6"/>
    <x v="0"/>
    <x v="5"/>
    <n v="3837180"/>
    <n v="476063"/>
    <n v="92607"/>
    <n v="6057"/>
    <n v="574727"/>
    <n v="0.14977848315690168"/>
    <x v="2"/>
    <n v="0"/>
  </r>
  <r>
    <s v="Post_607"/>
    <x v="402"/>
    <x v="21"/>
    <x v="3"/>
    <x v="1"/>
    <x v="2"/>
    <x v="0"/>
    <n v="4709663"/>
    <n v="278234"/>
    <n v="36961"/>
    <n v="4670"/>
    <n v="319865"/>
    <n v="6.7916749032786425E-2"/>
    <x v="1"/>
    <n v="0"/>
  </r>
  <r>
    <s v="Post_608"/>
    <x v="403"/>
    <x v="3"/>
    <x v="3"/>
    <x v="6"/>
    <x v="3"/>
    <x v="2"/>
    <n v="4812283"/>
    <n v="315371"/>
    <n v="43915"/>
    <n v="14695"/>
    <n v="373981"/>
    <n v="7.7713841850115636E-2"/>
    <x v="2"/>
    <n v="0"/>
  </r>
  <r>
    <s v="Post_609"/>
    <x v="404"/>
    <x v="9"/>
    <x v="0"/>
    <x v="7"/>
    <x v="3"/>
    <x v="1"/>
    <n v="3722792"/>
    <n v="275554"/>
    <n v="76015"/>
    <n v="15183"/>
    <n v="366752"/>
    <n v="9.8515307865709389E-2"/>
    <x v="0"/>
    <n v="0"/>
  </r>
  <r>
    <s v="Post_610"/>
    <x v="11"/>
    <x v="9"/>
    <x v="0"/>
    <x v="1"/>
    <x v="2"/>
    <x v="2"/>
    <n v="4094329"/>
    <n v="434249"/>
    <n v="5820"/>
    <n v="18517"/>
    <n v="458586"/>
    <n v="0.1120051661700855"/>
    <x v="2"/>
    <n v="0"/>
  </r>
  <r>
    <s v="Post_611"/>
    <x v="405"/>
    <x v="13"/>
    <x v="3"/>
    <x v="3"/>
    <x v="1"/>
    <x v="0"/>
    <n v="4693348"/>
    <n v="399315"/>
    <n v="5635"/>
    <n v="30684"/>
    <n v="435634"/>
    <n v="9.281945425738726E-2"/>
    <x v="0"/>
    <n v="0"/>
  </r>
  <r>
    <s v="Post_612"/>
    <x v="15"/>
    <x v="12"/>
    <x v="0"/>
    <x v="4"/>
    <x v="5"/>
    <x v="0"/>
    <n v="3610950"/>
    <n v="367485"/>
    <n v="34992"/>
    <n v="9460"/>
    <n v="411937"/>
    <n v="0.11407995125936388"/>
    <x v="1"/>
    <n v="0"/>
  </r>
  <r>
    <s v="Post_613"/>
    <x v="297"/>
    <x v="13"/>
    <x v="1"/>
    <x v="4"/>
    <x v="4"/>
    <x v="3"/>
    <n v="2912021"/>
    <n v="43497"/>
    <n v="37791"/>
    <n v="33220"/>
    <n v="114508"/>
    <n v="3.9322518621946752E-2"/>
    <x v="2"/>
    <n v="0"/>
  </r>
  <r>
    <s v="Post_614"/>
    <x v="406"/>
    <x v="3"/>
    <x v="2"/>
    <x v="5"/>
    <x v="3"/>
    <x v="7"/>
    <n v="1339049"/>
    <n v="471809"/>
    <n v="20645"/>
    <n v="768"/>
    <n v="493222"/>
    <n v="0.36833752909714285"/>
    <x v="2"/>
    <n v="0"/>
  </r>
  <r>
    <s v="Post_615"/>
    <x v="33"/>
    <x v="19"/>
    <x v="3"/>
    <x v="6"/>
    <x v="5"/>
    <x v="0"/>
    <n v="1804365"/>
    <n v="98704"/>
    <n v="83620"/>
    <n v="1880"/>
    <n v="184204"/>
    <n v="0.10208799217453232"/>
    <x v="1"/>
    <n v="0"/>
  </r>
  <r>
    <s v="Post_616"/>
    <x v="407"/>
    <x v="15"/>
    <x v="0"/>
    <x v="6"/>
    <x v="2"/>
    <x v="5"/>
    <n v="1641189"/>
    <n v="480443"/>
    <n v="97118"/>
    <n v="33879"/>
    <n v="611440"/>
    <n v="0.37255916289958074"/>
    <x v="0"/>
    <n v="0"/>
  </r>
  <r>
    <s v="Post_617"/>
    <x v="408"/>
    <x v="20"/>
    <x v="1"/>
    <x v="3"/>
    <x v="1"/>
    <x v="2"/>
    <n v="201259"/>
    <n v="367757"/>
    <n v="67851"/>
    <n v="45250"/>
    <n v="480858"/>
    <n v="2.3892496733065354"/>
    <x v="1"/>
    <n v="0"/>
  </r>
  <r>
    <s v="Post_618"/>
    <x v="409"/>
    <x v="11"/>
    <x v="1"/>
    <x v="4"/>
    <x v="2"/>
    <x v="6"/>
    <n v="3053227"/>
    <n v="132150"/>
    <n v="49242"/>
    <n v="48892"/>
    <n v="230284"/>
    <n v="7.5423150653390655E-2"/>
    <x v="0"/>
    <n v="0"/>
  </r>
  <r>
    <s v="Post_619"/>
    <x v="170"/>
    <x v="11"/>
    <x v="1"/>
    <x v="3"/>
    <x v="5"/>
    <x v="6"/>
    <n v="3118393"/>
    <n v="322469"/>
    <n v="26532"/>
    <n v="6589"/>
    <n v="355590"/>
    <n v="0.11402988654733384"/>
    <x v="2"/>
    <n v="0"/>
  </r>
  <r>
    <s v="Post_620"/>
    <x v="410"/>
    <x v="14"/>
    <x v="2"/>
    <x v="4"/>
    <x v="3"/>
    <x v="6"/>
    <n v="2224167"/>
    <n v="488262"/>
    <n v="97601"/>
    <n v="31651"/>
    <n v="617514"/>
    <n v="0.27763832482003376"/>
    <x v="2"/>
    <n v="0"/>
  </r>
  <r>
    <s v="Post_621"/>
    <x v="411"/>
    <x v="8"/>
    <x v="1"/>
    <x v="2"/>
    <x v="5"/>
    <x v="1"/>
    <n v="165577"/>
    <n v="133518"/>
    <n v="14606"/>
    <n v="30419"/>
    <n v="178543"/>
    <n v="1.0783079775572695"/>
    <x v="1"/>
    <n v="0"/>
  </r>
  <r>
    <s v="Post_622"/>
    <x v="283"/>
    <x v="5"/>
    <x v="3"/>
    <x v="7"/>
    <x v="4"/>
    <x v="7"/>
    <n v="93786"/>
    <n v="193921"/>
    <n v="95093"/>
    <n v="14218"/>
    <n v="303232"/>
    <n v="3.2332331051542873"/>
    <x v="1"/>
    <n v="0"/>
  </r>
  <r>
    <s v="Post_623"/>
    <x v="370"/>
    <x v="17"/>
    <x v="2"/>
    <x v="5"/>
    <x v="5"/>
    <x v="2"/>
    <n v="1666321"/>
    <n v="105468"/>
    <n v="82461"/>
    <n v="28605"/>
    <n v="216534"/>
    <n v="0.12994735108061412"/>
    <x v="1"/>
    <n v="0"/>
  </r>
  <r>
    <s v="Post_624"/>
    <x v="348"/>
    <x v="5"/>
    <x v="3"/>
    <x v="3"/>
    <x v="4"/>
    <x v="4"/>
    <n v="2589337"/>
    <n v="387181"/>
    <n v="90606"/>
    <n v="13429"/>
    <n v="491216"/>
    <n v="0.18970724938468805"/>
    <x v="1"/>
    <n v="0"/>
  </r>
  <r>
    <s v="Post_625"/>
    <x v="286"/>
    <x v="12"/>
    <x v="2"/>
    <x v="6"/>
    <x v="0"/>
    <x v="1"/>
    <n v="4318612"/>
    <n v="93657"/>
    <n v="95512"/>
    <n v="16193"/>
    <n v="205362"/>
    <n v="4.7552778531620807E-2"/>
    <x v="0"/>
    <n v="0"/>
  </r>
  <r>
    <s v="Post_626"/>
    <x v="129"/>
    <x v="23"/>
    <x v="2"/>
    <x v="0"/>
    <x v="4"/>
    <x v="4"/>
    <n v="749258"/>
    <n v="380259"/>
    <n v="21872"/>
    <n v="21913"/>
    <n v="424044"/>
    <n v="0.56595191509466702"/>
    <x v="1"/>
    <n v="0"/>
  </r>
  <r>
    <s v="Post_627"/>
    <x v="265"/>
    <x v="9"/>
    <x v="2"/>
    <x v="9"/>
    <x v="1"/>
    <x v="4"/>
    <n v="1228204"/>
    <n v="352329"/>
    <n v="42660"/>
    <n v="48519"/>
    <n v="443508"/>
    <n v="0.36110287867487811"/>
    <x v="0"/>
    <n v="0"/>
  </r>
  <r>
    <s v="Post_628"/>
    <x v="38"/>
    <x v="10"/>
    <x v="2"/>
    <x v="1"/>
    <x v="1"/>
    <x v="2"/>
    <n v="3553691"/>
    <n v="492474"/>
    <n v="58976"/>
    <n v="850"/>
    <n v="552300"/>
    <n v="0.15541587605675339"/>
    <x v="0"/>
    <n v="0"/>
  </r>
  <r>
    <s v="Post_629"/>
    <x v="412"/>
    <x v="5"/>
    <x v="0"/>
    <x v="6"/>
    <x v="3"/>
    <x v="4"/>
    <n v="4834827"/>
    <n v="329023"/>
    <n v="39984"/>
    <n v="1388"/>
    <n v="370395"/>
    <n v="7.6609773214222562E-2"/>
    <x v="0"/>
    <n v="0"/>
  </r>
  <r>
    <s v="Post_630"/>
    <x v="413"/>
    <x v="13"/>
    <x v="1"/>
    <x v="0"/>
    <x v="0"/>
    <x v="7"/>
    <n v="3423533"/>
    <n v="418109"/>
    <n v="14637"/>
    <n v="33581"/>
    <n v="466327"/>
    <n v="0.13621221118651405"/>
    <x v="0"/>
    <n v="0"/>
  </r>
  <r>
    <s v="Post_631"/>
    <x v="414"/>
    <x v="3"/>
    <x v="2"/>
    <x v="7"/>
    <x v="1"/>
    <x v="2"/>
    <n v="2867658"/>
    <n v="292790"/>
    <n v="75817"/>
    <n v="2085"/>
    <n v="370692"/>
    <n v="0.12926646064488861"/>
    <x v="0"/>
    <n v="0"/>
  </r>
  <r>
    <s v="Post_632"/>
    <x v="415"/>
    <x v="15"/>
    <x v="0"/>
    <x v="2"/>
    <x v="1"/>
    <x v="3"/>
    <n v="1455898"/>
    <n v="52265"/>
    <n v="90966"/>
    <n v="7346"/>
    <n v="150577"/>
    <n v="0.10342551469951879"/>
    <x v="2"/>
    <n v="0"/>
  </r>
  <r>
    <s v="Post_633"/>
    <x v="174"/>
    <x v="20"/>
    <x v="0"/>
    <x v="6"/>
    <x v="1"/>
    <x v="7"/>
    <n v="2465078"/>
    <n v="73406"/>
    <n v="17386"/>
    <n v="47116"/>
    <n v="137908"/>
    <n v="5.5944680046635442E-2"/>
    <x v="0"/>
    <n v="0"/>
  </r>
  <r>
    <s v="Post_634"/>
    <x v="125"/>
    <x v="14"/>
    <x v="0"/>
    <x v="2"/>
    <x v="3"/>
    <x v="4"/>
    <n v="2737606"/>
    <n v="318662"/>
    <n v="51628"/>
    <n v="25543"/>
    <n v="395833"/>
    <n v="0.14459093090824612"/>
    <x v="0"/>
    <n v="0"/>
  </r>
  <r>
    <s v="Post_635"/>
    <x v="416"/>
    <x v="4"/>
    <x v="2"/>
    <x v="1"/>
    <x v="5"/>
    <x v="1"/>
    <n v="1542718"/>
    <n v="247218"/>
    <n v="93341"/>
    <n v="45447"/>
    <n v="386006"/>
    <n v="0.250211639457114"/>
    <x v="2"/>
    <n v="0"/>
  </r>
  <r>
    <s v="Post_636"/>
    <x v="417"/>
    <x v="2"/>
    <x v="1"/>
    <x v="5"/>
    <x v="1"/>
    <x v="1"/>
    <n v="2696673"/>
    <n v="362090"/>
    <n v="41445"/>
    <n v="36790"/>
    <n v="440325"/>
    <n v="0.16328453616734398"/>
    <x v="2"/>
    <n v="0"/>
  </r>
  <r>
    <s v="Post_637"/>
    <x v="418"/>
    <x v="5"/>
    <x v="0"/>
    <x v="8"/>
    <x v="2"/>
    <x v="6"/>
    <n v="324152"/>
    <n v="481882"/>
    <n v="93067"/>
    <n v="23282"/>
    <n v="598231"/>
    <n v="1.8455261729065378"/>
    <x v="0"/>
    <n v="0"/>
  </r>
  <r>
    <s v="Post_638"/>
    <x v="419"/>
    <x v="0"/>
    <x v="1"/>
    <x v="8"/>
    <x v="1"/>
    <x v="0"/>
    <n v="1054049"/>
    <n v="117855"/>
    <n v="67726"/>
    <n v="591"/>
    <n v="186172"/>
    <n v="0.17662556484565708"/>
    <x v="1"/>
    <n v="0"/>
  </r>
  <r>
    <s v="Post_639"/>
    <x v="109"/>
    <x v="14"/>
    <x v="3"/>
    <x v="2"/>
    <x v="4"/>
    <x v="5"/>
    <n v="1763209"/>
    <n v="466418"/>
    <n v="98204"/>
    <n v="42669"/>
    <n v="607291"/>
    <n v="0.34442371834535779"/>
    <x v="2"/>
    <n v="0"/>
  </r>
  <r>
    <s v="Post_640"/>
    <x v="1"/>
    <x v="1"/>
    <x v="2"/>
    <x v="3"/>
    <x v="2"/>
    <x v="7"/>
    <n v="2839455"/>
    <n v="322753"/>
    <n v="34617"/>
    <n v="15617"/>
    <n v="372987"/>
    <n v="0.13135865861582594"/>
    <x v="0"/>
    <n v="0"/>
  </r>
  <r>
    <s v="Post_641"/>
    <x v="420"/>
    <x v="6"/>
    <x v="1"/>
    <x v="5"/>
    <x v="2"/>
    <x v="5"/>
    <n v="4892331"/>
    <n v="362512"/>
    <n v="17927"/>
    <n v="27598"/>
    <n v="408037"/>
    <n v="8.3403391961827597E-2"/>
    <x v="0"/>
    <n v="0"/>
  </r>
  <r>
    <s v="Post_642"/>
    <x v="421"/>
    <x v="19"/>
    <x v="1"/>
    <x v="9"/>
    <x v="4"/>
    <x v="4"/>
    <n v="1525908"/>
    <n v="329931"/>
    <n v="54223"/>
    <n v="25867"/>
    <n v="410021"/>
    <n v="0.2687062391703825"/>
    <x v="2"/>
    <n v="0"/>
  </r>
  <r>
    <s v="Post_643"/>
    <x v="42"/>
    <x v="11"/>
    <x v="1"/>
    <x v="5"/>
    <x v="0"/>
    <x v="4"/>
    <n v="856528"/>
    <n v="312624"/>
    <n v="35540"/>
    <n v="22068"/>
    <n v="370232"/>
    <n v="0.43224739880073976"/>
    <x v="1"/>
    <n v="0"/>
  </r>
  <r>
    <s v="Post_644"/>
    <x v="130"/>
    <x v="17"/>
    <x v="1"/>
    <x v="9"/>
    <x v="2"/>
    <x v="0"/>
    <n v="3223480"/>
    <n v="57651"/>
    <n v="25366"/>
    <n v="32746"/>
    <n v="115763"/>
    <n v="3.5912430044548131E-2"/>
    <x v="0"/>
    <n v="0"/>
  </r>
  <r>
    <s v="Post_645"/>
    <x v="358"/>
    <x v="2"/>
    <x v="0"/>
    <x v="9"/>
    <x v="3"/>
    <x v="0"/>
    <n v="921283"/>
    <n v="106604"/>
    <n v="46809"/>
    <n v="33106"/>
    <n v="186519"/>
    <n v="0.20245570579289968"/>
    <x v="2"/>
    <n v="0"/>
  </r>
  <r>
    <s v="Post_646"/>
    <x v="422"/>
    <x v="14"/>
    <x v="2"/>
    <x v="0"/>
    <x v="2"/>
    <x v="1"/>
    <n v="2295070"/>
    <n v="248874"/>
    <n v="47414"/>
    <n v="16088"/>
    <n v="312376"/>
    <n v="0.13610739541713324"/>
    <x v="2"/>
    <n v="0"/>
  </r>
  <r>
    <s v="Post_647"/>
    <x v="33"/>
    <x v="19"/>
    <x v="0"/>
    <x v="5"/>
    <x v="2"/>
    <x v="3"/>
    <n v="3121381"/>
    <n v="383141"/>
    <n v="20211"/>
    <n v="3506"/>
    <n v="406858"/>
    <n v="0.13034551052883322"/>
    <x v="2"/>
    <n v="0"/>
  </r>
  <r>
    <s v="Post_648"/>
    <x v="423"/>
    <x v="19"/>
    <x v="3"/>
    <x v="5"/>
    <x v="3"/>
    <x v="6"/>
    <n v="3563404"/>
    <n v="445195"/>
    <n v="18320"/>
    <n v="14781"/>
    <n v="478296"/>
    <n v="0.13422446626876997"/>
    <x v="0"/>
    <n v="0"/>
  </r>
  <r>
    <s v="Post_649"/>
    <x v="164"/>
    <x v="4"/>
    <x v="3"/>
    <x v="7"/>
    <x v="4"/>
    <x v="7"/>
    <n v="3024496"/>
    <n v="297653"/>
    <n v="31120"/>
    <n v="39751"/>
    <n v="368524"/>
    <n v="0.12184641672529903"/>
    <x v="0"/>
    <n v="0"/>
  </r>
  <r>
    <s v="Post_650"/>
    <x v="387"/>
    <x v="22"/>
    <x v="1"/>
    <x v="4"/>
    <x v="1"/>
    <x v="2"/>
    <n v="2941067"/>
    <n v="289340"/>
    <n v="10029"/>
    <n v="28904"/>
    <n v="328273"/>
    <n v="0.11161697438378657"/>
    <x v="1"/>
    <n v="0"/>
  </r>
  <r>
    <s v="Post_651"/>
    <x v="424"/>
    <x v="19"/>
    <x v="2"/>
    <x v="0"/>
    <x v="2"/>
    <x v="2"/>
    <n v="4997429"/>
    <n v="77831"/>
    <n v="85735"/>
    <n v="28182"/>
    <n v="191748"/>
    <n v="3.8369329509233649E-2"/>
    <x v="2"/>
    <n v="0"/>
  </r>
  <r>
    <s v="Post_652"/>
    <x v="425"/>
    <x v="6"/>
    <x v="1"/>
    <x v="3"/>
    <x v="3"/>
    <x v="1"/>
    <n v="1161779"/>
    <n v="21780"/>
    <n v="4078"/>
    <n v="38033"/>
    <n v="63891"/>
    <n v="5.4994108173757661E-2"/>
    <x v="1"/>
    <n v="0"/>
  </r>
  <r>
    <s v="Post_653"/>
    <x v="355"/>
    <x v="20"/>
    <x v="0"/>
    <x v="3"/>
    <x v="3"/>
    <x v="4"/>
    <n v="277665"/>
    <n v="375796"/>
    <n v="86711"/>
    <n v="16520"/>
    <n v="479027"/>
    <n v="1.7251976302378766"/>
    <x v="0"/>
    <n v="0"/>
  </r>
  <r>
    <s v="Post_654"/>
    <x v="426"/>
    <x v="6"/>
    <x v="3"/>
    <x v="1"/>
    <x v="0"/>
    <x v="0"/>
    <n v="3191266"/>
    <n v="418734"/>
    <n v="68240"/>
    <n v="47069"/>
    <n v="534043"/>
    <n v="0.16734518526503275"/>
    <x v="1"/>
    <n v="0"/>
  </r>
  <r>
    <s v="Post_655"/>
    <x v="427"/>
    <x v="16"/>
    <x v="2"/>
    <x v="6"/>
    <x v="2"/>
    <x v="3"/>
    <n v="2387714"/>
    <n v="126566"/>
    <n v="25552"/>
    <n v="40066"/>
    <n v="192184"/>
    <n v="8.0488701745686467E-2"/>
    <x v="1"/>
    <n v="0"/>
  </r>
  <r>
    <s v="Post_656"/>
    <x v="172"/>
    <x v="19"/>
    <x v="2"/>
    <x v="6"/>
    <x v="0"/>
    <x v="6"/>
    <n v="31602"/>
    <n v="174512"/>
    <n v="12580"/>
    <n v="4018"/>
    <n v="191110"/>
    <n v="6.0474020631605594"/>
    <x v="1"/>
    <n v="0"/>
  </r>
  <r>
    <s v="Post_657"/>
    <x v="213"/>
    <x v="11"/>
    <x v="3"/>
    <x v="7"/>
    <x v="3"/>
    <x v="0"/>
    <n v="2599776"/>
    <n v="486383"/>
    <n v="53906"/>
    <n v="18139"/>
    <n v="558428"/>
    <n v="0.21479850571741566"/>
    <x v="1"/>
    <n v="0"/>
  </r>
  <r>
    <s v="Post_658"/>
    <x v="428"/>
    <x v="10"/>
    <x v="0"/>
    <x v="9"/>
    <x v="5"/>
    <x v="5"/>
    <n v="2450821"/>
    <n v="119773"/>
    <n v="55561"/>
    <n v="33015"/>
    <n v="208349"/>
    <n v="8.5011920495213639E-2"/>
    <x v="2"/>
    <n v="0"/>
  </r>
  <r>
    <s v="Post_659"/>
    <x v="412"/>
    <x v="5"/>
    <x v="1"/>
    <x v="9"/>
    <x v="2"/>
    <x v="5"/>
    <n v="2231843"/>
    <n v="28171"/>
    <n v="73427"/>
    <n v="16948"/>
    <n v="118546"/>
    <n v="5.3115743356499538E-2"/>
    <x v="1"/>
    <n v="0"/>
  </r>
  <r>
    <s v="Post_660"/>
    <x v="429"/>
    <x v="22"/>
    <x v="0"/>
    <x v="8"/>
    <x v="2"/>
    <x v="6"/>
    <n v="4735705"/>
    <n v="163883"/>
    <n v="66755"/>
    <n v="2312"/>
    <n v="232950"/>
    <n v="4.9190141700127012E-2"/>
    <x v="1"/>
    <n v="0"/>
  </r>
  <r>
    <s v="Post_661"/>
    <x v="198"/>
    <x v="8"/>
    <x v="0"/>
    <x v="9"/>
    <x v="4"/>
    <x v="4"/>
    <n v="2592123"/>
    <n v="339087"/>
    <n v="52787"/>
    <n v="19591"/>
    <n v="411465"/>
    <n v="0.15873668031956817"/>
    <x v="2"/>
    <n v="0"/>
  </r>
  <r>
    <s v="Post_662"/>
    <x v="232"/>
    <x v="17"/>
    <x v="1"/>
    <x v="2"/>
    <x v="2"/>
    <x v="5"/>
    <n v="1156532"/>
    <n v="111161"/>
    <n v="31021"/>
    <n v="33505"/>
    <n v="175687"/>
    <n v="0.15190846427076812"/>
    <x v="2"/>
    <n v="0"/>
  </r>
  <r>
    <s v="Post_663"/>
    <x v="363"/>
    <x v="4"/>
    <x v="0"/>
    <x v="5"/>
    <x v="3"/>
    <x v="2"/>
    <n v="3903036"/>
    <n v="199890"/>
    <n v="71216"/>
    <n v="37111"/>
    <n v="308217"/>
    <n v="7.8968526039729078E-2"/>
    <x v="0"/>
    <n v="0"/>
  </r>
  <r>
    <s v="Post_664"/>
    <x v="430"/>
    <x v="5"/>
    <x v="2"/>
    <x v="7"/>
    <x v="5"/>
    <x v="7"/>
    <n v="2840705"/>
    <n v="96581"/>
    <n v="28967"/>
    <n v="27454"/>
    <n v="153002"/>
    <n v="5.3860573343589006E-2"/>
    <x v="1"/>
    <n v="0"/>
  </r>
  <r>
    <s v="Post_665"/>
    <x v="28"/>
    <x v="17"/>
    <x v="1"/>
    <x v="4"/>
    <x v="1"/>
    <x v="7"/>
    <n v="403838"/>
    <n v="145096"/>
    <n v="88439"/>
    <n v="14064"/>
    <n v="247599"/>
    <n v="0.61311466479132726"/>
    <x v="1"/>
    <n v="0"/>
  </r>
  <r>
    <s v="Post_666"/>
    <x v="307"/>
    <x v="17"/>
    <x v="2"/>
    <x v="5"/>
    <x v="4"/>
    <x v="0"/>
    <n v="3526600"/>
    <n v="204767"/>
    <n v="19167"/>
    <n v="17731"/>
    <n v="241665"/>
    <n v="6.8526342652980202E-2"/>
    <x v="0"/>
    <n v="0"/>
  </r>
  <r>
    <s v="Post_667"/>
    <x v="46"/>
    <x v="21"/>
    <x v="2"/>
    <x v="9"/>
    <x v="5"/>
    <x v="0"/>
    <n v="3041152"/>
    <n v="29267"/>
    <n v="18250"/>
    <n v="23593"/>
    <n v="71110"/>
    <n v="2.3382586598762575E-2"/>
    <x v="0"/>
    <n v="0"/>
  </r>
  <r>
    <s v="Post_668"/>
    <x v="187"/>
    <x v="4"/>
    <x v="0"/>
    <x v="9"/>
    <x v="1"/>
    <x v="4"/>
    <n v="2404490"/>
    <n v="374405"/>
    <n v="67653"/>
    <n v="2883"/>
    <n v="444941"/>
    <n v="0.18504589330793642"/>
    <x v="2"/>
    <n v="0"/>
  </r>
  <r>
    <s v="Post_669"/>
    <x v="431"/>
    <x v="23"/>
    <x v="3"/>
    <x v="4"/>
    <x v="0"/>
    <x v="0"/>
    <n v="709873"/>
    <n v="328596"/>
    <n v="75373"/>
    <n v="34177"/>
    <n v="438146"/>
    <n v="0.61721744593751282"/>
    <x v="0"/>
    <n v="0"/>
  </r>
  <r>
    <s v="Post_670"/>
    <x v="432"/>
    <x v="0"/>
    <x v="1"/>
    <x v="8"/>
    <x v="3"/>
    <x v="3"/>
    <n v="3428187"/>
    <n v="328693"/>
    <n v="57651"/>
    <n v="18330"/>
    <n v="404674"/>
    <n v="0.11804315225511328"/>
    <x v="0"/>
    <n v="0"/>
  </r>
  <r>
    <s v="Post_671"/>
    <x v="268"/>
    <x v="8"/>
    <x v="3"/>
    <x v="9"/>
    <x v="1"/>
    <x v="5"/>
    <n v="495662"/>
    <n v="367965"/>
    <n v="47920"/>
    <n v="35519"/>
    <n v="451404"/>
    <n v="0.91070931400833632"/>
    <x v="1"/>
    <n v="0"/>
  </r>
  <r>
    <s v="Post_672"/>
    <x v="433"/>
    <x v="1"/>
    <x v="3"/>
    <x v="8"/>
    <x v="1"/>
    <x v="6"/>
    <n v="1351460"/>
    <n v="181530"/>
    <n v="73270"/>
    <n v="43516"/>
    <n v="298316"/>
    <n v="0.22073609281813741"/>
    <x v="0"/>
    <n v="0"/>
  </r>
  <r>
    <s v="Post_673"/>
    <x v="27"/>
    <x v="16"/>
    <x v="2"/>
    <x v="0"/>
    <x v="4"/>
    <x v="1"/>
    <n v="336222"/>
    <n v="418056"/>
    <n v="57939"/>
    <n v="15028"/>
    <n v="491023"/>
    <n v="1.460413060418414"/>
    <x v="0"/>
    <n v="0"/>
  </r>
  <r>
    <s v="Post_674"/>
    <x v="29"/>
    <x v="10"/>
    <x v="2"/>
    <x v="5"/>
    <x v="1"/>
    <x v="6"/>
    <n v="2693390"/>
    <n v="177782"/>
    <n v="31135"/>
    <n v="27504"/>
    <n v="236421"/>
    <n v="8.777822743828409E-2"/>
    <x v="1"/>
    <n v="0"/>
  </r>
  <r>
    <s v="Post_675"/>
    <x v="318"/>
    <x v="9"/>
    <x v="2"/>
    <x v="4"/>
    <x v="5"/>
    <x v="2"/>
    <n v="3430962"/>
    <n v="46681"/>
    <n v="59761"/>
    <n v="36221"/>
    <n v="142663"/>
    <n v="4.1581049280056147E-2"/>
    <x v="0"/>
    <n v="0"/>
  </r>
  <r>
    <s v="Post_676"/>
    <x v="434"/>
    <x v="17"/>
    <x v="3"/>
    <x v="2"/>
    <x v="4"/>
    <x v="6"/>
    <n v="4999430"/>
    <n v="419635"/>
    <n v="51709"/>
    <n v="19836"/>
    <n v="491180"/>
    <n v="9.8247200180820615E-2"/>
    <x v="2"/>
    <n v="0"/>
  </r>
  <r>
    <s v="Post_677"/>
    <x v="435"/>
    <x v="8"/>
    <x v="0"/>
    <x v="7"/>
    <x v="0"/>
    <x v="3"/>
    <n v="4678230"/>
    <n v="245665"/>
    <n v="56894"/>
    <n v="12110"/>
    <n v="314669"/>
    <n v="6.7262404798395972E-2"/>
    <x v="1"/>
    <n v="0"/>
  </r>
  <r>
    <s v="Post_678"/>
    <x v="436"/>
    <x v="3"/>
    <x v="1"/>
    <x v="9"/>
    <x v="2"/>
    <x v="4"/>
    <n v="4446628"/>
    <n v="475059"/>
    <n v="19789"/>
    <n v="42455"/>
    <n v="537303"/>
    <n v="0.12083380934946661"/>
    <x v="0"/>
    <n v="0"/>
  </r>
  <r>
    <s v="Post_679"/>
    <x v="437"/>
    <x v="2"/>
    <x v="1"/>
    <x v="5"/>
    <x v="2"/>
    <x v="2"/>
    <n v="3951368"/>
    <n v="249468"/>
    <n v="17548"/>
    <n v="43162"/>
    <n v="310178"/>
    <n v="7.8498889498523045E-2"/>
    <x v="0"/>
    <n v="0"/>
  </r>
  <r>
    <s v="Post_680"/>
    <x v="412"/>
    <x v="5"/>
    <x v="1"/>
    <x v="8"/>
    <x v="0"/>
    <x v="2"/>
    <n v="1904069"/>
    <n v="426897"/>
    <n v="58669"/>
    <n v="35210"/>
    <n v="520776"/>
    <n v="0.27350689497071795"/>
    <x v="0"/>
    <n v="0"/>
  </r>
  <r>
    <s v="Post_681"/>
    <x v="141"/>
    <x v="6"/>
    <x v="0"/>
    <x v="3"/>
    <x v="3"/>
    <x v="6"/>
    <n v="937337"/>
    <n v="361483"/>
    <n v="94541"/>
    <n v="17820"/>
    <n v="473844"/>
    <n v="0.50552149333697483"/>
    <x v="0"/>
    <n v="0"/>
  </r>
  <r>
    <s v="Post_682"/>
    <x v="373"/>
    <x v="12"/>
    <x v="2"/>
    <x v="5"/>
    <x v="0"/>
    <x v="4"/>
    <n v="2471029"/>
    <n v="482104"/>
    <n v="23418"/>
    <n v="37982"/>
    <n v="543504"/>
    <n v="0.21995047407375631"/>
    <x v="0"/>
    <n v="0"/>
  </r>
  <r>
    <s v="Post_683"/>
    <x v="357"/>
    <x v="10"/>
    <x v="1"/>
    <x v="5"/>
    <x v="5"/>
    <x v="0"/>
    <n v="2754301"/>
    <n v="439047"/>
    <n v="21451"/>
    <n v="5036"/>
    <n v="465534"/>
    <n v="0.16902074246787116"/>
    <x v="0"/>
    <n v="0"/>
  </r>
  <r>
    <s v="Post_684"/>
    <x v="25"/>
    <x v="15"/>
    <x v="0"/>
    <x v="6"/>
    <x v="2"/>
    <x v="3"/>
    <n v="2551235"/>
    <n v="254503"/>
    <n v="51815"/>
    <n v="22756"/>
    <n v="329074"/>
    <n v="0.1289861576844156"/>
    <x v="1"/>
    <n v="0"/>
  </r>
  <r>
    <s v="Post_685"/>
    <x v="438"/>
    <x v="21"/>
    <x v="1"/>
    <x v="7"/>
    <x v="5"/>
    <x v="3"/>
    <n v="3471793"/>
    <n v="286422"/>
    <n v="67665"/>
    <n v="17667"/>
    <n v="371754"/>
    <n v="0.10707838860208543"/>
    <x v="1"/>
    <n v="0"/>
  </r>
  <r>
    <s v="Post_686"/>
    <x v="419"/>
    <x v="0"/>
    <x v="3"/>
    <x v="1"/>
    <x v="0"/>
    <x v="7"/>
    <n v="1374677"/>
    <n v="479271"/>
    <n v="435"/>
    <n v="37576"/>
    <n v="517282"/>
    <n v="0.37629348566972459"/>
    <x v="1"/>
    <n v="0"/>
  </r>
  <r>
    <s v="Post_687"/>
    <x v="439"/>
    <x v="0"/>
    <x v="2"/>
    <x v="1"/>
    <x v="0"/>
    <x v="3"/>
    <n v="2143799"/>
    <n v="329574"/>
    <n v="47984"/>
    <n v="42889"/>
    <n v="420447"/>
    <n v="0.19612239766881129"/>
    <x v="2"/>
    <n v="0"/>
  </r>
  <r>
    <s v="Post_688"/>
    <x v="269"/>
    <x v="18"/>
    <x v="1"/>
    <x v="3"/>
    <x v="4"/>
    <x v="1"/>
    <n v="4827016"/>
    <n v="404958"/>
    <n v="45968"/>
    <n v="18554"/>
    <n v="469480"/>
    <n v="9.7260916475105944E-2"/>
    <x v="1"/>
    <n v="0"/>
  </r>
  <r>
    <s v="Post_689"/>
    <x v="380"/>
    <x v="16"/>
    <x v="3"/>
    <x v="1"/>
    <x v="3"/>
    <x v="3"/>
    <n v="1489686"/>
    <n v="473433"/>
    <n v="24810"/>
    <n v="3808"/>
    <n v="502051"/>
    <n v="0.33701800245152336"/>
    <x v="1"/>
    <n v="0"/>
  </r>
  <r>
    <s v="Post_690"/>
    <x v="245"/>
    <x v="3"/>
    <x v="1"/>
    <x v="8"/>
    <x v="4"/>
    <x v="3"/>
    <n v="490952"/>
    <n v="347826"/>
    <n v="72833"/>
    <n v="14756"/>
    <n v="435415"/>
    <n v="0.88687896169075597"/>
    <x v="2"/>
    <n v="0"/>
  </r>
  <r>
    <s v="Post_691"/>
    <x v="440"/>
    <x v="16"/>
    <x v="1"/>
    <x v="5"/>
    <x v="2"/>
    <x v="6"/>
    <n v="2180014"/>
    <n v="59373"/>
    <n v="52726"/>
    <n v="17442"/>
    <n v="129541"/>
    <n v="5.9422095454432861E-2"/>
    <x v="2"/>
    <n v="0"/>
  </r>
  <r>
    <s v="Post_692"/>
    <x v="441"/>
    <x v="5"/>
    <x v="2"/>
    <x v="3"/>
    <x v="5"/>
    <x v="2"/>
    <n v="529799"/>
    <n v="179509"/>
    <n v="25670"/>
    <n v="6451"/>
    <n v="211630"/>
    <n v="0.39945337760169425"/>
    <x v="2"/>
    <n v="0"/>
  </r>
  <r>
    <s v="Post_693"/>
    <x v="428"/>
    <x v="10"/>
    <x v="1"/>
    <x v="2"/>
    <x v="1"/>
    <x v="7"/>
    <n v="3761264"/>
    <n v="443176"/>
    <n v="12191"/>
    <n v="48340"/>
    <n v="503707"/>
    <n v="0.13391960787650109"/>
    <x v="1"/>
    <n v="0"/>
  </r>
  <r>
    <s v="Post_694"/>
    <x v="309"/>
    <x v="12"/>
    <x v="1"/>
    <x v="3"/>
    <x v="0"/>
    <x v="6"/>
    <n v="1038860"/>
    <n v="442713"/>
    <n v="28298"/>
    <n v="40618"/>
    <n v="511629"/>
    <n v="0.49249080723100319"/>
    <x v="1"/>
    <n v="0"/>
  </r>
  <r>
    <s v="Post_695"/>
    <x v="307"/>
    <x v="17"/>
    <x v="1"/>
    <x v="2"/>
    <x v="4"/>
    <x v="5"/>
    <n v="3444824"/>
    <n v="395141"/>
    <n v="90673"/>
    <n v="32852"/>
    <n v="518666"/>
    <n v="0.15056386044686174"/>
    <x v="1"/>
    <n v="0"/>
  </r>
  <r>
    <s v="Post_696"/>
    <x v="440"/>
    <x v="16"/>
    <x v="0"/>
    <x v="9"/>
    <x v="4"/>
    <x v="3"/>
    <n v="4967000"/>
    <n v="458270"/>
    <n v="91709"/>
    <n v="5080"/>
    <n v="555059"/>
    <n v="0.11174934568149789"/>
    <x v="0"/>
    <n v="0"/>
  </r>
  <r>
    <s v="Post_697"/>
    <x v="442"/>
    <x v="3"/>
    <x v="0"/>
    <x v="3"/>
    <x v="3"/>
    <x v="5"/>
    <n v="3847801"/>
    <n v="375597"/>
    <n v="55183"/>
    <n v="38675"/>
    <n v="469455"/>
    <n v="0.12200604968916012"/>
    <x v="0"/>
    <n v="0"/>
  </r>
  <r>
    <s v="Post_698"/>
    <x v="33"/>
    <x v="19"/>
    <x v="1"/>
    <x v="4"/>
    <x v="0"/>
    <x v="0"/>
    <n v="4913774"/>
    <n v="12582"/>
    <n v="38213"/>
    <n v="46700"/>
    <n v="97495"/>
    <n v="1.9841164856177755E-2"/>
    <x v="1"/>
    <n v="0"/>
  </r>
  <r>
    <s v="Post_699"/>
    <x v="201"/>
    <x v="11"/>
    <x v="2"/>
    <x v="6"/>
    <x v="0"/>
    <x v="7"/>
    <n v="3746244"/>
    <n v="256361"/>
    <n v="87201"/>
    <n v="24493"/>
    <n v="368055"/>
    <n v="9.8246403597843604E-2"/>
    <x v="0"/>
    <n v="0"/>
  </r>
  <r>
    <s v="Post_700"/>
    <x v="226"/>
    <x v="7"/>
    <x v="3"/>
    <x v="2"/>
    <x v="1"/>
    <x v="4"/>
    <n v="3014207"/>
    <n v="267162"/>
    <n v="61079"/>
    <n v="18363"/>
    <n v="346604"/>
    <n v="0.11499011182709085"/>
    <x v="2"/>
    <n v="0"/>
  </r>
  <r>
    <s v="Post_701"/>
    <x v="443"/>
    <x v="19"/>
    <x v="2"/>
    <x v="1"/>
    <x v="3"/>
    <x v="5"/>
    <n v="67164"/>
    <n v="82891"/>
    <n v="40568"/>
    <n v="10151"/>
    <n v="133610"/>
    <n v="1.9893097492704426"/>
    <x v="2"/>
    <n v="0"/>
  </r>
  <r>
    <s v="Post_702"/>
    <x v="444"/>
    <x v="22"/>
    <x v="2"/>
    <x v="7"/>
    <x v="2"/>
    <x v="4"/>
    <n v="3833320"/>
    <n v="377497"/>
    <n v="20389"/>
    <n v="24912"/>
    <n v="422798"/>
    <n v="0.1102955140713533"/>
    <x v="1"/>
    <n v="0"/>
  </r>
  <r>
    <s v="Post_703"/>
    <x v="369"/>
    <x v="21"/>
    <x v="2"/>
    <x v="0"/>
    <x v="2"/>
    <x v="2"/>
    <n v="257565"/>
    <n v="311076"/>
    <n v="77488"/>
    <n v="43551"/>
    <n v="432115"/>
    <n v="1.6776930095315745"/>
    <x v="2"/>
    <n v="0"/>
  </r>
  <r>
    <s v="Post_704"/>
    <x v="445"/>
    <x v="7"/>
    <x v="2"/>
    <x v="7"/>
    <x v="0"/>
    <x v="7"/>
    <n v="963602"/>
    <n v="335585"/>
    <n v="45110"/>
    <n v="33791"/>
    <n v="414486"/>
    <n v="0.43014232016953058"/>
    <x v="0"/>
    <n v="0"/>
  </r>
  <r>
    <s v="Post_705"/>
    <x v="327"/>
    <x v="15"/>
    <x v="1"/>
    <x v="8"/>
    <x v="1"/>
    <x v="3"/>
    <n v="1180913"/>
    <n v="389245"/>
    <n v="42150"/>
    <n v="40241"/>
    <n v="471636"/>
    <n v="0.39938251166682048"/>
    <x v="1"/>
    <n v="0"/>
  </r>
  <r>
    <s v="Post_706"/>
    <x v="446"/>
    <x v="20"/>
    <x v="0"/>
    <x v="9"/>
    <x v="4"/>
    <x v="5"/>
    <n v="1213710"/>
    <n v="468518"/>
    <n v="1746"/>
    <n v="24547"/>
    <n v="494811"/>
    <n v="0.40768470227649106"/>
    <x v="0"/>
    <n v="0"/>
  </r>
  <r>
    <s v="Post_707"/>
    <x v="447"/>
    <x v="20"/>
    <x v="0"/>
    <x v="8"/>
    <x v="5"/>
    <x v="7"/>
    <n v="2526243"/>
    <n v="36043"/>
    <n v="37053"/>
    <n v="3164"/>
    <n v="76260"/>
    <n v="3.0187119766388271E-2"/>
    <x v="0"/>
    <n v="0"/>
  </r>
  <r>
    <s v="Post_708"/>
    <x v="252"/>
    <x v="10"/>
    <x v="3"/>
    <x v="1"/>
    <x v="2"/>
    <x v="6"/>
    <n v="2877169"/>
    <n v="263362"/>
    <n v="11451"/>
    <n v="18145"/>
    <n v="292958"/>
    <n v="0.10182161701311254"/>
    <x v="1"/>
    <n v="0"/>
  </r>
  <r>
    <s v="Post_709"/>
    <x v="364"/>
    <x v="17"/>
    <x v="3"/>
    <x v="4"/>
    <x v="0"/>
    <x v="3"/>
    <n v="4117819"/>
    <n v="430486"/>
    <n v="52313"/>
    <n v="22054"/>
    <n v="504853"/>
    <n v="0.12260203763205717"/>
    <x v="2"/>
    <n v="0"/>
  </r>
  <r>
    <s v="Post_710"/>
    <x v="177"/>
    <x v="6"/>
    <x v="1"/>
    <x v="4"/>
    <x v="1"/>
    <x v="0"/>
    <n v="3300636"/>
    <n v="334680"/>
    <n v="8400"/>
    <n v="33207"/>
    <n v="376287"/>
    <n v="0.11400439188083751"/>
    <x v="0"/>
    <n v="0"/>
  </r>
  <r>
    <s v="Post_711"/>
    <x v="448"/>
    <x v="21"/>
    <x v="3"/>
    <x v="0"/>
    <x v="1"/>
    <x v="4"/>
    <n v="3572811"/>
    <n v="361047"/>
    <n v="36640"/>
    <n v="14135"/>
    <n v="411822"/>
    <n v="0.11526554301361029"/>
    <x v="2"/>
    <n v="0"/>
  </r>
  <r>
    <s v="Post_712"/>
    <x v="427"/>
    <x v="16"/>
    <x v="1"/>
    <x v="9"/>
    <x v="4"/>
    <x v="4"/>
    <n v="474320"/>
    <n v="437976"/>
    <n v="64949"/>
    <n v="13571"/>
    <n v="516496"/>
    <n v="1.0889188733344577"/>
    <x v="0"/>
    <n v="0"/>
  </r>
  <r>
    <s v="Post_713"/>
    <x v="449"/>
    <x v="6"/>
    <x v="0"/>
    <x v="0"/>
    <x v="2"/>
    <x v="0"/>
    <n v="2903079"/>
    <n v="28666"/>
    <n v="10000"/>
    <n v="20123"/>
    <n v="58789"/>
    <n v="2.0250568448188976E-2"/>
    <x v="1"/>
    <n v="0"/>
  </r>
  <r>
    <s v="Post_714"/>
    <x v="151"/>
    <x v="17"/>
    <x v="3"/>
    <x v="0"/>
    <x v="0"/>
    <x v="7"/>
    <n v="2871175"/>
    <n v="182884"/>
    <n v="54350"/>
    <n v="26546"/>
    <n v="263780"/>
    <n v="9.1871794648532401E-2"/>
    <x v="0"/>
    <n v="0"/>
  </r>
  <r>
    <s v="Post_715"/>
    <x v="11"/>
    <x v="9"/>
    <x v="2"/>
    <x v="5"/>
    <x v="1"/>
    <x v="3"/>
    <n v="3590997"/>
    <n v="212084"/>
    <n v="3612"/>
    <n v="14460"/>
    <n v="230156"/>
    <n v="6.4092506899894375E-2"/>
    <x v="0"/>
    <n v="0"/>
  </r>
  <r>
    <s v="Post_716"/>
    <x v="450"/>
    <x v="15"/>
    <x v="1"/>
    <x v="0"/>
    <x v="2"/>
    <x v="7"/>
    <n v="1301582"/>
    <n v="36572"/>
    <n v="45582"/>
    <n v="45435"/>
    <n v="127589"/>
    <n v="9.8026094398969865E-2"/>
    <x v="2"/>
    <n v="0"/>
  </r>
  <r>
    <s v="Post_717"/>
    <x v="14"/>
    <x v="11"/>
    <x v="2"/>
    <x v="1"/>
    <x v="3"/>
    <x v="6"/>
    <n v="780079"/>
    <n v="483875"/>
    <n v="969"/>
    <n v="40858"/>
    <n v="525702"/>
    <n v="0.67390866822462858"/>
    <x v="1"/>
    <n v="0"/>
  </r>
  <r>
    <s v="Post_718"/>
    <x v="451"/>
    <x v="16"/>
    <x v="0"/>
    <x v="9"/>
    <x v="4"/>
    <x v="1"/>
    <n v="3698927"/>
    <n v="457765"/>
    <n v="94363"/>
    <n v="41251"/>
    <n v="593379"/>
    <n v="0.16041922427774324"/>
    <x v="2"/>
    <n v="0"/>
  </r>
  <r>
    <s v="Post_719"/>
    <x v="452"/>
    <x v="7"/>
    <x v="0"/>
    <x v="8"/>
    <x v="0"/>
    <x v="2"/>
    <n v="3741285"/>
    <n v="240172"/>
    <n v="97499"/>
    <n v="49443"/>
    <n v="387114"/>
    <n v="0.10347086629326555"/>
    <x v="1"/>
    <n v="0"/>
  </r>
  <r>
    <s v="Post_720"/>
    <x v="453"/>
    <x v="10"/>
    <x v="0"/>
    <x v="5"/>
    <x v="5"/>
    <x v="0"/>
    <n v="4467464"/>
    <n v="454446"/>
    <n v="93389"/>
    <n v="15009"/>
    <n v="562844"/>
    <n v="0.12598736106211489"/>
    <x v="2"/>
    <n v="0"/>
  </r>
  <r>
    <s v="Post_721"/>
    <x v="454"/>
    <x v="16"/>
    <x v="0"/>
    <x v="7"/>
    <x v="5"/>
    <x v="5"/>
    <n v="105800"/>
    <n v="329434"/>
    <n v="98771"/>
    <n v="12046"/>
    <n v="440251"/>
    <n v="4.161162570888469"/>
    <x v="2"/>
    <n v="0"/>
  </r>
  <r>
    <s v="Post_722"/>
    <x v="290"/>
    <x v="14"/>
    <x v="0"/>
    <x v="3"/>
    <x v="1"/>
    <x v="0"/>
    <n v="2742349"/>
    <n v="132032"/>
    <n v="37206"/>
    <n v="6649"/>
    <n v="175887"/>
    <n v="6.413735086234465E-2"/>
    <x v="0"/>
    <n v="0"/>
  </r>
  <r>
    <s v="Post_723"/>
    <x v="161"/>
    <x v="16"/>
    <x v="1"/>
    <x v="5"/>
    <x v="4"/>
    <x v="7"/>
    <n v="1780899"/>
    <n v="301959"/>
    <n v="74275"/>
    <n v="6214"/>
    <n v="382448"/>
    <n v="0.21474996616877207"/>
    <x v="0"/>
    <n v="0"/>
  </r>
  <r>
    <s v="Post_724"/>
    <x v="402"/>
    <x v="21"/>
    <x v="0"/>
    <x v="4"/>
    <x v="1"/>
    <x v="0"/>
    <n v="3637344"/>
    <n v="343962"/>
    <n v="71061"/>
    <n v="2143"/>
    <n v="417166"/>
    <n v="0.11468972964888666"/>
    <x v="0"/>
    <n v="0"/>
  </r>
  <r>
    <s v="Post_725"/>
    <x v="455"/>
    <x v="21"/>
    <x v="3"/>
    <x v="8"/>
    <x v="3"/>
    <x v="6"/>
    <n v="1944194"/>
    <n v="147872"/>
    <n v="64793"/>
    <n v="36140"/>
    <n v="248805"/>
    <n v="0.12797334010906319"/>
    <x v="1"/>
    <n v="0"/>
  </r>
  <r>
    <s v="Post_726"/>
    <x v="426"/>
    <x v="6"/>
    <x v="2"/>
    <x v="7"/>
    <x v="5"/>
    <x v="2"/>
    <n v="55872"/>
    <n v="276531"/>
    <n v="16650"/>
    <n v="44259"/>
    <n v="337440"/>
    <n v="6.0395189003436425"/>
    <x v="2"/>
    <n v="0"/>
  </r>
  <r>
    <s v="Post_727"/>
    <x v="133"/>
    <x v="9"/>
    <x v="2"/>
    <x v="5"/>
    <x v="1"/>
    <x v="7"/>
    <n v="674140"/>
    <n v="396364"/>
    <n v="85172"/>
    <n v="25747"/>
    <n v="507283"/>
    <n v="0.752489097220162"/>
    <x v="0"/>
    <n v="0"/>
  </r>
  <r>
    <s v="Post_728"/>
    <x v="456"/>
    <x v="14"/>
    <x v="1"/>
    <x v="5"/>
    <x v="1"/>
    <x v="4"/>
    <n v="898563"/>
    <n v="298465"/>
    <n v="57845"/>
    <n v="44877"/>
    <n v="401187"/>
    <n v="0.44647620701052682"/>
    <x v="1"/>
    <n v="0"/>
  </r>
  <r>
    <s v="Post_729"/>
    <x v="457"/>
    <x v="20"/>
    <x v="0"/>
    <x v="3"/>
    <x v="1"/>
    <x v="0"/>
    <n v="2559080"/>
    <n v="225095"/>
    <n v="73949"/>
    <n v="6703"/>
    <n v="305747"/>
    <n v="0.11947535833190052"/>
    <x v="2"/>
    <n v="0"/>
  </r>
  <r>
    <s v="Post_730"/>
    <x v="146"/>
    <x v="7"/>
    <x v="1"/>
    <x v="3"/>
    <x v="1"/>
    <x v="3"/>
    <n v="2411448"/>
    <n v="166605"/>
    <n v="3962"/>
    <n v="42255"/>
    <n v="212822"/>
    <n v="8.8254857662284233E-2"/>
    <x v="0"/>
    <n v="0"/>
  </r>
  <r>
    <s v="Post_731"/>
    <x v="16"/>
    <x v="13"/>
    <x v="2"/>
    <x v="3"/>
    <x v="5"/>
    <x v="0"/>
    <n v="2539393"/>
    <n v="414355"/>
    <n v="81623"/>
    <n v="43357"/>
    <n v="539335"/>
    <n v="0.21238736973757114"/>
    <x v="2"/>
    <n v="0"/>
  </r>
  <r>
    <s v="Post_732"/>
    <x v="458"/>
    <x v="21"/>
    <x v="3"/>
    <x v="4"/>
    <x v="3"/>
    <x v="0"/>
    <n v="3872317"/>
    <n v="6905"/>
    <n v="94412"/>
    <n v="37159"/>
    <n v="138476"/>
    <n v="3.5760502045674464E-2"/>
    <x v="0"/>
    <n v="0"/>
  </r>
  <r>
    <s v="Post_733"/>
    <x v="416"/>
    <x v="4"/>
    <x v="2"/>
    <x v="7"/>
    <x v="2"/>
    <x v="5"/>
    <n v="2285860"/>
    <n v="369389"/>
    <n v="2395"/>
    <n v="38701"/>
    <n v="410485"/>
    <n v="0.17957573954660391"/>
    <x v="2"/>
    <n v="0"/>
  </r>
  <r>
    <s v="Post_734"/>
    <x v="459"/>
    <x v="9"/>
    <x v="2"/>
    <x v="5"/>
    <x v="0"/>
    <x v="1"/>
    <n v="3975932"/>
    <n v="487279"/>
    <n v="1526"/>
    <n v="5159"/>
    <n v="493964"/>
    <n v="0.12423854331512713"/>
    <x v="1"/>
    <n v="0"/>
  </r>
  <r>
    <s v="Post_735"/>
    <x v="150"/>
    <x v="14"/>
    <x v="3"/>
    <x v="0"/>
    <x v="5"/>
    <x v="1"/>
    <n v="4214946"/>
    <n v="464542"/>
    <n v="72129"/>
    <n v="43148"/>
    <n v="579819"/>
    <n v="0.13756261646056675"/>
    <x v="1"/>
    <n v="0"/>
  </r>
  <r>
    <s v="Post_736"/>
    <x v="394"/>
    <x v="16"/>
    <x v="3"/>
    <x v="0"/>
    <x v="2"/>
    <x v="6"/>
    <n v="1663359"/>
    <n v="117919"/>
    <n v="84855"/>
    <n v="35699"/>
    <n v="238473"/>
    <n v="0.14336832878530731"/>
    <x v="0"/>
    <n v="0"/>
  </r>
  <r>
    <s v="Post_737"/>
    <x v="460"/>
    <x v="12"/>
    <x v="1"/>
    <x v="9"/>
    <x v="0"/>
    <x v="0"/>
    <n v="2729253"/>
    <n v="430030"/>
    <n v="34573"/>
    <n v="45325"/>
    <n v="509928"/>
    <n v="0.1868379369739632"/>
    <x v="0"/>
    <n v="0"/>
  </r>
  <r>
    <s v="Post_738"/>
    <x v="461"/>
    <x v="16"/>
    <x v="1"/>
    <x v="5"/>
    <x v="1"/>
    <x v="1"/>
    <n v="3287384"/>
    <n v="381894"/>
    <n v="81089"/>
    <n v="14284"/>
    <n v="477267"/>
    <n v="0.14518139651467549"/>
    <x v="1"/>
    <n v="0"/>
  </r>
  <r>
    <s v="Post_739"/>
    <x v="66"/>
    <x v="23"/>
    <x v="0"/>
    <x v="3"/>
    <x v="1"/>
    <x v="0"/>
    <n v="2541850"/>
    <n v="297473"/>
    <n v="72482"/>
    <n v="13708"/>
    <n v="383663"/>
    <n v="0.15093848968271142"/>
    <x v="1"/>
    <n v="0"/>
  </r>
  <r>
    <s v="Post_740"/>
    <x v="277"/>
    <x v="23"/>
    <x v="2"/>
    <x v="9"/>
    <x v="1"/>
    <x v="0"/>
    <n v="3673846"/>
    <n v="380160"/>
    <n v="79459"/>
    <n v="21769"/>
    <n v="481388"/>
    <n v="0.13103107751386422"/>
    <x v="0"/>
    <n v="0"/>
  </r>
  <r>
    <s v="Post_741"/>
    <x v="462"/>
    <x v="20"/>
    <x v="1"/>
    <x v="2"/>
    <x v="1"/>
    <x v="1"/>
    <n v="1418058"/>
    <n v="404349"/>
    <n v="98335"/>
    <n v="45229"/>
    <n v="547913"/>
    <n v="0.3863826444334435"/>
    <x v="2"/>
    <n v="0"/>
  </r>
  <r>
    <s v="Post_742"/>
    <x v="459"/>
    <x v="9"/>
    <x v="3"/>
    <x v="9"/>
    <x v="0"/>
    <x v="0"/>
    <n v="4349698"/>
    <n v="136364"/>
    <n v="60484"/>
    <n v="26278"/>
    <n v="223126"/>
    <n v="5.1296894634983853E-2"/>
    <x v="0"/>
    <n v="0"/>
  </r>
  <r>
    <s v="Post_743"/>
    <x v="463"/>
    <x v="5"/>
    <x v="3"/>
    <x v="6"/>
    <x v="2"/>
    <x v="6"/>
    <n v="326305"/>
    <n v="291820"/>
    <n v="8695"/>
    <n v="48023"/>
    <n v="348538"/>
    <n v="1.0681356399687409"/>
    <x v="2"/>
    <n v="0"/>
  </r>
  <r>
    <s v="Post_744"/>
    <x v="420"/>
    <x v="6"/>
    <x v="2"/>
    <x v="0"/>
    <x v="4"/>
    <x v="7"/>
    <n v="2656794"/>
    <n v="311147"/>
    <n v="27434"/>
    <n v="13837"/>
    <n v="352418"/>
    <n v="0.13264784548595035"/>
    <x v="0"/>
    <n v="0"/>
  </r>
  <r>
    <s v="Post_745"/>
    <x v="464"/>
    <x v="22"/>
    <x v="0"/>
    <x v="9"/>
    <x v="5"/>
    <x v="4"/>
    <n v="605914"/>
    <n v="74898"/>
    <n v="3683"/>
    <n v="26862"/>
    <n v="105443"/>
    <n v="0.17402304617486969"/>
    <x v="0"/>
    <n v="0"/>
  </r>
  <r>
    <s v="Post_746"/>
    <x v="429"/>
    <x v="22"/>
    <x v="2"/>
    <x v="9"/>
    <x v="4"/>
    <x v="0"/>
    <n v="3015306"/>
    <n v="110140"/>
    <n v="14231"/>
    <n v="21543"/>
    <n v="145914"/>
    <n v="4.8391108564105931E-2"/>
    <x v="1"/>
    <n v="0"/>
  </r>
  <r>
    <s v="Post_747"/>
    <x v="465"/>
    <x v="16"/>
    <x v="1"/>
    <x v="3"/>
    <x v="3"/>
    <x v="7"/>
    <n v="1219230"/>
    <n v="350006"/>
    <n v="94280"/>
    <n v="32133"/>
    <n v="476419"/>
    <n v="0.39075400047571007"/>
    <x v="1"/>
    <n v="0"/>
  </r>
  <r>
    <s v="Post_748"/>
    <x v="159"/>
    <x v="22"/>
    <x v="3"/>
    <x v="0"/>
    <x v="4"/>
    <x v="2"/>
    <n v="2551155"/>
    <n v="88083"/>
    <n v="9939"/>
    <n v="37380"/>
    <n v="135402"/>
    <n v="5.3074783774408059E-2"/>
    <x v="2"/>
    <n v="0"/>
  </r>
  <r>
    <s v="Post_749"/>
    <x v="182"/>
    <x v="5"/>
    <x v="2"/>
    <x v="9"/>
    <x v="2"/>
    <x v="4"/>
    <n v="2647569"/>
    <n v="195333"/>
    <n v="41306"/>
    <n v="22434"/>
    <n v="259073"/>
    <n v="9.7853162656006326E-2"/>
    <x v="1"/>
    <n v="0"/>
  </r>
  <r>
    <s v="Post_750"/>
    <x v="385"/>
    <x v="9"/>
    <x v="2"/>
    <x v="4"/>
    <x v="2"/>
    <x v="1"/>
    <n v="3575067"/>
    <n v="404847"/>
    <n v="77440"/>
    <n v="9922"/>
    <n v="492209"/>
    <n v="0.13767825889696614"/>
    <x v="2"/>
    <n v="0"/>
  </r>
  <r>
    <s v="Post_751"/>
    <x v="466"/>
    <x v="8"/>
    <x v="2"/>
    <x v="0"/>
    <x v="0"/>
    <x v="7"/>
    <n v="2335946"/>
    <n v="104895"/>
    <n v="75750"/>
    <n v="8793"/>
    <n v="189438"/>
    <n v="8.1096908918271232E-2"/>
    <x v="2"/>
    <n v="0"/>
  </r>
  <r>
    <s v="Post_752"/>
    <x v="467"/>
    <x v="6"/>
    <x v="2"/>
    <x v="1"/>
    <x v="5"/>
    <x v="5"/>
    <n v="1977550"/>
    <n v="457727"/>
    <n v="47967"/>
    <n v="40004"/>
    <n v="545698"/>
    <n v="0.27594649945639804"/>
    <x v="1"/>
    <n v="0"/>
  </r>
  <r>
    <s v="Post_753"/>
    <x v="199"/>
    <x v="0"/>
    <x v="2"/>
    <x v="9"/>
    <x v="1"/>
    <x v="0"/>
    <n v="764769"/>
    <n v="162101"/>
    <n v="30721"/>
    <n v="41293"/>
    <n v="234115"/>
    <n v="0.30612511751914628"/>
    <x v="0"/>
    <n v="0"/>
  </r>
  <r>
    <s v="Post_754"/>
    <x v="376"/>
    <x v="20"/>
    <x v="3"/>
    <x v="8"/>
    <x v="0"/>
    <x v="6"/>
    <n v="3620429"/>
    <n v="22477"/>
    <n v="23839"/>
    <n v="25541"/>
    <n v="71857"/>
    <n v="1.9847647889241857E-2"/>
    <x v="2"/>
    <n v="0"/>
  </r>
  <r>
    <s v="Post_755"/>
    <x v="468"/>
    <x v="0"/>
    <x v="2"/>
    <x v="8"/>
    <x v="5"/>
    <x v="0"/>
    <n v="3485025"/>
    <n v="246513"/>
    <n v="4761"/>
    <n v="27120"/>
    <n v="278394"/>
    <n v="7.9882927669098505E-2"/>
    <x v="1"/>
    <n v="0"/>
  </r>
  <r>
    <s v="Post_756"/>
    <x v="297"/>
    <x v="13"/>
    <x v="0"/>
    <x v="1"/>
    <x v="5"/>
    <x v="7"/>
    <n v="4468711"/>
    <n v="355075"/>
    <n v="72834"/>
    <n v="22022"/>
    <n v="449931"/>
    <n v="0.1006847388430355"/>
    <x v="0"/>
    <n v="0"/>
  </r>
  <r>
    <s v="Post_757"/>
    <x v="469"/>
    <x v="17"/>
    <x v="1"/>
    <x v="7"/>
    <x v="2"/>
    <x v="4"/>
    <n v="1492331"/>
    <n v="319292"/>
    <n v="58566"/>
    <n v="8303"/>
    <n v="386161"/>
    <n v="0.25876363889780485"/>
    <x v="1"/>
    <n v="0"/>
  </r>
  <r>
    <s v="Post_758"/>
    <x v="294"/>
    <x v="5"/>
    <x v="1"/>
    <x v="3"/>
    <x v="1"/>
    <x v="0"/>
    <n v="4522021"/>
    <n v="494856"/>
    <n v="7995"/>
    <n v="29137"/>
    <n v="531988"/>
    <n v="0.11764385879676366"/>
    <x v="0"/>
    <n v="0"/>
  </r>
  <r>
    <s v="Post_759"/>
    <x v="264"/>
    <x v="13"/>
    <x v="1"/>
    <x v="0"/>
    <x v="3"/>
    <x v="7"/>
    <n v="845352"/>
    <n v="425767"/>
    <n v="96744"/>
    <n v="44548"/>
    <n v="567059"/>
    <n v="0.67079630733706197"/>
    <x v="0"/>
    <n v="0"/>
  </r>
  <r>
    <s v="Post_760"/>
    <x v="261"/>
    <x v="9"/>
    <x v="0"/>
    <x v="2"/>
    <x v="2"/>
    <x v="3"/>
    <n v="3983567"/>
    <n v="126215"/>
    <n v="30951"/>
    <n v="9592"/>
    <n v="166758"/>
    <n v="4.1861477414588483E-2"/>
    <x v="1"/>
    <n v="0"/>
  </r>
  <r>
    <s v="Post_761"/>
    <x v="30"/>
    <x v="10"/>
    <x v="1"/>
    <x v="8"/>
    <x v="5"/>
    <x v="3"/>
    <n v="4975026"/>
    <n v="113245"/>
    <n v="73842"/>
    <n v="39396"/>
    <n v="226483"/>
    <n v="4.5523983191243622E-2"/>
    <x v="1"/>
    <n v="0"/>
  </r>
  <r>
    <s v="Post_762"/>
    <x v="470"/>
    <x v="18"/>
    <x v="1"/>
    <x v="1"/>
    <x v="3"/>
    <x v="2"/>
    <n v="407083"/>
    <n v="378368"/>
    <n v="12296"/>
    <n v="17307"/>
    <n v="407971"/>
    <n v="1.0021813733317284"/>
    <x v="2"/>
    <n v="0"/>
  </r>
  <r>
    <s v="Post_763"/>
    <x v="436"/>
    <x v="3"/>
    <x v="2"/>
    <x v="4"/>
    <x v="2"/>
    <x v="5"/>
    <n v="2913334"/>
    <n v="94490"/>
    <n v="66459"/>
    <n v="18634"/>
    <n v="179583"/>
    <n v="6.1641747908066841E-2"/>
    <x v="2"/>
    <n v="0"/>
  </r>
  <r>
    <s v="Post_764"/>
    <x v="463"/>
    <x v="5"/>
    <x v="3"/>
    <x v="2"/>
    <x v="4"/>
    <x v="3"/>
    <n v="648171"/>
    <n v="478099"/>
    <n v="45995"/>
    <n v="49019"/>
    <n v="573113"/>
    <n v="0.88420031133759458"/>
    <x v="2"/>
    <n v="0"/>
  </r>
  <r>
    <s v="Post_765"/>
    <x v="28"/>
    <x v="17"/>
    <x v="2"/>
    <x v="8"/>
    <x v="2"/>
    <x v="6"/>
    <n v="4934327"/>
    <n v="73355"/>
    <n v="29521"/>
    <n v="11128"/>
    <n v="114004"/>
    <n v="2.3104265282783244E-2"/>
    <x v="2"/>
    <n v="0"/>
  </r>
  <r>
    <s v="Post_766"/>
    <x v="471"/>
    <x v="12"/>
    <x v="3"/>
    <x v="4"/>
    <x v="1"/>
    <x v="5"/>
    <n v="2996758"/>
    <n v="80465"/>
    <n v="74505"/>
    <n v="39752"/>
    <n v="194722"/>
    <n v="6.4977552408302566E-2"/>
    <x v="0"/>
    <n v="0"/>
  </r>
  <r>
    <s v="Post_767"/>
    <x v="33"/>
    <x v="19"/>
    <x v="3"/>
    <x v="3"/>
    <x v="4"/>
    <x v="4"/>
    <n v="4859049"/>
    <n v="71751"/>
    <n v="85452"/>
    <n v="33912"/>
    <n v="191115"/>
    <n v="3.933177047607464E-2"/>
    <x v="2"/>
    <n v="0"/>
  </r>
  <r>
    <s v="Post_768"/>
    <x v="272"/>
    <x v="1"/>
    <x v="1"/>
    <x v="3"/>
    <x v="5"/>
    <x v="2"/>
    <n v="1900224"/>
    <n v="443095"/>
    <n v="32294"/>
    <n v="12162"/>
    <n v="487551"/>
    <n v="0.25657554056784887"/>
    <x v="1"/>
    <n v="0"/>
  </r>
  <r>
    <s v="Post_769"/>
    <x v="472"/>
    <x v="19"/>
    <x v="3"/>
    <x v="4"/>
    <x v="2"/>
    <x v="1"/>
    <n v="576289"/>
    <n v="450371"/>
    <n v="11973"/>
    <n v="13527"/>
    <n v="475871"/>
    <n v="0.82575062164990132"/>
    <x v="2"/>
    <n v="0"/>
  </r>
  <r>
    <s v="Post_770"/>
    <x v="26"/>
    <x v="1"/>
    <x v="0"/>
    <x v="4"/>
    <x v="3"/>
    <x v="3"/>
    <n v="1297808"/>
    <n v="266995"/>
    <n v="73819"/>
    <n v="12405"/>
    <n v="353219"/>
    <n v="0.27216583654901189"/>
    <x v="2"/>
    <n v="0"/>
  </r>
  <r>
    <s v="Post_771"/>
    <x v="273"/>
    <x v="2"/>
    <x v="2"/>
    <x v="3"/>
    <x v="0"/>
    <x v="6"/>
    <n v="3085596"/>
    <n v="53745"/>
    <n v="17472"/>
    <n v="45692"/>
    <n v="116909"/>
    <n v="3.788862832334499E-2"/>
    <x v="1"/>
    <n v="0"/>
  </r>
  <r>
    <s v="Post_772"/>
    <x v="397"/>
    <x v="11"/>
    <x v="2"/>
    <x v="4"/>
    <x v="1"/>
    <x v="4"/>
    <n v="4901634"/>
    <n v="164642"/>
    <n v="2903"/>
    <n v="23013"/>
    <n v="190558"/>
    <n v="3.8876423657906729E-2"/>
    <x v="1"/>
    <n v="0"/>
  </r>
  <r>
    <s v="Post_773"/>
    <x v="473"/>
    <x v="11"/>
    <x v="1"/>
    <x v="0"/>
    <x v="1"/>
    <x v="4"/>
    <n v="282212"/>
    <n v="325960"/>
    <n v="23903"/>
    <n v="6061"/>
    <n v="355924"/>
    <n v="1.2611937125281703"/>
    <x v="2"/>
    <n v="0"/>
  </r>
  <r>
    <s v="Post_774"/>
    <x v="417"/>
    <x v="2"/>
    <x v="1"/>
    <x v="6"/>
    <x v="3"/>
    <x v="3"/>
    <n v="3827339"/>
    <n v="405141"/>
    <n v="10660"/>
    <n v="18414"/>
    <n v="434215"/>
    <n v="0.11345088585045641"/>
    <x v="0"/>
    <n v="0"/>
  </r>
  <r>
    <s v="Post_775"/>
    <x v="474"/>
    <x v="16"/>
    <x v="1"/>
    <x v="1"/>
    <x v="1"/>
    <x v="3"/>
    <n v="3200135"/>
    <n v="357852"/>
    <n v="8303"/>
    <n v="1186"/>
    <n v="367341"/>
    <n v="0.11478921982978843"/>
    <x v="2"/>
    <n v="0"/>
  </r>
  <r>
    <s v="Post_776"/>
    <x v="475"/>
    <x v="21"/>
    <x v="0"/>
    <x v="2"/>
    <x v="2"/>
    <x v="3"/>
    <n v="727739"/>
    <n v="489613"/>
    <n v="21973"/>
    <n v="19468"/>
    <n v="531054"/>
    <n v="0.72973140095556233"/>
    <x v="0"/>
    <n v="0"/>
  </r>
  <r>
    <s v="Post_777"/>
    <x v="147"/>
    <x v="20"/>
    <x v="3"/>
    <x v="3"/>
    <x v="3"/>
    <x v="2"/>
    <n v="4209903"/>
    <n v="247202"/>
    <n v="57870"/>
    <n v="40525"/>
    <n v="345597"/>
    <n v="8.2091440111565522E-2"/>
    <x v="0"/>
    <n v="0"/>
  </r>
  <r>
    <s v="Post_778"/>
    <x v="353"/>
    <x v="9"/>
    <x v="3"/>
    <x v="0"/>
    <x v="3"/>
    <x v="5"/>
    <n v="4530315"/>
    <n v="267582"/>
    <n v="78454"/>
    <n v="38486"/>
    <n v="384522"/>
    <n v="8.4877541627900052E-2"/>
    <x v="2"/>
    <n v="0"/>
  </r>
  <r>
    <s v="Post_779"/>
    <x v="476"/>
    <x v="12"/>
    <x v="3"/>
    <x v="6"/>
    <x v="5"/>
    <x v="0"/>
    <n v="1985675"/>
    <n v="121205"/>
    <n v="5696"/>
    <n v="45518"/>
    <n v="172419"/>
    <n v="8.6831430118221767E-2"/>
    <x v="2"/>
    <n v="0"/>
  </r>
  <r>
    <s v="Post_780"/>
    <x v="348"/>
    <x v="5"/>
    <x v="3"/>
    <x v="7"/>
    <x v="4"/>
    <x v="2"/>
    <n v="4913424"/>
    <n v="4745"/>
    <n v="61101"/>
    <n v="19149"/>
    <n v="84995"/>
    <n v="1.7298527462722535E-2"/>
    <x v="0"/>
    <n v="0"/>
  </r>
  <r>
    <s v="Post_781"/>
    <x v="354"/>
    <x v="1"/>
    <x v="1"/>
    <x v="2"/>
    <x v="2"/>
    <x v="4"/>
    <n v="2392740"/>
    <n v="416629"/>
    <n v="25611"/>
    <n v="32521"/>
    <n v="474761"/>
    <n v="0.19841729565268271"/>
    <x v="2"/>
    <n v="0"/>
  </r>
  <r>
    <s v="Post_782"/>
    <x v="9"/>
    <x v="7"/>
    <x v="0"/>
    <x v="1"/>
    <x v="2"/>
    <x v="5"/>
    <n v="792388"/>
    <n v="244159"/>
    <n v="98598"/>
    <n v="1399"/>
    <n v="344156"/>
    <n v="0.43432762737446806"/>
    <x v="0"/>
    <n v="0"/>
  </r>
  <r>
    <s v="Post_783"/>
    <x v="477"/>
    <x v="4"/>
    <x v="3"/>
    <x v="1"/>
    <x v="0"/>
    <x v="6"/>
    <n v="4244112"/>
    <n v="398086"/>
    <n v="94347"/>
    <n v="40064"/>
    <n v="532497"/>
    <n v="0.12546723554892047"/>
    <x v="2"/>
    <n v="0"/>
  </r>
  <r>
    <s v="Post_784"/>
    <x v="239"/>
    <x v="13"/>
    <x v="1"/>
    <x v="1"/>
    <x v="4"/>
    <x v="3"/>
    <n v="1050122"/>
    <n v="497180"/>
    <n v="25187"/>
    <n v="19816"/>
    <n v="542183"/>
    <n v="0.51630477220741966"/>
    <x v="2"/>
    <n v="0"/>
  </r>
  <r>
    <s v="Post_785"/>
    <x v="478"/>
    <x v="11"/>
    <x v="2"/>
    <x v="3"/>
    <x v="0"/>
    <x v="7"/>
    <n v="1812695"/>
    <n v="12283"/>
    <n v="160"/>
    <n v="40265"/>
    <n v="52708"/>
    <n v="2.9077147562055393E-2"/>
    <x v="1"/>
    <n v="0"/>
  </r>
  <r>
    <s v="Post_786"/>
    <x v="479"/>
    <x v="19"/>
    <x v="0"/>
    <x v="0"/>
    <x v="1"/>
    <x v="6"/>
    <n v="2934644"/>
    <n v="317216"/>
    <n v="61336"/>
    <n v="35193"/>
    <n v="413745"/>
    <n v="0.14098643651495718"/>
    <x v="0"/>
    <n v="0"/>
  </r>
  <r>
    <s v="Post_787"/>
    <x v="480"/>
    <x v="5"/>
    <x v="3"/>
    <x v="2"/>
    <x v="2"/>
    <x v="1"/>
    <n v="742028"/>
    <n v="460869"/>
    <n v="67942"/>
    <n v="7677"/>
    <n v="536488"/>
    <n v="0.72300236648751803"/>
    <x v="0"/>
    <n v="0"/>
  </r>
  <r>
    <s v="Post_788"/>
    <x v="13"/>
    <x v="4"/>
    <x v="0"/>
    <x v="5"/>
    <x v="1"/>
    <x v="7"/>
    <n v="2648881"/>
    <n v="466996"/>
    <n v="13573"/>
    <n v="37701"/>
    <n v="518270"/>
    <n v="0.19565620350631077"/>
    <x v="2"/>
    <n v="0"/>
  </r>
  <r>
    <s v="Post_789"/>
    <x v="79"/>
    <x v="21"/>
    <x v="3"/>
    <x v="4"/>
    <x v="4"/>
    <x v="7"/>
    <n v="4784336"/>
    <n v="150954"/>
    <n v="95314"/>
    <n v="41213"/>
    <n v="287481"/>
    <n v="6.0087962049488165E-2"/>
    <x v="1"/>
    <n v="0"/>
  </r>
  <r>
    <s v="Post_790"/>
    <x v="188"/>
    <x v="5"/>
    <x v="3"/>
    <x v="8"/>
    <x v="3"/>
    <x v="4"/>
    <n v="2302608"/>
    <n v="174419"/>
    <n v="24390"/>
    <n v="18624"/>
    <n v="217433"/>
    <n v="9.4429012667375425E-2"/>
    <x v="0"/>
    <n v="0"/>
  </r>
  <r>
    <s v="Post_791"/>
    <x v="481"/>
    <x v="11"/>
    <x v="3"/>
    <x v="3"/>
    <x v="5"/>
    <x v="0"/>
    <n v="1421076"/>
    <n v="42987"/>
    <n v="468"/>
    <n v="18401"/>
    <n v="61856"/>
    <n v="4.3527580509416811E-2"/>
    <x v="1"/>
    <n v="0"/>
  </r>
  <r>
    <s v="Post_792"/>
    <x v="108"/>
    <x v="14"/>
    <x v="0"/>
    <x v="5"/>
    <x v="3"/>
    <x v="6"/>
    <n v="149515"/>
    <n v="62294"/>
    <n v="99978"/>
    <n v="25533"/>
    <n v="187805"/>
    <n v="1.2560947062167676"/>
    <x v="2"/>
    <n v="0"/>
  </r>
  <r>
    <s v="Post_793"/>
    <x v="316"/>
    <x v="5"/>
    <x v="0"/>
    <x v="9"/>
    <x v="3"/>
    <x v="0"/>
    <n v="816983"/>
    <n v="22944"/>
    <n v="94141"/>
    <n v="17673"/>
    <n v="134758"/>
    <n v="0.16494590462714648"/>
    <x v="0"/>
    <n v="0"/>
  </r>
  <r>
    <s v="Post_794"/>
    <x v="337"/>
    <x v="23"/>
    <x v="2"/>
    <x v="6"/>
    <x v="4"/>
    <x v="3"/>
    <n v="2853605"/>
    <n v="22118"/>
    <n v="24141"/>
    <n v="31221"/>
    <n v="77480"/>
    <n v="2.7151620494076791E-2"/>
    <x v="2"/>
    <n v="0"/>
  </r>
  <r>
    <s v="Post_795"/>
    <x v="366"/>
    <x v="22"/>
    <x v="2"/>
    <x v="1"/>
    <x v="4"/>
    <x v="4"/>
    <n v="3781816"/>
    <n v="453329"/>
    <n v="94706"/>
    <n v="8983"/>
    <n v="557018"/>
    <n v="0.14728849843567218"/>
    <x v="1"/>
    <n v="0"/>
  </r>
  <r>
    <s v="Post_796"/>
    <x v="194"/>
    <x v="11"/>
    <x v="1"/>
    <x v="7"/>
    <x v="1"/>
    <x v="0"/>
    <n v="4490630"/>
    <n v="166824"/>
    <n v="45589"/>
    <n v="4926"/>
    <n v="217339"/>
    <n v="4.8398331637209031E-2"/>
    <x v="2"/>
    <n v="0"/>
  </r>
  <r>
    <s v="Post_797"/>
    <x v="482"/>
    <x v="2"/>
    <x v="1"/>
    <x v="0"/>
    <x v="2"/>
    <x v="3"/>
    <n v="2809655"/>
    <n v="296700"/>
    <n v="36554"/>
    <n v="5867"/>
    <n v="339121"/>
    <n v="0.12069844874192739"/>
    <x v="2"/>
    <n v="0"/>
  </r>
  <r>
    <s v="Post_798"/>
    <x v="444"/>
    <x v="22"/>
    <x v="1"/>
    <x v="3"/>
    <x v="2"/>
    <x v="1"/>
    <n v="3538605"/>
    <n v="454950"/>
    <n v="72220"/>
    <n v="19322"/>
    <n v="546492"/>
    <n v="0.15443712988592961"/>
    <x v="2"/>
    <n v="0"/>
  </r>
  <r>
    <s v="Post_799"/>
    <x v="9"/>
    <x v="7"/>
    <x v="2"/>
    <x v="6"/>
    <x v="1"/>
    <x v="2"/>
    <n v="4859826"/>
    <n v="224356"/>
    <n v="61653"/>
    <n v="19973"/>
    <n v="305982"/>
    <n v="6.2961513436900832E-2"/>
    <x v="1"/>
    <n v="0"/>
  </r>
  <r>
    <s v="Post_800"/>
    <x v="483"/>
    <x v="12"/>
    <x v="3"/>
    <x v="0"/>
    <x v="4"/>
    <x v="6"/>
    <n v="3704693"/>
    <n v="361357"/>
    <n v="70236"/>
    <n v="46913"/>
    <n v="478506"/>
    <n v="0.12916211950625869"/>
    <x v="0"/>
    <n v="0"/>
  </r>
  <r>
    <s v="Post_801"/>
    <x v="357"/>
    <x v="10"/>
    <x v="1"/>
    <x v="2"/>
    <x v="5"/>
    <x v="6"/>
    <n v="34258"/>
    <n v="99120"/>
    <n v="37011"/>
    <n v="3149"/>
    <n v="139280"/>
    <n v="4.0656197092649888"/>
    <x v="0"/>
    <n v="0"/>
  </r>
  <r>
    <s v="Post_802"/>
    <x v="41"/>
    <x v="3"/>
    <x v="1"/>
    <x v="4"/>
    <x v="0"/>
    <x v="0"/>
    <n v="1037736"/>
    <n v="375246"/>
    <n v="34403"/>
    <n v="29942"/>
    <n v="439591"/>
    <n v="0.423605811111882"/>
    <x v="2"/>
    <n v="0"/>
  </r>
  <r>
    <s v="Post_803"/>
    <x v="172"/>
    <x v="19"/>
    <x v="0"/>
    <x v="1"/>
    <x v="3"/>
    <x v="5"/>
    <n v="2471057"/>
    <n v="4846"/>
    <n v="85128"/>
    <n v="38195"/>
    <n v="128169"/>
    <n v="5.1868087219355929E-2"/>
    <x v="0"/>
    <n v="0"/>
  </r>
  <r>
    <s v="Post_804"/>
    <x v="484"/>
    <x v="20"/>
    <x v="2"/>
    <x v="4"/>
    <x v="4"/>
    <x v="5"/>
    <n v="3394446"/>
    <n v="368001"/>
    <n v="19656"/>
    <n v="13214"/>
    <n v="400871"/>
    <n v="0.11809614882664211"/>
    <x v="0"/>
    <n v="0"/>
  </r>
  <r>
    <s v="Post_805"/>
    <x v="235"/>
    <x v="1"/>
    <x v="2"/>
    <x v="7"/>
    <x v="1"/>
    <x v="4"/>
    <n v="1338606"/>
    <n v="418866"/>
    <n v="60546"/>
    <n v="709"/>
    <n v="480121"/>
    <n v="0.35867238007300134"/>
    <x v="0"/>
    <n v="0"/>
  </r>
  <r>
    <s v="Post_806"/>
    <x v="370"/>
    <x v="17"/>
    <x v="2"/>
    <x v="3"/>
    <x v="3"/>
    <x v="5"/>
    <n v="609587"/>
    <n v="122051"/>
    <n v="77324"/>
    <n v="6873"/>
    <n v="206248"/>
    <n v="0.33834054860093798"/>
    <x v="1"/>
    <n v="0"/>
  </r>
  <r>
    <s v="Post_807"/>
    <x v="485"/>
    <x v="19"/>
    <x v="1"/>
    <x v="4"/>
    <x v="5"/>
    <x v="4"/>
    <n v="1230975"/>
    <n v="481442"/>
    <n v="80512"/>
    <n v="3147"/>
    <n v="565101"/>
    <n v="0.45906781210016451"/>
    <x v="2"/>
    <n v="0"/>
  </r>
  <r>
    <s v="Post_808"/>
    <x v="329"/>
    <x v="2"/>
    <x v="2"/>
    <x v="7"/>
    <x v="4"/>
    <x v="6"/>
    <n v="3827204"/>
    <n v="274844"/>
    <n v="60816"/>
    <n v="10144"/>
    <n v="345804"/>
    <n v="9.0354211586317318E-2"/>
    <x v="2"/>
    <n v="0"/>
  </r>
  <r>
    <s v="Post_809"/>
    <x v="262"/>
    <x v="23"/>
    <x v="3"/>
    <x v="5"/>
    <x v="0"/>
    <x v="3"/>
    <n v="4597793"/>
    <n v="395657"/>
    <n v="62238"/>
    <n v="7115"/>
    <n v="465010"/>
    <n v="0.10113765452250678"/>
    <x v="1"/>
    <n v="0"/>
  </r>
  <r>
    <s v="Post_810"/>
    <x v="474"/>
    <x v="16"/>
    <x v="2"/>
    <x v="2"/>
    <x v="2"/>
    <x v="2"/>
    <n v="260997"/>
    <n v="104453"/>
    <n v="93208"/>
    <n v="9124"/>
    <n v="206785"/>
    <n v="0.79228880025440906"/>
    <x v="2"/>
    <n v="0"/>
  </r>
  <r>
    <s v="Post_811"/>
    <x v="192"/>
    <x v="8"/>
    <x v="2"/>
    <x v="2"/>
    <x v="4"/>
    <x v="1"/>
    <n v="468808"/>
    <n v="140236"/>
    <n v="73449"/>
    <n v="7034"/>
    <n v="220719"/>
    <n v="0.47080894523984235"/>
    <x v="0"/>
    <n v="0"/>
  </r>
  <r>
    <s v="Post_812"/>
    <x v="259"/>
    <x v="13"/>
    <x v="3"/>
    <x v="5"/>
    <x v="0"/>
    <x v="3"/>
    <n v="2734965"/>
    <n v="261892"/>
    <n v="93169"/>
    <n v="46687"/>
    <n v="401748"/>
    <n v="0.14689328748265518"/>
    <x v="0"/>
    <n v="0"/>
  </r>
  <r>
    <s v="Post_813"/>
    <x v="350"/>
    <x v="7"/>
    <x v="1"/>
    <x v="7"/>
    <x v="2"/>
    <x v="3"/>
    <n v="998555"/>
    <n v="225198"/>
    <n v="8583"/>
    <n v="34716"/>
    <n v="268497"/>
    <n v="0.26888553960472883"/>
    <x v="2"/>
    <n v="0"/>
  </r>
  <r>
    <s v="Post_814"/>
    <x v="410"/>
    <x v="14"/>
    <x v="1"/>
    <x v="2"/>
    <x v="0"/>
    <x v="1"/>
    <n v="4214277"/>
    <n v="491365"/>
    <n v="16797"/>
    <n v="37101"/>
    <n v="545263"/>
    <n v="0.12938470821922715"/>
    <x v="1"/>
    <n v="0"/>
  </r>
  <r>
    <s v="Post_815"/>
    <x v="486"/>
    <x v="19"/>
    <x v="2"/>
    <x v="9"/>
    <x v="0"/>
    <x v="6"/>
    <n v="208326"/>
    <n v="267436"/>
    <n v="52230"/>
    <n v="45110"/>
    <n v="364776"/>
    <n v="1.7509864347225021"/>
    <x v="1"/>
    <n v="0"/>
  </r>
  <r>
    <s v="Post_816"/>
    <x v="333"/>
    <x v="16"/>
    <x v="0"/>
    <x v="1"/>
    <x v="4"/>
    <x v="0"/>
    <n v="2405842"/>
    <n v="40352"/>
    <n v="68819"/>
    <n v="8569"/>
    <n v="117740"/>
    <n v="4.8939207146603977E-2"/>
    <x v="2"/>
    <n v="0"/>
  </r>
  <r>
    <s v="Post_817"/>
    <x v="79"/>
    <x v="21"/>
    <x v="1"/>
    <x v="4"/>
    <x v="5"/>
    <x v="1"/>
    <n v="591094"/>
    <n v="112899"/>
    <n v="37633"/>
    <n v="24431"/>
    <n v="174963"/>
    <n v="0.29599860597468425"/>
    <x v="0"/>
    <n v="0"/>
  </r>
  <r>
    <s v="Post_818"/>
    <x v="487"/>
    <x v="21"/>
    <x v="3"/>
    <x v="6"/>
    <x v="5"/>
    <x v="3"/>
    <n v="1125942"/>
    <n v="95092"/>
    <n v="77009"/>
    <n v="32628"/>
    <n v="204729"/>
    <n v="0.18182908178218771"/>
    <x v="0"/>
    <n v="0"/>
  </r>
  <r>
    <s v="Post_819"/>
    <x v="207"/>
    <x v="22"/>
    <x v="1"/>
    <x v="7"/>
    <x v="4"/>
    <x v="4"/>
    <n v="1365802"/>
    <n v="451503"/>
    <n v="91330"/>
    <n v="25121"/>
    <n v="567954"/>
    <n v="0.41583919191800861"/>
    <x v="2"/>
    <n v="0"/>
  </r>
  <r>
    <s v="Post_820"/>
    <x v="488"/>
    <x v="1"/>
    <x v="3"/>
    <x v="4"/>
    <x v="3"/>
    <x v="0"/>
    <n v="1417424"/>
    <n v="390084"/>
    <n v="26977"/>
    <n v="44345"/>
    <n v="461406"/>
    <n v="0.3255243314632742"/>
    <x v="0"/>
    <n v="0"/>
  </r>
  <r>
    <s v="Post_821"/>
    <x v="139"/>
    <x v="14"/>
    <x v="1"/>
    <x v="1"/>
    <x v="0"/>
    <x v="6"/>
    <n v="224135"/>
    <n v="47344"/>
    <n v="43245"/>
    <n v="29392"/>
    <n v="119981"/>
    <n v="0.53530684632029801"/>
    <x v="0"/>
    <n v="0"/>
  </r>
  <r>
    <s v="Post_822"/>
    <x v="364"/>
    <x v="17"/>
    <x v="2"/>
    <x v="9"/>
    <x v="5"/>
    <x v="4"/>
    <n v="3850575"/>
    <n v="106942"/>
    <n v="86204"/>
    <n v="19709"/>
    <n v="212855"/>
    <n v="5.5278757068749469E-2"/>
    <x v="0"/>
    <n v="0"/>
  </r>
  <r>
    <s v="Post_823"/>
    <x v="471"/>
    <x v="12"/>
    <x v="3"/>
    <x v="0"/>
    <x v="2"/>
    <x v="4"/>
    <n v="508550"/>
    <n v="499157"/>
    <n v="39933"/>
    <n v="26111"/>
    <n v="565201"/>
    <n v="1.111397109428768"/>
    <x v="2"/>
    <n v="0"/>
  </r>
  <r>
    <s v="Post_824"/>
    <x v="163"/>
    <x v="4"/>
    <x v="1"/>
    <x v="6"/>
    <x v="5"/>
    <x v="1"/>
    <n v="947923"/>
    <n v="487612"/>
    <n v="46542"/>
    <n v="10658"/>
    <n v="544812"/>
    <n v="0.57474288523434924"/>
    <x v="2"/>
    <n v="0"/>
  </r>
  <r>
    <s v="Post_825"/>
    <x v="489"/>
    <x v="18"/>
    <x v="1"/>
    <x v="4"/>
    <x v="5"/>
    <x v="4"/>
    <n v="102983"/>
    <n v="341704"/>
    <n v="82374"/>
    <n v="8883"/>
    <n v="432961"/>
    <n v="4.2041987512502059"/>
    <x v="2"/>
    <n v="0"/>
  </r>
  <r>
    <s v="Post_826"/>
    <x v="100"/>
    <x v="18"/>
    <x v="2"/>
    <x v="6"/>
    <x v="5"/>
    <x v="5"/>
    <n v="1224749"/>
    <n v="336590"/>
    <n v="37876"/>
    <n v="39810"/>
    <n v="414276"/>
    <n v="0.33825379730867305"/>
    <x v="0"/>
    <n v="0"/>
  </r>
  <r>
    <s v="Post_827"/>
    <x v="490"/>
    <x v="3"/>
    <x v="0"/>
    <x v="5"/>
    <x v="1"/>
    <x v="5"/>
    <n v="4821602"/>
    <n v="98539"/>
    <n v="52608"/>
    <n v="46508"/>
    <n v="197655"/>
    <n v="4.0993636554821404E-2"/>
    <x v="0"/>
    <n v="0"/>
  </r>
  <r>
    <s v="Post_828"/>
    <x v="195"/>
    <x v="10"/>
    <x v="0"/>
    <x v="6"/>
    <x v="0"/>
    <x v="4"/>
    <n v="4157229"/>
    <n v="429729"/>
    <n v="97695"/>
    <n v="38020"/>
    <n v="565444"/>
    <n v="0.13601463859700777"/>
    <x v="1"/>
    <n v="0"/>
  </r>
  <r>
    <s v="Post_829"/>
    <x v="74"/>
    <x v="8"/>
    <x v="3"/>
    <x v="9"/>
    <x v="2"/>
    <x v="4"/>
    <n v="4586518"/>
    <n v="265120"/>
    <n v="57069"/>
    <n v="18054"/>
    <n v="340243"/>
    <n v="7.4183291115395164E-2"/>
    <x v="1"/>
    <n v="0"/>
  </r>
  <r>
    <s v="Post_830"/>
    <x v="310"/>
    <x v="0"/>
    <x v="2"/>
    <x v="7"/>
    <x v="4"/>
    <x v="1"/>
    <n v="2552020"/>
    <n v="45301"/>
    <n v="86964"/>
    <n v="1054"/>
    <n v="133319"/>
    <n v="5.2240578051896143E-2"/>
    <x v="1"/>
    <n v="0"/>
  </r>
  <r>
    <s v="Post_831"/>
    <x v="491"/>
    <x v="15"/>
    <x v="2"/>
    <x v="9"/>
    <x v="3"/>
    <x v="2"/>
    <n v="160483"/>
    <n v="383250"/>
    <n v="33960"/>
    <n v="35029"/>
    <n v="452239"/>
    <n v="2.8179869518889853"/>
    <x v="0"/>
    <n v="0"/>
  </r>
  <r>
    <s v="Post_832"/>
    <x v="120"/>
    <x v="9"/>
    <x v="3"/>
    <x v="3"/>
    <x v="5"/>
    <x v="0"/>
    <n v="1065072"/>
    <n v="33441"/>
    <n v="17591"/>
    <n v="36956"/>
    <n v="87988"/>
    <n v="8.2612255321705949E-2"/>
    <x v="2"/>
    <n v="0"/>
  </r>
  <r>
    <s v="Post_833"/>
    <x v="114"/>
    <x v="22"/>
    <x v="3"/>
    <x v="7"/>
    <x v="4"/>
    <x v="6"/>
    <n v="111712"/>
    <n v="374446"/>
    <n v="85509"/>
    <n v="48663"/>
    <n v="508618"/>
    <n v="4.5529397020910913"/>
    <x v="2"/>
    <n v="0"/>
  </r>
  <r>
    <s v="Post_834"/>
    <x v="492"/>
    <x v="11"/>
    <x v="1"/>
    <x v="0"/>
    <x v="1"/>
    <x v="1"/>
    <n v="4613593"/>
    <n v="197157"/>
    <n v="10941"/>
    <n v="47136"/>
    <n v="255234"/>
    <n v="5.5322175146355561E-2"/>
    <x v="0"/>
    <n v="0"/>
  </r>
  <r>
    <s v="Post_835"/>
    <x v="493"/>
    <x v="23"/>
    <x v="1"/>
    <x v="8"/>
    <x v="1"/>
    <x v="0"/>
    <n v="3678203"/>
    <n v="106484"/>
    <n v="25338"/>
    <n v="25691"/>
    <n v="157513"/>
    <n v="4.2823356949031902E-2"/>
    <x v="0"/>
    <n v="0"/>
  </r>
  <r>
    <s v="Post_836"/>
    <x v="276"/>
    <x v="4"/>
    <x v="1"/>
    <x v="7"/>
    <x v="3"/>
    <x v="7"/>
    <n v="2609916"/>
    <n v="421798"/>
    <n v="69244"/>
    <n v="20168"/>
    <n v="511210"/>
    <n v="0.19587220431615424"/>
    <x v="0"/>
    <n v="0"/>
  </r>
  <r>
    <s v="Post_837"/>
    <x v="294"/>
    <x v="5"/>
    <x v="1"/>
    <x v="5"/>
    <x v="0"/>
    <x v="6"/>
    <n v="636678"/>
    <n v="43943"/>
    <n v="48909"/>
    <n v="41810"/>
    <n v="134662"/>
    <n v="0.21150722971423544"/>
    <x v="1"/>
    <n v="0"/>
  </r>
  <r>
    <s v="Post_838"/>
    <x v="279"/>
    <x v="23"/>
    <x v="0"/>
    <x v="5"/>
    <x v="0"/>
    <x v="7"/>
    <n v="2825065"/>
    <n v="400017"/>
    <n v="84642"/>
    <n v="9441"/>
    <n v="494100"/>
    <n v="0.17489863065097616"/>
    <x v="1"/>
    <n v="0"/>
  </r>
  <r>
    <s v="Post_839"/>
    <x v="494"/>
    <x v="3"/>
    <x v="0"/>
    <x v="6"/>
    <x v="3"/>
    <x v="0"/>
    <n v="4562262"/>
    <n v="96215"/>
    <n v="869"/>
    <n v="7479"/>
    <n v="104563"/>
    <n v="2.2919113369639886E-2"/>
    <x v="0"/>
    <n v="0"/>
  </r>
  <r>
    <s v="Post_840"/>
    <x v="495"/>
    <x v="9"/>
    <x v="3"/>
    <x v="9"/>
    <x v="2"/>
    <x v="1"/>
    <n v="4356591"/>
    <n v="67603"/>
    <n v="24821"/>
    <n v="21031"/>
    <n v="113455"/>
    <n v="2.6042150846843325E-2"/>
    <x v="2"/>
    <n v="0"/>
  </r>
  <r>
    <s v="Post_841"/>
    <x v="153"/>
    <x v="22"/>
    <x v="1"/>
    <x v="3"/>
    <x v="2"/>
    <x v="2"/>
    <n v="4754509"/>
    <n v="424316"/>
    <n v="30621"/>
    <n v="18374"/>
    <n v="473311"/>
    <n v="9.9549921979325315E-2"/>
    <x v="1"/>
    <n v="0"/>
  </r>
  <r>
    <s v="Post_842"/>
    <x v="496"/>
    <x v="15"/>
    <x v="3"/>
    <x v="0"/>
    <x v="4"/>
    <x v="1"/>
    <n v="4841421"/>
    <n v="339554"/>
    <n v="33055"/>
    <n v="48880"/>
    <n v="421489"/>
    <n v="8.7058944057953239E-2"/>
    <x v="0"/>
    <n v="0"/>
  </r>
  <r>
    <s v="Post_843"/>
    <x v="77"/>
    <x v="18"/>
    <x v="1"/>
    <x v="3"/>
    <x v="5"/>
    <x v="7"/>
    <n v="3545758"/>
    <n v="365667"/>
    <n v="98281"/>
    <n v="27784"/>
    <n v="491732"/>
    <n v="0.13868177128839587"/>
    <x v="0"/>
    <n v="0"/>
  </r>
  <r>
    <s v="Post_844"/>
    <x v="397"/>
    <x v="11"/>
    <x v="0"/>
    <x v="8"/>
    <x v="0"/>
    <x v="7"/>
    <n v="4221248"/>
    <n v="87215"/>
    <n v="17939"/>
    <n v="14743"/>
    <n v="119897"/>
    <n v="2.8403211562078323E-2"/>
    <x v="2"/>
    <n v="0"/>
  </r>
  <r>
    <s v="Post_845"/>
    <x v="475"/>
    <x v="21"/>
    <x v="1"/>
    <x v="4"/>
    <x v="3"/>
    <x v="4"/>
    <n v="3481771"/>
    <n v="299306"/>
    <n v="45796"/>
    <n v="27535"/>
    <n v="372637"/>
    <n v="0.10702513175047985"/>
    <x v="2"/>
    <n v="0"/>
  </r>
  <r>
    <s v="Post_846"/>
    <x v="10"/>
    <x v="8"/>
    <x v="2"/>
    <x v="8"/>
    <x v="3"/>
    <x v="2"/>
    <n v="1262231"/>
    <n v="240848"/>
    <n v="63648"/>
    <n v="46400"/>
    <n v="350896"/>
    <n v="0.27799665829788683"/>
    <x v="2"/>
    <n v="0"/>
  </r>
  <r>
    <s v="Post_847"/>
    <x v="497"/>
    <x v="14"/>
    <x v="1"/>
    <x v="1"/>
    <x v="0"/>
    <x v="1"/>
    <n v="735190"/>
    <n v="421586"/>
    <n v="62738"/>
    <n v="38778"/>
    <n v="523102"/>
    <n v="0.71151947115711589"/>
    <x v="2"/>
    <n v="0"/>
  </r>
  <r>
    <s v="Post_848"/>
    <x v="498"/>
    <x v="23"/>
    <x v="1"/>
    <x v="0"/>
    <x v="3"/>
    <x v="2"/>
    <n v="2635991"/>
    <n v="187823"/>
    <n v="29537"/>
    <n v="46857"/>
    <n v="264217"/>
    <n v="0.10023440899456788"/>
    <x v="2"/>
    <n v="0"/>
  </r>
  <r>
    <s v="Post_849"/>
    <x v="13"/>
    <x v="4"/>
    <x v="1"/>
    <x v="2"/>
    <x v="5"/>
    <x v="0"/>
    <n v="350307"/>
    <n v="4331"/>
    <n v="1623"/>
    <n v="26850"/>
    <n v="32804"/>
    <n v="9.3643575492353845E-2"/>
    <x v="0"/>
    <n v="0"/>
  </r>
  <r>
    <s v="Post_850"/>
    <x v="499"/>
    <x v="11"/>
    <x v="0"/>
    <x v="9"/>
    <x v="1"/>
    <x v="7"/>
    <n v="1818938"/>
    <n v="228251"/>
    <n v="5943"/>
    <n v="10429"/>
    <n v="244623"/>
    <n v="0.13448671697441034"/>
    <x v="0"/>
    <n v="0"/>
  </r>
  <r>
    <s v="Post_851"/>
    <x v="289"/>
    <x v="5"/>
    <x v="2"/>
    <x v="3"/>
    <x v="0"/>
    <x v="4"/>
    <n v="1429838"/>
    <n v="18668"/>
    <n v="2497"/>
    <n v="24005"/>
    <n v="45170"/>
    <n v="3.1590991427000822E-2"/>
    <x v="0"/>
    <n v="0"/>
  </r>
  <r>
    <s v="Post_852"/>
    <x v="500"/>
    <x v="18"/>
    <x v="2"/>
    <x v="3"/>
    <x v="4"/>
    <x v="2"/>
    <n v="3011539"/>
    <n v="352831"/>
    <n v="16037"/>
    <n v="10940"/>
    <n v="379808"/>
    <n v="0.12611757642853039"/>
    <x v="2"/>
    <n v="0"/>
  </r>
  <r>
    <s v="Post_853"/>
    <x v="232"/>
    <x v="17"/>
    <x v="0"/>
    <x v="7"/>
    <x v="0"/>
    <x v="0"/>
    <n v="3185451"/>
    <n v="489381"/>
    <n v="98149"/>
    <n v="34483"/>
    <n v="622013"/>
    <n v="0.19526685546253891"/>
    <x v="0"/>
    <n v="0"/>
  </r>
  <r>
    <s v="Post_854"/>
    <x v="204"/>
    <x v="19"/>
    <x v="2"/>
    <x v="0"/>
    <x v="5"/>
    <x v="4"/>
    <n v="2162853"/>
    <n v="269312"/>
    <n v="87618"/>
    <n v="10907"/>
    <n v="367837"/>
    <n v="0.17007027292192303"/>
    <x v="1"/>
    <n v="0"/>
  </r>
  <r>
    <s v="Post_855"/>
    <x v="501"/>
    <x v="3"/>
    <x v="2"/>
    <x v="3"/>
    <x v="3"/>
    <x v="5"/>
    <n v="1049060"/>
    <n v="203673"/>
    <n v="96687"/>
    <n v="20847"/>
    <n v="321207"/>
    <n v="0.30618553752883532"/>
    <x v="2"/>
    <n v="0"/>
  </r>
  <r>
    <s v="Post_856"/>
    <x v="272"/>
    <x v="1"/>
    <x v="2"/>
    <x v="9"/>
    <x v="5"/>
    <x v="0"/>
    <n v="2843559"/>
    <n v="12146"/>
    <n v="35655"/>
    <n v="43443"/>
    <n v="91244"/>
    <n v="3.2087957380170416E-2"/>
    <x v="2"/>
    <n v="0"/>
  </r>
  <r>
    <s v="Post_857"/>
    <x v="78"/>
    <x v="8"/>
    <x v="1"/>
    <x v="0"/>
    <x v="1"/>
    <x v="4"/>
    <n v="75331"/>
    <n v="386738"/>
    <n v="46627"/>
    <n v="6927"/>
    <n v="440292"/>
    <n v="5.8447651033439092"/>
    <x v="1"/>
    <n v="0"/>
  </r>
  <r>
    <s v="Post_858"/>
    <x v="502"/>
    <x v="18"/>
    <x v="2"/>
    <x v="7"/>
    <x v="5"/>
    <x v="5"/>
    <n v="906698"/>
    <n v="201588"/>
    <n v="49402"/>
    <n v="48909"/>
    <n v="299899"/>
    <n v="0.33075952522229013"/>
    <x v="1"/>
    <n v="0"/>
  </r>
  <r>
    <s v="Post_859"/>
    <x v="223"/>
    <x v="7"/>
    <x v="1"/>
    <x v="0"/>
    <x v="5"/>
    <x v="5"/>
    <n v="4483470"/>
    <n v="117945"/>
    <n v="55358"/>
    <n v="30073"/>
    <n v="203376"/>
    <n v="4.5361293819296218E-2"/>
    <x v="0"/>
    <n v="0"/>
  </r>
  <r>
    <s v="Post_860"/>
    <x v="372"/>
    <x v="6"/>
    <x v="2"/>
    <x v="4"/>
    <x v="5"/>
    <x v="1"/>
    <n v="1929226"/>
    <n v="300187"/>
    <n v="53229"/>
    <n v="25999"/>
    <n v="379415"/>
    <n v="0.19666695348289936"/>
    <x v="0"/>
    <n v="0"/>
  </r>
  <r>
    <s v="Post_861"/>
    <x v="391"/>
    <x v="20"/>
    <x v="1"/>
    <x v="2"/>
    <x v="3"/>
    <x v="6"/>
    <n v="224458"/>
    <n v="277150"/>
    <n v="61218"/>
    <n v="38779"/>
    <n v="377147"/>
    <n v="1.6802564399575868"/>
    <x v="1"/>
    <n v="0"/>
  </r>
  <r>
    <s v="Post_862"/>
    <x v="319"/>
    <x v="13"/>
    <x v="1"/>
    <x v="7"/>
    <x v="1"/>
    <x v="7"/>
    <n v="3139127"/>
    <n v="70363"/>
    <n v="97084"/>
    <n v="127"/>
    <n v="167574"/>
    <n v="5.3382357579033916E-2"/>
    <x v="2"/>
    <n v="0"/>
  </r>
  <r>
    <s v="Post_863"/>
    <x v="151"/>
    <x v="17"/>
    <x v="2"/>
    <x v="6"/>
    <x v="0"/>
    <x v="0"/>
    <n v="2651655"/>
    <n v="457174"/>
    <n v="40321"/>
    <n v="47420"/>
    <n v="544915"/>
    <n v="0.20549996134489593"/>
    <x v="2"/>
    <n v="0"/>
  </r>
  <r>
    <s v="Post_864"/>
    <x v="12"/>
    <x v="10"/>
    <x v="0"/>
    <x v="6"/>
    <x v="0"/>
    <x v="6"/>
    <n v="364719"/>
    <n v="189328"/>
    <n v="82087"/>
    <n v="44366"/>
    <n v="315781"/>
    <n v="0.8658199874423872"/>
    <x v="2"/>
    <n v="0"/>
  </r>
  <r>
    <s v="Post_865"/>
    <x v="503"/>
    <x v="11"/>
    <x v="3"/>
    <x v="9"/>
    <x v="5"/>
    <x v="2"/>
    <n v="3656271"/>
    <n v="448604"/>
    <n v="9543"/>
    <n v="25102"/>
    <n v="483249"/>
    <n v="0.13216990753694133"/>
    <x v="0"/>
    <n v="0"/>
  </r>
  <r>
    <s v="Post_866"/>
    <x v="277"/>
    <x v="23"/>
    <x v="1"/>
    <x v="8"/>
    <x v="2"/>
    <x v="1"/>
    <n v="4363523"/>
    <n v="488878"/>
    <n v="8230"/>
    <n v="3369"/>
    <n v="500477"/>
    <n v="0.11469562553010491"/>
    <x v="2"/>
    <n v="0"/>
  </r>
  <r>
    <s v="Post_867"/>
    <x v="504"/>
    <x v="10"/>
    <x v="3"/>
    <x v="7"/>
    <x v="1"/>
    <x v="5"/>
    <n v="1153858"/>
    <n v="36011"/>
    <n v="15306"/>
    <n v="46185"/>
    <n v="97502"/>
    <n v="8.4500865791111213E-2"/>
    <x v="1"/>
    <n v="0"/>
  </r>
  <r>
    <s v="Post_868"/>
    <x v="426"/>
    <x v="6"/>
    <x v="1"/>
    <x v="3"/>
    <x v="0"/>
    <x v="3"/>
    <n v="2121725"/>
    <n v="45509"/>
    <n v="307"/>
    <n v="8958"/>
    <n v="54774"/>
    <n v="2.5815786683005573E-2"/>
    <x v="2"/>
    <n v="0"/>
  </r>
  <r>
    <s v="Post_869"/>
    <x v="309"/>
    <x v="12"/>
    <x v="3"/>
    <x v="2"/>
    <x v="1"/>
    <x v="7"/>
    <n v="1684233"/>
    <n v="402293"/>
    <n v="7055"/>
    <n v="33744"/>
    <n v="443092"/>
    <n v="0.26308236449469879"/>
    <x v="0"/>
    <n v="0"/>
  </r>
  <r>
    <s v="Post_870"/>
    <x v="144"/>
    <x v="18"/>
    <x v="2"/>
    <x v="1"/>
    <x v="3"/>
    <x v="7"/>
    <n v="960449"/>
    <n v="475480"/>
    <n v="27053"/>
    <n v="23747"/>
    <n v="526280"/>
    <n v="0.54795205159253646"/>
    <x v="1"/>
    <n v="0"/>
  </r>
  <r>
    <s v="Post_871"/>
    <x v="505"/>
    <x v="4"/>
    <x v="1"/>
    <x v="5"/>
    <x v="5"/>
    <x v="6"/>
    <n v="1949651"/>
    <n v="348513"/>
    <n v="25769"/>
    <n v="15034"/>
    <n v="389316"/>
    <n v="0.19968496925860063"/>
    <x v="1"/>
    <n v="0"/>
  </r>
  <r>
    <s v="Post_872"/>
    <x v="506"/>
    <x v="7"/>
    <x v="0"/>
    <x v="2"/>
    <x v="1"/>
    <x v="4"/>
    <n v="1809305"/>
    <n v="287587"/>
    <n v="43594"/>
    <n v="4461"/>
    <n v="335642"/>
    <n v="0.18550880034046222"/>
    <x v="1"/>
    <n v="0"/>
  </r>
  <r>
    <s v="Post_873"/>
    <x v="391"/>
    <x v="20"/>
    <x v="3"/>
    <x v="3"/>
    <x v="2"/>
    <x v="5"/>
    <n v="4274529"/>
    <n v="464184"/>
    <n v="34152"/>
    <n v="47788"/>
    <n v="546124"/>
    <n v="0.12776238036986062"/>
    <x v="0"/>
    <n v="0"/>
  </r>
  <r>
    <s v="Post_874"/>
    <x v="389"/>
    <x v="7"/>
    <x v="0"/>
    <x v="1"/>
    <x v="0"/>
    <x v="4"/>
    <n v="4526401"/>
    <n v="302669"/>
    <n v="15559"/>
    <n v="21915"/>
    <n v="340143"/>
    <n v="7.5146457417272577E-2"/>
    <x v="1"/>
    <n v="0"/>
  </r>
  <r>
    <s v="Post_875"/>
    <x v="20"/>
    <x v="8"/>
    <x v="3"/>
    <x v="1"/>
    <x v="3"/>
    <x v="1"/>
    <n v="2611693"/>
    <n v="119401"/>
    <n v="62682"/>
    <n v="25971"/>
    <n v="208054"/>
    <n v="7.9662502445731559E-2"/>
    <x v="0"/>
    <n v="0"/>
  </r>
  <r>
    <s v="Post_876"/>
    <x v="66"/>
    <x v="23"/>
    <x v="3"/>
    <x v="7"/>
    <x v="2"/>
    <x v="1"/>
    <n v="777206"/>
    <n v="279969"/>
    <n v="17264"/>
    <n v="9519"/>
    <n v="306752"/>
    <n v="0.39468557885554151"/>
    <x v="0"/>
    <n v="0"/>
  </r>
  <r>
    <s v="Post_877"/>
    <x v="182"/>
    <x v="5"/>
    <x v="1"/>
    <x v="2"/>
    <x v="5"/>
    <x v="3"/>
    <n v="3822658"/>
    <n v="16287"/>
    <n v="899"/>
    <n v="13106"/>
    <n v="30292"/>
    <n v="7.9243290924796306E-3"/>
    <x v="0"/>
    <n v="0"/>
  </r>
  <r>
    <s v="Post_878"/>
    <x v="507"/>
    <x v="21"/>
    <x v="3"/>
    <x v="7"/>
    <x v="4"/>
    <x v="3"/>
    <n v="2730742"/>
    <n v="380894"/>
    <n v="97358"/>
    <n v="46960"/>
    <n v="525212"/>
    <n v="0.19233307284247286"/>
    <x v="2"/>
    <n v="0"/>
  </r>
  <r>
    <s v="Post_879"/>
    <x v="508"/>
    <x v="0"/>
    <x v="2"/>
    <x v="7"/>
    <x v="2"/>
    <x v="2"/>
    <n v="3536654"/>
    <n v="292882"/>
    <n v="7966"/>
    <n v="37642"/>
    <n v="338490"/>
    <n v="9.5709108100481416E-2"/>
    <x v="1"/>
    <n v="0"/>
  </r>
  <r>
    <s v="Post_880"/>
    <x v="509"/>
    <x v="23"/>
    <x v="0"/>
    <x v="8"/>
    <x v="2"/>
    <x v="1"/>
    <n v="2783900"/>
    <n v="290747"/>
    <n v="64651"/>
    <n v="21853"/>
    <n v="377251"/>
    <n v="0.13551169223032436"/>
    <x v="2"/>
    <n v="0"/>
  </r>
  <r>
    <s v="Post_881"/>
    <x v="398"/>
    <x v="13"/>
    <x v="1"/>
    <x v="8"/>
    <x v="3"/>
    <x v="6"/>
    <n v="911320"/>
    <n v="397818"/>
    <n v="13388"/>
    <n v="26310"/>
    <n v="437516"/>
    <n v="0.48009041829434229"/>
    <x v="0"/>
    <n v="0"/>
  </r>
  <r>
    <s v="Post_882"/>
    <x v="510"/>
    <x v="9"/>
    <x v="2"/>
    <x v="4"/>
    <x v="3"/>
    <x v="0"/>
    <n v="3481822"/>
    <n v="80175"/>
    <n v="68325"/>
    <n v="41815"/>
    <n v="190315"/>
    <n v="5.4659600634380502E-2"/>
    <x v="2"/>
    <n v="0"/>
  </r>
  <r>
    <s v="Post_883"/>
    <x v="261"/>
    <x v="9"/>
    <x v="3"/>
    <x v="7"/>
    <x v="4"/>
    <x v="3"/>
    <n v="1416870"/>
    <n v="368333"/>
    <n v="28809"/>
    <n v="5632"/>
    <n v="402774"/>
    <n v="0.28427025768066233"/>
    <x v="0"/>
    <n v="0"/>
  </r>
  <r>
    <s v="Post_884"/>
    <x v="44"/>
    <x v="19"/>
    <x v="3"/>
    <x v="0"/>
    <x v="1"/>
    <x v="5"/>
    <n v="3458941"/>
    <n v="367246"/>
    <n v="48482"/>
    <n v="38137"/>
    <n v="453865"/>
    <n v="0.13121501638796382"/>
    <x v="2"/>
    <n v="0"/>
  </r>
  <r>
    <s v="Post_885"/>
    <x v="160"/>
    <x v="23"/>
    <x v="2"/>
    <x v="9"/>
    <x v="0"/>
    <x v="6"/>
    <n v="3331697"/>
    <n v="221708"/>
    <n v="84660"/>
    <n v="10308"/>
    <n v="316676"/>
    <n v="9.5049459779805903E-2"/>
    <x v="1"/>
    <n v="0"/>
  </r>
  <r>
    <s v="Post_886"/>
    <x v="168"/>
    <x v="18"/>
    <x v="2"/>
    <x v="5"/>
    <x v="2"/>
    <x v="2"/>
    <n v="754022"/>
    <n v="23357"/>
    <n v="98150"/>
    <n v="37681"/>
    <n v="159188"/>
    <n v="0.21111850847853245"/>
    <x v="0"/>
    <n v="0"/>
  </r>
  <r>
    <s v="Post_887"/>
    <x v="102"/>
    <x v="20"/>
    <x v="2"/>
    <x v="2"/>
    <x v="0"/>
    <x v="3"/>
    <n v="1835167"/>
    <n v="298712"/>
    <n v="16195"/>
    <n v="50"/>
    <n v="314957"/>
    <n v="0.17162307299553664"/>
    <x v="0"/>
    <n v="0"/>
  </r>
  <r>
    <s v="Post_888"/>
    <x v="239"/>
    <x v="13"/>
    <x v="0"/>
    <x v="8"/>
    <x v="3"/>
    <x v="1"/>
    <n v="4069490"/>
    <n v="363061"/>
    <n v="74985"/>
    <n v="765"/>
    <n v="438811"/>
    <n v="0.10782948231842319"/>
    <x v="1"/>
    <n v="0"/>
  </r>
  <r>
    <s v="Post_889"/>
    <x v="511"/>
    <x v="23"/>
    <x v="0"/>
    <x v="5"/>
    <x v="3"/>
    <x v="2"/>
    <n v="1963015"/>
    <n v="417328"/>
    <n v="41576"/>
    <n v="3075"/>
    <n v="461979"/>
    <n v="0.23534155368145429"/>
    <x v="2"/>
    <n v="0"/>
  </r>
  <r>
    <s v="Post_890"/>
    <x v="388"/>
    <x v="20"/>
    <x v="2"/>
    <x v="8"/>
    <x v="0"/>
    <x v="2"/>
    <n v="4387952"/>
    <n v="260744"/>
    <n v="7764"/>
    <n v="10999"/>
    <n v="279507"/>
    <n v="6.3698736905052747E-2"/>
    <x v="0"/>
    <n v="0"/>
  </r>
  <r>
    <s v="Post_891"/>
    <x v="373"/>
    <x v="12"/>
    <x v="2"/>
    <x v="3"/>
    <x v="5"/>
    <x v="0"/>
    <n v="2582163"/>
    <n v="336015"/>
    <n v="60643"/>
    <n v="48347"/>
    <n v="445005"/>
    <n v="0.17233807470713505"/>
    <x v="2"/>
    <n v="0"/>
  </r>
  <r>
    <s v="Post_892"/>
    <x v="325"/>
    <x v="14"/>
    <x v="3"/>
    <x v="9"/>
    <x v="1"/>
    <x v="4"/>
    <n v="4638671"/>
    <n v="371452"/>
    <n v="16316"/>
    <n v="46310"/>
    <n v="434078"/>
    <n v="9.3578095967573466E-2"/>
    <x v="1"/>
    <n v="0"/>
  </r>
  <r>
    <s v="Post_893"/>
    <x v="487"/>
    <x v="21"/>
    <x v="1"/>
    <x v="8"/>
    <x v="3"/>
    <x v="7"/>
    <n v="410444"/>
    <n v="256366"/>
    <n v="76964"/>
    <n v="9098"/>
    <n v="342428"/>
    <n v="0.83428677237333226"/>
    <x v="1"/>
    <n v="0"/>
  </r>
  <r>
    <s v="Post_894"/>
    <x v="179"/>
    <x v="7"/>
    <x v="2"/>
    <x v="8"/>
    <x v="4"/>
    <x v="5"/>
    <n v="2034778"/>
    <n v="167327"/>
    <n v="83115"/>
    <n v="26341"/>
    <n v="276783"/>
    <n v="0.13602614142673058"/>
    <x v="2"/>
    <n v="0"/>
  </r>
  <r>
    <s v="Post_895"/>
    <x v="41"/>
    <x v="3"/>
    <x v="0"/>
    <x v="0"/>
    <x v="3"/>
    <x v="0"/>
    <n v="713539"/>
    <n v="395521"/>
    <n v="52325"/>
    <n v="40633"/>
    <n v="488479"/>
    <n v="0.68458626648298126"/>
    <x v="1"/>
    <n v="0"/>
  </r>
  <r>
    <s v="Post_896"/>
    <x v="55"/>
    <x v="11"/>
    <x v="0"/>
    <x v="8"/>
    <x v="1"/>
    <x v="1"/>
    <n v="2434680"/>
    <n v="120094"/>
    <n v="59075"/>
    <n v="15931"/>
    <n v="195100"/>
    <n v="8.0133734207370161E-2"/>
    <x v="2"/>
    <n v="0"/>
  </r>
  <r>
    <s v="Post_897"/>
    <x v="512"/>
    <x v="1"/>
    <x v="2"/>
    <x v="9"/>
    <x v="0"/>
    <x v="3"/>
    <n v="3587110"/>
    <n v="51649"/>
    <n v="89478"/>
    <n v="30231"/>
    <n v="171358"/>
    <n v="4.7770489335426013E-2"/>
    <x v="2"/>
    <n v="0"/>
  </r>
  <r>
    <s v="Post_898"/>
    <x v="138"/>
    <x v="18"/>
    <x v="0"/>
    <x v="2"/>
    <x v="1"/>
    <x v="5"/>
    <n v="2460537"/>
    <n v="203160"/>
    <n v="15349"/>
    <n v="30968"/>
    <n v="249477"/>
    <n v="0.10139128165924756"/>
    <x v="2"/>
    <n v="0"/>
  </r>
  <r>
    <s v="Post_899"/>
    <x v="110"/>
    <x v="1"/>
    <x v="2"/>
    <x v="5"/>
    <x v="2"/>
    <x v="5"/>
    <n v="1190594"/>
    <n v="304893"/>
    <n v="33293"/>
    <n v="44281"/>
    <n v="382467"/>
    <n v="0.32124049004110555"/>
    <x v="1"/>
    <n v="0"/>
  </r>
  <r>
    <s v="Post_900"/>
    <x v="37"/>
    <x v="0"/>
    <x v="3"/>
    <x v="3"/>
    <x v="1"/>
    <x v="6"/>
    <n v="2723499"/>
    <n v="249264"/>
    <n v="38529"/>
    <n v="23572"/>
    <n v="311365"/>
    <n v="0.11432535866545206"/>
    <x v="2"/>
    <n v="0"/>
  </r>
  <r>
    <s v="Post_901"/>
    <x v="513"/>
    <x v="4"/>
    <x v="2"/>
    <x v="0"/>
    <x v="4"/>
    <x v="4"/>
    <n v="4216678"/>
    <n v="452894"/>
    <n v="83096"/>
    <n v="6059"/>
    <n v="542049"/>
    <n v="0.12854882445375246"/>
    <x v="0"/>
    <n v="0"/>
  </r>
  <r>
    <s v="Post_902"/>
    <x v="74"/>
    <x v="8"/>
    <x v="2"/>
    <x v="5"/>
    <x v="1"/>
    <x v="0"/>
    <n v="2109525"/>
    <n v="73395"/>
    <n v="89584"/>
    <n v="19033"/>
    <n v="182012"/>
    <n v="8.6281034830115788E-2"/>
    <x v="0"/>
    <n v="0"/>
  </r>
  <r>
    <s v="Post_903"/>
    <x v="514"/>
    <x v="4"/>
    <x v="0"/>
    <x v="9"/>
    <x v="4"/>
    <x v="3"/>
    <n v="2118691"/>
    <n v="51266"/>
    <n v="15265"/>
    <n v="39734"/>
    <n v="106265"/>
    <n v="5.0155968944975933E-2"/>
    <x v="0"/>
    <n v="0"/>
  </r>
  <r>
    <s v="Post_904"/>
    <x v="59"/>
    <x v="9"/>
    <x v="0"/>
    <x v="7"/>
    <x v="0"/>
    <x v="3"/>
    <n v="579923"/>
    <n v="487181"/>
    <n v="219"/>
    <n v="39465"/>
    <n v="526865"/>
    <n v="0.90850854337558606"/>
    <x v="0"/>
    <n v="0"/>
  </r>
  <r>
    <s v="Post_905"/>
    <x v="515"/>
    <x v="13"/>
    <x v="1"/>
    <x v="1"/>
    <x v="4"/>
    <x v="2"/>
    <n v="132001"/>
    <n v="419371"/>
    <n v="71316"/>
    <n v="39401"/>
    <n v="530088"/>
    <n v="4.0157877591836426"/>
    <x v="1"/>
    <n v="0"/>
  </r>
  <r>
    <s v="Post_906"/>
    <x v="274"/>
    <x v="20"/>
    <x v="2"/>
    <x v="4"/>
    <x v="1"/>
    <x v="4"/>
    <n v="281552"/>
    <n v="246077"/>
    <n v="83676"/>
    <n v="26090"/>
    <n v="355843"/>
    <n v="1.2638624481445702"/>
    <x v="0"/>
    <n v="0"/>
  </r>
  <r>
    <s v="Post_907"/>
    <x v="516"/>
    <x v="10"/>
    <x v="1"/>
    <x v="7"/>
    <x v="4"/>
    <x v="7"/>
    <n v="2309871"/>
    <n v="288470"/>
    <n v="79217"/>
    <n v="46717"/>
    <n v="414404"/>
    <n v="0.17940568975496901"/>
    <x v="0"/>
    <n v="0"/>
  </r>
  <r>
    <s v="Post_908"/>
    <x v="71"/>
    <x v="15"/>
    <x v="0"/>
    <x v="5"/>
    <x v="3"/>
    <x v="5"/>
    <n v="2669756"/>
    <n v="229127"/>
    <n v="77357"/>
    <n v="49206"/>
    <n v="355690"/>
    <n v="0.13322940373577211"/>
    <x v="2"/>
    <n v="0"/>
  </r>
  <r>
    <s v="Post_909"/>
    <x v="517"/>
    <x v="19"/>
    <x v="1"/>
    <x v="1"/>
    <x v="0"/>
    <x v="6"/>
    <n v="3373468"/>
    <n v="255416"/>
    <n v="34814"/>
    <n v="25166"/>
    <n v="315396"/>
    <n v="9.3493105611198918E-2"/>
    <x v="1"/>
    <n v="0"/>
  </r>
  <r>
    <s v="Post_910"/>
    <x v="90"/>
    <x v="18"/>
    <x v="2"/>
    <x v="9"/>
    <x v="5"/>
    <x v="0"/>
    <n v="160165"/>
    <n v="473595"/>
    <n v="15369"/>
    <n v="33197"/>
    <n v="522161"/>
    <n v="3.2601442262666627"/>
    <x v="2"/>
    <n v="0"/>
  </r>
  <r>
    <s v="Post_911"/>
    <x v="212"/>
    <x v="8"/>
    <x v="0"/>
    <x v="0"/>
    <x v="2"/>
    <x v="0"/>
    <n v="3724099"/>
    <n v="90120"/>
    <n v="50063"/>
    <n v="34585"/>
    <n v="174768"/>
    <n v="4.6928935025626332E-2"/>
    <x v="2"/>
    <n v="0"/>
  </r>
  <r>
    <s v="Post_912"/>
    <x v="299"/>
    <x v="23"/>
    <x v="0"/>
    <x v="1"/>
    <x v="0"/>
    <x v="6"/>
    <n v="4757293"/>
    <n v="394313"/>
    <n v="78165"/>
    <n v="31965"/>
    <n v="504443"/>
    <n v="0.10603572241608832"/>
    <x v="1"/>
    <n v="0"/>
  </r>
  <r>
    <s v="Post_913"/>
    <x v="313"/>
    <x v="4"/>
    <x v="2"/>
    <x v="5"/>
    <x v="0"/>
    <x v="6"/>
    <n v="4645686"/>
    <n v="446777"/>
    <n v="15642"/>
    <n v="26412"/>
    <n v="488831"/>
    <n v="0.10522256562324703"/>
    <x v="2"/>
    <n v="0"/>
  </r>
  <r>
    <s v="Post_914"/>
    <x v="518"/>
    <x v="5"/>
    <x v="2"/>
    <x v="7"/>
    <x v="1"/>
    <x v="2"/>
    <n v="4741739"/>
    <n v="170278"/>
    <n v="66069"/>
    <n v="18352"/>
    <n v="254699"/>
    <n v="5.371425968405262E-2"/>
    <x v="0"/>
    <n v="0"/>
  </r>
  <r>
    <s v="Post_915"/>
    <x v="519"/>
    <x v="22"/>
    <x v="2"/>
    <x v="6"/>
    <x v="4"/>
    <x v="5"/>
    <n v="2107265"/>
    <n v="257928"/>
    <n v="88494"/>
    <n v="37544"/>
    <n v="383966"/>
    <n v="0.1822105905047538"/>
    <x v="1"/>
    <n v="0"/>
  </r>
  <r>
    <s v="Post_916"/>
    <x v="276"/>
    <x v="4"/>
    <x v="0"/>
    <x v="3"/>
    <x v="4"/>
    <x v="4"/>
    <n v="421767"/>
    <n v="153271"/>
    <n v="92874"/>
    <n v="4701"/>
    <n v="250846"/>
    <n v="0.59475018197251084"/>
    <x v="2"/>
    <n v="0"/>
  </r>
  <r>
    <s v="Post_917"/>
    <x v="520"/>
    <x v="17"/>
    <x v="1"/>
    <x v="3"/>
    <x v="5"/>
    <x v="6"/>
    <n v="454350"/>
    <n v="156235"/>
    <n v="70705"/>
    <n v="24595"/>
    <n v="251535"/>
    <n v="0.55361505447342352"/>
    <x v="2"/>
    <n v="0"/>
  </r>
  <r>
    <s v="Post_918"/>
    <x v="521"/>
    <x v="11"/>
    <x v="2"/>
    <x v="9"/>
    <x v="5"/>
    <x v="6"/>
    <n v="3268300"/>
    <n v="382429"/>
    <n v="74538"/>
    <n v="8612"/>
    <n v="465579"/>
    <n v="0.14245295719487194"/>
    <x v="1"/>
    <n v="0"/>
  </r>
  <r>
    <s v="Post_919"/>
    <x v="23"/>
    <x v="13"/>
    <x v="2"/>
    <x v="6"/>
    <x v="3"/>
    <x v="6"/>
    <n v="6651"/>
    <n v="22479"/>
    <n v="24947"/>
    <n v="11283"/>
    <n v="58709"/>
    <n v="8.8270936701247926"/>
    <x v="1"/>
    <n v="0"/>
  </r>
  <r>
    <s v="Post_920"/>
    <x v="116"/>
    <x v="22"/>
    <x v="0"/>
    <x v="7"/>
    <x v="2"/>
    <x v="1"/>
    <n v="1265641"/>
    <n v="256012"/>
    <n v="70345"/>
    <n v="37884"/>
    <n v="364241"/>
    <n v="0.28779171976887602"/>
    <x v="0"/>
    <n v="0"/>
  </r>
  <r>
    <s v="Post_921"/>
    <x v="139"/>
    <x v="14"/>
    <x v="1"/>
    <x v="6"/>
    <x v="3"/>
    <x v="5"/>
    <n v="2888239"/>
    <n v="421574"/>
    <n v="35987"/>
    <n v="16821"/>
    <n v="474382"/>
    <n v="0.16424610290214903"/>
    <x v="1"/>
    <n v="0"/>
  </r>
  <r>
    <s v="Post_922"/>
    <x v="522"/>
    <x v="23"/>
    <x v="1"/>
    <x v="2"/>
    <x v="3"/>
    <x v="6"/>
    <n v="850931"/>
    <n v="6573"/>
    <n v="15362"/>
    <n v="16594"/>
    <n v="38529"/>
    <n v="4.5278641864028926E-2"/>
    <x v="1"/>
    <n v="0"/>
  </r>
  <r>
    <s v="Post_923"/>
    <x v="212"/>
    <x v="8"/>
    <x v="2"/>
    <x v="4"/>
    <x v="1"/>
    <x v="6"/>
    <n v="2118152"/>
    <n v="13010"/>
    <n v="53774"/>
    <n v="35179"/>
    <n v="101963"/>
    <n v="4.8137716273430803E-2"/>
    <x v="1"/>
    <n v="0"/>
  </r>
  <r>
    <s v="Post_924"/>
    <x v="523"/>
    <x v="14"/>
    <x v="1"/>
    <x v="2"/>
    <x v="0"/>
    <x v="1"/>
    <n v="247234"/>
    <n v="296015"/>
    <n v="55319"/>
    <n v="39566"/>
    <n v="390900"/>
    <n v="1.5810932153344606"/>
    <x v="2"/>
    <n v="0"/>
  </r>
  <r>
    <s v="Post_925"/>
    <x v="524"/>
    <x v="10"/>
    <x v="2"/>
    <x v="9"/>
    <x v="1"/>
    <x v="6"/>
    <n v="3222456"/>
    <n v="303054"/>
    <n v="58013"/>
    <n v="21680"/>
    <n v="382747"/>
    <n v="0.11877493439786299"/>
    <x v="2"/>
    <n v="0"/>
  </r>
  <r>
    <s v="Post_926"/>
    <x v="10"/>
    <x v="8"/>
    <x v="2"/>
    <x v="6"/>
    <x v="2"/>
    <x v="0"/>
    <n v="2012133"/>
    <n v="192947"/>
    <n v="29491"/>
    <n v="34692"/>
    <n v="257130"/>
    <n v="0.12778976340033188"/>
    <x v="0"/>
    <n v="0"/>
  </r>
  <r>
    <s v="Post_927"/>
    <x v="322"/>
    <x v="22"/>
    <x v="2"/>
    <x v="5"/>
    <x v="2"/>
    <x v="7"/>
    <n v="4949423"/>
    <n v="17417"/>
    <n v="78926"/>
    <n v="33128"/>
    <n v="129471"/>
    <n v="2.6158806794246522E-2"/>
    <x v="2"/>
    <n v="0"/>
  </r>
  <r>
    <s v="Post_928"/>
    <x v="79"/>
    <x v="21"/>
    <x v="0"/>
    <x v="8"/>
    <x v="5"/>
    <x v="2"/>
    <n v="1342285"/>
    <n v="474723"/>
    <n v="90043"/>
    <n v="13175"/>
    <n v="577941"/>
    <n v="0.43056504393627287"/>
    <x v="2"/>
    <n v="0"/>
  </r>
  <r>
    <s v="Post_929"/>
    <x v="462"/>
    <x v="20"/>
    <x v="1"/>
    <x v="7"/>
    <x v="3"/>
    <x v="7"/>
    <n v="1115324"/>
    <n v="415045"/>
    <n v="34081"/>
    <n v="31910"/>
    <n v="481036"/>
    <n v="0.43129709393862231"/>
    <x v="2"/>
    <n v="0"/>
  </r>
  <r>
    <s v="Post_930"/>
    <x v="525"/>
    <x v="8"/>
    <x v="2"/>
    <x v="2"/>
    <x v="0"/>
    <x v="3"/>
    <n v="4587929"/>
    <n v="426359"/>
    <n v="52404"/>
    <n v="29047"/>
    <n v="507810"/>
    <n v="0.11068392732319964"/>
    <x v="2"/>
    <n v="0"/>
  </r>
  <r>
    <s v="Post_931"/>
    <x v="526"/>
    <x v="6"/>
    <x v="1"/>
    <x v="1"/>
    <x v="5"/>
    <x v="4"/>
    <n v="4008179"/>
    <n v="455643"/>
    <n v="63634"/>
    <n v="37656"/>
    <n v="556933"/>
    <n v="0.13894913375874679"/>
    <x v="2"/>
    <n v="0"/>
  </r>
  <r>
    <s v="Post_932"/>
    <x v="110"/>
    <x v="1"/>
    <x v="2"/>
    <x v="8"/>
    <x v="5"/>
    <x v="6"/>
    <n v="759694"/>
    <n v="365351"/>
    <n v="5889"/>
    <n v="32197"/>
    <n v="403437"/>
    <n v="0.53105197619041355"/>
    <x v="0"/>
    <n v="0"/>
  </r>
  <r>
    <s v="Post_933"/>
    <x v="527"/>
    <x v="13"/>
    <x v="0"/>
    <x v="0"/>
    <x v="4"/>
    <x v="5"/>
    <n v="1360958"/>
    <n v="488748"/>
    <n v="52814"/>
    <n v="21553"/>
    <n v="563115"/>
    <n v="0.41376368704985755"/>
    <x v="2"/>
    <n v="0"/>
  </r>
  <r>
    <s v="Post_934"/>
    <x v="324"/>
    <x v="2"/>
    <x v="2"/>
    <x v="6"/>
    <x v="0"/>
    <x v="3"/>
    <n v="2889543"/>
    <n v="52902"/>
    <n v="63885"/>
    <n v="24634"/>
    <n v="141421"/>
    <n v="4.8942341401391157E-2"/>
    <x v="2"/>
    <n v="0"/>
  </r>
  <r>
    <s v="Post_935"/>
    <x v="41"/>
    <x v="3"/>
    <x v="1"/>
    <x v="8"/>
    <x v="5"/>
    <x v="3"/>
    <n v="1420653"/>
    <n v="40254"/>
    <n v="15175"/>
    <n v="14173"/>
    <n v="69602"/>
    <n v="4.8992963095140049E-2"/>
    <x v="1"/>
    <n v="0"/>
  </r>
  <r>
    <s v="Post_936"/>
    <x v="381"/>
    <x v="18"/>
    <x v="0"/>
    <x v="1"/>
    <x v="3"/>
    <x v="7"/>
    <n v="3939062"/>
    <n v="464055"/>
    <n v="50908"/>
    <n v="46604"/>
    <n v="561567"/>
    <n v="0.14256363570819652"/>
    <x v="0"/>
    <n v="0"/>
  </r>
  <r>
    <s v="Post_937"/>
    <x v="333"/>
    <x v="16"/>
    <x v="3"/>
    <x v="8"/>
    <x v="0"/>
    <x v="4"/>
    <n v="4389372"/>
    <n v="241611"/>
    <n v="14910"/>
    <n v="38606"/>
    <n v="295127"/>
    <n v="6.723672543589379E-2"/>
    <x v="0"/>
    <n v="0"/>
  </r>
  <r>
    <s v="Post_938"/>
    <x v="367"/>
    <x v="12"/>
    <x v="0"/>
    <x v="4"/>
    <x v="5"/>
    <x v="4"/>
    <n v="872093"/>
    <n v="237702"/>
    <n v="32141"/>
    <n v="143"/>
    <n v="269986"/>
    <n v="0.30958395492223878"/>
    <x v="0"/>
    <n v="0"/>
  </r>
  <r>
    <s v="Post_939"/>
    <x v="504"/>
    <x v="10"/>
    <x v="3"/>
    <x v="5"/>
    <x v="2"/>
    <x v="0"/>
    <n v="2478006"/>
    <n v="469276"/>
    <n v="57073"/>
    <n v="16266"/>
    <n v="542615"/>
    <n v="0.21897243186658952"/>
    <x v="2"/>
    <n v="0"/>
  </r>
  <r>
    <s v="Post_940"/>
    <x v="1"/>
    <x v="1"/>
    <x v="0"/>
    <x v="0"/>
    <x v="4"/>
    <x v="4"/>
    <n v="4816608"/>
    <n v="10450"/>
    <n v="96249"/>
    <n v="3214"/>
    <n v="109913"/>
    <n v="2.2819585899454552E-2"/>
    <x v="2"/>
    <n v="0"/>
  </r>
  <r>
    <s v="Post_941"/>
    <x v="450"/>
    <x v="15"/>
    <x v="1"/>
    <x v="6"/>
    <x v="4"/>
    <x v="0"/>
    <n v="2989338"/>
    <n v="479456"/>
    <n v="99198"/>
    <n v="24250"/>
    <n v="602904"/>
    <n v="0.20168478773561235"/>
    <x v="1"/>
    <n v="0"/>
  </r>
  <r>
    <s v="Post_942"/>
    <x v="263"/>
    <x v="21"/>
    <x v="3"/>
    <x v="7"/>
    <x v="3"/>
    <x v="7"/>
    <n v="2450619"/>
    <n v="393130"/>
    <n v="29439"/>
    <n v="16494"/>
    <n v="439063"/>
    <n v="0.17916412139137092"/>
    <x v="2"/>
    <n v="0"/>
  </r>
  <r>
    <s v="Post_943"/>
    <x v="168"/>
    <x v="18"/>
    <x v="2"/>
    <x v="0"/>
    <x v="1"/>
    <x v="0"/>
    <n v="3495620"/>
    <n v="264370"/>
    <n v="42528"/>
    <n v="26970"/>
    <n v="333868"/>
    <n v="9.5510381563213398E-2"/>
    <x v="0"/>
    <n v="0"/>
  </r>
  <r>
    <s v="Post_944"/>
    <x v="491"/>
    <x v="15"/>
    <x v="0"/>
    <x v="6"/>
    <x v="4"/>
    <x v="0"/>
    <n v="1782713"/>
    <n v="79936"/>
    <n v="65474"/>
    <n v="33082"/>
    <n v="178492"/>
    <n v="0.10012380007325913"/>
    <x v="2"/>
    <n v="0"/>
  </r>
  <r>
    <s v="Post_945"/>
    <x v="171"/>
    <x v="8"/>
    <x v="2"/>
    <x v="6"/>
    <x v="2"/>
    <x v="0"/>
    <n v="40315"/>
    <n v="245660"/>
    <n v="20515"/>
    <n v="23450"/>
    <n v="289625"/>
    <n v="7.1840506015130847"/>
    <x v="2"/>
    <n v="0"/>
  </r>
  <r>
    <s v="Post_946"/>
    <x v="16"/>
    <x v="13"/>
    <x v="1"/>
    <x v="3"/>
    <x v="0"/>
    <x v="4"/>
    <n v="3808187"/>
    <n v="142833"/>
    <n v="22552"/>
    <n v="23672"/>
    <n v="189057"/>
    <n v="4.964488351018477E-2"/>
    <x v="0"/>
    <n v="0"/>
  </r>
  <r>
    <s v="Post_947"/>
    <x v="447"/>
    <x v="20"/>
    <x v="2"/>
    <x v="0"/>
    <x v="1"/>
    <x v="2"/>
    <n v="2347697"/>
    <n v="385302"/>
    <n v="85841"/>
    <n v="40121"/>
    <n v="511264"/>
    <n v="0.21777256605090009"/>
    <x v="1"/>
    <n v="0"/>
  </r>
  <r>
    <s v="Post_948"/>
    <x v="224"/>
    <x v="10"/>
    <x v="3"/>
    <x v="8"/>
    <x v="1"/>
    <x v="2"/>
    <n v="4288053"/>
    <n v="39463"/>
    <n v="99816"/>
    <n v="7492"/>
    <n v="146771"/>
    <n v="3.4227888507907901E-2"/>
    <x v="0"/>
    <n v="0"/>
  </r>
  <r>
    <s v="Post_949"/>
    <x v="124"/>
    <x v="9"/>
    <x v="2"/>
    <x v="7"/>
    <x v="0"/>
    <x v="5"/>
    <n v="1198783"/>
    <n v="102757"/>
    <n v="64448"/>
    <n v="45215"/>
    <n v="212420"/>
    <n v="0.17719637332194402"/>
    <x v="2"/>
    <n v="0"/>
  </r>
  <r>
    <s v="Post_950"/>
    <x v="528"/>
    <x v="6"/>
    <x v="0"/>
    <x v="4"/>
    <x v="5"/>
    <x v="2"/>
    <n v="1498964"/>
    <n v="362284"/>
    <n v="38536"/>
    <n v="9519"/>
    <n v="410339"/>
    <n v="0.27374840222980673"/>
    <x v="1"/>
    <n v="0"/>
  </r>
  <r>
    <s v="Post_951"/>
    <x v="348"/>
    <x v="5"/>
    <x v="0"/>
    <x v="7"/>
    <x v="5"/>
    <x v="2"/>
    <n v="3207539"/>
    <n v="370923"/>
    <n v="31855"/>
    <n v="28893"/>
    <n v="431671"/>
    <n v="0.13458012513643638"/>
    <x v="2"/>
    <n v="0"/>
  </r>
  <r>
    <s v="Post_952"/>
    <x v="10"/>
    <x v="8"/>
    <x v="2"/>
    <x v="8"/>
    <x v="5"/>
    <x v="0"/>
    <n v="1556088"/>
    <n v="310527"/>
    <n v="69553"/>
    <n v="15425"/>
    <n v="395505"/>
    <n v="0.25416621682064255"/>
    <x v="1"/>
    <n v="0"/>
  </r>
  <r>
    <s v="Post_953"/>
    <x v="275"/>
    <x v="3"/>
    <x v="1"/>
    <x v="6"/>
    <x v="4"/>
    <x v="4"/>
    <n v="507910"/>
    <n v="439117"/>
    <n v="23000"/>
    <n v="36313"/>
    <n v="498430"/>
    <n v="0.98133527593471281"/>
    <x v="0"/>
    <n v="0"/>
  </r>
  <r>
    <s v="Post_954"/>
    <x v="352"/>
    <x v="23"/>
    <x v="0"/>
    <x v="2"/>
    <x v="3"/>
    <x v="0"/>
    <n v="3445560"/>
    <n v="270449"/>
    <n v="55139"/>
    <n v="38067"/>
    <n v="363655"/>
    <n v="0.10554307572644214"/>
    <x v="2"/>
    <n v="0"/>
  </r>
  <r>
    <s v="Post_955"/>
    <x v="166"/>
    <x v="21"/>
    <x v="3"/>
    <x v="1"/>
    <x v="0"/>
    <x v="5"/>
    <n v="2851176"/>
    <n v="364420"/>
    <n v="46475"/>
    <n v="5976"/>
    <n v="416871"/>
    <n v="0.14621019537201491"/>
    <x v="2"/>
    <n v="0"/>
  </r>
  <r>
    <s v="Post_956"/>
    <x v="166"/>
    <x v="21"/>
    <x v="3"/>
    <x v="2"/>
    <x v="4"/>
    <x v="0"/>
    <n v="3085394"/>
    <n v="447385"/>
    <n v="34168"/>
    <n v="6255"/>
    <n v="487808"/>
    <n v="0.15810233636287618"/>
    <x v="1"/>
    <n v="0"/>
  </r>
  <r>
    <s v="Post_957"/>
    <x v="191"/>
    <x v="3"/>
    <x v="3"/>
    <x v="0"/>
    <x v="0"/>
    <x v="6"/>
    <n v="598295"/>
    <n v="441991"/>
    <n v="68122"/>
    <n v="23592"/>
    <n v="533705"/>
    <n v="0.89204322282486059"/>
    <x v="1"/>
    <n v="0"/>
  </r>
  <r>
    <s v="Post_958"/>
    <x v="137"/>
    <x v="3"/>
    <x v="3"/>
    <x v="8"/>
    <x v="0"/>
    <x v="4"/>
    <n v="323613"/>
    <n v="80041"/>
    <n v="23225"/>
    <n v="35210"/>
    <n v="138476"/>
    <n v="0.4279061718781384"/>
    <x v="0"/>
    <n v="0"/>
  </r>
  <r>
    <s v="Post_959"/>
    <x v="28"/>
    <x v="17"/>
    <x v="0"/>
    <x v="5"/>
    <x v="2"/>
    <x v="3"/>
    <n v="4081534"/>
    <n v="350009"/>
    <n v="87267"/>
    <n v="5450"/>
    <n v="442726"/>
    <n v="0.10847049173178516"/>
    <x v="2"/>
    <n v="0"/>
  </r>
  <r>
    <s v="Post_960"/>
    <x v="529"/>
    <x v="7"/>
    <x v="2"/>
    <x v="9"/>
    <x v="4"/>
    <x v="7"/>
    <n v="2272154"/>
    <n v="318845"/>
    <n v="42786"/>
    <n v="25436"/>
    <n v="387067"/>
    <n v="0.17035244970191282"/>
    <x v="2"/>
    <n v="0"/>
  </r>
  <r>
    <s v="Post_961"/>
    <x v="136"/>
    <x v="10"/>
    <x v="0"/>
    <x v="3"/>
    <x v="3"/>
    <x v="0"/>
    <n v="1371750"/>
    <n v="3936"/>
    <n v="66622"/>
    <n v="2780"/>
    <n v="73338"/>
    <n v="5.3463094587206127E-2"/>
    <x v="0"/>
    <n v="0"/>
  </r>
  <r>
    <s v="Post_962"/>
    <x v="530"/>
    <x v="17"/>
    <x v="2"/>
    <x v="6"/>
    <x v="1"/>
    <x v="6"/>
    <n v="3766760"/>
    <n v="286848"/>
    <n v="62825"/>
    <n v="37504"/>
    <n v="387177"/>
    <n v="0.10278780702779046"/>
    <x v="1"/>
    <n v="0"/>
  </r>
  <r>
    <s v="Post_963"/>
    <x v="531"/>
    <x v="4"/>
    <x v="0"/>
    <x v="1"/>
    <x v="2"/>
    <x v="6"/>
    <n v="1499664"/>
    <n v="207319"/>
    <n v="88398"/>
    <n v="30665"/>
    <n v="326382"/>
    <n v="0.21763675063214161"/>
    <x v="2"/>
    <n v="0"/>
  </r>
  <r>
    <s v="Post_964"/>
    <x v="493"/>
    <x v="23"/>
    <x v="0"/>
    <x v="9"/>
    <x v="4"/>
    <x v="0"/>
    <n v="1518152"/>
    <n v="92660"/>
    <n v="60723"/>
    <n v="46917"/>
    <n v="200300"/>
    <n v="0.13193672306857285"/>
    <x v="2"/>
    <n v="0"/>
  </r>
  <r>
    <s v="Post_965"/>
    <x v="263"/>
    <x v="21"/>
    <x v="0"/>
    <x v="7"/>
    <x v="0"/>
    <x v="0"/>
    <n v="3175553"/>
    <n v="292632"/>
    <n v="83336"/>
    <n v="2755"/>
    <n v="378723"/>
    <n v="0.11926206238724404"/>
    <x v="0"/>
    <n v="0"/>
  </r>
  <r>
    <s v="Post_966"/>
    <x v="311"/>
    <x v="9"/>
    <x v="2"/>
    <x v="1"/>
    <x v="2"/>
    <x v="6"/>
    <n v="3768650"/>
    <n v="216605"/>
    <n v="32767"/>
    <n v="23675"/>
    <n v="273047"/>
    <n v="7.2452204370265214E-2"/>
    <x v="2"/>
    <n v="0"/>
  </r>
  <r>
    <s v="Post_967"/>
    <x v="324"/>
    <x v="2"/>
    <x v="1"/>
    <x v="7"/>
    <x v="5"/>
    <x v="0"/>
    <n v="1803252"/>
    <n v="274745"/>
    <n v="62197"/>
    <n v="45341"/>
    <n v="382283"/>
    <n v="0.21199643754727571"/>
    <x v="1"/>
    <n v="0"/>
  </r>
  <r>
    <s v="Post_968"/>
    <x v="500"/>
    <x v="18"/>
    <x v="3"/>
    <x v="6"/>
    <x v="2"/>
    <x v="4"/>
    <n v="1489456"/>
    <n v="446331"/>
    <n v="87557"/>
    <n v="47811"/>
    <n v="581699"/>
    <n v="0.39054460151894382"/>
    <x v="2"/>
    <n v="0"/>
  </r>
  <r>
    <s v="Post_969"/>
    <x v="339"/>
    <x v="8"/>
    <x v="1"/>
    <x v="5"/>
    <x v="4"/>
    <x v="6"/>
    <n v="3154913"/>
    <n v="367384"/>
    <n v="25852"/>
    <n v="41170"/>
    <n v="434406"/>
    <n v="0.13769191099722877"/>
    <x v="0"/>
    <n v="0"/>
  </r>
  <r>
    <s v="Post_970"/>
    <x v="532"/>
    <x v="21"/>
    <x v="2"/>
    <x v="3"/>
    <x v="3"/>
    <x v="0"/>
    <n v="1554285"/>
    <n v="452975"/>
    <n v="22542"/>
    <n v="29937"/>
    <n v="505454"/>
    <n v="0.32520033327221198"/>
    <x v="0"/>
    <n v="0"/>
  </r>
  <r>
    <s v="Post_971"/>
    <x v="253"/>
    <x v="4"/>
    <x v="1"/>
    <x v="5"/>
    <x v="4"/>
    <x v="5"/>
    <n v="1907181"/>
    <n v="338676"/>
    <n v="59140"/>
    <n v="30282"/>
    <n v="428098"/>
    <n v="0.22446637209577905"/>
    <x v="2"/>
    <n v="0"/>
  </r>
  <r>
    <s v="Post_972"/>
    <x v="288"/>
    <x v="4"/>
    <x v="1"/>
    <x v="2"/>
    <x v="5"/>
    <x v="3"/>
    <n v="483039"/>
    <n v="282741"/>
    <n v="24926"/>
    <n v="37989"/>
    <n v="345656"/>
    <n v="0.71558611209446854"/>
    <x v="2"/>
    <n v="0"/>
  </r>
  <r>
    <s v="Post_973"/>
    <x v="483"/>
    <x v="12"/>
    <x v="3"/>
    <x v="7"/>
    <x v="5"/>
    <x v="4"/>
    <n v="4822353"/>
    <n v="247730"/>
    <n v="44555"/>
    <n v="34043"/>
    <n v="326328"/>
    <n v="6.7669869874727132E-2"/>
    <x v="2"/>
    <n v="0"/>
  </r>
  <r>
    <s v="Post_974"/>
    <x v="323"/>
    <x v="7"/>
    <x v="2"/>
    <x v="7"/>
    <x v="4"/>
    <x v="4"/>
    <n v="4029198"/>
    <n v="466975"/>
    <n v="67045"/>
    <n v="10147"/>
    <n v="544167"/>
    <n v="0.13505590938941198"/>
    <x v="1"/>
    <n v="0"/>
  </r>
  <r>
    <s v="Post_975"/>
    <x v="468"/>
    <x v="0"/>
    <x v="3"/>
    <x v="7"/>
    <x v="5"/>
    <x v="5"/>
    <n v="69120"/>
    <n v="45620"/>
    <n v="52454"/>
    <n v="12605"/>
    <n v="110679"/>
    <n v="1.6012586805555555"/>
    <x v="1"/>
    <n v="0"/>
  </r>
  <r>
    <s v="Post_976"/>
    <x v="409"/>
    <x v="11"/>
    <x v="1"/>
    <x v="7"/>
    <x v="1"/>
    <x v="4"/>
    <n v="2533284"/>
    <n v="189339"/>
    <n v="96463"/>
    <n v="9657"/>
    <n v="295459"/>
    <n v="0.11663082386341207"/>
    <x v="2"/>
    <n v="0"/>
  </r>
  <r>
    <s v="Post_977"/>
    <x v="515"/>
    <x v="13"/>
    <x v="1"/>
    <x v="6"/>
    <x v="2"/>
    <x v="6"/>
    <n v="1444784"/>
    <n v="440354"/>
    <n v="41263"/>
    <n v="32270"/>
    <n v="513887"/>
    <n v="0.35568430990376415"/>
    <x v="2"/>
    <n v="0"/>
  </r>
  <r>
    <s v="Post_978"/>
    <x v="390"/>
    <x v="7"/>
    <x v="3"/>
    <x v="1"/>
    <x v="1"/>
    <x v="2"/>
    <n v="1174310"/>
    <n v="237235"/>
    <n v="78681"/>
    <n v="17776"/>
    <n v="333692"/>
    <n v="0.28416005995009835"/>
    <x v="0"/>
    <n v="0"/>
  </r>
  <r>
    <s v="Post_979"/>
    <x v="533"/>
    <x v="0"/>
    <x v="2"/>
    <x v="5"/>
    <x v="0"/>
    <x v="1"/>
    <n v="1803388"/>
    <n v="484300"/>
    <n v="31088"/>
    <n v="15886"/>
    <n v="531274"/>
    <n v="0.29459772383979488"/>
    <x v="1"/>
    <n v="0"/>
  </r>
  <r>
    <s v="Post_980"/>
    <x v="480"/>
    <x v="5"/>
    <x v="0"/>
    <x v="8"/>
    <x v="1"/>
    <x v="4"/>
    <n v="1517604"/>
    <n v="160995"/>
    <n v="69788"/>
    <n v="23037"/>
    <n v="253820"/>
    <n v="0.16725048168033294"/>
    <x v="0"/>
    <n v="0"/>
  </r>
  <r>
    <s v="Post_981"/>
    <x v="309"/>
    <x v="12"/>
    <x v="0"/>
    <x v="7"/>
    <x v="3"/>
    <x v="2"/>
    <n v="2746993"/>
    <n v="39549"/>
    <n v="53941"/>
    <n v="13070"/>
    <n v="106560"/>
    <n v="3.8791507659466186E-2"/>
    <x v="2"/>
    <n v="0"/>
  </r>
  <r>
    <s v="Post_982"/>
    <x v="280"/>
    <x v="16"/>
    <x v="0"/>
    <x v="6"/>
    <x v="2"/>
    <x v="5"/>
    <n v="4312799"/>
    <n v="395984"/>
    <n v="12729"/>
    <n v="37191"/>
    <n v="445904"/>
    <n v="0.10339086055250894"/>
    <x v="1"/>
    <n v="0"/>
  </r>
  <r>
    <s v="Post_983"/>
    <x v="534"/>
    <x v="6"/>
    <x v="0"/>
    <x v="7"/>
    <x v="1"/>
    <x v="6"/>
    <n v="3269647"/>
    <n v="395557"/>
    <n v="90552"/>
    <n v="37531"/>
    <n v="523640"/>
    <n v="0.16015184513802255"/>
    <x v="1"/>
    <n v="0"/>
  </r>
  <r>
    <s v="Post_984"/>
    <x v="535"/>
    <x v="1"/>
    <x v="2"/>
    <x v="3"/>
    <x v="5"/>
    <x v="0"/>
    <n v="3327043"/>
    <n v="459898"/>
    <n v="8577"/>
    <n v="4560"/>
    <n v="473035"/>
    <n v="0.14217880562409321"/>
    <x v="1"/>
    <n v="0"/>
  </r>
  <r>
    <s v="Post_985"/>
    <x v="168"/>
    <x v="18"/>
    <x v="0"/>
    <x v="8"/>
    <x v="1"/>
    <x v="5"/>
    <n v="3590490"/>
    <n v="177470"/>
    <n v="69628"/>
    <n v="13394"/>
    <n v="260492"/>
    <n v="7.2550543240616189E-2"/>
    <x v="0"/>
    <n v="0"/>
  </r>
  <r>
    <s v="Post_986"/>
    <x v="254"/>
    <x v="14"/>
    <x v="1"/>
    <x v="3"/>
    <x v="0"/>
    <x v="1"/>
    <n v="2109687"/>
    <n v="81944"/>
    <n v="74586"/>
    <n v="22335"/>
    <n v="178865"/>
    <n v="8.4782718953095887E-2"/>
    <x v="0"/>
    <n v="0"/>
  </r>
  <r>
    <s v="Post_987"/>
    <x v="522"/>
    <x v="23"/>
    <x v="2"/>
    <x v="8"/>
    <x v="2"/>
    <x v="2"/>
    <n v="4842053"/>
    <n v="171073"/>
    <n v="74732"/>
    <n v="42889"/>
    <n v="288694"/>
    <n v="5.9622230487770371E-2"/>
    <x v="1"/>
    <n v="0"/>
  </r>
  <r>
    <s v="Post_988"/>
    <x v="236"/>
    <x v="19"/>
    <x v="1"/>
    <x v="2"/>
    <x v="4"/>
    <x v="3"/>
    <n v="2352184"/>
    <n v="486228"/>
    <n v="59382"/>
    <n v="26190"/>
    <n v="571800"/>
    <n v="0.24309322740057751"/>
    <x v="1"/>
    <n v="0"/>
  </r>
  <r>
    <s v="Post_989"/>
    <x v="173"/>
    <x v="5"/>
    <x v="2"/>
    <x v="3"/>
    <x v="0"/>
    <x v="2"/>
    <n v="4485225"/>
    <n v="201005"/>
    <n v="32520"/>
    <n v="47972"/>
    <n v="281497"/>
    <n v="6.2760954021258683E-2"/>
    <x v="1"/>
    <n v="0"/>
  </r>
  <r>
    <s v="Post_990"/>
    <x v="491"/>
    <x v="15"/>
    <x v="2"/>
    <x v="9"/>
    <x v="4"/>
    <x v="4"/>
    <n v="2061327"/>
    <n v="471049"/>
    <n v="25198"/>
    <n v="1014"/>
    <n v="497261"/>
    <n v="0.24123343845978829"/>
    <x v="2"/>
    <n v="0"/>
  </r>
  <r>
    <s v="Post_991"/>
    <x v="28"/>
    <x v="17"/>
    <x v="2"/>
    <x v="1"/>
    <x v="1"/>
    <x v="5"/>
    <n v="1618201"/>
    <n v="485204"/>
    <n v="92660"/>
    <n v="8526"/>
    <n v="586390"/>
    <n v="0.36237154716873859"/>
    <x v="1"/>
    <n v="0"/>
  </r>
  <r>
    <s v="Post_992"/>
    <x v="442"/>
    <x v="3"/>
    <x v="3"/>
    <x v="7"/>
    <x v="4"/>
    <x v="3"/>
    <n v="1740011"/>
    <n v="394641"/>
    <n v="25434"/>
    <n v="40742"/>
    <n v="460817"/>
    <n v="0.26483568207327424"/>
    <x v="1"/>
    <n v="0"/>
  </r>
  <r>
    <s v="Post_993"/>
    <x v="429"/>
    <x v="22"/>
    <x v="2"/>
    <x v="5"/>
    <x v="2"/>
    <x v="5"/>
    <n v="3104601"/>
    <n v="401463"/>
    <n v="50057"/>
    <n v="4663"/>
    <n v="456183"/>
    <n v="0.14693772243196468"/>
    <x v="2"/>
    <n v="0"/>
  </r>
  <r>
    <s v="Post_994"/>
    <x v="215"/>
    <x v="12"/>
    <x v="3"/>
    <x v="2"/>
    <x v="1"/>
    <x v="5"/>
    <n v="2924425"/>
    <n v="56074"/>
    <n v="82482"/>
    <n v="19622"/>
    <n v="158178"/>
    <n v="5.4088581516024518E-2"/>
    <x v="1"/>
    <n v="0"/>
  </r>
  <r>
    <s v="Post_995"/>
    <x v="260"/>
    <x v="6"/>
    <x v="0"/>
    <x v="4"/>
    <x v="5"/>
    <x v="5"/>
    <n v="683790"/>
    <n v="215503"/>
    <n v="17809"/>
    <n v="14778"/>
    <n v="248090"/>
    <n v="0.36281606926103044"/>
    <x v="0"/>
    <n v="0"/>
  </r>
  <r>
    <s v="Post_996"/>
    <x v="153"/>
    <x v="22"/>
    <x v="1"/>
    <x v="8"/>
    <x v="3"/>
    <x v="5"/>
    <n v="2707572"/>
    <n v="230179"/>
    <n v="53270"/>
    <n v="6352"/>
    <n v="289801"/>
    <n v="0.10703353410361756"/>
    <x v="0"/>
    <n v="0"/>
  </r>
  <r>
    <s v="Post_997"/>
    <x v="11"/>
    <x v="9"/>
    <x v="3"/>
    <x v="8"/>
    <x v="2"/>
    <x v="4"/>
    <n v="3249574"/>
    <n v="165175"/>
    <n v="61456"/>
    <n v="274"/>
    <n v="226905"/>
    <n v="6.982607566407166E-2"/>
    <x v="2"/>
    <n v="0"/>
  </r>
  <r>
    <s v="Post_998"/>
    <x v="461"/>
    <x v="16"/>
    <x v="1"/>
    <x v="8"/>
    <x v="5"/>
    <x v="2"/>
    <n v="4190005"/>
    <n v="84964"/>
    <n v="50369"/>
    <n v="19038"/>
    <n v="154371"/>
    <n v="3.6842676798715036E-2"/>
    <x v="0"/>
    <n v="0"/>
  </r>
  <r>
    <s v="Post_999"/>
    <x v="107"/>
    <x v="18"/>
    <x v="2"/>
    <x v="2"/>
    <x v="4"/>
    <x v="2"/>
    <n v="4903151"/>
    <n v="221692"/>
    <n v="89008"/>
    <n v="32540"/>
    <n v="343240"/>
    <n v="7.0003962757826554E-2"/>
    <x v="1"/>
    <n v="0"/>
  </r>
  <r>
    <s v="Post_1000"/>
    <x v="450"/>
    <x v="15"/>
    <x v="0"/>
    <x v="0"/>
    <x v="0"/>
    <x v="0"/>
    <n v="203606"/>
    <n v="488156"/>
    <n v="57433"/>
    <n v="8556"/>
    <n v="554145"/>
    <n v="2.7216535858471755"/>
    <x v="2"/>
    <n v="0"/>
  </r>
  <r>
    <s v="Post_1001"/>
    <x v="3"/>
    <x v="2"/>
    <x v="2"/>
    <x v="0"/>
    <x v="2"/>
    <x v="2"/>
    <n v="495987"/>
    <n v="106797"/>
    <n v="25673"/>
    <n v="14776"/>
    <n v="147246"/>
    <n v="0.29687471647442371"/>
    <x v="1"/>
    <n v="0"/>
  </r>
  <r>
    <s v="Post_1002"/>
    <x v="249"/>
    <x v="16"/>
    <x v="1"/>
    <x v="3"/>
    <x v="1"/>
    <x v="0"/>
    <n v="3415328"/>
    <n v="118469"/>
    <n v="14421"/>
    <n v="17676"/>
    <n v="150566"/>
    <n v="4.4085370424158381E-2"/>
    <x v="2"/>
    <n v="0"/>
  </r>
  <r>
    <s v="Post_1003"/>
    <x v="207"/>
    <x v="22"/>
    <x v="1"/>
    <x v="7"/>
    <x v="0"/>
    <x v="4"/>
    <n v="3458904"/>
    <n v="231857"/>
    <n v="64606"/>
    <n v="40429"/>
    <n v="336892"/>
    <n v="9.7398482293813302E-2"/>
    <x v="1"/>
    <n v="0"/>
  </r>
  <r>
    <s v="Post_1004"/>
    <x v="155"/>
    <x v="11"/>
    <x v="3"/>
    <x v="6"/>
    <x v="2"/>
    <x v="0"/>
    <n v="1776694"/>
    <n v="409291"/>
    <n v="47848"/>
    <n v="32217"/>
    <n v="489356"/>
    <n v="0.27543065941574635"/>
    <x v="2"/>
    <n v="0"/>
  </r>
  <r>
    <s v="Post_1005"/>
    <x v="427"/>
    <x v="16"/>
    <x v="2"/>
    <x v="0"/>
    <x v="4"/>
    <x v="0"/>
    <n v="1249604"/>
    <n v="30553"/>
    <n v="87308"/>
    <n v="16040"/>
    <n v="133901"/>
    <n v="0.1071547466237304"/>
    <x v="1"/>
    <n v="0"/>
  </r>
  <r>
    <s v="Post_1006"/>
    <x v="266"/>
    <x v="19"/>
    <x v="1"/>
    <x v="1"/>
    <x v="3"/>
    <x v="2"/>
    <n v="2362909"/>
    <n v="209360"/>
    <n v="42036"/>
    <n v="10082"/>
    <n v="261478"/>
    <n v="0.11065936098258544"/>
    <x v="0"/>
    <n v="0"/>
  </r>
  <r>
    <s v="Post_1007"/>
    <x v="186"/>
    <x v="12"/>
    <x v="1"/>
    <x v="0"/>
    <x v="0"/>
    <x v="6"/>
    <n v="2980875"/>
    <n v="23957"/>
    <n v="13444"/>
    <n v="22622"/>
    <n v="60023"/>
    <n v="2.0136033882668679E-2"/>
    <x v="0"/>
    <n v="0"/>
  </r>
  <r>
    <s v="Post_1008"/>
    <x v="536"/>
    <x v="18"/>
    <x v="2"/>
    <x v="7"/>
    <x v="2"/>
    <x v="5"/>
    <n v="4003396"/>
    <n v="356630"/>
    <n v="52250"/>
    <n v="48835"/>
    <n v="457715"/>
    <n v="0.114331682401641"/>
    <x v="0"/>
    <n v="0"/>
  </r>
  <r>
    <s v="Post_1009"/>
    <x v="349"/>
    <x v="7"/>
    <x v="2"/>
    <x v="3"/>
    <x v="4"/>
    <x v="0"/>
    <n v="4582322"/>
    <n v="164949"/>
    <n v="4598"/>
    <n v="34876"/>
    <n v="204423"/>
    <n v="4.461122548786401E-2"/>
    <x v="0"/>
    <n v="0"/>
  </r>
  <r>
    <s v="Post_1010"/>
    <x v="284"/>
    <x v="16"/>
    <x v="1"/>
    <x v="5"/>
    <x v="4"/>
    <x v="7"/>
    <n v="3284675"/>
    <n v="375788"/>
    <n v="31851"/>
    <n v="4538"/>
    <n v="412177"/>
    <n v="0.12548486532153105"/>
    <x v="0"/>
    <n v="0"/>
  </r>
  <r>
    <s v="Post_1011"/>
    <x v="537"/>
    <x v="15"/>
    <x v="1"/>
    <x v="0"/>
    <x v="5"/>
    <x v="7"/>
    <n v="1558041"/>
    <n v="407000"/>
    <n v="95826"/>
    <n v="14793"/>
    <n v="517619"/>
    <n v="0.33222424827074515"/>
    <x v="1"/>
    <n v="0"/>
  </r>
  <r>
    <s v="Post_1012"/>
    <x v="248"/>
    <x v="14"/>
    <x v="3"/>
    <x v="7"/>
    <x v="1"/>
    <x v="2"/>
    <n v="2188290"/>
    <n v="74779"/>
    <n v="95888"/>
    <n v="30392"/>
    <n v="201059"/>
    <n v="9.1879504087666625E-2"/>
    <x v="1"/>
    <n v="0"/>
  </r>
  <r>
    <s v="Post_1013"/>
    <x v="285"/>
    <x v="10"/>
    <x v="0"/>
    <x v="3"/>
    <x v="3"/>
    <x v="0"/>
    <n v="1893329"/>
    <n v="477886"/>
    <n v="83144"/>
    <n v="22309"/>
    <n v="583339"/>
    <n v="0.30810228967073339"/>
    <x v="2"/>
    <n v="0"/>
  </r>
  <r>
    <s v="Post_1014"/>
    <x v="538"/>
    <x v="15"/>
    <x v="3"/>
    <x v="0"/>
    <x v="5"/>
    <x v="7"/>
    <n v="1259550"/>
    <n v="444463"/>
    <n v="95640"/>
    <n v="40419"/>
    <n v="580522"/>
    <n v="0.46089635187170019"/>
    <x v="2"/>
    <n v="0"/>
  </r>
  <r>
    <s v="Post_1015"/>
    <x v="539"/>
    <x v="4"/>
    <x v="1"/>
    <x v="2"/>
    <x v="4"/>
    <x v="3"/>
    <n v="251154"/>
    <n v="309987"/>
    <n v="21850"/>
    <n v="21949"/>
    <n v="353786"/>
    <n v="1.4086417098672528"/>
    <x v="2"/>
    <n v="0"/>
  </r>
  <r>
    <s v="Post_1016"/>
    <x v="540"/>
    <x v="18"/>
    <x v="3"/>
    <x v="7"/>
    <x v="5"/>
    <x v="3"/>
    <n v="3000680"/>
    <n v="425076"/>
    <n v="88638"/>
    <n v="29249"/>
    <n v="542963"/>
    <n v="0.18094665209219243"/>
    <x v="0"/>
    <n v="0"/>
  </r>
  <r>
    <s v="Post_1017"/>
    <x v="541"/>
    <x v="19"/>
    <x v="3"/>
    <x v="4"/>
    <x v="2"/>
    <x v="6"/>
    <n v="4172105"/>
    <n v="113356"/>
    <n v="15475"/>
    <n v="39721"/>
    <n v="168552"/>
    <n v="4.0399750245978951E-2"/>
    <x v="0"/>
    <n v="0"/>
  </r>
  <r>
    <s v="Post_1018"/>
    <x v="542"/>
    <x v="9"/>
    <x v="0"/>
    <x v="2"/>
    <x v="1"/>
    <x v="1"/>
    <n v="1373399"/>
    <n v="241489"/>
    <n v="20322"/>
    <n v="23441"/>
    <n v="285252"/>
    <n v="0.20769783580736553"/>
    <x v="1"/>
    <n v="0"/>
  </r>
  <r>
    <s v="Post_1019"/>
    <x v="485"/>
    <x v="19"/>
    <x v="2"/>
    <x v="3"/>
    <x v="3"/>
    <x v="0"/>
    <n v="106972"/>
    <n v="206432"/>
    <n v="65280"/>
    <n v="9800"/>
    <n v="281512"/>
    <n v="2.6316419249897169"/>
    <x v="0"/>
    <n v="0"/>
  </r>
  <r>
    <s v="Post_1020"/>
    <x v="401"/>
    <x v="17"/>
    <x v="3"/>
    <x v="3"/>
    <x v="0"/>
    <x v="6"/>
    <n v="3312960"/>
    <n v="366286"/>
    <n v="22239"/>
    <n v="43842"/>
    <n v="432367"/>
    <n v="0.13050776345020768"/>
    <x v="1"/>
    <n v="0"/>
  </r>
  <r>
    <s v="Post_1021"/>
    <x v="163"/>
    <x v="4"/>
    <x v="0"/>
    <x v="2"/>
    <x v="5"/>
    <x v="7"/>
    <n v="1529954"/>
    <n v="243198"/>
    <n v="84121"/>
    <n v="45333"/>
    <n v="372652"/>
    <n v="0.24357072173411751"/>
    <x v="0"/>
    <n v="0"/>
  </r>
  <r>
    <s v="Post_1022"/>
    <x v="513"/>
    <x v="4"/>
    <x v="3"/>
    <x v="8"/>
    <x v="2"/>
    <x v="2"/>
    <n v="102258"/>
    <n v="164931"/>
    <n v="73156"/>
    <n v="20281"/>
    <n v="258368"/>
    <n v="2.5266287234250622"/>
    <x v="0"/>
    <n v="0"/>
  </r>
  <r>
    <s v="Post_1023"/>
    <x v="520"/>
    <x v="17"/>
    <x v="1"/>
    <x v="4"/>
    <x v="3"/>
    <x v="3"/>
    <n v="235741"/>
    <n v="197273"/>
    <n v="83423"/>
    <n v="15114"/>
    <n v="295810"/>
    <n v="1.2548093034304597"/>
    <x v="0"/>
    <n v="0"/>
  </r>
  <r>
    <s v="Post_1024"/>
    <x v="62"/>
    <x v="4"/>
    <x v="2"/>
    <x v="9"/>
    <x v="4"/>
    <x v="5"/>
    <n v="3379946"/>
    <n v="52964"/>
    <n v="78464"/>
    <n v="19620"/>
    <n v="151048"/>
    <n v="4.4689471370252663E-2"/>
    <x v="1"/>
    <n v="0"/>
  </r>
  <r>
    <s v="Post_1025"/>
    <x v="450"/>
    <x v="15"/>
    <x v="3"/>
    <x v="0"/>
    <x v="1"/>
    <x v="6"/>
    <n v="2234585"/>
    <n v="38539"/>
    <n v="86095"/>
    <n v="38190"/>
    <n v="162824"/>
    <n v="7.2865431388826118E-2"/>
    <x v="0"/>
    <n v="0"/>
  </r>
  <r>
    <s v="Post_1026"/>
    <x v="200"/>
    <x v="2"/>
    <x v="2"/>
    <x v="2"/>
    <x v="4"/>
    <x v="7"/>
    <n v="2688261"/>
    <n v="401420"/>
    <n v="13288"/>
    <n v="32169"/>
    <n v="446877"/>
    <n v="0.16623274302606778"/>
    <x v="0"/>
    <n v="0"/>
  </r>
  <r>
    <s v="Post_1027"/>
    <x v="300"/>
    <x v="2"/>
    <x v="0"/>
    <x v="4"/>
    <x v="0"/>
    <x v="2"/>
    <n v="2260892"/>
    <n v="110179"/>
    <n v="66087"/>
    <n v="49262"/>
    <n v="225528"/>
    <n v="9.9751779386189163E-2"/>
    <x v="0"/>
    <n v="0"/>
  </r>
  <r>
    <s v="Post_1028"/>
    <x v="92"/>
    <x v="22"/>
    <x v="0"/>
    <x v="5"/>
    <x v="4"/>
    <x v="5"/>
    <n v="1130376"/>
    <n v="138976"/>
    <n v="12325"/>
    <n v="30626"/>
    <n v="181927"/>
    <n v="0.16094379215411508"/>
    <x v="0"/>
    <n v="0"/>
  </r>
  <r>
    <s v="Post_1029"/>
    <x v="532"/>
    <x v="21"/>
    <x v="1"/>
    <x v="8"/>
    <x v="4"/>
    <x v="7"/>
    <n v="4650686"/>
    <n v="35344"/>
    <n v="74563"/>
    <n v="32695"/>
    <n v="142602"/>
    <n v="3.066257322038082E-2"/>
    <x v="0"/>
    <n v="0"/>
  </r>
  <r>
    <s v="Post_1030"/>
    <x v="31"/>
    <x v="18"/>
    <x v="1"/>
    <x v="3"/>
    <x v="1"/>
    <x v="5"/>
    <n v="473893"/>
    <n v="391296"/>
    <n v="16786"/>
    <n v="34510"/>
    <n v="442592"/>
    <n v="0.93394922482501319"/>
    <x v="2"/>
    <n v="0"/>
  </r>
  <r>
    <s v="Post_1031"/>
    <x v="356"/>
    <x v="4"/>
    <x v="1"/>
    <x v="3"/>
    <x v="4"/>
    <x v="1"/>
    <n v="2350338"/>
    <n v="117930"/>
    <n v="10242"/>
    <n v="49338"/>
    <n v="177510"/>
    <n v="7.5525307423868399E-2"/>
    <x v="1"/>
    <n v="0"/>
  </r>
  <r>
    <s v="Post_1032"/>
    <x v="122"/>
    <x v="13"/>
    <x v="2"/>
    <x v="9"/>
    <x v="1"/>
    <x v="6"/>
    <n v="4539318"/>
    <n v="227085"/>
    <n v="49466"/>
    <n v="43222"/>
    <n v="319773"/>
    <n v="7.04451637889216E-2"/>
    <x v="0"/>
    <n v="0"/>
  </r>
  <r>
    <s v="Post_1033"/>
    <x v="543"/>
    <x v="15"/>
    <x v="3"/>
    <x v="0"/>
    <x v="3"/>
    <x v="4"/>
    <n v="1190886"/>
    <n v="286183"/>
    <n v="15049"/>
    <n v="26925"/>
    <n v="328157"/>
    <n v="0.27555702225066042"/>
    <x v="0"/>
    <n v="0"/>
  </r>
  <r>
    <s v="Post_1034"/>
    <x v="317"/>
    <x v="6"/>
    <x v="1"/>
    <x v="1"/>
    <x v="3"/>
    <x v="3"/>
    <n v="11338"/>
    <n v="379782"/>
    <n v="86100"/>
    <n v="44273"/>
    <n v="510155"/>
    <n v="44.995149056270947"/>
    <x v="1"/>
    <n v="0"/>
  </r>
  <r>
    <s v="Post_1035"/>
    <x v="543"/>
    <x v="15"/>
    <x v="1"/>
    <x v="4"/>
    <x v="1"/>
    <x v="2"/>
    <n v="1878293"/>
    <n v="135556"/>
    <n v="66131"/>
    <n v="1905"/>
    <n v="203592"/>
    <n v="0.10839203468255486"/>
    <x v="0"/>
    <n v="0"/>
  </r>
  <r>
    <s v="Post_1036"/>
    <x v="537"/>
    <x v="15"/>
    <x v="1"/>
    <x v="0"/>
    <x v="5"/>
    <x v="1"/>
    <n v="1939855"/>
    <n v="270361"/>
    <n v="16051"/>
    <n v="48568"/>
    <n v="334980"/>
    <n v="0.17268300981258908"/>
    <x v="1"/>
    <n v="0"/>
  </r>
  <r>
    <s v="Post_1037"/>
    <x v="544"/>
    <x v="23"/>
    <x v="2"/>
    <x v="4"/>
    <x v="3"/>
    <x v="1"/>
    <n v="3725275"/>
    <n v="304621"/>
    <n v="39355"/>
    <n v="21276"/>
    <n v="365252"/>
    <n v="9.8046989819543517E-2"/>
    <x v="1"/>
    <n v="0"/>
  </r>
  <r>
    <s v="Post_1038"/>
    <x v="545"/>
    <x v="5"/>
    <x v="3"/>
    <x v="3"/>
    <x v="3"/>
    <x v="7"/>
    <n v="3464426"/>
    <n v="174304"/>
    <n v="3700"/>
    <n v="7670"/>
    <n v="185674"/>
    <n v="5.3594448257806633E-2"/>
    <x v="0"/>
    <n v="0"/>
  </r>
  <r>
    <s v="Post_1039"/>
    <x v="383"/>
    <x v="10"/>
    <x v="0"/>
    <x v="5"/>
    <x v="5"/>
    <x v="1"/>
    <n v="2404354"/>
    <n v="337049"/>
    <n v="40767"/>
    <n v="13246"/>
    <n v="391062"/>
    <n v="0.16264743045325272"/>
    <x v="0"/>
    <n v="0"/>
  </r>
  <r>
    <s v="Post_1040"/>
    <x v="19"/>
    <x v="14"/>
    <x v="3"/>
    <x v="8"/>
    <x v="2"/>
    <x v="7"/>
    <n v="3462645"/>
    <n v="247106"/>
    <n v="97876"/>
    <n v="38689"/>
    <n v="383671"/>
    <n v="0.11080286890512889"/>
    <x v="2"/>
    <n v="0"/>
  </r>
  <r>
    <s v="Post_1041"/>
    <x v="317"/>
    <x v="6"/>
    <x v="0"/>
    <x v="6"/>
    <x v="2"/>
    <x v="3"/>
    <n v="3106476"/>
    <n v="152334"/>
    <n v="49965"/>
    <n v="44652"/>
    <n v="246951"/>
    <n v="7.9495544147130059E-2"/>
    <x v="0"/>
    <n v="0"/>
  </r>
  <r>
    <s v="Post_1042"/>
    <x v="350"/>
    <x v="7"/>
    <x v="1"/>
    <x v="3"/>
    <x v="0"/>
    <x v="0"/>
    <n v="4796296"/>
    <n v="473059"/>
    <n v="1016"/>
    <n v="10919"/>
    <n v="484994"/>
    <n v="0.10111844640113955"/>
    <x v="1"/>
    <n v="0"/>
  </r>
  <r>
    <s v="Post_1043"/>
    <x v="546"/>
    <x v="18"/>
    <x v="2"/>
    <x v="8"/>
    <x v="1"/>
    <x v="7"/>
    <n v="2876540"/>
    <n v="10981"/>
    <n v="63070"/>
    <n v="9201"/>
    <n v="83252"/>
    <n v="2.8941714698909105E-2"/>
    <x v="2"/>
    <n v="0"/>
  </r>
  <r>
    <s v="Post_1044"/>
    <x v="294"/>
    <x v="5"/>
    <x v="1"/>
    <x v="6"/>
    <x v="0"/>
    <x v="4"/>
    <n v="4298093"/>
    <n v="313918"/>
    <n v="75168"/>
    <n v="21454"/>
    <n v="410540"/>
    <n v="9.551677918555973E-2"/>
    <x v="0"/>
    <n v="0"/>
  </r>
  <r>
    <s v="Post_1045"/>
    <x v="184"/>
    <x v="21"/>
    <x v="1"/>
    <x v="3"/>
    <x v="3"/>
    <x v="4"/>
    <n v="2685008"/>
    <n v="312885"/>
    <n v="79634"/>
    <n v="27209"/>
    <n v="419728"/>
    <n v="0.1563228117011197"/>
    <x v="1"/>
    <n v="0"/>
  </r>
  <r>
    <s v="Post_1046"/>
    <x v="523"/>
    <x v="14"/>
    <x v="0"/>
    <x v="7"/>
    <x v="0"/>
    <x v="0"/>
    <n v="794730"/>
    <n v="194026"/>
    <n v="93504"/>
    <n v="47841"/>
    <n v="335371"/>
    <n v="0.42199363305776805"/>
    <x v="0"/>
    <n v="0"/>
  </r>
  <r>
    <s v="Post_1047"/>
    <x v="8"/>
    <x v="6"/>
    <x v="2"/>
    <x v="4"/>
    <x v="4"/>
    <x v="3"/>
    <n v="1477708"/>
    <n v="265660"/>
    <n v="97515"/>
    <n v="21963"/>
    <n v="385138"/>
    <n v="0.26063200578192713"/>
    <x v="1"/>
    <n v="0"/>
  </r>
  <r>
    <s v="Post_1048"/>
    <x v="168"/>
    <x v="18"/>
    <x v="0"/>
    <x v="0"/>
    <x v="0"/>
    <x v="7"/>
    <n v="2418004"/>
    <n v="471089"/>
    <n v="47327"/>
    <n v="24701"/>
    <n v="543117"/>
    <n v="0.22461377235107965"/>
    <x v="1"/>
    <n v="0"/>
  </r>
  <r>
    <s v="Post_1049"/>
    <x v="79"/>
    <x v="21"/>
    <x v="1"/>
    <x v="9"/>
    <x v="3"/>
    <x v="1"/>
    <n v="454490"/>
    <n v="367108"/>
    <n v="6386"/>
    <n v="33172"/>
    <n v="406666"/>
    <n v="0.89477436247222164"/>
    <x v="2"/>
    <n v="0"/>
  </r>
  <r>
    <s v="Post_1050"/>
    <x v="318"/>
    <x v="9"/>
    <x v="0"/>
    <x v="0"/>
    <x v="5"/>
    <x v="4"/>
    <n v="1061491"/>
    <n v="404574"/>
    <n v="82042"/>
    <n v="29450"/>
    <n v="516066"/>
    <n v="0.48617086720471486"/>
    <x v="1"/>
    <n v="0"/>
  </r>
  <r>
    <s v="Post_1051"/>
    <x v="444"/>
    <x v="22"/>
    <x v="2"/>
    <x v="4"/>
    <x v="1"/>
    <x v="1"/>
    <n v="655507"/>
    <n v="247570"/>
    <n v="68972"/>
    <n v="23701"/>
    <n v="340243"/>
    <n v="0.51905319088888446"/>
    <x v="1"/>
    <n v="0"/>
  </r>
  <r>
    <s v="Post_1052"/>
    <x v="267"/>
    <x v="0"/>
    <x v="0"/>
    <x v="0"/>
    <x v="1"/>
    <x v="5"/>
    <n v="2631238"/>
    <n v="442816"/>
    <n v="29304"/>
    <n v="44101"/>
    <n v="516221"/>
    <n v="0.19618939829844353"/>
    <x v="2"/>
    <n v="0"/>
  </r>
  <r>
    <s v="Post_1053"/>
    <x v="262"/>
    <x v="23"/>
    <x v="1"/>
    <x v="2"/>
    <x v="1"/>
    <x v="6"/>
    <n v="2414079"/>
    <n v="453772"/>
    <n v="12971"/>
    <n v="44775"/>
    <n v="511518"/>
    <n v="0.21188950320184219"/>
    <x v="1"/>
    <n v="0"/>
  </r>
  <r>
    <s v="Post_1054"/>
    <x v="353"/>
    <x v="9"/>
    <x v="3"/>
    <x v="7"/>
    <x v="4"/>
    <x v="4"/>
    <n v="3213925"/>
    <n v="436365"/>
    <n v="48616"/>
    <n v="46800"/>
    <n v="531781"/>
    <n v="0.16546154624018919"/>
    <x v="2"/>
    <n v="0"/>
  </r>
  <r>
    <s v="Post_1055"/>
    <x v="205"/>
    <x v="16"/>
    <x v="2"/>
    <x v="7"/>
    <x v="4"/>
    <x v="3"/>
    <n v="1658817"/>
    <n v="280297"/>
    <n v="70901"/>
    <n v="36696"/>
    <n v="387894"/>
    <n v="0.23383772893574156"/>
    <x v="1"/>
    <n v="0"/>
  </r>
  <r>
    <s v="Post_1056"/>
    <x v="547"/>
    <x v="13"/>
    <x v="0"/>
    <x v="7"/>
    <x v="2"/>
    <x v="2"/>
    <n v="2878436"/>
    <n v="149765"/>
    <n v="9840"/>
    <n v="42118"/>
    <n v="201723"/>
    <n v="7.0080766082692134E-2"/>
    <x v="0"/>
    <n v="0"/>
  </r>
  <r>
    <s v="Post_1057"/>
    <x v="138"/>
    <x v="18"/>
    <x v="0"/>
    <x v="0"/>
    <x v="4"/>
    <x v="2"/>
    <n v="3730939"/>
    <n v="8927"/>
    <n v="36583"/>
    <n v="33397"/>
    <n v="78907"/>
    <n v="2.1149367491668989E-2"/>
    <x v="1"/>
    <n v="0"/>
  </r>
  <r>
    <s v="Post_1058"/>
    <x v="251"/>
    <x v="17"/>
    <x v="0"/>
    <x v="1"/>
    <x v="0"/>
    <x v="7"/>
    <n v="1951149"/>
    <n v="367712"/>
    <n v="57910"/>
    <n v="28894"/>
    <n v="454516"/>
    <n v="0.2329478681535854"/>
    <x v="2"/>
    <n v="0"/>
  </r>
  <r>
    <s v="Post_1059"/>
    <x v="548"/>
    <x v="22"/>
    <x v="1"/>
    <x v="8"/>
    <x v="4"/>
    <x v="1"/>
    <n v="4031260"/>
    <n v="489680"/>
    <n v="10003"/>
    <n v="38423"/>
    <n v="538106"/>
    <n v="0.13348332779329539"/>
    <x v="0"/>
    <n v="0"/>
  </r>
  <r>
    <s v="Post_1060"/>
    <x v="549"/>
    <x v="12"/>
    <x v="0"/>
    <x v="2"/>
    <x v="3"/>
    <x v="0"/>
    <n v="800596"/>
    <n v="434086"/>
    <n v="82037"/>
    <n v="27401"/>
    <n v="543524"/>
    <n v="0.67889922008103964"/>
    <x v="0"/>
    <n v="0"/>
  </r>
  <r>
    <s v="Post_1061"/>
    <x v="401"/>
    <x v="17"/>
    <x v="2"/>
    <x v="5"/>
    <x v="4"/>
    <x v="4"/>
    <n v="3059352"/>
    <n v="45964"/>
    <n v="49018"/>
    <n v="20424"/>
    <n v="115406"/>
    <n v="3.7722367350994587E-2"/>
    <x v="1"/>
    <n v="0"/>
  </r>
  <r>
    <s v="Post_1062"/>
    <x v="266"/>
    <x v="19"/>
    <x v="3"/>
    <x v="8"/>
    <x v="3"/>
    <x v="7"/>
    <n v="489829"/>
    <n v="338839"/>
    <n v="69684"/>
    <n v="45590"/>
    <n v="454113"/>
    <n v="0.92708475815029323"/>
    <x v="0"/>
    <n v="0"/>
  </r>
  <r>
    <s v="Post_1063"/>
    <x v="550"/>
    <x v="4"/>
    <x v="3"/>
    <x v="4"/>
    <x v="0"/>
    <x v="2"/>
    <n v="1775441"/>
    <n v="300600"/>
    <n v="92494"/>
    <n v="29780"/>
    <n v="422874"/>
    <n v="0.23817969732590383"/>
    <x v="2"/>
    <n v="0"/>
  </r>
  <r>
    <s v="Post_1064"/>
    <x v="101"/>
    <x v="5"/>
    <x v="2"/>
    <x v="7"/>
    <x v="1"/>
    <x v="0"/>
    <n v="3386425"/>
    <n v="804"/>
    <n v="77479"/>
    <n v="48511"/>
    <n v="126794"/>
    <n v="3.7441845013546735E-2"/>
    <x v="2"/>
    <n v="0"/>
  </r>
  <r>
    <s v="Post_1065"/>
    <x v="542"/>
    <x v="9"/>
    <x v="1"/>
    <x v="4"/>
    <x v="5"/>
    <x v="1"/>
    <n v="3147828"/>
    <n v="488798"/>
    <n v="11213"/>
    <n v="28108"/>
    <n v="528119"/>
    <n v="0.16777250853604453"/>
    <x v="2"/>
    <n v="0"/>
  </r>
  <r>
    <s v="Post_1066"/>
    <x v="422"/>
    <x v="14"/>
    <x v="0"/>
    <x v="0"/>
    <x v="1"/>
    <x v="3"/>
    <n v="1370433"/>
    <n v="360983"/>
    <n v="28865"/>
    <n v="7949"/>
    <n v="397797"/>
    <n v="0.29027103112665853"/>
    <x v="1"/>
    <n v="0"/>
  </r>
  <r>
    <s v="Post_1067"/>
    <x v="186"/>
    <x v="12"/>
    <x v="2"/>
    <x v="6"/>
    <x v="3"/>
    <x v="7"/>
    <n v="4329212"/>
    <n v="314231"/>
    <n v="36820"/>
    <n v="38094"/>
    <n v="389145"/>
    <n v="8.9888182884090687E-2"/>
    <x v="2"/>
    <n v="0"/>
  </r>
  <r>
    <s v="Post_1068"/>
    <x v="292"/>
    <x v="6"/>
    <x v="3"/>
    <x v="3"/>
    <x v="3"/>
    <x v="2"/>
    <n v="1193284"/>
    <n v="301260"/>
    <n v="95595"/>
    <n v="13072"/>
    <n v="409927"/>
    <n v="0.34352844754475881"/>
    <x v="0"/>
    <n v="0"/>
  </r>
  <r>
    <s v="Post_1069"/>
    <x v="158"/>
    <x v="4"/>
    <x v="0"/>
    <x v="3"/>
    <x v="3"/>
    <x v="4"/>
    <n v="4969573"/>
    <n v="61124"/>
    <n v="69585"/>
    <n v="20780"/>
    <n v="151489"/>
    <n v="3.0483303092639951E-2"/>
    <x v="0"/>
    <n v="0"/>
  </r>
  <r>
    <s v="Post_1070"/>
    <x v="141"/>
    <x v="6"/>
    <x v="3"/>
    <x v="7"/>
    <x v="2"/>
    <x v="6"/>
    <n v="131873"/>
    <n v="454436"/>
    <n v="93369"/>
    <n v="18730"/>
    <n v="566535"/>
    <n v="4.2960651535947463"/>
    <x v="2"/>
    <n v="0"/>
  </r>
  <r>
    <s v="Post_1071"/>
    <x v="551"/>
    <x v="13"/>
    <x v="2"/>
    <x v="6"/>
    <x v="3"/>
    <x v="2"/>
    <n v="3380653"/>
    <n v="387333"/>
    <n v="43799"/>
    <n v="7391"/>
    <n v="438523"/>
    <n v="0.12971547212920106"/>
    <x v="0"/>
    <n v="0"/>
  </r>
  <r>
    <s v="Post_1072"/>
    <x v="330"/>
    <x v="0"/>
    <x v="2"/>
    <x v="2"/>
    <x v="0"/>
    <x v="2"/>
    <n v="4615991"/>
    <n v="4652"/>
    <n v="67987"/>
    <n v="39672"/>
    <n v="112311"/>
    <n v="2.4330853331386477E-2"/>
    <x v="0"/>
    <n v="0"/>
  </r>
  <r>
    <s v="Post_1073"/>
    <x v="359"/>
    <x v="14"/>
    <x v="0"/>
    <x v="8"/>
    <x v="1"/>
    <x v="5"/>
    <n v="864943"/>
    <n v="82684"/>
    <n v="91782"/>
    <n v="8394"/>
    <n v="182860"/>
    <n v="0.21141277517709259"/>
    <x v="0"/>
    <n v="0"/>
  </r>
  <r>
    <s v="Post_1074"/>
    <x v="73"/>
    <x v="1"/>
    <x v="1"/>
    <x v="3"/>
    <x v="2"/>
    <x v="0"/>
    <n v="1263647"/>
    <n v="322686"/>
    <n v="75202"/>
    <n v="21411"/>
    <n v="419299"/>
    <n v="0.33181655952967876"/>
    <x v="0"/>
    <n v="0"/>
  </r>
  <r>
    <s v="Post_1075"/>
    <x v="48"/>
    <x v="7"/>
    <x v="3"/>
    <x v="9"/>
    <x v="2"/>
    <x v="7"/>
    <n v="1984393"/>
    <n v="375236"/>
    <n v="99926"/>
    <n v="43802"/>
    <n v="518964"/>
    <n v="0.26152279311608134"/>
    <x v="1"/>
    <n v="0"/>
  </r>
  <r>
    <s v="Post_1076"/>
    <x v="434"/>
    <x v="17"/>
    <x v="0"/>
    <x v="5"/>
    <x v="5"/>
    <x v="7"/>
    <n v="3986858"/>
    <n v="90525"/>
    <n v="32612"/>
    <n v="1252"/>
    <n v="124389"/>
    <n v="3.1199756800969584E-2"/>
    <x v="1"/>
    <n v="0"/>
  </r>
  <r>
    <s v="Post_1077"/>
    <x v="290"/>
    <x v="14"/>
    <x v="0"/>
    <x v="7"/>
    <x v="0"/>
    <x v="2"/>
    <n v="1026460"/>
    <n v="195036"/>
    <n v="70291"/>
    <n v="35850"/>
    <n v="301177"/>
    <n v="0.29341328449233289"/>
    <x v="2"/>
    <n v="0"/>
  </r>
  <r>
    <s v="Post_1078"/>
    <x v="241"/>
    <x v="3"/>
    <x v="0"/>
    <x v="6"/>
    <x v="1"/>
    <x v="5"/>
    <n v="3391235"/>
    <n v="264956"/>
    <n v="65030"/>
    <n v="40163"/>
    <n v="370149"/>
    <n v="0.10914873195163415"/>
    <x v="0"/>
    <n v="0"/>
  </r>
  <r>
    <s v="Post_1079"/>
    <x v="59"/>
    <x v="9"/>
    <x v="2"/>
    <x v="0"/>
    <x v="0"/>
    <x v="2"/>
    <n v="3216923"/>
    <n v="205624"/>
    <n v="63081"/>
    <n v="49107"/>
    <n v="317812"/>
    <n v="9.8793785241362633E-2"/>
    <x v="2"/>
    <n v="0"/>
  </r>
  <r>
    <s v="Post_1080"/>
    <x v="63"/>
    <x v="15"/>
    <x v="1"/>
    <x v="2"/>
    <x v="3"/>
    <x v="7"/>
    <n v="4841137"/>
    <n v="431351"/>
    <n v="625"/>
    <n v="19075"/>
    <n v="451051"/>
    <n v="9.3170468011956692E-2"/>
    <x v="1"/>
    <n v="0"/>
  </r>
  <r>
    <s v="Post_1081"/>
    <x v="552"/>
    <x v="4"/>
    <x v="0"/>
    <x v="4"/>
    <x v="1"/>
    <x v="2"/>
    <n v="2056554"/>
    <n v="5852"/>
    <n v="96016"/>
    <n v="26074"/>
    <n v="127942"/>
    <n v="6.2211835915808679E-2"/>
    <x v="0"/>
    <n v="0"/>
  </r>
  <r>
    <s v="Post_1082"/>
    <x v="553"/>
    <x v="11"/>
    <x v="1"/>
    <x v="5"/>
    <x v="4"/>
    <x v="2"/>
    <n v="1889541"/>
    <n v="357123"/>
    <n v="24263"/>
    <n v="35214"/>
    <n v="416600"/>
    <n v="0.22047682479501635"/>
    <x v="2"/>
    <n v="0"/>
  </r>
  <r>
    <s v="Post_1083"/>
    <x v="157"/>
    <x v="19"/>
    <x v="1"/>
    <x v="9"/>
    <x v="0"/>
    <x v="2"/>
    <n v="353263"/>
    <n v="473924"/>
    <n v="71436"/>
    <n v="3303"/>
    <n v="548663"/>
    <n v="1.5531289718991232"/>
    <x v="0"/>
    <n v="0"/>
  </r>
  <r>
    <s v="Post_1084"/>
    <x v="378"/>
    <x v="3"/>
    <x v="1"/>
    <x v="8"/>
    <x v="0"/>
    <x v="6"/>
    <n v="2385749"/>
    <n v="319160"/>
    <n v="12581"/>
    <n v="37720"/>
    <n v="369461"/>
    <n v="0.15486163883962648"/>
    <x v="2"/>
    <n v="0"/>
  </r>
  <r>
    <s v="Post_1085"/>
    <x v="3"/>
    <x v="2"/>
    <x v="3"/>
    <x v="3"/>
    <x v="2"/>
    <x v="0"/>
    <n v="2543088"/>
    <n v="334654"/>
    <n v="46205"/>
    <n v="44955"/>
    <n v="425814"/>
    <n v="0.16743974254921576"/>
    <x v="2"/>
    <n v="0"/>
  </r>
  <r>
    <s v="Post_1086"/>
    <x v="554"/>
    <x v="5"/>
    <x v="1"/>
    <x v="5"/>
    <x v="5"/>
    <x v="5"/>
    <n v="4826724"/>
    <n v="359660"/>
    <n v="68209"/>
    <n v="1169"/>
    <n v="429038"/>
    <n v="8.8888032545469758E-2"/>
    <x v="0"/>
    <n v="0"/>
  </r>
  <r>
    <s v="Post_1087"/>
    <x v="232"/>
    <x v="17"/>
    <x v="0"/>
    <x v="2"/>
    <x v="3"/>
    <x v="6"/>
    <n v="332982"/>
    <n v="248040"/>
    <n v="43908"/>
    <n v="44462"/>
    <n v="336410"/>
    <n v="1.0102948507727145"/>
    <x v="0"/>
    <n v="0"/>
  </r>
  <r>
    <s v="Post_1088"/>
    <x v="555"/>
    <x v="9"/>
    <x v="0"/>
    <x v="6"/>
    <x v="5"/>
    <x v="2"/>
    <n v="243690"/>
    <n v="434643"/>
    <n v="49661"/>
    <n v="16049"/>
    <n v="500353"/>
    <n v="2.0532356682670607"/>
    <x v="2"/>
    <n v="0"/>
  </r>
  <r>
    <s v="Post_1089"/>
    <x v="549"/>
    <x v="12"/>
    <x v="1"/>
    <x v="1"/>
    <x v="0"/>
    <x v="1"/>
    <n v="2780722"/>
    <n v="130632"/>
    <n v="4458"/>
    <n v="42849"/>
    <n v="177939"/>
    <n v="6.3990215490796989E-2"/>
    <x v="1"/>
    <n v="0"/>
  </r>
  <r>
    <s v="Post_1090"/>
    <x v="351"/>
    <x v="15"/>
    <x v="2"/>
    <x v="1"/>
    <x v="2"/>
    <x v="4"/>
    <n v="4582230"/>
    <n v="284453"/>
    <n v="89108"/>
    <n v="46380"/>
    <n v="419941"/>
    <n v="9.1645552493000132E-2"/>
    <x v="1"/>
    <n v="0"/>
  </r>
  <r>
    <s v="Post_1091"/>
    <x v="420"/>
    <x v="6"/>
    <x v="3"/>
    <x v="9"/>
    <x v="2"/>
    <x v="7"/>
    <n v="4126761"/>
    <n v="108177"/>
    <n v="6409"/>
    <n v="1021"/>
    <n v="115607"/>
    <n v="2.8013979971217136E-2"/>
    <x v="1"/>
    <n v="0"/>
  </r>
  <r>
    <s v="Post_1092"/>
    <x v="120"/>
    <x v="9"/>
    <x v="2"/>
    <x v="9"/>
    <x v="2"/>
    <x v="2"/>
    <n v="2116294"/>
    <n v="479845"/>
    <n v="2280"/>
    <n v="48864"/>
    <n v="530989"/>
    <n v="0.25090511998805459"/>
    <x v="2"/>
    <n v="0"/>
  </r>
  <r>
    <s v="Post_1093"/>
    <x v="556"/>
    <x v="7"/>
    <x v="1"/>
    <x v="2"/>
    <x v="2"/>
    <x v="6"/>
    <n v="3724442"/>
    <n v="459724"/>
    <n v="55807"/>
    <n v="9912"/>
    <n v="525443"/>
    <n v="0.14107965703318778"/>
    <x v="1"/>
    <n v="0"/>
  </r>
  <r>
    <s v="Post_1094"/>
    <x v="473"/>
    <x v="11"/>
    <x v="1"/>
    <x v="4"/>
    <x v="3"/>
    <x v="2"/>
    <n v="4170208"/>
    <n v="315259"/>
    <n v="26019"/>
    <n v="37399"/>
    <n v="378677"/>
    <n v="9.0805302757080708E-2"/>
    <x v="1"/>
    <n v="0"/>
  </r>
  <r>
    <s v="Post_1095"/>
    <x v="361"/>
    <x v="0"/>
    <x v="2"/>
    <x v="3"/>
    <x v="1"/>
    <x v="6"/>
    <n v="1340034"/>
    <n v="92561"/>
    <n v="43545"/>
    <n v="32024"/>
    <n v="168130"/>
    <n v="0.12546696576355526"/>
    <x v="2"/>
    <n v="0"/>
  </r>
  <r>
    <s v="Post_1096"/>
    <x v="557"/>
    <x v="20"/>
    <x v="3"/>
    <x v="1"/>
    <x v="2"/>
    <x v="1"/>
    <n v="2091486"/>
    <n v="222248"/>
    <n v="78214"/>
    <n v="42629"/>
    <n v="343091"/>
    <n v="0.16404173874460551"/>
    <x v="0"/>
    <n v="0"/>
  </r>
  <r>
    <s v="Post_1097"/>
    <x v="246"/>
    <x v="0"/>
    <x v="2"/>
    <x v="9"/>
    <x v="5"/>
    <x v="4"/>
    <n v="4386555"/>
    <n v="119786"/>
    <n v="77421"/>
    <n v="45384"/>
    <n v="242591"/>
    <n v="5.5303307493009893E-2"/>
    <x v="2"/>
    <n v="0"/>
  </r>
  <r>
    <s v="Post_1098"/>
    <x v="365"/>
    <x v="21"/>
    <x v="3"/>
    <x v="9"/>
    <x v="3"/>
    <x v="0"/>
    <n v="97528"/>
    <n v="402649"/>
    <n v="98985"/>
    <n v="48533"/>
    <n v="550167"/>
    <n v="5.6411184480354359"/>
    <x v="1"/>
    <n v="0"/>
  </r>
  <r>
    <s v="Post_1099"/>
    <x v="200"/>
    <x v="2"/>
    <x v="3"/>
    <x v="6"/>
    <x v="4"/>
    <x v="5"/>
    <n v="3781524"/>
    <n v="76341"/>
    <n v="10644"/>
    <n v="1692"/>
    <n v="88677"/>
    <n v="2.3450069337124398E-2"/>
    <x v="1"/>
    <n v="0"/>
  </r>
  <r>
    <s v="Post_1100"/>
    <x v="272"/>
    <x v="1"/>
    <x v="0"/>
    <x v="8"/>
    <x v="1"/>
    <x v="4"/>
    <n v="2076113"/>
    <n v="484384"/>
    <n v="39567"/>
    <n v="41864"/>
    <n v="565815"/>
    <n v="0.27253574347831744"/>
    <x v="2"/>
    <n v="0"/>
  </r>
  <r>
    <s v="Post_1101"/>
    <x v="76"/>
    <x v="19"/>
    <x v="0"/>
    <x v="5"/>
    <x v="3"/>
    <x v="2"/>
    <n v="3648938"/>
    <n v="224759"/>
    <n v="88368"/>
    <n v="34806"/>
    <n v="347933"/>
    <n v="9.5351853059712166E-2"/>
    <x v="0"/>
    <n v="0"/>
  </r>
  <r>
    <s v="Post_1102"/>
    <x v="558"/>
    <x v="15"/>
    <x v="0"/>
    <x v="2"/>
    <x v="4"/>
    <x v="7"/>
    <n v="1304352"/>
    <n v="334062"/>
    <n v="84453"/>
    <n v="42589"/>
    <n v="461104"/>
    <n v="0.35351193542847331"/>
    <x v="1"/>
    <n v="0"/>
  </r>
  <r>
    <s v="Post_1103"/>
    <x v="299"/>
    <x v="23"/>
    <x v="1"/>
    <x v="6"/>
    <x v="3"/>
    <x v="3"/>
    <n v="4113719"/>
    <n v="371010"/>
    <n v="23116"/>
    <n v="29531"/>
    <n v="423657"/>
    <n v="0.10298637315771933"/>
    <x v="2"/>
    <n v="0"/>
  </r>
  <r>
    <s v="Post_1104"/>
    <x v="179"/>
    <x v="7"/>
    <x v="0"/>
    <x v="8"/>
    <x v="4"/>
    <x v="5"/>
    <n v="2919564"/>
    <n v="36753"/>
    <n v="49519"/>
    <n v="6372"/>
    <n v="92644"/>
    <n v="3.1732135346236631E-2"/>
    <x v="0"/>
    <n v="0"/>
  </r>
  <r>
    <s v="Post_1105"/>
    <x v="559"/>
    <x v="15"/>
    <x v="3"/>
    <x v="4"/>
    <x v="3"/>
    <x v="7"/>
    <n v="4732496"/>
    <n v="365067"/>
    <n v="78267"/>
    <n v="37692"/>
    <n v="481026"/>
    <n v="0.10164319209144604"/>
    <x v="2"/>
    <n v="0"/>
  </r>
  <r>
    <s v="Post_1106"/>
    <x v="397"/>
    <x v="11"/>
    <x v="2"/>
    <x v="0"/>
    <x v="1"/>
    <x v="4"/>
    <n v="2040652"/>
    <n v="407996"/>
    <n v="11598"/>
    <n v="40259"/>
    <n v="459853"/>
    <n v="0.22534611486916928"/>
    <x v="2"/>
    <n v="0"/>
  </r>
  <r>
    <s v="Post_1107"/>
    <x v="336"/>
    <x v="13"/>
    <x v="3"/>
    <x v="4"/>
    <x v="4"/>
    <x v="6"/>
    <n v="3380651"/>
    <n v="451739"/>
    <n v="2827"/>
    <n v="2335"/>
    <n v="456901"/>
    <n v="0.13515177993824268"/>
    <x v="0"/>
    <n v="0"/>
  </r>
  <r>
    <s v="Post_1108"/>
    <x v="175"/>
    <x v="17"/>
    <x v="3"/>
    <x v="1"/>
    <x v="0"/>
    <x v="1"/>
    <n v="2592595"/>
    <n v="237876"/>
    <n v="33780"/>
    <n v="36343"/>
    <n v="307999"/>
    <n v="0.11879950397188917"/>
    <x v="0"/>
    <n v="0"/>
  </r>
  <r>
    <s v="Post_1109"/>
    <x v="518"/>
    <x v="5"/>
    <x v="1"/>
    <x v="4"/>
    <x v="2"/>
    <x v="6"/>
    <n v="4284095"/>
    <n v="435610"/>
    <n v="44348"/>
    <n v="35611"/>
    <n v="515569"/>
    <n v="0.12034490364942887"/>
    <x v="0"/>
    <n v="0"/>
  </r>
  <r>
    <s v="Post_1110"/>
    <x v="498"/>
    <x v="23"/>
    <x v="3"/>
    <x v="8"/>
    <x v="0"/>
    <x v="2"/>
    <n v="1562200"/>
    <n v="236997"/>
    <n v="84050"/>
    <n v="12958"/>
    <n v="334005"/>
    <n v="0.21380425041607989"/>
    <x v="1"/>
    <n v="0"/>
  </r>
  <r>
    <s v="Post_1111"/>
    <x v="560"/>
    <x v="3"/>
    <x v="2"/>
    <x v="9"/>
    <x v="4"/>
    <x v="7"/>
    <n v="3305437"/>
    <n v="493487"/>
    <n v="69852"/>
    <n v="38719"/>
    <n v="602058"/>
    <n v="0.18214172588979913"/>
    <x v="0"/>
    <n v="0"/>
  </r>
  <r>
    <s v="Post_1112"/>
    <x v="371"/>
    <x v="8"/>
    <x v="3"/>
    <x v="2"/>
    <x v="1"/>
    <x v="1"/>
    <n v="2293007"/>
    <n v="93269"/>
    <n v="84008"/>
    <n v="11949"/>
    <n v="189226"/>
    <n v="8.2523079955708817E-2"/>
    <x v="1"/>
    <n v="0"/>
  </r>
  <r>
    <s v="Post_1113"/>
    <x v="561"/>
    <x v="16"/>
    <x v="2"/>
    <x v="9"/>
    <x v="1"/>
    <x v="0"/>
    <n v="1191376"/>
    <n v="239380"/>
    <n v="16309"/>
    <n v="8387"/>
    <n v="264076"/>
    <n v="0.22165630329971395"/>
    <x v="2"/>
    <n v="0"/>
  </r>
  <r>
    <s v="Post_1114"/>
    <x v="562"/>
    <x v="10"/>
    <x v="3"/>
    <x v="6"/>
    <x v="4"/>
    <x v="1"/>
    <n v="660930"/>
    <n v="336481"/>
    <n v="11129"/>
    <n v="35123"/>
    <n v="382733"/>
    <n v="0.57908250495513902"/>
    <x v="2"/>
    <n v="0"/>
  </r>
  <r>
    <s v="Post_1115"/>
    <x v="563"/>
    <x v="18"/>
    <x v="0"/>
    <x v="3"/>
    <x v="4"/>
    <x v="1"/>
    <n v="790471"/>
    <n v="245250"/>
    <n v="99730"/>
    <n v="49881"/>
    <n v="394861"/>
    <n v="0.49952623182887163"/>
    <x v="1"/>
    <n v="0"/>
  </r>
  <r>
    <s v="Post_1116"/>
    <x v="564"/>
    <x v="21"/>
    <x v="3"/>
    <x v="3"/>
    <x v="4"/>
    <x v="4"/>
    <n v="4565789"/>
    <n v="300350"/>
    <n v="4163"/>
    <n v="15057"/>
    <n v="319570"/>
    <n v="6.9992283918507842E-2"/>
    <x v="1"/>
    <n v="0"/>
  </r>
  <r>
    <s v="Post_1117"/>
    <x v="430"/>
    <x v="5"/>
    <x v="1"/>
    <x v="7"/>
    <x v="1"/>
    <x v="7"/>
    <n v="1513083"/>
    <n v="352786"/>
    <n v="90781"/>
    <n v="29795"/>
    <n v="473362"/>
    <n v="0.3128460236484053"/>
    <x v="2"/>
    <n v="0"/>
  </r>
  <r>
    <s v="Post_1118"/>
    <x v="166"/>
    <x v="21"/>
    <x v="2"/>
    <x v="9"/>
    <x v="1"/>
    <x v="4"/>
    <n v="3829879"/>
    <n v="145994"/>
    <n v="75122"/>
    <n v="11620"/>
    <n v="232736"/>
    <n v="6.0768499474787588E-2"/>
    <x v="2"/>
    <n v="0"/>
  </r>
  <r>
    <s v="Post_1119"/>
    <x v="280"/>
    <x v="16"/>
    <x v="3"/>
    <x v="6"/>
    <x v="4"/>
    <x v="3"/>
    <n v="2754577"/>
    <n v="351227"/>
    <n v="85607"/>
    <n v="43219"/>
    <n v="480053"/>
    <n v="0.17427467084782891"/>
    <x v="0"/>
    <n v="0"/>
  </r>
  <r>
    <s v="Post_1120"/>
    <x v="233"/>
    <x v="23"/>
    <x v="2"/>
    <x v="7"/>
    <x v="0"/>
    <x v="6"/>
    <n v="3497840"/>
    <n v="366736"/>
    <n v="65404"/>
    <n v="28802"/>
    <n v="460942"/>
    <n v="0.13177904077945246"/>
    <x v="0"/>
    <n v="0"/>
  </r>
  <r>
    <s v="Post_1121"/>
    <x v="46"/>
    <x v="21"/>
    <x v="1"/>
    <x v="6"/>
    <x v="3"/>
    <x v="5"/>
    <n v="4746014"/>
    <n v="29305"/>
    <n v="89872"/>
    <n v="16323"/>
    <n v="135500"/>
    <n v="2.8550273977278617E-2"/>
    <x v="1"/>
    <n v="0"/>
  </r>
  <r>
    <s v="Post_1122"/>
    <x v="252"/>
    <x v="10"/>
    <x v="2"/>
    <x v="7"/>
    <x v="0"/>
    <x v="6"/>
    <n v="4161787"/>
    <n v="343575"/>
    <n v="2003"/>
    <n v="19921"/>
    <n v="365499"/>
    <n v="8.7822610815978808E-2"/>
    <x v="1"/>
    <n v="0"/>
  </r>
  <r>
    <s v="Post_1123"/>
    <x v="565"/>
    <x v="23"/>
    <x v="3"/>
    <x v="2"/>
    <x v="0"/>
    <x v="1"/>
    <n v="3873103"/>
    <n v="121317"/>
    <n v="4727"/>
    <n v="38875"/>
    <n v="164919"/>
    <n v="4.2580587193265969E-2"/>
    <x v="1"/>
    <n v="0"/>
  </r>
  <r>
    <s v="Post_1124"/>
    <x v="566"/>
    <x v="0"/>
    <x v="3"/>
    <x v="6"/>
    <x v="3"/>
    <x v="2"/>
    <n v="3620241"/>
    <n v="386951"/>
    <n v="38015"/>
    <n v="31259"/>
    <n v="456225"/>
    <n v="0.12602061575458651"/>
    <x v="0"/>
    <n v="0"/>
  </r>
  <r>
    <s v="Post_1125"/>
    <x v="167"/>
    <x v="15"/>
    <x v="3"/>
    <x v="8"/>
    <x v="0"/>
    <x v="1"/>
    <n v="3722406"/>
    <n v="295942"/>
    <n v="27878"/>
    <n v="47869"/>
    <n v="371689"/>
    <n v="9.9851816271519012E-2"/>
    <x v="1"/>
    <n v="0"/>
  </r>
  <r>
    <s v="Post_1126"/>
    <x v="567"/>
    <x v="21"/>
    <x v="3"/>
    <x v="2"/>
    <x v="0"/>
    <x v="1"/>
    <n v="2975095"/>
    <n v="449386"/>
    <n v="33351"/>
    <n v="13313"/>
    <n v="496050"/>
    <n v="0.16673417151385081"/>
    <x v="0"/>
    <n v="0"/>
  </r>
  <r>
    <s v="Post_1127"/>
    <x v="145"/>
    <x v="23"/>
    <x v="3"/>
    <x v="8"/>
    <x v="5"/>
    <x v="2"/>
    <n v="178206"/>
    <n v="37884"/>
    <n v="42111"/>
    <n v="34950"/>
    <n v="114945"/>
    <n v="0.64501195245951315"/>
    <x v="2"/>
    <n v="0"/>
  </r>
  <r>
    <s v="Post_1128"/>
    <x v="253"/>
    <x v="4"/>
    <x v="0"/>
    <x v="8"/>
    <x v="5"/>
    <x v="3"/>
    <n v="2221223"/>
    <n v="69758"/>
    <n v="80790"/>
    <n v="38108"/>
    <n v="188656"/>
    <n v="8.4933390298947919E-2"/>
    <x v="1"/>
    <n v="0"/>
  </r>
  <r>
    <s v="Post_1129"/>
    <x v="543"/>
    <x v="15"/>
    <x v="2"/>
    <x v="7"/>
    <x v="0"/>
    <x v="7"/>
    <n v="3283134"/>
    <n v="413608"/>
    <n v="67001"/>
    <n v="12600"/>
    <n v="493209"/>
    <n v="0.15022505934878078"/>
    <x v="0"/>
    <n v="0"/>
  </r>
  <r>
    <s v="Post_1130"/>
    <x v="70"/>
    <x v="5"/>
    <x v="2"/>
    <x v="2"/>
    <x v="4"/>
    <x v="5"/>
    <n v="2215064"/>
    <n v="29791"/>
    <n v="99856"/>
    <n v="25420"/>
    <n v="155067"/>
    <n v="7.0005652206888827E-2"/>
    <x v="0"/>
    <n v="0"/>
  </r>
  <r>
    <s v="Post_1131"/>
    <x v="263"/>
    <x v="21"/>
    <x v="2"/>
    <x v="9"/>
    <x v="0"/>
    <x v="2"/>
    <n v="2189190"/>
    <n v="105704"/>
    <n v="95438"/>
    <n v="38438"/>
    <n v="239580"/>
    <n v="0.1094377372452825"/>
    <x v="2"/>
    <n v="0"/>
  </r>
  <r>
    <s v="Post_1132"/>
    <x v="491"/>
    <x v="15"/>
    <x v="1"/>
    <x v="7"/>
    <x v="4"/>
    <x v="0"/>
    <n v="2085067"/>
    <n v="227030"/>
    <n v="40851"/>
    <n v="2906"/>
    <n v="270787"/>
    <n v="0.12986968764073289"/>
    <x v="2"/>
    <n v="0"/>
  </r>
  <r>
    <s v="Post_1133"/>
    <x v="29"/>
    <x v="10"/>
    <x v="1"/>
    <x v="6"/>
    <x v="4"/>
    <x v="1"/>
    <n v="4121250"/>
    <n v="73511"/>
    <n v="93273"/>
    <n v="36056"/>
    <n v="202840"/>
    <n v="4.9218077039733091E-2"/>
    <x v="1"/>
    <n v="0"/>
  </r>
  <r>
    <s v="Post_1134"/>
    <x v="568"/>
    <x v="7"/>
    <x v="2"/>
    <x v="7"/>
    <x v="4"/>
    <x v="7"/>
    <n v="1706185"/>
    <n v="35065"/>
    <n v="44031"/>
    <n v="14777"/>
    <n v="93873"/>
    <n v="5.5019238828145835E-2"/>
    <x v="1"/>
    <n v="0"/>
  </r>
  <r>
    <s v="Post_1135"/>
    <x v="68"/>
    <x v="0"/>
    <x v="2"/>
    <x v="1"/>
    <x v="0"/>
    <x v="6"/>
    <n v="697238"/>
    <n v="308437"/>
    <n v="36985"/>
    <n v="18584"/>
    <n v="364006"/>
    <n v="0.5220685045852349"/>
    <x v="1"/>
    <n v="0"/>
  </r>
  <r>
    <s v="Post_1136"/>
    <x v="420"/>
    <x v="6"/>
    <x v="0"/>
    <x v="1"/>
    <x v="4"/>
    <x v="0"/>
    <n v="492746"/>
    <n v="467395"/>
    <n v="66735"/>
    <n v="1125"/>
    <n v="535255"/>
    <n v="1.086269599347331"/>
    <x v="1"/>
    <n v="0"/>
  </r>
  <r>
    <s v="Post_1137"/>
    <x v="466"/>
    <x v="8"/>
    <x v="2"/>
    <x v="6"/>
    <x v="2"/>
    <x v="7"/>
    <n v="2611265"/>
    <n v="196133"/>
    <n v="74984"/>
    <n v="14125"/>
    <n v="285242"/>
    <n v="0.10923517911816687"/>
    <x v="1"/>
    <n v="0"/>
  </r>
  <r>
    <s v="Post_1138"/>
    <x v="422"/>
    <x v="14"/>
    <x v="1"/>
    <x v="0"/>
    <x v="5"/>
    <x v="0"/>
    <n v="4248915"/>
    <n v="261493"/>
    <n v="87021"/>
    <n v="28833"/>
    <n v="377347"/>
    <n v="8.8810202133956545E-2"/>
    <x v="1"/>
    <n v="0"/>
  </r>
  <r>
    <s v="Post_1139"/>
    <x v="53"/>
    <x v="5"/>
    <x v="3"/>
    <x v="2"/>
    <x v="2"/>
    <x v="6"/>
    <n v="3239323"/>
    <n v="38620"/>
    <n v="936"/>
    <n v="18479"/>
    <n v="58035"/>
    <n v="1.7915780550442177E-2"/>
    <x v="2"/>
    <n v="0"/>
  </r>
  <r>
    <s v="Post_1140"/>
    <x v="253"/>
    <x v="4"/>
    <x v="2"/>
    <x v="9"/>
    <x v="4"/>
    <x v="6"/>
    <n v="3551156"/>
    <n v="74808"/>
    <n v="24814"/>
    <n v="5993"/>
    <n v="105615"/>
    <n v="2.974101954405833E-2"/>
    <x v="2"/>
    <n v="0"/>
  </r>
  <r>
    <s v="Post_1141"/>
    <x v="569"/>
    <x v="18"/>
    <x v="0"/>
    <x v="8"/>
    <x v="2"/>
    <x v="2"/>
    <n v="4569045"/>
    <n v="140232"/>
    <n v="946"/>
    <n v="8215"/>
    <n v="149393"/>
    <n v="3.2696767048693981E-2"/>
    <x v="1"/>
    <n v="0"/>
  </r>
  <r>
    <s v="Post_1142"/>
    <x v="375"/>
    <x v="20"/>
    <x v="3"/>
    <x v="8"/>
    <x v="2"/>
    <x v="2"/>
    <n v="651443"/>
    <n v="338455"/>
    <n v="43231"/>
    <n v="38317"/>
    <n v="420003"/>
    <n v="0.64472716722721712"/>
    <x v="2"/>
    <n v="0"/>
  </r>
  <r>
    <s v="Post_1143"/>
    <x v="13"/>
    <x v="4"/>
    <x v="0"/>
    <x v="3"/>
    <x v="2"/>
    <x v="1"/>
    <n v="3484442"/>
    <n v="290461"/>
    <n v="51999"/>
    <n v="5863"/>
    <n v="348323"/>
    <n v="9.9965216812333224E-2"/>
    <x v="0"/>
    <n v="0"/>
  </r>
  <r>
    <s v="Post_1144"/>
    <x v="570"/>
    <x v="10"/>
    <x v="0"/>
    <x v="4"/>
    <x v="4"/>
    <x v="3"/>
    <n v="497423"/>
    <n v="158956"/>
    <n v="68044"/>
    <n v="30123"/>
    <n v="257123"/>
    <n v="0.5169101549385533"/>
    <x v="2"/>
    <n v="0"/>
  </r>
  <r>
    <s v="Post_1145"/>
    <x v="1"/>
    <x v="1"/>
    <x v="3"/>
    <x v="6"/>
    <x v="2"/>
    <x v="2"/>
    <n v="222706"/>
    <n v="422102"/>
    <n v="50384"/>
    <n v="8792"/>
    <n v="481278"/>
    <n v="2.1610464019828832"/>
    <x v="1"/>
    <n v="0"/>
  </r>
  <r>
    <s v="Post_1146"/>
    <x v="537"/>
    <x v="15"/>
    <x v="3"/>
    <x v="6"/>
    <x v="4"/>
    <x v="4"/>
    <n v="1128302"/>
    <n v="228488"/>
    <n v="52037"/>
    <n v="25873"/>
    <n v="306398"/>
    <n v="0.27155672860634827"/>
    <x v="1"/>
    <n v="0"/>
  </r>
  <r>
    <s v="Post_1147"/>
    <x v="82"/>
    <x v="22"/>
    <x v="3"/>
    <x v="1"/>
    <x v="4"/>
    <x v="7"/>
    <n v="2677335"/>
    <n v="7372"/>
    <n v="39950"/>
    <n v="10623"/>
    <n v="57945"/>
    <n v="2.1642790312008022E-2"/>
    <x v="1"/>
    <n v="0"/>
  </r>
  <r>
    <s v="Post_1148"/>
    <x v="239"/>
    <x v="13"/>
    <x v="3"/>
    <x v="1"/>
    <x v="1"/>
    <x v="1"/>
    <n v="1050909"/>
    <n v="258178"/>
    <n v="5642"/>
    <n v="13315"/>
    <n v="277135"/>
    <n v="0.26370979789877147"/>
    <x v="2"/>
    <n v="0"/>
  </r>
  <r>
    <s v="Post_1149"/>
    <x v="571"/>
    <x v="1"/>
    <x v="2"/>
    <x v="1"/>
    <x v="4"/>
    <x v="6"/>
    <n v="1015391"/>
    <n v="388747"/>
    <n v="2397"/>
    <n v="15351"/>
    <n v="406495"/>
    <n v="0.40033346760016586"/>
    <x v="0"/>
    <n v="0"/>
  </r>
  <r>
    <s v="Post_1150"/>
    <x v="572"/>
    <x v="22"/>
    <x v="2"/>
    <x v="9"/>
    <x v="2"/>
    <x v="6"/>
    <n v="1217360"/>
    <n v="423212"/>
    <n v="78276"/>
    <n v="46525"/>
    <n v="548013"/>
    <n v="0.45016511138857856"/>
    <x v="1"/>
    <n v="0"/>
  </r>
  <r>
    <s v="Post_1151"/>
    <x v="333"/>
    <x v="16"/>
    <x v="0"/>
    <x v="0"/>
    <x v="3"/>
    <x v="2"/>
    <n v="3371506"/>
    <n v="450959"/>
    <n v="9604"/>
    <n v="38602"/>
    <n v="499165"/>
    <n v="0.14805401503067175"/>
    <x v="2"/>
    <n v="0"/>
  </r>
  <r>
    <s v="Post_1152"/>
    <x v="573"/>
    <x v="4"/>
    <x v="3"/>
    <x v="5"/>
    <x v="5"/>
    <x v="7"/>
    <n v="2477176"/>
    <n v="11709"/>
    <n v="98546"/>
    <n v="46222"/>
    <n v="156477"/>
    <n v="6.3167493952791406E-2"/>
    <x v="0"/>
    <n v="0"/>
  </r>
  <r>
    <s v="Post_1153"/>
    <x v="293"/>
    <x v="19"/>
    <x v="1"/>
    <x v="2"/>
    <x v="5"/>
    <x v="6"/>
    <n v="2912775"/>
    <n v="178086"/>
    <n v="11014"/>
    <n v="25511"/>
    <n v="214611"/>
    <n v="7.3679223420964543E-2"/>
    <x v="1"/>
    <n v="0"/>
  </r>
  <r>
    <s v="Post_1154"/>
    <x v="574"/>
    <x v="12"/>
    <x v="3"/>
    <x v="5"/>
    <x v="0"/>
    <x v="2"/>
    <n v="962239"/>
    <n v="312622"/>
    <n v="27648"/>
    <n v="42018"/>
    <n v="382288"/>
    <n v="0.39729007034634845"/>
    <x v="2"/>
    <n v="0"/>
  </r>
  <r>
    <s v="Post_1155"/>
    <x v="288"/>
    <x v="4"/>
    <x v="0"/>
    <x v="0"/>
    <x v="2"/>
    <x v="2"/>
    <n v="3069640"/>
    <n v="139491"/>
    <n v="60853"/>
    <n v="30527"/>
    <n v="230871"/>
    <n v="7.5211099672925816E-2"/>
    <x v="1"/>
    <n v="0"/>
  </r>
  <r>
    <s v="Post_1156"/>
    <x v="446"/>
    <x v="20"/>
    <x v="3"/>
    <x v="1"/>
    <x v="3"/>
    <x v="7"/>
    <n v="1106136"/>
    <n v="186803"/>
    <n v="18713"/>
    <n v="7394"/>
    <n v="212910"/>
    <n v="0.19248085226409772"/>
    <x v="1"/>
    <n v="0"/>
  </r>
  <r>
    <s v="Post_1157"/>
    <x v="575"/>
    <x v="19"/>
    <x v="1"/>
    <x v="8"/>
    <x v="5"/>
    <x v="6"/>
    <n v="4018134"/>
    <n v="476460"/>
    <n v="96568"/>
    <n v="48685"/>
    <n v="621713"/>
    <n v="0.15472679607001658"/>
    <x v="1"/>
    <n v="0"/>
  </r>
  <r>
    <s v="Post_1158"/>
    <x v="330"/>
    <x v="0"/>
    <x v="1"/>
    <x v="8"/>
    <x v="0"/>
    <x v="2"/>
    <n v="1135196"/>
    <n v="106116"/>
    <n v="41569"/>
    <n v="21497"/>
    <n v="169182"/>
    <n v="0.14903329469096085"/>
    <x v="1"/>
    <n v="0"/>
  </r>
  <r>
    <s v="Post_1159"/>
    <x v="90"/>
    <x v="18"/>
    <x v="0"/>
    <x v="1"/>
    <x v="4"/>
    <x v="6"/>
    <n v="136335"/>
    <n v="97707"/>
    <n v="63913"/>
    <n v="30021"/>
    <n v="191641"/>
    <n v="1.4056625224630506"/>
    <x v="2"/>
    <n v="0"/>
  </r>
  <r>
    <s v="Post_1160"/>
    <x v="576"/>
    <x v="15"/>
    <x v="1"/>
    <x v="5"/>
    <x v="4"/>
    <x v="5"/>
    <n v="312301"/>
    <n v="376135"/>
    <n v="50291"/>
    <n v="40981"/>
    <n v="467407"/>
    <n v="1.4966554702034256"/>
    <x v="0"/>
    <n v="0"/>
  </r>
  <r>
    <s v="Post_1161"/>
    <x v="176"/>
    <x v="18"/>
    <x v="1"/>
    <x v="2"/>
    <x v="1"/>
    <x v="2"/>
    <n v="2930383"/>
    <n v="479741"/>
    <n v="220"/>
    <n v="33112"/>
    <n v="513073"/>
    <n v="0.17508735206285322"/>
    <x v="2"/>
    <n v="0"/>
  </r>
  <r>
    <s v="Post_1162"/>
    <x v="558"/>
    <x v="15"/>
    <x v="2"/>
    <x v="9"/>
    <x v="5"/>
    <x v="1"/>
    <n v="963339"/>
    <n v="243870"/>
    <n v="4291"/>
    <n v="30134"/>
    <n v="278295"/>
    <n v="0.28888584392410149"/>
    <x v="2"/>
    <n v="0"/>
  </r>
  <r>
    <s v="Post_1163"/>
    <x v="575"/>
    <x v="19"/>
    <x v="0"/>
    <x v="2"/>
    <x v="3"/>
    <x v="5"/>
    <n v="2542362"/>
    <n v="339645"/>
    <n v="75620"/>
    <n v="27672"/>
    <n v="442937"/>
    <n v="0.17422263233953308"/>
    <x v="0"/>
    <n v="0"/>
  </r>
  <r>
    <s v="Post_1164"/>
    <x v="102"/>
    <x v="20"/>
    <x v="3"/>
    <x v="5"/>
    <x v="1"/>
    <x v="7"/>
    <n v="929670"/>
    <n v="415475"/>
    <n v="77500"/>
    <n v="1737"/>
    <n v="494712"/>
    <n v="0.53213720997773406"/>
    <x v="1"/>
    <n v="0"/>
  </r>
  <r>
    <s v="Post_1165"/>
    <x v="577"/>
    <x v="8"/>
    <x v="1"/>
    <x v="9"/>
    <x v="5"/>
    <x v="5"/>
    <n v="2808211"/>
    <n v="93056"/>
    <n v="17427"/>
    <n v="27332"/>
    <n v="137815"/>
    <n v="4.9075728283950175E-2"/>
    <x v="2"/>
    <n v="0"/>
  </r>
  <r>
    <s v="Post_1166"/>
    <x v="472"/>
    <x v="19"/>
    <x v="2"/>
    <x v="0"/>
    <x v="4"/>
    <x v="1"/>
    <n v="209672"/>
    <n v="221957"/>
    <n v="65127"/>
    <n v="34835"/>
    <n v="321919"/>
    <n v="1.5353456827807241"/>
    <x v="1"/>
    <n v="0"/>
  </r>
  <r>
    <s v="Post_1167"/>
    <x v="578"/>
    <x v="3"/>
    <x v="2"/>
    <x v="3"/>
    <x v="3"/>
    <x v="6"/>
    <n v="3737771"/>
    <n v="3185"/>
    <n v="21475"/>
    <n v="43289"/>
    <n v="67949"/>
    <n v="1.8179016317479053E-2"/>
    <x v="1"/>
    <n v="0"/>
  </r>
  <r>
    <s v="Post_1168"/>
    <x v="417"/>
    <x v="2"/>
    <x v="3"/>
    <x v="0"/>
    <x v="0"/>
    <x v="7"/>
    <n v="4446755"/>
    <n v="221164"/>
    <n v="44206"/>
    <n v="37039"/>
    <n v="302409"/>
    <n v="6.8006670032416894E-2"/>
    <x v="2"/>
    <n v="0"/>
  </r>
  <r>
    <s v="Post_1169"/>
    <x v="579"/>
    <x v="8"/>
    <x v="0"/>
    <x v="4"/>
    <x v="2"/>
    <x v="0"/>
    <n v="2013957"/>
    <n v="449783"/>
    <n v="37315"/>
    <n v="45597"/>
    <n v="532695"/>
    <n v="0.26450167506058969"/>
    <x v="1"/>
    <n v="0"/>
  </r>
  <r>
    <s v="Post_1170"/>
    <x v="580"/>
    <x v="15"/>
    <x v="0"/>
    <x v="8"/>
    <x v="5"/>
    <x v="6"/>
    <n v="1036784"/>
    <n v="398301"/>
    <n v="83508"/>
    <n v="44951"/>
    <n v="526760"/>
    <n v="0.50807111220852175"/>
    <x v="1"/>
    <n v="0"/>
  </r>
  <r>
    <s v="Post_1171"/>
    <x v="463"/>
    <x v="5"/>
    <x v="2"/>
    <x v="1"/>
    <x v="0"/>
    <x v="7"/>
    <n v="3980555"/>
    <n v="275061"/>
    <n v="89641"/>
    <n v="47571"/>
    <n v="412273"/>
    <n v="0.10357173811189646"/>
    <x v="2"/>
    <n v="0"/>
  </r>
  <r>
    <s v="Post_1172"/>
    <x v="267"/>
    <x v="0"/>
    <x v="0"/>
    <x v="4"/>
    <x v="0"/>
    <x v="2"/>
    <n v="4198164"/>
    <n v="5801"/>
    <n v="27958"/>
    <n v="40130"/>
    <n v="73889"/>
    <n v="1.7600312898686188E-2"/>
    <x v="0"/>
    <n v="0"/>
  </r>
  <r>
    <s v="Post_1173"/>
    <x v="581"/>
    <x v="17"/>
    <x v="1"/>
    <x v="1"/>
    <x v="3"/>
    <x v="7"/>
    <n v="3123278"/>
    <n v="298146"/>
    <n v="8587"/>
    <n v="1236"/>
    <n v="307969"/>
    <n v="9.8604414976828827E-2"/>
    <x v="2"/>
    <n v="0"/>
  </r>
  <r>
    <s v="Post_1174"/>
    <x v="582"/>
    <x v="8"/>
    <x v="0"/>
    <x v="4"/>
    <x v="0"/>
    <x v="4"/>
    <n v="2064157"/>
    <n v="356084"/>
    <n v="56738"/>
    <n v="25612"/>
    <n v="438434"/>
    <n v="0.21240341698814577"/>
    <x v="2"/>
    <n v="0"/>
  </r>
  <r>
    <s v="Post_1175"/>
    <x v="374"/>
    <x v="10"/>
    <x v="0"/>
    <x v="1"/>
    <x v="2"/>
    <x v="7"/>
    <n v="2074835"/>
    <n v="47157"/>
    <n v="47309"/>
    <n v="8648"/>
    <n v="103114"/>
    <n v="4.9697445820992996E-2"/>
    <x v="1"/>
    <n v="0"/>
  </r>
  <r>
    <s v="Post_1176"/>
    <x v="557"/>
    <x v="20"/>
    <x v="0"/>
    <x v="1"/>
    <x v="5"/>
    <x v="7"/>
    <n v="4860381"/>
    <n v="322942"/>
    <n v="75521"/>
    <n v="4830"/>
    <n v="403293"/>
    <n v="8.2975593888627255E-2"/>
    <x v="0"/>
    <n v="0"/>
  </r>
  <r>
    <s v="Post_1177"/>
    <x v="447"/>
    <x v="20"/>
    <x v="1"/>
    <x v="9"/>
    <x v="5"/>
    <x v="2"/>
    <n v="3599873"/>
    <n v="278305"/>
    <n v="77717"/>
    <n v="19512"/>
    <n v="375534"/>
    <n v="0.10431868013121574"/>
    <x v="2"/>
    <n v="0"/>
  </r>
  <r>
    <s v="Post_1178"/>
    <x v="583"/>
    <x v="20"/>
    <x v="0"/>
    <x v="4"/>
    <x v="5"/>
    <x v="2"/>
    <n v="3940481"/>
    <n v="94795"/>
    <n v="68944"/>
    <n v="47811"/>
    <n v="211550"/>
    <n v="5.3686339307307915E-2"/>
    <x v="1"/>
    <n v="0"/>
  </r>
  <r>
    <s v="Post_1179"/>
    <x v="343"/>
    <x v="8"/>
    <x v="0"/>
    <x v="9"/>
    <x v="5"/>
    <x v="0"/>
    <n v="3402318"/>
    <n v="493021"/>
    <n v="14422"/>
    <n v="17661"/>
    <n v="525104"/>
    <n v="0.15433713133222704"/>
    <x v="1"/>
    <n v="0"/>
  </r>
  <r>
    <s v="Post_1180"/>
    <x v="550"/>
    <x v="4"/>
    <x v="1"/>
    <x v="8"/>
    <x v="2"/>
    <x v="5"/>
    <n v="2836169"/>
    <n v="142049"/>
    <n v="19440"/>
    <n v="32540"/>
    <n v="194029"/>
    <n v="6.8412354834990446E-2"/>
    <x v="0"/>
    <n v="0"/>
  </r>
  <r>
    <s v="Post_1181"/>
    <x v="296"/>
    <x v="10"/>
    <x v="1"/>
    <x v="9"/>
    <x v="3"/>
    <x v="3"/>
    <n v="3207625"/>
    <n v="410976"/>
    <n v="85117"/>
    <n v="37271"/>
    <n v="533364"/>
    <n v="0.16628003585207124"/>
    <x v="2"/>
    <n v="0"/>
  </r>
  <r>
    <s v="Post_1182"/>
    <x v="540"/>
    <x v="18"/>
    <x v="2"/>
    <x v="8"/>
    <x v="2"/>
    <x v="3"/>
    <n v="3036452"/>
    <n v="221744"/>
    <n v="11077"/>
    <n v="49900"/>
    <n v="282721"/>
    <n v="9.31089969477535E-2"/>
    <x v="0"/>
    <n v="0"/>
  </r>
  <r>
    <s v="Post_1183"/>
    <x v="234"/>
    <x v="18"/>
    <x v="0"/>
    <x v="5"/>
    <x v="5"/>
    <x v="4"/>
    <n v="4172163"/>
    <n v="236621"/>
    <n v="13929"/>
    <n v="2337"/>
    <n v="252887"/>
    <n v="6.0612924279324659E-2"/>
    <x v="0"/>
    <n v="0"/>
  </r>
  <r>
    <s v="Post_1184"/>
    <x v="389"/>
    <x v="7"/>
    <x v="2"/>
    <x v="7"/>
    <x v="0"/>
    <x v="1"/>
    <n v="1588694"/>
    <n v="85453"/>
    <n v="32995"/>
    <n v="47809"/>
    <n v="166257"/>
    <n v="0.10465010883153081"/>
    <x v="2"/>
    <n v="0"/>
  </r>
  <r>
    <s v="Post_1185"/>
    <x v="195"/>
    <x v="10"/>
    <x v="0"/>
    <x v="1"/>
    <x v="5"/>
    <x v="5"/>
    <n v="4698854"/>
    <n v="234921"/>
    <n v="87352"/>
    <n v="22243"/>
    <n v="344516"/>
    <n v="7.3319153989462107E-2"/>
    <x v="0"/>
    <n v="0"/>
  </r>
  <r>
    <s v="Post_1186"/>
    <x v="584"/>
    <x v="5"/>
    <x v="0"/>
    <x v="2"/>
    <x v="1"/>
    <x v="5"/>
    <n v="1435830"/>
    <n v="117831"/>
    <n v="84434"/>
    <n v="24859"/>
    <n v="227124"/>
    <n v="0.1581830718121226"/>
    <x v="0"/>
    <n v="0"/>
  </r>
  <r>
    <s v="Post_1187"/>
    <x v="209"/>
    <x v="15"/>
    <x v="0"/>
    <x v="2"/>
    <x v="1"/>
    <x v="3"/>
    <n v="3990883"/>
    <n v="491508"/>
    <n v="66058"/>
    <n v="37043"/>
    <n v="594609"/>
    <n v="0.14899183965052346"/>
    <x v="1"/>
    <n v="0"/>
  </r>
  <r>
    <s v="Post_1188"/>
    <x v="246"/>
    <x v="0"/>
    <x v="2"/>
    <x v="1"/>
    <x v="2"/>
    <x v="6"/>
    <n v="778600"/>
    <n v="491963"/>
    <n v="55403"/>
    <n v="8603"/>
    <n v="555969"/>
    <n v="0.71406241972771645"/>
    <x v="2"/>
    <n v="0"/>
  </r>
  <r>
    <s v="Post_1189"/>
    <x v="535"/>
    <x v="1"/>
    <x v="0"/>
    <x v="3"/>
    <x v="4"/>
    <x v="2"/>
    <n v="4103458"/>
    <n v="118601"/>
    <n v="51035"/>
    <n v="44941"/>
    <n v="214577"/>
    <n v="5.2291750031315053E-2"/>
    <x v="2"/>
    <n v="0"/>
  </r>
  <r>
    <s v="Post_1190"/>
    <x v="221"/>
    <x v="14"/>
    <x v="0"/>
    <x v="2"/>
    <x v="0"/>
    <x v="3"/>
    <n v="4149798"/>
    <n v="198160"/>
    <n v="72234"/>
    <n v="42191"/>
    <n v="312585"/>
    <n v="7.5325353185865918E-2"/>
    <x v="1"/>
    <n v="0"/>
  </r>
  <r>
    <s v="Post_1191"/>
    <x v="68"/>
    <x v="0"/>
    <x v="2"/>
    <x v="5"/>
    <x v="0"/>
    <x v="4"/>
    <n v="3312891"/>
    <n v="292286"/>
    <n v="6952"/>
    <n v="23430"/>
    <n v="322668"/>
    <n v="9.7397710941893353E-2"/>
    <x v="2"/>
    <n v="0"/>
  </r>
  <r>
    <s v="Post_1192"/>
    <x v="542"/>
    <x v="9"/>
    <x v="0"/>
    <x v="5"/>
    <x v="0"/>
    <x v="1"/>
    <n v="1154890"/>
    <n v="242791"/>
    <n v="31594"/>
    <n v="24465"/>
    <n v="298850"/>
    <n v="0.25876923343348718"/>
    <x v="2"/>
    <n v="0"/>
  </r>
  <r>
    <s v="Post_1193"/>
    <x v="585"/>
    <x v="16"/>
    <x v="3"/>
    <x v="7"/>
    <x v="0"/>
    <x v="5"/>
    <n v="2289467"/>
    <n v="55335"/>
    <n v="94333"/>
    <n v="43209"/>
    <n v="192877"/>
    <n v="8.42453723945355E-2"/>
    <x v="0"/>
    <n v="0"/>
  </r>
  <r>
    <s v="Post_1194"/>
    <x v="528"/>
    <x v="6"/>
    <x v="2"/>
    <x v="4"/>
    <x v="2"/>
    <x v="1"/>
    <n v="950724"/>
    <n v="371343"/>
    <n v="52165"/>
    <n v="30174"/>
    <n v="453682"/>
    <n v="0.47719632616826757"/>
    <x v="1"/>
    <n v="0"/>
  </r>
  <r>
    <s v="Post_1195"/>
    <x v="586"/>
    <x v="21"/>
    <x v="2"/>
    <x v="1"/>
    <x v="2"/>
    <x v="4"/>
    <n v="4641254"/>
    <n v="378649"/>
    <n v="39504"/>
    <n v="22534"/>
    <n v="440687"/>
    <n v="9.4949985499608508E-2"/>
    <x v="0"/>
    <n v="0"/>
  </r>
  <r>
    <s v="Post_1196"/>
    <x v="312"/>
    <x v="10"/>
    <x v="3"/>
    <x v="0"/>
    <x v="5"/>
    <x v="7"/>
    <n v="633478"/>
    <n v="356209"/>
    <n v="80366"/>
    <n v="48809"/>
    <n v="485384"/>
    <n v="0.76622076851919085"/>
    <x v="2"/>
    <n v="0"/>
  </r>
  <r>
    <s v="Post_1197"/>
    <x v="587"/>
    <x v="22"/>
    <x v="2"/>
    <x v="9"/>
    <x v="5"/>
    <x v="3"/>
    <n v="513065"/>
    <n v="249364"/>
    <n v="19912"/>
    <n v="7312"/>
    <n v="276588"/>
    <n v="0.53908958903842596"/>
    <x v="1"/>
    <n v="0"/>
  </r>
  <r>
    <s v="Post_1198"/>
    <x v="287"/>
    <x v="16"/>
    <x v="2"/>
    <x v="4"/>
    <x v="3"/>
    <x v="4"/>
    <n v="2165655"/>
    <n v="124165"/>
    <n v="5295"/>
    <n v="34518"/>
    <n v="163978"/>
    <n v="7.5717508098011921E-2"/>
    <x v="0"/>
    <n v="0"/>
  </r>
  <r>
    <s v="Post_1199"/>
    <x v="588"/>
    <x v="9"/>
    <x v="1"/>
    <x v="1"/>
    <x v="0"/>
    <x v="7"/>
    <n v="4029746"/>
    <n v="268583"/>
    <n v="97064"/>
    <n v="12067"/>
    <n v="377714"/>
    <n v="9.373146595343726E-2"/>
    <x v="2"/>
    <n v="0"/>
  </r>
  <r>
    <s v="Post_1200"/>
    <x v="491"/>
    <x v="15"/>
    <x v="3"/>
    <x v="5"/>
    <x v="0"/>
    <x v="4"/>
    <n v="505913"/>
    <n v="272303"/>
    <n v="96744"/>
    <n v="360"/>
    <n v="369407"/>
    <n v="0.73017890427800825"/>
    <x v="0"/>
    <n v="0"/>
  </r>
  <r>
    <s v="Post_1201"/>
    <x v="589"/>
    <x v="6"/>
    <x v="0"/>
    <x v="0"/>
    <x v="5"/>
    <x v="7"/>
    <n v="4486868"/>
    <n v="94546"/>
    <n v="72083"/>
    <n v="47825"/>
    <n v="214454"/>
    <n v="4.7795923570740216E-2"/>
    <x v="2"/>
    <n v="0"/>
  </r>
  <r>
    <s v="Post_1202"/>
    <x v="468"/>
    <x v="0"/>
    <x v="1"/>
    <x v="7"/>
    <x v="4"/>
    <x v="0"/>
    <n v="4184048"/>
    <n v="287717"/>
    <n v="88326"/>
    <n v="45451"/>
    <n v="421494"/>
    <n v="0.10073832804977381"/>
    <x v="1"/>
    <n v="0"/>
  </r>
  <r>
    <s v="Post_1203"/>
    <x v="493"/>
    <x v="23"/>
    <x v="2"/>
    <x v="7"/>
    <x v="2"/>
    <x v="5"/>
    <n v="2435410"/>
    <n v="326186"/>
    <n v="1739"/>
    <n v="5729"/>
    <n v="333654"/>
    <n v="0.13700116202200041"/>
    <x v="2"/>
    <n v="0"/>
  </r>
  <r>
    <s v="Post_1204"/>
    <x v="138"/>
    <x v="18"/>
    <x v="1"/>
    <x v="1"/>
    <x v="0"/>
    <x v="7"/>
    <n v="1171718"/>
    <n v="339285"/>
    <n v="76401"/>
    <n v="22897"/>
    <n v="438583"/>
    <n v="0.37430764057563337"/>
    <x v="0"/>
    <n v="0"/>
  </r>
  <r>
    <s v="Post_1205"/>
    <x v="446"/>
    <x v="20"/>
    <x v="2"/>
    <x v="3"/>
    <x v="1"/>
    <x v="2"/>
    <n v="4098970"/>
    <n v="468202"/>
    <n v="10925"/>
    <n v="38510"/>
    <n v="517637"/>
    <n v="0.12628465199794095"/>
    <x v="0"/>
    <n v="0"/>
  </r>
  <r>
    <s v="Post_1206"/>
    <x v="129"/>
    <x v="23"/>
    <x v="3"/>
    <x v="6"/>
    <x v="0"/>
    <x v="3"/>
    <n v="1538823"/>
    <n v="307662"/>
    <n v="59624"/>
    <n v="8124"/>
    <n v="375410"/>
    <n v="0.24395918179023837"/>
    <x v="2"/>
    <n v="0"/>
  </r>
  <r>
    <s v="Post_1207"/>
    <x v="271"/>
    <x v="9"/>
    <x v="2"/>
    <x v="7"/>
    <x v="0"/>
    <x v="7"/>
    <n v="2595660"/>
    <n v="434540"/>
    <n v="40012"/>
    <n v="13478"/>
    <n v="488030"/>
    <n v="0.18801769106893815"/>
    <x v="0"/>
    <n v="0"/>
  </r>
  <r>
    <s v="Post_1208"/>
    <x v="585"/>
    <x v="16"/>
    <x v="0"/>
    <x v="4"/>
    <x v="1"/>
    <x v="3"/>
    <n v="3521130"/>
    <n v="260136"/>
    <n v="65723"/>
    <n v="32176"/>
    <n v="358035"/>
    <n v="0.10168184645270126"/>
    <x v="2"/>
    <n v="0"/>
  </r>
  <r>
    <s v="Post_1209"/>
    <x v="554"/>
    <x v="5"/>
    <x v="1"/>
    <x v="4"/>
    <x v="3"/>
    <x v="1"/>
    <n v="3589308"/>
    <n v="407373"/>
    <n v="70852"/>
    <n v="20849"/>
    <n v="499074"/>
    <n v="0.1390446292154365"/>
    <x v="0"/>
    <n v="0"/>
  </r>
  <r>
    <s v="Post_1210"/>
    <x v="95"/>
    <x v="15"/>
    <x v="3"/>
    <x v="3"/>
    <x v="3"/>
    <x v="0"/>
    <n v="1035365"/>
    <n v="326981"/>
    <n v="34821"/>
    <n v="2572"/>
    <n v="364374"/>
    <n v="0.35192806401607163"/>
    <x v="0"/>
    <n v="0"/>
  </r>
  <r>
    <s v="Post_1211"/>
    <x v="563"/>
    <x v="18"/>
    <x v="1"/>
    <x v="1"/>
    <x v="5"/>
    <x v="0"/>
    <n v="2315963"/>
    <n v="306373"/>
    <n v="6915"/>
    <n v="33050"/>
    <n v="346338"/>
    <n v="0.14954383986272665"/>
    <x v="1"/>
    <n v="0"/>
  </r>
  <r>
    <s v="Post_1212"/>
    <x v="399"/>
    <x v="13"/>
    <x v="3"/>
    <x v="1"/>
    <x v="5"/>
    <x v="6"/>
    <n v="2676777"/>
    <n v="488199"/>
    <n v="52014"/>
    <n v="45422"/>
    <n v="585635"/>
    <n v="0.21878363419888919"/>
    <x v="1"/>
    <n v="0"/>
  </r>
  <r>
    <s v="Post_1213"/>
    <x v="590"/>
    <x v="13"/>
    <x v="1"/>
    <x v="6"/>
    <x v="0"/>
    <x v="6"/>
    <n v="2950546"/>
    <n v="305105"/>
    <n v="99587"/>
    <n v="34102"/>
    <n v="438794"/>
    <n v="0.14871620371280433"/>
    <x v="1"/>
    <n v="0"/>
  </r>
  <r>
    <s v="Post_1214"/>
    <x v="123"/>
    <x v="12"/>
    <x v="0"/>
    <x v="9"/>
    <x v="3"/>
    <x v="7"/>
    <n v="3368170"/>
    <n v="17758"/>
    <n v="93392"/>
    <n v="19981"/>
    <n v="131131"/>
    <n v="3.893241730672739E-2"/>
    <x v="0"/>
    <n v="0"/>
  </r>
  <r>
    <s v="Post_1215"/>
    <x v="591"/>
    <x v="3"/>
    <x v="3"/>
    <x v="9"/>
    <x v="5"/>
    <x v="4"/>
    <n v="4736019"/>
    <n v="308046"/>
    <n v="88779"/>
    <n v="33858"/>
    <n v="430683"/>
    <n v="9.0937768619593795E-2"/>
    <x v="1"/>
    <n v="0"/>
  </r>
  <r>
    <s v="Post_1216"/>
    <x v="379"/>
    <x v="1"/>
    <x v="0"/>
    <x v="4"/>
    <x v="5"/>
    <x v="4"/>
    <n v="2258063"/>
    <n v="241357"/>
    <n v="49321"/>
    <n v="14634"/>
    <n v="305312"/>
    <n v="0.13520969078364953"/>
    <x v="2"/>
    <n v="0"/>
  </r>
  <r>
    <s v="Post_1217"/>
    <x v="434"/>
    <x v="17"/>
    <x v="3"/>
    <x v="3"/>
    <x v="4"/>
    <x v="5"/>
    <n v="4989820"/>
    <n v="166706"/>
    <n v="39793"/>
    <n v="15510"/>
    <n v="222009"/>
    <n v="4.4492386498911782E-2"/>
    <x v="0"/>
    <n v="0"/>
  </r>
  <r>
    <s v="Post_1218"/>
    <x v="497"/>
    <x v="14"/>
    <x v="3"/>
    <x v="8"/>
    <x v="2"/>
    <x v="5"/>
    <n v="4766161"/>
    <n v="384232"/>
    <n v="67245"/>
    <n v="8995"/>
    <n v="460472"/>
    <n v="9.661276654313608E-2"/>
    <x v="1"/>
    <n v="0"/>
  </r>
  <r>
    <s v="Post_1219"/>
    <x v="196"/>
    <x v="18"/>
    <x v="0"/>
    <x v="0"/>
    <x v="5"/>
    <x v="0"/>
    <n v="4706101"/>
    <n v="198755"/>
    <n v="73600"/>
    <n v="39098"/>
    <n v="311453"/>
    <n v="6.6180687579803318E-2"/>
    <x v="2"/>
    <n v="0"/>
  </r>
  <r>
    <s v="Post_1220"/>
    <x v="359"/>
    <x v="14"/>
    <x v="2"/>
    <x v="9"/>
    <x v="4"/>
    <x v="6"/>
    <n v="1726804"/>
    <n v="328441"/>
    <n v="44676"/>
    <n v="1323"/>
    <n v="374440"/>
    <n v="0.21683989613181345"/>
    <x v="0"/>
    <n v="0"/>
  </r>
  <r>
    <s v="Post_1221"/>
    <x v="439"/>
    <x v="0"/>
    <x v="3"/>
    <x v="2"/>
    <x v="3"/>
    <x v="6"/>
    <n v="3218932"/>
    <n v="135138"/>
    <n v="58808"/>
    <n v="4020"/>
    <n v="197966"/>
    <n v="6.1500522533560822E-2"/>
    <x v="1"/>
    <n v="0"/>
  </r>
  <r>
    <s v="Post_1222"/>
    <x v="295"/>
    <x v="14"/>
    <x v="1"/>
    <x v="1"/>
    <x v="4"/>
    <x v="5"/>
    <n v="1374292"/>
    <n v="468164"/>
    <n v="79559"/>
    <n v="11612"/>
    <n v="559335"/>
    <n v="0.40699865821819525"/>
    <x v="2"/>
    <n v="0"/>
  </r>
  <r>
    <s v="Post_1223"/>
    <x v="171"/>
    <x v="8"/>
    <x v="2"/>
    <x v="4"/>
    <x v="1"/>
    <x v="4"/>
    <n v="2307722"/>
    <n v="112883"/>
    <n v="48860"/>
    <n v="26500"/>
    <n v="188243"/>
    <n v="8.1570917120866379E-2"/>
    <x v="0"/>
    <n v="0"/>
  </r>
  <r>
    <s v="Post_1224"/>
    <x v="2"/>
    <x v="0"/>
    <x v="0"/>
    <x v="7"/>
    <x v="2"/>
    <x v="7"/>
    <n v="3943560"/>
    <n v="361857"/>
    <n v="53708"/>
    <n v="10889"/>
    <n v="426454"/>
    <n v="0.10813934617452252"/>
    <x v="0"/>
    <n v="0"/>
  </r>
  <r>
    <s v="Post_1225"/>
    <x v="553"/>
    <x v="11"/>
    <x v="3"/>
    <x v="6"/>
    <x v="3"/>
    <x v="7"/>
    <n v="4397362"/>
    <n v="416040"/>
    <n v="26255"/>
    <n v="37205"/>
    <n v="479500"/>
    <n v="0.1090426487516834"/>
    <x v="1"/>
    <n v="0"/>
  </r>
  <r>
    <s v="Post_1226"/>
    <x v="429"/>
    <x v="22"/>
    <x v="1"/>
    <x v="8"/>
    <x v="5"/>
    <x v="1"/>
    <n v="2904623"/>
    <n v="210629"/>
    <n v="93645"/>
    <n v="25652"/>
    <n v="329926"/>
    <n v="0.11358651363705376"/>
    <x v="0"/>
    <n v="0"/>
  </r>
  <r>
    <s v="Post_1227"/>
    <x v="461"/>
    <x v="16"/>
    <x v="3"/>
    <x v="2"/>
    <x v="5"/>
    <x v="7"/>
    <n v="4648895"/>
    <n v="334635"/>
    <n v="14885"/>
    <n v="39943"/>
    <n v="389463"/>
    <n v="8.3775391786650374E-2"/>
    <x v="0"/>
    <n v="0"/>
  </r>
  <r>
    <s v="Post_1228"/>
    <x v="156"/>
    <x v="15"/>
    <x v="3"/>
    <x v="1"/>
    <x v="3"/>
    <x v="4"/>
    <n v="2182075"/>
    <n v="401349"/>
    <n v="79190"/>
    <n v="49849"/>
    <n v="530388"/>
    <n v="0.24306588911930158"/>
    <x v="0"/>
    <n v="0"/>
  </r>
  <r>
    <s v="Post_1229"/>
    <x v="592"/>
    <x v="23"/>
    <x v="3"/>
    <x v="8"/>
    <x v="3"/>
    <x v="5"/>
    <n v="3686801"/>
    <n v="289690"/>
    <n v="37216"/>
    <n v="29859"/>
    <n v="356765"/>
    <n v="9.6768173817897957E-2"/>
    <x v="2"/>
    <n v="0"/>
  </r>
  <r>
    <s v="Post_1230"/>
    <x v="593"/>
    <x v="7"/>
    <x v="1"/>
    <x v="5"/>
    <x v="0"/>
    <x v="0"/>
    <n v="436676"/>
    <n v="411915"/>
    <n v="89675"/>
    <n v="24765"/>
    <n v="526355"/>
    <n v="1.2053673661936997"/>
    <x v="2"/>
    <n v="0"/>
  </r>
  <r>
    <s v="Post_1231"/>
    <x v="594"/>
    <x v="2"/>
    <x v="1"/>
    <x v="0"/>
    <x v="3"/>
    <x v="5"/>
    <n v="1021135"/>
    <n v="442784"/>
    <n v="49480"/>
    <n v="32668"/>
    <n v="524932"/>
    <n v="0.5140671899406053"/>
    <x v="0"/>
    <n v="0"/>
  </r>
  <r>
    <s v="Post_1232"/>
    <x v="595"/>
    <x v="3"/>
    <x v="2"/>
    <x v="5"/>
    <x v="3"/>
    <x v="7"/>
    <n v="2616896"/>
    <n v="411249"/>
    <n v="93026"/>
    <n v="8004"/>
    <n v="512279"/>
    <n v="0.19575825711071437"/>
    <x v="0"/>
    <n v="0"/>
  </r>
  <r>
    <s v="Post_1233"/>
    <x v="244"/>
    <x v="11"/>
    <x v="1"/>
    <x v="7"/>
    <x v="5"/>
    <x v="6"/>
    <n v="80333"/>
    <n v="106027"/>
    <n v="74544"/>
    <n v="43880"/>
    <n v="224451"/>
    <n v="2.7940074440142904"/>
    <x v="2"/>
    <n v="0"/>
  </r>
  <r>
    <s v="Post_1234"/>
    <x v="248"/>
    <x v="14"/>
    <x v="3"/>
    <x v="2"/>
    <x v="2"/>
    <x v="7"/>
    <n v="2286789"/>
    <n v="161388"/>
    <n v="40096"/>
    <n v="47798"/>
    <n v="249282"/>
    <n v="0.10900962003927778"/>
    <x v="1"/>
    <n v="0"/>
  </r>
  <r>
    <s v="Post_1235"/>
    <x v="208"/>
    <x v="18"/>
    <x v="2"/>
    <x v="8"/>
    <x v="3"/>
    <x v="6"/>
    <n v="803980"/>
    <n v="242545"/>
    <n v="76839"/>
    <n v="34020"/>
    <n v="353404"/>
    <n v="0.43956814846140452"/>
    <x v="2"/>
    <n v="0"/>
  </r>
  <r>
    <s v="Post_1236"/>
    <x v="596"/>
    <x v="20"/>
    <x v="3"/>
    <x v="7"/>
    <x v="5"/>
    <x v="4"/>
    <n v="1658169"/>
    <n v="328783"/>
    <n v="1574"/>
    <n v="11658"/>
    <n v="342015"/>
    <n v="0.20626064050166176"/>
    <x v="0"/>
    <n v="0"/>
  </r>
  <r>
    <s v="Post_1237"/>
    <x v="522"/>
    <x v="23"/>
    <x v="2"/>
    <x v="2"/>
    <x v="2"/>
    <x v="4"/>
    <n v="723296"/>
    <n v="216935"/>
    <n v="93964"/>
    <n v="23402"/>
    <n v="334301"/>
    <n v="0.46219113613237178"/>
    <x v="2"/>
    <n v="0"/>
  </r>
  <r>
    <s v="Post_1238"/>
    <x v="347"/>
    <x v="2"/>
    <x v="0"/>
    <x v="8"/>
    <x v="3"/>
    <x v="4"/>
    <n v="3206060"/>
    <n v="426226"/>
    <n v="17467"/>
    <n v="29795"/>
    <n v="473488"/>
    <n v="0.14768532092350112"/>
    <x v="0"/>
    <n v="0"/>
  </r>
  <r>
    <s v="Post_1239"/>
    <x v="324"/>
    <x v="2"/>
    <x v="0"/>
    <x v="8"/>
    <x v="2"/>
    <x v="4"/>
    <n v="1655182"/>
    <n v="289945"/>
    <n v="93775"/>
    <n v="32084"/>
    <n v="415804"/>
    <n v="0.25121346172203418"/>
    <x v="0"/>
    <n v="0"/>
  </r>
  <r>
    <s v="Post_1240"/>
    <x v="108"/>
    <x v="14"/>
    <x v="0"/>
    <x v="6"/>
    <x v="0"/>
    <x v="3"/>
    <n v="1476674"/>
    <n v="464620"/>
    <n v="19688"/>
    <n v="29990"/>
    <n v="514298"/>
    <n v="0.34828134036354674"/>
    <x v="2"/>
    <n v="0"/>
  </r>
  <r>
    <s v="Post_1241"/>
    <x v="363"/>
    <x v="4"/>
    <x v="2"/>
    <x v="6"/>
    <x v="1"/>
    <x v="2"/>
    <n v="1771174"/>
    <n v="91099"/>
    <n v="97414"/>
    <n v="3140"/>
    <n v="191653"/>
    <n v="0.10820676003599872"/>
    <x v="2"/>
    <n v="0"/>
  </r>
  <r>
    <s v="Post_1242"/>
    <x v="195"/>
    <x v="10"/>
    <x v="0"/>
    <x v="0"/>
    <x v="5"/>
    <x v="3"/>
    <n v="3327212"/>
    <n v="134040"/>
    <n v="6283"/>
    <n v="36793"/>
    <n v="177116"/>
    <n v="5.3232556266327481E-2"/>
    <x v="0"/>
    <n v="0"/>
  </r>
  <r>
    <s v="Post_1243"/>
    <x v="240"/>
    <x v="21"/>
    <x v="0"/>
    <x v="4"/>
    <x v="2"/>
    <x v="1"/>
    <n v="690673"/>
    <n v="437322"/>
    <n v="28171"/>
    <n v="24122"/>
    <n v="489615"/>
    <n v="0.70889552653716015"/>
    <x v="1"/>
    <n v="0"/>
  </r>
  <r>
    <s v="Post_1244"/>
    <x v="183"/>
    <x v="9"/>
    <x v="3"/>
    <x v="4"/>
    <x v="3"/>
    <x v="3"/>
    <n v="3569008"/>
    <n v="137418"/>
    <n v="23331"/>
    <n v="49305"/>
    <n v="210054"/>
    <n v="5.8855009571287038E-2"/>
    <x v="1"/>
    <n v="0"/>
  </r>
  <r>
    <s v="Post_1245"/>
    <x v="164"/>
    <x v="4"/>
    <x v="0"/>
    <x v="2"/>
    <x v="3"/>
    <x v="2"/>
    <n v="3099684"/>
    <n v="153065"/>
    <n v="41200"/>
    <n v="7632"/>
    <n v="201897"/>
    <n v="6.5134704053703543E-2"/>
    <x v="2"/>
    <n v="0"/>
  </r>
  <r>
    <s v="Post_1246"/>
    <x v="597"/>
    <x v="21"/>
    <x v="2"/>
    <x v="5"/>
    <x v="5"/>
    <x v="4"/>
    <n v="3710671"/>
    <n v="76950"/>
    <n v="26333"/>
    <n v="7103"/>
    <n v="110386"/>
    <n v="2.9748258468616593E-2"/>
    <x v="1"/>
    <n v="0"/>
  </r>
  <r>
    <s v="Post_1247"/>
    <x v="370"/>
    <x v="17"/>
    <x v="1"/>
    <x v="1"/>
    <x v="2"/>
    <x v="6"/>
    <n v="3188483"/>
    <n v="368317"/>
    <n v="49091"/>
    <n v="21981"/>
    <n v="439389"/>
    <n v="0.13780503142089828"/>
    <x v="2"/>
    <n v="0"/>
  </r>
  <r>
    <s v="Post_1248"/>
    <x v="364"/>
    <x v="17"/>
    <x v="0"/>
    <x v="3"/>
    <x v="4"/>
    <x v="7"/>
    <n v="2801347"/>
    <n v="499380"/>
    <n v="60311"/>
    <n v="12282"/>
    <n v="571973"/>
    <n v="0.20417784729988822"/>
    <x v="0"/>
    <n v="0"/>
  </r>
  <r>
    <s v="Post_1249"/>
    <x v="377"/>
    <x v="12"/>
    <x v="0"/>
    <x v="0"/>
    <x v="4"/>
    <x v="7"/>
    <n v="2248578"/>
    <n v="93218"/>
    <n v="59577"/>
    <n v="14331"/>
    <n v="167126"/>
    <n v="7.4325195745933659E-2"/>
    <x v="1"/>
    <n v="0"/>
  </r>
  <r>
    <s v="Post_1250"/>
    <x v="138"/>
    <x v="18"/>
    <x v="2"/>
    <x v="5"/>
    <x v="4"/>
    <x v="3"/>
    <n v="1609482"/>
    <n v="403027"/>
    <n v="23102"/>
    <n v="44642"/>
    <n v="470771"/>
    <n v="0.29249845602498192"/>
    <x v="0"/>
    <n v="0"/>
  </r>
  <r>
    <s v="Post_1251"/>
    <x v="72"/>
    <x v="15"/>
    <x v="3"/>
    <x v="0"/>
    <x v="4"/>
    <x v="2"/>
    <n v="4251376"/>
    <n v="37945"/>
    <n v="3378"/>
    <n v="26696"/>
    <n v="68019"/>
    <n v="1.5999290582625485E-2"/>
    <x v="2"/>
    <n v="0"/>
  </r>
  <r>
    <s v="Post_1252"/>
    <x v="208"/>
    <x v="18"/>
    <x v="3"/>
    <x v="0"/>
    <x v="5"/>
    <x v="1"/>
    <n v="1358058"/>
    <n v="300720"/>
    <n v="59766"/>
    <n v="43145"/>
    <n v="403631"/>
    <n v="0.29721190111173457"/>
    <x v="1"/>
    <n v="0"/>
  </r>
  <r>
    <s v="Post_1253"/>
    <x v="591"/>
    <x v="3"/>
    <x v="0"/>
    <x v="8"/>
    <x v="3"/>
    <x v="1"/>
    <n v="2606224"/>
    <n v="69943"/>
    <n v="67574"/>
    <n v="13284"/>
    <n v="150801"/>
    <n v="5.7861872195175856E-2"/>
    <x v="1"/>
    <n v="0"/>
  </r>
  <r>
    <s v="Post_1254"/>
    <x v="143"/>
    <x v="7"/>
    <x v="1"/>
    <x v="6"/>
    <x v="0"/>
    <x v="2"/>
    <n v="3442475"/>
    <n v="429165"/>
    <n v="1181"/>
    <n v="16421"/>
    <n v="446767"/>
    <n v="0.12978075367286618"/>
    <x v="1"/>
    <n v="0"/>
  </r>
  <r>
    <s v="Post_1255"/>
    <x v="575"/>
    <x v="19"/>
    <x v="2"/>
    <x v="2"/>
    <x v="4"/>
    <x v="3"/>
    <n v="3909627"/>
    <n v="162796"/>
    <n v="63419"/>
    <n v="5547"/>
    <n v="231762"/>
    <n v="5.927982388089708E-2"/>
    <x v="0"/>
    <n v="0"/>
  </r>
  <r>
    <s v="Post_1256"/>
    <x v="101"/>
    <x v="5"/>
    <x v="3"/>
    <x v="1"/>
    <x v="2"/>
    <x v="5"/>
    <n v="4022893"/>
    <n v="120768"/>
    <n v="54001"/>
    <n v="43214"/>
    <n v="217983"/>
    <n v="5.4185632081191322E-2"/>
    <x v="1"/>
    <n v="0"/>
  </r>
  <r>
    <s v="Post_1257"/>
    <x v="598"/>
    <x v="17"/>
    <x v="0"/>
    <x v="7"/>
    <x v="4"/>
    <x v="6"/>
    <n v="2288198"/>
    <n v="160224"/>
    <n v="63631"/>
    <n v="2779"/>
    <n v="226634"/>
    <n v="9.9044750497990122E-2"/>
    <x v="0"/>
    <n v="0"/>
  </r>
  <r>
    <s v="Post_1258"/>
    <x v="533"/>
    <x v="0"/>
    <x v="3"/>
    <x v="9"/>
    <x v="2"/>
    <x v="5"/>
    <n v="1707547"/>
    <n v="468293"/>
    <n v="62396"/>
    <n v="41097"/>
    <n v="571786"/>
    <n v="0.3348581327483226"/>
    <x v="1"/>
    <n v="0"/>
  </r>
  <r>
    <s v="Post_1259"/>
    <x v="247"/>
    <x v="14"/>
    <x v="0"/>
    <x v="2"/>
    <x v="5"/>
    <x v="7"/>
    <n v="167982"/>
    <n v="473290"/>
    <n v="53315"/>
    <n v="22117"/>
    <n v="548722"/>
    <n v="3.2665523687061708"/>
    <x v="0"/>
    <n v="0"/>
  </r>
  <r>
    <s v="Post_1260"/>
    <x v="599"/>
    <x v="11"/>
    <x v="2"/>
    <x v="8"/>
    <x v="1"/>
    <x v="1"/>
    <n v="1723036"/>
    <n v="269685"/>
    <n v="15870"/>
    <n v="11719"/>
    <n v="297274"/>
    <n v="0.17252918685390206"/>
    <x v="2"/>
    <n v="0"/>
  </r>
  <r>
    <s v="Post_1261"/>
    <x v="532"/>
    <x v="21"/>
    <x v="1"/>
    <x v="8"/>
    <x v="0"/>
    <x v="5"/>
    <n v="1368137"/>
    <n v="220395"/>
    <n v="47904"/>
    <n v="42984"/>
    <n v="311283"/>
    <n v="0.22752326704123929"/>
    <x v="2"/>
    <n v="0"/>
  </r>
  <r>
    <s v="Post_1262"/>
    <x v="158"/>
    <x v="4"/>
    <x v="1"/>
    <x v="3"/>
    <x v="1"/>
    <x v="2"/>
    <n v="1753723"/>
    <n v="413003"/>
    <n v="90078"/>
    <n v="39688"/>
    <n v="542769"/>
    <n v="0.30949528517331415"/>
    <x v="0"/>
    <n v="0"/>
  </r>
  <r>
    <s v="Post_1263"/>
    <x v="346"/>
    <x v="0"/>
    <x v="2"/>
    <x v="5"/>
    <x v="4"/>
    <x v="7"/>
    <n v="4289386"/>
    <n v="188014"/>
    <n v="39473"/>
    <n v="14691"/>
    <n v="242178"/>
    <n v="5.6459828982516377E-2"/>
    <x v="2"/>
    <n v="0"/>
  </r>
  <r>
    <s v="Post_1264"/>
    <x v="454"/>
    <x v="16"/>
    <x v="2"/>
    <x v="3"/>
    <x v="0"/>
    <x v="7"/>
    <n v="3356274"/>
    <n v="322024"/>
    <n v="4474"/>
    <n v="33051"/>
    <n v="359549"/>
    <n v="0.1071274276176498"/>
    <x v="0"/>
    <n v="0"/>
  </r>
  <r>
    <s v="Post_1265"/>
    <x v="600"/>
    <x v="4"/>
    <x v="1"/>
    <x v="2"/>
    <x v="3"/>
    <x v="5"/>
    <n v="2213124"/>
    <n v="480760"/>
    <n v="63167"/>
    <n v="20082"/>
    <n v="564009"/>
    <n v="0.25484744641511275"/>
    <x v="0"/>
    <n v="0"/>
  </r>
  <r>
    <s v="Post_1266"/>
    <x v="601"/>
    <x v="0"/>
    <x v="0"/>
    <x v="3"/>
    <x v="0"/>
    <x v="6"/>
    <n v="1714956"/>
    <n v="137707"/>
    <n v="28180"/>
    <n v="47207"/>
    <n v="213094"/>
    <n v="0.12425624913991963"/>
    <x v="1"/>
    <n v="0"/>
  </r>
  <r>
    <s v="Post_1267"/>
    <x v="329"/>
    <x v="2"/>
    <x v="0"/>
    <x v="3"/>
    <x v="1"/>
    <x v="0"/>
    <n v="2347135"/>
    <n v="149856"/>
    <n v="83261"/>
    <n v="13888"/>
    <n v="247005"/>
    <n v="0.10523680998323488"/>
    <x v="2"/>
    <n v="0"/>
  </r>
  <r>
    <s v="Post_1268"/>
    <x v="602"/>
    <x v="8"/>
    <x v="3"/>
    <x v="8"/>
    <x v="5"/>
    <x v="6"/>
    <n v="3849864"/>
    <n v="429897"/>
    <n v="10666"/>
    <n v="23842"/>
    <n v="464405"/>
    <n v="0.12062893650269205"/>
    <x v="1"/>
    <n v="0"/>
  </r>
  <r>
    <s v="Post_1269"/>
    <x v="594"/>
    <x v="2"/>
    <x v="0"/>
    <x v="7"/>
    <x v="1"/>
    <x v="7"/>
    <n v="2458064"/>
    <n v="428601"/>
    <n v="16411"/>
    <n v="12329"/>
    <n v="457341"/>
    <n v="0.18605740127189527"/>
    <x v="1"/>
    <n v="0"/>
  </r>
  <r>
    <s v="Post_1270"/>
    <x v="79"/>
    <x v="21"/>
    <x v="0"/>
    <x v="9"/>
    <x v="3"/>
    <x v="0"/>
    <n v="4138951"/>
    <n v="356632"/>
    <n v="57983"/>
    <n v="12027"/>
    <n v="426642"/>
    <n v="0.10307974170266813"/>
    <x v="0"/>
    <n v="0"/>
  </r>
  <r>
    <s v="Post_1271"/>
    <x v="523"/>
    <x v="14"/>
    <x v="2"/>
    <x v="8"/>
    <x v="5"/>
    <x v="7"/>
    <n v="786091"/>
    <n v="115476"/>
    <n v="45804"/>
    <n v="33532"/>
    <n v="194812"/>
    <n v="0.24782372524300622"/>
    <x v="2"/>
    <n v="0"/>
  </r>
  <r>
    <s v="Post_1272"/>
    <x v="492"/>
    <x v="11"/>
    <x v="1"/>
    <x v="3"/>
    <x v="3"/>
    <x v="3"/>
    <n v="2428341"/>
    <n v="178208"/>
    <n v="2717"/>
    <n v="10620"/>
    <n v="191545"/>
    <n v="7.8878954809065122E-2"/>
    <x v="0"/>
    <n v="0"/>
  </r>
  <r>
    <s v="Post_1273"/>
    <x v="500"/>
    <x v="18"/>
    <x v="1"/>
    <x v="5"/>
    <x v="5"/>
    <x v="3"/>
    <n v="1934060"/>
    <n v="55050"/>
    <n v="41483"/>
    <n v="39848"/>
    <n v="136381"/>
    <n v="7.0515392490408779E-2"/>
    <x v="1"/>
    <n v="0"/>
  </r>
  <r>
    <s v="Post_1274"/>
    <x v="286"/>
    <x v="12"/>
    <x v="3"/>
    <x v="3"/>
    <x v="4"/>
    <x v="0"/>
    <n v="3328075"/>
    <n v="305353"/>
    <n v="8424"/>
    <n v="46784"/>
    <n v="360561"/>
    <n v="0.108339205096039"/>
    <x v="1"/>
    <n v="0"/>
  </r>
  <r>
    <s v="Post_1275"/>
    <x v="254"/>
    <x v="14"/>
    <x v="1"/>
    <x v="0"/>
    <x v="1"/>
    <x v="1"/>
    <n v="4618662"/>
    <n v="1774"/>
    <n v="38568"/>
    <n v="31300"/>
    <n v="71642"/>
    <n v="1.5511418674932264E-2"/>
    <x v="2"/>
    <n v="0"/>
  </r>
  <r>
    <s v="Post_1276"/>
    <x v="603"/>
    <x v="2"/>
    <x v="3"/>
    <x v="1"/>
    <x v="0"/>
    <x v="2"/>
    <n v="2637799"/>
    <n v="128740"/>
    <n v="47263"/>
    <n v="25381"/>
    <n v="201384"/>
    <n v="7.6345468324159643E-2"/>
    <x v="2"/>
    <n v="0"/>
  </r>
  <r>
    <s v="Post_1277"/>
    <x v="448"/>
    <x v="21"/>
    <x v="2"/>
    <x v="6"/>
    <x v="2"/>
    <x v="4"/>
    <n v="1021175"/>
    <n v="427434"/>
    <n v="92929"/>
    <n v="40158"/>
    <n v="560521"/>
    <n v="0.54889808309055743"/>
    <x v="1"/>
    <n v="0"/>
  </r>
  <r>
    <s v="Post_1278"/>
    <x v="157"/>
    <x v="19"/>
    <x v="1"/>
    <x v="9"/>
    <x v="2"/>
    <x v="1"/>
    <n v="136708"/>
    <n v="9741"/>
    <n v="60279"/>
    <n v="1977"/>
    <n v="71997"/>
    <n v="0.52664803815431427"/>
    <x v="1"/>
    <n v="0"/>
  </r>
  <r>
    <s v="Post_1279"/>
    <x v="112"/>
    <x v="17"/>
    <x v="0"/>
    <x v="8"/>
    <x v="4"/>
    <x v="2"/>
    <n v="4820047"/>
    <n v="240695"/>
    <n v="76116"/>
    <n v="10533"/>
    <n v="327344"/>
    <n v="6.7913030723559337E-2"/>
    <x v="2"/>
    <n v="0"/>
  </r>
  <r>
    <s v="Post_1280"/>
    <x v="227"/>
    <x v="0"/>
    <x v="3"/>
    <x v="8"/>
    <x v="0"/>
    <x v="6"/>
    <n v="1417619"/>
    <n v="261333"/>
    <n v="28832"/>
    <n v="33631"/>
    <n v="323796"/>
    <n v="0.22840833820652798"/>
    <x v="1"/>
    <n v="0"/>
  </r>
  <r>
    <s v="Post_1281"/>
    <x v="604"/>
    <x v="17"/>
    <x v="1"/>
    <x v="0"/>
    <x v="1"/>
    <x v="6"/>
    <n v="3373662"/>
    <n v="127818"/>
    <n v="52586"/>
    <n v="17121"/>
    <n v="197525"/>
    <n v="5.854913740617762E-2"/>
    <x v="1"/>
    <n v="0"/>
  </r>
  <r>
    <s v="Post_1282"/>
    <x v="605"/>
    <x v="17"/>
    <x v="2"/>
    <x v="6"/>
    <x v="4"/>
    <x v="3"/>
    <n v="280264"/>
    <n v="24388"/>
    <n v="40754"/>
    <n v="36005"/>
    <n v="101147"/>
    <n v="0.36089900950532355"/>
    <x v="2"/>
    <n v="0"/>
  </r>
  <r>
    <s v="Post_1283"/>
    <x v="365"/>
    <x v="21"/>
    <x v="3"/>
    <x v="2"/>
    <x v="2"/>
    <x v="2"/>
    <n v="1412186"/>
    <n v="348080"/>
    <n v="24255"/>
    <n v="47797"/>
    <n v="420132"/>
    <n v="0.29750471963324943"/>
    <x v="2"/>
    <n v="0"/>
  </r>
  <r>
    <s v="Post_1284"/>
    <x v="606"/>
    <x v="13"/>
    <x v="3"/>
    <x v="3"/>
    <x v="4"/>
    <x v="3"/>
    <n v="2440607"/>
    <n v="59389"/>
    <n v="15997"/>
    <n v="21735"/>
    <n v="97121"/>
    <n v="3.9793789004128888E-2"/>
    <x v="2"/>
    <n v="0"/>
  </r>
  <r>
    <s v="Post_1285"/>
    <x v="607"/>
    <x v="3"/>
    <x v="3"/>
    <x v="6"/>
    <x v="4"/>
    <x v="6"/>
    <n v="1212383"/>
    <n v="134452"/>
    <n v="16512"/>
    <n v="26744"/>
    <n v="177708"/>
    <n v="0.14657744293676173"/>
    <x v="2"/>
    <n v="0"/>
  </r>
  <r>
    <s v="Post_1286"/>
    <x v="594"/>
    <x v="2"/>
    <x v="3"/>
    <x v="1"/>
    <x v="1"/>
    <x v="1"/>
    <n v="2561337"/>
    <n v="468506"/>
    <n v="33962"/>
    <n v="5509"/>
    <n v="507977"/>
    <n v="0.19832493732765349"/>
    <x v="2"/>
    <n v="0"/>
  </r>
  <r>
    <s v="Post_1287"/>
    <x v="421"/>
    <x v="19"/>
    <x v="3"/>
    <x v="2"/>
    <x v="2"/>
    <x v="4"/>
    <n v="886874"/>
    <n v="374139"/>
    <n v="41228"/>
    <n v="35296"/>
    <n v="450663"/>
    <n v="0.50814771884168441"/>
    <x v="0"/>
    <n v="0"/>
  </r>
  <r>
    <s v="Post_1288"/>
    <x v="283"/>
    <x v="5"/>
    <x v="0"/>
    <x v="8"/>
    <x v="3"/>
    <x v="2"/>
    <n v="1622096"/>
    <n v="119815"/>
    <n v="41769"/>
    <n v="1529"/>
    <n v="163113"/>
    <n v="0.1005569337449818"/>
    <x v="1"/>
    <n v="0"/>
  </r>
  <r>
    <s v="Post_1289"/>
    <x v="244"/>
    <x v="11"/>
    <x v="1"/>
    <x v="4"/>
    <x v="2"/>
    <x v="2"/>
    <n v="946358"/>
    <n v="304294"/>
    <n v="25948"/>
    <n v="35055"/>
    <n v="365297"/>
    <n v="0.38600297139137618"/>
    <x v="2"/>
    <n v="0"/>
  </r>
  <r>
    <s v="Post_1290"/>
    <x v="182"/>
    <x v="5"/>
    <x v="2"/>
    <x v="5"/>
    <x v="0"/>
    <x v="5"/>
    <n v="4119667"/>
    <n v="242655"/>
    <n v="41085"/>
    <n v="3854"/>
    <n v="287594"/>
    <n v="6.9810011343149819E-2"/>
    <x v="0"/>
    <n v="0"/>
  </r>
  <r>
    <s v="Post_1291"/>
    <x v="608"/>
    <x v="23"/>
    <x v="0"/>
    <x v="1"/>
    <x v="2"/>
    <x v="7"/>
    <n v="3974573"/>
    <n v="400911"/>
    <n v="46622"/>
    <n v="18136"/>
    <n v="465669"/>
    <n v="0.11716201966852792"/>
    <x v="2"/>
    <n v="0"/>
  </r>
  <r>
    <s v="Post_1292"/>
    <x v="563"/>
    <x v="18"/>
    <x v="3"/>
    <x v="0"/>
    <x v="2"/>
    <x v="1"/>
    <n v="2764814"/>
    <n v="67913"/>
    <n v="48844"/>
    <n v="32596"/>
    <n v="149353"/>
    <n v="5.4019185377388861E-2"/>
    <x v="2"/>
    <n v="0"/>
  </r>
  <r>
    <s v="Post_1293"/>
    <x v="271"/>
    <x v="9"/>
    <x v="1"/>
    <x v="2"/>
    <x v="2"/>
    <x v="6"/>
    <n v="3105914"/>
    <n v="310842"/>
    <n v="86059"/>
    <n v="25445"/>
    <n v="422346"/>
    <n v="0.13598122807006247"/>
    <x v="2"/>
    <n v="0"/>
  </r>
  <r>
    <s v="Post_1294"/>
    <x v="295"/>
    <x v="14"/>
    <x v="3"/>
    <x v="7"/>
    <x v="0"/>
    <x v="0"/>
    <n v="2289887"/>
    <n v="411599"/>
    <n v="6923"/>
    <n v="34729"/>
    <n v="453251"/>
    <n v="0.19793596801938262"/>
    <x v="0"/>
    <n v="0"/>
  </r>
  <r>
    <s v="Post_1295"/>
    <x v="387"/>
    <x v="22"/>
    <x v="3"/>
    <x v="1"/>
    <x v="0"/>
    <x v="4"/>
    <n v="1213734"/>
    <n v="342720"/>
    <n v="58380"/>
    <n v="21282"/>
    <n v="422382"/>
    <n v="0.34800211578484247"/>
    <x v="1"/>
    <n v="0"/>
  </r>
  <r>
    <s v="Post_1296"/>
    <x v="18"/>
    <x v="1"/>
    <x v="3"/>
    <x v="7"/>
    <x v="0"/>
    <x v="5"/>
    <n v="264136"/>
    <n v="434933"/>
    <n v="9642"/>
    <n v="7876"/>
    <n v="452451"/>
    <n v="1.7129471181512554"/>
    <x v="0"/>
    <n v="0"/>
  </r>
  <r>
    <s v="Post_1297"/>
    <x v="257"/>
    <x v="11"/>
    <x v="2"/>
    <x v="2"/>
    <x v="1"/>
    <x v="5"/>
    <n v="1661537"/>
    <n v="8669"/>
    <n v="88291"/>
    <n v="10996"/>
    <n v="107956"/>
    <n v="6.4973575671200823E-2"/>
    <x v="2"/>
    <n v="0"/>
  </r>
  <r>
    <s v="Post_1298"/>
    <x v="609"/>
    <x v="16"/>
    <x v="1"/>
    <x v="5"/>
    <x v="4"/>
    <x v="0"/>
    <n v="643763"/>
    <n v="472554"/>
    <n v="57987"/>
    <n v="11509"/>
    <n v="542050"/>
    <n v="0.84200241393183517"/>
    <x v="0"/>
    <n v="0"/>
  </r>
  <r>
    <s v="Post_1299"/>
    <x v="140"/>
    <x v="15"/>
    <x v="0"/>
    <x v="2"/>
    <x v="5"/>
    <x v="3"/>
    <n v="1296499"/>
    <n v="230354"/>
    <n v="67311"/>
    <n v="23584"/>
    <n v="321249"/>
    <n v="0.24778191113143935"/>
    <x v="2"/>
    <n v="0"/>
  </r>
  <r>
    <s v="Post_1300"/>
    <x v="214"/>
    <x v="9"/>
    <x v="0"/>
    <x v="3"/>
    <x v="2"/>
    <x v="5"/>
    <n v="1205102"/>
    <n v="220248"/>
    <n v="24146"/>
    <n v="6273"/>
    <n v="250667"/>
    <n v="0.20800479959372734"/>
    <x v="0"/>
    <n v="0"/>
  </r>
  <r>
    <s v="Post_1301"/>
    <x v="265"/>
    <x v="9"/>
    <x v="2"/>
    <x v="3"/>
    <x v="2"/>
    <x v="1"/>
    <n v="3264905"/>
    <n v="287339"/>
    <n v="75893"/>
    <n v="22514"/>
    <n v="385746"/>
    <n v="0.11814922639402985"/>
    <x v="2"/>
    <n v="0"/>
  </r>
  <r>
    <s v="Post_1302"/>
    <x v="286"/>
    <x v="12"/>
    <x v="0"/>
    <x v="9"/>
    <x v="3"/>
    <x v="4"/>
    <n v="4295107"/>
    <n v="52742"/>
    <n v="18986"/>
    <n v="7245"/>
    <n v="78973"/>
    <n v="1.8386736349059522E-2"/>
    <x v="1"/>
    <n v="0"/>
  </r>
  <r>
    <s v="Post_1303"/>
    <x v="149"/>
    <x v="18"/>
    <x v="3"/>
    <x v="8"/>
    <x v="3"/>
    <x v="6"/>
    <n v="736289"/>
    <n v="485171"/>
    <n v="37329"/>
    <n v="48944"/>
    <n v="571444"/>
    <n v="0.77611372708270798"/>
    <x v="1"/>
    <n v="0"/>
  </r>
  <r>
    <s v="Post_1304"/>
    <x v="475"/>
    <x v="21"/>
    <x v="2"/>
    <x v="4"/>
    <x v="3"/>
    <x v="0"/>
    <n v="961783"/>
    <n v="142483"/>
    <n v="59165"/>
    <n v="21732"/>
    <n v="223380"/>
    <n v="0.232256132620352"/>
    <x v="1"/>
    <n v="0"/>
  </r>
  <r>
    <s v="Post_1305"/>
    <x v="493"/>
    <x v="23"/>
    <x v="1"/>
    <x v="0"/>
    <x v="4"/>
    <x v="0"/>
    <n v="3171066"/>
    <n v="339557"/>
    <n v="4006"/>
    <n v="12554"/>
    <n v="356117"/>
    <n v="0.11230198299247005"/>
    <x v="1"/>
    <n v="0"/>
  </r>
  <r>
    <s v="Post_1306"/>
    <x v="440"/>
    <x v="16"/>
    <x v="3"/>
    <x v="3"/>
    <x v="4"/>
    <x v="6"/>
    <n v="2389579"/>
    <n v="152619"/>
    <n v="48984"/>
    <n v="25191"/>
    <n v="226794"/>
    <n v="9.4909605415849405E-2"/>
    <x v="1"/>
    <n v="0"/>
  </r>
  <r>
    <s v="Post_1307"/>
    <x v="26"/>
    <x v="1"/>
    <x v="0"/>
    <x v="0"/>
    <x v="1"/>
    <x v="1"/>
    <n v="804183"/>
    <n v="164716"/>
    <n v="88378"/>
    <n v="8578"/>
    <n v="261672"/>
    <n v="0.32538862423105192"/>
    <x v="1"/>
    <n v="0"/>
  </r>
  <r>
    <s v="Post_1308"/>
    <x v="585"/>
    <x v="16"/>
    <x v="2"/>
    <x v="5"/>
    <x v="5"/>
    <x v="1"/>
    <n v="278830"/>
    <n v="96874"/>
    <n v="13638"/>
    <n v="40689"/>
    <n v="151201"/>
    <n v="0.54226948319764734"/>
    <x v="1"/>
    <n v="0"/>
  </r>
  <r>
    <s v="Post_1309"/>
    <x v="610"/>
    <x v="15"/>
    <x v="3"/>
    <x v="7"/>
    <x v="1"/>
    <x v="0"/>
    <n v="894414"/>
    <n v="424359"/>
    <n v="9498"/>
    <n v="48618"/>
    <n v="482475"/>
    <n v="0.53943140424903901"/>
    <x v="0"/>
    <n v="0"/>
  </r>
  <r>
    <s v="Post_1310"/>
    <x v="314"/>
    <x v="15"/>
    <x v="3"/>
    <x v="6"/>
    <x v="5"/>
    <x v="0"/>
    <n v="3175002"/>
    <n v="317730"/>
    <n v="81407"/>
    <n v="42155"/>
    <n v="441292"/>
    <n v="0.13898951874675985"/>
    <x v="2"/>
    <n v="0"/>
  </r>
  <r>
    <s v="Post_1311"/>
    <x v="383"/>
    <x v="10"/>
    <x v="3"/>
    <x v="2"/>
    <x v="5"/>
    <x v="2"/>
    <n v="2362838"/>
    <n v="3194"/>
    <n v="35532"/>
    <n v="3408"/>
    <n v="42134"/>
    <n v="1.7831946159660543E-2"/>
    <x v="0"/>
    <n v="0"/>
  </r>
  <r>
    <s v="Post_1312"/>
    <x v="427"/>
    <x v="16"/>
    <x v="0"/>
    <x v="2"/>
    <x v="0"/>
    <x v="7"/>
    <n v="2010391"/>
    <n v="142135"/>
    <n v="17115"/>
    <n v="37585"/>
    <n v="196835"/>
    <n v="9.7908814752951046E-2"/>
    <x v="2"/>
    <n v="0"/>
  </r>
  <r>
    <s v="Post_1313"/>
    <x v="162"/>
    <x v="0"/>
    <x v="2"/>
    <x v="5"/>
    <x v="3"/>
    <x v="0"/>
    <n v="1333519"/>
    <n v="33634"/>
    <n v="67008"/>
    <n v="19020"/>
    <n v="119662"/>
    <n v="8.9734004539867823E-2"/>
    <x v="1"/>
    <n v="0"/>
  </r>
  <r>
    <s v="Post_1314"/>
    <x v="297"/>
    <x v="13"/>
    <x v="0"/>
    <x v="0"/>
    <x v="0"/>
    <x v="7"/>
    <n v="2851867"/>
    <n v="407380"/>
    <n v="86927"/>
    <n v="39494"/>
    <n v="533801"/>
    <n v="0.18717597980550987"/>
    <x v="2"/>
    <n v="0"/>
  </r>
  <r>
    <s v="Post_1315"/>
    <x v="611"/>
    <x v="17"/>
    <x v="1"/>
    <x v="1"/>
    <x v="5"/>
    <x v="6"/>
    <n v="330476"/>
    <n v="485696"/>
    <n v="2619"/>
    <n v="4585"/>
    <n v="492900"/>
    <n v="1.4914850095014465"/>
    <x v="2"/>
    <n v="0"/>
  </r>
  <r>
    <s v="Post_1316"/>
    <x v="110"/>
    <x v="1"/>
    <x v="2"/>
    <x v="3"/>
    <x v="2"/>
    <x v="3"/>
    <n v="1068462"/>
    <n v="397476"/>
    <n v="34854"/>
    <n v="18603"/>
    <n v="450933"/>
    <n v="0.42203934253160152"/>
    <x v="1"/>
    <n v="0"/>
  </r>
  <r>
    <s v="Post_1317"/>
    <x v="351"/>
    <x v="15"/>
    <x v="2"/>
    <x v="8"/>
    <x v="4"/>
    <x v="3"/>
    <n v="370537"/>
    <n v="271989"/>
    <n v="18364"/>
    <n v="40465"/>
    <n v="330818"/>
    <n v="0.89280692616391888"/>
    <x v="2"/>
    <n v="0"/>
  </r>
  <r>
    <s v="Post_1318"/>
    <x v="408"/>
    <x v="20"/>
    <x v="2"/>
    <x v="7"/>
    <x v="0"/>
    <x v="5"/>
    <n v="2055018"/>
    <n v="318200"/>
    <n v="34749"/>
    <n v="4831"/>
    <n v="357780"/>
    <n v="0.17410066481169509"/>
    <x v="0"/>
    <n v="0"/>
  </r>
  <r>
    <s v="Post_1319"/>
    <x v="612"/>
    <x v="20"/>
    <x v="1"/>
    <x v="2"/>
    <x v="0"/>
    <x v="2"/>
    <n v="1179104"/>
    <n v="355660"/>
    <n v="14269"/>
    <n v="32625"/>
    <n v="402554"/>
    <n v="0.34140669525334494"/>
    <x v="1"/>
    <n v="0"/>
  </r>
  <r>
    <s v="Post_1320"/>
    <x v="373"/>
    <x v="12"/>
    <x v="2"/>
    <x v="9"/>
    <x v="5"/>
    <x v="7"/>
    <n v="842477"/>
    <n v="301736"/>
    <n v="68814"/>
    <n v="19088"/>
    <n v="389638"/>
    <n v="0.46249096414501523"/>
    <x v="2"/>
    <n v="0"/>
  </r>
  <r>
    <s v="Post_1321"/>
    <x v="613"/>
    <x v="3"/>
    <x v="1"/>
    <x v="9"/>
    <x v="4"/>
    <x v="1"/>
    <n v="739337"/>
    <n v="157550"/>
    <n v="81164"/>
    <n v="9915"/>
    <n v="248629"/>
    <n v="0.33628642959841049"/>
    <x v="1"/>
    <n v="0"/>
  </r>
  <r>
    <s v="Post_1322"/>
    <x v="104"/>
    <x v="4"/>
    <x v="2"/>
    <x v="7"/>
    <x v="1"/>
    <x v="3"/>
    <n v="4500031"/>
    <n v="189284"/>
    <n v="97120"/>
    <n v="44811"/>
    <n v="331215"/>
    <n v="7.3602826291641096E-2"/>
    <x v="1"/>
    <n v="0"/>
  </r>
  <r>
    <s v="Post_1323"/>
    <x v="614"/>
    <x v="9"/>
    <x v="3"/>
    <x v="1"/>
    <x v="3"/>
    <x v="0"/>
    <n v="1215133"/>
    <n v="357427"/>
    <n v="68104"/>
    <n v="34015"/>
    <n v="459546"/>
    <n v="0.37818576238156648"/>
    <x v="2"/>
    <n v="0"/>
  </r>
  <r>
    <s v="Post_1324"/>
    <x v="459"/>
    <x v="9"/>
    <x v="1"/>
    <x v="0"/>
    <x v="2"/>
    <x v="2"/>
    <n v="449348"/>
    <n v="35182"/>
    <n v="4716"/>
    <n v="18161"/>
    <n v="58059"/>
    <n v="0.12920720688642209"/>
    <x v="0"/>
    <n v="0"/>
  </r>
  <r>
    <s v="Post_1325"/>
    <x v="269"/>
    <x v="18"/>
    <x v="2"/>
    <x v="2"/>
    <x v="5"/>
    <x v="1"/>
    <n v="1190740"/>
    <n v="213240"/>
    <n v="94333"/>
    <n v="16398"/>
    <n v="323971"/>
    <n v="0.27207534810286038"/>
    <x v="1"/>
    <n v="0"/>
  </r>
  <r>
    <s v="Post_1326"/>
    <x v="322"/>
    <x v="22"/>
    <x v="3"/>
    <x v="9"/>
    <x v="2"/>
    <x v="2"/>
    <n v="1118979"/>
    <n v="426061"/>
    <n v="23299"/>
    <n v="8196"/>
    <n v="457556"/>
    <n v="0.40890490348791175"/>
    <x v="1"/>
    <n v="0"/>
  </r>
  <r>
    <s v="Post_1327"/>
    <x v="223"/>
    <x v="7"/>
    <x v="1"/>
    <x v="9"/>
    <x v="3"/>
    <x v="2"/>
    <n v="4007152"/>
    <n v="432650"/>
    <n v="96770"/>
    <n v="7738"/>
    <n v="537158"/>
    <n v="0.1340498189237643"/>
    <x v="1"/>
    <n v="0"/>
  </r>
  <r>
    <s v="Post_1328"/>
    <x v="414"/>
    <x v="3"/>
    <x v="2"/>
    <x v="9"/>
    <x v="2"/>
    <x v="4"/>
    <n v="3390112"/>
    <n v="413183"/>
    <n v="6201"/>
    <n v="2949"/>
    <n v="422333"/>
    <n v="0.12457789005201009"/>
    <x v="2"/>
    <n v="0"/>
  </r>
  <r>
    <s v="Post_1329"/>
    <x v="599"/>
    <x v="11"/>
    <x v="1"/>
    <x v="6"/>
    <x v="5"/>
    <x v="6"/>
    <n v="4223266"/>
    <n v="5635"/>
    <n v="13422"/>
    <n v="13879"/>
    <n v="32936"/>
    <n v="7.7987036573116631E-3"/>
    <x v="2"/>
    <n v="0"/>
  </r>
  <r>
    <s v="Post_1330"/>
    <x v="615"/>
    <x v="17"/>
    <x v="2"/>
    <x v="8"/>
    <x v="3"/>
    <x v="7"/>
    <n v="837863"/>
    <n v="264887"/>
    <n v="35633"/>
    <n v="21578"/>
    <n v="322098"/>
    <n v="0.38442800314609904"/>
    <x v="0"/>
    <n v="0"/>
  </r>
  <r>
    <s v="Post_1331"/>
    <x v="616"/>
    <x v="8"/>
    <x v="2"/>
    <x v="6"/>
    <x v="3"/>
    <x v="5"/>
    <n v="3425267"/>
    <n v="229865"/>
    <n v="43423"/>
    <n v="22490"/>
    <n v="295778"/>
    <n v="8.6351808486754458E-2"/>
    <x v="2"/>
    <n v="0"/>
  </r>
  <r>
    <s v="Post_1332"/>
    <x v="548"/>
    <x v="22"/>
    <x v="2"/>
    <x v="1"/>
    <x v="1"/>
    <x v="5"/>
    <n v="4347648"/>
    <n v="241142"/>
    <n v="55800"/>
    <n v="165"/>
    <n v="297107"/>
    <n v="6.8337409100276747E-2"/>
    <x v="0"/>
    <n v="0"/>
  </r>
  <r>
    <s v="Post_1333"/>
    <x v="89"/>
    <x v="3"/>
    <x v="0"/>
    <x v="5"/>
    <x v="0"/>
    <x v="0"/>
    <n v="2454558"/>
    <n v="271958"/>
    <n v="31163"/>
    <n v="46231"/>
    <n v="349352"/>
    <n v="0.14232786513905965"/>
    <x v="0"/>
    <n v="0"/>
  </r>
  <r>
    <s v="Post_1334"/>
    <x v="411"/>
    <x v="8"/>
    <x v="2"/>
    <x v="7"/>
    <x v="0"/>
    <x v="2"/>
    <n v="4328041"/>
    <n v="127158"/>
    <n v="91300"/>
    <n v="2263"/>
    <n v="220721"/>
    <n v="5.0997899511580409E-2"/>
    <x v="2"/>
    <n v="0"/>
  </r>
  <r>
    <s v="Post_1335"/>
    <x v="159"/>
    <x v="22"/>
    <x v="0"/>
    <x v="8"/>
    <x v="4"/>
    <x v="5"/>
    <n v="4511744"/>
    <n v="254344"/>
    <n v="59222"/>
    <n v="41866"/>
    <n v="355432"/>
    <n v="7.877929244212438E-2"/>
    <x v="1"/>
    <n v="0"/>
  </r>
  <r>
    <s v="Post_1336"/>
    <x v="102"/>
    <x v="20"/>
    <x v="3"/>
    <x v="9"/>
    <x v="4"/>
    <x v="4"/>
    <n v="4610463"/>
    <n v="425376"/>
    <n v="84697"/>
    <n v="14385"/>
    <n v="524458"/>
    <n v="0.11375386810391928"/>
    <x v="1"/>
    <n v="0"/>
  </r>
  <r>
    <s v="Post_1337"/>
    <x v="267"/>
    <x v="0"/>
    <x v="1"/>
    <x v="1"/>
    <x v="4"/>
    <x v="5"/>
    <n v="2277825"/>
    <n v="468829"/>
    <n v="14948"/>
    <n v="24904"/>
    <n v="508681"/>
    <n v="0.22331873607498381"/>
    <x v="2"/>
    <n v="0"/>
  </r>
  <r>
    <s v="Post_1338"/>
    <x v="617"/>
    <x v="21"/>
    <x v="3"/>
    <x v="5"/>
    <x v="4"/>
    <x v="4"/>
    <n v="3893120"/>
    <n v="140608"/>
    <n v="79169"/>
    <n v="3536"/>
    <n v="223313"/>
    <n v="5.736093416077593E-2"/>
    <x v="0"/>
    <n v="0"/>
  </r>
  <r>
    <s v="Post_1339"/>
    <x v="400"/>
    <x v="19"/>
    <x v="0"/>
    <x v="4"/>
    <x v="0"/>
    <x v="6"/>
    <n v="323133"/>
    <n v="316119"/>
    <n v="92969"/>
    <n v="275"/>
    <n v="409363"/>
    <n v="1.2668560623644134"/>
    <x v="2"/>
    <n v="0"/>
  </r>
  <r>
    <s v="Post_1340"/>
    <x v="381"/>
    <x v="18"/>
    <x v="0"/>
    <x v="3"/>
    <x v="5"/>
    <x v="4"/>
    <n v="4714288"/>
    <n v="367578"/>
    <n v="82639"/>
    <n v="34084"/>
    <n v="484301"/>
    <n v="0.10273046534280468"/>
    <x v="0"/>
    <n v="0"/>
  </r>
  <r>
    <s v="Post_1341"/>
    <x v="258"/>
    <x v="8"/>
    <x v="1"/>
    <x v="6"/>
    <x v="5"/>
    <x v="4"/>
    <n v="2449412"/>
    <n v="260270"/>
    <n v="93639"/>
    <n v="48015"/>
    <n v="401924"/>
    <n v="0.16408999384342038"/>
    <x v="1"/>
    <n v="0"/>
  </r>
  <r>
    <s v="Post_1342"/>
    <x v="347"/>
    <x v="2"/>
    <x v="1"/>
    <x v="9"/>
    <x v="0"/>
    <x v="5"/>
    <n v="3525460"/>
    <n v="12794"/>
    <n v="64359"/>
    <n v="44733"/>
    <n v="121886"/>
    <n v="3.4573076988534832E-2"/>
    <x v="2"/>
    <n v="0"/>
  </r>
  <r>
    <s v="Post_1343"/>
    <x v="618"/>
    <x v="3"/>
    <x v="3"/>
    <x v="6"/>
    <x v="5"/>
    <x v="6"/>
    <n v="4742368"/>
    <n v="54608"/>
    <n v="90554"/>
    <n v="26913"/>
    <n v="172075"/>
    <n v="3.6284615618189055E-2"/>
    <x v="1"/>
    <n v="0"/>
  </r>
  <r>
    <s v="Post_1344"/>
    <x v="76"/>
    <x v="19"/>
    <x v="1"/>
    <x v="9"/>
    <x v="5"/>
    <x v="3"/>
    <n v="2884482"/>
    <n v="205837"/>
    <n v="18884"/>
    <n v="34478"/>
    <n v="259199"/>
    <n v="8.98598084508761E-2"/>
    <x v="0"/>
    <n v="0"/>
  </r>
  <r>
    <s v="Post_1345"/>
    <x v="354"/>
    <x v="1"/>
    <x v="0"/>
    <x v="1"/>
    <x v="3"/>
    <x v="4"/>
    <n v="2816091"/>
    <n v="31691"/>
    <n v="13582"/>
    <n v="28775"/>
    <n v="74048"/>
    <n v="2.6294604826335513E-2"/>
    <x v="1"/>
    <n v="0"/>
  </r>
  <r>
    <s v="Post_1346"/>
    <x v="494"/>
    <x v="3"/>
    <x v="2"/>
    <x v="0"/>
    <x v="3"/>
    <x v="6"/>
    <n v="4467747"/>
    <n v="342278"/>
    <n v="65649"/>
    <n v="39380"/>
    <n v="447307"/>
    <n v="0.1001191428252316"/>
    <x v="1"/>
    <n v="0"/>
  </r>
  <r>
    <s v="Post_1347"/>
    <x v="297"/>
    <x v="13"/>
    <x v="3"/>
    <x v="5"/>
    <x v="5"/>
    <x v="7"/>
    <n v="4985164"/>
    <n v="47700"/>
    <n v="96055"/>
    <n v="48941"/>
    <n v="192696"/>
    <n v="3.8653893833783599E-2"/>
    <x v="0"/>
    <n v="0"/>
  </r>
  <r>
    <s v="Post_1348"/>
    <x v="103"/>
    <x v="17"/>
    <x v="0"/>
    <x v="3"/>
    <x v="1"/>
    <x v="5"/>
    <n v="4745468"/>
    <n v="126563"/>
    <n v="37361"/>
    <n v="35102"/>
    <n v="199026"/>
    <n v="4.1940225916600848E-2"/>
    <x v="0"/>
    <n v="0"/>
  </r>
  <r>
    <s v="Post_1349"/>
    <x v="577"/>
    <x v="8"/>
    <x v="3"/>
    <x v="8"/>
    <x v="0"/>
    <x v="0"/>
    <n v="4193386"/>
    <n v="430264"/>
    <n v="84216"/>
    <n v="12887"/>
    <n v="527367"/>
    <n v="0.12576161603057767"/>
    <x v="2"/>
    <n v="0"/>
  </r>
  <r>
    <s v="Post_1350"/>
    <x v="438"/>
    <x v="21"/>
    <x v="3"/>
    <x v="1"/>
    <x v="3"/>
    <x v="7"/>
    <n v="1406438"/>
    <n v="73183"/>
    <n v="6162"/>
    <n v="13527"/>
    <n v="92872"/>
    <n v="6.6033483168116899E-2"/>
    <x v="1"/>
    <n v="0"/>
  </r>
  <r>
    <s v="Post_1351"/>
    <x v="343"/>
    <x v="8"/>
    <x v="3"/>
    <x v="2"/>
    <x v="4"/>
    <x v="5"/>
    <n v="4920264"/>
    <n v="398327"/>
    <n v="3628"/>
    <n v="34070"/>
    <n v="436025"/>
    <n v="8.8618212356084955E-2"/>
    <x v="1"/>
    <n v="0"/>
  </r>
  <r>
    <s v="Post_1352"/>
    <x v="70"/>
    <x v="5"/>
    <x v="0"/>
    <x v="7"/>
    <x v="4"/>
    <x v="3"/>
    <n v="675163"/>
    <n v="272637"/>
    <n v="95308"/>
    <n v="27495"/>
    <n v="395440"/>
    <n v="0.58569560239527341"/>
    <x v="0"/>
    <n v="0"/>
  </r>
  <r>
    <s v="Post_1353"/>
    <x v="333"/>
    <x v="16"/>
    <x v="3"/>
    <x v="7"/>
    <x v="1"/>
    <x v="5"/>
    <n v="3156979"/>
    <n v="486439"/>
    <n v="65910"/>
    <n v="47543"/>
    <n v="599892"/>
    <n v="0.19002090289482446"/>
    <x v="1"/>
    <n v="0"/>
  </r>
  <r>
    <s v="Post_1354"/>
    <x v="547"/>
    <x v="13"/>
    <x v="2"/>
    <x v="2"/>
    <x v="5"/>
    <x v="6"/>
    <n v="2825287"/>
    <n v="117638"/>
    <n v="95968"/>
    <n v="7429"/>
    <n v="221035"/>
    <n v="7.8234529801751121E-2"/>
    <x v="0"/>
    <n v="0"/>
  </r>
  <r>
    <s v="Post_1355"/>
    <x v="207"/>
    <x v="22"/>
    <x v="1"/>
    <x v="3"/>
    <x v="4"/>
    <x v="1"/>
    <n v="4880933"/>
    <n v="424044"/>
    <n v="36411"/>
    <n v="15765"/>
    <n v="476220"/>
    <n v="9.7567411804259555E-2"/>
    <x v="2"/>
    <n v="0"/>
  </r>
  <r>
    <s v="Post_1356"/>
    <x v="133"/>
    <x v="9"/>
    <x v="0"/>
    <x v="3"/>
    <x v="1"/>
    <x v="4"/>
    <n v="203380"/>
    <n v="209884"/>
    <n v="73618"/>
    <n v="20779"/>
    <n v="304281"/>
    <n v="1.4961205624938538"/>
    <x v="2"/>
    <n v="0"/>
  </r>
  <r>
    <s v="Post_1357"/>
    <x v="619"/>
    <x v="19"/>
    <x v="1"/>
    <x v="6"/>
    <x v="4"/>
    <x v="5"/>
    <n v="1591371"/>
    <n v="457773"/>
    <n v="5808"/>
    <n v="24319"/>
    <n v="487900"/>
    <n v="0.306590983497877"/>
    <x v="0"/>
    <n v="0"/>
  </r>
  <r>
    <s v="Post_1358"/>
    <x v="208"/>
    <x v="18"/>
    <x v="2"/>
    <x v="8"/>
    <x v="1"/>
    <x v="1"/>
    <n v="3671946"/>
    <n v="28063"/>
    <n v="80288"/>
    <n v="21251"/>
    <n v="129602"/>
    <n v="3.5295181356152838E-2"/>
    <x v="2"/>
    <n v="0"/>
  </r>
  <r>
    <s v="Post_1359"/>
    <x v="1"/>
    <x v="1"/>
    <x v="1"/>
    <x v="5"/>
    <x v="1"/>
    <x v="5"/>
    <n v="4747943"/>
    <n v="215327"/>
    <n v="30817"/>
    <n v="27401"/>
    <n v="273545"/>
    <n v="5.761337067441627E-2"/>
    <x v="0"/>
    <n v="0"/>
  </r>
  <r>
    <s v="Post_1360"/>
    <x v="620"/>
    <x v="23"/>
    <x v="2"/>
    <x v="9"/>
    <x v="4"/>
    <x v="5"/>
    <n v="2578412"/>
    <n v="251504"/>
    <n v="84789"/>
    <n v="13528"/>
    <n v="349821"/>
    <n v="0.13567304216703924"/>
    <x v="1"/>
    <n v="0"/>
  </r>
  <r>
    <s v="Post_1361"/>
    <x v="591"/>
    <x v="3"/>
    <x v="3"/>
    <x v="6"/>
    <x v="0"/>
    <x v="1"/>
    <n v="1449220"/>
    <n v="225649"/>
    <n v="39904"/>
    <n v="16363"/>
    <n v="281916"/>
    <n v="0.19452947102579318"/>
    <x v="2"/>
    <n v="0"/>
  </r>
  <r>
    <s v="Post_1362"/>
    <x v="225"/>
    <x v="19"/>
    <x v="3"/>
    <x v="0"/>
    <x v="2"/>
    <x v="4"/>
    <n v="597344"/>
    <n v="17521"/>
    <n v="66825"/>
    <n v="29302"/>
    <n v="113648"/>
    <n v="0.19025553115122945"/>
    <x v="1"/>
    <n v="0"/>
  </r>
  <r>
    <s v="Post_1363"/>
    <x v="281"/>
    <x v="14"/>
    <x v="0"/>
    <x v="3"/>
    <x v="0"/>
    <x v="6"/>
    <n v="1009899"/>
    <n v="476137"/>
    <n v="3228"/>
    <n v="47964"/>
    <n v="527329"/>
    <n v="0.52216013680575979"/>
    <x v="2"/>
    <n v="0"/>
  </r>
  <r>
    <s v="Post_1364"/>
    <x v="317"/>
    <x v="6"/>
    <x v="3"/>
    <x v="9"/>
    <x v="1"/>
    <x v="7"/>
    <n v="3120029"/>
    <n v="151582"/>
    <n v="8928"/>
    <n v="27509"/>
    <n v="188019"/>
    <n v="6.0261939872994767E-2"/>
    <x v="1"/>
    <n v="0"/>
  </r>
  <r>
    <s v="Post_1365"/>
    <x v="68"/>
    <x v="0"/>
    <x v="0"/>
    <x v="4"/>
    <x v="3"/>
    <x v="3"/>
    <n v="2364689"/>
    <n v="57101"/>
    <n v="14115"/>
    <n v="11231"/>
    <n v="82447"/>
    <n v="3.4865895684379637E-2"/>
    <x v="0"/>
    <n v="0"/>
  </r>
  <r>
    <s v="Post_1366"/>
    <x v="65"/>
    <x v="0"/>
    <x v="3"/>
    <x v="4"/>
    <x v="0"/>
    <x v="6"/>
    <n v="853053"/>
    <n v="422491"/>
    <n v="51824"/>
    <n v="41589"/>
    <n v="515904"/>
    <n v="0.60477367760268119"/>
    <x v="2"/>
    <n v="0"/>
  </r>
  <r>
    <s v="Post_1367"/>
    <x v="70"/>
    <x v="5"/>
    <x v="0"/>
    <x v="2"/>
    <x v="2"/>
    <x v="5"/>
    <n v="318179"/>
    <n v="247637"/>
    <n v="74541"/>
    <n v="9632"/>
    <n v="331810"/>
    <n v="1.0428406651601771"/>
    <x v="2"/>
    <n v="0"/>
  </r>
  <r>
    <s v="Post_1368"/>
    <x v="105"/>
    <x v="1"/>
    <x v="2"/>
    <x v="9"/>
    <x v="3"/>
    <x v="0"/>
    <n v="2205622"/>
    <n v="171076"/>
    <n v="81828"/>
    <n v="23677"/>
    <n v="276581"/>
    <n v="0.12539818699668392"/>
    <x v="1"/>
    <n v="0"/>
  </r>
  <r>
    <s v="Post_1369"/>
    <x v="469"/>
    <x v="17"/>
    <x v="0"/>
    <x v="6"/>
    <x v="2"/>
    <x v="6"/>
    <n v="963137"/>
    <n v="158489"/>
    <n v="94198"/>
    <n v="2651"/>
    <n v="255338"/>
    <n v="0.26511077863273863"/>
    <x v="2"/>
    <n v="0"/>
  </r>
  <r>
    <s v="Post_1370"/>
    <x v="532"/>
    <x v="21"/>
    <x v="2"/>
    <x v="8"/>
    <x v="0"/>
    <x v="6"/>
    <n v="4356359"/>
    <n v="427373"/>
    <n v="98628"/>
    <n v="27675"/>
    <n v="553676"/>
    <n v="0.12709604511473915"/>
    <x v="2"/>
    <n v="0"/>
  </r>
  <r>
    <s v="Post_1371"/>
    <x v="471"/>
    <x v="12"/>
    <x v="1"/>
    <x v="0"/>
    <x v="3"/>
    <x v="3"/>
    <n v="1180989"/>
    <n v="109429"/>
    <n v="18098"/>
    <n v="33218"/>
    <n v="160745"/>
    <n v="0.1361104972188564"/>
    <x v="1"/>
    <n v="0"/>
  </r>
  <r>
    <s v="Post_1372"/>
    <x v="284"/>
    <x v="16"/>
    <x v="3"/>
    <x v="0"/>
    <x v="5"/>
    <x v="2"/>
    <n v="3465465"/>
    <n v="146955"/>
    <n v="2010"/>
    <n v="4596"/>
    <n v="153561"/>
    <n v="4.4311802312243811E-2"/>
    <x v="0"/>
    <n v="0"/>
  </r>
  <r>
    <s v="Post_1373"/>
    <x v="141"/>
    <x v="6"/>
    <x v="1"/>
    <x v="3"/>
    <x v="5"/>
    <x v="1"/>
    <n v="2744810"/>
    <n v="30544"/>
    <n v="94790"/>
    <n v="20833"/>
    <n v="146167"/>
    <n v="5.3252137670731309E-2"/>
    <x v="1"/>
    <n v="0"/>
  </r>
  <r>
    <s v="Post_1374"/>
    <x v="341"/>
    <x v="20"/>
    <x v="2"/>
    <x v="7"/>
    <x v="0"/>
    <x v="0"/>
    <n v="4517381"/>
    <n v="232135"/>
    <n v="69688"/>
    <n v="1995"/>
    <n v="303818"/>
    <n v="6.7255341092548979E-2"/>
    <x v="2"/>
    <n v="0"/>
  </r>
  <r>
    <s v="Post_1375"/>
    <x v="469"/>
    <x v="17"/>
    <x v="2"/>
    <x v="7"/>
    <x v="0"/>
    <x v="6"/>
    <n v="4496073"/>
    <n v="124732"/>
    <n v="19857"/>
    <n v="2918"/>
    <n v="147507"/>
    <n v="3.2807963749698903E-2"/>
    <x v="1"/>
    <n v="0"/>
  </r>
  <r>
    <s v="Post_1376"/>
    <x v="612"/>
    <x v="20"/>
    <x v="1"/>
    <x v="9"/>
    <x v="4"/>
    <x v="5"/>
    <n v="323411"/>
    <n v="56058"/>
    <n v="33031"/>
    <n v="39409"/>
    <n v="128498"/>
    <n v="0.39732105587008482"/>
    <x v="0"/>
    <n v="0"/>
  </r>
  <r>
    <s v="Post_1377"/>
    <x v="536"/>
    <x v="18"/>
    <x v="3"/>
    <x v="1"/>
    <x v="5"/>
    <x v="5"/>
    <n v="1690683"/>
    <n v="485592"/>
    <n v="49331"/>
    <n v="19554"/>
    <n v="554477"/>
    <n v="0.3279603568498648"/>
    <x v="0"/>
    <n v="0"/>
  </r>
  <r>
    <s v="Post_1378"/>
    <x v="196"/>
    <x v="18"/>
    <x v="0"/>
    <x v="5"/>
    <x v="5"/>
    <x v="6"/>
    <n v="4125312"/>
    <n v="360231"/>
    <n v="50867"/>
    <n v="10401"/>
    <n v="421499"/>
    <n v="0.10217384769927705"/>
    <x v="1"/>
    <n v="0"/>
  </r>
  <r>
    <s v="Post_1379"/>
    <x v="307"/>
    <x v="17"/>
    <x v="1"/>
    <x v="1"/>
    <x v="5"/>
    <x v="1"/>
    <n v="3262393"/>
    <n v="454181"/>
    <n v="90442"/>
    <n v="5100"/>
    <n v="549723"/>
    <n v="0.16850299764620633"/>
    <x v="2"/>
    <n v="0"/>
  </r>
  <r>
    <s v="Post_1380"/>
    <x v="309"/>
    <x v="12"/>
    <x v="0"/>
    <x v="7"/>
    <x v="1"/>
    <x v="2"/>
    <n v="1323089"/>
    <n v="321120"/>
    <n v="43717"/>
    <n v="31601"/>
    <n v="396438"/>
    <n v="0.29963063709244048"/>
    <x v="0"/>
    <n v="0"/>
  </r>
  <r>
    <s v="Post_1381"/>
    <x v="340"/>
    <x v="15"/>
    <x v="3"/>
    <x v="7"/>
    <x v="5"/>
    <x v="5"/>
    <n v="4993673"/>
    <n v="462012"/>
    <n v="14851"/>
    <n v="39245"/>
    <n v="516108"/>
    <n v="0.1033523821043148"/>
    <x v="2"/>
    <n v="0"/>
  </r>
  <r>
    <s v="Post_1382"/>
    <x v="621"/>
    <x v="21"/>
    <x v="3"/>
    <x v="4"/>
    <x v="1"/>
    <x v="7"/>
    <n v="1871397"/>
    <n v="491635"/>
    <n v="26412"/>
    <n v="40281"/>
    <n v="558328"/>
    <n v="0.29834823930999144"/>
    <x v="0"/>
    <n v="0"/>
  </r>
  <r>
    <s v="Post_1383"/>
    <x v="453"/>
    <x v="10"/>
    <x v="2"/>
    <x v="5"/>
    <x v="4"/>
    <x v="5"/>
    <n v="1091382"/>
    <n v="169871"/>
    <n v="69296"/>
    <n v="28132"/>
    <n v="267299"/>
    <n v="0.24491791141873331"/>
    <x v="1"/>
    <n v="0"/>
  </r>
  <r>
    <s v="Post_1384"/>
    <x v="505"/>
    <x v="4"/>
    <x v="1"/>
    <x v="4"/>
    <x v="3"/>
    <x v="2"/>
    <n v="3717231"/>
    <n v="417599"/>
    <n v="10888"/>
    <n v="30642"/>
    <n v="459129"/>
    <n v="0.12351371222288848"/>
    <x v="2"/>
    <n v="0"/>
  </r>
  <r>
    <s v="Post_1385"/>
    <x v="542"/>
    <x v="9"/>
    <x v="2"/>
    <x v="0"/>
    <x v="1"/>
    <x v="0"/>
    <n v="3351844"/>
    <n v="109560"/>
    <n v="72783"/>
    <n v="24165"/>
    <n v="206508"/>
    <n v="6.1610265871562042E-2"/>
    <x v="0"/>
    <n v="0"/>
  </r>
  <r>
    <s v="Post_1386"/>
    <x v="572"/>
    <x v="22"/>
    <x v="3"/>
    <x v="1"/>
    <x v="2"/>
    <x v="7"/>
    <n v="1088400"/>
    <n v="219478"/>
    <n v="50960"/>
    <n v="9544"/>
    <n v="279982"/>
    <n v="0.25724182285924291"/>
    <x v="2"/>
    <n v="0"/>
  </r>
  <r>
    <s v="Post_1387"/>
    <x v="268"/>
    <x v="8"/>
    <x v="0"/>
    <x v="5"/>
    <x v="3"/>
    <x v="0"/>
    <n v="1068851"/>
    <n v="486900"/>
    <n v="57469"/>
    <n v="18804"/>
    <n v="563173"/>
    <n v="0.52689570389137497"/>
    <x v="2"/>
    <n v="0"/>
  </r>
  <r>
    <s v="Post_1388"/>
    <x v="3"/>
    <x v="2"/>
    <x v="3"/>
    <x v="8"/>
    <x v="1"/>
    <x v="2"/>
    <n v="4256215"/>
    <n v="226028"/>
    <n v="42182"/>
    <n v="44655"/>
    <n v="312865"/>
    <n v="7.3507799770453325E-2"/>
    <x v="2"/>
    <n v="0"/>
  </r>
  <r>
    <s v="Post_1389"/>
    <x v="537"/>
    <x v="15"/>
    <x v="2"/>
    <x v="1"/>
    <x v="2"/>
    <x v="6"/>
    <n v="2875825"/>
    <n v="267989"/>
    <n v="33779"/>
    <n v="31998"/>
    <n v="333766"/>
    <n v="0.11605921778967775"/>
    <x v="0"/>
    <n v="0"/>
  </r>
  <r>
    <s v="Post_1390"/>
    <x v="316"/>
    <x v="5"/>
    <x v="3"/>
    <x v="8"/>
    <x v="3"/>
    <x v="5"/>
    <n v="1064061"/>
    <n v="290505"/>
    <n v="80733"/>
    <n v="47868"/>
    <n v="419106"/>
    <n v="0.39387403541714244"/>
    <x v="2"/>
    <n v="0"/>
  </r>
  <r>
    <s v="Post_1391"/>
    <x v="502"/>
    <x v="18"/>
    <x v="0"/>
    <x v="7"/>
    <x v="5"/>
    <x v="6"/>
    <n v="3806689"/>
    <n v="20540"/>
    <n v="47457"/>
    <n v="9403"/>
    <n v="77400"/>
    <n v="2.0332630272659521E-2"/>
    <x v="0"/>
    <n v="0"/>
  </r>
  <r>
    <s v="Post_1392"/>
    <x v="136"/>
    <x v="10"/>
    <x v="2"/>
    <x v="4"/>
    <x v="2"/>
    <x v="4"/>
    <n v="4581334"/>
    <n v="82540"/>
    <n v="38617"/>
    <n v="2955"/>
    <n v="124112"/>
    <n v="2.7090799317404057E-2"/>
    <x v="0"/>
    <n v="0"/>
  </r>
  <r>
    <s v="Post_1393"/>
    <x v="324"/>
    <x v="2"/>
    <x v="0"/>
    <x v="0"/>
    <x v="1"/>
    <x v="1"/>
    <n v="1122575"/>
    <n v="36002"/>
    <n v="75771"/>
    <n v="49277"/>
    <n v="161050"/>
    <n v="0.14346480190633143"/>
    <x v="1"/>
    <n v="0"/>
  </r>
  <r>
    <s v="Post_1394"/>
    <x v="229"/>
    <x v="20"/>
    <x v="0"/>
    <x v="4"/>
    <x v="0"/>
    <x v="0"/>
    <n v="3589440"/>
    <n v="232704"/>
    <n v="14507"/>
    <n v="29927"/>
    <n v="277138"/>
    <n v="7.7209258268699302E-2"/>
    <x v="0"/>
    <n v="0"/>
  </r>
  <r>
    <s v="Post_1395"/>
    <x v="255"/>
    <x v="1"/>
    <x v="2"/>
    <x v="6"/>
    <x v="2"/>
    <x v="6"/>
    <n v="3436501"/>
    <n v="353078"/>
    <n v="6086"/>
    <n v="47414"/>
    <n v="406578"/>
    <n v="0.11831161987149139"/>
    <x v="1"/>
    <n v="0"/>
  </r>
  <r>
    <s v="Post_1396"/>
    <x v="271"/>
    <x v="9"/>
    <x v="3"/>
    <x v="1"/>
    <x v="4"/>
    <x v="3"/>
    <n v="4946463"/>
    <n v="445158"/>
    <n v="72002"/>
    <n v="36183"/>
    <n v="553343"/>
    <n v="0.1118663982728669"/>
    <x v="2"/>
    <n v="0"/>
  </r>
  <r>
    <s v="Post_1397"/>
    <x v="283"/>
    <x v="5"/>
    <x v="2"/>
    <x v="0"/>
    <x v="5"/>
    <x v="7"/>
    <n v="1687923"/>
    <n v="409229"/>
    <n v="27714"/>
    <n v="13106"/>
    <n v="450049"/>
    <n v="0.26662886873394104"/>
    <x v="1"/>
    <n v="0"/>
  </r>
  <r>
    <s v="Post_1398"/>
    <x v="338"/>
    <x v="7"/>
    <x v="0"/>
    <x v="2"/>
    <x v="4"/>
    <x v="2"/>
    <n v="924656"/>
    <n v="154970"/>
    <n v="2083"/>
    <n v="31448"/>
    <n v="188501"/>
    <n v="0.20386067899845997"/>
    <x v="0"/>
    <n v="0"/>
  </r>
  <r>
    <s v="Post_1399"/>
    <x v="421"/>
    <x v="19"/>
    <x v="3"/>
    <x v="4"/>
    <x v="1"/>
    <x v="7"/>
    <n v="3630952"/>
    <n v="413617"/>
    <n v="89862"/>
    <n v="4384"/>
    <n v="507863"/>
    <n v="0.13987048024870613"/>
    <x v="1"/>
    <n v="0"/>
  </r>
  <r>
    <s v="Post_1400"/>
    <x v="344"/>
    <x v="7"/>
    <x v="1"/>
    <x v="3"/>
    <x v="4"/>
    <x v="3"/>
    <n v="23823"/>
    <n v="40878"/>
    <n v="92816"/>
    <n v="32364"/>
    <n v="166058"/>
    <n v="6.9704907022625191"/>
    <x v="1"/>
    <n v="0"/>
  </r>
  <r>
    <s v="Post_1401"/>
    <x v="88"/>
    <x v="10"/>
    <x v="2"/>
    <x v="8"/>
    <x v="0"/>
    <x v="5"/>
    <n v="3270361"/>
    <n v="115776"/>
    <n v="61334"/>
    <n v="8923"/>
    <n v="186033"/>
    <n v="5.6884545773387099E-2"/>
    <x v="2"/>
    <n v="0"/>
  </r>
  <r>
    <s v="Post_1402"/>
    <x v="346"/>
    <x v="0"/>
    <x v="0"/>
    <x v="7"/>
    <x v="0"/>
    <x v="0"/>
    <n v="534126"/>
    <n v="87051"/>
    <n v="54840"/>
    <n v="1455"/>
    <n v="143346"/>
    <n v="0.26837487783781355"/>
    <x v="1"/>
    <n v="0"/>
  </r>
  <r>
    <s v="Post_1403"/>
    <x v="355"/>
    <x v="20"/>
    <x v="0"/>
    <x v="3"/>
    <x v="0"/>
    <x v="5"/>
    <n v="4126231"/>
    <n v="268495"/>
    <n v="57440"/>
    <n v="8547"/>
    <n v="334482"/>
    <n v="8.1062354482819787E-2"/>
    <x v="1"/>
    <n v="0"/>
  </r>
  <r>
    <s v="Post_1404"/>
    <x v="622"/>
    <x v="13"/>
    <x v="3"/>
    <x v="8"/>
    <x v="3"/>
    <x v="1"/>
    <n v="4883178"/>
    <n v="104079"/>
    <n v="97157"/>
    <n v="25266"/>
    <n v="226502"/>
    <n v="4.6384137543214687E-2"/>
    <x v="1"/>
    <n v="0"/>
  </r>
  <r>
    <s v="Post_1405"/>
    <x v="177"/>
    <x v="6"/>
    <x v="1"/>
    <x v="5"/>
    <x v="2"/>
    <x v="0"/>
    <n v="1749951"/>
    <n v="204875"/>
    <n v="35997"/>
    <n v="12109"/>
    <n v="252981"/>
    <n v="0.14456461923791009"/>
    <x v="2"/>
    <n v="0"/>
  </r>
  <r>
    <s v="Post_1406"/>
    <x v="623"/>
    <x v="11"/>
    <x v="0"/>
    <x v="3"/>
    <x v="0"/>
    <x v="4"/>
    <n v="215435"/>
    <n v="384718"/>
    <n v="41860"/>
    <n v="11247"/>
    <n v="437825"/>
    <n v="2.0322835193909996"/>
    <x v="1"/>
    <n v="0"/>
  </r>
  <r>
    <s v="Post_1407"/>
    <x v="550"/>
    <x v="4"/>
    <x v="0"/>
    <x v="2"/>
    <x v="4"/>
    <x v="4"/>
    <n v="1166376"/>
    <n v="489633"/>
    <n v="74135"/>
    <n v="5827"/>
    <n v="569595"/>
    <n v="0.48834595362044486"/>
    <x v="2"/>
    <n v="0"/>
  </r>
  <r>
    <s v="Post_1408"/>
    <x v="493"/>
    <x v="23"/>
    <x v="1"/>
    <x v="4"/>
    <x v="2"/>
    <x v="0"/>
    <n v="4096709"/>
    <n v="436110"/>
    <n v="99307"/>
    <n v="43672"/>
    <n v="579089"/>
    <n v="0.14135468250246722"/>
    <x v="1"/>
    <n v="0"/>
  </r>
  <r>
    <s v="Post_1409"/>
    <x v="624"/>
    <x v="6"/>
    <x v="0"/>
    <x v="4"/>
    <x v="5"/>
    <x v="2"/>
    <n v="4482940"/>
    <n v="45442"/>
    <n v="17114"/>
    <n v="47200"/>
    <n v="109756"/>
    <n v="2.4483040147760177E-2"/>
    <x v="0"/>
    <n v="0"/>
  </r>
  <r>
    <s v="Post_1410"/>
    <x v="137"/>
    <x v="3"/>
    <x v="1"/>
    <x v="9"/>
    <x v="3"/>
    <x v="0"/>
    <n v="183630"/>
    <n v="124969"/>
    <n v="28636"/>
    <n v="6719"/>
    <n v="160324"/>
    <n v="0.87308174045635245"/>
    <x v="2"/>
    <n v="0"/>
  </r>
  <r>
    <s v="Post_1411"/>
    <x v="257"/>
    <x v="11"/>
    <x v="1"/>
    <x v="7"/>
    <x v="1"/>
    <x v="6"/>
    <n v="1270114"/>
    <n v="443977"/>
    <n v="12624"/>
    <n v="5006"/>
    <n v="461607"/>
    <n v="0.36343745522055498"/>
    <x v="1"/>
    <n v="0"/>
  </r>
  <r>
    <s v="Post_1412"/>
    <x v="559"/>
    <x v="15"/>
    <x v="3"/>
    <x v="6"/>
    <x v="2"/>
    <x v="3"/>
    <n v="3869946"/>
    <n v="95722"/>
    <n v="26834"/>
    <n v="29707"/>
    <n v="152263"/>
    <n v="3.9344993444352973E-2"/>
    <x v="2"/>
    <n v="0"/>
  </r>
  <r>
    <s v="Post_1413"/>
    <x v="543"/>
    <x v="15"/>
    <x v="3"/>
    <x v="4"/>
    <x v="4"/>
    <x v="1"/>
    <n v="4596667"/>
    <n v="27747"/>
    <n v="18462"/>
    <n v="49929"/>
    <n v="96138"/>
    <n v="2.0914719295524343E-2"/>
    <x v="1"/>
    <n v="0"/>
  </r>
  <r>
    <s v="Post_1414"/>
    <x v="161"/>
    <x v="16"/>
    <x v="1"/>
    <x v="2"/>
    <x v="3"/>
    <x v="7"/>
    <n v="1253544"/>
    <n v="142240"/>
    <n v="4875"/>
    <n v="24089"/>
    <n v="171204"/>
    <n v="0.13657597978212171"/>
    <x v="1"/>
    <n v="0"/>
  </r>
  <r>
    <s v="Post_1415"/>
    <x v="300"/>
    <x v="2"/>
    <x v="1"/>
    <x v="5"/>
    <x v="0"/>
    <x v="4"/>
    <n v="1581916"/>
    <n v="469936"/>
    <n v="5231"/>
    <n v="20186"/>
    <n v="495353"/>
    <n v="0.31313483143226317"/>
    <x v="2"/>
    <n v="0"/>
  </r>
  <r>
    <s v="Post_1416"/>
    <x v="71"/>
    <x v="15"/>
    <x v="3"/>
    <x v="0"/>
    <x v="3"/>
    <x v="7"/>
    <n v="2572752"/>
    <n v="354527"/>
    <n v="52194"/>
    <n v="10554"/>
    <n v="417275"/>
    <n v="0.16219013725380449"/>
    <x v="2"/>
    <n v="0"/>
  </r>
  <r>
    <s v="Post_1417"/>
    <x v="181"/>
    <x v="11"/>
    <x v="1"/>
    <x v="7"/>
    <x v="4"/>
    <x v="7"/>
    <n v="1760362"/>
    <n v="304604"/>
    <n v="96372"/>
    <n v="32740"/>
    <n v="433716"/>
    <n v="0.24637886980064327"/>
    <x v="0"/>
    <n v="0"/>
  </r>
  <r>
    <s v="Post_1418"/>
    <x v="596"/>
    <x v="20"/>
    <x v="1"/>
    <x v="1"/>
    <x v="0"/>
    <x v="3"/>
    <n v="2065185"/>
    <n v="429022"/>
    <n v="80506"/>
    <n v="34002"/>
    <n v="543530"/>
    <n v="0.26318707524991708"/>
    <x v="1"/>
    <n v="0"/>
  </r>
  <r>
    <s v="Post_1419"/>
    <x v="625"/>
    <x v="5"/>
    <x v="2"/>
    <x v="2"/>
    <x v="1"/>
    <x v="2"/>
    <n v="2321786"/>
    <n v="187199"/>
    <n v="28150"/>
    <n v="34043"/>
    <n v="249392"/>
    <n v="0.10741386157036006"/>
    <x v="0"/>
    <n v="0"/>
  </r>
  <r>
    <s v="Post_1420"/>
    <x v="572"/>
    <x v="22"/>
    <x v="1"/>
    <x v="6"/>
    <x v="2"/>
    <x v="1"/>
    <n v="1834220"/>
    <n v="276597"/>
    <n v="79599"/>
    <n v="22457"/>
    <n v="378653"/>
    <n v="0.20643815899946572"/>
    <x v="2"/>
    <n v="0"/>
  </r>
  <r>
    <s v="Post_1421"/>
    <x v="626"/>
    <x v="1"/>
    <x v="3"/>
    <x v="7"/>
    <x v="0"/>
    <x v="1"/>
    <n v="3627837"/>
    <n v="118275"/>
    <n v="97590"/>
    <n v="15628"/>
    <n v="231493"/>
    <n v="6.3810198749282288E-2"/>
    <x v="1"/>
    <n v="0"/>
  </r>
  <r>
    <s v="Post_1422"/>
    <x v="8"/>
    <x v="6"/>
    <x v="2"/>
    <x v="2"/>
    <x v="2"/>
    <x v="2"/>
    <n v="1869418"/>
    <n v="422698"/>
    <n v="91378"/>
    <n v="14943"/>
    <n v="529019"/>
    <n v="0.28298593465987809"/>
    <x v="0"/>
    <n v="0"/>
  </r>
  <r>
    <s v="Post_1423"/>
    <x v="527"/>
    <x v="13"/>
    <x v="3"/>
    <x v="2"/>
    <x v="2"/>
    <x v="7"/>
    <n v="3319990"/>
    <n v="492053"/>
    <n v="70509"/>
    <n v="850"/>
    <n v="563412"/>
    <n v="0.16970292079193008"/>
    <x v="1"/>
    <n v="0"/>
  </r>
  <r>
    <s v="Post_1424"/>
    <x v="387"/>
    <x v="22"/>
    <x v="1"/>
    <x v="5"/>
    <x v="3"/>
    <x v="5"/>
    <n v="1401937"/>
    <n v="135014"/>
    <n v="42756"/>
    <n v="42886"/>
    <n v="220656"/>
    <n v="0.15739366319599241"/>
    <x v="0"/>
    <n v="0"/>
  </r>
  <r>
    <s v="Post_1425"/>
    <x v="627"/>
    <x v="0"/>
    <x v="2"/>
    <x v="8"/>
    <x v="1"/>
    <x v="2"/>
    <n v="3069341"/>
    <n v="152047"/>
    <n v="18783"/>
    <n v="29122"/>
    <n v="199952"/>
    <n v="6.5144928504196828E-2"/>
    <x v="0"/>
    <n v="0"/>
  </r>
  <r>
    <s v="Post_1426"/>
    <x v="304"/>
    <x v="21"/>
    <x v="3"/>
    <x v="1"/>
    <x v="5"/>
    <x v="0"/>
    <n v="4571329"/>
    <n v="49155"/>
    <n v="98931"/>
    <n v="27535"/>
    <n v="175621"/>
    <n v="3.8417930540549587E-2"/>
    <x v="2"/>
    <n v="0"/>
  </r>
  <r>
    <s v="Post_1427"/>
    <x v="620"/>
    <x v="23"/>
    <x v="2"/>
    <x v="6"/>
    <x v="4"/>
    <x v="0"/>
    <n v="3533891"/>
    <n v="362421"/>
    <n v="44888"/>
    <n v="6152"/>
    <n v="413461"/>
    <n v="0.1169987982085469"/>
    <x v="2"/>
    <n v="0"/>
  </r>
  <r>
    <s v="Post_1428"/>
    <x v="10"/>
    <x v="8"/>
    <x v="0"/>
    <x v="1"/>
    <x v="5"/>
    <x v="2"/>
    <n v="2967157"/>
    <n v="412876"/>
    <n v="73893"/>
    <n v="17235"/>
    <n v="504004"/>
    <n v="0.16986091399949513"/>
    <x v="2"/>
    <n v="0"/>
  </r>
  <r>
    <s v="Post_1429"/>
    <x v="43"/>
    <x v="20"/>
    <x v="2"/>
    <x v="9"/>
    <x v="2"/>
    <x v="5"/>
    <n v="2307580"/>
    <n v="242509"/>
    <n v="24840"/>
    <n v="36605"/>
    <n v="303954"/>
    <n v="0.13171981036410438"/>
    <x v="1"/>
    <n v="0"/>
  </r>
  <r>
    <s v="Post_1430"/>
    <x v="435"/>
    <x v="8"/>
    <x v="1"/>
    <x v="6"/>
    <x v="4"/>
    <x v="0"/>
    <n v="538315"/>
    <n v="258979"/>
    <n v="34138"/>
    <n v="31038"/>
    <n v="324155"/>
    <n v="0.60216601803776604"/>
    <x v="1"/>
    <n v="0"/>
  </r>
  <r>
    <s v="Post_1431"/>
    <x v="628"/>
    <x v="12"/>
    <x v="3"/>
    <x v="8"/>
    <x v="5"/>
    <x v="4"/>
    <n v="2864531"/>
    <n v="281538"/>
    <n v="66575"/>
    <n v="25027"/>
    <n v="373140"/>
    <n v="0.13026216158945392"/>
    <x v="0"/>
    <n v="0"/>
  </r>
  <r>
    <s v="Post_1432"/>
    <x v="629"/>
    <x v="16"/>
    <x v="3"/>
    <x v="4"/>
    <x v="3"/>
    <x v="2"/>
    <n v="4812846"/>
    <n v="282674"/>
    <n v="48887"/>
    <n v="13168"/>
    <n v="344729"/>
    <n v="7.1626850308528472E-2"/>
    <x v="1"/>
    <n v="0"/>
  </r>
  <r>
    <s v="Post_1433"/>
    <x v="218"/>
    <x v="23"/>
    <x v="2"/>
    <x v="3"/>
    <x v="2"/>
    <x v="0"/>
    <n v="4988430"/>
    <n v="387248"/>
    <n v="73957"/>
    <n v="36470"/>
    <n v="497675"/>
    <n v="9.9765858195865226E-2"/>
    <x v="1"/>
    <n v="0"/>
  </r>
  <r>
    <s v="Post_1434"/>
    <x v="346"/>
    <x v="0"/>
    <x v="0"/>
    <x v="8"/>
    <x v="2"/>
    <x v="0"/>
    <n v="320458"/>
    <n v="417326"/>
    <n v="92430"/>
    <n v="12583"/>
    <n v="522339"/>
    <n v="1.6299764711756299"/>
    <x v="2"/>
    <n v="0"/>
  </r>
  <r>
    <s v="Post_1435"/>
    <x v="575"/>
    <x v="19"/>
    <x v="0"/>
    <x v="5"/>
    <x v="4"/>
    <x v="1"/>
    <n v="494177"/>
    <n v="74495"/>
    <n v="51341"/>
    <n v="20363"/>
    <n v="146199"/>
    <n v="0.29584339214491973"/>
    <x v="1"/>
    <n v="0"/>
  </r>
  <r>
    <s v="Post_1436"/>
    <x v="276"/>
    <x v="4"/>
    <x v="0"/>
    <x v="4"/>
    <x v="5"/>
    <x v="3"/>
    <n v="2263835"/>
    <n v="253167"/>
    <n v="92950"/>
    <n v="2373"/>
    <n v="348490"/>
    <n v="0.15393789741743547"/>
    <x v="0"/>
    <n v="0"/>
  </r>
  <r>
    <s v="Post_1437"/>
    <x v="165"/>
    <x v="2"/>
    <x v="1"/>
    <x v="5"/>
    <x v="4"/>
    <x v="4"/>
    <n v="2243545"/>
    <n v="436598"/>
    <n v="7615"/>
    <n v="11674"/>
    <n v="455887"/>
    <n v="0.20319940094805319"/>
    <x v="1"/>
    <n v="0"/>
  </r>
  <r>
    <s v="Post_1438"/>
    <x v="188"/>
    <x v="5"/>
    <x v="1"/>
    <x v="1"/>
    <x v="5"/>
    <x v="6"/>
    <n v="1786017"/>
    <n v="418903"/>
    <n v="61845"/>
    <n v="42763"/>
    <n v="523511"/>
    <n v="0.29311647089585374"/>
    <x v="1"/>
    <n v="0"/>
  </r>
  <r>
    <s v="Post_1439"/>
    <x v="400"/>
    <x v="19"/>
    <x v="0"/>
    <x v="0"/>
    <x v="0"/>
    <x v="3"/>
    <n v="2793453"/>
    <n v="52138"/>
    <n v="49038"/>
    <n v="10863"/>
    <n v="112039"/>
    <n v="4.0107708989555221E-2"/>
    <x v="1"/>
    <n v="0"/>
  </r>
  <r>
    <s v="Post_1440"/>
    <x v="329"/>
    <x v="2"/>
    <x v="2"/>
    <x v="6"/>
    <x v="3"/>
    <x v="7"/>
    <n v="4561911"/>
    <n v="61464"/>
    <n v="87896"/>
    <n v="29370"/>
    <n v="178730"/>
    <n v="3.9178756446585652E-2"/>
    <x v="2"/>
    <n v="0"/>
  </r>
  <r>
    <s v="Post_1441"/>
    <x v="76"/>
    <x v="19"/>
    <x v="3"/>
    <x v="4"/>
    <x v="2"/>
    <x v="2"/>
    <n v="4608473"/>
    <n v="304395"/>
    <n v="4335"/>
    <n v="6543"/>
    <n v="315273"/>
    <n v="6.8411597507460717E-2"/>
    <x v="0"/>
    <n v="0"/>
  </r>
  <r>
    <s v="Post_1442"/>
    <x v="207"/>
    <x v="22"/>
    <x v="0"/>
    <x v="7"/>
    <x v="3"/>
    <x v="6"/>
    <n v="2090020"/>
    <n v="106952"/>
    <n v="66241"/>
    <n v="31466"/>
    <n v="204659"/>
    <n v="9.7922029454263593E-2"/>
    <x v="2"/>
    <n v="0"/>
  </r>
  <r>
    <s v="Post_1443"/>
    <x v="305"/>
    <x v="2"/>
    <x v="0"/>
    <x v="0"/>
    <x v="2"/>
    <x v="4"/>
    <n v="2954922"/>
    <n v="83459"/>
    <n v="90758"/>
    <n v="11510"/>
    <n v="185727"/>
    <n v="6.2853435725206963E-2"/>
    <x v="1"/>
    <n v="0"/>
  </r>
  <r>
    <s v="Post_1444"/>
    <x v="5"/>
    <x v="4"/>
    <x v="0"/>
    <x v="3"/>
    <x v="5"/>
    <x v="5"/>
    <n v="2972779"/>
    <n v="83040"/>
    <n v="51880"/>
    <n v="28713"/>
    <n v="163633"/>
    <n v="5.5043782265684738E-2"/>
    <x v="0"/>
    <n v="0"/>
  </r>
  <r>
    <s v="Post_1445"/>
    <x v="474"/>
    <x v="16"/>
    <x v="3"/>
    <x v="0"/>
    <x v="3"/>
    <x v="7"/>
    <n v="1149619"/>
    <n v="297330"/>
    <n v="86236"/>
    <n v="24425"/>
    <n v="407991"/>
    <n v="0.35489235999057078"/>
    <x v="2"/>
    <n v="0"/>
  </r>
  <r>
    <s v="Post_1446"/>
    <x v="142"/>
    <x v="2"/>
    <x v="0"/>
    <x v="7"/>
    <x v="4"/>
    <x v="1"/>
    <n v="3654157"/>
    <n v="446765"/>
    <n v="960"/>
    <n v="10338"/>
    <n v="458063"/>
    <n v="0.12535394620428186"/>
    <x v="2"/>
    <n v="0"/>
  </r>
  <r>
    <s v="Post_1447"/>
    <x v="630"/>
    <x v="1"/>
    <x v="2"/>
    <x v="2"/>
    <x v="0"/>
    <x v="7"/>
    <n v="237146"/>
    <n v="366143"/>
    <n v="43936"/>
    <n v="27510"/>
    <n v="437589"/>
    <n v="1.8452303644168571"/>
    <x v="1"/>
    <n v="0"/>
  </r>
  <r>
    <s v="Post_1448"/>
    <x v="450"/>
    <x v="15"/>
    <x v="2"/>
    <x v="0"/>
    <x v="0"/>
    <x v="2"/>
    <n v="4822497"/>
    <n v="93252"/>
    <n v="89723"/>
    <n v="22110"/>
    <n v="205085"/>
    <n v="4.2526724226059652E-2"/>
    <x v="2"/>
    <n v="0"/>
  </r>
  <r>
    <s v="Post_1449"/>
    <x v="444"/>
    <x v="22"/>
    <x v="1"/>
    <x v="3"/>
    <x v="2"/>
    <x v="4"/>
    <n v="4059730"/>
    <n v="479772"/>
    <n v="15896"/>
    <n v="35015"/>
    <n v="530683"/>
    <n v="0.13071879164377925"/>
    <x v="1"/>
    <n v="0"/>
  </r>
  <r>
    <s v="Post_1450"/>
    <x v="360"/>
    <x v="22"/>
    <x v="3"/>
    <x v="1"/>
    <x v="2"/>
    <x v="4"/>
    <n v="1704415"/>
    <n v="111106"/>
    <n v="36968"/>
    <n v="11611"/>
    <n v="159685"/>
    <n v="9.3689037000965147E-2"/>
    <x v="0"/>
    <n v="0"/>
  </r>
  <r>
    <s v="Post_1451"/>
    <x v="487"/>
    <x v="21"/>
    <x v="0"/>
    <x v="4"/>
    <x v="1"/>
    <x v="0"/>
    <n v="1245862"/>
    <n v="162049"/>
    <n v="83886"/>
    <n v="27223"/>
    <n v="273158"/>
    <n v="0.21925221252434057"/>
    <x v="2"/>
    <n v="0"/>
  </r>
  <r>
    <s v="Post_1452"/>
    <x v="119"/>
    <x v="17"/>
    <x v="2"/>
    <x v="4"/>
    <x v="0"/>
    <x v="3"/>
    <n v="536923"/>
    <n v="464158"/>
    <n v="44277"/>
    <n v="47080"/>
    <n v="555515"/>
    <n v="1.0346269390583007"/>
    <x v="2"/>
    <n v="0"/>
  </r>
  <r>
    <s v="Post_1453"/>
    <x v="565"/>
    <x v="23"/>
    <x v="3"/>
    <x v="8"/>
    <x v="2"/>
    <x v="2"/>
    <n v="540051"/>
    <n v="496755"/>
    <n v="33448"/>
    <n v="20685"/>
    <n v="550888"/>
    <n v="1.0200666233374256"/>
    <x v="1"/>
    <n v="0"/>
  </r>
  <r>
    <s v="Post_1454"/>
    <x v="407"/>
    <x v="15"/>
    <x v="3"/>
    <x v="8"/>
    <x v="2"/>
    <x v="5"/>
    <n v="2550618"/>
    <n v="270046"/>
    <n v="39624"/>
    <n v="31764"/>
    <n v="341434"/>
    <n v="0.13386324412358103"/>
    <x v="0"/>
    <n v="0"/>
  </r>
  <r>
    <s v="Post_1455"/>
    <x v="631"/>
    <x v="23"/>
    <x v="1"/>
    <x v="0"/>
    <x v="0"/>
    <x v="5"/>
    <n v="3262707"/>
    <n v="322516"/>
    <n v="95255"/>
    <n v="21585"/>
    <n v="439356"/>
    <n v="0.13465996180472228"/>
    <x v="0"/>
    <n v="0"/>
  </r>
  <r>
    <s v="Post_1456"/>
    <x v="509"/>
    <x v="23"/>
    <x v="1"/>
    <x v="5"/>
    <x v="2"/>
    <x v="6"/>
    <n v="3707557"/>
    <n v="238257"/>
    <n v="87810"/>
    <n v="32469"/>
    <n v="358536"/>
    <n v="9.6704110010985667E-2"/>
    <x v="1"/>
    <n v="0"/>
  </r>
  <r>
    <s v="Post_1457"/>
    <x v="249"/>
    <x v="16"/>
    <x v="3"/>
    <x v="7"/>
    <x v="2"/>
    <x v="6"/>
    <n v="3789717"/>
    <n v="314746"/>
    <n v="69878"/>
    <n v="17368"/>
    <n v="401992"/>
    <n v="0.10607441136105941"/>
    <x v="1"/>
    <n v="0"/>
  </r>
  <r>
    <s v="Post_1458"/>
    <x v="578"/>
    <x v="3"/>
    <x v="3"/>
    <x v="7"/>
    <x v="0"/>
    <x v="7"/>
    <n v="1980686"/>
    <n v="27994"/>
    <n v="52403"/>
    <n v="25446"/>
    <n v="105843"/>
    <n v="5.3437546385444235E-2"/>
    <x v="1"/>
    <n v="0"/>
  </r>
  <r>
    <s v="Post_1459"/>
    <x v="156"/>
    <x v="15"/>
    <x v="0"/>
    <x v="9"/>
    <x v="4"/>
    <x v="0"/>
    <n v="2133430"/>
    <n v="479806"/>
    <n v="15065"/>
    <n v="12873"/>
    <n v="507744"/>
    <n v="0.2379942158870926"/>
    <x v="0"/>
    <n v="0"/>
  </r>
  <r>
    <s v="Post_1460"/>
    <x v="223"/>
    <x v="7"/>
    <x v="0"/>
    <x v="4"/>
    <x v="0"/>
    <x v="4"/>
    <n v="3067711"/>
    <n v="211685"/>
    <n v="55025"/>
    <n v="91"/>
    <n v="266801"/>
    <n v="8.6970708779282008E-2"/>
    <x v="0"/>
    <n v="0"/>
  </r>
  <r>
    <s v="Post_1461"/>
    <x v="484"/>
    <x v="20"/>
    <x v="0"/>
    <x v="8"/>
    <x v="4"/>
    <x v="1"/>
    <n v="2412395"/>
    <n v="496981"/>
    <n v="33360"/>
    <n v="46462"/>
    <n v="576803"/>
    <n v="0.23909973283811317"/>
    <x v="0"/>
    <n v="0"/>
  </r>
  <r>
    <s v="Post_1462"/>
    <x v="110"/>
    <x v="1"/>
    <x v="1"/>
    <x v="2"/>
    <x v="0"/>
    <x v="0"/>
    <n v="712815"/>
    <n v="321009"/>
    <n v="10779"/>
    <n v="9754"/>
    <n v="341542"/>
    <n v="0.47914536029685123"/>
    <x v="2"/>
    <n v="0"/>
  </r>
  <r>
    <s v="Post_1463"/>
    <x v="621"/>
    <x v="21"/>
    <x v="2"/>
    <x v="1"/>
    <x v="3"/>
    <x v="0"/>
    <n v="1582056"/>
    <n v="494486"/>
    <n v="84288"/>
    <n v="37093"/>
    <n v="615867"/>
    <n v="0.3892826802591059"/>
    <x v="1"/>
    <n v="0"/>
  </r>
  <r>
    <s v="Post_1464"/>
    <x v="504"/>
    <x v="10"/>
    <x v="1"/>
    <x v="1"/>
    <x v="3"/>
    <x v="4"/>
    <n v="322957"/>
    <n v="396843"/>
    <n v="98493"/>
    <n v="11487"/>
    <n v="506823"/>
    <n v="1.5693203739197479"/>
    <x v="2"/>
    <n v="0"/>
  </r>
  <r>
    <s v="Post_1465"/>
    <x v="366"/>
    <x v="22"/>
    <x v="3"/>
    <x v="7"/>
    <x v="1"/>
    <x v="1"/>
    <n v="4995243"/>
    <n v="198754"/>
    <n v="50261"/>
    <n v="36892"/>
    <n v="285907"/>
    <n v="5.7235854191677961E-2"/>
    <x v="1"/>
    <n v="0"/>
  </r>
  <r>
    <s v="Post_1466"/>
    <x v="627"/>
    <x v="0"/>
    <x v="0"/>
    <x v="9"/>
    <x v="1"/>
    <x v="4"/>
    <n v="3678890"/>
    <n v="73518"/>
    <n v="35146"/>
    <n v="5294"/>
    <n v="113958"/>
    <n v="3.0976191188102933E-2"/>
    <x v="1"/>
    <n v="0"/>
  </r>
  <r>
    <s v="Post_1467"/>
    <x v="193"/>
    <x v="1"/>
    <x v="1"/>
    <x v="7"/>
    <x v="1"/>
    <x v="6"/>
    <n v="2249841"/>
    <n v="97823"/>
    <n v="18276"/>
    <n v="5221"/>
    <n v="121320"/>
    <n v="5.3923810615950196E-2"/>
    <x v="0"/>
    <n v="0"/>
  </r>
  <r>
    <s v="Post_1468"/>
    <x v="261"/>
    <x v="9"/>
    <x v="1"/>
    <x v="2"/>
    <x v="1"/>
    <x v="3"/>
    <n v="1684281"/>
    <n v="409446"/>
    <n v="92094"/>
    <n v="7598"/>
    <n v="509138"/>
    <n v="0.30228803863488335"/>
    <x v="0"/>
    <n v="0"/>
  </r>
  <r>
    <s v="Post_1469"/>
    <x v="549"/>
    <x v="12"/>
    <x v="0"/>
    <x v="5"/>
    <x v="5"/>
    <x v="0"/>
    <n v="1873057"/>
    <n v="21326"/>
    <n v="82659"/>
    <n v="29430"/>
    <n v="133415"/>
    <n v="7.1228478364513195E-2"/>
    <x v="0"/>
    <n v="0"/>
  </r>
  <r>
    <s v="Post_1470"/>
    <x v="632"/>
    <x v="11"/>
    <x v="3"/>
    <x v="4"/>
    <x v="2"/>
    <x v="3"/>
    <n v="4400045"/>
    <n v="264695"/>
    <n v="92687"/>
    <n v="40287"/>
    <n v="397669"/>
    <n v="9.0378393857335551E-2"/>
    <x v="2"/>
    <n v="0"/>
  </r>
  <r>
    <s v="Post_1471"/>
    <x v="140"/>
    <x v="15"/>
    <x v="2"/>
    <x v="8"/>
    <x v="0"/>
    <x v="5"/>
    <n v="4295904"/>
    <n v="96005"/>
    <n v="37813"/>
    <n v="34742"/>
    <n v="168560"/>
    <n v="3.9237375881770169E-2"/>
    <x v="0"/>
    <n v="0"/>
  </r>
  <r>
    <s v="Post_1472"/>
    <x v="1"/>
    <x v="1"/>
    <x v="0"/>
    <x v="1"/>
    <x v="4"/>
    <x v="1"/>
    <n v="1325071"/>
    <n v="32968"/>
    <n v="51401"/>
    <n v="6451"/>
    <n v="90820"/>
    <n v="6.853972353179566E-2"/>
    <x v="0"/>
    <n v="0"/>
  </r>
  <r>
    <s v="Post_1473"/>
    <x v="383"/>
    <x v="10"/>
    <x v="3"/>
    <x v="0"/>
    <x v="3"/>
    <x v="2"/>
    <n v="655188"/>
    <n v="203395"/>
    <n v="52047"/>
    <n v="33016"/>
    <n v="288458"/>
    <n v="0.44026752626726984"/>
    <x v="0"/>
    <n v="0"/>
  </r>
  <r>
    <s v="Post_1474"/>
    <x v="450"/>
    <x v="15"/>
    <x v="2"/>
    <x v="1"/>
    <x v="5"/>
    <x v="1"/>
    <n v="3918763"/>
    <n v="377071"/>
    <n v="94228"/>
    <n v="18967"/>
    <n v="490266"/>
    <n v="0.12510733616705066"/>
    <x v="2"/>
    <n v="0"/>
  </r>
  <r>
    <s v="Post_1475"/>
    <x v="119"/>
    <x v="17"/>
    <x v="1"/>
    <x v="0"/>
    <x v="2"/>
    <x v="5"/>
    <n v="990310"/>
    <n v="94516"/>
    <n v="53191"/>
    <n v="6975"/>
    <n v="154682"/>
    <n v="0.15619553473154871"/>
    <x v="1"/>
    <n v="0"/>
  </r>
  <r>
    <s v="Post_1476"/>
    <x v="221"/>
    <x v="14"/>
    <x v="2"/>
    <x v="0"/>
    <x v="4"/>
    <x v="1"/>
    <n v="239932"/>
    <n v="144696"/>
    <n v="32439"/>
    <n v="22126"/>
    <n v="199261"/>
    <n v="0.83048947201707146"/>
    <x v="2"/>
    <n v="0"/>
  </r>
  <r>
    <s v="Post_1477"/>
    <x v="633"/>
    <x v="10"/>
    <x v="0"/>
    <x v="6"/>
    <x v="5"/>
    <x v="1"/>
    <n v="1093638"/>
    <n v="160508"/>
    <n v="65534"/>
    <n v="14746"/>
    <n v="240788"/>
    <n v="0.22017157414062058"/>
    <x v="0"/>
    <n v="0"/>
  </r>
  <r>
    <s v="Post_1478"/>
    <x v="417"/>
    <x v="2"/>
    <x v="1"/>
    <x v="6"/>
    <x v="1"/>
    <x v="1"/>
    <n v="4459322"/>
    <n v="130429"/>
    <n v="41640"/>
    <n v="43576"/>
    <n v="215645"/>
    <n v="4.8358248182122754E-2"/>
    <x v="0"/>
    <n v="0"/>
  </r>
  <r>
    <s v="Post_1479"/>
    <x v="363"/>
    <x v="4"/>
    <x v="1"/>
    <x v="3"/>
    <x v="2"/>
    <x v="2"/>
    <n v="4856239"/>
    <n v="463589"/>
    <n v="77615"/>
    <n v="15106"/>
    <n v="556310"/>
    <n v="0.11455572923820265"/>
    <x v="1"/>
    <n v="0"/>
  </r>
  <r>
    <s v="Post_1480"/>
    <x v="122"/>
    <x v="13"/>
    <x v="2"/>
    <x v="2"/>
    <x v="2"/>
    <x v="2"/>
    <n v="180256"/>
    <n v="229751"/>
    <n v="7248"/>
    <n v="44829"/>
    <n v="281828"/>
    <n v="1.5634874844665365"/>
    <x v="2"/>
    <n v="0"/>
  </r>
  <r>
    <s v="Post_1481"/>
    <x v="215"/>
    <x v="12"/>
    <x v="0"/>
    <x v="7"/>
    <x v="3"/>
    <x v="2"/>
    <n v="3716784"/>
    <n v="8333"/>
    <n v="58793"/>
    <n v="1796"/>
    <n v="68922"/>
    <n v="1.8543450466855217E-2"/>
    <x v="2"/>
    <n v="0"/>
  </r>
  <r>
    <s v="Post_1482"/>
    <x v="80"/>
    <x v="3"/>
    <x v="2"/>
    <x v="8"/>
    <x v="2"/>
    <x v="0"/>
    <n v="2121741"/>
    <n v="241186"/>
    <n v="76623"/>
    <n v="19400"/>
    <n v="337209"/>
    <n v="0.15893033127040482"/>
    <x v="1"/>
    <n v="0"/>
  </r>
  <r>
    <s v="Post_1483"/>
    <x v="598"/>
    <x v="17"/>
    <x v="2"/>
    <x v="3"/>
    <x v="2"/>
    <x v="1"/>
    <n v="1491502"/>
    <n v="426504"/>
    <n v="12495"/>
    <n v="12223"/>
    <n v="451222"/>
    <n v="0.30252859198311499"/>
    <x v="2"/>
    <n v="0"/>
  </r>
  <r>
    <s v="Post_1484"/>
    <x v="115"/>
    <x v="2"/>
    <x v="0"/>
    <x v="5"/>
    <x v="2"/>
    <x v="7"/>
    <n v="863776"/>
    <n v="360210"/>
    <n v="45845"/>
    <n v="199"/>
    <n v="406254"/>
    <n v="0.47032332456562814"/>
    <x v="1"/>
    <n v="0"/>
  </r>
  <r>
    <s v="Post_1485"/>
    <x v="409"/>
    <x v="11"/>
    <x v="1"/>
    <x v="3"/>
    <x v="2"/>
    <x v="5"/>
    <n v="671118"/>
    <n v="362241"/>
    <n v="15395"/>
    <n v="711"/>
    <n v="378347"/>
    <n v="0.56375629919030634"/>
    <x v="0"/>
    <n v="0"/>
  </r>
  <r>
    <s v="Post_1486"/>
    <x v="365"/>
    <x v="21"/>
    <x v="2"/>
    <x v="9"/>
    <x v="5"/>
    <x v="1"/>
    <n v="1732622"/>
    <n v="439661"/>
    <n v="38668"/>
    <n v="776"/>
    <n v="479105"/>
    <n v="0.2765202104094257"/>
    <x v="0"/>
    <n v="0"/>
  </r>
  <r>
    <s v="Post_1487"/>
    <x v="11"/>
    <x v="9"/>
    <x v="3"/>
    <x v="7"/>
    <x v="2"/>
    <x v="3"/>
    <n v="3944670"/>
    <n v="372509"/>
    <n v="62062"/>
    <n v="992"/>
    <n v="435563"/>
    <n v="0.11041810848562744"/>
    <x v="2"/>
    <n v="0"/>
  </r>
  <r>
    <s v="Post_1488"/>
    <x v="406"/>
    <x v="3"/>
    <x v="2"/>
    <x v="7"/>
    <x v="3"/>
    <x v="1"/>
    <n v="4833726"/>
    <n v="226063"/>
    <n v="96093"/>
    <n v="28087"/>
    <n v="350243"/>
    <n v="7.2458182362839768E-2"/>
    <x v="1"/>
    <n v="0"/>
  </r>
  <r>
    <s v="Post_1489"/>
    <x v="326"/>
    <x v="1"/>
    <x v="3"/>
    <x v="5"/>
    <x v="2"/>
    <x v="1"/>
    <n v="1026032"/>
    <n v="380810"/>
    <n v="37630"/>
    <n v="25608"/>
    <n v="444048"/>
    <n v="0.43278182356885553"/>
    <x v="1"/>
    <n v="0"/>
  </r>
  <r>
    <s v="Post_1490"/>
    <x v="174"/>
    <x v="20"/>
    <x v="3"/>
    <x v="2"/>
    <x v="1"/>
    <x v="2"/>
    <n v="4106517"/>
    <n v="307295"/>
    <n v="68183"/>
    <n v="5092"/>
    <n v="380570"/>
    <n v="9.2674643743103954E-2"/>
    <x v="0"/>
    <n v="0"/>
  </r>
  <r>
    <s v="Post_1491"/>
    <x v="634"/>
    <x v="5"/>
    <x v="3"/>
    <x v="8"/>
    <x v="2"/>
    <x v="6"/>
    <n v="2479066"/>
    <n v="402001"/>
    <n v="44542"/>
    <n v="16506"/>
    <n v="463049"/>
    <n v="0.18678365158491142"/>
    <x v="0"/>
    <n v="0"/>
  </r>
  <r>
    <s v="Post_1492"/>
    <x v="96"/>
    <x v="17"/>
    <x v="2"/>
    <x v="0"/>
    <x v="2"/>
    <x v="7"/>
    <n v="4289404"/>
    <n v="303500"/>
    <n v="69530"/>
    <n v="26484"/>
    <n v="399514"/>
    <n v="9.3139746221153341E-2"/>
    <x v="0"/>
    <n v="0"/>
  </r>
  <r>
    <s v="Post_1493"/>
    <x v="586"/>
    <x v="21"/>
    <x v="1"/>
    <x v="3"/>
    <x v="3"/>
    <x v="5"/>
    <n v="4751448"/>
    <n v="53228"/>
    <n v="671"/>
    <n v="10009"/>
    <n v="63908"/>
    <n v="1.3450215597434719E-2"/>
    <x v="0"/>
    <n v="0"/>
  </r>
  <r>
    <s v="Post_1494"/>
    <x v="169"/>
    <x v="8"/>
    <x v="3"/>
    <x v="4"/>
    <x v="3"/>
    <x v="7"/>
    <n v="3416751"/>
    <n v="64162"/>
    <n v="48379"/>
    <n v="32333"/>
    <n v="144874"/>
    <n v="4.2401099758220602E-2"/>
    <x v="0"/>
    <n v="0"/>
  </r>
  <r>
    <s v="Post_1495"/>
    <x v="478"/>
    <x v="11"/>
    <x v="1"/>
    <x v="0"/>
    <x v="4"/>
    <x v="3"/>
    <n v="4727831"/>
    <n v="399257"/>
    <n v="28383"/>
    <n v="10368"/>
    <n v="438008"/>
    <n v="9.2644597490900163E-2"/>
    <x v="2"/>
    <n v="0"/>
  </r>
  <r>
    <s v="Post_1496"/>
    <x v="38"/>
    <x v="10"/>
    <x v="2"/>
    <x v="7"/>
    <x v="2"/>
    <x v="2"/>
    <n v="3130764"/>
    <n v="471908"/>
    <n v="48103"/>
    <n v="21747"/>
    <n v="541758"/>
    <n v="0.17304338493735075"/>
    <x v="1"/>
    <n v="0"/>
  </r>
  <r>
    <s v="Post_1497"/>
    <x v="134"/>
    <x v="1"/>
    <x v="1"/>
    <x v="0"/>
    <x v="2"/>
    <x v="5"/>
    <n v="735519"/>
    <n v="381334"/>
    <n v="90166"/>
    <n v="35476"/>
    <n v="506976"/>
    <n v="0.68927655165944046"/>
    <x v="1"/>
    <n v="0"/>
  </r>
  <r>
    <s v="Post_1498"/>
    <x v="363"/>
    <x v="4"/>
    <x v="0"/>
    <x v="2"/>
    <x v="2"/>
    <x v="2"/>
    <n v="515113"/>
    <n v="69782"/>
    <n v="39001"/>
    <n v="16271"/>
    <n v="125054"/>
    <n v="0.24277003298305419"/>
    <x v="2"/>
    <n v="0"/>
  </r>
  <r>
    <s v="Post_1499"/>
    <x v="328"/>
    <x v="2"/>
    <x v="0"/>
    <x v="5"/>
    <x v="1"/>
    <x v="5"/>
    <n v="4632593"/>
    <n v="82688"/>
    <n v="35928"/>
    <n v="8999"/>
    <n v="127615"/>
    <n v="2.7547207363133347E-2"/>
    <x v="1"/>
    <n v="0"/>
  </r>
  <r>
    <s v="Post_1500"/>
    <x v="327"/>
    <x v="15"/>
    <x v="3"/>
    <x v="1"/>
    <x v="1"/>
    <x v="7"/>
    <n v="1763821"/>
    <n v="229796"/>
    <n v="94518"/>
    <n v="13069"/>
    <n v="337383"/>
    <n v="0.19127961397443391"/>
    <x v="1"/>
    <n v="0"/>
  </r>
  <r>
    <s v="Post_1501"/>
    <x v="127"/>
    <x v="16"/>
    <x v="3"/>
    <x v="8"/>
    <x v="3"/>
    <x v="7"/>
    <n v="2579953"/>
    <n v="129665"/>
    <n v="13366"/>
    <n v="22743"/>
    <n v="165774"/>
    <n v="6.4254658902700934E-2"/>
    <x v="2"/>
    <n v="0"/>
  </r>
  <r>
    <s v="Post_1502"/>
    <x v="181"/>
    <x v="11"/>
    <x v="1"/>
    <x v="3"/>
    <x v="0"/>
    <x v="6"/>
    <n v="3239663"/>
    <n v="288436"/>
    <n v="94297"/>
    <n v="5399"/>
    <n v="388132"/>
    <n v="0.11980628849358714"/>
    <x v="0"/>
    <n v="0"/>
  </r>
  <r>
    <s v="Post_1503"/>
    <x v="192"/>
    <x v="8"/>
    <x v="0"/>
    <x v="1"/>
    <x v="4"/>
    <x v="2"/>
    <n v="2768113"/>
    <n v="444617"/>
    <n v="75286"/>
    <n v="49358"/>
    <n v="569261"/>
    <n v="0.20564948034997127"/>
    <x v="2"/>
    <n v="0"/>
  </r>
  <r>
    <s v="Post_1504"/>
    <x v="567"/>
    <x v="21"/>
    <x v="2"/>
    <x v="4"/>
    <x v="1"/>
    <x v="7"/>
    <n v="829927"/>
    <n v="186967"/>
    <n v="80175"/>
    <n v="49580"/>
    <n v="316722"/>
    <n v="0.38162633581025801"/>
    <x v="0"/>
    <n v="0"/>
  </r>
  <r>
    <s v="Post_1505"/>
    <x v="58"/>
    <x v="17"/>
    <x v="1"/>
    <x v="4"/>
    <x v="5"/>
    <x v="7"/>
    <n v="4631785"/>
    <n v="399114"/>
    <n v="43028"/>
    <n v="19189"/>
    <n v="461331"/>
    <n v="9.9601125699919149E-2"/>
    <x v="0"/>
    <n v="0"/>
  </r>
  <r>
    <s v="Post_1506"/>
    <x v="456"/>
    <x v="14"/>
    <x v="1"/>
    <x v="1"/>
    <x v="3"/>
    <x v="6"/>
    <n v="3923269"/>
    <n v="38803"/>
    <n v="3269"/>
    <n v="25920"/>
    <n v="67992"/>
    <n v="1.733044560543771E-2"/>
    <x v="0"/>
    <n v="0"/>
  </r>
  <r>
    <s v="Post_1507"/>
    <x v="420"/>
    <x v="6"/>
    <x v="1"/>
    <x v="3"/>
    <x v="3"/>
    <x v="5"/>
    <n v="1684045"/>
    <n v="237632"/>
    <n v="16203"/>
    <n v="33795"/>
    <n v="287630"/>
    <n v="0.17079709865235193"/>
    <x v="2"/>
    <n v="0"/>
  </r>
  <r>
    <s v="Post_1508"/>
    <x v="626"/>
    <x v="1"/>
    <x v="0"/>
    <x v="7"/>
    <x v="2"/>
    <x v="2"/>
    <n v="4473700"/>
    <n v="15777"/>
    <n v="85487"/>
    <n v="15204"/>
    <n v="116468"/>
    <n v="2.6033931644947137E-2"/>
    <x v="0"/>
    <n v="0"/>
  </r>
  <r>
    <s v="Post_1509"/>
    <x v="279"/>
    <x v="23"/>
    <x v="3"/>
    <x v="7"/>
    <x v="4"/>
    <x v="0"/>
    <n v="3822229"/>
    <n v="385332"/>
    <n v="48139"/>
    <n v="6985"/>
    <n v="440456"/>
    <n v="0.1152353770535465"/>
    <x v="2"/>
    <n v="0"/>
  </r>
  <r>
    <s v="Post_1510"/>
    <x v="89"/>
    <x v="3"/>
    <x v="2"/>
    <x v="7"/>
    <x v="3"/>
    <x v="3"/>
    <n v="4253475"/>
    <n v="394052"/>
    <n v="7337"/>
    <n v="4553"/>
    <n v="405942"/>
    <n v="9.5437730326380199E-2"/>
    <x v="0"/>
    <n v="0"/>
  </r>
  <r>
    <s v="Post_1511"/>
    <x v="236"/>
    <x v="19"/>
    <x v="3"/>
    <x v="9"/>
    <x v="3"/>
    <x v="4"/>
    <n v="2829354"/>
    <n v="130736"/>
    <n v="42112"/>
    <n v="46374"/>
    <n v="219222"/>
    <n v="7.7481290782277515E-2"/>
    <x v="1"/>
    <n v="0"/>
  </r>
  <r>
    <s v="Post_1512"/>
    <x v="406"/>
    <x v="3"/>
    <x v="2"/>
    <x v="5"/>
    <x v="3"/>
    <x v="4"/>
    <n v="4577129"/>
    <n v="120208"/>
    <n v="84673"/>
    <n v="8875"/>
    <n v="213756"/>
    <n v="4.6700890449012905E-2"/>
    <x v="0"/>
    <n v="0"/>
  </r>
  <r>
    <s v="Post_1513"/>
    <x v="635"/>
    <x v="19"/>
    <x v="3"/>
    <x v="3"/>
    <x v="0"/>
    <x v="0"/>
    <n v="1194963"/>
    <n v="103244"/>
    <n v="46147"/>
    <n v="35429"/>
    <n v="184820"/>
    <n v="0.15466587668404796"/>
    <x v="0"/>
    <n v="0"/>
  </r>
  <r>
    <s v="Post_1514"/>
    <x v="469"/>
    <x v="17"/>
    <x v="1"/>
    <x v="4"/>
    <x v="2"/>
    <x v="6"/>
    <n v="18259"/>
    <n v="325660"/>
    <n v="50504"/>
    <n v="27761"/>
    <n v="403925"/>
    <n v="22.121967249027875"/>
    <x v="2"/>
    <n v="0"/>
  </r>
  <r>
    <s v="Post_1515"/>
    <x v="285"/>
    <x v="10"/>
    <x v="2"/>
    <x v="1"/>
    <x v="2"/>
    <x v="2"/>
    <n v="4558750"/>
    <n v="161524"/>
    <n v="66774"/>
    <n v="20755"/>
    <n v="249053"/>
    <n v="5.4631861804222651E-2"/>
    <x v="0"/>
    <n v="0"/>
  </r>
  <r>
    <s v="Post_1516"/>
    <x v="636"/>
    <x v="3"/>
    <x v="3"/>
    <x v="8"/>
    <x v="4"/>
    <x v="7"/>
    <n v="2624457"/>
    <n v="270811"/>
    <n v="8063"/>
    <n v="43610"/>
    <n v="322484"/>
    <n v="0.12287646549362402"/>
    <x v="1"/>
    <n v="0"/>
  </r>
  <r>
    <s v="Post_1517"/>
    <x v="266"/>
    <x v="19"/>
    <x v="3"/>
    <x v="4"/>
    <x v="0"/>
    <x v="0"/>
    <n v="3810909"/>
    <n v="73215"/>
    <n v="60036"/>
    <n v="6135"/>
    <n v="139386"/>
    <n v="3.6575525681668074E-2"/>
    <x v="0"/>
    <n v="0"/>
  </r>
  <r>
    <s v="Post_1518"/>
    <x v="168"/>
    <x v="18"/>
    <x v="1"/>
    <x v="8"/>
    <x v="1"/>
    <x v="2"/>
    <n v="2804201"/>
    <n v="214403"/>
    <n v="58405"/>
    <n v="45421"/>
    <n v="318229"/>
    <n v="0.11348294933209138"/>
    <x v="0"/>
    <n v="0"/>
  </r>
  <r>
    <s v="Post_1519"/>
    <x v="637"/>
    <x v="21"/>
    <x v="0"/>
    <x v="2"/>
    <x v="3"/>
    <x v="4"/>
    <n v="296962"/>
    <n v="420882"/>
    <n v="50231"/>
    <n v="20919"/>
    <n v="492032"/>
    <n v="1.6568853927438527"/>
    <x v="2"/>
    <n v="0"/>
  </r>
  <r>
    <s v="Post_1520"/>
    <x v="578"/>
    <x v="3"/>
    <x v="0"/>
    <x v="0"/>
    <x v="5"/>
    <x v="6"/>
    <n v="3678271"/>
    <n v="388515"/>
    <n v="29923"/>
    <n v="39653"/>
    <n v="458091"/>
    <n v="0.12453976338339399"/>
    <x v="1"/>
    <n v="0"/>
  </r>
  <r>
    <s v="Post_1521"/>
    <x v="11"/>
    <x v="9"/>
    <x v="1"/>
    <x v="4"/>
    <x v="1"/>
    <x v="1"/>
    <n v="3433826"/>
    <n v="11737"/>
    <n v="47228"/>
    <n v="22379"/>
    <n v="81344"/>
    <n v="2.3689027923954213E-2"/>
    <x v="1"/>
    <n v="0"/>
  </r>
  <r>
    <s v="Post_1522"/>
    <x v="236"/>
    <x v="19"/>
    <x v="1"/>
    <x v="0"/>
    <x v="4"/>
    <x v="7"/>
    <n v="807398"/>
    <n v="175697"/>
    <n v="86610"/>
    <n v="31176"/>
    <n v="293483"/>
    <n v="0.36349235445220324"/>
    <x v="2"/>
    <n v="0"/>
  </r>
  <r>
    <s v="Post_1523"/>
    <x v="198"/>
    <x v="8"/>
    <x v="0"/>
    <x v="6"/>
    <x v="3"/>
    <x v="0"/>
    <n v="344152"/>
    <n v="155459"/>
    <n v="92731"/>
    <n v="12480"/>
    <n v="260670"/>
    <n v="0.75742695088216838"/>
    <x v="2"/>
    <n v="0"/>
  </r>
  <r>
    <s v="Post_1524"/>
    <x v="210"/>
    <x v="10"/>
    <x v="2"/>
    <x v="7"/>
    <x v="2"/>
    <x v="2"/>
    <n v="1595568"/>
    <n v="145000"/>
    <n v="70495"/>
    <n v="40154"/>
    <n v="255649"/>
    <n v="0.16022444671740721"/>
    <x v="2"/>
    <n v="0"/>
  </r>
  <r>
    <s v="Post_1525"/>
    <x v="187"/>
    <x v="4"/>
    <x v="3"/>
    <x v="7"/>
    <x v="5"/>
    <x v="1"/>
    <n v="2632783"/>
    <n v="220230"/>
    <n v="80297"/>
    <n v="29046"/>
    <n v="329573"/>
    <n v="0.1251804649300759"/>
    <x v="1"/>
    <n v="0"/>
  </r>
  <r>
    <s v="Post_1526"/>
    <x v="447"/>
    <x v="20"/>
    <x v="0"/>
    <x v="2"/>
    <x v="2"/>
    <x v="5"/>
    <n v="2252242"/>
    <n v="248785"/>
    <n v="7800"/>
    <n v="26183"/>
    <n v="282768"/>
    <n v="0.12554956350161306"/>
    <x v="2"/>
    <n v="0"/>
  </r>
  <r>
    <s v="Post_1527"/>
    <x v="636"/>
    <x v="3"/>
    <x v="2"/>
    <x v="4"/>
    <x v="2"/>
    <x v="1"/>
    <n v="2532021"/>
    <n v="335223"/>
    <n v="14017"/>
    <n v="24606"/>
    <n v="373846"/>
    <n v="0.14764727464740615"/>
    <x v="2"/>
    <n v="0"/>
  </r>
  <r>
    <s v="Post_1528"/>
    <x v="612"/>
    <x v="20"/>
    <x v="3"/>
    <x v="0"/>
    <x v="0"/>
    <x v="0"/>
    <n v="4138006"/>
    <n v="417828"/>
    <n v="36755"/>
    <n v="20440"/>
    <n v="475023"/>
    <n v="0.11479514529461775"/>
    <x v="0"/>
    <n v="0"/>
  </r>
  <r>
    <s v="Post_1529"/>
    <x v="93"/>
    <x v="2"/>
    <x v="1"/>
    <x v="8"/>
    <x v="1"/>
    <x v="1"/>
    <n v="4854421"/>
    <n v="486650"/>
    <n v="86108"/>
    <n v="46638"/>
    <n v="619396"/>
    <n v="0.12759420742453118"/>
    <x v="1"/>
    <n v="0"/>
  </r>
  <r>
    <s v="Post_1530"/>
    <x v="115"/>
    <x v="2"/>
    <x v="2"/>
    <x v="6"/>
    <x v="0"/>
    <x v="2"/>
    <n v="4066022"/>
    <n v="295418"/>
    <n v="61929"/>
    <n v="8393"/>
    <n v="365740"/>
    <n v="8.9950324912162302E-2"/>
    <x v="2"/>
    <n v="0"/>
  </r>
  <r>
    <s v="Post_1531"/>
    <x v="398"/>
    <x v="13"/>
    <x v="3"/>
    <x v="5"/>
    <x v="4"/>
    <x v="2"/>
    <n v="2007848"/>
    <n v="280952"/>
    <n v="42850"/>
    <n v="13703"/>
    <n v="337505"/>
    <n v="0.16809290344687447"/>
    <x v="0"/>
    <n v="0"/>
  </r>
  <r>
    <s v="Post_1532"/>
    <x v="283"/>
    <x v="5"/>
    <x v="0"/>
    <x v="7"/>
    <x v="4"/>
    <x v="2"/>
    <n v="4321729"/>
    <n v="395257"/>
    <n v="25222"/>
    <n v="9123"/>
    <n v="429602"/>
    <n v="9.9405122348023206E-2"/>
    <x v="0"/>
    <n v="0"/>
  </r>
  <r>
    <s v="Post_1533"/>
    <x v="483"/>
    <x v="12"/>
    <x v="3"/>
    <x v="2"/>
    <x v="4"/>
    <x v="7"/>
    <n v="111610"/>
    <n v="3213"/>
    <n v="71922"/>
    <n v="12065"/>
    <n v="87200"/>
    <n v="0.78129199892482748"/>
    <x v="2"/>
    <n v="0"/>
  </r>
  <r>
    <s v="Post_1534"/>
    <x v="49"/>
    <x v="4"/>
    <x v="1"/>
    <x v="4"/>
    <x v="0"/>
    <x v="5"/>
    <n v="2048086"/>
    <n v="191738"/>
    <n v="99853"/>
    <n v="42598"/>
    <n v="334189"/>
    <n v="0.16317137073345553"/>
    <x v="2"/>
    <n v="0"/>
  </r>
  <r>
    <s v="Post_1535"/>
    <x v="638"/>
    <x v="20"/>
    <x v="2"/>
    <x v="7"/>
    <x v="2"/>
    <x v="4"/>
    <n v="103478"/>
    <n v="456488"/>
    <n v="26980"/>
    <n v="47979"/>
    <n v="531447"/>
    <n v="5.1358453004503373"/>
    <x v="2"/>
    <n v="0"/>
  </r>
  <r>
    <s v="Post_1536"/>
    <x v="129"/>
    <x v="23"/>
    <x v="2"/>
    <x v="5"/>
    <x v="2"/>
    <x v="7"/>
    <n v="4894673"/>
    <n v="140903"/>
    <n v="8150"/>
    <n v="24491"/>
    <n v="173544"/>
    <n v="3.5455688255374769E-2"/>
    <x v="1"/>
    <n v="0"/>
  </r>
  <r>
    <s v="Post_1537"/>
    <x v="183"/>
    <x v="9"/>
    <x v="1"/>
    <x v="4"/>
    <x v="5"/>
    <x v="7"/>
    <n v="991012"/>
    <n v="355863"/>
    <n v="94626"/>
    <n v="26180"/>
    <n v="476669"/>
    <n v="0.48099215751171531"/>
    <x v="0"/>
    <n v="0"/>
  </r>
  <r>
    <s v="Post_1538"/>
    <x v="377"/>
    <x v="12"/>
    <x v="3"/>
    <x v="0"/>
    <x v="0"/>
    <x v="6"/>
    <n v="20509"/>
    <n v="237516"/>
    <n v="66323"/>
    <n v="41897"/>
    <n v="345736"/>
    <n v="16.857769759617728"/>
    <x v="1"/>
    <n v="0"/>
  </r>
  <r>
    <s v="Post_1539"/>
    <x v="291"/>
    <x v="14"/>
    <x v="3"/>
    <x v="8"/>
    <x v="2"/>
    <x v="3"/>
    <n v="1469953"/>
    <n v="306082"/>
    <n v="51502"/>
    <n v="1668"/>
    <n v="359252"/>
    <n v="0.24439692969775223"/>
    <x v="0"/>
    <n v="0"/>
  </r>
  <r>
    <s v="Post_1540"/>
    <x v="145"/>
    <x v="23"/>
    <x v="1"/>
    <x v="7"/>
    <x v="5"/>
    <x v="7"/>
    <n v="1913736"/>
    <n v="54523"/>
    <n v="2152"/>
    <n v="11464"/>
    <n v="68139"/>
    <n v="3.5605224545078321E-2"/>
    <x v="0"/>
    <n v="0"/>
  </r>
  <r>
    <s v="Post_1541"/>
    <x v="479"/>
    <x v="19"/>
    <x v="1"/>
    <x v="3"/>
    <x v="4"/>
    <x v="4"/>
    <n v="4323"/>
    <n v="301571"/>
    <n v="81786"/>
    <n v="30318"/>
    <n v="413675"/>
    <n v="95.69164931760352"/>
    <x v="2"/>
    <n v="0"/>
  </r>
  <r>
    <s v="Post_1542"/>
    <x v="593"/>
    <x v="7"/>
    <x v="3"/>
    <x v="7"/>
    <x v="5"/>
    <x v="6"/>
    <n v="2911881"/>
    <n v="44708"/>
    <n v="57294"/>
    <n v="21899"/>
    <n v="123901"/>
    <n v="4.2550159158289781E-2"/>
    <x v="2"/>
    <n v="0"/>
  </r>
  <r>
    <s v="Post_1543"/>
    <x v="248"/>
    <x v="14"/>
    <x v="3"/>
    <x v="3"/>
    <x v="5"/>
    <x v="6"/>
    <n v="2206955"/>
    <n v="316622"/>
    <n v="64570"/>
    <n v="9555"/>
    <n v="390747"/>
    <n v="0.17705254524899691"/>
    <x v="1"/>
    <n v="0"/>
  </r>
  <r>
    <s v="Post_1544"/>
    <x v="200"/>
    <x v="2"/>
    <x v="3"/>
    <x v="0"/>
    <x v="4"/>
    <x v="3"/>
    <n v="4574924"/>
    <n v="197709"/>
    <n v="97880"/>
    <n v="18735"/>
    <n v="314324"/>
    <n v="6.8705840796480996E-2"/>
    <x v="1"/>
    <n v="0"/>
  </r>
  <r>
    <s v="Post_1545"/>
    <x v="345"/>
    <x v="6"/>
    <x v="3"/>
    <x v="4"/>
    <x v="1"/>
    <x v="7"/>
    <n v="4910553"/>
    <n v="499704"/>
    <n v="34160"/>
    <n v="9319"/>
    <n v="543183"/>
    <n v="0.1106154439225073"/>
    <x v="2"/>
    <n v="0"/>
  </r>
  <r>
    <s v="Post_1546"/>
    <x v="264"/>
    <x v="13"/>
    <x v="3"/>
    <x v="8"/>
    <x v="5"/>
    <x v="0"/>
    <n v="3101726"/>
    <n v="490"/>
    <n v="80829"/>
    <n v="593"/>
    <n v="81912"/>
    <n v="2.6408522222788215E-2"/>
    <x v="0"/>
    <n v="0"/>
  </r>
  <r>
    <s v="Post_1547"/>
    <x v="353"/>
    <x v="9"/>
    <x v="1"/>
    <x v="3"/>
    <x v="1"/>
    <x v="7"/>
    <n v="1664101"/>
    <n v="117775"/>
    <n v="50763"/>
    <n v="42936"/>
    <n v="211474"/>
    <n v="0.12708002699355389"/>
    <x v="0"/>
    <n v="0"/>
  </r>
  <r>
    <s v="Post_1548"/>
    <x v="277"/>
    <x v="23"/>
    <x v="0"/>
    <x v="1"/>
    <x v="3"/>
    <x v="2"/>
    <n v="2417241"/>
    <n v="419969"/>
    <n v="78050"/>
    <n v="42955"/>
    <n v="540974"/>
    <n v="0.22379812356318629"/>
    <x v="2"/>
    <n v="0"/>
  </r>
  <r>
    <s v="Post_1549"/>
    <x v="2"/>
    <x v="0"/>
    <x v="0"/>
    <x v="6"/>
    <x v="2"/>
    <x v="4"/>
    <n v="2758290"/>
    <n v="30695"/>
    <n v="65435"/>
    <n v="16736"/>
    <n v="112866"/>
    <n v="4.09188301447636E-2"/>
    <x v="2"/>
    <n v="0"/>
  </r>
  <r>
    <s v="Post_1550"/>
    <x v="393"/>
    <x v="8"/>
    <x v="2"/>
    <x v="4"/>
    <x v="2"/>
    <x v="2"/>
    <n v="271748"/>
    <n v="215421"/>
    <n v="41229"/>
    <n v="16581"/>
    <n v="273231"/>
    <n v="1.0054572618749724"/>
    <x v="2"/>
    <n v="0"/>
  </r>
  <r>
    <s v="Post_1551"/>
    <x v="192"/>
    <x v="8"/>
    <x v="3"/>
    <x v="6"/>
    <x v="1"/>
    <x v="1"/>
    <n v="1151377"/>
    <n v="488602"/>
    <n v="78927"/>
    <n v="10780"/>
    <n v="578309"/>
    <n v="0.50227597042497807"/>
    <x v="0"/>
    <n v="0"/>
  </r>
  <r>
    <s v="Post_1552"/>
    <x v="460"/>
    <x v="12"/>
    <x v="2"/>
    <x v="8"/>
    <x v="0"/>
    <x v="5"/>
    <n v="1188499"/>
    <n v="97329"/>
    <n v="81880"/>
    <n v="35799"/>
    <n v="215008"/>
    <n v="0.18090717787730576"/>
    <x v="2"/>
    <n v="0"/>
  </r>
  <r>
    <s v="Post_1553"/>
    <x v="404"/>
    <x v="9"/>
    <x v="3"/>
    <x v="7"/>
    <x v="4"/>
    <x v="4"/>
    <n v="1797416"/>
    <n v="432818"/>
    <n v="87238"/>
    <n v="33875"/>
    <n v="553931"/>
    <n v="0.30818185662083791"/>
    <x v="2"/>
    <n v="0"/>
  </r>
  <r>
    <s v="Post_1554"/>
    <x v="207"/>
    <x v="22"/>
    <x v="3"/>
    <x v="4"/>
    <x v="0"/>
    <x v="1"/>
    <n v="4334449"/>
    <n v="298421"/>
    <n v="27429"/>
    <n v="47285"/>
    <n v="373135"/>
    <n v="8.6085913111447379E-2"/>
    <x v="1"/>
    <n v="0"/>
  </r>
  <r>
    <s v="Post_1555"/>
    <x v="449"/>
    <x v="6"/>
    <x v="3"/>
    <x v="6"/>
    <x v="5"/>
    <x v="2"/>
    <n v="4938299"/>
    <n v="139325"/>
    <n v="25425"/>
    <n v="21859"/>
    <n v="186609"/>
    <n v="3.7788112870443855E-2"/>
    <x v="1"/>
    <n v="0"/>
  </r>
  <r>
    <s v="Post_1556"/>
    <x v="572"/>
    <x v="22"/>
    <x v="3"/>
    <x v="9"/>
    <x v="3"/>
    <x v="5"/>
    <n v="4629556"/>
    <n v="8738"/>
    <n v="79929"/>
    <n v="19204"/>
    <n v="107871"/>
    <n v="2.3300506571256509E-2"/>
    <x v="2"/>
    <n v="0"/>
  </r>
  <r>
    <s v="Post_1557"/>
    <x v="458"/>
    <x v="21"/>
    <x v="2"/>
    <x v="6"/>
    <x v="2"/>
    <x v="4"/>
    <n v="4774320"/>
    <n v="416290"/>
    <n v="52552"/>
    <n v="21456"/>
    <n v="490298"/>
    <n v="0.10269483402872032"/>
    <x v="0"/>
    <n v="0"/>
  </r>
  <r>
    <s v="Post_1558"/>
    <x v="466"/>
    <x v="8"/>
    <x v="0"/>
    <x v="4"/>
    <x v="0"/>
    <x v="4"/>
    <n v="2497597"/>
    <n v="321619"/>
    <n v="36084"/>
    <n v="47880"/>
    <n v="405583"/>
    <n v="0.16238928858418711"/>
    <x v="2"/>
    <n v="0"/>
  </r>
  <r>
    <s v="Post_1559"/>
    <x v="411"/>
    <x v="8"/>
    <x v="3"/>
    <x v="3"/>
    <x v="1"/>
    <x v="2"/>
    <n v="1882126"/>
    <n v="475800"/>
    <n v="43114"/>
    <n v="27910"/>
    <n v="546824"/>
    <n v="0.29053527765941284"/>
    <x v="2"/>
    <n v="0"/>
  </r>
  <r>
    <s v="Post_1560"/>
    <x v="271"/>
    <x v="9"/>
    <x v="3"/>
    <x v="3"/>
    <x v="5"/>
    <x v="2"/>
    <n v="1194460"/>
    <n v="216370"/>
    <n v="38625"/>
    <n v="17650"/>
    <n v="272645"/>
    <n v="0.22825795757078512"/>
    <x v="1"/>
    <n v="0"/>
  </r>
  <r>
    <s v="Post_1561"/>
    <x v="585"/>
    <x v="16"/>
    <x v="2"/>
    <x v="3"/>
    <x v="3"/>
    <x v="0"/>
    <n v="1622856"/>
    <n v="192496"/>
    <n v="43325"/>
    <n v="17806"/>
    <n v="253627"/>
    <n v="0.15628435301715002"/>
    <x v="2"/>
    <n v="0"/>
  </r>
  <r>
    <s v="Post_1562"/>
    <x v="528"/>
    <x v="6"/>
    <x v="2"/>
    <x v="4"/>
    <x v="3"/>
    <x v="1"/>
    <n v="1301521"/>
    <n v="96995"/>
    <n v="8034"/>
    <n v="37607"/>
    <n v="142636"/>
    <n v="0.10959177762018438"/>
    <x v="1"/>
    <n v="0"/>
  </r>
  <r>
    <s v="Post_1563"/>
    <x v="639"/>
    <x v="13"/>
    <x v="3"/>
    <x v="2"/>
    <x v="5"/>
    <x v="3"/>
    <n v="4530295"/>
    <n v="353065"/>
    <n v="91917"/>
    <n v="19537"/>
    <n v="464519"/>
    <n v="0.10253614830822276"/>
    <x v="0"/>
    <n v="0"/>
  </r>
  <r>
    <s v="Post_1564"/>
    <x v="281"/>
    <x v="14"/>
    <x v="1"/>
    <x v="8"/>
    <x v="5"/>
    <x v="0"/>
    <n v="3642505"/>
    <n v="472553"/>
    <n v="83616"/>
    <n v="25351"/>
    <n v="581520"/>
    <n v="0.15964837385260969"/>
    <x v="2"/>
    <n v="0"/>
  </r>
  <r>
    <s v="Post_1565"/>
    <x v="597"/>
    <x v="21"/>
    <x v="3"/>
    <x v="2"/>
    <x v="1"/>
    <x v="0"/>
    <n v="110017"/>
    <n v="447835"/>
    <n v="93230"/>
    <n v="15675"/>
    <n v="556740"/>
    <n v="5.0604906514447769"/>
    <x v="0"/>
    <n v="0"/>
  </r>
  <r>
    <s v="Post_1566"/>
    <x v="195"/>
    <x v="10"/>
    <x v="3"/>
    <x v="1"/>
    <x v="5"/>
    <x v="7"/>
    <n v="558319"/>
    <n v="94611"/>
    <n v="39828"/>
    <n v="27525"/>
    <n v="161964"/>
    <n v="0.29009222326304496"/>
    <x v="2"/>
    <n v="0"/>
  </r>
  <r>
    <s v="Post_1567"/>
    <x v="219"/>
    <x v="7"/>
    <x v="1"/>
    <x v="0"/>
    <x v="5"/>
    <x v="3"/>
    <n v="797275"/>
    <n v="354616"/>
    <n v="31544"/>
    <n v="29280"/>
    <n v="415440"/>
    <n v="0.52107491141701423"/>
    <x v="0"/>
    <n v="0"/>
  </r>
  <r>
    <s v="Post_1568"/>
    <x v="0"/>
    <x v="0"/>
    <x v="1"/>
    <x v="8"/>
    <x v="5"/>
    <x v="6"/>
    <n v="1146819"/>
    <n v="153532"/>
    <n v="13633"/>
    <n v="27160"/>
    <n v="194325"/>
    <n v="0.16944696591179603"/>
    <x v="1"/>
    <n v="0"/>
  </r>
  <r>
    <s v="Post_1569"/>
    <x v="455"/>
    <x v="21"/>
    <x v="0"/>
    <x v="4"/>
    <x v="5"/>
    <x v="6"/>
    <n v="3317315"/>
    <n v="70605"/>
    <n v="61789"/>
    <n v="43169"/>
    <n v="175563"/>
    <n v="5.2923222545944539E-2"/>
    <x v="2"/>
    <n v="0"/>
  </r>
  <r>
    <s v="Post_1570"/>
    <x v="499"/>
    <x v="11"/>
    <x v="0"/>
    <x v="2"/>
    <x v="4"/>
    <x v="3"/>
    <n v="243941"/>
    <n v="453454"/>
    <n v="4373"/>
    <n v="23761"/>
    <n v="481588"/>
    <n v="1.9741986791888202"/>
    <x v="1"/>
    <n v="0"/>
  </r>
  <r>
    <s v="Post_1571"/>
    <x v="498"/>
    <x v="23"/>
    <x v="3"/>
    <x v="8"/>
    <x v="2"/>
    <x v="6"/>
    <n v="2514764"/>
    <n v="100963"/>
    <n v="79384"/>
    <n v="29464"/>
    <n v="209811"/>
    <n v="8.3431685836126174E-2"/>
    <x v="1"/>
    <n v="0"/>
  </r>
  <r>
    <s v="Post_1572"/>
    <x v="354"/>
    <x v="1"/>
    <x v="1"/>
    <x v="7"/>
    <x v="5"/>
    <x v="1"/>
    <n v="4956932"/>
    <n v="128560"/>
    <n v="68871"/>
    <n v="43838"/>
    <n v="241269"/>
    <n v="4.8673050185074153E-2"/>
    <x v="1"/>
    <n v="0"/>
  </r>
  <r>
    <s v="Post_1573"/>
    <x v="186"/>
    <x v="12"/>
    <x v="2"/>
    <x v="8"/>
    <x v="3"/>
    <x v="1"/>
    <n v="2131247"/>
    <n v="184490"/>
    <n v="46526"/>
    <n v="35734"/>
    <n v="266750"/>
    <n v="0.12516146650294405"/>
    <x v="0"/>
    <n v="0"/>
  </r>
  <r>
    <s v="Post_1574"/>
    <x v="298"/>
    <x v="9"/>
    <x v="1"/>
    <x v="6"/>
    <x v="0"/>
    <x v="0"/>
    <n v="1131722"/>
    <n v="340105"/>
    <n v="73373"/>
    <n v="11857"/>
    <n v="425335"/>
    <n v="0.37582992996513276"/>
    <x v="1"/>
    <n v="0"/>
  </r>
  <r>
    <s v="Post_1575"/>
    <x v="634"/>
    <x v="5"/>
    <x v="3"/>
    <x v="8"/>
    <x v="5"/>
    <x v="7"/>
    <n v="2833025"/>
    <n v="156803"/>
    <n v="67252"/>
    <n v="2601"/>
    <n v="226656"/>
    <n v="8.0004941714245367E-2"/>
    <x v="2"/>
    <n v="0"/>
  </r>
  <r>
    <s v="Post_1576"/>
    <x v="345"/>
    <x v="6"/>
    <x v="0"/>
    <x v="9"/>
    <x v="0"/>
    <x v="3"/>
    <n v="3587576"/>
    <n v="363800"/>
    <n v="86707"/>
    <n v="9705"/>
    <n v="460212"/>
    <n v="0.12827937303627854"/>
    <x v="0"/>
    <n v="0"/>
  </r>
  <r>
    <s v="Post_1577"/>
    <x v="335"/>
    <x v="22"/>
    <x v="2"/>
    <x v="4"/>
    <x v="2"/>
    <x v="7"/>
    <n v="1942883"/>
    <n v="174956"/>
    <n v="57853"/>
    <n v="15443"/>
    <n v="248252"/>
    <n v="0.12777506417010184"/>
    <x v="2"/>
    <n v="0"/>
  </r>
  <r>
    <s v="Post_1578"/>
    <x v="201"/>
    <x v="11"/>
    <x v="2"/>
    <x v="2"/>
    <x v="2"/>
    <x v="1"/>
    <n v="295323"/>
    <n v="249791"/>
    <n v="34311"/>
    <n v="31083"/>
    <n v="315185"/>
    <n v="1.0672551748424606"/>
    <x v="0"/>
    <n v="0"/>
  </r>
  <r>
    <s v="Post_1579"/>
    <x v="46"/>
    <x v="21"/>
    <x v="2"/>
    <x v="7"/>
    <x v="2"/>
    <x v="1"/>
    <n v="57621"/>
    <n v="424733"/>
    <n v="91384"/>
    <n v="26655"/>
    <n v="542772"/>
    <n v="9.4196907377518606"/>
    <x v="2"/>
    <n v="0"/>
  </r>
  <r>
    <s v="Post_1580"/>
    <x v="461"/>
    <x v="16"/>
    <x v="2"/>
    <x v="0"/>
    <x v="0"/>
    <x v="0"/>
    <n v="720247"/>
    <n v="6093"/>
    <n v="2414"/>
    <n v="30680"/>
    <n v="39187"/>
    <n v="5.4407724016899757E-2"/>
    <x v="1"/>
    <n v="0"/>
  </r>
  <r>
    <s v="Post_1581"/>
    <x v="586"/>
    <x v="21"/>
    <x v="3"/>
    <x v="2"/>
    <x v="0"/>
    <x v="4"/>
    <n v="841094"/>
    <n v="337567"/>
    <n v="10161"/>
    <n v="19041"/>
    <n v="366769"/>
    <n v="0.43606184326603209"/>
    <x v="0"/>
    <n v="0"/>
  </r>
  <r>
    <s v="Post_1582"/>
    <x v="9"/>
    <x v="7"/>
    <x v="1"/>
    <x v="3"/>
    <x v="3"/>
    <x v="0"/>
    <n v="2851192"/>
    <n v="57367"/>
    <n v="19782"/>
    <n v="37567"/>
    <n v="114716"/>
    <n v="4.0234400208754795E-2"/>
    <x v="2"/>
    <n v="0"/>
  </r>
  <r>
    <s v="Post_1583"/>
    <x v="534"/>
    <x v="6"/>
    <x v="3"/>
    <x v="0"/>
    <x v="5"/>
    <x v="5"/>
    <n v="416547"/>
    <n v="247208"/>
    <n v="58688"/>
    <n v="23164"/>
    <n v="329060"/>
    <n v="0.7899708796366316"/>
    <x v="2"/>
    <n v="0"/>
  </r>
  <r>
    <s v="Post_1584"/>
    <x v="512"/>
    <x v="1"/>
    <x v="3"/>
    <x v="1"/>
    <x v="2"/>
    <x v="4"/>
    <n v="238276"/>
    <n v="86411"/>
    <n v="87917"/>
    <n v="20519"/>
    <n v="194847"/>
    <n v="0.81773657439272107"/>
    <x v="2"/>
    <n v="0"/>
  </r>
  <r>
    <s v="Post_1585"/>
    <x v="478"/>
    <x v="11"/>
    <x v="2"/>
    <x v="7"/>
    <x v="5"/>
    <x v="7"/>
    <n v="3675226"/>
    <n v="477204"/>
    <n v="2549"/>
    <n v="30839"/>
    <n v="510592"/>
    <n v="0.13892805503661543"/>
    <x v="0"/>
    <n v="0"/>
  </r>
  <r>
    <s v="Post_1586"/>
    <x v="530"/>
    <x v="17"/>
    <x v="0"/>
    <x v="0"/>
    <x v="3"/>
    <x v="1"/>
    <n v="543860"/>
    <n v="495293"/>
    <n v="51511"/>
    <n v="22273"/>
    <n v="569077"/>
    <n v="1.0463667120214761"/>
    <x v="0"/>
    <n v="0"/>
  </r>
  <r>
    <s v="Post_1587"/>
    <x v="201"/>
    <x v="11"/>
    <x v="3"/>
    <x v="1"/>
    <x v="4"/>
    <x v="4"/>
    <n v="4025654"/>
    <n v="427509"/>
    <n v="7469"/>
    <n v="31997"/>
    <n v="466975"/>
    <n v="0.11599978537648789"/>
    <x v="2"/>
    <n v="0"/>
  </r>
  <r>
    <s v="Post_1588"/>
    <x v="609"/>
    <x v="16"/>
    <x v="1"/>
    <x v="6"/>
    <x v="4"/>
    <x v="4"/>
    <n v="3830274"/>
    <n v="264013"/>
    <n v="37812"/>
    <n v="25236"/>
    <n v="327061"/>
    <n v="8.5388408244423245E-2"/>
    <x v="2"/>
    <n v="0"/>
  </r>
  <r>
    <s v="Post_1589"/>
    <x v="68"/>
    <x v="0"/>
    <x v="1"/>
    <x v="7"/>
    <x v="2"/>
    <x v="4"/>
    <n v="4277170"/>
    <n v="471076"/>
    <n v="43675"/>
    <n v="21460"/>
    <n v="536211"/>
    <n v="0.12536583769174478"/>
    <x v="1"/>
    <n v="0"/>
  </r>
  <r>
    <s v="Post_1590"/>
    <x v="11"/>
    <x v="9"/>
    <x v="1"/>
    <x v="5"/>
    <x v="5"/>
    <x v="3"/>
    <n v="1586403"/>
    <n v="28598"/>
    <n v="85817"/>
    <n v="46074"/>
    <n v="160489"/>
    <n v="0.10116534071102992"/>
    <x v="1"/>
    <n v="0"/>
  </r>
  <r>
    <s v="Post_1591"/>
    <x v="152"/>
    <x v="7"/>
    <x v="0"/>
    <x v="2"/>
    <x v="1"/>
    <x v="3"/>
    <n v="914452"/>
    <n v="339941"/>
    <n v="5979"/>
    <n v="34553"/>
    <n v="380473"/>
    <n v="0.41606667162409838"/>
    <x v="0"/>
    <n v="0"/>
  </r>
  <r>
    <s v="Post_1592"/>
    <x v="579"/>
    <x v="8"/>
    <x v="2"/>
    <x v="0"/>
    <x v="5"/>
    <x v="4"/>
    <n v="1124083"/>
    <n v="331967"/>
    <n v="1699"/>
    <n v="22789"/>
    <n v="356455"/>
    <n v="0.31710736662684164"/>
    <x v="2"/>
    <n v="0"/>
  </r>
  <r>
    <s v="Post_1593"/>
    <x v="376"/>
    <x v="20"/>
    <x v="3"/>
    <x v="0"/>
    <x v="1"/>
    <x v="7"/>
    <n v="2656928"/>
    <n v="243831"/>
    <n v="52757"/>
    <n v="9603"/>
    <n v="306191"/>
    <n v="0.11524249057558203"/>
    <x v="2"/>
    <n v="0"/>
  </r>
  <r>
    <s v="Post_1594"/>
    <x v="388"/>
    <x v="20"/>
    <x v="0"/>
    <x v="3"/>
    <x v="5"/>
    <x v="1"/>
    <n v="4174343"/>
    <n v="92667"/>
    <n v="67770"/>
    <n v="33150"/>
    <n v="193587"/>
    <n v="4.6375441596438048E-2"/>
    <x v="0"/>
    <n v="0"/>
  </r>
  <r>
    <s v="Post_1595"/>
    <x v="640"/>
    <x v="19"/>
    <x v="1"/>
    <x v="5"/>
    <x v="2"/>
    <x v="0"/>
    <n v="2150898"/>
    <n v="109954"/>
    <n v="6366"/>
    <n v="25896"/>
    <n v="142216"/>
    <n v="6.6119360378781328E-2"/>
    <x v="2"/>
    <n v="0"/>
  </r>
  <r>
    <s v="Post_1596"/>
    <x v="16"/>
    <x v="13"/>
    <x v="3"/>
    <x v="2"/>
    <x v="2"/>
    <x v="4"/>
    <n v="4242231"/>
    <n v="207880"/>
    <n v="83865"/>
    <n v="28311"/>
    <n v="320056"/>
    <n v="7.54452079577939E-2"/>
    <x v="1"/>
    <n v="0"/>
  </r>
  <r>
    <s v="Post_1597"/>
    <x v="5"/>
    <x v="4"/>
    <x v="0"/>
    <x v="3"/>
    <x v="3"/>
    <x v="4"/>
    <n v="1418648"/>
    <n v="351250"/>
    <n v="22389"/>
    <n v="24313"/>
    <n v="397952"/>
    <n v="0.28051496918192531"/>
    <x v="1"/>
    <n v="0"/>
  </r>
  <r>
    <s v="Post_1598"/>
    <x v="621"/>
    <x v="21"/>
    <x v="0"/>
    <x v="2"/>
    <x v="1"/>
    <x v="5"/>
    <n v="3545754"/>
    <n v="223054"/>
    <n v="61984"/>
    <n v="32043"/>
    <n v="317081"/>
    <n v="8.9425549544610253E-2"/>
    <x v="1"/>
    <n v="0"/>
  </r>
  <r>
    <s v="Post_1599"/>
    <x v="641"/>
    <x v="1"/>
    <x v="2"/>
    <x v="8"/>
    <x v="4"/>
    <x v="5"/>
    <n v="2651800"/>
    <n v="219881"/>
    <n v="16104"/>
    <n v="23971"/>
    <n v="259956"/>
    <n v="9.8030017346707896E-2"/>
    <x v="0"/>
    <n v="0"/>
  </r>
  <r>
    <s v="Post_1600"/>
    <x v="248"/>
    <x v="14"/>
    <x v="1"/>
    <x v="5"/>
    <x v="1"/>
    <x v="5"/>
    <n v="3985221"/>
    <n v="262934"/>
    <n v="82583"/>
    <n v="19181"/>
    <n v="364698"/>
    <n v="9.1512616238848488E-2"/>
    <x v="1"/>
    <n v="0"/>
  </r>
  <r>
    <s v="Post_1601"/>
    <x v="482"/>
    <x v="2"/>
    <x v="0"/>
    <x v="1"/>
    <x v="3"/>
    <x v="0"/>
    <n v="4070028"/>
    <n v="212737"/>
    <n v="50214"/>
    <n v="25262"/>
    <n v="288213"/>
    <n v="7.081351774484107E-2"/>
    <x v="2"/>
    <n v="0"/>
  </r>
  <r>
    <s v="Post_1602"/>
    <x v="194"/>
    <x v="11"/>
    <x v="3"/>
    <x v="7"/>
    <x v="5"/>
    <x v="4"/>
    <n v="2703326"/>
    <n v="239560"/>
    <n v="14191"/>
    <n v="44747"/>
    <n v="298498"/>
    <n v="0.11041879521744695"/>
    <x v="2"/>
    <n v="0"/>
  </r>
  <r>
    <s v="Post_1603"/>
    <x v="642"/>
    <x v="11"/>
    <x v="3"/>
    <x v="8"/>
    <x v="4"/>
    <x v="6"/>
    <n v="2695917"/>
    <n v="354316"/>
    <n v="26738"/>
    <n v="3079"/>
    <n v="384133"/>
    <n v="0.14248695341881817"/>
    <x v="0"/>
    <n v="0"/>
  </r>
  <r>
    <s v="Post_1604"/>
    <x v="238"/>
    <x v="7"/>
    <x v="0"/>
    <x v="9"/>
    <x v="1"/>
    <x v="5"/>
    <n v="3185499"/>
    <n v="55001"/>
    <n v="79409"/>
    <n v="32643"/>
    <n v="167053"/>
    <n v="5.2441705365470215E-2"/>
    <x v="0"/>
    <n v="0"/>
  </r>
  <r>
    <s v="Post_1605"/>
    <x v="342"/>
    <x v="16"/>
    <x v="1"/>
    <x v="7"/>
    <x v="3"/>
    <x v="3"/>
    <n v="2316764"/>
    <n v="98083"/>
    <n v="89325"/>
    <n v="34220"/>
    <n v="221628"/>
    <n v="9.5662743378263818E-2"/>
    <x v="2"/>
    <n v="0"/>
  </r>
  <r>
    <s v="Post_1606"/>
    <x v="397"/>
    <x v="11"/>
    <x v="1"/>
    <x v="7"/>
    <x v="0"/>
    <x v="3"/>
    <n v="2463746"/>
    <n v="310242"/>
    <n v="10086"/>
    <n v="38862"/>
    <n v="359190"/>
    <n v="0.14579019103430305"/>
    <x v="0"/>
    <n v="0"/>
  </r>
  <r>
    <s v="Post_1607"/>
    <x v="225"/>
    <x v="19"/>
    <x v="3"/>
    <x v="7"/>
    <x v="3"/>
    <x v="2"/>
    <n v="979236"/>
    <n v="445534"/>
    <n v="44401"/>
    <n v="41269"/>
    <n v="531204"/>
    <n v="0.54246780142886908"/>
    <x v="0"/>
    <n v="0"/>
  </r>
  <r>
    <s v="Post_1608"/>
    <x v="118"/>
    <x v="12"/>
    <x v="1"/>
    <x v="7"/>
    <x v="5"/>
    <x v="3"/>
    <n v="3418348"/>
    <n v="292153"/>
    <n v="51497"/>
    <n v="30601"/>
    <n v="374251"/>
    <n v="0.10948300173066054"/>
    <x v="2"/>
    <n v="0"/>
  </r>
  <r>
    <s v="Post_1609"/>
    <x v="643"/>
    <x v="16"/>
    <x v="1"/>
    <x v="7"/>
    <x v="2"/>
    <x v="2"/>
    <n v="1057426"/>
    <n v="357002"/>
    <n v="30426"/>
    <n v="49349"/>
    <n v="436777"/>
    <n v="0.41305680019216473"/>
    <x v="2"/>
    <n v="0"/>
  </r>
  <r>
    <s v="Post_1610"/>
    <x v="499"/>
    <x v="11"/>
    <x v="1"/>
    <x v="2"/>
    <x v="4"/>
    <x v="6"/>
    <n v="685984"/>
    <n v="84562"/>
    <n v="38364"/>
    <n v="24145"/>
    <n v="147071"/>
    <n v="0.21439421327611138"/>
    <x v="0"/>
    <n v="0"/>
  </r>
  <r>
    <s v="Post_1611"/>
    <x v="301"/>
    <x v="23"/>
    <x v="0"/>
    <x v="9"/>
    <x v="5"/>
    <x v="3"/>
    <n v="4914854"/>
    <n v="366072"/>
    <n v="63088"/>
    <n v="10841"/>
    <n v="440001"/>
    <n v="8.952473461063136E-2"/>
    <x v="2"/>
    <n v="0"/>
  </r>
  <r>
    <s v="Post_1612"/>
    <x v="314"/>
    <x v="15"/>
    <x v="1"/>
    <x v="1"/>
    <x v="4"/>
    <x v="2"/>
    <n v="2341476"/>
    <n v="187857"/>
    <n v="88914"/>
    <n v="17369"/>
    <n v="294140"/>
    <n v="0.12562161645047826"/>
    <x v="0"/>
    <n v="0"/>
  </r>
  <r>
    <s v="Post_1613"/>
    <x v="60"/>
    <x v="11"/>
    <x v="1"/>
    <x v="1"/>
    <x v="1"/>
    <x v="7"/>
    <n v="4473721"/>
    <n v="373738"/>
    <n v="40435"/>
    <n v="43313"/>
    <n v="457486"/>
    <n v="0.10226073552642197"/>
    <x v="1"/>
    <n v="0"/>
  </r>
  <r>
    <s v="Post_1614"/>
    <x v="406"/>
    <x v="3"/>
    <x v="2"/>
    <x v="0"/>
    <x v="5"/>
    <x v="5"/>
    <n v="365562"/>
    <n v="250857"/>
    <n v="19167"/>
    <n v="2672"/>
    <n v="272696"/>
    <n v="0.74596374896734341"/>
    <x v="0"/>
    <n v="0"/>
  </r>
  <r>
    <s v="Post_1615"/>
    <x v="21"/>
    <x v="0"/>
    <x v="1"/>
    <x v="6"/>
    <x v="2"/>
    <x v="5"/>
    <n v="155818"/>
    <n v="50777"/>
    <n v="5658"/>
    <n v="26194"/>
    <n v="82629"/>
    <n v="0.53029175063214773"/>
    <x v="1"/>
    <n v="0"/>
  </r>
  <r>
    <s v="Post_1616"/>
    <x v="80"/>
    <x v="3"/>
    <x v="3"/>
    <x v="2"/>
    <x v="3"/>
    <x v="2"/>
    <n v="659447"/>
    <n v="306375"/>
    <n v="16542"/>
    <n v="10073"/>
    <n v="332990"/>
    <n v="0.50495339276696993"/>
    <x v="1"/>
    <n v="0"/>
  </r>
  <r>
    <s v="Post_1617"/>
    <x v="332"/>
    <x v="1"/>
    <x v="1"/>
    <x v="7"/>
    <x v="1"/>
    <x v="1"/>
    <n v="1876999"/>
    <n v="457119"/>
    <n v="16393"/>
    <n v="27762"/>
    <n v="501274"/>
    <n v="0.26706141026180619"/>
    <x v="1"/>
    <n v="0"/>
  </r>
  <r>
    <s v="Post_1618"/>
    <x v="601"/>
    <x v="0"/>
    <x v="1"/>
    <x v="1"/>
    <x v="1"/>
    <x v="0"/>
    <n v="55629"/>
    <n v="280770"/>
    <n v="79724"/>
    <n v="33789"/>
    <n v="394283"/>
    <n v="7.0877240288338816"/>
    <x v="1"/>
    <n v="0"/>
  </r>
  <r>
    <s v="Post_1619"/>
    <x v="26"/>
    <x v="1"/>
    <x v="0"/>
    <x v="7"/>
    <x v="0"/>
    <x v="4"/>
    <n v="1247095"/>
    <n v="384412"/>
    <n v="9221"/>
    <n v="18983"/>
    <n v="412616"/>
    <n v="0.33086172264342334"/>
    <x v="2"/>
    <n v="0"/>
  </r>
  <r>
    <s v="Post_1620"/>
    <x v="269"/>
    <x v="18"/>
    <x v="0"/>
    <x v="9"/>
    <x v="5"/>
    <x v="1"/>
    <n v="1775119"/>
    <n v="140839"/>
    <n v="55814"/>
    <n v="25850"/>
    <n v="222503"/>
    <n v="0.12534539937885855"/>
    <x v="1"/>
    <n v="0"/>
  </r>
  <r>
    <s v="Post_1621"/>
    <x v="110"/>
    <x v="1"/>
    <x v="2"/>
    <x v="7"/>
    <x v="3"/>
    <x v="7"/>
    <n v="857952"/>
    <n v="53166"/>
    <n v="31496"/>
    <n v="36051"/>
    <n v="120713"/>
    <n v="0.14069901346462274"/>
    <x v="0"/>
    <n v="0"/>
  </r>
  <r>
    <s v="Post_1622"/>
    <x v="484"/>
    <x v="20"/>
    <x v="2"/>
    <x v="8"/>
    <x v="0"/>
    <x v="6"/>
    <n v="2209389"/>
    <n v="482782"/>
    <n v="60115"/>
    <n v="41459"/>
    <n v="584356"/>
    <n v="0.26448760268110322"/>
    <x v="2"/>
    <n v="0"/>
  </r>
  <r>
    <s v="Post_1623"/>
    <x v="342"/>
    <x v="16"/>
    <x v="2"/>
    <x v="9"/>
    <x v="3"/>
    <x v="2"/>
    <n v="4955538"/>
    <n v="432781"/>
    <n v="10972"/>
    <n v="2387"/>
    <n v="446140"/>
    <n v="9.0028570056369259E-2"/>
    <x v="2"/>
    <n v="0"/>
  </r>
  <r>
    <s v="Post_1624"/>
    <x v="428"/>
    <x v="10"/>
    <x v="2"/>
    <x v="5"/>
    <x v="2"/>
    <x v="0"/>
    <n v="1259132"/>
    <n v="34868"/>
    <n v="47819"/>
    <n v="39976"/>
    <n v="122663"/>
    <n v="9.7418697960182099E-2"/>
    <x v="1"/>
    <n v="0"/>
  </r>
  <r>
    <s v="Post_1625"/>
    <x v="230"/>
    <x v="7"/>
    <x v="1"/>
    <x v="8"/>
    <x v="0"/>
    <x v="2"/>
    <n v="4003118"/>
    <n v="146736"/>
    <n v="23416"/>
    <n v="41111"/>
    <n v="211263"/>
    <n v="5.2774612189798051E-2"/>
    <x v="1"/>
    <n v="0"/>
  </r>
  <r>
    <s v="Post_1626"/>
    <x v="227"/>
    <x v="0"/>
    <x v="2"/>
    <x v="4"/>
    <x v="1"/>
    <x v="1"/>
    <n v="1904319"/>
    <n v="477329"/>
    <n v="16741"/>
    <n v="13594"/>
    <n v="507664"/>
    <n v="0.26658558781380642"/>
    <x v="2"/>
    <n v="0"/>
  </r>
  <r>
    <s v="Post_1627"/>
    <x v="23"/>
    <x v="13"/>
    <x v="2"/>
    <x v="1"/>
    <x v="3"/>
    <x v="6"/>
    <n v="4582495"/>
    <n v="64321"/>
    <n v="94120"/>
    <n v="12939"/>
    <n v="171380"/>
    <n v="3.739884058793299E-2"/>
    <x v="2"/>
    <n v="0"/>
  </r>
  <r>
    <s v="Post_1628"/>
    <x v="488"/>
    <x v="1"/>
    <x v="0"/>
    <x v="7"/>
    <x v="1"/>
    <x v="2"/>
    <n v="1707223"/>
    <n v="69921"/>
    <n v="5348"/>
    <n v="27889"/>
    <n v="103158"/>
    <n v="6.042444367256064E-2"/>
    <x v="2"/>
    <n v="0"/>
  </r>
  <r>
    <s v="Post_1629"/>
    <x v="263"/>
    <x v="21"/>
    <x v="0"/>
    <x v="8"/>
    <x v="1"/>
    <x v="7"/>
    <n v="1451710"/>
    <n v="486379"/>
    <n v="30071"/>
    <n v="10948"/>
    <n v="527398"/>
    <n v="0.36329432186869276"/>
    <x v="0"/>
    <n v="0"/>
  </r>
  <r>
    <s v="Post_1630"/>
    <x v="644"/>
    <x v="3"/>
    <x v="2"/>
    <x v="2"/>
    <x v="5"/>
    <x v="7"/>
    <n v="2110402"/>
    <n v="189604"/>
    <n v="40737"/>
    <n v="13834"/>
    <n v="244175"/>
    <n v="0.11570070536324359"/>
    <x v="0"/>
    <n v="0"/>
  </r>
  <r>
    <s v="Post_1631"/>
    <x v="279"/>
    <x v="23"/>
    <x v="2"/>
    <x v="2"/>
    <x v="2"/>
    <x v="6"/>
    <n v="4745366"/>
    <n v="432269"/>
    <n v="60416"/>
    <n v="6857"/>
    <n v="499542"/>
    <n v="0.1052694354871679"/>
    <x v="0"/>
    <n v="0"/>
  </r>
  <r>
    <s v="Post_1632"/>
    <x v="171"/>
    <x v="8"/>
    <x v="0"/>
    <x v="8"/>
    <x v="1"/>
    <x v="7"/>
    <n v="2049721"/>
    <n v="268966"/>
    <n v="85659"/>
    <n v="5658"/>
    <n v="360283"/>
    <n v="0.17577172698137941"/>
    <x v="0"/>
    <n v="0"/>
  </r>
  <r>
    <s v="Post_1633"/>
    <x v="645"/>
    <x v="6"/>
    <x v="3"/>
    <x v="2"/>
    <x v="4"/>
    <x v="1"/>
    <n v="4646660"/>
    <n v="449894"/>
    <n v="57521"/>
    <n v="37427"/>
    <n v="544842"/>
    <n v="0.11725454412416661"/>
    <x v="0"/>
    <n v="0"/>
  </r>
  <r>
    <s v="Post_1634"/>
    <x v="78"/>
    <x v="8"/>
    <x v="2"/>
    <x v="4"/>
    <x v="1"/>
    <x v="1"/>
    <n v="2479459"/>
    <n v="142403"/>
    <n v="78204"/>
    <n v="9039"/>
    <n v="229646"/>
    <n v="9.2619398021907204E-2"/>
    <x v="0"/>
    <n v="0"/>
  </r>
  <r>
    <s v="Post_1635"/>
    <x v="542"/>
    <x v="9"/>
    <x v="0"/>
    <x v="0"/>
    <x v="0"/>
    <x v="3"/>
    <n v="1888760"/>
    <n v="461087"/>
    <n v="43011"/>
    <n v="22628"/>
    <n v="526726"/>
    <n v="0.27887397022385058"/>
    <x v="0"/>
    <n v="0"/>
  </r>
  <r>
    <s v="Post_1636"/>
    <x v="646"/>
    <x v="15"/>
    <x v="3"/>
    <x v="4"/>
    <x v="0"/>
    <x v="4"/>
    <n v="261709"/>
    <n v="433301"/>
    <n v="20171"/>
    <n v="13866"/>
    <n v="467338"/>
    <n v="1.7857161962332209"/>
    <x v="0"/>
    <n v="0"/>
  </r>
  <r>
    <s v="Post_1637"/>
    <x v="560"/>
    <x v="3"/>
    <x v="2"/>
    <x v="0"/>
    <x v="3"/>
    <x v="1"/>
    <n v="2812314"/>
    <n v="74309"/>
    <n v="1044"/>
    <n v="11855"/>
    <n v="87208"/>
    <n v="3.100933963988374E-2"/>
    <x v="0"/>
    <n v="0"/>
  </r>
  <r>
    <s v="Post_1638"/>
    <x v="647"/>
    <x v="2"/>
    <x v="3"/>
    <x v="2"/>
    <x v="1"/>
    <x v="5"/>
    <n v="3497312"/>
    <n v="27448"/>
    <n v="94037"/>
    <n v="20054"/>
    <n v="141539"/>
    <n v="4.0470795856932411E-2"/>
    <x v="2"/>
    <n v="0"/>
  </r>
  <r>
    <s v="Post_1639"/>
    <x v="101"/>
    <x v="5"/>
    <x v="2"/>
    <x v="8"/>
    <x v="3"/>
    <x v="6"/>
    <n v="731918"/>
    <n v="405408"/>
    <n v="33684"/>
    <n v="24680"/>
    <n v="463772"/>
    <n v="0.63363928746116371"/>
    <x v="0"/>
    <n v="0"/>
  </r>
  <r>
    <s v="Post_1640"/>
    <x v="61"/>
    <x v="11"/>
    <x v="2"/>
    <x v="6"/>
    <x v="4"/>
    <x v="7"/>
    <n v="2000395"/>
    <n v="191198"/>
    <n v="63578"/>
    <n v="6326"/>
    <n v="261102"/>
    <n v="0.13052522126879942"/>
    <x v="1"/>
    <n v="0"/>
  </r>
  <r>
    <s v="Post_1641"/>
    <x v="424"/>
    <x v="19"/>
    <x v="0"/>
    <x v="0"/>
    <x v="2"/>
    <x v="6"/>
    <n v="2940659"/>
    <n v="29714"/>
    <n v="29002"/>
    <n v="45381"/>
    <n v="104097"/>
    <n v="3.5399208136679565E-2"/>
    <x v="1"/>
    <n v="0"/>
  </r>
  <r>
    <s v="Post_1642"/>
    <x v="161"/>
    <x v="16"/>
    <x v="0"/>
    <x v="6"/>
    <x v="0"/>
    <x v="5"/>
    <n v="2734409"/>
    <n v="357486"/>
    <n v="35102"/>
    <n v="40977"/>
    <n v="433565"/>
    <n v="0.15855894271851798"/>
    <x v="2"/>
    <n v="0"/>
  </r>
  <r>
    <s v="Post_1643"/>
    <x v="411"/>
    <x v="8"/>
    <x v="2"/>
    <x v="8"/>
    <x v="4"/>
    <x v="5"/>
    <n v="4562050"/>
    <n v="48226"/>
    <n v="85609"/>
    <n v="32371"/>
    <n v="166206"/>
    <n v="3.643230565206431E-2"/>
    <x v="2"/>
    <n v="0"/>
  </r>
  <r>
    <s v="Post_1644"/>
    <x v="263"/>
    <x v="21"/>
    <x v="0"/>
    <x v="5"/>
    <x v="0"/>
    <x v="1"/>
    <n v="4855797"/>
    <n v="70587"/>
    <n v="33841"/>
    <n v="28587"/>
    <n v="133015"/>
    <n v="2.7393031463218087E-2"/>
    <x v="0"/>
    <n v="0"/>
  </r>
  <r>
    <s v="Post_1645"/>
    <x v="327"/>
    <x v="15"/>
    <x v="2"/>
    <x v="7"/>
    <x v="5"/>
    <x v="6"/>
    <n v="3399334"/>
    <n v="231513"/>
    <n v="21754"/>
    <n v="40671"/>
    <n v="293938"/>
    <n v="8.6469290749305594E-2"/>
    <x v="2"/>
    <n v="0"/>
  </r>
  <r>
    <s v="Post_1646"/>
    <x v="624"/>
    <x v="6"/>
    <x v="1"/>
    <x v="9"/>
    <x v="2"/>
    <x v="3"/>
    <n v="2149093"/>
    <n v="4283"/>
    <n v="97823"/>
    <n v="25162"/>
    <n v="127268"/>
    <n v="5.921940092867084E-2"/>
    <x v="1"/>
    <n v="0"/>
  </r>
  <r>
    <s v="Post_1647"/>
    <x v="156"/>
    <x v="15"/>
    <x v="3"/>
    <x v="9"/>
    <x v="1"/>
    <x v="0"/>
    <n v="4020003"/>
    <n v="292915"/>
    <n v="66714"/>
    <n v="16223"/>
    <n v="375852"/>
    <n v="9.3495452615333874E-2"/>
    <x v="0"/>
    <n v="0"/>
  </r>
  <r>
    <s v="Post_1648"/>
    <x v="372"/>
    <x v="6"/>
    <x v="2"/>
    <x v="0"/>
    <x v="1"/>
    <x v="4"/>
    <n v="752268"/>
    <n v="50734"/>
    <n v="89891"/>
    <n v="9399"/>
    <n v="150024"/>
    <n v="0.19942892692497888"/>
    <x v="0"/>
    <n v="0"/>
  </r>
  <r>
    <s v="Post_1649"/>
    <x v="173"/>
    <x v="5"/>
    <x v="3"/>
    <x v="0"/>
    <x v="3"/>
    <x v="7"/>
    <n v="1085319"/>
    <n v="225410"/>
    <n v="83973"/>
    <n v="9673"/>
    <n v="319056"/>
    <n v="0.29397439831054278"/>
    <x v="2"/>
    <n v="0"/>
  </r>
  <r>
    <s v="Post_1650"/>
    <x v="648"/>
    <x v="3"/>
    <x v="3"/>
    <x v="7"/>
    <x v="1"/>
    <x v="3"/>
    <n v="4841810"/>
    <n v="373052"/>
    <n v="32565"/>
    <n v="46187"/>
    <n v="451804"/>
    <n v="9.3313037892854125E-2"/>
    <x v="1"/>
    <n v="0"/>
  </r>
  <r>
    <s v="Post_1651"/>
    <x v="514"/>
    <x v="4"/>
    <x v="0"/>
    <x v="9"/>
    <x v="3"/>
    <x v="6"/>
    <n v="2503297"/>
    <n v="250047"/>
    <n v="1748"/>
    <n v="27674"/>
    <n v="279469"/>
    <n v="0.11164036868178247"/>
    <x v="1"/>
    <n v="0"/>
  </r>
  <r>
    <s v="Post_1652"/>
    <x v="256"/>
    <x v="6"/>
    <x v="0"/>
    <x v="6"/>
    <x v="0"/>
    <x v="7"/>
    <n v="3680526"/>
    <n v="81081"/>
    <n v="6559"/>
    <n v="17831"/>
    <n v="105471"/>
    <n v="2.8656501815229669E-2"/>
    <x v="1"/>
    <n v="0"/>
  </r>
  <r>
    <s v="Post_1653"/>
    <x v="464"/>
    <x v="22"/>
    <x v="0"/>
    <x v="5"/>
    <x v="0"/>
    <x v="6"/>
    <n v="3917058"/>
    <n v="443581"/>
    <n v="74974"/>
    <n v="25488"/>
    <n v="544043"/>
    <n v="0.13889071849331819"/>
    <x v="1"/>
    <n v="0"/>
  </r>
  <r>
    <s v="Post_1654"/>
    <x v="174"/>
    <x v="20"/>
    <x v="0"/>
    <x v="6"/>
    <x v="2"/>
    <x v="2"/>
    <n v="4464275"/>
    <n v="97838"/>
    <n v="62114"/>
    <n v="22434"/>
    <n v="182386"/>
    <n v="4.0854562050948923E-2"/>
    <x v="1"/>
    <n v="0"/>
  </r>
  <r>
    <s v="Post_1655"/>
    <x v="235"/>
    <x v="1"/>
    <x v="3"/>
    <x v="5"/>
    <x v="5"/>
    <x v="0"/>
    <n v="4782032"/>
    <n v="391629"/>
    <n v="93730"/>
    <n v="20836"/>
    <n v="506195"/>
    <n v="0.10585353673919372"/>
    <x v="0"/>
    <n v="0"/>
  </r>
  <r>
    <s v="Post_1656"/>
    <x v="649"/>
    <x v="10"/>
    <x v="1"/>
    <x v="7"/>
    <x v="3"/>
    <x v="7"/>
    <n v="4141357"/>
    <n v="340428"/>
    <n v="36529"/>
    <n v="4526"/>
    <n v="381483"/>
    <n v="9.2115458773537273E-2"/>
    <x v="0"/>
    <n v="0"/>
  </r>
  <r>
    <s v="Post_1657"/>
    <x v="563"/>
    <x v="18"/>
    <x v="2"/>
    <x v="7"/>
    <x v="2"/>
    <x v="5"/>
    <n v="2781286"/>
    <n v="186013"/>
    <n v="98891"/>
    <n v="19768"/>
    <n v="304672"/>
    <n v="0.10954357085175706"/>
    <x v="0"/>
    <n v="0"/>
  </r>
  <r>
    <s v="Post_1658"/>
    <x v="650"/>
    <x v="13"/>
    <x v="1"/>
    <x v="7"/>
    <x v="0"/>
    <x v="4"/>
    <n v="1577124"/>
    <n v="190567"/>
    <n v="91953"/>
    <n v="34496"/>
    <n v="317016"/>
    <n v="0.20100892510671323"/>
    <x v="2"/>
    <n v="0"/>
  </r>
  <r>
    <s v="Post_1659"/>
    <x v="414"/>
    <x v="3"/>
    <x v="0"/>
    <x v="1"/>
    <x v="4"/>
    <x v="7"/>
    <n v="4836204"/>
    <n v="290221"/>
    <n v="34793"/>
    <n v="15068"/>
    <n v="340082"/>
    <n v="7.0320027856558567E-2"/>
    <x v="1"/>
    <n v="0"/>
  </r>
  <r>
    <s v="Post_1660"/>
    <x v="34"/>
    <x v="13"/>
    <x v="0"/>
    <x v="9"/>
    <x v="2"/>
    <x v="7"/>
    <n v="2757275"/>
    <n v="266710"/>
    <n v="2008"/>
    <n v="36425"/>
    <n v="305143"/>
    <n v="0.1106683228912604"/>
    <x v="1"/>
    <n v="0"/>
  </r>
  <r>
    <s v="Post_1661"/>
    <x v="467"/>
    <x v="6"/>
    <x v="0"/>
    <x v="6"/>
    <x v="5"/>
    <x v="6"/>
    <n v="461093"/>
    <n v="115868"/>
    <n v="97631"/>
    <n v="836"/>
    <n v="214335"/>
    <n v="0.46484114918248598"/>
    <x v="0"/>
    <n v="0"/>
  </r>
  <r>
    <s v="Post_1662"/>
    <x v="328"/>
    <x v="2"/>
    <x v="3"/>
    <x v="3"/>
    <x v="4"/>
    <x v="6"/>
    <n v="416498"/>
    <n v="230768"/>
    <n v="35649"/>
    <n v="8638"/>
    <n v="275055"/>
    <n v="0.66039932964864179"/>
    <x v="2"/>
    <n v="0"/>
  </r>
  <r>
    <s v="Post_1663"/>
    <x v="189"/>
    <x v="19"/>
    <x v="0"/>
    <x v="5"/>
    <x v="4"/>
    <x v="1"/>
    <n v="1596995"/>
    <n v="92047"/>
    <n v="65455"/>
    <n v="20030"/>
    <n v="177532"/>
    <n v="0.11116628417747081"/>
    <x v="0"/>
    <n v="0"/>
  </r>
  <r>
    <s v="Post_1664"/>
    <x v="251"/>
    <x v="17"/>
    <x v="3"/>
    <x v="4"/>
    <x v="3"/>
    <x v="0"/>
    <n v="3246135"/>
    <n v="189814"/>
    <n v="23788"/>
    <n v="20762"/>
    <n v="234364"/>
    <n v="7.2197859916485294E-2"/>
    <x v="1"/>
    <n v="0"/>
  </r>
  <r>
    <s v="Post_1665"/>
    <x v="641"/>
    <x v="1"/>
    <x v="3"/>
    <x v="3"/>
    <x v="4"/>
    <x v="7"/>
    <n v="3397373"/>
    <n v="17460"/>
    <n v="39861"/>
    <n v="45560"/>
    <n v="102881"/>
    <n v="3.0282515343472736E-2"/>
    <x v="2"/>
    <n v="0"/>
  </r>
  <r>
    <s v="Post_1666"/>
    <x v="245"/>
    <x v="3"/>
    <x v="3"/>
    <x v="6"/>
    <x v="1"/>
    <x v="4"/>
    <n v="3774978"/>
    <n v="160349"/>
    <n v="37878"/>
    <n v="9591"/>
    <n v="207818"/>
    <n v="5.5051446657437476E-2"/>
    <x v="0"/>
    <n v="0"/>
  </r>
  <r>
    <s v="Post_1667"/>
    <x v="609"/>
    <x v="16"/>
    <x v="0"/>
    <x v="1"/>
    <x v="3"/>
    <x v="5"/>
    <n v="3520604"/>
    <n v="419822"/>
    <n v="8728"/>
    <n v="16207"/>
    <n v="444757"/>
    <n v="0.12632974341902697"/>
    <x v="2"/>
    <n v="0"/>
  </r>
  <r>
    <s v="Post_1668"/>
    <x v="564"/>
    <x v="21"/>
    <x v="0"/>
    <x v="1"/>
    <x v="1"/>
    <x v="6"/>
    <n v="295569"/>
    <n v="56857"/>
    <n v="20351"/>
    <n v="49993"/>
    <n v="127201"/>
    <n v="0.43035974679347294"/>
    <x v="1"/>
    <n v="0"/>
  </r>
  <r>
    <s v="Post_1669"/>
    <x v="14"/>
    <x v="11"/>
    <x v="2"/>
    <x v="8"/>
    <x v="3"/>
    <x v="4"/>
    <n v="2291471"/>
    <n v="412417"/>
    <n v="47074"/>
    <n v="31750"/>
    <n v="491241"/>
    <n v="0.21437801307544369"/>
    <x v="2"/>
    <n v="0"/>
  </r>
  <r>
    <s v="Post_1670"/>
    <x v="515"/>
    <x v="13"/>
    <x v="1"/>
    <x v="0"/>
    <x v="0"/>
    <x v="1"/>
    <n v="1087661"/>
    <n v="285688"/>
    <n v="15615"/>
    <n v="4887"/>
    <n v="306190"/>
    <n v="0.28151234621816906"/>
    <x v="1"/>
    <n v="0"/>
  </r>
  <r>
    <s v="Post_1671"/>
    <x v="165"/>
    <x v="2"/>
    <x v="0"/>
    <x v="5"/>
    <x v="3"/>
    <x v="0"/>
    <n v="3789362"/>
    <n v="458702"/>
    <n v="42111"/>
    <n v="33414"/>
    <n v="534227"/>
    <n v="0.14098072445968476"/>
    <x v="2"/>
    <n v="0"/>
  </r>
  <r>
    <s v="Post_1672"/>
    <x v="372"/>
    <x v="6"/>
    <x v="1"/>
    <x v="0"/>
    <x v="4"/>
    <x v="5"/>
    <n v="3925001"/>
    <n v="142073"/>
    <n v="88617"/>
    <n v="35526"/>
    <n v="266216"/>
    <n v="6.7825715203639433E-2"/>
    <x v="2"/>
    <n v="0"/>
  </r>
  <r>
    <s v="Post_1673"/>
    <x v="598"/>
    <x v="17"/>
    <x v="2"/>
    <x v="6"/>
    <x v="4"/>
    <x v="4"/>
    <n v="3287268"/>
    <n v="123865"/>
    <n v="8497"/>
    <n v="48466"/>
    <n v="180828"/>
    <n v="5.5008596804398062E-2"/>
    <x v="1"/>
    <n v="0"/>
  </r>
  <r>
    <s v="Post_1674"/>
    <x v="504"/>
    <x v="10"/>
    <x v="1"/>
    <x v="9"/>
    <x v="3"/>
    <x v="7"/>
    <n v="4330176"/>
    <n v="205339"/>
    <n v="6335"/>
    <n v="41452"/>
    <n v="253126"/>
    <n v="5.8456284455874308E-2"/>
    <x v="2"/>
    <n v="0"/>
  </r>
  <r>
    <s v="Post_1675"/>
    <x v="432"/>
    <x v="0"/>
    <x v="0"/>
    <x v="5"/>
    <x v="1"/>
    <x v="0"/>
    <n v="1558806"/>
    <n v="207879"/>
    <n v="41122"/>
    <n v="49288"/>
    <n v="298289"/>
    <n v="0.19135735941483417"/>
    <x v="0"/>
    <n v="0"/>
  </r>
  <r>
    <s v="Post_1676"/>
    <x v="596"/>
    <x v="20"/>
    <x v="1"/>
    <x v="1"/>
    <x v="5"/>
    <x v="2"/>
    <n v="4975345"/>
    <n v="155558"/>
    <n v="52987"/>
    <n v="25353"/>
    <n v="233898"/>
    <n v="4.7011413278878145E-2"/>
    <x v="1"/>
    <n v="0"/>
  </r>
  <r>
    <s v="Post_1677"/>
    <x v="283"/>
    <x v="5"/>
    <x v="1"/>
    <x v="7"/>
    <x v="2"/>
    <x v="2"/>
    <n v="3675490"/>
    <n v="253771"/>
    <n v="62578"/>
    <n v="7498"/>
    <n v="323847"/>
    <n v="8.8109884668438762E-2"/>
    <x v="2"/>
    <n v="0"/>
  </r>
  <r>
    <s v="Post_1678"/>
    <x v="365"/>
    <x v="21"/>
    <x v="0"/>
    <x v="6"/>
    <x v="5"/>
    <x v="4"/>
    <n v="2003412"/>
    <n v="429878"/>
    <n v="23965"/>
    <n v="46480"/>
    <n v="500323"/>
    <n v="0.24973545132004799"/>
    <x v="1"/>
    <n v="0"/>
  </r>
  <r>
    <s v="Post_1679"/>
    <x v="651"/>
    <x v="21"/>
    <x v="2"/>
    <x v="9"/>
    <x v="2"/>
    <x v="2"/>
    <n v="3802564"/>
    <n v="304493"/>
    <n v="39002"/>
    <n v="2143"/>
    <n v="345638"/>
    <n v="9.0896037515739381E-2"/>
    <x v="1"/>
    <n v="0"/>
  </r>
  <r>
    <s v="Post_1680"/>
    <x v="18"/>
    <x v="1"/>
    <x v="0"/>
    <x v="4"/>
    <x v="2"/>
    <x v="5"/>
    <n v="3407613"/>
    <n v="330611"/>
    <n v="3262"/>
    <n v="15630"/>
    <n v="349503"/>
    <n v="0.10256534412798636"/>
    <x v="2"/>
    <n v="0"/>
  </r>
  <r>
    <s v="Post_1681"/>
    <x v="514"/>
    <x v="4"/>
    <x v="3"/>
    <x v="0"/>
    <x v="3"/>
    <x v="6"/>
    <n v="240061"/>
    <n v="499517"/>
    <n v="73285"/>
    <n v="47847"/>
    <n v="620649"/>
    <n v="2.5853803824861181"/>
    <x v="0"/>
    <n v="0"/>
  </r>
  <r>
    <s v="Post_1682"/>
    <x v="572"/>
    <x v="22"/>
    <x v="1"/>
    <x v="1"/>
    <x v="3"/>
    <x v="4"/>
    <n v="1582423"/>
    <n v="386088"/>
    <n v="53051"/>
    <n v="35424"/>
    <n v="474563"/>
    <n v="0.29989642466015726"/>
    <x v="2"/>
    <n v="0"/>
  </r>
  <r>
    <s v="Post_1683"/>
    <x v="200"/>
    <x v="2"/>
    <x v="2"/>
    <x v="9"/>
    <x v="0"/>
    <x v="7"/>
    <n v="526876"/>
    <n v="184751"/>
    <n v="83234"/>
    <n v="31673"/>
    <n v="299658"/>
    <n v="0.56874482800507142"/>
    <x v="0"/>
    <n v="0"/>
  </r>
  <r>
    <s v="Post_1684"/>
    <x v="39"/>
    <x v="10"/>
    <x v="2"/>
    <x v="4"/>
    <x v="0"/>
    <x v="1"/>
    <n v="4817464"/>
    <n v="309479"/>
    <n v="60716"/>
    <n v="22878"/>
    <n v="393073"/>
    <n v="8.159334454808588E-2"/>
    <x v="2"/>
    <n v="0"/>
  </r>
  <r>
    <s v="Post_1685"/>
    <x v="294"/>
    <x v="5"/>
    <x v="3"/>
    <x v="3"/>
    <x v="2"/>
    <x v="1"/>
    <n v="676397"/>
    <n v="5615"/>
    <n v="87186"/>
    <n v="1127"/>
    <n v="93928"/>
    <n v="0.13886519307448142"/>
    <x v="2"/>
    <n v="0"/>
  </r>
  <r>
    <s v="Post_1686"/>
    <x v="154"/>
    <x v="14"/>
    <x v="0"/>
    <x v="5"/>
    <x v="0"/>
    <x v="1"/>
    <n v="2417845"/>
    <n v="324783"/>
    <n v="8835"/>
    <n v="5058"/>
    <n v="338676"/>
    <n v="0.14007349519923734"/>
    <x v="2"/>
    <n v="0"/>
  </r>
  <r>
    <s v="Post_1687"/>
    <x v="220"/>
    <x v="7"/>
    <x v="0"/>
    <x v="2"/>
    <x v="4"/>
    <x v="3"/>
    <n v="2279763"/>
    <n v="12478"/>
    <n v="72990"/>
    <n v="25143"/>
    <n v="110611"/>
    <n v="4.8518639876162568E-2"/>
    <x v="1"/>
    <n v="0"/>
  </r>
  <r>
    <s v="Post_1688"/>
    <x v="652"/>
    <x v="13"/>
    <x v="2"/>
    <x v="7"/>
    <x v="4"/>
    <x v="1"/>
    <n v="3343066"/>
    <n v="210608"/>
    <n v="21075"/>
    <n v="3469"/>
    <n v="235152"/>
    <n v="7.0340220623822558E-2"/>
    <x v="0"/>
    <n v="0"/>
  </r>
  <r>
    <s v="Post_1689"/>
    <x v="567"/>
    <x v="21"/>
    <x v="0"/>
    <x v="6"/>
    <x v="4"/>
    <x v="7"/>
    <n v="1190006"/>
    <n v="239797"/>
    <n v="12358"/>
    <n v="35109"/>
    <n v="287264"/>
    <n v="0.24139710219948471"/>
    <x v="2"/>
    <n v="0"/>
  </r>
  <r>
    <s v="Post_1690"/>
    <x v="432"/>
    <x v="0"/>
    <x v="1"/>
    <x v="5"/>
    <x v="5"/>
    <x v="7"/>
    <n v="3237142"/>
    <n v="326165"/>
    <n v="92290"/>
    <n v="9091"/>
    <n v="427546"/>
    <n v="0.13207514529792019"/>
    <x v="0"/>
    <n v="0"/>
  </r>
  <r>
    <s v="Post_1691"/>
    <x v="258"/>
    <x v="8"/>
    <x v="0"/>
    <x v="0"/>
    <x v="2"/>
    <x v="1"/>
    <n v="4830941"/>
    <n v="381524"/>
    <n v="86156"/>
    <n v="26172"/>
    <n v="493852"/>
    <n v="0.1022268746399511"/>
    <x v="2"/>
    <n v="0"/>
  </r>
  <r>
    <s v="Post_1692"/>
    <x v="323"/>
    <x v="7"/>
    <x v="1"/>
    <x v="3"/>
    <x v="3"/>
    <x v="5"/>
    <n v="1586264"/>
    <n v="161483"/>
    <n v="51284"/>
    <n v="11309"/>
    <n v="224076"/>
    <n v="0.14126021897994281"/>
    <x v="2"/>
    <n v="0"/>
  </r>
  <r>
    <s v="Post_1693"/>
    <x v="617"/>
    <x v="21"/>
    <x v="0"/>
    <x v="0"/>
    <x v="2"/>
    <x v="0"/>
    <n v="2948962"/>
    <n v="477735"/>
    <n v="81979"/>
    <n v="8202"/>
    <n v="567916"/>
    <n v="0.19258166093696696"/>
    <x v="1"/>
    <n v="0"/>
  </r>
  <r>
    <s v="Post_1694"/>
    <x v="431"/>
    <x v="23"/>
    <x v="2"/>
    <x v="8"/>
    <x v="2"/>
    <x v="5"/>
    <n v="2684984"/>
    <n v="50716"/>
    <n v="76232"/>
    <n v="49764"/>
    <n v="176712"/>
    <n v="6.5814917332840714E-2"/>
    <x v="0"/>
    <n v="0"/>
  </r>
  <r>
    <s v="Post_1695"/>
    <x v="92"/>
    <x v="22"/>
    <x v="3"/>
    <x v="6"/>
    <x v="2"/>
    <x v="5"/>
    <n v="1482566"/>
    <n v="354126"/>
    <n v="63810"/>
    <n v="39991"/>
    <n v="457927"/>
    <n v="0.30887461333930494"/>
    <x v="0"/>
    <n v="0"/>
  </r>
  <r>
    <s v="Post_1696"/>
    <x v="653"/>
    <x v="20"/>
    <x v="2"/>
    <x v="0"/>
    <x v="5"/>
    <x v="3"/>
    <n v="4157917"/>
    <n v="384684"/>
    <n v="52501"/>
    <n v="27924"/>
    <n v="465109"/>
    <n v="0.111861059275594"/>
    <x v="1"/>
    <n v="0"/>
  </r>
  <r>
    <s v="Post_1697"/>
    <x v="654"/>
    <x v="13"/>
    <x v="0"/>
    <x v="9"/>
    <x v="3"/>
    <x v="0"/>
    <n v="592935"/>
    <n v="98617"/>
    <n v="56477"/>
    <n v="11679"/>
    <n v="166773"/>
    <n v="0.28126691795896686"/>
    <x v="1"/>
    <n v="0"/>
  </r>
  <r>
    <s v="Post_1698"/>
    <x v="655"/>
    <x v="12"/>
    <x v="0"/>
    <x v="0"/>
    <x v="2"/>
    <x v="1"/>
    <n v="933613"/>
    <n v="305356"/>
    <n v="62697"/>
    <n v="4288"/>
    <n v="372341"/>
    <n v="0.39881728296414037"/>
    <x v="2"/>
    <n v="0"/>
  </r>
  <r>
    <s v="Post_1699"/>
    <x v="656"/>
    <x v="12"/>
    <x v="3"/>
    <x v="7"/>
    <x v="0"/>
    <x v="7"/>
    <n v="1777184"/>
    <n v="64483"/>
    <n v="44743"/>
    <n v="32481"/>
    <n v="141707"/>
    <n v="7.9736819597745645E-2"/>
    <x v="2"/>
    <n v="0"/>
  </r>
  <r>
    <s v="Post_1700"/>
    <x v="97"/>
    <x v="18"/>
    <x v="2"/>
    <x v="9"/>
    <x v="1"/>
    <x v="4"/>
    <n v="2469353"/>
    <n v="451890"/>
    <n v="14407"/>
    <n v="35509"/>
    <n v="501806"/>
    <n v="0.20321355431969426"/>
    <x v="0"/>
    <n v="0"/>
  </r>
  <r>
    <s v="Post_1701"/>
    <x v="333"/>
    <x v="16"/>
    <x v="3"/>
    <x v="1"/>
    <x v="1"/>
    <x v="7"/>
    <n v="218047"/>
    <n v="233078"/>
    <n v="19910"/>
    <n v="28027"/>
    <n v="281015"/>
    <n v="1.2887817764060041"/>
    <x v="0"/>
    <n v="0"/>
  </r>
  <r>
    <s v="Post_1702"/>
    <x v="441"/>
    <x v="5"/>
    <x v="0"/>
    <x v="0"/>
    <x v="4"/>
    <x v="1"/>
    <n v="4348314"/>
    <n v="230560"/>
    <n v="3067"/>
    <n v="48962"/>
    <n v="282589"/>
    <n v="6.4988177026774049E-2"/>
    <x v="2"/>
    <n v="0"/>
  </r>
  <r>
    <s v="Post_1703"/>
    <x v="181"/>
    <x v="11"/>
    <x v="0"/>
    <x v="2"/>
    <x v="1"/>
    <x v="4"/>
    <n v="2868762"/>
    <n v="109444"/>
    <n v="83287"/>
    <n v="38867"/>
    <n v="231598"/>
    <n v="8.0730991277770683E-2"/>
    <x v="1"/>
    <n v="0"/>
  </r>
  <r>
    <s v="Post_1704"/>
    <x v="85"/>
    <x v="22"/>
    <x v="0"/>
    <x v="3"/>
    <x v="2"/>
    <x v="3"/>
    <n v="28489"/>
    <n v="444994"/>
    <n v="57777"/>
    <n v="15240"/>
    <n v="518011"/>
    <n v="18.182842500614271"/>
    <x v="0"/>
    <n v="0"/>
  </r>
  <r>
    <s v="Post_1705"/>
    <x v="256"/>
    <x v="6"/>
    <x v="1"/>
    <x v="6"/>
    <x v="4"/>
    <x v="5"/>
    <n v="3470216"/>
    <n v="158438"/>
    <n v="3224"/>
    <n v="37495"/>
    <n v="199157"/>
    <n v="5.7390375699956427E-2"/>
    <x v="2"/>
    <n v="0"/>
  </r>
  <r>
    <s v="Post_1706"/>
    <x v="381"/>
    <x v="18"/>
    <x v="3"/>
    <x v="5"/>
    <x v="0"/>
    <x v="7"/>
    <n v="2546025"/>
    <n v="61904"/>
    <n v="25135"/>
    <n v="39292"/>
    <n v="126331"/>
    <n v="4.9618915760842881E-2"/>
    <x v="1"/>
    <n v="0"/>
  </r>
  <r>
    <s v="Post_1707"/>
    <x v="64"/>
    <x v="20"/>
    <x v="1"/>
    <x v="4"/>
    <x v="1"/>
    <x v="1"/>
    <n v="4510453"/>
    <n v="78761"/>
    <n v="81693"/>
    <n v="35386"/>
    <n v="195840"/>
    <n v="4.3419142157118146E-2"/>
    <x v="0"/>
    <n v="0"/>
  </r>
  <r>
    <s v="Post_1708"/>
    <x v="614"/>
    <x v="9"/>
    <x v="0"/>
    <x v="6"/>
    <x v="1"/>
    <x v="0"/>
    <n v="881991"/>
    <n v="53251"/>
    <n v="64414"/>
    <n v="3514"/>
    <n v="121179"/>
    <n v="0.13739255842746695"/>
    <x v="2"/>
    <n v="0"/>
  </r>
  <r>
    <s v="Post_1709"/>
    <x v="438"/>
    <x v="21"/>
    <x v="3"/>
    <x v="2"/>
    <x v="3"/>
    <x v="4"/>
    <n v="2324138"/>
    <n v="2092"/>
    <n v="83576"/>
    <n v="5162"/>
    <n v="90830"/>
    <n v="3.9081156110351449E-2"/>
    <x v="2"/>
    <n v="0"/>
  </r>
  <r>
    <s v="Post_1710"/>
    <x v="119"/>
    <x v="17"/>
    <x v="0"/>
    <x v="3"/>
    <x v="1"/>
    <x v="6"/>
    <n v="1882409"/>
    <n v="24262"/>
    <n v="55206"/>
    <n v="31018"/>
    <n v="110486"/>
    <n v="5.8693939521113639E-2"/>
    <x v="1"/>
    <n v="0"/>
  </r>
  <r>
    <s v="Post_1711"/>
    <x v="214"/>
    <x v="9"/>
    <x v="3"/>
    <x v="6"/>
    <x v="3"/>
    <x v="3"/>
    <n v="1239705"/>
    <n v="50435"/>
    <n v="14795"/>
    <n v="8352"/>
    <n v="73582"/>
    <n v="5.9354443194146997E-2"/>
    <x v="2"/>
    <n v="0"/>
  </r>
  <r>
    <s v="Post_1712"/>
    <x v="86"/>
    <x v="10"/>
    <x v="1"/>
    <x v="1"/>
    <x v="4"/>
    <x v="6"/>
    <n v="4431420"/>
    <n v="316236"/>
    <n v="20710"/>
    <n v="28465"/>
    <n v="365411"/>
    <n v="8.2459121455425125E-2"/>
    <x v="0"/>
    <n v="0"/>
  </r>
  <r>
    <s v="Post_1713"/>
    <x v="487"/>
    <x v="21"/>
    <x v="0"/>
    <x v="9"/>
    <x v="4"/>
    <x v="0"/>
    <n v="1290722"/>
    <n v="166513"/>
    <n v="58572"/>
    <n v="11367"/>
    <n v="236452"/>
    <n v="0.18319359242346531"/>
    <x v="0"/>
    <n v="0"/>
  </r>
  <r>
    <s v="Post_1714"/>
    <x v="75"/>
    <x v="0"/>
    <x v="2"/>
    <x v="0"/>
    <x v="0"/>
    <x v="7"/>
    <n v="3228275"/>
    <n v="113917"/>
    <n v="75531"/>
    <n v="36656"/>
    <n v="226104"/>
    <n v="7.003864292849897E-2"/>
    <x v="2"/>
    <n v="0"/>
  </r>
  <r>
    <s v="Post_1715"/>
    <x v="507"/>
    <x v="21"/>
    <x v="0"/>
    <x v="4"/>
    <x v="1"/>
    <x v="4"/>
    <n v="2527623"/>
    <n v="148521"/>
    <n v="43818"/>
    <n v="33457"/>
    <n v="225796"/>
    <n v="8.9331359937775537E-2"/>
    <x v="2"/>
    <n v="0"/>
  </r>
  <r>
    <s v="Post_1716"/>
    <x v="325"/>
    <x v="14"/>
    <x v="1"/>
    <x v="0"/>
    <x v="4"/>
    <x v="6"/>
    <n v="4986208"/>
    <n v="327244"/>
    <n v="16672"/>
    <n v="27570"/>
    <n v="371486"/>
    <n v="7.4502708270493323E-2"/>
    <x v="1"/>
    <n v="0"/>
  </r>
  <r>
    <s v="Post_1717"/>
    <x v="139"/>
    <x v="14"/>
    <x v="2"/>
    <x v="4"/>
    <x v="0"/>
    <x v="1"/>
    <n v="3600830"/>
    <n v="286882"/>
    <n v="82806"/>
    <n v="18415"/>
    <n v="388103"/>
    <n v="0.10778153925622704"/>
    <x v="2"/>
    <n v="0"/>
  </r>
  <r>
    <s v="Post_1718"/>
    <x v="588"/>
    <x v="9"/>
    <x v="3"/>
    <x v="6"/>
    <x v="5"/>
    <x v="7"/>
    <n v="2686077"/>
    <n v="437233"/>
    <n v="38768"/>
    <n v="18367"/>
    <n v="494368"/>
    <n v="0.1840483351743081"/>
    <x v="0"/>
    <n v="0"/>
  </r>
  <r>
    <s v="Post_1719"/>
    <x v="657"/>
    <x v="12"/>
    <x v="3"/>
    <x v="6"/>
    <x v="5"/>
    <x v="3"/>
    <n v="3717495"/>
    <n v="477018"/>
    <n v="50628"/>
    <n v="6831"/>
    <n v="534477"/>
    <n v="0.14377342807455021"/>
    <x v="1"/>
    <n v="0"/>
  </r>
  <r>
    <s v="Post_1720"/>
    <x v="357"/>
    <x v="10"/>
    <x v="2"/>
    <x v="6"/>
    <x v="0"/>
    <x v="1"/>
    <n v="4481057"/>
    <n v="435510"/>
    <n v="25727"/>
    <n v="7182"/>
    <n v="468419"/>
    <n v="0.10453314921010824"/>
    <x v="2"/>
    <n v="0"/>
  </r>
  <r>
    <s v="Post_1721"/>
    <x v="253"/>
    <x v="4"/>
    <x v="3"/>
    <x v="3"/>
    <x v="1"/>
    <x v="3"/>
    <n v="3998581"/>
    <n v="15720"/>
    <n v="20570"/>
    <n v="27906"/>
    <n v="64196"/>
    <n v="1.6054695403194284E-2"/>
    <x v="0"/>
    <n v="0"/>
  </r>
  <r>
    <s v="Post_1722"/>
    <x v="229"/>
    <x v="20"/>
    <x v="1"/>
    <x v="0"/>
    <x v="3"/>
    <x v="2"/>
    <n v="973433"/>
    <n v="191321"/>
    <n v="5664"/>
    <n v="41928"/>
    <n v="238913"/>
    <n v="0.24543342993303083"/>
    <x v="1"/>
    <n v="0"/>
  </r>
  <r>
    <s v="Post_1723"/>
    <x v="611"/>
    <x v="17"/>
    <x v="3"/>
    <x v="8"/>
    <x v="1"/>
    <x v="1"/>
    <n v="3821922"/>
    <n v="425847"/>
    <n v="50387"/>
    <n v="18851"/>
    <n v="495085"/>
    <n v="0.12953822710144267"/>
    <x v="2"/>
    <n v="0"/>
  </r>
  <r>
    <s v="Post_1724"/>
    <x v="376"/>
    <x v="20"/>
    <x v="2"/>
    <x v="2"/>
    <x v="0"/>
    <x v="2"/>
    <n v="4301015"/>
    <n v="146849"/>
    <n v="20372"/>
    <n v="37300"/>
    <n v="204521"/>
    <n v="4.7551798819580958E-2"/>
    <x v="0"/>
    <n v="0"/>
  </r>
  <r>
    <s v="Post_1725"/>
    <x v="161"/>
    <x v="16"/>
    <x v="1"/>
    <x v="4"/>
    <x v="1"/>
    <x v="1"/>
    <n v="4798066"/>
    <n v="375356"/>
    <n v="7649"/>
    <n v="17000"/>
    <n v="400005"/>
    <n v="8.336796534270266E-2"/>
    <x v="2"/>
    <n v="0"/>
  </r>
  <r>
    <s v="Post_1726"/>
    <x v="550"/>
    <x v="4"/>
    <x v="1"/>
    <x v="5"/>
    <x v="5"/>
    <x v="5"/>
    <n v="141212"/>
    <n v="41508"/>
    <n v="96422"/>
    <n v="16803"/>
    <n v="154733"/>
    <n v="1.0957496530039941"/>
    <x v="0"/>
    <n v="0"/>
  </r>
  <r>
    <s v="Post_1727"/>
    <x v="205"/>
    <x v="16"/>
    <x v="1"/>
    <x v="5"/>
    <x v="0"/>
    <x v="3"/>
    <n v="4432570"/>
    <n v="202923"/>
    <n v="40150"/>
    <n v="18413"/>
    <n v="261486"/>
    <n v="5.8991961773869332E-2"/>
    <x v="1"/>
    <n v="0"/>
  </r>
  <r>
    <s v="Post_1728"/>
    <x v="254"/>
    <x v="14"/>
    <x v="3"/>
    <x v="4"/>
    <x v="2"/>
    <x v="1"/>
    <n v="2592310"/>
    <n v="268149"/>
    <n v="6000"/>
    <n v="28800"/>
    <n v="302949"/>
    <n v="0.11686449537285279"/>
    <x v="0"/>
    <n v="0"/>
  </r>
  <r>
    <s v="Post_1729"/>
    <x v="264"/>
    <x v="13"/>
    <x v="1"/>
    <x v="4"/>
    <x v="0"/>
    <x v="5"/>
    <n v="2717115"/>
    <n v="79019"/>
    <n v="55167"/>
    <n v="42735"/>
    <n v="176921"/>
    <n v="6.5113548745636463E-2"/>
    <x v="1"/>
    <n v="0"/>
  </r>
  <r>
    <s v="Post_1730"/>
    <x v="247"/>
    <x v="14"/>
    <x v="3"/>
    <x v="2"/>
    <x v="4"/>
    <x v="6"/>
    <n v="2075584"/>
    <n v="162238"/>
    <n v="444"/>
    <n v="11401"/>
    <n v="174083"/>
    <n v="8.3871816317720699E-2"/>
    <x v="2"/>
    <n v="0"/>
  </r>
  <r>
    <s v="Post_1731"/>
    <x v="285"/>
    <x v="10"/>
    <x v="2"/>
    <x v="1"/>
    <x v="3"/>
    <x v="0"/>
    <n v="3172236"/>
    <n v="294917"/>
    <n v="58118"/>
    <n v="23149"/>
    <n v="376184"/>
    <n v="0.11858638512393151"/>
    <x v="0"/>
    <n v="0"/>
  </r>
  <r>
    <s v="Post_1732"/>
    <x v="102"/>
    <x v="20"/>
    <x v="2"/>
    <x v="7"/>
    <x v="5"/>
    <x v="3"/>
    <n v="2368193"/>
    <n v="171217"/>
    <n v="24221"/>
    <n v="16695"/>
    <n v="212133"/>
    <n v="8.957589182976218E-2"/>
    <x v="2"/>
    <n v="0"/>
  </r>
  <r>
    <s v="Post_1733"/>
    <x v="248"/>
    <x v="14"/>
    <x v="1"/>
    <x v="0"/>
    <x v="0"/>
    <x v="3"/>
    <n v="4039664"/>
    <n v="215178"/>
    <n v="17518"/>
    <n v="34782"/>
    <n v="267478"/>
    <n v="6.6212932560727827E-2"/>
    <x v="1"/>
    <n v="0"/>
  </r>
  <r>
    <s v="Post_1734"/>
    <x v="658"/>
    <x v="6"/>
    <x v="3"/>
    <x v="4"/>
    <x v="1"/>
    <x v="1"/>
    <n v="2598420"/>
    <n v="304484"/>
    <n v="19829"/>
    <n v="19545"/>
    <n v="343858"/>
    <n v="0.13233349497002025"/>
    <x v="2"/>
    <n v="0"/>
  </r>
  <r>
    <s v="Post_1735"/>
    <x v="339"/>
    <x v="8"/>
    <x v="0"/>
    <x v="5"/>
    <x v="5"/>
    <x v="6"/>
    <n v="2332745"/>
    <n v="40568"/>
    <n v="23894"/>
    <n v="29224"/>
    <n v="93686"/>
    <n v="4.0161269234314081E-2"/>
    <x v="0"/>
    <n v="0"/>
  </r>
  <r>
    <s v="Post_1736"/>
    <x v="520"/>
    <x v="17"/>
    <x v="3"/>
    <x v="2"/>
    <x v="2"/>
    <x v="1"/>
    <n v="770227"/>
    <n v="299966"/>
    <n v="67551"/>
    <n v="7360"/>
    <n v="374877"/>
    <n v="0.48670976218699163"/>
    <x v="0"/>
    <n v="0"/>
  </r>
  <r>
    <s v="Post_1737"/>
    <x v="75"/>
    <x v="0"/>
    <x v="2"/>
    <x v="1"/>
    <x v="5"/>
    <x v="1"/>
    <n v="2805428"/>
    <n v="266431"/>
    <n v="48212"/>
    <n v="43658"/>
    <n v="358301"/>
    <n v="0.12771705422488119"/>
    <x v="2"/>
    <n v="0"/>
  </r>
  <r>
    <s v="Post_1738"/>
    <x v="409"/>
    <x v="11"/>
    <x v="1"/>
    <x v="2"/>
    <x v="3"/>
    <x v="7"/>
    <n v="2536643"/>
    <n v="205972"/>
    <n v="96758"/>
    <n v="48582"/>
    <n v="351312"/>
    <n v="0.1384948532371327"/>
    <x v="2"/>
    <n v="0"/>
  </r>
  <r>
    <s v="Post_1739"/>
    <x v="620"/>
    <x v="23"/>
    <x v="3"/>
    <x v="4"/>
    <x v="4"/>
    <x v="3"/>
    <n v="51815"/>
    <n v="14220"/>
    <n v="88469"/>
    <n v="23486"/>
    <n v="126175"/>
    <n v="2.4351056643829008"/>
    <x v="0"/>
    <n v="0"/>
  </r>
  <r>
    <s v="Post_1740"/>
    <x v="659"/>
    <x v="6"/>
    <x v="3"/>
    <x v="9"/>
    <x v="0"/>
    <x v="7"/>
    <n v="4817560"/>
    <n v="335811"/>
    <n v="91403"/>
    <n v="46079"/>
    <n v="473293"/>
    <n v="9.8243301588355925E-2"/>
    <x v="2"/>
    <n v="0"/>
  </r>
  <r>
    <s v="Post_1741"/>
    <x v="659"/>
    <x v="6"/>
    <x v="2"/>
    <x v="9"/>
    <x v="5"/>
    <x v="2"/>
    <n v="1690909"/>
    <n v="344166"/>
    <n v="38801"/>
    <n v="49469"/>
    <n v="432436"/>
    <n v="0.25574173417966312"/>
    <x v="1"/>
    <n v="0"/>
  </r>
  <r>
    <s v="Post_1742"/>
    <x v="99"/>
    <x v="14"/>
    <x v="0"/>
    <x v="6"/>
    <x v="0"/>
    <x v="7"/>
    <n v="4921272"/>
    <n v="345751"/>
    <n v="48526"/>
    <n v="28348"/>
    <n v="422625"/>
    <n v="8.5877187848995132E-2"/>
    <x v="1"/>
    <n v="0"/>
  </r>
  <r>
    <s v="Post_1743"/>
    <x v="324"/>
    <x v="2"/>
    <x v="0"/>
    <x v="2"/>
    <x v="0"/>
    <x v="2"/>
    <n v="4098173"/>
    <n v="91022"/>
    <n v="62312"/>
    <n v="33968"/>
    <n v="187302"/>
    <n v="4.570378068470999E-2"/>
    <x v="2"/>
    <n v="0"/>
  </r>
  <r>
    <s v="Post_1744"/>
    <x v="533"/>
    <x v="0"/>
    <x v="1"/>
    <x v="3"/>
    <x v="1"/>
    <x v="2"/>
    <n v="336698"/>
    <n v="348443"/>
    <n v="1797"/>
    <n v="2675"/>
    <n v="352915"/>
    <n v="1.0481648242638804"/>
    <x v="1"/>
    <n v="0"/>
  </r>
  <r>
    <s v="Post_1745"/>
    <x v="33"/>
    <x v="19"/>
    <x v="2"/>
    <x v="8"/>
    <x v="5"/>
    <x v="7"/>
    <n v="4379236"/>
    <n v="485559"/>
    <n v="59926"/>
    <n v="7507"/>
    <n v="552992"/>
    <n v="0.12627590748705939"/>
    <x v="2"/>
    <n v="0"/>
  </r>
  <r>
    <s v="Post_1746"/>
    <x v="60"/>
    <x v="11"/>
    <x v="0"/>
    <x v="1"/>
    <x v="3"/>
    <x v="1"/>
    <n v="1213903"/>
    <n v="313955"/>
    <n v="54987"/>
    <n v="27784"/>
    <n v="396726"/>
    <n v="0.32681853492412494"/>
    <x v="1"/>
    <n v="0"/>
  </r>
  <r>
    <s v="Post_1747"/>
    <x v="400"/>
    <x v="19"/>
    <x v="2"/>
    <x v="1"/>
    <x v="2"/>
    <x v="6"/>
    <n v="2121520"/>
    <n v="204206"/>
    <n v="17380"/>
    <n v="21689"/>
    <n v="243275"/>
    <n v="0.11467014216222331"/>
    <x v="2"/>
    <n v="0"/>
  </r>
  <r>
    <s v="Post_1748"/>
    <x v="246"/>
    <x v="0"/>
    <x v="2"/>
    <x v="4"/>
    <x v="0"/>
    <x v="4"/>
    <n v="4143188"/>
    <n v="47437"/>
    <n v="53378"/>
    <n v="21394"/>
    <n v="122209"/>
    <n v="2.9496368496915903E-2"/>
    <x v="0"/>
    <n v="0"/>
  </r>
  <r>
    <s v="Post_1749"/>
    <x v="289"/>
    <x v="5"/>
    <x v="3"/>
    <x v="8"/>
    <x v="4"/>
    <x v="5"/>
    <n v="502571"/>
    <n v="222460"/>
    <n v="43807"/>
    <n v="47455"/>
    <n v="313722"/>
    <n v="0.62423418780630002"/>
    <x v="0"/>
    <n v="0"/>
  </r>
  <r>
    <s v="Post_1750"/>
    <x v="609"/>
    <x v="16"/>
    <x v="3"/>
    <x v="9"/>
    <x v="4"/>
    <x v="5"/>
    <n v="3301819"/>
    <n v="219535"/>
    <n v="69694"/>
    <n v="1274"/>
    <n v="290503"/>
    <n v="8.7982714982256752E-2"/>
    <x v="2"/>
    <n v="0"/>
  </r>
  <r>
    <s v="Post_1751"/>
    <x v="516"/>
    <x v="10"/>
    <x v="0"/>
    <x v="0"/>
    <x v="4"/>
    <x v="0"/>
    <n v="153188"/>
    <n v="185171"/>
    <n v="99287"/>
    <n v="27548"/>
    <n v="312006"/>
    <n v="2.036752226022926"/>
    <x v="1"/>
    <n v="0"/>
  </r>
  <r>
    <s v="Post_1752"/>
    <x v="197"/>
    <x v="17"/>
    <x v="2"/>
    <x v="8"/>
    <x v="0"/>
    <x v="6"/>
    <n v="4070958"/>
    <n v="301070"/>
    <n v="66175"/>
    <n v="32605"/>
    <n v="399850"/>
    <n v="9.8220124108379409E-2"/>
    <x v="1"/>
    <n v="0"/>
  </r>
  <r>
    <s v="Post_1753"/>
    <x v="36"/>
    <x v="6"/>
    <x v="3"/>
    <x v="0"/>
    <x v="3"/>
    <x v="2"/>
    <n v="248786"/>
    <n v="265311"/>
    <n v="3531"/>
    <n v="23777"/>
    <n v="292619"/>
    <n v="1.1761875668244999"/>
    <x v="0"/>
    <n v="0"/>
  </r>
  <r>
    <s v="Post_1754"/>
    <x v="660"/>
    <x v="7"/>
    <x v="1"/>
    <x v="0"/>
    <x v="0"/>
    <x v="7"/>
    <n v="1984433"/>
    <n v="210428"/>
    <n v="28342"/>
    <n v="5355"/>
    <n v="244125"/>
    <n v="0.12302002637529208"/>
    <x v="1"/>
    <n v="0"/>
  </r>
  <r>
    <s v="Post_1755"/>
    <x v="661"/>
    <x v="20"/>
    <x v="3"/>
    <x v="3"/>
    <x v="1"/>
    <x v="5"/>
    <n v="3640508"/>
    <n v="370123"/>
    <n v="1262"/>
    <n v="2622"/>
    <n v="374007"/>
    <n v="0.10273483810501172"/>
    <x v="2"/>
    <n v="0"/>
  </r>
  <r>
    <s v="Post_1756"/>
    <x v="508"/>
    <x v="0"/>
    <x v="3"/>
    <x v="7"/>
    <x v="4"/>
    <x v="7"/>
    <n v="3150317"/>
    <n v="265173"/>
    <n v="11352"/>
    <n v="30489"/>
    <n v="307014"/>
    <n v="9.7454954533146981E-2"/>
    <x v="2"/>
    <n v="0"/>
  </r>
  <r>
    <s v="Post_1757"/>
    <x v="662"/>
    <x v="5"/>
    <x v="0"/>
    <x v="0"/>
    <x v="2"/>
    <x v="4"/>
    <n v="3678968"/>
    <n v="65840"/>
    <n v="37210"/>
    <n v="5897"/>
    <n v="108947"/>
    <n v="2.9613467689852156E-2"/>
    <x v="0"/>
    <n v="0"/>
  </r>
  <r>
    <s v="Post_1758"/>
    <x v="410"/>
    <x v="14"/>
    <x v="2"/>
    <x v="4"/>
    <x v="1"/>
    <x v="6"/>
    <n v="2872626"/>
    <n v="288603"/>
    <n v="83247"/>
    <n v="9082"/>
    <n v="380932"/>
    <n v="0.13260758622946392"/>
    <x v="1"/>
    <n v="0"/>
  </r>
  <r>
    <s v="Post_1759"/>
    <x v="260"/>
    <x v="6"/>
    <x v="3"/>
    <x v="9"/>
    <x v="3"/>
    <x v="1"/>
    <n v="1136605"/>
    <n v="225684"/>
    <n v="16605"/>
    <n v="46318"/>
    <n v="288607"/>
    <n v="0.25392022734371217"/>
    <x v="2"/>
    <n v="0"/>
  </r>
  <r>
    <s v="Post_1760"/>
    <x v="575"/>
    <x v="19"/>
    <x v="2"/>
    <x v="3"/>
    <x v="3"/>
    <x v="1"/>
    <n v="3683380"/>
    <n v="60476"/>
    <n v="10992"/>
    <n v="43278"/>
    <n v="114746"/>
    <n v="3.1152365490391978E-2"/>
    <x v="0"/>
    <n v="0"/>
  </r>
  <r>
    <s v="Post_1761"/>
    <x v="639"/>
    <x v="13"/>
    <x v="0"/>
    <x v="3"/>
    <x v="2"/>
    <x v="5"/>
    <n v="4554044"/>
    <n v="144825"/>
    <n v="45930"/>
    <n v="8774"/>
    <n v="199529"/>
    <n v="4.3813586342160947E-2"/>
    <x v="2"/>
    <n v="0"/>
  </r>
  <r>
    <s v="Post_1762"/>
    <x v="245"/>
    <x v="3"/>
    <x v="3"/>
    <x v="7"/>
    <x v="4"/>
    <x v="0"/>
    <n v="2328409"/>
    <n v="278174"/>
    <n v="1846"/>
    <n v="648"/>
    <n v="280668"/>
    <n v="0.12054067820559017"/>
    <x v="2"/>
    <n v="0"/>
  </r>
  <r>
    <s v="Post_1763"/>
    <x v="538"/>
    <x v="15"/>
    <x v="3"/>
    <x v="3"/>
    <x v="0"/>
    <x v="6"/>
    <n v="2790322"/>
    <n v="179192"/>
    <n v="68128"/>
    <n v="12943"/>
    <n v="260263"/>
    <n v="9.3273464496212266E-2"/>
    <x v="0"/>
    <n v="0"/>
  </r>
  <r>
    <s v="Post_1764"/>
    <x v="269"/>
    <x v="18"/>
    <x v="3"/>
    <x v="6"/>
    <x v="0"/>
    <x v="0"/>
    <n v="2322882"/>
    <n v="29085"/>
    <n v="62256"/>
    <n v="39359"/>
    <n v="130700"/>
    <n v="5.6266310557316297E-2"/>
    <x v="2"/>
    <n v="0"/>
  </r>
  <r>
    <s v="Post_1765"/>
    <x v="3"/>
    <x v="2"/>
    <x v="0"/>
    <x v="2"/>
    <x v="2"/>
    <x v="3"/>
    <n v="3833488"/>
    <n v="410851"/>
    <n v="36575"/>
    <n v="18180"/>
    <n v="465606"/>
    <n v="0.12145753423514043"/>
    <x v="0"/>
    <n v="0"/>
  </r>
  <r>
    <s v="Post_1766"/>
    <x v="172"/>
    <x v="19"/>
    <x v="1"/>
    <x v="0"/>
    <x v="4"/>
    <x v="5"/>
    <n v="1876071"/>
    <n v="259700"/>
    <n v="34498"/>
    <n v="9001"/>
    <n v="303199"/>
    <n v="0.16161381951962372"/>
    <x v="0"/>
    <n v="0"/>
  </r>
  <r>
    <s v="Post_1767"/>
    <x v="515"/>
    <x v="13"/>
    <x v="2"/>
    <x v="0"/>
    <x v="2"/>
    <x v="7"/>
    <n v="1712244"/>
    <n v="62154"/>
    <n v="17276"/>
    <n v="37377"/>
    <n v="116807"/>
    <n v="6.8218665096796957E-2"/>
    <x v="2"/>
    <n v="0"/>
  </r>
  <r>
    <s v="Post_1768"/>
    <x v="319"/>
    <x v="13"/>
    <x v="0"/>
    <x v="4"/>
    <x v="5"/>
    <x v="1"/>
    <n v="2139923"/>
    <n v="287553"/>
    <n v="50271"/>
    <n v="26407"/>
    <n v="364231"/>
    <n v="0.17020752615865151"/>
    <x v="2"/>
    <n v="0"/>
  </r>
  <r>
    <s v="Post_1769"/>
    <x v="351"/>
    <x v="15"/>
    <x v="1"/>
    <x v="0"/>
    <x v="3"/>
    <x v="5"/>
    <n v="3656215"/>
    <n v="348583"/>
    <n v="16646"/>
    <n v="48049"/>
    <n v="413278"/>
    <n v="0.11303438118381988"/>
    <x v="0"/>
    <n v="0"/>
  </r>
  <r>
    <s v="Post_1770"/>
    <x v="211"/>
    <x v="5"/>
    <x v="2"/>
    <x v="9"/>
    <x v="4"/>
    <x v="4"/>
    <n v="3241892"/>
    <n v="359553"/>
    <n v="36033"/>
    <n v="22903"/>
    <n v="418489"/>
    <n v="0.12908789065150844"/>
    <x v="0"/>
    <n v="0"/>
  </r>
  <r>
    <s v="Post_1771"/>
    <x v="433"/>
    <x v="1"/>
    <x v="3"/>
    <x v="1"/>
    <x v="5"/>
    <x v="0"/>
    <n v="4972204"/>
    <n v="70410"/>
    <n v="10979"/>
    <n v="34122"/>
    <n v="115511"/>
    <n v="2.323134770817931E-2"/>
    <x v="0"/>
    <n v="0"/>
  </r>
  <r>
    <s v="Post_1772"/>
    <x v="159"/>
    <x v="22"/>
    <x v="1"/>
    <x v="5"/>
    <x v="1"/>
    <x v="7"/>
    <n v="1750615"/>
    <n v="413287"/>
    <n v="91905"/>
    <n v="18325"/>
    <n v="523517"/>
    <n v="0.29904747760072886"/>
    <x v="2"/>
    <n v="0"/>
  </r>
  <r>
    <s v="Post_1773"/>
    <x v="121"/>
    <x v="17"/>
    <x v="2"/>
    <x v="3"/>
    <x v="4"/>
    <x v="5"/>
    <n v="1155502"/>
    <n v="421577"/>
    <n v="53062"/>
    <n v="23820"/>
    <n v="498459"/>
    <n v="0.43137874274557725"/>
    <x v="0"/>
    <n v="0"/>
  </r>
  <r>
    <s v="Post_1774"/>
    <x v="547"/>
    <x v="13"/>
    <x v="2"/>
    <x v="6"/>
    <x v="3"/>
    <x v="5"/>
    <n v="2397678"/>
    <n v="418390"/>
    <n v="10658"/>
    <n v="16153"/>
    <n v="445201"/>
    <n v="0.18568006212677432"/>
    <x v="2"/>
    <n v="0"/>
  </r>
  <r>
    <s v="Post_1775"/>
    <x v="663"/>
    <x v="19"/>
    <x v="3"/>
    <x v="7"/>
    <x v="2"/>
    <x v="5"/>
    <n v="4424982"/>
    <n v="473087"/>
    <n v="70529"/>
    <n v="6195"/>
    <n v="549811"/>
    <n v="0.12425157887647904"/>
    <x v="1"/>
    <n v="0"/>
  </r>
  <r>
    <s v="Post_1776"/>
    <x v="643"/>
    <x v="16"/>
    <x v="1"/>
    <x v="4"/>
    <x v="5"/>
    <x v="5"/>
    <n v="898361"/>
    <n v="447804"/>
    <n v="83016"/>
    <n v="38408"/>
    <n v="569228"/>
    <n v="0.63362946521498598"/>
    <x v="2"/>
    <n v="0"/>
  </r>
  <r>
    <s v="Post_1777"/>
    <x v="19"/>
    <x v="14"/>
    <x v="3"/>
    <x v="4"/>
    <x v="2"/>
    <x v="4"/>
    <n v="4500674"/>
    <n v="12522"/>
    <n v="23287"/>
    <n v="37281"/>
    <n v="73090"/>
    <n v="1.6239789862585025E-2"/>
    <x v="2"/>
    <n v="0"/>
  </r>
  <r>
    <s v="Post_1778"/>
    <x v="354"/>
    <x v="1"/>
    <x v="1"/>
    <x v="9"/>
    <x v="2"/>
    <x v="6"/>
    <n v="194757"/>
    <n v="207872"/>
    <n v="13510"/>
    <n v="3589"/>
    <n v="224971"/>
    <n v="1.1551369142059078"/>
    <x v="1"/>
    <n v="0"/>
  </r>
  <r>
    <s v="Post_1779"/>
    <x v="111"/>
    <x v="16"/>
    <x v="1"/>
    <x v="9"/>
    <x v="3"/>
    <x v="5"/>
    <n v="438881"/>
    <n v="24059"/>
    <n v="8038"/>
    <n v="11310"/>
    <n v="43407"/>
    <n v="9.89038030810174E-2"/>
    <x v="0"/>
    <n v="0"/>
  </r>
  <r>
    <s v="Post_1780"/>
    <x v="318"/>
    <x v="9"/>
    <x v="0"/>
    <x v="4"/>
    <x v="1"/>
    <x v="1"/>
    <n v="1753799"/>
    <n v="100757"/>
    <n v="89855"/>
    <n v="19963"/>
    <n v="210575"/>
    <n v="0.12006792112437058"/>
    <x v="1"/>
    <n v="0"/>
  </r>
  <r>
    <s v="Post_1781"/>
    <x v="208"/>
    <x v="18"/>
    <x v="2"/>
    <x v="3"/>
    <x v="0"/>
    <x v="7"/>
    <n v="286519"/>
    <n v="493538"/>
    <n v="16285"/>
    <n v="39834"/>
    <n v="549657"/>
    <n v="1.9183963367176349"/>
    <x v="0"/>
    <n v="0"/>
  </r>
  <r>
    <s v="Post_1782"/>
    <x v="122"/>
    <x v="13"/>
    <x v="3"/>
    <x v="0"/>
    <x v="3"/>
    <x v="1"/>
    <n v="3018214"/>
    <n v="300016"/>
    <n v="27155"/>
    <n v="10136"/>
    <n v="337307"/>
    <n v="0.11175715174603258"/>
    <x v="1"/>
    <n v="0"/>
  </r>
  <r>
    <s v="Post_1783"/>
    <x v="443"/>
    <x v="19"/>
    <x v="0"/>
    <x v="8"/>
    <x v="4"/>
    <x v="6"/>
    <n v="2478731"/>
    <n v="10393"/>
    <n v="40195"/>
    <n v="18394"/>
    <n v="68982"/>
    <n v="2.782956278837841E-2"/>
    <x v="1"/>
    <n v="0"/>
  </r>
  <r>
    <s v="Post_1784"/>
    <x v="316"/>
    <x v="5"/>
    <x v="0"/>
    <x v="9"/>
    <x v="0"/>
    <x v="0"/>
    <n v="998802"/>
    <n v="15176"/>
    <n v="95015"/>
    <n v="47750"/>
    <n v="157941"/>
    <n v="0.15813044026744039"/>
    <x v="2"/>
    <n v="0"/>
  </r>
  <r>
    <s v="Post_1785"/>
    <x v="563"/>
    <x v="18"/>
    <x v="2"/>
    <x v="5"/>
    <x v="3"/>
    <x v="4"/>
    <n v="1019654"/>
    <n v="113693"/>
    <n v="84132"/>
    <n v="39202"/>
    <n v="237027"/>
    <n v="0.23245826525468444"/>
    <x v="1"/>
    <n v="0"/>
  </r>
  <r>
    <s v="Post_1786"/>
    <x v="468"/>
    <x v="0"/>
    <x v="2"/>
    <x v="2"/>
    <x v="4"/>
    <x v="0"/>
    <n v="4901437"/>
    <n v="184487"/>
    <n v="53526"/>
    <n v="26660"/>
    <n v="264673"/>
    <n v="5.399906190776297E-2"/>
    <x v="2"/>
    <n v="0"/>
  </r>
  <r>
    <s v="Post_1787"/>
    <x v="664"/>
    <x v="0"/>
    <x v="1"/>
    <x v="6"/>
    <x v="5"/>
    <x v="1"/>
    <n v="2763725"/>
    <n v="53379"/>
    <n v="35169"/>
    <n v="6483"/>
    <n v="95031"/>
    <n v="3.4385114293209347E-2"/>
    <x v="1"/>
    <n v="0"/>
  </r>
  <r>
    <s v="Post_1788"/>
    <x v="216"/>
    <x v="22"/>
    <x v="2"/>
    <x v="3"/>
    <x v="4"/>
    <x v="5"/>
    <n v="3197856"/>
    <n v="290226"/>
    <n v="21343"/>
    <n v="32394"/>
    <n v="343963"/>
    <n v="0.10756050303703481"/>
    <x v="1"/>
    <n v="0"/>
  </r>
  <r>
    <s v="Post_1789"/>
    <x v="504"/>
    <x v="10"/>
    <x v="1"/>
    <x v="0"/>
    <x v="5"/>
    <x v="1"/>
    <n v="3429630"/>
    <n v="163927"/>
    <n v="73040"/>
    <n v="10283"/>
    <n v="247250"/>
    <n v="7.2092324828042675E-2"/>
    <x v="1"/>
    <n v="0"/>
  </r>
  <r>
    <s v="Post_1790"/>
    <x v="58"/>
    <x v="17"/>
    <x v="3"/>
    <x v="9"/>
    <x v="1"/>
    <x v="4"/>
    <n v="522517"/>
    <n v="264048"/>
    <n v="81370"/>
    <n v="35137"/>
    <n v="380555"/>
    <n v="0.72831123197905523"/>
    <x v="1"/>
    <n v="0"/>
  </r>
  <r>
    <s v="Post_1791"/>
    <x v="127"/>
    <x v="16"/>
    <x v="1"/>
    <x v="7"/>
    <x v="5"/>
    <x v="7"/>
    <n v="168561"/>
    <n v="82166"/>
    <n v="65838"/>
    <n v="18714"/>
    <n v="166718"/>
    <n v="0.98906627274399184"/>
    <x v="0"/>
    <n v="0"/>
  </r>
  <r>
    <s v="Post_1792"/>
    <x v="438"/>
    <x v="21"/>
    <x v="1"/>
    <x v="8"/>
    <x v="3"/>
    <x v="4"/>
    <n v="3070332"/>
    <n v="34145"/>
    <n v="25996"/>
    <n v="24504"/>
    <n v="84645"/>
    <n v="2.75686798691477E-2"/>
    <x v="1"/>
    <n v="0"/>
  </r>
  <r>
    <s v="Post_1793"/>
    <x v="62"/>
    <x v="4"/>
    <x v="0"/>
    <x v="9"/>
    <x v="3"/>
    <x v="0"/>
    <n v="1345733"/>
    <n v="200806"/>
    <n v="25914"/>
    <n v="23500"/>
    <n v="250220"/>
    <n v="0.18593584314273337"/>
    <x v="1"/>
    <n v="0"/>
  </r>
  <r>
    <s v="Post_1794"/>
    <x v="528"/>
    <x v="6"/>
    <x v="2"/>
    <x v="3"/>
    <x v="4"/>
    <x v="4"/>
    <n v="564496"/>
    <n v="212366"/>
    <n v="38889"/>
    <n v="8425"/>
    <n v="259680"/>
    <n v="0.4600209744621751"/>
    <x v="2"/>
    <n v="0"/>
  </r>
  <r>
    <s v="Post_1795"/>
    <x v="373"/>
    <x v="12"/>
    <x v="3"/>
    <x v="0"/>
    <x v="1"/>
    <x v="6"/>
    <n v="2459556"/>
    <n v="105917"/>
    <n v="66293"/>
    <n v="2828"/>
    <n v="175038"/>
    <n v="7.1166503222532845E-2"/>
    <x v="1"/>
    <n v="0"/>
  </r>
  <r>
    <s v="Post_1796"/>
    <x v="299"/>
    <x v="23"/>
    <x v="0"/>
    <x v="3"/>
    <x v="0"/>
    <x v="3"/>
    <n v="3929151"/>
    <n v="111838"/>
    <n v="69221"/>
    <n v="43570"/>
    <n v="224629"/>
    <n v="5.7169856796035583E-2"/>
    <x v="0"/>
    <n v="0"/>
  </r>
  <r>
    <s v="Post_1797"/>
    <x v="362"/>
    <x v="18"/>
    <x v="1"/>
    <x v="1"/>
    <x v="1"/>
    <x v="2"/>
    <n v="3198439"/>
    <n v="108162"/>
    <n v="26927"/>
    <n v="16486"/>
    <n v="151575"/>
    <n v="4.73903050831984E-2"/>
    <x v="0"/>
    <n v="0"/>
  </r>
  <r>
    <s v="Post_1798"/>
    <x v="503"/>
    <x v="11"/>
    <x v="1"/>
    <x v="4"/>
    <x v="4"/>
    <x v="4"/>
    <n v="1144375"/>
    <n v="451097"/>
    <n v="98397"/>
    <n v="2912"/>
    <n v="552406"/>
    <n v="0.48271414527580558"/>
    <x v="2"/>
    <n v="0"/>
  </r>
  <r>
    <s v="Post_1799"/>
    <x v="348"/>
    <x v="5"/>
    <x v="3"/>
    <x v="8"/>
    <x v="3"/>
    <x v="0"/>
    <n v="4217172"/>
    <n v="258038"/>
    <n v="5572"/>
    <n v="25183"/>
    <n v="288793"/>
    <n v="6.8480251694737607E-2"/>
    <x v="2"/>
    <n v="0"/>
  </r>
  <r>
    <s v="Post_1800"/>
    <x v="163"/>
    <x v="4"/>
    <x v="2"/>
    <x v="4"/>
    <x v="5"/>
    <x v="1"/>
    <n v="180669"/>
    <n v="7280"/>
    <n v="64009"/>
    <n v="29302"/>
    <n v="100591"/>
    <n v="0.55676956201672667"/>
    <x v="2"/>
    <n v="0"/>
  </r>
  <r>
    <s v="Post_1801"/>
    <x v="153"/>
    <x v="22"/>
    <x v="3"/>
    <x v="1"/>
    <x v="4"/>
    <x v="6"/>
    <n v="2152110"/>
    <n v="456511"/>
    <n v="79661"/>
    <n v="1371"/>
    <n v="537543"/>
    <n v="0.24977487210226243"/>
    <x v="0"/>
    <n v="0"/>
  </r>
  <r>
    <s v="Post_1802"/>
    <x v="229"/>
    <x v="20"/>
    <x v="3"/>
    <x v="2"/>
    <x v="5"/>
    <x v="1"/>
    <n v="3349574"/>
    <n v="467084"/>
    <n v="93624"/>
    <n v="20110"/>
    <n v="580818"/>
    <n v="0.17340055780227576"/>
    <x v="0"/>
    <n v="0"/>
  </r>
  <r>
    <s v="Post_1803"/>
    <x v="237"/>
    <x v="5"/>
    <x v="3"/>
    <x v="8"/>
    <x v="1"/>
    <x v="3"/>
    <n v="2082007"/>
    <n v="190921"/>
    <n v="58478"/>
    <n v="48329"/>
    <n v="297728"/>
    <n v="0.14300047982547609"/>
    <x v="2"/>
    <n v="0"/>
  </r>
  <r>
    <s v="Post_1804"/>
    <x v="392"/>
    <x v="11"/>
    <x v="1"/>
    <x v="6"/>
    <x v="5"/>
    <x v="1"/>
    <n v="3814814"/>
    <n v="395537"/>
    <n v="75050"/>
    <n v="32906"/>
    <n v="503493"/>
    <n v="0.13198363013242587"/>
    <x v="0"/>
    <n v="0"/>
  </r>
  <r>
    <s v="Post_1805"/>
    <x v="398"/>
    <x v="13"/>
    <x v="3"/>
    <x v="0"/>
    <x v="4"/>
    <x v="3"/>
    <n v="4687019"/>
    <n v="208163"/>
    <n v="10461"/>
    <n v="25665"/>
    <n v="244289"/>
    <n v="5.2120334907966026E-2"/>
    <x v="1"/>
    <n v="0"/>
  </r>
  <r>
    <s v="Post_1806"/>
    <x v="427"/>
    <x v="16"/>
    <x v="0"/>
    <x v="8"/>
    <x v="1"/>
    <x v="5"/>
    <n v="4166522"/>
    <n v="257433"/>
    <n v="36087"/>
    <n v="23361"/>
    <n v="316881"/>
    <n v="7.6054080597678347E-2"/>
    <x v="2"/>
    <n v="0"/>
  </r>
  <r>
    <s v="Post_1807"/>
    <x v="434"/>
    <x v="17"/>
    <x v="2"/>
    <x v="4"/>
    <x v="5"/>
    <x v="2"/>
    <n v="4069431"/>
    <n v="39427"/>
    <n v="57084"/>
    <n v="12631"/>
    <n v="109142"/>
    <n v="2.6819965739682036E-2"/>
    <x v="0"/>
    <n v="0"/>
  </r>
  <r>
    <s v="Post_1808"/>
    <x v="389"/>
    <x v="7"/>
    <x v="1"/>
    <x v="1"/>
    <x v="2"/>
    <x v="4"/>
    <n v="337040"/>
    <n v="430802"/>
    <n v="63240"/>
    <n v="5638"/>
    <n v="499680"/>
    <n v="1.482553999525279"/>
    <x v="2"/>
    <n v="0"/>
  </r>
  <r>
    <s v="Post_1809"/>
    <x v="85"/>
    <x v="22"/>
    <x v="3"/>
    <x v="7"/>
    <x v="3"/>
    <x v="7"/>
    <n v="3376862"/>
    <n v="256792"/>
    <n v="32295"/>
    <n v="36817"/>
    <n v="325904"/>
    <n v="9.6510902725666606E-2"/>
    <x v="2"/>
    <n v="0"/>
  </r>
  <r>
    <s v="Post_1810"/>
    <x v="665"/>
    <x v="8"/>
    <x v="0"/>
    <x v="7"/>
    <x v="2"/>
    <x v="6"/>
    <n v="2282731"/>
    <n v="406474"/>
    <n v="94993"/>
    <n v="28457"/>
    <n v="529924"/>
    <n v="0.23214474241599206"/>
    <x v="0"/>
    <n v="0"/>
  </r>
  <r>
    <s v="Post_1811"/>
    <x v="372"/>
    <x v="6"/>
    <x v="0"/>
    <x v="0"/>
    <x v="2"/>
    <x v="4"/>
    <n v="4033416"/>
    <n v="205717"/>
    <n v="90647"/>
    <n v="33681"/>
    <n v="330045"/>
    <n v="8.1827661714040906E-2"/>
    <x v="0"/>
    <n v="0"/>
  </r>
  <r>
    <s v="Post_1812"/>
    <x v="485"/>
    <x v="19"/>
    <x v="2"/>
    <x v="4"/>
    <x v="0"/>
    <x v="5"/>
    <n v="1112312"/>
    <n v="363750"/>
    <n v="80345"/>
    <n v="19382"/>
    <n v="463477"/>
    <n v="0.41667895338717914"/>
    <x v="2"/>
    <n v="0"/>
  </r>
  <r>
    <s v="Post_1813"/>
    <x v="544"/>
    <x v="23"/>
    <x v="1"/>
    <x v="3"/>
    <x v="2"/>
    <x v="0"/>
    <n v="1201764"/>
    <n v="142790"/>
    <n v="37404"/>
    <n v="42934"/>
    <n v="223128"/>
    <n v="0.18566706940797029"/>
    <x v="1"/>
    <n v="0"/>
  </r>
  <r>
    <s v="Post_1814"/>
    <x v="227"/>
    <x v="0"/>
    <x v="3"/>
    <x v="9"/>
    <x v="0"/>
    <x v="5"/>
    <n v="2410258"/>
    <n v="276044"/>
    <n v="18080"/>
    <n v="4973"/>
    <n v="299097"/>
    <n v="0.1240933543214046"/>
    <x v="0"/>
    <n v="0"/>
  </r>
  <r>
    <s v="Post_1815"/>
    <x v="303"/>
    <x v="23"/>
    <x v="2"/>
    <x v="7"/>
    <x v="2"/>
    <x v="3"/>
    <n v="4273890"/>
    <n v="457777"/>
    <n v="53428"/>
    <n v="36657"/>
    <n v="547862"/>
    <n v="0.1281881377386877"/>
    <x v="0"/>
    <n v="0"/>
  </r>
  <r>
    <s v="Post_1816"/>
    <x v="16"/>
    <x v="13"/>
    <x v="0"/>
    <x v="1"/>
    <x v="1"/>
    <x v="2"/>
    <n v="4524809"/>
    <n v="54594"/>
    <n v="90263"/>
    <n v="45323"/>
    <n v="190180"/>
    <n v="4.2030503386993795E-2"/>
    <x v="1"/>
    <n v="0"/>
  </r>
  <r>
    <s v="Post_1817"/>
    <x v="459"/>
    <x v="9"/>
    <x v="3"/>
    <x v="2"/>
    <x v="1"/>
    <x v="2"/>
    <n v="3347556"/>
    <n v="499143"/>
    <n v="71117"/>
    <n v="26750"/>
    <n v="597010"/>
    <n v="0.17834205014046067"/>
    <x v="0"/>
    <n v="0"/>
  </r>
  <r>
    <s v="Post_1818"/>
    <x v="637"/>
    <x v="21"/>
    <x v="1"/>
    <x v="5"/>
    <x v="4"/>
    <x v="3"/>
    <n v="4638513"/>
    <n v="226807"/>
    <n v="91716"/>
    <n v="9225"/>
    <n v="327748"/>
    <n v="7.0657988885662285E-2"/>
    <x v="2"/>
    <n v="0"/>
  </r>
  <r>
    <s v="Post_1819"/>
    <x v="91"/>
    <x v="14"/>
    <x v="3"/>
    <x v="3"/>
    <x v="5"/>
    <x v="7"/>
    <n v="1203677"/>
    <n v="367652"/>
    <n v="3301"/>
    <n v="35773"/>
    <n v="406726"/>
    <n v="0.33790294240066066"/>
    <x v="1"/>
    <n v="0"/>
  </r>
  <r>
    <s v="Post_1820"/>
    <x v="376"/>
    <x v="20"/>
    <x v="2"/>
    <x v="6"/>
    <x v="2"/>
    <x v="2"/>
    <n v="3445868"/>
    <n v="185241"/>
    <n v="98935"/>
    <n v="32088"/>
    <n v="316264"/>
    <n v="9.1780648591298336E-2"/>
    <x v="0"/>
    <n v="0"/>
  </r>
  <r>
    <s v="Post_1821"/>
    <x v="301"/>
    <x v="23"/>
    <x v="3"/>
    <x v="7"/>
    <x v="3"/>
    <x v="3"/>
    <n v="4430105"/>
    <n v="374616"/>
    <n v="59305"/>
    <n v="38022"/>
    <n v="471943"/>
    <n v="0.10653088357950884"/>
    <x v="1"/>
    <n v="0"/>
  </r>
  <r>
    <s v="Post_1822"/>
    <x v="252"/>
    <x v="10"/>
    <x v="1"/>
    <x v="7"/>
    <x v="2"/>
    <x v="0"/>
    <n v="3927149"/>
    <n v="204604"/>
    <n v="48798"/>
    <n v="45548"/>
    <n v="298950"/>
    <n v="7.6123926033873426E-2"/>
    <x v="0"/>
    <n v="0"/>
  </r>
  <r>
    <s v="Post_1823"/>
    <x v="666"/>
    <x v="22"/>
    <x v="1"/>
    <x v="3"/>
    <x v="1"/>
    <x v="6"/>
    <n v="1377720"/>
    <n v="464859"/>
    <n v="14355"/>
    <n v="4959"/>
    <n v="484173"/>
    <n v="0.35143062451006007"/>
    <x v="1"/>
    <n v="0"/>
  </r>
  <r>
    <s v="Post_1824"/>
    <x v="637"/>
    <x v="21"/>
    <x v="3"/>
    <x v="7"/>
    <x v="5"/>
    <x v="7"/>
    <n v="1910857"/>
    <n v="341639"/>
    <n v="81369"/>
    <n v="41098"/>
    <n v="464106"/>
    <n v="0.24287845715299469"/>
    <x v="1"/>
    <n v="0"/>
  </r>
  <r>
    <s v="Post_1825"/>
    <x v="634"/>
    <x v="5"/>
    <x v="3"/>
    <x v="4"/>
    <x v="5"/>
    <x v="3"/>
    <n v="4970299"/>
    <n v="427690"/>
    <n v="66709"/>
    <n v="10014"/>
    <n v="504413"/>
    <n v="0.10148544383345952"/>
    <x v="0"/>
    <n v="0"/>
  </r>
  <r>
    <s v="Post_1826"/>
    <x v="403"/>
    <x v="3"/>
    <x v="2"/>
    <x v="1"/>
    <x v="0"/>
    <x v="4"/>
    <n v="1396001"/>
    <n v="435655"/>
    <n v="66081"/>
    <n v="15038"/>
    <n v="516774"/>
    <n v="0.37018168325094325"/>
    <x v="0"/>
    <n v="0"/>
  </r>
  <r>
    <s v="Post_1827"/>
    <x v="157"/>
    <x v="19"/>
    <x v="1"/>
    <x v="7"/>
    <x v="2"/>
    <x v="4"/>
    <n v="1598314"/>
    <n v="404896"/>
    <n v="69137"/>
    <n v="28060"/>
    <n v="502093"/>
    <n v="0.31413914912839402"/>
    <x v="1"/>
    <n v="0"/>
  </r>
  <r>
    <s v="Post_1828"/>
    <x v="65"/>
    <x v="0"/>
    <x v="1"/>
    <x v="7"/>
    <x v="0"/>
    <x v="1"/>
    <n v="784996"/>
    <n v="495718"/>
    <n v="72882"/>
    <n v="33474"/>
    <n v="602074"/>
    <n v="0.76697715657149845"/>
    <x v="2"/>
    <n v="0"/>
  </r>
  <r>
    <s v="Post_1829"/>
    <x v="308"/>
    <x v="21"/>
    <x v="3"/>
    <x v="1"/>
    <x v="4"/>
    <x v="5"/>
    <n v="1375599"/>
    <n v="297534"/>
    <n v="38448"/>
    <n v="25016"/>
    <n v="360998"/>
    <n v="0.26242967609019779"/>
    <x v="1"/>
    <n v="0"/>
  </r>
  <r>
    <s v="Post_1830"/>
    <x v="269"/>
    <x v="18"/>
    <x v="0"/>
    <x v="6"/>
    <x v="4"/>
    <x v="6"/>
    <n v="3362238"/>
    <n v="278723"/>
    <n v="94008"/>
    <n v="22654"/>
    <n v="395385"/>
    <n v="0.1175957799537094"/>
    <x v="1"/>
    <n v="0"/>
  </r>
  <r>
    <s v="Post_1831"/>
    <x v="17"/>
    <x v="6"/>
    <x v="1"/>
    <x v="0"/>
    <x v="0"/>
    <x v="7"/>
    <n v="3888420"/>
    <n v="106266"/>
    <n v="41933"/>
    <n v="5458"/>
    <n v="153657"/>
    <n v="3.9516564568642276E-2"/>
    <x v="2"/>
    <n v="0"/>
  </r>
  <r>
    <s v="Post_1832"/>
    <x v="516"/>
    <x v="10"/>
    <x v="2"/>
    <x v="8"/>
    <x v="4"/>
    <x v="3"/>
    <n v="3825393"/>
    <n v="449057"/>
    <n v="58906"/>
    <n v="5707"/>
    <n v="513670"/>
    <n v="0.13427901394706374"/>
    <x v="2"/>
    <n v="0"/>
  </r>
  <r>
    <s v="Post_1833"/>
    <x v="298"/>
    <x v="9"/>
    <x v="0"/>
    <x v="8"/>
    <x v="1"/>
    <x v="7"/>
    <n v="2928219"/>
    <n v="484249"/>
    <n v="4371"/>
    <n v="32276"/>
    <n v="520896"/>
    <n v="0.17788833417172692"/>
    <x v="1"/>
    <n v="0"/>
  </r>
  <r>
    <s v="Post_1834"/>
    <x v="22"/>
    <x v="8"/>
    <x v="3"/>
    <x v="8"/>
    <x v="1"/>
    <x v="2"/>
    <n v="506301"/>
    <n v="229389"/>
    <n v="85327"/>
    <n v="31817"/>
    <n v="346533"/>
    <n v="0.68444067856867752"/>
    <x v="2"/>
    <n v="0"/>
  </r>
  <r>
    <s v="Post_1835"/>
    <x v="420"/>
    <x v="6"/>
    <x v="3"/>
    <x v="2"/>
    <x v="3"/>
    <x v="3"/>
    <n v="21300"/>
    <n v="339452"/>
    <n v="57791"/>
    <n v="30571"/>
    <n v="427814"/>
    <n v="20.085164319248825"/>
    <x v="0"/>
    <n v="0"/>
  </r>
  <r>
    <s v="Post_1836"/>
    <x v="450"/>
    <x v="15"/>
    <x v="3"/>
    <x v="3"/>
    <x v="3"/>
    <x v="3"/>
    <n v="3759712"/>
    <n v="127592"/>
    <n v="51493"/>
    <n v="37036"/>
    <n v="216121"/>
    <n v="5.7483392344945573E-2"/>
    <x v="0"/>
    <n v="0"/>
  </r>
  <r>
    <s v="Post_1837"/>
    <x v="221"/>
    <x v="14"/>
    <x v="2"/>
    <x v="5"/>
    <x v="5"/>
    <x v="3"/>
    <n v="4838364"/>
    <n v="341314"/>
    <n v="61"/>
    <n v="13939"/>
    <n v="355314"/>
    <n v="7.3436806325443887E-2"/>
    <x v="1"/>
    <n v="0"/>
  </r>
  <r>
    <s v="Post_1838"/>
    <x v="48"/>
    <x v="7"/>
    <x v="3"/>
    <x v="6"/>
    <x v="0"/>
    <x v="6"/>
    <n v="332886"/>
    <n v="473224"/>
    <n v="57891"/>
    <n v="14749"/>
    <n v="545864"/>
    <n v="1.639792601671443"/>
    <x v="1"/>
    <n v="0"/>
  </r>
  <r>
    <s v="Post_1839"/>
    <x v="301"/>
    <x v="23"/>
    <x v="2"/>
    <x v="0"/>
    <x v="3"/>
    <x v="2"/>
    <n v="902229"/>
    <n v="166118"/>
    <n v="61721"/>
    <n v="35192"/>
    <n v="263031"/>
    <n v="0.29153463256002632"/>
    <x v="1"/>
    <n v="0"/>
  </r>
  <r>
    <s v="Post_1840"/>
    <x v="623"/>
    <x v="11"/>
    <x v="3"/>
    <x v="9"/>
    <x v="4"/>
    <x v="7"/>
    <n v="3959547"/>
    <n v="305095"/>
    <n v="29410"/>
    <n v="45864"/>
    <n v="380369"/>
    <n v="9.60637668905054E-2"/>
    <x v="0"/>
    <n v="0"/>
  </r>
  <r>
    <s v="Post_1841"/>
    <x v="177"/>
    <x v="6"/>
    <x v="2"/>
    <x v="0"/>
    <x v="4"/>
    <x v="4"/>
    <n v="635761"/>
    <n v="432146"/>
    <n v="27237"/>
    <n v="43941"/>
    <n v="503324"/>
    <n v="0.79168744229356625"/>
    <x v="0"/>
    <n v="0"/>
  </r>
  <r>
    <s v="Post_1842"/>
    <x v="667"/>
    <x v="21"/>
    <x v="1"/>
    <x v="5"/>
    <x v="5"/>
    <x v="1"/>
    <n v="4997766"/>
    <n v="113205"/>
    <n v="99750"/>
    <n v="26950"/>
    <n v="239905"/>
    <n v="4.8002447493540115E-2"/>
    <x v="2"/>
    <n v="0"/>
  </r>
  <r>
    <s v="Post_1843"/>
    <x v="144"/>
    <x v="18"/>
    <x v="1"/>
    <x v="2"/>
    <x v="4"/>
    <x v="6"/>
    <n v="1715056"/>
    <n v="386316"/>
    <n v="69991"/>
    <n v="15257"/>
    <n v="471564"/>
    <n v="0.27495545334962823"/>
    <x v="0"/>
    <n v="0"/>
  </r>
  <r>
    <s v="Post_1844"/>
    <x v="242"/>
    <x v="20"/>
    <x v="3"/>
    <x v="2"/>
    <x v="2"/>
    <x v="7"/>
    <n v="2856804"/>
    <n v="48734"/>
    <n v="34691"/>
    <n v="24234"/>
    <n v="107659"/>
    <n v="3.7685119455167386E-2"/>
    <x v="2"/>
    <n v="0"/>
  </r>
  <r>
    <s v="Post_1845"/>
    <x v="605"/>
    <x v="17"/>
    <x v="0"/>
    <x v="8"/>
    <x v="1"/>
    <x v="6"/>
    <n v="3139776"/>
    <n v="138605"/>
    <n v="20376"/>
    <n v="44725"/>
    <n v="203706"/>
    <n v="6.4879150614566131E-2"/>
    <x v="1"/>
    <n v="0"/>
  </r>
  <r>
    <s v="Post_1846"/>
    <x v="81"/>
    <x v="17"/>
    <x v="2"/>
    <x v="5"/>
    <x v="5"/>
    <x v="4"/>
    <n v="4530589"/>
    <n v="160376"/>
    <n v="34461"/>
    <n v="22342"/>
    <n v="217179"/>
    <n v="4.7936151348091829E-2"/>
    <x v="2"/>
    <n v="0"/>
  </r>
  <r>
    <s v="Post_1847"/>
    <x v="31"/>
    <x v="18"/>
    <x v="3"/>
    <x v="3"/>
    <x v="0"/>
    <x v="3"/>
    <n v="4902986"/>
    <n v="245503"/>
    <n v="93608"/>
    <n v="25637"/>
    <n v="364748"/>
    <n v="7.4393033143476242E-2"/>
    <x v="0"/>
    <n v="0"/>
  </r>
  <r>
    <s v="Post_1848"/>
    <x v="455"/>
    <x v="21"/>
    <x v="3"/>
    <x v="8"/>
    <x v="3"/>
    <x v="2"/>
    <n v="1257253"/>
    <n v="58870"/>
    <n v="45618"/>
    <n v="43369"/>
    <n v="147857"/>
    <n v="0.11760321908160092"/>
    <x v="1"/>
    <n v="0"/>
  </r>
  <r>
    <s v="Post_1849"/>
    <x v="303"/>
    <x v="23"/>
    <x v="2"/>
    <x v="1"/>
    <x v="4"/>
    <x v="4"/>
    <n v="824491"/>
    <n v="48864"/>
    <n v="96680"/>
    <n v="2188"/>
    <n v="147732"/>
    <n v="0.17917963931686337"/>
    <x v="0"/>
    <n v="0"/>
  </r>
  <r>
    <s v="Post_1850"/>
    <x v="110"/>
    <x v="1"/>
    <x v="3"/>
    <x v="5"/>
    <x v="4"/>
    <x v="7"/>
    <n v="2416511"/>
    <n v="341242"/>
    <n v="35906"/>
    <n v="11227"/>
    <n v="388375"/>
    <n v="0.16071724895934675"/>
    <x v="0"/>
    <n v="0"/>
  </r>
  <r>
    <s v="Post_1851"/>
    <x v="187"/>
    <x v="4"/>
    <x v="2"/>
    <x v="1"/>
    <x v="0"/>
    <x v="3"/>
    <n v="4273529"/>
    <n v="165479"/>
    <n v="71931"/>
    <n v="29512"/>
    <n v="266922"/>
    <n v="6.2459386609989072E-2"/>
    <x v="1"/>
    <n v="0"/>
  </r>
  <r>
    <s v="Post_1852"/>
    <x v="394"/>
    <x v="16"/>
    <x v="2"/>
    <x v="7"/>
    <x v="5"/>
    <x v="1"/>
    <n v="4966138"/>
    <n v="284880"/>
    <n v="79331"/>
    <n v="658"/>
    <n v="364869"/>
    <n v="7.347137755736953E-2"/>
    <x v="2"/>
    <n v="0"/>
  </r>
  <r>
    <s v="Post_1853"/>
    <x v="60"/>
    <x v="11"/>
    <x v="0"/>
    <x v="8"/>
    <x v="2"/>
    <x v="3"/>
    <n v="4435720"/>
    <n v="172273"/>
    <n v="26466"/>
    <n v="9176"/>
    <n v="207915"/>
    <n v="4.6872886476152689E-2"/>
    <x v="1"/>
    <n v="0"/>
  </r>
  <r>
    <s v="Post_1854"/>
    <x v="83"/>
    <x v="2"/>
    <x v="3"/>
    <x v="0"/>
    <x v="0"/>
    <x v="4"/>
    <n v="386796"/>
    <n v="176552"/>
    <n v="26504"/>
    <n v="6005"/>
    <n v="209061"/>
    <n v="0.54049421400428133"/>
    <x v="0"/>
    <n v="0"/>
  </r>
  <r>
    <s v="Post_1855"/>
    <x v="96"/>
    <x v="17"/>
    <x v="0"/>
    <x v="5"/>
    <x v="3"/>
    <x v="2"/>
    <n v="2933265"/>
    <n v="63406"/>
    <n v="15539"/>
    <n v="48828"/>
    <n v="127773"/>
    <n v="4.3559992022541433E-2"/>
    <x v="1"/>
    <n v="0"/>
  </r>
  <r>
    <s v="Post_1856"/>
    <x v="443"/>
    <x v="19"/>
    <x v="3"/>
    <x v="3"/>
    <x v="2"/>
    <x v="6"/>
    <n v="2337383"/>
    <n v="390284"/>
    <n v="55216"/>
    <n v="31713"/>
    <n v="477213"/>
    <n v="0.20416551331125452"/>
    <x v="1"/>
    <n v="0"/>
  </r>
  <r>
    <s v="Post_1857"/>
    <x v="41"/>
    <x v="3"/>
    <x v="0"/>
    <x v="6"/>
    <x v="1"/>
    <x v="5"/>
    <n v="3364916"/>
    <n v="26808"/>
    <n v="89202"/>
    <n v="27099"/>
    <n v="143109"/>
    <n v="4.2529739226774159E-2"/>
    <x v="1"/>
    <n v="0"/>
  </r>
  <r>
    <s v="Post_1858"/>
    <x v="668"/>
    <x v="20"/>
    <x v="3"/>
    <x v="5"/>
    <x v="1"/>
    <x v="5"/>
    <n v="3716517"/>
    <n v="438899"/>
    <n v="73784"/>
    <n v="4027"/>
    <n v="516710"/>
    <n v="0.13903071074341916"/>
    <x v="2"/>
    <n v="0"/>
  </r>
  <r>
    <s v="Post_1859"/>
    <x v="26"/>
    <x v="1"/>
    <x v="1"/>
    <x v="2"/>
    <x v="4"/>
    <x v="2"/>
    <n v="3358828"/>
    <n v="121374"/>
    <n v="48219"/>
    <n v="25068"/>
    <n v="194661"/>
    <n v="5.7955036697324186E-2"/>
    <x v="0"/>
    <n v="0"/>
  </r>
  <r>
    <s v="Post_1860"/>
    <x v="433"/>
    <x v="1"/>
    <x v="3"/>
    <x v="5"/>
    <x v="2"/>
    <x v="5"/>
    <n v="3591834"/>
    <n v="216428"/>
    <n v="98920"/>
    <n v="37185"/>
    <n v="352533"/>
    <n v="9.8148466772128115E-2"/>
    <x v="1"/>
    <n v="0"/>
  </r>
  <r>
    <s v="Post_1861"/>
    <x v="100"/>
    <x v="18"/>
    <x v="1"/>
    <x v="7"/>
    <x v="4"/>
    <x v="6"/>
    <n v="4515285"/>
    <n v="443710"/>
    <n v="6736"/>
    <n v="11422"/>
    <n v="461868"/>
    <n v="0.1022898886781233"/>
    <x v="0"/>
    <n v="0"/>
  </r>
  <r>
    <s v="Post_1862"/>
    <x v="426"/>
    <x v="6"/>
    <x v="2"/>
    <x v="8"/>
    <x v="4"/>
    <x v="7"/>
    <n v="1463886"/>
    <n v="297834"/>
    <n v="6037"/>
    <n v="14302"/>
    <n v="318173"/>
    <n v="0.21734820880860942"/>
    <x v="1"/>
    <n v="0"/>
  </r>
  <r>
    <s v="Post_1863"/>
    <x v="209"/>
    <x v="15"/>
    <x v="1"/>
    <x v="6"/>
    <x v="5"/>
    <x v="3"/>
    <n v="2206289"/>
    <n v="230130"/>
    <n v="40936"/>
    <n v="3040"/>
    <n v="274106"/>
    <n v="0.12423848371632185"/>
    <x v="2"/>
    <n v="0"/>
  </r>
  <r>
    <s v="Post_1864"/>
    <x v="546"/>
    <x v="18"/>
    <x v="3"/>
    <x v="1"/>
    <x v="1"/>
    <x v="4"/>
    <n v="1252628"/>
    <n v="397190"/>
    <n v="19345"/>
    <n v="32718"/>
    <n v="449253"/>
    <n v="0.35864837765082691"/>
    <x v="2"/>
    <n v="0"/>
  </r>
  <r>
    <s v="Post_1865"/>
    <x v="143"/>
    <x v="7"/>
    <x v="0"/>
    <x v="9"/>
    <x v="4"/>
    <x v="2"/>
    <n v="313920"/>
    <n v="52827"/>
    <n v="794"/>
    <n v="37816"/>
    <n v="91437"/>
    <n v="0.29127484709480123"/>
    <x v="0"/>
    <n v="0"/>
  </r>
  <r>
    <s v="Post_1866"/>
    <x v="478"/>
    <x v="11"/>
    <x v="0"/>
    <x v="3"/>
    <x v="0"/>
    <x v="5"/>
    <n v="475699"/>
    <n v="432611"/>
    <n v="71088"/>
    <n v="24498"/>
    <n v="528197"/>
    <n v="1.1103597022486908"/>
    <x v="1"/>
    <n v="0"/>
  </r>
  <r>
    <s v="Post_1867"/>
    <x v="2"/>
    <x v="0"/>
    <x v="0"/>
    <x v="8"/>
    <x v="5"/>
    <x v="0"/>
    <n v="884967"/>
    <n v="49027"/>
    <n v="43339"/>
    <n v="27494"/>
    <n v="119860"/>
    <n v="0.13544007855660153"/>
    <x v="2"/>
    <n v="0"/>
  </r>
  <r>
    <s v="Post_1868"/>
    <x v="606"/>
    <x v="13"/>
    <x v="0"/>
    <x v="7"/>
    <x v="2"/>
    <x v="6"/>
    <n v="3000891"/>
    <n v="433393"/>
    <n v="20337"/>
    <n v="17183"/>
    <n v="470913"/>
    <n v="0.15692439345514383"/>
    <x v="1"/>
    <n v="0"/>
  </r>
  <r>
    <s v="Post_1869"/>
    <x v="490"/>
    <x v="3"/>
    <x v="2"/>
    <x v="3"/>
    <x v="1"/>
    <x v="1"/>
    <n v="1298529"/>
    <n v="455513"/>
    <n v="45918"/>
    <n v="41015"/>
    <n v="542446"/>
    <n v="0.41773884141209017"/>
    <x v="0"/>
    <n v="0"/>
  </r>
  <r>
    <s v="Post_1870"/>
    <x v="55"/>
    <x v="11"/>
    <x v="3"/>
    <x v="4"/>
    <x v="0"/>
    <x v="5"/>
    <n v="489667"/>
    <n v="464385"/>
    <n v="79535"/>
    <n v="37291"/>
    <n v="581211"/>
    <n v="1.1869515405367321"/>
    <x v="0"/>
    <n v="0"/>
  </r>
  <r>
    <s v="Post_1871"/>
    <x v="498"/>
    <x v="23"/>
    <x v="2"/>
    <x v="9"/>
    <x v="2"/>
    <x v="6"/>
    <n v="3695445"/>
    <n v="78724"/>
    <n v="76615"/>
    <n v="4201"/>
    <n v="159540"/>
    <n v="4.3172067234122008E-2"/>
    <x v="2"/>
    <n v="0"/>
  </r>
  <r>
    <s v="Post_1872"/>
    <x v="372"/>
    <x v="6"/>
    <x v="1"/>
    <x v="8"/>
    <x v="1"/>
    <x v="1"/>
    <n v="301575"/>
    <n v="492868"/>
    <n v="95534"/>
    <n v="42034"/>
    <n v="630436"/>
    <n v="2.0904783221420873"/>
    <x v="0"/>
    <n v="0"/>
  </r>
  <r>
    <s v="Post_1873"/>
    <x v="443"/>
    <x v="19"/>
    <x v="3"/>
    <x v="2"/>
    <x v="4"/>
    <x v="3"/>
    <n v="4571766"/>
    <n v="372276"/>
    <n v="47001"/>
    <n v="9417"/>
    <n v="428694"/>
    <n v="9.3769891109912448E-2"/>
    <x v="2"/>
    <n v="0"/>
  </r>
  <r>
    <s v="Post_1874"/>
    <x v="228"/>
    <x v="2"/>
    <x v="1"/>
    <x v="3"/>
    <x v="3"/>
    <x v="6"/>
    <n v="4918275"/>
    <n v="335200"/>
    <n v="77799"/>
    <n v="37203"/>
    <n v="450202"/>
    <n v="9.1536565157499333E-2"/>
    <x v="0"/>
    <n v="0"/>
  </r>
  <r>
    <s v="Post_1875"/>
    <x v="669"/>
    <x v="12"/>
    <x v="0"/>
    <x v="2"/>
    <x v="3"/>
    <x v="0"/>
    <n v="1971595"/>
    <n v="434230"/>
    <n v="19189"/>
    <n v="23843"/>
    <n v="477262"/>
    <n v="0.24206898475599706"/>
    <x v="2"/>
    <n v="0"/>
  </r>
  <r>
    <s v="Post_1876"/>
    <x v="485"/>
    <x v="19"/>
    <x v="1"/>
    <x v="5"/>
    <x v="2"/>
    <x v="6"/>
    <n v="4914449"/>
    <n v="262719"/>
    <n v="19486"/>
    <n v="33696"/>
    <n v="315901"/>
    <n v="6.4280044415966062E-2"/>
    <x v="2"/>
    <n v="0"/>
  </r>
  <r>
    <s v="Post_1877"/>
    <x v="670"/>
    <x v="13"/>
    <x v="2"/>
    <x v="0"/>
    <x v="2"/>
    <x v="1"/>
    <n v="1181290"/>
    <n v="228496"/>
    <n v="23867"/>
    <n v="2977"/>
    <n v="255340"/>
    <n v="0.21615352707633181"/>
    <x v="0"/>
    <n v="0"/>
  </r>
  <r>
    <s v="Post_1878"/>
    <x v="459"/>
    <x v="9"/>
    <x v="3"/>
    <x v="1"/>
    <x v="3"/>
    <x v="1"/>
    <n v="990147"/>
    <n v="219960"/>
    <n v="25706"/>
    <n v="45138"/>
    <n v="290804"/>
    <n v="0.29369780446741744"/>
    <x v="1"/>
    <n v="0"/>
  </r>
  <r>
    <s v="Post_1879"/>
    <x v="465"/>
    <x v="16"/>
    <x v="1"/>
    <x v="9"/>
    <x v="3"/>
    <x v="3"/>
    <n v="1268878"/>
    <n v="234893"/>
    <n v="38551"/>
    <n v="46517"/>
    <n v="319961"/>
    <n v="0.25216057020454291"/>
    <x v="1"/>
    <n v="0"/>
  </r>
  <r>
    <s v="Post_1880"/>
    <x v="54"/>
    <x v="22"/>
    <x v="0"/>
    <x v="7"/>
    <x v="1"/>
    <x v="4"/>
    <n v="2533247"/>
    <n v="4775"/>
    <n v="13471"/>
    <n v="25118"/>
    <n v="43364"/>
    <n v="1.7117951782830494E-2"/>
    <x v="2"/>
    <n v="0"/>
  </r>
  <r>
    <s v="Post_1881"/>
    <x v="18"/>
    <x v="1"/>
    <x v="2"/>
    <x v="1"/>
    <x v="2"/>
    <x v="3"/>
    <n v="601927"/>
    <n v="18643"/>
    <n v="53816"/>
    <n v="2804"/>
    <n v="75263"/>
    <n v="0.12503675694893235"/>
    <x v="1"/>
    <n v="0"/>
  </r>
  <r>
    <s v="Post_1882"/>
    <x v="344"/>
    <x v="7"/>
    <x v="3"/>
    <x v="0"/>
    <x v="2"/>
    <x v="4"/>
    <n v="4995973"/>
    <n v="392551"/>
    <n v="86164"/>
    <n v="31055"/>
    <n v="509770"/>
    <n v="0.10203617993932312"/>
    <x v="0"/>
    <n v="0"/>
  </r>
  <r>
    <s v="Post_1883"/>
    <x v="131"/>
    <x v="9"/>
    <x v="0"/>
    <x v="5"/>
    <x v="1"/>
    <x v="6"/>
    <n v="758897"/>
    <n v="484797"/>
    <n v="85360"/>
    <n v="28431"/>
    <n v="598588"/>
    <n v="0.78876053008511038"/>
    <x v="0"/>
    <n v="0"/>
  </r>
  <r>
    <s v="Post_1884"/>
    <x v="504"/>
    <x v="10"/>
    <x v="2"/>
    <x v="3"/>
    <x v="4"/>
    <x v="2"/>
    <n v="4821034"/>
    <n v="182518"/>
    <n v="97479"/>
    <n v="48134"/>
    <n v="328131"/>
    <n v="6.806237002269637E-2"/>
    <x v="0"/>
    <n v="0"/>
  </r>
  <r>
    <s v="Post_1885"/>
    <x v="512"/>
    <x v="1"/>
    <x v="3"/>
    <x v="8"/>
    <x v="0"/>
    <x v="7"/>
    <n v="1995022"/>
    <n v="332925"/>
    <n v="75328"/>
    <n v="31499"/>
    <n v="439752"/>
    <n v="0.2204246369212971"/>
    <x v="2"/>
    <n v="0"/>
  </r>
  <r>
    <s v="Post_1886"/>
    <x v="553"/>
    <x v="11"/>
    <x v="1"/>
    <x v="0"/>
    <x v="5"/>
    <x v="6"/>
    <n v="849631"/>
    <n v="341563"/>
    <n v="84777"/>
    <n v="14097"/>
    <n v="440437"/>
    <n v="0.51838621707541277"/>
    <x v="0"/>
    <n v="0"/>
  </r>
  <r>
    <s v="Post_1887"/>
    <x v="566"/>
    <x v="0"/>
    <x v="3"/>
    <x v="8"/>
    <x v="3"/>
    <x v="2"/>
    <n v="320605"/>
    <n v="273315"/>
    <n v="66056"/>
    <n v="8941"/>
    <n v="348312"/>
    <n v="1.0864209853246207"/>
    <x v="1"/>
    <n v="0"/>
  </r>
  <r>
    <s v="Post_1888"/>
    <x v="608"/>
    <x v="23"/>
    <x v="3"/>
    <x v="0"/>
    <x v="1"/>
    <x v="3"/>
    <n v="4007218"/>
    <n v="440738"/>
    <n v="42840"/>
    <n v="6434"/>
    <n v="490012"/>
    <n v="0.12228234151473666"/>
    <x v="0"/>
    <n v="0"/>
  </r>
  <r>
    <s v="Post_1889"/>
    <x v="182"/>
    <x v="5"/>
    <x v="3"/>
    <x v="2"/>
    <x v="3"/>
    <x v="4"/>
    <n v="828943"/>
    <n v="491125"/>
    <n v="88275"/>
    <n v="10440"/>
    <n v="589840"/>
    <n v="0.71155676566422543"/>
    <x v="2"/>
    <n v="0"/>
  </r>
  <r>
    <s v="Post_1890"/>
    <x v="533"/>
    <x v="0"/>
    <x v="0"/>
    <x v="6"/>
    <x v="1"/>
    <x v="2"/>
    <n v="2005876"/>
    <n v="221371"/>
    <n v="29199"/>
    <n v="3389"/>
    <n v="253959"/>
    <n v="0.12660752708542303"/>
    <x v="0"/>
    <n v="0"/>
  </r>
  <r>
    <s v="Post_1891"/>
    <x v="204"/>
    <x v="19"/>
    <x v="3"/>
    <x v="7"/>
    <x v="1"/>
    <x v="3"/>
    <n v="4256166"/>
    <n v="391217"/>
    <n v="1492"/>
    <n v="5070"/>
    <n v="397779"/>
    <n v="9.345946563174462E-2"/>
    <x v="0"/>
    <n v="0"/>
  </r>
  <r>
    <s v="Post_1892"/>
    <x v="121"/>
    <x v="17"/>
    <x v="0"/>
    <x v="8"/>
    <x v="0"/>
    <x v="5"/>
    <n v="3900994"/>
    <n v="126234"/>
    <n v="4800"/>
    <n v="42985"/>
    <n v="174019"/>
    <n v="4.4608886863194357E-2"/>
    <x v="2"/>
    <n v="0"/>
  </r>
  <r>
    <s v="Post_1893"/>
    <x v="626"/>
    <x v="1"/>
    <x v="1"/>
    <x v="4"/>
    <x v="4"/>
    <x v="2"/>
    <n v="503394"/>
    <n v="495368"/>
    <n v="92691"/>
    <n v="9122"/>
    <n v="597181"/>
    <n v="1.186309332252669"/>
    <x v="2"/>
    <n v="0"/>
  </r>
  <r>
    <s v="Post_1894"/>
    <x v="143"/>
    <x v="7"/>
    <x v="1"/>
    <x v="2"/>
    <x v="0"/>
    <x v="7"/>
    <n v="1160169"/>
    <n v="74584"/>
    <n v="94280"/>
    <n v="40793"/>
    <n v="209657"/>
    <n v="0.18071246516671277"/>
    <x v="0"/>
    <n v="0"/>
  </r>
  <r>
    <s v="Post_1895"/>
    <x v="162"/>
    <x v="0"/>
    <x v="0"/>
    <x v="3"/>
    <x v="1"/>
    <x v="1"/>
    <n v="569201"/>
    <n v="492614"/>
    <n v="22513"/>
    <n v="32105"/>
    <n v="547232"/>
    <n v="0.96140379233346396"/>
    <x v="1"/>
    <n v="0"/>
  </r>
  <r>
    <s v="Post_1896"/>
    <x v="412"/>
    <x v="5"/>
    <x v="1"/>
    <x v="3"/>
    <x v="1"/>
    <x v="5"/>
    <n v="3926645"/>
    <n v="474611"/>
    <n v="34435"/>
    <n v="33268"/>
    <n v="542314"/>
    <n v="0.1381112883899614"/>
    <x v="0"/>
    <n v="0"/>
  </r>
  <r>
    <s v="Post_1897"/>
    <x v="581"/>
    <x v="17"/>
    <x v="2"/>
    <x v="3"/>
    <x v="3"/>
    <x v="1"/>
    <n v="4507100"/>
    <n v="363826"/>
    <n v="62646"/>
    <n v="25854"/>
    <n v="452326"/>
    <n v="0.10035854540613698"/>
    <x v="1"/>
    <n v="0"/>
  </r>
  <r>
    <s v="Post_1898"/>
    <x v="593"/>
    <x v="7"/>
    <x v="2"/>
    <x v="0"/>
    <x v="5"/>
    <x v="3"/>
    <n v="4582676"/>
    <n v="206957"/>
    <n v="30289"/>
    <n v="24206"/>
    <n v="261452"/>
    <n v="5.705225505796177E-2"/>
    <x v="0"/>
    <n v="0"/>
  </r>
  <r>
    <s v="Post_1899"/>
    <x v="327"/>
    <x v="15"/>
    <x v="3"/>
    <x v="0"/>
    <x v="2"/>
    <x v="6"/>
    <n v="2934403"/>
    <n v="327541"/>
    <n v="26265"/>
    <n v="21989"/>
    <n v="375795"/>
    <n v="0.128065231667225"/>
    <x v="0"/>
    <n v="0"/>
  </r>
  <r>
    <s v="Post_1900"/>
    <x v="324"/>
    <x v="2"/>
    <x v="3"/>
    <x v="5"/>
    <x v="2"/>
    <x v="4"/>
    <n v="2439753"/>
    <n v="267108"/>
    <n v="85546"/>
    <n v="12609"/>
    <n v="365263"/>
    <n v="0.14971310620378375"/>
    <x v="2"/>
    <n v="0"/>
  </r>
  <r>
    <s v="Post_1901"/>
    <x v="345"/>
    <x v="6"/>
    <x v="2"/>
    <x v="6"/>
    <x v="0"/>
    <x v="5"/>
    <n v="612367"/>
    <n v="377940"/>
    <n v="84389"/>
    <n v="2074"/>
    <n v="464403"/>
    <n v="0.75837365501406839"/>
    <x v="0"/>
    <n v="0"/>
  </r>
  <r>
    <s v="Post_1902"/>
    <x v="519"/>
    <x v="22"/>
    <x v="3"/>
    <x v="0"/>
    <x v="5"/>
    <x v="2"/>
    <n v="4636278"/>
    <n v="73454"/>
    <n v="29403"/>
    <n v="25464"/>
    <n v="128321"/>
    <n v="2.7677589652734369E-2"/>
    <x v="0"/>
    <n v="0"/>
  </r>
  <r>
    <s v="Post_1903"/>
    <x v="336"/>
    <x v="13"/>
    <x v="0"/>
    <x v="9"/>
    <x v="5"/>
    <x v="6"/>
    <n v="1398792"/>
    <n v="421151"/>
    <n v="45599"/>
    <n v="7589"/>
    <n v="474339"/>
    <n v="0.33910617161093287"/>
    <x v="0"/>
    <n v="0"/>
  </r>
  <r>
    <s v="Post_1904"/>
    <x v="89"/>
    <x v="3"/>
    <x v="1"/>
    <x v="8"/>
    <x v="2"/>
    <x v="4"/>
    <n v="661248"/>
    <n v="168503"/>
    <n v="49139"/>
    <n v="22125"/>
    <n v="239767"/>
    <n v="0.36259769405729769"/>
    <x v="1"/>
    <n v="0"/>
  </r>
  <r>
    <s v="Post_1905"/>
    <x v="352"/>
    <x v="23"/>
    <x v="0"/>
    <x v="6"/>
    <x v="3"/>
    <x v="7"/>
    <n v="2805537"/>
    <n v="329895"/>
    <n v="38661"/>
    <n v="27857"/>
    <n v="396413"/>
    <n v="0.14129665728878285"/>
    <x v="2"/>
    <n v="0"/>
  </r>
  <r>
    <s v="Post_1906"/>
    <x v="478"/>
    <x v="11"/>
    <x v="0"/>
    <x v="8"/>
    <x v="2"/>
    <x v="3"/>
    <n v="4153069"/>
    <n v="355599"/>
    <n v="67741"/>
    <n v="653"/>
    <n v="423993"/>
    <n v="0.10209148945033179"/>
    <x v="1"/>
    <n v="0"/>
  </r>
  <r>
    <s v="Post_1907"/>
    <x v="384"/>
    <x v="0"/>
    <x v="0"/>
    <x v="5"/>
    <x v="4"/>
    <x v="5"/>
    <n v="2622948"/>
    <n v="17240"/>
    <n v="46438"/>
    <n v="7967"/>
    <n v="71645"/>
    <n v="2.7314685613287034E-2"/>
    <x v="1"/>
    <n v="0"/>
  </r>
  <r>
    <s v="Post_1908"/>
    <x v="197"/>
    <x v="17"/>
    <x v="0"/>
    <x v="0"/>
    <x v="4"/>
    <x v="2"/>
    <n v="4555505"/>
    <n v="186489"/>
    <n v="89591"/>
    <n v="19511"/>
    <n v="295591"/>
    <n v="6.4886549350730599E-2"/>
    <x v="2"/>
    <n v="0"/>
  </r>
  <r>
    <s v="Post_1909"/>
    <x v="109"/>
    <x v="14"/>
    <x v="3"/>
    <x v="3"/>
    <x v="3"/>
    <x v="2"/>
    <n v="1252820"/>
    <n v="496560"/>
    <n v="89202"/>
    <n v="11634"/>
    <n v="597396"/>
    <n v="0.47684104659887294"/>
    <x v="1"/>
    <n v="0"/>
  </r>
  <r>
    <s v="Post_1910"/>
    <x v="225"/>
    <x v="19"/>
    <x v="2"/>
    <x v="9"/>
    <x v="4"/>
    <x v="5"/>
    <n v="3136069"/>
    <n v="187730"/>
    <n v="22089"/>
    <n v="33189"/>
    <n v="243008"/>
    <n v="7.7488090982692021E-2"/>
    <x v="2"/>
    <n v="0"/>
  </r>
  <r>
    <s v="Post_1911"/>
    <x v="514"/>
    <x v="4"/>
    <x v="3"/>
    <x v="0"/>
    <x v="0"/>
    <x v="5"/>
    <n v="4846462"/>
    <n v="47915"/>
    <n v="71386"/>
    <n v="38987"/>
    <n v="158288"/>
    <n v="3.2660526379862255E-2"/>
    <x v="0"/>
    <n v="0"/>
  </r>
  <r>
    <s v="Post_1912"/>
    <x v="536"/>
    <x v="18"/>
    <x v="0"/>
    <x v="5"/>
    <x v="4"/>
    <x v="7"/>
    <n v="3868115"/>
    <n v="16509"/>
    <n v="41258"/>
    <n v="35367"/>
    <n v="93134"/>
    <n v="2.4077360678263184E-2"/>
    <x v="1"/>
    <n v="0"/>
  </r>
  <r>
    <s v="Post_1913"/>
    <x v="275"/>
    <x v="3"/>
    <x v="0"/>
    <x v="1"/>
    <x v="0"/>
    <x v="5"/>
    <n v="2436327"/>
    <n v="155784"/>
    <n v="70534"/>
    <n v="8101"/>
    <n v="234419"/>
    <n v="9.6218200594583567E-2"/>
    <x v="2"/>
    <n v="0"/>
  </r>
  <r>
    <s v="Post_1914"/>
    <x v="501"/>
    <x v="3"/>
    <x v="2"/>
    <x v="7"/>
    <x v="1"/>
    <x v="3"/>
    <n v="3910450"/>
    <n v="184844"/>
    <n v="57393"/>
    <n v="22803"/>
    <n v="265040"/>
    <n v="6.7777365776317308E-2"/>
    <x v="0"/>
    <n v="0"/>
  </r>
  <r>
    <s v="Post_1915"/>
    <x v="124"/>
    <x v="9"/>
    <x v="3"/>
    <x v="0"/>
    <x v="1"/>
    <x v="1"/>
    <n v="844108"/>
    <n v="319819"/>
    <n v="36180"/>
    <n v="45727"/>
    <n v="401726"/>
    <n v="0.47591777355504272"/>
    <x v="2"/>
    <n v="0"/>
  </r>
  <r>
    <s v="Post_1916"/>
    <x v="389"/>
    <x v="7"/>
    <x v="3"/>
    <x v="6"/>
    <x v="3"/>
    <x v="0"/>
    <n v="4711034"/>
    <n v="399825"/>
    <n v="37269"/>
    <n v="1289"/>
    <n v="438383"/>
    <n v="9.3054518392352931E-2"/>
    <x v="0"/>
    <n v="0"/>
  </r>
  <r>
    <s v="Post_1917"/>
    <x v="199"/>
    <x v="0"/>
    <x v="3"/>
    <x v="5"/>
    <x v="4"/>
    <x v="6"/>
    <n v="29816"/>
    <n v="396506"/>
    <n v="411"/>
    <n v="41454"/>
    <n v="438371"/>
    <n v="14.702542259189697"/>
    <x v="2"/>
    <n v="0"/>
  </r>
  <r>
    <s v="Post_1918"/>
    <x v="114"/>
    <x v="22"/>
    <x v="2"/>
    <x v="0"/>
    <x v="4"/>
    <x v="2"/>
    <n v="2581052"/>
    <n v="65940"/>
    <n v="31348"/>
    <n v="24666"/>
    <n v="121954"/>
    <n v="4.7249726080683382E-2"/>
    <x v="1"/>
    <n v="0"/>
  </r>
  <r>
    <s v="Post_1919"/>
    <x v="588"/>
    <x v="9"/>
    <x v="1"/>
    <x v="6"/>
    <x v="5"/>
    <x v="5"/>
    <n v="3332344"/>
    <n v="128008"/>
    <n v="89553"/>
    <n v="23522"/>
    <n v="241083"/>
    <n v="7.2346372403329307E-2"/>
    <x v="1"/>
    <n v="0"/>
  </r>
  <r>
    <s v="Post_1920"/>
    <x v="511"/>
    <x v="23"/>
    <x v="0"/>
    <x v="4"/>
    <x v="2"/>
    <x v="0"/>
    <n v="1459984"/>
    <n v="399450"/>
    <n v="4838"/>
    <n v="12047"/>
    <n v="416335"/>
    <n v="0.28516408398996151"/>
    <x v="0"/>
    <n v="0"/>
  </r>
  <r>
    <s v="Post_1921"/>
    <x v="529"/>
    <x v="7"/>
    <x v="3"/>
    <x v="9"/>
    <x v="2"/>
    <x v="4"/>
    <n v="526926"/>
    <n v="223556"/>
    <n v="83342"/>
    <n v="14983"/>
    <n v="321881"/>
    <n v="0.6108656623510702"/>
    <x v="2"/>
    <n v="0"/>
  </r>
  <r>
    <s v="Post_1922"/>
    <x v="157"/>
    <x v="19"/>
    <x v="2"/>
    <x v="8"/>
    <x v="2"/>
    <x v="4"/>
    <n v="1022617"/>
    <n v="263255"/>
    <n v="32265"/>
    <n v="49499"/>
    <n v="345019"/>
    <n v="0.33738828906619001"/>
    <x v="1"/>
    <n v="0"/>
  </r>
  <r>
    <s v="Post_1923"/>
    <x v="16"/>
    <x v="13"/>
    <x v="1"/>
    <x v="4"/>
    <x v="3"/>
    <x v="2"/>
    <n v="4477668"/>
    <n v="192983"/>
    <n v="89916"/>
    <n v="41367"/>
    <n v="324266"/>
    <n v="7.241849998704683E-2"/>
    <x v="0"/>
    <n v="0"/>
  </r>
  <r>
    <s v="Post_1924"/>
    <x v="662"/>
    <x v="5"/>
    <x v="0"/>
    <x v="2"/>
    <x v="1"/>
    <x v="2"/>
    <n v="2785587"/>
    <n v="329454"/>
    <n v="68787"/>
    <n v="12448"/>
    <n v="410689"/>
    <n v="0.14743355709227535"/>
    <x v="0"/>
    <n v="0"/>
  </r>
  <r>
    <s v="Post_1925"/>
    <x v="671"/>
    <x v="14"/>
    <x v="3"/>
    <x v="9"/>
    <x v="3"/>
    <x v="3"/>
    <n v="4846969"/>
    <n v="477701"/>
    <n v="52532"/>
    <n v="46084"/>
    <n v="576317"/>
    <n v="0.11890255539080197"/>
    <x v="1"/>
    <n v="0"/>
  </r>
  <r>
    <s v="Post_1926"/>
    <x v="473"/>
    <x v="11"/>
    <x v="3"/>
    <x v="2"/>
    <x v="0"/>
    <x v="6"/>
    <n v="1104642"/>
    <n v="327242"/>
    <n v="19938"/>
    <n v="3621"/>
    <n v="350801"/>
    <n v="0.31756985521100956"/>
    <x v="1"/>
    <n v="0"/>
  </r>
  <r>
    <s v="Post_1927"/>
    <x v="337"/>
    <x v="23"/>
    <x v="3"/>
    <x v="2"/>
    <x v="2"/>
    <x v="7"/>
    <n v="1112862"/>
    <n v="490073"/>
    <n v="29355"/>
    <n v="2274"/>
    <n v="521702"/>
    <n v="0.46879307587104241"/>
    <x v="2"/>
    <n v="0"/>
  </r>
  <r>
    <s v="Post_1928"/>
    <x v="262"/>
    <x v="23"/>
    <x v="0"/>
    <x v="4"/>
    <x v="0"/>
    <x v="0"/>
    <n v="4865554"/>
    <n v="129992"/>
    <n v="3291"/>
    <n v="27656"/>
    <n v="160939"/>
    <n v="3.3077219983582547E-2"/>
    <x v="1"/>
    <n v="0"/>
  </r>
  <r>
    <s v="Post_1929"/>
    <x v="138"/>
    <x v="18"/>
    <x v="1"/>
    <x v="6"/>
    <x v="0"/>
    <x v="5"/>
    <n v="1007595"/>
    <n v="473430"/>
    <n v="80078"/>
    <n v="49619"/>
    <n v="603127"/>
    <n v="0.59858077898361939"/>
    <x v="0"/>
    <n v="0"/>
  </r>
  <r>
    <s v="Post_1930"/>
    <x v="510"/>
    <x v="9"/>
    <x v="3"/>
    <x v="1"/>
    <x v="5"/>
    <x v="2"/>
    <n v="2719803"/>
    <n v="470536"/>
    <n v="62860"/>
    <n v="17646"/>
    <n v="551042"/>
    <n v="0.20260364445513149"/>
    <x v="1"/>
    <n v="0"/>
  </r>
  <r>
    <s v="Post_1931"/>
    <x v="544"/>
    <x v="23"/>
    <x v="0"/>
    <x v="8"/>
    <x v="1"/>
    <x v="0"/>
    <n v="4721969"/>
    <n v="230080"/>
    <n v="11521"/>
    <n v="45946"/>
    <n v="287547"/>
    <n v="6.089557131781255E-2"/>
    <x v="1"/>
    <n v="0"/>
  </r>
  <r>
    <s v="Post_1932"/>
    <x v="15"/>
    <x v="12"/>
    <x v="3"/>
    <x v="2"/>
    <x v="2"/>
    <x v="1"/>
    <n v="3619985"/>
    <n v="168202"/>
    <n v="97388"/>
    <n v="41760"/>
    <n v="307350"/>
    <n v="8.4903666727900812E-2"/>
    <x v="2"/>
    <n v="0"/>
  </r>
  <r>
    <s v="Post_1933"/>
    <x v="481"/>
    <x v="11"/>
    <x v="3"/>
    <x v="7"/>
    <x v="2"/>
    <x v="2"/>
    <n v="2584947"/>
    <n v="450936"/>
    <n v="97710"/>
    <n v="156"/>
    <n v="548802"/>
    <n v="0.21230686741352917"/>
    <x v="1"/>
    <n v="0"/>
  </r>
  <r>
    <s v="Post_1934"/>
    <x v="672"/>
    <x v="6"/>
    <x v="3"/>
    <x v="0"/>
    <x v="5"/>
    <x v="0"/>
    <n v="2025937"/>
    <n v="218589"/>
    <n v="97104"/>
    <n v="34136"/>
    <n v="349829"/>
    <n v="0.17267516215953407"/>
    <x v="0"/>
    <n v="0"/>
  </r>
  <r>
    <s v="Post_1935"/>
    <x v="673"/>
    <x v="10"/>
    <x v="3"/>
    <x v="1"/>
    <x v="5"/>
    <x v="1"/>
    <n v="3370939"/>
    <n v="233815"/>
    <n v="37777"/>
    <n v="29096"/>
    <n v="300688"/>
    <n v="8.9200071552763188E-2"/>
    <x v="0"/>
    <n v="0"/>
  </r>
  <r>
    <s v="Post_1936"/>
    <x v="595"/>
    <x v="3"/>
    <x v="2"/>
    <x v="7"/>
    <x v="4"/>
    <x v="4"/>
    <n v="3462370"/>
    <n v="78467"/>
    <n v="70308"/>
    <n v="23887"/>
    <n v="172662"/>
    <n v="4.9868153894586653E-2"/>
    <x v="1"/>
    <n v="0"/>
  </r>
  <r>
    <s v="Post_1937"/>
    <x v="413"/>
    <x v="13"/>
    <x v="0"/>
    <x v="4"/>
    <x v="3"/>
    <x v="6"/>
    <n v="4185814"/>
    <n v="195362"/>
    <n v="59917"/>
    <n v="7088"/>
    <n v="262367"/>
    <n v="6.2680042639257263E-2"/>
    <x v="0"/>
    <n v="0"/>
  </r>
  <r>
    <s v="Post_1938"/>
    <x v="477"/>
    <x v="4"/>
    <x v="1"/>
    <x v="8"/>
    <x v="3"/>
    <x v="1"/>
    <n v="1381662"/>
    <n v="487591"/>
    <n v="42788"/>
    <n v="34702"/>
    <n v="565081"/>
    <n v="0.40898642359708814"/>
    <x v="0"/>
    <n v="0"/>
  </r>
  <r>
    <s v="Post_1939"/>
    <x v="414"/>
    <x v="3"/>
    <x v="1"/>
    <x v="4"/>
    <x v="1"/>
    <x v="1"/>
    <n v="4461646"/>
    <n v="53583"/>
    <n v="54657"/>
    <n v="15128"/>
    <n v="123368"/>
    <n v="2.7650781796673244E-2"/>
    <x v="1"/>
    <n v="0"/>
  </r>
  <r>
    <s v="Post_1940"/>
    <x v="457"/>
    <x v="20"/>
    <x v="1"/>
    <x v="1"/>
    <x v="0"/>
    <x v="4"/>
    <n v="1799797"/>
    <n v="411374"/>
    <n v="9924"/>
    <n v="10776"/>
    <n v="432074"/>
    <n v="0.24006818546758329"/>
    <x v="0"/>
    <n v="0"/>
  </r>
  <r>
    <s v="Post_1941"/>
    <x v="147"/>
    <x v="20"/>
    <x v="1"/>
    <x v="5"/>
    <x v="4"/>
    <x v="1"/>
    <n v="4781276"/>
    <n v="315498"/>
    <n v="49235"/>
    <n v="27630"/>
    <n v="392363"/>
    <n v="8.2062403425361766E-2"/>
    <x v="2"/>
    <n v="0"/>
  </r>
  <r>
    <s v="Post_1942"/>
    <x v="488"/>
    <x v="1"/>
    <x v="0"/>
    <x v="5"/>
    <x v="3"/>
    <x v="6"/>
    <n v="800884"/>
    <n v="357032"/>
    <n v="15074"/>
    <n v="42750"/>
    <n v="414856"/>
    <n v="0.51799761263803501"/>
    <x v="1"/>
    <n v="0"/>
  </r>
  <r>
    <s v="Post_1943"/>
    <x v="65"/>
    <x v="0"/>
    <x v="3"/>
    <x v="1"/>
    <x v="1"/>
    <x v="6"/>
    <n v="1740963"/>
    <n v="388958"/>
    <n v="2389"/>
    <n v="7978"/>
    <n v="399325"/>
    <n v="0.22937018190507208"/>
    <x v="0"/>
    <n v="0"/>
  </r>
  <r>
    <s v="Post_1944"/>
    <x v="548"/>
    <x v="22"/>
    <x v="1"/>
    <x v="5"/>
    <x v="0"/>
    <x v="6"/>
    <n v="4979028"/>
    <n v="496075"/>
    <n v="14684"/>
    <n v="23034"/>
    <n v="533793"/>
    <n v="0.10720827438608499"/>
    <x v="0"/>
    <n v="0"/>
  </r>
  <r>
    <s v="Post_1945"/>
    <x v="595"/>
    <x v="3"/>
    <x v="1"/>
    <x v="2"/>
    <x v="1"/>
    <x v="6"/>
    <n v="2260054"/>
    <n v="333540"/>
    <n v="87685"/>
    <n v="15277"/>
    <n v="436502"/>
    <n v="0.19313786307760789"/>
    <x v="1"/>
    <n v="0"/>
  </r>
  <r>
    <s v="Post_1946"/>
    <x v="668"/>
    <x v="20"/>
    <x v="0"/>
    <x v="7"/>
    <x v="2"/>
    <x v="5"/>
    <n v="4318086"/>
    <n v="297540"/>
    <n v="37515"/>
    <n v="35324"/>
    <n v="370379"/>
    <n v="8.5773882224670833E-2"/>
    <x v="2"/>
    <n v="0"/>
  </r>
  <r>
    <s v="Post_1947"/>
    <x v="429"/>
    <x v="22"/>
    <x v="2"/>
    <x v="2"/>
    <x v="2"/>
    <x v="4"/>
    <n v="1807871"/>
    <n v="297988"/>
    <n v="87418"/>
    <n v="16916"/>
    <n v="402322"/>
    <n v="0.22253910815539382"/>
    <x v="0"/>
    <n v="0"/>
  </r>
  <r>
    <s v="Post_1948"/>
    <x v="194"/>
    <x v="11"/>
    <x v="3"/>
    <x v="1"/>
    <x v="1"/>
    <x v="1"/>
    <n v="3203657"/>
    <n v="84559"/>
    <n v="58387"/>
    <n v="36234"/>
    <n v="179180"/>
    <n v="5.5929832688081153E-2"/>
    <x v="2"/>
    <n v="0"/>
  </r>
  <r>
    <s v="Post_1949"/>
    <x v="97"/>
    <x v="18"/>
    <x v="3"/>
    <x v="0"/>
    <x v="2"/>
    <x v="6"/>
    <n v="54853"/>
    <n v="331423"/>
    <n v="63763"/>
    <n v="2984"/>
    <n v="398170"/>
    <n v="7.2588554864820516"/>
    <x v="1"/>
    <n v="0"/>
  </r>
  <r>
    <s v="Post_1950"/>
    <x v="630"/>
    <x v="1"/>
    <x v="2"/>
    <x v="7"/>
    <x v="3"/>
    <x v="1"/>
    <n v="738822"/>
    <n v="341078"/>
    <n v="21459"/>
    <n v="47079"/>
    <n v="409616"/>
    <n v="0.5544177081895233"/>
    <x v="0"/>
    <n v="0"/>
  </r>
  <r>
    <s v="Post_1951"/>
    <x v="674"/>
    <x v="2"/>
    <x v="0"/>
    <x v="7"/>
    <x v="2"/>
    <x v="1"/>
    <n v="2530016"/>
    <n v="217176"/>
    <n v="9746"/>
    <n v="19237"/>
    <n v="246159"/>
    <n v="9.7295432123749415E-2"/>
    <x v="2"/>
    <n v="0"/>
  </r>
  <r>
    <s v="Post_1952"/>
    <x v="219"/>
    <x v="7"/>
    <x v="3"/>
    <x v="9"/>
    <x v="0"/>
    <x v="0"/>
    <n v="4334346"/>
    <n v="248087"/>
    <n v="33934"/>
    <n v="22770"/>
    <n v="304791"/>
    <n v="7.0319951383668949E-2"/>
    <x v="1"/>
    <n v="0"/>
  </r>
  <r>
    <s v="Post_1953"/>
    <x v="65"/>
    <x v="0"/>
    <x v="2"/>
    <x v="7"/>
    <x v="3"/>
    <x v="7"/>
    <n v="1313145"/>
    <n v="14056"/>
    <n v="80213"/>
    <n v="27953"/>
    <n v="122222"/>
    <n v="9.3075783710100557E-2"/>
    <x v="2"/>
    <n v="0"/>
  </r>
  <r>
    <s v="Post_1954"/>
    <x v="164"/>
    <x v="4"/>
    <x v="0"/>
    <x v="9"/>
    <x v="3"/>
    <x v="3"/>
    <n v="2374152"/>
    <n v="42365"/>
    <n v="85512"/>
    <n v="6217"/>
    <n v="134094"/>
    <n v="5.6480798196577135E-2"/>
    <x v="2"/>
    <n v="0"/>
  </r>
  <r>
    <s v="Post_1955"/>
    <x v="255"/>
    <x v="1"/>
    <x v="1"/>
    <x v="4"/>
    <x v="1"/>
    <x v="3"/>
    <n v="665714"/>
    <n v="301322"/>
    <n v="55816"/>
    <n v="38455"/>
    <n v="395593"/>
    <n v="0.59423866705522188"/>
    <x v="0"/>
    <n v="0"/>
  </r>
  <r>
    <s v="Post_1956"/>
    <x v="457"/>
    <x v="20"/>
    <x v="3"/>
    <x v="2"/>
    <x v="2"/>
    <x v="6"/>
    <n v="3816177"/>
    <n v="355774"/>
    <n v="21287"/>
    <n v="44930"/>
    <n v="421991"/>
    <n v="0.11057951452461455"/>
    <x v="2"/>
    <n v="0"/>
  </r>
  <r>
    <s v="Post_1957"/>
    <x v="235"/>
    <x v="1"/>
    <x v="0"/>
    <x v="8"/>
    <x v="0"/>
    <x v="1"/>
    <n v="725159"/>
    <n v="20810"/>
    <n v="3697"/>
    <n v="38133"/>
    <n v="62640"/>
    <n v="8.6381055740878898E-2"/>
    <x v="1"/>
    <n v="0"/>
  </r>
  <r>
    <s v="Post_1958"/>
    <x v="544"/>
    <x v="23"/>
    <x v="1"/>
    <x v="8"/>
    <x v="1"/>
    <x v="1"/>
    <n v="875186"/>
    <n v="131418"/>
    <n v="55237"/>
    <n v="25538"/>
    <n v="212193"/>
    <n v="0.2424547467624025"/>
    <x v="0"/>
    <n v="0"/>
  </r>
  <r>
    <s v="Post_1959"/>
    <x v="0"/>
    <x v="0"/>
    <x v="0"/>
    <x v="8"/>
    <x v="5"/>
    <x v="2"/>
    <n v="2436246"/>
    <n v="264035"/>
    <n v="22806"/>
    <n v="41438"/>
    <n v="328279"/>
    <n v="0.13474788670766416"/>
    <x v="2"/>
    <n v="0"/>
  </r>
  <r>
    <s v="Post_1960"/>
    <x v="218"/>
    <x v="23"/>
    <x v="3"/>
    <x v="5"/>
    <x v="0"/>
    <x v="4"/>
    <n v="1038493"/>
    <n v="116281"/>
    <n v="38535"/>
    <n v="34834"/>
    <n v="189650"/>
    <n v="0.18262039320438367"/>
    <x v="1"/>
    <n v="0"/>
  </r>
  <r>
    <s v="Post_1961"/>
    <x v="617"/>
    <x v="21"/>
    <x v="3"/>
    <x v="0"/>
    <x v="1"/>
    <x v="3"/>
    <n v="2356676"/>
    <n v="78111"/>
    <n v="70417"/>
    <n v="5222"/>
    <n v="153750"/>
    <n v="6.5240194239683344E-2"/>
    <x v="2"/>
    <n v="0"/>
  </r>
  <r>
    <s v="Post_1962"/>
    <x v="264"/>
    <x v="13"/>
    <x v="3"/>
    <x v="0"/>
    <x v="2"/>
    <x v="1"/>
    <n v="4205174"/>
    <n v="326076"/>
    <n v="53467"/>
    <n v="16260"/>
    <n v="395803"/>
    <n v="9.4122859125448793E-2"/>
    <x v="0"/>
    <n v="0"/>
  </r>
  <r>
    <s v="Post_1963"/>
    <x v="165"/>
    <x v="2"/>
    <x v="1"/>
    <x v="3"/>
    <x v="5"/>
    <x v="6"/>
    <n v="191209"/>
    <n v="33804"/>
    <n v="49670"/>
    <n v="39284"/>
    <n v="122758"/>
    <n v="0.64200952884016971"/>
    <x v="0"/>
    <n v="0"/>
  </r>
  <r>
    <s v="Post_1964"/>
    <x v="109"/>
    <x v="14"/>
    <x v="2"/>
    <x v="3"/>
    <x v="2"/>
    <x v="1"/>
    <n v="3136415"/>
    <n v="145298"/>
    <n v="23095"/>
    <n v="19963"/>
    <n v="188356"/>
    <n v="6.0054552729788629E-2"/>
    <x v="2"/>
    <n v="0"/>
  </r>
  <r>
    <s v="Post_1965"/>
    <x v="290"/>
    <x v="14"/>
    <x v="3"/>
    <x v="5"/>
    <x v="0"/>
    <x v="1"/>
    <n v="1037395"/>
    <n v="385043"/>
    <n v="49209"/>
    <n v="9326"/>
    <n v="443578"/>
    <n v="0.42758833424105575"/>
    <x v="0"/>
    <n v="0"/>
  </r>
  <r>
    <s v="Post_1966"/>
    <x v="63"/>
    <x v="15"/>
    <x v="2"/>
    <x v="3"/>
    <x v="4"/>
    <x v="3"/>
    <n v="2705472"/>
    <n v="372823"/>
    <n v="35570"/>
    <n v="21397"/>
    <n v="429790"/>
    <n v="0.15885952617509994"/>
    <x v="0"/>
    <n v="0"/>
  </r>
  <r>
    <s v="Post_1967"/>
    <x v="675"/>
    <x v="1"/>
    <x v="3"/>
    <x v="4"/>
    <x v="4"/>
    <x v="0"/>
    <n v="4210453"/>
    <n v="389783"/>
    <n v="60019"/>
    <n v="13375"/>
    <n v="463177"/>
    <n v="0.11000645298736264"/>
    <x v="0"/>
    <n v="0"/>
  </r>
  <r>
    <s v="Post_1968"/>
    <x v="325"/>
    <x v="14"/>
    <x v="1"/>
    <x v="8"/>
    <x v="5"/>
    <x v="5"/>
    <n v="1899136"/>
    <n v="434017"/>
    <n v="45642"/>
    <n v="47397"/>
    <n v="527056"/>
    <n v="0.27752409516748666"/>
    <x v="2"/>
    <n v="0"/>
  </r>
  <r>
    <s v="Post_1969"/>
    <x v="83"/>
    <x v="2"/>
    <x v="2"/>
    <x v="6"/>
    <x v="3"/>
    <x v="1"/>
    <n v="2806355"/>
    <n v="19767"/>
    <n v="37594"/>
    <n v="1410"/>
    <n v="58771"/>
    <n v="2.0942111742812297E-2"/>
    <x v="2"/>
    <n v="0"/>
  </r>
  <r>
    <s v="Post_1970"/>
    <x v="323"/>
    <x v="7"/>
    <x v="3"/>
    <x v="2"/>
    <x v="0"/>
    <x v="5"/>
    <n v="3274297"/>
    <n v="184354"/>
    <n v="81187"/>
    <n v="44492"/>
    <n v="310033"/>
    <n v="9.4686890040824034E-2"/>
    <x v="0"/>
    <n v="0"/>
  </r>
  <r>
    <s v="Post_1971"/>
    <x v="7"/>
    <x v="0"/>
    <x v="3"/>
    <x v="9"/>
    <x v="2"/>
    <x v="1"/>
    <n v="692249"/>
    <n v="59339"/>
    <n v="46173"/>
    <n v="23289"/>
    <n v="128801"/>
    <n v="0.18606166278318928"/>
    <x v="1"/>
    <n v="0"/>
  </r>
  <r>
    <s v="Post_1972"/>
    <x v="676"/>
    <x v="22"/>
    <x v="2"/>
    <x v="0"/>
    <x v="2"/>
    <x v="2"/>
    <n v="1056289"/>
    <n v="71036"/>
    <n v="48498"/>
    <n v="5795"/>
    <n v="125329"/>
    <n v="0.11865029362229465"/>
    <x v="0"/>
    <n v="0"/>
  </r>
  <r>
    <s v="Post_1973"/>
    <x v="368"/>
    <x v="9"/>
    <x v="2"/>
    <x v="8"/>
    <x v="0"/>
    <x v="5"/>
    <n v="1940236"/>
    <n v="125022"/>
    <n v="92019"/>
    <n v="17019"/>
    <n v="234060"/>
    <n v="0.12063480937370505"/>
    <x v="0"/>
    <n v="0"/>
  </r>
  <r>
    <s v="Post_1974"/>
    <x v="237"/>
    <x v="5"/>
    <x v="1"/>
    <x v="2"/>
    <x v="4"/>
    <x v="6"/>
    <n v="73305"/>
    <n v="71221"/>
    <n v="51250"/>
    <n v="7922"/>
    <n v="130393"/>
    <n v="1.778773617079326"/>
    <x v="1"/>
    <n v="0"/>
  </r>
  <r>
    <s v="Post_1975"/>
    <x v="293"/>
    <x v="19"/>
    <x v="3"/>
    <x v="2"/>
    <x v="5"/>
    <x v="4"/>
    <n v="624461"/>
    <n v="242045"/>
    <n v="53178"/>
    <n v="47610"/>
    <n v="342833"/>
    <n v="0.54900626300121225"/>
    <x v="0"/>
    <n v="0"/>
  </r>
  <r>
    <s v="Post_1976"/>
    <x v="677"/>
    <x v="12"/>
    <x v="3"/>
    <x v="5"/>
    <x v="1"/>
    <x v="4"/>
    <n v="1180565"/>
    <n v="50531"/>
    <n v="95541"/>
    <n v="45708"/>
    <n v="191780"/>
    <n v="0.16244764159533784"/>
    <x v="1"/>
    <n v="0"/>
  </r>
  <r>
    <s v="Post_1977"/>
    <x v="439"/>
    <x v="0"/>
    <x v="1"/>
    <x v="1"/>
    <x v="5"/>
    <x v="5"/>
    <n v="3727268"/>
    <n v="498148"/>
    <n v="22306"/>
    <n v="37966"/>
    <n v="558420"/>
    <n v="0.14982019001585076"/>
    <x v="2"/>
    <n v="0"/>
  </r>
  <r>
    <s v="Post_1978"/>
    <x v="112"/>
    <x v="17"/>
    <x v="3"/>
    <x v="5"/>
    <x v="4"/>
    <x v="2"/>
    <n v="3952848"/>
    <n v="256180"/>
    <n v="92132"/>
    <n v="40687"/>
    <n v="388999"/>
    <n v="9.8409804778731694E-2"/>
    <x v="0"/>
    <n v="0"/>
  </r>
  <r>
    <s v="Post_1979"/>
    <x v="407"/>
    <x v="15"/>
    <x v="3"/>
    <x v="5"/>
    <x v="1"/>
    <x v="6"/>
    <n v="4791590"/>
    <n v="490632"/>
    <n v="87681"/>
    <n v="35110"/>
    <n v="613423"/>
    <n v="0.12802076137566026"/>
    <x v="1"/>
    <n v="0"/>
  </r>
  <r>
    <s v="Post_1980"/>
    <x v="270"/>
    <x v="8"/>
    <x v="1"/>
    <x v="2"/>
    <x v="4"/>
    <x v="0"/>
    <n v="4385009"/>
    <n v="261366"/>
    <n v="12234"/>
    <n v="22595"/>
    <n v="296195"/>
    <n v="6.7547181773173093E-2"/>
    <x v="1"/>
    <n v="0"/>
  </r>
  <r>
    <s v="Post_1981"/>
    <x v="588"/>
    <x v="9"/>
    <x v="3"/>
    <x v="3"/>
    <x v="1"/>
    <x v="6"/>
    <n v="2017090"/>
    <n v="441353"/>
    <n v="31596"/>
    <n v="30156"/>
    <n v="503105"/>
    <n v="0.24942119588119518"/>
    <x v="1"/>
    <n v="0"/>
  </r>
  <r>
    <s v="Post_1982"/>
    <x v="307"/>
    <x v="17"/>
    <x v="2"/>
    <x v="9"/>
    <x v="1"/>
    <x v="4"/>
    <n v="758023"/>
    <n v="91793"/>
    <n v="51037"/>
    <n v="44079"/>
    <n v="186909"/>
    <n v="0.24657431238893807"/>
    <x v="0"/>
    <n v="0"/>
  </r>
  <r>
    <s v="Post_1983"/>
    <x v="71"/>
    <x v="15"/>
    <x v="1"/>
    <x v="1"/>
    <x v="2"/>
    <x v="7"/>
    <n v="3919221"/>
    <n v="497249"/>
    <n v="2694"/>
    <n v="27576"/>
    <n v="527519"/>
    <n v="0.13459792137264012"/>
    <x v="1"/>
    <n v="0"/>
  </r>
  <r>
    <s v="Post_1984"/>
    <x v="642"/>
    <x v="11"/>
    <x v="3"/>
    <x v="0"/>
    <x v="5"/>
    <x v="7"/>
    <n v="3634651"/>
    <n v="193211"/>
    <n v="91421"/>
    <n v="48931"/>
    <n v="333563"/>
    <n v="9.1773047811192873E-2"/>
    <x v="2"/>
    <n v="0"/>
  </r>
  <r>
    <s v="Post_1985"/>
    <x v="357"/>
    <x v="10"/>
    <x v="3"/>
    <x v="6"/>
    <x v="0"/>
    <x v="6"/>
    <n v="3024824"/>
    <n v="125212"/>
    <n v="51333"/>
    <n v="10618"/>
    <n v="187163"/>
    <n v="6.1875666154460558E-2"/>
    <x v="2"/>
    <n v="0"/>
  </r>
  <r>
    <s v="Post_1986"/>
    <x v="678"/>
    <x v="21"/>
    <x v="0"/>
    <x v="6"/>
    <x v="5"/>
    <x v="5"/>
    <n v="4087185"/>
    <n v="135652"/>
    <n v="4625"/>
    <n v="8672"/>
    <n v="148949"/>
    <n v="3.6442930770200027E-2"/>
    <x v="2"/>
    <n v="0"/>
  </r>
  <r>
    <s v="Post_1987"/>
    <x v="590"/>
    <x v="13"/>
    <x v="3"/>
    <x v="0"/>
    <x v="2"/>
    <x v="5"/>
    <n v="4859517"/>
    <n v="355118"/>
    <n v="3206"/>
    <n v="41782"/>
    <n v="400106"/>
    <n v="8.2334520076789527E-2"/>
    <x v="1"/>
    <n v="0"/>
  </r>
  <r>
    <s v="Post_1988"/>
    <x v="586"/>
    <x v="21"/>
    <x v="2"/>
    <x v="8"/>
    <x v="5"/>
    <x v="1"/>
    <n v="724706"/>
    <n v="424691"/>
    <n v="59898"/>
    <n v="33359"/>
    <n v="517948"/>
    <n v="0.71470085800310745"/>
    <x v="2"/>
    <n v="0"/>
  </r>
  <r>
    <s v="Post_1989"/>
    <x v="628"/>
    <x v="12"/>
    <x v="0"/>
    <x v="9"/>
    <x v="3"/>
    <x v="6"/>
    <n v="1408093"/>
    <n v="364412"/>
    <n v="43196"/>
    <n v="35593"/>
    <n v="443201"/>
    <n v="0.31475264772994399"/>
    <x v="1"/>
    <n v="0"/>
  </r>
  <r>
    <s v="Post_1990"/>
    <x v="433"/>
    <x v="1"/>
    <x v="1"/>
    <x v="1"/>
    <x v="5"/>
    <x v="3"/>
    <n v="3076229"/>
    <n v="447588"/>
    <n v="97652"/>
    <n v="34103"/>
    <n v="579343"/>
    <n v="0.18832895730454396"/>
    <x v="1"/>
    <n v="0"/>
  </r>
  <r>
    <s v="Post_1991"/>
    <x v="508"/>
    <x v="0"/>
    <x v="3"/>
    <x v="8"/>
    <x v="2"/>
    <x v="0"/>
    <n v="1060377"/>
    <n v="361801"/>
    <n v="39128"/>
    <n v="17226"/>
    <n v="418155"/>
    <n v="0.3943455959531374"/>
    <x v="1"/>
    <n v="0"/>
  </r>
  <r>
    <s v="Post_1992"/>
    <x v="415"/>
    <x v="15"/>
    <x v="2"/>
    <x v="1"/>
    <x v="1"/>
    <x v="1"/>
    <n v="3664216"/>
    <n v="95608"/>
    <n v="71443"/>
    <n v="48549"/>
    <n v="215600"/>
    <n v="5.8839326065930612E-2"/>
    <x v="0"/>
    <n v="0"/>
  </r>
  <r>
    <s v="Post_1993"/>
    <x v="261"/>
    <x v="9"/>
    <x v="1"/>
    <x v="2"/>
    <x v="4"/>
    <x v="7"/>
    <n v="746440"/>
    <n v="448758"/>
    <n v="50483"/>
    <n v="27487"/>
    <n v="526728"/>
    <n v="0.70565350195595089"/>
    <x v="2"/>
    <n v="0"/>
  </r>
  <r>
    <s v="Post_1994"/>
    <x v="251"/>
    <x v="17"/>
    <x v="1"/>
    <x v="1"/>
    <x v="3"/>
    <x v="3"/>
    <n v="3223735"/>
    <n v="484066"/>
    <n v="88547"/>
    <n v="2582"/>
    <n v="575195"/>
    <n v="0.17842502563020843"/>
    <x v="1"/>
    <n v="0"/>
  </r>
  <r>
    <s v="Post_1995"/>
    <x v="601"/>
    <x v="0"/>
    <x v="0"/>
    <x v="5"/>
    <x v="2"/>
    <x v="7"/>
    <n v="986920"/>
    <n v="320547"/>
    <n v="73945"/>
    <n v="11000"/>
    <n v="405492"/>
    <n v="0.4108661289668869"/>
    <x v="0"/>
    <n v="0"/>
  </r>
  <r>
    <s v="Post_1996"/>
    <x v="162"/>
    <x v="0"/>
    <x v="3"/>
    <x v="6"/>
    <x v="1"/>
    <x v="4"/>
    <n v="489158"/>
    <n v="306635"/>
    <n v="58291"/>
    <n v="47525"/>
    <n v="412451"/>
    <n v="0.84318563736052565"/>
    <x v="2"/>
    <n v="0"/>
  </r>
  <r>
    <s v="Post_1997"/>
    <x v="539"/>
    <x v="4"/>
    <x v="3"/>
    <x v="0"/>
    <x v="1"/>
    <x v="4"/>
    <n v="3788789"/>
    <n v="320034"/>
    <n v="10095"/>
    <n v="30187"/>
    <n v="360316"/>
    <n v="9.5100571713019652E-2"/>
    <x v="2"/>
    <n v="0"/>
  </r>
  <r>
    <s v="Post_1998"/>
    <x v="679"/>
    <x v="12"/>
    <x v="2"/>
    <x v="1"/>
    <x v="4"/>
    <x v="2"/>
    <n v="233403"/>
    <n v="401209"/>
    <n v="43595"/>
    <n v="10647"/>
    <n v="455451"/>
    <n v="1.9513502397141425"/>
    <x v="0"/>
    <n v="0"/>
  </r>
  <r>
    <s v="Post_1999"/>
    <x v="680"/>
    <x v="16"/>
    <x v="0"/>
    <x v="1"/>
    <x v="3"/>
    <x v="2"/>
    <n v="1171917"/>
    <n v="288837"/>
    <n v="85031"/>
    <n v="1053"/>
    <n v="374921"/>
    <n v="0.31992112069370099"/>
    <x v="2"/>
    <n v="0"/>
  </r>
  <r>
    <s v="Post_2000"/>
    <x v="568"/>
    <x v="7"/>
    <x v="1"/>
    <x v="8"/>
    <x v="0"/>
    <x v="7"/>
    <n v="3921281"/>
    <n v="438744"/>
    <n v="24576"/>
    <n v="42634"/>
    <n v="505954"/>
    <n v="0.12902773353911642"/>
    <x v="2"/>
    <n v="0"/>
  </r>
  <r>
    <s v="Post_2001"/>
    <x v="573"/>
    <x v="4"/>
    <x v="3"/>
    <x v="8"/>
    <x v="4"/>
    <x v="4"/>
    <n v="4122674"/>
    <n v="52898"/>
    <n v="32678"/>
    <n v="40984"/>
    <n v="126560"/>
    <n v="3.069852236679398E-2"/>
    <x v="0"/>
    <n v="0"/>
  </r>
  <r>
    <s v="Post_2002"/>
    <x v="307"/>
    <x v="17"/>
    <x v="0"/>
    <x v="5"/>
    <x v="0"/>
    <x v="5"/>
    <n v="246466"/>
    <n v="47839"/>
    <n v="94745"/>
    <n v="23517"/>
    <n v="166101"/>
    <n v="0.67393068415116086"/>
    <x v="1"/>
    <n v="0"/>
  </r>
  <r>
    <s v="Post_2003"/>
    <x v="514"/>
    <x v="4"/>
    <x v="3"/>
    <x v="1"/>
    <x v="3"/>
    <x v="0"/>
    <n v="1523550"/>
    <n v="441585"/>
    <n v="49383"/>
    <n v="31154"/>
    <n v="522122"/>
    <n v="0.34270092875192804"/>
    <x v="1"/>
    <n v="0"/>
  </r>
  <r>
    <s v="Post_2004"/>
    <x v="138"/>
    <x v="18"/>
    <x v="3"/>
    <x v="5"/>
    <x v="4"/>
    <x v="3"/>
    <n v="4948739"/>
    <n v="162748"/>
    <n v="87359"/>
    <n v="32111"/>
    <n v="282218"/>
    <n v="5.7028265180281278E-2"/>
    <x v="2"/>
    <n v="0"/>
  </r>
  <r>
    <s v="Post_2005"/>
    <x v="205"/>
    <x v="16"/>
    <x v="0"/>
    <x v="4"/>
    <x v="2"/>
    <x v="7"/>
    <n v="3933118"/>
    <n v="419110"/>
    <n v="95681"/>
    <n v="48719"/>
    <n v="563510"/>
    <n v="0.14327309783230505"/>
    <x v="0"/>
    <n v="0"/>
  </r>
  <r>
    <s v="Post_2006"/>
    <x v="187"/>
    <x v="4"/>
    <x v="1"/>
    <x v="1"/>
    <x v="5"/>
    <x v="3"/>
    <n v="402877"/>
    <n v="176794"/>
    <n v="55741"/>
    <n v="16724"/>
    <n v="249259"/>
    <n v="0.61869751810105811"/>
    <x v="1"/>
    <n v="0"/>
  </r>
  <r>
    <s v="Post_2007"/>
    <x v="493"/>
    <x v="23"/>
    <x v="1"/>
    <x v="5"/>
    <x v="1"/>
    <x v="5"/>
    <n v="3428385"/>
    <n v="275405"/>
    <n v="86829"/>
    <n v="48383"/>
    <n v="410617"/>
    <n v="0.11976980414976732"/>
    <x v="0"/>
    <n v="0"/>
  </r>
  <r>
    <s v="Post_2008"/>
    <x v="273"/>
    <x v="2"/>
    <x v="1"/>
    <x v="7"/>
    <x v="5"/>
    <x v="7"/>
    <n v="4857009"/>
    <n v="234614"/>
    <n v="71215"/>
    <n v="2428"/>
    <n v="308257"/>
    <n v="6.346642553060948E-2"/>
    <x v="0"/>
    <n v="0"/>
  </r>
  <r>
    <s v="Post_2009"/>
    <x v="596"/>
    <x v="20"/>
    <x v="3"/>
    <x v="3"/>
    <x v="0"/>
    <x v="6"/>
    <n v="4995038"/>
    <n v="103192"/>
    <n v="31089"/>
    <n v="17817"/>
    <n v="152098"/>
    <n v="3.0449818399779942E-2"/>
    <x v="2"/>
    <n v="0"/>
  </r>
  <r>
    <s v="Post_2010"/>
    <x v="347"/>
    <x v="2"/>
    <x v="3"/>
    <x v="6"/>
    <x v="4"/>
    <x v="0"/>
    <n v="1308252"/>
    <n v="499175"/>
    <n v="87675"/>
    <n v="3016"/>
    <n v="589866"/>
    <n v="0.45088102292218929"/>
    <x v="2"/>
    <n v="0"/>
  </r>
  <r>
    <s v="Post_2011"/>
    <x v="383"/>
    <x v="10"/>
    <x v="2"/>
    <x v="2"/>
    <x v="4"/>
    <x v="5"/>
    <n v="1486951"/>
    <n v="221586"/>
    <n v="3514"/>
    <n v="43220"/>
    <n v="268320"/>
    <n v="0.18044979289835375"/>
    <x v="1"/>
    <n v="0"/>
  </r>
  <r>
    <s v="Post_2012"/>
    <x v="247"/>
    <x v="14"/>
    <x v="1"/>
    <x v="2"/>
    <x v="1"/>
    <x v="2"/>
    <n v="4866077"/>
    <n v="171830"/>
    <n v="79859"/>
    <n v="40217"/>
    <n v="291906"/>
    <n v="5.9987953334893797E-2"/>
    <x v="2"/>
    <n v="0"/>
  </r>
  <r>
    <s v="Post_2013"/>
    <x v="501"/>
    <x v="3"/>
    <x v="2"/>
    <x v="7"/>
    <x v="5"/>
    <x v="1"/>
    <n v="1891257"/>
    <n v="200446"/>
    <n v="78397"/>
    <n v="36461"/>
    <n v="315304"/>
    <n v="0.16671663343480025"/>
    <x v="0"/>
    <n v="0"/>
  </r>
  <r>
    <s v="Post_2014"/>
    <x v="681"/>
    <x v="0"/>
    <x v="0"/>
    <x v="5"/>
    <x v="2"/>
    <x v="5"/>
    <n v="2610727"/>
    <n v="357203"/>
    <n v="6242"/>
    <n v="35107"/>
    <n v="398552"/>
    <n v="0.15265939334139494"/>
    <x v="0"/>
    <n v="0"/>
  </r>
  <r>
    <s v="Post_2015"/>
    <x v="251"/>
    <x v="17"/>
    <x v="2"/>
    <x v="6"/>
    <x v="1"/>
    <x v="4"/>
    <n v="2301844"/>
    <n v="123130"/>
    <n v="86696"/>
    <n v="34714"/>
    <n v="244540"/>
    <n v="0.10623656511909582"/>
    <x v="2"/>
    <n v="0"/>
  </r>
  <r>
    <s v="Post_2016"/>
    <x v="608"/>
    <x v="23"/>
    <x v="3"/>
    <x v="7"/>
    <x v="5"/>
    <x v="7"/>
    <n v="4392368"/>
    <n v="301535"/>
    <n v="48079"/>
    <n v="37360"/>
    <n v="386974"/>
    <n v="8.8101452337326927E-2"/>
    <x v="1"/>
    <n v="0"/>
  </r>
  <r>
    <s v="Post_2017"/>
    <x v="201"/>
    <x v="11"/>
    <x v="2"/>
    <x v="3"/>
    <x v="0"/>
    <x v="4"/>
    <n v="3194300"/>
    <n v="364905"/>
    <n v="10897"/>
    <n v="45148"/>
    <n v="420950"/>
    <n v="0.1317816109945841"/>
    <x v="2"/>
    <n v="0"/>
  </r>
  <r>
    <s v="Post_2018"/>
    <x v="561"/>
    <x v="16"/>
    <x v="2"/>
    <x v="0"/>
    <x v="5"/>
    <x v="3"/>
    <n v="3147556"/>
    <n v="268769"/>
    <n v="46703"/>
    <n v="13429"/>
    <n v="328901"/>
    <n v="0.10449409001777887"/>
    <x v="0"/>
    <n v="0"/>
  </r>
  <r>
    <s v="Post_2019"/>
    <x v="371"/>
    <x v="8"/>
    <x v="2"/>
    <x v="2"/>
    <x v="5"/>
    <x v="2"/>
    <n v="3969775"/>
    <n v="405621"/>
    <n v="41978"/>
    <n v="26548"/>
    <n v="474147"/>
    <n v="0.11943926293051874"/>
    <x v="0"/>
    <n v="0"/>
  </r>
  <r>
    <s v="Post_2020"/>
    <x v="620"/>
    <x v="23"/>
    <x v="2"/>
    <x v="4"/>
    <x v="5"/>
    <x v="7"/>
    <n v="1420501"/>
    <n v="496804"/>
    <n v="23623"/>
    <n v="47615"/>
    <n v="568042"/>
    <n v="0.39988849004682153"/>
    <x v="0"/>
    <n v="0"/>
  </r>
  <r>
    <s v="Post_2021"/>
    <x v="341"/>
    <x v="20"/>
    <x v="0"/>
    <x v="7"/>
    <x v="3"/>
    <x v="5"/>
    <n v="4576354"/>
    <n v="417016"/>
    <n v="83248"/>
    <n v="45520"/>
    <n v="545784"/>
    <n v="0.11926175291509354"/>
    <x v="0"/>
    <n v="0"/>
  </r>
  <r>
    <s v="Post_2022"/>
    <x v="570"/>
    <x v="10"/>
    <x v="0"/>
    <x v="7"/>
    <x v="2"/>
    <x v="2"/>
    <n v="160874"/>
    <n v="377258"/>
    <n v="84601"/>
    <n v="22974"/>
    <n v="484833"/>
    <n v="3.0137436751743603"/>
    <x v="1"/>
    <n v="0"/>
  </r>
  <r>
    <s v="Post_2023"/>
    <x v="1"/>
    <x v="1"/>
    <x v="3"/>
    <x v="2"/>
    <x v="5"/>
    <x v="7"/>
    <n v="4527939"/>
    <n v="282607"/>
    <n v="15479"/>
    <n v="18712"/>
    <n v="316798"/>
    <n v="6.9965165166756882E-2"/>
    <x v="2"/>
    <n v="0"/>
  </r>
  <r>
    <s v="Post_2024"/>
    <x v="528"/>
    <x v="6"/>
    <x v="2"/>
    <x v="6"/>
    <x v="3"/>
    <x v="6"/>
    <n v="1457624"/>
    <n v="103808"/>
    <n v="88926"/>
    <n v="25099"/>
    <n v="217833"/>
    <n v="0.14944388950785661"/>
    <x v="1"/>
    <n v="0"/>
  </r>
  <r>
    <s v="Post_2025"/>
    <x v="263"/>
    <x v="21"/>
    <x v="1"/>
    <x v="2"/>
    <x v="0"/>
    <x v="2"/>
    <n v="693717"/>
    <n v="257532"/>
    <n v="54285"/>
    <n v="10651"/>
    <n v="322468"/>
    <n v="0.46484085008728343"/>
    <x v="1"/>
    <n v="0"/>
  </r>
  <r>
    <s v="Post_2026"/>
    <x v="254"/>
    <x v="14"/>
    <x v="2"/>
    <x v="2"/>
    <x v="1"/>
    <x v="4"/>
    <n v="3830754"/>
    <n v="327815"/>
    <n v="39667"/>
    <n v="43483"/>
    <n v="410965"/>
    <n v="0.10728044661703676"/>
    <x v="2"/>
    <n v="0"/>
  </r>
  <r>
    <s v="Post_2027"/>
    <x v="491"/>
    <x v="15"/>
    <x v="2"/>
    <x v="2"/>
    <x v="1"/>
    <x v="3"/>
    <n v="3303950"/>
    <n v="41885"/>
    <n v="49005"/>
    <n v="5588"/>
    <n v="96478"/>
    <n v="2.9200805096929433E-2"/>
    <x v="2"/>
    <n v="0"/>
  </r>
  <r>
    <s v="Post_2028"/>
    <x v="168"/>
    <x v="18"/>
    <x v="2"/>
    <x v="1"/>
    <x v="1"/>
    <x v="1"/>
    <n v="2231412"/>
    <n v="43911"/>
    <n v="38740"/>
    <n v="7543"/>
    <n v="90194"/>
    <n v="4.0420146526056147E-2"/>
    <x v="0"/>
    <n v="0"/>
  </r>
  <r>
    <s v="Post_2029"/>
    <x v="377"/>
    <x v="12"/>
    <x v="0"/>
    <x v="9"/>
    <x v="5"/>
    <x v="1"/>
    <n v="3298897"/>
    <n v="387916"/>
    <n v="69400"/>
    <n v="36957"/>
    <n v="494273"/>
    <n v="0.14982977643739712"/>
    <x v="2"/>
    <n v="0"/>
  </r>
  <r>
    <s v="Post_2030"/>
    <x v="3"/>
    <x v="2"/>
    <x v="3"/>
    <x v="1"/>
    <x v="5"/>
    <x v="3"/>
    <n v="4741710"/>
    <n v="493757"/>
    <n v="20633"/>
    <n v="42197"/>
    <n v="556587"/>
    <n v="0.11738107138563936"/>
    <x v="1"/>
    <n v="0"/>
  </r>
  <r>
    <s v="Post_2031"/>
    <x v="301"/>
    <x v="23"/>
    <x v="1"/>
    <x v="5"/>
    <x v="5"/>
    <x v="4"/>
    <n v="412999"/>
    <n v="290694"/>
    <n v="82634"/>
    <n v="19326"/>
    <n v="392654"/>
    <n v="0.95073837951181484"/>
    <x v="2"/>
    <n v="0"/>
  </r>
  <r>
    <s v="Post_2032"/>
    <x v="367"/>
    <x v="12"/>
    <x v="0"/>
    <x v="6"/>
    <x v="3"/>
    <x v="4"/>
    <n v="2626467"/>
    <n v="221699"/>
    <n v="85669"/>
    <n v="26740"/>
    <n v="334108"/>
    <n v="0.12720814691370574"/>
    <x v="2"/>
    <n v="0"/>
  </r>
  <r>
    <s v="Post_2033"/>
    <x v="641"/>
    <x v="1"/>
    <x v="1"/>
    <x v="3"/>
    <x v="3"/>
    <x v="3"/>
    <n v="1163746"/>
    <n v="382193"/>
    <n v="79589"/>
    <n v="38016"/>
    <n v="499798"/>
    <n v="0.42947344179915548"/>
    <x v="0"/>
    <n v="0"/>
  </r>
  <r>
    <s v="Post_2034"/>
    <x v="35"/>
    <x v="13"/>
    <x v="1"/>
    <x v="6"/>
    <x v="5"/>
    <x v="3"/>
    <n v="2015897"/>
    <n v="214072"/>
    <n v="93955"/>
    <n v="9393"/>
    <n v="317420"/>
    <n v="0.15745844157712424"/>
    <x v="0"/>
    <n v="0"/>
  </r>
  <r>
    <s v="Post_2035"/>
    <x v="335"/>
    <x v="22"/>
    <x v="3"/>
    <x v="5"/>
    <x v="4"/>
    <x v="0"/>
    <n v="4924870"/>
    <n v="372739"/>
    <n v="52629"/>
    <n v="10488"/>
    <n v="435856"/>
    <n v="8.8501016270480237E-2"/>
    <x v="0"/>
    <n v="0"/>
  </r>
  <r>
    <s v="Post_2036"/>
    <x v="81"/>
    <x v="17"/>
    <x v="0"/>
    <x v="1"/>
    <x v="2"/>
    <x v="4"/>
    <n v="2602031"/>
    <n v="305284"/>
    <n v="80764"/>
    <n v="26733"/>
    <n v="412781"/>
    <n v="0.15863800239120901"/>
    <x v="0"/>
    <n v="0"/>
  </r>
  <r>
    <s v="Post_2037"/>
    <x v="12"/>
    <x v="10"/>
    <x v="2"/>
    <x v="1"/>
    <x v="2"/>
    <x v="6"/>
    <n v="3332289"/>
    <n v="223968"/>
    <n v="61852"/>
    <n v="14511"/>
    <n v="300331"/>
    <n v="9.0127536957328724E-2"/>
    <x v="1"/>
    <n v="0"/>
  </r>
  <r>
    <s v="Post_2038"/>
    <x v="348"/>
    <x v="5"/>
    <x v="3"/>
    <x v="9"/>
    <x v="2"/>
    <x v="0"/>
    <n v="2714135"/>
    <n v="399795"/>
    <n v="74842"/>
    <n v="20833"/>
    <n v="495470"/>
    <n v="0.18255171537156406"/>
    <x v="2"/>
    <n v="0"/>
  </r>
  <r>
    <s v="Post_2039"/>
    <x v="682"/>
    <x v="22"/>
    <x v="1"/>
    <x v="5"/>
    <x v="2"/>
    <x v="2"/>
    <n v="2739421"/>
    <n v="200623"/>
    <n v="11202"/>
    <n v="32797"/>
    <n v="244622"/>
    <n v="8.9296971878364079E-2"/>
    <x v="2"/>
    <n v="0"/>
  </r>
  <r>
    <s v="Post_2040"/>
    <x v="382"/>
    <x v="21"/>
    <x v="0"/>
    <x v="4"/>
    <x v="4"/>
    <x v="1"/>
    <n v="633729"/>
    <n v="102671"/>
    <n v="36502"/>
    <n v="33365"/>
    <n v="172538"/>
    <n v="0.27225833124253429"/>
    <x v="0"/>
    <n v="0"/>
  </r>
  <r>
    <s v="Post_2041"/>
    <x v="616"/>
    <x v="8"/>
    <x v="3"/>
    <x v="8"/>
    <x v="0"/>
    <x v="3"/>
    <n v="4170429"/>
    <n v="240453"/>
    <n v="43182"/>
    <n v="37669"/>
    <n v="321304"/>
    <n v="7.704339289794887E-2"/>
    <x v="2"/>
    <n v="0"/>
  </r>
  <r>
    <s v="Post_2042"/>
    <x v="51"/>
    <x v="7"/>
    <x v="1"/>
    <x v="0"/>
    <x v="5"/>
    <x v="3"/>
    <n v="453984"/>
    <n v="374672"/>
    <n v="81490"/>
    <n v="46887"/>
    <n v="503049"/>
    <n v="1.1080764960879679"/>
    <x v="0"/>
    <n v="0"/>
  </r>
  <r>
    <s v="Post_2043"/>
    <x v="257"/>
    <x v="11"/>
    <x v="0"/>
    <x v="6"/>
    <x v="3"/>
    <x v="0"/>
    <n v="519114"/>
    <n v="457624"/>
    <n v="31292"/>
    <n v="27260"/>
    <n v="516176"/>
    <n v="0.99434035683876765"/>
    <x v="0"/>
    <n v="0"/>
  </r>
  <r>
    <s v="Post_2044"/>
    <x v="610"/>
    <x v="15"/>
    <x v="1"/>
    <x v="4"/>
    <x v="3"/>
    <x v="3"/>
    <n v="3646115"/>
    <n v="392151"/>
    <n v="88887"/>
    <n v="3518"/>
    <n v="484556"/>
    <n v="0.1328965213658922"/>
    <x v="0"/>
    <n v="0"/>
  </r>
  <r>
    <s v="Post_2045"/>
    <x v="164"/>
    <x v="4"/>
    <x v="0"/>
    <x v="9"/>
    <x v="3"/>
    <x v="0"/>
    <n v="2844830"/>
    <n v="42925"/>
    <n v="23161"/>
    <n v="40155"/>
    <n v="106241"/>
    <n v="3.7345289525208887E-2"/>
    <x v="2"/>
    <n v="0"/>
  </r>
  <r>
    <s v="Post_2046"/>
    <x v="327"/>
    <x v="15"/>
    <x v="2"/>
    <x v="6"/>
    <x v="0"/>
    <x v="4"/>
    <n v="3084134"/>
    <n v="38065"/>
    <n v="98106"/>
    <n v="1036"/>
    <n v="137207"/>
    <n v="4.4488015112183844E-2"/>
    <x v="0"/>
    <n v="0"/>
  </r>
  <r>
    <s v="Post_2047"/>
    <x v="313"/>
    <x v="4"/>
    <x v="1"/>
    <x v="5"/>
    <x v="4"/>
    <x v="3"/>
    <n v="1973499"/>
    <n v="230125"/>
    <n v="44232"/>
    <n v="36873"/>
    <n v="311230"/>
    <n v="0.15770466567249336"/>
    <x v="0"/>
    <n v="0"/>
  </r>
  <r>
    <s v="Post_2048"/>
    <x v="390"/>
    <x v="7"/>
    <x v="3"/>
    <x v="0"/>
    <x v="2"/>
    <x v="5"/>
    <n v="3577591"/>
    <n v="88612"/>
    <n v="19537"/>
    <n v="5632"/>
    <n v="113781"/>
    <n v="3.1803803173699845E-2"/>
    <x v="2"/>
    <n v="0"/>
  </r>
  <r>
    <s v="Post_2049"/>
    <x v="609"/>
    <x v="16"/>
    <x v="2"/>
    <x v="0"/>
    <x v="5"/>
    <x v="3"/>
    <n v="1451444"/>
    <n v="412467"/>
    <n v="4563"/>
    <n v="36176"/>
    <n v="453206"/>
    <n v="0.31224490920765802"/>
    <x v="2"/>
    <n v="0"/>
  </r>
  <r>
    <s v="Post_2050"/>
    <x v="296"/>
    <x v="10"/>
    <x v="3"/>
    <x v="8"/>
    <x v="5"/>
    <x v="2"/>
    <n v="1414029"/>
    <n v="242099"/>
    <n v="62896"/>
    <n v="40487"/>
    <n v="345482"/>
    <n v="0.24432455062802813"/>
    <x v="0"/>
    <n v="0"/>
  </r>
  <r>
    <s v="Post_2051"/>
    <x v="298"/>
    <x v="9"/>
    <x v="3"/>
    <x v="2"/>
    <x v="0"/>
    <x v="6"/>
    <n v="2340942"/>
    <n v="475216"/>
    <n v="13357"/>
    <n v="29605"/>
    <n v="518178"/>
    <n v="0.22135448037584871"/>
    <x v="0"/>
    <n v="0"/>
  </r>
  <r>
    <s v="Post_2052"/>
    <x v="480"/>
    <x v="5"/>
    <x v="0"/>
    <x v="5"/>
    <x v="0"/>
    <x v="0"/>
    <n v="4694412"/>
    <n v="189246"/>
    <n v="98613"/>
    <n v="14536"/>
    <n v="302395"/>
    <n v="6.44159481528251E-2"/>
    <x v="2"/>
    <n v="0"/>
  </r>
  <r>
    <s v="Post_2053"/>
    <x v="608"/>
    <x v="23"/>
    <x v="1"/>
    <x v="8"/>
    <x v="1"/>
    <x v="2"/>
    <n v="1044357"/>
    <n v="263951"/>
    <n v="69315"/>
    <n v="12306"/>
    <n v="345572"/>
    <n v="0.33089451212564286"/>
    <x v="1"/>
    <n v="0"/>
  </r>
  <r>
    <s v="Post_2054"/>
    <x v="8"/>
    <x v="6"/>
    <x v="1"/>
    <x v="0"/>
    <x v="5"/>
    <x v="1"/>
    <n v="2889449"/>
    <n v="114404"/>
    <n v="51912"/>
    <n v="46965"/>
    <n v="213281"/>
    <n v="7.3813727115446578E-2"/>
    <x v="1"/>
    <n v="0"/>
  </r>
  <r>
    <s v="Post_2055"/>
    <x v="683"/>
    <x v="18"/>
    <x v="1"/>
    <x v="9"/>
    <x v="5"/>
    <x v="4"/>
    <n v="2524434"/>
    <n v="362737"/>
    <n v="16212"/>
    <n v="26880"/>
    <n v="405829"/>
    <n v="0.16076039223049601"/>
    <x v="1"/>
    <n v="0"/>
  </r>
  <r>
    <s v="Post_2056"/>
    <x v="506"/>
    <x v="7"/>
    <x v="1"/>
    <x v="3"/>
    <x v="2"/>
    <x v="5"/>
    <n v="2347498"/>
    <n v="130260"/>
    <n v="17988"/>
    <n v="37680"/>
    <n v="185928"/>
    <n v="7.920262338881652E-2"/>
    <x v="2"/>
    <n v="0"/>
  </r>
  <r>
    <s v="Post_2057"/>
    <x v="8"/>
    <x v="6"/>
    <x v="0"/>
    <x v="7"/>
    <x v="1"/>
    <x v="2"/>
    <n v="4254543"/>
    <n v="360399"/>
    <n v="3532"/>
    <n v="4647"/>
    <n v="368578"/>
    <n v="8.663163117636842E-2"/>
    <x v="1"/>
    <n v="0"/>
  </r>
  <r>
    <s v="Post_2058"/>
    <x v="381"/>
    <x v="18"/>
    <x v="2"/>
    <x v="3"/>
    <x v="3"/>
    <x v="6"/>
    <n v="1376200"/>
    <n v="440777"/>
    <n v="20099"/>
    <n v="875"/>
    <n v="461751"/>
    <n v="0.33552608632466213"/>
    <x v="0"/>
    <n v="0"/>
  </r>
  <r>
    <s v="Post_2059"/>
    <x v="153"/>
    <x v="22"/>
    <x v="2"/>
    <x v="6"/>
    <x v="4"/>
    <x v="6"/>
    <n v="2986450"/>
    <n v="287776"/>
    <n v="17350"/>
    <n v="35190"/>
    <n v="340316"/>
    <n v="0.11395335599122704"/>
    <x v="2"/>
    <n v="0"/>
  </r>
  <r>
    <s v="Post_2060"/>
    <x v="396"/>
    <x v="5"/>
    <x v="3"/>
    <x v="1"/>
    <x v="5"/>
    <x v="2"/>
    <n v="4010899"/>
    <n v="237962"/>
    <n v="78747"/>
    <n v="30545"/>
    <n v="347254"/>
    <n v="8.6577597690692287E-2"/>
    <x v="0"/>
    <n v="0"/>
  </r>
  <r>
    <s v="Post_2061"/>
    <x v="152"/>
    <x v="7"/>
    <x v="2"/>
    <x v="4"/>
    <x v="4"/>
    <x v="6"/>
    <n v="3707314"/>
    <n v="424026"/>
    <n v="93907"/>
    <n v="46065"/>
    <n v="563998"/>
    <n v="0.15213116558241357"/>
    <x v="1"/>
    <n v="0"/>
  </r>
  <r>
    <s v="Post_2062"/>
    <x v="266"/>
    <x v="19"/>
    <x v="2"/>
    <x v="0"/>
    <x v="1"/>
    <x v="6"/>
    <n v="372995"/>
    <n v="141809"/>
    <n v="46091"/>
    <n v="13991"/>
    <n v="201891"/>
    <n v="0.54126999021434608"/>
    <x v="0"/>
    <n v="0"/>
  </r>
  <r>
    <s v="Post_2063"/>
    <x v="43"/>
    <x v="20"/>
    <x v="0"/>
    <x v="3"/>
    <x v="0"/>
    <x v="7"/>
    <n v="2395144"/>
    <n v="9089"/>
    <n v="25973"/>
    <n v="2929"/>
    <n v="37991"/>
    <n v="1.5861676792710583E-2"/>
    <x v="0"/>
    <n v="0"/>
  </r>
  <r>
    <s v="Post_2064"/>
    <x v="86"/>
    <x v="10"/>
    <x v="3"/>
    <x v="6"/>
    <x v="0"/>
    <x v="7"/>
    <n v="4223193"/>
    <n v="176020"/>
    <n v="88836"/>
    <n v="18233"/>
    <n v="283089"/>
    <n v="6.7031982672825993E-2"/>
    <x v="0"/>
    <n v="0"/>
  </r>
  <r>
    <s v="Post_2065"/>
    <x v="336"/>
    <x v="13"/>
    <x v="3"/>
    <x v="1"/>
    <x v="4"/>
    <x v="7"/>
    <n v="2990937"/>
    <n v="437335"/>
    <n v="28808"/>
    <n v="37570"/>
    <n v="503713"/>
    <n v="0.16841310933663933"/>
    <x v="2"/>
    <n v="0"/>
  </r>
  <r>
    <s v="Post_2066"/>
    <x v="122"/>
    <x v="13"/>
    <x v="0"/>
    <x v="6"/>
    <x v="1"/>
    <x v="3"/>
    <n v="2188445"/>
    <n v="414224"/>
    <n v="59543"/>
    <n v="33103"/>
    <n v="506870"/>
    <n v="0.23161194364034737"/>
    <x v="2"/>
    <n v="0"/>
  </r>
  <r>
    <s v="Post_2067"/>
    <x v="239"/>
    <x v="13"/>
    <x v="2"/>
    <x v="8"/>
    <x v="5"/>
    <x v="3"/>
    <n v="2488603"/>
    <n v="78159"/>
    <n v="50447"/>
    <n v="42943"/>
    <n v="171549"/>
    <n v="6.8933855661188231E-2"/>
    <x v="1"/>
    <n v="0"/>
  </r>
  <r>
    <s v="Post_2068"/>
    <x v="452"/>
    <x v="7"/>
    <x v="2"/>
    <x v="1"/>
    <x v="4"/>
    <x v="4"/>
    <n v="1154826"/>
    <n v="136734"/>
    <n v="83646"/>
    <n v="39191"/>
    <n v="259571"/>
    <n v="0.22477065809048288"/>
    <x v="2"/>
    <n v="0"/>
  </r>
  <r>
    <s v="Post_2069"/>
    <x v="359"/>
    <x v="14"/>
    <x v="0"/>
    <x v="6"/>
    <x v="0"/>
    <x v="4"/>
    <n v="2547428"/>
    <n v="444557"/>
    <n v="87696"/>
    <n v="16993"/>
    <n v="549246"/>
    <n v="0.21560805643967171"/>
    <x v="2"/>
    <n v="0"/>
  </r>
  <r>
    <s v="Post_2070"/>
    <x v="294"/>
    <x v="5"/>
    <x v="1"/>
    <x v="8"/>
    <x v="5"/>
    <x v="5"/>
    <n v="3658771"/>
    <n v="290514"/>
    <n v="58998"/>
    <n v="36045"/>
    <n v="385557"/>
    <n v="0.10537882802722554"/>
    <x v="0"/>
    <n v="0"/>
  </r>
  <r>
    <s v="Post_2071"/>
    <x v="2"/>
    <x v="0"/>
    <x v="0"/>
    <x v="3"/>
    <x v="0"/>
    <x v="0"/>
    <n v="2251120"/>
    <n v="333971"/>
    <n v="79937"/>
    <n v="1186"/>
    <n v="415094"/>
    <n v="0.18439443477024769"/>
    <x v="0"/>
    <n v="0"/>
  </r>
  <r>
    <s v="Post_2072"/>
    <x v="271"/>
    <x v="9"/>
    <x v="3"/>
    <x v="1"/>
    <x v="4"/>
    <x v="6"/>
    <n v="3638549"/>
    <n v="57913"/>
    <n v="23342"/>
    <n v="2629"/>
    <n v="83884"/>
    <n v="2.3054244975126075E-2"/>
    <x v="2"/>
    <n v="0"/>
  </r>
  <r>
    <s v="Post_2073"/>
    <x v="467"/>
    <x v="6"/>
    <x v="0"/>
    <x v="0"/>
    <x v="5"/>
    <x v="2"/>
    <n v="1579972"/>
    <n v="111961"/>
    <n v="78755"/>
    <n v="42502"/>
    <n v="233218"/>
    <n v="0.14760894496864502"/>
    <x v="2"/>
    <n v="0"/>
  </r>
  <r>
    <s v="Post_2074"/>
    <x v="159"/>
    <x v="22"/>
    <x v="0"/>
    <x v="1"/>
    <x v="0"/>
    <x v="4"/>
    <n v="4139460"/>
    <n v="150081"/>
    <n v="25585"/>
    <n v="34528"/>
    <n v="210194"/>
    <n v="5.0778120817691196E-2"/>
    <x v="0"/>
    <n v="0"/>
  </r>
  <r>
    <s v="Post_2075"/>
    <x v="565"/>
    <x v="23"/>
    <x v="1"/>
    <x v="9"/>
    <x v="1"/>
    <x v="3"/>
    <n v="293601"/>
    <n v="338084"/>
    <n v="69736"/>
    <n v="30711"/>
    <n v="438531"/>
    <n v="1.493629108892681"/>
    <x v="1"/>
    <n v="0"/>
  </r>
  <r>
    <s v="Post_2076"/>
    <x v="584"/>
    <x v="5"/>
    <x v="0"/>
    <x v="2"/>
    <x v="5"/>
    <x v="6"/>
    <n v="4935367"/>
    <n v="456736"/>
    <n v="55765"/>
    <n v="42618"/>
    <n v="555119"/>
    <n v="0.11247775494709918"/>
    <x v="0"/>
    <n v="0"/>
  </r>
  <r>
    <s v="Post_2077"/>
    <x v="608"/>
    <x v="23"/>
    <x v="1"/>
    <x v="1"/>
    <x v="5"/>
    <x v="4"/>
    <n v="453975"/>
    <n v="48308"/>
    <n v="60971"/>
    <n v="38116"/>
    <n v="147395"/>
    <n v="0.32467646896855556"/>
    <x v="1"/>
    <n v="0"/>
  </r>
  <r>
    <s v="Post_2078"/>
    <x v="4"/>
    <x v="3"/>
    <x v="1"/>
    <x v="7"/>
    <x v="2"/>
    <x v="1"/>
    <n v="356764"/>
    <n v="263855"/>
    <n v="20640"/>
    <n v="43357"/>
    <n v="327852"/>
    <n v="0.91896043322756782"/>
    <x v="2"/>
    <n v="0"/>
  </r>
  <r>
    <s v="Post_2079"/>
    <x v="495"/>
    <x v="9"/>
    <x v="2"/>
    <x v="2"/>
    <x v="3"/>
    <x v="0"/>
    <n v="2269963"/>
    <n v="333069"/>
    <n v="81591"/>
    <n v="17434"/>
    <n v="432094"/>
    <n v="0.1903528824038101"/>
    <x v="2"/>
    <n v="0"/>
  </r>
  <r>
    <s v="Post_2080"/>
    <x v="233"/>
    <x v="23"/>
    <x v="1"/>
    <x v="8"/>
    <x v="0"/>
    <x v="3"/>
    <n v="4203091"/>
    <n v="443042"/>
    <n v="43058"/>
    <n v="13463"/>
    <n v="499563"/>
    <n v="0.11885609899952201"/>
    <x v="1"/>
    <n v="0"/>
  </r>
  <r>
    <s v="Post_2081"/>
    <x v="315"/>
    <x v="3"/>
    <x v="3"/>
    <x v="5"/>
    <x v="0"/>
    <x v="1"/>
    <n v="509123"/>
    <n v="259581"/>
    <n v="53583"/>
    <n v="2019"/>
    <n v="315183"/>
    <n v="0.61907044073828921"/>
    <x v="0"/>
    <n v="0"/>
  </r>
  <r>
    <s v="Post_2082"/>
    <x v="658"/>
    <x v="6"/>
    <x v="1"/>
    <x v="7"/>
    <x v="1"/>
    <x v="7"/>
    <n v="1396437"/>
    <n v="367349"/>
    <n v="24578"/>
    <n v="35760"/>
    <n v="427687"/>
    <n v="0.30627017187313138"/>
    <x v="1"/>
    <n v="0"/>
  </r>
  <r>
    <s v="Post_2083"/>
    <x v="362"/>
    <x v="18"/>
    <x v="2"/>
    <x v="6"/>
    <x v="5"/>
    <x v="3"/>
    <n v="852224"/>
    <n v="97960"/>
    <n v="48879"/>
    <n v="46512"/>
    <n v="193351"/>
    <n v="0.22687814471312706"/>
    <x v="1"/>
    <n v="0"/>
  </r>
  <r>
    <s v="Post_2084"/>
    <x v="632"/>
    <x v="11"/>
    <x v="3"/>
    <x v="7"/>
    <x v="0"/>
    <x v="4"/>
    <n v="2393584"/>
    <n v="145807"/>
    <n v="92401"/>
    <n v="29656"/>
    <n v="267864"/>
    <n v="0.11190917051584569"/>
    <x v="2"/>
    <n v="0"/>
  </r>
  <r>
    <s v="Post_2085"/>
    <x v="221"/>
    <x v="14"/>
    <x v="1"/>
    <x v="8"/>
    <x v="2"/>
    <x v="5"/>
    <n v="142695"/>
    <n v="223095"/>
    <n v="15542"/>
    <n v="11469"/>
    <n v="250106"/>
    <n v="1.7527313500823434"/>
    <x v="1"/>
    <n v="0"/>
  </r>
  <r>
    <s v="Post_2086"/>
    <x v="99"/>
    <x v="14"/>
    <x v="2"/>
    <x v="8"/>
    <x v="3"/>
    <x v="0"/>
    <n v="734242"/>
    <n v="113418"/>
    <n v="42016"/>
    <n v="49506"/>
    <n v="204940"/>
    <n v="0.27911778405484838"/>
    <x v="1"/>
    <n v="0"/>
  </r>
  <r>
    <s v="Post_2087"/>
    <x v="627"/>
    <x v="0"/>
    <x v="2"/>
    <x v="5"/>
    <x v="5"/>
    <x v="1"/>
    <n v="2255727"/>
    <n v="43344"/>
    <n v="23104"/>
    <n v="29427"/>
    <n v="95875"/>
    <n v="4.2502926994268365E-2"/>
    <x v="2"/>
    <n v="0"/>
  </r>
  <r>
    <s v="Post_2088"/>
    <x v="396"/>
    <x v="5"/>
    <x v="0"/>
    <x v="2"/>
    <x v="3"/>
    <x v="2"/>
    <n v="2085790"/>
    <n v="301010"/>
    <n v="93981"/>
    <n v="40343"/>
    <n v="435334"/>
    <n v="0.2087142042103951"/>
    <x v="2"/>
    <n v="0"/>
  </r>
  <r>
    <s v="Post_2089"/>
    <x v="47"/>
    <x v="1"/>
    <x v="3"/>
    <x v="3"/>
    <x v="0"/>
    <x v="4"/>
    <n v="97074"/>
    <n v="436030"/>
    <n v="82440"/>
    <n v="9626"/>
    <n v="528096"/>
    <n v="5.4401384510785586"/>
    <x v="0"/>
    <n v="0"/>
  </r>
  <r>
    <s v="Post_2090"/>
    <x v="635"/>
    <x v="19"/>
    <x v="1"/>
    <x v="6"/>
    <x v="5"/>
    <x v="1"/>
    <n v="1737131"/>
    <n v="359589"/>
    <n v="16428"/>
    <n v="25826"/>
    <n v="401843"/>
    <n v="0.23132567434465218"/>
    <x v="2"/>
    <n v="0"/>
  </r>
  <r>
    <s v="Post_2091"/>
    <x v="128"/>
    <x v="4"/>
    <x v="2"/>
    <x v="6"/>
    <x v="1"/>
    <x v="0"/>
    <n v="229483"/>
    <n v="328091"/>
    <n v="45989"/>
    <n v="23851"/>
    <n v="397931"/>
    <n v="1.7340325862917951"/>
    <x v="1"/>
    <n v="0"/>
  </r>
  <r>
    <s v="Post_2092"/>
    <x v="339"/>
    <x v="8"/>
    <x v="2"/>
    <x v="9"/>
    <x v="5"/>
    <x v="3"/>
    <n v="1173942"/>
    <n v="223986"/>
    <n v="1007"/>
    <n v="5877"/>
    <n v="230870"/>
    <n v="0.19666218603644814"/>
    <x v="2"/>
    <n v="0"/>
  </r>
  <r>
    <s v="Post_2093"/>
    <x v="9"/>
    <x v="7"/>
    <x v="1"/>
    <x v="4"/>
    <x v="3"/>
    <x v="7"/>
    <n v="2430472"/>
    <n v="83691"/>
    <n v="70843"/>
    <n v="41634"/>
    <n v="196168"/>
    <n v="8.0711894644332455E-2"/>
    <x v="1"/>
    <n v="0"/>
  </r>
  <r>
    <s v="Post_2094"/>
    <x v="674"/>
    <x v="2"/>
    <x v="1"/>
    <x v="9"/>
    <x v="1"/>
    <x v="7"/>
    <n v="3010836"/>
    <n v="422269"/>
    <n v="58452"/>
    <n v="4866"/>
    <n v="485587"/>
    <n v="0.16127979072921939"/>
    <x v="0"/>
    <n v="0"/>
  </r>
  <r>
    <s v="Post_2095"/>
    <x v="224"/>
    <x v="10"/>
    <x v="1"/>
    <x v="7"/>
    <x v="5"/>
    <x v="2"/>
    <n v="448051"/>
    <n v="256526"/>
    <n v="88555"/>
    <n v="9475"/>
    <n v="354556"/>
    <n v="0.79132955846544251"/>
    <x v="1"/>
    <n v="0"/>
  </r>
  <r>
    <s v="Post_2096"/>
    <x v="253"/>
    <x v="4"/>
    <x v="0"/>
    <x v="0"/>
    <x v="1"/>
    <x v="6"/>
    <n v="94169"/>
    <n v="128922"/>
    <n v="215"/>
    <n v="48847"/>
    <n v="177984"/>
    <n v="1.8900487421550616"/>
    <x v="0"/>
    <n v="0"/>
  </r>
  <r>
    <s v="Post_2097"/>
    <x v="684"/>
    <x v="22"/>
    <x v="0"/>
    <x v="7"/>
    <x v="2"/>
    <x v="2"/>
    <n v="3759988"/>
    <n v="283295"/>
    <n v="67140"/>
    <n v="3530"/>
    <n v="353965"/>
    <n v="9.4139928106153528E-2"/>
    <x v="1"/>
    <n v="0"/>
  </r>
  <r>
    <s v="Post_2098"/>
    <x v="127"/>
    <x v="16"/>
    <x v="0"/>
    <x v="3"/>
    <x v="4"/>
    <x v="3"/>
    <n v="3003843"/>
    <n v="320819"/>
    <n v="72442"/>
    <n v="1410"/>
    <n v="394671"/>
    <n v="0.13138869108671791"/>
    <x v="0"/>
    <n v="0"/>
  </r>
  <r>
    <s v="Post_2099"/>
    <x v="68"/>
    <x v="0"/>
    <x v="0"/>
    <x v="7"/>
    <x v="1"/>
    <x v="4"/>
    <n v="3382006"/>
    <n v="410513"/>
    <n v="17552"/>
    <n v="18639"/>
    <n v="446704"/>
    <n v="0.13208255692036028"/>
    <x v="2"/>
    <n v="0"/>
  </r>
  <r>
    <s v="Post_2100"/>
    <x v="1"/>
    <x v="1"/>
    <x v="1"/>
    <x v="0"/>
    <x v="5"/>
    <x v="0"/>
    <n v="2292806"/>
    <n v="162800"/>
    <n v="30173"/>
    <n v="43887"/>
    <n v="236860"/>
    <n v="0.10330573105618181"/>
    <x v="1"/>
    <n v="0"/>
  </r>
  <r>
    <s v="Post_2101"/>
    <x v="493"/>
    <x v="23"/>
    <x v="3"/>
    <x v="9"/>
    <x v="5"/>
    <x v="0"/>
    <n v="2635064"/>
    <n v="198420"/>
    <n v="10257"/>
    <n v="2620"/>
    <n v="211297"/>
    <n v="8.0186667192903099E-2"/>
    <x v="2"/>
    <n v="0"/>
  </r>
  <r>
    <s v="Post_2102"/>
    <x v="254"/>
    <x v="14"/>
    <x v="2"/>
    <x v="6"/>
    <x v="2"/>
    <x v="6"/>
    <n v="2073534"/>
    <n v="409007"/>
    <n v="30389"/>
    <n v="40273"/>
    <n v="479669"/>
    <n v="0.23132921861903397"/>
    <x v="2"/>
    <n v="0"/>
  </r>
  <r>
    <s v="Post_2103"/>
    <x v="515"/>
    <x v="13"/>
    <x v="0"/>
    <x v="1"/>
    <x v="3"/>
    <x v="4"/>
    <n v="3262646"/>
    <n v="374397"/>
    <n v="6751"/>
    <n v="40244"/>
    <n v="421392"/>
    <n v="0.12915651897263755"/>
    <x v="0"/>
    <n v="0"/>
  </r>
  <r>
    <s v="Post_2104"/>
    <x v="529"/>
    <x v="7"/>
    <x v="2"/>
    <x v="3"/>
    <x v="1"/>
    <x v="4"/>
    <n v="839182"/>
    <n v="195990"/>
    <n v="75841"/>
    <n v="49010"/>
    <n v="320841"/>
    <n v="0.38232588401562473"/>
    <x v="1"/>
    <n v="0"/>
  </r>
  <r>
    <s v="Post_2105"/>
    <x v="411"/>
    <x v="8"/>
    <x v="0"/>
    <x v="2"/>
    <x v="3"/>
    <x v="2"/>
    <n v="4124260"/>
    <n v="26004"/>
    <n v="93306"/>
    <n v="38219"/>
    <n v="157529"/>
    <n v="3.8195700562040219E-2"/>
    <x v="0"/>
    <n v="0"/>
  </r>
  <r>
    <s v="Post_2106"/>
    <x v="358"/>
    <x v="2"/>
    <x v="0"/>
    <x v="9"/>
    <x v="2"/>
    <x v="1"/>
    <n v="4979485"/>
    <n v="346102"/>
    <n v="73812"/>
    <n v="44802"/>
    <n v="464716"/>
    <n v="9.3326117058290164E-2"/>
    <x v="0"/>
    <n v="0"/>
  </r>
  <r>
    <s v="Post_2107"/>
    <x v="494"/>
    <x v="3"/>
    <x v="2"/>
    <x v="2"/>
    <x v="3"/>
    <x v="0"/>
    <n v="4940565"/>
    <n v="326871"/>
    <n v="92268"/>
    <n v="5785"/>
    <n v="424924"/>
    <n v="8.6007167196464368E-2"/>
    <x v="0"/>
    <n v="0"/>
  </r>
  <r>
    <s v="Post_2108"/>
    <x v="621"/>
    <x v="21"/>
    <x v="3"/>
    <x v="4"/>
    <x v="1"/>
    <x v="4"/>
    <n v="3498297"/>
    <n v="280997"/>
    <n v="67445"/>
    <n v="41756"/>
    <n v="390198"/>
    <n v="0.11153941474951955"/>
    <x v="2"/>
    <n v="0"/>
  </r>
  <r>
    <s v="Post_2109"/>
    <x v="334"/>
    <x v="6"/>
    <x v="1"/>
    <x v="0"/>
    <x v="0"/>
    <x v="1"/>
    <n v="3886364"/>
    <n v="247013"/>
    <n v="99313"/>
    <n v="15416"/>
    <n v="361742"/>
    <n v="9.3079804156275633E-2"/>
    <x v="0"/>
    <n v="0"/>
  </r>
  <r>
    <s v="Post_2110"/>
    <x v="602"/>
    <x v="8"/>
    <x v="2"/>
    <x v="6"/>
    <x v="4"/>
    <x v="7"/>
    <n v="1338312"/>
    <n v="264567"/>
    <n v="75100"/>
    <n v="16361"/>
    <n v="356028"/>
    <n v="0.26602765274465145"/>
    <x v="0"/>
    <n v="0"/>
  </r>
  <r>
    <s v="Post_2111"/>
    <x v="375"/>
    <x v="20"/>
    <x v="0"/>
    <x v="1"/>
    <x v="3"/>
    <x v="2"/>
    <n v="4925928"/>
    <n v="223449"/>
    <n v="71385"/>
    <n v="24086"/>
    <n v="318920"/>
    <n v="6.4743130634471319E-2"/>
    <x v="1"/>
    <n v="0"/>
  </r>
  <r>
    <s v="Post_2112"/>
    <x v="685"/>
    <x v="17"/>
    <x v="3"/>
    <x v="2"/>
    <x v="2"/>
    <x v="2"/>
    <n v="16410"/>
    <n v="88118"/>
    <n v="70254"/>
    <n v="9681"/>
    <n v="168053"/>
    <n v="10.240889701401585"/>
    <x v="1"/>
    <n v="0"/>
  </r>
  <r>
    <s v="Post_2113"/>
    <x v="623"/>
    <x v="11"/>
    <x v="0"/>
    <x v="2"/>
    <x v="4"/>
    <x v="5"/>
    <n v="1778307"/>
    <n v="57050"/>
    <n v="82609"/>
    <n v="28347"/>
    <n v="168006"/>
    <n v="9.4475250898748073E-2"/>
    <x v="1"/>
    <n v="0"/>
  </r>
  <r>
    <s v="Post_2114"/>
    <x v="552"/>
    <x v="4"/>
    <x v="1"/>
    <x v="0"/>
    <x v="1"/>
    <x v="1"/>
    <n v="3692069"/>
    <n v="182095"/>
    <n v="72323"/>
    <n v="13292"/>
    <n v="267710"/>
    <n v="7.250947910236781E-2"/>
    <x v="1"/>
    <n v="0"/>
  </r>
  <r>
    <s v="Post_2115"/>
    <x v="579"/>
    <x v="8"/>
    <x v="3"/>
    <x v="9"/>
    <x v="2"/>
    <x v="6"/>
    <n v="2408155"/>
    <n v="331242"/>
    <n v="45520"/>
    <n v="30152"/>
    <n v="406914"/>
    <n v="0.16897334266274389"/>
    <x v="2"/>
    <n v="0"/>
  </r>
  <r>
    <s v="Post_2116"/>
    <x v="341"/>
    <x v="20"/>
    <x v="2"/>
    <x v="1"/>
    <x v="5"/>
    <x v="1"/>
    <n v="1338230"/>
    <n v="350566"/>
    <n v="75830"/>
    <n v="44606"/>
    <n v="471002"/>
    <n v="0.35195893082653951"/>
    <x v="2"/>
    <n v="0"/>
  </r>
  <r>
    <s v="Post_2117"/>
    <x v="237"/>
    <x v="5"/>
    <x v="2"/>
    <x v="4"/>
    <x v="0"/>
    <x v="5"/>
    <n v="3252632"/>
    <n v="398969"/>
    <n v="85010"/>
    <n v="22720"/>
    <n v="506699"/>
    <n v="0.15578122578883807"/>
    <x v="2"/>
    <n v="0"/>
  </r>
  <r>
    <s v="Post_2118"/>
    <x v="110"/>
    <x v="1"/>
    <x v="1"/>
    <x v="8"/>
    <x v="2"/>
    <x v="7"/>
    <n v="2800983"/>
    <n v="294183"/>
    <n v="6110"/>
    <n v="21898"/>
    <n v="322191"/>
    <n v="0.1150278313006541"/>
    <x v="2"/>
    <n v="0"/>
  </r>
  <r>
    <s v="Post_2119"/>
    <x v="457"/>
    <x v="20"/>
    <x v="2"/>
    <x v="7"/>
    <x v="2"/>
    <x v="1"/>
    <n v="1191790"/>
    <n v="18070"/>
    <n v="38513"/>
    <n v="39735"/>
    <n v="96318"/>
    <n v="8.0817929333187891E-2"/>
    <x v="0"/>
    <n v="0"/>
  </r>
  <r>
    <s v="Post_2120"/>
    <x v="134"/>
    <x v="1"/>
    <x v="0"/>
    <x v="9"/>
    <x v="0"/>
    <x v="3"/>
    <n v="932583"/>
    <n v="243874"/>
    <n v="61449"/>
    <n v="31026"/>
    <n v="336349"/>
    <n v="0.36066387656648258"/>
    <x v="2"/>
    <n v="0"/>
  </r>
  <r>
    <s v="Post_2121"/>
    <x v="106"/>
    <x v="4"/>
    <x v="2"/>
    <x v="0"/>
    <x v="0"/>
    <x v="7"/>
    <n v="2088610"/>
    <n v="416340"/>
    <n v="73103"/>
    <n v="8029"/>
    <n v="497472"/>
    <n v="0.2381832893646971"/>
    <x v="2"/>
    <n v="0"/>
  </r>
  <r>
    <s v="Post_2122"/>
    <x v="637"/>
    <x v="21"/>
    <x v="1"/>
    <x v="9"/>
    <x v="5"/>
    <x v="0"/>
    <n v="2975538"/>
    <n v="428206"/>
    <n v="273"/>
    <n v="5526"/>
    <n v="434005"/>
    <n v="0.14585765666578615"/>
    <x v="2"/>
    <n v="0"/>
  </r>
  <r>
    <s v="Post_2123"/>
    <x v="623"/>
    <x v="11"/>
    <x v="1"/>
    <x v="4"/>
    <x v="1"/>
    <x v="1"/>
    <n v="1518636"/>
    <n v="419030"/>
    <n v="5094"/>
    <n v="14494"/>
    <n v="438618"/>
    <n v="0.28882365491138101"/>
    <x v="1"/>
    <n v="0"/>
  </r>
  <r>
    <s v="Post_2124"/>
    <x v="432"/>
    <x v="0"/>
    <x v="0"/>
    <x v="0"/>
    <x v="2"/>
    <x v="0"/>
    <n v="912055"/>
    <n v="363839"/>
    <n v="15376"/>
    <n v="24499"/>
    <n v="403714"/>
    <n v="0.4426421652202992"/>
    <x v="1"/>
    <n v="0"/>
  </r>
  <r>
    <s v="Post_2125"/>
    <x v="113"/>
    <x v="18"/>
    <x v="1"/>
    <x v="6"/>
    <x v="4"/>
    <x v="7"/>
    <n v="812313"/>
    <n v="84212"/>
    <n v="67698"/>
    <n v="12732"/>
    <n v="164642"/>
    <n v="0.20268295595417038"/>
    <x v="1"/>
    <n v="0"/>
  </r>
  <r>
    <s v="Post_2126"/>
    <x v="136"/>
    <x v="10"/>
    <x v="3"/>
    <x v="9"/>
    <x v="1"/>
    <x v="7"/>
    <n v="2367290"/>
    <n v="417154"/>
    <n v="30197"/>
    <n v="40668"/>
    <n v="488019"/>
    <n v="0.20615091518149445"/>
    <x v="2"/>
    <n v="0"/>
  </r>
  <r>
    <s v="Post_2127"/>
    <x v="566"/>
    <x v="0"/>
    <x v="2"/>
    <x v="8"/>
    <x v="5"/>
    <x v="3"/>
    <n v="802693"/>
    <n v="337801"/>
    <n v="95338"/>
    <n v="43967"/>
    <n v="477106"/>
    <n v="0.59438166272784243"/>
    <x v="2"/>
    <n v="0"/>
  </r>
  <r>
    <s v="Post_2128"/>
    <x v="134"/>
    <x v="1"/>
    <x v="0"/>
    <x v="5"/>
    <x v="2"/>
    <x v="0"/>
    <n v="1883707"/>
    <n v="129899"/>
    <n v="15872"/>
    <n v="30639"/>
    <n v="176410"/>
    <n v="9.365044563724613E-2"/>
    <x v="1"/>
    <n v="0"/>
  </r>
  <r>
    <s v="Post_2129"/>
    <x v="467"/>
    <x v="6"/>
    <x v="0"/>
    <x v="6"/>
    <x v="4"/>
    <x v="6"/>
    <n v="1274494"/>
    <n v="317324"/>
    <n v="32727"/>
    <n v="21300"/>
    <n v="371351"/>
    <n v="0.29137132069668431"/>
    <x v="0"/>
    <n v="0"/>
  </r>
  <r>
    <s v="Post_2130"/>
    <x v="564"/>
    <x v="21"/>
    <x v="3"/>
    <x v="5"/>
    <x v="0"/>
    <x v="6"/>
    <n v="1152050"/>
    <n v="57749"/>
    <n v="49408"/>
    <n v="17292"/>
    <n v="124449"/>
    <n v="0.10802395729352024"/>
    <x v="2"/>
    <n v="0"/>
  </r>
  <r>
    <s v="Post_2131"/>
    <x v="94"/>
    <x v="2"/>
    <x v="0"/>
    <x v="7"/>
    <x v="2"/>
    <x v="0"/>
    <n v="2757579"/>
    <n v="463841"/>
    <n v="73343"/>
    <n v="31447"/>
    <n v="568631"/>
    <n v="0.20620660369113633"/>
    <x v="2"/>
    <n v="0"/>
  </r>
  <r>
    <s v="Post_2132"/>
    <x v="432"/>
    <x v="0"/>
    <x v="0"/>
    <x v="1"/>
    <x v="2"/>
    <x v="4"/>
    <n v="1816648"/>
    <n v="16624"/>
    <n v="67249"/>
    <n v="37672"/>
    <n v="121545"/>
    <n v="6.6906192063624872E-2"/>
    <x v="0"/>
    <n v="0"/>
  </r>
  <r>
    <s v="Post_2133"/>
    <x v="686"/>
    <x v="7"/>
    <x v="0"/>
    <x v="1"/>
    <x v="3"/>
    <x v="1"/>
    <n v="4016595"/>
    <n v="201094"/>
    <n v="92285"/>
    <n v="20196"/>
    <n v="313575"/>
    <n v="7.8069857677958571E-2"/>
    <x v="1"/>
    <n v="0"/>
  </r>
  <r>
    <s v="Post_2134"/>
    <x v="613"/>
    <x v="3"/>
    <x v="1"/>
    <x v="3"/>
    <x v="1"/>
    <x v="2"/>
    <n v="3685642"/>
    <n v="89680"/>
    <n v="72848"/>
    <n v="26621"/>
    <n v="189149"/>
    <n v="5.1320502642416166E-2"/>
    <x v="2"/>
    <n v="0"/>
  </r>
  <r>
    <s v="Post_2135"/>
    <x v="131"/>
    <x v="9"/>
    <x v="3"/>
    <x v="9"/>
    <x v="3"/>
    <x v="4"/>
    <n v="1115325"/>
    <n v="368716"/>
    <n v="8007"/>
    <n v="4218"/>
    <n v="380941"/>
    <n v="0.34155156568713158"/>
    <x v="0"/>
    <n v="0"/>
  </r>
  <r>
    <s v="Post_2136"/>
    <x v="458"/>
    <x v="21"/>
    <x v="3"/>
    <x v="8"/>
    <x v="3"/>
    <x v="0"/>
    <n v="3808359"/>
    <n v="310007"/>
    <n v="69591"/>
    <n v="9596"/>
    <n v="389194"/>
    <n v="0.10219467229848866"/>
    <x v="2"/>
    <n v="0"/>
  </r>
  <r>
    <s v="Post_2137"/>
    <x v="396"/>
    <x v="5"/>
    <x v="1"/>
    <x v="4"/>
    <x v="5"/>
    <x v="3"/>
    <n v="3894059"/>
    <n v="344593"/>
    <n v="93343"/>
    <n v="21314"/>
    <n v="459250"/>
    <n v="0.11793606619725074"/>
    <x v="1"/>
    <n v="0"/>
  </r>
  <r>
    <s v="Post_2138"/>
    <x v="81"/>
    <x v="17"/>
    <x v="3"/>
    <x v="1"/>
    <x v="2"/>
    <x v="2"/>
    <n v="2748098"/>
    <n v="238202"/>
    <n v="11437"/>
    <n v="42674"/>
    <n v="292313"/>
    <n v="0.10636920517390573"/>
    <x v="0"/>
    <n v="0"/>
  </r>
  <r>
    <s v="Post_2139"/>
    <x v="186"/>
    <x v="12"/>
    <x v="3"/>
    <x v="0"/>
    <x v="0"/>
    <x v="4"/>
    <n v="2221509"/>
    <n v="94536"/>
    <n v="30994"/>
    <n v="17067"/>
    <n v="142597"/>
    <n v="6.418925154028185E-2"/>
    <x v="2"/>
    <n v="0"/>
  </r>
  <r>
    <s v="Post_2140"/>
    <x v="410"/>
    <x v="14"/>
    <x v="1"/>
    <x v="5"/>
    <x v="5"/>
    <x v="2"/>
    <n v="2854637"/>
    <n v="188755"/>
    <n v="50133"/>
    <n v="48809"/>
    <n v="287697"/>
    <n v="0.10078234115230764"/>
    <x v="2"/>
    <n v="0"/>
  </r>
  <r>
    <s v="Post_2141"/>
    <x v="394"/>
    <x v="16"/>
    <x v="1"/>
    <x v="5"/>
    <x v="0"/>
    <x v="5"/>
    <n v="1155651"/>
    <n v="50816"/>
    <n v="83762"/>
    <n v="21207"/>
    <n v="155785"/>
    <n v="0.13480280811421441"/>
    <x v="0"/>
    <n v="0"/>
  </r>
  <r>
    <s v="Post_2142"/>
    <x v="352"/>
    <x v="23"/>
    <x v="3"/>
    <x v="0"/>
    <x v="4"/>
    <x v="3"/>
    <n v="3863014"/>
    <n v="248275"/>
    <n v="65817"/>
    <n v="25327"/>
    <n v="339419"/>
    <n v="8.7863776833322374E-2"/>
    <x v="1"/>
    <n v="0"/>
  </r>
  <r>
    <s v="Post_2143"/>
    <x v="108"/>
    <x v="14"/>
    <x v="3"/>
    <x v="0"/>
    <x v="4"/>
    <x v="2"/>
    <n v="1653694"/>
    <n v="108742"/>
    <n v="26758"/>
    <n v="18715"/>
    <n v="154215"/>
    <n v="9.3254858516750985E-2"/>
    <x v="1"/>
    <n v="0"/>
  </r>
  <r>
    <s v="Post_2144"/>
    <x v="40"/>
    <x v="6"/>
    <x v="1"/>
    <x v="9"/>
    <x v="0"/>
    <x v="7"/>
    <n v="4429431"/>
    <n v="5153"/>
    <n v="43971"/>
    <n v="14991"/>
    <n v="64115"/>
    <n v="1.4474771138776064E-2"/>
    <x v="2"/>
    <n v="0"/>
  </r>
  <r>
    <s v="Post_2145"/>
    <x v="563"/>
    <x v="18"/>
    <x v="0"/>
    <x v="1"/>
    <x v="5"/>
    <x v="3"/>
    <n v="454948"/>
    <n v="306641"/>
    <n v="59145"/>
    <n v="37973"/>
    <n v="403759"/>
    <n v="0.88748384430748128"/>
    <x v="0"/>
    <n v="0"/>
  </r>
  <r>
    <s v="Post_2146"/>
    <x v="517"/>
    <x v="19"/>
    <x v="2"/>
    <x v="6"/>
    <x v="3"/>
    <x v="0"/>
    <n v="2664697"/>
    <n v="448573"/>
    <n v="15378"/>
    <n v="20611"/>
    <n v="484562"/>
    <n v="0.1818450653113656"/>
    <x v="1"/>
    <n v="0"/>
  </r>
  <r>
    <s v="Post_2147"/>
    <x v="433"/>
    <x v="1"/>
    <x v="0"/>
    <x v="4"/>
    <x v="3"/>
    <x v="3"/>
    <n v="1365873"/>
    <n v="210793"/>
    <n v="21826"/>
    <n v="38899"/>
    <n v="271518"/>
    <n v="0.19878714931768912"/>
    <x v="2"/>
    <n v="0"/>
  </r>
  <r>
    <s v="Post_2148"/>
    <x v="537"/>
    <x v="15"/>
    <x v="3"/>
    <x v="1"/>
    <x v="2"/>
    <x v="0"/>
    <n v="3236438"/>
    <n v="331077"/>
    <n v="62035"/>
    <n v="20808"/>
    <n v="413920"/>
    <n v="0.1278936905326164"/>
    <x v="0"/>
    <n v="0"/>
  </r>
  <r>
    <s v="Post_2149"/>
    <x v="532"/>
    <x v="21"/>
    <x v="1"/>
    <x v="4"/>
    <x v="3"/>
    <x v="3"/>
    <n v="1187542"/>
    <n v="417824"/>
    <n v="3004"/>
    <n v="33799"/>
    <n v="454627"/>
    <n v="0.38283024937223276"/>
    <x v="2"/>
    <n v="0"/>
  </r>
  <r>
    <s v="Post_2150"/>
    <x v="376"/>
    <x v="20"/>
    <x v="0"/>
    <x v="7"/>
    <x v="2"/>
    <x v="5"/>
    <n v="347711"/>
    <n v="204813"/>
    <n v="98930"/>
    <n v="24858"/>
    <n v="328601"/>
    <n v="0.94504056529704261"/>
    <x v="1"/>
    <n v="0"/>
  </r>
  <r>
    <s v="Post_2151"/>
    <x v="230"/>
    <x v="7"/>
    <x v="3"/>
    <x v="2"/>
    <x v="1"/>
    <x v="6"/>
    <n v="1869423"/>
    <n v="167610"/>
    <n v="54151"/>
    <n v="30587"/>
    <n v="252348"/>
    <n v="0.13498710564703656"/>
    <x v="1"/>
    <n v="0"/>
  </r>
  <r>
    <s v="Post_2152"/>
    <x v="33"/>
    <x v="19"/>
    <x v="0"/>
    <x v="7"/>
    <x v="0"/>
    <x v="0"/>
    <n v="4706191"/>
    <n v="318830"/>
    <n v="35920"/>
    <n v="32602"/>
    <n v="387352"/>
    <n v="8.2306901696085011E-2"/>
    <x v="2"/>
    <n v="0"/>
  </r>
  <r>
    <s v="Post_2153"/>
    <x v="210"/>
    <x v="10"/>
    <x v="0"/>
    <x v="4"/>
    <x v="0"/>
    <x v="6"/>
    <n v="311896"/>
    <n v="380243"/>
    <n v="78206"/>
    <n v="27299"/>
    <n v="485748"/>
    <n v="1.5574037499679381"/>
    <x v="2"/>
    <n v="0"/>
  </r>
  <r>
    <s v="Post_2154"/>
    <x v="687"/>
    <x v="8"/>
    <x v="0"/>
    <x v="1"/>
    <x v="2"/>
    <x v="0"/>
    <n v="970198"/>
    <n v="143299"/>
    <n v="46943"/>
    <n v="46777"/>
    <n v="237019"/>
    <n v="0.24429961719154233"/>
    <x v="0"/>
    <n v="0"/>
  </r>
  <r>
    <s v="Post_2155"/>
    <x v="673"/>
    <x v="10"/>
    <x v="3"/>
    <x v="4"/>
    <x v="3"/>
    <x v="6"/>
    <n v="2930604"/>
    <n v="72137"/>
    <n v="89326"/>
    <n v="11770"/>
    <n v="173233"/>
    <n v="5.9111705300340815E-2"/>
    <x v="1"/>
    <n v="0"/>
  </r>
  <r>
    <s v="Post_2156"/>
    <x v="510"/>
    <x v="9"/>
    <x v="0"/>
    <x v="7"/>
    <x v="5"/>
    <x v="5"/>
    <n v="3351813"/>
    <n v="93307"/>
    <n v="40221"/>
    <n v="28094"/>
    <n v="161622"/>
    <n v="4.8219277149411377E-2"/>
    <x v="0"/>
    <n v="0"/>
  </r>
  <r>
    <s v="Post_2157"/>
    <x v="141"/>
    <x v="6"/>
    <x v="3"/>
    <x v="4"/>
    <x v="0"/>
    <x v="7"/>
    <n v="3200398"/>
    <n v="275571"/>
    <n v="97019"/>
    <n v="15736"/>
    <n v="388326"/>
    <n v="0.12133678373752264"/>
    <x v="2"/>
    <n v="0"/>
  </r>
  <r>
    <s v="Post_2158"/>
    <x v="181"/>
    <x v="11"/>
    <x v="1"/>
    <x v="6"/>
    <x v="0"/>
    <x v="4"/>
    <n v="3011767"/>
    <n v="223622"/>
    <n v="99894"/>
    <n v="9453"/>
    <n v="332969"/>
    <n v="0.11055602906864974"/>
    <x v="0"/>
    <n v="0"/>
  </r>
  <r>
    <s v="Post_2159"/>
    <x v="28"/>
    <x v="17"/>
    <x v="3"/>
    <x v="2"/>
    <x v="2"/>
    <x v="1"/>
    <n v="3208192"/>
    <n v="148479"/>
    <n v="59728"/>
    <n v="43085"/>
    <n v="251292"/>
    <n v="7.832822973188637E-2"/>
    <x v="0"/>
    <n v="0"/>
  </r>
  <r>
    <s v="Post_2160"/>
    <x v="361"/>
    <x v="0"/>
    <x v="0"/>
    <x v="1"/>
    <x v="0"/>
    <x v="4"/>
    <n v="4306154"/>
    <n v="289599"/>
    <n v="29188"/>
    <n v="17469"/>
    <n v="336256"/>
    <n v="7.8087314109063444E-2"/>
    <x v="2"/>
    <n v="0"/>
  </r>
  <r>
    <s v="Post_2161"/>
    <x v="331"/>
    <x v="11"/>
    <x v="3"/>
    <x v="0"/>
    <x v="0"/>
    <x v="3"/>
    <n v="4521597"/>
    <n v="438998"/>
    <n v="99103"/>
    <n v="14083"/>
    <n v="552184"/>
    <n v="0.12212145399070284"/>
    <x v="1"/>
    <n v="0"/>
  </r>
  <r>
    <s v="Post_2162"/>
    <x v="353"/>
    <x v="9"/>
    <x v="0"/>
    <x v="7"/>
    <x v="1"/>
    <x v="6"/>
    <n v="119572"/>
    <n v="481352"/>
    <n v="83967"/>
    <n v="27291"/>
    <n v="592610"/>
    <n v="4.9560933997925938"/>
    <x v="2"/>
    <n v="0"/>
  </r>
  <r>
    <s v="Post_2163"/>
    <x v="528"/>
    <x v="6"/>
    <x v="3"/>
    <x v="8"/>
    <x v="5"/>
    <x v="7"/>
    <n v="3387703"/>
    <n v="258583"/>
    <n v="51255"/>
    <n v="46631"/>
    <n v="356469"/>
    <n v="0.10522439540892457"/>
    <x v="2"/>
    <n v="0"/>
  </r>
  <r>
    <s v="Post_2164"/>
    <x v="221"/>
    <x v="14"/>
    <x v="1"/>
    <x v="4"/>
    <x v="3"/>
    <x v="1"/>
    <n v="628363"/>
    <n v="74367"/>
    <n v="94257"/>
    <n v="13383"/>
    <n v="182007"/>
    <n v="0.28965263709034428"/>
    <x v="0"/>
    <n v="0"/>
  </r>
  <r>
    <s v="Post_2165"/>
    <x v="386"/>
    <x v="12"/>
    <x v="3"/>
    <x v="2"/>
    <x v="2"/>
    <x v="3"/>
    <n v="3800272"/>
    <n v="198740"/>
    <n v="15794"/>
    <n v="46661"/>
    <n v="261195"/>
    <n v="6.8730606651313378E-2"/>
    <x v="1"/>
    <n v="0"/>
  </r>
  <r>
    <s v="Post_2166"/>
    <x v="414"/>
    <x v="3"/>
    <x v="2"/>
    <x v="4"/>
    <x v="5"/>
    <x v="1"/>
    <n v="3210454"/>
    <n v="289874"/>
    <n v="90165"/>
    <n v="43484"/>
    <n v="423523"/>
    <n v="0.13191997144329121"/>
    <x v="0"/>
    <n v="0"/>
  </r>
  <r>
    <s v="Post_2167"/>
    <x v="517"/>
    <x v="19"/>
    <x v="2"/>
    <x v="2"/>
    <x v="0"/>
    <x v="6"/>
    <n v="320720"/>
    <n v="465297"/>
    <n v="36253"/>
    <n v="43115"/>
    <n v="544665"/>
    <n v="1.6982570466450486"/>
    <x v="0"/>
    <n v="0"/>
  </r>
  <r>
    <s v="Post_2168"/>
    <x v="458"/>
    <x v="21"/>
    <x v="2"/>
    <x v="5"/>
    <x v="3"/>
    <x v="4"/>
    <n v="4217823"/>
    <n v="141048"/>
    <n v="38461"/>
    <n v="5788"/>
    <n v="185297"/>
    <n v="4.393190515581142E-2"/>
    <x v="0"/>
    <n v="0"/>
  </r>
  <r>
    <s v="Post_2169"/>
    <x v="233"/>
    <x v="23"/>
    <x v="3"/>
    <x v="0"/>
    <x v="3"/>
    <x v="6"/>
    <n v="3887988"/>
    <n v="9588"/>
    <n v="49773"/>
    <n v="40260"/>
    <n v="99621"/>
    <n v="2.5622764267790948E-2"/>
    <x v="1"/>
    <n v="0"/>
  </r>
  <r>
    <s v="Post_2170"/>
    <x v="549"/>
    <x v="12"/>
    <x v="3"/>
    <x v="0"/>
    <x v="5"/>
    <x v="4"/>
    <n v="888391"/>
    <n v="41916"/>
    <n v="38940"/>
    <n v="10831"/>
    <n v="91687"/>
    <n v="0.10320568308323699"/>
    <x v="1"/>
    <n v="0"/>
  </r>
  <r>
    <s v="Post_2171"/>
    <x v="583"/>
    <x v="20"/>
    <x v="2"/>
    <x v="3"/>
    <x v="0"/>
    <x v="4"/>
    <n v="4620289"/>
    <n v="304155"/>
    <n v="43414"/>
    <n v="44280"/>
    <n v="391849"/>
    <n v="8.4810495620512044E-2"/>
    <x v="1"/>
    <n v="0"/>
  </r>
  <r>
    <s v="Post_2172"/>
    <x v="61"/>
    <x v="11"/>
    <x v="1"/>
    <x v="6"/>
    <x v="0"/>
    <x v="1"/>
    <n v="933951"/>
    <n v="188820"/>
    <n v="89181"/>
    <n v="2551"/>
    <n v="280552"/>
    <n v="0.30039263301822045"/>
    <x v="0"/>
    <n v="0"/>
  </r>
  <r>
    <s v="Post_2173"/>
    <x v="642"/>
    <x v="11"/>
    <x v="3"/>
    <x v="6"/>
    <x v="5"/>
    <x v="2"/>
    <n v="3021490"/>
    <n v="245628"/>
    <n v="5788"/>
    <n v="46874"/>
    <n v="298290"/>
    <n v="9.8722815564506253E-2"/>
    <x v="1"/>
    <n v="0"/>
  </r>
  <r>
    <s v="Post_2174"/>
    <x v="650"/>
    <x v="13"/>
    <x v="0"/>
    <x v="6"/>
    <x v="2"/>
    <x v="4"/>
    <n v="257530"/>
    <n v="427342"/>
    <n v="76586"/>
    <n v="49730"/>
    <n v="553658"/>
    <n v="2.1498776841533025"/>
    <x v="0"/>
    <n v="0"/>
  </r>
  <r>
    <s v="Post_2175"/>
    <x v="351"/>
    <x v="15"/>
    <x v="2"/>
    <x v="6"/>
    <x v="1"/>
    <x v="2"/>
    <n v="428868"/>
    <n v="248217"/>
    <n v="34709"/>
    <n v="49708"/>
    <n v="332634"/>
    <n v="0.77560927837936144"/>
    <x v="1"/>
    <n v="0"/>
  </r>
  <r>
    <s v="Post_2176"/>
    <x v="279"/>
    <x v="23"/>
    <x v="0"/>
    <x v="2"/>
    <x v="1"/>
    <x v="4"/>
    <n v="3374576"/>
    <n v="396248"/>
    <n v="23904"/>
    <n v="1717"/>
    <n v="421869"/>
    <n v="0.12501392767565467"/>
    <x v="2"/>
    <n v="0"/>
  </r>
  <r>
    <s v="Post_2177"/>
    <x v="578"/>
    <x v="3"/>
    <x v="2"/>
    <x v="6"/>
    <x v="0"/>
    <x v="6"/>
    <n v="2974026"/>
    <n v="445834"/>
    <n v="2556"/>
    <n v="36194"/>
    <n v="484584"/>
    <n v="0.16293872346778407"/>
    <x v="0"/>
    <n v="0"/>
  </r>
  <r>
    <s v="Post_2178"/>
    <x v="19"/>
    <x v="14"/>
    <x v="1"/>
    <x v="9"/>
    <x v="4"/>
    <x v="0"/>
    <n v="2658996"/>
    <n v="329969"/>
    <n v="61578"/>
    <n v="12445"/>
    <n v="403992"/>
    <n v="0.15193403826105795"/>
    <x v="0"/>
    <n v="0"/>
  </r>
  <r>
    <s v="Post_2179"/>
    <x v="201"/>
    <x v="11"/>
    <x v="0"/>
    <x v="3"/>
    <x v="2"/>
    <x v="3"/>
    <n v="1343257"/>
    <n v="494555"/>
    <n v="85238"/>
    <n v="41759"/>
    <n v="621552"/>
    <n v="0.46272009004978198"/>
    <x v="1"/>
    <n v="0"/>
  </r>
  <r>
    <s v="Post_2180"/>
    <x v="606"/>
    <x v="13"/>
    <x v="1"/>
    <x v="6"/>
    <x v="3"/>
    <x v="6"/>
    <n v="4004581"/>
    <n v="192354"/>
    <n v="3305"/>
    <n v="2480"/>
    <n v="198139"/>
    <n v="4.9478085222898475E-2"/>
    <x v="2"/>
    <n v="0"/>
  </r>
  <r>
    <s v="Post_2181"/>
    <x v="218"/>
    <x v="23"/>
    <x v="2"/>
    <x v="5"/>
    <x v="1"/>
    <x v="1"/>
    <n v="4521859"/>
    <n v="43194"/>
    <n v="6727"/>
    <n v="971"/>
    <n v="50892"/>
    <n v="1.125466318166931E-2"/>
    <x v="0"/>
    <n v="0"/>
  </r>
  <r>
    <s v="Post_2182"/>
    <x v="456"/>
    <x v="14"/>
    <x v="1"/>
    <x v="5"/>
    <x v="4"/>
    <x v="6"/>
    <n v="3148704"/>
    <n v="463587"/>
    <n v="9057"/>
    <n v="13811"/>
    <n v="486455"/>
    <n v="0.15449372186143887"/>
    <x v="1"/>
    <n v="0"/>
  </r>
  <r>
    <s v="Post_2183"/>
    <x v="688"/>
    <x v="13"/>
    <x v="3"/>
    <x v="1"/>
    <x v="3"/>
    <x v="0"/>
    <n v="263141"/>
    <n v="181365"/>
    <n v="92942"/>
    <n v="5308"/>
    <n v="279615"/>
    <n v="1.0626052192550761"/>
    <x v="0"/>
    <n v="0"/>
  </r>
  <r>
    <s v="Post_2184"/>
    <x v="689"/>
    <x v="7"/>
    <x v="2"/>
    <x v="8"/>
    <x v="2"/>
    <x v="4"/>
    <n v="1746095"/>
    <n v="162903"/>
    <n v="81213"/>
    <n v="47445"/>
    <n v="291561"/>
    <n v="0.16697888717395101"/>
    <x v="2"/>
    <n v="0"/>
  </r>
  <r>
    <s v="Post_2185"/>
    <x v="317"/>
    <x v="6"/>
    <x v="3"/>
    <x v="9"/>
    <x v="1"/>
    <x v="0"/>
    <n v="2204480"/>
    <n v="287793"/>
    <n v="19461"/>
    <n v="28472"/>
    <n v="335726"/>
    <n v="0.15229260415154594"/>
    <x v="2"/>
    <n v="0"/>
  </r>
  <r>
    <s v="Post_2186"/>
    <x v="363"/>
    <x v="4"/>
    <x v="3"/>
    <x v="6"/>
    <x v="1"/>
    <x v="0"/>
    <n v="1764533"/>
    <n v="472012"/>
    <n v="15668"/>
    <n v="49499"/>
    <n v="537179"/>
    <n v="0.30443125744885474"/>
    <x v="2"/>
    <n v="0"/>
  </r>
  <r>
    <s v="Post_2187"/>
    <x v="501"/>
    <x v="3"/>
    <x v="3"/>
    <x v="5"/>
    <x v="3"/>
    <x v="2"/>
    <n v="3939014"/>
    <n v="405603"/>
    <n v="52812"/>
    <n v="15241"/>
    <n v="473656"/>
    <n v="0.12024735124069119"/>
    <x v="1"/>
    <n v="0"/>
  </r>
  <r>
    <s v="Post_2188"/>
    <x v="82"/>
    <x v="22"/>
    <x v="2"/>
    <x v="2"/>
    <x v="4"/>
    <x v="6"/>
    <n v="1448171"/>
    <n v="171170"/>
    <n v="97460"/>
    <n v="23669"/>
    <n v="292299"/>
    <n v="0.20184011418541042"/>
    <x v="0"/>
    <n v="0"/>
  </r>
  <r>
    <s v="Post_2189"/>
    <x v="300"/>
    <x v="2"/>
    <x v="3"/>
    <x v="5"/>
    <x v="2"/>
    <x v="2"/>
    <n v="3151221"/>
    <n v="407639"/>
    <n v="84929"/>
    <n v="11992"/>
    <n v="504560"/>
    <n v="0.16011571387725584"/>
    <x v="1"/>
    <n v="0"/>
  </r>
  <r>
    <s v="Post_2190"/>
    <x v="58"/>
    <x v="17"/>
    <x v="0"/>
    <x v="4"/>
    <x v="2"/>
    <x v="7"/>
    <n v="1320584"/>
    <n v="445459"/>
    <n v="33529"/>
    <n v="3631"/>
    <n v="482619"/>
    <n v="0.36545876672744787"/>
    <x v="1"/>
    <n v="0"/>
  </r>
  <r>
    <s v="Post_2191"/>
    <x v="391"/>
    <x v="20"/>
    <x v="1"/>
    <x v="3"/>
    <x v="4"/>
    <x v="6"/>
    <n v="3712830"/>
    <n v="135258"/>
    <n v="87420"/>
    <n v="47950"/>
    <n v="270628"/>
    <n v="7.2889951869598124E-2"/>
    <x v="0"/>
    <n v="0"/>
  </r>
  <r>
    <s v="Post_2192"/>
    <x v="150"/>
    <x v="14"/>
    <x v="3"/>
    <x v="9"/>
    <x v="1"/>
    <x v="0"/>
    <n v="658004"/>
    <n v="435828"/>
    <n v="78312"/>
    <n v="29891"/>
    <n v="544031"/>
    <n v="0.82678980674889513"/>
    <x v="2"/>
    <n v="0"/>
  </r>
  <r>
    <s v="Post_2193"/>
    <x v="681"/>
    <x v="0"/>
    <x v="2"/>
    <x v="8"/>
    <x v="3"/>
    <x v="3"/>
    <n v="2044541"/>
    <n v="57785"/>
    <n v="95543"/>
    <n v="45021"/>
    <n v="198349"/>
    <n v="9.7013950808518878E-2"/>
    <x v="0"/>
    <n v="0"/>
  </r>
  <r>
    <s v="Post_2194"/>
    <x v="96"/>
    <x v="17"/>
    <x v="0"/>
    <x v="6"/>
    <x v="5"/>
    <x v="4"/>
    <n v="3224016"/>
    <n v="293451"/>
    <n v="48981"/>
    <n v="27567"/>
    <n v="369999"/>
    <n v="0.11476338827102595"/>
    <x v="1"/>
    <n v="0"/>
  </r>
  <r>
    <s v="Post_2195"/>
    <x v="523"/>
    <x v="14"/>
    <x v="1"/>
    <x v="7"/>
    <x v="2"/>
    <x v="5"/>
    <n v="1615734"/>
    <n v="285555"/>
    <n v="68383"/>
    <n v="31687"/>
    <n v="385625"/>
    <n v="0.23866861748282825"/>
    <x v="2"/>
    <n v="0"/>
  </r>
  <r>
    <s v="Post_2196"/>
    <x v="177"/>
    <x v="6"/>
    <x v="0"/>
    <x v="0"/>
    <x v="4"/>
    <x v="2"/>
    <n v="639630"/>
    <n v="343326"/>
    <n v="96725"/>
    <n v="48577"/>
    <n v="488628"/>
    <n v="0.76392289292247084"/>
    <x v="2"/>
    <n v="0"/>
  </r>
  <r>
    <s v="Post_2197"/>
    <x v="43"/>
    <x v="20"/>
    <x v="0"/>
    <x v="6"/>
    <x v="5"/>
    <x v="3"/>
    <n v="4027013"/>
    <n v="187226"/>
    <n v="91851"/>
    <n v="23484"/>
    <n v="302561"/>
    <n v="7.5132859019824375E-2"/>
    <x v="0"/>
    <n v="0"/>
  </r>
  <r>
    <s v="Post_2198"/>
    <x v="297"/>
    <x v="13"/>
    <x v="2"/>
    <x v="9"/>
    <x v="3"/>
    <x v="6"/>
    <n v="1006906"/>
    <n v="153888"/>
    <n v="62055"/>
    <n v="43370"/>
    <n v="259313"/>
    <n v="0.25753446697109761"/>
    <x v="2"/>
    <n v="0"/>
  </r>
  <r>
    <s v="Post_2199"/>
    <x v="161"/>
    <x v="16"/>
    <x v="0"/>
    <x v="4"/>
    <x v="4"/>
    <x v="2"/>
    <n v="810419"/>
    <n v="34397"/>
    <n v="20268"/>
    <n v="21325"/>
    <n v="75990"/>
    <n v="9.376631100702229E-2"/>
    <x v="2"/>
    <n v="0"/>
  </r>
  <r>
    <s v="Post_2200"/>
    <x v="104"/>
    <x v="4"/>
    <x v="1"/>
    <x v="0"/>
    <x v="4"/>
    <x v="5"/>
    <n v="3995291"/>
    <n v="237537"/>
    <n v="75689"/>
    <n v="38151"/>
    <n v="351377"/>
    <n v="8.7947786531694438E-2"/>
    <x v="1"/>
    <n v="0"/>
  </r>
  <r>
    <s v="Post_2201"/>
    <x v="450"/>
    <x v="15"/>
    <x v="3"/>
    <x v="6"/>
    <x v="3"/>
    <x v="1"/>
    <n v="2965309"/>
    <n v="180167"/>
    <n v="89358"/>
    <n v="9672"/>
    <n v="279197"/>
    <n v="9.4154437193560606E-2"/>
    <x v="1"/>
    <n v="0"/>
  </r>
  <r>
    <s v="Post_2202"/>
    <x v="477"/>
    <x v="4"/>
    <x v="2"/>
    <x v="8"/>
    <x v="4"/>
    <x v="7"/>
    <n v="1551796"/>
    <n v="454815"/>
    <n v="86874"/>
    <n v="2310"/>
    <n v="543999"/>
    <n v="0.35056089846861316"/>
    <x v="0"/>
    <n v="0"/>
  </r>
  <r>
    <s v="Post_2203"/>
    <x v="332"/>
    <x v="1"/>
    <x v="1"/>
    <x v="7"/>
    <x v="2"/>
    <x v="5"/>
    <n v="4913452"/>
    <n v="306350"/>
    <n v="2985"/>
    <n v="44655"/>
    <n v="353990"/>
    <n v="7.2045071367340105E-2"/>
    <x v="2"/>
    <n v="0"/>
  </r>
  <r>
    <s v="Post_2204"/>
    <x v="184"/>
    <x v="21"/>
    <x v="0"/>
    <x v="4"/>
    <x v="4"/>
    <x v="1"/>
    <n v="2443283"/>
    <n v="82547"/>
    <n v="85481"/>
    <n v="19090"/>
    <n v="187118"/>
    <n v="7.6584660884555733E-2"/>
    <x v="2"/>
    <n v="0"/>
  </r>
  <r>
    <s v="Post_2205"/>
    <x v="154"/>
    <x v="14"/>
    <x v="3"/>
    <x v="0"/>
    <x v="0"/>
    <x v="5"/>
    <n v="4037538"/>
    <n v="373205"/>
    <n v="89453"/>
    <n v="48449"/>
    <n v="511107"/>
    <n v="0.12658877761645834"/>
    <x v="0"/>
    <n v="0"/>
  </r>
  <r>
    <s v="Post_2206"/>
    <x v="326"/>
    <x v="1"/>
    <x v="3"/>
    <x v="8"/>
    <x v="5"/>
    <x v="4"/>
    <n v="378803"/>
    <n v="367221"/>
    <n v="69287"/>
    <n v="15299"/>
    <n v="451807"/>
    <n v="1.1927228665031693"/>
    <x v="0"/>
    <n v="0"/>
  </r>
  <r>
    <s v="Post_2207"/>
    <x v="69"/>
    <x v="2"/>
    <x v="3"/>
    <x v="5"/>
    <x v="4"/>
    <x v="5"/>
    <n v="591859"/>
    <n v="475173"/>
    <n v="79780"/>
    <n v="15871"/>
    <n v="570824"/>
    <n v="0.96445944050863464"/>
    <x v="2"/>
    <n v="0"/>
  </r>
  <r>
    <s v="Post_2208"/>
    <x v="265"/>
    <x v="9"/>
    <x v="3"/>
    <x v="2"/>
    <x v="2"/>
    <x v="3"/>
    <n v="1035827"/>
    <n v="207082"/>
    <n v="54620"/>
    <n v="2009"/>
    <n v="263711"/>
    <n v="0.254589810846792"/>
    <x v="1"/>
    <n v="0"/>
  </r>
  <r>
    <s v="Post_2209"/>
    <x v="325"/>
    <x v="14"/>
    <x v="0"/>
    <x v="1"/>
    <x v="4"/>
    <x v="4"/>
    <n v="2114199"/>
    <n v="130092"/>
    <n v="77083"/>
    <n v="28834"/>
    <n v="236009"/>
    <n v="0.11163045673562423"/>
    <x v="1"/>
    <n v="0"/>
  </r>
  <r>
    <s v="Post_2210"/>
    <x v="263"/>
    <x v="21"/>
    <x v="3"/>
    <x v="1"/>
    <x v="5"/>
    <x v="2"/>
    <n v="4909844"/>
    <n v="224556"/>
    <n v="76869"/>
    <n v="28192"/>
    <n v="329617"/>
    <n v="6.7133904865409169E-2"/>
    <x v="1"/>
    <n v="0"/>
  </r>
  <r>
    <s v="Post_2211"/>
    <x v="681"/>
    <x v="0"/>
    <x v="2"/>
    <x v="7"/>
    <x v="2"/>
    <x v="7"/>
    <n v="2756985"/>
    <n v="167281"/>
    <n v="38374"/>
    <n v="11465"/>
    <n v="217120"/>
    <n v="7.875269542634436E-2"/>
    <x v="2"/>
    <n v="0"/>
  </r>
  <r>
    <s v="Post_2212"/>
    <x v="122"/>
    <x v="13"/>
    <x v="0"/>
    <x v="3"/>
    <x v="0"/>
    <x v="2"/>
    <n v="4854526"/>
    <n v="409766"/>
    <n v="24084"/>
    <n v="33526"/>
    <n v="467376"/>
    <n v="9.6276340882714403E-2"/>
    <x v="0"/>
    <n v="0"/>
  </r>
  <r>
    <s v="Post_2213"/>
    <x v="239"/>
    <x v="13"/>
    <x v="3"/>
    <x v="0"/>
    <x v="4"/>
    <x v="5"/>
    <n v="2968614"/>
    <n v="8940"/>
    <n v="55512"/>
    <n v="39938"/>
    <n v="104390"/>
    <n v="3.5164558275343309E-2"/>
    <x v="0"/>
    <n v="0"/>
  </r>
  <r>
    <s v="Post_2214"/>
    <x v="556"/>
    <x v="7"/>
    <x v="1"/>
    <x v="0"/>
    <x v="2"/>
    <x v="2"/>
    <n v="261001"/>
    <n v="277498"/>
    <n v="57943"/>
    <n v="20924"/>
    <n v="356365"/>
    <n v="1.3653779104294619"/>
    <x v="2"/>
    <n v="0"/>
  </r>
  <r>
    <s v="Post_2215"/>
    <x v="611"/>
    <x v="17"/>
    <x v="1"/>
    <x v="9"/>
    <x v="0"/>
    <x v="0"/>
    <n v="1136022"/>
    <n v="158575"/>
    <n v="56196"/>
    <n v="15648"/>
    <n v="230419"/>
    <n v="0.20282969872062337"/>
    <x v="0"/>
    <n v="0"/>
  </r>
  <r>
    <s v="Post_2216"/>
    <x v="271"/>
    <x v="9"/>
    <x v="3"/>
    <x v="4"/>
    <x v="1"/>
    <x v="4"/>
    <n v="2831737"/>
    <n v="137353"/>
    <n v="78616"/>
    <n v="8365"/>
    <n v="224334"/>
    <n v="7.9221340117390848E-2"/>
    <x v="0"/>
    <n v="0"/>
  </r>
  <r>
    <s v="Post_2217"/>
    <x v="126"/>
    <x v="2"/>
    <x v="2"/>
    <x v="1"/>
    <x v="3"/>
    <x v="6"/>
    <n v="3681125"/>
    <n v="234402"/>
    <n v="12937"/>
    <n v="11806"/>
    <n v="259145"/>
    <n v="7.0398315732282932E-2"/>
    <x v="2"/>
    <n v="0"/>
  </r>
  <r>
    <s v="Post_2218"/>
    <x v="192"/>
    <x v="8"/>
    <x v="1"/>
    <x v="3"/>
    <x v="0"/>
    <x v="3"/>
    <n v="213956"/>
    <n v="293513"/>
    <n v="50197"/>
    <n v="22937"/>
    <n v="366647"/>
    <n v="1.7136560788199442"/>
    <x v="2"/>
    <n v="0"/>
  </r>
  <r>
    <s v="Post_2219"/>
    <x v="269"/>
    <x v="18"/>
    <x v="2"/>
    <x v="1"/>
    <x v="3"/>
    <x v="6"/>
    <n v="175511"/>
    <n v="168183"/>
    <n v="60981"/>
    <n v="48874"/>
    <n v="278038"/>
    <n v="1.5841628160058343"/>
    <x v="2"/>
    <n v="0"/>
  </r>
  <r>
    <s v="Post_2220"/>
    <x v="53"/>
    <x v="5"/>
    <x v="1"/>
    <x v="6"/>
    <x v="0"/>
    <x v="1"/>
    <n v="517316"/>
    <n v="364221"/>
    <n v="48454"/>
    <n v="32308"/>
    <n v="444983"/>
    <n v="0.86017637188874885"/>
    <x v="0"/>
    <n v="0"/>
  </r>
  <r>
    <s v="Post_2221"/>
    <x v="160"/>
    <x v="23"/>
    <x v="1"/>
    <x v="7"/>
    <x v="3"/>
    <x v="2"/>
    <n v="2776258"/>
    <n v="317373"/>
    <n v="95587"/>
    <n v="17971"/>
    <n v="430931"/>
    <n v="0.15522008401236484"/>
    <x v="0"/>
    <n v="0"/>
  </r>
  <r>
    <s v="Post_2222"/>
    <x v="306"/>
    <x v="17"/>
    <x v="1"/>
    <x v="5"/>
    <x v="0"/>
    <x v="2"/>
    <n v="3603843"/>
    <n v="331779"/>
    <n v="44762"/>
    <n v="42966"/>
    <n v="419507"/>
    <n v="0.11640545939431879"/>
    <x v="1"/>
    <n v="0"/>
  </r>
  <r>
    <s v="Post_2223"/>
    <x v="91"/>
    <x v="14"/>
    <x v="3"/>
    <x v="3"/>
    <x v="3"/>
    <x v="3"/>
    <n v="965294"/>
    <n v="180682"/>
    <n v="20214"/>
    <n v="10817"/>
    <n v="211713"/>
    <n v="0.21932488961912122"/>
    <x v="1"/>
    <n v="0"/>
  </r>
  <r>
    <s v="Post_2224"/>
    <x v="57"/>
    <x v="14"/>
    <x v="3"/>
    <x v="8"/>
    <x v="1"/>
    <x v="0"/>
    <n v="4513431"/>
    <n v="496958"/>
    <n v="8179"/>
    <n v="42318"/>
    <n v="547455"/>
    <n v="0.1212946425900828"/>
    <x v="2"/>
    <n v="0"/>
  </r>
  <r>
    <s v="Post_2225"/>
    <x v="247"/>
    <x v="14"/>
    <x v="1"/>
    <x v="4"/>
    <x v="4"/>
    <x v="7"/>
    <n v="3087010"/>
    <n v="167365"/>
    <n v="34302"/>
    <n v="37657"/>
    <n v="239324"/>
    <n v="7.7526149899093302E-2"/>
    <x v="0"/>
    <n v="0"/>
  </r>
  <r>
    <s v="Post_2226"/>
    <x v="58"/>
    <x v="17"/>
    <x v="0"/>
    <x v="1"/>
    <x v="2"/>
    <x v="2"/>
    <n v="2979191"/>
    <n v="471046"/>
    <n v="81457"/>
    <n v="11460"/>
    <n v="563963"/>
    <n v="0.18930071955775912"/>
    <x v="2"/>
    <n v="0"/>
  </r>
  <r>
    <s v="Post_2227"/>
    <x v="260"/>
    <x v="6"/>
    <x v="1"/>
    <x v="1"/>
    <x v="0"/>
    <x v="6"/>
    <n v="646803"/>
    <n v="49231"/>
    <n v="73332"/>
    <n v="4583"/>
    <n v="127146"/>
    <n v="0.19657608267123064"/>
    <x v="0"/>
    <n v="0"/>
  </r>
  <r>
    <s v="Post_2228"/>
    <x v="187"/>
    <x v="4"/>
    <x v="3"/>
    <x v="5"/>
    <x v="2"/>
    <x v="0"/>
    <n v="2711276"/>
    <n v="358664"/>
    <n v="90509"/>
    <n v="24286"/>
    <n v="473459"/>
    <n v="0.17462589570372031"/>
    <x v="1"/>
    <n v="0"/>
  </r>
  <r>
    <s v="Post_2229"/>
    <x v="80"/>
    <x v="3"/>
    <x v="2"/>
    <x v="4"/>
    <x v="2"/>
    <x v="7"/>
    <n v="4210489"/>
    <n v="127953"/>
    <n v="19306"/>
    <n v="21718"/>
    <n v="168977"/>
    <n v="4.0132393173334502E-2"/>
    <x v="2"/>
    <n v="0"/>
  </r>
  <r>
    <s v="Post_2230"/>
    <x v="223"/>
    <x v="7"/>
    <x v="0"/>
    <x v="1"/>
    <x v="5"/>
    <x v="3"/>
    <n v="3384848"/>
    <n v="210894"/>
    <n v="82911"/>
    <n v="24114"/>
    <n v="317919"/>
    <n v="9.3924158485107753E-2"/>
    <x v="0"/>
    <n v="0"/>
  </r>
  <r>
    <s v="Post_2231"/>
    <x v="190"/>
    <x v="2"/>
    <x v="0"/>
    <x v="5"/>
    <x v="3"/>
    <x v="5"/>
    <n v="4799072"/>
    <n v="236114"/>
    <n v="47386"/>
    <n v="40537"/>
    <n v="324037"/>
    <n v="6.7520762347387159E-2"/>
    <x v="2"/>
    <n v="0"/>
  </r>
  <r>
    <s v="Post_2232"/>
    <x v="592"/>
    <x v="23"/>
    <x v="3"/>
    <x v="7"/>
    <x v="0"/>
    <x v="2"/>
    <n v="3371495"/>
    <n v="283970"/>
    <n v="78225"/>
    <n v="32830"/>
    <n v="395025"/>
    <n v="0.11716612363358095"/>
    <x v="1"/>
    <n v="0"/>
  </r>
  <r>
    <s v="Post_2233"/>
    <x v="485"/>
    <x v="19"/>
    <x v="0"/>
    <x v="6"/>
    <x v="5"/>
    <x v="0"/>
    <n v="28185"/>
    <n v="105103"/>
    <n v="37939"/>
    <n v="16406"/>
    <n v="159448"/>
    <n v="5.6571935426645377"/>
    <x v="2"/>
    <n v="0"/>
  </r>
  <r>
    <s v="Post_2234"/>
    <x v="614"/>
    <x v="9"/>
    <x v="3"/>
    <x v="5"/>
    <x v="2"/>
    <x v="7"/>
    <n v="3573243"/>
    <n v="450012"/>
    <n v="69135"/>
    <n v="30432"/>
    <n v="549579"/>
    <n v="0.15380398142527671"/>
    <x v="2"/>
    <n v="0"/>
  </r>
  <r>
    <s v="Post_2235"/>
    <x v="77"/>
    <x v="18"/>
    <x v="1"/>
    <x v="3"/>
    <x v="1"/>
    <x v="5"/>
    <n v="182764"/>
    <n v="157348"/>
    <n v="86537"/>
    <n v="11664"/>
    <n v="255549"/>
    <n v="1.3982458252172201"/>
    <x v="2"/>
    <n v="0"/>
  </r>
  <r>
    <s v="Post_2236"/>
    <x v="456"/>
    <x v="14"/>
    <x v="2"/>
    <x v="1"/>
    <x v="5"/>
    <x v="1"/>
    <n v="3380696"/>
    <n v="215220"/>
    <n v="38005"/>
    <n v="6655"/>
    <n v="259880"/>
    <n v="7.6871744753151422E-2"/>
    <x v="0"/>
    <n v="0"/>
  </r>
  <r>
    <s v="Post_2237"/>
    <x v="117"/>
    <x v="9"/>
    <x v="2"/>
    <x v="9"/>
    <x v="2"/>
    <x v="5"/>
    <n v="3978070"/>
    <n v="428088"/>
    <n v="56427"/>
    <n v="5317"/>
    <n v="489832"/>
    <n v="0.12313307709517429"/>
    <x v="2"/>
    <n v="0"/>
  </r>
  <r>
    <s v="Post_2238"/>
    <x v="138"/>
    <x v="18"/>
    <x v="0"/>
    <x v="0"/>
    <x v="1"/>
    <x v="4"/>
    <n v="4673322"/>
    <n v="65950"/>
    <n v="25445"/>
    <n v="8429"/>
    <n v="99824"/>
    <n v="2.136039416928686E-2"/>
    <x v="2"/>
    <n v="0"/>
  </r>
  <r>
    <s v="Post_2239"/>
    <x v="118"/>
    <x v="12"/>
    <x v="3"/>
    <x v="0"/>
    <x v="2"/>
    <x v="6"/>
    <n v="940572"/>
    <n v="408240"/>
    <n v="54144"/>
    <n v="49611"/>
    <n v="511995"/>
    <n v="0.5443442926219364"/>
    <x v="1"/>
    <n v="0"/>
  </r>
  <r>
    <s v="Post_2240"/>
    <x v="513"/>
    <x v="4"/>
    <x v="0"/>
    <x v="4"/>
    <x v="2"/>
    <x v="3"/>
    <n v="1669794"/>
    <n v="228462"/>
    <n v="53780"/>
    <n v="38340"/>
    <n v="320582"/>
    <n v="0.19198895193059742"/>
    <x v="1"/>
    <n v="0"/>
  </r>
  <r>
    <s v="Post_2241"/>
    <x v="250"/>
    <x v="9"/>
    <x v="0"/>
    <x v="3"/>
    <x v="3"/>
    <x v="6"/>
    <n v="2204106"/>
    <n v="441761"/>
    <n v="7826"/>
    <n v="15774"/>
    <n v="465361"/>
    <n v="0.21113367505918498"/>
    <x v="2"/>
    <n v="0"/>
  </r>
  <r>
    <s v="Post_2242"/>
    <x v="53"/>
    <x v="5"/>
    <x v="2"/>
    <x v="7"/>
    <x v="4"/>
    <x v="0"/>
    <n v="1815867"/>
    <n v="356490"/>
    <n v="24330"/>
    <n v="35584"/>
    <n v="416404"/>
    <n v="0.22931415131174254"/>
    <x v="0"/>
    <n v="0"/>
  </r>
  <r>
    <s v="Post_2243"/>
    <x v="616"/>
    <x v="8"/>
    <x v="2"/>
    <x v="8"/>
    <x v="0"/>
    <x v="1"/>
    <n v="2654590"/>
    <n v="488135"/>
    <n v="71550"/>
    <n v="15800"/>
    <n v="575485"/>
    <n v="0.21678865662870725"/>
    <x v="2"/>
    <n v="0"/>
  </r>
  <r>
    <s v="Post_2244"/>
    <x v="524"/>
    <x v="10"/>
    <x v="3"/>
    <x v="6"/>
    <x v="2"/>
    <x v="5"/>
    <n v="1816000"/>
    <n v="113659"/>
    <n v="22679"/>
    <n v="34146"/>
    <n v="170484"/>
    <n v="9.3878854625550665E-2"/>
    <x v="2"/>
    <n v="0"/>
  </r>
  <r>
    <s v="Post_2245"/>
    <x v="346"/>
    <x v="0"/>
    <x v="0"/>
    <x v="0"/>
    <x v="3"/>
    <x v="1"/>
    <n v="4524217"/>
    <n v="407316"/>
    <n v="32931"/>
    <n v="25862"/>
    <n v="466109"/>
    <n v="0.1030253411805844"/>
    <x v="1"/>
    <n v="0"/>
  </r>
  <r>
    <s v="Post_2246"/>
    <x v="192"/>
    <x v="8"/>
    <x v="2"/>
    <x v="7"/>
    <x v="3"/>
    <x v="1"/>
    <n v="4946908"/>
    <n v="203142"/>
    <n v="39890"/>
    <n v="30878"/>
    <n v="273910"/>
    <n v="5.5369940172730114E-2"/>
    <x v="0"/>
    <n v="0"/>
  </r>
  <r>
    <s v="Post_2247"/>
    <x v="499"/>
    <x v="11"/>
    <x v="3"/>
    <x v="9"/>
    <x v="2"/>
    <x v="2"/>
    <n v="724235"/>
    <n v="54370"/>
    <n v="44166"/>
    <n v="41676"/>
    <n v="140212"/>
    <n v="0.19360014359979841"/>
    <x v="2"/>
    <n v="0"/>
  </r>
  <r>
    <s v="Post_2248"/>
    <x v="569"/>
    <x v="18"/>
    <x v="2"/>
    <x v="8"/>
    <x v="3"/>
    <x v="6"/>
    <n v="4549360"/>
    <n v="280796"/>
    <n v="69638"/>
    <n v="48578"/>
    <n v="399012"/>
    <n v="8.7707281903388612E-2"/>
    <x v="2"/>
    <n v="0"/>
  </r>
  <r>
    <s v="Post_2249"/>
    <x v="383"/>
    <x v="10"/>
    <x v="2"/>
    <x v="6"/>
    <x v="3"/>
    <x v="3"/>
    <n v="3294369"/>
    <n v="278905"/>
    <n v="91660"/>
    <n v="30693"/>
    <n v="401258"/>
    <n v="0.12180117042140695"/>
    <x v="2"/>
    <n v="0"/>
  </r>
  <r>
    <s v="Post_2250"/>
    <x v="378"/>
    <x v="3"/>
    <x v="3"/>
    <x v="0"/>
    <x v="2"/>
    <x v="3"/>
    <n v="1131562"/>
    <n v="73853"/>
    <n v="82394"/>
    <n v="40738"/>
    <n v="196985"/>
    <n v="0.17408237462905257"/>
    <x v="1"/>
    <n v="0"/>
  </r>
  <r>
    <s v="Post_2251"/>
    <x v="367"/>
    <x v="12"/>
    <x v="0"/>
    <x v="3"/>
    <x v="3"/>
    <x v="3"/>
    <n v="994341"/>
    <n v="435936"/>
    <n v="50179"/>
    <n v="47236"/>
    <n v="533351"/>
    <n v="0.53638641069814075"/>
    <x v="2"/>
    <n v="0"/>
  </r>
  <r>
    <s v="Post_2252"/>
    <x v="413"/>
    <x v="13"/>
    <x v="0"/>
    <x v="9"/>
    <x v="1"/>
    <x v="7"/>
    <n v="4461411"/>
    <n v="195035"/>
    <n v="1636"/>
    <n v="17389"/>
    <n v="214060"/>
    <n v="4.7980336265813661E-2"/>
    <x v="1"/>
    <n v="0"/>
  </r>
  <r>
    <s v="Post_2253"/>
    <x v="109"/>
    <x v="14"/>
    <x v="3"/>
    <x v="5"/>
    <x v="0"/>
    <x v="7"/>
    <n v="3906243"/>
    <n v="385981"/>
    <n v="34390"/>
    <n v="20819"/>
    <n v="441190"/>
    <n v="0.11294484239715757"/>
    <x v="1"/>
    <n v="0"/>
  </r>
  <r>
    <s v="Post_2254"/>
    <x v="663"/>
    <x v="19"/>
    <x v="0"/>
    <x v="1"/>
    <x v="3"/>
    <x v="4"/>
    <n v="37444"/>
    <n v="248092"/>
    <n v="97919"/>
    <n v="7879"/>
    <n v="353890"/>
    <n v="9.4511804294412993"/>
    <x v="1"/>
    <n v="0"/>
  </r>
  <r>
    <s v="Post_2255"/>
    <x v="629"/>
    <x v="16"/>
    <x v="3"/>
    <x v="3"/>
    <x v="5"/>
    <x v="4"/>
    <n v="1406957"/>
    <n v="197077"/>
    <n v="91374"/>
    <n v="827"/>
    <n v="289278"/>
    <n v="0.20560543072744938"/>
    <x v="0"/>
    <n v="0"/>
  </r>
  <r>
    <s v="Post_2256"/>
    <x v="437"/>
    <x v="2"/>
    <x v="0"/>
    <x v="2"/>
    <x v="3"/>
    <x v="2"/>
    <n v="3614546"/>
    <n v="30253"/>
    <n v="6220"/>
    <n v="8336"/>
    <n v="44809"/>
    <n v="1.239685426606827E-2"/>
    <x v="1"/>
    <n v="0"/>
  </r>
  <r>
    <s v="Post_2257"/>
    <x v="526"/>
    <x v="6"/>
    <x v="2"/>
    <x v="6"/>
    <x v="3"/>
    <x v="7"/>
    <n v="2173237"/>
    <n v="348685"/>
    <n v="72757"/>
    <n v="47567"/>
    <n v="469009"/>
    <n v="0.2158112529834528"/>
    <x v="0"/>
    <n v="0"/>
  </r>
  <r>
    <s v="Post_2258"/>
    <x v="666"/>
    <x v="22"/>
    <x v="3"/>
    <x v="9"/>
    <x v="5"/>
    <x v="0"/>
    <n v="3512308"/>
    <n v="352367"/>
    <n v="48651"/>
    <n v="30525"/>
    <n v="431543"/>
    <n v="0.12286593316987007"/>
    <x v="0"/>
    <n v="0"/>
  </r>
  <r>
    <s v="Post_2259"/>
    <x v="573"/>
    <x v="4"/>
    <x v="1"/>
    <x v="7"/>
    <x v="2"/>
    <x v="0"/>
    <n v="3336371"/>
    <n v="199406"/>
    <n v="96109"/>
    <n v="1573"/>
    <n v="297088"/>
    <n v="8.9045253060885621E-2"/>
    <x v="2"/>
    <n v="0"/>
  </r>
  <r>
    <s v="Post_2260"/>
    <x v="484"/>
    <x v="20"/>
    <x v="0"/>
    <x v="5"/>
    <x v="4"/>
    <x v="3"/>
    <n v="1792773"/>
    <n v="196111"/>
    <n v="17185"/>
    <n v="44558"/>
    <n v="257854"/>
    <n v="0.14382969846154534"/>
    <x v="0"/>
    <n v="0"/>
  </r>
  <r>
    <s v="Post_2261"/>
    <x v="420"/>
    <x v="6"/>
    <x v="3"/>
    <x v="8"/>
    <x v="2"/>
    <x v="7"/>
    <n v="1164487"/>
    <n v="190936"/>
    <n v="74111"/>
    <n v="26606"/>
    <n v="291653"/>
    <n v="0.2504562094724973"/>
    <x v="2"/>
    <n v="0"/>
  </r>
  <r>
    <s v="Post_2262"/>
    <x v="572"/>
    <x v="22"/>
    <x v="1"/>
    <x v="5"/>
    <x v="2"/>
    <x v="7"/>
    <n v="3785489"/>
    <n v="39486"/>
    <n v="15742"/>
    <n v="31425"/>
    <n v="86653"/>
    <n v="2.2890833918682633E-2"/>
    <x v="2"/>
    <n v="0"/>
  </r>
  <r>
    <s v="Post_2263"/>
    <x v="546"/>
    <x v="18"/>
    <x v="3"/>
    <x v="1"/>
    <x v="1"/>
    <x v="5"/>
    <n v="4654860"/>
    <n v="203449"/>
    <n v="26065"/>
    <n v="43151"/>
    <n v="272665"/>
    <n v="5.8576412609616615E-2"/>
    <x v="2"/>
    <n v="0"/>
  </r>
  <r>
    <s v="Post_2264"/>
    <x v="296"/>
    <x v="10"/>
    <x v="0"/>
    <x v="3"/>
    <x v="1"/>
    <x v="0"/>
    <n v="4387433"/>
    <n v="206254"/>
    <n v="65523"/>
    <n v="33431"/>
    <n v="305208"/>
    <n v="6.9564139213066048E-2"/>
    <x v="2"/>
    <n v="0"/>
  </r>
  <r>
    <s v="Post_2265"/>
    <x v="208"/>
    <x v="18"/>
    <x v="1"/>
    <x v="1"/>
    <x v="4"/>
    <x v="6"/>
    <n v="4306085"/>
    <n v="274903"/>
    <n v="59924"/>
    <n v="38017"/>
    <n v="372844"/>
    <n v="8.6585378597960796E-2"/>
    <x v="0"/>
    <n v="0"/>
  </r>
  <r>
    <s v="Post_2266"/>
    <x v="265"/>
    <x v="9"/>
    <x v="3"/>
    <x v="3"/>
    <x v="3"/>
    <x v="2"/>
    <n v="3269493"/>
    <n v="255001"/>
    <n v="76660"/>
    <n v="33928"/>
    <n v="365589"/>
    <n v="0.11181825438990083"/>
    <x v="2"/>
    <n v="0"/>
  </r>
  <r>
    <s v="Post_2267"/>
    <x v="523"/>
    <x v="14"/>
    <x v="2"/>
    <x v="5"/>
    <x v="4"/>
    <x v="2"/>
    <n v="4226285"/>
    <n v="275310"/>
    <n v="91592"/>
    <n v="30473"/>
    <n v="397375"/>
    <n v="9.4024657589348568E-2"/>
    <x v="1"/>
    <n v="0"/>
  </r>
  <r>
    <s v="Post_2268"/>
    <x v="134"/>
    <x v="1"/>
    <x v="0"/>
    <x v="8"/>
    <x v="3"/>
    <x v="3"/>
    <n v="2188892"/>
    <n v="461087"/>
    <n v="83275"/>
    <n v="9604"/>
    <n v="553966"/>
    <n v="0.25308055399718216"/>
    <x v="0"/>
    <n v="0"/>
  </r>
  <r>
    <s v="Post_2269"/>
    <x v="674"/>
    <x v="2"/>
    <x v="3"/>
    <x v="9"/>
    <x v="2"/>
    <x v="2"/>
    <n v="770013"/>
    <n v="8387"/>
    <n v="28886"/>
    <n v="19115"/>
    <n v="56388"/>
    <n v="7.3229932481659404E-2"/>
    <x v="2"/>
    <n v="0"/>
  </r>
  <r>
    <s v="Post_2270"/>
    <x v="120"/>
    <x v="9"/>
    <x v="0"/>
    <x v="3"/>
    <x v="4"/>
    <x v="1"/>
    <n v="842016"/>
    <n v="244313"/>
    <n v="18044"/>
    <n v="22699"/>
    <n v="285056"/>
    <n v="0.33853988522783413"/>
    <x v="2"/>
    <n v="0"/>
  </r>
  <r>
    <s v="Post_2271"/>
    <x v="672"/>
    <x v="6"/>
    <x v="2"/>
    <x v="5"/>
    <x v="4"/>
    <x v="7"/>
    <n v="834815"/>
    <n v="380472"/>
    <n v="73770"/>
    <n v="34678"/>
    <n v="488920"/>
    <n v="0.5856626917340968"/>
    <x v="2"/>
    <n v="0"/>
  </r>
  <r>
    <s v="Post_2272"/>
    <x v="448"/>
    <x v="21"/>
    <x v="3"/>
    <x v="0"/>
    <x v="2"/>
    <x v="2"/>
    <n v="4935280"/>
    <n v="316067"/>
    <n v="91218"/>
    <n v="33572"/>
    <n v="440857"/>
    <n v="8.9327657194728571E-2"/>
    <x v="2"/>
    <n v="0"/>
  </r>
  <r>
    <s v="Post_2273"/>
    <x v="496"/>
    <x v="15"/>
    <x v="1"/>
    <x v="2"/>
    <x v="2"/>
    <x v="1"/>
    <n v="2610314"/>
    <n v="497448"/>
    <n v="37488"/>
    <n v="3751"/>
    <n v="538687"/>
    <n v="0.20636865909618538"/>
    <x v="0"/>
    <n v="0"/>
  </r>
  <r>
    <s v="Post_2274"/>
    <x v="116"/>
    <x v="22"/>
    <x v="2"/>
    <x v="7"/>
    <x v="2"/>
    <x v="6"/>
    <n v="4043662"/>
    <n v="11341"/>
    <n v="12132"/>
    <n v="24625"/>
    <n v="48098"/>
    <n v="1.189466379732035E-2"/>
    <x v="1"/>
    <n v="0"/>
  </r>
  <r>
    <s v="Post_2275"/>
    <x v="241"/>
    <x v="3"/>
    <x v="0"/>
    <x v="0"/>
    <x v="2"/>
    <x v="7"/>
    <n v="663239"/>
    <n v="53100"/>
    <n v="9335"/>
    <n v="45066"/>
    <n v="107501"/>
    <n v="0.16208485930411209"/>
    <x v="1"/>
    <n v="0"/>
  </r>
  <r>
    <s v="Post_2276"/>
    <x v="39"/>
    <x v="10"/>
    <x v="3"/>
    <x v="1"/>
    <x v="3"/>
    <x v="6"/>
    <n v="235262"/>
    <n v="223770"/>
    <n v="59170"/>
    <n v="19622"/>
    <n v="302562"/>
    <n v="1.2860640477425169"/>
    <x v="2"/>
    <n v="0"/>
  </r>
  <r>
    <s v="Post_2277"/>
    <x v="19"/>
    <x v="14"/>
    <x v="3"/>
    <x v="9"/>
    <x v="1"/>
    <x v="5"/>
    <n v="1011367"/>
    <n v="148407"/>
    <n v="85203"/>
    <n v="37176"/>
    <n v="270786"/>
    <n v="0.26774257020448561"/>
    <x v="0"/>
    <n v="0"/>
  </r>
  <r>
    <s v="Post_2278"/>
    <x v="119"/>
    <x v="17"/>
    <x v="0"/>
    <x v="4"/>
    <x v="0"/>
    <x v="6"/>
    <n v="958894"/>
    <n v="353889"/>
    <n v="26494"/>
    <n v="34577"/>
    <n v="414960"/>
    <n v="0.43274856240627224"/>
    <x v="0"/>
    <n v="0"/>
  </r>
  <r>
    <s v="Post_2279"/>
    <x v="657"/>
    <x v="12"/>
    <x v="2"/>
    <x v="4"/>
    <x v="2"/>
    <x v="0"/>
    <n v="107075"/>
    <n v="175627"/>
    <n v="91997"/>
    <n v="26950"/>
    <n v="294574"/>
    <n v="2.7510996964744336"/>
    <x v="2"/>
    <n v="0"/>
  </r>
  <r>
    <s v="Post_2280"/>
    <x v="189"/>
    <x v="19"/>
    <x v="1"/>
    <x v="5"/>
    <x v="1"/>
    <x v="4"/>
    <n v="2719250"/>
    <n v="9766"/>
    <n v="64708"/>
    <n v="4376"/>
    <n v="78850"/>
    <n v="2.899696607520456E-2"/>
    <x v="0"/>
    <n v="0"/>
  </r>
  <r>
    <s v="Post_2281"/>
    <x v="347"/>
    <x v="2"/>
    <x v="1"/>
    <x v="2"/>
    <x v="2"/>
    <x v="6"/>
    <n v="4021492"/>
    <n v="455615"/>
    <n v="5258"/>
    <n v="11806"/>
    <n v="472679"/>
    <n v="0.1175382171592036"/>
    <x v="1"/>
    <n v="0"/>
  </r>
  <r>
    <s v="Post_2282"/>
    <x v="609"/>
    <x v="16"/>
    <x v="2"/>
    <x v="5"/>
    <x v="5"/>
    <x v="1"/>
    <n v="1668627"/>
    <n v="338390"/>
    <n v="82782"/>
    <n v="10516"/>
    <n v="431688"/>
    <n v="0.25870850705400306"/>
    <x v="0"/>
    <n v="0"/>
  </r>
  <r>
    <s v="Post_2283"/>
    <x v="307"/>
    <x v="17"/>
    <x v="3"/>
    <x v="9"/>
    <x v="3"/>
    <x v="2"/>
    <n v="2589762"/>
    <n v="395367"/>
    <n v="91956"/>
    <n v="27337"/>
    <n v="514660"/>
    <n v="0.19872868626537882"/>
    <x v="0"/>
    <n v="0"/>
  </r>
  <r>
    <s v="Post_2284"/>
    <x v="684"/>
    <x v="22"/>
    <x v="0"/>
    <x v="0"/>
    <x v="3"/>
    <x v="4"/>
    <n v="2706964"/>
    <n v="164322"/>
    <n v="27291"/>
    <n v="40079"/>
    <n v="231692"/>
    <n v="8.5591090239840642E-2"/>
    <x v="0"/>
    <n v="0"/>
  </r>
  <r>
    <s v="Post_2285"/>
    <x v="97"/>
    <x v="18"/>
    <x v="3"/>
    <x v="1"/>
    <x v="4"/>
    <x v="1"/>
    <n v="2181994"/>
    <n v="78102"/>
    <n v="72816"/>
    <n v="15652"/>
    <n v="166570"/>
    <n v="7.6338431728043249E-2"/>
    <x v="0"/>
    <n v="0"/>
  </r>
  <r>
    <s v="Post_2286"/>
    <x v="690"/>
    <x v="1"/>
    <x v="0"/>
    <x v="9"/>
    <x v="1"/>
    <x v="0"/>
    <n v="4812866"/>
    <n v="463457"/>
    <n v="70334"/>
    <n v="41360"/>
    <n v="575151"/>
    <n v="0.11950280768257417"/>
    <x v="1"/>
    <n v="0"/>
  </r>
  <r>
    <s v="Post_2287"/>
    <x v="657"/>
    <x v="12"/>
    <x v="2"/>
    <x v="1"/>
    <x v="4"/>
    <x v="7"/>
    <n v="2737221"/>
    <n v="143378"/>
    <n v="97838"/>
    <n v="36632"/>
    <n v="277848"/>
    <n v="0.10150733170613553"/>
    <x v="0"/>
    <n v="0"/>
  </r>
  <r>
    <s v="Post_2288"/>
    <x v="433"/>
    <x v="1"/>
    <x v="1"/>
    <x v="7"/>
    <x v="0"/>
    <x v="3"/>
    <n v="2986160"/>
    <n v="146980"/>
    <n v="99759"/>
    <n v="23072"/>
    <n v="269811"/>
    <n v="9.0353832346558791E-2"/>
    <x v="1"/>
    <n v="0"/>
  </r>
  <r>
    <s v="Post_2289"/>
    <x v="221"/>
    <x v="14"/>
    <x v="0"/>
    <x v="1"/>
    <x v="4"/>
    <x v="0"/>
    <n v="3112218"/>
    <n v="43412"/>
    <n v="99638"/>
    <n v="9495"/>
    <n v="152545"/>
    <n v="4.9014882633543026E-2"/>
    <x v="1"/>
    <n v="0"/>
  </r>
  <r>
    <s v="Post_2290"/>
    <x v="50"/>
    <x v="16"/>
    <x v="3"/>
    <x v="6"/>
    <x v="0"/>
    <x v="6"/>
    <n v="1178987"/>
    <n v="190093"/>
    <n v="72698"/>
    <n v="10056"/>
    <n v="272847"/>
    <n v="0.23142494361685073"/>
    <x v="2"/>
    <n v="0"/>
  </r>
  <r>
    <s v="Post_2291"/>
    <x v="480"/>
    <x v="5"/>
    <x v="2"/>
    <x v="5"/>
    <x v="1"/>
    <x v="2"/>
    <n v="1850122"/>
    <n v="59352"/>
    <n v="19843"/>
    <n v="7319"/>
    <n v="86514"/>
    <n v="4.6761240610078685E-2"/>
    <x v="0"/>
    <n v="0"/>
  </r>
  <r>
    <s v="Post_2292"/>
    <x v="224"/>
    <x v="10"/>
    <x v="0"/>
    <x v="1"/>
    <x v="5"/>
    <x v="4"/>
    <n v="1135439"/>
    <n v="146702"/>
    <n v="92258"/>
    <n v="22335"/>
    <n v="261295"/>
    <n v="0.23012684961499472"/>
    <x v="1"/>
    <n v="0"/>
  </r>
  <r>
    <s v="Post_2293"/>
    <x v="282"/>
    <x v="16"/>
    <x v="0"/>
    <x v="5"/>
    <x v="2"/>
    <x v="4"/>
    <n v="3273580"/>
    <n v="255450"/>
    <n v="69728"/>
    <n v="20381"/>
    <n v="345559"/>
    <n v="0.10555996798611918"/>
    <x v="0"/>
    <n v="0"/>
  </r>
  <r>
    <s v="Post_2294"/>
    <x v="497"/>
    <x v="14"/>
    <x v="2"/>
    <x v="7"/>
    <x v="4"/>
    <x v="4"/>
    <n v="4056000"/>
    <n v="198488"/>
    <n v="14421"/>
    <n v="35350"/>
    <n v="248259"/>
    <n v="6.1207840236686392E-2"/>
    <x v="0"/>
    <n v="0"/>
  </r>
  <r>
    <s v="Post_2295"/>
    <x v="627"/>
    <x v="0"/>
    <x v="2"/>
    <x v="2"/>
    <x v="3"/>
    <x v="0"/>
    <n v="3783154"/>
    <n v="75634"/>
    <n v="72448"/>
    <n v="27341"/>
    <n v="175423"/>
    <n v="4.6369510730993241E-2"/>
    <x v="0"/>
    <n v="0"/>
  </r>
  <r>
    <s v="Post_2296"/>
    <x v="545"/>
    <x v="5"/>
    <x v="3"/>
    <x v="1"/>
    <x v="3"/>
    <x v="7"/>
    <n v="2798895"/>
    <n v="117333"/>
    <n v="64208"/>
    <n v="22561"/>
    <n v="204102"/>
    <n v="7.2922349713011744E-2"/>
    <x v="1"/>
    <n v="0"/>
  </r>
  <r>
    <s v="Post_2297"/>
    <x v="635"/>
    <x v="19"/>
    <x v="0"/>
    <x v="2"/>
    <x v="2"/>
    <x v="5"/>
    <n v="516351"/>
    <n v="64998"/>
    <n v="8340"/>
    <n v="6090"/>
    <n v="79428"/>
    <n v="0.15382559537988694"/>
    <x v="0"/>
    <n v="0"/>
  </r>
  <r>
    <s v="Post_2298"/>
    <x v="406"/>
    <x v="3"/>
    <x v="2"/>
    <x v="6"/>
    <x v="0"/>
    <x v="2"/>
    <n v="2758545"/>
    <n v="191075"/>
    <n v="62671"/>
    <n v="43510"/>
    <n v="297256"/>
    <n v="0.10775825661716594"/>
    <x v="0"/>
    <n v="0"/>
  </r>
  <r>
    <s v="Post_2299"/>
    <x v="632"/>
    <x v="11"/>
    <x v="1"/>
    <x v="3"/>
    <x v="2"/>
    <x v="3"/>
    <n v="3467552"/>
    <n v="147696"/>
    <n v="27597"/>
    <n v="48344"/>
    <n v="223637"/>
    <n v="6.4494202249886959E-2"/>
    <x v="1"/>
    <n v="0"/>
  </r>
  <r>
    <s v="Post_2300"/>
    <x v="357"/>
    <x v="10"/>
    <x v="1"/>
    <x v="3"/>
    <x v="4"/>
    <x v="1"/>
    <n v="1557711"/>
    <n v="232504"/>
    <n v="92705"/>
    <n v="26887"/>
    <n v="352096"/>
    <n v="0.22603422586089461"/>
    <x v="1"/>
    <n v="0"/>
  </r>
  <r>
    <s v="Post_2301"/>
    <x v="613"/>
    <x v="3"/>
    <x v="1"/>
    <x v="3"/>
    <x v="0"/>
    <x v="3"/>
    <n v="1703779"/>
    <n v="308045"/>
    <n v="85908"/>
    <n v="45368"/>
    <n v="439321"/>
    <n v="0.25785093019693284"/>
    <x v="0"/>
    <n v="0"/>
  </r>
  <r>
    <s v="Post_2302"/>
    <x v="100"/>
    <x v="18"/>
    <x v="1"/>
    <x v="0"/>
    <x v="3"/>
    <x v="1"/>
    <n v="2069092"/>
    <n v="440513"/>
    <n v="93023"/>
    <n v="27202"/>
    <n v="560738"/>
    <n v="0.27100679911768061"/>
    <x v="2"/>
    <n v="0"/>
  </r>
  <r>
    <s v="Post_2303"/>
    <x v="16"/>
    <x v="13"/>
    <x v="2"/>
    <x v="9"/>
    <x v="0"/>
    <x v="7"/>
    <n v="3718031"/>
    <n v="227580"/>
    <n v="713"/>
    <n v="33831"/>
    <n v="262124"/>
    <n v="7.0500756986695376E-2"/>
    <x v="1"/>
    <n v="0"/>
  </r>
  <r>
    <s v="Post_2304"/>
    <x v="10"/>
    <x v="8"/>
    <x v="3"/>
    <x v="3"/>
    <x v="4"/>
    <x v="7"/>
    <n v="3431137"/>
    <n v="116381"/>
    <n v="42790"/>
    <n v="46147"/>
    <n v="205318"/>
    <n v="5.9839639163344394E-2"/>
    <x v="1"/>
    <n v="0"/>
  </r>
  <r>
    <s v="Post_2305"/>
    <x v="599"/>
    <x v="11"/>
    <x v="0"/>
    <x v="9"/>
    <x v="1"/>
    <x v="5"/>
    <n v="4214269"/>
    <n v="222752"/>
    <n v="57342"/>
    <n v="4097"/>
    <n v="284191"/>
    <n v="6.7435419998106427E-2"/>
    <x v="0"/>
    <n v="0"/>
  </r>
  <r>
    <s v="Post_2306"/>
    <x v="231"/>
    <x v="0"/>
    <x v="2"/>
    <x v="1"/>
    <x v="1"/>
    <x v="0"/>
    <n v="4746993"/>
    <n v="487011"/>
    <n v="88442"/>
    <n v="9469"/>
    <n v="584922"/>
    <n v="0.12321947809908293"/>
    <x v="2"/>
    <n v="0"/>
  </r>
  <r>
    <s v="Post_2307"/>
    <x v="155"/>
    <x v="11"/>
    <x v="3"/>
    <x v="5"/>
    <x v="1"/>
    <x v="3"/>
    <n v="3594748"/>
    <n v="64875"/>
    <n v="4109"/>
    <n v="27363"/>
    <n v="96347"/>
    <n v="2.6802156924490953E-2"/>
    <x v="0"/>
    <n v="0"/>
  </r>
  <r>
    <s v="Post_2308"/>
    <x v="680"/>
    <x v="16"/>
    <x v="0"/>
    <x v="1"/>
    <x v="4"/>
    <x v="4"/>
    <n v="1006386"/>
    <n v="96310"/>
    <n v="36336"/>
    <n v="12500"/>
    <n v="145146"/>
    <n v="0.14422497928230321"/>
    <x v="1"/>
    <n v="0"/>
  </r>
  <r>
    <s v="Post_2309"/>
    <x v="356"/>
    <x v="4"/>
    <x v="3"/>
    <x v="1"/>
    <x v="0"/>
    <x v="6"/>
    <n v="2899934"/>
    <n v="201125"/>
    <n v="90937"/>
    <n v="32201"/>
    <n v="324263"/>
    <n v="0.11181737239537176"/>
    <x v="0"/>
    <n v="0"/>
  </r>
  <r>
    <s v="Post_2310"/>
    <x v="460"/>
    <x v="12"/>
    <x v="3"/>
    <x v="8"/>
    <x v="4"/>
    <x v="6"/>
    <n v="332524"/>
    <n v="334771"/>
    <n v="62559"/>
    <n v="49605"/>
    <n v="446935"/>
    <n v="1.3440683980705153"/>
    <x v="0"/>
    <n v="0"/>
  </r>
  <r>
    <s v="Post_2311"/>
    <x v="492"/>
    <x v="11"/>
    <x v="1"/>
    <x v="4"/>
    <x v="1"/>
    <x v="6"/>
    <n v="1085496"/>
    <n v="253431"/>
    <n v="33825"/>
    <n v="31215"/>
    <n v="318471"/>
    <n v="0.29338753896836101"/>
    <x v="2"/>
    <n v="0"/>
  </r>
  <r>
    <s v="Post_2312"/>
    <x v="356"/>
    <x v="4"/>
    <x v="2"/>
    <x v="5"/>
    <x v="3"/>
    <x v="6"/>
    <n v="4101021"/>
    <n v="136771"/>
    <n v="88796"/>
    <n v="4043"/>
    <n v="229610"/>
    <n v="5.5988496523182885E-2"/>
    <x v="1"/>
    <n v="0"/>
  </r>
  <r>
    <s v="Post_2313"/>
    <x v="591"/>
    <x v="3"/>
    <x v="2"/>
    <x v="8"/>
    <x v="5"/>
    <x v="5"/>
    <n v="2531742"/>
    <n v="387241"/>
    <n v="7902"/>
    <n v="4038"/>
    <n v="399181"/>
    <n v="0.15767048933106137"/>
    <x v="2"/>
    <n v="0"/>
  </r>
  <r>
    <s v="Post_2314"/>
    <x v="592"/>
    <x v="23"/>
    <x v="2"/>
    <x v="4"/>
    <x v="3"/>
    <x v="3"/>
    <n v="3561668"/>
    <n v="293915"/>
    <n v="74678"/>
    <n v="26781"/>
    <n v="395374"/>
    <n v="0.11100810069888603"/>
    <x v="1"/>
    <n v="0"/>
  </r>
  <r>
    <s v="Post_2315"/>
    <x v="18"/>
    <x v="1"/>
    <x v="3"/>
    <x v="4"/>
    <x v="5"/>
    <x v="7"/>
    <n v="2672532"/>
    <n v="448134"/>
    <n v="21213"/>
    <n v="18748"/>
    <n v="488095"/>
    <n v="0.1826339216892445"/>
    <x v="2"/>
    <n v="0"/>
  </r>
  <r>
    <s v="Post_2316"/>
    <x v="115"/>
    <x v="2"/>
    <x v="0"/>
    <x v="0"/>
    <x v="0"/>
    <x v="3"/>
    <n v="4720948"/>
    <n v="4313"/>
    <n v="9479"/>
    <n v="36144"/>
    <n v="49936"/>
    <n v="1.0577536545626006E-2"/>
    <x v="0"/>
    <n v="0"/>
  </r>
  <r>
    <s v="Post_2317"/>
    <x v="621"/>
    <x v="21"/>
    <x v="0"/>
    <x v="1"/>
    <x v="4"/>
    <x v="0"/>
    <n v="1067880"/>
    <n v="428558"/>
    <n v="44337"/>
    <n v="33150"/>
    <n v="506045"/>
    <n v="0.4738781511031202"/>
    <x v="0"/>
    <n v="0"/>
  </r>
  <r>
    <s v="Post_2318"/>
    <x v="467"/>
    <x v="6"/>
    <x v="3"/>
    <x v="3"/>
    <x v="5"/>
    <x v="7"/>
    <n v="1820646"/>
    <n v="426986"/>
    <n v="84306"/>
    <n v="37105"/>
    <n v="548397"/>
    <n v="0.30121011992446639"/>
    <x v="2"/>
    <n v="0"/>
  </r>
  <r>
    <s v="Post_2319"/>
    <x v="676"/>
    <x v="22"/>
    <x v="3"/>
    <x v="7"/>
    <x v="1"/>
    <x v="3"/>
    <n v="3068330"/>
    <n v="12455"/>
    <n v="15628"/>
    <n v="1032"/>
    <n v="29115"/>
    <n v="9.4888750558121196E-3"/>
    <x v="2"/>
    <n v="0"/>
  </r>
  <r>
    <s v="Post_2320"/>
    <x v="86"/>
    <x v="10"/>
    <x v="1"/>
    <x v="0"/>
    <x v="5"/>
    <x v="6"/>
    <n v="3082916"/>
    <n v="70195"/>
    <n v="7912"/>
    <n v="15188"/>
    <n v="93295"/>
    <n v="3.0261933831476434E-2"/>
    <x v="1"/>
    <n v="0"/>
  </r>
  <r>
    <s v="Post_2321"/>
    <x v="166"/>
    <x v="21"/>
    <x v="1"/>
    <x v="9"/>
    <x v="5"/>
    <x v="4"/>
    <n v="1946599"/>
    <n v="162862"/>
    <n v="98819"/>
    <n v="40097"/>
    <n v="301778"/>
    <n v="0.15502833403284394"/>
    <x v="0"/>
    <n v="0"/>
  </r>
  <r>
    <s v="Post_2322"/>
    <x v="518"/>
    <x v="5"/>
    <x v="0"/>
    <x v="1"/>
    <x v="3"/>
    <x v="7"/>
    <n v="2528340"/>
    <n v="193265"/>
    <n v="42231"/>
    <n v="11761"/>
    <n v="247257"/>
    <n v="9.7794204893329226E-2"/>
    <x v="0"/>
    <n v="0"/>
  </r>
  <r>
    <s v="Post_2323"/>
    <x v="190"/>
    <x v="2"/>
    <x v="3"/>
    <x v="5"/>
    <x v="0"/>
    <x v="3"/>
    <n v="3464416"/>
    <n v="130550"/>
    <n v="75762"/>
    <n v="46478"/>
    <n v="252790"/>
    <n v="7.296756509610855E-2"/>
    <x v="2"/>
    <n v="0"/>
  </r>
  <r>
    <s v="Post_2324"/>
    <x v="496"/>
    <x v="15"/>
    <x v="0"/>
    <x v="1"/>
    <x v="4"/>
    <x v="6"/>
    <n v="2993394"/>
    <n v="381818"/>
    <n v="62760"/>
    <n v="25589"/>
    <n v="470167"/>
    <n v="0.15706819750423767"/>
    <x v="0"/>
    <n v="0"/>
  </r>
  <r>
    <s v="Post_2325"/>
    <x v="623"/>
    <x v="11"/>
    <x v="0"/>
    <x v="8"/>
    <x v="5"/>
    <x v="3"/>
    <n v="3347578"/>
    <n v="376879"/>
    <n v="24479"/>
    <n v="27327"/>
    <n v="428685"/>
    <n v="0.12805825584945293"/>
    <x v="1"/>
    <n v="0"/>
  </r>
  <r>
    <s v="Post_2326"/>
    <x v="344"/>
    <x v="7"/>
    <x v="1"/>
    <x v="0"/>
    <x v="5"/>
    <x v="3"/>
    <n v="829327"/>
    <n v="240625"/>
    <n v="50607"/>
    <n v="2433"/>
    <n v="293665"/>
    <n v="0.35410037295300889"/>
    <x v="0"/>
    <n v="0"/>
  </r>
  <r>
    <s v="Post_2327"/>
    <x v="321"/>
    <x v="12"/>
    <x v="1"/>
    <x v="1"/>
    <x v="0"/>
    <x v="4"/>
    <n v="3940342"/>
    <n v="210349"/>
    <n v="63035"/>
    <n v="33406"/>
    <n v="306790"/>
    <n v="7.7858723938175931E-2"/>
    <x v="2"/>
    <n v="0"/>
  </r>
  <r>
    <s v="Post_2328"/>
    <x v="179"/>
    <x v="7"/>
    <x v="3"/>
    <x v="4"/>
    <x v="1"/>
    <x v="1"/>
    <n v="3371209"/>
    <n v="159590"/>
    <n v="1231"/>
    <n v="32209"/>
    <n v="193030"/>
    <n v="5.725839009091397E-2"/>
    <x v="0"/>
    <n v="0"/>
  </r>
  <r>
    <s v="Post_2329"/>
    <x v="525"/>
    <x v="8"/>
    <x v="3"/>
    <x v="0"/>
    <x v="4"/>
    <x v="5"/>
    <n v="748460"/>
    <n v="229548"/>
    <n v="23753"/>
    <n v="13759"/>
    <n v="267060"/>
    <n v="0.35681265531892153"/>
    <x v="2"/>
    <n v="0"/>
  </r>
  <r>
    <s v="Post_2330"/>
    <x v="217"/>
    <x v="9"/>
    <x v="3"/>
    <x v="1"/>
    <x v="3"/>
    <x v="1"/>
    <n v="4499716"/>
    <n v="319387"/>
    <n v="40397"/>
    <n v="975"/>
    <n v="360759"/>
    <n v="8.0173726519629243E-2"/>
    <x v="0"/>
    <n v="0"/>
  </r>
  <r>
    <s v="Post_2331"/>
    <x v="164"/>
    <x v="4"/>
    <x v="1"/>
    <x v="6"/>
    <x v="1"/>
    <x v="6"/>
    <n v="4465663"/>
    <n v="253096"/>
    <n v="56168"/>
    <n v="30810"/>
    <n v="340074"/>
    <n v="7.6153081860409075E-2"/>
    <x v="2"/>
    <n v="0"/>
  </r>
  <r>
    <s v="Post_2332"/>
    <x v="691"/>
    <x v="5"/>
    <x v="1"/>
    <x v="3"/>
    <x v="5"/>
    <x v="2"/>
    <n v="3605145"/>
    <n v="490924"/>
    <n v="80578"/>
    <n v="11164"/>
    <n v="582666"/>
    <n v="0.16162068377277475"/>
    <x v="1"/>
    <n v="0"/>
  </r>
  <r>
    <s v="Post_2333"/>
    <x v="8"/>
    <x v="6"/>
    <x v="1"/>
    <x v="7"/>
    <x v="5"/>
    <x v="5"/>
    <n v="2244659"/>
    <n v="464647"/>
    <n v="72133"/>
    <n v="21371"/>
    <n v="558151"/>
    <n v="0.24865736844661038"/>
    <x v="1"/>
    <n v="0"/>
  </r>
  <r>
    <s v="Post_2334"/>
    <x v="674"/>
    <x v="2"/>
    <x v="2"/>
    <x v="0"/>
    <x v="2"/>
    <x v="4"/>
    <n v="4869978"/>
    <n v="319690"/>
    <n v="93177"/>
    <n v="4639"/>
    <n v="417506"/>
    <n v="8.5730572088826687E-2"/>
    <x v="1"/>
    <n v="0"/>
  </r>
  <r>
    <s v="Post_2335"/>
    <x v="402"/>
    <x v="21"/>
    <x v="2"/>
    <x v="8"/>
    <x v="5"/>
    <x v="0"/>
    <n v="152589"/>
    <n v="231019"/>
    <n v="38248"/>
    <n v="15161"/>
    <n v="284428"/>
    <n v="1.8640137886741508"/>
    <x v="0"/>
    <n v="0"/>
  </r>
  <r>
    <s v="Post_2336"/>
    <x v="474"/>
    <x v="16"/>
    <x v="0"/>
    <x v="0"/>
    <x v="5"/>
    <x v="5"/>
    <n v="2402078"/>
    <n v="344828"/>
    <n v="57963"/>
    <n v="24529"/>
    <n v="427320"/>
    <n v="0.17789597173780369"/>
    <x v="2"/>
    <n v="0"/>
  </r>
  <r>
    <s v="Post_2337"/>
    <x v="506"/>
    <x v="7"/>
    <x v="2"/>
    <x v="0"/>
    <x v="1"/>
    <x v="7"/>
    <n v="1755140"/>
    <n v="106639"/>
    <n v="69965"/>
    <n v="14068"/>
    <n v="190672"/>
    <n v="0.10863634809758765"/>
    <x v="2"/>
    <n v="0"/>
  </r>
  <r>
    <s v="Post_2338"/>
    <x v="52"/>
    <x v="8"/>
    <x v="3"/>
    <x v="7"/>
    <x v="5"/>
    <x v="1"/>
    <n v="3937165"/>
    <n v="220022"/>
    <n v="33447"/>
    <n v="40328"/>
    <n v="293797"/>
    <n v="7.4621459857537084E-2"/>
    <x v="2"/>
    <n v="0"/>
  </r>
  <r>
    <s v="Post_2339"/>
    <x v="592"/>
    <x v="23"/>
    <x v="1"/>
    <x v="8"/>
    <x v="2"/>
    <x v="7"/>
    <n v="4739340"/>
    <n v="30609"/>
    <n v="72269"/>
    <n v="38645"/>
    <n v="141523"/>
    <n v="2.986133090261513E-2"/>
    <x v="0"/>
    <n v="0"/>
  </r>
  <r>
    <s v="Post_2340"/>
    <x v="148"/>
    <x v="12"/>
    <x v="0"/>
    <x v="2"/>
    <x v="1"/>
    <x v="6"/>
    <n v="3831295"/>
    <n v="342163"/>
    <n v="18158"/>
    <n v="42891"/>
    <n v="403212"/>
    <n v="0.10524170026061684"/>
    <x v="2"/>
    <n v="0"/>
  </r>
  <r>
    <s v="Post_2341"/>
    <x v="271"/>
    <x v="9"/>
    <x v="2"/>
    <x v="9"/>
    <x v="2"/>
    <x v="0"/>
    <n v="4395518"/>
    <n v="177243"/>
    <n v="14128"/>
    <n v="38308"/>
    <n v="229679"/>
    <n v="5.2252999532705818E-2"/>
    <x v="1"/>
    <n v="0"/>
  </r>
  <r>
    <s v="Post_2342"/>
    <x v="124"/>
    <x v="9"/>
    <x v="2"/>
    <x v="6"/>
    <x v="3"/>
    <x v="1"/>
    <n v="3231089"/>
    <n v="101739"/>
    <n v="6371"/>
    <n v="33003"/>
    <n v="141113"/>
    <n v="4.3673510695619963E-2"/>
    <x v="0"/>
    <n v="0"/>
  </r>
  <r>
    <s v="Post_2343"/>
    <x v="360"/>
    <x v="22"/>
    <x v="3"/>
    <x v="7"/>
    <x v="5"/>
    <x v="4"/>
    <n v="2324440"/>
    <n v="32741"/>
    <n v="36375"/>
    <n v="13921"/>
    <n v="83037"/>
    <n v="3.5723443065856723E-2"/>
    <x v="0"/>
    <n v="0"/>
  </r>
  <r>
    <s v="Post_2344"/>
    <x v="559"/>
    <x v="15"/>
    <x v="3"/>
    <x v="7"/>
    <x v="1"/>
    <x v="6"/>
    <n v="3220901"/>
    <n v="364571"/>
    <n v="27324"/>
    <n v="39461"/>
    <n v="431356"/>
    <n v="0.13392401691327985"/>
    <x v="2"/>
    <n v="0"/>
  </r>
  <r>
    <s v="Post_2345"/>
    <x v="498"/>
    <x v="23"/>
    <x v="1"/>
    <x v="0"/>
    <x v="0"/>
    <x v="6"/>
    <n v="358197"/>
    <n v="302752"/>
    <n v="72799"/>
    <n v="21197"/>
    <n v="396748"/>
    <n v="1.1076251336555025"/>
    <x v="1"/>
    <n v="0"/>
  </r>
  <r>
    <s v="Post_2346"/>
    <x v="162"/>
    <x v="0"/>
    <x v="3"/>
    <x v="7"/>
    <x v="4"/>
    <x v="6"/>
    <n v="2580641"/>
    <n v="123664"/>
    <n v="69711"/>
    <n v="7855"/>
    <n v="201230"/>
    <n v="7.7976750737510564E-2"/>
    <x v="2"/>
    <n v="0"/>
  </r>
  <r>
    <s v="Post_2347"/>
    <x v="103"/>
    <x v="17"/>
    <x v="0"/>
    <x v="0"/>
    <x v="1"/>
    <x v="4"/>
    <n v="2681634"/>
    <n v="368908"/>
    <n v="27522"/>
    <n v="23777"/>
    <n v="420207"/>
    <n v="0.15669811764021488"/>
    <x v="1"/>
    <n v="0"/>
  </r>
  <r>
    <s v="Post_2348"/>
    <x v="692"/>
    <x v="15"/>
    <x v="3"/>
    <x v="6"/>
    <x v="0"/>
    <x v="2"/>
    <n v="1214414"/>
    <n v="157239"/>
    <n v="57620"/>
    <n v="29886"/>
    <n v="244745"/>
    <n v="0.20153341446985953"/>
    <x v="0"/>
    <n v="0"/>
  </r>
  <r>
    <s v="Post_2349"/>
    <x v="167"/>
    <x v="15"/>
    <x v="2"/>
    <x v="7"/>
    <x v="4"/>
    <x v="1"/>
    <n v="2095372"/>
    <n v="123030"/>
    <n v="65568"/>
    <n v="5739"/>
    <n v="194337"/>
    <n v="9.2745822698785702E-2"/>
    <x v="1"/>
    <n v="0"/>
  </r>
  <r>
    <s v="Post_2350"/>
    <x v="684"/>
    <x v="22"/>
    <x v="2"/>
    <x v="9"/>
    <x v="1"/>
    <x v="7"/>
    <n v="1459934"/>
    <n v="300011"/>
    <n v="84049"/>
    <n v="5584"/>
    <n v="389644"/>
    <n v="0.26689151701378283"/>
    <x v="1"/>
    <n v="0"/>
  </r>
  <r>
    <s v="Post_2351"/>
    <x v="355"/>
    <x v="20"/>
    <x v="3"/>
    <x v="0"/>
    <x v="5"/>
    <x v="7"/>
    <n v="4116315"/>
    <n v="46829"/>
    <n v="55447"/>
    <n v="45969"/>
    <n v="148245"/>
    <n v="3.6014007674339793E-2"/>
    <x v="1"/>
    <n v="0"/>
  </r>
  <r>
    <s v="Post_2352"/>
    <x v="693"/>
    <x v="21"/>
    <x v="0"/>
    <x v="4"/>
    <x v="2"/>
    <x v="1"/>
    <n v="296788"/>
    <n v="433928"/>
    <n v="54838"/>
    <n v="18371"/>
    <n v="507137"/>
    <n v="1.7087517015512756"/>
    <x v="2"/>
    <n v="0"/>
  </r>
  <r>
    <s v="Post_2353"/>
    <x v="557"/>
    <x v="20"/>
    <x v="3"/>
    <x v="7"/>
    <x v="5"/>
    <x v="7"/>
    <n v="16896"/>
    <n v="474590"/>
    <n v="4148"/>
    <n v="49986"/>
    <n v="528724"/>
    <n v="31.292850378787879"/>
    <x v="2"/>
    <n v="0"/>
  </r>
  <r>
    <s v="Post_2354"/>
    <x v="462"/>
    <x v="20"/>
    <x v="1"/>
    <x v="1"/>
    <x v="1"/>
    <x v="3"/>
    <n v="155519"/>
    <n v="315644"/>
    <n v="87191"/>
    <n v="4007"/>
    <n v="406842"/>
    <n v="2.6160276236344111"/>
    <x v="2"/>
    <n v="0"/>
  </r>
  <r>
    <s v="Post_2355"/>
    <x v="146"/>
    <x v="7"/>
    <x v="1"/>
    <x v="5"/>
    <x v="5"/>
    <x v="6"/>
    <n v="434344"/>
    <n v="82529"/>
    <n v="16899"/>
    <n v="35321"/>
    <n v="134749"/>
    <n v="0.3102356657395981"/>
    <x v="0"/>
    <n v="0"/>
  </r>
  <r>
    <s v="Post_2356"/>
    <x v="464"/>
    <x v="22"/>
    <x v="2"/>
    <x v="8"/>
    <x v="5"/>
    <x v="4"/>
    <n v="901026"/>
    <n v="172427"/>
    <n v="47033"/>
    <n v="4198"/>
    <n v="223658"/>
    <n v="0.24822591134994995"/>
    <x v="1"/>
    <n v="0"/>
  </r>
  <r>
    <s v="Post_2357"/>
    <x v="560"/>
    <x v="3"/>
    <x v="2"/>
    <x v="4"/>
    <x v="2"/>
    <x v="0"/>
    <n v="2091073"/>
    <n v="475472"/>
    <n v="4277"/>
    <n v="34762"/>
    <n v="514511"/>
    <n v="0.24605118998715014"/>
    <x v="1"/>
    <n v="0"/>
  </r>
  <r>
    <s v="Post_2358"/>
    <x v="427"/>
    <x v="16"/>
    <x v="2"/>
    <x v="9"/>
    <x v="5"/>
    <x v="3"/>
    <n v="1592524"/>
    <n v="410109"/>
    <n v="38169"/>
    <n v="2232"/>
    <n v="450510"/>
    <n v="0.28289055612348701"/>
    <x v="2"/>
    <n v="0"/>
  </r>
  <r>
    <s v="Post_2359"/>
    <x v="566"/>
    <x v="0"/>
    <x v="1"/>
    <x v="2"/>
    <x v="2"/>
    <x v="4"/>
    <n v="1567332"/>
    <n v="378583"/>
    <n v="88750"/>
    <n v="33441"/>
    <n v="500774"/>
    <n v="0.31950729009552536"/>
    <x v="2"/>
    <n v="0"/>
  </r>
  <r>
    <s v="Post_2360"/>
    <x v="133"/>
    <x v="9"/>
    <x v="0"/>
    <x v="2"/>
    <x v="0"/>
    <x v="1"/>
    <n v="583548"/>
    <n v="159734"/>
    <n v="5218"/>
    <n v="18625"/>
    <n v="183577"/>
    <n v="0.31458766031243357"/>
    <x v="1"/>
    <n v="0"/>
  </r>
  <r>
    <s v="Post_2361"/>
    <x v="248"/>
    <x v="14"/>
    <x v="3"/>
    <x v="2"/>
    <x v="1"/>
    <x v="6"/>
    <n v="3589977"/>
    <n v="378797"/>
    <n v="16666"/>
    <n v="45806"/>
    <n v="441269"/>
    <n v="0.12291694347902507"/>
    <x v="2"/>
    <n v="0"/>
  </r>
  <r>
    <s v="Post_2362"/>
    <x v="377"/>
    <x v="12"/>
    <x v="0"/>
    <x v="9"/>
    <x v="4"/>
    <x v="4"/>
    <n v="2142186"/>
    <n v="145976"/>
    <n v="95970"/>
    <n v="8679"/>
    <n v="250625"/>
    <n v="0.11699497615986661"/>
    <x v="1"/>
    <n v="0"/>
  </r>
  <r>
    <s v="Post_2363"/>
    <x v="239"/>
    <x v="13"/>
    <x v="2"/>
    <x v="8"/>
    <x v="4"/>
    <x v="3"/>
    <n v="3887527"/>
    <n v="400205"/>
    <n v="11490"/>
    <n v="12108"/>
    <n v="423803"/>
    <n v="0.10901609172103499"/>
    <x v="1"/>
    <n v="0"/>
  </r>
  <r>
    <s v="Post_2364"/>
    <x v="475"/>
    <x v="21"/>
    <x v="1"/>
    <x v="2"/>
    <x v="5"/>
    <x v="6"/>
    <n v="3265277"/>
    <n v="458051"/>
    <n v="29284"/>
    <n v="27213"/>
    <n v="514548"/>
    <n v="0.15758173043205828"/>
    <x v="0"/>
    <n v="0"/>
  </r>
  <r>
    <s v="Post_2365"/>
    <x v="446"/>
    <x v="20"/>
    <x v="1"/>
    <x v="7"/>
    <x v="0"/>
    <x v="7"/>
    <n v="2468546"/>
    <n v="184286"/>
    <n v="40314"/>
    <n v="40022"/>
    <n v="264622"/>
    <n v="0.10719751627071158"/>
    <x v="1"/>
    <n v="0"/>
  </r>
  <r>
    <s v="Post_2366"/>
    <x v="295"/>
    <x v="14"/>
    <x v="0"/>
    <x v="7"/>
    <x v="3"/>
    <x v="6"/>
    <n v="2069657"/>
    <n v="384667"/>
    <n v="92434"/>
    <n v="33853"/>
    <n v="510954"/>
    <n v="0.24687858906089269"/>
    <x v="1"/>
    <n v="0"/>
  </r>
  <r>
    <s v="Post_2367"/>
    <x v="649"/>
    <x v="10"/>
    <x v="3"/>
    <x v="0"/>
    <x v="3"/>
    <x v="3"/>
    <n v="4289977"/>
    <n v="96645"/>
    <n v="89277"/>
    <n v="22760"/>
    <n v="208682"/>
    <n v="4.8644083639609259E-2"/>
    <x v="2"/>
    <n v="0"/>
  </r>
  <r>
    <s v="Post_2368"/>
    <x v="450"/>
    <x v="15"/>
    <x v="3"/>
    <x v="3"/>
    <x v="4"/>
    <x v="4"/>
    <n v="274569"/>
    <n v="84850"/>
    <n v="78663"/>
    <n v="22317"/>
    <n v="185830"/>
    <n v="0.67680619443564272"/>
    <x v="2"/>
    <n v="0"/>
  </r>
  <r>
    <s v="Post_2369"/>
    <x v="275"/>
    <x v="3"/>
    <x v="1"/>
    <x v="6"/>
    <x v="0"/>
    <x v="4"/>
    <n v="4530657"/>
    <n v="343884"/>
    <n v="23584"/>
    <n v="33459"/>
    <n v="400927"/>
    <n v="8.8492022238717258E-2"/>
    <x v="2"/>
    <n v="0"/>
  </r>
  <r>
    <s v="Post_2370"/>
    <x v="455"/>
    <x v="21"/>
    <x v="0"/>
    <x v="1"/>
    <x v="3"/>
    <x v="0"/>
    <n v="784735"/>
    <n v="222216"/>
    <n v="18478"/>
    <n v="15303"/>
    <n v="255997"/>
    <n v="0.32622095357031355"/>
    <x v="0"/>
    <n v="0"/>
  </r>
  <r>
    <s v="Post_2371"/>
    <x v="694"/>
    <x v="8"/>
    <x v="0"/>
    <x v="4"/>
    <x v="0"/>
    <x v="3"/>
    <n v="3640704"/>
    <n v="122275"/>
    <n v="69449"/>
    <n v="39348"/>
    <n v="231072"/>
    <n v="6.3469043349857604E-2"/>
    <x v="2"/>
    <n v="0"/>
  </r>
  <r>
    <s v="Post_2372"/>
    <x v="215"/>
    <x v="12"/>
    <x v="2"/>
    <x v="9"/>
    <x v="3"/>
    <x v="6"/>
    <n v="4201548"/>
    <n v="235903"/>
    <n v="65461"/>
    <n v="45899"/>
    <n v="347263"/>
    <n v="8.2651203794411016E-2"/>
    <x v="2"/>
    <n v="0"/>
  </r>
  <r>
    <s v="Post_2373"/>
    <x v="24"/>
    <x v="6"/>
    <x v="1"/>
    <x v="6"/>
    <x v="5"/>
    <x v="0"/>
    <n v="2674421"/>
    <n v="365369"/>
    <n v="78273"/>
    <n v="45815"/>
    <n v="489457"/>
    <n v="0.18301419260467966"/>
    <x v="0"/>
    <n v="0"/>
  </r>
  <r>
    <s v="Post_2374"/>
    <x v="695"/>
    <x v="20"/>
    <x v="2"/>
    <x v="7"/>
    <x v="2"/>
    <x v="7"/>
    <n v="2944740"/>
    <n v="49038"/>
    <n v="74344"/>
    <n v="44081"/>
    <n v="167463"/>
    <n v="5.686851810346584E-2"/>
    <x v="0"/>
    <n v="0"/>
  </r>
  <r>
    <s v="Post_2375"/>
    <x v="360"/>
    <x v="22"/>
    <x v="3"/>
    <x v="7"/>
    <x v="4"/>
    <x v="3"/>
    <n v="1417380"/>
    <n v="466880"/>
    <n v="27498"/>
    <n v="31415"/>
    <n v="525793"/>
    <n v="0.37096121012008071"/>
    <x v="0"/>
    <n v="0"/>
  </r>
  <r>
    <s v="Post_2376"/>
    <x v="368"/>
    <x v="9"/>
    <x v="2"/>
    <x v="0"/>
    <x v="3"/>
    <x v="6"/>
    <n v="3439140"/>
    <n v="412155"/>
    <n v="15138"/>
    <n v="23614"/>
    <n v="450907"/>
    <n v="0.13111039387753914"/>
    <x v="2"/>
    <n v="0"/>
  </r>
  <r>
    <s v="Post_2377"/>
    <x v="11"/>
    <x v="9"/>
    <x v="0"/>
    <x v="4"/>
    <x v="4"/>
    <x v="4"/>
    <n v="1673508"/>
    <n v="79020"/>
    <n v="91806"/>
    <n v="20155"/>
    <n v="190981"/>
    <n v="0.11412015956900116"/>
    <x v="0"/>
    <n v="0"/>
  </r>
  <r>
    <s v="Post_2378"/>
    <x v="120"/>
    <x v="9"/>
    <x v="2"/>
    <x v="4"/>
    <x v="0"/>
    <x v="3"/>
    <n v="1053561"/>
    <n v="469326"/>
    <n v="72822"/>
    <n v="39659"/>
    <n v="581807"/>
    <n v="0.55222905935204514"/>
    <x v="2"/>
    <n v="0"/>
  </r>
  <r>
    <s v="Post_2379"/>
    <x v="143"/>
    <x v="7"/>
    <x v="2"/>
    <x v="3"/>
    <x v="5"/>
    <x v="7"/>
    <n v="2030811"/>
    <n v="448529"/>
    <n v="13583"/>
    <n v="24483"/>
    <n v="486595"/>
    <n v="0.2396062459775922"/>
    <x v="1"/>
    <n v="0"/>
  </r>
  <r>
    <s v="Post_2380"/>
    <x v="219"/>
    <x v="7"/>
    <x v="2"/>
    <x v="9"/>
    <x v="3"/>
    <x v="0"/>
    <n v="4210620"/>
    <n v="188460"/>
    <n v="2003"/>
    <n v="44118"/>
    <n v="234581"/>
    <n v="5.5711747913608924E-2"/>
    <x v="1"/>
    <n v="0"/>
  </r>
  <r>
    <s v="Post_2381"/>
    <x v="4"/>
    <x v="3"/>
    <x v="0"/>
    <x v="1"/>
    <x v="2"/>
    <x v="5"/>
    <n v="2449143"/>
    <n v="142284"/>
    <n v="86663"/>
    <n v="26545"/>
    <n v="255492"/>
    <n v="0.10431893931877395"/>
    <x v="0"/>
    <n v="0"/>
  </r>
  <r>
    <s v="Post_2382"/>
    <x v="397"/>
    <x v="11"/>
    <x v="3"/>
    <x v="9"/>
    <x v="4"/>
    <x v="0"/>
    <n v="1530621"/>
    <n v="127327"/>
    <n v="89084"/>
    <n v="33491"/>
    <n v="249902"/>
    <n v="0.16326837277157441"/>
    <x v="2"/>
    <n v="0"/>
  </r>
  <r>
    <s v="Post_2383"/>
    <x v="119"/>
    <x v="17"/>
    <x v="1"/>
    <x v="0"/>
    <x v="3"/>
    <x v="4"/>
    <n v="4848430"/>
    <n v="366691"/>
    <n v="47997"/>
    <n v="35753"/>
    <n v="450441"/>
    <n v="9.2904507232238059E-2"/>
    <x v="2"/>
    <n v="0"/>
  </r>
  <r>
    <s v="Post_2384"/>
    <x v="130"/>
    <x v="17"/>
    <x v="3"/>
    <x v="0"/>
    <x v="0"/>
    <x v="1"/>
    <n v="4303440"/>
    <n v="2761"/>
    <n v="98789"/>
    <n v="28154"/>
    <n v="129704"/>
    <n v="3.0139609242838289E-2"/>
    <x v="0"/>
    <n v="0"/>
  </r>
  <r>
    <s v="Post_2385"/>
    <x v="352"/>
    <x v="23"/>
    <x v="3"/>
    <x v="4"/>
    <x v="3"/>
    <x v="2"/>
    <n v="1334444"/>
    <n v="480156"/>
    <n v="75315"/>
    <n v="4080"/>
    <n v="559551"/>
    <n v="0.41931396147009542"/>
    <x v="0"/>
    <n v="0"/>
  </r>
  <r>
    <s v="Post_2386"/>
    <x v="289"/>
    <x v="5"/>
    <x v="2"/>
    <x v="0"/>
    <x v="2"/>
    <x v="2"/>
    <n v="4476612"/>
    <n v="393831"/>
    <n v="51315"/>
    <n v="38941"/>
    <n v="484087"/>
    <n v="0.10813691246862582"/>
    <x v="1"/>
    <n v="0"/>
  </r>
  <r>
    <s v="Post_2387"/>
    <x v="522"/>
    <x v="23"/>
    <x v="2"/>
    <x v="5"/>
    <x v="4"/>
    <x v="1"/>
    <n v="175519"/>
    <n v="468536"/>
    <n v="73583"/>
    <n v="28742"/>
    <n v="570861"/>
    <n v="3.2524171172351712"/>
    <x v="0"/>
    <n v="0"/>
  </r>
  <r>
    <s v="Post_2388"/>
    <x v="10"/>
    <x v="8"/>
    <x v="0"/>
    <x v="8"/>
    <x v="5"/>
    <x v="0"/>
    <n v="2101312"/>
    <n v="299542"/>
    <n v="6451"/>
    <n v="23831"/>
    <n v="329824"/>
    <n v="0.1569609843754759"/>
    <x v="2"/>
    <n v="0"/>
  </r>
  <r>
    <s v="Post_2389"/>
    <x v="23"/>
    <x v="13"/>
    <x v="1"/>
    <x v="5"/>
    <x v="5"/>
    <x v="6"/>
    <n v="203200"/>
    <n v="218590"/>
    <n v="72764"/>
    <n v="34315"/>
    <n v="325669"/>
    <n v="1.6027017716535432"/>
    <x v="2"/>
    <n v="0"/>
  </r>
  <r>
    <s v="Post_2390"/>
    <x v="227"/>
    <x v="0"/>
    <x v="0"/>
    <x v="0"/>
    <x v="4"/>
    <x v="7"/>
    <n v="3105849"/>
    <n v="19437"/>
    <n v="81661"/>
    <n v="30275"/>
    <n v="131373"/>
    <n v="4.2298579229061037E-2"/>
    <x v="2"/>
    <n v="0"/>
  </r>
  <r>
    <s v="Post_2391"/>
    <x v="342"/>
    <x v="16"/>
    <x v="2"/>
    <x v="6"/>
    <x v="3"/>
    <x v="4"/>
    <n v="1633210"/>
    <n v="436819"/>
    <n v="60378"/>
    <n v="21976"/>
    <n v="519173"/>
    <n v="0.31788502397119783"/>
    <x v="0"/>
    <n v="0"/>
  </r>
  <r>
    <s v="Post_2392"/>
    <x v="614"/>
    <x v="9"/>
    <x v="0"/>
    <x v="0"/>
    <x v="0"/>
    <x v="4"/>
    <n v="2035775"/>
    <n v="228933"/>
    <n v="57754"/>
    <n v="21473"/>
    <n v="308160"/>
    <n v="0.15137232749198709"/>
    <x v="0"/>
    <n v="0"/>
  </r>
  <r>
    <s v="Post_2393"/>
    <x v="57"/>
    <x v="14"/>
    <x v="0"/>
    <x v="7"/>
    <x v="2"/>
    <x v="1"/>
    <n v="3600594"/>
    <n v="292122"/>
    <n v="20092"/>
    <n v="46352"/>
    <n v="358566"/>
    <n v="9.9585235102874689E-2"/>
    <x v="2"/>
    <n v="0"/>
  </r>
  <r>
    <s v="Post_2394"/>
    <x v="37"/>
    <x v="0"/>
    <x v="3"/>
    <x v="1"/>
    <x v="2"/>
    <x v="6"/>
    <n v="885219"/>
    <n v="120632"/>
    <n v="61893"/>
    <n v="2148"/>
    <n v="184673"/>
    <n v="0.20861843227495117"/>
    <x v="1"/>
    <n v="0"/>
  </r>
  <r>
    <s v="Post_2395"/>
    <x v="5"/>
    <x v="4"/>
    <x v="1"/>
    <x v="0"/>
    <x v="3"/>
    <x v="7"/>
    <n v="3171786"/>
    <n v="50849"/>
    <n v="1646"/>
    <n v="20221"/>
    <n v="72716"/>
    <n v="2.2925884659305514E-2"/>
    <x v="1"/>
    <n v="0"/>
  </r>
  <r>
    <s v="Post_2396"/>
    <x v="548"/>
    <x v="22"/>
    <x v="0"/>
    <x v="0"/>
    <x v="5"/>
    <x v="0"/>
    <n v="3810326"/>
    <n v="307848"/>
    <n v="55932"/>
    <n v="4856"/>
    <n v="368636"/>
    <n v="9.6746577589424107E-2"/>
    <x v="0"/>
    <n v="0"/>
  </r>
  <r>
    <s v="Post_2397"/>
    <x v="276"/>
    <x v="4"/>
    <x v="1"/>
    <x v="2"/>
    <x v="0"/>
    <x v="3"/>
    <n v="103897"/>
    <n v="39137"/>
    <n v="23566"/>
    <n v="43482"/>
    <n v="106185"/>
    <n v="1.0220218100618883"/>
    <x v="0"/>
    <n v="0"/>
  </r>
  <r>
    <s v="Post_2398"/>
    <x v="668"/>
    <x v="20"/>
    <x v="1"/>
    <x v="3"/>
    <x v="5"/>
    <x v="1"/>
    <n v="267595"/>
    <n v="196017"/>
    <n v="71829"/>
    <n v="28958"/>
    <n v="296804"/>
    <n v="1.1091537584782973"/>
    <x v="1"/>
    <n v="0"/>
  </r>
  <r>
    <s v="Post_2399"/>
    <x v="363"/>
    <x v="4"/>
    <x v="2"/>
    <x v="6"/>
    <x v="1"/>
    <x v="7"/>
    <n v="859794"/>
    <n v="253727"/>
    <n v="18939"/>
    <n v="7344"/>
    <n v="280010"/>
    <n v="0.32567103282879389"/>
    <x v="1"/>
    <n v="0"/>
  </r>
  <r>
    <s v="Post_2400"/>
    <x v="393"/>
    <x v="8"/>
    <x v="1"/>
    <x v="5"/>
    <x v="3"/>
    <x v="3"/>
    <n v="1032172"/>
    <n v="63781"/>
    <n v="81612"/>
    <n v="41902"/>
    <n v="187295"/>
    <n v="0.18145716024073508"/>
    <x v="0"/>
    <n v="0"/>
  </r>
  <r>
    <s v="Post_2401"/>
    <x v="602"/>
    <x v="8"/>
    <x v="0"/>
    <x v="0"/>
    <x v="0"/>
    <x v="7"/>
    <n v="4207986"/>
    <n v="433397"/>
    <n v="76452"/>
    <n v="4641"/>
    <n v="514490"/>
    <n v="0.12226514061596212"/>
    <x v="0"/>
    <n v="0"/>
  </r>
  <r>
    <s v="Post_2402"/>
    <x v="51"/>
    <x v="7"/>
    <x v="2"/>
    <x v="2"/>
    <x v="2"/>
    <x v="5"/>
    <n v="4256325"/>
    <n v="88247"/>
    <n v="44482"/>
    <n v="34984"/>
    <n v="167713"/>
    <n v="3.9403241058894707E-2"/>
    <x v="2"/>
    <n v="0"/>
  </r>
  <r>
    <s v="Post_2403"/>
    <x v="58"/>
    <x v="17"/>
    <x v="0"/>
    <x v="6"/>
    <x v="0"/>
    <x v="7"/>
    <n v="416662"/>
    <n v="334892"/>
    <n v="26921"/>
    <n v="5078"/>
    <n v="366891"/>
    <n v="0.88054826214053594"/>
    <x v="0"/>
    <n v="0"/>
  </r>
  <r>
    <s v="Post_2404"/>
    <x v="118"/>
    <x v="12"/>
    <x v="2"/>
    <x v="5"/>
    <x v="3"/>
    <x v="4"/>
    <n v="3438856"/>
    <n v="106702"/>
    <n v="82635"/>
    <n v="48353"/>
    <n v="237690"/>
    <n v="6.9118916290766469E-2"/>
    <x v="1"/>
    <n v="0"/>
  </r>
  <r>
    <s v="Post_2405"/>
    <x v="371"/>
    <x v="8"/>
    <x v="2"/>
    <x v="3"/>
    <x v="0"/>
    <x v="0"/>
    <n v="270796"/>
    <n v="352250"/>
    <n v="73303"/>
    <n v="40986"/>
    <n v="466539"/>
    <n v="1.7228430257463183"/>
    <x v="1"/>
    <n v="0"/>
  </r>
  <r>
    <s v="Post_2406"/>
    <x v="549"/>
    <x v="12"/>
    <x v="0"/>
    <x v="5"/>
    <x v="1"/>
    <x v="1"/>
    <n v="168375"/>
    <n v="59089"/>
    <n v="63545"/>
    <n v="31044"/>
    <n v="153678"/>
    <n v="0.91271269487750561"/>
    <x v="0"/>
    <n v="0"/>
  </r>
  <r>
    <s v="Post_2407"/>
    <x v="571"/>
    <x v="1"/>
    <x v="0"/>
    <x v="3"/>
    <x v="3"/>
    <x v="1"/>
    <n v="2605588"/>
    <n v="324998"/>
    <n v="11214"/>
    <n v="20805"/>
    <n v="357017"/>
    <n v="0.13701974372003556"/>
    <x v="2"/>
    <n v="0"/>
  </r>
  <r>
    <s v="Post_2408"/>
    <x v="507"/>
    <x v="21"/>
    <x v="3"/>
    <x v="4"/>
    <x v="5"/>
    <x v="6"/>
    <n v="1234193"/>
    <n v="366180"/>
    <n v="76467"/>
    <n v="46591"/>
    <n v="489238"/>
    <n v="0.39640315574630547"/>
    <x v="2"/>
    <n v="0"/>
  </r>
  <r>
    <s v="Post_2409"/>
    <x v="398"/>
    <x v="13"/>
    <x v="3"/>
    <x v="1"/>
    <x v="2"/>
    <x v="7"/>
    <n v="1921686"/>
    <n v="235328"/>
    <n v="25763"/>
    <n v="14304"/>
    <n v="275395"/>
    <n v="0.14330905257154394"/>
    <x v="2"/>
    <n v="0"/>
  </r>
  <r>
    <s v="Post_2410"/>
    <x v="524"/>
    <x v="10"/>
    <x v="3"/>
    <x v="9"/>
    <x v="5"/>
    <x v="0"/>
    <n v="133339"/>
    <n v="248507"/>
    <n v="41515"/>
    <n v="30406"/>
    <n v="320428"/>
    <n v="2.4031078679156135"/>
    <x v="1"/>
    <n v="0"/>
  </r>
  <r>
    <s v="Post_2411"/>
    <x v="601"/>
    <x v="0"/>
    <x v="0"/>
    <x v="3"/>
    <x v="4"/>
    <x v="4"/>
    <n v="2027807"/>
    <n v="181535"/>
    <n v="68072"/>
    <n v="3161"/>
    <n v="252768"/>
    <n v="0.12465091598953944"/>
    <x v="1"/>
    <n v="0"/>
  </r>
  <r>
    <s v="Post_2412"/>
    <x v="478"/>
    <x v="11"/>
    <x v="2"/>
    <x v="2"/>
    <x v="3"/>
    <x v="7"/>
    <n v="2169060"/>
    <n v="107786"/>
    <n v="69766"/>
    <n v="49507"/>
    <n v="227059"/>
    <n v="0.1046808294837395"/>
    <x v="1"/>
    <n v="0"/>
  </r>
  <r>
    <s v="Post_2413"/>
    <x v="599"/>
    <x v="11"/>
    <x v="0"/>
    <x v="8"/>
    <x v="4"/>
    <x v="0"/>
    <n v="3544861"/>
    <n v="135885"/>
    <n v="21914"/>
    <n v="32733"/>
    <n v="190532"/>
    <n v="5.3748792971007889E-2"/>
    <x v="1"/>
    <n v="0"/>
  </r>
  <r>
    <s v="Post_2414"/>
    <x v="575"/>
    <x v="19"/>
    <x v="2"/>
    <x v="6"/>
    <x v="2"/>
    <x v="6"/>
    <n v="1705105"/>
    <n v="53294"/>
    <n v="74926"/>
    <n v="48281"/>
    <n v="176501"/>
    <n v="0.1035132733761264"/>
    <x v="0"/>
    <n v="0"/>
  </r>
  <r>
    <s v="Post_2415"/>
    <x v="335"/>
    <x v="22"/>
    <x v="3"/>
    <x v="3"/>
    <x v="0"/>
    <x v="3"/>
    <n v="2588183"/>
    <n v="255730"/>
    <n v="21342"/>
    <n v="29577"/>
    <n v="306649"/>
    <n v="0.1184804165702348"/>
    <x v="1"/>
    <n v="0"/>
  </r>
  <r>
    <s v="Post_2416"/>
    <x v="16"/>
    <x v="13"/>
    <x v="2"/>
    <x v="3"/>
    <x v="3"/>
    <x v="1"/>
    <n v="2235474"/>
    <n v="91583"/>
    <n v="92501"/>
    <n v="28268"/>
    <n v="212352"/>
    <n v="9.4991934596421163E-2"/>
    <x v="2"/>
    <n v="0"/>
  </r>
  <r>
    <s v="Post_2417"/>
    <x v="604"/>
    <x v="17"/>
    <x v="0"/>
    <x v="0"/>
    <x v="0"/>
    <x v="0"/>
    <n v="3524223"/>
    <n v="1184"/>
    <n v="78674"/>
    <n v="12101"/>
    <n v="91959"/>
    <n v="2.6093411228517605E-2"/>
    <x v="0"/>
    <n v="0"/>
  </r>
  <r>
    <s v="Post_2418"/>
    <x v="696"/>
    <x v="13"/>
    <x v="3"/>
    <x v="6"/>
    <x v="4"/>
    <x v="0"/>
    <n v="1893669"/>
    <n v="98719"/>
    <n v="38141"/>
    <n v="25909"/>
    <n v="162769"/>
    <n v="8.5954303524005515E-2"/>
    <x v="0"/>
    <n v="0"/>
  </r>
  <r>
    <s v="Post_2419"/>
    <x v="164"/>
    <x v="4"/>
    <x v="3"/>
    <x v="9"/>
    <x v="0"/>
    <x v="2"/>
    <n v="984735"/>
    <n v="436238"/>
    <n v="69677"/>
    <n v="42992"/>
    <n v="548907"/>
    <n v="0.5574159545461469"/>
    <x v="2"/>
    <n v="0"/>
  </r>
  <r>
    <s v="Post_2420"/>
    <x v="122"/>
    <x v="13"/>
    <x v="3"/>
    <x v="9"/>
    <x v="4"/>
    <x v="5"/>
    <n v="3801329"/>
    <n v="179214"/>
    <n v="62593"/>
    <n v="37675"/>
    <n v="279482"/>
    <n v="7.35221813213221E-2"/>
    <x v="2"/>
    <n v="0"/>
  </r>
  <r>
    <s v="Post_2421"/>
    <x v="643"/>
    <x v="16"/>
    <x v="0"/>
    <x v="8"/>
    <x v="3"/>
    <x v="4"/>
    <n v="4112956"/>
    <n v="62765"/>
    <n v="47325"/>
    <n v="39189"/>
    <n v="149279"/>
    <n v="3.6294820562145572E-2"/>
    <x v="1"/>
    <n v="0"/>
  </r>
  <r>
    <s v="Post_2422"/>
    <x v="494"/>
    <x v="3"/>
    <x v="1"/>
    <x v="9"/>
    <x v="0"/>
    <x v="5"/>
    <n v="4244091"/>
    <n v="247707"/>
    <n v="91134"/>
    <n v="21078"/>
    <n v="359919"/>
    <n v="8.480473203802652E-2"/>
    <x v="2"/>
    <n v="0"/>
  </r>
  <r>
    <s v="Post_2423"/>
    <x v="203"/>
    <x v="3"/>
    <x v="3"/>
    <x v="2"/>
    <x v="5"/>
    <x v="2"/>
    <n v="795243"/>
    <n v="129380"/>
    <n v="23945"/>
    <n v="4134"/>
    <n v="157459"/>
    <n v="0.19800111412486499"/>
    <x v="1"/>
    <n v="0"/>
  </r>
  <r>
    <s v="Post_2424"/>
    <x v="237"/>
    <x v="5"/>
    <x v="1"/>
    <x v="2"/>
    <x v="1"/>
    <x v="5"/>
    <n v="670647"/>
    <n v="304751"/>
    <n v="19252"/>
    <n v="4825"/>
    <n v="328828"/>
    <n v="0.49031457681910157"/>
    <x v="1"/>
    <n v="0"/>
  </r>
  <r>
    <s v="Post_2425"/>
    <x v="353"/>
    <x v="9"/>
    <x v="0"/>
    <x v="6"/>
    <x v="5"/>
    <x v="5"/>
    <n v="1333724"/>
    <n v="340778"/>
    <n v="70404"/>
    <n v="45627"/>
    <n v="456809"/>
    <n v="0.34250639562608154"/>
    <x v="2"/>
    <n v="0"/>
  </r>
  <r>
    <s v="Post_2426"/>
    <x v="697"/>
    <x v="17"/>
    <x v="1"/>
    <x v="8"/>
    <x v="3"/>
    <x v="5"/>
    <n v="3681863"/>
    <n v="228168"/>
    <n v="9128"/>
    <n v="32280"/>
    <n v="269576"/>
    <n v="7.3217281577288448E-2"/>
    <x v="1"/>
    <n v="0"/>
  </r>
  <r>
    <s v="Post_2427"/>
    <x v="495"/>
    <x v="9"/>
    <x v="1"/>
    <x v="8"/>
    <x v="4"/>
    <x v="1"/>
    <n v="4466621"/>
    <n v="479028"/>
    <n v="75159"/>
    <n v="13063"/>
    <n v="567250"/>
    <n v="0.12699756706467819"/>
    <x v="2"/>
    <n v="0"/>
  </r>
  <r>
    <s v="Post_2428"/>
    <x v="603"/>
    <x v="2"/>
    <x v="3"/>
    <x v="4"/>
    <x v="3"/>
    <x v="6"/>
    <n v="4294256"/>
    <n v="475876"/>
    <n v="28764"/>
    <n v="40435"/>
    <n v="545075"/>
    <n v="0.12693118435416986"/>
    <x v="2"/>
    <n v="0"/>
  </r>
  <r>
    <s v="Post_2429"/>
    <x v="324"/>
    <x v="2"/>
    <x v="2"/>
    <x v="8"/>
    <x v="1"/>
    <x v="6"/>
    <n v="2668217"/>
    <n v="489199"/>
    <n v="86017"/>
    <n v="44585"/>
    <n v="619801"/>
    <n v="0.23229032721101769"/>
    <x v="1"/>
    <n v="0"/>
  </r>
  <r>
    <s v="Post_2430"/>
    <x v="673"/>
    <x v="10"/>
    <x v="2"/>
    <x v="9"/>
    <x v="3"/>
    <x v="3"/>
    <n v="752874"/>
    <n v="409136"/>
    <n v="81870"/>
    <n v="13101"/>
    <n v="504107"/>
    <n v="0.66957684818442398"/>
    <x v="0"/>
    <n v="0"/>
  </r>
  <r>
    <s v="Post_2431"/>
    <x v="528"/>
    <x v="6"/>
    <x v="1"/>
    <x v="7"/>
    <x v="3"/>
    <x v="4"/>
    <n v="2168159"/>
    <n v="445889"/>
    <n v="80260"/>
    <n v="44121"/>
    <n v="570270"/>
    <n v="0.26302037811802548"/>
    <x v="0"/>
    <n v="0"/>
  </r>
  <r>
    <s v="Post_2432"/>
    <x v="592"/>
    <x v="23"/>
    <x v="1"/>
    <x v="3"/>
    <x v="2"/>
    <x v="0"/>
    <n v="4930465"/>
    <n v="145318"/>
    <n v="39080"/>
    <n v="9349"/>
    <n v="193747"/>
    <n v="3.9295887913208996E-2"/>
    <x v="0"/>
    <n v="0"/>
  </r>
  <r>
    <s v="Post_2433"/>
    <x v="22"/>
    <x v="8"/>
    <x v="2"/>
    <x v="2"/>
    <x v="0"/>
    <x v="6"/>
    <n v="4914010"/>
    <n v="19243"/>
    <n v="56002"/>
    <n v="8519"/>
    <n v="83764"/>
    <n v="1.7045956357435169E-2"/>
    <x v="1"/>
    <n v="0"/>
  </r>
  <r>
    <s v="Post_2434"/>
    <x v="300"/>
    <x v="2"/>
    <x v="2"/>
    <x v="4"/>
    <x v="0"/>
    <x v="3"/>
    <n v="584615"/>
    <n v="150064"/>
    <n v="84725"/>
    <n v="17775"/>
    <n v="252564"/>
    <n v="0.43201765264319253"/>
    <x v="1"/>
    <n v="0"/>
  </r>
  <r>
    <s v="Post_2435"/>
    <x v="84"/>
    <x v="2"/>
    <x v="3"/>
    <x v="0"/>
    <x v="1"/>
    <x v="4"/>
    <n v="1142278"/>
    <n v="236928"/>
    <n v="12775"/>
    <n v="5265"/>
    <n v="254968"/>
    <n v="0.2232101117241162"/>
    <x v="0"/>
    <n v="0"/>
  </r>
  <r>
    <s v="Post_2436"/>
    <x v="616"/>
    <x v="8"/>
    <x v="3"/>
    <x v="1"/>
    <x v="1"/>
    <x v="1"/>
    <n v="730387"/>
    <n v="372363"/>
    <n v="3897"/>
    <n v="3722"/>
    <n v="379982"/>
    <n v="0.52024748523727837"/>
    <x v="1"/>
    <n v="0"/>
  </r>
  <r>
    <s v="Post_2437"/>
    <x v="352"/>
    <x v="23"/>
    <x v="3"/>
    <x v="3"/>
    <x v="4"/>
    <x v="2"/>
    <n v="2023853"/>
    <n v="456466"/>
    <n v="20085"/>
    <n v="32976"/>
    <n v="509527"/>
    <n v="0.25176087393699048"/>
    <x v="0"/>
    <n v="0"/>
  </r>
  <r>
    <s v="Post_2438"/>
    <x v="487"/>
    <x v="21"/>
    <x v="0"/>
    <x v="5"/>
    <x v="3"/>
    <x v="6"/>
    <n v="2816495"/>
    <n v="370066"/>
    <n v="79854"/>
    <n v="29476"/>
    <n v="479396"/>
    <n v="0.17021013706752541"/>
    <x v="0"/>
    <n v="0"/>
  </r>
  <r>
    <s v="Post_2439"/>
    <x v="214"/>
    <x v="9"/>
    <x v="0"/>
    <x v="0"/>
    <x v="5"/>
    <x v="3"/>
    <n v="2586745"/>
    <n v="404333"/>
    <n v="74597"/>
    <n v="46511"/>
    <n v="525441"/>
    <n v="0.20312825578091384"/>
    <x v="1"/>
    <n v="0"/>
  </r>
  <r>
    <s v="Post_2440"/>
    <x v="316"/>
    <x v="5"/>
    <x v="0"/>
    <x v="9"/>
    <x v="4"/>
    <x v="1"/>
    <n v="57063"/>
    <n v="445321"/>
    <n v="50056"/>
    <n v="13751"/>
    <n v="509128"/>
    <n v="8.9222087867795246"/>
    <x v="1"/>
    <n v="0"/>
  </r>
  <r>
    <s v="Post_2441"/>
    <x v="128"/>
    <x v="4"/>
    <x v="3"/>
    <x v="2"/>
    <x v="1"/>
    <x v="4"/>
    <n v="3634921"/>
    <n v="62251"/>
    <n v="65353"/>
    <n v="36771"/>
    <n v="164375"/>
    <n v="4.5221065327141909E-2"/>
    <x v="0"/>
    <n v="0"/>
  </r>
  <r>
    <s v="Post_2442"/>
    <x v="185"/>
    <x v="3"/>
    <x v="0"/>
    <x v="6"/>
    <x v="5"/>
    <x v="5"/>
    <n v="4192386"/>
    <n v="294804"/>
    <n v="89443"/>
    <n v="27277"/>
    <n v="411524"/>
    <n v="9.8159854555377291E-2"/>
    <x v="0"/>
    <n v="0"/>
  </r>
  <r>
    <s v="Post_2443"/>
    <x v="117"/>
    <x v="9"/>
    <x v="3"/>
    <x v="8"/>
    <x v="0"/>
    <x v="7"/>
    <n v="3691681"/>
    <n v="86388"/>
    <n v="36191"/>
    <n v="49207"/>
    <n v="171786"/>
    <n v="4.6533273053657669E-2"/>
    <x v="1"/>
    <n v="0"/>
  </r>
  <r>
    <s v="Post_2444"/>
    <x v="382"/>
    <x v="21"/>
    <x v="0"/>
    <x v="8"/>
    <x v="0"/>
    <x v="5"/>
    <n v="4837671"/>
    <n v="346397"/>
    <n v="58957"/>
    <n v="5374"/>
    <n v="410728"/>
    <n v="8.4902011732505167E-2"/>
    <x v="2"/>
    <n v="0"/>
  </r>
  <r>
    <s v="Post_2445"/>
    <x v="561"/>
    <x v="16"/>
    <x v="0"/>
    <x v="8"/>
    <x v="1"/>
    <x v="4"/>
    <n v="2241707"/>
    <n v="352345"/>
    <n v="74249"/>
    <n v="451"/>
    <n v="427045"/>
    <n v="0.19049991814273676"/>
    <x v="1"/>
    <n v="0"/>
  </r>
  <r>
    <s v="Post_2446"/>
    <x v="698"/>
    <x v="7"/>
    <x v="0"/>
    <x v="1"/>
    <x v="0"/>
    <x v="2"/>
    <n v="2425554"/>
    <n v="328451"/>
    <n v="85600"/>
    <n v="31540"/>
    <n v="445591"/>
    <n v="0.18370689747579316"/>
    <x v="1"/>
    <n v="0"/>
  </r>
  <r>
    <s v="Post_2447"/>
    <x v="588"/>
    <x v="9"/>
    <x v="3"/>
    <x v="4"/>
    <x v="5"/>
    <x v="7"/>
    <n v="4400609"/>
    <n v="235736"/>
    <n v="85103"/>
    <n v="19014"/>
    <n v="339853"/>
    <n v="7.7228629037480942E-2"/>
    <x v="0"/>
    <n v="0"/>
  </r>
  <r>
    <s v="Post_2448"/>
    <x v="91"/>
    <x v="14"/>
    <x v="3"/>
    <x v="9"/>
    <x v="4"/>
    <x v="5"/>
    <n v="4335484"/>
    <n v="265736"/>
    <n v="60002"/>
    <n v="48789"/>
    <n v="374527"/>
    <n v="8.6386433440879956E-2"/>
    <x v="1"/>
    <n v="0"/>
  </r>
  <r>
    <s v="Post_2449"/>
    <x v="620"/>
    <x v="23"/>
    <x v="0"/>
    <x v="4"/>
    <x v="5"/>
    <x v="1"/>
    <n v="2103742"/>
    <n v="157003"/>
    <n v="60341"/>
    <n v="40513"/>
    <n v="257857"/>
    <n v="0.1225706384147866"/>
    <x v="0"/>
    <n v="0"/>
  </r>
  <r>
    <s v="Post_2450"/>
    <x v="76"/>
    <x v="19"/>
    <x v="2"/>
    <x v="8"/>
    <x v="5"/>
    <x v="7"/>
    <n v="576763"/>
    <n v="467832"/>
    <n v="41087"/>
    <n v="8066"/>
    <n v="516985"/>
    <n v="0.89635604225652477"/>
    <x v="1"/>
    <n v="0"/>
  </r>
  <r>
    <s v="Post_2451"/>
    <x v="15"/>
    <x v="12"/>
    <x v="3"/>
    <x v="8"/>
    <x v="5"/>
    <x v="4"/>
    <n v="1143848"/>
    <n v="58018"/>
    <n v="37436"/>
    <n v="18311"/>
    <n v="113765"/>
    <n v="9.94581447884684E-2"/>
    <x v="2"/>
    <n v="0"/>
  </r>
  <r>
    <s v="Post_2452"/>
    <x v="395"/>
    <x v="6"/>
    <x v="1"/>
    <x v="4"/>
    <x v="1"/>
    <x v="0"/>
    <n v="4356392"/>
    <n v="411938"/>
    <n v="75228"/>
    <n v="24469"/>
    <n v="511635"/>
    <n v="0.11744466521837336"/>
    <x v="2"/>
    <n v="0"/>
  </r>
  <r>
    <s v="Post_2453"/>
    <x v="272"/>
    <x v="1"/>
    <x v="3"/>
    <x v="8"/>
    <x v="3"/>
    <x v="4"/>
    <n v="405063"/>
    <n v="366573"/>
    <n v="35185"/>
    <n v="36177"/>
    <n v="437935"/>
    <n v="1.0811528083285811"/>
    <x v="1"/>
    <n v="0"/>
  </r>
  <r>
    <s v="Post_2454"/>
    <x v="244"/>
    <x v="11"/>
    <x v="3"/>
    <x v="9"/>
    <x v="4"/>
    <x v="0"/>
    <n v="939082"/>
    <n v="406358"/>
    <n v="86675"/>
    <n v="10858"/>
    <n v="503891"/>
    <n v="0.53657827537957281"/>
    <x v="2"/>
    <n v="0"/>
  </r>
  <r>
    <s v="Post_2455"/>
    <x v="223"/>
    <x v="7"/>
    <x v="3"/>
    <x v="9"/>
    <x v="0"/>
    <x v="2"/>
    <n v="1911934"/>
    <n v="414686"/>
    <n v="62802"/>
    <n v="17662"/>
    <n v="495150"/>
    <n v="0.25897860491000213"/>
    <x v="2"/>
    <n v="0"/>
  </r>
  <r>
    <s v="Post_2456"/>
    <x v="406"/>
    <x v="3"/>
    <x v="3"/>
    <x v="8"/>
    <x v="4"/>
    <x v="5"/>
    <n v="1708144"/>
    <n v="56901"/>
    <n v="20001"/>
    <n v="7802"/>
    <n v="84704"/>
    <n v="4.958832510608005E-2"/>
    <x v="1"/>
    <n v="0"/>
  </r>
  <r>
    <s v="Post_2457"/>
    <x v="238"/>
    <x v="7"/>
    <x v="0"/>
    <x v="2"/>
    <x v="4"/>
    <x v="6"/>
    <n v="4730930"/>
    <n v="442721"/>
    <n v="55560"/>
    <n v="33554"/>
    <n v="531835"/>
    <n v="0.1124165861680473"/>
    <x v="0"/>
    <n v="0"/>
  </r>
  <r>
    <s v="Post_2458"/>
    <x v="571"/>
    <x v="1"/>
    <x v="1"/>
    <x v="4"/>
    <x v="3"/>
    <x v="6"/>
    <n v="2361266"/>
    <n v="184502"/>
    <n v="87669"/>
    <n v="13578"/>
    <n v="285749"/>
    <n v="0.12101516728737889"/>
    <x v="1"/>
    <n v="0"/>
  </r>
  <r>
    <s v="Post_2459"/>
    <x v="250"/>
    <x v="9"/>
    <x v="3"/>
    <x v="4"/>
    <x v="3"/>
    <x v="2"/>
    <n v="3159075"/>
    <n v="438956"/>
    <n v="91840"/>
    <n v="31899"/>
    <n v="562695"/>
    <n v="0.17812017758362811"/>
    <x v="2"/>
    <n v="0"/>
  </r>
  <r>
    <s v="Post_2460"/>
    <x v="73"/>
    <x v="1"/>
    <x v="1"/>
    <x v="2"/>
    <x v="3"/>
    <x v="0"/>
    <n v="3526448"/>
    <n v="51600"/>
    <n v="83324"/>
    <n v="34949"/>
    <n v="169873"/>
    <n v="4.8171134240459525E-2"/>
    <x v="0"/>
    <n v="0"/>
  </r>
  <r>
    <s v="Post_2461"/>
    <x v="699"/>
    <x v="22"/>
    <x v="0"/>
    <x v="3"/>
    <x v="1"/>
    <x v="4"/>
    <n v="449285"/>
    <n v="61991"/>
    <n v="31039"/>
    <n v="47417"/>
    <n v="140447"/>
    <n v="0.31260113291118108"/>
    <x v="2"/>
    <n v="0"/>
  </r>
  <r>
    <s v="Post_2462"/>
    <x v="10"/>
    <x v="8"/>
    <x v="1"/>
    <x v="9"/>
    <x v="4"/>
    <x v="1"/>
    <n v="3003531"/>
    <n v="381398"/>
    <n v="70031"/>
    <n v="25141"/>
    <n v="476570"/>
    <n v="0.15866991218003076"/>
    <x v="2"/>
    <n v="0"/>
  </r>
  <r>
    <s v="Post_2463"/>
    <x v="573"/>
    <x v="4"/>
    <x v="0"/>
    <x v="4"/>
    <x v="4"/>
    <x v="5"/>
    <n v="4589879"/>
    <n v="316201"/>
    <n v="78508"/>
    <n v="13106"/>
    <n v="407815"/>
    <n v="8.8850926135525574E-2"/>
    <x v="2"/>
    <n v="0"/>
  </r>
  <r>
    <s v="Post_2464"/>
    <x v="5"/>
    <x v="4"/>
    <x v="2"/>
    <x v="9"/>
    <x v="2"/>
    <x v="2"/>
    <n v="556209"/>
    <n v="487912"/>
    <n v="29642"/>
    <n v="45365"/>
    <n v="562919"/>
    <n v="1.0120638105460358"/>
    <x v="1"/>
    <n v="0"/>
  </r>
  <r>
    <s v="Post_2465"/>
    <x v="418"/>
    <x v="5"/>
    <x v="3"/>
    <x v="3"/>
    <x v="1"/>
    <x v="1"/>
    <n v="3050658"/>
    <n v="191272"/>
    <n v="53935"/>
    <n v="19636"/>
    <n v="264843"/>
    <n v="8.6815041214059391E-2"/>
    <x v="0"/>
    <n v="0"/>
  </r>
  <r>
    <s v="Post_2466"/>
    <x v="594"/>
    <x v="2"/>
    <x v="2"/>
    <x v="0"/>
    <x v="3"/>
    <x v="7"/>
    <n v="468718"/>
    <n v="351338"/>
    <n v="89790"/>
    <n v="32094"/>
    <n v="473222"/>
    <n v="1.0096091893206576"/>
    <x v="0"/>
    <n v="0"/>
  </r>
  <r>
    <s v="Post_2467"/>
    <x v="348"/>
    <x v="5"/>
    <x v="0"/>
    <x v="5"/>
    <x v="4"/>
    <x v="2"/>
    <n v="1024956"/>
    <n v="294506"/>
    <n v="13536"/>
    <n v="48320"/>
    <n v="356362"/>
    <n v="0.34768516892432455"/>
    <x v="0"/>
    <n v="0"/>
  </r>
  <r>
    <s v="Post_2468"/>
    <x v="309"/>
    <x v="12"/>
    <x v="2"/>
    <x v="0"/>
    <x v="0"/>
    <x v="5"/>
    <n v="2127962"/>
    <n v="220734"/>
    <n v="21453"/>
    <n v="14972"/>
    <n v="257159"/>
    <n v="0.12084755272885513"/>
    <x v="1"/>
    <n v="0"/>
  </r>
  <r>
    <s v="Post_2469"/>
    <x v="312"/>
    <x v="10"/>
    <x v="2"/>
    <x v="9"/>
    <x v="5"/>
    <x v="6"/>
    <n v="4856986"/>
    <n v="291395"/>
    <n v="99817"/>
    <n v="7707"/>
    <n v="398919"/>
    <n v="8.213303476682865E-2"/>
    <x v="0"/>
    <n v="0"/>
  </r>
  <r>
    <s v="Post_2470"/>
    <x v="101"/>
    <x v="5"/>
    <x v="2"/>
    <x v="3"/>
    <x v="2"/>
    <x v="3"/>
    <n v="1318537"/>
    <n v="324242"/>
    <n v="11914"/>
    <n v="19688"/>
    <n v="355844"/>
    <n v="0.2698779025541187"/>
    <x v="2"/>
    <n v="0"/>
  </r>
  <r>
    <s v="Post_2471"/>
    <x v="634"/>
    <x v="5"/>
    <x v="2"/>
    <x v="6"/>
    <x v="0"/>
    <x v="3"/>
    <n v="2020909"/>
    <n v="65259"/>
    <n v="90445"/>
    <n v="33608"/>
    <n v="189312"/>
    <n v="9.3676657385364709E-2"/>
    <x v="1"/>
    <n v="0"/>
  </r>
  <r>
    <s v="Post_2472"/>
    <x v="185"/>
    <x v="3"/>
    <x v="0"/>
    <x v="5"/>
    <x v="5"/>
    <x v="3"/>
    <n v="781134"/>
    <n v="305684"/>
    <n v="90185"/>
    <n v="22404"/>
    <n v="418273"/>
    <n v="0.53546894642916576"/>
    <x v="0"/>
    <n v="0"/>
  </r>
  <r>
    <s v="Post_2473"/>
    <x v="188"/>
    <x v="5"/>
    <x v="1"/>
    <x v="2"/>
    <x v="4"/>
    <x v="5"/>
    <n v="2349428"/>
    <n v="91877"/>
    <n v="14035"/>
    <n v="48890"/>
    <n v="154802"/>
    <n v="6.5889229208130659E-2"/>
    <x v="0"/>
    <n v="0"/>
  </r>
  <r>
    <s v="Post_2474"/>
    <x v="571"/>
    <x v="1"/>
    <x v="1"/>
    <x v="5"/>
    <x v="2"/>
    <x v="6"/>
    <n v="3495833"/>
    <n v="247723"/>
    <n v="73354"/>
    <n v="24761"/>
    <n v="345838"/>
    <n v="9.8928638753624676E-2"/>
    <x v="0"/>
    <n v="0"/>
  </r>
  <r>
    <s v="Post_2475"/>
    <x v="35"/>
    <x v="13"/>
    <x v="2"/>
    <x v="3"/>
    <x v="4"/>
    <x v="0"/>
    <n v="754145"/>
    <n v="104586"/>
    <n v="83802"/>
    <n v="36911"/>
    <n v="225299"/>
    <n v="0.29874758832850445"/>
    <x v="0"/>
    <n v="0"/>
  </r>
  <r>
    <s v="Post_2476"/>
    <x v="700"/>
    <x v="19"/>
    <x v="0"/>
    <x v="9"/>
    <x v="1"/>
    <x v="7"/>
    <n v="2286322"/>
    <n v="316805"/>
    <n v="99649"/>
    <n v="12197"/>
    <n v="428651"/>
    <n v="0.18748496493494793"/>
    <x v="0"/>
    <n v="0"/>
  </r>
  <r>
    <s v="Post_2477"/>
    <x v="411"/>
    <x v="8"/>
    <x v="3"/>
    <x v="6"/>
    <x v="1"/>
    <x v="6"/>
    <n v="2307501"/>
    <n v="358459"/>
    <n v="4933"/>
    <n v="24085"/>
    <n v="387477"/>
    <n v="0.16792062061944935"/>
    <x v="1"/>
    <n v="0"/>
  </r>
  <r>
    <s v="Post_2478"/>
    <x v="254"/>
    <x v="14"/>
    <x v="3"/>
    <x v="7"/>
    <x v="3"/>
    <x v="7"/>
    <n v="3047358"/>
    <n v="462784"/>
    <n v="10533"/>
    <n v="18903"/>
    <n v="492220"/>
    <n v="0.16152352299926689"/>
    <x v="2"/>
    <n v="0"/>
  </r>
  <r>
    <s v="Post_2479"/>
    <x v="364"/>
    <x v="17"/>
    <x v="3"/>
    <x v="7"/>
    <x v="5"/>
    <x v="6"/>
    <n v="3309387"/>
    <n v="35776"/>
    <n v="49912"/>
    <n v="10371"/>
    <n v="96059"/>
    <n v="2.9026221472435831E-2"/>
    <x v="1"/>
    <n v="0"/>
  </r>
  <r>
    <s v="Post_2480"/>
    <x v="423"/>
    <x v="19"/>
    <x v="0"/>
    <x v="5"/>
    <x v="3"/>
    <x v="7"/>
    <n v="187729"/>
    <n v="306823"/>
    <n v="3693"/>
    <n v="18459"/>
    <n v="328975"/>
    <n v="1.7523930772549792"/>
    <x v="0"/>
    <n v="0"/>
  </r>
  <r>
    <s v="Post_2481"/>
    <x v="443"/>
    <x v="19"/>
    <x v="2"/>
    <x v="9"/>
    <x v="1"/>
    <x v="3"/>
    <n v="3058341"/>
    <n v="425490"/>
    <n v="24075"/>
    <n v="1043"/>
    <n v="450608"/>
    <n v="0.14733739632042339"/>
    <x v="2"/>
    <n v="0"/>
  </r>
  <r>
    <s v="Post_2482"/>
    <x v="141"/>
    <x v="6"/>
    <x v="0"/>
    <x v="8"/>
    <x v="1"/>
    <x v="1"/>
    <n v="4047723"/>
    <n v="238367"/>
    <n v="5924"/>
    <n v="7164"/>
    <n v="251455"/>
    <n v="6.2122581016536949E-2"/>
    <x v="1"/>
    <n v="0"/>
  </r>
  <r>
    <s v="Post_2483"/>
    <x v="423"/>
    <x v="19"/>
    <x v="2"/>
    <x v="7"/>
    <x v="5"/>
    <x v="3"/>
    <n v="1543219"/>
    <n v="36775"/>
    <n v="22461"/>
    <n v="12596"/>
    <n v="71832"/>
    <n v="4.654686081495886E-2"/>
    <x v="2"/>
    <n v="0"/>
  </r>
  <r>
    <s v="Post_2484"/>
    <x v="167"/>
    <x v="15"/>
    <x v="2"/>
    <x v="3"/>
    <x v="2"/>
    <x v="0"/>
    <n v="1912145"/>
    <n v="125046"/>
    <n v="33950"/>
    <n v="35129"/>
    <n v="194125"/>
    <n v="0.10152211260129332"/>
    <x v="1"/>
    <n v="0"/>
  </r>
  <r>
    <s v="Post_2485"/>
    <x v="49"/>
    <x v="4"/>
    <x v="0"/>
    <x v="0"/>
    <x v="0"/>
    <x v="1"/>
    <n v="2497149"/>
    <n v="23114"/>
    <n v="23917"/>
    <n v="18942"/>
    <n v="65973"/>
    <n v="2.6419328602338105E-2"/>
    <x v="2"/>
    <n v="0"/>
  </r>
  <r>
    <s v="Post_2486"/>
    <x v="701"/>
    <x v="4"/>
    <x v="1"/>
    <x v="1"/>
    <x v="1"/>
    <x v="2"/>
    <n v="220575"/>
    <n v="200694"/>
    <n v="61870"/>
    <n v="17571"/>
    <n v="280135"/>
    <n v="1.2700215346254109"/>
    <x v="1"/>
    <n v="0"/>
  </r>
  <r>
    <s v="Post_2487"/>
    <x v="39"/>
    <x v="10"/>
    <x v="0"/>
    <x v="4"/>
    <x v="5"/>
    <x v="6"/>
    <n v="1373925"/>
    <n v="83584"/>
    <n v="5032"/>
    <n v="45668"/>
    <n v="134284"/>
    <n v="9.7737503866659386E-2"/>
    <x v="1"/>
    <n v="0"/>
  </r>
  <r>
    <s v="Post_2488"/>
    <x v="633"/>
    <x v="10"/>
    <x v="1"/>
    <x v="4"/>
    <x v="0"/>
    <x v="6"/>
    <n v="3287015"/>
    <n v="228853"/>
    <n v="73672"/>
    <n v="31885"/>
    <n v="334410"/>
    <n v="0.10173668206564314"/>
    <x v="1"/>
    <n v="0"/>
  </r>
  <r>
    <s v="Post_2489"/>
    <x v="557"/>
    <x v="20"/>
    <x v="0"/>
    <x v="7"/>
    <x v="3"/>
    <x v="6"/>
    <n v="3257070"/>
    <n v="20757"/>
    <n v="52198"/>
    <n v="42698"/>
    <n v="115653"/>
    <n v="3.5508294264476971E-2"/>
    <x v="1"/>
    <n v="0"/>
  </r>
  <r>
    <s v="Post_2490"/>
    <x v="405"/>
    <x v="13"/>
    <x v="3"/>
    <x v="3"/>
    <x v="5"/>
    <x v="6"/>
    <n v="2240771"/>
    <n v="454178"/>
    <n v="29349"/>
    <n v="31522"/>
    <n v="515049"/>
    <n v="0.22985347454068264"/>
    <x v="2"/>
    <n v="0"/>
  </r>
  <r>
    <s v="Post_2491"/>
    <x v="488"/>
    <x v="1"/>
    <x v="3"/>
    <x v="3"/>
    <x v="2"/>
    <x v="7"/>
    <n v="1111363"/>
    <n v="349304"/>
    <n v="23955"/>
    <n v="7574"/>
    <n v="380833"/>
    <n v="0.34267201625391525"/>
    <x v="0"/>
    <n v="0"/>
  </r>
  <r>
    <s v="Post_2492"/>
    <x v="412"/>
    <x v="5"/>
    <x v="1"/>
    <x v="4"/>
    <x v="5"/>
    <x v="7"/>
    <n v="1976709"/>
    <n v="80323"/>
    <n v="48505"/>
    <n v="43372"/>
    <n v="172200"/>
    <n v="8.7114491814424891E-2"/>
    <x v="1"/>
    <n v="0"/>
  </r>
  <r>
    <s v="Post_2493"/>
    <x v="167"/>
    <x v="15"/>
    <x v="2"/>
    <x v="9"/>
    <x v="5"/>
    <x v="2"/>
    <n v="3802774"/>
    <n v="499236"/>
    <n v="96550"/>
    <n v="28438"/>
    <n v="624224"/>
    <n v="0.16414964444376659"/>
    <x v="1"/>
    <n v="0"/>
  </r>
  <r>
    <s v="Post_2494"/>
    <x v="499"/>
    <x v="11"/>
    <x v="1"/>
    <x v="0"/>
    <x v="4"/>
    <x v="2"/>
    <n v="2827457"/>
    <n v="65941"/>
    <n v="46483"/>
    <n v="48418"/>
    <n v="160842"/>
    <n v="5.688574574255241E-2"/>
    <x v="1"/>
    <n v="0"/>
  </r>
  <r>
    <s v="Post_2495"/>
    <x v="516"/>
    <x v="10"/>
    <x v="2"/>
    <x v="6"/>
    <x v="0"/>
    <x v="0"/>
    <n v="1452698"/>
    <n v="161930"/>
    <n v="17928"/>
    <n v="18917"/>
    <n v="198775"/>
    <n v="0.13683160574324463"/>
    <x v="1"/>
    <n v="0"/>
  </r>
  <r>
    <s v="Post_2496"/>
    <x v="651"/>
    <x v="21"/>
    <x v="2"/>
    <x v="4"/>
    <x v="5"/>
    <x v="4"/>
    <n v="1415487"/>
    <n v="399428"/>
    <n v="8466"/>
    <n v="3334"/>
    <n v="411228"/>
    <n v="0.29052050636989246"/>
    <x v="0"/>
    <n v="0"/>
  </r>
  <r>
    <s v="Post_2497"/>
    <x v="10"/>
    <x v="8"/>
    <x v="0"/>
    <x v="0"/>
    <x v="5"/>
    <x v="2"/>
    <n v="1633680"/>
    <n v="423061"/>
    <n v="89011"/>
    <n v="33365"/>
    <n v="545437"/>
    <n v="0.33387015817051074"/>
    <x v="0"/>
    <n v="0"/>
  </r>
  <r>
    <s v="Post_2498"/>
    <x v="574"/>
    <x v="12"/>
    <x v="1"/>
    <x v="6"/>
    <x v="5"/>
    <x v="5"/>
    <n v="493921"/>
    <n v="40363"/>
    <n v="16844"/>
    <n v="32469"/>
    <n v="89676"/>
    <n v="0.18155939917517175"/>
    <x v="2"/>
    <n v="0"/>
  </r>
  <r>
    <s v="Post_2499"/>
    <x v="189"/>
    <x v="19"/>
    <x v="3"/>
    <x v="5"/>
    <x v="3"/>
    <x v="0"/>
    <n v="2517670"/>
    <n v="360247"/>
    <n v="26754"/>
    <n v="33262"/>
    <n v="420263"/>
    <n v="0.1669253714744188"/>
    <x v="2"/>
    <n v="0"/>
  </r>
  <r>
    <s v="Post_2500"/>
    <x v="499"/>
    <x v="11"/>
    <x v="2"/>
    <x v="7"/>
    <x v="3"/>
    <x v="2"/>
    <n v="2701054"/>
    <n v="19099"/>
    <n v="6791"/>
    <n v="12487"/>
    <n v="38377"/>
    <n v="1.4208157260091801E-2"/>
    <x v="1"/>
    <n v="0"/>
  </r>
  <r>
    <s v="Post_2501"/>
    <x v="534"/>
    <x v="6"/>
    <x v="0"/>
    <x v="3"/>
    <x v="3"/>
    <x v="6"/>
    <n v="566432"/>
    <n v="123321"/>
    <n v="33394"/>
    <n v="35085"/>
    <n v="191800"/>
    <n v="0.33861081294842099"/>
    <x v="0"/>
    <n v="0"/>
  </r>
  <r>
    <s v="Post_2502"/>
    <x v="117"/>
    <x v="9"/>
    <x v="2"/>
    <x v="2"/>
    <x v="2"/>
    <x v="6"/>
    <n v="4087476"/>
    <n v="19388"/>
    <n v="12617"/>
    <n v="13668"/>
    <n v="45673"/>
    <n v="1.1173888238120542E-2"/>
    <x v="0"/>
    <n v="0"/>
  </r>
  <r>
    <s v="Post_2503"/>
    <x v="138"/>
    <x v="18"/>
    <x v="1"/>
    <x v="5"/>
    <x v="4"/>
    <x v="4"/>
    <n v="1703104"/>
    <n v="197192"/>
    <n v="63338"/>
    <n v="3886"/>
    <n v="264416"/>
    <n v="0.15525534553380183"/>
    <x v="0"/>
    <n v="0"/>
  </r>
  <r>
    <s v="Post_2504"/>
    <x v="352"/>
    <x v="23"/>
    <x v="0"/>
    <x v="3"/>
    <x v="1"/>
    <x v="5"/>
    <n v="4794357"/>
    <n v="460406"/>
    <n v="36718"/>
    <n v="9386"/>
    <n v="506510"/>
    <n v="0.10564711805983576"/>
    <x v="1"/>
    <n v="0"/>
  </r>
  <r>
    <s v="Post_2505"/>
    <x v="391"/>
    <x v="20"/>
    <x v="2"/>
    <x v="3"/>
    <x v="2"/>
    <x v="7"/>
    <n v="3758458"/>
    <n v="228695"/>
    <n v="61603"/>
    <n v="4448"/>
    <n v="294746"/>
    <n v="7.8422055002344046E-2"/>
    <x v="2"/>
    <n v="0"/>
  </r>
  <r>
    <s v="Post_2506"/>
    <x v="339"/>
    <x v="8"/>
    <x v="2"/>
    <x v="0"/>
    <x v="4"/>
    <x v="2"/>
    <n v="1557528"/>
    <n v="434353"/>
    <n v="94792"/>
    <n v="47416"/>
    <n v="576561"/>
    <n v="0.37017697274142103"/>
    <x v="0"/>
    <n v="0"/>
  </r>
  <r>
    <s v="Post_2507"/>
    <x v="243"/>
    <x v="16"/>
    <x v="3"/>
    <x v="0"/>
    <x v="5"/>
    <x v="5"/>
    <n v="2962657"/>
    <n v="129075"/>
    <n v="42946"/>
    <n v="24127"/>
    <n v="196148"/>
    <n v="6.6206786678309371E-2"/>
    <x v="1"/>
    <n v="0"/>
  </r>
  <r>
    <s v="Post_2508"/>
    <x v="341"/>
    <x v="20"/>
    <x v="1"/>
    <x v="9"/>
    <x v="3"/>
    <x v="1"/>
    <n v="4992601"/>
    <n v="389024"/>
    <n v="91886"/>
    <n v="16411"/>
    <n v="497321"/>
    <n v="9.9611605253454055E-2"/>
    <x v="0"/>
    <n v="0"/>
  </r>
  <r>
    <s v="Post_2509"/>
    <x v="21"/>
    <x v="0"/>
    <x v="3"/>
    <x v="5"/>
    <x v="5"/>
    <x v="1"/>
    <n v="1703137"/>
    <n v="293146"/>
    <n v="32428"/>
    <n v="36233"/>
    <n v="361807"/>
    <n v="0.212435640820439"/>
    <x v="0"/>
    <n v="0"/>
  </r>
  <r>
    <s v="Post_2510"/>
    <x v="8"/>
    <x v="6"/>
    <x v="2"/>
    <x v="3"/>
    <x v="5"/>
    <x v="0"/>
    <n v="3749586"/>
    <n v="315273"/>
    <n v="93109"/>
    <n v="16533"/>
    <n v="424915"/>
    <n v="0.11332317754546768"/>
    <x v="2"/>
    <n v="0"/>
  </r>
  <r>
    <s v="Post_2511"/>
    <x v="692"/>
    <x v="15"/>
    <x v="2"/>
    <x v="5"/>
    <x v="0"/>
    <x v="0"/>
    <n v="1350342"/>
    <n v="347635"/>
    <n v="85096"/>
    <n v="4171"/>
    <n v="436902"/>
    <n v="0.32354914532762813"/>
    <x v="1"/>
    <n v="0"/>
  </r>
  <r>
    <s v="Post_2512"/>
    <x v="590"/>
    <x v="13"/>
    <x v="0"/>
    <x v="9"/>
    <x v="1"/>
    <x v="7"/>
    <n v="3771445"/>
    <n v="420305"/>
    <n v="58653"/>
    <n v="23940"/>
    <n v="502898"/>
    <n v="0.13334358581392544"/>
    <x v="2"/>
    <n v="0"/>
  </r>
  <r>
    <s v="Post_2513"/>
    <x v="124"/>
    <x v="9"/>
    <x v="1"/>
    <x v="8"/>
    <x v="3"/>
    <x v="5"/>
    <n v="1814986"/>
    <n v="411569"/>
    <n v="12811"/>
    <n v="40638"/>
    <n v="465018"/>
    <n v="0.25621024074014898"/>
    <x v="1"/>
    <n v="0"/>
  </r>
  <r>
    <s v="Post_2514"/>
    <x v="224"/>
    <x v="10"/>
    <x v="3"/>
    <x v="7"/>
    <x v="0"/>
    <x v="1"/>
    <n v="2694912"/>
    <n v="28836"/>
    <n v="90228"/>
    <n v="9577"/>
    <n v="128641"/>
    <n v="4.7734768333808304E-2"/>
    <x v="2"/>
    <n v="0"/>
  </r>
  <r>
    <s v="Post_2515"/>
    <x v="315"/>
    <x v="3"/>
    <x v="0"/>
    <x v="9"/>
    <x v="4"/>
    <x v="7"/>
    <n v="4368330"/>
    <n v="103328"/>
    <n v="93696"/>
    <n v="45312"/>
    <n v="242336"/>
    <n v="5.5475662324046028E-2"/>
    <x v="0"/>
    <n v="0"/>
  </r>
  <r>
    <s v="Post_2516"/>
    <x v="381"/>
    <x v="18"/>
    <x v="1"/>
    <x v="5"/>
    <x v="4"/>
    <x v="7"/>
    <n v="213212"/>
    <n v="31125"/>
    <n v="57224"/>
    <n v="27244"/>
    <n v="115593"/>
    <n v="0.54215053561713222"/>
    <x v="0"/>
    <n v="0"/>
  </r>
  <r>
    <s v="Post_2517"/>
    <x v="275"/>
    <x v="3"/>
    <x v="0"/>
    <x v="2"/>
    <x v="1"/>
    <x v="0"/>
    <n v="2875732"/>
    <n v="138204"/>
    <n v="72909"/>
    <n v="42115"/>
    <n v="253228"/>
    <n v="8.8056884299371432E-2"/>
    <x v="1"/>
    <n v="0"/>
  </r>
  <r>
    <s v="Post_2518"/>
    <x v="691"/>
    <x v="5"/>
    <x v="2"/>
    <x v="9"/>
    <x v="3"/>
    <x v="4"/>
    <n v="4413422"/>
    <n v="167555"/>
    <n v="58449"/>
    <n v="806"/>
    <n v="226810"/>
    <n v="5.1390961480683242E-2"/>
    <x v="2"/>
    <n v="0"/>
  </r>
  <r>
    <s v="Post_2519"/>
    <x v="294"/>
    <x v="5"/>
    <x v="0"/>
    <x v="3"/>
    <x v="5"/>
    <x v="6"/>
    <n v="4657315"/>
    <n v="76313"/>
    <n v="37855"/>
    <n v="4252"/>
    <n v="118420"/>
    <n v="2.5426667511216226E-2"/>
    <x v="1"/>
    <n v="0"/>
  </r>
  <r>
    <s v="Post_2520"/>
    <x v="702"/>
    <x v="1"/>
    <x v="0"/>
    <x v="9"/>
    <x v="3"/>
    <x v="4"/>
    <n v="1677563"/>
    <n v="50282"/>
    <n v="14469"/>
    <n v="12725"/>
    <n v="77476"/>
    <n v="4.6183660464614446E-2"/>
    <x v="0"/>
    <n v="0"/>
  </r>
  <r>
    <s v="Post_2521"/>
    <x v="181"/>
    <x v="11"/>
    <x v="0"/>
    <x v="2"/>
    <x v="2"/>
    <x v="1"/>
    <n v="3295972"/>
    <n v="316535"/>
    <n v="22109"/>
    <n v="19848"/>
    <n v="358492"/>
    <n v="0.10876670068799128"/>
    <x v="1"/>
    <n v="0"/>
  </r>
  <r>
    <s v="Post_2522"/>
    <x v="29"/>
    <x v="10"/>
    <x v="3"/>
    <x v="7"/>
    <x v="2"/>
    <x v="3"/>
    <n v="1917861"/>
    <n v="499874"/>
    <n v="92567"/>
    <n v="19082"/>
    <n v="611523"/>
    <n v="0.31885678889137431"/>
    <x v="2"/>
    <n v="0"/>
  </r>
  <r>
    <s v="Post_2523"/>
    <x v="208"/>
    <x v="18"/>
    <x v="3"/>
    <x v="4"/>
    <x v="5"/>
    <x v="6"/>
    <n v="842705"/>
    <n v="231984"/>
    <n v="87290"/>
    <n v="43282"/>
    <n v="362556"/>
    <n v="0.43022884639345915"/>
    <x v="2"/>
    <n v="0"/>
  </r>
  <r>
    <s v="Post_2524"/>
    <x v="347"/>
    <x v="2"/>
    <x v="3"/>
    <x v="6"/>
    <x v="0"/>
    <x v="7"/>
    <n v="1197159"/>
    <n v="216342"/>
    <n v="10156"/>
    <n v="7638"/>
    <n v="234136"/>
    <n v="0.19557636036650103"/>
    <x v="1"/>
    <n v="0"/>
  </r>
  <r>
    <s v="Post_2525"/>
    <x v="600"/>
    <x v="4"/>
    <x v="2"/>
    <x v="3"/>
    <x v="4"/>
    <x v="6"/>
    <n v="3357438"/>
    <n v="35821"/>
    <n v="87391"/>
    <n v="33823"/>
    <n v="157035"/>
    <n v="4.6772270999494256E-2"/>
    <x v="2"/>
    <n v="0"/>
  </r>
  <r>
    <s v="Post_2526"/>
    <x v="526"/>
    <x v="6"/>
    <x v="0"/>
    <x v="4"/>
    <x v="3"/>
    <x v="6"/>
    <n v="2248921"/>
    <n v="5928"/>
    <n v="68590"/>
    <n v="38086"/>
    <n v="112604"/>
    <n v="5.0070233680951891E-2"/>
    <x v="0"/>
    <n v="0"/>
  </r>
  <r>
    <s v="Post_2527"/>
    <x v="85"/>
    <x v="22"/>
    <x v="3"/>
    <x v="6"/>
    <x v="3"/>
    <x v="0"/>
    <n v="636012"/>
    <n v="204341"/>
    <n v="36007"/>
    <n v="14775"/>
    <n v="255123"/>
    <n v="0.40112922397690609"/>
    <x v="1"/>
    <n v="0"/>
  </r>
  <r>
    <s v="Post_2528"/>
    <x v="391"/>
    <x v="20"/>
    <x v="3"/>
    <x v="4"/>
    <x v="4"/>
    <x v="6"/>
    <n v="580413"/>
    <n v="148546"/>
    <n v="85714"/>
    <n v="30266"/>
    <n v="264526"/>
    <n v="0.45575478150902893"/>
    <x v="1"/>
    <n v="0"/>
  </r>
  <r>
    <s v="Post_2529"/>
    <x v="600"/>
    <x v="4"/>
    <x v="2"/>
    <x v="4"/>
    <x v="2"/>
    <x v="2"/>
    <n v="1619478"/>
    <n v="202449"/>
    <n v="22506"/>
    <n v="49206"/>
    <n v="274161"/>
    <n v="0.16928973409950615"/>
    <x v="2"/>
    <n v="0"/>
  </r>
  <r>
    <s v="Post_2530"/>
    <x v="558"/>
    <x v="15"/>
    <x v="3"/>
    <x v="0"/>
    <x v="2"/>
    <x v="5"/>
    <n v="2727339"/>
    <n v="225746"/>
    <n v="26005"/>
    <n v="12638"/>
    <n v="264389"/>
    <n v="9.6940277684585602E-2"/>
    <x v="0"/>
    <n v="0"/>
  </r>
  <r>
    <s v="Post_2531"/>
    <x v="703"/>
    <x v="22"/>
    <x v="1"/>
    <x v="8"/>
    <x v="2"/>
    <x v="6"/>
    <n v="4168696"/>
    <n v="113448"/>
    <n v="30625"/>
    <n v="48391"/>
    <n v="192464"/>
    <n v="4.6168873911650067E-2"/>
    <x v="1"/>
    <n v="0"/>
  </r>
  <r>
    <s v="Post_2532"/>
    <x v="704"/>
    <x v="23"/>
    <x v="3"/>
    <x v="0"/>
    <x v="2"/>
    <x v="0"/>
    <n v="4780227"/>
    <n v="282426"/>
    <n v="29708"/>
    <n v="35199"/>
    <n v="347333"/>
    <n v="7.2660356924472411E-2"/>
    <x v="2"/>
    <n v="0"/>
  </r>
  <r>
    <s v="Post_2533"/>
    <x v="289"/>
    <x v="5"/>
    <x v="3"/>
    <x v="7"/>
    <x v="2"/>
    <x v="3"/>
    <n v="4112679"/>
    <n v="426935"/>
    <n v="38868"/>
    <n v="26186"/>
    <n v="491989"/>
    <n v="0.11962737670506256"/>
    <x v="1"/>
    <n v="0"/>
  </r>
  <r>
    <s v="Post_2534"/>
    <x v="210"/>
    <x v="10"/>
    <x v="2"/>
    <x v="2"/>
    <x v="3"/>
    <x v="4"/>
    <n v="4758478"/>
    <n v="12810"/>
    <n v="84684"/>
    <n v="28499"/>
    <n v="125993"/>
    <n v="2.647758379885333E-2"/>
    <x v="0"/>
    <n v="0"/>
  </r>
  <r>
    <s v="Post_2535"/>
    <x v="574"/>
    <x v="12"/>
    <x v="1"/>
    <x v="8"/>
    <x v="2"/>
    <x v="0"/>
    <n v="2942675"/>
    <n v="167857"/>
    <n v="18673"/>
    <n v="3273"/>
    <n v="189803"/>
    <n v="6.4500157169921926E-2"/>
    <x v="1"/>
    <n v="0"/>
  </r>
  <r>
    <s v="Post_2536"/>
    <x v="514"/>
    <x v="4"/>
    <x v="0"/>
    <x v="9"/>
    <x v="2"/>
    <x v="6"/>
    <n v="3955213"/>
    <n v="127357"/>
    <n v="29753"/>
    <n v="3803"/>
    <n v="160913"/>
    <n v="4.0683776069708508E-2"/>
    <x v="1"/>
    <n v="0"/>
  </r>
  <r>
    <s v="Post_2537"/>
    <x v="190"/>
    <x v="2"/>
    <x v="0"/>
    <x v="3"/>
    <x v="1"/>
    <x v="3"/>
    <n v="74888"/>
    <n v="471073"/>
    <n v="9766"/>
    <n v="20104"/>
    <n v="500943"/>
    <n v="6.6892292490118574"/>
    <x v="2"/>
    <n v="0"/>
  </r>
  <r>
    <s v="Post_2538"/>
    <x v="162"/>
    <x v="0"/>
    <x v="3"/>
    <x v="8"/>
    <x v="0"/>
    <x v="1"/>
    <n v="4261296"/>
    <n v="160489"/>
    <n v="27495"/>
    <n v="49820"/>
    <n v="237804"/>
    <n v="5.5805557745812542E-2"/>
    <x v="2"/>
    <n v="0"/>
  </r>
  <r>
    <s v="Post_2539"/>
    <x v="560"/>
    <x v="3"/>
    <x v="3"/>
    <x v="0"/>
    <x v="4"/>
    <x v="3"/>
    <n v="85136"/>
    <n v="155014"/>
    <n v="78757"/>
    <n v="18966"/>
    <n v="252737"/>
    <n v="2.9686266679195641"/>
    <x v="2"/>
    <n v="0"/>
  </r>
  <r>
    <s v="Post_2540"/>
    <x v="416"/>
    <x v="4"/>
    <x v="1"/>
    <x v="5"/>
    <x v="4"/>
    <x v="3"/>
    <n v="401582"/>
    <n v="415577"/>
    <n v="39290"/>
    <n v="43037"/>
    <n v="497904"/>
    <n v="1.2398563680643058"/>
    <x v="0"/>
    <n v="0"/>
  </r>
  <r>
    <s v="Post_2541"/>
    <x v="380"/>
    <x v="16"/>
    <x v="2"/>
    <x v="9"/>
    <x v="4"/>
    <x v="2"/>
    <n v="2355918"/>
    <n v="414382"/>
    <n v="71397"/>
    <n v="7294"/>
    <n v="493073"/>
    <n v="0.2092912401874768"/>
    <x v="2"/>
    <n v="0"/>
  </r>
  <r>
    <s v="Post_2542"/>
    <x v="525"/>
    <x v="8"/>
    <x v="1"/>
    <x v="4"/>
    <x v="5"/>
    <x v="0"/>
    <n v="3508758"/>
    <n v="417726"/>
    <n v="86984"/>
    <n v="579"/>
    <n v="505289"/>
    <n v="0.14400793671150874"/>
    <x v="2"/>
    <n v="0"/>
  </r>
  <r>
    <s v="Post_2543"/>
    <x v="251"/>
    <x v="17"/>
    <x v="2"/>
    <x v="6"/>
    <x v="0"/>
    <x v="2"/>
    <n v="4974277"/>
    <n v="54468"/>
    <n v="92889"/>
    <n v="6169"/>
    <n v="153526"/>
    <n v="3.0863982846150304E-2"/>
    <x v="2"/>
    <n v="0"/>
  </r>
  <r>
    <s v="Post_2544"/>
    <x v="241"/>
    <x v="3"/>
    <x v="3"/>
    <x v="9"/>
    <x v="4"/>
    <x v="0"/>
    <n v="1032747"/>
    <n v="356909"/>
    <n v="54789"/>
    <n v="47157"/>
    <n v="458855"/>
    <n v="0.44430533325199684"/>
    <x v="1"/>
    <n v="0"/>
  </r>
  <r>
    <s v="Post_2545"/>
    <x v="251"/>
    <x v="17"/>
    <x v="1"/>
    <x v="3"/>
    <x v="2"/>
    <x v="1"/>
    <n v="1827742"/>
    <n v="68140"/>
    <n v="14386"/>
    <n v="10354"/>
    <n v="92880"/>
    <n v="5.0816800182957991E-2"/>
    <x v="1"/>
    <n v="0"/>
  </r>
  <r>
    <s v="Post_2546"/>
    <x v="430"/>
    <x v="5"/>
    <x v="2"/>
    <x v="8"/>
    <x v="2"/>
    <x v="5"/>
    <n v="4002361"/>
    <n v="185270"/>
    <n v="4346"/>
    <n v="44739"/>
    <n v="234355"/>
    <n v="5.8554188390302624E-2"/>
    <x v="0"/>
    <n v="0"/>
  </r>
  <r>
    <s v="Post_2547"/>
    <x v="30"/>
    <x v="10"/>
    <x v="1"/>
    <x v="7"/>
    <x v="2"/>
    <x v="0"/>
    <n v="3892548"/>
    <n v="47532"/>
    <n v="2967"/>
    <n v="4004"/>
    <n v="54503"/>
    <n v="1.4001882571518708E-2"/>
    <x v="2"/>
    <n v="0"/>
  </r>
  <r>
    <s v="Post_2548"/>
    <x v="25"/>
    <x v="15"/>
    <x v="2"/>
    <x v="9"/>
    <x v="3"/>
    <x v="0"/>
    <n v="815181"/>
    <n v="3087"/>
    <n v="33539"/>
    <n v="8879"/>
    <n v="45505"/>
    <n v="5.5821958558896732E-2"/>
    <x v="0"/>
    <n v="0"/>
  </r>
  <r>
    <s v="Post_2549"/>
    <x v="157"/>
    <x v="19"/>
    <x v="1"/>
    <x v="3"/>
    <x v="5"/>
    <x v="0"/>
    <n v="4428223"/>
    <n v="263558"/>
    <n v="38409"/>
    <n v="220"/>
    <n v="302187"/>
    <n v="6.8241143230591592E-2"/>
    <x v="1"/>
    <n v="0"/>
  </r>
  <r>
    <s v="Post_2550"/>
    <x v="705"/>
    <x v="22"/>
    <x v="0"/>
    <x v="0"/>
    <x v="0"/>
    <x v="7"/>
    <n v="3499233"/>
    <n v="152081"/>
    <n v="83684"/>
    <n v="11191"/>
    <n v="246956"/>
    <n v="7.057432300164064E-2"/>
    <x v="0"/>
    <n v="0"/>
  </r>
  <r>
    <s v="Post_2551"/>
    <x v="706"/>
    <x v="19"/>
    <x v="0"/>
    <x v="7"/>
    <x v="5"/>
    <x v="0"/>
    <n v="276967"/>
    <n v="343350"/>
    <n v="55422"/>
    <n v="42492"/>
    <n v="441264"/>
    <n v="1.59320063401055"/>
    <x v="1"/>
    <n v="0"/>
  </r>
  <r>
    <s v="Post_2552"/>
    <x v="695"/>
    <x v="20"/>
    <x v="0"/>
    <x v="3"/>
    <x v="4"/>
    <x v="6"/>
    <n v="556068"/>
    <n v="40772"/>
    <n v="70937"/>
    <n v="39800"/>
    <n v="151509"/>
    <n v="0.2724648783961674"/>
    <x v="0"/>
    <n v="0"/>
  </r>
  <r>
    <s v="Post_2553"/>
    <x v="623"/>
    <x v="11"/>
    <x v="0"/>
    <x v="8"/>
    <x v="4"/>
    <x v="6"/>
    <n v="3658692"/>
    <n v="209387"/>
    <n v="89681"/>
    <n v="14453"/>
    <n v="313521"/>
    <n v="8.5692099799600518E-2"/>
    <x v="1"/>
    <n v="0"/>
  </r>
  <r>
    <s v="Post_2554"/>
    <x v="642"/>
    <x v="11"/>
    <x v="0"/>
    <x v="2"/>
    <x v="3"/>
    <x v="2"/>
    <n v="4694065"/>
    <n v="334810"/>
    <n v="58512"/>
    <n v="17934"/>
    <n v="411256"/>
    <n v="8.7611909933075063E-2"/>
    <x v="2"/>
    <n v="0"/>
  </r>
  <r>
    <s v="Post_2555"/>
    <x v="19"/>
    <x v="14"/>
    <x v="2"/>
    <x v="0"/>
    <x v="0"/>
    <x v="7"/>
    <n v="674124"/>
    <n v="498332"/>
    <n v="88370"/>
    <n v="26302"/>
    <n v="613004"/>
    <n v="0.90933418777554276"/>
    <x v="1"/>
    <n v="0"/>
  </r>
  <r>
    <s v="Post_2556"/>
    <x v="60"/>
    <x v="11"/>
    <x v="2"/>
    <x v="9"/>
    <x v="1"/>
    <x v="3"/>
    <n v="967084"/>
    <n v="311164"/>
    <n v="92571"/>
    <n v="42138"/>
    <n v="445873"/>
    <n v="0.46104888510201802"/>
    <x v="2"/>
    <n v="0"/>
  </r>
  <r>
    <s v="Post_2557"/>
    <x v="232"/>
    <x v="17"/>
    <x v="0"/>
    <x v="8"/>
    <x v="2"/>
    <x v="4"/>
    <n v="3461594"/>
    <n v="176543"/>
    <n v="86904"/>
    <n v="47992"/>
    <n v="311439"/>
    <n v="8.9969823150837444E-2"/>
    <x v="1"/>
    <n v="0"/>
  </r>
  <r>
    <s v="Post_2558"/>
    <x v="365"/>
    <x v="21"/>
    <x v="2"/>
    <x v="8"/>
    <x v="2"/>
    <x v="6"/>
    <n v="691868"/>
    <n v="492439"/>
    <n v="22816"/>
    <n v="25718"/>
    <n v="540973"/>
    <n v="0.78190203911728828"/>
    <x v="2"/>
    <n v="0"/>
  </r>
  <r>
    <s v="Post_2559"/>
    <x v="247"/>
    <x v="14"/>
    <x v="3"/>
    <x v="8"/>
    <x v="3"/>
    <x v="0"/>
    <n v="1628325"/>
    <n v="256374"/>
    <n v="7548"/>
    <n v="17955"/>
    <n v="281877"/>
    <n v="0.17310856247984893"/>
    <x v="0"/>
    <n v="0"/>
  </r>
  <r>
    <s v="Post_2560"/>
    <x v="387"/>
    <x v="22"/>
    <x v="0"/>
    <x v="7"/>
    <x v="2"/>
    <x v="0"/>
    <n v="2000181"/>
    <n v="232088"/>
    <n v="3584"/>
    <n v="21517"/>
    <n v="257189"/>
    <n v="0.12858286325087578"/>
    <x v="1"/>
    <n v="0"/>
  </r>
  <r>
    <s v="Post_2561"/>
    <x v="20"/>
    <x v="8"/>
    <x v="1"/>
    <x v="2"/>
    <x v="1"/>
    <x v="7"/>
    <n v="1277252"/>
    <n v="142436"/>
    <n v="54890"/>
    <n v="11779"/>
    <n v="209105"/>
    <n v="0.16371475636757665"/>
    <x v="2"/>
    <n v="0"/>
  </r>
  <r>
    <s v="Post_2562"/>
    <x v="671"/>
    <x v="14"/>
    <x v="3"/>
    <x v="6"/>
    <x v="5"/>
    <x v="0"/>
    <n v="4920706"/>
    <n v="357561"/>
    <n v="63705"/>
    <n v="22476"/>
    <n v="443742"/>
    <n v="9.0178523163139596E-2"/>
    <x v="1"/>
    <n v="0"/>
  </r>
  <r>
    <s v="Post_2563"/>
    <x v="585"/>
    <x v="16"/>
    <x v="3"/>
    <x v="0"/>
    <x v="2"/>
    <x v="7"/>
    <n v="2496480"/>
    <n v="117284"/>
    <n v="813"/>
    <n v="15105"/>
    <n v="133202"/>
    <n v="5.3355925142600784E-2"/>
    <x v="2"/>
    <n v="0"/>
  </r>
  <r>
    <s v="Post_2564"/>
    <x v="7"/>
    <x v="0"/>
    <x v="0"/>
    <x v="4"/>
    <x v="3"/>
    <x v="7"/>
    <n v="2020483"/>
    <n v="136675"/>
    <n v="31661"/>
    <n v="39695"/>
    <n v="208031"/>
    <n v="0.10296102466588435"/>
    <x v="2"/>
    <n v="0"/>
  </r>
  <r>
    <s v="Post_2565"/>
    <x v="21"/>
    <x v="0"/>
    <x v="3"/>
    <x v="5"/>
    <x v="3"/>
    <x v="3"/>
    <n v="2034792"/>
    <n v="224437"/>
    <n v="6189"/>
    <n v="13971"/>
    <n v="244597"/>
    <n v="0.12020737254716944"/>
    <x v="1"/>
    <n v="0"/>
  </r>
  <r>
    <s v="Post_2566"/>
    <x v="7"/>
    <x v="0"/>
    <x v="2"/>
    <x v="5"/>
    <x v="3"/>
    <x v="1"/>
    <n v="3596679"/>
    <n v="429470"/>
    <n v="19732"/>
    <n v="12766"/>
    <n v="461968"/>
    <n v="0.12844293305018323"/>
    <x v="0"/>
    <n v="0"/>
  </r>
  <r>
    <s v="Post_2567"/>
    <x v="23"/>
    <x v="13"/>
    <x v="0"/>
    <x v="8"/>
    <x v="5"/>
    <x v="3"/>
    <n v="1402768"/>
    <n v="385952"/>
    <n v="59599"/>
    <n v="23267"/>
    <n v="468818"/>
    <n v="0.33420922062664676"/>
    <x v="2"/>
    <n v="0"/>
  </r>
  <r>
    <s v="Post_2568"/>
    <x v="620"/>
    <x v="23"/>
    <x v="0"/>
    <x v="9"/>
    <x v="3"/>
    <x v="0"/>
    <n v="33485"/>
    <n v="153446"/>
    <n v="97898"/>
    <n v="28727"/>
    <n v="280071"/>
    <n v="8.3640734657309235"/>
    <x v="1"/>
    <n v="0"/>
  </r>
  <r>
    <s v="Post_2569"/>
    <x v="402"/>
    <x v="21"/>
    <x v="3"/>
    <x v="9"/>
    <x v="5"/>
    <x v="7"/>
    <n v="237107"/>
    <n v="374569"/>
    <n v="56320"/>
    <n v="28305"/>
    <n v="459194"/>
    <n v="1.9366530722416462"/>
    <x v="1"/>
    <n v="0"/>
  </r>
  <r>
    <s v="Post_2570"/>
    <x v="306"/>
    <x v="17"/>
    <x v="3"/>
    <x v="7"/>
    <x v="0"/>
    <x v="4"/>
    <n v="3047626"/>
    <n v="396572"/>
    <n v="2041"/>
    <n v="13218"/>
    <n v="411831"/>
    <n v="0.13513173860572131"/>
    <x v="1"/>
    <n v="0"/>
  </r>
  <r>
    <s v="Post_2571"/>
    <x v="11"/>
    <x v="9"/>
    <x v="3"/>
    <x v="5"/>
    <x v="1"/>
    <x v="4"/>
    <n v="3833797"/>
    <n v="375717"/>
    <n v="6416"/>
    <n v="35351"/>
    <n v="417484"/>
    <n v="0.10889569792036459"/>
    <x v="2"/>
    <n v="0"/>
  </r>
  <r>
    <s v="Post_2572"/>
    <x v="338"/>
    <x v="7"/>
    <x v="0"/>
    <x v="9"/>
    <x v="2"/>
    <x v="2"/>
    <n v="2674946"/>
    <n v="169667"/>
    <n v="87354"/>
    <n v="28176"/>
    <n v="285197"/>
    <n v="0.10661785322021454"/>
    <x v="0"/>
    <n v="0"/>
  </r>
  <r>
    <s v="Post_2573"/>
    <x v="81"/>
    <x v="17"/>
    <x v="1"/>
    <x v="1"/>
    <x v="1"/>
    <x v="4"/>
    <n v="338623"/>
    <n v="170174"/>
    <n v="38826"/>
    <n v="10092"/>
    <n v="219092"/>
    <n v="0.64700862020595173"/>
    <x v="2"/>
    <n v="0"/>
  </r>
  <r>
    <s v="Post_2574"/>
    <x v="512"/>
    <x v="1"/>
    <x v="1"/>
    <x v="1"/>
    <x v="4"/>
    <x v="2"/>
    <n v="2262056"/>
    <n v="291846"/>
    <n v="30805"/>
    <n v="8381"/>
    <n v="331032"/>
    <n v="0.14634120463861194"/>
    <x v="2"/>
    <n v="0"/>
  </r>
  <r>
    <s v="Post_2575"/>
    <x v="358"/>
    <x v="2"/>
    <x v="3"/>
    <x v="4"/>
    <x v="5"/>
    <x v="5"/>
    <n v="1186234"/>
    <n v="144971"/>
    <n v="1008"/>
    <n v="34541"/>
    <n v="180520"/>
    <n v="0.15217908102448591"/>
    <x v="1"/>
    <n v="0"/>
  </r>
  <r>
    <s v="Post_2576"/>
    <x v="173"/>
    <x v="5"/>
    <x v="1"/>
    <x v="2"/>
    <x v="0"/>
    <x v="1"/>
    <n v="329482"/>
    <n v="463165"/>
    <n v="31309"/>
    <n v="31828"/>
    <n v="526302"/>
    <n v="1.5973619196192812"/>
    <x v="0"/>
    <n v="0"/>
  </r>
  <r>
    <s v="Post_2577"/>
    <x v="592"/>
    <x v="23"/>
    <x v="2"/>
    <x v="9"/>
    <x v="4"/>
    <x v="3"/>
    <n v="3154154"/>
    <n v="51824"/>
    <n v="6624"/>
    <n v="33785"/>
    <n v="92233"/>
    <n v="2.9241755475477735E-2"/>
    <x v="1"/>
    <n v="0"/>
  </r>
  <r>
    <s v="Post_2578"/>
    <x v="303"/>
    <x v="23"/>
    <x v="2"/>
    <x v="1"/>
    <x v="2"/>
    <x v="4"/>
    <n v="4996111"/>
    <n v="392899"/>
    <n v="9476"/>
    <n v="237"/>
    <n v="402612"/>
    <n v="8.0585079074504143E-2"/>
    <x v="1"/>
    <n v="0"/>
  </r>
  <r>
    <s v="Post_2579"/>
    <x v="672"/>
    <x v="6"/>
    <x v="1"/>
    <x v="7"/>
    <x v="5"/>
    <x v="7"/>
    <n v="1701876"/>
    <n v="310183"/>
    <n v="78161"/>
    <n v="41590"/>
    <n v="429934"/>
    <n v="0.25262357539562225"/>
    <x v="1"/>
    <n v="0"/>
  </r>
  <r>
    <s v="Post_2580"/>
    <x v="400"/>
    <x v="19"/>
    <x v="1"/>
    <x v="7"/>
    <x v="5"/>
    <x v="7"/>
    <n v="142287"/>
    <n v="488840"/>
    <n v="88711"/>
    <n v="41354"/>
    <n v="618905"/>
    <n v="4.3496946312734126"/>
    <x v="1"/>
    <n v="0"/>
  </r>
  <r>
    <s v="Post_2581"/>
    <x v="395"/>
    <x v="6"/>
    <x v="0"/>
    <x v="5"/>
    <x v="3"/>
    <x v="2"/>
    <n v="570572"/>
    <n v="194018"/>
    <n v="31840"/>
    <n v="38584"/>
    <n v="264442"/>
    <n v="0.46346823889009625"/>
    <x v="0"/>
    <n v="0"/>
  </r>
  <r>
    <s v="Post_2582"/>
    <x v="372"/>
    <x v="6"/>
    <x v="3"/>
    <x v="2"/>
    <x v="1"/>
    <x v="3"/>
    <n v="3823016"/>
    <n v="339895"/>
    <n v="79041"/>
    <n v="43901"/>
    <n v="462837"/>
    <n v="0.12106593328408774"/>
    <x v="1"/>
    <n v="0"/>
  </r>
  <r>
    <s v="Post_2583"/>
    <x v="542"/>
    <x v="9"/>
    <x v="3"/>
    <x v="5"/>
    <x v="0"/>
    <x v="7"/>
    <n v="4567760"/>
    <n v="463413"/>
    <n v="32735"/>
    <n v="22516"/>
    <n v="518664"/>
    <n v="0.11354887297055888"/>
    <x v="0"/>
    <n v="0"/>
  </r>
  <r>
    <s v="Post_2584"/>
    <x v="85"/>
    <x v="22"/>
    <x v="3"/>
    <x v="2"/>
    <x v="4"/>
    <x v="3"/>
    <n v="1080580"/>
    <n v="147375"/>
    <n v="99235"/>
    <n v="11219"/>
    <n v="257829"/>
    <n v="0.23860241722038164"/>
    <x v="1"/>
    <n v="0"/>
  </r>
  <r>
    <s v="Post_2585"/>
    <x v="326"/>
    <x v="1"/>
    <x v="0"/>
    <x v="1"/>
    <x v="1"/>
    <x v="6"/>
    <n v="4341647"/>
    <n v="156740"/>
    <n v="34892"/>
    <n v="8881"/>
    <n v="200513"/>
    <n v="4.6183625707018561E-2"/>
    <x v="2"/>
    <n v="0"/>
  </r>
  <r>
    <s v="Post_2586"/>
    <x v="288"/>
    <x v="4"/>
    <x v="1"/>
    <x v="1"/>
    <x v="3"/>
    <x v="2"/>
    <n v="1680761"/>
    <n v="17011"/>
    <n v="75940"/>
    <n v="20745"/>
    <n v="113696"/>
    <n v="6.764554865325885E-2"/>
    <x v="1"/>
    <n v="0"/>
  </r>
  <r>
    <s v="Post_2587"/>
    <x v="136"/>
    <x v="10"/>
    <x v="1"/>
    <x v="1"/>
    <x v="2"/>
    <x v="4"/>
    <n v="3759036"/>
    <n v="49515"/>
    <n v="94487"/>
    <n v="19525"/>
    <n v="163527"/>
    <n v="4.3502376673168336E-2"/>
    <x v="1"/>
    <n v="0"/>
  </r>
  <r>
    <s v="Post_2588"/>
    <x v="703"/>
    <x v="22"/>
    <x v="1"/>
    <x v="3"/>
    <x v="3"/>
    <x v="5"/>
    <n v="4990567"/>
    <n v="196104"/>
    <n v="40750"/>
    <n v="15936"/>
    <n v="252790"/>
    <n v="5.0653563011978396E-2"/>
    <x v="2"/>
    <n v="0"/>
  </r>
  <r>
    <s v="Post_2589"/>
    <x v="417"/>
    <x v="2"/>
    <x v="2"/>
    <x v="3"/>
    <x v="0"/>
    <x v="1"/>
    <n v="3878035"/>
    <n v="348866"/>
    <n v="80120"/>
    <n v="34139"/>
    <n v="463125"/>
    <n v="0.1194225941746271"/>
    <x v="2"/>
    <n v="0"/>
  </r>
  <r>
    <s v="Post_2590"/>
    <x v="318"/>
    <x v="9"/>
    <x v="3"/>
    <x v="0"/>
    <x v="4"/>
    <x v="4"/>
    <n v="2655487"/>
    <n v="236695"/>
    <n v="22847"/>
    <n v="47938"/>
    <n v="307480"/>
    <n v="0.11579043693303714"/>
    <x v="1"/>
    <n v="0"/>
  </r>
  <r>
    <s v="Post_2591"/>
    <x v="41"/>
    <x v="3"/>
    <x v="3"/>
    <x v="2"/>
    <x v="3"/>
    <x v="6"/>
    <n v="4658092"/>
    <n v="187743"/>
    <n v="97119"/>
    <n v="10070"/>
    <n v="294932"/>
    <n v="6.331605301054595E-2"/>
    <x v="0"/>
    <n v="0"/>
  </r>
  <r>
    <s v="Post_2592"/>
    <x v="209"/>
    <x v="15"/>
    <x v="2"/>
    <x v="7"/>
    <x v="0"/>
    <x v="6"/>
    <n v="559570"/>
    <n v="479352"/>
    <n v="39884"/>
    <n v="22495"/>
    <n v="541731"/>
    <n v="0.96812016369712461"/>
    <x v="1"/>
    <n v="0"/>
  </r>
  <r>
    <s v="Post_2593"/>
    <x v="446"/>
    <x v="20"/>
    <x v="0"/>
    <x v="9"/>
    <x v="0"/>
    <x v="2"/>
    <n v="36380"/>
    <n v="191250"/>
    <n v="49211"/>
    <n v="34693"/>
    <n v="275154"/>
    <n v="7.5633315008246287"/>
    <x v="1"/>
    <n v="0"/>
  </r>
  <r>
    <s v="Post_2594"/>
    <x v="471"/>
    <x v="12"/>
    <x v="0"/>
    <x v="6"/>
    <x v="0"/>
    <x v="7"/>
    <n v="3514325"/>
    <n v="72881"/>
    <n v="13919"/>
    <n v="31645"/>
    <n v="118445"/>
    <n v="3.3703485022017032E-2"/>
    <x v="0"/>
    <n v="0"/>
  </r>
  <r>
    <s v="Post_2595"/>
    <x v="329"/>
    <x v="2"/>
    <x v="0"/>
    <x v="4"/>
    <x v="5"/>
    <x v="0"/>
    <n v="4254334"/>
    <n v="441095"/>
    <n v="11321"/>
    <n v="4039"/>
    <n v="456455"/>
    <n v="0.10729176411631057"/>
    <x v="0"/>
    <n v="0"/>
  </r>
  <r>
    <s v="Post_2596"/>
    <x v="337"/>
    <x v="23"/>
    <x v="3"/>
    <x v="0"/>
    <x v="2"/>
    <x v="6"/>
    <n v="1700594"/>
    <n v="333525"/>
    <n v="46048"/>
    <n v="33160"/>
    <n v="412733"/>
    <n v="0.24269931565088435"/>
    <x v="0"/>
    <n v="0"/>
  </r>
  <r>
    <s v="Post_2597"/>
    <x v="149"/>
    <x v="18"/>
    <x v="3"/>
    <x v="5"/>
    <x v="5"/>
    <x v="3"/>
    <n v="1019069"/>
    <n v="306484"/>
    <n v="74925"/>
    <n v="38141"/>
    <n v="419550"/>
    <n v="0.41169930593512316"/>
    <x v="1"/>
    <n v="0"/>
  </r>
  <r>
    <s v="Post_2598"/>
    <x v="338"/>
    <x v="7"/>
    <x v="3"/>
    <x v="0"/>
    <x v="5"/>
    <x v="5"/>
    <n v="345799"/>
    <n v="273374"/>
    <n v="75861"/>
    <n v="44327"/>
    <n v="393562"/>
    <n v="1.1381235920288955"/>
    <x v="2"/>
    <n v="0"/>
  </r>
  <r>
    <s v="Post_2599"/>
    <x v="96"/>
    <x v="17"/>
    <x v="1"/>
    <x v="3"/>
    <x v="3"/>
    <x v="6"/>
    <n v="895082"/>
    <n v="165876"/>
    <n v="33670"/>
    <n v="43357"/>
    <n v="242903"/>
    <n v="0.27137513657966533"/>
    <x v="2"/>
    <n v="0"/>
  </r>
  <r>
    <s v="Post_2600"/>
    <x v="244"/>
    <x v="11"/>
    <x v="0"/>
    <x v="1"/>
    <x v="4"/>
    <x v="1"/>
    <n v="468457"/>
    <n v="278112"/>
    <n v="72079"/>
    <n v="5499"/>
    <n v="355690"/>
    <n v="0.75927993391068982"/>
    <x v="0"/>
    <n v="0"/>
  </r>
  <r>
    <s v="Post_2601"/>
    <x v="671"/>
    <x v="14"/>
    <x v="3"/>
    <x v="8"/>
    <x v="4"/>
    <x v="5"/>
    <n v="4999077"/>
    <n v="490971"/>
    <n v="6444"/>
    <n v="16296"/>
    <n v="513711"/>
    <n v="0.10276116971192882"/>
    <x v="1"/>
    <n v="0"/>
  </r>
  <r>
    <s v="Post_2602"/>
    <x v="109"/>
    <x v="14"/>
    <x v="2"/>
    <x v="3"/>
    <x v="1"/>
    <x v="7"/>
    <n v="4735015"/>
    <n v="459475"/>
    <n v="93656"/>
    <n v="26336"/>
    <n v="579467"/>
    <n v="0.12237912657087675"/>
    <x v="0"/>
    <n v="0"/>
  </r>
  <r>
    <s v="Post_2603"/>
    <x v="649"/>
    <x v="10"/>
    <x v="3"/>
    <x v="4"/>
    <x v="5"/>
    <x v="4"/>
    <n v="3938926"/>
    <n v="246185"/>
    <n v="99069"/>
    <n v="45377"/>
    <n v="390631"/>
    <n v="9.9171957025849175E-2"/>
    <x v="2"/>
    <n v="0"/>
  </r>
  <r>
    <s v="Post_2604"/>
    <x v="395"/>
    <x v="6"/>
    <x v="0"/>
    <x v="5"/>
    <x v="4"/>
    <x v="7"/>
    <n v="204921"/>
    <n v="127363"/>
    <n v="83720"/>
    <n v="40404"/>
    <n v="251487"/>
    <n v="1.2272387895823269"/>
    <x v="2"/>
    <n v="0"/>
  </r>
  <r>
    <s v="Post_2605"/>
    <x v="240"/>
    <x v="21"/>
    <x v="2"/>
    <x v="1"/>
    <x v="2"/>
    <x v="6"/>
    <n v="164682"/>
    <n v="366089"/>
    <n v="73679"/>
    <n v="36494"/>
    <n v="476262"/>
    <n v="2.8920100557437971"/>
    <x v="1"/>
    <n v="0"/>
  </r>
  <r>
    <s v="Post_2606"/>
    <x v="647"/>
    <x v="2"/>
    <x v="1"/>
    <x v="0"/>
    <x v="0"/>
    <x v="7"/>
    <n v="3223017"/>
    <n v="409378"/>
    <n v="89525"/>
    <n v="29071"/>
    <n v="527974"/>
    <n v="0.16381359452959757"/>
    <x v="0"/>
    <n v="0"/>
  </r>
  <r>
    <s v="Post_2607"/>
    <x v="354"/>
    <x v="1"/>
    <x v="2"/>
    <x v="6"/>
    <x v="5"/>
    <x v="6"/>
    <n v="185319"/>
    <n v="131508"/>
    <n v="70124"/>
    <n v="10358"/>
    <n v="211990"/>
    <n v="1.1439194038387861"/>
    <x v="0"/>
    <n v="0"/>
  </r>
  <r>
    <s v="Post_2608"/>
    <x v="331"/>
    <x v="11"/>
    <x v="2"/>
    <x v="8"/>
    <x v="2"/>
    <x v="2"/>
    <n v="69325"/>
    <n v="235226"/>
    <n v="34520"/>
    <n v="49751"/>
    <n v="319497"/>
    <n v="4.6086837360259647"/>
    <x v="1"/>
    <n v="0"/>
  </r>
  <r>
    <s v="Post_2609"/>
    <x v="556"/>
    <x v="7"/>
    <x v="0"/>
    <x v="6"/>
    <x v="0"/>
    <x v="1"/>
    <n v="1117579"/>
    <n v="243650"/>
    <n v="99520"/>
    <n v="20065"/>
    <n v="363235"/>
    <n v="0.32501952882078133"/>
    <x v="1"/>
    <n v="0"/>
  </r>
  <r>
    <s v="Post_2610"/>
    <x v="406"/>
    <x v="3"/>
    <x v="1"/>
    <x v="7"/>
    <x v="5"/>
    <x v="6"/>
    <n v="4144067"/>
    <n v="133720"/>
    <n v="86090"/>
    <n v="44322"/>
    <n v="264132"/>
    <n v="6.3737386485305372E-2"/>
    <x v="2"/>
    <n v="0"/>
  </r>
  <r>
    <s v="Post_2611"/>
    <x v="518"/>
    <x v="5"/>
    <x v="2"/>
    <x v="4"/>
    <x v="3"/>
    <x v="3"/>
    <n v="4059731"/>
    <n v="426920"/>
    <n v="24990"/>
    <n v="34937"/>
    <n v="486847"/>
    <n v="0.11992099969185151"/>
    <x v="0"/>
    <n v="0"/>
  </r>
  <r>
    <s v="Post_2612"/>
    <x v="645"/>
    <x v="6"/>
    <x v="0"/>
    <x v="3"/>
    <x v="2"/>
    <x v="1"/>
    <n v="95396"/>
    <n v="279129"/>
    <n v="37417"/>
    <n v="25488"/>
    <n v="342034"/>
    <n v="3.5854123862635752"/>
    <x v="2"/>
    <n v="0"/>
  </r>
  <r>
    <s v="Post_2613"/>
    <x v="139"/>
    <x v="14"/>
    <x v="0"/>
    <x v="4"/>
    <x v="5"/>
    <x v="6"/>
    <n v="3606397"/>
    <n v="21765"/>
    <n v="44898"/>
    <n v="25802"/>
    <n v="92465"/>
    <n v="2.5639162854228195E-2"/>
    <x v="1"/>
    <n v="0"/>
  </r>
  <r>
    <s v="Post_2614"/>
    <x v="381"/>
    <x v="18"/>
    <x v="1"/>
    <x v="1"/>
    <x v="1"/>
    <x v="2"/>
    <n v="3997068"/>
    <n v="292005"/>
    <n v="85139"/>
    <n v="5723"/>
    <n v="382867"/>
    <n v="9.5786961843030941E-2"/>
    <x v="1"/>
    <n v="0"/>
  </r>
  <r>
    <s v="Post_2615"/>
    <x v="98"/>
    <x v="15"/>
    <x v="0"/>
    <x v="6"/>
    <x v="4"/>
    <x v="2"/>
    <n v="2815065"/>
    <n v="428338"/>
    <n v="96688"/>
    <n v="9583"/>
    <n v="534609"/>
    <n v="0.18991000207810477"/>
    <x v="1"/>
    <n v="0"/>
  </r>
  <r>
    <s v="Post_2616"/>
    <x v="413"/>
    <x v="13"/>
    <x v="3"/>
    <x v="7"/>
    <x v="5"/>
    <x v="4"/>
    <n v="929026"/>
    <n v="60319"/>
    <n v="15982"/>
    <n v="2578"/>
    <n v="78879"/>
    <n v="8.4905051096524742E-2"/>
    <x v="0"/>
    <n v="0"/>
  </r>
  <r>
    <s v="Post_2617"/>
    <x v="440"/>
    <x v="16"/>
    <x v="0"/>
    <x v="6"/>
    <x v="1"/>
    <x v="0"/>
    <n v="717380"/>
    <n v="238324"/>
    <n v="14383"/>
    <n v="30798"/>
    <n v="283505"/>
    <n v="0.39519501519417882"/>
    <x v="2"/>
    <n v="0"/>
  </r>
  <r>
    <s v="Post_2618"/>
    <x v="244"/>
    <x v="11"/>
    <x v="0"/>
    <x v="6"/>
    <x v="1"/>
    <x v="5"/>
    <n v="4243476"/>
    <n v="160022"/>
    <n v="73527"/>
    <n v="9324"/>
    <n v="242873"/>
    <n v="5.7234446477369028E-2"/>
    <x v="0"/>
    <n v="0"/>
  </r>
  <r>
    <s v="Post_2619"/>
    <x v="348"/>
    <x v="5"/>
    <x v="1"/>
    <x v="7"/>
    <x v="1"/>
    <x v="4"/>
    <n v="2287664"/>
    <n v="205770"/>
    <n v="47154"/>
    <n v="11030"/>
    <n v="263954"/>
    <n v="0.11538145461920982"/>
    <x v="2"/>
    <n v="0"/>
  </r>
  <r>
    <s v="Post_2620"/>
    <x v="432"/>
    <x v="0"/>
    <x v="2"/>
    <x v="2"/>
    <x v="2"/>
    <x v="2"/>
    <n v="3459809"/>
    <n v="160850"/>
    <n v="77013"/>
    <n v="43812"/>
    <n v="281675"/>
    <n v="8.1413453748458375E-2"/>
    <x v="0"/>
    <n v="0"/>
  </r>
  <r>
    <s v="Post_2621"/>
    <x v="497"/>
    <x v="14"/>
    <x v="0"/>
    <x v="9"/>
    <x v="2"/>
    <x v="5"/>
    <n v="4536297"/>
    <n v="387809"/>
    <n v="76516"/>
    <n v="17176"/>
    <n v="481501"/>
    <n v="0.10614406420038194"/>
    <x v="1"/>
    <n v="0"/>
  </r>
  <r>
    <s v="Post_2622"/>
    <x v="699"/>
    <x v="22"/>
    <x v="0"/>
    <x v="8"/>
    <x v="3"/>
    <x v="3"/>
    <n v="852564"/>
    <n v="390933"/>
    <n v="8960"/>
    <n v="23869"/>
    <n v="423762"/>
    <n v="0.49704421017073203"/>
    <x v="1"/>
    <n v="0"/>
  </r>
  <r>
    <s v="Post_2623"/>
    <x v="626"/>
    <x v="1"/>
    <x v="3"/>
    <x v="2"/>
    <x v="2"/>
    <x v="0"/>
    <n v="4841341"/>
    <n v="357249"/>
    <n v="91745"/>
    <n v="20572"/>
    <n v="469566"/>
    <n v="9.6990895704310021E-2"/>
    <x v="2"/>
    <n v="0"/>
  </r>
  <r>
    <s v="Post_2624"/>
    <x v="286"/>
    <x v="12"/>
    <x v="0"/>
    <x v="5"/>
    <x v="2"/>
    <x v="4"/>
    <n v="2905718"/>
    <n v="324095"/>
    <n v="73361"/>
    <n v="37029"/>
    <n v="434485"/>
    <n v="0.14952758664123636"/>
    <x v="2"/>
    <n v="0"/>
  </r>
  <r>
    <s v="Post_2625"/>
    <x v="390"/>
    <x v="7"/>
    <x v="3"/>
    <x v="4"/>
    <x v="1"/>
    <x v="0"/>
    <n v="2035800"/>
    <n v="330602"/>
    <n v="78450"/>
    <n v="32908"/>
    <n v="441960"/>
    <n v="0.2170940170940171"/>
    <x v="1"/>
    <n v="0"/>
  </r>
  <r>
    <s v="Post_2626"/>
    <x v="277"/>
    <x v="23"/>
    <x v="0"/>
    <x v="6"/>
    <x v="4"/>
    <x v="7"/>
    <n v="3102190"/>
    <n v="192002"/>
    <n v="40911"/>
    <n v="3390"/>
    <n v="236303"/>
    <n v="7.6172961681908583E-2"/>
    <x v="2"/>
    <n v="0"/>
  </r>
  <r>
    <s v="Post_2627"/>
    <x v="17"/>
    <x v="6"/>
    <x v="2"/>
    <x v="6"/>
    <x v="2"/>
    <x v="1"/>
    <n v="336179"/>
    <n v="268506"/>
    <n v="44773"/>
    <n v="15742"/>
    <n v="329021"/>
    <n v="0.97870777175254853"/>
    <x v="1"/>
    <n v="0"/>
  </r>
  <r>
    <s v="Post_2628"/>
    <x v="441"/>
    <x v="5"/>
    <x v="3"/>
    <x v="1"/>
    <x v="5"/>
    <x v="1"/>
    <n v="1436013"/>
    <n v="394721"/>
    <n v="27620"/>
    <n v="4864"/>
    <n v="427205"/>
    <n v="0.29749382491662679"/>
    <x v="0"/>
    <n v="0"/>
  </r>
  <r>
    <s v="Post_2629"/>
    <x v="285"/>
    <x v="10"/>
    <x v="0"/>
    <x v="0"/>
    <x v="1"/>
    <x v="3"/>
    <n v="2484617"/>
    <n v="291379"/>
    <n v="87937"/>
    <n v="19854"/>
    <n v="399170"/>
    <n v="0.16065655189512107"/>
    <x v="0"/>
    <n v="0"/>
  </r>
  <r>
    <s v="Post_2630"/>
    <x v="182"/>
    <x v="5"/>
    <x v="0"/>
    <x v="1"/>
    <x v="3"/>
    <x v="2"/>
    <n v="3453424"/>
    <n v="279506"/>
    <n v="30204"/>
    <n v="25911"/>
    <n v="335621"/>
    <n v="9.7184996687345662E-2"/>
    <x v="2"/>
    <n v="0"/>
  </r>
  <r>
    <s v="Post_2631"/>
    <x v="492"/>
    <x v="11"/>
    <x v="1"/>
    <x v="9"/>
    <x v="0"/>
    <x v="5"/>
    <n v="172200"/>
    <n v="480028"/>
    <n v="66136"/>
    <n v="20523"/>
    <n v="566687"/>
    <n v="3.2908652729384436"/>
    <x v="0"/>
    <n v="0"/>
  </r>
  <r>
    <s v="Post_2632"/>
    <x v="241"/>
    <x v="3"/>
    <x v="2"/>
    <x v="0"/>
    <x v="0"/>
    <x v="2"/>
    <n v="1695407"/>
    <n v="499065"/>
    <n v="98572"/>
    <n v="16630"/>
    <n v="614267"/>
    <n v="0.36231241229981948"/>
    <x v="2"/>
    <n v="0"/>
  </r>
  <r>
    <s v="Post_2633"/>
    <x v="74"/>
    <x v="8"/>
    <x v="0"/>
    <x v="1"/>
    <x v="0"/>
    <x v="4"/>
    <n v="2050045"/>
    <n v="22490"/>
    <n v="29109"/>
    <n v="881"/>
    <n v="52480"/>
    <n v="2.5599438061115733E-2"/>
    <x v="1"/>
    <n v="0"/>
  </r>
  <r>
    <s v="Post_2634"/>
    <x v="667"/>
    <x v="21"/>
    <x v="1"/>
    <x v="4"/>
    <x v="0"/>
    <x v="6"/>
    <n v="4828592"/>
    <n v="471991"/>
    <n v="21120"/>
    <n v="11961"/>
    <n v="505072"/>
    <n v="0.10460026442490895"/>
    <x v="0"/>
    <n v="0"/>
  </r>
  <r>
    <s v="Post_2635"/>
    <x v="41"/>
    <x v="3"/>
    <x v="3"/>
    <x v="8"/>
    <x v="4"/>
    <x v="3"/>
    <n v="1249895"/>
    <n v="111529"/>
    <n v="10973"/>
    <n v="36891"/>
    <n v="159393"/>
    <n v="0.12752511210941719"/>
    <x v="1"/>
    <n v="0"/>
  </r>
  <r>
    <s v="Post_2636"/>
    <x v="449"/>
    <x v="6"/>
    <x v="0"/>
    <x v="9"/>
    <x v="2"/>
    <x v="0"/>
    <n v="2448575"/>
    <n v="223486"/>
    <n v="29403"/>
    <n v="39483"/>
    <n v="292372"/>
    <n v="0.11940496002777125"/>
    <x v="1"/>
    <n v="0"/>
  </r>
  <r>
    <s v="Post_2637"/>
    <x v="312"/>
    <x v="10"/>
    <x v="3"/>
    <x v="4"/>
    <x v="2"/>
    <x v="7"/>
    <n v="493548"/>
    <n v="76378"/>
    <n v="67586"/>
    <n v="45093"/>
    <n v="189057"/>
    <n v="0.38305696710350362"/>
    <x v="0"/>
    <n v="0"/>
  </r>
  <r>
    <s v="Post_2638"/>
    <x v="416"/>
    <x v="4"/>
    <x v="2"/>
    <x v="1"/>
    <x v="4"/>
    <x v="2"/>
    <n v="1435388"/>
    <n v="66738"/>
    <n v="40540"/>
    <n v="12303"/>
    <n v="119581"/>
    <n v="8.330918190760965E-2"/>
    <x v="2"/>
    <n v="0"/>
  </r>
  <r>
    <s v="Post_2639"/>
    <x v="20"/>
    <x v="8"/>
    <x v="1"/>
    <x v="9"/>
    <x v="4"/>
    <x v="7"/>
    <n v="4257118"/>
    <n v="186429"/>
    <n v="23604"/>
    <n v="19658"/>
    <n v="229691"/>
    <n v="5.3954576781757045E-2"/>
    <x v="0"/>
    <n v="0"/>
  </r>
  <r>
    <s v="Post_2640"/>
    <x v="283"/>
    <x v="5"/>
    <x v="3"/>
    <x v="3"/>
    <x v="3"/>
    <x v="6"/>
    <n v="3491749"/>
    <n v="88660"/>
    <n v="76249"/>
    <n v="22573"/>
    <n v="187482"/>
    <n v="5.3692862803139632E-2"/>
    <x v="1"/>
    <n v="0"/>
  </r>
  <r>
    <s v="Post_2641"/>
    <x v="507"/>
    <x v="21"/>
    <x v="1"/>
    <x v="9"/>
    <x v="1"/>
    <x v="7"/>
    <n v="123286"/>
    <n v="34636"/>
    <n v="6143"/>
    <n v="15414"/>
    <n v="56193"/>
    <n v="0.45579384520545724"/>
    <x v="1"/>
    <n v="0"/>
  </r>
  <r>
    <s v="Post_2642"/>
    <x v="102"/>
    <x v="20"/>
    <x v="2"/>
    <x v="3"/>
    <x v="1"/>
    <x v="6"/>
    <n v="1704720"/>
    <n v="348558"/>
    <n v="73574"/>
    <n v="10733"/>
    <n v="432865"/>
    <n v="0.25392146510863955"/>
    <x v="0"/>
    <n v="0"/>
  </r>
  <r>
    <s v="Post_2643"/>
    <x v="426"/>
    <x v="6"/>
    <x v="2"/>
    <x v="4"/>
    <x v="5"/>
    <x v="1"/>
    <n v="2543309"/>
    <n v="40011"/>
    <n v="54069"/>
    <n v="9368"/>
    <n v="103448"/>
    <n v="4.0674570018821937E-2"/>
    <x v="1"/>
    <n v="0"/>
  </r>
  <r>
    <s v="Post_2644"/>
    <x v="325"/>
    <x v="14"/>
    <x v="1"/>
    <x v="2"/>
    <x v="4"/>
    <x v="6"/>
    <n v="2552873"/>
    <n v="342534"/>
    <n v="85291"/>
    <n v="24004"/>
    <n v="451829"/>
    <n v="0.1769884361658414"/>
    <x v="0"/>
    <n v="0"/>
  </r>
  <r>
    <s v="Post_2645"/>
    <x v="433"/>
    <x v="1"/>
    <x v="2"/>
    <x v="9"/>
    <x v="2"/>
    <x v="7"/>
    <n v="811936"/>
    <n v="44802"/>
    <n v="35448"/>
    <n v="32099"/>
    <n v="112349"/>
    <n v="0.13837174358570134"/>
    <x v="0"/>
    <n v="0"/>
  </r>
  <r>
    <s v="Post_2646"/>
    <x v="200"/>
    <x v="2"/>
    <x v="3"/>
    <x v="3"/>
    <x v="0"/>
    <x v="5"/>
    <n v="116734"/>
    <n v="384391"/>
    <n v="60921"/>
    <n v="39945"/>
    <n v="485257"/>
    <n v="4.1569465622697761"/>
    <x v="0"/>
    <n v="0"/>
  </r>
  <r>
    <s v="Post_2647"/>
    <x v="111"/>
    <x v="16"/>
    <x v="2"/>
    <x v="1"/>
    <x v="2"/>
    <x v="4"/>
    <n v="1819191"/>
    <n v="352415"/>
    <n v="83445"/>
    <n v="48547"/>
    <n v="484407"/>
    <n v="0.26627605347651784"/>
    <x v="0"/>
    <n v="0"/>
  </r>
  <r>
    <s v="Post_2648"/>
    <x v="559"/>
    <x v="15"/>
    <x v="3"/>
    <x v="0"/>
    <x v="2"/>
    <x v="7"/>
    <n v="8982"/>
    <n v="353646"/>
    <n v="77267"/>
    <n v="39542"/>
    <n v="470455"/>
    <n v="52.377532843464707"/>
    <x v="1"/>
    <n v="0"/>
  </r>
  <r>
    <s v="Post_2649"/>
    <x v="44"/>
    <x v="19"/>
    <x v="2"/>
    <x v="4"/>
    <x v="2"/>
    <x v="0"/>
    <n v="4286813"/>
    <n v="286139"/>
    <n v="99445"/>
    <n v="10512"/>
    <n v="396096"/>
    <n v="9.2398712050187404E-2"/>
    <x v="2"/>
    <n v="0"/>
  </r>
  <r>
    <s v="Post_2650"/>
    <x v="4"/>
    <x v="3"/>
    <x v="1"/>
    <x v="5"/>
    <x v="5"/>
    <x v="4"/>
    <n v="3073979"/>
    <n v="274163"/>
    <n v="78633"/>
    <n v="27860"/>
    <n v="380656"/>
    <n v="0.12383168525224147"/>
    <x v="2"/>
    <n v="0"/>
  </r>
  <r>
    <s v="Post_2651"/>
    <x v="50"/>
    <x v="16"/>
    <x v="0"/>
    <x v="7"/>
    <x v="0"/>
    <x v="4"/>
    <n v="2105915"/>
    <n v="206288"/>
    <n v="56382"/>
    <n v="33816"/>
    <n v="296486"/>
    <n v="0.14078725874501108"/>
    <x v="0"/>
    <n v="0"/>
  </r>
  <r>
    <s v="Post_2652"/>
    <x v="348"/>
    <x v="5"/>
    <x v="3"/>
    <x v="5"/>
    <x v="5"/>
    <x v="2"/>
    <n v="4421670"/>
    <n v="360176"/>
    <n v="29475"/>
    <n v="39282"/>
    <n v="428933"/>
    <n v="9.7007013187325145E-2"/>
    <x v="0"/>
    <n v="0"/>
  </r>
  <r>
    <s v="Post_2653"/>
    <x v="251"/>
    <x v="17"/>
    <x v="1"/>
    <x v="8"/>
    <x v="3"/>
    <x v="5"/>
    <n v="939952"/>
    <n v="64597"/>
    <n v="3267"/>
    <n v="48732"/>
    <n v="116596"/>
    <n v="0.12404463206631829"/>
    <x v="2"/>
    <n v="0"/>
  </r>
  <r>
    <s v="Post_2654"/>
    <x v="614"/>
    <x v="9"/>
    <x v="1"/>
    <x v="4"/>
    <x v="1"/>
    <x v="2"/>
    <n v="3697216"/>
    <n v="209784"/>
    <n v="41633"/>
    <n v="19831"/>
    <n v="271248"/>
    <n v="7.3365472831449396E-2"/>
    <x v="1"/>
    <n v="0"/>
  </r>
  <r>
    <s v="Post_2655"/>
    <x v="631"/>
    <x v="23"/>
    <x v="1"/>
    <x v="0"/>
    <x v="4"/>
    <x v="4"/>
    <n v="3339645"/>
    <n v="423737"/>
    <n v="51231"/>
    <n v="19571"/>
    <n v="494539"/>
    <n v="0.14808130804322017"/>
    <x v="2"/>
    <n v="0"/>
  </r>
  <r>
    <s v="Post_2656"/>
    <x v="629"/>
    <x v="16"/>
    <x v="2"/>
    <x v="4"/>
    <x v="3"/>
    <x v="2"/>
    <n v="764438"/>
    <n v="337969"/>
    <n v="65215"/>
    <n v="38876"/>
    <n v="442060"/>
    <n v="0.5782810378343306"/>
    <x v="2"/>
    <n v="0"/>
  </r>
  <r>
    <s v="Post_2657"/>
    <x v="572"/>
    <x v="22"/>
    <x v="1"/>
    <x v="1"/>
    <x v="3"/>
    <x v="1"/>
    <n v="921280"/>
    <n v="387296"/>
    <n v="3602"/>
    <n v="17054"/>
    <n v="407952"/>
    <n v="0.44281000347342825"/>
    <x v="2"/>
    <n v="0"/>
  </r>
  <r>
    <s v="Post_2658"/>
    <x v="678"/>
    <x v="21"/>
    <x v="0"/>
    <x v="8"/>
    <x v="0"/>
    <x v="6"/>
    <n v="2250089"/>
    <n v="115248"/>
    <n v="20570"/>
    <n v="36323"/>
    <n v="172141"/>
    <n v="7.6504084949528664E-2"/>
    <x v="1"/>
    <n v="0"/>
  </r>
  <r>
    <s v="Post_2659"/>
    <x v="548"/>
    <x v="22"/>
    <x v="2"/>
    <x v="6"/>
    <x v="3"/>
    <x v="1"/>
    <n v="2705979"/>
    <n v="443040"/>
    <n v="73168"/>
    <n v="26742"/>
    <n v="542950"/>
    <n v="0.20064826814990064"/>
    <x v="0"/>
    <n v="0"/>
  </r>
  <r>
    <s v="Post_2660"/>
    <x v="439"/>
    <x v="0"/>
    <x v="0"/>
    <x v="3"/>
    <x v="0"/>
    <x v="0"/>
    <n v="472157"/>
    <n v="347400"/>
    <n v="81972"/>
    <n v="908"/>
    <n v="430280"/>
    <n v="0.91130704405526131"/>
    <x v="1"/>
    <n v="0"/>
  </r>
  <r>
    <s v="Post_2661"/>
    <x v="466"/>
    <x v="8"/>
    <x v="0"/>
    <x v="8"/>
    <x v="2"/>
    <x v="7"/>
    <n v="164014"/>
    <n v="242962"/>
    <n v="69777"/>
    <n v="28769"/>
    <n v="341508"/>
    <n v="2.0821881058933993"/>
    <x v="2"/>
    <n v="0"/>
  </r>
  <r>
    <s v="Post_2662"/>
    <x v="27"/>
    <x v="16"/>
    <x v="2"/>
    <x v="3"/>
    <x v="3"/>
    <x v="5"/>
    <n v="2458815"/>
    <n v="13248"/>
    <n v="84534"/>
    <n v="32533"/>
    <n v="130315"/>
    <n v="5.2999107293554011E-2"/>
    <x v="2"/>
    <n v="0"/>
  </r>
  <r>
    <s v="Post_2663"/>
    <x v="694"/>
    <x v="8"/>
    <x v="1"/>
    <x v="4"/>
    <x v="5"/>
    <x v="5"/>
    <n v="2513698"/>
    <n v="158723"/>
    <n v="61512"/>
    <n v="17584"/>
    <n v="237819"/>
    <n v="9.4609217177242452E-2"/>
    <x v="2"/>
    <n v="0"/>
  </r>
  <r>
    <s v="Post_2664"/>
    <x v="262"/>
    <x v="23"/>
    <x v="3"/>
    <x v="7"/>
    <x v="5"/>
    <x v="3"/>
    <n v="1966190"/>
    <n v="364036"/>
    <n v="10977"/>
    <n v="10251"/>
    <n v="385264"/>
    <n v="0.19594444077123777"/>
    <x v="2"/>
    <n v="0"/>
  </r>
  <r>
    <s v="Post_2665"/>
    <x v="695"/>
    <x v="20"/>
    <x v="0"/>
    <x v="6"/>
    <x v="4"/>
    <x v="5"/>
    <n v="1881796"/>
    <n v="29670"/>
    <n v="80020"/>
    <n v="1132"/>
    <n v="110822"/>
    <n v="5.8891612055716983E-2"/>
    <x v="1"/>
    <n v="0"/>
  </r>
  <r>
    <s v="Post_2666"/>
    <x v="227"/>
    <x v="0"/>
    <x v="1"/>
    <x v="3"/>
    <x v="1"/>
    <x v="1"/>
    <n v="1691423"/>
    <n v="152626"/>
    <n v="11980"/>
    <n v="49620"/>
    <n v="214226"/>
    <n v="0.12665430232413771"/>
    <x v="1"/>
    <n v="0"/>
  </r>
  <r>
    <s v="Post_2667"/>
    <x v="707"/>
    <x v="15"/>
    <x v="0"/>
    <x v="7"/>
    <x v="1"/>
    <x v="3"/>
    <n v="202888"/>
    <n v="369105"/>
    <n v="67944"/>
    <n v="49302"/>
    <n v="486351"/>
    <n v="2.3971402941524387"/>
    <x v="2"/>
    <n v="0"/>
  </r>
  <r>
    <s v="Post_2668"/>
    <x v="534"/>
    <x v="6"/>
    <x v="2"/>
    <x v="8"/>
    <x v="5"/>
    <x v="3"/>
    <n v="1495014"/>
    <n v="457417"/>
    <n v="92142"/>
    <n v="3572"/>
    <n v="553131"/>
    <n v="0.36998382623841647"/>
    <x v="0"/>
    <n v="0"/>
  </r>
  <r>
    <s v="Post_2669"/>
    <x v="88"/>
    <x v="10"/>
    <x v="2"/>
    <x v="1"/>
    <x v="4"/>
    <x v="3"/>
    <n v="503484"/>
    <n v="324674"/>
    <n v="53727"/>
    <n v="34736"/>
    <n v="413137"/>
    <n v="0.82055636326079873"/>
    <x v="0"/>
    <n v="0"/>
  </r>
  <r>
    <s v="Post_2670"/>
    <x v="393"/>
    <x v="8"/>
    <x v="3"/>
    <x v="2"/>
    <x v="4"/>
    <x v="5"/>
    <n v="1765030"/>
    <n v="374462"/>
    <n v="98165"/>
    <n v="42776"/>
    <n v="515403"/>
    <n v="0.29200806785153793"/>
    <x v="2"/>
    <n v="0"/>
  </r>
  <r>
    <s v="Post_2671"/>
    <x v="220"/>
    <x v="7"/>
    <x v="2"/>
    <x v="9"/>
    <x v="4"/>
    <x v="7"/>
    <n v="1044593"/>
    <n v="44066"/>
    <n v="31707"/>
    <n v="10987"/>
    <n v="86760"/>
    <n v="8.3056271677102944E-2"/>
    <x v="0"/>
    <n v="0"/>
  </r>
  <r>
    <s v="Post_2672"/>
    <x v="192"/>
    <x v="8"/>
    <x v="1"/>
    <x v="7"/>
    <x v="1"/>
    <x v="6"/>
    <n v="3583230"/>
    <n v="21976"/>
    <n v="19513"/>
    <n v="33330"/>
    <n v="74819"/>
    <n v="2.0880323060478954E-2"/>
    <x v="2"/>
    <n v="0"/>
  </r>
  <r>
    <s v="Post_2673"/>
    <x v="684"/>
    <x v="22"/>
    <x v="3"/>
    <x v="2"/>
    <x v="4"/>
    <x v="1"/>
    <n v="2586294"/>
    <n v="43890"/>
    <n v="99333"/>
    <n v="48975"/>
    <n v="192198"/>
    <n v="7.4314057102556785E-2"/>
    <x v="0"/>
    <n v="0"/>
  </r>
  <r>
    <s v="Post_2674"/>
    <x v="443"/>
    <x v="19"/>
    <x v="0"/>
    <x v="3"/>
    <x v="1"/>
    <x v="3"/>
    <n v="3835467"/>
    <n v="139347"/>
    <n v="80196"/>
    <n v="18716"/>
    <n v="238259"/>
    <n v="6.2119945237437843E-2"/>
    <x v="2"/>
    <n v="0"/>
  </r>
  <r>
    <s v="Post_2675"/>
    <x v="166"/>
    <x v="21"/>
    <x v="1"/>
    <x v="2"/>
    <x v="4"/>
    <x v="2"/>
    <n v="2619842"/>
    <n v="462407"/>
    <n v="20536"/>
    <n v="35579"/>
    <n v="518522"/>
    <n v="0.19792109600502625"/>
    <x v="2"/>
    <n v="0"/>
  </r>
  <r>
    <s v="Post_2676"/>
    <x v="453"/>
    <x v="10"/>
    <x v="1"/>
    <x v="6"/>
    <x v="1"/>
    <x v="0"/>
    <n v="2126536"/>
    <n v="193598"/>
    <n v="42420"/>
    <n v="29174"/>
    <n v="265192"/>
    <n v="0.1247060947945391"/>
    <x v="1"/>
    <n v="0"/>
  </r>
  <r>
    <s v="Post_2677"/>
    <x v="101"/>
    <x v="5"/>
    <x v="3"/>
    <x v="3"/>
    <x v="1"/>
    <x v="3"/>
    <n v="3893630"/>
    <n v="149567"/>
    <n v="65051"/>
    <n v="9178"/>
    <n v="223796"/>
    <n v="5.7477469610620426E-2"/>
    <x v="1"/>
    <n v="0"/>
  </r>
  <r>
    <s v="Post_2678"/>
    <x v="403"/>
    <x v="3"/>
    <x v="3"/>
    <x v="5"/>
    <x v="3"/>
    <x v="2"/>
    <n v="4667810"/>
    <n v="458201"/>
    <n v="6638"/>
    <n v="45579"/>
    <n v="510418"/>
    <n v="0.10934849533292915"/>
    <x v="0"/>
    <n v="0"/>
  </r>
  <r>
    <s v="Post_2679"/>
    <x v="474"/>
    <x v="16"/>
    <x v="0"/>
    <x v="4"/>
    <x v="4"/>
    <x v="2"/>
    <n v="168039"/>
    <n v="248372"/>
    <n v="76006"/>
    <n v="17287"/>
    <n v="341665"/>
    <n v="2.033248234040907"/>
    <x v="0"/>
    <n v="0"/>
  </r>
  <r>
    <s v="Post_2680"/>
    <x v="631"/>
    <x v="23"/>
    <x v="2"/>
    <x v="3"/>
    <x v="2"/>
    <x v="1"/>
    <n v="3638397"/>
    <n v="450082"/>
    <n v="73662"/>
    <n v="9308"/>
    <n v="533052"/>
    <n v="0.14650737673761274"/>
    <x v="0"/>
    <n v="0"/>
  </r>
  <r>
    <s v="Post_2681"/>
    <x v="634"/>
    <x v="5"/>
    <x v="2"/>
    <x v="1"/>
    <x v="3"/>
    <x v="4"/>
    <n v="4355093"/>
    <n v="419656"/>
    <n v="83750"/>
    <n v="6972"/>
    <n v="510378"/>
    <n v="0.11719106802082067"/>
    <x v="2"/>
    <n v="0"/>
  </r>
  <r>
    <s v="Post_2682"/>
    <x v="21"/>
    <x v="0"/>
    <x v="2"/>
    <x v="4"/>
    <x v="1"/>
    <x v="0"/>
    <n v="2193984"/>
    <n v="469335"/>
    <n v="14834"/>
    <n v="25029"/>
    <n v="509198"/>
    <n v="0.23208829234853126"/>
    <x v="1"/>
    <n v="0"/>
  </r>
  <r>
    <s v="Post_2683"/>
    <x v="360"/>
    <x v="22"/>
    <x v="2"/>
    <x v="6"/>
    <x v="3"/>
    <x v="5"/>
    <n v="3464955"/>
    <n v="224821"/>
    <n v="63786"/>
    <n v="9555"/>
    <n v="298162"/>
    <n v="8.6050756791935246E-2"/>
    <x v="0"/>
    <n v="0"/>
  </r>
  <r>
    <s v="Post_2684"/>
    <x v="351"/>
    <x v="15"/>
    <x v="0"/>
    <x v="6"/>
    <x v="3"/>
    <x v="5"/>
    <n v="1886018"/>
    <n v="21258"/>
    <n v="26419"/>
    <n v="39514"/>
    <n v="87191"/>
    <n v="4.6230205650211187E-2"/>
    <x v="0"/>
    <n v="0"/>
  </r>
  <r>
    <s v="Post_2685"/>
    <x v="378"/>
    <x v="3"/>
    <x v="1"/>
    <x v="8"/>
    <x v="0"/>
    <x v="1"/>
    <n v="1121577"/>
    <n v="171196"/>
    <n v="50556"/>
    <n v="19092"/>
    <n v="240844"/>
    <n v="0.21473692844985232"/>
    <x v="1"/>
    <n v="0"/>
  </r>
  <r>
    <s v="Post_2686"/>
    <x v="100"/>
    <x v="18"/>
    <x v="3"/>
    <x v="1"/>
    <x v="4"/>
    <x v="1"/>
    <n v="1618622"/>
    <n v="30778"/>
    <n v="25340"/>
    <n v="46218"/>
    <n v="102336"/>
    <n v="6.3224149925059717E-2"/>
    <x v="2"/>
    <n v="0"/>
  </r>
  <r>
    <s v="Post_2687"/>
    <x v="232"/>
    <x v="17"/>
    <x v="2"/>
    <x v="3"/>
    <x v="1"/>
    <x v="4"/>
    <n v="2910127"/>
    <n v="458172"/>
    <n v="9766"/>
    <n v="37075"/>
    <n v="505013"/>
    <n v="0.17353641267202427"/>
    <x v="0"/>
    <n v="0"/>
  </r>
  <r>
    <s v="Post_2688"/>
    <x v="602"/>
    <x v="8"/>
    <x v="3"/>
    <x v="8"/>
    <x v="0"/>
    <x v="4"/>
    <n v="2736776"/>
    <n v="192088"/>
    <n v="21628"/>
    <n v="43049"/>
    <n v="256765"/>
    <n v="9.382024688904024E-2"/>
    <x v="0"/>
    <n v="0"/>
  </r>
  <r>
    <s v="Post_2689"/>
    <x v="65"/>
    <x v="0"/>
    <x v="0"/>
    <x v="6"/>
    <x v="5"/>
    <x v="6"/>
    <n v="2148077"/>
    <n v="443339"/>
    <n v="88317"/>
    <n v="12054"/>
    <n v="543710"/>
    <n v="0.25311476264584554"/>
    <x v="0"/>
    <n v="0"/>
  </r>
  <r>
    <s v="Post_2690"/>
    <x v="222"/>
    <x v="1"/>
    <x v="3"/>
    <x v="6"/>
    <x v="2"/>
    <x v="0"/>
    <n v="2820538"/>
    <n v="368126"/>
    <n v="49957"/>
    <n v="34325"/>
    <n v="452408"/>
    <n v="0.16039776808537945"/>
    <x v="1"/>
    <n v="0"/>
  </r>
  <r>
    <s v="Post_2691"/>
    <x v="346"/>
    <x v="0"/>
    <x v="3"/>
    <x v="5"/>
    <x v="5"/>
    <x v="1"/>
    <n v="1683188"/>
    <n v="12857"/>
    <n v="67163"/>
    <n v="35020"/>
    <n v="115040"/>
    <n v="6.8346494865695329E-2"/>
    <x v="0"/>
    <n v="0"/>
  </r>
  <r>
    <s v="Post_2692"/>
    <x v="571"/>
    <x v="1"/>
    <x v="0"/>
    <x v="4"/>
    <x v="1"/>
    <x v="5"/>
    <n v="3154277"/>
    <n v="2037"/>
    <n v="40597"/>
    <n v="1561"/>
    <n v="44195"/>
    <n v="1.4011134722790674E-2"/>
    <x v="1"/>
    <n v="0"/>
  </r>
  <r>
    <s v="Post_2693"/>
    <x v="28"/>
    <x v="17"/>
    <x v="0"/>
    <x v="1"/>
    <x v="2"/>
    <x v="6"/>
    <n v="1497125"/>
    <n v="92835"/>
    <n v="28862"/>
    <n v="26779"/>
    <n v="148476"/>
    <n v="9.9174083660349008E-2"/>
    <x v="0"/>
    <n v="0"/>
  </r>
  <r>
    <s v="Post_2694"/>
    <x v="55"/>
    <x v="11"/>
    <x v="3"/>
    <x v="9"/>
    <x v="2"/>
    <x v="3"/>
    <n v="189735"/>
    <n v="353334"/>
    <n v="84368"/>
    <n v="36316"/>
    <n v="474018"/>
    <n v="2.4983160724167917"/>
    <x v="1"/>
    <n v="0"/>
  </r>
  <r>
    <s v="Post_2695"/>
    <x v="708"/>
    <x v="18"/>
    <x v="1"/>
    <x v="4"/>
    <x v="0"/>
    <x v="3"/>
    <n v="3576712"/>
    <n v="403450"/>
    <n v="97590"/>
    <n v="31542"/>
    <n v="532582"/>
    <n v="0.14890267933230297"/>
    <x v="1"/>
    <n v="0"/>
  </r>
  <r>
    <s v="Post_2696"/>
    <x v="305"/>
    <x v="2"/>
    <x v="2"/>
    <x v="0"/>
    <x v="5"/>
    <x v="3"/>
    <n v="2487998"/>
    <n v="453538"/>
    <n v="89408"/>
    <n v="18733"/>
    <n v="561679"/>
    <n v="0.22575540655579304"/>
    <x v="2"/>
    <n v="0"/>
  </r>
  <r>
    <s v="Post_2697"/>
    <x v="299"/>
    <x v="23"/>
    <x v="0"/>
    <x v="5"/>
    <x v="5"/>
    <x v="2"/>
    <n v="569180"/>
    <n v="209463"/>
    <n v="31428"/>
    <n v="22627"/>
    <n v="263518"/>
    <n v="0.46297831968797215"/>
    <x v="0"/>
    <n v="0"/>
  </r>
  <r>
    <s v="Post_2698"/>
    <x v="350"/>
    <x v="7"/>
    <x v="2"/>
    <x v="1"/>
    <x v="4"/>
    <x v="4"/>
    <n v="2192147"/>
    <n v="229151"/>
    <n v="866"/>
    <n v="38879"/>
    <n v="268896"/>
    <n v="0.12266330679466295"/>
    <x v="1"/>
    <n v="0"/>
  </r>
  <r>
    <s v="Post_2699"/>
    <x v="596"/>
    <x v="20"/>
    <x v="3"/>
    <x v="6"/>
    <x v="2"/>
    <x v="7"/>
    <n v="3093369"/>
    <n v="25610"/>
    <n v="14721"/>
    <n v="32826"/>
    <n v="73157"/>
    <n v="2.3649619557188296E-2"/>
    <x v="0"/>
    <n v="0"/>
  </r>
  <r>
    <s v="Post_2700"/>
    <x v="538"/>
    <x v="15"/>
    <x v="1"/>
    <x v="0"/>
    <x v="0"/>
    <x v="2"/>
    <n v="4777385"/>
    <n v="385660"/>
    <n v="33183"/>
    <n v="36910"/>
    <n v="455753"/>
    <n v="9.5398005394164376E-2"/>
    <x v="1"/>
    <n v="0"/>
  </r>
  <r>
    <s v="Post_2701"/>
    <x v="351"/>
    <x v="15"/>
    <x v="3"/>
    <x v="9"/>
    <x v="5"/>
    <x v="0"/>
    <n v="962435"/>
    <n v="63655"/>
    <n v="59077"/>
    <n v="41603"/>
    <n v="164335"/>
    <n v="0.17074919345202533"/>
    <x v="2"/>
    <n v="0"/>
  </r>
  <r>
    <s v="Post_2702"/>
    <x v="292"/>
    <x v="6"/>
    <x v="2"/>
    <x v="8"/>
    <x v="1"/>
    <x v="1"/>
    <n v="4534181"/>
    <n v="203286"/>
    <n v="71736"/>
    <n v="17073"/>
    <n v="292095"/>
    <n v="6.4420674869397579E-2"/>
    <x v="0"/>
    <n v="0"/>
  </r>
  <r>
    <s v="Post_2703"/>
    <x v="11"/>
    <x v="9"/>
    <x v="3"/>
    <x v="9"/>
    <x v="4"/>
    <x v="4"/>
    <n v="730087"/>
    <n v="3824"/>
    <n v="15633"/>
    <n v="34603"/>
    <n v="54060"/>
    <n v="7.4045969863865538E-2"/>
    <x v="0"/>
    <n v="0"/>
  </r>
  <r>
    <s v="Post_2704"/>
    <x v="645"/>
    <x v="6"/>
    <x v="2"/>
    <x v="0"/>
    <x v="5"/>
    <x v="1"/>
    <n v="4082324"/>
    <n v="256226"/>
    <n v="63193"/>
    <n v="18181"/>
    <n v="337600"/>
    <n v="8.2697992614011034E-2"/>
    <x v="2"/>
    <n v="0"/>
  </r>
  <r>
    <s v="Post_2705"/>
    <x v="276"/>
    <x v="4"/>
    <x v="3"/>
    <x v="8"/>
    <x v="3"/>
    <x v="0"/>
    <n v="4154463"/>
    <n v="105892"/>
    <n v="47232"/>
    <n v="43534"/>
    <n v="196658"/>
    <n v="4.7336563112970319E-2"/>
    <x v="0"/>
    <n v="0"/>
  </r>
  <r>
    <s v="Post_2706"/>
    <x v="597"/>
    <x v="21"/>
    <x v="0"/>
    <x v="6"/>
    <x v="4"/>
    <x v="0"/>
    <n v="3007477"/>
    <n v="237285"/>
    <n v="68950"/>
    <n v="21390"/>
    <n v="327625"/>
    <n v="0.10893682644954558"/>
    <x v="2"/>
    <n v="0"/>
  </r>
  <r>
    <s v="Post_2707"/>
    <x v="502"/>
    <x v="18"/>
    <x v="1"/>
    <x v="9"/>
    <x v="5"/>
    <x v="6"/>
    <n v="2711659"/>
    <n v="266006"/>
    <n v="6741"/>
    <n v="40856"/>
    <n v="313603"/>
    <n v="0.11564986600453818"/>
    <x v="1"/>
    <n v="0"/>
  </r>
  <r>
    <s v="Post_2708"/>
    <x v="44"/>
    <x v="19"/>
    <x v="0"/>
    <x v="1"/>
    <x v="4"/>
    <x v="1"/>
    <n v="1876306"/>
    <n v="149927"/>
    <n v="65747"/>
    <n v="27923"/>
    <n v="243597"/>
    <n v="0.12982797049095404"/>
    <x v="0"/>
    <n v="0"/>
  </r>
  <r>
    <s v="Post_2709"/>
    <x v="709"/>
    <x v="16"/>
    <x v="2"/>
    <x v="6"/>
    <x v="5"/>
    <x v="0"/>
    <n v="71277"/>
    <n v="187205"/>
    <n v="13956"/>
    <n v="34407"/>
    <n v="235568"/>
    <n v="3.3049651360186316"/>
    <x v="2"/>
    <n v="0"/>
  </r>
  <r>
    <s v="Post_2710"/>
    <x v="161"/>
    <x v="16"/>
    <x v="1"/>
    <x v="7"/>
    <x v="3"/>
    <x v="2"/>
    <n v="12365"/>
    <n v="150585"/>
    <n v="22791"/>
    <n v="10537"/>
    <n v="183913"/>
    <n v="14.873675697533359"/>
    <x v="2"/>
    <n v="0"/>
  </r>
  <r>
    <s v="Post_2711"/>
    <x v="249"/>
    <x v="16"/>
    <x v="0"/>
    <x v="1"/>
    <x v="5"/>
    <x v="1"/>
    <n v="4166729"/>
    <n v="213917"/>
    <n v="75721"/>
    <n v="46135"/>
    <n v="335773"/>
    <n v="8.0584314458655701E-2"/>
    <x v="2"/>
    <n v="0"/>
  </r>
  <r>
    <s v="Post_2712"/>
    <x v="329"/>
    <x v="2"/>
    <x v="0"/>
    <x v="2"/>
    <x v="0"/>
    <x v="2"/>
    <n v="2877171"/>
    <n v="194774"/>
    <n v="63518"/>
    <n v="679"/>
    <n v="258971"/>
    <n v="9.0008901104591976E-2"/>
    <x v="0"/>
    <n v="0"/>
  </r>
  <r>
    <s v="Post_2713"/>
    <x v="362"/>
    <x v="18"/>
    <x v="0"/>
    <x v="7"/>
    <x v="2"/>
    <x v="2"/>
    <n v="2274614"/>
    <n v="97171"/>
    <n v="35263"/>
    <n v="30958"/>
    <n v="163392"/>
    <n v="7.1832847243532311E-2"/>
    <x v="0"/>
    <n v="0"/>
  </r>
  <r>
    <s v="Post_2714"/>
    <x v="163"/>
    <x v="4"/>
    <x v="3"/>
    <x v="5"/>
    <x v="5"/>
    <x v="7"/>
    <n v="4503399"/>
    <n v="493775"/>
    <n v="72985"/>
    <n v="44144"/>
    <n v="610904"/>
    <n v="0.1356539804711952"/>
    <x v="1"/>
    <n v="0"/>
  </r>
  <r>
    <s v="Post_2715"/>
    <x v="336"/>
    <x v="13"/>
    <x v="1"/>
    <x v="8"/>
    <x v="2"/>
    <x v="3"/>
    <n v="3535094"/>
    <n v="277346"/>
    <n v="18702"/>
    <n v="27624"/>
    <n v="323672"/>
    <n v="9.1559658668199484E-2"/>
    <x v="0"/>
    <n v="0"/>
  </r>
  <r>
    <s v="Post_2716"/>
    <x v="411"/>
    <x v="8"/>
    <x v="3"/>
    <x v="1"/>
    <x v="1"/>
    <x v="2"/>
    <n v="737845"/>
    <n v="258734"/>
    <n v="17484"/>
    <n v="7028"/>
    <n v="283246"/>
    <n v="0.38388279381170842"/>
    <x v="1"/>
    <n v="0"/>
  </r>
  <r>
    <s v="Post_2717"/>
    <x v="14"/>
    <x v="11"/>
    <x v="2"/>
    <x v="3"/>
    <x v="0"/>
    <x v="1"/>
    <n v="435830"/>
    <n v="288717"/>
    <n v="492"/>
    <n v="10374"/>
    <n v="299583"/>
    <n v="0.6873849895601496"/>
    <x v="1"/>
    <n v="0"/>
  </r>
  <r>
    <s v="Post_2718"/>
    <x v="539"/>
    <x v="4"/>
    <x v="0"/>
    <x v="7"/>
    <x v="0"/>
    <x v="2"/>
    <n v="2693423"/>
    <n v="222683"/>
    <n v="32845"/>
    <n v="15899"/>
    <n v="271427"/>
    <n v="0.10077399650927463"/>
    <x v="0"/>
    <n v="0"/>
  </r>
  <r>
    <s v="Post_2719"/>
    <x v="47"/>
    <x v="1"/>
    <x v="1"/>
    <x v="0"/>
    <x v="4"/>
    <x v="0"/>
    <n v="4621169"/>
    <n v="273643"/>
    <n v="43438"/>
    <n v="18369"/>
    <n v="335450"/>
    <n v="7.2589857674540792E-2"/>
    <x v="1"/>
    <n v="0"/>
  </r>
  <r>
    <s v="Post_2720"/>
    <x v="493"/>
    <x v="23"/>
    <x v="2"/>
    <x v="3"/>
    <x v="0"/>
    <x v="4"/>
    <n v="4185185"/>
    <n v="11304"/>
    <n v="89974"/>
    <n v="12613"/>
    <n v="113891"/>
    <n v="2.7212895009420132E-2"/>
    <x v="0"/>
    <n v="0"/>
  </r>
  <r>
    <s v="Post_2721"/>
    <x v="421"/>
    <x v="19"/>
    <x v="1"/>
    <x v="5"/>
    <x v="4"/>
    <x v="0"/>
    <n v="1170696"/>
    <n v="429372"/>
    <n v="49207"/>
    <n v="49136"/>
    <n v="527715"/>
    <n v="0.45077031099448533"/>
    <x v="2"/>
    <n v="0"/>
  </r>
  <r>
    <s v="Post_2722"/>
    <x v="124"/>
    <x v="9"/>
    <x v="0"/>
    <x v="4"/>
    <x v="0"/>
    <x v="7"/>
    <n v="1215490"/>
    <n v="112430"/>
    <n v="80565"/>
    <n v="2738"/>
    <n v="195733"/>
    <n v="0.16103217632395167"/>
    <x v="1"/>
    <n v="0"/>
  </r>
  <r>
    <s v="Post_2723"/>
    <x v="634"/>
    <x v="5"/>
    <x v="2"/>
    <x v="5"/>
    <x v="3"/>
    <x v="4"/>
    <n v="3218850"/>
    <n v="182607"/>
    <n v="48640"/>
    <n v="15068"/>
    <n v="246315"/>
    <n v="7.6522671140314094E-2"/>
    <x v="1"/>
    <n v="0"/>
  </r>
  <r>
    <s v="Post_2724"/>
    <x v="141"/>
    <x v="6"/>
    <x v="0"/>
    <x v="7"/>
    <x v="2"/>
    <x v="5"/>
    <n v="2206465"/>
    <n v="108422"/>
    <n v="93547"/>
    <n v="6106"/>
    <n v="208075"/>
    <n v="9.4302424919497932E-2"/>
    <x v="2"/>
    <n v="0"/>
  </r>
  <r>
    <s v="Post_2725"/>
    <x v="332"/>
    <x v="1"/>
    <x v="3"/>
    <x v="3"/>
    <x v="1"/>
    <x v="0"/>
    <n v="1145845"/>
    <n v="286985"/>
    <n v="22315"/>
    <n v="26378"/>
    <n v="335678"/>
    <n v="0.29295236266685287"/>
    <x v="2"/>
    <n v="0"/>
  </r>
  <r>
    <s v="Post_2726"/>
    <x v="661"/>
    <x v="20"/>
    <x v="3"/>
    <x v="0"/>
    <x v="3"/>
    <x v="1"/>
    <n v="1033019"/>
    <n v="459345"/>
    <n v="67564"/>
    <n v="42749"/>
    <n v="569658"/>
    <n v="0.55144968291967522"/>
    <x v="1"/>
    <n v="0"/>
  </r>
  <r>
    <s v="Post_2727"/>
    <x v="90"/>
    <x v="18"/>
    <x v="0"/>
    <x v="6"/>
    <x v="2"/>
    <x v="5"/>
    <n v="2416729"/>
    <n v="370531"/>
    <n v="45676"/>
    <n v="35700"/>
    <n v="451907"/>
    <n v="0.18699117691722986"/>
    <x v="0"/>
    <n v="0"/>
  </r>
  <r>
    <s v="Post_2728"/>
    <x v="321"/>
    <x v="12"/>
    <x v="2"/>
    <x v="4"/>
    <x v="3"/>
    <x v="7"/>
    <n v="1942872"/>
    <n v="108781"/>
    <n v="71823"/>
    <n v="49737"/>
    <n v="230341"/>
    <n v="0.11855696103500385"/>
    <x v="1"/>
    <n v="0"/>
  </r>
  <r>
    <s v="Post_2729"/>
    <x v="569"/>
    <x v="18"/>
    <x v="3"/>
    <x v="3"/>
    <x v="2"/>
    <x v="1"/>
    <n v="4713381"/>
    <n v="439146"/>
    <n v="82572"/>
    <n v="17212"/>
    <n v="538930"/>
    <n v="0.11434042781604119"/>
    <x v="0"/>
    <n v="0"/>
  </r>
  <r>
    <s v="Post_2730"/>
    <x v="509"/>
    <x v="23"/>
    <x v="0"/>
    <x v="9"/>
    <x v="0"/>
    <x v="5"/>
    <n v="2194817"/>
    <n v="62191"/>
    <n v="83327"/>
    <n v="16736"/>
    <n v="162254"/>
    <n v="7.3925981072681682E-2"/>
    <x v="1"/>
    <n v="0"/>
  </r>
  <r>
    <s v="Post_2731"/>
    <x v="42"/>
    <x v="11"/>
    <x v="1"/>
    <x v="0"/>
    <x v="3"/>
    <x v="1"/>
    <n v="1150787"/>
    <n v="65081"/>
    <n v="31527"/>
    <n v="30435"/>
    <n v="127043"/>
    <n v="0.11039662422324896"/>
    <x v="1"/>
    <n v="0"/>
  </r>
  <r>
    <s v="Post_2732"/>
    <x v="160"/>
    <x v="23"/>
    <x v="3"/>
    <x v="1"/>
    <x v="5"/>
    <x v="3"/>
    <n v="3865208"/>
    <n v="392633"/>
    <n v="38093"/>
    <n v="35867"/>
    <n v="466593"/>
    <n v="0.1207161425724049"/>
    <x v="2"/>
    <n v="0"/>
  </r>
  <r>
    <s v="Post_2733"/>
    <x v="252"/>
    <x v="10"/>
    <x v="2"/>
    <x v="0"/>
    <x v="5"/>
    <x v="3"/>
    <n v="2680307"/>
    <n v="263946"/>
    <n v="18402"/>
    <n v="30996"/>
    <n v="313344"/>
    <n v="0.11690601113976869"/>
    <x v="2"/>
    <n v="0"/>
  </r>
  <r>
    <s v="Post_2734"/>
    <x v="253"/>
    <x v="4"/>
    <x v="2"/>
    <x v="6"/>
    <x v="4"/>
    <x v="0"/>
    <n v="1332493"/>
    <n v="308312"/>
    <n v="80258"/>
    <n v="33772"/>
    <n v="422342"/>
    <n v="0.31695626168392632"/>
    <x v="0"/>
    <n v="0"/>
  </r>
  <r>
    <s v="Post_2735"/>
    <x v="561"/>
    <x v="16"/>
    <x v="1"/>
    <x v="4"/>
    <x v="4"/>
    <x v="2"/>
    <n v="4312788"/>
    <n v="124275"/>
    <n v="98380"/>
    <n v="8457"/>
    <n v="231112"/>
    <n v="5.3587609685428542E-2"/>
    <x v="1"/>
    <n v="0"/>
  </r>
  <r>
    <s v="Post_2736"/>
    <x v="467"/>
    <x v="6"/>
    <x v="0"/>
    <x v="7"/>
    <x v="2"/>
    <x v="4"/>
    <n v="2723438"/>
    <n v="27284"/>
    <n v="56796"/>
    <n v="28506"/>
    <n v="112586"/>
    <n v="4.1339659650779639E-2"/>
    <x v="0"/>
    <n v="0"/>
  </r>
  <r>
    <s v="Post_2737"/>
    <x v="224"/>
    <x v="10"/>
    <x v="2"/>
    <x v="3"/>
    <x v="5"/>
    <x v="2"/>
    <n v="58002"/>
    <n v="227583"/>
    <n v="4238"/>
    <n v="44828"/>
    <n v="276649"/>
    <n v="4.7696458742801973"/>
    <x v="0"/>
    <n v="0"/>
  </r>
  <r>
    <s v="Post_2738"/>
    <x v="169"/>
    <x v="8"/>
    <x v="2"/>
    <x v="3"/>
    <x v="0"/>
    <x v="6"/>
    <n v="4925883"/>
    <n v="316798"/>
    <n v="20215"/>
    <n v="12908"/>
    <n v="349921"/>
    <n v="7.1037213023533038E-2"/>
    <x v="0"/>
    <n v="0"/>
  </r>
  <r>
    <s v="Post_2739"/>
    <x v="372"/>
    <x v="6"/>
    <x v="3"/>
    <x v="1"/>
    <x v="0"/>
    <x v="2"/>
    <n v="131069"/>
    <n v="228706"/>
    <n v="29198"/>
    <n v="32033"/>
    <n v="289937"/>
    <n v="2.2120943930296257"/>
    <x v="0"/>
    <n v="0"/>
  </r>
  <r>
    <s v="Post_2740"/>
    <x v="528"/>
    <x v="6"/>
    <x v="1"/>
    <x v="2"/>
    <x v="1"/>
    <x v="6"/>
    <n v="3529950"/>
    <n v="52867"/>
    <n v="17076"/>
    <n v="23240"/>
    <n v="93183"/>
    <n v="2.6397824331789402E-2"/>
    <x v="0"/>
    <n v="0"/>
  </r>
  <r>
    <s v="Post_2741"/>
    <x v="501"/>
    <x v="3"/>
    <x v="0"/>
    <x v="3"/>
    <x v="4"/>
    <x v="3"/>
    <n v="4274328"/>
    <n v="51628"/>
    <n v="65728"/>
    <n v="40477"/>
    <n v="157833"/>
    <n v="3.6925804477335386E-2"/>
    <x v="0"/>
    <n v="0"/>
  </r>
  <r>
    <s v="Post_2742"/>
    <x v="477"/>
    <x v="4"/>
    <x v="1"/>
    <x v="5"/>
    <x v="5"/>
    <x v="6"/>
    <n v="2564894"/>
    <n v="135335"/>
    <n v="28533"/>
    <n v="7583"/>
    <n v="171451"/>
    <n v="6.6845257542806832E-2"/>
    <x v="1"/>
    <n v="0"/>
  </r>
  <r>
    <s v="Post_2743"/>
    <x v="166"/>
    <x v="21"/>
    <x v="3"/>
    <x v="3"/>
    <x v="5"/>
    <x v="2"/>
    <n v="2316873"/>
    <n v="378566"/>
    <n v="70870"/>
    <n v="21370"/>
    <n v="470806"/>
    <n v="0.20320751288482364"/>
    <x v="0"/>
    <n v="0"/>
  </r>
  <r>
    <s v="Post_2744"/>
    <x v="147"/>
    <x v="20"/>
    <x v="3"/>
    <x v="4"/>
    <x v="3"/>
    <x v="0"/>
    <n v="2889436"/>
    <n v="3090"/>
    <n v="98325"/>
    <n v="6440"/>
    <n v="107855"/>
    <n v="3.7327353850370802E-2"/>
    <x v="1"/>
    <n v="0"/>
  </r>
  <r>
    <s v="Post_2745"/>
    <x v="613"/>
    <x v="3"/>
    <x v="1"/>
    <x v="7"/>
    <x v="5"/>
    <x v="4"/>
    <n v="731621"/>
    <n v="11172"/>
    <n v="59313"/>
    <n v="35492"/>
    <n v="105977"/>
    <n v="0.14485232107880994"/>
    <x v="2"/>
    <n v="0"/>
  </r>
  <r>
    <s v="Post_2746"/>
    <x v="538"/>
    <x v="15"/>
    <x v="3"/>
    <x v="7"/>
    <x v="3"/>
    <x v="2"/>
    <n v="4992676"/>
    <n v="208217"/>
    <n v="31640"/>
    <n v="7211"/>
    <n v="247068"/>
    <n v="4.9486087220560679E-2"/>
    <x v="2"/>
    <n v="0"/>
  </r>
  <r>
    <s v="Post_2747"/>
    <x v="175"/>
    <x v="17"/>
    <x v="2"/>
    <x v="1"/>
    <x v="1"/>
    <x v="2"/>
    <n v="1722843"/>
    <n v="246553"/>
    <n v="36913"/>
    <n v="1078"/>
    <n v="284544"/>
    <n v="0.16515956474269564"/>
    <x v="1"/>
    <n v="0"/>
  </r>
  <r>
    <s v="Post_2748"/>
    <x v="110"/>
    <x v="1"/>
    <x v="2"/>
    <x v="3"/>
    <x v="3"/>
    <x v="4"/>
    <n v="1478257"/>
    <n v="214006"/>
    <n v="34075"/>
    <n v="4887"/>
    <n v="252968"/>
    <n v="0.17112585971180924"/>
    <x v="1"/>
    <n v="0"/>
  </r>
  <r>
    <s v="Post_2749"/>
    <x v="93"/>
    <x v="2"/>
    <x v="3"/>
    <x v="1"/>
    <x v="0"/>
    <x v="2"/>
    <n v="4514734"/>
    <n v="379897"/>
    <n v="38918"/>
    <n v="39164"/>
    <n v="457979"/>
    <n v="0.10144097083017516"/>
    <x v="0"/>
    <n v="0"/>
  </r>
  <r>
    <s v="Post_2750"/>
    <x v="572"/>
    <x v="22"/>
    <x v="1"/>
    <x v="4"/>
    <x v="1"/>
    <x v="3"/>
    <n v="2612014"/>
    <n v="187743"/>
    <n v="54867"/>
    <n v="13925"/>
    <n v="256535"/>
    <n v="9.8213485838896733E-2"/>
    <x v="1"/>
    <n v="0"/>
  </r>
  <r>
    <s v="Post_2751"/>
    <x v="544"/>
    <x v="23"/>
    <x v="3"/>
    <x v="9"/>
    <x v="3"/>
    <x v="5"/>
    <n v="721066"/>
    <n v="233419"/>
    <n v="19504"/>
    <n v="20612"/>
    <n v="273535"/>
    <n v="0.37934807632033685"/>
    <x v="1"/>
    <n v="0"/>
  </r>
  <r>
    <s v="Post_2752"/>
    <x v="243"/>
    <x v="16"/>
    <x v="2"/>
    <x v="3"/>
    <x v="0"/>
    <x v="2"/>
    <n v="539158"/>
    <n v="353308"/>
    <n v="56963"/>
    <n v="25082"/>
    <n v="435353"/>
    <n v="0.80746831170083722"/>
    <x v="0"/>
    <n v="0"/>
  </r>
  <r>
    <s v="Post_2753"/>
    <x v="594"/>
    <x v="2"/>
    <x v="1"/>
    <x v="3"/>
    <x v="1"/>
    <x v="6"/>
    <n v="4425278"/>
    <n v="417054"/>
    <n v="96321"/>
    <n v="45234"/>
    <n v="558609"/>
    <n v="0.12623139156455254"/>
    <x v="1"/>
    <n v="0"/>
  </r>
  <r>
    <s v="Post_2754"/>
    <x v="210"/>
    <x v="10"/>
    <x v="3"/>
    <x v="2"/>
    <x v="3"/>
    <x v="1"/>
    <n v="4569636"/>
    <n v="460529"/>
    <n v="21363"/>
    <n v="19829"/>
    <n v="501721"/>
    <n v="0.1097945219269106"/>
    <x v="1"/>
    <n v="0"/>
  </r>
  <r>
    <s v="Post_2755"/>
    <x v="210"/>
    <x v="10"/>
    <x v="0"/>
    <x v="3"/>
    <x v="5"/>
    <x v="5"/>
    <n v="2331434"/>
    <n v="254470"/>
    <n v="63786"/>
    <n v="40585"/>
    <n v="358841"/>
    <n v="0.15391428622899039"/>
    <x v="2"/>
    <n v="0"/>
  </r>
  <r>
    <s v="Post_2756"/>
    <x v="202"/>
    <x v="22"/>
    <x v="0"/>
    <x v="5"/>
    <x v="2"/>
    <x v="5"/>
    <n v="2321225"/>
    <n v="141180"/>
    <n v="73404"/>
    <n v="20751"/>
    <n v="235335"/>
    <n v="0.10138396751715151"/>
    <x v="0"/>
    <n v="0"/>
  </r>
  <r>
    <s v="Post_2757"/>
    <x v="668"/>
    <x v="20"/>
    <x v="1"/>
    <x v="0"/>
    <x v="1"/>
    <x v="7"/>
    <n v="1596330"/>
    <n v="438566"/>
    <n v="46359"/>
    <n v="10781"/>
    <n v="495706"/>
    <n v="0.31052852480376864"/>
    <x v="1"/>
    <n v="0"/>
  </r>
  <r>
    <s v="Post_2758"/>
    <x v="250"/>
    <x v="9"/>
    <x v="1"/>
    <x v="2"/>
    <x v="1"/>
    <x v="2"/>
    <n v="2568596"/>
    <n v="17463"/>
    <n v="27489"/>
    <n v="29011"/>
    <n v="73963"/>
    <n v="2.879510830041003E-2"/>
    <x v="1"/>
    <n v="0"/>
  </r>
  <r>
    <s v="Post_2759"/>
    <x v="579"/>
    <x v="8"/>
    <x v="1"/>
    <x v="5"/>
    <x v="3"/>
    <x v="3"/>
    <n v="1602583"/>
    <n v="95273"/>
    <n v="33154"/>
    <n v="31607"/>
    <n v="160034"/>
    <n v="9.9860038450426597E-2"/>
    <x v="0"/>
    <n v="0"/>
  </r>
  <r>
    <s v="Post_2760"/>
    <x v="86"/>
    <x v="10"/>
    <x v="3"/>
    <x v="0"/>
    <x v="3"/>
    <x v="3"/>
    <n v="4042630"/>
    <n v="463439"/>
    <n v="13491"/>
    <n v="9970"/>
    <n v="486900"/>
    <n v="0.12044139582400566"/>
    <x v="0"/>
    <n v="0"/>
  </r>
  <r>
    <s v="Post_2761"/>
    <x v="582"/>
    <x v="8"/>
    <x v="0"/>
    <x v="4"/>
    <x v="0"/>
    <x v="4"/>
    <n v="1644851"/>
    <n v="298638"/>
    <n v="90093"/>
    <n v="8246"/>
    <n v="396977"/>
    <n v="0.24134526470786716"/>
    <x v="2"/>
    <n v="0"/>
  </r>
  <r>
    <s v="Post_2762"/>
    <x v="143"/>
    <x v="7"/>
    <x v="2"/>
    <x v="5"/>
    <x v="5"/>
    <x v="6"/>
    <n v="4813102"/>
    <n v="139163"/>
    <n v="69572"/>
    <n v="25727"/>
    <n v="234462"/>
    <n v="4.8713283034517031E-2"/>
    <x v="0"/>
    <n v="0"/>
  </r>
  <r>
    <s v="Post_2763"/>
    <x v="249"/>
    <x v="16"/>
    <x v="3"/>
    <x v="5"/>
    <x v="3"/>
    <x v="7"/>
    <n v="2436911"/>
    <n v="216568"/>
    <n v="32707"/>
    <n v="19949"/>
    <n v="269224"/>
    <n v="0.110477567707643"/>
    <x v="1"/>
    <n v="0"/>
  </r>
  <r>
    <s v="Post_2764"/>
    <x v="82"/>
    <x v="22"/>
    <x v="2"/>
    <x v="0"/>
    <x v="3"/>
    <x v="2"/>
    <n v="163743"/>
    <n v="224473"/>
    <n v="55311"/>
    <n v="4919"/>
    <n v="284703"/>
    <n v="1.7387186017112182"/>
    <x v="1"/>
    <n v="0"/>
  </r>
  <r>
    <s v="Post_2765"/>
    <x v="72"/>
    <x v="15"/>
    <x v="3"/>
    <x v="5"/>
    <x v="2"/>
    <x v="2"/>
    <n v="2407043"/>
    <n v="77842"/>
    <n v="28524"/>
    <n v="16655"/>
    <n v="123021"/>
    <n v="5.1108767063986808E-2"/>
    <x v="1"/>
    <n v="0"/>
  </r>
  <r>
    <s v="Post_2766"/>
    <x v="193"/>
    <x v="1"/>
    <x v="1"/>
    <x v="1"/>
    <x v="3"/>
    <x v="5"/>
    <n v="946340"/>
    <n v="417158"/>
    <n v="91240"/>
    <n v="25016"/>
    <n v="533414"/>
    <n v="0.56365999535050826"/>
    <x v="2"/>
    <n v="0"/>
  </r>
  <r>
    <s v="Post_2767"/>
    <x v="56"/>
    <x v="15"/>
    <x v="1"/>
    <x v="3"/>
    <x v="5"/>
    <x v="0"/>
    <n v="3747884"/>
    <n v="82226"/>
    <n v="76069"/>
    <n v="31192"/>
    <n v="189487"/>
    <n v="5.0558395083732582E-2"/>
    <x v="1"/>
    <n v="0"/>
  </r>
  <r>
    <s v="Post_2768"/>
    <x v="93"/>
    <x v="2"/>
    <x v="0"/>
    <x v="8"/>
    <x v="0"/>
    <x v="4"/>
    <n v="4199267"/>
    <n v="328742"/>
    <n v="88715"/>
    <n v="29237"/>
    <n v="446694"/>
    <n v="0.10637427913014343"/>
    <x v="1"/>
    <n v="0"/>
  </r>
  <r>
    <s v="Post_2769"/>
    <x v="704"/>
    <x v="23"/>
    <x v="0"/>
    <x v="5"/>
    <x v="5"/>
    <x v="6"/>
    <n v="4909699"/>
    <n v="192610"/>
    <n v="29375"/>
    <n v="34738"/>
    <n v="256723"/>
    <n v="5.2288948874462567E-2"/>
    <x v="0"/>
    <n v="0"/>
  </r>
  <r>
    <s v="Post_2770"/>
    <x v="710"/>
    <x v="1"/>
    <x v="2"/>
    <x v="1"/>
    <x v="0"/>
    <x v="0"/>
    <n v="3631559"/>
    <n v="342320"/>
    <n v="77277"/>
    <n v="42683"/>
    <n v="462280"/>
    <n v="0.12729519195475"/>
    <x v="0"/>
    <n v="0"/>
  </r>
  <r>
    <s v="Post_2771"/>
    <x v="393"/>
    <x v="8"/>
    <x v="2"/>
    <x v="1"/>
    <x v="2"/>
    <x v="6"/>
    <n v="438926"/>
    <n v="418878"/>
    <n v="61638"/>
    <n v="26939"/>
    <n v="507455"/>
    <n v="1.1561288235374527"/>
    <x v="0"/>
    <n v="0"/>
  </r>
  <r>
    <s v="Post_2772"/>
    <x v="366"/>
    <x v="22"/>
    <x v="1"/>
    <x v="0"/>
    <x v="3"/>
    <x v="6"/>
    <n v="3093066"/>
    <n v="372946"/>
    <n v="38682"/>
    <n v="18578"/>
    <n v="430206"/>
    <n v="0.13908723577188459"/>
    <x v="0"/>
    <n v="0"/>
  </r>
  <r>
    <s v="Post_2773"/>
    <x v="195"/>
    <x v="10"/>
    <x v="3"/>
    <x v="2"/>
    <x v="0"/>
    <x v="0"/>
    <n v="1603866"/>
    <n v="238566"/>
    <n v="18807"/>
    <n v="26566"/>
    <n v="283939"/>
    <n v="0.17703411631645039"/>
    <x v="1"/>
    <n v="0"/>
  </r>
  <r>
    <s v="Post_2774"/>
    <x v="121"/>
    <x v="17"/>
    <x v="1"/>
    <x v="7"/>
    <x v="5"/>
    <x v="6"/>
    <n v="3634352"/>
    <n v="280654"/>
    <n v="38955"/>
    <n v="13864"/>
    <n v="333473"/>
    <n v="9.1755834327549995E-2"/>
    <x v="2"/>
    <n v="0"/>
  </r>
  <r>
    <s v="Post_2775"/>
    <x v="201"/>
    <x v="11"/>
    <x v="1"/>
    <x v="2"/>
    <x v="2"/>
    <x v="2"/>
    <n v="3727003"/>
    <n v="242287"/>
    <n v="93794"/>
    <n v="1561"/>
    <n v="337642"/>
    <n v="9.0593433919961969E-2"/>
    <x v="2"/>
    <n v="0"/>
  </r>
  <r>
    <s v="Post_2776"/>
    <x v="321"/>
    <x v="12"/>
    <x v="2"/>
    <x v="2"/>
    <x v="4"/>
    <x v="2"/>
    <n v="772421"/>
    <n v="247479"/>
    <n v="23789"/>
    <n v="12567"/>
    <n v="283835"/>
    <n v="0.36746152680986144"/>
    <x v="0"/>
    <n v="0"/>
  </r>
  <r>
    <s v="Post_2777"/>
    <x v="309"/>
    <x v="12"/>
    <x v="0"/>
    <x v="5"/>
    <x v="5"/>
    <x v="1"/>
    <n v="1772246"/>
    <n v="493760"/>
    <n v="4974"/>
    <n v="31362"/>
    <n v="530096"/>
    <n v="0.29910971727401275"/>
    <x v="2"/>
    <n v="0"/>
  </r>
  <r>
    <s v="Post_2778"/>
    <x v="449"/>
    <x v="6"/>
    <x v="1"/>
    <x v="1"/>
    <x v="1"/>
    <x v="4"/>
    <n v="4660917"/>
    <n v="108250"/>
    <n v="64438"/>
    <n v="46473"/>
    <n v="219161"/>
    <n v="4.7021004664961855E-2"/>
    <x v="2"/>
    <n v="0"/>
  </r>
  <r>
    <s v="Post_2779"/>
    <x v="314"/>
    <x v="15"/>
    <x v="3"/>
    <x v="9"/>
    <x v="2"/>
    <x v="5"/>
    <n v="126887"/>
    <n v="164296"/>
    <n v="64233"/>
    <n v="4209"/>
    <n v="232738"/>
    <n v="1.8342146949648113"/>
    <x v="0"/>
    <n v="0"/>
  </r>
  <r>
    <s v="Post_2780"/>
    <x v="476"/>
    <x v="12"/>
    <x v="3"/>
    <x v="7"/>
    <x v="1"/>
    <x v="1"/>
    <n v="3424500"/>
    <n v="479439"/>
    <n v="45234"/>
    <n v="17018"/>
    <n v="541691"/>
    <n v="0.15818104832822311"/>
    <x v="0"/>
    <n v="0"/>
  </r>
  <r>
    <s v="Post_2781"/>
    <x v="179"/>
    <x v="7"/>
    <x v="3"/>
    <x v="4"/>
    <x v="2"/>
    <x v="5"/>
    <n v="3895699"/>
    <n v="248131"/>
    <n v="52488"/>
    <n v="39519"/>
    <n v="340138"/>
    <n v="8.7311160333485724E-2"/>
    <x v="2"/>
    <n v="0"/>
  </r>
  <r>
    <s v="Post_2782"/>
    <x v="102"/>
    <x v="20"/>
    <x v="0"/>
    <x v="3"/>
    <x v="0"/>
    <x v="4"/>
    <n v="75475"/>
    <n v="85849"/>
    <n v="52358"/>
    <n v="44489"/>
    <n v="182696"/>
    <n v="2.4206160980457105"/>
    <x v="1"/>
    <n v="0"/>
  </r>
  <r>
    <s v="Post_2783"/>
    <x v="367"/>
    <x v="12"/>
    <x v="2"/>
    <x v="6"/>
    <x v="2"/>
    <x v="3"/>
    <n v="4815367"/>
    <n v="353822"/>
    <n v="49194"/>
    <n v="24139"/>
    <n v="427155"/>
    <n v="8.8706634406058776E-2"/>
    <x v="1"/>
    <n v="0"/>
  </r>
  <r>
    <s v="Post_2784"/>
    <x v="486"/>
    <x v="19"/>
    <x v="3"/>
    <x v="2"/>
    <x v="0"/>
    <x v="1"/>
    <n v="3148221"/>
    <n v="85754"/>
    <n v="68644"/>
    <n v="17491"/>
    <n v="171889"/>
    <n v="5.4598771814304017E-2"/>
    <x v="2"/>
    <n v="0"/>
  </r>
  <r>
    <s v="Post_2785"/>
    <x v="359"/>
    <x v="14"/>
    <x v="1"/>
    <x v="6"/>
    <x v="1"/>
    <x v="7"/>
    <n v="3233563"/>
    <n v="150813"/>
    <n v="58386"/>
    <n v="1709"/>
    <n v="210908"/>
    <n v="6.5224645383436169E-2"/>
    <x v="2"/>
    <n v="0"/>
  </r>
  <r>
    <s v="Post_2786"/>
    <x v="592"/>
    <x v="23"/>
    <x v="1"/>
    <x v="5"/>
    <x v="3"/>
    <x v="2"/>
    <n v="3824375"/>
    <n v="327312"/>
    <n v="21152"/>
    <n v="33353"/>
    <n v="381817"/>
    <n v="9.9837751266546815E-2"/>
    <x v="2"/>
    <n v="0"/>
  </r>
  <r>
    <s v="Post_2787"/>
    <x v="491"/>
    <x v="15"/>
    <x v="1"/>
    <x v="6"/>
    <x v="1"/>
    <x v="3"/>
    <n v="1004552"/>
    <n v="189682"/>
    <n v="46042"/>
    <n v="10235"/>
    <n v="245959"/>
    <n v="0.24484446798174708"/>
    <x v="1"/>
    <n v="0"/>
  </r>
  <r>
    <s v="Post_2788"/>
    <x v="502"/>
    <x v="18"/>
    <x v="0"/>
    <x v="7"/>
    <x v="4"/>
    <x v="7"/>
    <n v="3269477"/>
    <n v="35752"/>
    <n v="21135"/>
    <n v="8550"/>
    <n v="65437"/>
    <n v="2.0014516083153362E-2"/>
    <x v="2"/>
    <n v="0"/>
  </r>
  <r>
    <s v="Post_2789"/>
    <x v="251"/>
    <x v="17"/>
    <x v="1"/>
    <x v="9"/>
    <x v="3"/>
    <x v="7"/>
    <n v="481808"/>
    <n v="61671"/>
    <n v="7895"/>
    <n v="34339"/>
    <n v="103905"/>
    <n v="0.21565644406070467"/>
    <x v="2"/>
    <n v="0"/>
  </r>
  <r>
    <s v="Post_2790"/>
    <x v="711"/>
    <x v="12"/>
    <x v="0"/>
    <x v="5"/>
    <x v="1"/>
    <x v="2"/>
    <n v="696436"/>
    <n v="342863"/>
    <n v="72320"/>
    <n v="35891"/>
    <n v="451074"/>
    <n v="0.64768909131635932"/>
    <x v="2"/>
    <n v="0"/>
  </r>
  <r>
    <s v="Post_2791"/>
    <x v="209"/>
    <x v="15"/>
    <x v="3"/>
    <x v="2"/>
    <x v="5"/>
    <x v="6"/>
    <n v="4701021"/>
    <n v="315148"/>
    <n v="11535"/>
    <n v="1792"/>
    <n v="328475"/>
    <n v="6.9873119052222904E-2"/>
    <x v="1"/>
    <n v="0"/>
  </r>
  <r>
    <s v="Post_2792"/>
    <x v="92"/>
    <x v="22"/>
    <x v="3"/>
    <x v="7"/>
    <x v="4"/>
    <x v="6"/>
    <n v="1546021"/>
    <n v="17786"/>
    <n v="66926"/>
    <n v="20602"/>
    <n v="105314"/>
    <n v="6.8119385182995568E-2"/>
    <x v="2"/>
    <n v="0"/>
  </r>
  <r>
    <s v="Post_2793"/>
    <x v="605"/>
    <x v="17"/>
    <x v="0"/>
    <x v="7"/>
    <x v="2"/>
    <x v="2"/>
    <n v="3504067"/>
    <n v="17759"/>
    <n v="35751"/>
    <n v="7695"/>
    <n v="61205"/>
    <n v="1.7466846381647382E-2"/>
    <x v="0"/>
    <n v="0"/>
  </r>
  <r>
    <s v="Post_2794"/>
    <x v="687"/>
    <x v="8"/>
    <x v="1"/>
    <x v="5"/>
    <x v="5"/>
    <x v="0"/>
    <n v="3816051"/>
    <n v="462424"/>
    <n v="91866"/>
    <n v="41600"/>
    <n v="595890"/>
    <n v="0.15615357341922317"/>
    <x v="0"/>
    <n v="0"/>
  </r>
  <r>
    <s v="Post_2795"/>
    <x v="368"/>
    <x v="9"/>
    <x v="3"/>
    <x v="2"/>
    <x v="4"/>
    <x v="1"/>
    <n v="254262"/>
    <n v="162743"/>
    <n v="48675"/>
    <n v="19106"/>
    <n v="230524"/>
    <n v="0.90663960796343934"/>
    <x v="2"/>
    <n v="0"/>
  </r>
  <r>
    <s v="Post_2796"/>
    <x v="86"/>
    <x v="10"/>
    <x v="3"/>
    <x v="6"/>
    <x v="0"/>
    <x v="0"/>
    <n v="497552"/>
    <n v="297185"/>
    <n v="73947"/>
    <n v="641"/>
    <n v="371773"/>
    <n v="0.74720431231308482"/>
    <x v="1"/>
    <n v="0"/>
  </r>
  <r>
    <s v="Post_2797"/>
    <x v="325"/>
    <x v="14"/>
    <x v="3"/>
    <x v="5"/>
    <x v="3"/>
    <x v="2"/>
    <n v="3225580"/>
    <n v="37018"/>
    <n v="52907"/>
    <n v="33089"/>
    <n v="123014"/>
    <n v="3.8137017218608744E-2"/>
    <x v="1"/>
    <n v="0"/>
  </r>
  <r>
    <s v="Post_2798"/>
    <x v="685"/>
    <x v="17"/>
    <x v="1"/>
    <x v="4"/>
    <x v="0"/>
    <x v="6"/>
    <n v="4336522"/>
    <n v="340438"/>
    <n v="51068"/>
    <n v="2711"/>
    <n v="394217"/>
    <n v="9.0906260823766141E-2"/>
    <x v="1"/>
    <n v="0"/>
  </r>
  <r>
    <s v="Post_2799"/>
    <x v="294"/>
    <x v="5"/>
    <x v="2"/>
    <x v="5"/>
    <x v="3"/>
    <x v="7"/>
    <n v="3912292"/>
    <n v="422606"/>
    <n v="17064"/>
    <n v="4866"/>
    <n v="444536"/>
    <n v="0.11362546558385724"/>
    <x v="0"/>
    <n v="0"/>
  </r>
  <r>
    <s v="Post_2800"/>
    <x v="303"/>
    <x v="23"/>
    <x v="0"/>
    <x v="1"/>
    <x v="5"/>
    <x v="6"/>
    <n v="2097593"/>
    <n v="470212"/>
    <n v="25616"/>
    <n v="38553"/>
    <n v="534381"/>
    <n v="0.25475914536328065"/>
    <x v="2"/>
    <n v="0"/>
  </r>
  <r>
    <s v="Post_2801"/>
    <x v="491"/>
    <x v="15"/>
    <x v="1"/>
    <x v="5"/>
    <x v="4"/>
    <x v="4"/>
    <n v="1922920"/>
    <n v="346738"/>
    <n v="31025"/>
    <n v="28656"/>
    <n v="406419"/>
    <n v="0.21135512657832878"/>
    <x v="2"/>
    <n v="0"/>
  </r>
  <r>
    <s v="Post_2802"/>
    <x v="557"/>
    <x v="20"/>
    <x v="0"/>
    <x v="9"/>
    <x v="3"/>
    <x v="3"/>
    <n v="1425733"/>
    <n v="248984"/>
    <n v="28436"/>
    <n v="18316"/>
    <n v="295736"/>
    <n v="0.20742733737663363"/>
    <x v="0"/>
    <n v="0"/>
  </r>
  <r>
    <s v="Post_2803"/>
    <x v="550"/>
    <x v="4"/>
    <x v="2"/>
    <x v="5"/>
    <x v="4"/>
    <x v="7"/>
    <n v="580864"/>
    <n v="103465"/>
    <n v="61418"/>
    <n v="35190"/>
    <n v="200073"/>
    <n v="0.34444035092551784"/>
    <x v="0"/>
    <n v="0"/>
  </r>
  <r>
    <s v="Post_2804"/>
    <x v="425"/>
    <x v="6"/>
    <x v="3"/>
    <x v="2"/>
    <x v="0"/>
    <x v="3"/>
    <n v="1175324"/>
    <n v="386762"/>
    <n v="41178"/>
    <n v="14302"/>
    <n v="442242"/>
    <n v="0.37627241509575232"/>
    <x v="1"/>
    <n v="0"/>
  </r>
  <r>
    <s v="Post_2805"/>
    <x v="3"/>
    <x v="2"/>
    <x v="2"/>
    <x v="1"/>
    <x v="0"/>
    <x v="3"/>
    <n v="3768701"/>
    <n v="155300"/>
    <n v="63361"/>
    <n v="36129"/>
    <n v="254790"/>
    <n v="6.7606849150410181E-2"/>
    <x v="0"/>
    <n v="0"/>
  </r>
  <r>
    <s v="Post_2806"/>
    <x v="69"/>
    <x v="2"/>
    <x v="0"/>
    <x v="0"/>
    <x v="2"/>
    <x v="0"/>
    <n v="4896941"/>
    <n v="498119"/>
    <n v="72555"/>
    <n v="17441"/>
    <n v="588115"/>
    <n v="0.12009844513135853"/>
    <x v="1"/>
    <n v="0"/>
  </r>
  <r>
    <s v="Post_2807"/>
    <x v="703"/>
    <x v="22"/>
    <x v="1"/>
    <x v="8"/>
    <x v="4"/>
    <x v="0"/>
    <n v="706597"/>
    <n v="69502"/>
    <n v="74826"/>
    <n v="29444"/>
    <n v="173772"/>
    <n v="0.24592801837539643"/>
    <x v="2"/>
    <n v="0"/>
  </r>
  <r>
    <s v="Post_2808"/>
    <x v="565"/>
    <x v="23"/>
    <x v="3"/>
    <x v="6"/>
    <x v="4"/>
    <x v="5"/>
    <n v="2202632"/>
    <n v="334540"/>
    <n v="11889"/>
    <n v="34157"/>
    <n v="380586"/>
    <n v="0.17278692037526014"/>
    <x v="0"/>
    <n v="0"/>
  </r>
  <r>
    <s v="Post_2809"/>
    <x v="255"/>
    <x v="1"/>
    <x v="0"/>
    <x v="9"/>
    <x v="0"/>
    <x v="1"/>
    <n v="1921116"/>
    <n v="184294"/>
    <n v="14637"/>
    <n v="49378"/>
    <n v="248309"/>
    <n v="0.12925247616489582"/>
    <x v="2"/>
    <n v="0"/>
  </r>
  <r>
    <s v="Post_2810"/>
    <x v="225"/>
    <x v="19"/>
    <x v="3"/>
    <x v="1"/>
    <x v="2"/>
    <x v="4"/>
    <n v="1159351"/>
    <n v="420250"/>
    <n v="27287"/>
    <n v="11919"/>
    <n v="459456"/>
    <n v="0.3963044841467338"/>
    <x v="0"/>
    <n v="0"/>
  </r>
  <r>
    <s v="Post_2811"/>
    <x v="523"/>
    <x v="14"/>
    <x v="1"/>
    <x v="0"/>
    <x v="5"/>
    <x v="0"/>
    <n v="4402298"/>
    <n v="311108"/>
    <n v="37588"/>
    <n v="11747"/>
    <n v="360443"/>
    <n v="8.1876101981283408E-2"/>
    <x v="2"/>
    <n v="0"/>
  </r>
  <r>
    <s v="Post_2812"/>
    <x v="296"/>
    <x v="10"/>
    <x v="1"/>
    <x v="7"/>
    <x v="1"/>
    <x v="7"/>
    <n v="4421041"/>
    <n v="282996"/>
    <n v="32876"/>
    <n v="25568"/>
    <n v="341440"/>
    <n v="7.7230679380715983E-2"/>
    <x v="1"/>
    <n v="0"/>
  </r>
  <r>
    <s v="Post_2813"/>
    <x v="607"/>
    <x v="3"/>
    <x v="2"/>
    <x v="4"/>
    <x v="3"/>
    <x v="6"/>
    <n v="4695987"/>
    <n v="154844"/>
    <n v="98585"/>
    <n v="41625"/>
    <n v="295054"/>
    <n v="6.2831093868019647E-2"/>
    <x v="0"/>
    <n v="0"/>
  </r>
  <r>
    <s v="Post_2814"/>
    <x v="653"/>
    <x v="20"/>
    <x v="0"/>
    <x v="3"/>
    <x v="2"/>
    <x v="6"/>
    <n v="4052947"/>
    <n v="12513"/>
    <n v="92796"/>
    <n v="34676"/>
    <n v="139985"/>
    <n v="3.4539065030951555E-2"/>
    <x v="1"/>
    <n v="0"/>
  </r>
  <r>
    <s v="Post_2815"/>
    <x v="194"/>
    <x v="11"/>
    <x v="3"/>
    <x v="6"/>
    <x v="1"/>
    <x v="0"/>
    <n v="2529356"/>
    <n v="62626"/>
    <n v="51604"/>
    <n v="9450"/>
    <n v="123680"/>
    <n v="4.8897822212452501E-2"/>
    <x v="0"/>
    <n v="0"/>
  </r>
  <r>
    <s v="Post_2816"/>
    <x v="427"/>
    <x v="16"/>
    <x v="1"/>
    <x v="2"/>
    <x v="5"/>
    <x v="6"/>
    <n v="2608658"/>
    <n v="98810"/>
    <n v="82993"/>
    <n v="34706"/>
    <n v="216509"/>
    <n v="8.2996314580140437E-2"/>
    <x v="0"/>
    <n v="0"/>
  </r>
  <r>
    <s v="Post_2817"/>
    <x v="362"/>
    <x v="18"/>
    <x v="3"/>
    <x v="6"/>
    <x v="3"/>
    <x v="7"/>
    <n v="377017"/>
    <n v="45347"/>
    <n v="90037"/>
    <n v="7314"/>
    <n v="142698"/>
    <n v="0.37849221653135007"/>
    <x v="1"/>
    <n v="0"/>
  </r>
  <r>
    <s v="Post_2818"/>
    <x v="87"/>
    <x v="13"/>
    <x v="3"/>
    <x v="4"/>
    <x v="5"/>
    <x v="6"/>
    <n v="1197713"/>
    <n v="480028"/>
    <n v="4619"/>
    <n v="28503"/>
    <n v="513150"/>
    <n v="0.42844153816481911"/>
    <x v="0"/>
    <n v="0"/>
  </r>
  <r>
    <s v="Post_2819"/>
    <x v="61"/>
    <x v="11"/>
    <x v="3"/>
    <x v="0"/>
    <x v="1"/>
    <x v="7"/>
    <n v="685501"/>
    <n v="323225"/>
    <n v="86718"/>
    <n v="942"/>
    <n v="410885"/>
    <n v="0.59939372809084157"/>
    <x v="0"/>
    <n v="0"/>
  </r>
  <r>
    <s v="Post_2820"/>
    <x v="690"/>
    <x v="1"/>
    <x v="2"/>
    <x v="7"/>
    <x v="5"/>
    <x v="7"/>
    <n v="4546322"/>
    <n v="274686"/>
    <n v="66066"/>
    <n v="11339"/>
    <n v="352091"/>
    <n v="7.744524035033154E-2"/>
    <x v="1"/>
    <n v="0"/>
  </r>
  <r>
    <s v="Post_2821"/>
    <x v="428"/>
    <x v="10"/>
    <x v="0"/>
    <x v="7"/>
    <x v="5"/>
    <x v="6"/>
    <n v="4713541"/>
    <n v="333744"/>
    <n v="29836"/>
    <n v="35318"/>
    <n v="398898"/>
    <n v="8.4628095947399201E-2"/>
    <x v="1"/>
    <n v="0"/>
  </r>
  <r>
    <s v="Post_2822"/>
    <x v="712"/>
    <x v="14"/>
    <x v="1"/>
    <x v="6"/>
    <x v="0"/>
    <x v="3"/>
    <n v="1060579"/>
    <n v="3040"/>
    <n v="27023"/>
    <n v="2492"/>
    <n v="32555"/>
    <n v="3.0695497459406609E-2"/>
    <x v="1"/>
    <n v="0"/>
  </r>
  <r>
    <s v="Post_2823"/>
    <x v="115"/>
    <x v="2"/>
    <x v="1"/>
    <x v="3"/>
    <x v="4"/>
    <x v="7"/>
    <n v="410897"/>
    <n v="318387"/>
    <n v="21785"/>
    <n v="34447"/>
    <n v="374619"/>
    <n v="0.91171023395157424"/>
    <x v="0"/>
    <n v="0"/>
  </r>
  <r>
    <s v="Post_2824"/>
    <x v="42"/>
    <x v="11"/>
    <x v="1"/>
    <x v="1"/>
    <x v="1"/>
    <x v="5"/>
    <n v="4726108"/>
    <n v="458831"/>
    <n v="19832"/>
    <n v="13777"/>
    <n v="492440"/>
    <n v="0.10419567221062236"/>
    <x v="0"/>
    <n v="0"/>
  </r>
  <r>
    <s v="Post_2825"/>
    <x v="265"/>
    <x v="9"/>
    <x v="3"/>
    <x v="1"/>
    <x v="0"/>
    <x v="2"/>
    <n v="770800"/>
    <n v="35563"/>
    <n v="35816"/>
    <n v="14691"/>
    <n v="86070"/>
    <n v="0.11166320705760249"/>
    <x v="0"/>
    <n v="0"/>
  </r>
  <r>
    <s v="Post_2826"/>
    <x v="375"/>
    <x v="20"/>
    <x v="2"/>
    <x v="3"/>
    <x v="0"/>
    <x v="7"/>
    <n v="4533943"/>
    <n v="426510"/>
    <n v="48183"/>
    <n v="8972"/>
    <n v="483665"/>
    <n v="0.10667646240810703"/>
    <x v="1"/>
    <n v="0"/>
  </r>
  <r>
    <s v="Post_2827"/>
    <x v="341"/>
    <x v="20"/>
    <x v="3"/>
    <x v="7"/>
    <x v="0"/>
    <x v="5"/>
    <n v="1270412"/>
    <n v="89497"/>
    <n v="4376"/>
    <n v="37047"/>
    <n v="130920"/>
    <n v="0.10305318274701436"/>
    <x v="0"/>
    <n v="0"/>
  </r>
  <r>
    <s v="Post_2828"/>
    <x v="243"/>
    <x v="16"/>
    <x v="0"/>
    <x v="3"/>
    <x v="5"/>
    <x v="0"/>
    <n v="1756485"/>
    <n v="100469"/>
    <n v="98551"/>
    <n v="12449"/>
    <n v="211469"/>
    <n v="0.12039328545361902"/>
    <x v="2"/>
    <n v="0"/>
  </r>
  <r>
    <s v="Post_2829"/>
    <x v="383"/>
    <x v="10"/>
    <x v="0"/>
    <x v="5"/>
    <x v="4"/>
    <x v="1"/>
    <n v="2829947"/>
    <n v="427028"/>
    <n v="21324"/>
    <n v="41946"/>
    <n v="490298"/>
    <n v="0.17325342135382749"/>
    <x v="1"/>
    <n v="0"/>
  </r>
  <r>
    <s v="Post_2830"/>
    <x v="457"/>
    <x v="20"/>
    <x v="1"/>
    <x v="9"/>
    <x v="4"/>
    <x v="0"/>
    <n v="3243480"/>
    <n v="129261"/>
    <n v="28764"/>
    <n v="26090"/>
    <n v="184115"/>
    <n v="5.6764647847373811E-2"/>
    <x v="0"/>
    <n v="0"/>
  </r>
  <r>
    <s v="Post_2831"/>
    <x v="599"/>
    <x v="11"/>
    <x v="1"/>
    <x v="6"/>
    <x v="2"/>
    <x v="5"/>
    <n v="3735626"/>
    <n v="401542"/>
    <n v="46135"/>
    <n v="21504"/>
    <n v="469181"/>
    <n v="0.12559635252565435"/>
    <x v="1"/>
    <n v="0"/>
  </r>
  <r>
    <s v="Post_2832"/>
    <x v="375"/>
    <x v="20"/>
    <x v="2"/>
    <x v="3"/>
    <x v="1"/>
    <x v="5"/>
    <n v="4498516"/>
    <n v="43442"/>
    <n v="4784"/>
    <n v="20611"/>
    <n v="68837"/>
    <n v="1.5302157422581135E-2"/>
    <x v="0"/>
    <n v="0"/>
  </r>
  <r>
    <s v="Post_2833"/>
    <x v="424"/>
    <x v="19"/>
    <x v="2"/>
    <x v="3"/>
    <x v="2"/>
    <x v="6"/>
    <n v="1618175"/>
    <n v="479812"/>
    <n v="23146"/>
    <n v="21565"/>
    <n v="524523"/>
    <n v="0.32414479274491326"/>
    <x v="2"/>
    <n v="0"/>
  </r>
  <r>
    <s v="Post_2834"/>
    <x v="633"/>
    <x v="10"/>
    <x v="0"/>
    <x v="6"/>
    <x v="4"/>
    <x v="1"/>
    <n v="4451895"/>
    <n v="37935"/>
    <n v="75953"/>
    <n v="5049"/>
    <n v="118937"/>
    <n v="2.6716038900288529E-2"/>
    <x v="1"/>
    <n v="0"/>
  </r>
  <r>
    <s v="Post_2835"/>
    <x v="631"/>
    <x v="23"/>
    <x v="2"/>
    <x v="9"/>
    <x v="4"/>
    <x v="1"/>
    <n v="3418485"/>
    <n v="381998"/>
    <n v="46412"/>
    <n v="12524"/>
    <n v="440934"/>
    <n v="0.12898520835984362"/>
    <x v="0"/>
    <n v="0"/>
  </r>
  <r>
    <s v="Post_2836"/>
    <x v="585"/>
    <x v="16"/>
    <x v="1"/>
    <x v="9"/>
    <x v="0"/>
    <x v="5"/>
    <n v="4546358"/>
    <n v="102608"/>
    <n v="86881"/>
    <n v="9657"/>
    <n v="199146"/>
    <n v="4.3803413633506205E-2"/>
    <x v="1"/>
    <n v="0"/>
  </r>
  <r>
    <s v="Post_2837"/>
    <x v="55"/>
    <x v="11"/>
    <x v="1"/>
    <x v="2"/>
    <x v="0"/>
    <x v="2"/>
    <n v="1430779"/>
    <n v="315712"/>
    <n v="1000"/>
    <n v="5052"/>
    <n v="321764"/>
    <n v="0.2248872816836143"/>
    <x v="2"/>
    <n v="0"/>
  </r>
  <r>
    <s v="Post_2838"/>
    <x v="1"/>
    <x v="1"/>
    <x v="1"/>
    <x v="0"/>
    <x v="5"/>
    <x v="7"/>
    <n v="228932"/>
    <n v="378052"/>
    <n v="98315"/>
    <n v="7270"/>
    <n v="483637"/>
    <n v="2.1125792811839323"/>
    <x v="0"/>
    <n v="0"/>
  </r>
  <r>
    <s v="Post_2839"/>
    <x v="666"/>
    <x v="22"/>
    <x v="1"/>
    <x v="9"/>
    <x v="1"/>
    <x v="6"/>
    <n v="965970"/>
    <n v="292954"/>
    <n v="63900"/>
    <n v="42310"/>
    <n v="399164"/>
    <n v="0.4132260836257855"/>
    <x v="1"/>
    <n v="0"/>
  </r>
  <r>
    <s v="Post_2840"/>
    <x v="642"/>
    <x v="11"/>
    <x v="1"/>
    <x v="4"/>
    <x v="2"/>
    <x v="5"/>
    <n v="4926990"/>
    <n v="270638"/>
    <n v="91444"/>
    <n v="45562"/>
    <n v="407644"/>
    <n v="8.2736924572609241E-2"/>
    <x v="0"/>
    <n v="0"/>
  </r>
  <r>
    <s v="Post_2841"/>
    <x v="185"/>
    <x v="3"/>
    <x v="0"/>
    <x v="4"/>
    <x v="1"/>
    <x v="1"/>
    <n v="669836"/>
    <n v="263122"/>
    <n v="65316"/>
    <n v="40965"/>
    <n v="369403"/>
    <n v="0.55148275100173771"/>
    <x v="1"/>
    <n v="0"/>
  </r>
  <r>
    <s v="Post_2842"/>
    <x v="696"/>
    <x v="13"/>
    <x v="2"/>
    <x v="9"/>
    <x v="5"/>
    <x v="3"/>
    <n v="2961889"/>
    <n v="127008"/>
    <n v="56377"/>
    <n v="5965"/>
    <n v="189350"/>
    <n v="6.3928796791507037E-2"/>
    <x v="1"/>
    <n v="0"/>
  </r>
  <r>
    <s v="Post_2843"/>
    <x v="327"/>
    <x v="15"/>
    <x v="3"/>
    <x v="7"/>
    <x v="3"/>
    <x v="6"/>
    <n v="4516859"/>
    <n v="6718"/>
    <n v="93371"/>
    <n v="39835"/>
    <n v="139924"/>
    <n v="3.097816425086548E-2"/>
    <x v="2"/>
    <n v="0"/>
  </r>
  <r>
    <s v="Post_2844"/>
    <x v="193"/>
    <x v="1"/>
    <x v="3"/>
    <x v="8"/>
    <x v="4"/>
    <x v="2"/>
    <n v="3707778"/>
    <n v="357641"/>
    <n v="98906"/>
    <n v="36604"/>
    <n v="493151"/>
    <n v="0.13300445711690398"/>
    <x v="1"/>
    <n v="0"/>
  </r>
  <r>
    <s v="Post_2845"/>
    <x v="517"/>
    <x v="19"/>
    <x v="2"/>
    <x v="7"/>
    <x v="1"/>
    <x v="3"/>
    <n v="3611304"/>
    <n v="361772"/>
    <n v="97629"/>
    <n v="18007"/>
    <n v="477408"/>
    <n v="0.13219823088834393"/>
    <x v="0"/>
    <n v="0"/>
  </r>
  <r>
    <s v="Post_2846"/>
    <x v="203"/>
    <x v="3"/>
    <x v="0"/>
    <x v="5"/>
    <x v="5"/>
    <x v="7"/>
    <n v="3313871"/>
    <n v="187673"/>
    <n v="20108"/>
    <n v="13412"/>
    <n v="221193"/>
    <n v="6.6747619324952601E-2"/>
    <x v="1"/>
    <n v="0"/>
  </r>
  <r>
    <s v="Post_2847"/>
    <x v="15"/>
    <x v="12"/>
    <x v="0"/>
    <x v="1"/>
    <x v="5"/>
    <x v="2"/>
    <n v="3999565"/>
    <n v="142354"/>
    <n v="67251"/>
    <n v="9930"/>
    <n v="219535"/>
    <n v="5.4889719256969192E-2"/>
    <x v="0"/>
    <n v="0"/>
  </r>
  <r>
    <s v="Post_2848"/>
    <x v="171"/>
    <x v="8"/>
    <x v="3"/>
    <x v="2"/>
    <x v="1"/>
    <x v="7"/>
    <n v="650479"/>
    <n v="96466"/>
    <n v="68604"/>
    <n v="9627"/>
    <n v="174697"/>
    <n v="0.26856670238393554"/>
    <x v="2"/>
    <n v="0"/>
  </r>
  <r>
    <s v="Post_2849"/>
    <x v="360"/>
    <x v="22"/>
    <x v="2"/>
    <x v="6"/>
    <x v="2"/>
    <x v="2"/>
    <n v="4365247"/>
    <n v="320273"/>
    <n v="13480"/>
    <n v="21042"/>
    <n v="354795"/>
    <n v="8.1277187751346028E-2"/>
    <x v="0"/>
    <n v="0"/>
  </r>
  <r>
    <s v="Post_2850"/>
    <x v="650"/>
    <x v="13"/>
    <x v="1"/>
    <x v="7"/>
    <x v="0"/>
    <x v="0"/>
    <n v="202210"/>
    <n v="289749"/>
    <n v="57498"/>
    <n v="29545"/>
    <n v="376792"/>
    <n v="1.8633697641066218"/>
    <x v="0"/>
    <n v="0"/>
  </r>
  <r>
    <s v="Post_2851"/>
    <x v="54"/>
    <x v="22"/>
    <x v="2"/>
    <x v="6"/>
    <x v="4"/>
    <x v="0"/>
    <n v="4066789"/>
    <n v="201905"/>
    <n v="49387"/>
    <n v="17566"/>
    <n v="268858"/>
    <n v="6.6110634212888847E-2"/>
    <x v="0"/>
    <n v="0"/>
  </r>
  <r>
    <s v="Post_2852"/>
    <x v="550"/>
    <x v="4"/>
    <x v="3"/>
    <x v="8"/>
    <x v="0"/>
    <x v="3"/>
    <n v="1189401"/>
    <n v="477715"/>
    <n v="32182"/>
    <n v="43920"/>
    <n v="553817"/>
    <n v="0.46562681551470025"/>
    <x v="2"/>
    <n v="0"/>
  </r>
  <r>
    <s v="Post_2853"/>
    <x v="478"/>
    <x v="11"/>
    <x v="0"/>
    <x v="0"/>
    <x v="2"/>
    <x v="7"/>
    <n v="2750438"/>
    <n v="214384"/>
    <n v="71731"/>
    <n v="19226"/>
    <n v="305341"/>
    <n v="0.11101540918210118"/>
    <x v="1"/>
    <n v="0"/>
  </r>
  <r>
    <s v="Post_2854"/>
    <x v="592"/>
    <x v="23"/>
    <x v="3"/>
    <x v="6"/>
    <x v="0"/>
    <x v="3"/>
    <n v="540884"/>
    <n v="177369"/>
    <n v="13503"/>
    <n v="5565"/>
    <n v="196437"/>
    <n v="0.36317768689774516"/>
    <x v="0"/>
    <n v="0"/>
  </r>
  <r>
    <s v="Post_2855"/>
    <x v="623"/>
    <x v="11"/>
    <x v="1"/>
    <x v="2"/>
    <x v="1"/>
    <x v="5"/>
    <n v="2100020"/>
    <n v="314357"/>
    <n v="71376"/>
    <n v="21215"/>
    <n v="406948"/>
    <n v="0.1937829163531776"/>
    <x v="0"/>
    <n v="0"/>
  </r>
  <r>
    <s v="Post_2856"/>
    <x v="546"/>
    <x v="18"/>
    <x v="0"/>
    <x v="3"/>
    <x v="4"/>
    <x v="1"/>
    <n v="952111"/>
    <n v="156942"/>
    <n v="6001"/>
    <n v="23683"/>
    <n v="186626"/>
    <n v="0.19601285984512309"/>
    <x v="1"/>
    <n v="0"/>
  </r>
  <r>
    <s v="Post_2857"/>
    <x v="95"/>
    <x v="15"/>
    <x v="1"/>
    <x v="6"/>
    <x v="1"/>
    <x v="2"/>
    <n v="2337596"/>
    <n v="467029"/>
    <n v="77732"/>
    <n v="4729"/>
    <n v="549490"/>
    <n v="0.23506628176981822"/>
    <x v="2"/>
    <n v="0"/>
  </r>
  <r>
    <s v="Post_2858"/>
    <x v="54"/>
    <x v="22"/>
    <x v="3"/>
    <x v="9"/>
    <x v="0"/>
    <x v="0"/>
    <n v="1936713"/>
    <n v="220029"/>
    <n v="88576"/>
    <n v="32486"/>
    <n v="341091"/>
    <n v="0.17611850594280101"/>
    <x v="2"/>
    <n v="0"/>
  </r>
  <r>
    <s v="Post_2859"/>
    <x v="522"/>
    <x v="23"/>
    <x v="3"/>
    <x v="3"/>
    <x v="2"/>
    <x v="2"/>
    <n v="1178485"/>
    <n v="168174"/>
    <n v="81549"/>
    <n v="41849"/>
    <n v="291572"/>
    <n v="0.24741256783073182"/>
    <x v="2"/>
    <n v="0"/>
  </r>
  <r>
    <s v="Post_2860"/>
    <x v="139"/>
    <x v="14"/>
    <x v="2"/>
    <x v="0"/>
    <x v="4"/>
    <x v="0"/>
    <n v="1738252"/>
    <n v="172464"/>
    <n v="4136"/>
    <n v="47211"/>
    <n v="223811"/>
    <n v="0.12875635983735384"/>
    <x v="1"/>
    <n v="0"/>
  </r>
  <r>
    <s v="Post_2861"/>
    <x v="440"/>
    <x v="16"/>
    <x v="0"/>
    <x v="0"/>
    <x v="4"/>
    <x v="0"/>
    <n v="1948873"/>
    <n v="480313"/>
    <n v="50464"/>
    <n v="32966"/>
    <n v="563743"/>
    <n v="0.28926615536261213"/>
    <x v="1"/>
    <n v="0"/>
  </r>
  <r>
    <s v="Post_2862"/>
    <x v="379"/>
    <x v="1"/>
    <x v="1"/>
    <x v="1"/>
    <x v="1"/>
    <x v="4"/>
    <n v="4440766"/>
    <n v="432244"/>
    <n v="61567"/>
    <n v="31213"/>
    <n v="525024"/>
    <n v="0.11822825161244704"/>
    <x v="2"/>
    <n v="0"/>
  </r>
  <r>
    <s v="Post_2863"/>
    <x v="195"/>
    <x v="10"/>
    <x v="3"/>
    <x v="9"/>
    <x v="5"/>
    <x v="5"/>
    <n v="1259577"/>
    <n v="417867"/>
    <n v="13002"/>
    <n v="27756"/>
    <n v="458625"/>
    <n v="0.36411033227821721"/>
    <x v="1"/>
    <n v="0"/>
  </r>
  <r>
    <s v="Post_2864"/>
    <x v="677"/>
    <x v="12"/>
    <x v="0"/>
    <x v="2"/>
    <x v="3"/>
    <x v="3"/>
    <n v="4385439"/>
    <n v="312854"/>
    <n v="58495"/>
    <n v="30380"/>
    <n v="401729"/>
    <n v="9.1605196195865449E-2"/>
    <x v="1"/>
    <n v="0"/>
  </r>
  <r>
    <s v="Post_2865"/>
    <x v="320"/>
    <x v="19"/>
    <x v="1"/>
    <x v="6"/>
    <x v="5"/>
    <x v="3"/>
    <n v="1831119"/>
    <n v="491782"/>
    <n v="86681"/>
    <n v="48075"/>
    <n v="626538"/>
    <n v="0.34216126860133067"/>
    <x v="0"/>
    <n v="0"/>
  </r>
  <r>
    <s v="Post_2866"/>
    <x v="670"/>
    <x v="13"/>
    <x v="3"/>
    <x v="5"/>
    <x v="4"/>
    <x v="4"/>
    <n v="3899621"/>
    <n v="283580"/>
    <n v="75787"/>
    <n v="8200"/>
    <n v="367567"/>
    <n v="9.4257108575423104E-2"/>
    <x v="2"/>
    <n v="0"/>
  </r>
  <r>
    <s v="Post_2867"/>
    <x v="245"/>
    <x v="3"/>
    <x v="2"/>
    <x v="6"/>
    <x v="0"/>
    <x v="0"/>
    <n v="4426493"/>
    <n v="32332"/>
    <n v="47970"/>
    <n v="18676"/>
    <n v="98978"/>
    <n v="2.2360365192038031E-2"/>
    <x v="0"/>
    <n v="0"/>
  </r>
  <r>
    <s v="Post_2868"/>
    <x v="402"/>
    <x v="21"/>
    <x v="3"/>
    <x v="6"/>
    <x v="0"/>
    <x v="2"/>
    <n v="2854666"/>
    <n v="173661"/>
    <n v="87934"/>
    <n v="21327"/>
    <n v="282922"/>
    <n v="9.9108617260302956E-2"/>
    <x v="1"/>
    <n v="0"/>
  </r>
  <r>
    <s v="Post_2869"/>
    <x v="99"/>
    <x v="14"/>
    <x v="1"/>
    <x v="1"/>
    <x v="3"/>
    <x v="7"/>
    <n v="2425779"/>
    <n v="288690"/>
    <n v="80963"/>
    <n v="22285"/>
    <n v="391938"/>
    <n v="0.16157201459819712"/>
    <x v="2"/>
    <n v="0"/>
  </r>
  <r>
    <s v="Post_2870"/>
    <x v="469"/>
    <x v="17"/>
    <x v="2"/>
    <x v="7"/>
    <x v="5"/>
    <x v="6"/>
    <n v="1630820"/>
    <n v="161765"/>
    <n v="88321"/>
    <n v="21591"/>
    <n v="271677"/>
    <n v="0.16658920052488932"/>
    <x v="0"/>
    <n v="0"/>
  </r>
  <r>
    <s v="Post_2871"/>
    <x v="369"/>
    <x v="21"/>
    <x v="2"/>
    <x v="3"/>
    <x v="3"/>
    <x v="7"/>
    <n v="930160"/>
    <n v="202154"/>
    <n v="89158"/>
    <n v="36847"/>
    <n v="328159"/>
    <n v="0.35279844327857574"/>
    <x v="0"/>
    <n v="0"/>
  </r>
  <r>
    <s v="Post_2872"/>
    <x v="632"/>
    <x v="11"/>
    <x v="2"/>
    <x v="6"/>
    <x v="4"/>
    <x v="4"/>
    <n v="2075933"/>
    <n v="83816"/>
    <n v="4897"/>
    <n v="15213"/>
    <n v="103926"/>
    <n v="5.006230933271931E-2"/>
    <x v="2"/>
    <n v="0"/>
  </r>
  <r>
    <s v="Post_2873"/>
    <x v="361"/>
    <x v="0"/>
    <x v="0"/>
    <x v="1"/>
    <x v="3"/>
    <x v="1"/>
    <n v="1871957"/>
    <n v="1256"/>
    <n v="81191"/>
    <n v="20129"/>
    <n v="102576"/>
    <n v="5.4796130466672047E-2"/>
    <x v="1"/>
    <n v="0"/>
  </r>
  <r>
    <s v="Post_2874"/>
    <x v="603"/>
    <x v="2"/>
    <x v="2"/>
    <x v="2"/>
    <x v="2"/>
    <x v="7"/>
    <n v="486370"/>
    <n v="493571"/>
    <n v="78894"/>
    <n v="34860"/>
    <n v="607325"/>
    <n v="1.2486892694861937"/>
    <x v="2"/>
    <n v="0"/>
  </r>
  <r>
    <s v="Post_2875"/>
    <x v="582"/>
    <x v="8"/>
    <x v="1"/>
    <x v="0"/>
    <x v="4"/>
    <x v="6"/>
    <n v="701100"/>
    <n v="318884"/>
    <n v="45392"/>
    <n v="11881"/>
    <n v="376157"/>
    <n v="0.53652403366138923"/>
    <x v="1"/>
    <n v="0"/>
  </r>
  <r>
    <s v="Post_2876"/>
    <x v="360"/>
    <x v="22"/>
    <x v="1"/>
    <x v="8"/>
    <x v="2"/>
    <x v="6"/>
    <n v="4367832"/>
    <n v="28067"/>
    <n v="57644"/>
    <n v="1618"/>
    <n v="87329"/>
    <n v="1.9993671917784384E-2"/>
    <x v="0"/>
    <n v="0"/>
  </r>
  <r>
    <s v="Post_2877"/>
    <x v="219"/>
    <x v="7"/>
    <x v="1"/>
    <x v="3"/>
    <x v="5"/>
    <x v="5"/>
    <n v="3972959"/>
    <n v="32049"/>
    <n v="94677"/>
    <n v="6195"/>
    <n v="132921"/>
    <n v="3.345642378891904E-2"/>
    <x v="1"/>
    <n v="0"/>
  </r>
  <r>
    <s v="Post_2878"/>
    <x v="1"/>
    <x v="1"/>
    <x v="1"/>
    <x v="3"/>
    <x v="2"/>
    <x v="6"/>
    <n v="4599775"/>
    <n v="330663"/>
    <n v="79218"/>
    <n v="13710"/>
    <n v="423591"/>
    <n v="9.2089504377931536E-2"/>
    <x v="1"/>
    <n v="0"/>
  </r>
  <r>
    <s v="Post_2879"/>
    <x v="22"/>
    <x v="8"/>
    <x v="3"/>
    <x v="5"/>
    <x v="5"/>
    <x v="1"/>
    <n v="2467372"/>
    <n v="384542"/>
    <n v="77706"/>
    <n v="4834"/>
    <n v="467082"/>
    <n v="0.18930343701719887"/>
    <x v="1"/>
    <n v="0"/>
  </r>
  <r>
    <s v="Post_2880"/>
    <x v="696"/>
    <x v="13"/>
    <x v="2"/>
    <x v="4"/>
    <x v="2"/>
    <x v="2"/>
    <n v="819788"/>
    <n v="22786"/>
    <n v="16574"/>
    <n v="2214"/>
    <n v="41574"/>
    <n v="5.0713111194601534E-2"/>
    <x v="1"/>
    <n v="0"/>
  </r>
  <r>
    <s v="Post_2881"/>
    <x v="84"/>
    <x v="2"/>
    <x v="3"/>
    <x v="3"/>
    <x v="1"/>
    <x v="2"/>
    <n v="4515293"/>
    <n v="346046"/>
    <n v="73947"/>
    <n v="36662"/>
    <n v="456655"/>
    <n v="0.10113518657593205"/>
    <x v="2"/>
    <n v="0"/>
  </r>
  <r>
    <s v="Post_2882"/>
    <x v="638"/>
    <x v="20"/>
    <x v="3"/>
    <x v="1"/>
    <x v="4"/>
    <x v="7"/>
    <n v="4548049"/>
    <n v="300048"/>
    <n v="92372"/>
    <n v="25500"/>
    <n v="417920"/>
    <n v="9.1889951053737554E-2"/>
    <x v="0"/>
    <n v="0"/>
  </r>
  <r>
    <s v="Post_2883"/>
    <x v="394"/>
    <x v="16"/>
    <x v="0"/>
    <x v="2"/>
    <x v="5"/>
    <x v="4"/>
    <n v="3450680"/>
    <n v="369198"/>
    <n v="10798"/>
    <n v="15263"/>
    <n v="395259"/>
    <n v="0.1145452490523607"/>
    <x v="1"/>
    <n v="0"/>
  </r>
  <r>
    <s v="Post_2884"/>
    <x v="96"/>
    <x v="17"/>
    <x v="0"/>
    <x v="5"/>
    <x v="5"/>
    <x v="0"/>
    <n v="2737221"/>
    <n v="436890"/>
    <n v="74251"/>
    <n v="15461"/>
    <n v="526602"/>
    <n v="0.19238563491950411"/>
    <x v="2"/>
    <n v="0"/>
  </r>
  <r>
    <s v="Post_2885"/>
    <x v="71"/>
    <x v="15"/>
    <x v="2"/>
    <x v="3"/>
    <x v="2"/>
    <x v="3"/>
    <n v="840340"/>
    <n v="454952"/>
    <n v="65380"/>
    <n v="23404"/>
    <n v="543736"/>
    <n v="0.64704286360282748"/>
    <x v="0"/>
    <n v="0"/>
  </r>
  <r>
    <s v="Post_2886"/>
    <x v="489"/>
    <x v="18"/>
    <x v="3"/>
    <x v="1"/>
    <x v="4"/>
    <x v="5"/>
    <n v="3510131"/>
    <n v="3548"/>
    <n v="81158"/>
    <n v="28556"/>
    <n v="113262"/>
    <n v="3.2267171795012782E-2"/>
    <x v="0"/>
    <n v="0"/>
  </r>
  <r>
    <s v="Post_2887"/>
    <x v="704"/>
    <x v="23"/>
    <x v="1"/>
    <x v="4"/>
    <x v="4"/>
    <x v="1"/>
    <n v="1531926"/>
    <n v="391683"/>
    <n v="51624"/>
    <n v="29359"/>
    <n v="472666"/>
    <n v="0.30854362416983588"/>
    <x v="1"/>
    <n v="0"/>
  </r>
  <r>
    <s v="Post_2888"/>
    <x v="694"/>
    <x v="8"/>
    <x v="3"/>
    <x v="3"/>
    <x v="3"/>
    <x v="3"/>
    <n v="125076"/>
    <n v="301148"/>
    <n v="86551"/>
    <n v="48639"/>
    <n v="436338"/>
    <n v="3.4885829415715244"/>
    <x v="2"/>
    <n v="0"/>
  </r>
  <r>
    <s v="Post_2889"/>
    <x v="523"/>
    <x v="14"/>
    <x v="3"/>
    <x v="1"/>
    <x v="5"/>
    <x v="6"/>
    <n v="598274"/>
    <n v="76122"/>
    <n v="62694"/>
    <n v="4891"/>
    <n v="143707"/>
    <n v="0.24020264962207952"/>
    <x v="0"/>
    <n v="0"/>
  </r>
  <r>
    <s v="Post_2890"/>
    <x v="51"/>
    <x v="7"/>
    <x v="2"/>
    <x v="1"/>
    <x v="5"/>
    <x v="1"/>
    <n v="464125"/>
    <n v="483645"/>
    <n v="8641"/>
    <n v="4652"/>
    <n v="496938"/>
    <n v="1.0706986264476164"/>
    <x v="1"/>
    <n v="0"/>
  </r>
  <r>
    <s v="Post_2891"/>
    <x v="599"/>
    <x v="11"/>
    <x v="1"/>
    <x v="0"/>
    <x v="1"/>
    <x v="5"/>
    <n v="821533"/>
    <n v="342870"/>
    <n v="79554"/>
    <n v="16318"/>
    <n v="438742"/>
    <n v="0.53405280128734933"/>
    <x v="2"/>
    <n v="0"/>
  </r>
  <r>
    <s v="Post_2892"/>
    <x v="600"/>
    <x v="4"/>
    <x v="3"/>
    <x v="7"/>
    <x v="2"/>
    <x v="3"/>
    <n v="2519050"/>
    <n v="180932"/>
    <n v="12968"/>
    <n v="12148"/>
    <n v="206048"/>
    <n v="8.1795915126734287E-2"/>
    <x v="2"/>
    <n v="0"/>
  </r>
  <r>
    <s v="Post_2893"/>
    <x v="625"/>
    <x v="5"/>
    <x v="3"/>
    <x v="7"/>
    <x v="1"/>
    <x v="7"/>
    <n v="3726359"/>
    <n v="101243"/>
    <n v="10095"/>
    <n v="43058"/>
    <n v="154396"/>
    <n v="4.1433474337818764E-2"/>
    <x v="0"/>
    <n v="0"/>
  </r>
  <r>
    <s v="Post_2894"/>
    <x v="660"/>
    <x v="7"/>
    <x v="1"/>
    <x v="7"/>
    <x v="3"/>
    <x v="2"/>
    <n v="3616113"/>
    <n v="50849"/>
    <n v="51541"/>
    <n v="5257"/>
    <n v="107647"/>
    <n v="2.9768704683730846E-2"/>
    <x v="1"/>
    <n v="0"/>
  </r>
  <r>
    <s v="Post_2895"/>
    <x v="417"/>
    <x v="2"/>
    <x v="2"/>
    <x v="7"/>
    <x v="3"/>
    <x v="6"/>
    <n v="1826580"/>
    <n v="272598"/>
    <n v="66186"/>
    <n v="46956"/>
    <n v="385740"/>
    <n v="0.21118155240942088"/>
    <x v="2"/>
    <n v="0"/>
  </r>
  <r>
    <s v="Post_2896"/>
    <x v="672"/>
    <x v="6"/>
    <x v="1"/>
    <x v="6"/>
    <x v="4"/>
    <x v="7"/>
    <n v="670827"/>
    <n v="419802"/>
    <n v="52712"/>
    <n v="9940"/>
    <n v="482454"/>
    <n v="0.71919287685200506"/>
    <x v="2"/>
    <n v="0"/>
  </r>
  <r>
    <s v="Post_2897"/>
    <x v="187"/>
    <x v="4"/>
    <x v="0"/>
    <x v="4"/>
    <x v="1"/>
    <x v="5"/>
    <n v="4925713"/>
    <n v="126438"/>
    <n v="93149"/>
    <n v="26192"/>
    <n v="245779"/>
    <n v="4.9897141794497571E-2"/>
    <x v="1"/>
    <n v="0"/>
  </r>
  <r>
    <s v="Post_2898"/>
    <x v="71"/>
    <x v="15"/>
    <x v="1"/>
    <x v="8"/>
    <x v="4"/>
    <x v="6"/>
    <n v="4926887"/>
    <n v="377993"/>
    <n v="44337"/>
    <n v="34514"/>
    <n v="456844"/>
    <n v="9.2724675845011262E-2"/>
    <x v="1"/>
    <n v="0"/>
  </r>
  <r>
    <s v="Post_2899"/>
    <x v="452"/>
    <x v="7"/>
    <x v="1"/>
    <x v="3"/>
    <x v="0"/>
    <x v="7"/>
    <n v="2176834"/>
    <n v="489451"/>
    <n v="95563"/>
    <n v="19558"/>
    <n v="604572"/>
    <n v="0.27772995092873409"/>
    <x v="0"/>
    <n v="0"/>
  </r>
  <r>
    <s v="Post_2900"/>
    <x v="67"/>
    <x v="1"/>
    <x v="2"/>
    <x v="5"/>
    <x v="2"/>
    <x v="6"/>
    <n v="149357"/>
    <n v="282149"/>
    <n v="87637"/>
    <n v="35480"/>
    <n v="405266"/>
    <n v="2.7134047952221856"/>
    <x v="1"/>
    <n v="0"/>
  </r>
  <r>
    <s v="Post_2901"/>
    <x v="166"/>
    <x v="21"/>
    <x v="3"/>
    <x v="6"/>
    <x v="0"/>
    <x v="5"/>
    <n v="1494759"/>
    <n v="175825"/>
    <n v="6072"/>
    <n v="28977"/>
    <n v="210874"/>
    <n v="0.14107558475981746"/>
    <x v="0"/>
    <n v="0"/>
  </r>
  <r>
    <s v="Post_2902"/>
    <x v="610"/>
    <x v="15"/>
    <x v="0"/>
    <x v="3"/>
    <x v="3"/>
    <x v="6"/>
    <n v="1862650"/>
    <n v="430821"/>
    <n v="70873"/>
    <n v="12179"/>
    <n v="513873"/>
    <n v="0.27588274769817195"/>
    <x v="1"/>
    <n v="0"/>
  </r>
  <r>
    <s v="Post_2903"/>
    <x v="480"/>
    <x v="5"/>
    <x v="0"/>
    <x v="9"/>
    <x v="4"/>
    <x v="4"/>
    <n v="2661370"/>
    <n v="341057"/>
    <n v="24053"/>
    <n v="21815"/>
    <n v="386925"/>
    <n v="0.14538564724183409"/>
    <x v="1"/>
    <n v="0"/>
  </r>
  <r>
    <s v="Post_2904"/>
    <x v="251"/>
    <x v="17"/>
    <x v="1"/>
    <x v="9"/>
    <x v="3"/>
    <x v="5"/>
    <n v="3582719"/>
    <n v="222267"/>
    <n v="74127"/>
    <n v="44442"/>
    <n v="340836"/>
    <n v="9.5133333091431391E-2"/>
    <x v="0"/>
    <n v="0"/>
  </r>
  <r>
    <s v="Post_2905"/>
    <x v="509"/>
    <x v="23"/>
    <x v="0"/>
    <x v="0"/>
    <x v="4"/>
    <x v="3"/>
    <n v="750309"/>
    <n v="254612"/>
    <n v="13280"/>
    <n v="27574"/>
    <n v="295466"/>
    <n v="0.39379242418790122"/>
    <x v="1"/>
    <n v="0"/>
  </r>
  <r>
    <s v="Post_2906"/>
    <x v="75"/>
    <x v="0"/>
    <x v="2"/>
    <x v="8"/>
    <x v="5"/>
    <x v="2"/>
    <n v="1212616"/>
    <n v="284049"/>
    <n v="75797"/>
    <n v="20699"/>
    <n v="380545"/>
    <n v="0.31382152305428923"/>
    <x v="1"/>
    <n v="0"/>
  </r>
  <r>
    <s v="Post_2907"/>
    <x v="179"/>
    <x v="7"/>
    <x v="3"/>
    <x v="2"/>
    <x v="3"/>
    <x v="1"/>
    <n v="916759"/>
    <n v="253924"/>
    <n v="68925"/>
    <n v="30788"/>
    <n v="353637"/>
    <n v="0.38574696294227817"/>
    <x v="2"/>
    <n v="0"/>
  </r>
  <r>
    <s v="Post_2908"/>
    <x v="503"/>
    <x v="11"/>
    <x v="1"/>
    <x v="0"/>
    <x v="4"/>
    <x v="0"/>
    <n v="4498056"/>
    <n v="491674"/>
    <n v="95872"/>
    <n v="47593"/>
    <n v="635139"/>
    <n v="0.14120299969586861"/>
    <x v="0"/>
    <n v="0"/>
  </r>
  <r>
    <s v="Post_2909"/>
    <x v="560"/>
    <x v="3"/>
    <x v="3"/>
    <x v="6"/>
    <x v="5"/>
    <x v="3"/>
    <n v="3323833"/>
    <n v="435817"/>
    <n v="85531"/>
    <n v="10295"/>
    <n v="531643"/>
    <n v="0.15994876998934662"/>
    <x v="1"/>
    <n v="0"/>
  </r>
  <r>
    <s v="Post_2910"/>
    <x v="571"/>
    <x v="1"/>
    <x v="3"/>
    <x v="5"/>
    <x v="1"/>
    <x v="1"/>
    <n v="2828967"/>
    <n v="490999"/>
    <n v="94153"/>
    <n v="16839"/>
    <n v="601991"/>
    <n v="0.21279534190395294"/>
    <x v="0"/>
    <n v="0"/>
  </r>
  <r>
    <s v="Post_2911"/>
    <x v="100"/>
    <x v="18"/>
    <x v="3"/>
    <x v="3"/>
    <x v="2"/>
    <x v="6"/>
    <n v="2162476"/>
    <n v="223044"/>
    <n v="6862"/>
    <n v="17678"/>
    <n v="247584"/>
    <n v="0.11449098163401582"/>
    <x v="0"/>
    <n v="0"/>
  </r>
  <r>
    <s v="Post_2912"/>
    <x v="709"/>
    <x v="16"/>
    <x v="2"/>
    <x v="2"/>
    <x v="5"/>
    <x v="0"/>
    <n v="2363818"/>
    <n v="203582"/>
    <n v="76418"/>
    <n v="3874"/>
    <n v="283874"/>
    <n v="0.12009130990626182"/>
    <x v="0"/>
    <n v="0"/>
  </r>
  <r>
    <s v="Post_2913"/>
    <x v="713"/>
    <x v="10"/>
    <x v="3"/>
    <x v="4"/>
    <x v="0"/>
    <x v="4"/>
    <n v="1619481"/>
    <n v="48034"/>
    <n v="68983"/>
    <n v="7422"/>
    <n v="124439"/>
    <n v="7.683881441029565E-2"/>
    <x v="0"/>
    <n v="0"/>
  </r>
  <r>
    <s v="Post_2914"/>
    <x v="554"/>
    <x v="5"/>
    <x v="0"/>
    <x v="0"/>
    <x v="5"/>
    <x v="3"/>
    <n v="4889698"/>
    <n v="335718"/>
    <n v="85215"/>
    <n v="14194"/>
    <n v="435127"/>
    <n v="8.8988522399542871E-2"/>
    <x v="0"/>
    <n v="0"/>
  </r>
  <r>
    <s v="Post_2915"/>
    <x v="649"/>
    <x v="10"/>
    <x v="0"/>
    <x v="1"/>
    <x v="5"/>
    <x v="7"/>
    <n v="2506158"/>
    <n v="209749"/>
    <n v="55250"/>
    <n v="28441"/>
    <n v="293440"/>
    <n v="0.11708758984868473"/>
    <x v="1"/>
    <n v="0"/>
  </r>
  <r>
    <s v="Post_2916"/>
    <x v="70"/>
    <x v="5"/>
    <x v="0"/>
    <x v="5"/>
    <x v="4"/>
    <x v="6"/>
    <n v="3731215"/>
    <n v="85106"/>
    <n v="40033"/>
    <n v="6545"/>
    <n v="131684"/>
    <n v="3.5292525357021771E-2"/>
    <x v="1"/>
    <n v="0"/>
  </r>
  <r>
    <s v="Post_2917"/>
    <x v="474"/>
    <x v="16"/>
    <x v="0"/>
    <x v="6"/>
    <x v="3"/>
    <x v="5"/>
    <n v="731415"/>
    <n v="432608"/>
    <n v="183"/>
    <n v="19906"/>
    <n v="452697"/>
    <n v="0.6189331637989377"/>
    <x v="0"/>
    <n v="0"/>
  </r>
  <r>
    <s v="Post_2918"/>
    <x v="634"/>
    <x v="5"/>
    <x v="1"/>
    <x v="0"/>
    <x v="1"/>
    <x v="6"/>
    <n v="4050217"/>
    <n v="331829"/>
    <n v="65620"/>
    <n v="38905"/>
    <n v="436354"/>
    <n v="0.10773595587594442"/>
    <x v="1"/>
    <n v="0"/>
  </r>
  <r>
    <s v="Post_2919"/>
    <x v="56"/>
    <x v="15"/>
    <x v="3"/>
    <x v="7"/>
    <x v="3"/>
    <x v="2"/>
    <n v="253831"/>
    <n v="356415"/>
    <n v="95650"/>
    <n v="37240"/>
    <n v="489305"/>
    <n v="1.9276802281833187"/>
    <x v="2"/>
    <n v="0"/>
  </r>
  <r>
    <s v="Post_2920"/>
    <x v="697"/>
    <x v="17"/>
    <x v="3"/>
    <x v="6"/>
    <x v="2"/>
    <x v="4"/>
    <n v="2190234"/>
    <n v="240911"/>
    <n v="81339"/>
    <n v="14835"/>
    <n v="337085"/>
    <n v="0.15390364682495111"/>
    <x v="2"/>
    <n v="0"/>
  </r>
  <r>
    <s v="Post_2921"/>
    <x v="326"/>
    <x v="1"/>
    <x v="3"/>
    <x v="1"/>
    <x v="3"/>
    <x v="4"/>
    <n v="3244574"/>
    <n v="246935"/>
    <n v="33822"/>
    <n v="36503"/>
    <n v="317260"/>
    <n v="9.7781711867258994E-2"/>
    <x v="2"/>
    <n v="0"/>
  </r>
  <r>
    <s v="Post_2922"/>
    <x v="584"/>
    <x v="5"/>
    <x v="3"/>
    <x v="7"/>
    <x v="1"/>
    <x v="6"/>
    <n v="172032"/>
    <n v="61620"/>
    <n v="79754"/>
    <n v="2201"/>
    <n v="143575"/>
    <n v="0.83458310081845233"/>
    <x v="1"/>
    <n v="0"/>
  </r>
  <r>
    <s v="Post_2923"/>
    <x v="351"/>
    <x v="15"/>
    <x v="2"/>
    <x v="2"/>
    <x v="0"/>
    <x v="2"/>
    <n v="4577055"/>
    <n v="10189"/>
    <n v="21707"/>
    <n v="32963"/>
    <n v="64859"/>
    <n v="1.417046550675052E-2"/>
    <x v="0"/>
    <n v="0"/>
  </r>
  <r>
    <s v="Post_2924"/>
    <x v="309"/>
    <x v="12"/>
    <x v="3"/>
    <x v="7"/>
    <x v="1"/>
    <x v="3"/>
    <n v="3437531"/>
    <n v="484792"/>
    <n v="65586"/>
    <n v="49621"/>
    <n v="599999"/>
    <n v="0.1745435895705377"/>
    <x v="1"/>
    <n v="0"/>
  </r>
  <r>
    <s v="Post_2925"/>
    <x v="140"/>
    <x v="15"/>
    <x v="3"/>
    <x v="2"/>
    <x v="0"/>
    <x v="4"/>
    <n v="2454688"/>
    <n v="386172"/>
    <n v="96666"/>
    <n v="10872"/>
    <n v="493710"/>
    <n v="0.20112943070565384"/>
    <x v="1"/>
    <n v="0"/>
  </r>
  <r>
    <s v="Post_2926"/>
    <x v="706"/>
    <x v="19"/>
    <x v="0"/>
    <x v="4"/>
    <x v="3"/>
    <x v="1"/>
    <n v="3375757"/>
    <n v="368767"/>
    <n v="14499"/>
    <n v="46981"/>
    <n v="430247"/>
    <n v="0.1274520055797855"/>
    <x v="0"/>
    <n v="0"/>
  </r>
  <r>
    <s v="Post_2927"/>
    <x v="685"/>
    <x v="17"/>
    <x v="3"/>
    <x v="4"/>
    <x v="0"/>
    <x v="6"/>
    <n v="4214191"/>
    <n v="468817"/>
    <n v="17311"/>
    <n v="32853"/>
    <n v="518981"/>
    <n v="0.12315080166038986"/>
    <x v="1"/>
    <n v="0"/>
  </r>
  <r>
    <s v="Post_2928"/>
    <x v="479"/>
    <x v="19"/>
    <x v="2"/>
    <x v="8"/>
    <x v="5"/>
    <x v="5"/>
    <n v="4937731"/>
    <n v="271763"/>
    <n v="20030"/>
    <n v="7030"/>
    <n v="298823"/>
    <n v="6.0518282587690583E-2"/>
    <x v="1"/>
    <n v="0"/>
  </r>
  <r>
    <s v="Post_2929"/>
    <x v="589"/>
    <x v="6"/>
    <x v="0"/>
    <x v="6"/>
    <x v="4"/>
    <x v="5"/>
    <n v="2360576"/>
    <n v="155459"/>
    <n v="19460"/>
    <n v="32963"/>
    <n v="207882"/>
    <n v="8.8064099609586818E-2"/>
    <x v="2"/>
    <n v="0"/>
  </r>
  <r>
    <s v="Post_2930"/>
    <x v="362"/>
    <x v="18"/>
    <x v="1"/>
    <x v="1"/>
    <x v="1"/>
    <x v="5"/>
    <n v="2757834"/>
    <n v="276600"/>
    <n v="2866"/>
    <n v="32837"/>
    <n v="312303"/>
    <n v="0.11324213132480054"/>
    <x v="2"/>
    <n v="0"/>
  </r>
  <r>
    <s v="Post_2931"/>
    <x v="403"/>
    <x v="3"/>
    <x v="2"/>
    <x v="1"/>
    <x v="3"/>
    <x v="1"/>
    <n v="2063181"/>
    <n v="239205"/>
    <n v="91849"/>
    <n v="32228"/>
    <n v="363282"/>
    <n v="0.17607858932396139"/>
    <x v="0"/>
    <n v="0"/>
  </r>
  <r>
    <s v="Post_2932"/>
    <x v="529"/>
    <x v="7"/>
    <x v="2"/>
    <x v="5"/>
    <x v="5"/>
    <x v="7"/>
    <n v="3865376"/>
    <n v="447014"/>
    <n v="7792"/>
    <n v="24112"/>
    <n v="478918"/>
    <n v="0.1238994602336228"/>
    <x v="0"/>
    <n v="0"/>
  </r>
  <r>
    <s v="Post_2933"/>
    <x v="300"/>
    <x v="2"/>
    <x v="3"/>
    <x v="5"/>
    <x v="4"/>
    <x v="2"/>
    <n v="1541499"/>
    <n v="475565"/>
    <n v="3796"/>
    <n v="18382"/>
    <n v="497743"/>
    <n v="0.32289544138530091"/>
    <x v="2"/>
    <n v="0"/>
  </r>
  <r>
    <s v="Post_2934"/>
    <x v="474"/>
    <x v="16"/>
    <x v="3"/>
    <x v="3"/>
    <x v="4"/>
    <x v="7"/>
    <n v="1344792"/>
    <n v="449897"/>
    <n v="18592"/>
    <n v="42691"/>
    <n v="511180"/>
    <n v="0.38011826364225842"/>
    <x v="0"/>
    <n v="0"/>
  </r>
  <r>
    <s v="Post_2935"/>
    <x v="49"/>
    <x v="4"/>
    <x v="1"/>
    <x v="8"/>
    <x v="4"/>
    <x v="5"/>
    <n v="3184440"/>
    <n v="427144"/>
    <n v="76762"/>
    <n v="16306"/>
    <n v="520212"/>
    <n v="0.16336059087312055"/>
    <x v="0"/>
    <n v="0"/>
  </r>
  <r>
    <s v="Post_2936"/>
    <x v="670"/>
    <x v="13"/>
    <x v="3"/>
    <x v="4"/>
    <x v="1"/>
    <x v="0"/>
    <n v="288978"/>
    <n v="134592"/>
    <n v="30125"/>
    <n v="13424"/>
    <n v="178141"/>
    <n v="0.61645177141512497"/>
    <x v="1"/>
    <n v="0"/>
  </r>
  <r>
    <s v="Post_2937"/>
    <x v="65"/>
    <x v="0"/>
    <x v="3"/>
    <x v="3"/>
    <x v="1"/>
    <x v="4"/>
    <n v="2525420"/>
    <n v="342345"/>
    <n v="97958"/>
    <n v="35913"/>
    <n v="476216"/>
    <n v="0.18856903010192363"/>
    <x v="2"/>
    <n v="0"/>
  </r>
  <r>
    <s v="Post_2938"/>
    <x v="265"/>
    <x v="9"/>
    <x v="2"/>
    <x v="3"/>
    <x v="2"/>
    <x v="0"/>
    <n v="4674026"/>
    <n v="14183"/>
    <n v="71809"/>
    <n v="4162"/>
    <n v="90154"/>
    <n v="1.9288296641909994E-2"/>
    <x v="2"/>
    <n v="0"/>
  </r>
  <r>
    <s v="Post_2939"/>
    <x v="192"/>
    <x v="8"/>
    <x v="3"/>
    <x v="8"/>
    <x v="5"/>
    <x v="2"/>
    <n v="3385451"/>
    <n v="448723"/>
    <n v="7234"/>
    <n v="43129"/>
    <n v="499086"/>
    <n v="0.14742083107981774"/>
    <x v="2"/>
    <n v="0"/>
  </r>
  <r>
    <s v="Post_2940"/>
    <x v="245"/>
    <x v="3"/>
    <x v="3"/>
    <x v="9"/>
    <x v="0"/>
    <x v="5"/>
    <n v="4480208"/>
    <n v="192047"/>
    <n v="40789"/>
    <n v="19329"/>
    <n v="252165"/>
    <n v="5.628421716134608E-2"/>
    <x v="0"/>
    <n v="0"/>
  </r>
  <r>
    <s v="Post_2941"/>
    <x v="392"/>
    <x v="11"/>
    <x v="3"/>
    <x v="3"/>
    <x v="2"/>
    <x v="3"/>
    <n v="836115"/>
    <n v="492019"/>
    <n v="57301"/>
    <n v="31743"/>
    <n v="581063"/>
    <n v="0.69495583741470968"/>
    <x v="0"/>
    <n v="0"/>
  </r>
  <r>
    <s v="Post_2942"/>
    <x v="232"/>
    <x v="17"/>
    <x v="1"/>
    <x v="7"/>
    <x v="4"/>
    <x v="2"/>
    <n v="4116538"/>
    <n v="248427"/>
    <n v="78029"/>
    <n v="35739"/>
    <n v="362195"/>
    <n v="8.7985341080296112E-2"/>
    <x v="1"/>
    <n v="0"/>
  </r>
  <r>
    <s v="Post_2943"/>
    <x v="132"/>
    <x v="12"/>
    <x v="0"/>
    <x v="0"/>
    <x v="3"/>
    <x v="6"/>
    <n v="1649017"/>
    <n v="231068"/>
    <n v="47895"/>
    <n v="22587"/>
    <n v="301550"/>
    <n v="0.182866519872142"/>
    <x v="0"/>
    <n v="0"/>
  </r>
  <r>
    <s v="Post_2944"/>
    <x v="273"/>
    <x v="2"/>
    <x v="1"/>
    <x v="1"/>
    <x v="3"/>
    <x v="2"/>
    <n v="3233439"/>
    <n v="234569"/>
    <n v="33026"/>
    <n v="19726"/>
    <n v="287321"/>
    <n v="8.8859260991161426E-2"/>
    <x v="0"/>
    <n v="0"/>
  </r>
  <r>
    <s v="Post_2945"/>
    <x v="21"/>
    <x v="0"/>
    <x v="1"/>
    <x v="9"/>
    <x v="0"/>
    <x v="7"/>
    <n v="1745859"/>
    <n v="326923"/>
    <n v="67496"/>
    <n v="2336"/>
    <n v="396755"/>
    <n v="0.2272548928636276"/>
    <x v="0"/>
    <n v="0"/>
  </r>
  <r>
    <s v="Post_2946"/>
    <x v="573"/>
    <x v="4"/>
    <x v="3"/>
    <x v="0"/>
    <x v="5"/>
    <x v="2"/>
    <n v="4540861"/>
    <n v="63459"/>
    <n v="21936"/>
    <n v="36939"/>
    <n v="122334"/>
    <n v="2.6940705738405117E-2"/>
    <x v="1"/>
    <n v="0"/>
  </r>
  <r>
    <s v="Post_2947"/>
    <x v="707"/>
    <x v="15"/>
    <x v="2"/>
    <x v="6"/>
    <x v="2"/>
    <x v="7"/>
    <n v="3368920"/>
    <n v="471654"/>
    <n v="86384"/>
    <n v="1266"/>
    <n v="559304"/>
    <n v="0.16601878346769885"/>
    <x v="1"/>
    <n v="0"/>
  </r>
  <r>
    <s v="Post_2948"/>
    <x v="514"/>
    <x v="4"/>
    <x v="3"/>
    <x v="6"/>
    <x v="4"/>
    <x v="7"/>
    <n v="779573"/>
    <n v="185117"/>
    <n v="41077"/>
    <n v="26964"/>
    <n v="253158"/>
    <n v="0.32473931241846499"/>
    <x v="0"/>
    <n v="0"/>
  </r>
  <r>
    <s v="Post_2949"/>
    <x v="597"/>
    <x v="21"/>
    <x v="1"/>
    <x v="2"/>
    <x v="2"/>
    <x v="1"/>
    <n v="4669272"/>
    <n v="368176"/>
    <n v="25124"/>
    <n v="26215"/>
    <n v="419515"/>
    <n v="8.9845911739560261E-2"/>
    <x v="1"/>
    <n v="0"/>
  </r>
  <r>
    <s v="Post_2950"/>
    <x v="388"/>
    <x v="20"/>
    <x v="2"/>
    <x v="2"/>
    <x v="3"/>
    <x v="1"/>
    <n v="920290"/>
    <n v="158850"/>
    <n v="294"/>
    <n v="20188"/>
    <n v="179332"/>
    <n v="0.19486466222603743"/>
    <x v="1"/>
    <n v="0"/>
  </r>
  <r>
    <s v="Post_2951"/>
    <x v="625"/>
    <x v="5"/>
    <x v="0"/>
    <x v="8"/>
    <x v="4"/>
    <x v="2"/>
    <n v="880025"/>
    <n v="262765"/>
    <n v="56763"/>
    <n v="25619"/>
    <n v="345147"/>
    <n v="0.39220135791596827"/>
    <x v="2"/>
    <n v="0"/>
  </r>
  <r>
    <s v="Post_2952"/>
    <x v="395"/>
    <x v="6"/>
    <x v="2"/>
    <x v="9"/>
    <x v="4"/>
    <x v="7"/>
    <n v="1876032"/>
    <n v="167583"/>
    <n v="51085"/>
    <n v="16692"/>
    <n v="235360"/>
    <n v="0.12545628219561286"/>
    <x v="2"/>
    <n v="0"/>
  </r>
  <r>
    <s v="Post_2953"/>
    <x v="90"/>
    <x v="18"/>
    <x v="3"/>
    <x v="8"/>
    <x v="4"/>
    <x v="6"/>
    <n v="4695675"/>
    <n v="332129"/>
    <n v="80070"/>
    <n v="7343"/>
    <n v="419542"/>
    <n v="8.9346473084274361E-2"/>
    <x v="1"/>
    <n v="0"/>
  </r>
  <r>
    <s v="Post_2954"/>
    <x v="370"/>
    <x v="17"/>
    <x v="1"/>
    <x v="1"/>
    <x v="2"/>
    <x v="3"/>
    <n v="3909608"/>
    <n v="328265"/>
    <n v="91682"/>
    <n v="28567"/>
    <n v="448514"/>
    <n v="0.11472096435243635"/>
    <x v="0"/>
    <n v="0"/>
  </r>
  <r>
    <s v="Post_2955"/>
    <x v="387"/>
    <x v="22"/>
    <x v="1"/>
    <x v="6"/>
    <x v="0"/>
    <x v="1"/>
    <n v="84988"/>
    <n v="3961"/>
    <n v="66175"/>
    <n v="7174"/>
    <n v="77310"/>
    <n v="0.90965783404715961"/>
    <x v="2"/>
    <n v="0"/>
  </r>
  <r>
    <s v="Post_2956"/>
    <x v="106"/>
    <x v="4"/>
    <x v="0"/>
    <x v="9"/>
    <x v="1"/>
    <x v="3"/>
    <n v="4503451"/>
    <n v="199050"/>
    <n v="10299"/>
    <n v="7649"/>
    <n v="216998"/>
    <n v="4.8184825370588019E-2"/>
    <x v="1"/>
    <n v="0"/>
  </r>
  <r>
    <s v="Post_2957"/>
    <x v="533"/>
    <x v="0"/>
    <x v="1"/>
    <x v="2"/>
    <x v="5"/>
    <x v="7"/>
    <n v="3869119"/>
    <n v="243254"/>
    <n v="45272"/>
    <n v="41026"/>
    <n v="329552"/>
    <n v="8.5174945510851433E-2"/>
    <x v="1"/>
    <n v="0"/>
  </r>
  <r>
    <s v="Post_2958"/>
    <x v="662"/>
    <x v="5"/>
    <x v="0"/>
    <x v="7"/>
    <x v="3"/>
    <x v="4"/>
    <n v="22280"/>
    <n v="294546"/>
    <n v="89803"/>
    <n v="22578"/>
    <n v="406927"/>
    <n v="18.264228007181327"/>
    <x v="1"/>
    <n v="0"/>
  </r>
  <r>
    <s v="Post_2959"/>
    <x v="339"/>
    <x v="8"/>
    <x v="1"/>
    <x v="9"/>
    <x v="4"/>
    <x v="4"/>
    <n v="2510654"/>
    <n v="222047"/>
    <n v="42335"/>
    <n v="18710"/>
    <n v="283092"/>
    <n v="0.11275627784633008"/>
    <x v="2"/>
    <n v="0"/>
  </r>
  <r>
    <s v="Post_2960"/>
    <x v="161"/>
    <x v="16"/>
    <x v="0"/>
    <x v="5"/>
    <x v="2"/>
    <x v="7"/>
    <n v="1004040"/>
    <n v="474058"/>
    <n v="29602"/>
    <n v="28975"/>
    <n v="532635"/>
    <n v="0.53049181307517623"/>
    <x v="0"/>
    <n v="0"/>
  </r>
  <r>
    <s v="Post_2961"/>
    <x v="657"/>
    <x v="12"/>
    <x v="2"/>
    <x v="6"/>
    <x v="0"/>
    <x v="7"/>
    <n v="281947"/>
    <n v="466399"/>
    <n v="94427"/>
    <n v="35399"/>
    <n v="596225"/>
    <n v="2.1146704877157765"/>
    <x v="2"/>
    <n v="0"/>
  </r>
  <r>
    <s v="Post_2962"/>
    <x v="313"/>
    <x v="4"/>
    <x v="2"/>
    <x v="4"/>
    <x v="2"/>
    <x v="6"/>
    <n v="435189"/>
    <n v="338107"/>
    <n v="45878"/>
    <n v="11224"/>
    <n v="395209"/>
    <n v="0.90813186914191302"/>
    <x v="2"/>
    <n v="0"/>
  </r>
  <r>
    <s v="Post_2963"/>
    <x v="224"/>
    <x v="10"/>
    <x v="0"/>
    <x v="3"/>
    <x v="0"/>
    <x v="6"/>
    <n v="4059525"/>
    <n v="396471"/>
    <n v="82515"/>
    <n v="13107"/>
    <n v="492093"/>
    <n v="0.12121935448112772"/>
    <x v="2"/>
    <n v="0"/>
  </r>
  <r>
    <s v="Post_2964"/>
    <x v="376"/>
    <x v="20"/>
    <x v="1"/>
    <x v="9"/>
    <x v="3"/>
    <x v="7"/>
    <n v="1454497"/>
    <n v="198979"/>
    <n v="27467"/>
    <n v="43108"/>
    <n v="269554"/>
    <n v="0.18532454862402603"/>
    <x v="0"/>
    <n v="0"/>
  </r>
  <r>
    <s v="Post_2965"/>
    <x v="222"/>
    <x v="1"/>
    <x v="1"/>
    <x v="4"/>
    <x v="0"/>
    <x v="0"/>
    <n v="4636106"/>
    <n v="119192"/>
    <n v="74078"/>
    <n v="46366"/>
    <n v="239636"/>
    <n v="5.1689068369014858E-2"/>
    <x v="2"/>
    <n v="0"/>
  </r>
  <r>
    <s v="Post_2966"/>
    <x v="504"/>
    <x v="10"/>
    <x v="1"/>
    <x v="9"/>
    <x v="4"/>
    <x v="2"/>
    <n v="1418093"/>
    <n v="167927"/>
    <n v="21604"/>
    <n v="23507"/>
    <n v="213038"/>
    <n v="0.15022851110611221"/>
    <x v="0"/>
    <n v="0"/>
  </r>
  <r>
    <s v="Post_2967"/>
    <x v="38"/>
    <x v="10"/>
    <x v="2"/>
    <x v="8"/>
    <x v="3"/>
    <x v="4"/>
    <n v="4089138"/>
    <n v="395765"/>
    <n v="32976"/>
    <n v="3225"/>
    <n v="431966"/>
    <n v="0.1056374228504883"/>
    <x v="2"/>
    <n v="0"/>
  </r>
  <r>
    <s v="Post_2968"/>
    <x v="99"/>
    <x v="14"/>
    <x v="0"/>
    <x v="1"/>
    <x v="2"/>
    <x v="0"/>
    <n v="1467996"/>
    <n v="218173"/>
    <n v="15234"/>
    <n v="44846"/>
    <n v="278253"/>
    <n v="0.18954615680151718"/>
    <x v="2"/>
    <n v="0"/>
  </r>
  <r>
    <s v="Post_2969"/>
    <x v="309"/>
    <x v="12"/>
    <x v="2"/>
    <x v="2"/>
    <x v="3"/>
    <x v="5"/>
    <n v="2628041"/>
    <n v="30963"/>
    <n v="1657"/>
    <n v="17698"/>
    <n v="50318"/>
    <n v="1.9146581046490523E-2"/>
    <x v="1"/>
    <n v="0"/>
  </r>
  <r>
    <s v="Post_2970"/>
    <x v="97"/>
    <x v="18"/>
    <x v="3"/>
    <x v="5"/>
    <x v="3"/>
    <x v="2"/>
    <n v="1552233"/>
    <n v="8830"/>
    <n v="83151"/>
    <n v="28302"/>
    <n v="120283"/>
    <n v="7.7490299458908549E-2"/>
    <x v="2"/>
    <n v="0"/>
  </r>
  <r>
    <s v="Post_2971"/>
    <x v="397"/>
    <x v="11"/>
    <x v="1"/>
    <x v="7"/>
    <x v="0"/>
    <x v="3"/>
    <n v="2698643"/>
    <n v="357079"/>
    <n v="83343"/>
    <n v="41222"/>
    <n v="481644"/>
    <n v="0.17847636756695864"/>
    <x v="1"/>
    <n v="0"/>
  </r>
  <r>
    <s v="Post_2972"/>
    <x v="61"/>
    <x v="11"/>
    <x v="3"/>
    <x v="6"/>
    <x v="0"/>
    <x v="1"/>
    <n v="2386519"/>
    <n v="206625"/>
    <n v="35508"/>
    <n v="43076"/>
    <n v="285209"/>
    <n v="0.11950837181685962"/>
    <x v="0"/>
    <n v="0"/>
  </r>
  <r>
    <s v="Post_2973"/>
    <x v="637"/>
    <x v="21"/>
    <x v="0"/>
    <x v="3"/>
    <x v="0"/>
    <x v="4"/>
    <n v="1621403"/>
    <n v="210894"/>
    <n v="49146"/>
    <n v="22589"/>
    <n v="282629"/>
    <n v="0.17431138341300714"/>
    <x v="2"/>
    <n v="0"/>
  </r>
  <r>
    <s v="Post_2974"/>
    <x v="445"/>
    <x v="7"/>
    <x v="3"/>
    <x v="1"/>
    <x v="2"/>
    <x v="5"/>
    <n v="528698"/>
    <n v="448340"/>
    <n v="21317"/>
    <n v="3213"/>
    <n v="472870"/>
    <n v="0.89440474524208524"/>
    <x v="1"/>
    <n v="0"/>
  </r>
  <r>
    <s v="Post_2975"/>
    <x v="180"/>
    <x v="22"/>
    <x v="2"/>
    <x v="9"/>
    <x v="1"/>
    <x v="5"/>
    <n v="1207774"/>
    <n v="326768"/>
    <n v="80608"/>
    <n v="35699"/>
    <n v="443075"/>
    <n v="0.36685257341191313"/>
    <x v="1"/>
    <n v="0"/>
  </r>
  <r>
    <s v="Post_2976"/>
    <x v="405"/>
    <x v="13"/>
    <x v="2"/>
    <x v="3"/>
    <x v="5"/>
    <x v="6"/>
    <n v="1748704"/>
    <n v="64651"/>
    <n v="65798"/>
    <n v="26367"/>
    <n v="156816"/>
    <n v="8.9675554010284181E-2"/>
    <x v="0"/>
    <n v="0"/>
  </r>
  <r>
    <s v="Post_2977"/>
    <x v="264"/>
    <x v="13"/>
    <x v="2"/>
    <x v="1"/>
    <x v="4"/>
    <x v="4"/>
    <n v="3673029"/>
    <n v="40060"/>
    <n v="45803"/>
    <n v="25257"/>
    <n v="111120"/>
    <n v="3.0252960159040401E-2"/>
    <x v="1"/>
    <n v="0"/>
  </r>
  <r>
    <s v="Post_2978"/>
    <x v="260"/>
    <x v="6"/>
    <x v="3"/>
    <x v="2"/>
    <x v="3"/>
    <x v="4"/>
    <n v="4938141"/>
    <n v="92946"/>
    <n v="14800"/>
    <n v="6497"/>
    <n v="114243"/>
    <n v="2.3134819358134974E-2"/>
    <x v="0"/>
    <n v="0"/>
  </r>
  <r>
    <s v="Post_2979"/>
    <x v="95"/>
    <x v="15"/>
    <x v="3"/>
    <x v="0"/>
    <x v="1"/>
    <x v="5"/>
    <n v="1211152"/>
    <n v="26691"/>
    <n v="74034"/>
    <n v="16591"/>
    <n v="117316"/>
    <n v="9.6863151776160214E-2"/>
    <x v="0"/>
    <n v="0"/>
  </r>
  <r>
    <s v="Post_2980"/>
    <x v="171"/>
    <x v="8"/>
    <x v="0"/>
    <x v="6"/>
    <x v="4"/>
    <x v="6"/>
    <n v="3915590"/>
    <n v="342524"/>
    <n v="23634"/>
    <n v="27590"/>
    <n v="393748"/>
    <n v="0.10055904729555444"/>
    <x v="1"/>
    <n v="0"/>
  </r>
  <r>
    <s v="Post_2981"/>
    <x v="87"/>
    <x v="13"/>
    <x v="3"/>
    <x v="8"/>
    <x v="2"/>
    <x v="3"/>
    <n v="1074531"/>
    <n v="215231"/>
    <n v="90702"/>
    <n v="6476"/>
    <n v="312409"/>
    <n v="0.29073986697452192"/>
    <x v="1"/>
    <n v="0"/>
  </r>
  <r>
    <s v="Post_2982"/>
    <x v="474"/>
    <x v="16"/>
    <x v="0"/>
    <x v="3"/>
    <x v="0"/>
    <x v="3"/>
    <n v="1195064"/>
    <n v="196870"/>
    <n v="16363"/>
    <n v="33596"/>
    <n v="246829"/>
    <n v="0.20654040285708547"/>
    <x v="1"/>
    <n v="0"/>
  </r>
  <r>
    <s v="Post_2983"/>
    <x v="69"/>
    <x v="2"/>
    <x v="0"/>
    <x v="1"/>
    <x v="5"/>
    <x v="0"/>
    <n v="3703086"/>
    <n v="451922"/>
    <n v="16393"/>
    <n v="32841"/>
    <n v="501156"/>
    <n v="0.13533469111978497"/>
    <x v="1"/>
    <n v="0"/>
  </r>
  <r>
    <s v="Post_2984"/>
    <x v="598"/>
    <x v="17"/>
    <x v="3"/>
    <x v="9"/>
    <x v="1"/>
    <x v="2"/>
    <n v="1649020"/>
    <n v="404652"/>
    <n v="18178"/>
    <n v="37529"/>
    <n v="460359"/>
    <n v="0.27917126535760634"/>
    <x v="0"/>
    <n v="0"/>
  </r>
  <r>
    <s v="Post_2985"/>
    <x v="714"/>
    <x v="14"/>
    <x v="3"/>
    <x v="4"/>
    <x v="0"/>
    <x v="2"/>
    <n v="2047545"/>
    <n v="362973"/>
    <n v="56321"/>
    <n v="474"/>
    <n v="419768"/>
    <n v="0.20501039049202827"/>
    <x v="2"/>
    <n v="0"/>
  </r>
  <r>
    <s v="Post_2986"/>
    <x v="123"/>
    <x v="12"/>
    <x v="0"/>
    <x v="7"/>
    <x v="2"/>
    <x v="3"/>
    <n v="4222799"/>
    <n v="5510"/>
    <n v="2998"/>
    <n v="32953"/>
    <n v="41461"/>
    <n v="9.8183692853957769E-3"/>
    <x v="2"/>
    <n v="0"/>
  </r>
  <r>
    <s v="Post_2987"/>
    <x v="52"/>
    <x v="8"/>
    <x v="2"/>
    <x v="7"/>
    <x v="2"/>
    <x v="7"/>
    <n v="4150659"/>
    <n v="289961"/>
    <n v="32494"/>
    <n v="9385"/>
    <n v="331840"/>
    <n v="7.994875030687898E-2"/>
    <x v="1"/>
    <n v="0"/>
  </r>
  <r>
    <s v="Post_2988"/>
    <x v="399"/>
    <x v="13"/>
    <x v="0"/>
    <x v="2"/>
    <x v="0"/>
    <x v="1"/>
    <n v="3541385"/>
    <n v="349668"/>
    <n v="34580"/>
    <n v="17972"/>
    <n v="402220"/>
    <n v="0.11357703271460177"/>
    <x v="1"/>
    <n v="0"/>
  </r>
  <r>
    <s v="Post_2989"/>
    <x v="449"/>
    <x v="6"/>
    <x v="3"/>
    <x v="5"/>
    <x v="3"/>
    <x v="5"/>
    <n v="4420121"/>
    <n v="192344"/>
    <n v="32142"/>
    <n v="36860"/>
    <n v="261346"/>
    <n v="5.9126435679023266E-2"/>
    <x v="1"/>
    <n v="0"/>
  </r>
  <r>
    <s v="Post_2990"/>
    <x v="247"/>
    <x v="14"/>
    <x v="1"/>
    <x v="4"/>
    <x v="5"/>
    <x v="3"/>
    <n v="4401295"/>
    <n v="150497"/>
    <n v="53808"/>
    <n v="43102"/>
    <n v="247407"/>
    <n v="5.6212319328743016E-2"/>
    <x v="2"/>
    <n v="0"/>
  </r>
  <r>
    <s v="Post_2991"/>
    <x v="419"/>
    <x v="0"/>
    <x v="0"/>
    <x v="4"/>
    <x v="2"/>
    <x v="6"/>
    <n v="2990444"/>
    <n v="150822"/>
    <n v="61460"/>
    <n v="24688"/>
    <n v="236970"/>
    <n v="7.9242413501138961E-2"/>
    <x v="0"/>
    <n v="0"/>
  </r>
  <r>
    <s v="Post_2992"/>
    <x v="657"/>
    <x v="12"/>
    <x v="1"/>
    <x v="7"/>
    <x v="1"/>
    <x v="0"/>
    <n v="4023553"/>
    <n v="138648"/>
    <n v="78164"/>
    <n v="47562"/>
    <n v="264374"/>
    <n v="6.570660309432981E-2"/>
    <x v="2"/>
    <n v="0"/>
  </r>
  <r>
    <s v="Post_2993"/>
    <x v="26"/>
    <x v="1"/>
    <x v="3"/>
    <x v="7"/>
    <x v="4"/>
    <x v="6"/>
    <n v="1326359"/>
    <n v="153912"/>
    <n v="62816"/>
    <n v="20351"/>
    <n v="237079"/>
    <n v="0.17874421630946072"/>
    <x v="2"/>
    <n v="0"/>
  </r>
  <r>
    <s v="Post_2994"/>
    <x v="474"/>
    <x v="16"/>
    <x v="0"/>
    <x v="1"/>
    <x v="4"/>
    <x v="0"/>
    <n v="3133284"/>
    <n v="395779"/>
    <n v="63400"/>
    <n v="32300"/>
    <n v="491479"/>
    <n v="0.15685746967079908"/>
    <x v="2"/>
    <n v="0"/>
  </r>
  <r>
    <s v="Post_2995"/>
    <x v="271"/>
    <x v="9"/>
    <x v="2"/>
    <x v="5"/>
    <x v="1"/>
    <x v="3"/>
    <n v="4216827"/>
    <n v="464621"/>
    <n v="48974"/>
    <n v="29661"/>
    <n v="543256"/>
    <n v="0.12883051640487031"/>
    <x v="0"/>
    <n v="0"/>
  </r>
  <r>
    <s v="Post_2996"/>
    <x v="396"/>
    <x v="5"/>
    <x v="2"/>
    <x v="5"/>
    <x v="0"/>
    <x v="3"/>
    <n v="2594911"/>
    <n v="439273"/>
    <n v="14531"/>
    <n v="8322"/>
    <n v="462126"/>
    <n v="0.17808934487541192"/>
    <x v="1"/>
    <n v="0"/>
  </r>
  <r>
    <s v="Post_2997"/>
    <x v="699"/>
    <x v="22"/>
    <x v="0"/>
    <x v="4"/>
    <x v="0"/>
    <x v="2"/>
    <n v="3279951"/>
    <n v="235134"/>
    <n v="43167"/>
    <n v="5780"/>
    <n v="284081"/>
    <n v="8.6611354864752549E-2"/>
    <x v="0"/>
    <n v="0"/>
  </r>
  <r>
    <s v="Post_2998"/>
    <x v="628"/>
    <x v="12"/>
    <x v="3"/>
    <x v="0"/>
    <x v="3"/>
    <x v="5"/>
    <n v="4755094"/>
    <n v="321396"/>
    <n v="15678"/>
    <n v="49589"/>
    <n v="386663"/>
    <n v="8.1315532353303632E-2"/>
    <x v="2"/>
    <n v="0"/>
  </r>
  <r>
    <s v="Post_2999"/>
    <x v="492"/>
    <x v="11"/>
    <x v="0"/>
    <x v="8"/>
    <x v="3"/>
    <x v="0"/>
    <n v="3741009"/>
    <n v="313649"/>
    <n v="63218"/>
    <n v="9632"/>
    <n v="386499"/>
    <n v="0.10331410590030657"/>
    <x v="0"/>
    <n v="0"/>
  </r>
  <r>
    <s v="Post_3000"/>
    <x v="418"/>
    <x v="5"/>
    <x v="3"/>
    <x v="1"/>
    <x v="4"/>
    <x v="5"/>
    <n v="3658157"/>
    <n v="356529"/>
    <n v="10550"/>
    <n v="28308"/>
    <n v="395387"/>
    <n v="0.10808366070674386"/>
    <x v="1"/>
    <n v="0"/>
  </r>
  <r>
    <s v="Post_3001"/>
    <x v="226"/>
    <x v="7"/>
    <x v="3"/>
    <x v="2"/>
    <x v="0"/>
    <x v="3"/>
    <n v="225818"/>
    <n v="233282"/>
    <n v="45288"/>
    <n v="40116"/>
    <n v="318686"/>
    <n v="1.4112515388498703"/>
    <x v="1"/>
    <n v="0"/>
  </r>
  <r>
    <s v="Post_3002"/>
    <x v="138"/>
    <x v="18"/>
    <x v="2"/>
    <x v="2"/>
    <x v="1"/>
    <x v="3"/>
    <n v="1691281"/>
    <n v="45464"/>
    <n v="43042"/>
    <n v="36876"/>
    <n v="125382"/>
    <n v="7.4134339592297205E-2"/>
    <x v="0"/>
    <n v="0"/>
  </r>
  <r>
    <s v="Post_3003"/>
    <x v="502"/>
    <x v="18"/>
    <x v="2"/>
    <x v="9"/>
    <x v="0"/>
    <x v="3"/>
    <n v="328068"/>
    <n v="11779"/>
    <n v="42054"/>
    <n v="41258"/>
    <n v="95091"/>
    <n v="0.28985149420242146"/>
    <x v="0"/>
    <n v="0"/>
  </r>
  <r>
    <s v="Post_3004"/>
    <x v="584"/>
    <x v="5"/>
    <x v="2"/>
    <x v="4"/>
    <x v="5"/>
    <x v="4"/>
    <n v="1173472"/>
    <n v="370672"/>
    <n v="58476"/>
    <n v="17196"/>
    <n v="446344"/>
    <n v="0.38036186632488889"/>
    <x v="1"/>
    <n v="0"/>
  </r>
  <r>
    <s v="Post_3005"/>
    <x v="557"/>
    <x v="20"/>
    <x v="2"/>
    <x v="3"/>
    <x v="4"/>
    <x v="0"/>
    <n v="3707766"/>
    <n v="27405"/>
    <n v="61214"/>
    <n v="23381"/>
    <n v="112000"/>
    <n v="3.02068685024891E-2"/>
    <x v="2"/>
    <n v="0"/>
  </r>
  <r>
    <s v="Post_3006"/>
    <x v="390"/>
    <x v="7"/>
    <x v="2"/>
    <x v="0"/>
    <x v="4"/>
    <x v="4"/>
    <n v="2195772"/>
    <n v="296432"/>
    <n v="51318"/>
    <n v="10227"/>
    <n v="357977"/>
    <n v="0.16303013245455356"/>
    <x v="0"/>
    <n v="0"/>
  </r>
  <r>
    <s v="Post_3007"/>
    <x v="107"/>
    <x v="18"/>
    <x v="3"/>
    <x v="9"/>
    <x v="0"/>
    <x v="0"/>
    <n v="2812765"/>
    <n v="306990"/>
    <n v="16758"/>
    <n v="13945"/>
    <n v="337693"/>
    <n v="0.12005731015566533"/>
    <x v="1"/>
    <n v="0"/>
  </r>
  <r>
    <s v="Post_3008"/>
    <x v="380"/>
    <x v="16"/>
    <x v="3"/>
    <x v="8"/>
    <x v="0"/>
    <x v="7"/>
    <n v="1396240"/>
    <n v="453311"/>
    <n v="31644"/>
    <n v="20317"/>
    <n v="505272"/>
    <n v="0.36188047900074488"/>
    <x v="0"/>
    <n v="0"/>
  </r>
  <r>
    <s v="Post_3009"/>
    <x v="232"/>
    <x v="17"/>
    <x v="0"/>
    <x v="6"/>
    <x v="2"/>
    <x v="0"/>
    <n v="4620055"/>
    <n v="271977"/>
    <n v="90199"/>
    <n v="34506"/>
    <n v="396682"/>
    <n v="8.586088260854037E-2"/>
    <x v="0"/>
    <n v="0"/>
  </r>
  <r>
    <s v="Post_3010"/>
    <x v="311"/>
    <x v="9"/>
    <x v="2"/>
    <x v="1"/>
    <x v="3"/>
    <x v="7"/>
    <n v="698996"/>
    <n v="230272"/>
    <n v="90423"/>
    <n v="36387"/>
    <n v="357082"/>
    <n v="0.51084984749555074"/>
    <x v="2"/>
    <n v="0"/>
  </r>
  <r>
    <s v="Post_3011"/>
    <x v="697"/>
    <x v="17"/>
    <x v="1"/>
    <x v="7"/>
    <x v="3"/>
    <x v="5"/>
    <n v="4574811"/>
    <n v="234031"/>
    <n v="61405"/>
    <n v="24447"/>
    <n v="319883"/>
    <n v="6.9922670029428535E-2"/>
    <x v="2"/>
    <n v="0"/>
  </r>
  <r>
    <s v="Post_3012"/>
    <x v="704"/>
    <x v="23"/>
    <x v="2"/>
    <x v="6"/>
    <x v="5"/>
    <x v="1"/>
    <n v="2098847"/>
    <n v="427488"/>
    <n v="31324"/>
    <n v="38758"/>
    <n v="497570"/>
    <n v="0.23706825700015294"/>
    <x v="0"/>
    <n v="0"/>
  </r>
  <r>
    <s v="Post_3013"/>
    <x v="540"/>
    <x v="18"/>
    <x v="2"/>
    <x v="8"/>
    <x v="4"/>
    <x v="0"/>
    <n v="703331"/>
    <n v="175184"/>
    <n v="57753"/>
    <n v="39627"/>
    <n v="272564"/>
    <n v="0.38753303920913484"/>
    <x v="1"/>
    <n v="0"/>
  </r>
  <r>
    <s v="Post_3014"/>
    <x v="432"/>
    <x v="0"/>
    <x v="3"/>
    <x v="1"/>
    <x v="1"/>
    <x v="4"/>
    <n v="4545018"/>
    <n v="465681"/>
    <n v="20909"/>
    <n v="13975"/>
    <n v="500565"/>
    <n v="0.11013487735362104"/>
    <x v="2"/>
    <n v="0"/>
  </r>
  <r>
    <s v="Post_3015"/>
    <x v="229"/>
    <x v="20"/>
    <x v="2"/>
    <x v="4"/>
    <x v="3"/>
    <x v="6"/>
    <n v="1864193"/>
    <n v="357294"/>
    <n v="54233"/>
    <n v="8180"/>
    <n v="419707"/>
    <n v="0.22514138825754629"/>
    <x v="2"/>
    <n v="0"/>
  </r>
  <r>
    <s v="Post_3016"/>
    <x v="686"/>
    <x v="7"/>
    <x v="0"/>
    <x v="4"/>
    <x v="4"/>
    <x v="0"/>
    <n v="3808549"/>
    <n v="100605"/>
    <n v="35524"/>
    <n v="44184"/>
    <n v="180313"/>
    <n v="4.7344277308759848E-2"/>
    <x v="2"/>
    <n v="0"/>
  </r>
  <r>
    <s v="Post_3017"/>
    <x v="60"/>
    <x v="11"/>
    <x v="2"/>
    <x v="9"/>
    <x v="3"/>
    <x v="0"/>
    <n v="1072473"/>
    <n v="485342"/>
    <n v="96891"/>
    <n v="40353"/>
    <n v="622586"/>
    <n v="0.58051438124782628"/>
    <x v="1"/>
    <n v="0"/>
  </r>
  <r>
    <s v="Post_3018"/>
    <x v="490"/>
    <x v="3"/>
    <x v="3"/>
    <x v="3"/>
    <x v="2"/>
    <x v="0"/>
    <n v="2036999"/>
    <n v="123731"/>
    <n v="75519"/>
    <n v="9408"/>
    <n v="208658"/>
    <n v="0.10243402181346187"/>
    <x v="0"/>
    <n v="0"/>
  </r>
  <r>
    <s v="Post_3019"/>
    <x v="581"/>
    <x v="17"/>
    <x v="2"/>
    <x v="9"/>
    <x v="3"/>
    <x v="7"/>
    <n v="2416660"/>
    <n v="54359"/>
    <n v="30217"/>
    <n v="3033"/>
    <n v="87609"/>
    <n v="3.6252100005793118E-2"/>
    <x v="0"/>
    <n v="0"/>
  </r>
  <r>
    <s v="Post_3020"/>
    <x v="559"/>
    <x v="15"/>
    <x v="3"/>
    <x v="8"/>
    <x v="2"/>
    <x v="6"/>
    <n v="1483411"/>
    <n v="498539"/>
    <n v="58353"/>
    <n v="5140"/>
    <n v="562032"/>
    <n v="0.3788781396389807"/>
    <x v="0"/>
    <n v="0"/>
  </r>
  <r>
    <s v="Post_3021"/>
    <x v="165"/>
    <x v="2"/>
    <x v="1"/>
    <x v="3"/>
    <x v="0"/>
    <x v="1"/>
    <n v="757452"/>
    <n v="53035"/>
    <n v="57545"/>
    <n v="36097"/>
    <n v="146677"/>
    <n v="0.193645273891943"/>
    <x v="0"/>
    <n v="0"/>
  </r>
  <r>
    <s v="Post_3022"/>
    <x v="551"/>
    <x v="13"/>
    <x v="3"/>
    <x v="5"/>
    <x v="5"/>
    <x v="1"/>
    <n v="414396"/>
    <n v="155674"/>
    <n v="22830"/>
    <n v="45570"/>
    <n v="224074"/>
    <n v="0.54072433131593933"/>
    <x v="1"/>
    <n v="0"/>
  </r>
  <r>
    <s v="Post_3023"/>
    <x v="554"/>
    <x v="5"/>
    <x v="0"/>
    <x v="0"/>
    <x v="1"/>
    <x v="5"/>
    <n v="2526800"/>
    <n v="324376"/>
    <n v="16252"/>
    <n v="9755"/>
    <n v="350383"/>
    <n v="0.13866669305049864"/>
    <x v="2"/>
    <n v="0"/>
  </r>
  <r>
    <s v="Post_3024"/>
    <x v="204"/>
    <x v="19"/>
    <x v="2"/>
    <x v="2"/>
    <x v="2"/>
    <x v="7"/>
    <n v="3697978"/>
    <n v="69386"/>
    <n v="12584"/>
    <n v="32219"/>
    <n v="114189"/>
    <n v="3.0878766720624083E-2"/>
    <x v="2"/>
    <n v="0"/>
  </r>
  <r>
    <s v="Post_3025"/>
    <x v="330"/>
    <x v="0"/>
    <x v="1"/>
    <x v="8"/>
    <x v="3"/>
    <x v="5"/>
    <n v="3246752"/>
    <n v="341196"/>
    <n v="98173"/>
    <n v="49438"/>
    <n v="488807"/>
    <n v="0.15055261381220369"/>
    <x v="1"/>
    <n v="0"/>
  </r>
  <r>
    <s v="Post_3026"/>
    <x v="623"/>
    <x v="11"/>
    <x v="1"/>
    <x v="4"/>
    <x v="3"/>
    <x v="3"/>
    <n v="1084541"/>
    <n v="476378"/>
    <n v="7727"/>
    <n v="23253"/>
    <n v="507358"/>
    <n v="0.46780896250118714"/>
    <x v="0"/>
    <n v="0"/>
  </r>
  <r>
    <s v="Post_3027"/>
    <x v="136"/>
    <x v="10"/>
    <x v="1"/>
    <x v="3"/>
    <x v="4"/>
    <x v="5"/>
    <n v="1576922"/>
    <n v="260556"/>
    <n v="5576"/>
    <n v="916"/>
    <n v="267048"/>
    <n v="0.16934762784716048"/>
    <x v="0"/>
    <n v="0"/>
  </r>
  <r>
    <s v="Post_3028"/>
    <x v="398"/>
    <x v="13"/>
    <x v="3"/>
    <x v="5"/>
    <x v="2"/>
    <x v="4"/>
    <n v="4162373"/>
    <n v="84336"/>
    <n v="91289"/>
    <n v="22422"/>
    <n v="198047"/>
    <n v="4.7580310558424245E-2"/>
    <x v="2"/>
    <n v="0"/>
  </r>
  <r>
    <s v="Post_3029"/>
    <x v="596"/>
    <x v="20"/>
    <x v="0"/>
    <x v="0"/>
    <x v="2"/>
    <x v="7"/>
    <n v="3014494"/>
    <n v="177444"/>
    <n v="23497"/>
    <n v="31261"/>
    <n v="232202"/>
    <n v="7.7028516228594246E-2"/>
    <x v="2"/>
    <n v="0"/>
  </r>
  <r>
    <s v="Post_3030"/>
    <x v="620"/>
    <x v="23"/>
    <x v="0"/>
    <x v="4"/>
    <x v="1"/>
    <x v="3"/>
    <n v="3602760"/>
    <n v="403164"/>
    <n v="38202"/>
    <n v="21785"/>
    <n v="463151"/>
    <n v="0.12855449710777292"/>
    <x v="1"/>
    <n v="0"/>
  </r>
  <r>
    <s v="Post_3031"/>
    <x v="271"/>
    <x v="9"/>
    <x v="1"/>
    <x v="1"/>
    <x v="4"/>
    <x v="6"/>
    <n v="1889280"/>
    <n v="209379"/>
    <n v="52856"/>
    <n v="26935"/>
    <n v="289170"/>
    <n v="0.15305830792682926"/>
    <x v="1"/>
    <n v="0"/>
  </r>
  <r>
    <s v="Post_3032"/>
    <x v="550"/>
    <x v="4"/>
    <x v="3"/>
    <x v="5"/>
    <x v="3"/>
    <x v="5"/>
    <n v="3072862"/>
    <n v="437084"/>
    <n v="60056"/>
    <n v="5332"/>
    <n v="502472"/>
    <n v="0.16351922084363046"/>
    <x v="1"/>
    <n v="0"/>
  </r>
  <r>
    <s v="Post_3033"/>
    <x v="443"/>
    <x v="19"/>
    <x v="3"/>
    <x v="0"/>
    <x v="5"/>
    <x v="6"/>
    <n v="3479279"/>
    <n v="153027"/>
    <n v="85441"/>
    <n v="848"/>
    <n v="239316"/>
    <n v="6.8783216292800889E-2"/>
    <x v="1"/>
    <n v="0"/>
  </r>
  <r>
    <s v="Post_3034"/>
    <x v="358"/>
    <x v="2"/>
    <x v="1"/>
    <x v="6"/>
    <x v="2"/>
    <x v="1"/>
    <n v="4032339"/>
    <n v="447185"/>
    <n v="95082"/>
    <n v="4553"/>
    <n v="546820"/>
    <n v="0.1356086380634168"/>
    <x v="2"/>
    <n v="0"/>
  </r>
  <r>
    <s v="Post_3035"/>
    <x v="84"/>
    <x v="2"/>
    <x v="0"/>
    <x v="2"/>
    <x v="0"/>
    <x v="7"/>
    <n v="3249902"/>
    <n v="319481"/>
    <n v="63705"/>
    <n v="49236"/>
    <n v="432422"/>
    <n v="0.13305693525527848"/>
    <x v="0"/>
    <n v="0"/>
  </r>
  <r>
    <s v="Post_3036"/>
    <x v="644"/>
    <x v="3"/>
    <x v="2"/>
    <x v="8"/>
    <x v="5"/>
    <x v="3"/>
    <n v="2198492"/>
    <n v="214761"/>
    <n v="49390"/>
    <n v="30920"/>
    <n v="295071"/>
    <n v="0.13421518022353504"/>
    <x v="0"/>
    <n v="0"/>
  </r>
  <r>
    <s v="Post_3037"/>
    <x v="46"/>
    <x v="21"/>
    <x v="2"/>
    <x v="4"/>
    <x v="1"/>
    <x v="7"/>
    <n v="2428330"/>
    <n v="361844"/>
    <n v="85813"/>
    <n v="1552"/>
    <n v="449209"/>
    <n v="0.18498680162910314"/>
    <x v="0"/>
    <n v="0"/>
  </r>
  <r>
    <s v="Post_3038"/>
    <x v="397"/>
    <x v="11"/>
    <x v="0"/>
    <x v="4"/>
    <x v="0"/>
    <x v="4"/>
    <n v="3687223"/>
    <n v="181751"/>
    <n v="62834"/>
    <n v="14368"/>
    <n v="258953"/>
    <n v="7.022981794157826E-2"/>
    <x v="1"/>
    <n v="0"/>
  </r>
  <r>
    <s v="Post_3039"/>
    <x v="626"/>
    <x v="1"/>
    <x v="1"/>
    <x v="7"/>
    <x v="0"/>
    <x v="7"/>
    <n v="2327036"/>
    <n v="61250"/>
    <n v="78025"/>
    <n v="36566"/>
    <n v="175841"/>
    <n v="7.55643660003541E-2"/>
    <x v="2"/>
    <n v="0"/>
  </r>
  <r>
    <s v="Post_3040"/>
    <x v="484"/>
    <x v="20"/>
    <x v="1"/>
    <x v="6"/>
    <x v="5"/>
    <x v="3"/>
    <n v="939246"/>
    <n v="57670"/>
    <n v="81461"/>
    <n v="29497"/>
    <n v="168628"/>
    <n v="0.17953549975192867"/>
    <x v="1"/>
    <n v="0"/>
  </r>
  <r>
    <s v="Post_3041"/>
    <x v="406"/>
    <x v="3"/>
    <x v="1"/>
    <x v="3"/>
    <x v="0"/>
    <x v="6"/>
    <n v="1731012"/>
    <n v="250378"/>
    <n v="88088"/>
    <n v="45704"/>
    <n v="384170"/>
    <n v="0.22193375898029591"/>
    <x v="1"/>
    <n v="0"/>
  </r>
  <r>
    <s v="Post_3042"/>
    <x v="231"/>
    <x v="0"/>
    <x v="3"/>
    <x v="6"/>
    <x v="3"/>
    <x v="1"/>
    <n v="460366"/>
    <n v="243442"/>
    <n v="29282"/>
    <n v="7463"/>
    <n v="280187"/>
    <n v="0.60861792573734808"/>
    <x v="0"/>
    <n v="0"/>
  </r>
  <r>
    <s v="Post_3043"/>
    <x v="135"/>
    <x v="1"/>
    <x v="3"/>
    <x v="4"/>
    <x v="3"/>
    <x v="4"/>
    <n v="1027066"/>
    <n v="325786"/>
    <n v="49107"/>
    <n v="28849"/>
    <n v="403742"/>
    <n v="0.39310229332876367"/>
    <x v="1"/>
    <n v="0"/>
  </r>
  <r>
    <s v="Post_3044"/>
    <x v="656"/>
    <x v="12"/>
    <x v="0"/>
    <x v="8"/>
    <x v="3"/>
    <x v="6"/>
    <n v="1648229"/>
    <n v="1939"/>
    <n v="18355"/>
    <n v="36490"/>
    <n v="56784"/>
    <n v="3.4451523423019492E-2"/>
    <x v="2"/>
    <n v="0"/>
  </r>
  <r>
    <s v="Post_3045"/>
    <x v="450"/>
    <x v="15"/>
    <x v="2"/>
    <x v="9"/>
    <x v="5"/>
    <x v="6"/>
    <n v="3514426"/>
    <n v="322029"/>
    <n v="93337"/>
    <n v="27289"/>
    <n v="442655"/>
    <n v="0.12595371192906038"/>
    <x v="0"/>
    <n v="0"/>
  </r>
  <r>
    <s v="Post_3046"/>
    <x v="261"/>
    <x v="9"/>
    <x v="0"/>
    <x v="2"/>
    <x v="3"/>
    <x v="7"/>
    <n v="4075333"/>
    <n v="483730"/>
    <n v="5918"/>
    <n v="19302"/>
    <n v="508950"/>
    <n v="0.12488550015422052"/>
    <x v="1"/>
    <n v="0"/>
  </r>
  <r>
    <s v="Post_3047"/>
    <x v="533"/>
    <x v="0"/>
    <x v="0"/>
    <x v="1"/>
    <x v="4"/>
    <x v="5"/>
    <n v="3849113"/>
    <n v="271549"/>
    <n v="55550"/>
    <n v="30444"/>
    <n v="357543"/>
    <n v="9.2889712512986763E-2"/>
    <x v="0"/>
    <n v="0"/>
  </r>
  <r>
    <s v="Post_3048"/>
    <x v="269"/>
    <x v="18"/>
    <x v="3"/>
    <x v="4"/>
    <x v="3"/>
    <x v="0"/>
    <n v="2738867"/>
    <n v="453411"/>
    <n v="27052"/>
    <n v="32698"/>
    <n v="513161"/>
    <n v="0.18736251157869294"/>
    <x v="2"/>
    <n v="0"/>
  </r>
  <r>
    <s v="Post_3049"/>
    <x v="233"/>
    <x v="23"/>
    <x v="3"/>
    <x v="9"/>
    <x v="1"/>
    <x v="0"/>
    <n v="1358058"/>
    <n v="39790"/>
    <n v="54189"/>
    <n v="14767"/>
    <n v="108746"/>
    <n v="8.0074635987564591E-2"/>
    <x v="0"/>
    <n v="0"/>
  </r>
  <r>
    <s v="Post_3050"/>
    <x v="402"/>
    <x v="21"/>
    <x v="0"/>
    <x v="4"/>
    <x v="5"/>
    <x v="0"/>
    <n v="4427514"/>
    <n v="209500"/>
    <n v="54813"/>
    <n v="398"/>
    <n v="264711"/>
    <n v="5.9787727379292305E-2"/>
    <x v="1"/>
    <n v="0"/>
  </r>
  <r>
    <s v="Post_3051"/>
    <x v="428"/>
    <x v="10"/>
    <x v="1"/>
    <x v="0"/>
    <x v="4"/>
    <x v="7"/>
    <n v="3068331"/>
    <n v="454979"/>
    <n v="20223"/>
    <n v="17128"/>
    <n v="492330"/>
    <n v="0.16045530941739988"/>
    <x v="0"/>
    <n v="0"/>
  </r>
  <r>
    <s v="Post_3052"/>
    <x v="374"/>
    <x v="10"/>
    <x v="1"/>
    <x v="5"/>
    <x v="3"/>
    <x v="6"/>
    <n v="2528462"/>
    <n v="245856"/>
    <n v="95659"/>
    <n v="33681"/>
    <n v="375196"/>
    <n v="0.14838902067739201"/>
    <x v="0"/>
    <n v="0"/>
  </r>
  <r>
    <s v="Post_3053"/>
    <x v="395"/>
    <x v="6"/>
    <x v="1"/>
    <x v="3"/>
    <x v="2"/>
    <x v="6"/>
    <n v="1119674"/>
    <n v="109989"/>
    <n v="80729"/>
    <n v="8816"/>
    <n v="199534"/>
    <n v="0.1782072281753439"/>
    <x v="1"/>
    <n v="0"/>
  </r>
  <r>
    <s v="Post_3054"/>
    <x v="195"/>
    <x v="10"/>
    <x v="3"/>
    <x v="7"/>
    <x v="4"/>
    <x v="6"/>
    <n v="4671503"/>
    <n v="354700"/>
    <n v="68406"/>
    <n v="4501"/>
    <n v="427607"/>
    <n v="9.1535208261666529E-2"/>
    <x v="2"/>
    <n v="0"/>
  </r>
  <r>
    <s v="Post_3055"/>
    <x v="80"/>
    <x v="3"/>
    <x v="0"/>
    <x v="3"/>
    <x v="1"/>
    <x v="5"/>
    <n v="2054982"/>
    <n v="281275"/>
    <n v="53337"/>
    <n v="48762"/>
    <n v="383374"/>
    <n v="0.18655832508508591"/>
    <x v="1"/>
    <n v="0"/>
  </r>
  <r>
    <s v="Post_3056"/>
    <x v="33"/>
    <x v="19"/>
    <x v="2"/>
    <x v="0"/>
    <x v="2"/>
    <x v="3"/>
    <n v="730053"/>
    <n v="338775"/>
    <n v="6525"/>
    <n v="41951"/>
    <n v="387251"/>
    <n v="0.53044231035280998"/>
    <x v="2"/>
    <n v="0"/>
  </r>
  <r>
    <s v="Post_3057"/>
    <x v="606"/>
    <x v="13"/>
    <x v="3"/>
    <x v="7"/>
    <x v="1"/>
    <x v="7"/>
    <n v="2413529"/>
    <n v="336934"/>
    <n v="57434"/>
    <n v="10139"/>
    <n v="404507"/>
    <n v="0.1675998092419855"/>
    <x v="2"/>
    <n v="0"/>
  </r>
  <r>
    <s v="Post_3058"/>
    <x v="181"/>
    <x v="11"/>
    <x v="3"/>
    <x v="2"/>
    <x v="0"/>
    <x v="5"/>
    <n v="391207"/>
    <n v="313055"/>
    <n v="24804"/>
    <n v="6375"/>
    <n v="344234"/>
    <n v="0.87992801764794593"/>
    <x v="2"/>
    <n v="0"/>
  </r>
  <r>
    <s v="Post_3059"/>
    <x v="524"/>
    <x v="10"/>
    <x v="0"/>
    <x v="0"/>
    <x v="5"/>
    <x v="1"/>
    <n v="784742"/>
    <n v="282053"/>
    <n v="19133"/>
    <n v="30108"/>
    <n v="331294"/>
    <n v="0.42216932444038935"/>
    <x v="0"/>
    <n v="0"/>
  </r>
  <r>
    <s v="Post_3060"/>
    <x v="568"/>
    <x v="7"/>
    <x v="2"/>
    <x v="8"/>
    <x v="0"/>
    <x v="5"/>
    <n v="50092"/>
    <n v="58484"/>
    <n v="34868"/>
    <n v="16745"/>
    <n v="110097"/>
    <n v="2.1978958715962631"/>
    <x v="1"/>
    <n v="0"/>
  </r>
  <r>
    <s v="Post_3061"/>
    <x v="676"/>
    <x v="22"/>
    <x v="1"/>
    <x v="0"/>
    <x v="0"/>
    <x v="2"/>
    <n v="277130"/>
    <n v="233783"/>
    <n v="85182"/>
    <n v="8036"/>
    <n v="327001"/>
    <n v="1.1799552556561903"/>
    <x v="2"/>
    <n v="0"/>
  </r>
  <r>
    <s v="Post_3062"/>
    <x v="439"/>
    <x v="0"/>
    <x v="2"/>
    <x v="1"/>
    <x v="5"/>
    <x v="4"/>
    <n v="2565436"/>
    <n v="477983"/>
    <n v="33017"/>
    <n v="27356"/>
    <n v="538356"/>
    <n v="0.20984970975693801"/>
    <x v="1"/>
    <n v="0"/>
  </r>
  <r>
    <s v="Post_3063"/>
    <x v="226"/>
    <x v="7"/>
    <x v="1"/>
    <x v="9"/>
    <x v="1"/>
    <x v="1"/>
    <n v="1592224"/>
    <n v="151107"/>
    <n v="21352"/>
    <n v="42997"/>
    <n v="215456"/>
    <n v="0.13531764374861829"/>
    <x v="1"/>
    <n v="0"/>
  </r>
  <r>
    <s v="Post_3064"/>
    <x v="614"/>
    <x v="9"/>
    <x v="2"/>
    <x v="5"/>
    <x v="3"/>
    <x v="2"/>
    <n v="4866287"/>
    <n v="110197"/>
    <n v="97705"/>
    <n v="47593"/>
    <n v="255495"/>
    <n v="5.2503068561307625E-2"/>
    <x v="2"/>
    <n v="0"/>
  </r>
  <r>
    <s v="Post_3065"/>
    <x v="180"/>
    <x v="22"/>
    <x v="2"/>
    <x v="6"/>
    <x v="2"/>
    <x v="6"/>
    <n v="2403864"/>
    <n v="196768"/>
    <n v="43069"/>
    <n v="37243"/>
    <n v="277080"/>
    <n v="0.11526442427691416"/>
    <x v="2"/>
    <n v="0"/>
  </r>
  <r>
    <s v="Post_3066"/>
    <x v="696"/>
    <x v="13"/>
    <x v="2"/>
    <x v="5"/>
    <x v="4"/>
    <x v="0"/>
    <n v="30878"/>
    <n v="356573"/>
    <n v="37472"/>
    <n v="25202"/>
    <n v="419247"/>
    <n v="13.577530928168922"/>
    <x v="1"/>
    <n v="0"/>
  </r>
  <r>
    <s v="Post_3067"/>
    <x v="605"/>
    <x v="17"/>
    <x v="0"/>
    <x v="3"/>
    <x v="0"/>
    <x v="4"/>
    <n v="170439"/>
    <n v="237078"/>
    <n v="45468"/>
    <n v="45149"/>
    <n v="327695"/>
    <n v="1.9226526792576817"/>
    <x v="1"/>
    <n v="0"/>
  </r>
  <r>
    <s v="Post_3068"/>
    <x v="105"/>
    <x v="1"/>
    <x v="0"/>
    <x v="8"/>
    <x v="5"/>
    <x v="1"/>
    <n v="1720905"/>
    <n v="218906"/>
    <n v="90499"/>
    <n v="10677"/>
    <n v="320082"/>
    <n v="0.18599632170282496"/>
    <x v="0"/>
    <n v="0"/>
  </r>
  <r>
    <s v="Post_3069"/>
    <x v="715"/>
    <x v="0"/>
    <x v="1"/>
    <x v="5"/>
    <x v="5"/>
    <x v="2"/>
    <n v="961891"/>
    <n v="487176"/>
    <n v="12329"/>
    <n v="34064"/>
    <n v="533569"/>
    <n v="0.55470838171892656"/>
    <x v="2"/>
    <n v="0"/>
  </r>
  <r>
    <s v="Post_3070"/>
    <x v="431"/>
    <x v="23"/>
    <x v="0"/>
    <x v="7"/>
    <x v="1"/>
    <x v="7"/>
    <n v="2597115"/>
    <n v="209479"/>
    <n v="59884"/>
    <n v="29309"/>
    <n v="298672"/>
    <n v="0.11500145353594277"/>
    <x v="0"/>
    <n v="0"/>
  </r>
  <r>
    <s v="Post_3071"/>
    <x v="326"/>
    <x v="1"/>
    <x v="3"/>
    <x v="0"/>
    <x v="2"/>
    <x v="0"/>
    <n v="1817777"/>
    <n v="305112"/>
    <n v="68771"/>
    <n v="27995"/>
    <n v="401878"/>
    <n v="0.2210821239348941"/>
    <x v="2"/>
    <n v="0"/>
  </r>
  <r>
    <s v="Post_3072"/>
    <x v="236"/>
    <x v="19"/>
    <x v="0"/>
    <x v="3"/>
    <x v="2"/>
    <x v="5"/>
    <n v="3736164"/>
    <n v="272497"/>
    <n v="47905"/>
    <n v="28553"/>
    <n v="348955"/>
    <n v="9.339927262293625E-2"/>
    <x v="2"/>
    <n v="0"/>
  </r>
  <r>
    <s v="Post_3073"/>
    <x v="8"/>
    <x v="6"/>
    <x v="3"/>
    <x v="1"/>
    <x v="1"/>
    <x v="3"/>
    <n v="1690004"/>
    <n v="87806"/>
    <n v="17483"/>
    <n v="2879"/>
    <n v="108168"/>
    <n v="6.4004582237675176E-2"/>
    <x v="0"/>
    <n v="0"/>
  </r>
  <r>
    <s v="Post_3074"/>
    <x v="653"/>
    <x v="20"/>
    <x v="3"/>
    <x v="0"/>
    <x v="3"/>
    <x v="0"/>
    <n v="4217473"/>
    <n v="315841"/>
    <n v="98963"/>
    <n v="2655"/>
    <n v="417459"/>
    <n v="9.8983206294385284E-2"/>
    <x v="1"/>
    <n v="0"/>
  </r>
  <r>
    <s v="Post_3075"/>
    <x v="402"/>
    <x v="21"/>
    <x v="0"/>
    <x v="3"/>
    <x v="5"/>
    <x v="1"/>
    <n v="2283129"/>
    <n v="127849"/>
    <n v="30815"/>
    <n v="17515"/>
    <n v="176179"/>
    <n v="7.7165591606956949E-2"/>
    <x v="1"/>
    <n v="0"/>
  </r>
  <r>
    <s v="Post_3076"/>
    <x v="39"/>
    <x v="10"/>
    <x v="3"/>
    <x v="4"/>
    <x v="0"/>
    <x v="3"/>
    <n v="2488678"/>
    <n v="87494"/>
    <n v="30237"/>
    <n v="19414"/>
    <n v="137145"/>
    <n v="5.5107571168307029E-2"/>
    <x v="2"/>
    <n v="0"/>
  </r>
  <r>
    <s v="Post_3077"/>
    <x v="510"/>
    <x v="9"/>
    <x v="3"/>
    <x v="9"/>
    <x v="0"/>
    <x v="5"/>
    <n v="3340718"/>
    <n v="351694"/>
    <n v="14602"/>
    <n v="17845"/>
    <n v="384141"/>
    <n v="0.11498755656718107"/>
    <x v="1"/>
    <n v="0"/>
  </r>
  <r>
    <s v="Post_3078"/>
    <x v="434"/>
    <x v="17"/>
    <x v="2"/>
    <x v="3"/>
    <x v="4"/>
    <x v="0"/>
    <n v="3827263"/>
    <n v="322588"/>
    <n v="41822"/>
    <n v="15238"/>
    <n v="379648"/>
    <n v="9.9195691542493941E-2"/>
    <x v="2"/>
    <n v="0"/>
  </r>
  <r>
    <s v="Post_3079"/>
    <x v="390"/>
    <x v="7"/>
    <x v="3"/>
    <x v="7"/>
    <x v="4"/>
    <x v="1"/>
    <n v="3874541"/>
    <n v="325908"/>
    <n v="68520"/>
    <n v="3286"/>
    <n v="397714"/>
    <n v="0.10264802979243219"/>
    <x v="2"/>
    <n v="0"/>
  </r>
  <r>
    <s v="Post_3080"/>
    <x v="290"/>
    <x v="14"/>
    <x v="3"/>
    <x v="2"/>
    <x v="4"/>
    <x v="1"/>
    <n v="4659825"/>
    <n v="163124"/>
    <n v="24416"/>
    <n v="5516"/>
    <n v="193056"/>
    <n v="4.1429882023466549E-2"/>
    <x v="2"/>
    <n v="0"/>
  </r>
  <r>
    <s v="Post_3081"/>
    <x v="545"/>
    <x v="5"/>
    <x v="0"/>
    <x v="8"/>
    <x v="0"/>
    <x v="3"/>
    <n v="2056875"/>
    <n v="483813"/>
    <n v="54265"/>
    <n v="10201"/>
    <n v="548279"/>
    <n v="0.26655922212093591"/>
    <x v="2"/>
    <n v="0"/>
  </r>
  <r>
    <s v="Post_3082"/>
    <x v="173"/>
    <x v="5"/>
    <x v="0"/>
    <x v="0"/>
    <x v="4"/>
    <x v="4"/>
    <n v="1729099"/>
    <n v="214293"/>
    <n v="85464"/>
    <n v="23680"/>
    <n v="323437"/>
    <n v="0.18705522355862794"/>
    <x v="0"/>
    <n v="0"/>
  </r>
  <r>
    <s v="Post_3083"/>
    <x v="429"/>
    <x v="22"/>
    <x v="3"/>
    <x v="4"/>
    <x v="2"/>
    <x v="1"/>
    <n v="704858"/>
    <n v="426448"/>
    <n v="3515"/>
    <n v="6655"/>
    <n v="436618"/>
    <n v="0.61944107891234834"/>
    <x v="0"/>
    <n v="0"/>
  </r>
  <r>
    <s v="Post_3084"/>
    <x v="545"/>
    <x v="5"/>
    <x v="1"/>
    <x v="8"/>
    <x v="1"/>
    <x v="5"/>
    <n v="4843527"/>
    <n v="125726"/>
    <n v="6638"/>
    <n v="10865"/>
    <n v="143229"/>
    <n v="2.957121948530482E-2"/>
    <x v="0"/>
    <n v="0"/>
  </r>
  <r>
    <s v="Post_3085"/>
    <x v="282"/>
    <x v="16"/>
    <x v="2"/>
    <x v="8"/>
    <x v="1"/>
    <x v="4"/>
    <n v="2601129"/>
    <n v="443899"/>
    <n v="62686"/>
    <n v="24835"/>
    <n v="531420"/>
    <n v="0.20430359278605559"/>
    <x v="0"/>
    <n v="0"/>
  </r>
  <r>
    <s v="Post_3086"/>
    <x v="90"/>
    <x v="18"/>
    <x v="2"/>
    <x v="0"/>
    <x v="2"/>
    <x v="3"/>
    <n v="3655039"/>
    <n v="320457"/>
    <n v="90568"/>
    <n v="40721"/>
    <n v="451746"/>
    <n v="0.12359539802448072"/>
    <x v="2"/>
    <n v="0"/>
  </r>
  <r>
    <s v="Post_3087"/>
    <x v="407"/>
    <x v="15"/>
    <x v="2"/>
    <x v="1"/>
    <x v="4"/>
    <x v="1"/>
    <n v="3086921"/>
    <n v="424972"/>
    <n v="73584"/>
    <n v="48752"/>
    <n v="547308"/>
    <n v="0.17729899793353959"/>
    <x v="1"/>
    <n v="0"/>
  </r>
  <r>
    <s v="Post_3088"/>
    <x v="581"/>
    <x v="17"/>
    <x v="3"/>
    <x v="7"/>
    <x v="2"/>
    <x v="5"/>
    <n v="2307451"/>
    <n v="383944"/>
    <n v="11945"/>
    <n v="11701"/>
    <n v="407590"/>
    <n v="0.17664080407341262"/>
    <x v="2"/>
    <n v="0"/>
  </r>
  <r>
    <s v="Post_3089"/>
    <x v="631"/>
    <x v="23"/>
    <x v="1"/>
    <x v="8"/>
    <x v="3"/>
    <x v="6"/>
    <n v="3652853"/>
    <n v="316401"/>
    <n v="92501"/>
    <n v="7383"/>
    <n v="416285"/>
    <n v="0.11396160754347355"/>
    <x v="2"/>
    <n v="0"/>
  </r>
  <r>
    <s v="Post_3090"/>
    <x v="154"/>
    <x v="14"/>
    <x v="1"/>
    <x v="7"/>
    <x v="2"/>
    <x v="2"/>
    <n v="4548249"/>
    <n v="326779"/>
    <n v="68925"/>
    <n v="15219"/>
    <n v="410923"/>
    <n v="9.0347516154018828E-2"/>
    <x v="1"/>
    <n v="0"/>
  </r>
  <r>
    <s v="Post_3091"/>
    <x v="236"/>
    <x v="19"/>
    <x v="1"/>
    <x v="0"/>
    <x v="1"/>
    <x v="2"/>
    <n v="806577"/>
    <n v="50620"/>
    <n v="69364"/>
    <n v="17406"/>
    <n v="137390"/>
    <n v="0.17033711598520662"/>
    <x v="1"/>
    <n v="0"/>
  </r>
  <r>
    <s v="Post_3092"/>
    <x v="290"/>
    <x v="14"/>
    <x v="3"/>
    <x v="3"/>
    <x v="3"/>
    <x v="0"/>
    <n v="3364887"/>
    <n v="358232"/>
    <n v="54348"/>
    <n v="46144"/>
    <n v="458724"/>
    <n v="0.13632671765797783"/>
    <x v="2"/>
    <n v="0"/>
  </r>
  <r>
    <s v="Post_3093"/>
    <x v="206"/>
    <x v="10"/>
    <x v="0"/>
    <x v="8"/>
    <x v="2"/>
    <x v="3"/>
    <n v="921025"/>
    <n v="77092"/>
    <n v="85563"/>
    <n v="8320"/>
    <n v="170975"/>
    <n v="0.18563556906707201"/>
    <x v="0"/>
    <n v="0"/>
  </r>
  <r>
    <s v="Post_3094"/>
    <x v="281"/>
    <x v="14"/>
    <x v="1"/>
    <x v="5"/>
    <x v="4"/>
    <x v="7"/>
    <n v="2511024"/>
    <n v="62511"/>
    <n v="61932"/>
    <n v="3768"/>
    <n v="128211"/>
    <n v="5.1059249135014244E-2"/>
    <x v="0"/>
    <n v="0"/>
  </r>
  <r>
    <s v="Post_3095"/>
    <x v="395"/>
    <x v="6"/>
    <x v="0"/>
    <x v="2"/>
    <x v="2"/>
    <x v="3"/>
    <n v="1428353"/>
    <n v="369192"/>
    <n v="36890"/>
    <n v="39957"/>
    <n v="446039"/>
    <n v="0.31227504685466406"/>
    <x v="1"/>
    <n v="0"/>
  </r>
  <r>
    <s v="Post_3096"/>
    <x v="473"/>
    <x v="11"/>
    <x v="3"/>
    <x v="3"/>
    <x v="5"/>
    <x v="2"/>
    <n v="631719"/>
    <n v="156255"/>
    <n v="51939"/>
    <n v="12258"/>
    <n v="220452"/>
    <n v="0.34897161554425304"/>
    <x v="2"/>
    <n v="0"/>
  </r>
  <r>
    <s v="Post_3097"/>
    <x v="389"/>
    <x v="7"/>
    <x v="1"/>
    <x v="8"/>
    <x v="0"/>
    <x v="5"/>
    <n v="3837949"/>
    <n v="316369"/>
    <n v="65626"/>
    <n v="27325"/>
    <n v="409320"/>
    <n v="0.10665071370151089"/>
    <x v="1"/>
    <n v="0"/>
  </r>
  <r>
    <s v="Post_3098"/>
    <x v="561"/>
    <x v="16"/>
    <x v="0"/>
    <x v="3"/>
    <x v="2"/>
    <x v="7"/>
    <n v="4632365"/>
    <n v="54486"/>
    <n v="64779"/>
    <n v="31302"/>
    <n v="150567"/>
    <n v="3.2503267769271205E-2"/>
    <x v="0"/>
    <n v="0"/>
  </r>
  <r>
    <s v="Post_3099"/>
    <x v="100"/>
    <x v="18"/>
    <x v="0"/>
    <x v="8"/>
    <x v="1"/>
    <x v="7"/>
    <n v="3651573"/>
    <n v="413842"/>
    <n v="15494"/>
    <n v="39353"/>
    <n v="468689"/>
    <n v="0.12835263049650109"/>
    <x v="2"/>
    <n v="0"/>
  </r>
  <r>
    <s v="Post_3100"/>
    <x v="290"/>
    <x v="14"/>
    <x v="3"/>
    <x v="1"/>
    <x v="3"/>
    <x v="6"/>
    <n v="774578"/>
    <n v="311832"/>
    <n v="3147"/>
    <n v="24107"/>
    <n v="339086"/>
    <n v="0.43776869469569235"/>
    <x v="2"/>
    <n v="0"/>
  </r>
  <r>
    <s v="Post_3101"/>
    <x v="595"/>
    <x v="3"/>
    <x v="0"/>
    <x v="3"/>
    <x v="0"/>
    <x v="6"/>
    <n v="660799"/>
    <n v="409848"/>
    <n v="69179"/>
    <n v="3207"/>
    <n v="482234"/>
    <n v="0.72977410680100907"/>
    <x v="1"/>
    <n v="0"/>
  </r>
  <r>
    <s v="Post_3102"/>
    <x v="188"/>
    <x v="5"/>
    <x v="1"/>
    <x v="2"/>
    <x v="4"/>
    <x v="6"/>
    <n v="156951"/>
    <n v="408508"/>
    <n v="7362"/>
    <n v="30622"/>
    <n v="446492"/>
    <n v="2.8447859523035852"/>
    <x v="1"/>
    <n v="0"/>
  </r>
  <r>
    <s v="Post_3103"/>
    <x v="672"/>
    <x v="6"/>
    <x v="1"/>
    <x v="7"/>
    <x v="4"/>
    <x v="0"/>
    <n v="3159453"/>
    <n v="460909"/>
    <n v="52610"/>
    <n v="20708"/>
    <n v="534227"/>
    <n v="0.16908844663933914"/>
    <x v="1"/>
    <n v="0"/>
  </r>
  <r>
    <s v="Post_3104"/>
    <x v="243"/>
    <x v="16"/>
    <x v="3"/>
    <x v="3"/>
    <x v="4"/>
    <x v="5"/>
    <n v="1873915"/>
    <n v="167714"/>
    <n v="51035"/>
    <n v="35133"/>
    <n v="253882"/>
    <n v="0.13548213232724002"/>
    <x v="0"/>
    <n v="0"/>
  </r>
  <r>
    <s v="Post_3105"/>
    <x v="355"/>
    <x v="20"/>
    <x v="3"/>
    <x v="1"/>
    <x v="1"/>
    <x v="6"/>
    <n v="4702260"/>
    <n v="323545"/>
    <n v="45684"/>
    <n v="349"/>
    <n v="369578"/>
    <n v="7.8595824135628406E-2"/>
    <x v="0"/>
    <n v="0"/>
  </r>
  <r>
    <s v="Post_3106"/>
    <x v="448"/>
    <x v="21"/>
    <x v="2"/>
    <x v="4"/>
    <x v="2"/>
    <x v="4"/>
    <n v="2696076"/>
    <n v="362958"/>
    <n v="35443"/>
    <n v="119"/>
    <n v="398520"/>
    <n v="0.14781482421118691"/>
    <x v="2"/>
    <n v="0"/>
  </r>
  <r>
    <s v="Post_3107"/>
    <x v="443"/>
    <x v="19"/>
    <x v="1"/>
    <x v="7"/>
    <x v="3"/>
    <x v="7"/>
    <n v="1659996"/>
    <n v="78744"/>
    <n v="84042"/>
    <n v="26271"/>
    <n v="189057"/>
    <n v="0.11389003346996017"/>
    <x v="1"/>
    <n v="0"/>
  </r>
  <r>
    <s v="Post_3108"/>
    <x v="319"/>
    <x v="13"/>
    <x v="0"/>
    <x v="5"/>
    <x v="0"/>
    <x v="1"/>
    <n v="244108"/>
    <n v="178981"/>
    <n v="59828"/>
    <n v="38033"/>
    <n v="276842"/>
    <n v="1.134096383567929"/>
    <x v="0"/>
    <n v="0"/>
  </r>
  <r>
    <s v="Post_3109"/>
    <x v="361"/>
    <x v="0"/>
    <x v="2"/>
    <x v="0"/>
    <x v="4"/>
    <x v="2"/>
    <n v="2883752"/>
    <n v="89502"/>
    <n v="34959"/>
    <n v="36742"/>
    <n v="161203"/>
    <n v="5.5900438040441758E-2"/>
    <x v="1"/>
    <n v="0"/>
  </r>
  <r>
    <s v="Post_3110"/>
    <x v="43"/>
    <x v="20"/>
    <x v="2"/>
    <x v="4"/>
    <x v="1"/>
    <x v="5"/>
    <n v="4881343"/>
    <n v="357046"/>
    <n v="19469"/>
    <n v="1895"/>
    <n v="378410"/>
    <n v="7.7521698434221895E-2"/>
    <x v="2"/>
    <n v="0"/>
  </r>
  <r>
    <s v="Post_3111"/>
    <x v="589"/>
    <x v="6"/>
    <x v="1"/>
    <x v="5"/>
    <x v="5"/>
    <x v="3"/>
    <n v="3133920"/>
    <n v="214076"/>
    <n v="33445"/>
    <n v="23364"/>
    <n v="270885"/>
    <n v="8.6436475723694284E-2"/>
    <x v="0"/>
    <n v="0"/>
  </r>
  <r>
    <s v="Post_3112"/>
    <x v="660"/>
    <x v="7"/>
    <x v="3"/>
    <x v="4"/>
    <x v="3"/>
    <x v="2"/>
    <n v="120859"/>
    <n v="67805"/>
    <n v="15753"/>
    <n v="43999"/>
    <n v="127557"/>
    <n v="1.0554199521756757"/>
    <x v="0"/>
    <n v="0"/>
  </r>
  <r>
    <s v="Post_3113"/>
    <x v="356"/>
    <x v="4"/>
    <x v="1"/>
    <x v="1"/>
    <x v="3"/>
    <x v="2"/>
    <n v="4099154"/>
    <n v="220498"/>
    <n v="25835"/>
    <n v="8876"/>
    <n v="255209"/>
    <n v="6.2258944162624778E-2"/>
    <x v="0"/>
    <n v="0"/>
  </r>
  <r>
    <s v="Post_3114"/>
    <x v="539"/>
    <x v="4"/>
    <x v="0"/>
    <x v="5"/>
    <x v="5"/>
    <x v="7"/>
    <n v="204127"/>
    <n v="148559"/>
    <n v="99873"/>
    <n v="30671"/>
    <n v="279103"/>
    <n v="1.3673007490434876"/>
    <x v="1"/>
    <n v="0"/>
  </r>
  <r>
    <s v="Post_3115"/>
    <x v="466"/>
    <x v="8"/>
    <x v="0"/>
    <x v="4"/>
    <x v="1"/>
    <x v="4"/>
    <n v="145648"/>
    <n v="281353"/>
    <n v="78187"/>
    <n v="26268"/>
    <n v="385808"/>
    <n v="2.6489069537515104"/>
    <x v="2"/>
    <n v="0"/>
  </r>
  <r>
    <s v="Post_3116"/>
    <x v="655"/>
    <x v="12"/>
    <x v="0"/>
    <x v="2"/>
    <x v="2"/>
    <x v="7"/>
    <n v="2595241"/>
    <n v="216875"/>
    <n v="43249"/>
    <n v="18265"/>
    <n v="278389"/>
    <n v="0.10726903590071211"/>
    <x v="0"/>
    <n v="0"/>
  </r>
  <r>
    <s v="Post_3117"/>
    <x v="209"/>
    <x v="15"/>
    <x v="0"/>
    <x v="1"/>
    <x v="1"/>
    <x v="3"/>
    <n v="2285478"/>
    <n v="448515"/>
    <n v="41351"/>
    <n v="13176"/>
    <n v="503042"/>
    <n v="0.22010362821256649"/>
    <x v="1"/>
    <n v="0"/>
  </r>
  <r>
    <s v="Post_3118"/>
    <x v="605"/>
    <x v="17"/>
    <x v="3"/>
    <x v="1"/>
    <x v="3"/>
    <x v="6"/>
    <n v="4948346"/>
    <n v="102881"/>
    <n v="79443"/>
    <n v="33466"/>
    <n v="215790"/>
    <n v="4.3608510803407843E-2"/>
    <x v="1"/>
    <n v="0"/>
  </r>
  <r>
    <s v="Post_3119"/>
    <x v="307"/>
    <x v="17"/>
    <x v="1"/>
    <x v="9"/>
    <x v="4"/>
    <x v="3"/>
    <n v="4588344"/>
    <n v="458754"/>
    <n v="69225"/>
    <n v="2083"/>
    <n v="530062"/>
    <n v="0.11552359631274377"/>
    <x v="1"/>
    <n v="0"/>
  </r>
  <r>
    <s v="Post_3120"/>
    <x v="10"/>
    <x v="8"/>
    <x v="0"/>
    <x v="1"/>
    <x v="4"/>
    <x v="2"/>
    <n v="3053446"/>
    <n v="220668"/>
    <n v="9671"/>
    <n v="40811"/>
    <n v="271150"/>
    <n v="8.8801308423335473E-2"/>
    <x v="1"/>
    <n v="0"/>
  </r>
  <r>
    <s v="Post_3121"/>
    <x v="147"/>
    <x v="20"/>
    <x v="0"/>
    <x v="9"/>
    <x v="4"/>
    <x v="5"/>
    <n v="1730197"/>
    <n v="376526"/>
    <n v="25378"/>
    <n v="36469"/>
    <n v="438373"/>
    <n v="0.25336594618994251"/>
    <x v="1"/>
    <n v="0"/>
  </r>
  <r>
    <s v="Post_3122"/>
    <x v="70"/>
    <x v="5"/>
    <x v="3"/>
    <x v="6"/>
    <x v="2"/>
    <x v="7"/>
    <n v="4221571"/>
    <n v="230408"/>
    <n v="7039"/>
    <n v="37994"/>
    <n v="275441"/>
    <n v="6.5246089666619364E-2"/>
    <x v="1"/>
    <n v="0"/>
  </r>
  <r>
    <s v="Post_3123"/>
    <x v="296"/>
    <x v="10"/>
    <x v="3"/>
    <x v="5"/>
    <x v="3"/>
    <x v="0"/>
    <n v="3762415"/>
    <n v="245867"/>
    <n v="62399"/>
    <n v="19589"/>
    <n v="327855"/>
    <n v="8.7139510128468017E-2"/>
    <x v="2"/>
    <n v="0"/>
  </r>
  <r>
    <s v="Post_3124"/>
    <x v="496"/>
    <x v="15"/>
    <x v="0"/>
    <x v="1"/>
    <x v="2"/>
    <x v="0"/>
    <n v="4646868"/>
    <n v="359508"/>
    <n v="120"/>
    <n v="34944"/>
    <n v="394572"/>
    <n v="8.4911385475120019E-2"/>
    <x v="1"/>
    <n v="0"/>
  </r>
  <r>
    <s v="Post_3125"/>
    <x v="661"/>
    <x v="20"/>
    <x v="1"/>
    <x v="9"/>
    <x v="5"/>
    <x v="4"/>
    <n v="2202961"/>
    <n v="39829"/>
    <n v="39612"/>
    <n v="33557"/>
    <n v="112998"/>
    <n v="5.1293690628204491E-2"/>
    <x v="2"/>
    <n v="0"/>
  </r>
  <r>
    <s v="Post_3126"/>
    <x v="251"/>
    <x v="17"/>
    <x v="0"/>
    <x v="6"/>
    <x v="0"/>
    <x v="6"/>
    <n v="1877441"/>
    <n v="110030"/>
    <n v="2062"/>
    <n v="22105"/>
    <n v="134197"/>
    <n v="7.1478677625555209E-2"/>
    <x v="0"/>
    <n v="0"/>
  </r>
  <r>
    <s v="Post_3127"/>
    <x v="197"/>
    <x v="17"/>
    <x v="1"/>
    <x v="8"/>
    <x v="4"/>
    <x v="0"/>
    <n v="2316030"/>
    <n v="473612"/>
    <n v="67470"/>
    <n v="39461"/>
    <n v="580543"/>
    <n v="0.25066298795784164"/>
    <x v="2"/>
    <n v="0"/>
  </r>
  <r>
    <s v="Post_3128"/>
    <x v="379"/>
    <x v="1"/>
    <x v="0"/>
    <x v="6"/>
    <x v="5"/>
    <x v="5"/>
    <n v="994627"/>
    <n v="274119"/>
    <n v="14486"/>
    <n v="14662"/>
    <n v="303267"/>
    <n v="0.30490525594016654"/>
    <x v="1"/>
    <n v="0"/>
  </r>
  <r>
    <s v="Post_3129"/>
    <x v="359"/>
    <x v="14"/>
    <x v="0"/>
    <x v="5"/>
    <x v="0"/>
    <x v="4"/>
    <n v="4096259"/>
    <n v="355421"/>
    <n v="35317"/>
    <n v="8773"/>
    <n v="399511"/>
    <n v="9.7530698132124949E-2"/>
    <x v="1"/>
    <n v="0"/>
  </r>
  <r>
    <s v="Post_3130"/>
    <x v="278"/>
    <x v="8"/>
    <x v="3"/>
    <x v="9"/>
    <x v="4"/>
    <x v="6"/>
    <n v="4485690"/>
    <n v="428585"/>
    <n v="35124"/>
    <n v="26006"/>
    <n v="489715"/>
    <n v="0.10917272482048469"/>
    <x v="1"/>
    <n v="0"/>
  </r>
  <r>
    <s v="Post_3131"/>
    <x v="523"/>
    <x v="14"/>
    <x v="0"/>
    <x v="3"/>
    <x v="4"/>
    <x v="2"/>
    <n v="4129059"/>
    <n v="10779"/>
    <n v="49769"/>
    <n v="49608"/>
    <n v="110156"/>
    <n v="2.6678233466753562E-2"/>
    <x v="2"/>
    <n v="0"/>
  </r>
  <r>
    <s v="Post_3132"/>
    <x v="622"/>
    <x v="13"/>
    <x v="2"/>
    <x v="9"/>
    <x v="4"/>
    <x v="5"/>
    <n v="695143"/>
    <n v="445169"/>
    <n v="82700"/>
    <n v="22347"/>
    <n v="550216"/>
    <n v="0.79151483939275802"/>
    <x v="1"/>
    <n v="0"/>
  </r>
  <r>
    <s v="Post_3133"/>
    <x v="601"/>
    <x v="0"/>
    <x v="0"/>
    <x v="2"/>
    <x v="5"/>
    <x v="2"/>
    <n v="3830713"/>
    <n v="309847"/>
    <n v="47878"/>
    <n v="25793"/>
    <n v="383518"/>
    <n v="0.10011661014542202"/>
    <x v="0"/>
    <n v="0"/>
  </r>
  <r>
    <s v="Post_3134"/>
    <x v="78"/>
    <x v="8"/>
    <x v="0"/>
    <x v="7"/>
    <x v="1"/>
    <x v="5"/>
    <n v="2973845"/>
    <n v="499922"/>
    <n v="38576"/>
    <n v="19020"/>
    <n v="557518"/>
    <n v="0.18747379234627226"/>
    <x v="0"/>
    <n v="0"/>
  </r>
  <r>
    <s v="Post_3135"/>
    <x v="679"/>
    <x v="12"/>
    <x v="2"/>
    <x v="7"/>
    <x v="5"/>
    <x v="6"/>
    <n v="4718747"/>
    <n v="76519"/>
    <n v="2851"/>
    <n v="10195"/>
    <n v="89565"/>
    <n v="1.8980674318839302E-2"/>
    <x v="0"/>
    <n v="0"/>
  </r>
  <r>
    <s v="Post_3136"/>
    <x v="98"/>
    <x v="15"/>
    <x v="0"/>
    <x v="0"/>
    <x v="4"/>
    <x v="3"/>
    <n v="1108583"/>
    <n v="156718"/>
    <n v="15931"/>
    <n v="27325"/>
    <n v="199974"/>
    <n v="0.1803870346198706"/>
    <x v="0"/>
    <n v="0"/>
  </r>
  <r>
    <s v="Post_3137"/>
    <x v="631"/>
    <x v="23"/>
    <x v="3"/>
    <x v="2"/>
    <x v="1"/>
    <x v="6"/>
    <n v="2664292"/>
    <n v="168521"/>
    <n v="48709"/>
    <n v="898"/>
    <n v="218128"/>
    <n v="8.1870906041830255E-2"/>
    <x v="1"/>
    <n v="0"/>
  </r>
  <r>
    <s v="Post_3138"/>
    <x v="547"/>
    <x v="13"/>
    <x v="0"/>
    <x v="0"/>
    <x v="5"/>
    <x v="2"/>
    <n v="4440291"/>
    <n v="236499"/>
    <n v="38230"/>
    <n v="42230"/>
    <n v="316959"/>
    <n v="7.1382483715594316E-2"/>
    <x v="2"/>
    <n v="0"/>
  </r>
  <r>
    <s v="Post_3139"/>
    <x v="663"/>
    <x v="19"/>
    <x v="0"/>
    <x v="0"/>
    <x v="2"/>
    <x v="4"/>
    <n v="3096154"/>
    <n v="157721"/>
    <n v="32538"/>
    <n v="35012"/>
    <n v="225271"/>
    <n v="7.2758331788405878E-2"/>
    <x v="0"/>
    <n v="0"/>
  </r>
  <r>
    <s v="Post_3140"/>
    <x v="459"/>
    <x v="9"/>
    <x v="1"/>
    <x v="8"/>
    <x v="4"/>
    <x v="0"/>
    <n v="1800642"/>
    <n v="446765"/>
    <n v="97999"/>
    <n v="9762"/>
    <n v="554526"/>
    <n v="0.30796016087595424"/>
    <x v="2"/>
    <n v="0"/>
  </r>
  <r>
    <s v="Post_3141"/>
    <x v="599"/>
    <x v="11"/>
    <x v="0"/>
    <x v="6"/>
    <x v="1"/>
    <x v="2"/>
    <n v="1546442"/>
    <n v="244895"/>
    <n v="62161"/>
    <n v="17635"/>
    <n v="324691"/>
    <n v="0.20996002436560829"/>
    <x v="1"/>
    <n v="0"/>
  </r>
  <r>
    <s v="Post_3142"/>
    <x v="708"/>
    <x v="18"/>
    <x v="2"/>
    <x v="2"/>
    <x v="2"/>
    <x v="1"/>
    <n v="3684565"/>
    <n v="82773"/>
    <n v="32745"/>
    <n v="7069"/>
    <n v="122587"/>
    <n v="3.3270413196673149E-2"/>
    <x v="0"/>
    <n v="0"/>
  </r>
  <r>
    <s v="Post_3143"/>
    <x v="273"/>
    <x v="2"/>
    <x v="0"/>
    <x v="4"/>
    <x v="5"/>
    <x v="6"/>
    <n v="2836188"/>
    <n v="36484"/>
    <n v="53999"/>
    <n v="3938"/>
    <n v="94421"/>
    <n v="3.3291516641350993E-2"/>
    <x v="2"/>
    <n v="0"/>
  </r>
  <r>
    <s v="Post_3144"/>
    <x v="76"/>
    <x v="19"/>
    <x v="2"/>
    <x v="0"/>
    <x v="0"/>
    <x v="2"/>
    <n v="1927040"/>
    <n v="160622"/>
    <n v="93396"/>
    <n v="5725"/>
    <n v="259743"/>
    <n v="0.13478858767851212"/>
    <x v="2"/>
    <n v="0"/>
  </r>
  <r>
    <s v="Post_3145"/>
    <x v="631"/>
    <x v="23"/>
    <x v="2"/>
    <x v="1"/>
    <x v="2"/>
    <x v="5"/>
    <n v="2710942"/>
    <n v="161337"/>
    <n v="11653"/>
    <n v="28138"/>
    <n v="201128"/>
    <n v="7.4191185204257409E-2"/>
    <x v="1"/>
    <n v="0"/>
  </r>
  <r>
    <s v="Post_3146"/>
    <x v="696"/>
    <x v="13"/>
    <x v="0"/>
    <x v="7"/>
    <x v="3"/>
    <x v="4"/>
    <n v="1428672"/>
    <n v="39949"/>
    <n v="70314"/>
    <n v="15133"/>
    <n v="125396"/>
    <n v="8.777102092012723E-2"/>
    <x v="2"/>
    <n v="0"/>
  </r>
  <r>
    <s v="Post_3147"/>
    <x v="241"/>
    <x v="3"/>
    <x v="2"/>
    <x v="8"/>
    <x v="4"/>
    <x v="4"/>
    <n v="171187"/>
    <n v="222198"/>
    <n v="53766"/>
    <n v="33555"/>
    <n v="309519"/>
    <n v="1.8080753795556905"/>
    <x v="0"/>
    <n v="0"/>
  </r>
  <r>
    <s v="Post_3148"/>
    <x v="524"/>
    <x v="10"/>
    <x v="0"/>
    <x v="1"/>
    <x v="2"/>
    <x v="2"/>
    <n v="2400993"/>
    <n v="149169"/>
    <n v="86258"/>
    <n v="22586"/>
    <n v="258013"/>
    <n v="0.10746095469666092"/>
    <x v="2"/>
    <n v="0"/>
  </r>
  <r>
    <s v="Post_3149"/>
    <x v="91"/>
    <x v="14"/>
    <x v="3"/>
    <x v="9"/>
    <x v="1"/>
    <x v="7"/>
    <n v="683404"/>
    <n v="125632"/>
    <n v="69396"/>
    <n v="42246"/>
    <n v="237274"/>
    <n v="0.34719433892690121"/>
    <x v="0"/>
    <n v="0"/>
  </r>
  <r>
    <s v="Post_3150"/>
    <x v="278"/>
    <x v="8"/>
    <x v="3"/>
    <x v="2"/>
    <x v="5"/>
    <x v="0"/>
    <n v="1084845"/>
    <n v="236291"/>
    <n v="48695"/>
    <n v="20230"/>
    <n v="305216"/>
    <n v="0.28134526130461035"/>
    <x v="2"/>
    <n v="0"/>
  </r>
  <r>
    <s v="Post_3151"/>
    <x v="711"/>
    <x v="12"/>
    <x v="0"/>
    <x v="9"/>
    <x v="2"/>
    <x v="5"/>
    <n v="785441"/>
    <n v="251319"/>
    <n v="90801"/>
    <n v="45639"/>
    <n v="387759"/>
    <n v="0.49368316652683014"/>
    <x v="0"/>
    <n v="0"/>
  </r>
  <r>
    <s v="Post_3152"/>
    <x v="59"/>
    <x v="9"/>
    <x v="1"/>
    <x v="7"/>
    <x v="1"/>
    <x v="4"/>
    <n v="2088618"/>
    <n v="33474"/>
    <n v="31406"/>
    <n v="37790"/>
    <n v="102670"/>
    <n v="4.9156906624380332E-2"/>
    <x v="2"/>
    <n v="0"/>
  </r>
  <r>
    <s v="Post_3153"/>
    <x v="238"/>
    <x v="7"/>
    <x v="3"/>
    <x v="7"/>
    <x v="5"/>
    <x v="3"/>
    <n v="1877888"/>
    <n v="358995"/>
    <n v="39781"/>
    <n v="6260"/>
    <n v="405036"/>
    <n v="0.21568698452729876"/>
    <x v="1"/>
    <n v="0"/>
  </r>
  <r>
    <s v="Post_3154"/>
    <x v="561"/>
    <x v="16"/>
    <x v="3"/>
    <x v="6"/>
    <x v="5"/>
    <x v="2"/>
    <n v="2518128"/>
    <n v="77170"/>
    <n v="26752"/>
    <n v="2951"/>
    <n v="106873"/>
    <n v="4.2441448568142685E-2"/>
    <x v="1"/>
    <n v="0"/>
  </r>
  <r>
    <s v="Post_3155"/>
    <x v="208"/>
    <x v="18"/>
    <x v="3"/>
    <x v="8"/>
    <x v="2"/>
    <x v="2"/>
    <n v="2056076"/>
    <n v="481020"/>
    <n v="94615"/>
    <n v="25181"/>
    <n v="600816"/>
    <n v="0.292214879216527"/>
    <x v="1"/>
    <n v="0"/>
  </r>
  <r>
    <s v="Post_3156"/>
    <x v="355"/>
    <x v="20"/>
    <x v="3"/>
    <x v="8"/>
    <x v="3"/>
    <x v="2"/>
    <n v="535121"/>
    <n v="205652"/>
    <n v="74668"/>
    <n v="45507"/>
    <n v="325827"/>
    <n v="0.60888471953072298"/>
    <x v="1"/>
    <n v="0"/>
  </r>
  <r>
    <s v="Post_3157"/>
    <x v="297"/>
    <x v="13"/>
    <x v="0"/>
    <x v="9"/>
    <x v="3"/>
    <x v="1"/>
    <n v="3881244"/>
    <n v="322762"/>
    <n v="69154"/>
    <n v="45772"/>
    <n v="437688"/>
    <n v="0.11277002940294401"/>
    <x v="2"/>
    <n v="0"/>
  </r>
  <r>
    <s v="Post_3158"/>
    <x v="512"/>
    <x v="1"/>
    <x v="3"/>
    <x v="4"/>
    <x v="2"/>
    <x v="7"/>
    <n v="4498572"/>
    <n v="449425"/>
    <n v="54623"/>
    <n v="35583"/>
    <n v="539631"/>
    <n v="0.11995606605829583"/>
    <x v="0"/>
    <n v="0"/>
  </r>
  <r>
    <s v="Post_3159"/>
    <x v="304"/>
    <x v="21"/>
    <x v="1"/>
    <x v="9"/>
    <x v="0"/>
    <x v="5"/>
    <n v="3008256"/>
    <n v="49571"/>
    <n v="4667"/>
    <n v="7419"/>
    <n v="61657"/>
    <n v="2.0495928537996765E-2"/>
    <x v="0"/>
    <n v="0"/>
  </r>
  <r>
    <s v="Post_3160"/>
    <x v="699"/>
    <x v="22"/>
    <x v="3"/>
    <x v="4"/>
    <x v="5"/>
    <x v="2"/>
    <n v="1987787"/>
    <n v="41192"/>
    <n v="4687"/>
    <n v="26107"/>
    <n v="71986"/>
    <n v="3.6214141656022499E-2"/>
    <x v="2"/>
    <n v="0"/>
  </r>
  <r>
    <s v="Post_3161"/>
    <x v="368"/>
    <x v="9"/>
    <x v="0"/>
    <x v="2"/>
    <x v="3"/>
    <x v="7"/>
    <n v="4486633"/>
    <n v="27418"/>
    <n v="58555"/>
    <n v="3114"/>
    <n v="89087"/>
    <n v="1.9856092530857773E-2"/>
    <x v="2"/>
    <n v="0"/>
  </r>
  <r>
    <s v="Post_3162"/>
    <x v="593"/>
    <x v="7"/>
    <x v="0"/>
    <x v="4"/>
    <x v="4"/>
    <x v="2"/>
    <n v="496567"/>
    <n v="260126"/>
    <n v="47936"/>
    <n v="7127"/>
    <n v="315189"/>
    <n v="0.63473609804920583"/>
    <x v="0"/>
    <n v="0"/>
  </r>
  <r>
    <s v="Post_3163"/>
    <x v="538"/>
    <x v="15"/>
    <x v="3"/>
    <x v="5"/>
    <x v="3"/>
    <x v="0"/>
    <n v="4731153"/>
    <n v="280741"/>
    <n v="96904"/>
    <n v="17906"/>
    <n v="395551"/>
    <n v="8.3605624252692731E-2"/>
    <x v="1"/>
    <n v="0"/>
  </r>
  <r>
    <s v="Post_3164"/>
    <x v="44"/>
    <x v="19"/>
    <x v="2"/>
    <x v="6"/>
    <x v="2"/>
    <x v="2"/>
    <n v="212704"/>
    <n v="431284"/>
    <n v="38305"/>
    <n v="46613"/>
    <n v="516202"/>
    <n v="2.4268561004964644"/>
    <x v="0"/>
    <n v="0"/>
  </r>
  <r>
    <s v="Post_3165"/>
    <x v="372"/>
    <x v="6"/>
    <x v="2"/>
    <x v="9"/>
    <x v="5"/>
    <x v="7"/>
    <n v="1314532"/>
    <n v="324119"/>
    <n v="29318"/>
    <n v="7716"/>
    <n v="361153"/>
    <n v="0.27473884241692098"/>
    <x v="0"/>
    <n v="0"/>
  </r>
  <r>
    <s v="Post_3166"/>
    <x v="641"/>
    <x v="1"/>
    <x v="0"/>
    <x v="1"/>
    <x v="0"/>
    <x v="0"/>
    <n v="1616973"/>
    <n v="258225"/>
    <n v="21629"/>
    <n v="6932"/>
    <n v="286786"/>
    <n v="0.17735979512335703"/>
    <x v="1"/>
    <n v="0"/>
  </r>
  <r>
    <s v="Post_3167"/>
    <x v="286"/>
    <x v="12"/>
    <x v="1"/>
    <x v="1"/>
    <x v="2"/>
    <x v="7"/>
    <n v="3692899"/>
    <n v="333304"/>
    <n v="64397"/>
    <n v="41206"/>
    <n v="438907"/>
    <n v="0.1188516122428477"/>
    <x v="0"/>
    <n v="0"/>
  </r>
  <r>
    <s v="Post_3168"/>
    <x v="596"/>
    <x v="20"/>
    <x v="2"/>
    <x v="8"/>
    <x v="4"/>
    <x v="0"/>
    <n v="1670435"/>
    <n v="67796"/>
    <n v="52824"/>
    <n v="30462"/>
    <n v="151082"/>
    <n v="9.0444704523073335E-2"/>
    <x v="1"/>
    <n v="0"/>
  </r>
  <r>
    <s v="Post_3169"/>
    <x v="219"/>
    <x v="7"/>
    <x v="2"/>
    <x v="9"/>
    <x v="1"/>
    <x v="1"/>
    <n v="3923288"/>
    <n v="442212"/>
    <n v="71040"/>
    <n v="4338"/>
    <n v="517590"/>
    <n v="0.13192760765969769"/>
    <x v="1"/>
    <n v="0"/>
  </r>
  <r>
    <s v="Post_3170"/>
    <x v="213"/>
    <x v="11"/>
    <x v="0"/>
    <x v="6"/>
    <x v="1"/>
    <x v="6"/>
    <n v="1756626"/>
    <n v="3030"/>
    <n v="44751"/>
    <n v="5046"/>
    <n v="52827"/>
    <n v="3.007299220209652E-2"/>
    <x v="1"/>
    <n v="0"/>
  </r>
  <r>
    <s v="Post_3171"/>
    <x v="648"/>
    <x v="3"/>
    <x v="2"/>
    <x v="8"/>
    <x v="3"/>
    <x v="4"/>
    <n v="1262732"/>
    <n v="476695"/>
    <n v="34147"/>
    <n v="6539"/>
    <n v="517381"/>
    <n v="0.40973143945033469"/>
    <x v="2"/>
    <n v="0"/>
  </r>
  <r>
    <s v="Post_3172"/>
    <x v="609"/>
    <x v="16"/>
    <x v="1"/>
    <x v="9"/>
    <x v="3"/>
    <x v="2"/>
    <n v="652613"/>
    <n v="68913"/>
    <n v="48724"/>
    <n v="2520"/>
    <n v="120157"/>
    <n v="0.18411677364686269"/>
    <x v="0"/>
    <n v="0"/>
  </r>
  <r>
    <s v="Post_3173"/>
    <x v="100"/>
    <x v="18"/>
    <x v="0"/>
    <x v="9"/>
    <x v="4"/>
    <x v="4"/>
    <n v="2216863"/>
    <n v="499147"/>
    <n v="11602"/>
    <n v="4513"/>
    <n v="515262"/>
    <n v="0.2324284360377705"/>
    <x v="2"/>
    <n v="0"/>
  </r>
  <r>
    <s v="Post_3174"/>
    <x v="639"/>
    <x v="13"/>
    <x v="0"/>
    <x v="8"/>
    <x v="0"/>
    <x v="1"/>
    <n v="3847940"/>
    <n v="382933"/>
    <n v="33818"/>
    <n v="35325"/>
    <n v="452076"/>
    <n v="0.11748519987317889"/>
    <x v="0"/>
    <n v="0"/>
  </r>
  <r>
    <s v="Post_3175"/>
    <x v="671"/>
    <x v="14"/>
    <x v="0"/>
    <x v="8"/>
    <x v="4"/>
    <x v="0"/>
    <n v="431450"/>
    <n v="299277"/>
    <n v="88023"/>
    <n v="22378"/>
    <n v="409678"/>
    <n v="0.9495376057480589"/>
    <x v="1"/>
    <n v="0"/>
  </r>
  <r>
    <s v="Post_3176"/>
    <x v="503"/>
    <x v="11"/>
    <x v="3"/>
    <x v="5"/>
    <x v="5"/>
    <x v="7"/>
    <n v="4136937"/>
    <n v="384754"/>
    <n v="68003"/>
    <n v="30923"/>
    <n v="483680"/>
    <n v="0.11691741982050971"/>
    <x v="0"/>
    <n v="0"/>
  </r>
  <r>
    <s v="Post_3177"/>
    <x v="695"/>
    <x v="20"/>
    <x v="2"/>
    <x v="1"/>
    <x v="3"/>
    <x v="2"/>
    <n v="4747512"/>
    <n v="453977"/>
    <n v="51450"/>
    <n v="12085"/>
    <n v="517512"/>
    <n v="0.1090069914515224"/>
    <x v="1"/>
    <n v="0"/>
  </r>
  <r>
    <s v="Post_3178"/>
    <x v="184"/>
    <x v="21"/>
    <x v="3"/>
    <x v="0"/>
    <x v="5"/>
    <x v="6"/>
    <n v="2391980"/>
    <n v="444847"/>
    <n v="46095"/>
    <n v="44360"/>
    <n v="535302"/>
    <n v="0.22379033269508941"/>
    <x v="2"/>
    <n v="0"/>
  </r>
  <r>
    <s v="Post_3179"/>
    <x v="498"/>
    <x v="23"/>
    <x v="2"/>
    <x v="2"/>
    <x v="1"/>
    <x v="7"/>
    <n v="2663152"/>
    <n v="206052"/>
    <n v="32784"/>
    <n v="32820"/>
    <n v="271656"/>
    <n v="0.10200544317410347"/>
    <x v="0"/>
    <n v="0"/>
  </r>
  <r>
    <s v="Post_3180"/>
    <x v="654"/>
    <x v="13"/>
    <x v="2"/>
    <x v="9"/>
    <x v="5"/>
    <x v="3"/>
    <n v="932607"/>
    <n v="202697"/>
    <n v="90673"/>
    <n v="270"/>
    <n v="293640"/>
    <n v="0.31485931373022075"/>
    <x v="0"/>
    <n v="0"/>
  </r>
  <r>
    <s v="Post_3181"/>
    <x v="74"/>
    <x v="8"/>
    <x v="2"/>
    <x v="3"/>
    <x v="5"/>
    <x v="7"/>
    <n v="1295631"/>
    <n v="384661"/>
    <n v="43128"/>
    <n v="25664"/>
    <n v="453453"/>
    <n v="0.34998622292921366"/>
    <x v="0"/>
    <n v="0"/>
  </r>
  <r>
    <s v="Post_3182"/>
    <x v="487"/>
    <x v="21"/>
    <x v="0"/>
    <x v="8"/>
    <x v="1"/>
    <x v="4"/>
    <n v="3914990"/>
    <n v="257949"/>
    <n v="1409"/>
    <n v="41644"/>
    <n v="301002"/>
    <n v="7.6884487572126625E-2"/>
    <x v="1"/>
    <n v="0"/>
  </r>
  <r>
    <s v="Post_3183"/>
    <x v="596"/>
    <x v="20"/>
    <x v="1"/>
    <x v="4"/>
    <x v="4"/>
    <x v="2"/>
    <n v="4004484"/>
    <n v="28922"/>
    <n v="67896"/>
    <n v="39287"/>
    <n v="136105"/>
    <n v="3.3988149284651908E-2"/>
    <x v="1"/>
    <n v="0"/>
  </r>
  <r>
    <s v="Post_3184"/>
    <x v="694"/>
    <x v="8"/>
    <x v="2"/>
    <x v="7"/>
    <x v="2"/>
    <x v="1"/>
    <n v="2526693"/>
    <n v="23428"/>
    <n v="62797"/>
    <n v="28304"/>
    <n v="114529"/>
    <n v="4.5327627851899699E-2"/>
    <x v="1"/>
    <n v="0"/>
  </r>
  <r>
    <s v="Post_3185"/>
    <x v="147"/>
    <x v="20"/>
    <x v="2"/>
    <x v="4"/>
    <x v="5"/>
    <x v="0"/>
    <n v="3234591"/>
    <n v="152530"/>
    <n v="42933"/>
    <n v="15910"/>
    <n v="211373"/>
    <n v="6.5347674559163738E-2"/>
    <x v="2"/>
    <n v="0"/>
  </r>
  <r>
    <s v="Post_3186"/>
    <x v="214"/>
    <x v="9"/>
    <x v="2"/>
    <x v="0"/>
    <x v="1"/>
    <x v="3"/>
    <n v="1680858"/>
    <n v="306722"/>
    <n v="26650"/>
    <n v="22652"/>
    <n v="356024"/>
    <n v="0.21181087278044902"/>
    <x v="2"/>
    <n v="0"/>
  </r>
  <r>
    <s v="Post_3187"/>
    <x v="312"/>
    <x v="10"/>
    <x v="3"/>
    <x v="2"/>
    <x v="4"/>
    <x v="4"/>
    <n v="3524578"/>
    <n v="205017"/>
    <n v="50107"/>
    <n v="46380"/>
    <n v="301504"/>
    <n v="8.5543290572658623E-2"/>
    <x v="2"/>
    <n v="0"/>
  </r>
  <r>
    <s v="Post_3188"/>
    <x v="309"/>
    <x v="12"/>
    <x v="2"/>
    <x v="3"/>
    <x v="3"/>
    <x v="3"/>
    <n v="811909"/>
    <n v="267877"/>
    <n v="99635"/>
    <n v="33755"/>
    <n v="401267"/>
    <n v="0.49422656972641021"/>
    <x v="2"/>
    <n v="0"/>
  </r>
  <r>
    <s v="Post_3189"/>
    <x v="527"/>
    <x v="13"/>
    <x v="1"/>
    <x v="8"/>
    <x v="1"/>
    <x v="7"/>
    <n v="2703206"/>
    <n v="265588"/>
    <n v="10903"/>
    <n v="43619"/>
    <n v="320110"/>
    <n v="0.11841864807935466"/>
    <x v="2"/>
    <n v="0"/>
  </r>
  <r>
    <s v="Post_3190"/>
    <x v="156"/>
    <x v="15"/>
    <x v="2"/>
    <x v="9"/>
    <x v="1"/>
    <x v="6"/>
    <n v="4926792"/>
    <n v="476756"/>
    <n v="74016"/>
    <n v="30462"/>
    <n v="581234"/>
    <n v="0.11797413002213204"/>
    <x v="1"/>
    <n v="0"/>
  </r>
  <r>
    <s v="Post_3191"/>
    <x v="586"/>
    <x v="21"/>
    <x v="1"/>
    <x v="4"/>
    <x v="4"/>
    <x v="7"/>
    <n v="2605580"/>
    <n v="295265"/>
    <n v="43546"/>
    <n v="18596"/>
    <n v="357407"/>
    <n v="0.13716984318270789"/>
    <x v="0"/>
    <n v="0"/>
  </r>
  <r>
    <s v="Post_3192"/>
    <x v="552"/>
    <x v="4"/>
    <x v="1"/>
    <x v="2"/>
    <x v="0"/>
    <x v="6"/>
    <n v="675381"/>
    <n v="235103"/>
    <n v="16489"/>
    <n v="18896"/>
    <n v="270488"/>
    <n v="0.40049690471008215"/>
    <x v="2"/>
    <n v="0"/>
  </r>
  <r>
    <s v="Post_3193"/>
    <x v="537"/>
    <x v="15"/>
    <x v="3"/>
    <x v="8"/>
    <x v="2"/>
    <x v="2"/>
    <n v="2583578"/>
    <n v="117156"/>
    <n v="48201"/>
    <n v="44942"/>
    <n v="210299"/>
    <n v="8.1398355304155706E-2"/>
    <x v="0"/>
    <n v="0"/>
  </r>
  <r>
    <s v="Post_3194"/>
    <x v="41"/>
    <x v="3"/>
    <x v="3"/>
    <x v="9"/>
    <x v="1"/>
    <x v="6"/>
    <n v="3986877"/>
    <n v="179971"/>
    <n v="22707"/>
    <n v="20886"/>
    <n v="223564"/>
    <n v="5.6074967951105587E-2"/>
    <x v="2"/>
    <n v="0"/>
  </r>
  <r>
    <s v="Post_3195"/>
    <x v="100"/>
    <x v="18"/>
    <x v="3"/>
    <x v="9"/>
    <x v="2"/>
    <x v="1"/>
    <n v="4576712"/>
    <n v="135578"/>
    <n v="31719"/>
    <n v="36180"/>
    <n v="203477"/>
    <n v="4.4459210018021673E-2"/>
    <x v="2"/>
    <n v="0"/>
  </r>
  <r>
    <s v="Post_3196"/>
    <x v="528"/>
    <x v="6"/>
    <x v="1"/>
    <x v="7"/>
    <x v="1"/>
    <x v="1"/>
    <n v="3228575"/>
    <n v="264811"/>
    <n v="27451"/>
    <n v="24414"/>
    <n v="316676"/>
    <n v="9.8085378224139139E-2"/>
    <x v="0"/>
    <n v="0"/>
  </r>
  <r>
    <s v="Post_3197"/>
    <x v="378"/>
    <x v="3"/>
    <x v="1"/>
    <x v="1"/>
    <x v="5"/>
    <x v="3"/>
    <n v="3413756"/>
    <n v="181553"/>
    <n v="21480"/>
    <n v="3465"/>
    <n v="206498"/>
    <n v="6.048997057786204E-2"/>
    <x v="2"/>
    <n v="0"/>
  </r>
  <r>
    <s v="Post_3198"/>
    <x v="699"/>
    <x v="22"/>
    <x v="2"/>
    <x v="9"/>
    <x v="2"/>
    <x v="1"/>
    <n v="939606"/>
    <n v="232692"/>
    <n v="8846"/>
    <n v="36166"/>
    <n v="277704"/>
    <n v="0.29555366823966639"/>
    <x v="0"/>
    <n v="0"/>
  </r>
  <r>
    <s v="Post_3199"/>
    <x v="326"/>
    <x v="1"/>
    <x v="1"/>
    <x v="2"/>
    <x v="2"/>
    <x v="6"/>
    <n v="1145849"/>
    <n v="287542"/>
    <n v="90299"/>
    <n v="42322"/>
    <n v="420163"/>
    <n v="0.36668269553841737"/>
    <x v="0"/>
    <n v="0"/>
  </r>
  <r>
    <s v="Post_3200"/>
    <x v="263"/>
    <x v="21"/>
    <x v="2"/>
    <x v="0"/>
    <x v="0"/>
    <x v="6"/>
    <n v="588305"/>
    <n v="355237"/>
    <n v="85558"/>
    <n v="1657"/>
    <n v="442452"/>
    <n v="0.75207927860548529"/>
    <x v="1"/>
    <n v="0"/>
  </r>
  <r>
    <s v="Post_3201"/>
    <x v="89"/>
    <x v="3"/>
    <x v="3"/>
    <x v="7"/>
    <x v="1"/>
    <x v="7"/>
    <n v="3861892"/>
    <n v="47708"/>
    <n v="76578"/>
    <n v="37640"/>
    <n v="161926"/>
    <n v="4.1929189112486831E-2"/>
    <x v="2"/>
    <n v="0"/>
  </r>
  <r>
    <s v="Post_3202"/>
    <x v="207"/>
    <x v="22"/>
    <x v="2"/>
    <x v="1"/>
    <x v="2"/>
    <x v="2"/>
    <n v="4427716"/>
    <n v="109062"/>
    <n v="80947"/>
    <n v="40554"/>
    <n v="230563"/>
    <n v="5.2072671327609989E-2"/>
    <x v="0"/>
    <n v="0"/>
  </r>
  <r>
    <s v="Post_3203"/>
    <x v="448"/>
    <x v="21"/>
    <x v="3"/>
    <x v="1"/>
    <x v="0"/>
    <x v="0"/>
    <n v="4806719"/>
    <n v="334394"/>
    <n v="46223"/>
    <n v="41057"/>
    <n v="421674"/>
    <n v="8.7725951943519065E-2"/>
    <x v="2"/>
    <n v="0"/>
  </r>
  <r>
    <s v="Post_3204"/>
    <x v="607"/>
    <x v="3"/>
    <x v="2"/>
    <x v="2"/>
    <x v="4"/>
    <x v="6"/>
    <n v="4814733"/>
    <n v="413922"/>
    <n v="85371"/>
    <n v="14507"/>
    <n v="513800"/>
    <n v="0.10671412101148703"/>
    <x v="0"/>
    <n v="0"/>
  </r>
  <r>
    <s v="Post_3205"/>
    <x v="544"/>
    <x v="23"/>
    <x v="0"/>
    <x v="5"/>
    <x v="3"/>
    <x v="2"/>
    <n v="3946834"/>
    <n v="394401"/>
    <n v="54346"/>
    <n v="6258"/>
    <n v="455005"/>
    <n v="0.11528354118769626"/>
    <x v="1"/>
    <n v="0"/>
  </r>
  <r>
    <s v="Post_3206"/>
    <x v="654"/>
    <x v="13"/>
    <x v="3"/>
    <x v="9"/>
    <x v="0"/>
    <x v="3"/>
    <n v="1269726"/>
    <n v="270115"/>
    <n v="42913"/>
    <n v="11512"/>
    <n v="324540"/>
    <n v="0.25559845194947572"/>
    <x v="0"/>
    <n v="0"/>
  </r>
  <r>
    <s v="Post_3207"/>
    <x v="58"/>
    <x v="17"/>
    <x v="2"/>
    <x v="8"/>
    <x v="2"/>
    <x v="0"/>
    <n v="4079564"/>
    <n v="286423"/>
    <n v="76936"/>
    <n v="10893"/>
    <n v="374252"/>
    <n v="9.1738234772147223E-2"/>
    <x v="1"/>
    <n v="0"/>
  </r>
  <r>
    <s v="Post_3208"/>
    <x v="126"/>
    <x v="2"/>
    <x v="1"/>
    <x v="0"/>
    <x v="2"/>
    <x v="1"/>
    <n v="4431107"/>
    <n v="465657"/>
    <n v="33665"/>
    <n v="5015"/>
    <n v="504337"/>
    <n v="0.11381738242836384"/>
    <x v="1"/>
    <n v="0"/>
  </r>
  <r>
    <s v="Post_3209"/>
    <x v="204"/>
    <x v="19"/>
    <x v="3"/>
    <x v="0"/>
    <x v="4"/>
    <x v="5"/>
    <n v="4020489"/>
    <n v="25700"/>
    <n v="44736"/>
    <n v="49114"/>
    <n v="119550"/>
    <n v="2.9735188928510934E-2"/>
    <x v="2"/>
    <n v="0"/>
  </r>
  <r>
    <s v="Post_3210"/>
    <x v="349"/>
    <x v="7"/>
    <x v="1"/>
    <x v="1"/>
    <x v="0"/>
    <x v="3"/>
    <n v="2982515"/>
    <n v="223769"/>
    <n v="87424"/>
    <n v="11556"/>
    <n v="322749"/>
    <n v="0.10821370554716406"/>
    <x v="0"/>
    <n v="0"/>
  </r>
  <r>
    <s v="Post_3211"/>
    <x v="289"/>
    <x v="5"/>
    <x v="3"/>
    <x v="6"/>
    <x v="0"/>
    <x v="7"/>
    <n v="556692"/>
    <n v="349917"/>
    <n v="96965"/>
    <n v="6379"/>
    <n v="453261"/>
    <n v="0.81420426375805655"/>
    <x v="2"/>
    <n v="0"/>
  </r>
  <r>
    <s v="Post_3212"/>
    <x v="295"/>
    <x v="14"/>
    <x v="1"/>
    <x v="2"/>
    <x v="3"/>
    <x v="5"/>
    <n v="2487151"/>
    <n v="309174"/>
    <n v="3823"/>
    <n v="14068"/>
    <n v="327065"/>
    <n v="0.13150186699561064"/>
    <x v="0"/>
    <n v="0"/>
  </r>
  <r>
    <s v="Post_3213"/>
    <x v="274"/>
    <x v="20"/>
    <x v="1"/>
    <x v="0"/>
    <x v="4"/>
    <x v="5"/>
    <n v="827453"/>
    <n v="98572"/>
    <n v="86466"/>
    <n v="22004"/>
    <n v="207042"/>
    <n v="0.25021602435425333"/>
    <x v="0"/>
    <n v="0"/>
  </r>
  <r>
    <s v="Post_3214"/>
    <x v="127"/>
    <x v="16"/>
    <x v="3"/>
    <x v="5"/>
    <x v="3"/>
    <x v="0"/>
    <n v="724983"/>
    <n v="68237"/>
    <n v="29413"/>
    <n v="27681"/>
    <n v="125331"/>
    <n v="0.17287439843417018"/>
    <x v="1"/>
    <n v="0"/>
  </r>
  <r>
    <s v="Post_3215"/>
    <x v="318"/>
    <x v="9"/>
    <x v="2"/>
    <x v="5"/>
    <x v="0"/>
    <x v="0"/>
    <n v="1468817"/>
    <n v="150762"/>
    <n v="99579"/>
    <n v="1486"/>
    <n v="251827"/>
    <n v="0.17144885986477554"/>
    <x v="0"/>
    <n v="0"/>
  </r>
  <r>
    <s v="Post_3216"/>
    <x v="164"/>
    <x v="4"/>
    <x v="3"/>
    <x v="3"/>
    <x v="1"/>
    <x v="0"/>
    <n v="3186028"/>
    <n v="219247"/>
    <n v="83057"/>
    <n v="28304"/>
    <n v="330608"/>
    <n v="0.10376807736780719"/>
    <x v="1"/>
    <n v="0"/>
  </r>
  <r>
    <s v="Post_3217"/>
    <x v="472"/>
    <x v="19"/>
    <x v="0"/>
    <x v="8"/>
    <x v="4"/>
    <x v="5"/>
    <n v="4508915"/>
    <n v="87132"/>
    <n v="11145"/>
    <n v="1464"/>
    <n v="99741"/>
    <n v="2.2120842819170466E-2"/>
    <x v="0"/>
    <n v="0"/>
  </r>
  <r>
    <s v="Post_3218"/>
    <x v="39"/>
    <x v="10"/>
    <x v="1"/>
    <x v="6"/>
    <x v="0"/>
    <x v="7"/>
    <n v="4397591"/>
    <n v="416382"/>
    <n v="88301"/>
    <n v="47488"/>
    <n v="552171"/>
    <n v="0.12556215437042689"/>
    <x v="1"/>
    <n v="0"/>
  </r>
  <r>
    <s v="Post_3219"/>
    <x v="141"/>
    <x v="6"/>
    <x v="3"/>
    <x v="1"/>
    <x v="2"/>
    <x v="5"/>
    <n v="3601578"/>
    <n v="471857"/>
    <n v="28736"/>
    <n v="45781"/>
    <n v="546374"/>
    <n v="0.15170405860986491"/>
    <x v="1"/>
    <n v="0"/>
  </r>
  <r>
    <s v="Post_3220"/>
    <x v="470"/>
    <x v="18"/>
    <x v="2"/>
    <x v="6"/>
    <x v="0"/>
    <x v="7"/>
    <n v="3841456"/>
    <n v="348089"/>
    <n v="61193"/>
    <n v="14943"/>
    <n v="424225"/>
    <n v="0.11043338775714208"/>
    <x v="0"/>
    <n v="0"/>
  </r>
  <r>
    <s v="Post_3221"/>
    <x v="399"/>
    <x v="13"/>
    <x v="3"/>
    <x v="6"/>
    <x v="1"/>
    <x v="2"/>
    <n v="1034261"/>
    <n v="195633"/>
    <n v="15859"/>
    <n v="20583"/>
    <n v="232075"/>
    <n v="0.22438726781731111"/>
    <x v="2"/>
    <n v="0"/>
  </r>
  <r>
    <s v="Post_3222"/>
    <x v="111"/>
    <x v="16"/>
    <x v="1"/>
    <x v="8"/>
    <x v="5"/>
    <x v="3"/>
    <n v="604410"/>
    <n v="281512"/>
    <n v="29457"/>
    <n v="28963"/>
    <n v="339932"/>
    <n v="0.56241954964345398"/>
    <x v="1"/>
    <n v="0"/>
  </r>
  <r>
    <s v="Post_3223"/>
    <x v="551"/>
    <x v="13"/>
    <x v="3"/>
    <x v="4"/>
    <x v="2"/>
    <x v="7"/>
    <n v="2028335"/>
    <n v="172803"/>
    <n v="2213"/>
    <n v="18377"/>
    <n v="193393"/>
    <n v="9.5345689937806136E-2"/>
    <x v="1"/>
    <n v="0"/>
  </r>
  <r>
    <s v="Post_3224"/>
    <x v="296"/>
    <x v="10"/>
    <x v="1"/>
    <x v="9"/>
    <x v="0"/>
    <x v="1"/>
    <n v="4771704"/>
    <n v="282262"/>
    <n v="66844"/>
    <n v="16684"/>
    <n v="365790"/>
    <n v="7.6658149793029914E-2"/>
    <x v="2"/>
    <n v="0"/>
  </r>
  <r>
    <s v="Post_3225"/>
    <x v="84"/>
    <x v="2"/>
    <x v="3"/>
    <x v="2"/>
    <x v="0"/>
    <x v="2"/>
    <n v="3411739"/>
    <n v="218368"/>
    <n v="44457"/>
    <n v="4186"/>
    <n v="267011"/>
    <n v="7.826243449454956E-2"/>
    <x v="0"/>
    <n v="0"/>
  </r>
  <r>
    <s v="Post_3226"/>
    <x v="15"/>
    <x v="12"/>
    <x v="0"/>
    <x v="4"/>
    <x v="5"/>
    <x v="2"/>
    <n v="4076916"/>
    <n v="432821"/>
    <n v="9865"/>
    <n v="39288"/>
    <n v="481974"/>
    <n v="0.11822024294834625"/>
    <x v="2"/>
    <n v="0"/>
  </r>
  <r>
    <s v="Post_3227"/>
    <x v="137"/>
    <x v="3"/>
    <x v="3"/>
    <x v="1"/>
    <x v="2"/>
    <x v="0"/>
    <n v="2758264"/>
    <n v="432567"/>
    <n v="21030"/>
    <n v="35843"/>
    <n v="489440"/>
    <n v="0.17744494363121152"/>
    <x v="1"/>
    <n v="0"/>
  </r>
  <r>
    <s v="Post_3228"/>
    <x v="491"/>
    <x v="15"/>
    <x v="0"/>
    <x v="9"/>
    <x v="5"/>
    <x v="4"/>
    <n v="3998415"/>
    <n v="388913"/>
    <n v="45669"/>
    <n v="9024"/>
    <n v="443606"/>
    <n v="0.11094546213937273"/>
    <x v="1"/>
    <n v="0"/>
  </r>
  <r>
    <s v="Post_3229"/>
    <x v="259"/>
    <x v="13"/>
    <x v="2"/>
    <x v="3"/>
    <x v="3"/>
    <x v="2"/>
    <n v="1042784"/>
    <n v="488595"/>
    <n v="87749"/>
    <n v="45019"/>
    <n v="621363"/>
    <n v="0.59586932672538129"/>
    <x v="0"/>
    <n v="0"/>
  </r>
  <r>
    <s v="Post_3230"/>
    <x v="581"/>
    <x v="17"/>
    <x v="1"/>
    <x v="1"/>
    <x v="2"/>
    <x v="7"/>
    <n v="4873492"/>
    <n v="97181"/>
    <n v="19120"/>
    <n v="23324"/>
    <n v="139625"/>
    <n v="2.8649888006382282E-2"/>
    <x v="0"/>
    <n v="0"/>
  </r>
  <r>
    <s v="Post_3231"/>
    <x v="71"/>
    <x v="15"/>
    <x v="3"/>
    <x v="8"/>
    <x v="2"/>
    <x v="1"/>
    <n v="975799"/>
    <n v="320442"/>
    <n v="87429"/>
    <n v="44516"/>
    <n v="452387"/>
    <n v="0.46360674688127368"/>
    <x v="1"/>
    <n v="0"/>
  </r>
  <r>
    <s v="Post_3232"/>
    <x v="432"/>
    <x v="0"/>
    <x v="1"/>
    <x v="5"/>
    <x v="5"/>
    <x v="7"/>
    <n v="1227035"/>
    <n v="90647"/>
    <n v="96551"/>
    <n v="30875"/>
    <n v="218073"/>
    <n v="0.17772353681842817"/>
    <x v="1"/>
    <n v="0"/>
  </r>
  <r>
    <s v="Post_3233"/>
    <x v="326"/>
    <x v="1"/>
    <x v="1"/>
    <x v="0"/>
    <x v="4"/>
    <x v="2"/>
    <n v="2940609"/>
    <n v="417021"/>
    <n v="8144"/>
    <n v="10445"/>
    <n v="435610"/>
    <n v="0.14813598135624287"/>
    <x v="1"/>
    <n v="0"/>
  </r>
  <r>
    <s v="Post_3234"/>
    <x v="665"/>
    <x v="8"/>
    <x v="2"/>
    <x v="9"/>
    <x v="4"/>
    <x v="5"/>
    <n v="3088030"/>
    <n v="409248"/>
    <n v="48230"/>
    <n v="35140"/>
    <n v="492618"/>
    <n v="0.15952500461459249"/>
    <x v="2"/>
    <n v="0"/>
  </r>
  <r>
    <s v="Post_3235"/>
    <x v="186"/>
    <x v="12"/>
    <x v="2"/>
    <x v="6"/>
    <x v="2"/>
    <x v="1"/>
    <n v="1459533"/>
    <n v="280764"/>
    <n v="84256"/>
    <n v="47050"/>
    <n v="412070"/>
    <n v="0.28233003296259829"/>
    <x v="0"/>
    <n v="0"/>
  </r>
  <r>
    <s v="Post_3236"/>
    <x v="252"/>
    <x v="10"/>
    <x v="1"/>
    <x v="8"/>
    <x v="0"/>
    <x v="3"/>
    <n v="4501262"/>
    <n v="376672"/>
    <n v="46465"/>
    <n v="42986"/>
    <n v="466123"/>
    <n v="0.10355384778757602"/>
    <x v="0"/>
    <n v="0"/>
  </r>
  <r>
    <s v="Post_3237"/>
    <x v="457"/>
    <x v="20"/>
    <x v="3"/>
    <x v="9"/>
    <x v="3"/>
    <x v="0"/>
    <n v="2946718"/>
    <n v="101693"/>
    <n v="79172"/>
    <n v="11498"/>
    <n v="192363"/>
    <n v="6.5280423847819846E-2"/>
    <x v="1"/>
    <n v="0"/>
  </r>
  <r>
    <s v="Post_3238"/>
    <x v="439"/>
    <x v="0"/>
    <x v="2"/>
    <x v="5"/>
    <x v="2"/>
    <x v="0"/>
    <n v="925089"/>
    <n v="320317"/>
    <n v="16914"/>
    <n v="36993"/>
    <n v="374224"/>
    <n v="0.40452756437488718"/>
    <x v="0"/>
    <n v="0"/>
  </r>
  <r>
    <s v="Post_3239"/>
    <x v="527"/>
    <x v="13"/>
    <x v="2"/>
    <x v="9"/>
    <x v="2"/>
    <x v="1"/>
    <n v="1912431"/>
    <n v="337274"/>
    <n v="36656"/>
    <n v="4315"/>
    <n v="378245"/>
    <n v="0.19778229907379666"/>
    <x v="1"/>
    <n v="0"/>
  </r>
  <r>
    <s v="Post_3240"/>
    <x v="168"/>
    <x v="18"/>
    <x v="1"/>
    <x v="7"/>
    <x v="1"/>
    <x v="1"/>
    <n v="2023201"/>
    <n v="336333"/>
    <n v="92713"/>
    <n v="45633"/>
    <n v="474679"/>
    <n v="0.23461781602519968"/>
    <x v="1"/>
    <n v="0"/>
  </r>
  <r>
    <s v="Post_3241"/>
    <x v="335"/>
    <x v="22"/>
    <x v="2"/>
    <x v="8"/>
    <x v="1"/>
    <x v="3"/>
    <n v="1254731"/>
    <n v="269272"/>
    <n v="7945"/>
    <n v="4628"/>
    <n v="281845"/>
    <n v="0.22462583613539475"/>
    <x v="2"/>
    <n v="0"/>
  </r>
  <r>
    <s v="Post_3242"/>
    <x v="700"/>
    <x v="19"/>
    <x v="2"/>
    <x v="6"/>
    <x v="4"/>
    <x v="7"/>
    <n v="4879682"/>
    <n v="37887"/>
    <n v="25829"/>
    <n v="5188"/>
    <n v="68904"/>
    <n v="1.4120592284497227E-2"/>
    <x v="2"/>
    <n v="0"/>
  </r>
  <r>
    <s v="Post_3243"/>
    <x v="63"/>
    <x v="15"/>
    <x v="1"/>
    <x v="3"/>
    <x v="0"/>
    <x v="0"/>
    <n v="1316770"/>
    <n v="5074"/>
    <n v="20536"/>
    <n v="3832"/>
    <n v="29442"/>
    <n v="2.2359257881027057E-2"/>
    <x v="1"/>
    <n v="0"/>
  </r>
  <r>
    <s v="Post_3244"/>
    <x v="589"/>
    <x v="6"/>
    <x v="3"/>
    <x v="2"/>
    <x v="5"/>
    <x v="1"/>
    <n v="2650048"/>
    <n v="201072"/>
    <n v="22798"/>
    <n v="18675"/>
    <n v="242545"/>
    <n v="9.1524757287415173E-2"/>
    <x v="1"/>
    <n v="0"/>
  </r>
  <r>
    <s v="Post_3245"/>
    <x v="691"/>
    <x v="5"/>
    <x v="3"/>
    <x v="6"/>
    <x v="2"/>
    <x v="4"/>
    <n v="4624315"/>
    <n v="433863"/>
    <n v="96742"/>
    <n v="4475"/>
    <n v="535080"/>
    <n v="0.11571011057853973"/>
    <x v="2"/>
    <n v="0"/>
  </r>
  <r>
    <s v="Post_3246"/>
    <x v="62"/>
    <x v="4"/>
    <x v="0"/>
    <x v="5"/>
    <x v="5"/>
    <x v="3"/>
    <n v="68419"/>
    <n v="10582"/>
    <n v="34672"/>
    <n v="9733"/>
    <n v="54987"/>
    <n v="0.80368026425408146"/>
    <x v="0"/>
    <n v="0"/>
  </r>
  <r>
    <s v="Post_3247"/>
    <x v="554"/>
    <x v="5"/>
    <x v="1"/>
    <x v="1"/>
    <x v="2"/>
    <x v="2"/>
    <n v="4326229"/>
    <n v="246832"/>
    <n v="39479"/>
    <n v="26490"/>
    <n v="312801"/>
    <n v="7.230338477228089E-2"/>
    <x v="0"/>
    <n v="0"/>
  </r>
  <r>
    <s v="Post_3248"/>
    <x v="643"/>
    <x v="16"/>
    <x v="2"/>
    <x v="1"/>
    <x v="3"/>
    <x v="6"/>
    <n v="201981"/>
    <n v="55618"/>
    <n v="13695"/>
    <n v="20734"/>
    <n v="90047"/>
    <n v="0.44581916120823245"/>
    <x v="0"/>
    <n v="0"/>
  </r>
  <r>
    <s v="Post_3249"/>
    <x v="643"/>
    <x v="16"/>
    <x v="3"/>
    <x v="3"/>
    <x v="5"/>
    <x v="5"/>
    <n v="3909577"/>
    <n v="263896"/>
    <n v="18776"/>
    <n v="34022"/>
    <n v="316694"/>
    <n v="8.1004671349355697E-2"/>
    <x v="2"/>
    <n v="0"/>
  </r>
  <r>
    <s v="Post_3250"/>
    <x v="308"/>
    <x v="21"/>
    <x v="3"/>
    <x v="1"/>
    <x v="0"/>
    <x v="3"/>
    <n v="4708328"/>
    <n v="342492"/>
    <n v="97455"/>
    <n v="25920"/>
    <n v="465867"/>
    <n v="9.8945315619472562E-2"/>
    <x v="0"/>
    <n v="0"/>
  </r>
  <r>
    <s v="Post_3251"/>
    <x v="202"/>
    <x v="22"/>
    <x v="1"/>
    <x v="5"/>
    <x v="0"/>
    <x v="6"/>
    <n v="236875"/>
    <n v="74979"/>
    <n v="9432"/>
    <n v="26615"/>
    <n v="111026"/>
    <n v="0.46871134564643802"/>
    <x v="2"/>
    <n v="0"/>
  </r>
  <r>
    <s v="Post_3252"/>
    <x v="661"/>
    <x v="20"/>
    <x v="1"/>
    <x v="1"/>
    <x v="5"/>
    <x v="1"/>
    <n v="4566449"/>
    <n v="141902"/>
    <n v="86919"/>
    <n v="12914"/>
    <n v="241735"/>
    <n v="5.2937194743661868E-2"/>
    <x v="2"/>
    <n v="0"/>
  </r>
  <r>
    <s v="Post_3253"/>
    <x v="36"/>
    <x v="6"/>
    <x v="3"/>
    <x v="7"/>
    <x v="2"/>
    <x v="5"/>
    <n v="3893488"/>
    <n v="343733"/>
    <n v="96061"/>
    <n v="23115"/>
    <n v="462909"/>
    <n v="0.11889313643704565"/>
    <x v="0"/>
    <n v="0"/>
  </r>
  <r>
    <s v="Post_3254"/>
    <x v="358"/>
    <x v="2"/>
    <x v="0"/>
    <x v="0"/>
    <x v="4"/>
    <x v="3"/>
    <n v="1788144"/>
    <n v="111600"/>
    <n v="71519"/>
    <n v="19673"/>
    <n v="202792"/>
    <n v="0.11340921089129287"/>
    <x v="0"/>
    <n v="0"/>
  </r>
  <r>
    <s v="Post_3255"/>
    <x v="651"/>
    <x v="21"/>
    <x v="3"/>
    <x v="2"/>
    <x v="2"/>
    <x v="1"/>
    <n v="1573021"/>
    <n v="200432"/>
    <n v="97595"/>
    <n v="27975"/>
    <n v="326002"/>
    <n v="0.20724580282144994"/>
    <x v="2"/>
    <n v="0"/>
  </r>
  <r>
    <s v="Post_3256"/>
    <x v="37"/>
    <x v="0"/>
    <x v="0"/>
    <x v="9"/>
    <x v="1"/>
    <x v="5"/>
    <n v="4567357"/>
    <n v="425285"/>
    <n v="64520"/>
    <n v="30298"/>
    <n v="520103"/>
    <n v="0.113873953798663"/>
    <x v="1"/>
    <n v="0"/>
  </r>
  <r>
    <s v="Post_3257"/>
    <x v="646"/>
    <x v="15"/>
    <x v="3"/>
    <x v="8"/>
    <x v="0"/>
    <x v="3"/>
    <n v="283090"/>
    <n v="227556"/>
    <n v="13764"/>
    <n v="23089"/>
    <n v="264409"/>
    <n v="0.93401038538980541"/>
    <x v="2"/>
    <n v="0"/>
  </r>
  <r>
    <s v="Post_3258"/>
    <x v="557"/>
    <x v="20"/>
    <x v="1"/>
    <x v="8"/>
    <x v="5"/>
    <x v="3"/>
    <n v="276749"/>
    <n v="409709"/>
    <n v="41368"/>
    <n v="1705"/>
    <n v="452782"/>
    <n v="1.6360745657617553"/>
    <x v="1"/>
    <n v="0"/>
  </r>
  <r>
    <s v="Post_3259"/>
    <x v="166"/>
    <x v="21"/>
    <x v="1"/>
    <x v="7"/>
    <x v="4"/>
    <x v="0"/>
    <n v="2872146"/>
    <n v="421936"/>
    <n v="20418"/>
    <n v="15861"/>
    <n v="458215"/>
    <n v="0.15953750261999217"/>
    <x v="1"/>
    <n v="0"/>
  </r>
  <r>
    <s v="Post_3260"/>
    <x v="504"/>
    <x v="10"/>
    <x v="3"/>
    <x v="8"/>
    <x v="3"/>
    <x v="4"/>
    <n v="1113796"/>
    <n v="223542"/>
    <n v="59380"/>
    <n v="36938"/>
    <n v="319860"/>
    <n v="0.28718005810758884"/>
    <x v="2"/>
    <n v="0"/>
  </r>
  <r>
    <s v="Post_3261"/>
    <x v="209"/>
    <x v="15"/>
    <x v="3"/>
    <x v="3"/>
    <x v="3"/>
    <x v="7"/>
    <n v="4769371"/>
    <n v="268114"/>
    <n v="34565"/>
    <n v="19572"/>
    <n v="322251"/>
    <n v="6.7566771383480134E-2"/>
    <x v="1"/>
    <n v="0"/>
  </r>
  <r>
    <s v="Post_3262"/>
    <x v="663"/>
    <x v="19"/>
    <x v="2"/>
    <x v="2"/>
    <x v="1"/>
    <x v="2"/>
    <n v="3690550"/>
    <n v="66428"/>
    <n v="21959"/>
    <n v="21008"/>
    <n v="109395"/>
    <n v="2.9641923290566446E-2"/>
    <x v="0"/>
    <n v="0"/>
  </r>
  <r>
    <s v="Post_3263"/>
    <x v="371"/>
    <x v="8"/>
    <x v="3"/>
    <x v="6"/>
    <x v="5"/>
    <x v="1"/>
    <n v="1841123"/>
    <n v="218186"/>
    <n v="94436"/>
    <n v="7059"/>
    <n v="319681"/>
    <n v="0.17363370073590956"/>
    <x v="2"/>
    <n v="0"/>
  </r>
  <r>
    <s v="Post_3264"/>
    <x v="116"/>
    <x v="22"/>
    <x v="3"/>
    <x v="6"/>
    <x v="4"/>
    <x v="4"/>
    <n v="783895"/>
    <n v="430648"/>
    <n v="37387"/>
    <n v="35805"/>
    <n v="503840"/>
    <n v="0.64273914235962726"/>
    <x v="2"/>
    <n v="0"/>
  </r>
  <r>
    <s v="Post_3265"/>
    <x v="262"/>
    <x v="23"/>
    <x v="2"/>
    <x v="0"/>
    <x v="5"/>
    <x v="1"/>
    <n v="4139390"/>
    <n v="438609"/>
    <n v="12994"/>
    <n v="30472"/>
    <n v="482075"/>
    <n v="0.11646039633859095"/>
    <x v="2"/>
    <n v="0"/>
  </r>
  <r>
    <s v="Post_3266"/>
    <x v="266"/>
    <x v="19"/>
    <x v="1"/>
    <x v="4"/>
    <x v="4"/>
    <x v="3"/>
    <n v="4616223"/>
    <n v="304084"/>
    <n v="26970"/>
    <n v="23126"/>
    <n v="354180"/>
    <n v="7.6725062892325613E-2"/>
    <x v="2"/>
    <n v="0"/>
  </r>
  <r>
    <s v="Post_3267"/>
    <x v="178"/>
    <x v="13"/>
    <x v="2"/>
    <x v="7"/>
    <x v="2"/>
    <x v="0"/>
    <n v="997408"/>
    <n v="90120"/>
    <n v="40959"/>
    <n v="39843"/>
    <n v="170922"/>
    <n v="0.1713661811415188"/>
    <x v="0"/>
    <n v="0"/>
  </r>
  <r>
    <s v="Post_3268"/>
    <x v="716"/>
    <x v="12"/>
    <x v="0"/>
    <x v="4"/>
    <x v="5"/>
    <x v="3"/>
    <n v="4784006"/>
    <n v="167376"/>
    <n v="4736"/>
    <n v="32126"/>
    <n v="204238"/>
    <n v="4.269183608883434E-2"/>
    <x v="2"/>
    <n v="0"/>
  </r>
  <r>
    <s v="Post_3269"/>
    <x v="271"/>
    <x v="9"/>
    <x v="0"/>
    <x v="4"/>
    <x v="5"/>
    <x v="7"/>
    <n v="3914797"/>
    <n v="416802"/>
    <n v="10726"/>
    <n v="45764"/>
    <n v="473292"/>
    <n v="0.1208982228197273"/>
    <x v="1"/>
    <n v="0"/>
  </r>
  <r>
    <s v="Post_3270"/>
    <x v="258"/>
    <x v="8"/>
    <x v="3"/>
    <x v="1"/>
    <x v="2"/>
    <x v="6"/>
    <n v="2438078"/>
    <n v="221150"/>
    <n v="60273"/>
    <n v="11048"/>
    <n v="292471"/>
    <n v="0.11995965674601058"/>
    <x v="1"/>
    <n v="0"/>
  </r>
  <r>
    <s v="Post_3271"/>
    <x v="491"/>
    <x v="15"/>
    <x v="0"/>
    <x v="0"/>
    <x v="5"/>
    <x v="1"/>
    <n v="1499889"/>
    <n v="478518"/>
    <n v="92766"/>
    <n v="2125"/>
    <n v="573409"/>
    <n v="0.38230095693748006"/>
    <x v="0"/>
    <n v="0"/>
  </r>
  <r>
    <s v="Post_3272"/>
    <x v="44"/>
    <x v="19"/>
    <x v="1"/>
    <x v="9"/>
    <x v="5"/>
    <x v="5"/>
    <n v="623920"/>
    <n v="217601"/>
    <n v="92282"/>
    <n v="15725"/>
    <n v="325608"/>
    <n v="0.52187459930760349"/>
    <x v="2"/>
    <n v="0"/>
  </r>
  <r>
    <s v="Post_3273"/>
    <x v="182"/>
    <x v="5"/>
    <x v="0"/>
    <x v="2"/>
    <x v="4"/>
    <x v="0"/>
    <n v="1304376"/>
    <n v="422027"/>
    <n v="65465"/>
    <n v="8210"/>
    <n v="495702"/>
    <n v="0.38002999135218679"/>
    <x v="2"/>
    <n v="0"/>
  </r>
  <r>
    <s v="Post_3274"/>
    <x v="429"/>
    <x v="22"/>
    <x v="3"/>
    <x v="0"/>
    <x v="3"/>
    <x v="5"/>
    <n v="3050118"/>
    <n v="308745"/>
    <n v="51775"/>
    <n v="41998"/>
    <n v="402518"/>
    <n v="0.13196800910653292"/>
    <x v="2"/>
    <n v="0"/>
  </r>
  <r>
    <s v="Post_3275"/>
    <x v="36"/>
    <x v="6"/>
    <x v="1"/>
    <x v="8"/>
    <x v="2"/>
    <x v="2"/>
    <n v="384054"/>
    <n v="131704"/>
    <n v="17338"/>
    <n v="882"/>
    <n v="149924"/>
    <n v="0.39037218724450207"/>
    <x v="2"/>
    <n v="0"/>
  </r>
  <r>
    <s v="Post_3276"/>
    <x v="391"/>
    <x v="20"/>
    <x v="3"/>
    <x v="1"/>
    <x v="0"/>
    <x v="7"/>
    <n v="2852085"/>
    <n v="87799"/>
    <n v="92729"/>
    <n v="24975"/>
    <n v="205503"/>
    <n v="7.2053602890516932E-2"/>
    <x v="2"/>
    <n v="0"/>
  </r>
  <r>
    <s v="Post_3277"/>
    <x v="709"/>
    <x v="16"/>
    <x v="0"/>
    <x v="3"/>
    <x v="5"/>
    <x v="6"/>
    <n v="2786558"/>
    <n v="475485"/>
    <n v="53156"/>
    <n v="20811"/>
    <n v="549452"/>
    <n v="0.19717945939040207"/>
    <x v="2"/>
    <n v="0"/>
  </r>
  <r>
    <s v="Post_3278"/>
    <x v="453"/>
    <x v="10"/>
    <x v="2"/>
    <x v="3"/>
    <x v="2"/>
    <x v="2"/>
    <n v="195578"/>
    <n v="167756"/>
    <n v="43245"/>
    <n v="25540"/>
    <n v="236541"/>
    <n v="1.2094458476924808"/>
    <x v="0"/>
    <n v="0"/>
  </r>
  <r>
    <s v="Post_3279"/>
    <x v="696"/>
    <x v="13"/>
    <x v="2"/>
    <x v="0"/>
    <x v="1"/>
    <x v="6"/>
    <n v="1688397"/>
    <n v="281554"/>
    <n v="81408"/>
    <n v="45190"/>
    <n v="408152"/>
    <n v="0.24173935395526053"/>
    <x v="0"/>
    <n v="0"/>
  </r>
  <r>
    <s v="Post_3280"/>
    <x v="437"/>
    <x v="2"/>
    <x v="1"/>
    <x v="7"/>
    <x v="0"/>
    <x v="1"/>
    <n v="2036540"/>
    <n v="16738"/>
    <n v="9695"/>
    <n v="43757"/>
    <n v="70190"/>
    <n v="3.4465318628654484E-2"/>
    <x v="0"/>
    <n v="0"/>
  </r>
  <r>
    <s v="Post_3281"/>
    <x v="702"/>
    <x v="1"/>
    <x v="3"/>
    <x v="3"/>
    <x v="5"/>
    <x v="7"/>
    <n v="4868393"/>
    <n v="221429"/>
    <n v="60644"/>
    <n v="13098"/>
    <n v="295171"/>
    <n v="6.0630068279204245E-2"/>
    <x v="0"/>
    <n v="0"/>
  </r>
  <r>
    <s v="Post_3282"/>
    <x v="294"/>
    <x v="5"/>
    <x v="2"/>
    <x v="2"/>
    <x v="2"/>
    <x v="5"/>
    <n v="2498626"/>
    <n v="195399"/>
    <n v="20484"/>
    <n v="14090"/>
    <n v="229973"/>
    <n v="9.2039785065872209E-2"/>
    <x v="0"/>
    <n v="0"/>
  </r>
  <r>
    <s v="Post_3283"/>
    <x v="279"/>
    <x v="23"/>
    <x v="1"/>
    <x v="1"/>
    <x v="2"/>
    <x v="6"/>
    <n v="1020700"/>
    <n v="433852"/>
    <n v="77135"/>
    <n v="31850"/>
    <n v="542837"/>
    <n v="0.53182815714705589"/>
    <x v="0"/>
    <n v="0"/>
  </r>
  <r>
    <s v="Post_3284"/>
    <x v="152"/>
    <x v="7"/>
    <x v="0"/>
    <x v="8"/>
    <x v="4"/>
    <x v="2"/>
    <n v="3269635"/>
    <n v="169488"/>
    <n v="24750"/>
    <n v="4980"/>
    <n v="199218"/>
    <n v="6.0929736805484407E-2"/>
    <x v="2"/>
    <n v="0"/>
  </r>
  <r>
    <s v="Post_3285"/>
    <x v="84"/>
    <x v="2"/>
    <x v="1"/>
    <x v="6"/>
    <x v="4"/>
    <x v="1"/>
    <n v="39781"/>
    <n v="423500"/>
    <n v="50945"/>
    <n v="34819"/>
    <n v="509264"/>
    <n v="12.801689248636283"/>
    <x v="2"/>
    <n v="0"/>
  </r>
  <r>
    <s v="Post_3286"/>
    <x v="390"/>
    <x v="7"/>
    <x v="1"/>
    <x v="9"/>
    <x v="2"/>
    <x v="4"/>
    <n v="97690"/>
    <n v="412823"/>
    <n v="75641"/>
    <n v="11702"/>
    <n v="500166"/>
    <n v="5.1199303920565056"/>
    <x v="2"/>
    <n v="0"/>
  </r>
  <r>
    <s v="Post_3287"/>
    <x v="584"/>
    <x v="5"/>
    <x v="2"/>
    <x v="6"/>
    <x v="2"/>
    <x v="2"/>
    <n v="4481616"/>
    <n v="321584"/>
    <n v="22363"/>
    <n v="14884"/>
    <n v="358831"/>
    <n v="8.0067323929582546E-2"/>
    <x v="2"/>
    <n v="0"/>
  </r>
  <r>
    <s v="Post_3288"/>
    <x v="708"/>
    <x v="18"/>
    <x v="2"/>
    <x v="1"/>
    <x v="5"/>
    <x v="4"/>
    <n v="3689048"/>
    <n v="104981"/>
    <n v="20957"/>
    <n v="19365"/>
    <n v="145303"/>
    <n v="3.9387668580078111E-2"/>
    <x v="2"/>
    <n v="0"/>
  </r>
  <r>
    <s v="Post_3289"/>
    <x v="126"/>
    <x v="2"/>
    <x v="1"/>
    <x v="9"/>
    <x v="1"/>
    <x v="2"/>
    <n v="56401"/>
    <n v="377017"/>
    <n v="1123"/>
    <n v="49912"/>
    <n v="428052"/>
    <n v="7.5894399035478095"/>
    <x v="0"/>
    <n v="0"/>
  </r>
  <r>
    <s v="Post_3290"/>
    <x v="533"/>
    <x v="0"/>
    <x v="0"/>
    <x v="4"/>
    <x v="4"/>
    <x v="2"/>
    <n v="2798360"/>
    <n v="63857"/>
    <n v="99902"/>
    <n v="10497"/>
    <n v="174256"/>
    <n v="6.2270758587172487E-2"/>
    <x v="0"/>
    <n v="0"/>
  </r>
  <r>
    <s v="Post_3291"/>
    <x v="202"/>
    <x v="22"/>
    <x v="1"/>
    <x v="6"/>
    <x v="5"/>
    <x v="4"/>
    <n v="1748866"/>
    <n v="327009"/>
    <n v="18316"/>
    <n v="21361"/>
    <n v="366686"/>
    <n v="0.2096707237718613"/>
    <x v="1"/>
    <n v="0"/>
  </r>
  <r>
    <s v="Post_3292"/>
    <x v="127"/>
    <x v="16"/>
    <x v="2"/>
    <x v="2"/>
    <x v="0"/>
    <x v="1"/>
    <n v="787450"/>
    <n v="213237"/>
    <n v="54881"/>
    <n v="48926"/>
    <n v="317044"/>
    <n v="0.40262111880119372"/>
    <x v="2"/>
    <n v="0"/>
  </r>
  <r>
    <s v="Post_3293"/>
    <x v="201"/>
    <x v="11"/>
    <x v="1"/>
    <x v="7"/>
    <x v="5"/>
    <x v="4"/>
    <n v="4883378"/>
    <n v="87676"/>
    <n v="14621"/>
    <n v="26540"/>
    <n v="128837"/>
    <n v="2.638276209623748E-2"/>
    <x v="1"/>
    <n v="0"/>
  </r>
  <r>
    <s v="Post_3294"/>
    <x v="234"/>
    <x v="18"/>
    <x v="0"/>
    <x v="5"/>
    <x v="2"/>
    <x v="4"/>
    <n v="1377083"/>
    <n v="404947"/>
    <n v="83594"/>
    <n v="26447"/>
    <n v="514988"/>
    <n v="0.37397019642243784"/>
    <x v="1"/>
    <n v="0"/>
  </r>
  <r>
    <s v="Post_3295"/>
    <x v="100"/>
    <x v="18"/>
    <x v="1"/>
    <x v="5"/>
    <x v="0"/>
    <x v="6"/>
    <n v="1059321"/>
    <n v="458647"/>
    <n v="29080"/>
    <n v="38590"/>
    <n v="526317"/>
    <n v="0.49684373291948331"/>
    <x v="0"/>
    <n v="0"/>
  </r>
  <r>
    <s v="Post_3296"/>
    <x v="215"/>
    <x v="12"/>
    <x v="2"/>
    <x v="4"/>
    <x v="3"/>
    <x v="1"/>
    <n v="1304797"/>
    <n v="347996"/>
    <n v="28393"/>
    <n v="10689"/>
    <n v="387078"/>
    <n v="0.29665764099702868"/>
    <x v="2"/>
    <n v="0"/>
  </r>
  <r>
    <s v="Post_3297"/>
    <x v="612"/>
    <x v="20"/>
    <x v="0"/>
    <x v="2"/>
    <x v="4"/>
    <x v="5"/>
    <n v="3129394"/>
    <n v="231607"/>
    <n v="32444"/>
    <n v="7906"/>
    <n v="271957"/>
    <n v="8.6904045959057888E-2"/>
    <x v="2"/>
    <n v="0"/>
  </r>
  <r>
    <s v="Post_3298"/>
    <x v="119"/>
    <x v="17"/>
    <x v="0"/>
    <x v="1"/>
    <x v="1"/>
    <x v="7"/>
    <n v="769677"/>
    <n v="9101"/>
    <n v="7300"/>
    <n v="10748"/>
    <n v="27149"/>
    <n v="3.5273237994639307E-2"/>
    <x v="0"/>
    <n v="0"/>
  </r>
  <r>
    <s v="Post_3299"/>
    <x v="434"/>
    <x v="17"/>
    <x v="0"/>
    <x v="2"/>
    <x v="0"/>
    <x v="1"/>
    <n v="1251162"/>
    <n v="39272"/>
    <n v="23630"/>
    <n v="41190"/>
    <n v="104092"/>
    <n v="8.3196260756001228E-2"/>
    <x v="2"/>
    <n v="0"/>
  </r>
  <r>
    <s v="Post_3300"/>
    <x v="500"/>
    <x v="18"/>
    <x v="2"/>
    <x v="5"/>
    <x v="1"/>
    <x v="7"/>
    <n v="3585274"/>
    <n v="111926"/>
    <n v="37753"/>
    <n v="10310"/>
    <n v="159989"/>
    <n v="4.4623925535398408E-2"/>
    <x v="1"/>
    <n v="0"/>
  </r>
  <r>
    <s v="Post_3301"/>
    <x v="480"/>
    <x v="5"/>
    <x v="0"/>
    <x v="0"/>
    <x v="5"/>
    <x v="0"/>
    <n v="281292"/>
    <n v="238512"/>
    <n v="36261"/>
    <n v="47856"/>
    <n v="322629"/>
    <n v="1.1469540548611408"/>
    <x v="0"/>
    <n v="0"/>
  </r>
  <r>
    <s v="Post_3302"/>
    <x v="292"/>
    <x v="6"/>
    <x v="3"/>
    <x v="2"/>
    <x v="4"/>
    <x v="2"/>
    <n v="2805305"/>
    <n v="306993"/>
    <n v="7673"/>
    <n v="3899"/>
    <n v="318565"/>
    <n v="0.11355806231407993"/>
    <x v="1"/>
    <n v="0"/>
  </r>
  <r>
    <s v="Post_3303"/>
    <x v="299"/>
    <x v="23"/>
    <x v="1"/>
    <x v="0"/>
    <x v="0"/>
    <x v="5"/>
    <n v="478538"/>
    <n v="205376"/>
    <n v="88710"/>
    <n v="8313"/>
    <n v="302399"/>
    <n v="0.63192264773121465"/>
    <x v="0"/>
    <n v="0"/>
  </r>
  <r>
    <s v="Post_3304"/>
    <x v="586"/>
    <x v="21"/>
    <x v="3"/>
    <x v="4"/>
    <x v="5"/>
    <x v="3"/>
    <n v="3697282"/>
    <n v="441786"/>
    <n v="26015"/>
    <n v="42533"/>
    <n v="510334"/>
    <n v="0.13802950383552026"/>
    <x v="1"/>
    <n v="0"/>
  </r>
  <r>
    <s v="Post_3305"/>
    <x v="466"/>
    <x v="8"/>
    <x v="2"/>
    <x v="2"/>
    <x v="1"/>
    <x v="4"/>
    <n v="2051565"/>
    <n v="493845"/>
    <n v="69739"/>
    <n v="920"/>
    <n v="564504"/>
    <n v="0.27515774542848997"/>
    <x v="2"/>
    <n v="0"/>
  </r>
  <r>
    <s v="Post_3306"/>
    <x v="659"/>
    <x v="6"/>
    <x v="1"/>
    <x v="3"/>
    <x v="5"/>
    <x v="4"/>
    <n v="3613144"/>
    <n v="231529"/>
    <n v="75728"/>
    <n v="6741"/>
    <n v="313998"/>
    <n v="8.6904369158826766E-2"/>
    <x v="0"/>
    <n v="0"/>
  </r>
  <r>
    <s v="Post_3307"/>
    <x v="294"/>
    <x v="5"/>
    <x v="0"/>
    <x v="9"/>
    <x v="1"/>
    <x v="5"/>
    <n v="1605981"/>
    <n v="88443"/>
    <n v="19996"/>
    <n v="45032"/>
    <n v="153471"/>
    <n v="9.5562151731558465E-2"/>
    <x v="2"/>
    <n v="0"/>
  </r>
  <r>
    <s v="Post_3308"/>
    <x v="374"/>
    <x v="10"/>
    <x v="0"/>
    <x v="4"/>
    <x v="4"/>
    <x v="4"/>
    <n v="2850412"/>
    <n v="274406"/>
    <n v="31047"/>
    <n v="30406"/>
    <n v="335859"/>
    <n v="0.11782822974363004"/>
    <x v="2"/>
    <n v="0"/>
  </r>
  <r>
    <s v="Post_3309"/>
    <x v="682"/>
    <x v="22"/>
    <x v="0"/>
    <x v="0"/>
    <x v="0"/>
    <x v="5"/>
    <n v="1043395"/>
    <n v="134984"/>
    <n v="35106"/>
    <n v="42823"/>
    <n v="212913"/>
    <n v="0.20405790712050564"/>
    <x v="1"/>
    <n v="0"/>
  </r>
  <r>
    <s v="Post_3310"/>
    <x v="626"/>
    <x v="1"/>
    <x v="1"/>
    <x v="7"/>
    <x v="4"/>
    <x v="5"/>
    <n v="1438981"/>
    <n v="309626"/>
    <n v="19111"/>
    <n v="19443"/>
    <n v="348180"/>
    <n v="0.24196288901660273"/>
    <x v="0"/>
    <n v="0"/>
  </r>
  <r>
    <s v="Post_3311"/>
    <x v="239"/>
    <x v="13"/>
    <x v="1"/>
    <x v="6"/>
    <x v="4"/>
    <x v="2"/>
    <n v="478152"/>
    <n v="134611"/>
    <n v="34849"/>
    <n v="19291"/>
    <n v="188751"/>
    <n v="0.39475104150981277"/>
    <x v="2"/>
    <n v="0"/>
  </r>
  <r>
    <s v="Post_3312"/>
    <x v="235"/>
    <x v="1"/>
    <x v="2"/>
    <x v="8"/>
    <x v="1"/>
    <x v="4"/>
    <n v="1953776"/>
    <n v="361649"/>
    <n v="78420"/>
    <n v="29515"/>
    <n v="469584"/>
    <n v="0.24034689749490218"/>
    <x v="0"/>
    <n v="0"/>
  </r>
  <r>
    <s v="Post_3313"/>
    <x v="217"/>
    <x v="9"/>
    <x v="3"/>
    <x v="6"/>
    <x v="4"/>
    <x v="2"/>
    <n v="1635786"/>
    <n v="455104"/>
    <n v="37331"/>
    <n v="18693"/>
    <n v="511128"/>
    <n v="0.31246630060411323"/>
    <x v="0"/>
    <n v="0"/>
  </r>
  <r>
    <s v="Post_3314"/>
    <x v="163"/>
    <x v="4"/>
    <x v="0"/>
    <x v="6"/>
    <x v="5"/>
    <x v="2"/>
    <n v="3832572"/>
    <n v="378209"/>
    <n v="5033"/>
    <n v="40043"/>
    <n v="423285"/>
    <n v="0.11044410907348903"/>
    <x v="1"/>
    <n v="0"/>
  </r>
  <r>
    <s v="Post_3315"/>
    <x v="190"/>
    <x v="2"/>
    <x v="0"/>
    <x v="6"/>
    <x v="3"/>
    <x v="6"/>
    <n v="1331460"/>
    <n v="406251"/>
    <n v="21371"/>
    <n v="13908"/>
    <n v="441530"/>
    <n v="0.33161341685067519"/>
    <x v="0"/>
    <n v="0"/>
  </r>
  <r>
    <s v="Post_3316"/>
    <x v="529"/>
    <x v="7"/>
    <x v="2"/>
    <x v="8"/>
    <x v="5"/>
    <x v="3"/>
    <n v="3815471"/>
    <n v="51239"/>
    <n v="41476"/>
    <n v="48395"/>
    <n v="141110"/>
    <n v="3.6983638455121266E-2"/>
    <x v="0"/>
    <n v="0"/>
  </r>
  <r>
    <s v="Post_3317"/>
    <x v="273"/>
    <x v="2"/>
    <x v="2"/>
    <x v="3"/>
    <x v="4"/>
    <x v="0"/>
    <n v="2335176"/>
    <n v="375163"/>
    <n v="10621"/>
    <n v="27566"/>
    <n v="413350"/>
    <n v="0.17701021250646631"/>
    <x v="0"/>
    <n v="0"/>
  </r>
  <r>
    <s v="Post_3318"/>
    <x v="251"/>
    <x v="17"/>
    <x v="1"/>
    <x v="1"/>
    <x v="5"/>
    <x v="6"/>
    <n v="812354"/>
    <n v="499312"/>
    <n v="94311"/>
    <n v="6281"/>
    <n v="599904"/>
    <n v="0.73847608308693014"/>
    <x v="2"/>
    <n v="0"/>
  </r>
  <r>
    <s v="Post_3319"/>
    <x v="213"/>
    <x v="11"/>
    <x v="3"/>
    <x v="0"/>
    <x v="5"/>
    <x v="6"/>
    <n v="1826169"/>
    <n v="241725"/>
    <n v="85264"/>
    <n v="17323"/>
    <n v="344312"/>
    <n v="0.18854333854095651"/>
    <x v="1"/>
    <n v="0"/>
  </r>
  <r>
    <s v="Post_3320"/>
    <x v="424"/>
    <x v="19"/>
    <x v="1"/>
    <x v="5"/>
    <x v="2"/>
    <x v="0"/>
    <n v="2537706"/>
    <n v="119745"/>
    <n v="44035"/>
    <n v="24671"/>
    <n v="188451"/>
    <n v="7.4260375315343852E-2"/>
    <x v="0"/>
    <n v="0"/>
  </r>
  <r>
    <s v="Post_3321"/>
    <x v="12"/>
    <x v="10"/>
    <x v="3"/>
    <x v="7"/>
    <x v="4"/>
    <x v="5"/>
    <n v="3932748"/>
    <n v="87418"/>
    <n v="69326"/>
    <n v="40766"/>
    <n v="197510"/>
    <n v="5.0221880476450563E-2"/>
    <x v="2"/>
    <n v="0"/>
  </r>
  <r>
    <s v="Post_3322"/>
    <x v="545"/>
    <x v="5"/>
    <x v="3"/>
    <x v="7"/>
    <x v="2"/>
    <x v="1"/>
    <n v="4542259"/>
    <n v="260423"/>
    <n v="7198"/>
    <n v="14245"/>
    <n v="281866"/>
    <n v="6.2054145305232483E-2"/>
    <x v="1"/>
    <n v="0"/>
  </r>
  <r>
    <s v="Post_3323"/>
    <x v="594"/>
    <x v="2"/>
    <x v="0"/>
    <x v="8"/>
    <x v="3"/>
    <x v="2"/>
    <n v="3546258"/>
    <n v="423159"/>
    <n v="10438"/>
    <n v="983"/>
    <n v="434580"/>
    <n v="0.12254607532785262"/>
    <x v="1"/>
    <n v="0"/>
  </r>
  <r>
    <s v="Post_3324"/>
    <x v="95"/>
    <x v="15"/>
    <x v="3"/>
    <x v="5"/>
    <x v="1"/>
    <x v="1"/>
    <n v="4070231"/>
    <n v="349435"/>
    <n v="15210"/>
    <n v="11363"/>
    <n v="376008"/>
    <n v="9.2380014795229073E-2"/>
    <x v="1"/>
    <n v="0"/>
  </r>
  <r>
    <s v="Post_3325"/>
    <x v="447"/>
    <x v="20"/>
    <x v="1"/>
    <x v="2"/>
    <x v="1"/>
    <x v="0"/>
    <n v="133501"/>
    <n v="499664"/>
    <n v="49136"/>
    <n v="9299"/>
    <n v="558099"/>
    <n v="4.1804855394341613"/>
    <x v="2"/>
    <n v="0"/>
  </r>
  <r>
    <s v="Post_3326"/>
    <x v="517"/>
    <x v="19"/>
    <x v="3"/>
    <x v="0"/>
    <x v="3"/>
    <x v="5"/>
    <n v="4322144"/>
    <n v="73237"/>
    <n v="48965"/>
    <n v="16499"/>
    <n v="138701"/>
    <n v="3.2090786424515239E-2"/>
    <x v="0"/>
    <n v="0"/>
  </r>
  <r>
    <s v="Post_3327"/>
    <x v="252"/>
    <x v="10"/>
    <x v="1"/>
    <x v="1"/>
    <x v="2"/>
    <x v="7"/>
    <n v="2470375"/>
    <n v="91574"/>
    <n v="67902"/>
    <n v="15922"/>
    <n v="175398"/>
    <n v="7.1000556595658557E-2"/>
    <x v="2"/>
    <n v="0"/>
  </r>
  <r>
    <s v="Post_3328"/>
    <x v="91"/>
    <x v="14"/>
    <x v="2"/>
    <x v="5"/>
    <x v="0"/>
    <x v="0"/>
    <n v="142941"/>
    <n v="276752"/>
    <n v="69452"/>
    <n v="37422"/>
    <n v="383626"/>
    <n v="2.6838066055225585"/>
    <x v="1"/>
    <n v="0"/>
  </r>
  <r>
    <s v="Post_3329"/>
    <x v="162"/>
    <x v="0"/>
    <x v="3"/>
    <x v="0"/>
    <x v="4"/>
    <x v="2"/>
    <n v="2041537"/>
    <n v="129066"/>
    <n v="16337"/>
    <n v="23221"/>
    <n v="168624"/>
    <n v="8.259659266523213E-2"/>
    <x v="1"/>
    <n v="0"/>
  </r>
  <r>
    <s v="Post_3330"/>
    <x v="610"/>
    <x v="15"/>
    <x v="0"/>
    <x v="8"/>
    <x v="1"/>
    <x v="1"/>
    <n v="1188268"/>
    <n v="460471"/>
    <n v="79903"/>
    <n v="19165"/>
    <n v="559539"/>
    <n v="0.47088619738981441"/>
    <x v="0"/>
    <n v="0"/>
  </r>
  <r>
    <s v="Post_3331"/>
    <x v="285"/>
    <x v="10"/>
    <x v="1"/>
    <x v="2"/>
    <x v="0"/>
    <x v="6"/>
    <n v="2994745"/>
    <n v="447160"/>
    <n v="13987"/>
    <n v="33907"/>
    <n v="495054"/>
    <n v="0.1653075637491673"/>
    <x v="2"/>
    <n v="0"/>
  </r>
  <r>
    <s v="Post_3332"/>
    <x v="355"/>
    <x v="20"/>
    <x v="0"/>
    <x v="3"/>
    <x v="0"/>
    <x v="3"/>
    <n v="3568414"/>
    <n v="383162"/>
    <n v="46613"/>
    <n v="19654"/>
    <n v="449429"/>
    <n v="0.12594642886167356"/>
    <x v="1"/>
    <n v="0"/>
  </r>
  <r>
    <s v="Post_3333"/>
    <x v="586"/>
    <x v="21"/>
    <x v="2"/>
    <x v="6"/>
    <x v="2"/>
    <x v="4"/>
    <n v="1693404"/>
    <n v="4215"/>
    <n v="40958"/>
    <n v="34938"/>
    <n v="80111"/>
    <n v="4.7307671412137917E-2"/>
    <x v="1"/>
    <n v="0"/>
  </r>
  <r>
    <s v="Post_3334"/>
    <x v="462"/>
    <x v="20"/>
    <x v="2"/>
    <x v="7"/>
    <x v="4"/>
    <x v="2"/>
    <n v="467867"/>
    <n v="160629"/>
    <n v="19177"/>
    <n v="37369"/>
    <n v="217175"/>
    <n v="0.46418106000209464"/>
    <x v="1"/>
    <n v="0"/>
  </r>
  <r>
    <s v="Post_3335"/>
    <x v="461"/>
    <x v="16"/>
    <x v="1"/>
    <x v="8"/>
    <x v="2"/>
    <x v="5"/>
    <n v="2875293"/>
    <n v="19233"/>
    <n v="44540"/>
    <n v="47447"/>
    <n v="111220"/>
    <n v="3.8681275264816489E-2"/>
    <x v="2"/>
    <n v="0"/>
  </r>
  <r>
    <s v="Post_3336"/>
    <x v="115"/>
    <x v="2"/>
    <x v="0"/>
    <x v="7"/>
    <x v="3"/>
    <x v="5"/>
    <n v="2618940"/>
    <n v="346257"/>
    <n v="43800"/>
    <n v="19065"/>
    <n v="409122"/>
    <n v="0.15621663726545854"/>
    <x v="0"/>
    <n v="0"/>
  </r>
  <r>
    <s v="Post_3337"/>
    <x v="126"/>
    <x v="2"/>
    <x v="2"/>
    <x v="2"/>
    <x v="3"/>
    <x v="0"/>
    <n v="4768756"/>
    <n v="256086"/>
    <n v="82449"/>
    <n v="1031"/>
    <n v="339566"/>
    <n v="7.1206411064017539E-2"/>
    <x v="0"/>
    <n v="0"/>
  </r>
  <r>
    <s v="Post_3338"/>
    <x v="604"/>
    <x v="17"/>
    <x v="2"/>
    <x v="9"/>
    <x v="3"/>
    <x v="7"/>
    <n v="4410251"/>
    <n v="71562"/>
    <n v="5400"/>
    <n v="5899"/>
    <n v="82861"/>
    <n v="1.8788273048404729E-2"/>
    <x v="1"/>
    <n v="0"/>
  </r>
  <r>
    <s v="Post_3339"/>
    <x v="224"/>
    <x v="10"/>
    <x v="0"/>
    <x v="9"/>
    <x v="0"/>
    <x v="1"/>
    <n v="314380"/>
    <n v="381858"/>
    <n v="20552"/>
    <n v="7705"/>
    <n v="410115"/>
    <n v="1.3045200076340735"/>
    <x v="0"/>
    <n v="0"/>
  </r>
  <r>
    <s v="Post_3340"/>
    <x v="450"/>
    <x v="15"/>
    <x v="2"/>
    <x v="4"/>
    <x v="3"/>
    <x v="4"/>
    <n v="2386028"/>
    <n v="156812"/>
    <n v="98830"/>
    <n v="38728"/>
    <n v="294370"/>
    <n v="0.12337239965331505"/>
    <x v="2"/>
    <n v="0"/>
  </r>
  <r>
    <s v="Post_3341"/>
    <x v="47"/>
    <x v="1"/>
    <x v="0"/>
    <x v="2"/>
    <x v="4"/>
    <x v="2"/>
    <n v="3321611"/>
    <n v="491842"/>
    <n v="23554"/>
    <n v="45190"/>
    <n v="560586"/>
    <n v="0.16876931103612072"/>
    <x v="2"/>
    <n v="0"/>
  </r>
  <r>
    <s v="Post_3342"/>
    <x v="97"/>
    <x v="18"/>
    <x v="3"/>
    <x v="9"/>
    <x v="1"/>
    <x v="7"/>
    <n v="3494450"/>
    <n v="476260"/>
    <n v="92683"/>
    <n v="40176"/>
    <n v="609119"/>
    <n v="0.17431040650173846"/>
    <x v="2"/>
    <n v="0"/>
  </r>
  <r>
    <s v="Post_3343"/>
    <x v="581"/>
    <x v="17"/>
    <x v="2"/>
    <x v="4"/>
    <x v="2"/>
    <x v="2"/>
    <n v="3503879"/>
    <n v="339897"/>
    <n v="81012"/>
    <n v="46662"/>
    <n v="467571"/>
    <n v="0.13344382040589872"/>
    <x v="1"/>
    <n v="0"/>
  </r>
  <r>
    <s v="Post_3344"/>
    <x v="124"/>
    <x v="9"/>
    <x v="0"/>
    <x v="5"/>
    <x v="4"/>
    <x v="3"/>
    <n v="4335992"/>
    <n v="62946"/>
    <n v="46878"/>
    <n v="853"/>
    <n v="110677"/>
    <n v="2.5525185470821901E-2"/>
    <x v="2"/>
    <n v="0"/>
  </r>
  <r>
    <s v="Post_3345"/>
    <x v="118"/>
    <x v="12"/>
    <x v="0"/>
    <x v="3"/>
    <x v="3"/>
    <x v="4"/>
    <n v="1159220"/>
    <n v="343953"/>
    <n v="14008"/>
    <n v="6385"/>
    <n v="364346"/>
    <n v="0.31430272079501737"/>
    <x v="1"/>
    <n v="0"/>
  </r>
  <r>
    <s v="Post_3346"/>
    <x v="122"/>
    <x v="13"/>
    <x v="0"/>
    <x v="7"/>
    <x v="2"/>
    <x v="0"/>
    <n v="2830681"/>
    <n v="414830"/>
    <n v="64316"/>
    <n v="11743"/>
    <n v="490889"/>
    <n v="0.17341728015272651"/>
    <x v="2"/>
    <n v="0"/>
  </r>
  <r>
    <s v="Post_3347"/>
    <x v="419"/>
    <x v="0"/>
    <x v="0"/>
    <x v="3"/>
    <x v="3"/>
    <x v="1"/>
    <n v="891861"/>
    <n v="222648"/>
    <n v="81518"/>
    <n v="14286"/>
    <n v="318452"/>
    <n v="0.35706460984391064"/>
    <x v="0"/>
    <n v="0"/>
  </r>
  <r>
    <s v="Post_3348"/>
    <x v="473"/>
    <x v="11"/>
    <x v="1"/>
    <x v="5"/>
    <x v="1"/>
    <x v="3"/>
    <n v="2229517"/>
    <n v="223788"/>
    <n v="28338"/>
    <n v="14001"/>
    <n v="266127"/>
    <n v="0.1193653154472471"/>
    <x v="0"/>
    <n v="0"/>
  </r>
  <r>
    <s v="Post_3349"/>
    <x v="61"/>
    <x v="11"/>
    <x v="1"/>
    <x v="0"/>
    <x v="3"/>
    <x v="4"/>
    <n v="4454713"/>
    <n v="55437"/>
    <n v="78284"/>
    <n v="10261"/>
    <n v="143982"/>
    <n v="3.2321274120240745E-2"/>
    <x v="2"/>
    <n v="0"/>
  </r>
  <r>
    <s v="Post_3350"/>
    <x v="103"/>
    <x v="17"/>
    <x v="3"/>
    <x v="0"/>
    <x v="2"/>
    <x v="5"/>
    <n v="3517027"/>
    <n v="442021"/>
    <n v="75721"/>
    <n v="17053"/>
    <n v="534795"/>
    <n v="0.15205882695810979"/>
    <x v="1"/>
    <n v="0"/>
  </r>
  <r>
    <s v="Post_3351"/>
    <x v="29"/>
    <x v="10"/>
    <x v="3"/>
    <x v="9"/>
    <x v="5"/>
    <x v="2"/>
    <n v="2555232"/>
    <n v="22683"/>
    <n v="19211"/>
    <n v="731"/>
    <n v="42625"/>
    <n v="1.6681459843959374E-2"/>
    <x v="1"/>
    <n v="0"/>
  </r>
  <r>
    <s v="Post_3352"/>
    <x v="1"/>
    <x v="1"/>
    <x v="1"/>
    <x v="6"/>
    <x v="1"/>
    <x v="2"/>
    <n v="2607404"/>
    <n v="75633"/>
    <n v="52102"/>
    <n v="12416"/>
    <n v="140151"/>
    <n v="5.3751163992998403E-2"/>
    <x v="0"/>
    <n v="0"/>
  </r>
  <r>
    <s v="Post_3353"/>
    <x v="285"/>
    <x v="10"/>
    <x v="0"/>
    <x v="3"/>
    <x v="4"/>
    <x v="0"/>
    <n v="387046"/>
    <n v="240559"/>
    <n v="15013"/>
    <n v="4022"/>
    <n v="259594"/>
    <n v="0.67070580757842735"/>
    <x v="1"/>
    <n v="0"/>
  </r>
  <r>
    <s v="Post_3354"/>
    <x v="580"/>
    <x v="15"/>
    <x v="1"/>
    <x v="0"/>
    <x v="3"/>
    <x v="0"/>
    <n v="3561125"/>
    <n v="94613"/>
    <n v="21873"/>
    <n v="47524"/>
    <n v="164010"/>
    <n v="4.6055670609709012E-2"/>
    <x v="1"/>
    <n v="0"/>
  </r>
  <r>
    <s v="Post_3355"/>
    <x v="641"/>
    <x v="1"/>
    <x v="2"/>
    <x v="4"/>
    <x v="2"/>
    <x v="7"/>
    <n v="1915575"/>
    <n v="99877"/>
    <n v="37503"/>
    <n v="46295"/>
    <n v="183675"/>
    <n v="9.5885047570572798E-2"/>
    <x v="0"/>
    <n v="0"/>
  </r>
  <r>
    <s v="Post_3356"/>
    <x v="519"/>
    <x v="22"/>
    <x v="1"/>
    <x v="5"/>
    <x v="5"/>
    <x v="6"/>
    <n v="3725186"/>
    <n v="349303"/>
    <n v="22384"/>
    <n v="21451"/>
    <n v="393138"/>
    <n v="0.10553513301080805"/>
    <x v="2"/>
    <n v="0"/>
  </r>
  <r>
    <s v="Post_3357"/>
    <x v="8"/>
    <x v="6"/>
    <x v="3"/>
    <x v="5"/>
    <x v="1"/>
    <x v="1"/>
    <n v="3586750"/>
    <n v="163309"/>
    <n v="99334"/>
    <n v="48057"/>
    <n v="310700"/>
    <n v="8.6624381403777789E-2"/>
    <x v="1"/>
    <n v="0"/>
  </r>
  <r>
    <s v="Post_3358"/>
    <x v="495"/>
    <x v="9"/>
    <x v="3"/>
    <x v="7"/>
    <x v="5"/>
    <x v="0"/>
    <n v="1757464"/>
    <n v="456820"/>
    <n v="93107"/>
    <n v="5984"/>
    <n v="555911"/>
    <n v="0.31631430288187978"/>
    <x v="1"/>
    <n v="0"/>
  </r>
  <r>
    <s v="Post_3359"/>
    <x v="668"/>
    <x v="20"/>
    <x v="3"/>
    <x v="3"/>
    <x v="1"/>
    <x v="6"/>
    <n v="3725746"/>
    <n v="439425"/>
    <n v="16142"/>
    <n v="31690"/>
    <n v="487257"/>
    <n v="0.1307810570017387"/>
    <x v="2"/>
    <n v="0"/>
  </r>
  <r>
    <s v="Post_3360"/>
    <x v="201"/>
    <x v="11"/>
    <x v="2"/>
    <x v="3"/>
    <x v="5"/>
    <x v="4"/>
    <n v="2179942"/>
    <n v="422339"/>
    <n v="726"/>
    <n v="4809"/>
    <n v="427874"/>
    <n v="0.19627769913144477"/>
    <x v="1"/>
    <n v="0"/>
  </r>
  <r>
    <s v="Post_3361"/>
    <x v="93"/>
    <x v="2"/>
    <x v="0"/>
    <x v="2"/>
    <x v="0"/>
    <x v="4"/>
    <n v="2454286"/>
    <n v="354703"/>
    <n v="79037"/>
    <n v="15832"/>
    <n v="449572"/>
    <n v="0.18317832559041611"/>
    <x v="0"/>
    <n v="0"/>
  </r>
  <r>
    <s v="Post_3362"/>
    <x v="99"/>
    <x v="14"/>
    <x v="1"/>
    <x v="3"/>
    <x v="2"/>
    <x v="4"/>
    <n v="1722355"/>
    <n v="236274"/>
    <n v="45770"/>
    <n v="40757"/>
    <n v="322801"/>
    <n v="0.18741838935643348"/>
    <x v="2"/>
    <n v="0"/>
  </r>
  <r>
    <s v="Post_3363"/>
    <x v="426"/>
    <x v="6"/>
    <x v="3"/>
    <x v="7"/>
    <x v="5"/>
    <x v="6"/>
    <n v="1886158"/>
    <n v="159864"/>
    <n v="50509"/>
    <n v="17527"/>
    <n v="227900"/>
    <n v="0.12082762949869523"/>
    <x v="1"/>
    <n v="0"/>
  </r>
  <r>
    <s v="Post_3364"/>
    <x v="161"/>
    <x v="16"/>
    <x v="1"/>
    <x v="5"/>
    <x v="1"/>
    <x v="2"/>
    <n v="2411833"/>
    <n v="294331"/>
    <n v="39137"/>
    <n v="41720"/>
    <n v="375188"/>
    <n v="0.15556135105540062"/>
    <x v="0"/>
    <n v="0"/>
  </r>
  <r>
    <s v="Post_3365"/>
    <x v="678"/>
    <x v="21"/>
    <x v="1"/>
    <x v="8"/>
    <x v="5"/>
    <x v="2"/>
    <n v="528143"/>
    <n v="357050"/>
    <n v="25187"/>
    <n v="1365"/>
    <n v="383602"/>
    <n v="0.72632222712409333"/>
    <x v="1"/>
    <n v="0"/>
  </r>
  <r>
    <s v="Post_3366"/>
    <x v="128"/>
    <x v="4"/>
    <x v="0"/>
    <x v="4"/>
    <x v="5"/>
    <x v="1"/>
    <n v="1606741"/>
    <n v="308802"/>
    <n v="18650"/>
    <n v="24236"/>
    <n v="351688"/>
    <n v="0.21888281932184464"/>
    <x v="0"/>
    <n v="0"/>
  </r>
  <r>
    <s v="Post_3367"/>
    <x v="707"/>
    <x v="15"/>
    <x v="1"/>
    <x v="4"/>
    <x v="2"/>
    <x v="4"/>
    <n v="1252622"/>
    <n v="38532"/>
    <n v="98666"/>
    <n v="12777"/>
    <n v="149975"/>
    <n v="0.11972885675008103"/>
    <x v="2"/>
    <n v="0"/>
  </r>
  <r>
    <s v="Post_3368"/>
    <x v="576"/>
    <x v="15"/>
    <x v="3"/>
    <x v="0"/>
    <x v="3"/>
    <x v="7"/>
    <n v="3033929"/>
    <n v="183527"/>
    <n v="74350"/>
    <n v="10565"/>
    <n v="268442"/>
    <n v="8.8479987501355509E-2"/>
    <x v="2"/>
    <n v="0"/>
  </r>
  <r>
    <s v="Post_3369"/>
    <x v="528"/>
    <x v="6"/>
    <x v="0"/>
    <x v="7"/>
    <x v="3"/>
    <x v="7"/>
    <n v="2801491"/>
    <n v="114130"/>
    <n v="35159"/>
    <n v="17982"/>
    <n v="167271"/>
    <n v="5.9707848427855023E-2"/>
    <x v="2"/>
    <n v="0"/>
  </r>
  <r>
    <s v="Post_3370"/>
    <x v="325"/>
    <x v="14"/>
    <x v="3"/>
    <x v="8"/>
    <x v="2"/>
    <x v="2"/>
    <n v="2337854"/>
    <n v="207836"/>
    <n v="53641"/>
    <n v="4400"/>
    <n v="265877"/>
    <n v="0.11372694787612914"/>
    <x v="0"/>
    <n v="0"/>
  </r>
  <r>
    <s v="Post_3371"/>
    <x v="50"/>
    <x v="16"/>
    <x v="1"/>
    <x v="5"/>
    <x v="1"/>
    <x v="2"/>
    <n v="1405761"/>
    <n v="376444"/>
    <n v="44939"/>
    <n v="49230"/>
    <n v="470613"/>
    <n v="0.33477454560199066"/>
    <x v="2"/>
    <n v="0"/>
  </r>
  <r>
    <s v="Post_3372"/>
    <x v="412"/>
    <x v="5"/>
    <x v="0"/>
    <x v="8"/>
    <x v="0"/>
    <x v="4"/>
    <n v="1042317"/>
    <n v="269878"/>
    <n v="29285"/>
    <n v="42348"/>
    <n v="341511"/>
    <n v="0.32764600404675354"/>
    <x v="1"/>
    <n v="0"/>
  </r>
  <r>
    <s v="Post_3373"/>
    <x v="590"/>
    <x v="13"/>
    <x v="3"/>
    <x v="6"/>
    <x v="2"/>
    <x v="3"/>
    <n v="4807013"/>
    <n v="465489"/>
    <n v="41804"/>
    <n v="24827"/>
    <n v="532120"/>
    <n v="0.11069660098693306"/>
    <x v="2"/>
    <n v="0"/>
  </r>
  <r>
    <s v="Post_3374"/>
    <x v="375"/>
    <x v="20"/>
    <x v="2"/>
    <x v="7"/>
    <x v="4"/>
    <x v="7"/>
    <n v="2367995"/>
    <n v="450601"/>
    <n v="77964"/>
    <n v="10111"/>
    <n v="538676"/>
    <n v="0.2274818992438751"/>
    <x v="2"/>
    <n v="0"/>
  </r>
  <r>
    <s v="Post_3375"/>
    <x v="662"/>
    <x v="5"/>
    <x v="1"/>
    <x v="6"/>
    <x v="4"/>
    <x v="7"/>
    <n v="955722"/>
    <n v="315687"/>
    <n v="77050"/>
    <n v="46526"/>
    <n v="439263"/>
    <n v="0.45961377890223309"/>
    <x v="1"/>
    <n v="0"/>
  </r>
  <r>
    <s v="Post_3376"/>
    <x v="80"/>
    <x v="3"/>
    <x v="1"/>
    <x v="7"/>
    <x v="4"/>
    <x v="7"/>
    <n v="153498"/>
    <n v="362887"/>
    <n v="45894"/>
    <n v="46622"/>
    <n v="455403"/>
    <n v="2.9668334440839619"/>
    <x v="0"/>
    <n v="0"/>
  </r>
  <r>
    <s v="Post_3377"/>
    <x v="30"/>
    <x v="10"/>
    <x v="0"/>
    <x v="5"/>
    <x v="5"/>
    <x v="1"/>
    <n v="4931757"/>
    <n v="144977"/>
    <n v="90468"/>
    <n v="7093"/>
    <n v="242538"/>
    <n v="4.9178822070917116E-2"/>
    <x v="1"/>
    <n v="0"/>
  </r>
  <r>
    <s v="Post_3378"/>
    <x v="654"/>
    <x v="13"/>
    <x v="1"/>
    <x v="5"/>
    <x v="5"/>
    <x v="0"/>
    <n v="2184869"/>
    <n v="12871"/>
    <n v="32688"/>
    <n v="47224"/>
    <n v="92783"/>
    <n v="4.2466161586804517E-2"/>
    <x v="1"/>
    <n v="0"/>
  </r>
  <r>
    <s v="Post_3379"/>
    <x v="295"/>
    <x v="14"/>
    <x v="3"/>
    <x v="6"/>
    <x v="4"/>
    <x v="5"/>
    <n v="2339949"/>
    <n v="121903"/>
    <n v="24944"/>
    <n v="33945"/>
    <n v="180792"/>
    <n v="7.7263222403565202E-2"/>
    <x v="2"/>
    <n v="0"/>
  </r>
  <r>
    <s v="Post_3380"/>
    <x v="266"/>
    <x v="19"/>
    <x v="0"/>
    <x v="1"/>
    <x v="2"/>
    <x v="4"/>
    <n v="3166440"/>
    <n v="137101"/>
    <n v="16256"/>
    <n v="37449"/>
    <n v="190806"/>
    <n v="6.0258839580096257E-2"/>
    <x v="0"/>
    <n v="0"/>
  </r>
  <r>
    <s v="Post_3381"/>
    <x v="400"/>
    <x v="19"/>
    <x v="0"/>
    <x v="9"/>
    <x v="5"/>
    <x v="6"/>
    <n v="4398635"/>
    <n v="277525"/>
    <n v="1448"/>
    <n v="43645"/>
    <n v="322618"/>
    <n v="7.3345026354766876E-2"/>
    <x v="1"/>
    <n v="0"/>
  </r>
  <r>
    <s v="Post_3382"/>
    <x v="624"/>
    <x v="6"/>
    <x v="2"/>
    <x v="3"/>
    <x v="1"/>
    <x v="3"/>
    <n v="3945023"/>
    <n v="265975"/>
    <n v="87534"/>
    <n v="28078"/>
    <n v="381587"/>
    <n v="9.6726178782734595E-2"/>
    <x v="1"/>
    <n v="0"/>
  </r>
  <r>
    <s v="Post_3383"/>
    <x v="14"/>
    <x v="11"/>
    <x v="2"/>
    <x v="1"/>
    <x v="4"/>
    <x v="1"/>
    <n v="1077987"/>
    <n v="76579"/>
    <n v="48878"/>
    <n v="18605"/>
    <n v="144062"/>
    <n v="0.13363983053598977"/>
    <x v="1"/>
    <n v="0"/>
  </r>
  <r>
    <s v="Post_3384"/>
    <x v="18"/>
    <x v="1"/>
    <x v="1"/>
    <x v="6"/>
    <x v="4"/>
    <x v="4"/>
    <n v="3661315"/>
    <n v="389654"/>
    <n v="63439"/>
    <n v="49862"/>
    <n v="502955"/>
    <n v="0.13737004327680083"/>
    <x v="1"/>
    <n v="0"/>
  </r>
  <r>
    <s v="Post_3385"/>
    <x v="644"/>
    <x v="3"/>
    <x v="1"/>
    <x v="3"/>
    <x v="2"/>
    <x v="7"/>
    <n v="1663117"/>
    <n v="471900"/>
    <n v="960"/>
    <n v="24601"/>
    <n v="497461"/>
    <n v="0.29911365225657605"/>
    <x v="2"/>
    <n v="0"/>
  </r>
  <r>
    <s v="Post_3386"/>
    <x v="321"/>
    <x v="12"/>
    <x v="1"/>
    <x v="7"/>
    <x v="3"/>
    <x v="0"/>
    <n v="1322682"/>
    <n v="185370"/>
    <n v="26878"/>
    <n v="19908"/>
    <n v="232156"/>
    <n v="0.17551913460680649"/>
    <x v="1"/>
    <n v="0"/>
  </r>
  <r>
    <s v="Post_3387"/>
    <x v="31"/>
    <x v="18"/>
    <x v="3"/>
    <x v="4"/>
    <x v="2"/>
    <x v="1"/>
    <n v="4927642"/>
    <n v="277064"/>
    <n v="78365"/>
    <n v="31902"/>
    <n v="387331"/>
    <n v="7.8603721617763633E-2"/>
    <x v="1"/>
    <n v="0"/>
  </r>
  <r>
    <s v="Post_3388"/>
    <x v="261"/>
    <x v="9"/>
    <x v="3"/>
    <x v="6"/>
    <x v="4"/>
    <x v="7"/>
    <n v="1902123"/>
    <n v="407452"/>
    <n v="53872"/>
    <n v="49399"/>
    <n v="510723"/>
    <n v="0.26850156377899853"/>
    <x v="0"/>
    <n v="0"/>
  </r>
  <r>
    <s v="Post_3389"/>
    <x v="414"/>
    <x v="3"/>
    <x v="2"/>
    <x v="4"/>
    <x v="3"/>
    <x v="0"/>
    <n v="108003"/>
    <n v="61573"/>
    <n v="84514"/>
    <n v="16464"/>
    <n v="162551"/>
    <n v="1.5050600446283899"/>
    <x v="1"/>
    <n v="0"/>
  </r>
  <r>
    <s v="Post_3390"/>
    <x v="711"/>
    <x v="12"/>
    <x v="1"/>
    <x v="0"/>
    <x v="3"/>
    <x v="0"/>
    <n v="1890827"/>
    <n v="110536"/>
    <n v="55270"/>
    <n v="12779"/>
    <n v="178585"/>
    <n v="9.4448090703168508E-2"/>
    <x v="1"/>
    <n v="0"/>
  </r>
  <r>
    <s v="Post_3391"/>
    <x v="328"/>
    <x v="2"/>
    <x v="3"/>
    <x v="1"/>
    <x v="4"/>
    <x v="6"/>
    <n v="4748216"/>
    <n v="246709"/>
    <n v="68731"/>
    <n v="18537"/>
    <n v="333977"/>
    <n v="7.0337364601778862E-2"/>
    <x v="1"/>
    <n v="0"/>
  </r>
  <r>
    <s v="Post_3392"/>
    <x v="147"/>
    <x v="20"/>
    <x v="3"/>
    <x v="8"/>
    <x v="2"/>
    <x v="6"/>
    <n v="1145812"/>
    <n v="399549"/>
    <n v="44531"/>
    <n v="22800"/>
    <n v="466880"/>
    <n v="0.40746649537620483"/>
    <x v="2"/>
    <n v="0"/>
  </r>
  <r>
    <s v="Post_3393"/>
    <x v="473"/>
    <x v="11"/>
    <x v="0"/>
    <x v="2"/>
    <x v="3"/>
    <x v="1"/>
    <n v="4621186"/>
    <n v="175590"/>
    <n v="67235"/>
    <n v="11738"/>
    <n v="254563"/>
    <n v="5.5086075306209271E-2"/>
    <x v="0"/>
    <n v="0"/>
  </r>
  <r>
    <s v="Post_3394"/>
    <x v="95"/>
    <x v="15"/>
    <x v="0"/>
    <x v="9"/>
    <x v="5"/>
    <x v="0"/>
    <n v="4197429"/>
    <n v="436646"/>
    <n v="82483"/>
    <n v="46844"/>
    <n v="565973"/>
    <n v="0.13483801631903719"/>
    <x v="0"/>
    <n v="0"/>
  </r>
  <r>
    <s v="Post_3395"/>
    <x v="624"/>
    <x v="6"/>
    <x v="0"/>
    <x v="9"/>
    <x v="1"/>
    <x v="1"/>
    <n v="4577755"/>
    <n v="342839"/>
    <n v="82420"/>
    <n v="6066"/>
    <n v="431325"/>
    <n v="9.4221949405330782E-2"/>
    <x v="2"/>
    <n v="0"/>
  </r>
  <r>
    <s v="Post_3396"/>
    <x v="556"/>
    <x v="7"/>
    <x v="1"/>
    <x v="8"/>
    <x v="4"/>
    <x v="7"/>
    <n v="4053392"/>
    <n v="221994"/>
    <n v="56470"/>
    <n v="5057"/>
    <n v="283521"/>
    <n v="6.9946602746539188E-2"/>
    <x v="2"/>
    <n v="0"/>
  </r>
  <r>
    <s v="Post_3397"/>
    <x v="345"/>
    <x v="6"/>
    <x v="3"/>
    <x v="7"/>
    <x v="1"/>
    <x v="7"/>
    <n v="968000"/>
    <n v="222736"/>
    <n v="58242"/>
    <n v="26124"/>
    <n v="307102"/>
    <n v="0.31725413223140497"/>
    <x v="1"/>
    <n v="0"/>
  </r>
  <r>
    <s v="Post_3398"/>
    <x v="314"/>
    <x v="15"/>
    <x v="1"/>
    <x v="4"/>
    <x v="4"/>
    <x v="6"/>
    <n v="4530813"/>
    <n v="129661"/>
    <n v="92531"/>
    <n v="42840"/>
    <n v="265032"/>
    <n v="5.8495462072700857E-2"/>
    <x v="1"/>
    <n v="0"/>
  </r>
  <r>
    <s v="Post_3399"/>
    <x v="501"/>
    <x v="3"/>
    <x v="0"/>
    <x v="9"/>
    <x v="0"/>
    <x v="6"/>
    <n v="995769"/>
    <n v="32736"/>
    <n v="66718"/>
    <n v="23569"/>
    <n v="123023"/>
    <n v="0.12354572194956863"/>
    <x v="2"/>
    <n v="0"/>
  </r>
  <r>
    <s v="Post_3400"/>
    <x v="34"/>
    <x v="13"/>
    <x v="0"/>
    <x v="6"/>
    <x v="0"/>
    <x v="2"/>
    <n v="705147"/>
    <n v="61971"/>
    <n v="67431"/>
    <n v="44195"/>
    <n v="173597"/>
    <n v="0.24618554712705293"/>
    <x v="0"/>
    <n v="0"/>
  </r>
  <r>
    <s v="Post_3401"/>
    <x v="214"/>
    <x v="9"/>
    <x v="0"/>
    <x v="1"/>
    <x v="5"/>
    <x v="3"/>
    <n v="783731"/>
    <n v="186031"/>
    <n v="94098"/>
    <n v="20184"/>
    <n v="300313"/>
    <n v="0.38318377096223066"/>
    <x v="0"/>
    <n v="0"/>
  </r>
  <r>
    <s v="Post_3402"/>
    <x v="513"/>
    <x v="4"/>
    <x v="1"/>
    <x v="8"/>
    <x v="3"/>
    <x v="2"/>
    <n v="2822791"/>
    <n v="420187"/>
    <n v="28350"/>
    <n v="34025"/>
    <n v="482562"/>
    <n v="0.1709520825310836"/>
    <x v="1"/>
    <n v="0"/>
  </r>
  <r>
    <s v="Post_3403"/>
    <x v="701"/>
    <x v="4"/>
    <x v="2"/>
    <x v="8"/>
    <x v="5"/>
    <x v="0"/>
    <n v="2810102"/>
    <n v="297792"/>
    <n v="47612"/>
    <n v="16868"/>
    <n v="362272"/>
    <n v="0.12891774035248543"/>
    <x v="0"/>
    <n v="0"/>
  </r>
  <r>
    <s v="Post_3404"/>
    <x v="218"/>
    <x v="23"/>
    <x v="1"/>
    <x v="0"/>
    <x v="3"/>
    <x v="0"/>
    <n v="1707151"/>
    <n v="195846"/>
    <n v="61196"/>
    <n v="10966"/>
    <n v="268008"/>
    <n v="0.15699138506201268"/>
    <x v="0"/>
    <n v="0"/>
  </r>
  <r>
    <s v="Post_3405"/>
    <x v="682"/>
    <x v="22"/>
    <x v="2"/>
    <x v="6"/>
    <x v="1"/>
    <x v="7"/>
    <n v="1376840"/>
    <n v="115191"/>
    <n v="51741"/>
    <n v="14750"/>
    <n v="181682"/>
    <n v="0.13195578280700734"/>
    <x v="2"/>
    <n v="0"/>
  </r>
  <r>
    <s v="Post_3406"/>
    <x v="681"/>
    <x v="0"/>
    <x v="1"/>
    <x v="6"/>
    <x v="0"/>
    <x v="6"/>
    <n v="4627367"/>
    <n v="176050"/>
    <n v="52562"/>
    <n v="12843"/>
    <n v="241455"/>
    <n v="5.2179781720360627E-2"/>
    <x v="2"/>
    <n v="0"/>
  </r>
  <r>
    <s v="Post_3407"/>
    <x v="656"/>
    <x v="12"/>
    <x v="3"/>
    <x v="8"/>
    <x v="2"/>
    <x v="4"/>
    <n v="2775989"/>
    <n v="71052"/>
    <n v="317"/>
    <n v="40956"/>
    <n v="112325"/>
    <n v="4.0463056589921644E-2"/>
    <x v="0"/>
    <n v="0"/>
  </r>
  <r>
    <s v="Post_3408"/>
    <x v="477"/>
    <x v="4"/>
    <x v="2"/>
    <x v="6"/>
    <x v="5"/>
    <x v="2"/>
    <n v="2138052"/>
    <n v="317436"/>
    <n v="3432"/>
    <n v="31110"/>
    <n v="351978"/>
    <n v="0.16462555634755374"/>
    <x v="1"/>
    <n v="0"/>
  </r>
  <r>
    <s v="Post_3409"/>
    <x v="584"/>
    <x v="5"/>
    <x v="0"/>
    <x v="9"/>
    <x v="0"/>
    <x v="4"/>
    <n v="1550135"/>
    <n v="286055"/>
    <n v="58240"/>
    <n v="41716"/>
    <n v="386011"/>
    <n v="0.24901766620326618"/>
    <x v="1"/>
    <n v="0"/>
  </r>
  <r>
    <s v="Post_3410"/>
    <x v="620"/>
    <x v="23"/>
    <x v="2"/>
    <x v="5"/>
    <x v="5"/>
    <x v="1"/>
    <n v="3655004"/>
    <n v="73738"/>
    <n v="6675"/>
    <n v="37956"/>
    <n v="118369"/>
    <n v="3.2385463873637346E-2"/>
    <x v="0"/>
    <n v="0"/>
  </r>
  <r>
    <s v="Post_3411"/>
    <x v="419"/>
    <x v="0"/>
    <x v="2"/>
    <x v="1"/>
    <x v="1"/>
    <x v="7"/>
    <n v="3322882"/>
    <n v="265447"/>
    <n v="3749"/>
    <n v="32516"/>
    <n v="301712"/>
    <n v="9.0798288955190098E-2"/>
    <x v="0"/>
    <n v="0"/>
  </r>
  <r>
    <s v="Post_3412"/>
    <x v="20"/>
    <x v="8"/>
    <x v="1"/>
    <x v="0"/>
    <x v="0"/>
    <x v="6"/>
    <n v="1498441"/>
    <n v="104553"/>
    <n v="44545"/>
    <n v="30245"/>
    <n v="179343"/>
    <n v="0.11968639405889188"/>
    <x v="0"/>
    <n v="0"/>
  </r>
  <r>
    <s v="Post_3413"/>
    <x v="674"/>
    <x v="2"/>
    <x v="2"/>
    <x v="5"/>
    <x v="5"/>
    <x v="7"/>
    <n v="4412239"/>
    <n v="179475"/>
    <n v="72838"/>
    <n v="5403"/>
    <n v="257716"/>
    <n v="5.8409347272439231E-2"/>
    <x v="0"/>
    <n v="0"/>
  </r>
  <r>
    <s v="Post_3414"/>
    <x v="522"/>
    <x v="23"/>
    <x v="0"/>
    <x v="1"/>
    <x v="5"/>
    <x v="4"/>
    <n v="1849829"/>
    <n v="35620"/>
    <n v="88979"/>
    <n v="42697"/>
    <n v="167296"/>
    <n v="9.0438629732802325E-2"/>
    <x v="0"/>
    <n v="0"/>
  </r>
  <r>
    <s v="Post_3415"/>
    <x v="149"/>
    <x v="18"/>
    <x v="2"/>
    <x v="8"/>
    <x v="5"/>
    <x v="3"/>
    <n v="2855352"/>
    <n v="222286"/>
    <n v="2629"/>
    <n v="23341"/>
    <n v="248256"/>
    <n v="8.6944096559723641E-2"/>
    <x v="1"/>
    <n v="0"/>
  </r>
  <r>
    <s v="Post_3416"/>
    <x v="411"/>
    <x v="8"/>
    <x v="3"/>
    <x v="1"/>
    <x v="4"/>
    <x v="5"/>
    <n v="4901555"/>
    <n v="191788"/>
    <n v="33946"/>
    <n v="23322"/>
    <n v="249056"/>
    <n v="5.0811630186746858E-2"/>
    <x v="1"/>
    <n v="0"/>
  </r>
  <r>
    <s v="Post_3417"/>
    <x v="613"/>
    <x v="3"/>
    <x v="3"/>
    <x v="2"/>
    <x v="4"/>
    <x v="1"/>
    <n v="4208579"/>
    <n v="63502"/>
    <n v="18314"/>
    <n v="39729"/>
    <n v="121545"/>
    <n v="2.8880294275098556E-2"/>
    <x v="2"/>
    <n v="0"/>
  </r>
  <r>
    <s v="Post_3418"/>
    <x v="709"/>
    <x v="16"/>
    <x v="3"/>
    <x v="5"/>
    <x v="3"/>
    <x v="6"/>
    <n v="1550211"/>
    <n v="218049"/>
    <n v="93137"/>
    <n v="29878"/>
    <n v="341064"/>
    <n v="0.22001134039172732"/>
    <x v="1"/>
    <n v="0"/>
  </r>
  <r>
    <s v="Post_3419"/>
    <x v="179"/>
    <x v="7"/>
    <x v="3"/>
    <x v="9"/>
    <x v="1"/>
    <x v="3"/>
    <n v="1816906"/>
    <n v="326282"/>
    <n v="46429"/>
    <n v="46111"/>
    <n v="418822"/>
    <n v="0.23051385156964643"/>
    <x v="2"/>
    <n v="0"/>
  </r>
  <r>
    <s v="Post_3420"/>
    <x v="263"/>
    <x v="21"/>
    <x v="0"/>
    <x v="8"/>
    <x v="1"/>
    <x v="4"/>
    <n v="4680407"/>
    <n v="112697"/>
    <n v="33231"/>
    <n v="37377"/>
    <n v="183305"/>
    <n v="3.9164329085056064E-2"/>
    <x v="0"/>
    <n v="0"/>
  </r>
  <r>
    <s v="Post_3421"/>
    <x v="503"/>
    <x v="11"/>
    <x v="1"/>
    <x v="8"/>
    <x v="1"/>
    <x v="2"/>
    <n v="285407"/>
    <n v="69051"/>
    <n v="12083"/>
    <n v="38231"/>
    <n v="119365"/>
    <n v="0.41822730346487647"/>
    <x v="2"/>
    <n v="0"/>
  </r>
  <r>
    <s v="Post_3422"/>
    <x v="467"/>
    <x v="6"/>
    <x v="1"/>
    <x v="6"/>
    <x v="4"/>
    <x v="2"/>
    <n v="2018387"/>
    <n v="316555"/>
    <n v="60967"/>
    <n v="2987"/>
    <n v="380509"/>
    <n v="0.18852132916036418"/>
    <x v="0"/>
    <n v="0"/>
  </r>
  <r>
    <s v="Post_3423"/>
    <x v="19"/>
    <x v="14"/>
    <x v="3"/>
    <x v="1"/>
    <x v="3"/>
    <x v="7"/>
    <n v="441218"/>
    <n v="23454"/>
    <n v="67011"/>
    <n v="28155"/>
    <n v="118620"/>
    <n v="0.26884669256467325"/>
    <x v="1"/>
    <n v="0"/>
  </r>
  <r>
    <s v="Post_3424"/>
    <x v="90"/>
    <x v="18"/>
    <x v="3"/>
    <x v="9"/>
    <x v="3"/>
    <x v="0"/>
    <n v="1312354"/>
    <n v="53750"/>
    <n v="52102"/>
    <n v="10736"/>
    <n v="116588"/>
    <n v="8.883883464370132E-2"/>
    <x v="0"/>
    <n v="0"/>
  </r>
  <r>
    <s v="Post_3425"/>
    <x v="180"/>
    <x v="22"/>
    <x v="0"/>
    <x v="5"/>
    <x v="4"/>
    <x v="3"/>
    <n v="4710683"/>
    <n v="186594"/>
    <n v="81646"/>
    <n v="5540"/>
    <n v="273780"/>
    <n v="5.8118960668760773E-2"/>
    <x v="2"/>
    <n v="0"/>
  </r>
  <r>
    <s v="Post_3426"/>
    <x v="498"/>
    <x v="23"/>
    <x v="0"/>
    <x v="8"/>
    <x v="4"/>
    <x v="2"/>
    <n v="4565376"/>
    <n v="202584"/>
    <n v="40628"/>
    <n v="42222"/>
    <n v="285434"/>
    <n v="6.2521465920879246E-2"/>
    <x v="2"/>
    <n v="0"/>
  </r>
  <r>
    <s v="Post_3427"/>
    <x v="265"/>
    <x v="9"/>
    <x v="1"/>
    <x v="4"/>
    <x v="2"/>
    <x v="1"/>
    <n v="2460263"/>
    <n v="108243"/>
    <n v="73742"/>
    <n v="33958"/>
    <n v="215943"/>
    <n v="8.7772323528013063E-2"/>
    <x v="0"/>
    <n v="0"/>
  </r>
  <r>
    <s v="Post_3428"/>
    <x v="393"/>
    <x v="8"/>
    <x v="0"/>
    <x v="2"/>
    <x v="1"/>
    <x v="6"/>
    <n v="4673736"/>
    <n v="486676"/>
    <n v="75401"/>
    <n v="33083"/>
    <n v="595160"/>
    <n v="0.12734138171261705"/>
    <x v="2"/>
    <n v="0"/>
  </r>
  <r>
    <s v="Post_3429"/>
    <x v="667"/>
    <x v="21"/>
    <x v="3"/>
    <x v="7"/>
    <x v="4"/>
    <x v="1"/>
    <n v="4217451"/>
    <n v="78361"/>
    <n v="96864"/>
    <n v="20204"/>
    <n v="195429"/>
    <n v="4.6338179151340468E-2"/>
    <x v="2"/>
    <n v="0"/>
  </r>
  <r>
    <s v="Post_3430"/>
    <x v="466"/>
    <x v="8"/>
    <x v="1"/>
    <x v="4"/>
    <x v="2"/>
    <x v="0"/>
    <n v="4503859"/>
    <n v="296994"/>
    <n v="31652"/>
    <n v="33525"/>
    <n v="362171"/>
    <n v="8.0413485413286689E-2"/>
    <x v="2"/>
    <n v="0"/>
  </r>
  <r>
    <s v="Post_3431"/>
    <x v="362"/>
    <x v="18"/>
    <x v="1"/>
    <x v="4"/>
    <x v="5"/>
    <x v="3"/>
    <n v="513332"/>
    <n v="455793"/>
    <n v="97926"/>
    <n v="29388"/>
    <n v="583107"/>
    <n v="1.135925677729033"/>
    <x v="1"/>
    <n v="0"/>
  </r>
  <r>
    <s v="Post_3432"/>
    <x v="512"/>
    <x v="1"/>
    <x v="0"/>
    <x v="6"/>
    <x v="2"/>
    <x v="2"/>
    <n v="1606939"/>
    <n v="89948"/>
    <n v="85169"/>
    <n v="32539"/>
    <n v="207656"/>
    <n v="0.12922456919646608"/>
    <x v="1"/>
    <n v="0"/>
  </r>
  <r>
    <s v="Post_3433"/>
    <x v="151"/>
    <x v="17"/>
    <x v="3"/>
    <x v="7"/>
    <x v="3"/>
    <x v="2"/>
    <n v="2706714"/>
    <n v="217585"/>
    <n v="40079"/>
    <n v="45339"/>
    <n v="303003"/>
    <n v="0.11194496352403689"/>
    <x v="2"/>
    <n v="0"/>
  </r>
  <r>
    <s v="Post_3434"/>
    <x v="609"/>
    <x v="16"/>
    <x v="3"/>
    <x v="7"/>
    <x v="1"/>
    <x v="5"/>
    <n v="3463687"/>
    <n v="362435"/>
    <n v="12610"/>
    <n v="20119"/>
    <n v="395164"/>
    <n v="0.11408767593607622"/>
    <x v="2"/>
    <n v="0"/>
  </r>
  <r>
    <s v="Post_3435"/>
    <x v="141"/>
    <x v="6"/>
    <x v="1"/>
    <x v="0"/>
    <x v="5"/>
    <x v="6"/>
    <n v="2732791"/>
    <n v="118006"/>
    <n v="19060"/>
    <n v="32402"/>
    <n v="169468"/>
    <n v="6.2012792050325109E-2"/>
    <x v="0"/>
    <n v="0"/>
  </r>
  <r>
    <s v="Post_3436"/>
    <x v="422"/>
    <x v="14"/>
    <x v="3"/>
    <x v="2"/>
    <x v="1"/>
    <x v="5"/>
    <n v="1689280"/>
    <n v="371293"/>
    <n v="96714"/>
    <n v="26058"/>
    <n v="494065"/>
    <n v="0.29247075677211593"/>
    <x v="0"/>
    <n v="0"/>
  </r>
  <r>
    <s v="Post_3437"/>
    <x v="370"/>
    <x v="17"/>
    <x v="3"/>
    <x v="4"/>
    <x v="4"/>
    <x v="1"/>
    <n v="2898290"/>
    <n v="53307"/>
    <n v="32466"/>
    <n v="37220"/>
    <n v="122993"/>
    <n v="4.2436402154373783E-2"/>
    <x v="2"/>
    <n v="0"/>
  </r>
  <r>
    <s v="Post_3438"/>
    <x v="213"/>
    <x v="11"/>
    <x v="0"/>
    <x v="6"/>
    <x v="0"/>
    <x v="4"/>
    <n v="199708"/>
    <n v="485528"/>
    <n v="56352"/>
    <n v="21395"/>
    <n v="563275"/>
    <n v="2.8204929196627075"/>
    <x v="2"/>
    <n v="0"/>
  </r>
  <r>
    <s v="Post_3439"/>
    <x v="90"/>
    <x v="18"/>
    <x v="0"/>
    <x v="9"/>
    <x v="0"/>
    <x v="7"/>
    <n v="4343078"/>
    <n v="189948"/>
    <n v="84123"/>
    <n v="47931"/>
    <n v="322002"/>
    <n v="7.4141426886645836E-2"/>
    <x v="0"/>
    <n v="0"/>
  </r>
  <r>
    <s v="Post_3440"/>
    <x v="590"/>
    <x v="13"/>
    <x v="0"/>
    <x v="8"/>
    <x v="5"/>
    <x v="7"/>
    <n v="3155890"/>
    <n v="224187"/>
    <n v="49865"/>
    <n v="1019"/>
    <n v="275071"/>
    <n v="8.7161149469721699E-2"/>
    <x v="1"/>
    <n v="0"/>
  </r>
  <r>
    <s v="Post_3441"/>
    <x v="438"/>
    <x v="21"/>
    <x v="0"/>
    <x v="0"/>
    <x v="1"/>
    <x v="7"/>
    <n v="4126753"/>
    <n v="393119"/>
    <n v="20044"/>
    <n v="15354"/>
    <n v="428517"/>
    <n v="0.10383878075571763"/>
    <x v="0"/>
    <n v="0"/>
  </r>
  <r>
    <s v="Post_3442"/>
    <x v="518"/>
    <x v="5"/>
    <x v="0"/>
    <x v="1"/>
    <x v="5"/>
    <x v="7"/>
    <n v="4956515"/>
    <n v="482311"/>
    <n v="27608"/>
    <n v="24052"/>
    <n v="533971"/>
    <n v="0.10773113770461705"/>
    <x v="0"/>
    <n v="0"/>
  </r>
  <r>
    <s v="Post_3443"/>
    <x v="291"/>
    <x v="14"/>
    <x v="3"/>
    <x v="5"/>
    <x v="1"/>
    <x v="5"/>
    <n v="4194212"/>
    <n v="431289"/>
    <n v="89241"/>
    <n v="11337"/>
    <n v="531867"/>
    <n v="0.12680975592077845"/>
    <x v="1"/>
    <n v="0"/>
  </r>
  <r>
    <s v="Post_3444"/>
    <x v="493"/>
    <x v="23"/>
    <x v="3"/>
    <x v="8"/>
    <x v="3"/>
    <x v="4"/>
    <n v="4701545"/>
    <n v="330937"/>
    <n v="83911"/>
    <n v="41934"/>
    <n v="456782"/>
    <n v="9.7155722214718784E-2"/>
    <x v="0"/>
    <n v="0"/>
  </r>
  <r>
    <s v="Post_3445"/>
    <x v="595"/>
    <x v="3"/>
    <x v="3"/>
    <x v="6"/>
    <x v="3"/>
    <x v="2"/>
    <n v="2933029"/>
    <n v="398166"/>
    <n v="7891"/>
    <n v="14705"/>
    <n v="420762"/>
    <n v="0.14345647451832219"/>
    <x v="0"/>
    <n v="0"/>
  </r>
  <r>
    <s v="Post_3446"/>
    <x v="457"/>
    <x v="20"/>
    <x v="1"/>
    <x v="1"/>
    <x v="4"/>
    <x v="5"/>
    <n v="926712"/>
    <n v="424010"/>
    <n v="3881"/>
    <n v="40154"/>
    <n v="468045"/>
    <n v="0.50505982441146768"/>
    <x v="2"/>
    <n v="0"/>
  </r>
  <r>
    <s v="Post_3447"/>
    <x v="628"/>
    <x v="12"/>
    <x v="0"/>
    <x v="8"/>
    <x v="1"/>
    <x v="6"/>
    <n v="2053356"/>
    <n v="368117"/>
    <n v="23060"/>
    <n v="35313"/>
    <n v="426490"/>
    <n v="0.20770387599617407"/>
    <x v="0"/>
    <n v="0"/>
  </r>
  <r>
    <s v="Post_3448"/>
    <x v="272"/>
    <x v="1"/>
    <x v="2"/>
    <x v="3"/>
    <x v="0"/>
    <x v="7"/>
    <n v="1454570"/>
    <n v="203603"/>
    <n v="83604"/>
    <n v="40192"/>
    <n v="327399"/>
    <n v="0.22508301422413496"/>
    <x v="1"/>
    <n v="0"/>
  </r>
  <r>
    <s v="Post_3449"/>
    <x v="299"/>
    <x v="23"/>
    <x v="0"/>
    <x v="2"/>
    <x v="1"/>
    <x v="2"/>
    <n v="2676023"/>
    <n v="290041"/>
    <n v="33134"/>
    <n v="14249"/>
    <n v="337424"/>
    <n v="0.12609159188841051"/>
    <x v="2"/>
    <n v="0"/>
  </r>
  <r>
    <s v="Post_3450"/>
    <x v="166"/>
    <x v="21"/>
    <x v="2"/>
    <x v="6"/>
    <x v="0"/>
    <x v="2"/>
    <n v="3839871"/>
    <n v="326965"/>
    <n v="84031"/>
    <n v="39720"/>
    <n v="450716"/>
    <n v="0.11737790149721175"/>
    <x v="0"/>
    <n v="0"/>
  </r>
  <r>
    <s v="Post_3451"/>
    <x v="717"/>
    <x v="18"/>
    <x v="0"/>
    <x v="8"/>
    <x v="1"/>
    <x v="6"/>
    <n v="3437467"/>
    <n v="37438"/>
    <n v="49845"/>
    <n v="42965"/>
    <n v="130248"/>
    <n v="3.7890691023361095E-2"/>
    <x v="2"/>
    <n v="0"/>
  </r>
  <r>
    <s v="Post_3452"/>
    <x v="21"/>
    <x v="0"/>
    <x v="0"/>
    <x v="8"/>
    <x v="0"/>
    <x v="7"/>
    <n v="42222"/>
    <n v="103726"/>
    <n v="76576"/>
    <n v="30215"/>
    <n v="210517"/>
    <n v="4.9859551892378384"/>
    <x v="1"/>
    <n v="0"/>
  </r>
  <r>
    <s v="Post_3453"/>
    <x v="335"/>
    <x v="22"/>
    <x v="1"/>
    <x v="9"/>
    <x v="2"/>
    <x v="1"/>
    <n v="4048901"/>
    <n v="50694"/>
    <n v="92406"/>
    <n v="8402"/>
    <n v="151502"/>
    <n v="3.7418054924039879E-2"/>
    <x v="0"/>
    <n v="0"/>
  </r>
  <r>
    <s v="Post_3454"/>
    <x v="51"/>
    <x v="7"/>
    <x v="0"/>
    <x v="6"/>
    <x v="4"/>
    <x v="3"/>
    <n v="705135"/>
    <n v="126785"/>
    <n v="67006"/>
    <n v="35860"/>
    <n v="229651"/>
    <n v="0.32568373432037839"/>
    <x v="2"/>
    <n v="0"/>
  </r>
  <r>
    <s v="Post_3455"/>
    <x v="35"/>
    <x v="13"/>
    <x v="1"/>
    <x v="0"/>
    <x v="2"/>
    <x v="2"/>
    <n v="3253451"/>
    <n v="65643"/>
    <n v="21278"/>
    <n v="14353"/>
    <n v="101274"/>
    <n v="3.1128177433746504E-2"/>
    <x v="2"/>
    <n v="0"/>
  </r>
  <r>
    <s v="Post_3456"/>
    <x v="108"/>
    <x v="14"/>
    <x v="1"/>
    <x v="7"/>
    <x v="3"/>
    <x v="1"/>
    <n v="52567"/>
    <n v="309679"/>
    <n v="88484"/>
    <n v="2957"/>
    <n v="401120"/>
    <n v="7.630642798714022"/>
    <x v="2"/>
    <n v="0"/>
  </r>
  <r>
    <s v="Post_3457"/>
    <x v="627"/>
    <x v="0"/>
    <x v="3"/>
    <x v="1"/>
    <x v="5"/>
    <x v="3"/>
    <n v="3989382"/>
    <n v="155733"/>
    <n v="30200"/>
    <n v="23283"/>
    <n v="209216"/>
    <n v="5.2443210502278299E-2"/>
    <x v="0"/>
    <n v="0"/>
  </r>
  <r>
    <s v="Post_3458"/>
    <x v="596"/>
    <x v="20"/>
    <x v="3"/>
    <x v="1"/>
    <x v="3"/>
    <x v="5"/>
    <n v="768503"/>
    <n v="349119"/>
    <n v="19350"/>
    <n v="17093"/>
    <n v="385562"/>
    <n v="0.50170526334965515"/>
    <x v="0"/>
    <n v="0"/>
  </r>
  <r>
    <s v="Post_3459"/>
    <x v="678"/>
    <x v="21"/>
    <x v="1"/>
    <x v="8"/>
    <x v="2"/>
    <x v="5"/>
    <n v="127793"/>
    <n v="40339"/>
    <n v="80645"/>
    <n v="23618"/>
    <n v="144602"/>
    <n v="1.1315330260655905"/>
    <x v="2"/>
    <n v="0"/>
  </r>
  <r>
    <s v="Post_3460"/>
    <x v="356"/>
    <x v="4"/>
    <x v="3"/>
    <x v="3"/>
    <x v="2"/>
    <x v="2"/>
    <n v="4967107"/>
    <n v="274462"/>
    <n v="64773"/>
    <n v="15759"/>
    <n v="354994"/>
    <n v="7.1468965738004028E-2"/>
    <x v="1"/>
    <n v="0"/>
  </r>
  <r>
    <s v="Post_3461"/>
    <x v="27"/>
    <x v="16"/>
    <x v="3"/>
    <x v="5"/>
    <x v="5"/>
    <x v="6"/>
    <n v="3425790"/>
    <n v="417433"/>
    <n v="84158"/>
    <n v="25422"/>
    <n v="527013"/>
    <n v="0.15383692520557302"/>
    <x v="1"/>
    <n v="0"/>
  </r>
  <r>
    <s v="Post_3462"/>
    <x v="605"/>
    <x v="17"/>
    <x v="0"/>
    <x v="5"/>
    <x v="2"/>
    <x v="7"/>
    <n v="4443859"/>
    <n v="232983"/>
    <n v="69639"/>
    <n v="42693"/>
    <n v="345315"/>
    <n v="7.7706110837450063E-2"/>
    <x v="1"/>
    <n v="0"/>
  </r>
  <r>
    <s v="Post_3463"/>
    <x v="96"/>
    <x v="17"/>
    <x v="2"/>
    <x v="2"/>
    <x v="0"/>
    <x v="1"/>
    <n v="3360585"/>
    <n v="236038"/>
    <n v="32101"/>
    <n v="22848"/>
    <n v="290987"/>
    <n v="8.6588198185732546E-2"/>
    <x v="2"/>
    <n v="0"/>
  </r>
  <r>
    <s v="Post_3464"/>
    <x v="132"/>
    <x v="12"/>
    <x v="1"/>
    <x v="3"/>
    <x v="1"/>
    <x v="2"/>
    <n v="186228"/>
    <n v="313554"/>
    <n v="35669"/>
    <n v="29462"/>
    <n v="378685"/>
    <n v="2.033448246235797"/>
    <x v="1"/>
    <n v="0"/>
  </r>
  <r>
    <s v="Post_3465"/>
    <x v="492"/>
    <x v="11"/>
    <x v="0"/>
    <x v="0"/>
    <x v="4"/>
    <x v="6"/>
    <n v="912265"/>
    <n v="111049"/>
    <n v="54953"/>
    <n v="692"/>
    <n v="166694"/>
    <n v="0.18272541421626393"/>
    <x v="1"/>
    <n v="0"/>
  </r>
  <r>
    <s v="Post_3466"/>
    <x v="273"/>
    <x v="2"/>
    <x v="1"/>
    <x v="9"/>
    <x v="3"/>
    <x v="6"/>
    <n v="1566853"/>
    <n v="216701"/>
    <n v="96557"/>
    <n v="24597"/>
    <n v="337855"/>
    <n v="0.2156264818716242"/>
    <x v="0"/>
    <n v="0"/>
  </r>
  <r>
    <s v="Post_3467"/>
    <x v="718"/>
    <x v="23"/>
    <x v="0"/>
    <x v="2"/>
    <x v="2"/>
    <x v="0"/>
    <n v="702173"/>
    <n v="381320"/>
    <n v="60666"/>
    <n v="27650"/>
    <n v="469636"/>
    <n v="0.66883232479745025"/>
    <x v="0"/>
    <n v="0"/>
  </r>
  <r>
    <s v="Post_3468"/>
    <x v="674"/>
    <x v="2"/>
    <x v="3"/>
    <x v="4"/>
    <x v="5"/>
    <x v="7"/>
    <n v="3445802"/>
    <n v="140342"/>
    <n v="85613"/>
    <n v="45114"/>
    <n v="271069"/>
    <n v="7.8666446882322313E-2"/>
    <x v="2"/>
    <n v="0"/>
  </r>
  <r>
    <s v="Post_3469"/>
    <x v="653"/>
    <x v="20"/>
    <x v="1"/>
    <x v="3"/>
    <x v="1"/>
    <x v="0"/>
    <n v="1788764"/>
    <n v="303395"/>
    <n v="28692"/>
    <n v="43483"/>
    <n v="375570"/>
    <n v="0.20996062085328193"/>
    <x v="2"/>
    <n v="0"/>
  </r>
  <r>
    <s v="Post_3470"/>
    <x v="237"/>
    <x v="5"/>
    <x v="2"/>
    <x v="6"/>
    <x v="0"/>
    <x v="7"/>
    <n v="4743356"/>
    <n v="295952"/>
    <n v="77148"/>
    <n v="30831"/>
    <n v="403931"/>
    <n v="8.5157217801067428E-2"/>
    <x v="0"/>
    <n v="0"/>
  </r>
  <r>
    <s v="Post_3471"/>
    <x v="117"/>
    <x v="9"/>
    <x v="0"/>
    <x v="1"/>
    <x v="4"/>
    <x v="0"/>
    <n v="3692645"/>
    <n v="319764"/>
    <n v="11677"/>
    <n v="32150"/>
    <n v="363591"/>
    <n v="9.8463567442849231E-2"/>
    <x v="1"/>
    <n v="0"/>
  </r>
  <r>
    <s v="Post_3472"/>
    <x v="469"/>
    <x v="17"/>
    <x v="3"/>
    <x v="3"/>
    <x v="3"/>
    <x v="6"/>
    <n v="2530285"/>
    <n v="414472"/>
    <n v="74687"/>
    <n v="25953"/>
    <n v="515112"/>
    <n v="0.20357864825503846"/>
    <x v="1"/>
    <n v="0"/>
  </r>
  <r>
    <s v="Post_3473"/>
    <x v="573"/>
    <x v="4"/>
    <x v="2"/>
    <x v="6"/>
    <x v="2"/>
    <x v="2"/>
    <n v="2846932"/>
    <n v="17837"/>
    <n v="54028"/>
    <n v="22737"/>
    <n v="94602"/>
    <n v="3.3229455427807898E-2"/>
    <x v="0"/>
    <n v="0"/>
  </r>
  <r>
    <s v="Post_3474"/>
    <x v="260"/>
    <x v="6"/>
    <x v="3"/>
    <x v="6"/>
    <x v="0"/>
    <x v="3"/>
    <n v="3242568"/>
    <n v="193072"/>
    <n v="70245"/>
    <n v="36723"/>
    <n v="300040"/>
    <n v="9.2531598412122731E-2"/>
    <x v="0"/>
    <n v="0"/>
  </r>
  <r>
    <s v="Post_3475"/>
    <x v="320"/>
    <x v="19"/>
    <x v="3"/>
    <x v="4"/>
    <x v="4"/>
    <x v="7"/>
    <n v="589546"/>
    <n v="124089"/>
    <n v="14148"/>
    <n v="29003"/>
    <n v="167240"/>
    <n v="0.28367591332991826"/>
    <x v="2"/>
    <n v="0"/>
  </r>
  <r>
    <s v="Post_3476"/>
    <x v="241"/>
    <x v="3"/>
    <x v="3"/>
    <x v="0"/>
    <x v="1"/>
    <x v="5"/>
    <n v="2285068"/>
    <n v="54058"/>
    <n v="39176"/>
    <n v="17363"/>
    <n v="110597"/>
    <n v="4.839987256396746E-2"/>
    <x v="1"/>
    <n v="0"/>
  </r>
  <r>
    <s v="Post_3477"/>
    <x v="595"/>
    <x v="3"/>
    <x v="3"/>
    <x v="9"/>
    <x v="5"/>
    <x v="1"/>
    <n v="2079129"/>
    <n v="345250"/>
    <n v="56296"/>
    <n v="21081"/>
    <n v="422627"/>
    <n v="0.20327117749788493"/>
    <x v="1"/>
    <n v="0"/>
  </r>
  <r>
    <s v="Post_3478"/>
    <x v="250"/>
    <x v="9"/>
    <x v="0"/>
    <x v="5"/>
    <x v="0"/>
    <x v="4"/>
    <n v="311403"/>
    <n v="433352"/>
    <n v="88133"/>
    <n v="31302"/>
    <n v="552787"/>
    <n v="1.7751498861603774"/>
    <x v="0"/>
    <n v="0"/>
  </r>
  <r>
    <s v="Post_3479"/>
    <x v="691"/>
    <x v="5"/>
    <x v="3"/>
    <x v="9"/>
    <x v="5"/>
    <x v="2"/>
    <n v="4365393"/>
    <n v="41517"/>
    <n v="69258"/>
    <n v="44490"/>
    <n v="155265"/>
    <n v="3.5567244461151608E-2"/>
    <x v="2"/>
    <n v="0"/>
  </r>
  <r>
    <s v="Post_3480"/>
    <x v="6"/>
    <x v="5"/>
    <x v="1"/>
    <x v="8"/>
    <x v="2"/>
    <x v="0"/>
    <n v="3402750"/>
    <n v="453691"/>
    <n v="25559"/>
    <n v="1846"/>
    <n v="481096"/>
    <n v="0.14138446844464037"/>
    <x v="0"/>
    <n v="0"/>
  </r>
  <r>
    <s v="Post_3481"/>
    <x v="676"/>
    <x v="22"/>
    <x v="0"/>
    <x v="7"/>
    <x v="4"/>
    <x v="1"/>
    <n v="1998816"/>
    <n v="141958"/>
    <n v="6106"/>
    <n v="24332"/>
    <n v="172396"/>
    <n v="8.6249059443190362E-2"/>
    <x v="1"/>
    <n v="0"/>
  </r>
  <r>
    <s v="Post_3482"/>
    <x v="388"/>
    <x v="20"/>
    <x v="2"/>
    <x v="5"/>
    <x v="4"/>
    <x v="6"/>
    <n v="4406111"/>
    <n v="54052"/>
    <n v="89084"/>
    <n v="9934"/>
    <n v="153070"/>
    <n v="3.4740386703830201E-2"/>
    <x v="0"/>
    <n v="0"/>
  </r>
  <r>
    <s v="Post_3483"/>
    <x v="160"/>
    <x v="23"/>
    <x v="0"/>
    <x v="5"/>
    <x v="5"/>
    <x v="0"/>
    <n v="3289439"/>
    <n v="370294"/>
    <n v="79847"/>
    <n v="43612"/>
    <n v="493753"/>
    <n v="0.15010249468070391"/>
    <x v="2"/>
    <n v="0"/>
  </r>
  <r>
    <s v="Post_3484"/>
    <x v="558"/>
    <x v="15"/>
    <x v="1"/>
    <x v="8"/>
    <x v="0"/>
    <x v="0"/>
    <n v="948205"/>
    <n v="279450"/>
    <n v="19021"/>
    <n v="28397"/>
    <n v="326868"/>
    <n v="0.34472292384030878"/>
    <x v="2"/>
    <n v="0"/>
  </r>
  <r>
    <s v="Post_3485"/>
    <x v="105"/>
    <x v="1"/>
    <x v="1"/>
    <x v="6"/>
    <x v="2"/>
    <x v="1"/>
    <n v="2043510"/>
    <n v="481273"/>
    <n v="53976"/>
    <n v="25707"/>
    <n v="560956"/>
    <n v="0.27450611937303954"/>
    <x v="1"/>
    <n v="0"/>
  </r>
  <r>
    <s v="Post_3486"/>
    <x v="470"/>
    <x v="18"/>
    <x v="1"/>
    <x v="7"/>
    <x v="0"/>
    <x v="6"/>
    <n v="1650691"/>
    <n v="213362"/>
    <n v="16662"/>
    <n v="28984"/>
    <n v="259008"/>
    <n v="0.15690883393681798"/>
    <x v="1"/>
    <n v="0"/>
  </r>
  <r>
    <s v="Post_3487"/>
    <x v="719"/>
    <x v="18"/>
    <x v="2"/>
    <x v="5"/>
    <x v="2"/>
    <x v="2"/>
    <n v="4520801"/>
    <n v="263032"/>
    <n v="69667"/>
    <n v="47258"/>
    <n v="379957"/>
    <n v="8.4046389124405166E-2"/>
    <x v="1"/>
    <n v="0"/>
  </r>
  <r>
    <s v="Post_3488"/>
    <x v="326"/>
    <x v="1"/>
    <x v="3"/>
    <x v="2"/>
    <x v="1"/>
    <x v="4"/>
    <n v="3311639"/>
    <n v="302547"/>
    <n v="40563"/>
    <n v="34952"/>
    <n v="378062"/>
    <n v="0.11416159792779346"/>
    <x v="0"/>
    <n v="0"/>
  </r>
  <r>
    <s v="Post_3489"/>
    <x v="561"/>
    <x v="16"/>
    <x v="0"/>
    <x v="7"/>
    <x v="3"/>
    <x v="0"/>
    <n v="714670"/>
    <n v="193819"/>
    <n v="40082"/>
    <n v="26692"/>
    <n v="260593"/>
    <n v="0.3646340268935313"/>
    <x v="0"/>
    <n v="0"/>
  </r>
  <r>
    <s v="Post_3490"/>
    <x v="176"/>
    <x v="18"/>
    <x v="0"/>
    <x v="2"/>
    <x v="4"/>
    <x v="7"/>
    <n v="3490507"/>
    <n v="263206"/>
    <n v="35586"/>
    <n v="43856"/>
    <n v="342648"/>
    <n v="9.8165681948209821E-2"/>
    <x v="0"/>
    <n v="0"/>
  </r>
  <r>
    <s v="Post_3491"/>
    <x v="720"/>
    <x v="20"/>
    <x v="2"/>
    <x v="2"/>
    <x v="0"/>
    <x v="6"/>
    <n v="3212719"/>
    <n v="63977"/>
    <n v="71876"/>
    <n v="17859"/>
    <n v="153712"/>
    <n v="4.7844831745322267E-2"/>
    <x v="2"/>
    <n v="0"/>
  </r>
  <r>
    <s v="Post_3492"/>
    <x v="640"/>
    <x v="19"/>
    <x v="2"/>
    <x v="8"/>
    <x v="0"/>
    <x v="2"/>
    <n v="2130392"/>
    <n v="439842"/>
    <n v="98469"/>
    <n v="10668"/>
    <n v="548979"/>
    <n v="0.2576891952279205"/>
    <x v="1"/>
    <n v="0"/>
  </r>
  <r>
    <s v="Post_3493"/>
    <x v="627"/>
    <x v="0"/>
    <x v="1"/>
    <x v="6"/>
    <x v="0"/>
    <x v="0"/>
    <n v="3179227"/>
    <n v="226624"/>
    <n v="320"/>
    <n v="17306"/>
    <n v="244250"/>
    <n v="7.6826851306937186E-2"/>
    <x v="2"/>
    <n v="0"/>
  </r>
  <r>
    <s v="Post_3494"/>
    <x v="50"/>
    <x v="16"/>
    <x v="0"/>
    <x v="9"/>
    <x v="1"/>
    <x v="7"/>
    <n v="3926596"/>
    <n v="279828"/>
    <n v="27924"/>
    <n v="7656"/>
    <n v="315408"/>
    <n v="8.0326063592995059E-2"/>
    <x v="0"/>
    <n v="0"/>
  </r>
  <r>
    <s v="Post_3495"/>
    <x v="267"/>
    <x v="0"/>
    <x v="3"/>
    <x v="8"/>
    <x v="3"/>
    <x v="1"/>
    <n v="713253"/>
    <n v="330560"/>
    <n v="24640"/>
    <n v="17612"/>
    <n v="372812"/>
    <n v="0.52269250882926532"/>
    <x v="1"/>
    <n v="0"/>
  </r>
  <r>
    <s v="Post_3496"/>
    <x v="155"/>
    <x v="11"/>
    <x v="1"/>
    <x v="6"/>
    <x v="1"/>
    <x v="3"/>
    <n v="1783139"/>
    <n v="219741"/>
    <n v="55360"/>
    <n v="38676"/>
    <n v="313777"/>
    <n v="0.17596889530204879"/>
    <x v="1"/>
    <n v="0"/>
  </r>
  <r>
    <s v="Post_3497"/>
    <x v="556"/>
    <x v="7"/>
    <x v="0"/>
    <x v="3"/>
    <x v="2"/>
    <x v="0"/>
    <n v="4103661"/>
    <n v="98838"/>
    <n v="37086"/>
    <n v="824"/>
    <n v="136748"/>
    <n v="3.3323415360089439E-2"/>
    <x v="2"/>
    <n v="0"/>
  </r>
  <r>
    <s v="Post_3498"/>
    <x v="107"/>
    <x v="18"/>
    <x v="3"/>
    <x v="2"/>
    <x v="5"/>
    <x v="6"/>
    <n v="983233"/>
    <n v="382351"/>
    <n v="73554"/>
    <n v="1024"/>
    <n v="456929"/>
    <n v="0.46472097661490208"/>
    <x v="0"/>
    <n v="0"/>
  </r>
  <r>
    <s v="Post_3499"/>
    <x v="391"/>
    <x v="20"/>
    <x v="1"/>
    <x v="0"/>
    <x v="0"/>
    <x v="3"/>
    <n v="4559245"/>
    <n v="477588"/>
    <n v="64375"/>
    <n v="23246"/>
    <n v="565209"/>
    <n v="0.12396986781802689"/>
    <x v="0"/>
    <n v="0"/>
  </r>
  <r>
    <s v="Post_3500"/>
    <x v="54"/>
    <x v="22"/>
    <x v="0"/>
    <x v="2"/>
    <x v="3"/>
    <x v="3"/>
    <n v="4069828"/>
    <n v="228465"/>
    <n v="70"/>
    <n v="47526"/>
    <n v="276061"/>
    <n v="6.7831122101474559E-2"/>
    <x v="2"/>
    <n v="0"/>
  </r>
  <r>
    <s v="Post_3501"/>
    <x v="1"/>
    <x v="1"/>
    <x v="0"/>
    <x v="4"/>
    <x v="2"/>
    <x v="4"/>
    <n v="4085716"/>
    <n v="338938"/>
    <n v="99638"/>
    <n v="2001"/>
    <n v="440577"/>
    <n v="0.10783348622371207"/>
    <x v="0"/>
    <n v="0"/>
  </r>
  <r>
    <s v="Post_3502"/>
    <x v="614"/>
    <x v="9"/>
    <x v="0"/>
    <x v="6"/>
    <x v="1"/>
    <x v="2"/>
    <n v="3952374"/>
    <n v="129506"/>
    <n v="46745"/>
    <n v="34769"/>
    <n v="211020"/>
    <n v="5.3390696325803177E-2"/>
    <x v="1"/>
    <n v="0"/>
  </r>
  <r>
    <s v="Post_3503"/>
    <x v="517"/>
    <x v="19"/>
    <x v="0"/>
    <x v="7"/>
    <x v="1"/>
    <x v="1"/>
    <n v="3408919"/>
    <n v="334245"/>
    <n v="59555"/>
    <n v="45940"/>
    <n v="439740"/>
    <n v="0.12899690488392362"/>
    <x v="2"/>
    <n v="0"/>
  </r>
  <r>
    <s v="Post_3504"/>
    <x v="119"/>
    <x v="17"/>
    <x v="2"/>
    <x v="9"/>
    <x v="1"/>
    <x v="7"/>
    <n v="3323882"/>
    <n v="199151"/>
    <n v="98676"/>
    <n v="23450"/>
    <n v="321277"/>
    <n v="9.6657161716330486E-2"/>
    <x v="2"/>
    <n v="0"/>
  </r>
  <r>
    <s v="Post_3505"/>
    <x v="598"/>
    <x v="17"/>
    <x v="2"/>
    <x v="8"/>
    <x v="3"/>
    <x v="3"/>
    <n v="4194567"/>
    <n v="355889"/>
    <n v="45483"/>
    <n v="41379"/>
    <n v="442751"/>
    <n v="0.10555344568342812"/>
    <x v="0"/>
    <n v="0"/>
  </r>
  <r>
    <s v="Post_3506"/>
    <x v="191"/>
    <x v="3"/>
    <x v="1"/>
    <x v="5"/>
    <x v="4"/>
    <x v="0"/>
    <n v="3211977"/>
    <n v="47868"/>
    <n v="69676"/>
    <n v="23438"/>
    <n v="140982"/>
    <n v="4.3892593253314079E-2"/>
    <x v="0"/>
    <n v="0"/>
  </r>
  <r>
    <s v="Post_3507"/>
    <x v="643"/>
    <x v="16"/>
    <x v="2"/>
    <x v="5"/>
    <x v="0"/>
    <x v="0"/>
    <n v="2091593"/>
    <n v="251061"/>
    <n v="54282"/>
    <n v="8417"/>
    <n v="313760"/>
    <n v="0.15001006409946868"/>
    <x v="1"/>
    <n v="0"/>
  </r>
  <r>
    <s v="Post_3508"/>
    <x v="248"/>
    <x v="14"/>
    <x v="0"/>
    <x v="6"/>
    <x v="5"/>
    <x v="4"/>
    <n v="434715"/>
    <n v="15752"/>
    <n v="12172"/>
    <n v="16505"/>
    <n v="44429"/>
    <n v="0.10220259250313424"/>
    <x v="1"/>
    <n v="0"/>
  </r>
  <r>
    <s v="Post_3509"/>
    <x v="580"/>
    <x v="15"/>
    <x v="0"/>
    <x v="4"/>
    <x v="1"/>
    <x v="5"/>
    <n v="1463427"/>
    <n v="444094"/>
    <n v="84880"/>
    <n v="4729"/>
    <n v="533703"/>
    <n v="0.36469396833596757"/>
    <x v="1"/>
    <n v="0"/>
  </r>
  <r>
    <s v="Post_3510"/>
    <x v="423"/>
    <x v="19"/>
    <x v="0"/>
    <x v="6"/>
    <x v="0"/>
    <x v="0"/>
    <n v="3339745"/>
    <n v="201598"/>
    <n v="407"/>
    <n v="39789"/>
    <n v="241794"/>
    <n v="7.2398940637683415E-2"/>
    <x v="1"/>
    <n v="0"/>
  </r>
  <r>
    <s v="Post_3511"/>
    <x v="721"/>
    <x v="11"/>
    <x v="1"/>
    <x v="9"/>
    <x v="3"/>
    <x v="4"/>
    <n v="884253"/>
    <n v="386330"/>
    <n v="81443"/>
    <n v="9032"/>
    <n v="476805"/>
    <n v="0.53921784828550201"/>
    <x v="2"/>
    <n v="0"/>
  </r>
  <r>
    <s v="Post_3512"/>
    <x v="113"/>
    <x v="18"/>
    <x v="1"/>
    <x v="4"/>
    <x v="5"/>
    <x v="4"/>
    <n v="2956646"/>
    <n v="230844"/>
    <n v="11370"/>
    <n v="12565"/>
    <n v="254779"/>
    <n v="8.6171628257153549E-2"/>
    <x v="0"/>
    <n v="0"/>
  </r>
  <r>
    <s v="Post_3513"/>
    <x v="634"/>
    <x v="5"/>
    <x v="3"/>
    <x v="8"/>
    <x v="3"/>
    <x v="3"/>
    <n v="4171682"/>
    <n v="387109"/>
    <n v="61595"/>
    <n v="38086"/>
    <n v="486790"/>
    <n v="0.11668914361161757"/>
    <x v="2"/>
    <n v="0"/>
  </r>
  <r>
    <s v="Post_3514"/>
    <x v="141"/>
    <x v="6"/>
    <x v="2"/>
    <x v="5"/>
    <x v="2"/>
    <x v="0"/>
    <n v="3646810"/>
    <n v="121462"/>
    <n v="29214"/>
    <n v="8361"/>
    <n v="159037"/>
    <n v="4.3609894675072189E-2"/>
    <x v="1"/>
    <n v="0"/>
  </r>
  <r>
    <s v="Post_3515"/>
    <x v="571"/>
    <x v="1"/>
    <x v="3"/>
    <x v="4"/>
    <x v="2"/>
    <x v="2"/>
    <n v="4954174"/>
    <n v="408063"/>
    <n v="70371"/>
    <n v="9933"/>
    <n v="488367"/>
    <n v="9.8576876791166404E-2"/>
    <x v="1"/>
    <n v="0"/>
  </r>
  <r>
    <s v="Post_3516"/>
    <x v="143"/>
    <x v="7"/>
    <x v="1"/>
    <x v="6"/>
    <x v="4"/>
    <x v="1"/>
    <n v="1110655"/>
    <n v="290104"/>
    <n v="57393"/>
    <n v="23702"/>
    <n v="371199"/>
    <n v="0.33421629578942158"/>
    <x v="0"/>
    <n v="0"/>
  </r>
  <r>
    <s v="Post_3517"/>
    <x v="464"/>
    <x v="22"/>
    <x v="3"/>
    <x v="9"/>
    <x v="4"/>
    <x v="2"/>
    <n v="4699828"/>
    <n v="232194"/>
    <n v="56314"/>
    <n v="48442"/>
    <n v="336950"/>
    <n v="7.1694113061158832E-2"/>
    <x v="1"/>
    <n v="0"/>
  </r>
  <r>
    <s v="Post_3518"/>
    <x v="632"/>
    <x v="11"/>
    <x v="2"/>
    <x v="2"/>
    <x v="3"/>
    <x v="0"/>
    <n v="4291403"/>
    <n v="75036"/>
    <n v="34142"/>
    <n v="4287"/>
    <n v="113465"/>
    <n v="2.644007099775994E-2"/>
    <x v="2"/>
    <n v="0"/>
  </r>
  <r>
    <s v="Post_3519"/>
    <x v="471"/>
    <x v="12"/>
    <x v="2"/>
    <x v="5"/>
    <x v="3"/>
    <x v="2"/>
    <n v="1788507"/>
    <n v="317765"/>
    <n v="72441"/>
    <n v="25739"/>
    <n v="415945"/>
    <n v="0.23256548618484579"/>
    <x v="0"/>
    <n v="0"/>
  </r>
  <r>
    <s v="Post_3520"/>
    <x v="407"/>
    <x v="15"/>
    <x v="2"/>
    <x v="1"/>
    <x v="4"/>
    <x v="2"/>
    <n v="2322799"/>
    <n v="233252"/>
    <n v="25560"/>
    <n v="31189"/>
    <n v="290001"/>
    <n v="0.12484980405106082"/>
    <x v="2"/>
    <n v="0"/>
  </r>
  <r>
    <s v="Post_3521"/>
    <x v="432"/>
    <x v="0"/>
    <x v="2"/>
    <x v="4"/>
    <x v="3"/>
    <x v="1"/>
    <n v="2047224"/>
    <n v="191543"/>
    <n v="60305"/>
    <n v="25760"/>
    <n v="277608"/>
    <n v="0.13560216175660308"/>
    <x v="1"/>
    <n v="0"/>
  </r>
  <r>
    <s v="Post_3522"/>
    <x v="147"/>
    <x v="20"/>
    <x v="3"/>
    <x v="5"/>
    <x v="5"/>
    <x v="2"/>
    <n v="2777888"/>
    <n v="375523"/>
    <n v="7624"/>
    <n v="7812"/>
    <n v="390959"/>
    <n v="0.14073965545047173"/>
    <x v="2"/>
    <n v="0"/>
  </r>
  <r>
    <s v="Post_3523"/>
    <x v="120"/>
    <x v="9"/>
    <x v="2"/>
    <x v="2"/>
    <x v="4"/>
    <x v="3"/>
    <n v="2121093"/>
    <n v="210072"/>
    <n v="48263"/>
    <n v="40108"/>
    <n v="298443"/>
    <n v="0.14070245859092459"/>
    <x v="1"/>
    <n v="0"/>
  </r>
  <r>
    <s v="Post_3524"/>
    <x v="314"/>
    <x v="15"/>
    <x v="2"/>
    <x v="7"/>
    <x v="5"/>
    <x v="3"/>
    <n v="3184543"/>
    <n v="439851"/>
    <n v="73024"/>
    <n v="1363"/>
    <n v="514238"/>
    <n v="0.16147937082338032"/>
    <x v="2"/>
    <n v="0"/>
  </r>
  <r>
    <s v="Post_3525"/>
    <x v="165"/>
    <x v="2"/>
    <x v="2"/>
    <x v="8"/>
    <x v="1"/>
    <x v="3"/>
    <n v="3253298"/>
    <n v="205897"/>
    <n v="11621"/>
    <n v="24056"/>
    <n v="241574"/>
    <n v="7.4255109737872152E-2"/>
    <x v="1"/>
    <n v="0"/>
  </r>
  <r>
    <s v="Post_3526"/>
    <x v="552"/>
    <x v="4"/>
    <x v="0"/>
    <x v="0"/>
    <x v="1"/>
    <x v="4"/>
    <n v="588026"/>
    <n v="462458"/>
    <n v="90944"/>
    <n v="38081"/>
    <n v="591483"/>
    <n v="1.0058789917452631"/>
    <x v="1"/>
    <n v="0"/>
  </r>
  <r>
    <s v="Post_3527"/>
    <x v="524"/>
    <x v="10"/>
    <x v="1"/>
    <x v="7"/>
    <x v="3"/>
    <x v="1"/>
    <n v="1264685"/>
    <n v="227648"/>
    <n v="29351"/>
    <n v="23301"/>
    <n v="280300"/>
    <n v="0.22163621771429248"/>
    <x v="0"/>
    <n v="0"/>
  </r>
  <r>
    <s v="Post_3528"/>
    <x v="474"/>
    <x v="16"/>
    <x v="1"/>
    <x v="0"/>
    <x v="5"/>
    <x v="3"/>
    <n v="1473168"/>
    <n v="236845"/>
    <n v="44426"/>
    <n v="19742"/>
    <n v="301013"/>
    <n v="0.20433039544709089"/>
    <x v="2"/>
    <n v="0"/>
  </r>
  <r>
    <s v="Post_3529"/>
    <x v="301"/>
    <x v="23"/>
    <x v="2"/>
    <x v="1"/>
    <x v="1"/>
    <x v="7"/>
    <n v="1688470"/>
    <n v="31908"/>
    <n v="32258"/>
    <n v="39499"/>
    <n v="103665"/>
    <n v="6.1395819884273929E-2"/>
    <x v="0"/>
    <n v="0"/>
  </r>
  <r>
    <s v="Post_3530"/>
    <x v="309"/>
    <x v="12"/>
    <x v="1"/>
    <x v="3"/>
    <x v="1"/>
    <x v="5"/>
    <n v="1140110"/>
    <n v="38015"/>
    <n v="8131"/>
    <n v="7309"/>
    <n v="53455"/>
    <n v="4.6885826806185367E-2"/>
    <x v="0"/>
    <n v="0"/>
  </r>
  <r>
    <s v="Post_3531"/>
    <x v="580"/>
    <x v="15"/>
    <x v="1"/>
    <x v="6"/>
    <x v="2"/>
    <x v="4"/>
    <n v="1460320"/>
    <n v="474886"/>
    <n v="32537"/>
    <n v="17147"/>
    <n v="524570"/>
    <n v="0.35921578832036816"/>
    <x v="1"/>
    <n v="0"/>
  </r>
  <r>
    <s v="Post_3532"/>
    <x v="517"/>
    <x v="19"/>
    <x v="0"/>
    <x v="7"/>
    <x v="5"/>
    <x v="7"/>
    <n v="821880"/>
    <n v="488060"/>
    <n v="56578"/>
    <n v="47146"/>
    <n v="591784"/>
    <n v="0.72003698836813157"/>
    <x v="2"/>
    <n v="0"/>
  </r>
  <r>
    <s v="Post_3533"/>
    <x v="372"/>
    <x v="6"/>
    <x v="0"/>
    <x v="6"/>
    <x v="0"/>
    <x v="7"/>
    <n v="3940590"/>
    <n v="305113"/>
    <n v="81654"/>
    <n v="653"/>
    <n v="387420"/>
    <n v="9.8315226907645811E-2"/>
    <x v="1"/>
    <n v="0"/>
  </r>
  <r>
    <s v="Post_3534"/>
    <x v="242"/>
    <x v="20"/>
    <x v="1"/>
    <x v="9"/>
    <x v="2"/>
    <x v="1"/>
    <n v="4852257"/>
    <n v="464130"/>
    <n v="22228"/>
    <n v="5534"/>
    <n v="491892"/>
    <n v="0.10137385550682909"/>
    <x v="0"/>
    <n v="0"/>
  </r>
  <r>
    <s v="Post_3535"/>
    <x v="62"/>
    <x v="4"/>
    <x v="2"/>
    <x v="5"/>
    <x v="3"/>
    <x v="1"/>
    <n v="358699"/>
    <n v="140507"/>
    <n v="3318"/>
    <n v="44969"/>
    <n v="188794"/>
    <n v="0.5263298754666168"/>
    <x v="2"/>
    <n v="0"/>
  </r>
  <r>
    <s v="Post_3536"/>
    <x v="541"/>
    <x v="19"/>
    <x v="2"/>
    <x v="6"/>
    <x v="0"/>
    <x v="4"/>
    <n v="3427187"/>
    <n v="181331"/>
    <n v="86148"/>
    <n v="40805"/>
    <n v="308284"/>
    <n v="8.9952488732012587E-2"/>
    <x v="2"/>
    <n v="0"/>
  </r>
  <r>
    <s v="Post_3537"/>
    <x v="334"/>
    <x v="6"/>
    <x v="0"/>
    <x v="9"/>
    <x v="2"/>
    <x v="6"/>
    <n v="1583843"/>
    <n v="6578"/>
    <n v="52"/>
    <n v="33598"/>
    <n v="40228"/>
    <n v="2.5398982096078968E-2"/>
    <x v="0"/>
    <n v="0"/>
  </r>
  <r>
    <s v="Post_3538"/>
    <x v="311"/>
    <x v="9"/>
    <x v="0"/>
    <x v="2"/>
    <x v="0"/>
    <x v="3"/>
    <n v="2918054"/>
    <n v="327020"/>
    <n v="56605"/>
    <n v="19856"/>
    <n v="403481"/>
    <n v="0.13827057347122432"/>
    <x v="2"/>
    <n v="0"/>
  </r>
  <r>
    <s v="Post_3539"/>
    <x v="237"/>
    <x v="5"/>
    <x v="2"/>
    <x v="2"/>
    <x v="2"/>
    <x v="1"/>
    <n v="2482008"/>
    <n v="223766"/>
    <n v="81282"/>
    <n v="17889"/>
    <n v="322937"/>
    <n v="0.13011118417023634"/>
    <x v="2"/>
    <n v="0"/>
  </r>
  <r>
    <s v="Post_3540"/>
    <x v="538"/>
    <x v="15"/>
    <x v="1"/>
    <x v="7"/>
    <x v="2"/>
    <x v="6"/>
    <n v="2899386"/>
    <n v="288198"/>
    <n v="97504"/>
    <n v="29093"/>
    <n v="414795"/>
    <n v="0.14306304852130761"/>
    <x v="2"/>
    <n v="0"/>
  </r>
  <r>
    <s v="Post_3541"/>
    <x v="115"/>
    <x v="2"/>
    <x v="0"/>
    <x v="5"/>
    <x v="2"/>
    <x v="0"/>
    <n v="4070537"/>
    <n v="207435"/>
    <n v="62661"/>
    <n v="32288"/>
    <n v="302384"/>
    <n v="7.4286021721458373E-2"/>
    <x v="0"/>
    <n v="0"/>
  </r>
  <r>
    <s v="Post_3542"/>
    <x v="64"/>
    <x v="20"/>
    <x v="1"/>
    <x v="7"/>
    <x v="4"/>
    <x v="2"/>
    <n v="4037427"/>
    <n v="201579"/>
    <n v="92106"/>
    <n v="34502"/>
    <n v="328187"/>
    <n v="8.1286175576672962E-2"/>
    <x v="1"/>
    <n v="0"/>
  </r>
  <r>
    <s v="Post_3543"/>
    <x v="176"/>
    <x v="18"/>
    <x v="2"/>
    <x v="6"/>
    <x v="2"/>
    <x v="0"/>
    <n v="1102775"/>
    <n v="229413"/>
    <n v="30991"/>
    <n v="31448"/>
    <n v="291852"/>
    <n v="0.26465235428804607"/>
    <x v="2"/>
    <n v="0"/>
  </r>
  <r>
    <s v="Post_3544"/>
    <x v="495"/>
    <x v="9"/>
    <x v="3"/>
    <x v="4"/>
    <x v="4"/>
    <x v="5"/>
    <n v="4823989"/>
    <n v="371565"/>
    <n v="68385"/>
    <n v="651"/>
    <n v="440601"/>
    <n v="9.1335407273938643E-2"/>
    <x v="2"/>
    <n v="0"/>
  </r>
  <r>
    <s v="Post_3545"/>
    <x v="58"/>
    <x v="17"/>
    <x v="2"/>
    <x v="6"/>
    <x v="0"/>
    <x v="5"/>
    <n v="1821754"/>
    <n v="387423"/>
    <n v="15647"/>
    <n v="24140"/>
    <n v="427210"/>
    <n v="0.23450476848136467"/>
    <x v="0"/>
    <n v="0"/>
  </r>
  <r>
    <s v="Post_3546"/>
    <x v="512"/>
    <x v="1"/>
    <x v="2"/>
    <x v="4"/>
    <x v="3"/>
    <x v="2"/>
    <n v="2486494"/>
    <n v="255155"/>
    <n v="82101"/>
    <n v="13603"/>
    <n v="350859"/>
    <n v="0.14110591057127023"/>
    <x v="0"/>
    <n v="0"/>
  </r>
  <r>
    <s v="Post_3547"/>
    <x v="266"/>
    <x v="19"/>
    <x v="1"/>
    <x v="8"/>
    <x v="2"/>
    <x v="0"/>
    <n v="2709554"/>
    <n v="483418"/>
    <n v="35675"/>
    <n v="6041"/>
    <n v="525134"/>
    <n v="0.19380827988665295"/>
    <x v="0"/>
    <n v="0"/>
  </r>
  <r>
    <s v="Post_3548"/>
    <x v="388"/>
    <x v="20"/>
    <x v="1"/>
    <x v="5"/>
    <x v="4"/>
    <x v="1"/>
    <n v="1757386"/>
    <n v="22752"/>
    <n v="36095"/>
    <n v="37939"/>
    <n v="96786"/>
    <n v="5.5073842627629897E-2"/>
    <x v="2"/>
    <n v="0"/>
  </r>
  <r>
    <s v="Post_3549"/>
    <x v="428"/>
    <x v="10"/>
    <x v="3"/>
    <x v="9"/>
    <x v="1"/>
    <x v="1"/>
    <n v="3824879"/>
    <n v="459271"/>
    <n v="74779"/>
    <n v="46026"/>
    <n v="580076"/>
    <n v="0.15165865377702145"/>
    <x v="0"/>
    <n v="0"/>
  </r>
  <r>
    <s v="Post_3550"/>
    <x v="566"/>
    <x v="0"/>
    <x v="0"/>
    <x v="2"/>
    <x v="4"/>
    <x v="2"/>
    <n v="4418286"/>
    <n v="148190"/>
    <n v="86796"/>
    <n v="12385"/>
    <n v="247371"/>
    <n v="5.598800077677181E-2"/>
    <x v="2"/>
    <n v="0"/>
  </r>
  <r>
    <s v="Post_3551"/>
    <x v="486"/>
    <x v="19"/>
    <x v="3"/>
    <x v="9"/>
    <x v="3"/>
    <x v="0"/>
    <n v="1122589"/>
    <n v="56106"/>
    <n v="85197"/>
    <n v="35386"/>
    <n v="176689"/>
    <n v="0.15739420215234606"/>
    <x v="1"/>
    <n v="0"/>
  </r>
  <r>
    <s v="Post_3552"/>
    <x v="684"/>
    <x v="22"/>
    <x v="2"/>
    <x v="9"/>
    <x v="3"/>
    <x v="5"/>
    <n v="949285"/>
    <n v="440011"/>
    <n v="54101"/>
    <n v="15221"/>
    <n v="509333"/>
    <n v="0.53654381982228727"/>
    <x v="1"/>
    <n v="0"/>
  </r>
  <r>
    <s v="Post_3553"/>
    <x v="576"/>
    <x v="15"/>
    <x v="1"/>
    <x v="7"/>
    <x v="4"/>
    <x v="3"/>
    <n v="2355608"/>
    <n v="335201"/>
    <n v="89190"/>
    <n v="47165"/>
    <n v="471556"/>
    <n v="0.20018441098858553"/>
    <x v="0"/>
    <n v="0"/>
  </r>
  <r>
    <s v="Post_3554"/>
    <x v="457"/>
    <x v="20"/>
    <x v="0"/>
    <x v="1"/>
    <x v="5"/>
    <x v="1"/>
    <n v="4876804"/>
    <n v="233872"/>
    <n v="97880"/>
    <n v="8155"/>
    <n v="339907"/>
    <n v="6.9698720719553214E-2"/>
    <x v="1"/>
    <n v="0"/>
  </r>
  <r>
    <s v="Post_3555"/>
    <x v="361"/>
    <x v="0"/>
    <x v="0"/>
    <x v="7"/>
    <x v="3"/>
    <x v="6"/>
    <n v="4714948"/>
    <n v="284181"/>
    <n v="38342"/>
    <n v="14433"/>
    <n v="336956"/>
    <n v="7.1465475335040815E-2"/>
    <x v="0"/>
    <n v="0"/>
  </r>
  <r>
    <s v="Post_3556"/>
    <x v="217"/>
    <x v="9"/>
    <x v="2"/>
    <x v="9"/>
    <x v="4"/>
    <x v="1"/>
    <n v="1062530"/>
    <n v="330277"/>
    <n v="30868"/>
    <n v="13235"/>
    <n v="374380"/>
    <n v="0.35234769841792701"/>
    <x v="2"/>
    <n v="0"/>
  </r>
  <r>
    <s v="Post_3557"/>
    <x v="348"/>
    <x v="5"/>
    <x v="0"/>
    <x v="3"/>
    <x v="0"/>
    <x v="2"/>
    <n v="2508707"/>
    <n v="218230"/>
    <n v="85351"/>
    <n v="34203"/>
    <n v="337784"/>
    <n v="0.1346446595796161"/>
    <x v="2"/>
    <n v="0"/>
  </r>
  <r>
    <s v="Post_3558"/>
    <x v="519"/>
    <x v="22"/>
    <x v="0"/>
    <x v="0"/>
    <x v="3"/>
    <x v="7"/>
    <n v="1903756"/>
    <n v="487075"/>
    <n v="83447"/>
    <n v="592"/>
    <n v="571114"/>
    <n v="0.29999327644929286"/>
    <x v="2"/>
    <n v="0"/>
  </r>
  <r>
    <s v="Post_3559"/>
    <x v="470"/>
    <x v="18"/>
    <x v="0"/>
    <x v="3"/>
    <x v="3"/>
    <x v="5"/>
    <n v="4293616"/>
    <n v="313992"/>
    <n v="9138"/>
    <n v="35874"/>
    <n v="359004"/>
    <n v="8.361343911518869E-2"/>
    <x v="1"/>
    <n v="0"/>
  </r>
  <r>
    <s v="Post_3560"/>
    <x v="40"/>
    <x v="6"/>
    <x v="0"/>
    <x v="4"/>
    <x v="2"/>
    <x v="0"/>
    <n v="4296893"/>
    <n v="204286"/>
    <n v="5334"/>
    <n v="31543"/>
    <n v="241163"/>
    <n v="5.6124972160116623E-2"/>
    <x v="2"/>
    <n v="0"/>
  </r>
  <r>
    <s v="Post_3561"/>
    <x v="482"/>
    <x v="2"/>
    <x v="2"/>
    <x v="0"/>
    <x v="5"/>
    <x v="0"/>
    <n v="2200449"/>
    <n v="76283"/>
    <n v="39653"/>
    <n v="42153"/>
    <n v="158089"/>
    <n v="7.184397366173903E-2"/>
    <x v="2"/>
    <n v="0"/>
  </r>
  <r>
    <s v="Post_3562"/>
    <x v="332"/>
    <x v="1"/>
    <x v="3"/>
    <x v="1"/>
    <x v="3"/>
    <x v="0"/>
    <n v="1307144"/>
    <n v="349977"/>
    <n v="40540"/>
    <n v="12976"/>
    <n v="403493"/>
    <n v="0.308682899512219"/>
    <x v="0"/>
    <n v="0"/>
  </r>
  <r>
    <s v="Post_3563"/>
    <x v="583"/>
    <x v="20"/>
    <x v="2"/>
    <x v="1"/>
    <x v="5"/>
    <x v="6"/>
    <n v="1646042"/>
    <n v="299888"/>
    <n v="25505"/>
    <n v="38955"/>
    <n v="364348"/>
    <n v="0.22134793644390605"/>
    <x v="1"/>
    <n v="0"/>
  </r>
  <r>
    <s v="Post_3564"/>
    <x v="616"/>
    <x v="8"/>
    <x v="0"/>
    <x v="6"/>
    <x v="4"/>
    <x v="3"/>
    <n v="416025"/>
    <n v="491045"/>
    <n v="32527"/>
    <n v="46053"/>
    <n v="569625"/>
    <n v="1.3692085812150712"/>
    <x v="1"/>
    <n v="0"/>
  </r>
  <r>
    <s v="Post_3565"/>
    <x v="288"/>
    <x v="4"/>
    <x v="0"/>
    <x v="8"/>
    <x v="3"/>
    <x v="5"/>
    <n v="4938028"/>
    <n v="177276"/>
    <n v="29744"/>
    <n v="27085"/>
    <n v="234105"/>
    <n v="4.7408601166295535E-2"/>
    <x v="2"/>
    <n v="0"/>
  </r>
  <r>
    <s v="Post_3566"/>
    <x v="568"/>
    <x v="7"/>
    <x v="1"/>
    <x v="8"/>
    <x v="1"/>
    <x v="6"/>
    <n v="898472"/>
    <n v="379417"/>
    <n v="26812"/>
    <n v="46208"/>
    <n v="452437"/>
    <n v="0.50356271536564301"/>
    <x v="1"/>
    <n v="0"/>
  </r>
  <r>
    <s v="Post_3567"/>
    <x v="603"/>
    <x v="2"/>
    <x v="0"/>
    <x v="1"/>
    <x v="4"/>
    <x v="4"/>
    <n v="2634629"/>
    <n v="384890"/>
    <n v="74662"/>
    <n v="29355"/>
    <n v="488907"/>
    <n v="0.18556958114406241"/>
    <x v="2"/>
    <n v="0"/>
  </r>
  <r>
    <s v="Post_3568"/>
    <x v="233"/>
    <x v="23"/>
    <x v="2"/>
    <x v="2"/>
    <x v="4"/>
    <x v="5"/>
    <n v="4898223"/>
    <n v="113243"/>
    <n v="97423"/>
    <n v="44881"/>
    <n v="255547"/>
    <n v="5.2171369086299255E-2"/>
    <x v="2"/>
    <n v="0"/>
  </r>
  <r>
    <s v="Post_3569"/>
    <x v="195"/>
    <x v="10"/>
    <x v="2"/>
    <x v="1"/>
    <x v="5"/>
    <x v="4"/>
    <n v="3225376"/>
    <n v="235178"/>
    <n v="77863"/>
    <n v="28903"/>
    <n v="341944"/>
    <n v="0.10601678688004128"/>
    <x v="1"/>
    <n v="0"/>
  </r>
  <r>
    <s v="Post_3570"/>
    <x v="316"/>
    <x v="5"/>
    <x v="0"/>
    <x v="0"/>
    <x v="1"/>
    <x v="5"/>
    <n v="884647"/>
    <n v="81091"/>
    <n v="51842"/>
    <n v="40690"/>
    <n v="173623"/>
    <n v="0.19626246401106881"/>
    <x v="0"/>
    <n v="0"/>
  </r>
  <r>
    <s v="Post_3571"/>
    <x v="246"/>
    <x v="0"/>
    <x v="1"/>
    <x v="6"/>
    <x v="2"/>
    <x v="5"/>
    <n v="4007626"/>
    <n v="296181"/>
    <n v="64879"/>
    <n v="9812"/>
    <n v="370872"/>
    <n v="9.2541569497752538E-2"/>
    <x v="1"/>
    <n v="0"/>
  </r>
  <r>
    <s v="Post_3572"/>
    <x v="610"/>
    <x v="15"/>
    <x v="3"/>
    <x v="5"/>
    <x v="3"/>
    <x v="3"/>
    <n v="4090480"/>
    <n v="64664"/>
    <n v="40573"/>
    <n v="7310"/>
    <n v="112547"/>
    <n v="2.7514374841094445E-2"/>
    <x v="1"/>
    <n v="0"/>
  </r>
  <r>
    <s v="Post_3573"/>
    <x v="280"/>
    <x v="16"/>
    <x v="2"/>
    <x v="2"/>
    <x v="1"/>
    <x v="6"/>
    <n v="2658305"/>
    <n v="314082"/>
    <n v="99787"/>
    <n v="18643"/>
    <n v="432512"/>
    <n v="0.16270217300121695"/>
    <x v="1"/>
    <n v="0"/>
  </r>
  <r>
    <s v="Post_3574"/>
    <x v="157"/>
    <x v="19"/>
    <x v="0"/>
    <x v="7"/>
    <x v="0"/>
    <x v="6"/>
    <n v="311340"/>
    <n v="294623"/>
    <n v="67461"/>
    <n v="44987"/>
    <n v="407071"/>
    <n v="1.3074805678679258"/>
    <x v="2"/>
    <n v="0"/>
  </r>
  <r>
    <s v="Post_3575"/>
    <x v="611"/>
    <x v="17"/>
    <x v="3"/>
    <x v="3"/>
    <x v="1"/>
    <x v="0"/>
    <n v="2289845"/>
    <n v="41660"/>
    <n v="91229"/>
    <n v="902"/>
    <n v="133791"/>
    <n v="5.8427972198991637E-2"/>
    <x v="0"/>
    <n v="0"/>
  </r>
  <r>
    <s v="Post_3576"/>
    <x v="149"/>
    <x v="18"/>
    <x v="3"/>
    <x v="8"/>
    <x v="0"/>
    <x v="5"/>
    <n v="1868860"/>
    <n v="495678"/>
    <n v="1511"/>
    <n v="35019"/>
    <n v="532208"/>
    <n v="0.28477681581284847"/>
    <x v="0"/>
    <n v="0"/>
  </r>
  <r>
    <s v="Post_3577"/>
    <x v="309"/>
    <x v="12"/>
    <x v="0"/>
    <x v="3"/>
    <x v="2"/>
    <x v="0"/>
    <n v="2792979"/>
    <n v="278661"/>
    <n v="35710"/>
    <n v="12188"/>
    <n v="326559"/>
    <n v="0.11692139468288161"/>
    <x v="0"/>
    <n v="0"/>
  </r>
  <r>
    <s v="Post_3578"/>
    <x v="425"/>
    <x v="6"/>
    <x v="2"/>
    <x v="0"/>
    <x v="4"/>
    <x v="7"/>
    <n v="1080797"/>
    <n v="123510"/>
    <n v="46368"/>
    <n v="16690"/>
    <n v="186568"/>
    <n v="0.17262076042031946"/>
    <x v="2"/>
    <n v="0"/>
  </r>
  <r>
    <s v="Post_3579"/>
    <x v="433"/>
    <x v="1"/>
    <x v="2"/>
    <x v="8"/>
    <x v="0"/>
    <x v="7"/>
    <n v="1777426"/>
    <n v="55185"/>
    <n v="14532"/>
    <n v="34839"/>
    <n v="104556"/>
    <n v="5.8824389876146743E-2"/>
    <x v="1"/>
    <n v="0"/>
  </r>
  <r>
    <s v="Post_3580"/>
    <x v="255"/>
    <x v="1"/>
    <x v="1"/>
    <x v="1"/>
    <x v="0"/>
    <x v="1"/>
    <n v="2367228"/>
    <n v="440739"/>
    <n v="70043"/>
    <n v="20486"/>
    <n v="531268"/>
    <n v="0.22442620651665154"/>
    <x v="0"/>
    <n v="0"/>
  </r>
  <r>
    <s v="Post_3581"/>
    <x v="25"/>
    <x v="15"/>
    <x v="3"/>
    <x v="7"/>
    <x v="0"/>
    <x v="2"/>
    <n v="3227162"/>
    <n v="30996"/>
    <n v="42925"/>
    <n v="10029"/>
    <n v="83950"/>
    <n v="2.6013568578212062E-2"/>
    <x v="0"/>
    <n v="0"/>
  </r>
  <r>
    <s v="Post_3582"/>
    <x v="251"/>
    <x v="17"/>
    <x v="3"/>
    <x v="6"/>
    <x v="1"/>
    <x v="2"/>
    <n v="1458457"/>
    <n v="186108"/>
    <n v="49424"/>
    <n v="48333"/>
    <n v="283865"/>
    <n v="0.19463378076967644"/>
    <x v="0"/>
    <n v="0"/>
  </r>
  <r>
    <s v="Post_3583"/>
    <x v="349"/>
    <x v="7"/>
    <x v="1"/>
    <x v="7"/>
    <x v="4"/>
    <x v="3"/>
    <n v="1294997"/>
    <n v="23756"/>
    <n v="95096"/>
    <n v="36485"/>
    <n v="155337"/>
    <n v="0.11995162923157351"/>
    <x v="1"/>
    <n v="0"/>
  </r>
  <r>
    <s v="Post_3584"/>
    <x v="135"/>
    <x v="1"/>
    <x v="0"/>
    <x v="0"/>
    <x v="3"/>
    <x v="3"/>
    <n v="4813536"/>
    <n v="107229"/>
    <n v="29142"/>
    <n v="44927"/>
    <n v="181298"/>
    <n v="3.7664203612479477E-2"/>
    <x v="2"/>
    <n v="0"/>
  </r>
  <r>
    <s v="Post_3585"/>
    <x v="223"/>
    <x v="7"/>
    <x v="2"/>
    <x v="9"/>
    <x v="1"/>
    <x v="7"/>
    <n v="1277909"/>
    <n v="162633"/>
    <n v="40717"/>
    <n v="49400"/>
    <n v="252750"/>
    <n v="0.1977840362654931"/>
    <x v="1"/>
    <n v="0"/>
  </r>
  <r>
    <s v="Post_3586"/>
    <x v="636"/>
    <x v="3"/>
    <x v="2"/>
    <x v="3"/>
    <x v="4"/>
    <x v="3"/>
    <n v="2621835"/>
    <n v="154122"/>
    <n v="16767"/>
    <n v="26931"/>
    <n v="197820"/>
    <n v="7.5450972315191461E-2"/>
    <x v="1"/>
    <n v="0"/>
  </r>
  <r>
    <s v="Post_3587"/>
    <x v="366"/>
    <x v="22"/>
    <x v="2"/>
    <x v="8"/>
    <x v="4"/>
    <x v="4"/>
    <n v="677450"/>
    <n v="167667"/>
    <n v="47881"/>
    <n v="20909"/>
    <n v="236457"/>
    <n v="0.34903978153369253"/>
    <x v="0"/>
    <n v="0"/>
  </r>
  <r>
    <s v="Post_3588"/>
    <x v="78"/>
    <x v="8"/>
    <x v="2"/>
    <x v="4"/>
    <x v="1"/>
    <x v="7"/>
    <n v="1654984"/>
    <n v="115238"/>
    <n v="99475"/>
    <n v="24296"/>
    <n v="239009"/>
    <n v="0.14441771038269857"/>
    <x v="2"/>
    <n v="0"/>
  </r>
  <r>
    <s v="Post_3589"/>
    <x v="575"/>
    <x v="19"/>
    <x v="2"/>
    <x v="0"/>
    <x v="0"/>
    <x v="0"/>
    <n v="1062762"/>
    <n v="235851"/>
    <n v="32368"/>
    <n v="25476"/>
    <n v="293695"/>
    <n v="0.27635067870322799"/>
    <x v="2"/>
    <n v="0"/>
  </r>
  <r>
    <s v="Post_3590"/>
    <x v="570"/>
    <x v="10"/>
    <x v="0"/>
    <x v="2"/>
    <x v="1"/>
    <x v="0"/>
    <n v="4097950"/>
    <n v="349433"/>
    <n v="43192"/>
    <n v="3385"/>
    <n v="396010"/>
    <n v="9.6636122939518537E-2"/>
    <x v="1"/>
    <n v="0"/>
  </r>
  <r>
    <s v="Post_3591"/>
    <x v="461"/>
    <x v="16"/>
    <x v="1"/>
    <x v="2"/>
    <x v="2"/>
    <x v="0"/>
    <n v="2647054"/>
    <n v="41257"/>
    <n v="39244"/>
    <n v="9813"/>
    <n v="90314"/>
    <n v="3.4118684394047118E-2"/>
    <x v="1"/>
    <n v="0"/>
  </r>
  <r>
    <s v="Post_3592"/>
    <x v="646"/>
    <x v="15"/>
    <x v="0"/>
    <x v="4"/>
    <x v="1"/>
    <x v="7"/>
    <n v="3141556"/>
    <n v="53034"/>
    <n v="26202"/>
    <n v="4457"/>
    <n v="83693"/>
    <n v="2.6640620125822998E-2"/>
    <x v="0"/>
    <n v="0"/>
  </r>
  <r>
    <s v="Post_3593"/>
    <x v="621"/>
    <x v="21"/>
    <x v="2"/>
    <x v="0"/>
    <x v="0"/>
    <x v="7"/>
    <n v="3345099"/>
    <n v="77768"/>
    <n v="80093"/>
    <n v="13493"/>
    <n v="171354"/>
    <n v="5.1225389741828269E-2"/>
    <x v="1"/>
    <n v="0"/>
  </r>
  <r>
    <s v="Post_3594"/>
    <x v="388"/>
    <x v="20"/>
    <x v="1"/>
    <x v="5"/>
    <x v="0"/>
    <x v="3"/>
    <n v="4557029"/>
    <n v="125724"/>
    <n v="1278"/>
    <n v="33044"/>
    <n v="160046"/>
    <n v="3.5120689378979157E-2"/>
    <x v="2"/>
    <n v="0"/>
  </r>
  <r>
    <s v="Post_3595"/>
    <x v="114"/>
    <x v="22"/>
    <x v="0"/>
    <x v="2"/>
    <x v="4"/>
    <x v="3"/>
    <n v="1939306"/>
    <n v="200131"/>
    <n v="76077"/>
    <n v="45583"/>
    <n v="321791"/>
    <n v="0.16593100830915802"/>
    <x v="0"/>
    <n v="0"/>
  </r>
  <r>
    <s v="Post_3596"/>
    <x v="454"/>
    <x v="16"/>
    <x v="3"/>
    <x v="2"/>
    <x v="5"/>
    <x v="7"/>
    <n v="1850528"/>
    <n v="331895"/>
    <n v="20122"/>
    <n v="1865"/>
    <n v="353882"/>
    <n v="0.19123298863891819"/>
    <x v="1"/>
    <n v="0"/>
  </r>
  <r>
    <s v="Post_3597"/>
    <x v="559"/>
    <x v="15"/>
    <x v="1"/>
    <x v="1"/>
    <x v="5"/>
    <x v="7"/>
    <n v="3570669"/>
    <n v="376435"/>
    <n v="42008"/>
    <n v="15701"/>
    <n v="434144"/>
    <n v="0.12158617894853878"/>
    <x v="1"/>
    <n v="0"/>
  </r>
  <r>
    <s v="Post_3598"/>
    <x v="306"/>
    <x v="17"/>
    <x v="3"/>
    <x v="8"/>
    <x v="2"/>
    <x v="1"/>
    <n v="1554895"/>
    <n v="431835"/>
    <n v="16198"/>
    <n v="47031"/>
    <n v="495064"/>
    <n v="0.31839063087861236"/>
    <x v="2"/>
    <n v="0"/>
  </r>
  <r>
    <s v="Post_3599"/>
    <x v="212"/>
    <x v="8"/>
    <x v="1"/>
    <x v="9"/>
    <x v="1"/>
    <x v="7"/>
    <n v="1761578"/>
    <n v="272014"/>
    <n v="92390"/>
    <n v="5140"/>
    <n v="369544"/>
    <n v="0.20978009489219324"/>
    <x v="2"/>
    <n v="0"/>
  </r>
  <r>
    <s v="Post_3600"/>
    <x v="149"/>
    <x v="18"/>
    <x v="0"/>
    <x v="4"/>
    <x v="5"/>
    <x v="3"/>
    <n v="3284516"/>
    <n v="89109"/>
    <n v="91336"/>
    <n v="31184"/>
    <n v="211629"/>
    <n v="6.443232427547925E-2"/>
    <x v="1"/>
    <n v="0"/>
  </r>
  <r>
    <s v="Post_3601"/>
    <x v="146"/>
    <x v="7"/>
    <x v="3"/>
    <x v="2"/>
    <x v="1"/>
    <x v="1"/>
    <n v="691916"/>
    <n v="158855"/>
    <n v="55805"/>
    <n v="10217"/>
    <n v="224877"/>
    <n v="0.32500621462720908"/>
    <x v="0"/>
    <n v="0"/>
  </r>
  <r>
    <s v="Post_3602"/>
    <x v="160"/>
    <x v="23"/>
    <x v="1"/>
    <x v="1"/>
    <x v="5"/>
    <x v="5"/>
    <n v="2535862"/>
    <n v="93339"/>
    <n v="72820"/>
    <n v="2828"/>
    <n v="168987"/>
    <n v="6.6638878614057068E-2"/>
    <x v="2"/>
    <n v="0"/>
  </r>
  <r>
    <s v="Post_3603"/>
    <x v="280"/>
    <x v="16"/>
    <x v="1"/>
    <x v="4"/>
    <x v="2"/>
    <x v="4"/>
    <n v="2408561"/>
    <n v="311453"/>
    <n v="91334"/>
    <n v="6412"/>
    <n v="409199"/>
    <n v="0.16989355885111485"/>
    <x v="1"/>
    <n v="0"/>
  </r>
  <r>
    <s v="Post_3604"/>
    <x v="315"/>
    <x v="3"/>
    <x v="0"/>
    <x v="2"/>
    <x v="0"/>
    <x v="2"/>
    <n v="4997284"/>
    <n v="394892"/>
    <n v="60213"/>
    <n v="17338"/>
    <n v="472443"/>
    <n v="9.4539954103068785E-2"/>
    <x v="1"/>
    <n v="0"/>
  </r>
  <r>
    <s v="Post_3605"/>
    <x v="135"/>
    <x v="1"/>
    <x v="1"/>
    <x v="0"/>
    <x v="4"/>
    <x v="6"/>
    <n v="1700132"/>
    <n v="81658"/>
    <n v="81466"/>
    <n v="33991"/>
    <n v="197115"/>
    <n v="0.1159409975225453"/>
    <x v="0"/>
    <n v="0"/>
  </r>
  <r>
    <s v="Post_3606"/>
    <x v="612"/>
    <x v="20"/>
    <x v="0"/>
    <x v="6"/>
    <x v="3"/>
    <x v="7"/>
    <n v="2137772"/>
    <n v="285646"/>
    <n v="51693"/>
    <n v="41867"/>
    <n v="379206"/>
    <n v="0.17738374344878688"/>
    <x v="2"/>
    <n v="0"/>
  </r>
  <r>
    <s v="Post_3607"/>
    <x v="475"/>
    <x v="21"/>
    <x v="1"/>
    <x v="2"/>
    <x v="3"/>
    <x v="7"/>
    <n v="1406784"/>
    <n v="449995"/>
    <n v="79996"/>
    <n v="33134"/>
    <n v="563125"/>
    <n v="0.40029244006187159"/>
    <x v="1"/>
    <n v="0"/>
  </r>
  <r>
    <s v="Post_3608"/>
    <x v="14"/>
    <x v="11"/>
    <x v="2"/>
    <x v="8"/>
    <x v="5"/>
    <x v="4"/>
    <n v="4752278"/>
    <n v="444255"/>
    <n v="53647"/>
    <n v="27659"/>
    <n v="525561"/>
    <n v="0.11059138375322319"/>
    <x v="2"/>
    <n v="0"/>
  </r>
  <r>
    <s v="Post_3609"/>
    <x v="327"/>
    <x v="15"/>
    <x v="3"/>
    <x v="9"/>
    <x v="4"/>
    <x v="2"/>
    <n v="2279824"/>
    <n v="125773"/>
    <n v="37449"/>
    <n v="35173"/>
    <n v="198395"/>
    <n v="8.7022068370189984E-2"/>
    <x v="2"/>
    <n v="0"/>
  </r>
  <r>
    <s v="Post_3610"/>
    <x v="546"/>
    <x v="18"/>
    <x v="0"/>
    <x v="6"/>
    <x v="2"/>
    <x v="3"/>
    <n v="655655"/>
    <n v="326090"/>
    <n v="52180"/>
    <n v="49588"/>
    <n v="427858"/>
    <n v="0.65256575485583124"/>
    <x v="0"/>
    <n v="0"/>
  </r>
  <r>
    <s v="Post_3611"/>
    <x v="501"/>
    <x v="3"/>
    <x v="0"/>
    <x v="3"/>
    <x v="3"/>
    <x v="4"/>
    <n v="1175841"/>
    <n v="337898"/>
    <n v="71459"/>
    <n v="29041"/>
    <n v="438398"/>
    <n v="0.37283782416160011"/>
    <x v="2"/>
    <n v="0"/>
  </r>
  <r>
    <s v="Post_3612"/>
    <x v="556"/>
    <x v="7"/>
    <x v="1"/>
    <x v="7"/>
    <x v="2"/>
    <x v="4"/>
    <n v="2940522"/>
    <n v="25740"/>
    <n v="72776"/>
    <n v="35407"/>
    <n v="133923"/>
    <n v="4.5543954440742156E-2"/>
    <x v="2"/>
    <n v="0"/>
  </r>
  <r>
    <s v="Post_3613"/>
    <x v="502"/>
    <x v="18"/>
    <x v="1"/>
    <x v="5"/>
    <x v="5"/>
    <x v="3"/>
    <n v="2100416"/>
    <n v="225017"/>
    <n v="46803"/>
    <n v="12290"/>
    <n v="284110"/>
    <n v="0.13526368109936318"/>
    <x v="0"/>
    <n v="0"/>
  </r>
  <r>
    <s v="Post_3614"/>
    <x v="438"/>
    <x v="21"/>
    <x v="3"/>
    <x v="5"/>
    <x v="2"/>
    <x v="5"/>
    <n v="2226088"/>
    <n v="4248"/>
    <n v="66185"/>
    <n v="28435"/>
    <n v="98868"/>
    <n v="4.4413338556247552E-2"/>
    <x v="1"/>
    <n v="0"/>
  </r>
  <r>
    <s v="Post_3615"/>
    <x v="532"/>
    <x v="21"/>
    <x v="3"/>
    <x v="3"/>
    <x v="1"/>
    <x v="3"/>
    <n v="2351866"/>
    <n v="487866"/>
    <n v="78898"/>
    <n v="28508"/>
    <n v="595272"/>
    <n v="0.25310625690409233"/>
    <x v="0"/>
    <n v="0"/>
  </r>
  <r>
    <s v="Post_3616"/>
    <x v="620"/>
    <x v="23"/>
    <x v="0"/>
    <x v="4"/>
    <x v="0"/>
    <x v="5"/>
    <n v="710098"/>
    <n v="130766"/>
    <n v="40070"/>
    <n v="24168"/>
    <n v="195004"/>
    <n v="0.27461561643604121"/>
    <x v="2"/>
    <n v="0"/>
  </r>
  <r>
    <s v="Post_3617"/>
    <x v="205"/>
    <x v="16"/>
    <x v="1"/>
    <x v="1"/>
    <x v="3"/>
    <x v="5"/>
    <n v="4651459"/>
    <n v="68377"/>
    <n v="67937"/>
    <n v="30898"/>
    <n v="167212"/>
    <n v="3.594829063311103E-2"/>
    <x v="2"/>
    <n v="0"/>
  </r>
  <r>
    <s v="Post_3618"/>
    <x v="112"/>
    <x v="17"/>
    <x v="2"/>
    <x v="7"/>
    <x v="0"/>
    <x v="3"/>
    <n v="1145112"/>
    <n v="347150"/>
    <n v="33144"/>
    <n v="42026"/>
    <n v="422320"/>
    <n v="0.3688023529576146"/>
    <x v="0"/>
    <n v="0"/>
  </r>
  <r>
    <s v="Post_3619"/>
    <x v="340"/>
    <x v="15"/>
    <x v="1"/>
    <x v="5"/>
    <x v="0"/>
    <x v="7"/>
    <n v="4277027"/>
    <n v="354830"/>
    <n v="17598"/>
    <n v="7596"/>
    <n v="380024"/>
    <n v="8.8852373389272502E-2"/>
    <x v="2"/>
    <n v="0"/>
  </r>
  <r>
    <s v="Post_3620"/>
    <x v="380"/>
    <x v="16"/>
    <x v="3"/>
    <x v="2"/>
    <x v="5"/>
    <x v="5"/>
    <n v="3371356"/>
    <n v="496848"/>
    <n v="84583"/>
    <n v="49391"/>
    <n v="630822"/>
    <n v="0.18711224800940632"/>
    <x v="1"/>
    <n v="0"/>
  </r>
  <r>
    <s v="Post_3621"/>
    <x v="150"/>
    <x v="14"/>
    <x v="1"/>
    <x v="3"/>
    <x v="0"/>
    <x v="0"/>
    <n v="3794993"/>
    <n v="200502"/>
    <n v="92287"/>
    <n v="9187"/>
    <n v="301976"/>
    <n v="7.957221528471857E-2"/>
    <x v="1"/>
    <n v="0"/>
  </r>
  <r>
    <s v="Post_3622"/>
    <x v="474"/>
    <x v="16"/>
    <x v="0"/>
    <x v="0"/>
    <x v="3"/>
    <x v="1"/>
    <n v="4618412"/>
    <n v="7728"/>
    <n v="2040"/>
    <n v="46537"/>
    <n v="56305"/>
    <n v="1.2191419907968367E-2"/>
    <x v="2"/>
    <n v="0"/>
  </r>
  <r>
    <s v="Post_3623"/>
    <x v="363"/>
    <x v="4"/>
    <x v="2"/>
    <x v="1"/>
    <x v="0"/>
    <x v="5"/>
    <n v="2902674"/>
    <n v="483312"/>
    <n v="1975"/>
    <n v="30485"/>
    <n v="515772"/>
    <n v="0.17768857267471305"/>
    <x v="0"/>
    <n v="0"/>
  </r>
  <r>
    <s v="Post_3624"/>
    <x v="327"/>
    <x v="15"/>
    <x v="1"/>
    <x v="9"/>
    <x v="0"/>
    <x v="3"/>
    <n v="1671868"/>
    <n v="395880"/>
    <n v="60863"/>
    <n v="10189"/>
    <n v="466932"/>
    <n v="0.27928759926022867"/>
    <x v="1"/>
    <n v="0"/>
  </r>
  <r>
    <s v="Post_3625"/>
    <x v="541"/>
    <x v="19"/>
    <x v="3"/>
    <x v="5"/>
    <x v="5"/>
    <x v="0"/>
    <n v="3010484"/>
    <n v="365576"/>
    <n v="82001"/>
    <n v="43572"/>
    <n v="491149"/>
    <n v="0.16314619177514314"/>
    <x v="2"/>
    <n v="0"/>
  </r>
  <r>
    <s v="Post_3626"/>
    <x v="593"/>
    <x v="7"/>
    <x v="1"/>
    <x v="8"/>
    <x v="3"/>
    <x v="6"/>
    <n v="3620053"/>
    <n v="417221"/>
    <n v="33890"/>
    <n v="43836"/>
    <n v="494947"/>
    <n v="0.13672368885206929"/>
    <x v="2"/>
    <n v="0"/>
  </r>
  <r>
    <s v="Post_3627"/>
    <x v="440"/>
    <x v="16"/>
    <x v="2"/>
    <x v="5"/>
    <x v="1"/>
    <x v="5"/>
    <n v="1161029"/>
    <n v="267995"/>
    <n v="11019"/>
    <n v="39895"/>
    <n v="318909"/>
    <n v="0.27467789348930993"/>
    <x v="1"/>
    <n v="0"/>
  </r>
  <r>
    <s v="Post_3628"/>
    <x v="309"/>
    <x v="12"/>
    <x v="1"/>
    <x v="5"/>
    <x v="3"/>
    <x v="3"/>
    <n v="2716374"/>
    <n v="344755"/>
    <n v="20540"/>
    <n v="31222"/>
    <n v="396517"/>
    <n v="0.14597290358396892"/>
    <x v="2"/>
    <n v="0"/>
  </r>
  <r>
    <s v="Post_3629"/>
    <x v="455"/>
    <x v="21"/>
    <x v="2"/>
    <x v="7"/>
    <x v="2"/>
    <x v="2"/>
    <n v="2451233"/>
    <n v="238629"/>
    <n v="57390"/>
    <n v="21836"/>
    <n v="317855"/>
    <n v="0.12967147553904504"/>
    <x v="1"/>
    <n v="0"/>
  </r>
  <r>
    <s v="Post_3630"/>
    <x v="709"/>
    <x v="16"/>
    <x v="3"/>
    <x v="1"/>
    <x v="4"/>
    <x v="0"/>
    <n v="3494576"/>
    <n v="237558"/>
    <n v="81164"/>
    <n v="28918"/>
    <n v="347640"/>
    <n v="9.9479879676389923E-2"/>
    <x v="2"/>
    <n v="0"/>
  </r>
  <r>
    <s v="Post_3631"/>
    <x v="30"/>
    <x v="10"/>
    <x v="3"/>
    <x v="0"/>
    <x v="1"/>
    <x v="4"/>
    <n v="71395"/>
    <n v="250794"/>
    <n v="24677"/>
    <n v="5802"/>
    <n v="281273"/>
    <n v="3.9396736466139086"/>
    <x v="1"/>
    <n v="0"/>
  </r>
  <r>
    <s v="Post_3632"/>
    <x v="463"/>
    <x v="5"/>
    <x v="1"/>
    <x v="5"/>
    <x v="4"/>
    <x v="3"/>
    <n v="2714339"/>
    <n v="195676"/>
    <n v="96044"/>
    <n v="18591"/>
    <n v="310311"/>
    <n v="0.11432286092488816"/>
    <x v="0"/>
    <n v="0"/>
  </r>
  <r>
    <s v="Post_3633"/>
    <x v="21"/>
    <x v="0"/>
    <x v="1"/>
    <x v="1"/>
    <x v="5"/>
    <x v="1"/>
    <n v="4625228"/>
    <n v="96042"/>
    <n v="96828"/>
    <n v="30562"/>
    <n v="223432"/>
    <n v="4.8307240205239611E-2"/>
    <x v="0"/>
    <n v="0"/>
  </r>
  <r>
    <s v="Post_3634"/>
    <x v="692"/>
    <x v="15"/>
    <x v="3"/>
    <x v="8"/>
    <x v="3"/>
    <x v="6"/>
    <n v="1485296"/>
    <n v="262114"/>
    <n v="82589"/>
    <n v="49507"/>
    <n v="394210"/>
    <n v="0.26540837651215649"/>
    <x v="0"/>
    <n v="0"/>
  </r>
  <r>
    <s v="Post_3635"/>
    <x v="624"/>
    <x v="6"/>
    <x v="1"/>
    <x v="1"/>
    <x v="2"/>
    <x v="2"/>
    <n v="2093646"/>
    <n v="289340"/>
    <n v="34851"/>
    <n v="10245"/>
    <n v="334436"/>
    <n v="0.15973856134227085"/>
    <x v="1"/>
    <n v="0"/>
  </r>
  <r>
    <s v="Post_3636"/>
    <x v="227"/>
    <x v="0"/>
    <x v="3"/>
    <x v="7"/>
    <x v="3"/>
    <x v="4"/>
    <n v="636960"/>
    <n v="147410"/>
    <n v="83963"/>
    <n v="46376"/>
    <n v="277749"/>
    <n v="0.43605406932931423"/>
    <x v="2"/>
    <n v="0"/>
  </r>
  <r>
    <s v="Post_3637"/>
    <x v="378"/>
    <x v="3"/>
    <x v="2"/>
    <x v="2"/>
    <x v="4"/>
    <x v="4"/>
    <n v="3984830"/>
    <n v="290889"/>
    <n v="6798"/>
    <n v="35927"/>
    <n v="333614"/>
    <n v="8.3721011937774009E-2"/>
    <x v="1"/>
    <n v="0"/>
  </r>
  <r>
    <s v="Post_3638"/>
    <x v="628"/>
    <x v="12"/>
    <x v="3"/>
    <x v="2"/>
    <x v="0"/>
    <x v="0"/>
    <n v="4959895"/>
    <n v="201881"/>
    <n v="18714"/>
    <n v="47196"/>
    <n v="267791"/>
    <n v="5.3991263927966215E-2"/>
    <x v="2"/>
    <n v="0"/>
  </r>
  <r>
    <s v="Post_3639"/>
    <x v="365"/>
    <x v="21"/>
    <x v="0"/>
    <x v="6"/>
    <x v="1"/>
    <x v="6"/>
    <n v="1647779"/>
    <n v="50877"/>
    <n v="74015"/>
    <n v="36438"/>
    <n v="161330"/>
    <n v="9.790754706790171E-2"/>
    <x v="2"/>
    <n v="0"/>
  </r>
  <r>
    <s v="Post_3640"/>
    <x v="597"/>
    <x v="21"/>
    <x v="0"/>
    <x v="5"/>
    <x v="0"/>
    <x v="1"/>
    <n v="1003490"/>
    <n v="190310"/>
    <n v="21357"/>
    <n v="39466"/>
    <n v="251133"/>
    <n v="0.25025959401688108"/>
    <x v="0"/>
    <n v="0"/>
  </r>
  <r>
    <s v="Post_3641"/>
    <x v="423"/>
    <x v="19"/>
    <x v="3"/>
    <x v="4"/>
    <x v="4"/>
    <x v="5"/>
    <n v="4180692"/>
    <n v="226583"/>
    <n v="1936"/>
    <n v="17539"/>
    <n v="246058"/>
    <n v="5.8855806646363806E-2"/>
    <x v="0"/>
    <n v="0"/>
  </r>
  <r>
    <s v="Post_3642"/>
    <x v="464"/>
    <x v="22"/>
    <x v="3"/>
    <x v="0"/>
    <x v="5"/>
    <x v="6"/>
    <n v="2841183"/>
    <n v="49865"/>
    <n v="60619"/>
    <n v="15731"/>
    <n v="126215"/>
    <n v="4.4423396873767021E-2"/>
    <x v="1"/>
    <n v="0"/>
  </r>
  <r>
    <s v="Post_3643"/>
    <x v="459"/>
    <x v="9"/>
    <x v="0"/>
    <x v="2"/>
    <x v="0"/>
    <x v="0"/>
    <n v="4081405"/>
    <n v="420595"/>
    <n v="51812"/>
    <n v="27954"/>
    <n v="500361"/>
    <n v="0.12259528275189549"/>
    <x v="2"/>
    <n v="0"/>
  </r>
  <r>
    <s v="Post_3644"/>
    <x v="602"/>
    <x v="8"/>
    <x v="0"/>
    <x v="0"/>
    <x v="2"/>
    <x v="5"/>
    <n v="757286"/>
    <n v="460922"/>
    <n v="58039"/>
    <n v="46234"/>
    <n v="565195"/>
    <n v="0.74634286121755844"/>
    <x v="0"/>
    <n v="0"/>
  </r>
  <r>
    <s v="Post_3645"/>
    <x v="455"/>
    <x v="21"/>
    <x v="2"/>
    <x v="7"/>
    <x v="5"/>
    <x v="2"/>
    <n v="1637344"/>
    <n v="50807"/>
    <n v="32965"/>
    <n v="37638"/>
    <n v="121410"/>
    <n v="7.4150575566282961E-2"/>
    <x v="1"/>
    <n v="0"/>
  </r>
  <r>
    <s v="Post_3646"/>
    <x v="363"/>
    <x v="4"/>
    <x v="1"/>
    <x v="0"/>
    <x v="1"/>
    <x v="4"/>
    <n v="2903014"/>
    <n v="398167"/>
    <n v="70875"/>
    <n v="25022"/>
    <n v="494064"/>
    <n v="0.17019001630718969"/>
    <x v="1"/>
    <n v="0"/>
  </r>
  <r>
    <s v="Post_3647"/>
    <x v="132"/>
    <x v="12"/>
    <x v="0"/>
    <x v="4"/>
    <x v="4"/>
    <x v="2"/>
    <n v="2383029"/>
    <n v="440705"/>
    <n v="40948"/>
    <n v="48430"/>
    <n v="530083"/>
    <n v="0.2224408515381055"/>
    <x v="0"/>
    <n v="0"/>
  </r>
  <r>
    <s v="Post_3648"/>
    <x v="199"/>
    <x v="0"/>
    <x v="1"/>
    <x v="4"/>
    <x v="3"/>
    <x v="4"/>
    <n v="665115"/>
    <n v="5418"/>
    <n v="9160"/>
    <n v="6114"/>
    <n v="20692"/>
    <n v="3.1110409478060184E-2"/>
    <x v="1"/>
    <n v="0"/>
  </r>
  <r>
    <s v="Post_3649"/>
    <x v="329"/>
    <x v="2"/>
    <x v="0"/>
    <x v="8"/>
    <x v="4"/>
    <x v="6"/>
    <n v="150156"/>
    <n v="346163"/>
    <n v="53670"/>
    <n v="17309"/>
    <n v="417142"/>
    <n v="2.7780574868803112"/>
    <x v="2"/>
    <n v="0"/>
  </r>
  <r>
    <s v="Post_3650"/>
    <x v="332"/>
    <x v="1"/>
    <x v="3"/>
    <x v="3"/>
    <x v="1"/>
    <x v="5"/>
    <n v="1027279"/>
    <n v="27234"/>
    <n v="44956"/>
    <n v="1445"/>
    <n v="73635"/>
    <n v="7.1679650805672068E-2"/>
    <x v="1"/>
    <n v="0"/>
  </r>
  <r>
    <s v="Post_3651"/>
    <x v="526"/>
    <x v="6"/>
    <x v="3"/>
    <x v="8"/>
    <x v="3"/>
    <x v="7"/>
    <n v="2444681"/>
    <n v="260620"/>
    <n v="26643"/>
    <n v="14661"/>
    <n v="301924"/>
    <n v="0.12350241197113243"/>
    <x v="2"/>
    <n v="0"/>
  </r>
  <r>
    <s v="Post_3652"/>
    <x v="312"/>
    <x v="10"/>
    <x v="1"/>
    <x v="0"/>
    <x v="2"/>
    <x v="7"/>
    <n v="2446014"/>
    <n v="30223"/>
    <n v="88394"/>
    <n v="2447"/>
    <n v="121064"/>
    <n v="4.9494401912662807E-2"/>
    <x v="1"/>
    <n v="0"/>
  </r>
  <r>
    <s v="Post_3653"/>
    <x v="409"/>
    <x v="11"/>
    <x v="1"/>
    <x v="3"/>
    <x v="5"/>
    <x v="6"/>
    <n v="3699879"/>
    <n v="213072"/>
    <n v="16388"/>
    <n v="34755"/>
    <n v="264215"/>
    <n v="7.1411794818154864E-2"/>
    <x v="1"/>
    <n v="0"/>
  </r>
  <r>
    <s v="Post_3654"/>
    <x v="681"/>
    <x v="0"/>
    <x v="3"/>
    <x v="9"/>
    <x v="5"/>
    <x v="7"/>
    <n v="1853103"/>
    <n v="69910"/>
    <n v="4470"/>
    <n v="39710"/>
    <n v="114090"/>
    <n v="6.1567004100689493E-2"/>
    <x v="2"/>
    <n v="0"/>
  </r>
  <r>
    <s v="Post_3655"/>
    <x v="138"/>
    <x v="18"/>
    <x v="0"/>
    <x v="2"/>
    <x v="3"/>
    <x v="7"/>
    <n v="4171587"/>
    <n v="222488"/>
    <n v="80865"/>
    <n v="5536"/>
    <n v="308889"/>
    <n v="7.4045920653219022E-2"/>
    <x v="2"/>
    <n v="0"/>
  </r>
  <r>
    <s v="Post_3656"/>
    <x v="721"/>
    <x v="11"/>
    <x v="1"/>
    <x v="0"/>
    <x v="1"/>
    <x v="4"/>
    <n v="2314668"/>
    <n v="36572"/>
    <n v="67108"/>
    <n v="42772"/>
    <n v="146452"/>
    <n v="6.3271276917467215E-2"/>
    <x v="2"/>
    <n v="0"/>
  </r>
  <r>
    <s v="Post_3657"/>
    <x v="11"/>
    <x v="9"/>
    <x v="3"/>
    <x v="6"/>
    <x v="5"/>
    <x v="2"/>
    <n v="2574515"/>
    <n v="461003"/>
    <n v="72910"/>
    <n v="25274"/>
    <n v="559187"/>
    <n v="0.217200909685902"/>
    <x v="0"/>
    <n v="0"/>
  </r>
  <r>
    <s v="Post_3658"/>
    <x v="15"/>
    <x v="12"/>
    <x v="1"/>
    <x v="7"/>
    <x v="4"/>
    <x v="5"/>
    <n v="1058506"/>
    <n v="361715"/>
    <n v="51528"/>
    <n v="5422"/>
    <n v="418665"/>
    <n v="0.39552444672018866"/>
    <x v="1"/>
    <n v="0"/>
  </r>
  <r>
    <s v="Post_3659"/>
    <x v="112"/>
    <x v="17"/>
    <x v="3"/>
    <x v="8"/>
    <x v="2"/>
    <x v="0"/>
    <n v="272791"/>
    <n v="237213"/>
    <n v="82161"/>
    <n v="17410"/>
    <n v="336784"/>
    <n v="1.2345861850280984"/>
    <x v="0"/>
    <n v="0"/>
  </r>
  <r>
    <s v="Post_3660"/>
    <x v="594"/>
    <x v="2"/>
    <x v="3"/>
    <x v="0"/>
    <x v="1"/>
    <x v="6"/>
    <n v="4147649"/>
    <n v="140624"/>
    <n v="70092"/>
    <n v="11837"/>
    <n v="222553"/>
    <n v="5.3657626284191358E-2"/>
    <x v="0"/>
    <n v="0"/>
  </r>
  <r>
    <s v="Post_3661"/>
    <x v="149"/>
    <x v="18"/>
    <x v="1"/>
    <x v="3"/>
    <x v="4"/>
    <x v="5"/>
    <n v="1724155"/>
    <n v="458079"/>
    <n v="9417"/>
    <n v="48609"/>
    <n v="516105"/>
    <n v="0.29933793655442809"/>
    <x v="2"/>
    <n v="0"/>
  </r>
  <r>
    <s v="Post_3662"/>
    <x v="229"/>
    <x v="20"/>
    <x v="0"/>
    <x v="9"/>
    <x v="4"/>
    <x v="6"/>
    <n v="560795"/>
    <n v="11735"/>
    <n v="2475"/>
    <n v="2473"/>
    <n v="16683"/>
    <n v="2.9748838702199555E-2"/>
    <x v="0"/>
    <n v="0"/>
  </r>
  <r>
    <s v="Post_3663"/>
    <x v="369"/>
    <x v="21"/>
    <x v="2"/>
    <x v="8"/>
    <x v="1"/>
    <x v="2"/>
    <n v="3684146"/>
    <n v="151211"/>
    <n v="4453"/>
    <n v="10143"/>
    <n v="165807"/>
    <n v="4.5005545382837707E-2"/>
    <x v="1"/>
    <n v="0"/>
  </r>
  <r>
    <s v="Post_3664"/>
    <x v="10"/>
    <x v="8"/>
    <x v="0"/>
    <x v="6"/>
    <x v="5"/>
    <x v="0"/>
    <n v="3852694"/>
    <n v="253328"/>
    <n v="67715"/>
    <n v="43838"/>
    <n v="364881"/>
    <n v="9.4708014703477617E-2"/>
    <x v="0"/>
    <n v="0"/>
  </r>
  <r>
    <s v="Post_3665"/>
    <x v="509"/>
    <x v="23"/>
    <x v="1"/>
    <x v="9"/>
    <x v="4"/>
    <x v="0"/>
    <n v="2103231"/>
    <n v="265912"/>
    <n v="65039"/>
    <n v="38575"/>
    <n v="369526"/>
    <n v="0.17569444345390497"/>
    <x v="2"/>
    <n v="0"/>
  </r>
  <r>
    <s v="Post_3666"/>
    <x v="674"/>
    <x v="2"/>
    <x v="1"/>
    <x v="5"/>
    <x v="3"/>
    <x v="2"/>
    <n v="4335301"/>
    <n v="193543"/>
    <n v="50186"/>
    <n v="36208"/>
    <n v="279937"/>
    <n v="6.4571525714131495E-2"/>
    <x v="2"/>
    <n v="0"/>
  </r>
  <r>
    <s v="Post_3667"/>
    <x v="94"/>
    <x v="2"/>
    <x v="0"/>
    <x v="5"/>
    <x v="2"/>
    <x v="3"/>
    <n v="2320627"/>
    <n v="417108"/>
    <n v="2814"/>
    <n v="15708"/>
    <n v="435630"/>
    <n v="0.18772081855464062"/>
    <x v="1"/>
    <n v="0"/>
  </r>
  <r>
    <s v="Post_3668"/>
    <x v="27"/>
    <x v="16"/>
    <x v="0"/>
    <x v="3"/>
    <x v="1"/>
    <x v="5"/>
    <n v="4869354"/>
    <n v="6608"/>
    <n v="6514"/>
    <n v="1492"/>
    <n v="14614"/>
    <n v="3.0012194636085199E-3"/>
    <x v="2"/>
    <n v="0"/>
  </r>
  <r>
    <s v="Post_3669"/>
    <x v="495"/>
    <x v="9"/>
    <x v="3"/>
    <x v="6"/>
    <x v="0"/>
    <x v="0"/>
    <n v="4774185"/>
    <n v="22677"/>
    <n v="53104"/>
    <n v="22023"/>
    <n v="97804"/>
    <n v="2.0486009654003771E-2"/>
    <x v="2"/>
    <n v="0"/>
  </r>
  <r>
    <s v="Post_3670"/>
    <x v="386"/>
    <x v="12"/>
    <x v="1"/>
    <x v="1"/>
    <x v="2"/>
    <x v="5"/>
    <n v="1147497"/>
    <n v="407471"/>
    <n v="29168"/>
    <n v="7518"/>
    <n v="444157"/>
    <n v="0.38706593568436343"/>
    <x v="1"/>
    <n v="0"/>
  </r>
  <r>
    <s v="Post_3671"/>
    <x v="535"/>
    <x v="1"/>
    <x v="1"/>
    <x v="9"/>
    <x v="2"/>
    <x v="3"/>
    <n v="231868"/>
    <n v="131318"/>
    <n v="92253"/>
    <n v="28352"/>
    <n v="251923"/>
    <n v="1.0864931771525179"/>
    <x v="0"/>
    <n v="0"/>
  </r>
  <r>
    <s v="Post_3672"/>
    <x v="185"/>
    <x v="3"/>
    <x v="3"/>
    <x v="1"/>
    <x v="2"/>
    <x v="4"/>
    <n v="725454"/>
    <n v="149682"/>
    <n v="27039"/>
    <n v="47514"/>
    <n v="224235"/>
    <n v="0.30909609706473462"/>
    <x v="0"/>
    <n v="0"/>
  </r>
  <r>
    <s v="Post_3673"/>
    <x v="28"/>
    <x v="17"/>
    <x v="0"/>
    <x v="3"/>
    <x v="3"/>
    <x v="6"/>
    <n v="3232841"/>
    <n v="27472"/>
    <n v="18187"/>
    <n v="21421"/>
    <n v="67080"/>
    <n v="2.0749551246102112E-2"/>
    <x v="1"/>
    <n v="0"/>
  </r>
  <r>
    <s v="Post_3674"/>
    <x v="617"/>
    <x v="21"/>
    <x v="0"/>
    <x v="9"/>
    <x v="1"/>
    <x v="2"/>
    <n v="1566752"/>
    <n v="176811"/>
    <n v="47917"/>
    <n v="712"/>
    <n v="225440"/>
    <n v="0.14389003492575725"/>
    <x v="1"/>
    <n v="0"/>
  </r>
  <r>
    <s v="Post_3675"/>
    <x v="578"/>
    <x v="3"/>
    <x v="2"/>
    <x v="7"/>
    <x v="3"/>
    <x v="4"/>
    <n v="4309390"/>
    <n v="362837"/>
    <n v="17128"/>
    <n v="25765"/>
    <n v="405730"/>
    <n v="9.4150216155882857E-2"/>
    <x v="0"/>
    <n v="0"/>
  </r>
  <r>
    <s v="Post_3676"/>
    <x v="530"/>
    <x v="17"/>
    <x v="2"/>
    <x v="9"/>
    <x v="2"/>
    <x v="5"/>
    <n v="659821"/>
    <n v="13467"/>
    <n v="49239"/>
    <n v="8742"/>
    <n v="71448"/>
    <n v="0.10828391336438216"/>
    <x v="2"/>
    <n v="0"/>
  </r>
  <r>
    <s v="Post_3677"/>
    <x v="658"/>
    <x v="6"/>
    <x v="0"/>
    <x v="3"/>
    <x v="5"/>
    <x v="2"/>
    <n v="3960518"/>
    <n v="376256"/>
    <n v="1871"/>
    <n v="3708"/>
    <n v="381835"/>
    <n v="9.6410368542700728E-2"/>
    <x v="2"/>
    <n v="0"/>
  </r>
  <r>
    <s v="Post_3678"/>
    <x v="407"/>
    <x v="15"/>
    <x v="3"/>
    <x v="6"/>
    <x v="3"/>
    <x v="7"/>
    <n v="2985117"/>
    <n v="284824"/>
    <n v="64052"/>
    <n v="41718"/>
    <n v="390594"/>
    <n v="0.1308471326249524"/>
    <x v="2"/>
    <n v="0"/>
  </r>
  <r>
    <s v="Post_3679"/>
    <x v="296"/>
    <x v="10"/>
    <x v="1"/>
    <x v="3"/>
    <x v="1"/>
    <x v="2"/>
    <n v="2148989"/>
    <n v="115422"/>
    <n v="32844"/>
    <n v="48115"/>
    <n v="196381"/>
    <n v="9.1382971248340494E-2"/>
    <x v="2"/>
    <n v="0"/>
  </r>
  <r>
    <s v="Post_3680"/>
    <x v="239"/>
    <x v="13"/>
    <x v="3"/>
    <x v="0"/>
    <x v="1"/>
    <x v="5"/>
    <n v="1463457"/>
    <n v="125302"/>
    <n v="62306"/>
    <n v="21850"/>
    <n v="209458"/>
    <n v="0.14312548985040216"/>
    <x v="0"/>
    <n v="0"/>
  </r>
  <r>
    <s v="Post_3681"/>
    <x v="681"/>
    <x v="0"/>
    <x v="1"/>
    <x v="2"/>
    <x v="2"/>
    <x v="3"/>
    <n v="3989657"/>
    <n v="351332"/>
    <n v="76680"/>
    <n v="36031"/>
    <n v="464043"/>
    <n v="0.11631150246750535"/>
    <x v="0"/>
    <n v="0"/>
  </r>
  <r>
    <s v="Post_3682"/>
    <x v="502"/>
    <x v="18"/>
    <x v="2"/>
    <x v="1"/>
    <x v="2"/>
    <x v="2"/>
    <n v="474838"/>
    <n v="45882"/>
    <n v="60806"/>
    <n v="27585"/>
    <n v="134273"/>
    <n v="0.28277644164957311"/>
    <x v="2"/>
    <n v="0"/>
  </r>
  <r>
    <s v="Post_3683"/>
    <x v="428"/>
    <x v="10"/>
    <x v="2"/>
    <x v="0"/>
    <x v="3"/>
    <x v="4"/>
    <n v="4654777"/>
    <n v="94417"/>
    <n v="20561"/>
    <n v="44245"/>
    <n v="159223"/>
    <n v="3.4206364773221143E-2"/>
    <x v="1"/>
    <n v="0"/>
  </r>
  <r>
    <s v="Post_3684"/>
    <x v="151"/>
    <x v="17"/>
    <x v="1"/>
    <x v="9"/>
    <x v="3"/>
    <x v="6"/>
    <n v="1390945"/>
    <n v="422057"/>
    <n v="94191"/>
    <n v="34407"/>
    <n v="550655"/>
    <n v="0.39588553105981905"/>
    <x v="2"/>
    <n v="0"/>
  </r>
  <r>
    <s v="Post_3685"/>
    <x v="69"/>
    <x v="2"/>
    <x v="1"/>
    <x v="9"/>
    <x v="4"/>
    <x v="3"/>
    <n v="4375990"/>
    <n v="99936"/>
    <n v="80353"/>
    <n v="3006"/>
    <n v="183295"/>
    <n v="4.1886521678523032E-2"/>
    <x v="2"/>
    <n v="0"/>
  </r>
  <r>
    <s v="Post_3686"/>
    <x v="337"/>
    <x v="23"/>
    <x v="2"/>
    <x v="2"/>
    <x v="1"/>
    <x v="1"/>
    <n v="1884862"/>
    <n v="249922"/>
    <n v="29934"/>
    <n v="46886"/>
    <n v="326742"/>
    <n v="0.17335062195534739"/>
    <x v="2"/>
    <n v="0"/>
  </r>
  <r>
    <s v="Post_3687"/>
    <x v="557"/>
    <x v="20"/>
    <x v="3"/>
    <x v="8"/>
    <x v="4"/>
    <x v="0"/>
    <n v="5467"/>
    <n v="337597"/>
    <n v="79716"/>
    <n v="33748"/>
    <n v="451061"/>
    <n v="82.506127675141755"/>
    <x v="0"/>
    <n v="0"/>
  </r>
  <r>
    <s v="Post_3688"/>
    <x v="142"/>
    <x v="2"/>
    <x v="1"/>
    <x v="9"/>
    <x v="2"/>
    <x v="6"/>
    <n v="2241319"/>
    <n v="22674"/>
    <n v="17632"/>
    <n v="11763"/>
    <n v="52069"/>
    <n v="2.3231409719009208E-2"/>
    <x v="0"/>
    <n v="0"/>
  </r>
  <r>
    <s v="Post_3689"/>
    <x v="210"/>
    <x v="10"/>
    <x v="0"/>
    <x v="2"/>
    <x v="5"/>
    <x v="6"/>
    <n v="2248823"/>
    <n v="185414"/>
    <n v="40492"/>
    <n v="35212"/>
    <n v="261118"/>
    <n v="0.11611318454142455"/>
    <x v="0"/>
    <n v="0"/>
  </r>
  <r>
    <s v="Post_3690"/>
    <x v="696"/>
    <x v="13"/>
    <x v="0"/>
    <x v="8"/>
    <x v="4"/>
    <x v="5"/>
    <n v="702805"/>
    <n v="426213"/>
    <n v="6952"/>
    <n v="12284"/>
    <n v="445449"/>
    <n v="0.63381592333577597"/>
    <x v="0"/>
    <n v="0"/>
  </r>
  <r>
    <s v="Post_3691"/>
    <x v="409"/>
    <x v="11"/>
    <x v="2"/>
    <x v="2"/>
    <x v="4"/>
    <x v="7"/>
    <n v="4076095"/>
    <n v="196850"/>
    <n v="15677"/>
    <n v="45746"/>
    <n v="258273"/>
    <n v="6.3362850963974093E-2"/>
    <x v="1"/>
    <n v="0"/>
  </r>
  <r>
    <s v="Post_3692"/>
    <x v="598"/>
    <x v="17"/>
    <x v="1"/>
    <x v="9"/>
    <x v="3"/>
    <x v="1"/>
    <n v="2926591"/>
    <n v="5898"/>
    <n v="89"/>
    <n v="6431"/>
    <n v="12418"/>
    <n v="4.2431620954209177E-3"/>
    <x v="2"/>
    <n v="0"/>
  </r>
  <r>
    <s v="Post_3693"/>
    <x v="11"/>
    <x v="9"/>
    <x v="3"/>
    <x v="1"/>
    <x v="3"/>
    <x v="5"/>
    <n v="3135532"/>
    <n v="15894"/>
    <n v="55304"/>
    <n v="37035"/>
    <n v="108233"/>
    <n v="3.4518225296377138E-2"/>
    <x v="2"/>
    <n v="0"/>
  </r>
  <r>
    <s v="Post_3694"/>
    <x v="188"/>
    <x v="5"/>
    <x v="3"/>
    <x v="0"/>
    <x v="2"/>
    <x v="3"/>
    <n v="461899"/>
    <n v="39413"/>
    <n v="57043"/>
    <n v="36427"/>
    <n v="132883"/>
    <n v="0.28768843405160005"/>
    <x v="0"/>
    <n v="0"/>
  </r>
  <r>
    <s v="Post_3695"/>
    <x v="429"/>
    <x v="22"/>
    <x v="2"/>
    <x v="8"/>
    <x v="0"/>
    <x v="0"/>
    <n v="457477"/>
    <n v="157733"/>
    <n v="80500"/>
    <n v="34374"/>
    <n v="272607"/>
    <n v="0.59589225250668343"/>
    <x v="2"/>
    <n v="0"/>
  </r>
  <r>
    <s v="Post_3696"/>
    <x v="606"/>
    <x v="13"/>
    <x v="2"/>
    <x v="8"/>
    <x v="0"/>
    <x v="6"/>
    <n v="651638"/>
    <n v="88078"/>
    <n v="98083"/>
    <n v="27044"/>
    <n v="213205"/>
    <n v="0.32718319066721091"/>
    <x v="1"/>
    <n v="0"/>
  </r>
  <r>
    <s v="Post_3697"/>
    <x v="258"/>
    <x v="8"/>
    <x v="3"/>
    <x v="8"/>
    <x v="3"/>
    <x v="2"/>
    <n v="4571746"/>
    <n v="377505"/>
    <n v="16732"/>
    <n v="26086"/>
    <n v="420323"/>
    <n v="9.1939272216785453E-2"/>
    <x v="0"/>
    <n v="0"/>
  </r>
  <r>
    <s v="Post_3698"/>
    <x v="17"/>
    <x v="6"/>
    <x v="0"/>
    <x v="0"/>
    <x v="3"/>
    <x v="0"/>
    <n v="2573700"/>
    <n v="22478"/>
    <n v="94199"/>
    <n v="3637"/>
    <n v="120314"/>
    <n v="4.6747484166763803E-2"/>
    <x v="2"/>
    <n v="0"/>
  </r>
  <r>
    <s v="Post_3699"/>
    <x v="113"/>
    <x v="18"/>
    <x v="2"/>
    <x v="5"/>
    <x v="0"/>
    <x v="0"/>
    <n v="713028"/>
    <n v="337203"/>
    <n v="25042"/>
    <n v="4682"/>
    <n v="366927"/>
    <n v="0.51460391457277976"/>
    <x v="0"/>
    <n v="0"/>
  </r>
  <r>
    <s v="Post_3700"/>
    <x v="329"/>
    <x v="2"/>
    <x v="0"/>
    <x v="8"/>
    <x v="1"/>
    <x v="1"/>
    <n v="2711553"/>
    <n v="160878"/>
    <n v="41722"/>
    <n v="11012"/>
    <n v="213612"/>
    <n v="7.8778471230324471E-2"/>
    <x v="1"/>
    <n v="0"/>
  </r>
  <r>
    <s v="Post_3701"/>
    <x v="436"/>
    <x v="3"/>
    <x v="3"/>
    <x v="5"/>
    <x v="3"/>
    <x v="3"/>
    <n v="1066125"/>
    <n v="188355"/>
    <n v="91094"/>
    <n v="36292"/>
    <n v="315741"/>
    <n v="0.29615758002110448"/>
    <x v="2"/>
    <n v="0"/>
  </r>
  <r>
    <s v="Post_3702"/>
    <x v="238"/>
    <x v="7"/>
    <x v="3"/>
    <x v="1"/>
    <x v="5"/>
    <x v="2"/>
    <n v="1198497"/>
    <n v="380580"/>
    <n v="69495"/>
    <n v="13206"/>
    <n v="463281"/>
    <n v="0.3865516559490762"/>
    <x v="1"/>
    <n v="0"/>
  </r>
  <r>
    <s v="Post_3703"/>
    <x v="476"/>
    <x v="12"/>
    <x v="1"/>
    <x v="7"/>
    <x v="1"/>
    <x v="3"/>
    <n v="3358197"/>
    <n v="230451"/>
    <n v="95429"/>
    <n v="22070"/>
    <n v="347950"/>
    <n v="0.1036121466370198"/>
    <x v="0"/>
    <n v="0"/>
  </r>
  <r>
    <s v="Post_3704"/>
    <x v="98"/>
    <x v="15"/>
    <x v="0"/>
    <x v="2"/>
    <x v="4"/>
    <x v="1"/>
    <n v="487342"/>
    <n v="207862"/>
    <n v="37985"/>
    <n v="34639"/>
    <n v="280486"/>
    <n v="0.57554243221392776"/>
    <x v="2"/>
    <n v="0"/>
  </r>
  <r>
    <s v="Post_3705"/>
    <x v="224"/>
    <x v="10"/>
    <x v="2"/>
    <x v="6"/>
    <x v="2"/>
    <x v="6"/>
    <n v="2563082"/>
    <n v="362386"/>
    <n v="42588"/>
    <n v="8407"/>
    <n v="413381"/>
    <n v="0.16128278377359756"/>
    <x v="2"/>
    <n v="0"/>
  </r>
  <r>
    <s v="Post_3706"/>
    <x v="435"/>
    <x v="8"/>
    <x v="1"/>
    <x v="6"/>
    <x v="0"/>
    <x v="6"/>
    <n v="3779546"/>
    <n v="165023"/>
    <n v="94433"/>
    <n v="31987"/>
    <n v="291443"/>
    <n v="7.7110584181274686E-2"/>
    <x v="2"/>
    <n v="0"/>
  </r>
  <r>
    <s v="Post_3707"/>
    <x v="421"/>
    <x v="19"/>
    <x v="2"/>
    <x v="2"/>
    <x v="0"/>
    <x v="7"/>
    <n v="3721811"/>
    <n v="165042"/>
    <n v="49187"/>
    <n v="13883"/>
    <n v="228112"/>
    <n v="6.1290592133775731E-2"/>
    <x v="1"/>
    <n v="0"/>
  </r>
  <r>
    <s v="Post_3708"/>
    <x v="407"/>
    <x v="15"/>
    <x v="0"/>
    <x v="9"/>
    <x v="5"/>
    <x v="2"/>
    <n v="1832938"/>
    <n v="145324"/>
    <n v="49725"/>
    <n v="26919"/>
    <n v="221968"/>
    <n v="0.12109956801593943"/>
    <x v="0"/>
    <n v="0"/>
  </r>
  <r>
    <s v="Post_3709"/>
    <x v="424"/>
    <x v="19"/>
    <x v="1"/>
    <x v="5"/>
    <x v="1"/>
    <x v="0"/>
    <n v="4513361"/>
    <n v="247785"/>
    <n v="75690"/>
    <n v="4772"/>
    <n v="328247"/>
    <n v="7.2727840737756191E-2"/>
    <x v="2"/>
    <n v="0"/>
  </r>
  <r>
    <s v="Post_3710"/>
    <x v="177"/>
    <x v="6"/>
    <x v="3"/>
    <x v="7"/>
    <x v="3"/>
    <x v="1"/>
    <n v="1955706"/>
    <n v="361088"/>
    <n v="80015"/>
    <n v="8735"/>
    <n v="449838"/>
    <n v="0.23001310012854692"/>
    <x v="0"/>
    <n v="0"/>
  </r>
  <r>
    <s v="Post_3711"/>
    <x v="135"/>
    <x v="1"/>
    <x v="2"/>
    <x v="3"/>
    <x v="2"/>
    <x v="1"/>
    <n v="128846"/>
    <n v="69446"/>
    <n v="99612"/>
    <n v="12359"/>
    <n v="181417"/>
    <n v="1.40801421852444"/>
    <x v="0"/>
    <n v="0"/>
  </r>
  <r>
    <s v="Post_3712"/>
    <x v="514"/>
    <x v="4"/>
    <x v="0"/>
    <x v="3"/>
    <x v="2"/>
    <x v="7"/>
    <n v="704114"/>
    <n v="322337"/>
    <n v="98094"/>
    <n v="44086"/>
    <n v="464517"/>
    <n v="0.65971845468205437"/>
    <x v="1"/>
    <n v="0"/>
  </r>
  <r>
    <s v="Post_3713"/>
    <x v="213"/>
    <x v="11"/>
    <x v="3"/>
    <x v="8"/>
    <x v="1"/>
    <x v="2"/>
    <n v="4056382"/>
    <n v="117226"/>
    <n v="18306"/>
    <n v="30080"/>
    <n v="165612"/>
    <n v="4.082751575172161E-2"/>
    <x v="0"/>
    <n v="0"/>
  </r>
  <r>
    <s v="Post_3714"/>
    <x v="233"/>
    <x v="23"/>
    <x v="3"/>
    <x v="0"/>
    <x v="2"/>
    <x v="6"/>
    <n v="475805"/>
    <n v="301526"/>
    <n v="19765"/>
    <n v="33905"/>
    <n v="355196"/>
    <n v="0.74651590462479378"/>
    <x v="2"/>
    <n v="0"/>
  </r>
  <r>
    <s v="Post_3715"/>
    <x v="67"/>
    <x v="1"/>
    <x v="2"/>
    <x v="4"/>
    <x v="4"/>
    <x v="5"/>
    <n v="4086861"/>
    <n v="127508"/>
    <n v="32493"/>
    <n v="49827"/>
    <n v="209828"/>
    <n v="5.1342093601911103E-2"/>
    <x v="2"/>
    <n v="0"/>
  </r>
  <r>
    <s v="Post_3716"/>
    <x v="350"/>
    <x v="7"/>
    <x v="2"/>
    <x v="9"/>
    <x v="2"/>
    <x v="2"/>
    <n v="3315249"/>
    <n v="385207"/>
    <n v="77152"/>
    <n v="46378"/>
    <n v="508737"/>
    <n v="0.15345363198963335"/>
    <x v="1"/>
    <n v="0"/>
  </r>
  <r>
    <s v="Post_3717"/>
    <x v="477"/>
    <x v="4"/>
    <x v="0"/>
    <x v="2"/>
    <x v="3"/>
    <x v="2"/>
    <n v="1685730"/>
    <n v="204532"/>
    <n v="89445"/>
    <n v="26135"/>
    <n v="320112"/>
    <n v="0.18989517894324714"/>
    <x v="0"/>
    <n v="0"/>
  </r>
  <r>
    <s v="Post_3718"/>
    <x v="694"/>
    <x v="8"/>
    <x v="3"/>
    <x v="2"/>
    <x v="3"/>
    <x v="2"/>
    <n v="393968"/>
    <n v="399795"/>
    <n v="93583"/>
    <n v="35968"/>
    <n v="529346"/>
    <n v="1.3436268935548066"/>
    <x v="0"/>
    <n v="0"/>
  </r>
  <r>
    <s v="Post_3719"/>
    <x v="388"/>
    <x v="20"/>
    <x v="1"/>
    <x v="1"/>
    <x v="5"/>
    <x v="3"/>
    <n v="1794640"/>
    <n v="12648"/>
    <n v="44721"/>
    <n v="13884"/>
    <n v="71253"/>
    <n v="3.9703227388222705E-2"/>
    <x v="2"/>
    <n v="0"/>
  </r>
  <r>
    <s v="Post_3720"/>
    <x v="688"/>
    <x v="13"/>
    <x v="1"/>
    <x v="1"/>
    <x v="2"/>
    <x v="4"/>
    <n v="3179233"/>
    <n v="185039"/>
    <n v="69942"/>
    <n v="48453"/>
    <n v="303434"/>
    <n v="9.5442517110258987E-2"/>
    <x v="2"/>
    <n v="0"/>
  </r>
  <r>
    <s v="Post_3721"/>
    <x v="280"/>
    <x v="16"/>
    <x v="2"/>
    <x v="9"/>
    <x v="0"/>
    <x v="3"/>
    <n v="2112062"/>
    <n v="123124"/>
    <n v="70698"/>
    <n v="21339"/>
    <n v="215161"/>
    <n v="0.10187248291006609"/>
    <x v="0"/>
    <n v="0"/>
  </r>
  <r>
    <s v="Post_3722"/>
    <x v="112"/>
    <x v="17"/>
    <x v="3"/>
    <x v="1"/>
    <x v="4"/>
    <x v="0"/>
    <n v="4010273"/>
    <n v="247450"/>
    <n v="19950"/>
    <n v="8264"/>
    <n v="275664"/>
    <n v="6.8739459882157655E-2"/>
    <x v="0"/>
    <n v="0"/>
  </r>
  <r>
    <s v="Post_3723"/>
    <x v="526"/>
    <x v="6"/>
    <x v="3"/>
    <x v="7"/>
    <x v="5"/>
    <x v="7"/>
    <n v="4172550"/>
    <n v="437895"/>
    <n v="11878"/>
    <n v="22267"/>
    <n v="472040"/>
    <n v="0.11312986063678086"/>
    <x v="2"/>
    <n v="0"/>
  </r>
  <r>
    <s v="Post_3724"/>
    <x v="74"/>
    <x v="8"/>
    <x v="3"/>
    <x v="7"/>
    <x v="0"/>
    <x v="5"/>
    <n v="2400911"/>
    <n v="46562"/>
    <n v="36026"/>
    <n v="24905"/>
    <n v="107493"/>
    <n v="4.4771755387850692E-2"/>
    <x v="2"/>
    <n v="0"/>
  </r>
  <r>
    <s v="Post_3725"/>
    <x v="385"/>
    <x v="9"/>
    <x v="3"/>
    <x v="4"/>
    <x v="0"/>
    <x v="1"/>
    <n v="2694418"/>
    <n v="415576"/>
    <n v="79914"/>
    <n v="6931"/>
    <n v="502421"/>
    <n v="0.18646735584456459"/>
    <x v="0"/>
    <n v="0"/>
  </r>
  <r>
    <s v="Post_3726"/>
    <x v="715"/>
    <x v="0"/>
    <x v="0"/>
    <x v="0"/>
    <x v="2"/>
    <x v="6"/>
    <n v="664480"/>
    <n v="402282"/>
    <n v="61942"/>
    <n v="49243"/>
    <n v="513467"/>
    <n v="0.77273507103298822"/>
    <x v="0"/>
    <n v="0"/>
  </r>
  <r>
    <s v="Post_3727"/>
    <x v="627"/>
    <x v="0"/>
    <x v="1"/>
    <x v="8"/>
    <x v="3"/>
    <x v="6"/>
    <n v="4165773"/>
    <n v="34145"/>
    <n v="78128"/>
    <n v="48750"/>
    <n v="161023"/>
    <n v="3.8653810469269446E-2"/>
    <x v="1"/>
    <n v="0"/>
  </r>
  <r>
    <s v="Post_3728"/>
    <x v="646"/>
    <x v="15"/>
    <x v="1"/>
    <x v="1"/>
    <x v="1"/>
    <x v="0"/>
    <n v="211233"/>
    <n v="238589"/>
    <n v="20953"/>
    <n v="15318"/>
    <n v="274860"/>
    <n v="1.3012171393674283"/>
    <x v="2"/>
    <n v="0"/>
  </r>
  <r>
    <s v="Post_3729"/>
    <x v="223"/>
    <x v="7"/>
    <x v="2"/>
    <x v="4"/>
    <x v="1"/>
    <x v="6"/>
    <n v="180512"/>
    <n v="402033"/>
    <n v="81295"/>
    <n v="28799"/>
    <n v="512127"/>
    <n v="2.8370800833185603"/>
    <x v="2"/>
    <n v="0"/>
  </r>
  <r>
    <s v="Post_3730"/>
    <x v="121"/>
    <x v="17"/>
    <x v="0"/>
    <x v="4"/>
    <x v="1"/>
    <x v="5"/>
    <n v="105048"/>
    <n v="249834"/>
    <n v="80882"/>
    <n v="16599"/>
    <n v="347315"/>
    <n v="3.3062504759728886"/>
    <x v="1"/>
    <n v="0"/>
  </r>
  <r>
    <s v="Post_3731"/>
    <x v="339"/>
    <x v="8"/>
    <x v="2"/>
    <x v="1"/>
    <x v="3"/>
    <x v="0"/>
    <n v="3207258"/>
    <n v="462611"/>
    <n v="63427"/>
    <n v="11223"/>
    <n v="537261"/>
    <n v="0.16751411953762374"/>
    <x v="1"/>
    <n v="0"/>
  </r>
  <r>
    <s v="Post_3732"/>
    <x v="45"/>
    <x v="14"/>
    <x v="3"/>
    <x v="6"/>
    <x v="3"/>
    <x v="4"/>
    <n v="348955"/>
    <n v="207516"/>
    <n v="90406"/>
    <n v="12674"/>
    <n v="310596"/>
    <n v="0.89007465145935727"/>
    <x v="0"/>
    <n v="0"/>
  </r>
  <r>
    <s v="Post_3733"/>
    <x v="193"/>
    <x v="1"/>
    <x v="0"/>
    <x v="7"/>
    <x v="3"/>
    <x v="6"/>
    <n v="4975716"/>
    <n v="395122"/>
    <n v="48100"/>
    <n v="20122"/>
    <n v="463344"/>
    <n v="9.3121070414790549E-2"/>
    <x v="2"/>
    <n v="0"/>
  </r>
  <r>
    <s v="Post_3734"/>
    <x v="355"/>
    <x v="20"/>
    <x v="3"/>
    <x v="7"/>
    <x v="3"/>
    <x v="6"/>
    <n v="4335309"/>
    <n v="121131"/>
    <n v="69437"/>
    <n v="5334"/>
    <n v="195902"/>
    <n v="4.5187551798499252E-2"/>
    <x v="1"/>
    <n v="0"/>
  </r>
  <r>
    <s v="Post_3735"/>
    <x v="80"/>
    <x v="3"/>
    <x v="1"/>
    <x v="3"/>
    <x v="2"/>
    <x v="7"/>
    <n v="2260606"/>
    <n v="421644"/>
    <n v="22322"/>
    <n v="46373"/>
    <n v="490339"/>
    <n v="0.21690599777227876"/>
    <x v="0"/>
    <n v="0"/>
  </r>
  <r>
    <s v="Post_3736"/>
    <x v="112"/>
    <x v="17"/>
    <x v="2"/>
    <x v="5"/>
    <x v="4"/>
    <x v="2"/>
    <n v="3971657"/>
    <n v="222774"/>
    <n v="54533"/>
    <n v="6548"/>
    <n v="283855"/>
    <n v="7.1470169755343926E-2"/>
    <x v="2"/>
    <n v="0"/>
  </r>
  <r>
    <s v="Post_3737"/>
    <x v="61"/>
    <x v="11"/>
    <x v="3"/>
    <x v="7"/>
    <x v="4"/>
    <x v="0"/>
    <n v="4221129"/>
    <n v="221432"/>
    <n v="27097"/>
    <n v="44357"/>
    <n v="292886"/>
    <n v="6.9385702261172313E-2"/>
    <x v="1"/>
    <n v="0"/>
  </r>
  <r>
    <s v="Post_3738"/>
    <x v="642"/>
    <x v="11"/>
    <x v="2"/>
    <x v="4"/>
    <x v="3"/>
    <x v="7"/>
    <n v="2891867"/>
    <n v="16756"/>
    <n v="88760"/>
    <n v="44092"/>
    <n v="149608"/>
    <n v="5.1734052776286045E-2"/>
    <x v="1"/>
    <n v="0"/>
  </r>
  <r>
    <s v="Post_3739"/>
    <x v="556"/>
    <x v="7"/>
    <x v="1"/>
    <x v="1"/>
    <x v="2"/>
    <x v="7"/>
    <n v="3387989"/>
    <n v="297965"/>
    <n v="12405"/>
    <n v="47576"/>
    <n v="357946"/>
    <n v="0.10565146462990287"/>
    <x v="1"/>
    <n v="0"/>
  </r>
  <r>
    <s v="Post_3740"/>
    <x v="131"/>
    <x v="9"/>
    <x v="0"/>
    <x v="6"/>
    <x v="5"/>
    <x v="7"/>
    <n v="2280646"/>
    <n v="99060"/>
    <n v="7438"/>
    <n v="37247"/>
    <n v="143745"/>
    <n v="6.3028194643096738E-2"/>
    <x v="0"/>
    <n v="0"/>
  </r>
  <r>
    <s v="Post_3741"/>
    <x v="193"/>
    <x v="1"/>
    <x v="2"/>
    <x v="8"/>
    <x v="5"/>
    <x v="7"/>
    <n v="1038000"/>
    <n v="257996"/>
    <n v="5989"/>
    <n v="42160"/>
    <n v="306145"/>
    <n v="0.29493737957610788"/>
    <x v="2"/>
    <n v="0"/>
  </r>
  <r>
    <s v="Post_3742"/>
    <x v="521"/>
    <x v="11"/>
    <x v="2"/>
    <x v="6"/>
    <x v="1"/>
    <x v="7"/>
    <n v="4551527"/>
    <n v="471777"/>
    <n v="18090"/>
    <n v="47750"/>
    <n v="537617"/>
    <n v="0.1181179415172095"/>
    <x v="1"/>
    <n v="0"/>
  </r>
  <r>
    <s v="Post_3743"/>
    <x v="379"/>
    <x v="1"/>
    <x v="2"/>
    <x v="9"/>
    <x v="2"/>
    <x v="1"/>
    <n v="2207974"/>
    <n v="361247"/>
    <n v="47396"/>
    <n v="5021"/>
    <n v="413664"/>
    <n v="0.18735003220146615"/>
    <x v="1"/>
    <n v="0"/>
  </r>
  <r>
    <s v="Post_3744"/>
    <x v="447"/>
    <x v="20"/>
    <x v="3"/>
    <x v="6"/>
    <x v="4"/>
    <x v="0"/>
    <n v="654308"/>
    <n v="395218"/>
    <n v="70016"/>
    <n v="43978"/>
    <n v="509212"/>
    <n v="0.77824510780855505"/>
    <x v="2"/>
    <n v="0"/>
  </r>
  <r>
    <s v="Post_3745"/>
    <x v="459"/>
    <x v="9"/>
    <x v="0"/>
    <x v="4"/>
    <x v="5"/>
    <x v="1"/>
    <n v="1032891"/>
    <n v="127535"/>
    <n v="53968"/>
    <n v="43870"/>
    <n v="225373"/>
    <n v="0.21819630532166512"/>
    <x v="0"/>
    <n v="0"/>
  </r>
  <r>
    <s v="Post_3746"/>
    <x v="207"/>
    <x v="22"/>
    <x v="1"/>
    <x v="3"/>
    <x v="2"/>
    <x v="0"/>
    <n v="2703906"/>
    <n v="151587"/>
    <n v="84813"/>
    <n v="5219"/>
    <n v="241619"/>
    <n v="8.9359245476728855E-2"/>
    <x v="0"/>
    <n v="0"/>
  </r>
  <r>
    <s v="Post_3747"/>
    <x v="164"/>
    <x v="4"/>
    <x v="0"/>
    <x v="2"/>
    <x v="0"/>
    <x v="7"/>
    <n v="23356"/>
    <n v="253576"/>
    <n v="512"/>
    <n v="15923"/>
    <n v="270011"/>
    <n v="11.560669635211509"/>
    <x v="1"/>
    <n v="0"/>
  </r>
  <r>
    <s v="Post_3748"/>
    <x v="676"/>
    <x v="22"/>
    <x v="1"/>
    <x v="8"/>
    <x v="0"/>
    <x v="5"/>
    <n v="3608286"/>
    <n v="39961"/>
    <n v="57731"/>
    <n v="650"/>
    <n v="98342"/>
    <n v="2.725449146769408E-2"/>
    <x v="0"/>
    <n v="0"/>
  </r>
  <r>
    <s v="Post_3749"/>
    <x v="450"/>
    <x v="15"/>
    <x v="3"/>
    <x v="6"/>
    <x v="5"/>
    <x v="5"/>
    <n v="2917081"/>
    <n v="96400"/>
    <n v="33904"/>
    <n v="40818"/>
    <n v="171122"/>
    <n v="5.8662066634419821E-2"/>
    <x v="2"/>
    <n v="0"/>
  </r>
  <r>
    <s v="Post_3750"/>
    <x v="426"/>
    <x v="6"/>
    <x v="0"/>
    <x v="2"/>
    <x v="2"/>
    <x v="2"/>
    <n v="4634207"/>
    <n v="74646"/>
    <n v="76271"/>
    <n v="25002"/>
    <n v="175919"/>
    <n v="3.7960971531914738E-2"/>
    <x v="1"/>
    <n v="0"/>
  </r>
  <r>
    <s v="Post_3751"/>
    <x v="197"/>
    <x v="17"/>
    <x v="1"/>
    <x v="3"/>
    <x v="1"/>
    <x v="5"/>
    <n v="2834616"/>
    <n v="321819"/>
    <n v="85915"/>
    <n v="43610"/>
    <n v="451344"/>
    <n v="0.15922579989670557"/>
    <x v="2"/>
    <n v="0"/>
  </r>
  <r>
    <s v="Post_3752"/>
    <x v="664"/>
    <x v="0"/>
    <x v="0"/>
    <x v="2"/>
    <x v="1"/>
    <x v="3"/>
    <n v="3927986"/>
    <n v="316772"/>
    <n v="85104"/>
    <n v="49951"/>
    <n v="451827"/>
    <n v="0.11502765030221594"/>
    <x v="0"/>
    <n v="0"/>
  </r>
  <r>
    <s v="Post_3753"/>
    <x v="85"/>
    <x v="22"/>
    <x v="2"/>
    <x v="2"/>
    <x v="4"/>
    <x v="2"/>
    <n v="2438573"/>
    <n v="20586"/>
    <n v="37695"/>
    <n v="37403"/>
    <n v="95684"/>
    <n v="3.9237701721457588E-2"/>
    <x v="0"/>
    <n v="0"/>
  </r>
  <r>
    <s v="Post_3754"/>
    <x v="574"/>
    <x v="12"/>
    <x v="3"/>
    <x v="8"/>
    <x v="1"/>
    <x v="2"/>
    <n v="1039646"/>
    <n v="140978"/>
    <n v="27325"/>
    <n v="15958"/>
    <n v="184261"/>
    <n v="0.1772343663131489"/>
    <x v="0"/>
    <n v="0"/>
  </r>
  <r>
    <s v="Post_3755"/>
    <x v="295"/>
    <x v="14"/>
    <x v="2"/>
    <x v="5"/>
    <x v="1"/>
    <x v="0"/>
    <n v="572204"/>
    <n v="455700"/>
    <n v="85611"/>
    <n v="43242"/>
    <n v="584553"/>
    <n v="1.0215814639534153"/>
    <x v="0"/>
    <n v="0"/>
  </r>
  <r>
    <s v="Post_3756"/>
    <x v="552"/>
    <x v="4"/>
    <x v="0"/>
    <x v="3"/>
    <x v="5"/>
    <x v="6"/>
    <n v="2055988"/>
    <n v="477781"/>
    <n v="59040"/>
    <n v="12295"/>
    <n v="549116"/>
    <n v="0.26708132537738549"/>
    <x v="2"/>
    <n v="0"/>
  </r>
  <r>
    <s v="Post_3757"/>
    <x v="335"/>
    <x v="22"/>
    <x v="0"/>
    <x v="5"/>
    <x v="2"/>
    <x v="5"/>
    <n v="1811481"/>
    <n v="103117"/>
    <n v="42087"/>
    <n v="38390"/>
    <n v="183594"/>
    <n v="0.10135022117262063"/>
    <x v="1"/>
    <n v="0"/>
  </r>
  <r>
    <s v="Post_3758"/>
    <x v="421"/>
    <x v="19"/>
    <x v="1"/>
    <x v="6"/>
    <x v="1"/>
    <x v="7"/>
    <n v="3519149"/>
    <n v="429333"/>
    <n v="72079"/>
    <n v="42269"/>
    <n v="543681"/>
    <n v="0.15449217978551064"/>
    <x v="0"/>
    <n v="0"/>
  </r>
  <r>
    <s v="Post_3759"/>
    <x v="308"/>
    <x v="21"/>
    <x v="2"/>
    <x v="4"/>
    <x v="4"/>
    <x v="5"/>
    <n v="4772651"/>
    <n v="96271"/>
    <n v="28894"/>
    <n v="22623"/>
    <n v="147788"/>
    <n v="3.0965599621677765E-2"/>
    <x v="1"/>
    <n v="0"/>
  </r>
  <r>
    <s v="Post_3760"/>
    <x v="593"/>
    <x v="7"/>
    <x v="3"/>
    <x v="7"/>
    <x v="3"/>
    <x v="0"/>
    <n v="4837174"/>
    <n v="493550"/>
    <n v="65769"/>
    <n v="12395"/>
    <n v="571714"/>
    <n v="0.11819173757239247"/>
    <x v="0"/>
    <n v="0"/>
  </r>
  <r>
    <s v="Post_3761"/>
    <x v="719"/>
    <x v="18"/>
    <x v="1"/>
    <x v="3"/>
    <x v="5"/>
    <x v="6"/>
    <n v="4337899"/>
    <n v="360339"/>
    <n v="90144"/>
    <n v="26248"/>
    <n v="476731"/>
    <n v="0.10989905481893424"/>
    <x v="1"/>
    <n v="0"/>
  </r>
  <r>
    <s v="Post_3762"/>
    <x v="533"/>
    <x v="0"/>
    <x v="2"/>
    <x v="2"/>
    <x v="5"/>
    <x v="7"/>
    <n v="1982470"/>
    <n v="38772"/>
    <n v="59724"/>
    <n v="2247"/>
    <n v="100743"/>
    <n v="5.0816910218061305E-2"/>
    <x v="2"/>
    <n v="0"/>
  </r>
  <r>
    <s v="Post_3763"/>
    <x v="653"/>
    <x v="20"/>
    <x v="0"/>
    <x v="4"/>
    <x v="3"/>
    <x v="1"/>
    <n v="2430582"/>
    <n v="247328"/>
    <n v="36608"/>
    <n v="17278"/>
    <n v="301214"/>
    <n v="0.12392669739181809"/>
    <x v="0"/>
    <n v="0"/>
  </r>
  <r>
    <s v="Post_3764"/>
    <x v="311"/>
    <x v="9"/>
    <x v="1"/>
    <x v="8"/>
    <x v="4"/>
    <x v="5"/>
    <n v="3215735"/>
    <n v="372038"/>
    <n v="50812"/>
    <n v="33493"/>
    <n v="456343"/>
    <n v="0.14190939240951136"/>
    <x v="2"/>
    <n v="0"/>
  </r>
  <r>
    <s v="Post_3765"/>
    <x v="406"/>
    <x v="3"/>
    <x v="2"/>
    <x v="4"/>
    <x v="2"/>
    <x v="2"/>
    <n v="4476274"/>
    <n v="67640"/>
    <n v="77088"/>
    <n v="2976"/>
    <n v="147704"/>
    <n v="3.2997086416068362E-2"/>
    <x v="1"/>
    <n v="0"/>
  </r>
  <r>
    <s v="Post_3766"/>
    <x v="571"/>
    <x v="1"/>
    <x v="0"/>
    <x v="4"/>
    <x v="3"/>
    <x v="3"/>
    <n v="298203"/>
    <n v="250763"/>
    <n v="83080"/>
    <n v="26482"/>
    <n v="360325"/>
    <n v="1.2083211771846696"/>
    <x v="2"/>
    <n v="0"/>
  </r>
  <r>
    <s v="Post_3767"/>
    <x v="434"/>
    <x v="17"/>
    <x v="1"/>
    <x v="6"/>
    <x v="4"/>
    <x v="1"/>
    <n v="1405081"/>
    <n v="174642"/>
    <n v="70414"/>
    <n v="820"/>
    <n v="245876"/>
    <n v="0.17499062331637821"/>
    <x v="2"/>
    <n v="0"/>
  </r>
  <r>
    <s v="Post_3768"/>
    <x v="222"/>
    <x v="1"/>
    <x v="0"/>
    <x v="0"/>
    <x v="2"/>
    <x v="1"/>
    <n v="513589"/>
    <n v="314068"/>
    <n v="81740"/>
    <n v="24653"/>
    <n v="420461"/>
    <n v="0.81867212888126495"/>
    <x v="2"/>
    <n v="0"/>
  </r>
  <r>
    <s v="Post_3769"/>
    <x v="52"/>
    <x v="8"/>
    <x v="1"/>
    <x v="3"/>
    <x v="1"/>
    <x v="0"/>
    <n v="637282"/>
    <n v="358058"/>
    <n v="65689"/>
    <n v="25327"/>
    <n v="449074"/>
    <n v="0.70467077369202336"/>
    <x v="1"/>
    <n v="0"/>
  </r>
  <r>
    <s v="Post_3770"/>
    <x v="191"/>
    <x v="3"/>
    <x v="2"/>
    <x v="4"/>
    <x v="2"/>
    <x v="5"/>
    <n v="1744531"/>
    <n v="196250"/>
    <n v="8655"/>
    <n v="25527"/>
    <n v="230432"/>
    <n v="0.13208822313848248"/>
    <x v="0"/>
    <n v="0"/>
  </r>
  <r>
    <s v="Post_3771"/>
    <x v="558"/>
    <x v="15"/>
    <x v="3"/>
    <x v="2"/>
    <x v="1"/>
    <x v="5"/>
    <n v="2355782"/>
    <n v="422456"/>
    <n v="36459"/>
    <n v="47807"/>
    <n v="506722"/>
    <n v="0.21509715245298588"/>
    <x v="1"/>
    <n v="0"/>
  </r>
  <r>
    <s v="Post_3772"/>
    <x v="458"/>
    <x v="21"/>
    <x v="0"/>
    <x v="4"/>
    <x v="5"/>
    <x v="4"/>
    <n v="4955899"/>
    <n v="128909"/>
    <n v="63956"/>
    <n v="24994"/>
    <n v="217859"/>
    <n v="4.3959531862937481E-2"/>
    <x v="0"/>
    <n v="0"/>
  </r>
  <r>
    <s v="Post_3773"/>
    <x v="324"/>
    <x v="2"/>
    <x v="3"/>
    <x v="2"/>
    <x v="0"/>
    <x v="3"/>
    <n v="2388341"/>
    <n v="286756"/>
    <n v="98722"/>
    <n v="44285"/>
    <n v="429763"/>
    <n v="0.17994206019994632"/>
    <x v="2"/>
    <n v="0"/>
  </r>
  <r>
    <s v="Post_3774"/>
    <x v="291"/>
    <x v="14"/>
    <x v="3"/>
    <x v="7"/>
    <x v="4"/>
    <x v="1"/>
    <n v="2662468"/>
    <n v="395901"/>
    <n v="43291"/>
    <n v="11180"/>
    <n v="450372"/>
    <n v="0.16915583586356719"/>
    <x v="0"/>
    <n v="0"/>
  </r>
  <r>
    <s v="Post_3775"/>
    <x v="621"/>
    <x v="21"/>
    <x v="3"/>
    <x v="6"/>
    <x v="3"/>
    <x v="1"/>
    <n v="4335697"/>
    <n v="323246"/>
    <n v="92331"/>
    <n v="23780"/>
    <n v="439357"/>
    <n v="0.10133480268570429"/>
    <x v="1"/>
    <n v="0"/>
  </r>
  <r>
    <s v="Post_3776"/>
    <x v="600"/>
    <x v="4"/>
    <x v="2"/>
    <x v="9"/>
    <x v="3"/>
    <x v="2"/>
    <n v="1758597"/>
    <n v="230467"/>
    <n v="79259"/>
    <n v="7925"/>
    <n v="317651"/>
    <n v="0.18062751159020515"/>
    <x v="1"/>
    <n v="0"/>
  </r>
  <r>
    <s v="Post_3777"/>
    <x v="447"/>
    <x v="20"/>
    <x v="2"/>
    <x v="3"/>
    <x v="5"/>
    <x v="3"/>
    <n v="72447"/>
    <n v="306980"/>
    <n v="66142"/>
    <n v="19162"/>
    <n v="392284"/>
    <n v="5.4147721782820541"/>
    <x v="0"/>
    <n v="0"/>
  </r>
  <r>
    <s v="Post_3778"/>
    <x v="108"/>
    <x v="14"/>
    <x v="0"/>
    <x v="6"/>
    <x v="1"/>
    <x v="0"/>
    <n v="796782"/>
    <n v="333622"/>
    <n v="27754"/>
    <n v="25313"/>
    <n v="386689"/>
    <n v="0.48531342324500304"/>
    <x v="0"/>
    <n v="0"/>
  </r>
  <r>
    <s v="Post_3779"/>
    <x v="118"/>
    <x v="12"/>
    <x v="0"/>
    <x v="9"/>
    <x v="4"/>
    <x v="1"/>
    <n v="3922765"/>
    <n v="98519"/>
    <n v="13450"/>
    <n v="23794"/>
    <n v="135763"/>
    <n v="3.4609006657294029E-2"/>
    <x v="1"/>
    <n v="0"/>
  </r>
  <r>
    <s v="Post_3780"/>
    <x v="674"/>
    <x v="2"/>
    <x v="0"/>
    <x v="3"/>
    <x v="0"/>
    <x v="3"/>
    <n v="2534406"/>
    <n v="227500"/>
    <n v="22953"/>
    <n v="8757"/>
    <n v="259210"/>
    <n v="0.10227643084809616"/>
    <x v="0"/>
    <n v="0"/>
  </r>
  <r>
    <s v="Post_3781"/>
    <x v="297"/>
    <x v="13"/>
    <x v="2"/>
    <x v="6"/>
    <x v="0"/>
    <x v="3"/>
    <n v="1066350"/>
    <n v="103339"/>
    <n v="72555"/>
    <n v="6292"/>
    <n v="182186"/>
    <n v="0.1708500961222863"/>
    <x v="0"/>
    <n v="0"/>
  </r>
  <r>
    <s v="Post_3782"/>
    <x v="293"/>
    <x v="19"/>
    <x v="0"/>
    <x v="3"/>
    <x v="3"/>
    <x v="0"/>
    <n v="2162864"/>
    <n v="24702"/>
    <n v="14264"/>
    <n v="20910"/>
    <n v="59876"/>
    <n v="2.7683663882703675E-2"/>
    <x v="2"/>
    <n v="0"/>
  </r>
  <r>
    <s v="Post_3783"/>
    <x v="276"/>
    <x v="4"/>
    <x v="0"/>
    <x v="3"/>
    <x v="1"/>
    <x v="0"/>
    <n v="964406"/>
    <n v="124652"/>
    <n v="27640"/>
    <n v="1319"/>
    <n v="153611"/>
    <n v="0.15928042753777974"/>
    <x v="2"/>
    <n v="0"/>
  </r>
  <r>
    <s v="Post_3784"/>
    <x v="126"/>
    <x v="2"/>
    <x v="2"/>
    <x v="4"/>
    <x v="0"/>
    <x v="7"/>
    <n v="4988828"/>
    <n v="277908"/>
    <n v="26528"/>
    <n v="34206"/>
    <n v="338642"/>
    <n v="6.7880071231158898E-2"/>
    <x v="2"/>
    <n v="0"/>
  </r>
  <r>
    <s v="Post_3785"/>
    <x v="503"/>
    <x v="11"/>
    <x v="2"/>
    <x v="0"/>
    <x v="3"/>
    <x v="1"/>
    <n v="4956068"/>
    <n v="390506"/>
    <n v="15516"/>
    <n v="5293"/>
    <n v="411315"/>
    <n v="8.2992202689712899E-2"/>
    <x v="2"/>
    <n v="0"/>
  </r>
  <r>
    <s v="Post_3786"/>
    <x v="122"/>
    <x v="13"/>
    <x v="2"/>
    <x v="5"/>
    <x v="2"/>
    <x v="3"/>
    <n v="4646211"/>
    <n v="483426"/>
    <n v="49747"/>
    <n v="44836"/>
    <n v="578009"/>
    <n v="0.12440438025737531"/>
    <x v="0"/>
    <n v="0"/>
  </r>
  <r>
    <s v="Post_3787"/>
    <x v="722"/>
    <x v="10"/>
    <x v="0"/>
    <x v="6"/>
    <x v="1"/>
    <x v="5"/>
    <n v="3837633"/>
    <n v="403999"/>
    <n v="11069"/>
    <n v="4787"/>
    <n v="419855"/>
    <n v="0.10940467731020657"/>
    <x v="1"/>
    <n v="0"/>
  </r>
  <r>
    <s v="Post_3788"/>
    <x v="100"/>
    <x v="18"/>
    <x v="1"/>
    <x v="3"/>
    <x v="4"/>
    <x v="6"/>
    <n v="1831366"/>
    <n v="219055"/>
    <n v="32009"/>
    <n v="33612"/>
    <n v="284676"/>
    <n v="0.15544462439512363"/>
    <x v="0"/>
    <n v="0"/>
  </r>
  <r>
    <s v="Post_3789"/>
    <x v="268"/>
    <x v="8"/>
    <x v="2"/>
    <x v="4"/>
    <x v="0"/>
    <x v="7"/>
    <n v="3880037"/>
    <n v="60397"/>
    <n v="71412"/>
    <n v="49228"/>
    <n v="181037"/>
    <n v="4.6658575678530899E-2"/>
    <x v="2"/>
    <n v="0"/>
  </r>
  <r>
    <s v="Post_3790"/>
    <x v="621"/>
    <x v="21"/>
    <x v="1"/>
    <x v="2"/>
    <x v="2"/>
    <x v="1"/>
    <n v="4002076"/>
    <n v="199918"/>
    <n v="60118"/>
    <n v="5823"/>
    <n v="265859"/>
    <n v="6.6430272688474679E-2"/>
    <x v="2"/>
    <n v="0"/>
  </r>
  <r>
    <s v="Post_3791"/>
    <x v="482"/>
    <x v="2"/>
    <x v="1"/>
    <x v="1"/>
    <x v="1"/>
    <x v="1"/>
    <n v="1532579"/>
    <n v="318112"/>
    <n v="7994"/>
    <n v="1220"/>
    <n v="327326"/>
    <n v="0.21357854962125933"/>
    <x v="1"/>
    <n v="0"/>
  </r>
  <r>
    <s v="Post_3792"/>
    <x v="80"/>
    <x v="3"/>
    <x v="2"/>
    <x v="6"/>
    <x v="3"/>
    <x v="6"/>
    <n v="3747143"/>
    <n v="10641"/>
    <n v="12421"/>
    <n v="41367"/>
    <n v="64429"/>
    <n v="1.7194166328853743E-2"/>
    <x v="0"/>
    <n v="0"/>
  </r>
  <r>
    <s v="Post_3793"/>
    <x v="147"/>
    <x v="20"/>
    <x v="2"/>
    <x v="0"/>
    <x v="2"/>
    <x v="0"/>
    <n v="4044625"/>
    <n v="130858"/>
    <n v="66782"/>
    <n v="11076"/>
    <n v="208716"/>
    <n v="5.1603300676824178E-2"/>
    <x v="0"/>
    <n v="0"/>
  </r>
  <r>
    <s v="Post_3794"/>
    <x v="433"/>
    <x v="1"/>
    <x v="1"/>
    <x v="1"/>
    <x v="5"/>
    <x v="0"/>
    <n v="4410645"/>
    <n v="274766"/>
    <n v="45283"/>
    <n v="9010"/>
    <n v="329059"/>
    <n v="7.460564157849929E-2"/>
    <x v="2"/>
    <n v="0"/>
  </r>
  <r>
    <s v="Post_3795"/>
    <x v="103"/>
    <x v="17"/>
    <x v="2"/>
    <x v="1"/>
    <x v="0"/>
    <x v="7"/>
    <n v="2570250"/>
    <n v="54434"/>
    <n v="41385"/>
    <n v="16714"/>
    <n v="112533"/>
    <n v="4.3782900496060692E-2"/>
    <x v="1"/>
    <n v="0"/>
  </r>
  <r>
    <s v="Post_3796"/>
    <x v="248"/>
    <x v="14"/>
    <x v="0"/>
    <x v="7"/>
    <x v="3"/>
    <x v="4"/>
    <n v="3447314"/>
    <n v="40473"/>
    <n v="28558"/>
    <n v="25286"/>
    <n v="94317"/>
    <n v="2.7359561676133941E-2"/>
    <x v="0"/>
    <n v="0"/>
  </r>
  <r>
    <s v="Post_3797"/>
    <x v="203"/>
    <x v="3"/>
    <x v="0"/>
    <x v="5"/>
    <x v="1"/>
    <x v="3"/>
    <n v="4645704"/>
    <n v="248284"/>
    <n v="83794"/>
    <n v="24725"/>
    <n v="356803"/>
    <n v="7.6802783819201567E-2"/>
    <x v="0"/>
    <n v="0"/>
  </r>
  <r>
    <s v="Post_3798"/>
    <x v="647"/>
    <x v="2"/>
    <x v="0"/>
    <x v="6"/>
    <x v="5"/>
    <x v="6"/>
    <n v="4770390"/>
    <n v="448970"/>
    <n v="59849"/>
    <n v="18865"/>
    <n v="527684"/>
    <n v="0.1106165324009148"/>
    <x v="1"/>
    <n v="0"/>
  </r>
  <r>
    <s v="Post_3799"/>
    <x v="79"/>
    <x v="21"/>
    <x v="2"/>
    <x v="9"/>
    <x v="5"/>
    <x v="0"/>
    <n v="4894106"/>
    <n v="434667"/>
    <n v="32954"/>
    <n v="22379"/>
    <n v="490000"/>
    <n v="0.10012043057506315"/>
    <x v="0"/>
    <n v="0"/>
  </r>
  <r>
    <s v="Post_3800"/>
    <x v="513"/>
    <x v="4"/>
    <x v="3"/>
    <x v="4"/>
    <x v="1"/>
    <x v="2"/>
    <n v="1632604"/>
    <n v="444651"/>
    <n v="70531"/>
    <n v="24516"/>
    <n v="539698"/>
    <n v="0.33057495877751125"/>
    <x v="2"/>
    <n v="0"/>
  </r>
  <r>
    <s v="Post_3801"/>
    <x v="237"/>
    <x v="5"/>
    <x v="3"/>
    <x v="0"/>
    <x v="2"/>
    <x v="4"/>
    <n v="180597"/>
    <n v="168189"/>
    <n v="47117"/>
    <n v="20562"/>
    <n v="235868"/>
    <n v="1.3060460583509139"/>
    <x v="1"/>
    <n v="0"/>
  </r>
  <r>
    <s v="Post_3802"/>
    <x v="699"/>
    <x v="22"/>
    <x v="0"/>
    <x v="3"/>
    <x v="5"/>
    <x v="6"/>
    <n v="419884"/>
    <n v="80341"/>
    <n v="79803"/>
    <n v="14047"/>
    <n v="174191"/>
    <n v="0.41485505520572347"/>
    <x v="2"/>
    <n v="0"/>
  </r>
  <r>
    <s v="Post_3803"/>
    <x v="691"/>
    <x v="5"/>
    <x v="0"/>
    <x v="7"/>
    <x v="1"/>
    <x v="5"/>
    <n v="1529342"/>
    <n v="292555"/>
    <n v="76539"/>
    <n v="12189"/>
    <n v="381283"/>
    <n v="0.24931179553036534"/>
    <x v="2"/>
    <n v="0"/>
  </r>
  <r>
    <s v="Post_3804"/>
    <x v="261"/>
    <x v="9"/>
    <x v="1"/>
    <x v="2"/>
    <x v="3"/>
    <x v="0"/>
    <n v="948825"/>
    <n v="374018"/>
    <n v="84000"/>
    <n v="27438"/>
    <n v="485456"/>
    <n v="0.51163913261138771"/>
    <x v="0"/>
    <n v="0"/>
  </r>
  <r>
    <s v="Post_3805"/>
    <x v="357"/>
    <x v="10"/>
    <x v="1"/>
    <x v="2"/>
    <x v="2"/>
    <x v="2"/>
    <n v="3596292"/>
    <n v="173815"/>
    <n v="46684"/>
    <n v="30679"/>
    <n v="251178"/>
    <n v="6.9843605580414497E-2"/>
    <x v="2"/>
    <n v="0"/>
  </r>
  <r>
    <s v="Post_3806"/>
    <x v="149"/>
    <x v="18"/>
    <x v="0"/>
    <x v="5"/>
    <x v="1"/>
    <x v="2"/>
    <n v="2316075"/>
    <n v="341056"/>
    <n v="63956"/>
    <n v="40502"/>
    <n v="445514"/>
    <n v="0.19235732867027192"/>
    <x v="1"/>
    <n v="0"/>
  </r>
  <r>
    <s v="Post_3807"/>
    <x v="193"/>
    <x v="1"/>
    <x v="1"/>
    <x v="9"/>
    <x v="1"/>
    <x v="1"/>
    <n v="3609099"/>
    <n v="34382"/>
    <n v="13782"/>
    <n v="22498"/>
    <n v="70662"/>
    <n v="1.9578847795530131E-2"/>
    <x v="2"/>
    <n v="0"/>
  </r>
  <r>
    <s v="Post_3808"/>
    <x v="10"/>
    <x v="8"/>
    <x v="1"/>
    <x v="5"/>
    <x v="0"/>
    <x v="4"/>
    <n v="4430382"/>
    <n v="11441"/>
    <n v="74391"/>
    <n v="17355"/>
    <n v="103187"/>
    <n v="2.3290768154980768E-2"/>
    <x v="0"/>
    <n v="0"/>
  </r>
  <r>
    <s v="Post_3809"/>
    <x v="89"/>
    <x v="3"/>
    <x v="2"/>
    <x v="1"/>
    <x v="5"/>
    <x v="6"/>
    <n v="4822339"/>
    <n v="453533"/>
    <n v="95846"/>
    <n v="4664"/>
    <n v="554043"/>
    <n v="0.1148909274109514"/>
    <x v="2"/>
    <n v="0"/>
  </r>
  <r>
    <s v="Post_3810"/>
    <x v="319"/>
    <x v="13"/>
    <x v="3"/>
    <x v="8"/>
    <x v="4"/>
    <x v="5"/>
    <n v="2795713"/>
    <n v="379408"/>
    <n v="236"/>
    <n v="19445"/>
    <n v="399089"/>
    <n v="0.14275034669152378"/>
    <x v="2"/>
    <n v="0"/>
  </r>
  <r>
    <s v="Post_3811"/>
    <x v="237"/>
    <x v="5"/>
    <x v="1"/>
    <x v="7"/>
    <x v="1"/>
    <x v="2"/>
    <n v="1143058"/>
    <n v="108813"/>
    <n v="83246"/>
    <n v="23634"/>
    <n v="215693"/>
    <n v="0.1886982112893659"/>
    <x v="2"/>
    <n v="0"/>
  </r>
  <r>
    <s v="Post_3812"/>
    <x v="178"/>
    <x v="13"/>
    <x v="0"/>
    <x v="4"/>
    <x v="5"/>
    <x v="5"/>
    <n v="547143"/>
    <n v="50377"/>
    <n v="71290"/>
    <n v="360"/>
    <n v="122027"/>
    <n v="0.22302579033269182"/>
    <x v="0"/>
    <n v="0"/>
  </r>
  <r>
    <s v="Post_3813"/>
    <x v="364"/>
    <x v="17"/>
    <x v="1"/>
    <x v="2"/>
    <x v="1"/>
    <x v="5"/>
    <n v="103062"/>
    <n v="41968"/>
    <n v="72450"/>
    <n v="12902"/>
    <n v="127320"/>
    <n v="1.2353728823426675"/>
    <x v="0"/>
    <n v="0"/>
  </r>
  <r>
    <s v="Post_3814"/>
    <x v="538"/>
    <x v="15"/>
    <x v="3"/>
    <x v="7"/>
    <x v="5"/>
    <x v="1"/>
    <n v="54266"/>
    <n v="434656"/>
    <n v="76960"/>
    <n v="40771"/>
    <n v="552387"/>
    <n v="10.179246673792061"/>
    <x v="2"/>
    <n v="0"/>
  </r>
  <r>
    <s v="Post_3815"/>
    <x v="452"/>
    <x v="7"/>
    <x v="3"/>
    <x v="9"/>
    <x v="3"/>
    <x v="0"/>
    <n v="3606764"/>
    <n v="485521"/>
    <n v="27501"/>
    <n v="7055"/>
    <n v="520077"/>
    <n v="0.14419490712450275"/>
    <x v="2"/>
    <n v="0"/>
  </r>
  <r>
    <s v="Post_3816"/>
    <x v="427"/>
    <x v="16"/>
    <x v="1"/>
    <x v="0"/>
    <x v="1"/>
    <x v="5"/>
    <n v="2842780"/>
    <n v="3111"/>
    <n v="70197"/>
    <n v="30478"/>
    <n v="103786"/>
    <n v="3.6508628877366521E-2"/>
    <x v="2"/>
    <n v="0"/>
  </r>
  <r>
    <s v="Post_3817"/>
    <x v="417"/>
    <x v="2"/>
    <x v="2"/>
    <x v="1"/>
    <x v="4"/>
    <x v="6"/>
    <n v="396861"/>
    <n v="259118"/>
    <n v="35274"/>
    <n v="27898"/>
    <n v="322290"/>
    <n v="0.81209793857295121"/>
    <x v="1"/>
    <n v="0"/>
  </r>
  <r>
    <s v="Post_3818"/>
    <x v="221"/>
    <x v="14"/>
    <x v="0"/>
    <x v="7"/>
    <x v="1"/>
    <x v="5"/>
    <n v="4112444"/>
    <n v="213599"/>
    <n v="81261"/>
    <n v="24440"/>
    <n v="319300"/>
    <n v="7.7642394644158078E-2"/>
    <x v="2"/>
    <n v="0"/>
  </r>
  <r>
    <s v="Post_3819"/>
    <x v="224"/>
    <x v="10"/>
    <x v="0"/>
    <x v="5"/>
    <x v="3"/>
    <x v="4"/>
    <n v="3328630"/>
    <n v="91347"/>
    <n v="82700"/>
    <n v="38362"/>
    <n v="212409"/>
    <n v="6.381273977582369E-2"/>
    <x v="1"/>
    <n v="0"/>
  </r>
  <r>
    <s v="Post_3820"/>
    <x v="387"/>
    <x v="22"/>
    <x v="2"/>
    <x v="6"/>
    <x v="4"/>
    <x v="0"/>
    <n v="780850"/>
    <n v="18378"/>
    <n v="96218"/>
    <n v="2034"/>
    <n v="116630"/>
    <n v="0.14936287379138119"/>
    <x v="2"/>
    <n v="0"/>
  </r>
  <r>
    <s v="Post_3821"/>
    <x v="597"/>
    <x v="21"/>
    <x v="3"/>
    <x v="2"/>
    <x v="1"/>
    <x v="0"/>
    <n v="631007"/>
    <n v="169838"/>
    <n v="42819"/>
    <n v="37051"/>
    <n v="249708"/>
    <n v="0.39572936591828617"/>
    <x v="2"/>
    <n v="0"/>
  </r>
  <r>
    <s v="Post_3822"/>
    <x v="719"/>
    <x v="18"/>
    <x v="1"/>
    <x v="0"/>
    <x v="4"/>
    <x v="7"/>
    <n v="3734090"/>
    <n v="477638"/>
    <n v="19503"/>
    <n v="13683"/>
    <n v="510824"/>
    <n v="0.13680013068779809"/>
    <x v="0"/>
    <n v="0"/>
  </r>
  <r>
    <s v="Post_3823"/>
    <x v="354"/>
    <x v="1"/>
    <x v="0"/>
    <x v="9"/>
    <x v="0"/>
    <x v="6"/>
    <n v="4057482"/>
    <n v="290718"/>
    <n v="88697"/>
    <n v="48722"/>
    <n v="428137"/>
    <n v="0.10551790494695971"/>
    <x v="1"/>
    <n v="0"/>
  </r>
  <r>
    <s v="Post_3824"/>
    <x v="716"/>
    <x v="12"/>
    <x v="3"/>
    <x v="0"/>
    <x v="3"/>
    <x v="4"/>
    <n v="2422046"/>
    <n v="151082"/>
    <n v="35275"/>
    <n v="30849"/>
    <n v="217206"/>
    <n v="8.9678726167876255E-2"/>
    <x v="2"/>
    <n v="0"/>
  </r>
  <r>
    <s v="Post_3825"/>
    <x v="325"/>
    <x v="14"/>
    <x v="2"/>
    <x v="4"/>
    <x v="3"/>
    <x v="2"/>
    <n v="2444116"/>
    <n v="438663"/>
    <n v="38040"/>
    <n v="36359"/>
    <n v="513062"/>
    <n v="0.20991720523903121"/>
    <x v="2"/>
    <n v="0"/>
  </r>
  <r>
    <s v="Post_3826"/>
    <x v="259"/>
    <x v="13"/>
    <x v="0"/>
    <x v="6"/>
    <x v="5"/>
    <x v="1"/>
    <n v="2386255"/>
    <n v="369252"/>
    <n v="59222"/>
    <n v="5491"/>
    <n v="433965"/>
    <n v="0.18186027897269991"/>
    <x v="1"/>
    <n v="0"/>
  </r>
  <r>
    <s v="Post_3827"/>
    <x v="419"/>
    <x v="0"/>
    <x v="2"/>
    <x v="2"/>
    <x v="4"/>
    <x v="5"/>
    <n v="794531"/>
    <n v="34713"/>
    <n v="41353"/>
    <n v="39360"/>
    <n v="115426"/>
    <n v="0.14527564059803835"/>
    <x v="1"/>
    <n v="0"/>
  </r>
  <r>
    <s v="Post_3828"/>
    <x v="488"/>
    <x v="1"/>
    <x v="0"/>
    <x v="6"/>
    <x v="5"/>
    <x v="1"/>
    <n v="2649565"/>
    <n v="350482"/>
    <n v="73302"/>
    <n v="8582"/>
    <n v="432366"/>
    <n v="0.16318376790152345"/>
    <x v="2"/>
    <n v="0"/>
  </r>
  <r>
    <s v="Post_3829"/>
    <x v="452"/>
    <x v="7"/>
    <x v="0"/>
    <x v="7"/>
    <x v="5"/>
    <x v="2"/>
    <n v="564507"/>
    <n v="224904"/>
    <n v="9554"/>
    <n v="39726"/>
    <n v="274184"/>
    <n v="0.48570522597594007"/>
    <x v="2"/>
    <n v="0"/>
  </r>
  <r>
    <s v="Post_3830"/>
    <x v="676"/>
    <x v="22"/>
    <x v="3"/>
    <x v="8"/>
    <x v="5"/>
    <x v="3"/>
    <n v="1123373"/>
    <n v="8196"/>
    <n v="67615"/>
    <n v="20741"/>
    <n v="96552"/>
    <n v="8.5948300341916709E-2"/>
    <x v="0"/>
    <n v="0"/>
  </r>
  <r>
    <s v="Post_3831"/>
    <x v="137"/>
    <x v="3"/>
    <x v="0"/>
    <x v="9"/>
    <x v="3"/>
    <x v="7"/>
    <n v="3130478"/>
    <n v="414825"/>
    <n v="82640"/>
    <n v="14664"/>
    <n v="512129"/>
    <n v="0.16359450537585635"/>
    <x v="0"/>
    <n v="0"/>
  </r>
  <r>
    <s v="Post_3832"/>
    <x v="167"/>
    <x v="15"/>
    <x v="1"/>
    <x v="7"/>
    <x v="5"/>
    <x v="1"/>
    <n v="1521329"/>
    <n v="324725"/>
    <n v="63572"/>
    <n v="46365"/>
    <n v="434662"/>
    <n v="0.28571203204566531"/>
    <x v="2"/>
    <n v="0"/>
  </r>
  <r>
    <s v="Post_3833"/>
    <x v="191"/>
    <x v="3"/>
    <x v="2"/>
    <x v="7"/>
    <x v="2"/>
    <x v="5"/>
    <n v="4801627"/>
    <n v="262727"/>
    <n v="22334"/>
    <n v="7455"/>
    <n v="292516"/>
    <n v="6.0920183929322289E-2"/>
    <x v="1"/>
    <n v="0"/>
  </r>
  <r>
    <s v="Post_3834"/>
    <x v="418"/>
    <x v="5"/>
    <x v="1"/>
    <x v="9"/>
    <x v="2"/>
    <x v="0"/>
    <n v="1952016"/>
    <n v="9304"/>
    <n v="91696"/>
    <n v="2329"/>
    <n v="103329"/>
    <n v="5.2934504635207907E-2"/>
    <x v="0"/>
    <n v="0"/>
  </r>
  <r>
    <s v="Post_3835"/>
    <x v="710"/>
    <x v="1"/>
    <x v="3"/>
    <x v="0"/>
    <x v="1"/>
    <x v="7"/>
    <n v="902552"/>
    <n v="133861"/>
    <n v="42619"/>
    <n v="19775"/>
    <n v="196255"/>
    <n v="0.21744453505172001"/>
    <x v="1"/>
    <n v="0"/>
  </r>
  <r>
    <s v="Post_3836"/>
    <x v="505"/>
    <x v="4"/>
    <x v="0"/>
    <x v="9"/>
    <x v="4"/>
    <x v="4"/>
    <n v="2407138"/>
    <n v="439022"/>
    <n v="12270"/>
    <n v="28761"/>
    <n v="480053"/>
    <n v="0.19942894840262584"/>
    <x v="1"/>
    <n v="0"/>
  </r>
  <r>
    <s v="Post_3837"/>
    <x v="514"/>
    <x v="4"/>
    <x v="2"/>
    <x v="6"/>
    <x v="4"/>
    <x v="3"/>
    <n v="3062000"/>
    <n v="78187"/>
    <n v="39581"/>
    <n v="3625"/>
    <n v="121393"/>
    <n v="3.9645003265839321E-2"/>
    <x v="1"/>
    <n v="0"/>
  </r>
  <r>
    <s v="Post_3838"/>
    <x v="290"/>
    <x v="14"/>
    <x v="1"/>
    <x v="9"/>
    <x v="3"/>
    <x v="0"/>
    <n v="1100509"/>
    <n v="307784"/>
    <n v="15477"/>
    <n v="49898"/>
    <n v="373159"/>
    <n v="0.33907855365108325"/>
    <x v="2"/>
    <n v="0"/>
  </r>
  <r>
    <s v="Post_3839"/>
    <x v="165"/>
    <x v="2"/>
    <x v="0"/>
    <x v="9"/>
    <x v="4"/>
    <x v="3"/>
    <n v="2076350"/>
    <n v="109351"/>
    <n v="36430"/>
    <n v="20601"/>
    <n v="166382"/>
    <n v="8.0131962337756157E-2"/>
    <x v="0"/>
    <n v="0"/>
  </r>
  <r>
    <s v="Post_3840"/>
    <x v="258"/>
    <x v="8"/>
    <x v="1"/>
    <x v="2"/>
    <x v="2"/>
    <x v="6"/>
    <n v="1699359"/>
    <n v="78852"/>
    <n v="19916"/>
    <n v="1843"/>
    <n v="100611"/>
    <n v="5.920526504405485E-2"/>
    <x v="0"/>
    <n v="0"/>
  </r>
  <r>
    <s v="Post_3841"/>
    <x v="138"/>
    <x v="18"/>
    <x v="1"/>
    <x v="6"/>
    <x v="1"/>
    <x v="7"/>
    <n v="3821272"/>
    <n v="244744"/>
    <n v="90943"/>
    <n v="48466"/>
    <n v="384153"/>
    <n v="0.10053013760862875"/>
    <x v="2"/>
    <n v="0"/>
  </r>
  <r>
    <s v="Post_3842"/>
    <x v="664"/>
    <x v="0"/>
    <x v="0"/>
    <x v="8"/>
    <x v="0"/>
    <x v="2"/>
    <n v="112432"/>
    <n v="104899"/>
    <n v="35468"/>
    <n v="38042"/>
    <n v="178409"/>
    <n v="1.586816920449694"/>
    <x v="0"/>
    <n v="0"/>
  </r>
  <r>
    <s v="Post_3843"/>
    <x v="255"/>
    <x v="1"/>
    <x v="2"/>
    <x v="6"/>
    <x v="5"/>
    <x v="4"/>
    <n v="2392297"/>
    <n v="433292"/>
    <n v="77815"/>
    <n v="43106"/>
    <n v="554213"/>
    <n v="0.23166563348948729"/>
    <x v="2"/>
    <n v="0"/>
  </r>
  <r>
    <s v="Post_3844"/>
    <x v="521"/>
    <x v="11"/>
    <x v="1"/>
    <x v="6"/>
    <x v="0"/>
    <x v="7"/>
    <n v="3510259"/>
    <n v="64432"/>
    <n v="8488"/>
    <n v="15662"/>
    <n v="88582"/>
    <n v="2.5235174954326731E-2"/>
    <x v="0"/>
    <n v="0"/>
  </r>
  <r>
    <s v="Post_3845"/>
    <x v="207"/>
    <x v="22"/>
    <x v="1"/>
    <x v="0"/>
    <x v="1"/>
    <x v="1"/>
    <n v="1050906"/>
    <n v="57416"/>
    <n v="10271"/>
    <n v="31691"/>
    <n v="99378"/>
    <n v="9.4564118960211468E-2"/>
    <x v="2"/>
    <n v="0"/>
  </r>
  <r>
    <s v="Post_3846"/>
    <x v="572"/>
    <x v="22"/>
    <x v="0"/>
    <x v="2"/>
    <x v="5"/>
    <x v="6"/>
    <n v="4613461"/>
    <n v="351092"/>
    <n v="91775"/>
    <n v="10999"/>
    <n v="453866"/>
    <n v="9.8378635909136328E-2"/>
    <x v="2"/>
    <n v="0"/>
  </r>
  <r>
    <s v="Post_3847"/>
    <x v="91"/>
    <x v="14"/>
    <x v="1"/>
    <x v="2"/>
    <x v="0"/>
    <x v="7"/>
    <n v="691653"/>
    <n v="226370"/>
    <n v="15714"/>
    <n v="32571"/>
    <n v="274655"/>
    <n v="0.39709941256670611"/>
    <x v="0"/>
    <n v="0"/>
  </r>
  <r>
    <s v="Post_3848"/>
    <x v="25"/>
    <x v="15"/>
    <x v="2"/>
    <x v="3"/>
    <x v="3"/>
    <x v="3"/>
    <n v="1126747"/>
    <n v="490312"/>
    <n v="30079"/>
    <n v="26934"/>
    <n v="547325"/>
    <n v="0.485756784797297"/>
    <x v="0"/>
    <n v="0"/>
  </r>
  <r>
    <s v="Post_3849"/>
    <x v="607"/>
    <x v="3"/>
    <x v="1"/>
    <x v="5"/>
    <x v="0"/>
    <x v="6"/>
    <n v="3198087"/>
    <n v="152059"/>
    <n v="8360"/>
    <n v="16834"/>
    <n v="177253"/>
    <n v="5.5424696076123006E-2"/>
    <x v="2"/>
    <n v="0"/>
  </r>
  <r>
    <s v="Post_3850"/>
    <x v="669"/>
    <x v="12"/>
    <x v="1"/>
    <x v="9"/>
    <x v="5"/>
    <x v="3"/>
    <n v="4165262"/>
    <n v="271304"/>
    <n v="50757"/>
    <n v="28623"/>
    <n v="350684"/>
    <n v="8.4192542990092822E-2"/>
    <x v="2"/>
    <n v="0"/>
  </r>
  <r>
    <s v="Post_3851"/>
    <x v="379"/>
    <x v="1"/>
    <x v="1"/>
    <x v="8"/>
    <x v="2"/>
    <x v="7"/>
    <n v="1563039"/>
    <n v="135115"/>
    <n v="16789"/>
    <n v="43702"/>
    <n v="195606"/>
    <n v="0.12514467009460417"/>
    <x v="0"/>
    <n v="0"/>
  </r>
  <r>
    <s v="Post_3852"/>
    <x v="466"/>
    <x v="8"/>
    <x v="1"/>
    <x v="4"/>
    <x v="3"/>
    <x v="2"/>
    <n v="400678"/>
    <n v="415846"/>
    <n v="4621"/>
    <n v="28563"/>
    <n v="449030"/>
    <n v="1.1206754551035993"/>
    <x v="0"/>
    <n v="0"/>
  </r>
  <r>
    <s v="Post_3853"/>
    <x v="260"/>
    <x v="6"/>
    <x v="0"/>
    <x v="8"/>
    <x v="1"/>
    <x v="1"/>
    <n v="4447357"/>
    <n v="457067"/>
    <n v="39849"/>
    <n v="14331"/>
    <n v="511247"/>
    <n v="0.11495524195606514"/>
    <x v="2"/>
    <n v="0"/>
  </r>
  <r>
    <s v="Post_3854"/>
    <x v="72"/>
    <x v="15"/>
    <x v="1"/>
    <x v="5"/>
    <x v="5"/>
    <x v="3"/>
    <n v="531906"/>
    <n v="423823"/>
    <n v="33666"/>
    <n v="9162"/>
    <n v="466651"/>
    <n v="0.87731854876613535"/>
    <x v="2"/>
    <n v="0"/>
  </r>
  <r>
    <s v="Post_3855"/>
    <x v="255"/>
    <x v="1"/>
    <x v="3"/>
    <x v="0"/>
    <x v="2"/>
    <x v="0"/>
    <n v="1277967"/>
    <n v="9345"/>
    <n v="48427"/>
    <n v="29304"/>
    <n v="87076"/>
    <n v="6.8136344678696711E-2"/>
    <x v="0"/>
    <n v="0"/>
  </r>
  <r>
    <s v="Post_3856"/>
    <x v="402"/>
    <x v="21"/>
    <x v="2"/>
    <x v="8"/>
    <x v="3"/>
    <x v="0"/>
    <n v="3182568"/>
    <n v="154491"/>
    <n v="70768"/>
    <n v="15216"/>
    <n v="240475"/>
    <n v="7.5560050877153298E-2"/>
    <x v="2"/>
    <n v="0"/>
  </r>
  <r>
    <s v="Post_3857"/>
    <x v="399"/>
    <x v="13"/>
    <x v="2"/>
    <x v="6"/>
    <x v="5"/>
    <x v="2"/>
    <n v="4663539"/>
    <n v="21164"/>
    <n v="35101"/>
    <n v="32307"/>
    <n v="88572"/>
    <n v="1.8992443292529557E-2"/>
    <x v="0"/>
    <n v="0"/>
  </r>
  <r>
    <s v="Post_3858"/>
    <x v="652"/>
    <x v="13"/>
    <x v="2"/>
    <x v="7"/>
    <x v="3"/>
    <x v="4"/>
    <n v="4694072"/>
    <n v="364519"/>
    <n v="55324"/>
    <n v="20924"/>
    <n v="440767"/>
    <n v="9.3898644929178765E-2"/>
    <x v="1"/>
    <n v="0"/>
  </r>
  <r>
    <s v="Post_3859"/>
    <x v="583"/>
    <x v="20"/>
    <x v="2"/>
    <x v="9"/>
    <x v="0"/>
    <x v="2"/>
    <n v="1802668"/>
    <n v="290040"/>
    <n v="25559"/>
    <n v="1638"/>
    <n v="317237"/>
    <n v="0.17598193344531549"/>
    <x v="1"/>
    <n v="0"/>
  </r>
  <r>
    <s v="Post_3860"/>
    <x v="77"/>
    <x v="18"/>
    <x v="3"/>
    <x v="9"/>
    <x v="4"/>
    <x v="5"/>
    <n v="2888639"/>
    <n v="155660"/>
    <n v="55476"/>
    <n v="37832"/>
    <n v="248968"/>
    <n v="8.6188686090577601E-2"/>
    <x v="0"/>
    <n v="0"/>
  </r>
  <r>
    <s v="Post_3861"/>
    <x v="604"/>
    <x v="17"/>
    <x v="0"/>
    <x v="8"/>
    <x v="3"/>
    <x v="7"/>
    <n v="4316751"/>
    <n v="108676"/>
    <n v="86682"/>
    <n v="16376"/>
    <n v="211734"/>
    <n v="4.9049389228148672E-2"/>
    <x v="2"/>
    <n v="0"/>
  </r>
  <r>
    <s v="Post_3862"/>
    <x v="342"/>
    <x v="16"/>
    <x v="2"/>
    <x v="3"/>
    <x v="0"/>
    <x v="5"/>
    <n v="295470"/>
    <n v="303723"/>
    <n v="803"/>
    <n v="3736"/>
    <n v="308262"/>
    <n v="1.0432937354046097"/>
    <x v="2"/>
    <n v="0"/>
  </r>
  <r>
    <s v="Post_3863"/>
    <x v="6"/>
    <x v="5"/>
    <x v="2"/>
    <x v="5"/>
    <x v="5"/>
    <x v="4"/>
    <n v="452311"/>
    <n v="494784"/>
    <n v="86920"/>
    <n v="5601"/>
    <n v="587305"/>
    <n v="1.2984539398776505"/>
    <x v="2"/>
    <n v="0"/>
  </r>
  <r>
    <s v="Post_3864"/>
    <x v="544"/>
    <x v="23"/>
    <x v="3"/>
    <x v="9"/>
    <x v="0"/>
    <x v="2"/>
    <n v="4672087"/>
    <n v="123172"/>
    <n v="32997"/>
    <n v="19286"/>
    <n v="175455"/>
    <n v="3.7553881167024503E-2"/>
    <x v="2"/>
    <n v="0"/>
  </r>
  <r>
    <s v="Post_3865"/>
    <x v="581"/>
    <x v="17"/>
    <x v="1"/>
    <x v="1"/>
    <x v="1"/>
    <x v="2"/>
    <n v="3158238"/>
    <n v="178678"/>
    <n v="24440"/>
    <n v="18646"/>
    <n v="221764"/>
    <n v="7.0217634009849803E-2"/>
    <x v="0"/>
    <n v="0"/>
  </r>
  <r>
    <s v="Post_3866"/>
    <x v="353"/>
    <x v="9"/>
    <x v="2"/>
    <x v="8"/>
    <x v="2"/>
    <x v="3"/>
    <n v="399911"/>
    <n v="87132"/>
    <n v="81048"/>
    <n v="3953"/>
    <n v="172133"/>
    <n v="0.43042827029013958"/>
    <x v="0"/>
    <n v="0"/>
  </r>
  <r>
    <s v="Post_3867"/>
    <x v="399"/>
    <x v="13"/>
    <x v="0"/>
    <x v="3"/>
    <x v="3"/>
    <x v="0"/>
    <n v="4584196"/>
    <n v="344718"/>
    <n v="40922"/>
    <n v="41695"/>
    <n v="427335"/>
    <n v="9.3219181727831876E-2"/>
    <x v="2"/>
    <n v="0"/>
  </r>
  <r>
    <s v="Post_3868"/>
    <x v="303"/>
    <x v="23"/>
    <x v="1"/>
    <x v="8"/>
    <x v="0"/>
    <x v="5"/>
    <n v="4726748"/>
    <n v="328582"/>
    <n v="45403"/>
    <n v="26119"/>
    <n v="400104"/>
    <n v="8.4646780408009908E-2"/>
    <x v="2"/>
    <n v="0"/>
  </r>
  <r>
    <s v="Post_3869"/>
    <x v="450"/>
    <x v="15"/>
    <x v="3"/>
    <x v="6"/>
    <x v="4"/>
    <x v="0"/>
    <n v="3036543"/>
    <n v="8922"/>
    <n v="11495"/>
    <n v="2819"/>
    <n v="23236"/>
    <n v="7.652122825199577E-3"/>
    <x v="0"/>
    <n v="0"/>
  </r>
  <r>
    <s v="Post_3870"/>
    <x v="687"/>
    <x v="8"/>
    <x v="0"/>
    <x v="4"/>
    <x v="1"/>
    <x v="1"/>
    <n v="4145988"/>
    <n v="46772"/>
    <n v="34624"/>
    <n v="45318"/>
    <n v="126714"/>
    <n v="3.0563040703446318E-2"/>
    <x v="0"/>
    <n v="0"/>
  </r>
  <r>
    <s v="Post_3871"/>
    <x v="127"/>
    <x v="16"/>
    <x v="0"/>
    <x v="8"/>
    <x v="0"/>
    <x v="3"/>
    <n v="4261094"/>
    <n v="414331"/>
    <n v="77016"/>
    <n v="34159"/>
    <n v="525506"/>
    <n v="0.1233265447793454"/>
    <x v="2"/>
    <n v="0"/>
  </r>
  <r>
    <s v="Post_3872"/>
    <x v="655"/>
    <x v="12"/>
    <x v="1"/>
    <x v="9"/>
    <x v="2"/>
    <x v="2"/>
    <n v="2317238"/>
    <n v="96203"/>
    <n v="65181"/>
    <n v="21178"/>
    <n v="182562"/>
    <n v="7.8784311322358774E-2"/>
    <x v="1"/>
    <n v="0"/>
  </r>
  <r>
    <s v="Post_3873"/>
    <x v="209"/>
    <x v="15"/>
    <x v="2"/>
    <x v="5"/>
    <x v="2"/>
    <x v="6"/>
    <n v="3933642"/>
    <n v="85583"/>
    <n v="99889"/>
    <n v="39360"/>
    <n v="224832"/>
    <n v="5.7156192658101575E-2"/>
    <x v="1"/>
    <n v="0"/>
  </r>
  <r>
    <s v="Post_3874"/>
    <x v="642"/>
    <x v="11"/>
    <x v="2"/>
    <x v="8"/>
    <x v="5"/>
    <x v="6"/>
    <n v="2413376"/>
    <n v="222023"/>
    <n v="44351"/>
    <n v="48284"/>
    <n v="314658"/>
    <n v="0.13038084409557399"/>
    <x v="2"/>
    <n v="0"/>
  </r>
  <r>
    <s v="Post_3875"/>
    <x v="0"/>
    <x v="0"/>
    <x v="2"/>
    <x v="5"/>
    <x v="5"/>
    <x v="7"/>
    <n v="1632421"/>
    <n v="324630"/>
    <n v="37308"/>
    <n v="9030"/>
    <n v="370968"/>
    <n v="0.22725020077541272"/>
    <x v="0"/>
    <n v="0"/>
  </r>
  <r>
    <s v="Post_3876"/>
    <x v="410"/>
    <x v="14"/>
    <x v="0"/>
    <x v="9"/>
    <x v="2"/>
    <x v="7"/>
    <n v="2199227"/>
    <n v="110460"/>
    <n v="75602"/>
    <n v="31496"/>
    <n v="217558"/>
    <n v="9.8924758562895052E-2"/>
    <x v="1"/>
    <n v="0"/>
  </r>
  <r>
    <s v="Post_3877"/>
    <x v="600"/>
    <x v="4"/>
    <x v="3"/>
    <x v="3"/>
    <x v="4"/>
    <x v="0"/>
    <n v="4238088"/>
    <n v="464704"/>
    <n v="79303"/>
    <n v="38696"/>
    <n v="582703"/>
    <n v="0.13749195391884264"/>
    <x v="1"/>
    <n v="0"/>
  </r>
  <r>
    <s v="Post_3878"/>
    <x v="595"/>
    <x v="3"/>
    <x v="2"/>
    <x v="3"/>
    <x v="5"/>
    <x v="1"/>
    <n v="3302311"/>
    <n v="175383"/>
    <n v="78519"/>
    <n v="38208"/>
    <n v="292110"/>
    <n v="8.845623564830811E-2"/>
    <x v="1"/>
    <n v="0"/>
  </r>
  <r>
    <s v="Post_3879"/>
    <x v="33"/>
    <x v="19"/>
    <x v="0"/>
    <x v="1"/>
    <x v="5"/>
    <x v="5"/>
    <n v="3106785"/>
    <n v="9712"/>
    <n v="90375"/>
    <n v="41997"/>
    <n v="142084"/>
    <n v="4.5733451140004863E-2"/>
    <x v="0"/>
    <n v="0"/>
  </r>
  <r>
    <s v="Post_3880"/>
    <x v="462"/>
    <x v="20"/>
    <x v="0"/>
    <x v="8"/>
    <x v="2"/>
    <x v="5"/>
    <n v="3494484"/>
    <n v="368792"/>
    <n v="77220"/>
    <n v="35614"/>
    <n v="481626"/>
    <n v="0.1378246402043907"/>
    <x v="1"/>
    <n v="0"/>
  </r>
  <r>
    <s v="Post_3881"/>
    <x v="241"/>
    <x v="3"/>
    <x v="0"/>
    <x v="9"/>
    <x v="2"/>
    <x v="5"/>
    <n v="3513595"/>
    <n v="99891"/>
    <n v="65709"/>
    <n v="36540"/>
    <n v="202140"/>
    <n v="5.75308195736845E-2"/>
    <x v="2"/>
    <n v="0"/>
  </r>
  <r>
    <s v="Post_3882"/>
    <x v="164"/>
    <x v="4"/>
    <x v="1"/>
    <x v="9"/>
    <x v="3"/>
    <x v="3"/>
    <n v="3209804"/>
    <n v="26530"/>
    <n v="39753"/>
    <n v="28986"/>
    <n v="95269"/>
    <n v="2.9680628474511216E-2"/>
    <x v="1"/>
    <n v="0"/>
  </r>
  <r>
    <s v="Post_3883"/>
    <x v="103"/>
    <x v="17"/>
    <x v="3"/>
    <x v="9"/>
    <x v="4"/>
    <x v="5"/>
    <n v="3641903"/>
    <n v="445354"/>
    <n v="53037"/>
    <n v="37796"/>
    <n v="536187"/>
    <n v="0.14722715020141941"/>
    <x v="1"/>
    <n v="0"/>
  </r>
  <r>
    <s v="Post_3884"/>
    <x v="275"/>
    <x v="3"/>
    <x v="2"/>
    <x v="9"/>
    <x v="3"/>
    <x v="1"/>
    <n v="3397817"/>
    <n v="471014"/>
    <n v="75767"/>
    <n v="31710"/>
    <n v="578491"/>
    <n v="0.17025372467086955"/>
    <x v="0"/>
    <n v="0"/>
  </r>
  <r>
    <s v="Post_3885"/>
    <x v="544"/>
    <x v="23"/>
    <x v="0"/>
    <x v="2"/>
    <x v="1"/>
    <x v="3"/>
    <n v="2045438"/>
    <n v="167012"/>
    <n v="47179"/>
    <n v="49887"/>
    <n v="264078"/>
    <n v="0.12910584432282962"/>
    <x v="2"/>
    <n v="0"/>
  </r>
  <r>
    <s v="Post_3886"/>
    <x v="207"/>
    <x v="22"/>
    <x v="1"/>
    <x v="2"/>
    <x v="4"/>
    <x v="7"/>
    <n v="1489412"/>
    <n v="259640"/>
    <n v="31561"/>
    <n v="24249"/>
    <n v="315450"/>
    <n v="0.21179499023775825"/>
    <x v="0"/>
    <n v="0"/>
  </r>
  <r>
    <s v="Post_3887"/>
    <x v="126"/>
    <x v="2"/>
    <x v="0"/>
    <x v="6"/>
    <x v="5"/>
    <x v="4"/>
    <n v="2107990"/>
    <n v="324551"/>
    <n v="94759"/>
    <n v="33713"/>
    <n v="453023"/>
    <n v="0.21490756597517066"/>
    <x v="0"/>
    <n v="0"/>
  </r>
  <r>
    <s v="Post_3888"/>
    <x v="527"/>
    <x v="13"/>
    <x v="1"/>
    <x v="4"/>
    <x v="2"/>
    <x v="5"/>
    <n v="4540208"/>
    <n v="23381"/>
    <n v="72573"/>
    <n v="20823"/>
    <n v="116777"/>
    <n v="2.5720627777405792E-2"/>
    <x v="0"/>
    <n v="0"/>
  </r>
  <r>
    <s v="Post_3889"/>
    <x v="446"/>
    <x v="20"/>
    <x v="2"/>
    <x v="5"/>
    <x v="2"/>
    <x v="3"/>
    <n v="3722456"/>
    <n v="135147"/>
    <n v="28659"/>
    <n v="8807"/>
    <n v="172613"/>
    <n v="4.6370729432396243E-2"/>
    <x v="1"/>
    <n v="0"/>
  </r>
  <r>
    <s v="Post_3890"/>
    <x v="709"/>
    <x v="16"/>
    <x v="3"/>
    <x v="4"/>
    <x v="5"/>
    <x v="3"/>
    <n v="4820075"/>
    <n v="19851"/>
    <n v="77127"/>
    <n v="14304"/>
    <n v="111282"/>
    <n v="2.3087192626670746E-2"/>
    <x v="2"/>
    <n v="0"/>
  </r>
  <r>
    <s v="Post_3891"/>
    <x v="126"/>
    <x v="2"/>
    <x v="1"/>
    <x v="0"/>
    <x v="2"/>
    <x v="2"/>
    <n v="2727232"/>
    <n v="201268"/>
    <n v="17759"/>
    <n v="4275"/>
    <n v="223302"/>
    <n v="8.1878622720765959E-2"/>
    <x v="0"/>
    <n v="0"/>
  </r>
  <r>
    <s v="Post_3892"/>
    <x v="283"/>
    <x v="5"/>
    <x v="3"/>
    <x v="9"/>
    <x v="0"/>
    <x v="1"/>
    <n v="1749243"/>
    <n v="139816"/>
    <n v="95490"/>
    <n v="3867"/>
    <n v="239173"/>
    <n v="0.13672943095956366"/>
    <x v="2"/>
    <n v="0"/>
  </r>
  <r>
    <s v="Post_3893"/>
    <x v="600"/>
    <x v="4"/>
    <x v="2"/>
    <x v="7"/>
    <x v="5"/>
    <x v="7"/>
    <n v="3578755"/>
    <n v="370590"/>
    <n v="32965"/>
    <n v="23433"/>
    <n v="426988"/>
    <n v="0.1193118836019789"/>
    <x v="0"/>
    <n v="0"/>
  </r>
  <r>
    <s v="Post_3894"/>
    <x v="647"/>
    <x v="2"/>
    <x v="2"/>
    <x v="3"/>
    <x v="3"/>
    <x v="7"/>
    <n v="4542486"/>
    <n v="335370"/>
    <n v="7455"/>
    <n v="42264"/>
    <n v="385089"/>
    <n v="8.4774944820963677E-2"/>
    <x v="2"/>
    <n v="0"/>
  </r>
  <r>
    <s v="Post_3895"/>
    <x v="537"/>
    <x v="15"/>
    <x v="2"/>
    <x v="8"/>
    <x v="3"/>
    <x v="6"/>
    <n v="349955"/>
    <n v="162950"/>
    <n v="22102"/>
    <n v="26115"/>
    <n v="211167"/>
    <n v="0.60341186724007367"/>
    <x v="0"/>
    <n v="0"/>
  </r>
  <r>
    <s v="Post_3896"/>
    <x v="618"/>
    <x v="3"/>
    <x v="3"/>
    <x v="7"/>
    <x v="5"/>
    <x v="1"/>
    <n v="1863453"/>
    <n v="326354"/>
    <n v="13905"/>
    <n v="20155"/>
    <n v="360414"/>
    <n v="0.19341190789357177"/>
    <x v="2"/>
    <n v="0"/>
  </r>
  <r>
    <s v="Post_3897"/>
    <x v="275"/>
    <x v="3"/>
    <x v="2"/>
    <x v="2"/>
    <x v="3"/>
    <x v="1"/>
    <n v="759536"/>
    <n v="388100"/>
    <n v="89052"/>
    <n v="38951"/>
    <n v="516103"/>
    <n v="0.67949774599229007"/>
    <x v="2"/>
    <n v="0"/>
  </r>
  <r>
    <s v="Post_3898"/>
    <x v="189"/>
    <x v="19"/>
    <x v="1"/>
    <x v="1"/>
    <x v="2"/>
    <x v="3"/>
    <n v="870453"/>
    <n v="38904"/>
    <n v="71532"/>
    <n v="942"/>
    <n v="111378"/>
    <n v="0.12795406529703499"/>
    <x v="1"/>
    <n v="0"/>
  </r>
  <r>
    <s v="Post_3899"/>
    <x v="329"/>
    <x v="2"/>
    <x v="0"/>
    <x v="2"/>
    <x v="4"/>
    <x v="3"/>
    <n v="3217287"/>
    <n v="341230"/>
    <n v="50413"/>
    <n v="1801"/>
    <n v="393444"/>
    <n v="0.12229061317812182"/>
    <x v="2"/>
    <n v="0"/>
  </r>
  <r>
    <s v="Post_3900"/>
    <x v="375"/>
    <x v="20"/>
    <x v="3"/>
    <x v="6"/>
    <x v="2"/>
    <x v="7"/>
    <n v="2433851"/>
    <n v="51816"/>
    <n v="2532"/>
    <n v="22598"/>
    <n v="76946"/>
    <n v="3.1614918086604313E-2"/>
    <x v="2"/>
    <n v="0"/>
  </r>
  <r>
    <s v="Post_3901"/>
    <x v="535"/>
    <x v="1"/>
    <x v="1"/>
    <x v="7"/>
    <x v="1"/>
    <x v="3"/>
    <n v="2271759"/>
    <n v="362820"/>
    <n v="34300"/>
    <n v="2604"/>
    <n v="399724"/>
    <n v="0.17595352323904076"/>
    <x v="1"/>
    <n v="0"/>
  </r>
  <r>
    <s v="Post_3902"/>
    <x v="184"/>
    <x v="21"/>
    <x v="2"/>
    <x v="2"/>
    <x v="4"/>
    <x v="1"/>
    <n v="4027776"/>
    <n v="199325"/>
    <n v="98891"/>
    <n v="41321"/>
    <n v="339537"/>
    <n v="8.4298878587091244E-2"/>
    <x v="2"/>
    <n v="0"/>
  </r>
  <r>
    <s v="Post_3903"/>
    <x v="6"/>
    <x v="5"/>
    <x v="1"/>
    <x v="8"/>
    <x v="1"/>
    <x v="4"/>
    <n v="3407877"/>
    <n v="297655"/>
    <n v="26196"/>
    <n v="29062"/>
    <n v="352913"/>
    <n v="0.10355802160700049"/>
    <x v="0"/>
    <n v="0"/>
  </r>
  <r>
    <s v="Post_3904"/>
    <x v="492"/>
    <x v="11"/>
    <x v="3"/>
    <x v="6"/>
    <x v="2"/>
    <x v="0"/>
    <n v="1368185"/>
    <n v="91832"/>
    <n v="54213"/>
    <n v="23975"/>
    <n v="170020"/>
    <n v="0.12426682064194534"/>
    <x v="0"/>
    <n v="0"/>
  </r>
  <r>
    <s v="Post_3905"/>
    <x v="212"/>
    <x v="8"/>
    <x v="1"/>
    <x v="8"/>
    <x v="3"/>
    <x v="0"/>
    <n v="4671326"/>
    <n v="484650"/>
    <n v="10588"/>
    <n v="44560"/>
    <n v="539798"/>
    <n v="0.11555562596145078"/>
    <x v="1"/>
    <n v="0"/>
  </r>
  <r>
    <s v="Post_3906"/>
    <x v="223"/>
    <x v="7"/>
    <x v="2"/>
    <x v="0"/>
    <x v="2"/>
    <x v="3"/>
    <n v="2413147"/>
    <n v="45851"/>
    <n v="21486"/>
    <n v="8691"/>
    <n v="76028"/>
    <n v="3.1505747474148901E-2"/>
    <x v="2"/>
    <n v="0"/>
  </r>
  <r>
    <s v="Post_3907"/>
    <x v="495"/>
    <x v="9"/>
    <x v="2"/>
    <x v="4"/>
    <x v="4"/>
    <x v="4"/>
    <n v="971147"/>
    <n v="205361"/>
    <n v="74326"/>
    <n v="13930"/>
    <n v="293617"/>
    <n v="0.3023404283800496"/>
    <x v="2"/>
    <n v="0"/>
  </r>
  <r>
    <s v="Post_3908"/>
    <x v="40"/>
    <x v="6"/>
    <x v="0"/>
    <x v="7"/>
    <x v="5"/>
    <x v="6"/>
    <n v="287898"/>
    <n v="92831"/>
    <n v="33257"/>
    <n v="5160"/>
    <n v="131248"/>
    <n v="0.45588368102591892"/>
    <x v="2"/>
    <n v="0"/>
  </r>
  <r>
    <s v="Post_3909"/>
    <x v="228"/>
    <x v="2"/>
    <x v="2"/>
    <x v="3"/>
    <x v="4"/>
    <x v="3"/>
    <n v="2245957"/>
    <n v="206179"/>
    <n v="15623"/>
    <n v="3682"/>
    <n v="225484"/>
    <n v="0.10039551068876207"/>
    <x v="1"/>
    <n v="0"/>
  </r>
  <r>
    <s v="Post_3910"/>
    <x v="512"/>
    <x v="1"/>
    <x v="3"/>
    <x v="4"/>
    <x v="5"/>
    <x v="7"/>
    <n v="1741714"/>
    <n v="207035"/>
    <n v="62609"/>
    <n v="14662"/>
    <n v="284306"/>
    <n v="0.16323345853567234"/>
    <x v="0"/>
    <n v="0"/>
  </r>
  <r>
    <s v="Post_3911"/>
    <x v="237"/>
    <x v="5"/>
    <x v="2"/>
    <x v="3"/>
    <x v="4"/>
    <x v="7"/>
    <n v="2607877"/>
    <n v="146469"/>
    <n v="64229"/>
    <n v="49402"/>
    <n v="260100"/>
    <n v="9.9736298912870502E-2"/>
    <x v="2"/>
    <n v="0"/>
  </r>
  <r>
    <s v="Post_3912"/>
    <x v="245"/>
    <x v="3"/>
    <x v="2"/>
    <x v="7"/>
    <x v="3"/>
    <x v="3"/>
    <n v="2064375"/>
    <n v="166788"/>
    <n v="9163"/>
    <n v="22734"/>
    <n v="198685"/>
    <n v="9.6244626097487129E-2"/>
    <x v="2"/>
    <n v="0"/>
  </r>
  <r>
    <s v="Post_3913"/>
    <x v="165"/>
    <x v="2"/>
    <x v="3"/>
    <x v="6"/>
    <x v="2"/>
    <x v="6"/>
    <n v="2225947"/>
    <n v="453782"/>
    <n v="45771"/>
    <n v="10934"/>
    <n v="510487"/>
    <n v="0.22933475055785246"/>
    <x v="1"/>
    <n v="0"/>
  </r>
  <r>
    <s v="Post_3914"/>
    <x v="235"/>
    <x v="1"/>
    <x v="1"/>
    <x v="0"/>
    <x v="4"/>
    <x v="2"/>
    <n v="1482758"/>
    <n v="35680"/>
    <n v="95504"/>
    <n v="33046"/>
    <n v="164230"/>
    <n v="0.11075981380643368"/>
    <x v="2"/>
    <n v="0"/>
  </r>
  <r>
    <s v="Post_3915"/>
    <x v="106"/>
    <x v="4"/>
    <x v="1"/>
    <x v="1"/>
    <x v="3"/>
    <x v="7"/>
    <n v="4228374"/>
    <n v="380409"/>
    <n v="92056"/>
    <n v="17760"/>
    <n v="490225"/>
    <n v="0.1159370008424042"/>
    <x v="1"/>
    <n v="0"/>
  </r>
  <r>
    <s v="Post_3916"/>
    <x v="415"/>
    <x v="15"/>
    <x v="1"/>
    <x v="6"/>
    <x v="3"/>
    <x v="1"/>
    <n v="297878"/>
    <n v="267634"/>
    <n v="48829"/>
    <n v="47518"/>
    <n v="363981"/>
    <n v="1.2219129979387535"/>
    <x v="1"/>
    <n v="0"/>
  </r>
  <r>
    <s v="Post_3917"/>
    <x v="600"/>
    <x v="4"/>
    <x v="1"/>
    <x v="5"/>
    <x v="2"/>
    <x v="1"/>
    <n v="2397124"/>
    <n v="484304"/>
    <n v="78146"/>
    <n v="4295"/>
    <n v="566745"/>
    <n v="0.23642706843701036"/>
    <x v="2"/>
    <n v="0"/>
  </r>
  <r>
    <s v="Post_3918"/>
    <x v="189"/>
    <x v="19"/>
    <x v="0"/>
    <x v="9"/>
    <x v="5"/>
    <x v="0"/>
    <n v="2784227"/>
    <n v="394246"/>
    <n v="86809"/>
    <n v="31454"/>
    <n v="512509"/>
    <n v="0.18407586737719303"/>
    <x v="1"/>
    <n v="0"/>
  </r>
  <r>
    <s v="Post_3919"/>
    <x v="497"/>
    <x v="14"/>
    <x v="1"/>
    <x v="3"/>
    <x v="4"/>
    <x v="2"/>
    <n v="3335191"/>
    <n v="445929"/>
    <n v="16257"/>
    <n v="7451"/>
    <n v="469637"/>
    <n v="0.14081262512401838"/>
    <x v="2"/>
    <n v="0"/>
  </r>
  <r>
    <s v="Post_3920"/>
    <x v="65"/>
    <x v="0"/>
    <x v="0"/>
    <x v="6"/>
    <x v="2"/>
    <x v="6"/>
    <n v="4582912"/>
    <n v="20781"/>
    <n v="5849"/>
    <n v="49216"/>
    <n v="75846"/>
    <n v="1.6549739554239749E-2"/>
    <x v="2"/>
    <n v="0"/>
  </r>
  <r>
    <s v="Post_3921"/>
    <x v="700"/>
    <x v="19"/>
    <x v="0"/>
    <x v="5"/>
    <x v="4"/>
    <x v="2"/>
    <n v="1210794"/>
    <n v="86602"/>
    <n v="90843"/>
    <n v="3257"/>
    <n v="180702"/>
    <n v="0.14924256314451509"/>
    <x v="2"/>
    <n v="0"/>
  </r>
  <r>
    <s v="Post_3922"/>
    <x v="544"/>
    <x v="23"/>
    <x v="0"/>
    <x v="1"/>
    <x v="3"/>
    <x v="4"/>
    <n v="2599368"/>
    <n v="103502"/>
    <n v="74019"/>
    <n v="22948"/>
    <n v="200469"/>
    <n v="7.7122208167523798E-2"/>
    <x v="0"/>
    <n v="0"/>
  </r>
  <r>
    <s v="Post_3923"/>
    <x v="656"/>
    <x v="12"/>
    <x v="2"/>
    <x v="2"/>
    <x v="4"/>
    <x v="1"/>
    <n v="4707489"/>
    <n v="308133"/>
    <n v="52155"/>
    <n v="27297"/>
    <n v="387585"/>
    <n v="8.2333702744711676E-2"/>
    <x v="2"/>
    <n v="0"/>
  </r>
  <r>
    <s v="Post_3924"/>
    <x v="81"/>
    <x v="17"/>
    <x v="3"/>
    <x v="5"/>
    <x v="1"/>
    <x v="2"/>
    <n v="2793980"/>
    <n v="105510"/>
    <n v="61565"/>
    <n v="11195"/>
    <n v="178270"/>
    <n v="6.3805037974502321E-2"/>
    <x v="1"/>
    <n v="0"/>
  </r>
  <r>
    <s v="Post_3925"/>
    <x v="408"/>
    <x v="20"/>
    <x v="2"/>
    <x v="7"/>
    <x v="5"/>
    <x v="3"/>
    <n v="2624711"/>
    <n v="307198"/>
    <n v="71219"/>
    <n v="6193"/>
    <n v="384610"/>
    <n v="0.14653422795881146"/>
    <x v="1"/>
    <n v="0"/>
  </r>
  <r>
    <s v="Post_3926"/>
    <x v="281"/>
    <x v="14"/>
    <x v="3"/>
    <x v="3"/>
    <x v="0"/>
    <x v="0"/>
    <n v="4381970"/>
    <n v="300506"/>
    <n v="49105"/>
    <n v="1905"/>
    <n v="351516"/>
    <n v="8.0218714413836698E-2"/>
    <x v="0"/>
    <n v="0"/>
  </r>
  <r>
    <s v="Post_3927"/>
    <x v="412"/>
    <x v="5"/>
    <x v="1"/>
    <x v="7"/>
    <x v="4"/>
    <x v="7"/>
    <n v="39409"/>
    <n v="71007"/>
    <n v="41600"/>
    <n v="46694"/>
    <n v="159301"/>
    <n v="4.0422492324088406"/>
    <x v="0"/>
    <n v="0"/>
  </r>
  <r>
    <s v="Post_3928"/>
    <x v="183"/>
    <x v="9"/>
    <x v="1"/>
    <x v="7"/>
    <x v="2"/>
    <x v="2"/>
    <n v="3499748"/>
    <n v="84192"/>
    <n v="50937"/>
    <n v="40619"/>
    <n v="175748"/>
    <n v="5.0217329933469494E-2"/>
    <x v="2"/>
    <n v="0"/>
  </r>
  <r>
    <s v="Post_3929"/>
    <x v="598"/>
    <x v="17"/>
    <x v="1"/>
    <x v="4"/>
    <x v="1"/>
    <x v="6"/>
    <n v="2030644"/>
    <n v="499249"/>
    <n v="11833"/>
    <n v="28123"/>
    <n v="539205"/>
    <n v="0.26553398823230462"/>
    <x v="0"/>
    <n v="0"/>
  </r>
  <r>
    <s v="Post_3930"/>
    <x v="124"/>
    <x v="9"/>
    <x v="2"/>
    <x v="7"/>
    <x v="0"/>
    <x v="2"/>
    <n v="4021988"/>
    <n v="496947"/>
    <n v="98292"/>
    <n v="6829"/>
    <n v="602068"/>
    <n v="0.14969413135991455"/>
    <x v="2"/>
    <n v="0"/>
  </r>
  <r>
    <s v="Post_3931"/>
    <x v="427"/>
    <x v="16"/>
    <x v="1"/>
    <x v="2"/>
    <x v="5"/>
    <x v="7"/>
    <n v="4255189"/>
    <n v="351819"/>
    <n v="3829"/>
    <n v="20387"/>
    <n v="376035"/>
    <n v="8.8370927824827528E-2"/>
    <x v="2"/>
    <n v="0"/>
  </r>
  <r>
    <s v="Post_3932"/>
    <x v="99"/>
    <x v="14"/>
    <x v="0"/>
    <x v="0"/>
    <x v="3"/>
    <x v="5"/>
    <n v="1401182"/>
    <n v="272628"/>
    <n v="22588"/>
    <n v="31504"/>
    <n v="326720"/>
    <n v="0.2331745626192743"/>
    <x v="2"/>
    <n v="0"/>
  </r>
  <r>
    <s v="Post_3933"/>
    <x v="720"/>
    <x v="20"/>
    <x v="0"/>
    <x v="6"/>
    <x v="5"/>
    <x v="4"/>
    <n v="3984874"/>
    <n v="115614"/>
    <n v="39890"/>
    <n v="37181"/>
    <n v="192685"/>
    <n v="4.8354101033056505E-2"/>
    <x v="1"/>
    <n v="0"/>
  </r>
  <r>
    <s v="Post_3934"/>
    <x v="430"/>
    <x v="5"/>
    <x v="0"/>
    <x v="3"/>
    <x v="0"/>
    <x v="4"/>
    <n v="631935"/>
    <n v="263783"/>
    <n v="3049"/>
    <n v="40556"/>
    <n v="307388"/>
    <n v="0.48642344544929461"/>
    <x v="0"/>
    <n v="0"/>
  </r>
  <r>
    <s v="Post_3935"/>
    <x v="533"/>
    <x v="0"/>
    <x v="3"/>
    <x v="4"/>
    <x v="2"/>
    <x v="1"/>
    <n v="3577981"/>
    <n v="355446"/>
    <n v="61987"/>
    <n v="18325"/>
    <n v="435758"/>
    <n v="0.12178879653078091"/>
    <x v="0"/>
    <n v="0"/>
  </r>
  <r>
    <s v="Post_3936"/>
    <x v="4"/>
    <x v="3"/>
    <x v="0"/>
    <x v="2"/>
    <x v="4"/>
    <x v="7"/>
    <n v="4661813"/>
    <n v="48452"/>
    <n v="12647"/>
    <n v="2749"/>
    <n v="63848"/>
    <n v="1.3695959061420954E-2"/>
    <x v="0"/>
    <n v="0"/>
  </r>
  <r>
    <s v="Post_3937"/>
    <x v="398"/>
    <x v="13"/>
    <x v="3"/>
    <x v="5"/>
    <x v="4"/>
    <x v="1"/>
    <n v="4153771"/>
    <n v="162185"/>
    <n v="6853"/>
    <n v="26355"/>
    <n v="195393"/>
    <n v="4.7039906629421792E-2"/>
    <x v="1"/>
    <n v="0"/>
  </r>
  <r>
    <s v="Post_3938"/>
    <x v="172"/>
    <x v="19"/>
    <x v="1"/>
    <x v="3"/>
    <x v="1"/>
    <x v="1"/>
    <n v="3523284"/>
    <n v="272930"/>
    <n v="96467"/>
    <n v="47190"/>
    <n v="416587"/>
    <n v="0.11823826861530322"/>
    <x v="2"/>
    <n v="0"/>
  </r>
  <r>
    <s v="Post_3939"/>
    <x v="186"/>
    <x v="12"/>
    <x v="3"/>
    <x v="5"/>
    <x v="0"/>
    <x v="5"/>
    <n v="141033"/>
    <n v="325404"/>
    <n v="4011"/>
    <n v="41320"/>
    <n v="370735"/>
    <n v="2.6287110108981584"/>
    <x v="0"/>
    <n v="0"/>
  </r>
  <r>
    <s v="Post_3940"/>
    <x v="389"/>
    <x v="7"/>
    <x v="3"/>
    <x v="7"/>
    <x v="0"/>
    <x v="7"/>
    <n v="1058655"/>
    <n v="486037"/>
    <n v="47060"/>
    <n v="4660"/>
    <n v="537757"/>
    <n v="0.50796246180294813"/>
    <x v="1"/>
    <n v="0"/>
  </r>
  <r>
    <s v="Post_3941"/>
    <x v="268"/>
    <x v="8"/>
    <x v="1"/>
    <x v="2"/>
    <x v="4"/>
    <x v="6"/>
    <n v="2030560"/>
    <n v="466132"/>
    <n v="51434"/>
    <n v="46110"/>
    <n v="563676"/>
    <n v="0.27759632810653218"/>
    <x v="2"/>
    <n v="0"/>
  </r>
  <r>
    <s v="Post_3942"/>
    <x v="138"/>
    <x v="18"/>
    <x v="1"/>
    <x v="8"/>
    <x v="2"/>
    <x v="6"/>
    <n v="234535"/>
    <n v="251440"/>
    <n v="28477"/>
    <n v="22111"/>
    <n v="302028"/>
    <n v="1.2877736798345663"/>
    <x v="0"/>
    <n v="0"/>
  </r>
  <r>
    <s v="Post_3943"/>
    <x v="118"/>
    <x v="12"/>
    <x v="0"/>
    <x v="7"/>
    <x v="5"/>
    <x v="3"/>
    <n v="3959483"/>
    <n v="363451"/>
    <n v="40906"/>
    <n v="30644"/>
    <n v="435001"/>
    <n v="0.10986308060926137"/>
    <x v="2"/>
    <n v="0"/>
  </r>
  <r>
    <s v="Post_3944"/>
    <x v="321"/>
    <x v="12"/>
    <x v="1"/>
    <x v="6"/>
    <x v="4"/>
    <x v="2"/>
    <n v="2476219"/>
    <n v="352894"/>
    <n v="54154"/>
    <n v="45066"/>
    <n v="452114"/>
    <n v="0.18258239679123697"/>
    <x v="2"/>
    <n v="0"/>
  </r>
  <r>
    <s v="Post_3945"/>
    <x v="711"/>
    <x v="12"/>
    <x v="3"/>
    <x v="5"/>
    <x v="2"/>
    <x v="2"/>
    <n v="3857161"/>
    <n v="320872"/>
    <n v="49073"/>
    <n v="49058"/>
    <n v="419003"/>
    <n v="0.10862989644456117"/>
    <x v="0"/>
    <n v="0"/>
  </r>
  <r>
    <s v="Post_3946"/>
    <x v="610"/>
    <x v="15"/>
    <x v="2"/>
    <x v="9"/>
    <x v="1"/>
    <x v="0"/>
    <n v="4171762"/>
    <n v="41967"/>
    <n v="76316"/>
    <n v="1045"/>
    <n v="119328"/>
    <n v="2.8603741057136048E-2"/>
    <x v="1"/>
    <n v="0"/>
  </r>
  <r>
    <s v="Post_3947"/>
    <x v="23"/>
    <x v="13"/>
    <x v="1"/>
    <x v="5"/>
    <x v="0"/>
    <x v="7"/>
    <n v="3356648"/>
    <n v="113463"/>
    <n v="87529"/>
    <n v="19511"/>
    <n v="220503"/>
    <n v="6.5691427876858111E-2"/>
    <x v="0"/>
    <n v="0"/>
  </r>
  <r>
    <s v="Post_3948"/>
    <x v="708"/>
    <x v="18"/>
    <x v="3"/>
    <x v="8"/>
    <x v="4"/>
    <x v="7"/>
    <n v="3857226"/>
    <n v="337967"/>
    <n v="30773"/>
    <n v="37272"/>
    <n v="406012"/>
    <n v="0.10526010143040621"/>
    <x v="0"/>
    <n v="0"/>
  </r>
  <r>
    <s v="Post_3949"/>
    <x v="182"/>
    <x v="5"/>
    <x v="2"/>
    <x v="1"/>
    <x v="4"/>
    <x v="7"/>
    <n v="3147293"/>
    <n v="454319"/>
    <n v="10944"/>
    <n v="15888"/>
    <n v="481151"/>
    <n v="0.15287772698633398"/>
    <x v="0"/>
    <n v="0"/>
  </r>
  <r>
    <s v="Post_3950"/>
    <x v="228"/>
    <x v="2"/>
    <x v="3"/>
    <x v="3"/>
    <x v="4"/>
    <x v="3"/>
    <n v="975369"/>
    <n v="208583"/>
    <n v="6013"/>
    <n v="40027"/>
    <n v="254623"/>
    <n v="0.26105299635317508"/>
    <x v="2"/>
    <n v="0"/>
  </r>
  <r>
    <s v="Post_3951"/>
    <x v="595"/>
    <x v="3"/>
    <x v="3"/>
    <x v="6"/>
    <x v="3"/>
    <x v="0"/>
    <n v="4604015"/>
    <n v="496554"/>
    <n v="67838"/>
    <n v="8078"/>
    <n v="572470"/>
    <n v="0.12434147151996681"/>
    <x v="0"/>
    <n v="0"/>
  </r>
  <r>
    <s v="Post_3952"/>
    <x v="88"/>
    <x v="10"/>
    <x v="2"/>
    <x v="9"/>
    <x v="4"/>
    <x v="5"/>
    <n v="279023"/>
    <n v="186319"/>
    <n v="64408"/>
    <n v="2331"/>
    <n v="253058"/>
    <n v="0.9069431552237629"/>
    <x v="2"/>
    <n v="0"/>
  </r>
  <r>
    <s v="Post_3953"/>
    <x v="493"/>
    <x v="23"/>
    <x v="0"/>
    <x v="6"/>
    <x v="0"/>
    <x v="0"/>
    <n v="4887642"/>
    <n v="267244"/>
    <n v="25145"/>
    <n v="15083"/>
    <n v="307472"/>
    <n v="6.2908044410781308E-2"/>
    <x v="2"/>
    <n v="0"/>
  </r>
  <r>
    <s v="Post_3954"/>
    <x v="92"/>
    <x v="22"/>
    <x v="0"/>
    <x v="6"/>
    <x v="2"/>
    <x v="0"/>
    <n v="2513082"/>
    <n v="208085"/>
    <n v="65223"/>
    <n v="2112"/>
    <n v="275420"/>
    <n v="0.10959451382804063"/>
    <x v="2"/>
    <n v="0"/>
  </r>
  <r>
    <s v="Post_3955"/>
    <x v="121"/>
    <x v="17"/>
    <x v="2"/>
    <x v="7"/>
    <x v="0"/>
    <x v="5"/>
    <n v="2832427"/>
    <n v="190157"/>
    <n v="12005"/>
    <n v="1268"/>
    <n v="203430"/>
    <n v="7.1821798055166114E-2"/>
    <x v="1"/>
    <n v="0"/>
  </r>
  <r>
    <s v="Post_3956"/>
    <x v="535"/>
    <x v="1"/>
    <x v="3"/>
    <x v="8"/>
    <x v="1"/>
    <x v="0"/>
    <n v="780047"/>
    <n v="177389"/>
    <n v="26953"/>
    <n v="373"/>
    <n v="204715"/>
    <n v="0.262439314554123"/>
    <x v="1"/>
    <n v="0"/>
  </r>
  <r>
    <s v="Post_3957"/>
    <x v="329"/>
    <x v="2"/>
    <x v="3"/>
    <x v="1"/>
    <x v="0"/>
    <x v="0"/>
    <n v="2810890"/>
    <n v="230790"/>
    <n v="78827"/>
    <n v="2669"/>
    <n v="312286"/>
    <n v="0.11109862001003241"/>
    <x v="2"/>
    <n v="0"/>
  </r>
  <r>
    <s v="Post_3958"/>
    <x v="622"/>
    <x v="13"/>
    <x v="1"/>
    <x v="2"/>
    <x v="2"/>
    <x v="2"/>
    <n v="26531"/>
    <n v="366987"/>
    <n v="95517"/>
    <n v="48128"/>
    <n v="510632"/>
    <n v="19.246617164826052"/>
    <x v="2"/>
    <n v="0"/>
  </r>
  <r>
    <s v="Post_3959"/>
    <x v="108"/>
    <x v="14"/>
    <x v="2"/>
    <x v="7"/>
    <x v="1"/>
    <x v="4"/>
    <n v="3868670"/>
    <n v="289592"/>
    <n v="51598"/>
    <n v="34304"/>
    <n v="375494"/>
    <n v="9.7060230001525069E-2"/>
    <x v="1"/>
    <n v="0"/>
  </r>
  <r>
    <s v="Post_3960"/>
    <x v="67"/>
    <x v="1"/>
    <x v="0"/>
    <x v="5"/>
    <x v="3"/>
    <x v="0"/>
    <n v="4875320"/>
    <n v="392724"/>
    <n v="47050"/>
    <n v="31603"/>
    <n v="471377"/>
    <n v="9.6686371356136627E-2"/>
    <x v="2"/>
    <n v="0"/>
  </r>
  <r>
    <s v="Post_3961"/>
    <x v="407"/>
    <x v="15"/>
    <x v="2"/>
    <x v="4"/>
    <x v="1"/>
    <x v="4"/>
    <n v="4890733"/>
    <n v="191195"/>
    <n v="76245"/>
    <n v="46882"/>
    <n v="314322"/>
    <n v="6.4268893844746794E-2"/>
    <x v="2"/>
    <n v="0"/>
  </r>
  <r>
    <s v="Post_3962"/>
    <x v="630"/>
    <x v="1"/>
    <x v="3"/>
    <x v="7"/>
    <x v="0"/>
    <x v="6"/>
    <n v="2980877"/>
    <n v="460881"/>
    <n v="87021"/>
    <n v="98"/>
    <n v="548000"/>
    <n v="0.1838385146384772"/>
    <x v="1"/>
    <n v="0"/>
  </r>
  <r>
    <s v="Post_3963"/>
    <x v="207"/>
    <x v="22"/>
    <x v="0"/>
    <x v="0"/>
    <x v="1"/>
    <x v="1"/>
    <n v="2429444"/>
    <n v="73347"/>
    <n v="34856"/>
    <n v="10627"/>
    <n v="118830"/>
    <n v="4.8912426053039297E-2"/>
    <x v="0"/>
    <n v="0"/>
  </r>
  <r>
    <s v="Post_3964"/>
    <x v="142"/>
    <x v="2"/>
    <x v="1"/>
    <x v="6"/>
    <x v="1"/>
    <x v="2"/>
    <n v="2561592"/>
    <n v="417783"/>
    <n v="857"/>
    <n v="23063"/>
    <n v="441703"/>
    <n v="0.17243300260150718"/>
    <x v="1"/>
    <n v="0"/>
  </r>
  <r>
    <s v="Post_3965"/>
    <x v="604"/>
    <x v="17"/>
    <x v="2"/>
    <x v="4"/>
    <x v="2"/>
    <x v="7"/>
    <n v="2139489"/>
    <n v="253501"/>
    <n v="29122"/>
    <n v="42801"/>
    <n v="325424"/>
    <n v="0.15210360978719684"/>
    <x v="1"/>
    <n v="0"/>
  </r>
  <r>
    <s v="Post_3966"/>
    <x v="362"/>
    <x v="18"/>
    <x v="2"/>
    <x v="6"/>
    <x v="5"/>
    <x v="6"/>
    <n v="3304797"/>
    <n v="79964"/>
    <n v="91333"/>
    <n v="16151"/>
    <n v="187448"/>
    <n v="5.6719974025636069E-2"/>
    <x v="0"/>
    <n v="0"/>
  </r>
  <r>
    <s v="Post_3967"/>
    <x v="9"/>
    <x v="7"/>
    <x v="3"/>
    <x v="0"/>
    <x v="4"/>
    <x v="1"/>
    <n v="831664"/>
    <n v="281099"/>
    <n v="74034"/>
    <n v="35394"/>
    <n v="390527"/>
    <n v="0.46957304873121836"/>
    <x v="0"/>
    <n v="0"/>
  </r>
  <r>
    <s v="Post_3968"/>
    <x v="673"/>
    <x v="10"/>
    <x v="0"/>
    <x v="3"/>
    <x v="5"/>
    <x v="6"/>
    <n v="1896555"/>
    <n v="325635"/>
    <n v="90256"/>
    <n v="42579"/>
    <n v="458470"/>
    <n v="0.24173830972473775"/>
    <x v="1"/>
    <n v="0"/>
  </r>
  <r>
    <s v="Post_3969"/>
    <x v="295"/>
    <x v="14"/>
    <x v="3"/>
    <x v="5"/>
    <x v="5"/>
    <x v="6"/>
    <n v="2926180"/>
    <n v="224208"/>
    <n v="89599"/>
    <n v="29486"/>
    <n v="343293"/>
    <n v="0.11731779999863302"/>
    <x v="2"/>
    <n v="0"/>
  </r>
  <r>
    <s v="Post_3970"/>
    <x v="235"/>
    <x v="1"/>
    <x v="1"/>
    <x v="7"/>
    <x v="3"/>
    <x v="5"/>
    <n v="3337724"/>
    <n v="191570"/>
    <n v="71507"/>
    <n v="21918"/>
    <n v="284995"/>
    <n v="8.5386029521913737E-2"/>
    <x v="1"/>
    <n v="0"/>
  </r>
  <r>
    <s v="Post_3971"/>
    <x v="506"/>
    <x v="7"/>
    <x v="1"/>
    <x v="6"/>
    <x v="3"/>
    <x v="6"/>
    <n v="1767518"/>
    <n v="159813"/>
    <n v="39987"/>
    <n v="10720"/>
    <n v="210520"/>
    <n v="0.11910486908761325"/>
    <x v="2"/>
    <n v="0"/>
  </r>
  <r>
    <s v="Post_3972"/>
    <x v="46"/>
    <x v="21"/>
    <x v="3"/>
    <x v="5"/>
    <x v="4"/>
    <x v="2"/>
    <n v="1296974"/>
    <n v="92749"/>
    <n v="71374"/>
    <n v="20625"/>
    <n v="184748"/>
    <n v="0.14244541525119239"/>
    <x v="1"/>
    <n v="0"/>
  </r>
  <r>
    <s v="Post_3973"/>
    <x v="663"/>
    <x v="19"/>
    <x v="2"/>
    <x v="6"/>
    <x v="2"/>
    <x v="7"/>
    <n v="3708594"/>
    <n v="356699"/>
    <n v="58539"/>
    <n v="21198"/>
    <n v="436436"/>
    <n v="0.11768233459904212"/>
    <x v="1"/>
    <n v="0"/>
  </r>
  <r>
    <s v="Post_3974"/>
    <x v="461"/>
    <x v="16"/>
    <x v="2"/>
    <x v="1"/>
    <x v="2"/>
    <x v="7"/>
    <n v="2599117"/>
    <n v="475173"/>
    <n v="74585"/>
    <n v="31898"/>
    <n v="581656"/>
    <n v="0.22378984862936144"/>
    <x v="0"/>
    <n v="0"/>
  </r>
  <r>
    <s v="Post_3975"/>
    <x v="40"/>
    <x v="6"/>
    <x v="0"/>
    <x v="0"/>
    <x v="3"/>
    <x v="3"/>
    <n v="1823238"/>
    <n v="494324"/>
    <n v="85923"/>
    <n v="40077"/>
    <n v="620324"/>
    <n v="0.34023204869578189"/>
    <x v="1"/>
    <n v="0"/>
  </r>
  <r>
    <s v="Post_3976"/>
    <x v="448"/>
    <x v="21"/>
    <x v="0"/>
    <x v="8"/>
    <x v="0"/>
    <x v="5"/>
    <n v="1600077"/>
    <n v="129716"/>
    <n v="2790"/>
    <n v="14896"/>
    <n v="147402"/>
    <n v="9.2121816637574322E-2"/>
    <x v="2"/>
    <n v="0"/>
  </r>
  <r>
    <s v="Post_3977"/>
    <x v="449"/>
    <x v="6"/>
    <x v="2"/>
    <x v="4"/>
    <x v="3"/>
    <x v="3"/>
    <n v="4518205"/>
    <n v="36025"/>
    <n v="67055"/>
    <n v="4213"/>
    <n v="107293"/>
    <n v="2.3746819810079447E-2"/>
    <x v="1"/>
    <n v="0"/>
  </r>
  <r>
    <s v="Post_3978"/>
    <x v="341"/>
    <x v="20"/>
    <x v="0"/>
    <x v="8"/>
    <x v="5"/>
    <x v="0"/>
    <n v="3675898"/>
    <n v="424882"/>
    <n v="5868"/>
    <n v="47233"/>
    <n v="477983"/>
    <n v="0.13003162764581608"/>
    <x v="1"/>
    <n v="0"/>
  </r>
  <r>
    <s v="Post_3979"/>
    <x v="441"/>
    <x v="5"/>
    <x v="3"/>
    <x v="1"/>
    <x v="2"/>
    <x v="6"/>
    <n v="1693131"/>
    <n v="46838"/>
    <n v="16010"/>
    <n v="46321"/>
    <n v="109169"/>
    <n v="6.4477586199768358E-2"/>
    <x v="1"/>
    <n v="0"/>
  </r>
  <r>
    <s v="Post_3980"/>
    <x v="650"/>
    <x v="13"/>
    <x v="2"/>
    <x v="5"/>
    <x v="3"/>
    <x v="4"/>
    <n v="440358"/>
    <n v="161015"/>
    <n v="16528"/>
    <n v="37265"/>
    <n v="214808"/>
    <n v="0.48780310565494439"/>
    <x v="1"/>
    <n v="0"/>
  </r>
  <r>
    <s v="Post_3981"/>
    <x v="132"/>
    <x v="12"/>
    <x v="2"/>
    <x v="0"/>
    <x v="5"/>
    <x v="7"/>
    <n v="4332749"/>
    <n v="174493"/>
    <n v="80245"/>
    <n v="4174"/>
    <n v="258912"/>
    <n v="5.9756981075986634E-2"/>
    <x v="2"/>
    <n v="0"/>
  </r>
  <r>
    <s v="Post_3982"/>
    <x v="300"/>
    <x v="2"/>
    <x v="2"/>
    <x v="5"/>
    <x v="2"/>
    <x v="6"/>
    <n v="1776924"/>
    <n v="72352"/>
    <n v="86364"/>
    <n v="20563"/>
    <n v="179279"/>
    <n v="0.10089289131105213"/>
    <x v="2"/>
    <n v="0"/>
  </r>
  <r>
    <s v="Post_3983"/>
    <x v="549"/>
    <x v="12"/>
    <x v="1"/>
    <x v="6"/>
    <x v="4"/>
    <x v="6"/>
    <n v="4388298"/>
    <n v="330555"/>
    <n v="48407"/>
    <n v="35648"/>
    <n v="414610"/>
    <n v="9.4480821493891254E-2"/>
    <x v="0"/>
    <n v="0"/>
  </r>
  <r>
    <s v="Post_3984"/>
    <x v="211"/>
    <x v="5"/>
    <x v="0"/>
    <x v="5"/>
    <x v="2"/>
    <x v="5"/>
    <n v="2882534"/>
    <n v="185167"/>
    <n v="90764"/>
    <n v="24019"/>
    <n v="299950"/>
    <n v="0.10405774918873463"/>
    <x v="2"/>
    <n v="0"/>
  </r>
  <r>
    <s v="Post_3985"/>
    <x v="163"/>
    <x v="4"/>
    <x v="3"/>
    <x v="5"/>
    <x v="1"/>
    <x v="3"/>
    <n v="2412512"/>
    <n v="455400"/>
    <n v="49741"/>
    <n v="46703"/>
    <n v="551844"/>
    <n v="0.22874248915653062"/>
    <x v="0"/>
    <n v="0"/>
  </r>
  <r>
    <s v="Post_3986"/>
    <x v="619"/>
    <x v="19"/>
    <x v="3"/>
    <x v="5"/>
    <x v="4"/>
    <x v="2"/>
    <n v="1550445"/>
    <n v="472372"/>
    <n v="85121"/>
    <n v="11599"/>
    <n v="569092"/>
    <n v="0.36705074994598325"/>
    <x v="1"/>
    <n v="0"/>
  </r>
  <r>
    <s v="Post_3987"/>
    <x v="461"/>
    <x v="16"/>
    <x v="3"/>
    <x v="3"/>
    <x v="2"/>
    <x v="4"/>
    <n v="3985203"/>
    <n v="968"/>
    <n v="67956"/>
    <n v="3471"/>
    <n v="72395"/>
    <n v="1.8165950391987561E-2"/>
    <x v="1"/>
    <n v="0"/>
  </r>
  <r>
    <s v="Post_3988"/>
    <x v="108"/>
    <x v="14"/>
    <x v="3"/>
    <x v="5"/>
    <x v="3"/>
    <x v="4"/>
    <n v="3906230"/>
    <n v="212115"/>
    <n v="8663"/>
    <n v="32728"/>
    <n v="253506"/>
    <n v="6.4897868277085574E-2"/>
    <x v="2"/>
    <n v="0"/>
  </r>
  <r>
    <s v="Post_3989"/>
    <x v="557"/>
    <x v="20"/>
    <x v="2"/>
    <x v="9"/>
    <x v="5"/>
    <x v="3"/>
    <n v="1945337"/>
    <n v="66807"/>
    <n v="22816"/>
    <n v="37103"/>
    <n v="126726"/>
    <n v="6.5143468715189196E-2"/>
    <x v="0"/>
    <n v="0"/>
  </r>
  <r>
    <s v="Post_3990"/>
    <x v="564"/>
    <x v="21"/>
    <x v="0"/>
    <x v="5"/>
    <x v="2"/>
    <x v="3"/>
    <n v="2238529"/>
    <n v="13461"/>
    <n v="7839"/>
    <n v="12119"/>
    <n v="33419"/>
    <n v="1.492900024971756E-2"/>
    <x v="2"/>
    <n v="0"/>
  </r>
  <r>
    <s v="Post_3991"/>
    <x v="7"/>
    <x v="0"/>
    <x v="3"/>
    <x v="9"/>
    <x v="1"/>
    <x v="4"/>
    <n v="1185769"/>
    <n v="77172"/>
    <n v="70940"/>
    <n v="21826"/>
    <n v="169938"/>
    <n v="0.14331459162788029"/>
    <x v="2"/>
    <n v="0"/>
  </r>
  <r>
    <s v="Post_3992"/>
    <x v="6"/>
    <x v="5"/>
    <x v="0"/>
    <x v="1"/>
    <x v="2"/>
    <x v="5"/>
    <n v="273295"/>
    <n v="216531"/>
    <n v="53482"/>
    <n v="21529"/>
    <n v="291542"/>
    <n v="1.066766680693024"/>
    <x v="2"/>
    <n v="0"/>
  </r>
  <r>
    <s v="Post_3993"/>
    <x v="384"/>
    <x v="0"/>
    <x v="2"/>
    <x v="7"/>
    <x v="2"/>
    <x v="1"/>
    <n v="1671364"/>
    <n v="127067"/>
    <n v="2495"/>
    <n v="5413"/>
    <n v="134975"/>
    <n v="8.0757393362547003E-2"/>
    <x v="2"/>
    <n v="0"/>
  </r>
  <r>
    <s v="Post_3994"/>
    <x v="134"/>
    <x v="1"/>
    <x v="2"/>
    <x v="5"/>
    <x v="0"/>
    <x v="1"/>
    <n v="722275"/>
    <n v="356481"/>
    <n v="92576"/>
    <n v="5159"/>
    <n v="454216"/>
    <n v="0.62886850576304043"/>
    <x v="2"/>
    <n v="0"/>
  </r>
  <r>
    <s v="Post_3995"/>
    <x v="537"/>
    <x v="15"/>
    <x v="0"/>
    <x v="5"/>
    <x v="2"/>
    <x v="4"/>
    <n v="3529332"/>
    <n v="98208"/>
    <n v="65819"/>
    <n v="48777"/>
    <n v="212804"/>
    <n v="6.0295829352410034E-2"/>
    <x v="0"/>
    <n v="0"/>
  </r>
  <r>
    <s v="Post_3996"/>
    <x v="107"/>
    <x v="18"/>
    <x v="2"/>
    <x v="9"/>
    <x v="4"/>
    <x v="2"/>
    <n v="2061542"/>
    <n v="244871"/>
    <n v="89297"/>
    <n v="1231"/>
    <n v="335399"/>
    <n v="0.16269326552648455"/>
    <x v="2"/>
    <n v="0"/>
  </r>
  <r>
    <s v="Post_3997"/>
    <x v="41"/>
    <x v="3"/>
    <x v="3"/>
    <x v="5"/>
    <x v="1"/>
    <x v="7"/>
    <n v="1158625"/>
    <n v="120211"/>
    <n v="76162"/>
    <n v="42534"/>
    <n v="238907"/>
    <n v="0.20619872693925989"/>
    <x v="2"/>
    <n v="0"/>
  </r>
  <r>
    <s v="Post_3998"/>
    <x v="412"/>
    <x v="5"/>
    <x v="1"/>
    <x v="7"/>
    <x v="0"/>
    <x v="1"/>
    <n v="819360"/>
    <n v="249139"/>
    <n v="23677"/>
    <n v="17298"/>
    <n v="290114"/>
    <n v="0.35407391134544036"/>
    <x v="0"/>
    <n v="0"/>
  </r>
  <r>
    <s v="Post_3999"/>
    <x v="589"/>
    <x v="6"/>
    <x v="3"/>
    <x v="9"/>
    <x v="0"/>
    <x v="3"/>
    <n v="4045897"/>
    <n v="414208"/>
    <n v="96075"/>
    <n v="26070"/>
    <n v="536353"/>
    <n v="0.1325671414769086"/>
    <x v="0"/>
    <n v="0"/>
  </r>
  <r>
    <s v="Post_4000"/>
    <x v="301"/>
    <x v="23"/>
    <x v="3"/>
    <x v="3"/>
    <x v="5"/>
    <x v="6"/>
    <n v="491577"/>
    <n v="279007"/>
    <n v="74786"/>
    <n v="43588"/>
    <n v="397381"/>
    <n v="0.80837996895705044"/>
    <x v="0"/>
    <n v="0"/>
  </r>
  <r>
    <s v="Post_4001"/>
    <x v="538"/>
    <x v="15"/>
    <x v="1"/>
    <x v="9"/>
    <x v="5"/>
    <x v="0"/>
    <n v="37868"/>
    <n v="454927"/>
    <n v="20602"/>
    <n v="4792"/>
    <n v="480321"/>
    <n v="12.684086827928594"/>
    <x v="0"/>
    <n v="0"/>
  </r>
  <r>
    <s v="Post_4002"/>
    <x v="486"/>
    <x v="19"/>
    <x v="1"/>
    <x v="3"/>
    <x v="4"/>
    <x v="6"/>
    <n v="4239953"/>
    <n v="55663"/>
    <n v="86769"/>
    <n v="31454"/>
    <n v="173886"/>
    <n v="4.1011303663035889E-2"/>
    <x v="2"/>
    <n v="0"/>
  </r>
  <r>
    <s v="Post_4003"/>
    <x v="328"/>
    <x v="2"/>
    <x v="3"/>
    <x v="6"/>
    <x v="3"/>
    <x v="1"/>
    <n v="1532152"/>
    <n v="114456"/>
    <n v="95705"/>
    <n v="32194"/>
    <n v="242355"/>
    <n v="0.15817947566559976"/>
    <x v="1"/>
    <n v="0"/>
  </r>
  <r>
    <s v="Post_4004"/>
    <x v="720"/>
    <x v="20"/>
    <x v="1"/>
    <x v="7"/>
    <x v="5"/>
    <x v="3"/>
    <n v="309913"/>
    <n v="233668"/>
    <n v="86886"/>
    <n v="20588"/>
    <n v="341142"/>
    <n v="1.1007669894454251"/>
    <x v="0"/>
    <n v="0"/>
  </r>
  <r>
    <s v="Post_4005"/>
    <x v="253"/>
    <x v="4"/>
    <x v="1"/>
    <x v="5"/>
    <x v="1"/>
    <x v="0"/>
    <n v="818780"/>
    <n v="44981"/>
    <n v="24326"/>
    <n v="35705"/>
    <n v="105012"/>
    <n v="0.12825423190600649"/>
    <x v="0"/>
    <n v="0"/>
  </r>
  <r>
    <s v="Post_4006"/>
    <x v="602"/>
    <x v="8"/>
    <x v="3"/>
    <x v="5"/>
    <x v="1"/>
    <x v="0"/>
    <n v="4756488"/>
    <n v="185347"/>
    <n v="55971"/>
    <n v="17036"/>
    <n v="258354"/>
    <n v="5.4316125679282699E-2"/>
    <x v="1"/>
    <n v="0"/>
  </r>
  <r>
    <s v="Post_4007"/>
    <x v="287"/>
    <x v="16"/>
    <x v="0"/>
    <x v="6"/>
    <x v="0"/>
    <x v="6"/>
    <n v="1424172"/>
    <n v="220254"/>
    <n v="90996"/>
    <n v="21734"/>
    <n v="332984"/>
    <n v="0.23380883769657035"/>
    <x v="0"/>
    <n v="0"/>
  </r>
  <r>
    <s v="Post_4008"/>
    <x v="293"/>
    <x v="19"/>
    <x v="2"/>
    <x v="4"/>
    <x v="5"/>
    <x v="6"/>
    <n v="2759298"/>
    <n v="242144"/>
    <n v="27139"/>
    <n v="7945"/>
    <n v="277228"/>
    <n v="0.10047048198491065"/>
    <x v="0"/>
    <n v="0"/>
  </r>
  <r>
    <s v="Post_4009"/>
    <x v="508"/>
    <x v="0"/>
    <x v="3"/>
    <x v="3"/>
    <x v="2"/>
    <x v="6"/>
    <n v="721858"/>
    <n v="449162"/>
    <n v="91563"/>
    <n v="10392"/>
    <n v="551117"/>
    <n v="0.76347010076774102"/>
    <x v="0"/>
    <n v="0"/>
  </r>
  <r>
    <s v="Post_4010"/>
    <x v="499"/>
    <x v="11"/>
    <x v="2"/>
    <x v="3"/>
    <x v="3"/>
    <x v="4"/>
    <n v="1202451"/>
    <n v="311058"/>
    <n v="69740"/>
    <n v="38106"/>
    <n v="418904"/>
    <n v="0.34837511050346337"/>
    <x v="0"/>
    <n v="0"/>
  </r>
  <r>
    <s v="Post_4011"/>
    <x v="365"/>
    <x v="21"/>
    <x v="0"/>
    <x v="9"/>
    <x v="2"/>
    <x v="6"/>
    <n v="3531840"/>
    <n v="194082"/>
    <n v="70643"/>
    <n v="39446"/>
    <n v="304171"/>
    <n v="8.6122531031983335E-2"/>
    <x v="1"/>
    <n v="0"/>
  </r>
  <r>
    <s v="Post_4012"/>
    <x v="356"/>
    <x v="4"/>
    <x v="3"/>
    <x v="3"/>
    <x v="0"/>
    <x v="2"/>
    <n v="2253765"/>
    <n v="438727"/>
    <n v="59697"/>
    <n v="16032"/>
    <n v="514456"/>
    <n v="0.22826514743107645"/>
    <x v="0"/>
    <n v="0"/>
  </r>
  <r>
    <s v="Post_4013"/>
    <x v="238"/>
    <x v="7"/>
    <x v="3"/>
    <x v="2"/>
    <x v="0"/>
    <x v="2"/>
    <n v="4489207"/>
    <n v="200223"/>
    <n v="76908"/>
    <n v="15045"/>
    <n v="292176"/>
    <n v="6.5084100599504549E-2"/>
    <x v="0"/>
    <n v="0"/>
  </r>
  <r>
    <s v="Post_4014"/>
    <x v="395"/>
    <x v="6"/>
    <x v="2"/>
    <x v="0"/>
    <x v="5"/>
    <x v="0"/>
    <n v="1507283"/>
    <n v="378173"/>
    <n v="24558"/>
    <n v="9605"/>
    <n v="412336"/>
    <n v="0.27356242988211238"/>
    <x v="2"/>
    <n v="0"/>
  </r>
  <r>
    <s v="Post_4015"/>
    <x v="577"/>
    <x v="8"/>
    <x v="0"/>
    <x v="6"/>
    <x v="0"/>
    <x v="6"/>
    <n v="4428383"/>
    <n v="105620"/>
    <n v="55893"/>
    <n v="8168"/>
    <n v="169681"/>
    <n v="3.8316694829692917E-2"/>
    <x v="1"/>
    <n v="0"/>
  </r>
  <r>
    <s v="Post_4016"/>
    <x v="178"/>
    <x v="13"/>
    <x v="3"/>
    <x v="2"/>
    <x v="2"/>
    <x v="1"/>
    <n v="3762530"/>
    <n v="197063"/>
    <n v="39052"/>
    <n v="11363"/>
    <n v="247478"/>
    <n v="6.5774359274211769E-2"/>
    <x v="0"/>
    <n v="0"/>
  </r>
  <r>
    <s v="Post_4017"/>
    <x v="46"/>
    <x v="21"/>
    <x v="0"/>
    <x v="0"/>
    <x v="3"/>
    <x v="1"/>
    <n v="3646904"/>
    <n v="398181"/>
    <n v="9171"/>
    <n v="20163"/>
    <n v="427515"/>
    <n v="0.11722683130677418"/>
    <x v="0"/>
    <n v="0"/>
  </r>
  <r>
    <s v="Post_4018"/>
    <x v="442"/>
    <x v="3"/>
    <x v="0"/>
    <x v="9"/>
    <x v="0"/>
    <x v="2"/>
    <n v="110071"/>
    <n v="424227"/>
    <n v="44869"/>
    <n v="1792"/>
    <n v="470888"/>
    <n v="4.2780387204622468"/>
    <x v="0"/>
    <n v="0"/>
  </r>
  <r>
    <s v="Post_4019"/>
    <x v="379"/>
    <x v="1"/>
    <x v="3"/>
    <x v="5"/>
    <x v="5"/>
    <x v="6"/>
    <n v="4003544"/>
    <n v="494378"/>
    <n v="79405"/>
    <n v="21049"/>
    <n v="594832"/>
    <n v="0.14857636134384936"/>
    <x v="0"/>
    <n v="0"/>
  </r>
  <r>
    <s v="Post_4020"/>
    <x v="505"/>
    <x v="4"/>
    <x v="2"/>
    <x v="4"/>
    <x v="5"/>
    <x v="6"/>
    <n v="3047152"/>
    <n v="462966"/>
    <n v="98217"/>
    <n v="28891"/>
    <n v="590074"/>
    <n v="0.1936477077612144"/>
    <x v="0"/>
    <n v="0"/>
  </r>
  <r>
    <s v="Post_4021"/>
    <x v="331"/>
    <x v="11"/>
    <x v="1"/>
    <x v="9"/>
    <x v="3"/>
    <x v="3"/>
    <n v="3233160"/>
    <n v="397430"/>
    <n v="48054"/>
    <n v="5915"/>
    <n v="451399"/>
    <n v="0.13961542268245308"/>
    <x v="0"/>
    <n v="0"/>
  </r>
  <r>
    <s v="Post_4022"/>
    <x v="249"/>
    <x v="16"/>
    <x v="1"/>
    <x v="2"/>
    <x v="4"/>
    <x v="2"/>
    <n v="853710"/>
    <n v="449205"/>
    <n v="79352"/>
    <n v="18209"/>
    <n v="546766"/>
    <n v="0.64045870377528669"/>
    <x v="0"/>
    <n v="0"/>
  </r>
  <r>
    <s v="Post_4023"/>
    <x v="401"/>
    <x v="17"/>
    <x v="1"/>
    <x v="7"/>
    <x v="0"/>
    <x v="2"/>
    <n v="1120916"/>
    <n v="125751"/>
    <n v="65533"/>
    <n v="15013"/>
    <n v="206297"/>
    <n v="0.18404322893062461"/>
    <x v="2"/>
    <n v="0"/>
  </r>
  <r>
    <s v="Post_4024"/>
    <x v="712"/>
    <x v="14"/>
    <x v="0"/>
    <x v="4"/>
    <x v="3"/>
    <x v="3"/>
    <n v="2067844"/>
    <n v="424988"/>
    <n v="14387"/>
    <n v="41987"/>
    <n v="481362"/>
    <n v="0.2327844847096783"/>
    <x v="0"/>
    <n v="0"/>
  </r>
  <r>
    <s v="Post_4025"/>
    <x v="23"/>
    <x v="13"/>
    <x v="3"/>
    <x v="8"/>
    <x v="4"/>
    <x v="6"/>
    <n v="3461714"/>
    <n v="492070"/>
    <n v="41239"/>
    <n v="14029"/>
    <n v="547338"/>
    <n v="0.15811184863914235"/>
    <x v="2"/>
    <n v="0"/>
  </r>
  <r>
    <s v="Post_4026"/>
    <x v="132"/>
    <x v="12"/>
    <x v="3"/>
    <x v="7"/>
    <x v="5"/>
    <x v="5"/>
    <n v="1752782"/>
    <n v="343059"/>
    <n v="44339"/>
    <n v="20919"/>
    <n v="408317"/>
    <n v="0.23295367022253766"/>
    <x v="0"/>
    <n v="0"/>
  </r>
  <r>
    <s v="Post_4027"/>
    <x v="25"/>
    <x v="15"/>
    <x v="3"/>
    <x v="9"/>
    <x v="1"/>
    <x v="0"/>
    <n v="1655182"/>
    <n v="353876"/>
    <n v="55327"/>
    <n v="12793"/>
    <n v="421996"/>
    <n v="0.25495444005553469"/>
    <x v="1"/>
    <n v="0"/>
  </r>
  <r>
    <s v="Post_4028"/>
    <x v="113"/>
    <x v="18"/>
    <x v="3"/>
    <x v="9"/>
    <x v="0"/>
    <x v="7"/>
    <n v="4855651"/>
    <n v="304813"/>
    <n v="25847"/>
    <n v="27390"/>
    <n v="358050"/>
    <n v="7.3738825133849203E-2"/>
    <x v="2"/>
    <n v="0"/>
  </r>
  <r>
    <s v="Post_4029"/>
    <x v="150"/>
    <x v="14"/>
    <x v="0"/>
    <x v="0"/>
    <x v="3"/>
    <x v="4"/>
    <n v="1839502"/>
    <n v="136831"/>
    <n v="56756"/>
    <n v="37198"/>
    <n v="230785"/>
    <n v="0.12546058661529044"/>
    <x v="2"/>
    <n v="0"/>
  </r>
  <r>
    <s v="Post_4030"/>
    <x v="453"/>
    <x v="10"/>
    <x v="1"/>
    <x v="4"/>
    <x v="2"/>
    <x v="1"/>
    <n v="3428164"/>
    <n v="338911"/>
    <n v="99243"/>
    <n v="18226"/>
    <n v="456380"/>
    <n v="0.13312665321729064"/>
    <x v="2"/>
    <n v="0"/>
  </r>
  <r>
    <s v="Post_4031"/>
    <x v="263"/>
    <x v="21"/>
    <x v="2"/>
    <x v="3"/>
    <x v="1"/>
    <x v="7"/>
    <n v="2051301"/>
    <n v="418379"/>
    <n v="78834"/>
    <n v="35131"/>
    <n v="532344"/>
    <n v="0.25951530272739104"/>
    <x v="0"/>
    <n v="0"/>
  </r>
  <r>
    <s v="Post_4032"/>
    <x v="386"/>
    <x v="12"/>
    <x v="1"/>
    <x v="1"/>
    <x v="2"/>
    <x v="0"/>
    <n v="2322338"/>
    <n v="344964"/>
    <n v="48344"/>
    <n v="19822"/>
    <n v="413130"/>
    <n v="0.17789400164833888"/>
    <x v="2"/>
    <n v="0"/>
  </r>
  <r>
    <s v="Post_4033"/>
    <x v="179"/>
    <x v="7"/>
    <x v="3"/>
    <x v="0"/>
    <x v="0"/>
    <x v="0"/>
    <n v="1546514"/>
    <n v="462049"/>
    <n v="10948"/>
    <n v="5720"/>
    <n v="478717"/>
    <n v="0.30954585603492757"/>
    <x v="2"/>
    <n v="0"/>
  </r>
  <r>
    <s v="Post_4034"/>
    <x v="553"/>
    <x v="11"/>
    <x v="1"/>
    <x v="2"/>
    <x v="2"/>
    <x v="4"/>
    <n v="3236693"/>
    <n v="354205"/>
    <n v="98081"/>
    <n v="45380"/>
    <n v="497666"/>
    <n v="0.15375755439270886"/>
    <x v="1"/>
    <n v="0"/>
  </r>
  <r>
    <s v="Post_4035"/>
    <x v="619"/>
    <x v="19"/>
    <x v="0"/>
    <x v="3"/>
    <x v="2"/>
    <x v="6"/>
    <n v="1733587"/>
    <n v="64486"/>
    <n v="7705"/>
    <n v="46480"/>
    <n v="118671"/>
    <n v="6.845402047892607E-2"/>
    <x v="0"/>
    <n v="0"/>
  </r>
  <r>
    <s v="Post_4036"/>
    <x v="457"/>
    <x v="20"/>
    <x v="1"/>
    <x v="6"/>
    <x v="0"/>
    <x v="3"/>
    <n v="2948068"/>
    <n v="200500"/>
    <n v="50312"/>
    <n v="4179"/>
    <n v="254991"/>
    <n v="8.6494273537788144E-2"/>
    <x v="1"/>
    <n v="0"/>
  </r>
  <r>
    <s v="Post_4037"/>
    <x v="242"/>
    <x v="20"/>
    <x v="0"/>
    <x v="2"/>
    <x v="0"/>
    <x v="3"/>
    <n v="892935"/>
    <n v="148751"/>
    <n v="17295"/>
    <n v="25141"/>
    <n v="191187"/>
    <n v="0.21411076954089603"/>
    <x v="0"/>
    <n v="0"/>
  </r>
  <r>
    <s v="Post_4038"/>
    <x v="603"/>
    <x v="2"/>
    <x v="2"/>
    <x v="8"/>
    <x v="0"/>
    <x v="7"/>
    <n v="4274005"/>
    <n v="260121"/>
    <n v="42176"/>
    <n v="33715"/>
    <n v="336012"/>
    <n v="7.8617596376232599E-2"/>
    <x v="0"/>
    <n v="0"/>
  </r>
  <r>
    <s v="Post_4039"/>
    <x v="128"/>
    <x v="4"/>
    <x v="1"/>
    <x v="5"/>
    <x v="0"/>
    <x v="6"/>
    <n v="1405829"/>
    <n v="228388"/>
    <n v="4628"/>
    <n v="10107"/>
    <n v="243123"/>
    <n v="0.1729392408322776"/>
    <x v="2"/>
    <n v="0"/>
  </r>
  <r>
    <s v="Post_4040"/>
    <x v="195"/>
    <x v="10"/>
    <x v="3"/>
    <x v="5"/>
    <x v="4"/>
    <x v="3"/>
    <n v="440801"/>
    <n v="435945"/>
    <n v="79651"/>
    <n v="6051"/>
    <n v="521647"/>
    <n v="1.1834070249386912"/>
    <x v="2"/>
    <n v="0"/>
  </r>
  <r>
    <s v="Post_4041"/>
    <x v="132"/>
    <x v="12"/>
    <x v="2"/>
    <x v="8"/>
    <x v="3"/>
    <x v="2"/>
    <n v="1357441"/>
    <n v="388944"/>
    <n v="62108"/>
    <n v="22302"/>
    <n v="473354"/>
    <n v="0.3487105516924861"/>
    <x v="2"/>
    <n v="0"/>
  </r>
  <r>
    <s v="Post_4042"/>
    <x v="17"/>
    <x v="6"/>
    <x v="1"/>
    <x v="7"/>
    <x v="2"/>
    <x v="5"/>
    <n v="613581"/>
    <n v="340814"/>
    <n v="15805"/>
    <n v="34558"/>
    <n v="391177"/>
    <n v="0.63753114910663788"/>
    <x v="0"/>
    <n v="0"/>
  </r>
  <r>
    <s v="Post_4043"/>
    <x v="702"/>
    <x v="1"/>
    <x v="0"/>
    <x v="7"/>
    <x v="0"/>
    <x v="2"/>
    <n v="4155659"/>
    <n v="447547"/>
    <n v="81762"/>
    <n v="7354"/>
    <n v="536663"/>
    <n v="0.12914028797839283"/>
    <x v="0"/>
    <n v="0"/>
  </r>
  <r>
    <s v="Post_4044"/>
    <x v="400"/>
    <x v="19"/>
    <x v="3"/>
    <x v="1"/>
    <x v="5"/>
    <x v="4"/>
    <n v="3146159"/>
    <n v="128178"/>
    <n v="52353"/>
    <n v="48139"/>
    <n v="228670"/>
    <n v="7.2682277024142775E-2"/>
    <x v="0"/>
    <n v="0"/>
  </r>
  <r>
    <s v="Post_4045"/>
    <x v="458"/>
    <x v="21"/>
    <x v="0"/>
    <x v="7"/>
    <x v="4"/>
    <x v="6"/>
    <n v="4561998"/>
    <n v="433892"/>
    <n v="13968"/>
    <n v="41674"/>
    <n v="489534"/>
    <n v="0.10730692998988602"/>
    <x v="1"/>
    <n v="0"/>
  </r>
  <r>
    <s v="Post_4046"/>
    <x v="395"/>
    <x v="6"/>
    <x v="0"/>
    <x v="3"/>
    <x v="0"/>
    <x v="6"/>
    <n v="1258147"/>
    <n v="114548"/>
    <n v="75062"/>
    <n v="5195"/>
    <n v="194805"/>
    <n v="0.15483484839211953"/>
    <x v="2"/>
    <n v="0"/>
  </r>
  <r>
    <s v="Post_4047"/>
    <x v="405"/>
    <x v="13"/>
    <x v="3"/>
    <x v="7"/>
    <x v="4"/>
    <x v="4"/>
    <n v="759304"/>
    <n v="289598"/>
    <n v="90867"/>
    <n v="28354"/>
    <n v="408819"/>
    <n v="0.53841280962565718"/>
    <x v="0"/>
    <n v="0"/>
  </r>
  <r>
    <s v="Post_4048"/>
    <x v="564"/>
    <x v="21"/>
    <x v="0"/>
    <x v="7"/>
    <x v="0"/>
    <x v="7"/>
    <n v="4035840"/>
    <n v="146142"/>
    <n v="67286"/>
    <n v="46736"/>
    <n v="260164"/>
    <n v="6.4463407865524902E-2"/>
    <x v="2"/>
    <n v="0"/>
  </r>
  <r>
    <s v="Post_4049"/>
    <x v="488"/>
    <x v="1"/>
    <x v="0"/>
    <x v="6"/>
    <x v="4"/>
    <x v="3"/>
    <n v="473117"/>
    <n v="177746"/>
    <n v="40508"/>
    <n v="10764"/>
    <n v="229018"/>
    <n v="0.48406208189517602"/>
    <x v="1"/>
    <n v="0"/>
  </r>
  <r>
    <s v="Post_4050"/>
    <x v="223"/>
    <x v="7"/>
    <x v="3"/>
    <x v="8"/>
    <x v="5"/>
    <x v="6"/>
    <n v="3837701"/>
    <n v="34026"/>
    <n v="11671"/>
    <n v="48725"/>
    <n v="94422"/>
    <n v="2.4603792739455212E-2"/>
    <x v="2"/>
    <n v="0"/>
  </r>
  <r>
    <s v="Post_4051"/>
    <x v="519"/>
    <x v="22"/>
    <x v="3"/>
    <x v="2"/>
    <x v="3"/>
    <x v="6"/>
    <n v="3940029"/>
    <n v="37059"/>
    <n v="29642"/>
    <n v="26332"/>
    <n v="93033"/>
    <n v="2.3612262752380757E-2"/>
    <x v="0"/>
    <n v="0"/>
  </r>
  <r>
    <s v="Post_4052"/>
    <x v="161"/>
    <x v="16"/>
    <x v="1"/>
    <x v="6"/>
    <x v="4"/>
    <x v="2"/>
    <n v="3442649"/>
    <n v="448032"/>
    <n v="36711"/>
    <n v="48874"/>
    <n v="533617"/>
    <n v="0.15500186048592232"/>
    <x v="1"/>
    <n v="0"/>
  </r>
  <r>
    <s v="Post_4053"/>
    <x v="107"/>
    <x v="18"/>
    <x v="2"/>
    <x v="0"/>
    <x v="4"/>
    <x v="3"/>
    <n v="3922748"/>
    <n v="50348"/>
    <n v="92144"/>
    <n v="19648"/>
    <n v="162140"/>
    <n v="4.1333269432550855E-2"/>
    <x v="1"/>
    <n v="0"/>
  </r>
  <r>
    <s v="Post_4054"/>
    <x v="205"/>
    <x v="16"/>
    <x v="0"/>
    <x v="1"/>
    <x v="0"/>
    <x v="4"/>
    <n v="4326820"/>
    <n v="253332"/>
    <n v="19538"/>
    <n v="26317"/>
    <n v="299187"/>
    <n v="6.9147087237278179E-2"/>
    <x v="2"/>
    <n v="0"/>
  </r>
  <r>
    <s v="Post_4055"/>
    <x v="411"/>
    <x v="8"/>
    <x v="0"/>
    <x v="2"/>
    <x v="2"/>
    <x v="2"/>
    <n v="2075502"/>
    <n v="161209"/>
    <n v="47279"/>
    <n v="11783"/>
    <n v="220271"/>
    <n v="0.10612902324353338"/>
    <x v="2"/>
    <n v="0"/>
  </r>
  <r>
    <s v="Post_4056"/>
    <x v="656"/>
    <x v="12"/>
    <x v="3"/>
    <x v="6"/>
    <x v="5"/>
    <x v="7"/>
    <n v="3709713"/>
    <n v="180551"/>
    <n v="28942"/>
    <n v="24102"/>
    <n v="233595"/>
    <n v="6.2968483006636905E-2"/>
    <x v="0"/>
    <n v="0"/>
  </r>
  <r>
    <s v="Post_4057"/>
    <x v="621"/>
    <x v="21"/>
    <x v="3"/>
    <x v="7"/>
    <x v="4"/>
    <x v="0"/>
    <n v="318153"/>
    <n v="139099"/>
    <n v="36928"/>
    <n v="11688"/>
    <n v="187715"/>
    <n v="0.59001486706081663"/>
    <x v="2"/>
    <n v="0"/>
  </r>
  <r>
    <s v="Post_4058"/>
    <x v="450"/>
    <x v="15"/>
    <x v="3"/>
    <x v="7"/>
    <x v="3"/>
    <x v="3"/>
    <n v="2662851"/>
    <n v="13209"/>
    <n v="44256"/>
    <n v="42595"/>
    <n v="100060"/>
    <n v="3.7576266940959148E-2"/>
    <x v="1"/>
    <n v="0"/>
  </r>
  <r>
    <s v="Post_4059"/>
    <x v="266"/>
    <x v="19"/>
    <x v="3"/>
    <x v="4"/>
    <x v="0"/>
    <x v="2"/>
    <n v="2035129"/>
    <n v="76855"/>
    <n v="3962"/>
    <n v="13400"/>
    <n v="94217"/>
    <n v="4.6295345405622933E-2"/>
    <x v="0"/>
    <n v="0"/>
  </r>
  <r>
    <s v="Post_4060"/>
    <x v="516"/>
    <x v="10"/>
    <x v="2"/>
    <x v="5"/>
    <x v="3"/>
    <x v="0"/>
    <n v="2722178"/>
    <n v="260133"/>
    <n v="32788"/>
    <n v="48301"/>
    <n v="341222"/>
    <n v="0.12534889342284009"/>
    <x v="2"/>
    <n v="0"/>
  </r>
  <r>
    <s v="Post_4061"/>
    <x v="450"/>
    <x v="15"/>
    <x v="3"/>
    <x v="3"/>
    <x v="3"/>
    <x v="0"/>
    <n v="4242550"/>
    <n v="489296"/>
    <n v="20200"/>
    <n v="6399"/>
    <n v="515895"/>
    <n v="0.12160021685071479"/>
    <x v="2"/>
    <n v="0"/>
  </r>
  <r>
    <s v="Post_4062"/>
    <x v="216"/>
    <x v="22"/>
    <x v="0"/>
    <x v="9"/>
    <x v="1"/>
    <x v="7"/>
    <n v="4255337"/>
    <n v="236358"/>
    <n v="81105"/>
    <n v="43056"/>
    <n v="360519"/>
    <n v="8.472160959284776E-2"/>
    <x v="1"/>
    <n v="0"/>
  </r>
  <r>
    <s v="Post_4063"/>
    <x v="543"/>
    <x v="15"/>
    <x v="2"/>
    <x v="6"/>
    <x v="2"/>
    <x v="2"/>
    <n v="817713"/>
    <n v="125792"/>
    <n v="35355"/>
    <n v="5263"/>
    <n v="166410"/>
    <n v="0.20350660928712153"/>
    <x v="0"/>
    <n v="0"/>
  </r>
  <r>
    <s v="Post_4064"/>
    <x v="164"/>
    <x v="4"/>
    <x v="0"/>
    <x v="1"/>
    <x v="2"/>
    <x v="0"/>
    <n v="4266731"/>
    <n v="179238"/>
    <n v="79039"/>
    <n v="23497"/>
    <n v="281774"/>
    <n v="6.6039785493859346E-2"/>
    <x v="0"/>
    <n v="0"/>
  </r>
  <r>
    <s v="Post_4065"/>
    <x v="251"/>
    <x v="17"/>
    <x v="3"/>
    <x v="6"/>
    <x v="5"/>
    <x v="0"/>
    <n v="605016"/>
    <n v="73596"/>
    <n v="29486"/>
    <n v="22879"/>
    <n v="125961"/>
    <n v="0.20819449402990994"/>
    <x v="0"/>
    <n v="0"/>
  </r>
  <r>
    <s v="Post_4066"/>
    <x v="202"/>
    <x v="22"/>
    <x v="1"/>
    <x v="9"/>
    <x v="2"/>
    <x v="2"/>
    <n v="3344955"/>
    <n v="143212"/>
    <n v="81068"/>
    <n v="21258"/>
    <n v="245538"/>
    <n v="7.3405471822490881E-2"/>
    <x v="2"/>
    <n v="0"/>
  </r>
  <r>
    <s v="Post_4067"/>
    <x v="585"/>
    <x v="16"/>
    <x v="3"/>
    <x v="0"/>
    <x v="4"/>
    <x v="3"/>
    <n v="2300705"/>
    <n v="446587"/>
    <n v="11396"/>
    <n v="12186"/>
    <n v="470169"/>
    <n v="0.20435866397473818"/>
    <x v="1"/>
    <n v="0"/>
  </r>
  <r>
    <s v="Post_4068"/>
    <x v="328"/>
    <x v="2"/>
    <x v="2"/>
    <x v="2"/>
    <x v="0"/>
    <x v="5"/>
    <n v="4408711"/>
    <n v="139162"/>
    <n v="18328"/>
    <n v="10579"/>
    <n v="168069"/>
    <n v="3.8122027050536994E-2"/>
    <x v="1"/>
    <n v="0"/>
  </r>
  <r>
    <s v="Post_4069"/>
    <x v="499"/>
    <x v="11"/>
    <x v="0"/>
    <x v="3"/>
    <x v="1"/>
    <x v="0"/>
    <n v="2477355"/>
    <n v="23223"/>
    <n v="33471"/>
    <n v="36225"/>
    <n v="92919"/>
    <n v="3.7507341499300663E-2"/>
    <x v="0"/>
    <n v="0"/>
  </r>
  <r>
    <s v="Post_4070"/>
    <x v="587"/>
    <x v="22"/>
    <x v="0"/>
    <x v="5"/>
    <x v="4"/>
    <x v="7"/>
    <n v="4096582"/>
    <n v="238913"/>
    <n v="3420"/>
    <n v="3568"/>
    <n v="245901"/>
    <n v="6.0025894758117863E-2"/>
    <x v="2"/>
    <n v="0"/>
  </r>
  <r>
    <s v="Post_4071"/>
    <x v="247"/>
    <x v="14"/>
    <x v="3"/>
    <x v="2"/>
    <x v="1"/>
    <x v="4"/>
    <n v="4565439"/>
    <n v="476755"/>
    <n v="54497"/>
    <n v="22930"/>
    <n v="554182"/>
    <n v="0.12138635517854909"/>
    <x v="2"/>
    <n v="0"/>
  </r>
  <r>
    <s v="Post_4072"/>
    <x v="714"/>
    <x v="14"/>
    <x v="2"/>
    <x v="9"/>
    <x v="1"/>
    <x v="5"/>
    <n v="1732712"/>
    <n v="285823"/>
    <n v="25043"/>
    <n v="11214"/>
    <n v="322080"/>
    <n v="0.18588201616887284"/>
    <x v="0"/>
    <n v="0"/>
  </r>
  <r>
    <s v="Post_4073"/>
    <x v="670"/>
    <x v="13"/>
    <x v="1"/>
    <x v="5"/>
    <x v="0"/>
    <x v="4"/>
    <n v="1701847"/>
    <n v="238397"/>
    <n v="68324"/>
    <n v="48745"/>
    <n v="355466"/>
    <n v="0.2088707151700476"/>
    <x v="2"/>
    <n v="0"/>
  </r>
  <r>
    <s v="Post_4074"/>
    <x v="648"/>
    <x v="3"/>
    <x v="3"/>
    <x v="8"/>
    <x v="0"/>
    <x v="7"/>
    <n v="2814866"/>
    <n v="139885"/>
    <n v="84439"/>
    <n v="16571"/>
    <n v="240895"/>
    <n v="8.5579562224276401E-2"/>
    <x v="0"/>
    <n v="0"/>
  </r>
  <r>
    <s v="Post_4075"/>
    <x v="13"/>
    <x v="4"/>
    <x v="0"/>
    <x v="3"/>
    <x v="3"/>
    <x v="0"/>
    <n v="2686688"/>
    <n v="125458"/>
    <n v="61845"/>
    <n v="23713"/>
    <n v="211016"/>
    <n v="7.8541311830774549E-2"/>
    <x v="1"/>
    <n v="0"/>
  </r>
  <r>
    <s v="Post_4076"/>
    <x v="370"/>
    <x v="17"/>
    <x v="2"/>
    <x v="4"/>
    <x v="0"/>
    <x v="0"/>
    <n v="2008812"/>
    <n v="332179"/>
    <n v="99793"/>
    <n v="24661"/>
    <n v="456633"/>
    <n v="0.22731495032885107"/>
    <x v="0"/>
    <n v="0"/>
  </r>
  <r>
    <s v="Post_4077"/>
    <x v="466"/>
    <x v="8"/>
    <x v="3"/>
    <x v="5"/>
    <x v="4"/>
    <x v="1"/>
    <n v="850783"/>
    <n v="352600"/>
    <n v="91742"/>
    <n v="39257"/>
    <n v="483599"/>
    <n v="0.56841638819769558"/>
    <x v="1"/>
    <n v="0"/>
  </r>
  <r>
    <s v="Post_4078"/>
    <x v="605"/>
    <x v="17"/>
    <x v="2"/>
    <x v="7"/>
    <x v="2"/>
    <x v="1"/>
    <n v="4859286"/>
    <n v="76757"/>
    <n v="34856"/>
    <n v="6594"/>
    <n v="118207"/>
    <n v="2.4326001803557148E-2"/>
    <x v="1"/>
    <n v="0"/>
  </r>
  <r>
    <s v="Post_4079"/>
    <x v="368"/>
    <x v="9"/>
    <x v="2"/>
    <x v="8"/>
    <x v="4"/>
    <x v="4"/>
    <n v="2208731"/>
    <n v="195436"/>
    <n v="5790"/>
    <n v="30276"/>
    <n v="231502"/>
    <n v="0.10481222022962507"/>
    <x v="2"/>
    <n v="0"/>
  </r>
  <r>
    <s v="Post_4080"/>
    <x v="35"/>
    <x v="13"/>
    <x v="3"/>
    <x v="9"/>
    <x v="4"/>
    <x v="6"/>
    <n v="3095698"/>
    <n v="281026"/>
    <n v="51194"/>
    <n v="24140"/>
    <n v="356360"/>
    <n v="0.11511458805090161"/>
    <x v="0"/>
    <n v="0"/>
  </r>
  <r>
    <s v="Post_4081"/>
    <x v="328"/>
    <x v="2"/>
    <x v="0"/>
    <x v="0"/>
    <x v="3"/>
    <x v="1"/>
    <n v="3286984"/>
    <n v="1798"/>
    <n v="28963"/>
    <n v="13208"/>
    <n v="43969"/>
    <n v="1.3376700342928351E-2"/>
    <x v="1"/>
    <n v="0"/>
  </r>
  <r>
    <s v="Post_4082"/>
    <x v="627"/>
    <x v="0"/>
    <x v="0"/>
    <x v="2"/>
    <x v="2"/>
    <x v="7"/>
    <n v="2733478"/>
    <n v="3680"/>
    <n v="33180"/>
    <n v="30497"/>
    <n v="67357"/>
    <n v="2.4641500681549293E-2"/>
    <x v="1"/>
    <n v="0"/>
  </r>
  <r>
    <s v="Post_4083"/>
    <x v="118"/>
    <x v="12"/>
    <x v="1"/>
    <x v="8"/>
    <x v="2"/>
    <x v="7"/>
    <n v="4362872"/>
    <n v="32587"/>
    <n v="30482"/>
    <n v="33951"/>
    <n v="97020"/>
    <n v="2.2237645294200702E-2"/>
    <x v="1"/>
    <n v="0"/>
  </r>
  <r>
    <s v="Post_4084"/>
    <x v="667"/>
    <x v="21"/>
    <x v="2"/>
    <x v="3"/>
    <x v="0"/>
    <x v="3"/>
    <n v="3240506"/>
    <n v="232341"/>
    <n v="34519"/>
    <n v="4817"/>
    <n v="271677"/>
    <n v="8.3837832733529891E-2"/>
    <x v="0"/>
    <n v="0"/>
  </r>
  <r>
    <s v="Post_4085"/>
    <x v="218"/>
    <x v="23"/>
    <x v="1"/>
    <x v="6"/>
    <x v="2"/>
    <x v="2"/>
    <n v="1836143"/>
    <n v="478208"/>
    <n v="99728"/>
    <n v="23179"/>
    <n v="601115"/>
    <n v="0.32737918560809259"/>
    <x v="0"/>
    <n v="0"/>
  </r>
  <r>
    <s v="Post_4086"/>
    <x v="403"/>
    <x v="3"/>
    <x v="0"/>
    <x v="4"/>
    <x v="2"/>
    <x v="6"/>
    <n v="4946196"/>
    <n v="461146"/>
    <n v="10852"/>
    <n v="17039"/>
    <n v="489037"/>
    <n v="9.887133465798767E-2"/>
    <x v="1"/>
    <n v="0"/>
  </r>
  <r>
    <s v="Post_4087"/>
    <x v="110"/>
    <x v="1"/>
    <x v="1"/>
    <x v="7"/>
    <x v="5"/>
    <x v="4"/>
    <n v="357877"/>
    <n v="73393"/>
    <n v="93580"/>
    <n v="6671"/>
    <n v="173644"/>
    <n v="0.48520581093504195"/>
    <x v="0"/>
    <n v="0"/>
  </r>
  <r>
    <s v="Post_4088"/>
    <x v="129"/>
    <x v="23"/>
    <x v="2"/>
    <x v="1"/>
    <x v="4"/>
    <x v="2"/>
    <n v="3182419"/>
    <n v="121908"/>
    <n v="83869"/>
    <n v="6234"/>
    <n v="212011"/>
    <n v="6.6619448916060392E-2"/>
    <x v="1"/>
    <n v="0"/>
  </r>
  <r>
    <s v="Post_4089"/>
    <x v="447"/>
    <x v="20"/>
    <x v="0"/>
    <x v="8"/>
    <x v="4"/>
    <x v="6"/>
    <n v="4102194"/>
    <n v="444079"/>
    <n v="97665"/>
    <n v="1596"/>
    <n v="543340"/>
    <n v="0.13245107374248999"/>
    <x v="2"/>
    <n v="0"/>
  </r>
  <r>
    <s v="Post_4090"/>
    <x v="372"/>
    <x v="6"/>
    <x v="1"/>
    <x v="5"/>
    <x v="1"/>
    <x v="0"/>
    <n v="363718"/>
    <n v="418876"/>
    <n v="29054"/>
    <n v="29280"/>
    <n v="477210"/>
    <n v="1.3120329486030387"/>
    <x v="2"/>
    <n v="0"/>
  </r>
  <r>
    <s v="Post_4091"/>
    <x v="174"/>
    <x v="20"/>
    <x v="0"/>
    <x v="8"/>
    <x v="5"/>
    <x v="7"/>
    <n v="1319472"/>
    <n v="32148"/>
    <n v="99138"/>
    <n v="25453"/>
    <n v="156739"/>
    <n v="0.11878918233960251"/>
    <x v="1"/>
    <n v="0"/>
  </r>
  <r>
    <s v="Post_4092"/>
    <x v="613"/>
    <x v="3"/>
    <x v="0"/>
    <x v="8"/>
    <x v="1"/>
    <x v="5"/>
    <n v="525914"/>
    <n v="279869"/>
    <n v="61693"/>
    <n v="25627"/>
    <n v="367189"/>
    <n v="0.69819209984902475"/>
    <x v="0"/>
    <n v="0"/>
  </r>
  <r>
    <s v="Post_4093"/>
    <x v="163"/>
    <x v="4"/>
    <x v="3"/>
    <x v="4"/>
    <x v="0"/>
    <x v="1"/>
    <n v="563236"/>
    <n v="178212"/>
    <n v="62933"/>
    <n v="8833"/>
    <n v="249978"/>
    <n v="0.44382461348351315"/>
    <x v="1"/>
    <n v="0"/>
  </r>
  <r>
    <s v="Post_4094"/>
    <x v="503"/>
    <x v="11"/>
    <x v="3"/>
    <x v="4"/>
    <x v="2"/>
    <x v="1"/>
    <n v="1245756"/>
    <n v="352809"/>
    <n v="22951"/>
    <n v="43886"/>
    <n v="419646"/>
    <n v="0.33686050879947599"/>
    <x v="2"/>
    <n v="0"/>
  </r>
  <r>
    <s v="Post_4095"/>
    <x v="145"/>
    <x v="23"/>
    <x v="2"/>
    <x v="3"/>
    <x v="4"/>
    <x v="4"/>
    <n v="3943854"/>
    <n v="347679"/>
    <n v="53248"/>
    <n v="44137"/>
    <n v="445064"/>
    <n v="0.11285001929584615"/>
    <x v="1"/>
    <n v="0"/>
  </r>
  <r>
    <s v="Post_4096"/>
    <x v="422"/>
    <x v="14"/>
    <x v="1"/>
    <x v="2"/>
    <x v="2"/>
    <x v="1"/>
    <n v="2146139"/>
    <n v="401975"/>
    <n v="20858"/>
    <n v="4445"/>
    <n v="427278"/>
    <n v="0.19909148475471533"/>
    <x v="0"/>
    <n v="0"/>
  </r>
  <r>
    <s v="Post_4097"/>
    <x v="723"/>
    <x v="2"/>
    <x v="1"/>
    <x v="7"/>
    <x v="5"/>
    <x v="2"/>
    <n v="2073379"/>
    <n v="109399"/>
    <n v="75728"/>
    <n v="12420"/>
    <n v="197547"/>
    <n v="9.5277804974392047E-2"/>
    <x v="0"/>
    <n v="0"/>
  </r>
  <r>
    <s v="Post_4098"/>
    <x v="532"/>
    <x v="21"/>
    <x v="2"/>
    <x v="6"/>
    <x v="4"/>
    <x v="3"/>
    <n v="144637"/>
    <n v="176986"/>
    <n v="25746"/>
    <n v="41035"/>
    <n v="243767"/>
    <n v="1.6853709631698666"/>
    <x v="2"/>
    <n v="0"/>
  </r>
  <r>
    <s v="Post_4099"/>
    <x v="186"/>
    <x v="12"/>
    <x v="0"/>
    <x v="1"/>
    <x v="4"/>
    <x v="5"/>
    <n v="3441323"/>
    <n v="55352"/>
    <n v="47464"/>
    <n v="41887"/>
    <n v="144703"/>
    <n v="4.2048653962444095E-2"/>
    <x v="2"/>
    <n v="0"/>
  </r>
  <r>
    <s v="Post_4100"/>
    <x v="42"/>
    <x v="11"/>
    <x v="0"/>
    <x v="8"/>
    <x v="3"/>
    <x v="0"/>
    <n v="4582065"/>
    <n v="146904"/>
    <n v="82138"/>
    <n v="15494"/>
    <n v="244536"/>
    <n v="5.3368077493444549E-2"/>
    <x v="2"/>
    <n v="0"/>
  </r>
  <r>
    <s v="Post_4101"/>
    <x v="196"/>
    <x v="18"/>
    <x v="3"/>
    <x v="0"/>
    <x v="5"/>
    <x v="1"/>
    <n v="2578640"/>
    <n v="495952"/>
    <n v="58968"/>
    <n v="33480"/>
    <n v="588400"/>
    <n v="0.22818229764527037"/>
    <x v="2"/>
    <n v="0"/>
  </r>
  <r>
    <s v="Post_4102"/>
    <x v="380"/>
    <x v="16"/>
    <x v="3"/>
    <x v="7"/>
    <x v="4"/>
    <x v="4"/>
    <n v="1526385"/>
    <n v="275820"/>
    <n v="95119"/>
    <n v="19416"/>
    <n v="390355"/>
    <n v="0.25573823118020683"/>
    <x v="1"/>
    <n v="0"/>
  </r>
  <r>
    <s v="Post_4103"/>
    <x v="431"/>
    <x v="23"/>
    <x v="3"/>
    <x v="5"/>
    <x v="3"/>
    <x v="2"/>
    <n v="4796425"/>
    <n v="175643"/>
    <n v="16858"/>
    <n v="15832"/>
    <n v="208333"/>
    <n v="4.343505840287297E-2"/>
    <x v="0"/>
    <n v="0"/>
  </r>
  <r>
    <s v="Post_4104"/>
    <x v="350"/>
    <x v="7"/>
    <x v="2"/>
    <x v="0"/>
    <x v="1"/>
    <x v="2"/>
    <n v="1942922"/>
    <n v="324782"/>
    <n v="96016"/>
    <n v="4903"/>
    <n v="425701"/>
    <n v="0.21910349463334092"/>
    <x v="2"/>
    <n v="0"/>
  </r>
  <r>
    <s v="Post_4105"/>
    <x v="493"/>
    <x v="23"/>
    <x v="2"/>
    <x v="1"/>
    <x v="4"/>
    <x v="7"/>
    <n v="2440898"/>
    <n v="97022"/>
    <n v="53393"/>
    <n v="23879"/>
    <n v="174294"/>
    <n v="7.1405687578915633E-2"/>
    <x v="0"/>
    <n v="0"/>
  </r>
  <r>
    <s v="Post_4106"/>
    <x v="71"/>
    <x v="15"/>
    <x v="3"/>
    <x v="2"/>
    <x v="1"/>
    <x v="6"/>
    <n v="2902169"/>
    <n v="40168"/>
    <n v="30404"/>
    <n v="37118"/>
    <n v="107690"/>
    <n v="3.7106729484051408E-2"/>
    <x v="2"/>
    <n v="0"/>
  </r>
  <r>
    <s v="Post_4107"/>
    <x v="239"/>
    <x v="13"/>
    <x v="1"/>
    <x v="7"/>
    <x v="1"/>
    <x v="3"/>
    <n v="456751"/>
    <n v="454496"/>
    <n v="1522"/>
    <n v="13256"/>
    <n v="469274"/>
    <n v="1.0274175644935644"/>
    <x v="2"/>
    <n v="0"/>
  </r>
  <r>
    <s v="Post_4108"/>
    <x v="444"/>
    <x v="22"/>
    <x v="1"/>
    <x v="8"/>
    <x v="4"/>
    <x v="1"/>
    <n v="3088456"/>
    <n v="53845"/>
    <n v="23471"/>
    <n v="49774"/>
    <n v="127090"/>
    <n v="4.1150011526795267E-2"/>
    <x v="0"/>
    <n v="0"/>
  </r>
  <r>
    <s v="Post_4109"/>
    <x v="515"/>
    <x v="13"/>
    <x v="3"/>
    <x v="9"/>
    <x v="5"/>
    <x v="1"/>
    <n v="543029"/>
    <n v="255089"/>
    <n v="39969"/>
    <n v="49268"/>
    <n v="344326"/>
    <n v="0.63408399919709624"/>
    <x v="0"/>
    <n v="0"/>
  </r>
  <r>
    <s v="Post_4110"/>
    <x v="401"/>
    <x v="17"/>
    <x v="0"/>
    <x v="8"/>
    <x v="5"/>
    <x v="7"/>
    <n v="4712590"/>
    <n v="44050"/>
    <n v="5528"/>
    <n v="2830"/>
    <n v="52408"/>
    <n v="1.1120848620397701E-2"/>
    <x v="0"/>
    <n v="0"/>
  </r>
  <r>
    <s v="Post_4111"/>
    <x v="197"/>
    <x v="17"/>
    <x v="3"/>
    <x v="1"/>
    <x v="2"/>
    <x v="3"/>
    <n v="1948457"/>
    <n v="307603"/>
    <n v="61207"/>
    <n v="21856"/>
    <n v="390666"/>
    <n v="0.20050019066368927"/>
    <x v="2"/>
    <n v="0"/>
  </r>
  <r>
    <s v="Post_4112"/>
    <x v="377"/>
    <x v="12"/>
    <x v="3"/>
    <x v="3"/>
    <x v="0"/>
    <x v="7"/>
    <n v="4175263"/>
    <n v="496838"/>
    <n v="46286"/>
    <n v="34236"/>
    <n v="577360"/>
    <n v="0.13828110947741495"/>
    <x v="0"/>
    <n v="0"/>
  </r>
  <r>
    <s v="Post_4113"/>
    <x v="638"/>
    <x v="20"/>
    <x v="3"/>
    <x v="2"/>
    <x v="1"/>
    <x v="4"/>
    <n v="505897"/>
    <n v="69692"/>
    <n v="70459"/>
    <n v="38026"/>
    <n v="178177"/>
    <n v="0.35220015141422067"/>
    <x v="0"/>
    <n v="0"/>
  </r>
  <r>
    <s v="Post_4114"/>
    <x v="221"/>
    <x v="14"/>
    <x v="1"/>
    <x v="5"/>
    <x v="4"/>
    <x v="2"/>
    <n v="3042134"/>
    <n v="227819"/>
    <n v="20776"/>
    <n v="10220"/>
    <n v="258815"/>
    <n v="8.5076791489132303E-2"/>
    <x v="2"/>
    <n v="0"/>
  </r>
  <r>
    <s v="Post_4115"/>
    <x v="656"/>
    <x v="12"/>
    <x v="3"/>
    <x v="3"/>
    <x v="4"/>
    <x v="4"/>
    <n v="214707"/>
    <n v="32747"/>
    <n v="4622"/>
    <n v="33723"/>
    <n v="71092"/>
    <n v="0.33111170106237803"/>
    <x v="0"/>
    <n v="0"/>
  </r>
  <r>
    <s v="Post_4116"/>
    <x v="657"/>
    <x v="12"/>
    <x v="2"/>
    <x v="7"/>
    <x v="2"/>
    <x v="1"/>
    <n v="4161514"/>
    <n v="359846"/>
    <n v="61977"/>
    <n v="23808"/>
    <n v="445631"/>
    <n v="0.10708386418981169"/>
    <x v="2"/>
    <n v="0"/>
  </r>
  <r>
    <s v="Post_4117"/>
    <x v="548"/>
    <x v="22"/>
    <x v="0"/>
    <x v="7"/>
    <x v="0"/>
    <x v="4"/>
    <n v="768809"/>
    <n v="305597"/>
    <n v="53014"/>
    <n v="10251"/>
    <n v="368862"/>
    <n v="0.47978366538372991"/>
    <x v="1"/>
    <n v="0"/>
  </r>
  <r>
    <s v="Post_4118"/>
    <x v="102"/>
    <x v="20"/>
    <x v="2"/>
    <x v="8"/>
    <x v="0"/>
    <x v="5"/>
    <n v="346243"/>
    <n v="213568"/>
    <n v="32066"/>
    <n v="21596"/>
    <n v="267230"/>
    <n v="0.77179899665841623"/>
    <x v="1"/>
    <n v="0"/>
  </r>
  <r>
    <s v="Post_4119"/>
    <x v="133"/>
    <x v="9"/>
    <x v="3"/>
    <x v="5"/>
    <x v="1"/>
    <x v="4"/>
    <n v="4836757"/>
    <n v="120548"/>
    <n v="53748"/>
    <n v="41875"/>
    <n v="216171"/>
    <n v="4.469337616092766E-2"/>
    <x v="2"/>
    <n v="0"/>
  </r>
  <r>
    <s v="Post_4120"/>
    <x v="691"/>
    <x v="5"/>
    <x v="3"/>
    <x v="9"/>
    <x v="1"/>
    <x v="0"/>
    <n v="2808352"/>
    <n v="305676"/>
    <n v="67194"/>
    <n v="12665"/>
    <n v="385535"/>
    <n v="0.13728158008682673"/>
    <x v="1"/>
    <n v="0"/>
  </r>
  <r>
    <s v="Post_4121"/>
    <x v="282"/>
    <x v="16"/>
    <x v="2"/>
    <x v="5"/>
    <x v="5"/>
    <x v="2"/>
    <n v="4234852"/>
    <n v="441763"/>
    <n v="94039"/>
    <n v="29781"/>
    <n v="565583"/>
    <n v="0.13355437214807034"/>
    <x v="2"/>
    <n v="0"/>
  </r>
  <r>
    <s v="Post_4122"/>
    <x v="635"/>
    <x v="19"/>
    <x v="3"/>
    <x v="7"/>
    <x v="1"/>
    <x v="7"/>
    <n v="4127405"/>
    <n v="239815"/>
    <n v="25258"/>
    <n v="35670"/>
    <n v="300743"/>
    <n v="7.2864911487968836E-2"/>
    <x v="1"/>
    <n v="0"/>
  </r>
  <r>
    <s v="Post_4123"/>
    <x v="175"/>
    <x v="17"/>
    <x v="2"/>
    <x v="4"/>
    <x v="0"/>
    <x v="6"/>
    <n v="1216902"/>
    <n v="215326"/>
    <n v="38685"/>
    <n v="19354"/>
    <n v="273365"/>
    <n v="0.2246401107073536"/>
    <x v="1"/>
    <n v="0"/>
  </r>
  <r>
    <s v="Post_4124"/>
    <x v="144"/>
    <x v="18"/>
    <x v="3"/>
    <x v="1"/>
    <x v="2"/>
    <x v="1"/>
    <n v="1770791"/>
    <n v="26696"/>
    <n v="32378"/>
    <n v="46190"/>
    <n v="105264"/>
    <n v="5.9444621076117962E-2"/>
    <x v="0"/>
    <n v="0"/>
  </r>
  <r>
    <s v="Post_4125"/>
    <x v="550"/>
    <x v="4"/>
    <x v="1"/>
    <x v="7"/>
    <x v="5"/>
    <x v="6"/>
    <n v="3353507"/>
    <n v="138181"/>
    <n v="13507"/>
    <n v="12087"/>
    <n v="163775"/>
    <n v="4.8836933991788296E-2"/>
    <x v="2"/>
    <n v="0"/>
  </r>
  <r>
    <s v="Post_4126"/>
    <x v="609"/>
    <x v="16"/>
    <x v="2"/>
    <x v="9"/>
    <x v="3"/>
    <x v="7"/>
    <n v="2026275"/>
    <n v="482032"/>
    <n v="30952"/>
    <n v="49065"/>
    <n v="562049"/>
    <n v="0.2773804148005577"/>
    <x v="0"/>
    <n v="0"/>
  </r>
  <r>
    <s v="Post_4127"/>
    <x v="475"/>
    <x v="21"/>
    <x v="3"/>
    <x v="5"/>
    <x v="5"/>
    <x v="4"/>
    <n v="3097544"/>
    <n v="379276"/>
    <n v="56939"/>
    <n v="29025"/>
    <n v="465240"/>
    <n v="0.150196413674834"/>
    <x v="2"/>
    <n v="0"/>
  </r>
  <r>
    <s v="Post_4128"/>
    <x v="148"/>
    <x v="12"/>
    <x v="3"/>
    <x v="0"/>
    <x v="0"/>
    <x v="5"/>
    <n v="2422829"/>
    <n v="415554"/>
    <n v="78181"/>
    <n v="4782"/>
    <n v="498517"/>
    <n v="0.20575822726242751"/>
    <x v="1"/>
    <n v="0"/>
  </r>
  <r>
    <s v="Post_4129"/>
    <x v="333"/>
    <x v="16"/>
    <x v="3"/>
    <x v="6"/>
    <x v="1"/>
    <x v="3"/>
    <n v="438427"/>
    <n v="126928"/>
    <n v="58094"/>
    <n v="43338"/>
    <n v="228360"/>
    <n v="0.52086208194294603"/>
    <x v="1"/>
    <n v="0"/>
  </r>
  <r>
    <s v="Post_4130"/>
    <x v="661"/>
    <x v="20"/>
    <x v="0"/>
    <x v="2"/>
    <x v="2"/>
    <x v="5"/>
    <n v="3605374"/>
    <n v="497611"/>
    <n v="39201"/>
    <n v="48381"/>
    <n v="585193"/>
    <n v="0.16231131638492982"/>
    <x v="0"/>
    <n v="0"/>
  </r>
  <r>
    <s v="Post_4131"/>
    <x v="87"/>
    <x v="13"/>
    <x v="0"/>
    <x v="7"/>
    <x v="5"/>
    <x v="2"/>
    <n v="914192"/>
    <n v="361829"/>
    <n v="86970"/>
    <n v="47559"/>
    <n v="496358"/>
    <n v="0.54294721458949546"/>
    <x v="2"/>
    <n v="0"/>
  </r>
  <r>
    <s v="Post_4132"/>
    <x v="340"/>
    <x v="15"/>
    <x v="1"/>
    <x v="2"/>
    <x v="2"/>
    <x v="1"/>
    <n v="361268"/>
    <n v="1264"/>
    <n v="42106"/>
    <n v="23444"/>
    <n v="66814"/>
    <n v="0.18494303398031378"/>
    <x v="0"/>
    <n v="0"/>
  </r>
  <r>
    <s v="Post_4133"/>
    <x v="151"/>
    <x v="17"/>
    <x v="3"/>
    <x v="2"/>
    <x v="3"/>
    <x v="7"/>
    <n v="2198773"/>
    <n v="238287"/>
    <n v="14975"/>
    <n v="3626"/>
    <n v="256888"/>
    <n v="0.11683243336169764"/>
    <x v="0"/>
    <n v="0"/>
  </r>
  <r>
    <s v="Post_4134"/>
    <x v="351"/>
    <x v="15"/>
    <x v="1"/>
    <x v="7"/>
    <x v="3"/>
    <x v="3"/>
    <n v="2491489"/>
    <n v="57916"/>
    <n v="10858"/>
    <n v="37910"/>
    <n v="106684"/>
    <n v="4.2819374277791311E-2"/>
    <x v="2"/>
    <n v="0"/>
  </r>
  <r>
    <s v="Post_4135"/>
    <x v="71"/>
    <x v="15"/>
    <x v="2"/>
    <x v="5"/>
    <x v="5"/>
    <x v="1"/>
    <n v="3285708"/>
    <n v="265284"/>
    <n v="24271"/>
    <n v="48485"/>
    <n v="338040"/>
    <n v="0.10288193594805138"/>
    <x v="2"/>
    <n v="0"/>
  </r>
  <r>
    <s v="Post_4136"/>
    <x v="136"/>
    <x v="10"/>
    <x v="2"/>
    <x v="2"/>
    <x v="0"/>
    <x v="5"/>
    <n v="2259868"/>
    <n v="391879"/>
    <n v="39814"/>
    <n v="13064"/>
    <n v="444757"/>
    <n v="0.19680662764373849"/>
    <x v="0"/>
    <n v="0"/>
  </r>
  <r>
    <s v="Post_4137"/>
    <x v="235"/>
    <x v="1"/>
    <x v="3"/>
    <x v="9"/>
    <x v="5"/>
    <x v="3"/>
    <n v="4450867"/>
    <n v="288044"/>
    <n v="68728"/>
    <n v="4668"/>
    <n v="361440"/>
    <n v="8.1206650299817995E-2"/>
    <x v="0"/>
    <n v="0"/>
  </r>
  <r>
    <s v="Post_4138"/>
    <x v="93"/>
    <x v="2"/>
    <x v="1"/>
    <x v="3"/>
    <x v="3"/>
    <x v="6"/>
    <n v="13578"/>
    <n v="485916"/>
    <n v="39122"/>
    <n v="29109"/>
    <n v="554147"/>
    <n v="40.812122551185745"/>
    <x v="0"/>
    <n v="0"/>
  </r>
  <r>
    <s v="Post_4139"/>
    <x v="561"/>
    <x v="16"/>
    <x v="1"/>
    <x v="1"/>
    <x v="3"/>
    <x v="5"/>
    <n v="1879192"/>
    <n v="424410"/>
    <n v="46366"/>
    <n v="12399"/>
    <n v="483175"/>
    <n v="0.25711848496587897"/>
    <x v="2"/>
    <n v="0"/>
  </r>
  <r>
    <s v="Post_4140"/>
    <x v="99"/>
    <x v="14"/>
    <x v="1"/>
    <x v="7"/>
    <x v="0"/>
    <x v="5"/>
    <n v="3263236"/>
    <n v="473992"/>
    <n v="14768"/>
    <n v="33422"/>
    <n v="522182"/>
    <n v="0.16001968598041943"/>
    <x v="1"/>
    <n v="0"/>
  </r>
  <r>
    <s v="Post_4141"/>
    <x v="656"/>
    <x v="12"/>
    <x v="3"/>
    <x v="8"/>
    <x v="2"/>
    <x v="3"/>
    <n v="3187431"/>
    <n v="213853"/>
    <n v="79215"/>
    <n v="5229"/>
    <n v="298297"/>
    <n v="9.3585398397643751E-2"/>
    <x v="0"/>
    <n v="0"/>
  </r>
  <r>
    <s v="Post_4142"/>
    <x v="199"/>
    <x v="0"/>
    <x v="0"/>
    <x v="4"/>
    <x v="1"/>
    <x v="7"/>
    <n v="602303"/>
    <n v="120883"/>
    <n v="23532"/>
    <n v="39303"/>
    <n v="183718"/>
    <n v="0.30502587568051298"/>
    <x v="1"/>
    <n v="0"/>
  </r>
  <r>
    <s v="Post_4143"/>
    <x v="524"/>
    <x v="10"/>
    <x v="3"/>
    <x v="8"/>
    <x v="1"/>
    <x v="7"/>
    <n v="4478244"/>
    <n v="281987"/>
    <n v="64590"/>
    <n v="9007"/>
    <n v="355584"/>
    <n v="7.9402551535825205E-2"/>
    <x v="2"/>
    <n v="0"/>
  </r>
  <r>
    <s v="Post_4144"/>
    <x v="537"/>
    <x v="15"/>
    <x v="2"/>
    <x v="1"/>
    <x v="4"/>
    <x v="4"/>
    <n v="4452133"/>
    <n v="482377"/>
    <n v="62652"/>
    <n v="30779"/>
    <n v="575808"/>
    <n v="0.12933306350012455"/>
    <x v="2"/>
    <n v="0"/>
  </r>
  <r>
    <s v="Post_4145"/>
    <x v="38"/>
    <x v="10"/>
    <x v="1"/>
    <x v="0"/>
    <x v="5"/>
    <x v="1"/>
    <n v="378801"/>
    <n v="462818"/>
    <n v="74567"/>
    <n v="16848"/>
    <n v="554233"/>
    <n v="1.4631244373694896"/>
    <x v="0"/>
    <n v="0"/>
  </r>
  <r>
    <s v="Post_4146"/>
    <x v="242"/>
    <x v="20"/>
    <x v="2"/>
    <x v="8"/>
    <x v="4"/>
    <x v="6"/>
    <n v="3066410"/>
    <n v="323731"/>
    <n v="1254"/>
    <n v="15271"/>
    <n v="340256"/>
    <n v="0.11096233054288239"/>
    <x v="2"/>
    <n v="0"/>
  </r>
  <r>
    <s v="Post_4147"/>
    <x v="245"/>
    <x v="3"/>
    <x v="2"/>
    <x v="1"/>
    <x v="4"/>
    <x v="1"/>
    <n v="4863626"/>
    <n v="161724"/>
    <n v="81649"/>
    <n v="48891"/>
    <n v="292264"/>
    <n v="6.0091791597462467E-2"/>
    <x v="2"/>
    <n v="0"/>
  </r>
  <r>
    <s v="Post_4148"/>
    <x v="351"/>
    <x v="15"/>
    <x v="0"/>
    <x v="3"/>
    <x v="0"/>
    <x v="4"/>
    <n v="979723"/>
    <n v="43080"/>
    <n v="98064"/>
    <n v="14316"/>
    <n v="155460"/>
    <n v="0.15867750374340503"/>
    <x v="1"/>
    <n v="0"/>
  </r>
  <r>
    <s v="Post_4149"/>
    <x v="657"/>
    <x v="12"/>
    <x v="0"/>
    <x v="2"/>
    <x v="3"/>
    <x v="0"/>
    <n v="3305011"/>
    <n v="32506"/>
    <n v="56465"/>
    <n v="32043"/>
    <n v="121014"/>
    <n v="3.661530929851671E-2"/>
    <x v="2"/>
    <n v="0"/>
  </r>
  <r>
    <s v="Post_4150"/>
    <x v="257"/>
    <x v="11"/>
    <x v="3"/>
    <x v="0"/>
    <x v="1"/>
    <x v="2"/>
    <n v="4856083"/>
    <n v="6461"/>
    <n v="96437"/>
    <n v="22112"/>
    <n v="125010"/>
    <n v="2.5742970208705248E-2"/>
    <x v="1"/>
    <n v="0"/>
  </r>
  <r>
    <s v="Post_4151"/>
    <x v="225"/>
    <x v="19"/>
    <x v="0"/>
    <x v="3"/>
    <x v="4"/>
    <x v="3"/>
    <n v="3512498"/>
    <n v="38120"/>
    <n v="22702"/>
    <n v="22430"/>
    <n v="83252"/>
    <n v="2.3701650506277868E-2"/>
    <x v="2"/>
    <n v="0"/>
  </r>
  <r>
    <s v="Post_4152"/>
    <x v="76"/>
    <x v="19"/>
    <x v="3"/>
    <x v="2"/>
    <x v="0"/>
    <x v="2"/>
    <n v="1807869"/>
    <n v="213478"/>
    <n v="90965"/>
    <n v="43355"/>
    <n v="347798"/>
    <n v="0.19238008948657231"/>
    <x v="0"/>
    <n v="0"/>
  </r>
  <r>
    <s v="Post_4153"/>
    <x v="383"/>
    <x v="10"/>
    <x v="0"/>
    <x v="0"/>
    <x v="1"/>
    <x v="1"/>
    <n v="427399"/>
    <n v="347981"/>
    <n v="86598"/>
    <n v="26949"/>
    <n v="461528"/>
    <n v="1.0798527839325782"/>
    <x v="1"/>
    <n v="0"/>
  </r>
  <r>
    <s v="Post_4154"/>
    <x v="49"/>
    <x v="4"/>
    <x v="3"/>
    <x v="8"/>
    <x v="5"/>
    <x v="2"/>
    <n v="4398694"/>
    <n v="322036"/>
    <n v="76714"/>
    <n v="7781"/>
    <n v="406531"/>
    <n v="9.2420841276979027E-2"/>
    <x v="0"/>
    <n v="0"/>
  </r>
  <r>
    <s v="Post_4155"/>
    <x v="101"/>
    <x v="5"/>
    <x v="1"/>
    <x v="9"/>
    <x v="0"/>
    <x v="1"/>
    <n v="935217"/>
    <n v="284958"/>
    <n v="36811"/>
    <n v="25488"/>
    <n v="347257"/>
    <n v="0.37131168488169058"/>
    <x v="1"/>
    <n v="0"/>
  </r>
  <r>
    <s v="Post_4156"/>
    <x v="386"/>
    <x v="12"/>
    <x v="3"/>
    <x v="8"/>
    <x v="4"/>
    <x v="6"/>
    <n v="116354"/>
    <n v="82270"/>
    <n v="22120"/>
    <n v="17583"/>
    <n v="121973"/>
    <n v="1.0482922804544752"/>
    <x v="2"/>
    <n v="0"/>
  </r>
  <r>
    <s v="Post_4157"/>
    <x v="512"/>
    <x v="1"/>
    <x v="3"/>
    <x v="5"/>
    <x v="3"/>
    <x v="4"/>
    <n v="551999"/>
    <n v="299852"/>
    <n v="90557"/>
    <n v="24071"/>
    <n v="414480"/>
    <n v="0.75087092549080703"/>
    <x v="2"/>
    <n v="0"/>
  </r>
  <r>
    <s v="Post_4158"/>
    <x v="130"/>
    <x v="17"/>
    <x v="0"/>
    <x v="2"/>
    <x v="3"/>
    <x v="2"/>
    <n v="197493"/>
    <n v="472658"/>
    <n v="7031"/>
    <n v="32332"/>
    <n v="512021"/>
    <n v="2.5926032821416456"/>
    <x v="2"/>
    <n v="0"/>
  </r>
  <r>
    <s v="Post_4159"/>
    <x v="313"/>
    <x v="4"/>
    <x v="3"/>
    <x v="2"/>
    <x v="0"/>
    <x v="6"/>
    <n v="2737428"/>
    <n v="46704"/>
    <n v="73226"/>
    <n v="34532"/>
    <n v="154462"/>
    <n v="5.6425958965861382E-2"/>
    <x v="2"/>
    <n v="0"/>
  </r>
  <r>
    <s v="Post_4160"/>
    <x v="586"/>
    <x v="21"/>
    <x v="1"/>
    <x v="2"/>
    <x v="5"/>
    <x v="0"/>
    <n v="4356395"/>
    <n v="367535"/>
    <n v="89909"/>
    <n v="10900"/>
    <n v="468344"/>
    <n v="0.10750723935731264"/>
    <x v="1"/>
    <n v="0"/>
  </r>
  <r>
    <s v="Post_4161"/>
    <x v="57"/>
    <x v="14"/>
    <x v="0"/>
    <x v="7"/>
    <x v="0"/>
    <x v="2"/>
    <n v="4717790"/>
    <n v="125541"/>
    <n v="75795"/>
    <n v="38504"/>
    <n v="239840"/>
    <n v="5.0837362409094089E-2"/>
    <x v="0"/>
    <n v="0"/>
  </r>
  <r>
    <s v="Post_4162"/>
    <x v="558"/>
    <x v="15"/>
    <x v="1"/>
    <x v="2"/>
    <x v="0"/>
    <x v="7"/>
    <n v="2561366"/>
    <n v="461768"/>
    <n v="60001"/>
    <n v="21753"/>
    <n v="543522"/>
    <n v="0.21220005262816793"/>
    <x v="0"/>
    <n v="0"/>
  </r>
  <r>
    <s v="Post_4163"/>
    <x v="456"/>
    <x v="14"/>
    <x v="3"/>
    <x v="3"/>
    <x v="4"/>
    <x v="6"/>
    <n v="1756972"/>
    <n v="248744"/>
    <n v="42345"/>
    <n v="6998"/>
    <n v="298087"/>
    <n v="0.16965950510309782"/>
    <x v="2"/>
    <n v="0"/>
  </r>
  <r>
    <s v="Post_4164"/>
    <x v="253"/>
    <x v="4"/>
    <x v="2"/>
    <x v="3"/>
    <x v="3"/>
    <x v="3"/>
    <n v="4840021"/>
    <n v="49033"/>
    <n v="50170"/>
    <n v="13175"/>
    <n v="112378"/>
    <n v="2.3218494299921427E-2"/>
    <x v="0"/>
    <n v="0"/>
  </r>
  <r>
    <s v="Post_4165"/>
    <x v="310"/>
    <x v="0"/>
    <x v="1"/>
    <x v="8"/>
    <x v="2"/>
    <x v="0"/>
    <n v="3346455"/>
    <n v="381718"/>
    <n v="62877"/>
    <n v="20046"/>
    <n v="464641"/>
    <n v="0.13884573376901826"/>
    <x v="1"/>
    <n v="0"/>
  </r>
  <r>
    <s v="Post_4166"/>
    <x v="228"/>
    <x v="2"/>
    <x v="1"/>
    <x v="4"/>
    <x v="5"/>
    <x v="1"/>
    <n v="1067477"/>
    <n v="59345"/>
    <n v="84587"/>
    <n v="49878"/>
    <n v="193810"/>
    <n v="0.18155894693749841"/>
    <x v="0"/>
    <n v="0"/>
  </r>
  <r>
    <s v="Post_4167"/>
    <x v="532"/>
    <x v="21"/>
    <x v="3"/>
    <x v="0"/>
    <x v="0"/>
    <x v="0"/>
    <n v="2877495"/>
    <n v="216913"/>
    <n v="25906"/>
    <n v="12302"/>
    <n v="255121"/>
    <n v="8.8660796977926976E-2"/>
    <x v="0"/>
    <n v="0"/>
  </r>
  <r>
    <s v="Post_4168"/>
    <x v="506"/>
    <x v="7"/>
    <x v="0"/>
    <x v="7"/>
    <x v="0"/>
    <x v="2"/>
    <n v="1792756"/>
    <n v="491389"/>
    <n v="73253"/>
    <n v="31069"/>
    <n v="595711"/>
    <n v="0.33228782946480168"/>
    <x v="1"/>
    <n v="0"/>
  </r>
  <r>
    <s v="Post_4169"/>
    <x v="127"/>
    <x v="16"/>
    <x v="1"/>
    <x v="3"/>
    <x v="4"/>
    <x v="2"/>
    <n v="925974"/>
    <n v="134908"/>
    <n v="19403"/>
    <n v="21283"/>
    <n v="175594"/>
    <n v="0.18963167432346911"/>
    <x v="0"/>
    <n v="0"/>
  </r>
  <r>
    <s v="Post_4170"/>
    <x v="319"/>
    <x v="13"/>
    <x v="0"/>
    <x v="5"/>
    <x v="5"/>
    <x v="6"/>
    <n v="2791639"/>
    <n v="353316"/>
    <n v="80680"/>
    <n v="19829"/>
    <n v="453825"/>
    <n v="0.16256579020424919"/>
    <x v="0"/>
    <n v="0"/>
  </r>
  <r>
    <s v="Post_4171"/>
    <x v="62"/>
    <x v="4"/>
    <x v="0"/>
    <x v="0"/>
    <x v="4"/>
    <x v="2"/>
    <n v="4196347"/>
    <n v="307582"/>
    <n v="92983"/>
    <n v="25130"/>
    <n v="425695"/>
    <n v="0.10144418466823645"/>
    <x v="2"/>
    <n v="0"/>
  </r>
  <r>
    <s v="Post_4172"/>
    <x v="24"/>
    <x v="6"/>
    <x v="3"/>
    <x v="0"/>
    <x v="5"/>
    <x v="6"/>
    <n v="2038756"/>
    <n v="93268"/>
    <n v="63855"/>
    <n v="4422"/>
    <n v="161545"/>
    <n v="7.9237044550696606E-2"/>
    <x v="2"/>
    <n v="0"/>
  </r>
  <r>
    <s v="Post_4173"/>
    <x v="202"/>
    <x v="22"/>
    <x v="3"/>
    <x v="2"/>
    <x v="2"/>
    <x v="5"/>
    <n v="4032655"/>
    <n v="267123"/>
    <n v="41713"/>
    <n v="12391"/>
    <n v="321227"/>
    <n v="7.9656454618607347E-2"/>
    <x v="2"/>
    <n v="0"/>
  </r>
  <r>
    <s v="Post_4174"/>
    <x v="593"/>
    <x v="7"/>
    <x v="2"/>
    <x v="7"/>
    <x v="1"/>
    <x v="0"/>
    <n v="4485980"/>
    <n v="113834"/>
    <n v="44375"/>
    <n v="49799"/>
    <n v="208008"/>
    <n v="4.6368463524135192E-2"/>
    <x v="0"/>
    <n v="0"/>
  </r>
  <r>
    <s v="Post_4175"/>
    <x v="365"/>
    <x v="21"/>
    <x v="2"/>
    <x v="3"/>
    <x v="3"/>
    <x v="7"/>
    <n v="4394517"/>
    <n v="300804"/>
    <n v="64405"/>
    <n v="11918"/>
    <n v="377127"/>
    <n v="8.5817622277943179E-2"/>
    <x v="0"/>
    <n v="0"/>
  </r>
  <r>
    <s v="Post_4176"/>
    <x v="306"/>
    <x v="17"/>
    <x v="1"/>
    <x v="6"/>
    <x v="5"/>
    <x v="1"/>
    <n v="4422263"/>
    <n v="135404"/>
    <n v="43976"/>
    <n v="34379"/>
    <n v="213759"/>
    <n v="4.8337016590826912E-2"/>
    <x v="2"/>
    <n v="0"/>
  </r>
  <r>
    <s v="Post_4177"/>
    <x v="24"/>
    <x v="6"/>
    <x v="0"/>
    <x v="3"/>
    <x v="3"/>
    <x v="2"/>
    <n v="4144620"/>
    <n v="102895"/>
    <n v="41927"/>
    <n v="16690"/>
    <n v="161512"/>
    <n v="3.896907315990368E-2"/>
    <x v="1"/>
    <n v="0"/>
  </r>
  <r>
    <s v="Post_4178"/>
    <x v="268"/>
    <x v="8"/>
    <x v="3"/>
    <x v="0"/>
    <x v="2"/>
    <x v="2"/>
    <n v="3193985"/>
    <n v="413403"/>
    <n v="86209"/>
    <n v="32528"/>
    <n v="532140"/>
    <n v="0.16660691894295057"/>
    <x v="2"/>
    <n v="0"/>
  </r>
  <r>
    <s v="Post_4179"/>
    <x v="331"/>
    <x v="11"/>
    <x v="1"/>
    <x v="6"/>
    <x v="3"/>
    <x v="7"/>
    <n v="1650594"/>
    <n v="298194"/>
    <n v="1467"/>
    <n v="32021"/>
    <n v="331682"/>
    <n v="0.20094705300031382"/>
    <x v="1"/>
    <n v="0"/>
  </r>
  <r>
    <s v="Post_4180"/>
    <x v="622"/>
    <x v="13"/>
    <x v="0"/>
    <x v="5"/>
    <x v="0"/>
    <x v="7"/>
    <n v="1095673"/>
    <n v="389017"/>
    <n v="39161"/>
    <n v="13192"/>
    <n v="441370"/>
    <n v="0.40283004144484713"/>
    <x v="0"/>
    <n v="0"/>
  </r>
  <r>
    <s v="Post_4181"/>
    <x v="482"/>
    <x v="2"/>
    <x v="3"/>
    <x v="4"/>
    <x v="2"/>
    <x v="6"/>
    <n v="1476003"/>
    <n v="453792"/>
    <n v="99466"/>
    <n v="29613"/>
    <n v="582871"/>
    <n v="0.39489824885179775"/>
    <x v="0"/>
    <n v="0"/>
  </r>
  <r>
    <s v="Post_4182"/>
    <x v="371"/>
    <x v="8"/>
    <x v="2"/>
    <x v="9"/>
    <x v="2"/>
    <x v="2"/>
    <n v="1237934"/>
    <n v="315336"/>
    <n v="29121"/>
    <n v="26947"/>
    <n v="371404"/>
    <n v="0.30001922558068522"/>
    <x v="2"/>
    <n v="0"/>
  </r>
  <r>
    <s v="Post_4183"/>
    <x v="619"/>
    <x v="19"/>
    <x v="0"/>
    <x v="2"/>
    <x v="4"/>
    <x v="1"/>
    <n v="2259900"/>
    <n v="145744"/>
    <n v="42773"/>
    <n v="5579"/>
    <n v="194096"/>
    <n v="8.5886986149829633E-2"/>
    <x v="1"/>
    <n v="0"/>
  </r>
  <r>
    <s v="Post_4184"/>
    <x v="381"/>
    <x v="18"/>
    <x v="1"/>
    <x v="6"/>
    <x v="2"/>
    <x v="1"/>
    <n v="3661779"/>
    <n v="399252"/>
    <n v="71009"/>
    <n v="10389"/>
    <n v="480650"/>
    <n v="0.13126133499591319"/>
    <x v="1"/>
    <n v="0"/>
  </r>
  <r>
    <s v="Post_4185"/>
    <x v="426"/>
    <x v="6"/>
    <x v="0"/>
    <x v="9"/>
    <x v="5"/>
    <x v="4"/>
    <n v="3090316"/>
    <n v="352162"/>
    <n v="93570"/>
    <n v="19097"/>
    <n v="464829"/>
    <n v="0.15041471487058281"/>
    <x v="0"/>
    <n v="0"/>
  </r>
  <r>
    <s v="Post_4186"/>
    <x v="333"/>
    <x v="16"/>
    <x v="0"/>
    <x v="8"/>
    <x v="2"/>
    <x v="1"/>
    <n v="1154006"/>
    <n v="343894"/>
    <n v="69313"/>
    <n v="27094"/>
    <n v="440301"/>
    <n v="0.3815413438058381"/>
    <x v="0"/>
    <n v="0"/>
  </r>
  <r>
    <s v="Post_4187"/>
    <x v="375"/>
    <x v="20"/>
    <x v="0"/>
    <x v="2"/>
    <x v="4"/>
    <x v="4"/>
    <n v="2583561"/>
    <n v="340140"/>
    <n v="14516"/>
    <n v="40878"/>
    <n v="395534"/>
    <n v="0.15309644324248586"/>
    <x v="1"/>
    <n v="0"/>
  </r>
  <r>
    <s v="Post_4188"/>
    <x v="51"/>
    <x v="7"/>
    <x v="2"/>
    <x v="8"/>
    <x v="4"/>
    <x v="7"/>
    <n v="2638135"/>
    <n v="259465"/>
    <n v="26123"/>
    <n v="9244"/>
    <n v="294832"/>
    <n v="0.11175773794745152"/>
    <x v="1"/>
    <n v="0"/>
  </r>
  <r>
    <s v="Post_4189"/>
    <x v="212"/>
    <x v="8"/>
    <x v="1"/>
    <x v="1"/>
    <x v="3"/>
    <x v="7"/>
    <n v="310249"/>
    <n v="436907"/>
    <n v="80187"/>
    <n v="41517"/>
    <n v="558611"/>
    <n v="1.8005247398057689"/>
    <x v="1"/>
    <n v="0"/>
  </r>
  <r>
    <s v="Post_4190"/>
    <x v="30"/>
    <x v="10"/>
    <x v="3"/>
    <x v="7"/>
    <x v="4"/>
    <x v="6"/>
    <n v="4483252"/>
    <n v="371769"/>
    <n v="59628"/>
    <n v="14299"/>
    <n v="445696"/>
    <n v="9.9413550699358408E-2"/>
    <x v="1"/>
    <n v="0"/>
  </r>
  <r>
    <s v="Post_4191"/>
    <x v="663"/>
    <x v="19"/>
    <x v="0"/>
    <x v="1"/>
    <x v="0"/>
    <x v="2"/>
    <n v="2008379"/>
    <n v="378635"/>
    <n v="47524"/>
    <n v="7321"/>
    <n v="433480"/>
    <n v="0.21583575609981981"/>
    <x v="2"/>
    <n v="0"/>
  </r>
  <r>
    <s v="Post_4192"/>
    <x v="714"/>
    <x v="14"/>
    <x v="1"/>
    <x v="6"/>
    <x v="0"/>
    <x v="4"/>
    <n v="3417577"/>
    <n v="118797"/>
    <n v="11271"/>
    <n v="1040"/>
    <n v="131108"/>
    <n v="3.8362851809922646E-2"/>
    <x v="1"/>
    <n v="0"/>
  </r>
  <r>
    <s v="Post_4193"/>
    <x v="120"/>
    <x v="9"/>
    <x v="0"/>
    <x v="4"/>
    <x v="1"/>
    <x v="7"/>
    <n v="3958536"/>
    <n v="127248"/>
    <n v="80732"/>
    <n v="29365"/>
    <n v="237345"/>
    <n v="5.9957772267323073E-2"/>
    <x v="2"/>
    <n v="0"/>
  </r>
  <r>
    <s v="Post_4194"/>
    <x v="579"/>
    <x v="8"/>
    <x v="3"/>
    <x v="9"/>
    <x v="1"/>
    <x v="7"/>
    <n v="544588"/>
    <n v="266292"/>
    <n v="32491"/>
    <n v="20402"/>
    <n v="319185"/>
    <n v="0.58610362328953258"/>
    <x v="0"/>
    <n v="0"/>
  </r>
  <r>
    <s v="Post_4195"/>
    <x v="151"/>
    <x v="17"/>
    <x v="1"/>
    <x v="0"/>
    <x v="5"/>
    <x v="2"/>
    <n v="3075050"/>
    <n v="282373"/>
    <n v="20662"/>
    <n v="43100"/>
    <n v="346135"/>
    <n v="0.11256239735939252"/>
    <x v="2"/>
    <n v="0"/>
  </r>
  <r>
    <s v="Post_4196"/>
    <x v="446"/>
    <x v="20"/>
    <x v="2"/>
    <x v="8"/>
    <x v="4"/>
    <x v="6"/>
    <n v="2193675"/>
    <n v="334418"/>
    <n v="12614"/>
    <n v="24974"/>
    <n v="372006"/>
    <n v="0.16958118226264146"/>
    <x v="1"/>
    <n v="0"/>
  </r>
  <r>
    <s v="Post_4197"/>
    <x v="55"/>
    <x v="11"/>
    <x v="2"/>
    <x v="7"/>
    <x v="4"/>
    <x v="3"/>
    <n v="1779047"/>
    <n v="64478"/>
    <n v="18103"/>
    <n v="7857"/>
    <n v="90438"/>
    <n v="5.0835081928695534E-2"/>
    <x v="2"/>
    <n v="0"/>
  </r>
  <r>
    <s v="Post_4198"/>
    <x v="491"/>
    <x v="15"/>
    <x v="0"/>
    <x v="6"/>
    <x v="4"/>
    <x v="0"/>
    <n v="4465594"/>
    <n v="207163"/>
    <n v="71548"/>
    <n v="1980"/>
    <n v="280691"/>
    <n v="6.285636356551895E-2"/>
    <x v="0"/>
    <n v="0"/>
  </r>
  <r>
    <s v="Post_4199"/>
    <x v="656"/>
    <x v="12"/>
    <x v="2"/>
    <x v="7"/>
    <x v="5"/>
    <x v="3"/>
    <n v="2938655"/>
    <n v="483237"/>
    <n v="98936"/>
    <n v="21895"/>
    <n v="604068"/>
    <n v="0.20555934602734924"/>
    <x v="2"/>
    <n v="0"/>
  </r>
  <r>
    <s v="Post_4200"/>
    <x v="564"/>
    <x v="21"/>
    <x v="2"/>
    <x v="7"/>
    <x v="5"/>
    <x v="3"/>
    <n v="2121336"/>
    <n v="330030"/>
    <n v="12817"/>
    <n v="21347"/>
    <n v="364194"/>
    <n v="0.17168143094728983"/>
    <x v="0"/>
    <n v="0"/>
  </r>
  <r>
    <s v="Post_4201"/>
    <x v="160"/>
    <x v="23"/>
    <x v="2"/>
    <x v="8"/>
    <x v="1"/>
    <x v="1"/>
    <n v="4426725"/>
    <n v="158336"/>
    <n v="67298"/>
    <n v="41529"/>
    <n v="267163"/>
    <n v="6.0352292044344294E-2"/>
    <x v="2"/>
    <n v="0"/>
  </r>
  <r>
    <s v="Post_4202"/>
    <x v="579"/>
    <x v="8"/>
    <x v="3"/>
    <x v="1"/>
    <x v="4"/>
    <x v="1"/>
    <n v="3001319"/>
    <n v="440022"/>
    <n v="76480"/>
    <n v="23204"/>
    <n v="539706"/>
    <n v="0.17982293784832601"/>
    <x v="0"/>
    <n v="0"/>
  </r>
  <r>
    <s v="Post_4203"/>
    <x v="151"/>
    <x v="17"/>
    <x v="2"/>
    <x v="5"/>
    <x v="2"/>
    <x v="5"/>
    <n v="1623564"/>
    <n v="183308"/>
    <n v="11709"/>
    <n v="6813"/>
    <n v="201830"/>
    <n v="0.12431293130421714"/>
    <x v="2"/>
    <n v="0"/>
  </r>
  <r>
    <s v="Post_4204"/>
    <x v="292"/>
    <x v="6"/>
    <x v="3"/>
    <x v="7"/>
    <x v="1"/>
    <x v="6"/>
    <n v="98794"/>
    <n v="141964"/>
    <n v="2748"/>
    <n v="1357"/>
    <n v="146069"/>
    <n v="1.4785209628115068"/>
    <x v="1"/>
    <n v="0"/>
  </r>
  <r>
    <s v="Post_4205"/>
    <x v="482"/>
    <x v="2"/>
    <x v="1"/>
    <x v="6"/>
    <x v="4"/>
    <x v="6"/>
    <n v="897780"/>
    <n v="31613"/>
    <n v="86715"/>
    <n v="31460"/>
    <n v="149788"/>
    <n v="0.1668426563300586"/>
    <x v="2"/>
    <n v="0"/>
  </r>
  <r>
    <s v="Post_4206"/>
    <x v="395"/>
    <x v="6"/>
    <x v="2"/>
    <x v="6"/>
    <x v="3"/>
    <x v="0"/>
    <n v="1470152"/>
    <n v="10721"/>
    <n v="9486"/>
    <n v="8235"/>
    <n v="28442"/>
    <n v="1.9346298886101572E-2"/>
    <x v="0"/>
    <n v="0"/>
  </r>
  <r>
    <s v="Post_4207"/>
    <x v="269"/>
    <x v="18"/>
    <x v="2"/>
    <x v="6"/>
    <x v="0"/>
    <x v="2"/>
    <n v="3958044"/>
    <n v="313560"/>
    <n v="9096"/>
    <n v="9926"/>
    <n v="332582"/>
    <n v="8.4026857710525704E-2"/>
    <x v="0"/>
    <n v="0"/>
  </r>
  <r>
    <s v="Post_4208"/>
    <x v="724"/>
    <x v="5"/>
    <x v="1"/>
    <x v="5"/>
    <x v="0"/>
    <x v="2"/>
    <n v="4327143"/>
    <n v="390643"/>
    <n v="65125"/>
    <n v="484"/>
    <n v="456252"/>
    <n v="0.10543954752593108"/>
    <x v="2"/>
    <n v="0"/>
  </r>
  <r>
    <s v="Post_4209"/>
    <x v="1"/>
    <x v="1"/>
    <x v="1"/>
    <x v="2"/>
    <x v="4"/>
    <x v="4"/>
    <n v="2488071"/>
    <n v="331114"/>
    <n v="29029"/>
    <n v="8542"/>
    <n v="368685"/>
    <n v="0.14818106074947218"/>
    <x v="0"/>
    <n v="0"/>
  </r>
  <r>
    <s v="Post_4210"/>
    <x v="173"/>
    <x v="5"/>
    <x v="2"/>
    <x v="2"/>
    <x v="5"/>
    <x v="0"/>
    <n v="147450"/>
    <n v="381039"/>
    <n v="15546"/>
    <n v="16920"/>
    <n v="413505"/>
    <n v="2.8043743641912511"/>
    <x v="0"/>
    <n v="0"/>
  </r>
  <r>
    <s v="Post_4211"/>
    <x v="370"/>
    <x v="17"/>
    <x v="0"/>
    <x v="0"/>
    <x v="1"/>
    <x v="2"/>
    <n v="653382"/>
    <n v="203055"/>
    <n v="29290"/>
    <n v="21516"/>
    <n v="253861"/>
    <n v="0.38853381329758091"/>
    <x v="2"/>
    <n v="0"/>
  </r>
  <r>
    <s v="Post_4212"/>
    <x v="407"/>
    <x v="15"/>
    <x v="2"/>
    <x v="7"/>
    <x v="1"/>
    <x v="5"/>
    <n v="2445074"/>
    <n v="339219"/>
    <n v="42119"/>
    <n v="49060"/>
    <n v="430398"/>
    <n v="0.1760265742468326"/>
    <x v="0"/>
    <n v="0"/>
  </r>
  <r>
    <s v="Post_4213"/>
    <x v="238"/>
    <x v="7"/>
    <x v="0"/>
    <x v="7"/>
    <x v="4"/>
    <x v="4"/>
    <n v="3761056"/>
    <n v="2630"/>
    <n v="62256"/>
    <n v="44327"/>
    <n v="109213"/>
    <n v="2.9037855325738302E-2"/>
    <x v="0"/>
    <n v="0"/>
  </r>
  <r>
    <s v="Post_4214"/>
    <x v="454"/>
    <x v="16"/>
    <x v="0"/>
    <x v="5"/>
    <x v="3"/>
    <x v="7"/>
    <n v="4023508"/>
    <n v="424443"/>
    <n v="60005"/>
    <n v="29638"/>
    <n v="514086"/>
    <n v="0.12777059222946743"/>
    <x v="1"/>
    <n v="0"/>
  </r>
  <r>
    <s v="Post_4215"/>
    <x v="561"/>
    <x v="16"/>
    <x v="2"/>
    <x v="7"/>
    <x v="1"/>
    <x v="3"/>
    <n v="1393642"/>
    <n v="7098"/>
    <n v="15097"/>
    <n v="1221"/>
    <n v="23416"/>
    <n v="1.6802019456933704E-2"/>
    <x v="2"/>
    <n v="0"/>
  </r>
  <r>
    <s v="Post_4216"/>
    <x v="447"/>
    <x v="20"/>
    <x v="0"/>
    <x v="6"/>
    <x v="1"/>
    <x v="1"/>
    <n v="935563"/>
    <n v="150323"/>
    <n v="29577"/>
    <n v="19651"/>
    <n v="199551"/>
    <n v="0.21329509610790509"/>
    <x v="0"/>
    <n v="0"/>
  </r>
  <r>
    <s v="Post_4217"/>
    <x v="340"/>
    <x v="15"/>
    <x v="1"/>
    <x v="3"/>
    <x v="4"/>
    <x v="4"/>
    <n v="4546474"/>
    <n v="429394"/>
    <n v="68164"/>
    <n v="14640"/>
    <n v="512198"/>
    <n v="0.1126582929980464"/>
    <x v="2"/>
    <n v="0"/>
  </r>
  <r>
    <s v="Post_4218"/>
    <x v="506"/>
    <x v="7"/>
    <x v="1"/>
    <x v="8"/>
    <x v="2"/>
    <x v="4"/>
    <n v="4498429"/>
    <n v="435775"/>
    <n v="48777"/>
    <n v="14555"/>
    <n v="499107"/>
    <n v="0.11095140103356083"/>
    <x v="2"/>
    <n v="0"/>
  </r>
  <r>
    <s v="Post_4219"/>
    <x v="503"/>
    <x v="11"/>
    <x v="2"/>
    <x v="9"/>
    <x v="4"/>
    <x v="2"/>
    <n v="380026"/>
    <n v="214887"/>
    <n v="36187"/>
    <n v="17636"/>
    <n v="268710"/>
    <n v="0.70708319957055565"/>
    <x v="0"/>
    <n v="0"/>
  </r>
  <r>
    <s v="Post_4220"/>
    <x v="329"/>
    <x v="2"/>
    <x v="0"/>
    <x v="8"/>
    <x v="0"/>
    <x v="2"/>
    <n v="3545322"/>
    <n v="276967"/>
    <n v="4261"/>
    <n v="27752"/>
    <n v="308980"/>
    <n v="8.7151463252139016E-2"/>
    <x v="2"/>
    <n v="0"/>
  </r>
  <r>
    <s v="Post_4221"/>
    <x v="693"/>
    <x v="21"/>
    <x v="0"/>
    <x v="3"/>
    <x v="5"/>
    <x v="2"/>
    <n v="4228221"/>
    <n v="421606"/>
    <n v="4145"/>
    <n v="12960"/>
    <n v="438711"/>
    <n v="0.1037578215519009"/>
    <x v="1"/>
    <n v="0"/>
  </r>
  <r>
    <s v="Post_4222"/>
    <x v="643"/>
    <x v="16"/>
    <x v="3"/>
    <x v="5"/>
    <x v="4"/>
    <x v="6"/>
    <n v="2421039"/>
    <n v="255993"/>
    <n v="48735"/>
    <n v="38037"/>
    <n v="342765"/>
    <n v="0.14157764496978364"/>
    <x v="1"/>
    <n v="0"/>
  </r>
  <r>
    <s v="Post_4223"/>
    <x v="293"/>
    <x v="19"/>
    <x v="1"/>
    <x v="0"/>
    <x v="3"/>
    <x v="1"/>
    <n v="3278174"/>
    <n v="102658"/>
    <n v="57093"/>
    <n v="39631"/>
    <n v="199382"/>
    <n v="6.0821054648105929E-2"/>
    <x v="2"/>
    <n v="0"/>
  </r>
  <r>
    <s v="Post_4224"/>
    <x v="551"/>
    <x v="13"/>
    <x v="1"/>
    <x v="2"/>
    <x v="4"/>
    <x v="0"/>
    <n v="783572"/>
    <n v="139704"/>
    <n v="19042"/>
    <n v="38146"/>
    <n v="196892"/>
    <n v="0.25127493070196483"/>
    <x v="1"/>
    <n v="0"/>
  </r>
  <r>
    <s v="Post_4225"/>
    <x v="488"/>
    <x v="1"/>
    <x v="0"/>
    <x v="4"/>
    <x v="1"/>
    <x v="4"/>
    <n v="305543"/>
    <n v="409163"/>
    <n v="48642"/>
    <n v="44973"/>
    <n v="502778"/>
    <n v="1.6455228887587017"/>
    <x v="0"/>
    <n v="0"/>
  </r>
  <r>
    <s v="Post_4226"/>
    <x v="60"/>
    <x v="11"/>
    <x v="2"/>
    <x v="7"/>
    <x v="1"/>
    <x v="1"/>
    <n v="328897"/>
    <n v="147381"/>
    <n v="42373"/>
    <n v="23817"/>
    <n v="213571"/>
    <n v="0.64935526927883203"/>
    <x v="1"/>
    <n v="0"/>
  </r>
  <r>
    <s v="Post_4227"/>
    <x v="588"/>
    <x v="9"/>
    <x v="2"/>
    <x v="0"/>
    <x v="1"/>
    <x v="6"/>
    <n v="4876711"/>
    <n v="213421"/>
    <n v="13563"/>
    <n v="48777"/>
    <n v="275761"/>
    <n v="5.6546512598347531E-2"/>
    <x v="2"/>
    <n v="0"/>
  </r>
  <r>
    <s v="Post_4228"/>
    <x v="436"/>
    <x v="3"/>
    <x v="2"/>
    <x v="6"/>
    <x v="3"/>
    <x v="7"/>
    <n v="1003601"/>
    <n v="488570"/>
    <n v="58252"/>
    <n v="33282"/>
    <n v="580104"/>
    <n v="0.57802254083046944"/>
    <x v="0"/>
    <n v="0"/>
  </r>
  <r>
    <s v="Post_4229"/>
    <x v="656"/>
    <x v="12"/>
    <x v="0"/>
    <x v="1"/>
    <x v="1"/>
    <x v="0"/>
    <n v="4854055"/>
    <n v="197367"/>
    <n v="55292"/>
    <n v="48663"/>
    <n v="301322"/>
    <n v="6.207634647732669E-2"/>
    <x v="2"/>
    <n v="0"/>
  </r>
  <r>
    <s v="Post_4230"/>
    <x v="336"/>
    <x v="13"/>
    <x v="3"/>
    <x v="9"/>
    <x v="5"/>
    <x v="7"/>
    <n v="4413548"/>
    <n v="101503"/>
    <n v="91427"/>
    <n v="35256"/>
    <n v="228186"/>
    <n v="5.1701261660686594E-2"/>
    <x v="0"/>
    <n v="0"/>
  </r>
  <r>
    <s v="Post_4231"/>
    <x v="574"/>
    <x v="12"/>
    <x v="0"/>
    <x v="5"/>
    <x v="0"/>
    <x v="5"/>
    <n v="3019969"/>
    <n v="170993"/>
    <n v="43023"/>
    <n v="31600"/>
    <n v="245616"/>
    <n v="8.1330636175404453E-2"/>
    <x v="2"/>
    <n v="0"/>
  </r>
  <r>
    <s v="Post_4232"/>
    <x v="510"/>
    <x v="9"/>
    <x v="1"/>
    <x v="5"/>
    <x v="1"/>
    <x v="0"/>
    <n v="1087231"/>
    <n v="106848"/>
    <n v="43977"/>
    <n v="28368"/>
    <n v="179193"/>
    <n v="0.16481594067865982"/>
    <x v="2"/>
    <n v="0"/>
  </r>
  <r>
    <s v="Post_4233"/>
    <x v="243"/>
    <x v="16"/>
    <x v="0"/>
    <x v="9"/>
    <x v="1"/>
    <x v="6"/>
    <n v="3901334"/>
    <n v="463445"/>
    <n v="48617"/>
    <n v="36800"/>
    <n v="548862"/>
    <n v="0.14068572442144148"/>
    <x v="2"/>
    <n v="0"/>
  </r>
  <r>
    <s v="Post_4234"/>
    <x v="683"/>
    <x v="18"/>
    <x v="0"/>
    <x v="1"/>
    <x v="4"/>
    <x v="4"/>
    <n v="851907"/>
    <n v="359024"/>
    <n v="69682"/>
    <n v="12915"/>
    <n v="441621"/>
    <n v="0.51839109198539279"/>
    <x v="1"/>
    <n v="0"/>
  </r>
  <r>
    <s v="Post_4235"/>
    <x v="362"/>
    <x v="18"/>
    <x v="2"/>
    <x v="3"/>
    <x v="1"/>
    <x v="6"/>
    <n v="83320"/>
    <n v="149819"/>
    <n v="3019"/>
    <n v="10228"/>
    <n v="163066"/>
    <n v="1.9571051368218915"/>
    <x v="2"/>
    <n v="0"/>
  </r>
  <r>
    <s v="Post_4236"/>
    <x v="639"/>
    <x v="13"/>
    <x v="3"/>
    <x v="9"/>
    <x v="0"/>
    <x v="0"/>
    <n v="854031"/>
    <n v="148948"/>
    <n v="73678"/>
    <n v="39332"/>
    <n v="261958"/>
    <n v="0.30673125448607835"/>
    <x v="2"/>
    <n v="0"/>
  </r>
  <r>
    <s v="Post_4237"/>
    <x v="311"/>
    <x v="9"/>
    <x v="1"/>
    <x v="2"/>
    <x v="0"/>
    <x v="2"/>
    <n v="1293217"/>
    <n v="213794"/>
    <n v="46740"/>
    <n v="33829"/>
    <n v="294363"/>
    <n v="0.22762073186479917"/>
    <x v="1"/>
    <n v="0"/>
  </r>
  <r>
    <s v="Post_4238"/>
    <x v="418"/>
    <x v="5"/>
    <x v="2"/>
    <x v="1"/>
    <x v="1"/>
    <x v="7"/>
    <n v="1071793"/>
    <n v="82545"/>
    <n v="28397"/>
    <n v="25073"/>
    <n v="136015"/>
    <n v="0.12690416899531906"/>
    <x v="2"/>
    <n v="0"/>
  </r>
  <r>
    <s v="Post_4239"/>
    <x v="530"/>
    <x v="17"/>
    <x v="1"/>
    <x v="6"/>
    <x v="1"/>
    <x v="1"/>
    <n v="1575723"/>
    <n v="253050"/>
    <n v="16141"/>
    <n v="35096"/>
    <n v="304287"/>
    <n v="0.19310944880540551"/>
    <x v="0"/>
    <n v="0"/>
  </r>
  <r>
    <s v="Post_4240"/>
    <x v="422"/>
    <x v="14"/>
    <x v="0"/>
    <x v="7"/>
    <x v="1"/>
    <x v="3"/>
    <n v="4487202"/>
    <n v="309686"/>
    <n v="91035"/>
    <n v="42034"/>
    <n v="442755"/>
    <n v="9.8670619241121749E-2"/>
    <x v="2"/>
    <n v="0"/>
  </r>
  <r>
    <s v="Post_4241"/>
    <x v="280"/>
    <x v="16"/>
    <x v="3"/>
    <x v="2"/>
    <x v="0"/>
    <x v="6"/>
    <n v="398843"/>
    <n v="185311"/>
    <n v="90723"/>
    <n v="1420"/>
    <n v="277454"/>
    <n v="0.69564715940858934"/>
    <x v="2"/>
    <n v="0"/>
  </r>
  <r>
    <s v="Post_4242"/>
    <x v="514"/>
    <x v="4"/>
    <x v="0"/>
    <x v="8"/>
    <x v="4"/>
    <x v="6"/>
    <n v="239750"/>
    <n v="232397"/>
    <n v="49163"/>
    <n v="20748"/>
    <n v="302308"/>
    <n v="1.2609301355578728"/>
    <x v="0"/>
    <n v="0"/>
  </r>
  <r>
    <s v="Post_4243"/>
    <x v="614"/>
    <x v="9"/>
    <x v="1"/>
    <x v="4"/>
    <x v="3"/>
    <x v="3"/>
    <n v="1027434"/>
    <n v="150441"/>
    <n v="58194"/>
    <n v="45827"/>
    <n v="254462"/>
    <n v="0.2476674900772215"/>
    <x v="2"/>
    <n v="0"/>
  </r>
  <r>
    <s v="Post_4244"/>
    <x v="351"/>
    <x v="15"/>
    <x v="2"/>
    <x v="2"/>
    <x v="2"/>
    <x v="7"/>
    <n v="4602131"/>
    <n v="356619"/>
    <n v="50928"/>
    <n v="18081"/>
    <n v="425628"/>
    <n v="9.2484981414044931E-2"/>
    <x v="2"/>
    <n v="0"/>
  </r>
  <r>
    <s v="Post_4245"/>
    <x v="142"/>
    <x v="2"/>
    <x v="0"/>
    <x v="3"/>
    <x v="2"/>
    <x v="6"/>
    <n v="620949"/>
    <n v="146546"/>
    <n v="84429"/>
    <n v="28169"/>
    <n v="259144"/>
    <n v="0.41733540113600309"/>
    <x v="2"/>
    <n v="0"/>
  </r>
  <r>
    <s v="Post_4246"/>
    <x v="262"/>
    <x v="23"/>
    <x v="1"/>
    <x v="7"/>
    <x v="3"/>
    <x v="2"/>
    <n v="852004"/>
    <n v="355651"/>
    <n v="82868"/>
    <n v="32850"/>
    <n v="471369"/>
    <n v="0.55324740259435401"/>
    <x v="2"/>
    <n v="0"/>
  </r>
  <r>
    <s v="Post_4247"/>
    <x v="28"/>
    <x v="17"/>
    <x v="3"/>
    <x v="6"/>
    <x v="4"/>
    <x v="1"/>
    <n v="4278442"/>
    <n v="428476"/>
    <n v="2568"/>
    <n v="28273"/>
    <n v="459317"/>
    <n v="0.10735613571482329"/>
    <x v="0"/>
    <n v="0"/>
  </r>
  <r>
    <s v="Post_4248"/>
    <x v="673"/>
    <x v="10"/>
    <x v="2"/>
    <x v="1"/>
    <x v="3"/>
    <x v="1"/>
    <n v="3848380"/>
    <n v="301810"/>
    <n v="6280"/>
    <n v="29762"/>
    <n v="337852"/>
    <n v="8.7790706738939503E-2"/>
    <x v="1"/>
    <n v="0"/>
  </r>
  <r>
    <s v="Post_4249"/>
    <x v="598"/>
    <x v="17"/>
    <x v="0"/>
    <x v="1"/>
    <x v="2"/>
    <x v="6"/>
    <n v="2574505"/>
    <n v="125322"/>
    <n v="94933"/>
    <n v="48545"/>
    <n v="268800"/>
    <n v="0.10440842025942851"/>
    <x v="2"/>
    <n v="0"/>
  </r>
  <r>
    <s v="Post_4250"/>
    <x v="540"/>
    <x v="18"/>
    <x v="3"/>
    <x v="4"/>
    <x v="1"/>
    <x v="4"/>
    <n v="3283134"/>
    <n v="41122"/>
    <n v="8713"/>
    <n v="37710"/>
    <n v="87545"/>
    <n v="2.6665070630683973E-2"/>
    <x v="1"/>
    <n v="0"/>
  </r>
  <r>
    <s v="Post_4251"/>
    <x v="217"/>
    <x v="9"/>
    <x v="3"/>
    <x v="0"/>
    <x v="2"/>
    <x v="4"/>
    <n v="746909"/>
    <n v="45821"/>
    <n v="7638"/>
    <n v="15981"/>
    <n v="69440"/>
    <n v="9.2969826310835724E-2"/>
    <x v="2"/>
    <n v="0"/>
  </r>
  <r>
    <s v="Post_4252"/>
    <x v="680"/>
    <x v="16"/>
    <x v="1"/>
    <x v="7"/>
    <x v="4"/>
    <x v="3"/>
    <n v="1925512"/>
    <n v="445030"/>
    <n v="93050"/>
    <n v="27310"/>
    <n v="565390"/>
    <n v="0.29363099269181392"/>
    <x v="2"/>
    <n v="0"/>
  </r>
  <r>
    <s v="Post_4253"/>
    <x v="83"/>
    <x v="2"/>
    <x v="3"/>
    <x v="2"/>
    <x v="5"/>
    <x v="5"/>
    <n v="1705635"/>
    <n v="340776"/>
    <n v="13504"/>
    <n v="41680"/>
    <n v="395960"/>
    <n v="0.23214814423953542"/>
    <x v="0"/>
    <n v="0"/>
  </r>
  <r>
    <s v="Post_4254"/>
    <x v="34"/>
    <x v="13"/>
    <x v="1"/>
    <x v="4"/>
    <x v="3"/>
    <x v="3"/>
    <n v="3931634"/>
    <n v="154021"/>
    <n v="17016"/>
    <n v="30829"/>
    <n v="201866"/>
    <n v="5.1344046775462823E-2"/>
    <x v="0"/>
    <n v="0"/>
  </r>
  <r>
    <s v="Post_4255"/>
    <x v="409"/>
    <x v="11"/>
    <x v="2"/>
    <x v="2"/>
    <x v="0"/>
    <x v="5"/>
    <n v="3447523"/>
    <n v="43962"/>
    <n v="51838"/>
    <n v="30252"/>
    <n v="126052"/>
    <n v="3.656306281350407E-2"/>
    <x v="2"/>
    <n v="0"/>
  </r>
  <r>
    <s v="Post_4256"/>
    <x v="195"/>
    <x v="10"/>
    <x v="0"/>
    <x v="9"/>
    <x v="0"/>
    <x v="6"/>
    <n v="2783501"/>
    <n v="63860"/>
    <n v="82509"/>
    <n v="16462"/>
    <n v="162831"/>
    <n v="5.8498631759068886E-2"/>
    <x v="0"/>
    <n v="0"/>
  </r>
  <r>
    <s v="Post_4257"/>
    <x v="363"/>
    <x v="4"/>
    <x v="0"/>
    <x v="4"/>
    <x v="3"/>
    <x v="5"/>
    <n v="4497476"/>
    <n v="329836"/>
    <n v="14346"/>
    <n v="34972"/>
    <n v="379154"/>
    <n v="8.4303729469595842E-2"/>
    <x v="2"/>
    <n v="0"/>
  </r>
  <r>
    <s v="Post_4258"/>
    <x v="33"/>
    <x v="19"/>
    <x v="2"/>
    <x v="2"/>
    <x v="1"/>
    <x v="5"/>
    <n v="3984173"/>
    <n v="161617"/>
    <n v="68404"/>
    <n v="26669"/>
    <n v="256690"/>
    <n v="6.4427423206773402E-2"/>
    <x v="2"/>
    <n v="0"/>
  </r>
  <r>
    <s v="Post_4259"/>
    <x v="586"/>
    <x v="21"/>
    <x v="2"/>
    <x v="1"/>
    <x v="0"/>
    <x v="4"/>
    <n v="3140471"/>
    <n v="443708"/>
    <n v="64826"/>
    <n v="22130"/>
    <n v="530664"/>
    <n v="0.16897592749622589"/>
    <x v="0"/>
    <n v="0"/>
  </r>
  <r>
    <s v="Post_4260"/>
    <x v="127"/>
    <x v="16"/>
    <x v="0"/>
    <x v="4"/>
    <x v="1"/>
    <x v="2"/>
    <n v="2933626"/>
    <n v="87518"/>
    <n v="50945"/>
    <n v="18643"/>
    <n v="157106"/>
    <n v="5.3553520455572726E-2"/>
    <x v="2"/>
    <n v="0"/>
  </r>
  <r>
    <s v="Post_4261"/>
    <x v="268"/>
    <x v="8"/>
    <x v="1"/>
    <x v="9"/>
    <x v="4"/>
    <x v="7"/>
    <n v="1361580"/>
    <n v="169568"/>
    <n v="875"/>
    <n v="22352"/>
    <n v="192795"/>
    <n v="0.14159652756356586"/>
    <x v="1"/>
    <n v="0"/>
  </r>
  <r>
    <s v="Post_4262"/>
    <x v="602"/>
    <x v="8"/>
    <x v="2"/>
    <x v="3"/>
    <x v="4"/>
    <x v="6"/>
    <n v="4190571"/>
    <n v="271397"/>
    <n v="44550"/>
    <n v="19615"/>
    <n v="335562"/>
    <n v="8.0075483746725684E-2"/>
    <x v="0"/>
    <n v="0"/>
  </r>
  <r>
    <s v="Post_4263"/>
    <x v="136"/>
    <x v="10"/>
    <x v="3"/>
    <x v="7"/>
    <x v="4"/>
    <x v="5"/>
    <n v="3856845"/>
    <n v="195911"/>
    <n v="46850"/>
    <n v="13291"/>
    <n v="256052"/>
    <n v="6.6388978556307029E-2"/>
    <x v="2"/>
    <n v="0"/>
  </r>
  <r>
    <s v="Post_4264"/>
    <x v="416"/>
    <x v="4"/>
    <x v="0"/>
    <x v="4"/>
    <x v="4"/>
    <x v="6"/>
    <n v="233459"/>
    <n v="290078"/>
    <n v="20796"/>
    <n v="13785"/>
    <n v="324659"/>
    <n v="1.3906467516780248"/>
    <x v="2"/>
    <n v="0"/>
  </r>
  <r>
    <s v="Post_4265"/>
    <x v="548"/>
    <x v="22"/>
    <x v="0"/>
    <x v="1"/>
    <x v="4"/>
    <x v="4"/>
    <n v="3961797"/>
    <n v="253439"/>
    <n v="67692"/>
    <n v="7836"/>
    <n v="328967"/>
    <n v="8.3034794564183875E-2"/>
    <x v="1"/>
    <n v="0"/>
  </r>
  <r>
    <s v="Post_4266"/>
    <x v="713"/>
    <x v="10"/>
    <x v="1"/>
    <x v="4"/>
    <x v="4"/>
    <x v="1"/>
    <n v="4926269"/>
    <n v="264064"/>
    <n v="91827"/>
    <n v="1032"/>
    <n v="356923"/>
    <n v="7.2453006524816246E-2"/>
    <x v="0"/>
    <n v="0"/>
  </r>
  <r>
    <s v="Post_4267"/>
    <x v="192"/>
    <x v="8"/>
    <x v="1"/>
    <x v="2"/>
    <x v="3"/>
    <x v="4"/>
    <n v="3691701"/>
    <n v="448223"/>
    <n v="32943"/>
    <n v="40561"/>
    <n v="521727"/>
    <n v="0.14132428384638951"/>
    <x v="2"/>
    <n v="0"/>
  </r>
  <r>
    <s v="Post_4268"/>
    <x v="226"/>
    <x v="7"/>
    <x v="2"/>
    <x v="5"/>
    <x v="0"/>
    <x v="7"/>
    <n v="2970930"/>
    <n v="131718"/>
    <n v="60239"/>
    <n v="32883"/>
    <n v="224840"/>
    <n v="7.5680005924070912E-2"/>
    <x v="2"/>
    <n v="0"/>
  </r>
  <r>
    <s v="Post_4269"/>
    <x v="703"/>
    <x v="22"/>
    <x v="1"/>
    <x v="7"/>
    <x v="0"/>
    <x v="6"/>
    <n v="3247449"/>
    <n v="388272"/>
    <n v="6238"/>
    <n v="25311"/>
    <n v="419821"/>
    <n v="0.12927716493777117"/>
    <x v="1"/>
    <n v="0"/>
  </r>
  <r>
    <s v="Post_4270"/>
    <x v="446"/>
    <x v="20"/>
    <x v="2"/>
    <x v="2"/>
    <x v="4"/>
    <x v="5"/>
    <n v="3541294"/>
    <n v="288982"/>
    <n v="90384"/>
    <n v="33462"/>
    <n v="412828"/>
    <n v="0.11657546648202606"/>
    <x v="0"/>
    <n v="0"/>
  </r>
  <r>
    <s v="Post_4271"/>
    <x v="140"/>
    <x v="15"/>
    <x v="2"/>
    <x v="7"/>
    <x v="2"/>
    <x v="1"/>
    <n v="304335"/>
    <n v="292726"/>
    <n v="57503"/>
    <n v="40349"/>
    <n v="390578"/>
    <n v="1.2833817996615571"/>
    <x v="2"/>
    <n v="0"/>
  </r>
  <r>
    <s v="Post_4272"/>
    <x v="93"/>
    <x v="2"/>
    <x v="3"/>
    <x v="6"/>
    <x v="5"/>
    <x v="0"/>
    <n v="4014231"/>
    <n v="131648"/>
    <n v="19628"/>
    <n v="38051"/>
    <n v="189327"/>
    <n v="4.7163952448177497E-2"/>
    <x v="0"/>
    <n v="0"/>
  </r>
  <r>
    <s v="Post_4273"/>
    <x v="568"/>
    <x v="7"/>
    <x v="3"/>
    <x v="7"/>
    <x v="4"/>
    <x v="0"/>
    <n v="4067513"/>
    <n v="313641"/>
    <n v="41751"/>
    <n v="34036"/>
    <n v="389428"/>
    <n v="9.5741058479714758E-2"/>
    <x v="0"/>
    <n v="0"/>
  </r>
  <r>
    <s v="Post_4274"/>
    <x v="264"/>
    <x v="13"/>
    <x v="2"/>
    <x v="0"/>
    <x v="1"/>
    <x v="6"/>
    <n v="2668074"/>
    <n v="43458"/>
    <n v="72133"/>
    <n v="24287"/>
    <n v="139878"/>
    <n v="5.2426581871417362E-2"/>
    <x v="0"/>
    <n v="0"/>
  </r>
  <r>
    <s v="Post_4275"/>
    <x v="477"/>
    <x v="4"/>
    <x v="2"/>
    <x v="0"/>
    <x v="3"/>
    <x v="5"/>
    <n v="4589006"/>
    <n v="172497"/>
    <n v="50326"/>
    <n v="37879"/>
    <n v="260702"/>
    <n v="5.6810124022500734E-2"/>
    <x v="0"/>
    <n v="0"/>
  </r>
  <r>
    <s v="Post_4276"/>
    <x v="462"/>
    <x v="20"/>
    <x v="1"/>
    <x v="1"/>
    <x v="4"/>
    <x v="5"/>
    <n v="635329"/>
    <n v="151415"/>
    <n v="59753"/>
    <n v="29150"/>
    <n v="240318"/>
    <n v="0.37825756419115136"/>
    <x v="1"/>
    <n v="0"/>
  </r>
  <r>
    <s v="Post_4277"/>
    <x v="473"/>
    <x v="11"/>
    <x v="0"/>
    <x v="7"/>
    <x v="0"/>
    <x v="3"/>
    <n v="36859"/>
    <n v="235389"/>
    <n v="7241"/>
    <n v="15711"/>
    <n v="258341"/>
    <n v="7.0088987764182429"/>
    <x v="1"/>
    <n v="0"/>
  </r>
  <r>
    <s v="Post_4278"/>
    <x v="17"/>
    <x v="6"/>
    <x v="3"/>
    <x v="7"/>
    <x v="5"/>
    <x v="4"/>
    <n v="1747564"/>
    <n v="183228"/>
    <n v="4734"/>
    <n v="33207"/>
    <n v="221169"/>
    <n v="0.12655845508376232"/>
    <x v="1"/>
    <n v="0"/>
  </r>
  <r>
    <s v="Post_4279"/>
    <x v="594"/>
    <x v="2"/>
    <x v="0"/>
    <x v="5"/>
    <x v="0"/>
    <x v="3"/>
    <n v="28280"/>
    <n v="67072"/>
    <n v="13299"/>
    <n v="23411"/>
    <n v="103782"/>
    <n v="3.6698019801980197"/>
    <x v="1"/>
    <n v="0"/>
  </r>
  <r>
    <s v="Post_4280"/>
    <x v="37"/>
    <x v="0"/>
    <x v="3"/>
    <x v="2"/>
    <x v="2"/>
    <x v="3"/>
    <n v="566681"/>
    <n v="324840"/>
    <n v="68424"/>
    <n v="1453"/>
    <n v="394717"/>
    <n v="0.69654179335463873"/>
    <x v="1"/>
    <n v="0"/>
  </r>
  <r>
    <s v="Post_4281"/>
    <x v="481"/>
    <x v="11"/>
    <x v="0"/>
    <x v="5"/>
    <x v="3"/>
    <x v="4"/>
    <n v="919348"/>
    <n v="34013"/>
    <n v="38438"/>
    <n v="18076"/>
    <n v="90527"/>
    <n v="9.8468697381187534E-2"/>
    <x v="2"/>
    <n v="0"/>
  </r>
  <r>
    <s v="Post_4282"/>
    <x v="171"/>
    <x v="8"/>
    <x v="0"/>
    <x v="1"/>
    <x v="1"/>
    <x v="4"/>
    <n v="4461875"/>
    <n v="81049"/>
    <n v="47612"/>
    <n v="7747"/>
    <n v="136408"/>
    <n v="3.0571900826446282E-2"/>
    <x v="0"/>
    <n v="0"/>
  </r>
  <r>
    <s v="Post_4283"/>
    <x v="349"/>
    <x v="7"/>
    <x v="0"/>
    <x v="9"/>
    <x v="2"/>
    <x v="1"/>
    <n v="249167"/>
    <n v="103790"/>
    <n v="7499"/>
    <n v="15286"/>
    <n v="126575"/>
    <n v="0.50799263144798468"/>
    <x v="0"/>
    <n v="0"/>
  </r>
  <r>
    <s v="Post_4284"/>
    <x v="653"/>
    <x v="20"/>
    <x v="1"/>
    <x v="7"/>
    <x v="5"/>
    <x v="5"/>
    <n v="782140"/>
    <n v="39109"/>
    <n v="45106"/>
    <n v="34619"/>
    <n v="118834"/>
    <n v="0.15193443629017822"/>
    <x v="1"/>
    <n v="0"/>
  </r>
  <r>
    <s v="Post_4285"/>
    <x v="615"/>
    <x v="17"/>
    <x v="3"/>
    <x v="4"/>
    <x v="4"/>
    <x v="5"/>
    <n v="7810"/>
    <n v="277197"/>
    <n v="12486"/>
    <n v="422"/>
    <n v="290105"/>
    <n v="37.145326504481432"/>
    <x v="2"/>
    <n v="0"/>
  </r>
  <r>
    <s v="Post_4286"/>
    <x v="166"/>
    <x v="21"/>
    <x v="0"/>
    <x v="6"/>
    <x v="0"/>
    <x v="6"/>
    <n v="3490701"/>
    <n v="123912"/>
    <n v="8189"/>
    <n v="45049"/>
    <n v="177150"/>
    <n v="5.0749118873257837E-2"/>
    <x v="2"/>
    <n v="0"/>
  </r>
  <r>
    <s v="Post_4287"/>
    <x v="605"/>
    <x v="17"/>
    <x v="1"/>
    <x v="7"/>
    <x v="3"/>
    <x v="6"/>
    <n v="1701218"/>
    <n v="219365"/>
    <n v="32346"/>
    <n v="9017"/>
    <n v="260728"/>
    <n v="0.15325960576481085"/>
    <x v="1"/>
    <n v="0"/>
  </r>
  <r>
    <s v="Post_4288"/>
    <x v="441"/>
    <x v="5"/>
    <x v="0"/>
    <x v="5"/>
    <x v="2"/>
    <x v="0"/>
    <n v="664216"/>
    <n v="474624"/>
    <n v="86948"/>
    <n v="42845"/>
    <n v="604417"/>
    <n v="0.9099705517482265"/>
    <x v="1"/>
    <n v="0"/>
  </r>
  <r>
    <s v="Post_4289"/>
    <x v="632"/>
    <x v="11"/>
    <x v="2"/>
    <x v="1"/>
    <x v="1"/>
    <x v="6"/>
    <n v="2699566"/>
    <n v="112069"/>
    <n v="76606"/>
    <n v="25802"/>
    <n v="214477"/>
    <n v="7.94486965682632E-2"/>
    <x v="2"/>
    <n v="0"/>
  </r>
  <r>
    <s v="Post_4290"/>
    <x v="631"/>
    <x v="23"/>
    <x v="3"/>
    <x v="7"/>
    <x v="2"/>
    <x v="0"/>
    <n v="468433"/>
    <n v="104947"/>
    <n v="95399"/>
    <n v="32253"/>
    <n v="232599"/>
    <n v="0.49654699818330478"/>
    <x v="0"/>
    <n v="0"/>
  </r>
  <r>
    <s v="Post_4291"/>
    <x v="641"/>
    <x v="1"/>
    <x v="3"/>
    <x v="0"/>
    <x v="1"/>
    <x v="4"/>
    <n v="2243196"/>
    <n v="90911"/>
    <n v="32317"/>
    <n v="38941"/>
    <n v="162169"/>
    <n v="7.2293727342595121E-2"/>
    <x v="2"/>
    <n v="0"/>
  </r>
  <r>
    <s v="Post_4292"/>
    <x v="561"/>
    <x v="16"/>
    <x v="0"/>
    <x v="5"/>
    <x v="5"/>
    <x v="2"/>
    <n v="50353"/>
    <n v="338919"/>
    <n v="5571"/>
    <n v="36018"/>
    <n v="380508"/>
    <n v="7.5568089289615319"/>
    <x v="1"/>
    <n v="0"/>
  </r>
  <r>
    <s v="Post_4293"/>
    <x v="506"/>
    <x v="7"/>
    <x v="0"/>
    <x v="4"/>
    <x v="2"/>
    <x v="3"/>
    <n v="2829163"/>
    <n v="17805"/>
    <n v="57264"/>
    <n v="24917"/>
    <n v="99986"/>
    <n v="3.5341194551179976E-2"/>
    <x v="2"/>
    <n v="0"/>
  </r>
  <r>
    <s v="Post_4294"/>
    <x v="271"/>
    <x v="9"/>
    <x v="3"/>
    <x v="0"/>
    <x v="5"/>
    <x v="4"/>
    <n v="1471005"/>
    <n v="425853"/>
    <n v="71495"/>
    <n v="7053"/>
    <n v="504401"/>
    <n v="0.34289550341433239"/>
    <x v="0"/>
    <n v="0"/>
  </r>
  <r>
    <s v="Post_4295"/>
    <x v="644"/>
    <x v="3"/>
    <x v="3"/>
    <x v="6"/>
    <x v="5"/>
    <x v="0"/>
    <n v="2443556"/>
    <n v="441822"/>
    <n v="99479"/>
    <n v="5885"/>
    <n v="547186"/>
    <n v="0.22393020663328361"/>
    <x v="1"/>
    <n v="0"/>
  </r>
  <r>
    <s v="Post_4296"/>
    <x v="407"/>
    <x v="15"/>
    <x v="3"/>
    <x v="5"/>
    <x v="0"/>
    <x v="2"/>
    <n v="1973792"/>
    <n v="467441"/>
    <n v="30230"/>
    <n v="13710"/>
    <n v="511381"/>
    <n v="0.25908555714077269"/>
    <x v="1"/>
    <n v="0"/>
  </r>
  <r>
    <s v="Post_4297"/>
    <x v="517"/>
    <x v="19"/>
    <x v="3"/>
    <x v="7"/>
    <x v="0"/>
    <x v="7"/>
    <n v="4478176"/>
    <n v="393579"/>
    <n v="14318"/>
    <n v="9635"/>
    <n v="417532"/>
    <n v="9.3237067949093561E-2"/>
    <x v="0"/>
    <n v="0"/>
  </r>
  <r>
    <s v="Post_4298"/>
    <x v="63"/>
    <x v="15"/>
    <x v="0"/>
    <x v="7"/>
    <x v="5"/>
    <x v="2"/>
    <n v="3856234"/>
    <n v="410366"/>
    <n v="55392"/>
    <n v="8229"/>
    <n v="473987"/>
    <n v="0.12291448081210839"/>
    <x v="2"/>
    <n v="0"/>
  </r>
  <r>
    <s v="Post_4299"/>
    <x v="98"/>
    <x v="15"/>
    <x v="2"/>
    <x v="3"/>
    <x v="5"/>
    <x v="1"/>
    <n v="4491907"/>
    <n v="492953"/>
    <n v="25891"/>
    <n v="28083"/>
    <n v="546927"/>
    <n v="0.12175830888751704"/>
    <x v="0"/>
    <n v="0"/>
  </r>
  <r>
    <s v="Post_4300"/>
    <x v="500"/>
    <x v="18"/>
    <x v="3"/>
    <x v="2"/>
    <x v="4"/>
    <x v="2"/>
    <n v="4082125"/>
    <n v="165615"/>
    <n v="21803"/>
    <n v="19119"/>
    <n v="206537"/>
    <n v="5.0595461922405612E-2"/>
    <x v="1"/>
    <n v="0"/>
  </r>
  <r>
    <s v="Post_4301"/>
    <x v="443"/>
    <x v="19"/>
    <x v="3"/>
    <x v="2"/>
    <x v="2"/>
    <x v="5"/>
    <n v="4895487"/>
    <n v="174541"/>
    <n v="44267"/>
    <n v="7342"/>
    <n v="226150"/>
    <n v="4.6195608322522355E-2"/>
    <x v="0"/>
    <n v="0"/>
  </r>
  <r>
    <s v="Post_4302"/>
    <x v="98"/>
    <x v="15"/>
    <x v="0"/>
    <x v="6"/>
    <x v="5"/>
    <x v="7"/>
    <n v="1773094"/>
    <n v="293495"/>
    <n v="85955"/>
    <n v="19535"/>
    <n v="398985"/>
    <n v="0.22502191085187814"/>
    <x v="2"/>
    <n v="0"/>
  </r>
  <r>
    <s v="Post_4303"/>
    <x v="587"/>
    <x v="22"/>
    <x v="3"/>
    <x v="9"/>
    <x v="5"/>
    <x v="7"/>
    <n v="4798416"/>
    <n v="63981"/>
    <n v="7160"/>
    <n v="25445"/>
    <n v="96586"/>
    <n v="2.0128725812851574E-2"/>
    <x v="1"/>
    <n v="0"/>
  </r>
  <r>
    <s v="Post_4304"/>
    <x v="291"/>
    <x v="14"/>
    <x v="1"/>
    <x v="3"/>
    <x v="0"/>
    <x v="5"/>
    <n v="4642714"/>
    <n v="29147"/>
    <n v="73143"/>
    <n v="24735"/>
    <n v="127025"/>
    <n v="2.7360074301367693E-2"/>
    <x v="2"/>
    <n v="0"/>
  </r>
  <r>
    <s v="Post_4305"/>
    <x v="303"/>
    <x v="23"/>
    <x v="3"/>
    <x v="9"/>
    <x v="1"/>
    <x v="5"/>
    <n v="4414650"/>
    <n v="498878"/>
    <n v="2231"/>
    <n v="356"/>
    <n v="501465"/>
    <n v="0.11359111141313581"/>
    <x v="0"/>
    <n v="0"/>
  </r>
  <r>
    <s v="Post_4306"/>
    <x v="542"/>
    <x v="9"/>
    <x v="2"/>
    <x v="6"/>
    <x v="4"/>
    <x v="5"/>
    <n v="2135331"/>
    <n v="187868"/>
    <n v="62579"/>
    <n v="45556"/>
    <n v="296003"/>
    <n v="0.13862160011726518"/>
    <x v="0"/>
    <n v="0"/>
  </r>
  <r>
    <s v="Post_4307"/>
    <x v="316"/>
    <x v="5"/>
    <x v="3"/>
    <x v="9"/>
    <x v="5"/>
    <x v="4"/>
    <n v="1447626"/>
    <n v="289168"/>
    <n v="47520"/>
    <n v="15645"/>
    <n v="352333"/>
    <n v="0.24338675873464555"/>
    <x v="2"/>
    <n v="0"/>
  </r>
  <r>
    <s v="Post_4308"/>
    <x v="289"/>
    <x v="5"/>
    <x v="0"/>
    <x v="7"/>
    <x v="4"/>
    <x v="4"/>
    <n v="4725553"/>
    <n v="83787"/>
    <n v="37879"/>
    <n v="49935"/>
    <n v="171601"/>
    <n v="3.6313421942363144E-2"/>
    <x v="0"/>
    <n v="0"/>
  </r>
  <r>
    <s v="Post_4309"/>
    <x v="451"/>
    <x v="16"/>
    <x v="1"/>
    <x v="1"/>
    <x v="0"/>
    <x v="0"/>
    <n v="419463"/>
    <n v="183965"/>
    <n v="12276"/>
    <n v="24832"/>
    <n v="221073"/>
    <n v="0.52703814162393348"/>
    <x v="0"/>
    <n v="0"/>
  </r>
  <r>
    <s v="Post_4310"/>
    <x v="113"/>
    <x v="18"/>
    <x v="3"/>
    <x v="1"/>
    <x v="1"/>
    <x v="5"/>
    <n v="1066075"/>
    <n v="13285"/>
    <n v="75433"/>
    <n v="25566"/>
    <n v="114284"/>
    <n v="0.10720071289543419"/>
    <x v="2"/>
    <n v="0"/>
  </r>
  <r>
    <s v="Post_4311"/>
    <x v="497"/>
    <x v="14"/>
    <x v="1"/>
    <x v="7"/>
    <x v="5"/>
    <x v="1"/>
    <n v="1825709"/>
    <n v="104030"/>
    <n v="69496"/>
    <n v="17900"/>
    <n v="191426"/>
    <n v="0.10485022530972898"/>
    <x v="0"/>
    <n v="0"/>
  </r>
  <r>
    <s v="Post_4312"/>
    <x v="94"/>
    <x v="2"/>
    <x v="0"/>
    <x v="4"/>
    <x v="5"/>
    <x v="4"/>
    <n v="4115760"/>
    <n v="324790"/>
    <n v="37978"/>
    <n v="36114"/>
    <n v="398882"/>
    <n v="9.691575796450716E-2"/>
    <x v="1"/>
    <n v="0"/>
  </r>
  <r>
    <s v="Post_4313"/>
    <x v="546"/>
    <x v="18"/>
    <x v="3"/>
    <x v="5"/>
    <x v="5"/>
    <x v="2"/>
    <n v="3685844"/>
    <n v="223830"/>
    <n v="55996"/>
    <n v="25133"/>
    <n v="304959"/>
    <n v="8.273790209243799E-2"/>
    <x v="2"/>
    <n v="0"/>
  </r>
  <r>
    <s v="Post_4314"/>
    <x v="259"/>
    <x v="13"/>
    <x v="0"/>
    <x v="1"/>
    <x v="4"/>
    <x v="5"/>
    <n v="4359955"/>
    <n v="213360"/>
    <n v="39553"/>
    <n v="32002"/>
    <n v="284915"/>
    <n v="6.5348151529086879E-2"/>
    <x v="2"/>
    <n v="0"/>
  </r>
  <r>
    <s v="Post_4315"/>
    <x v="460"/>
    <x v="12"/>
    <x v="1"/>
    <x v="0"/>
    <x v="2"/>
    <x v="6"/>
    <n v="712323"/>
    <n v="159720"/>
    <n v="86640"/>
    <n v="24901"/>
    <n v="271261"/>
    <n v="0.38081179464933745"/>
    <x v="0"/>
    <n v="0"/>
  </r>
  <r>
    <s v="Post_4316"/>
    <x v="163"/>
    <x v="4"/>
    <x v="3"/>
    <x v="8"/>
    <x v="5"/>
    <x v="1"/>
    <n v="2932639"/>
    <n v="87828"/>
    <n v="55827"/>
    <n v="27573"/>
    <n v="171228"/>
    <n v="5.8387002287018618E-2"/>
    <x v="1"/>
    <n v="0"/>
  </r>
  <r>
    <s v="Post_4317"/>
    <x v="473"/>
    <x v="11"/>
    <x v="1"/>
    <x v="8"/>
    <x v="0"/>
    <x v="6"/>
    <n v="2481313"/>
    <n v="163409"/>
    <n v="29625"/>
    <n v="20363"/>
    <n v="213397"/>
    <n v="8.600164509676933E-2"/>
    <x v="1"/>
    <n v="0"/>
  </r>
  <r>
    <s v="Post_4318"/>
    <x v="95"/>
    <x v="15"/>
    <x v="1"/>
    <x v="7"/>
    <x v="3"/>
    <x v="3"/>
    <n v="4447344"/>
    <n v="202595"/>
    <n v="89767"/>
    <n v="16312"/>
    <n v="308674"/>
    <n v="6.9406369284678679E-2"/>
    <x v="1"/>
    <n v="0"/>
  </r>
  <r>
    <s v="Post_4319"/>
    <x v="24"/>
    <x v="6"/>
    <x v="0"/>
    <x v="5"/>
    <x v="5"/>
    <x v="7"/>
    <n v="4317598"/>
    <n v="276382"/>
    <n v="58474"/>
    <n v="10871"/>
    <n v="345727"/>
    <n v="8.0073920730924925E-2"/>
    <x v="2"/>
    <n v="0"/>
  </r>
  <r>
    <s v="Post_4320"/>
    <x v="117"/>
    <x v="9"/>
    <x v="0"/>
    <x v="4"/>
    <x v="4"/>
    <x v="7"/>
    <n v="291464"/>
    <n v="3431"/>
    <n v="54119"/>
    <n v="12110"/>
    <n v="69660"/>
    <n v="0.23900035681936704"/>
    <x v="2"/>
    <n v="0"/>
  </r>
  <r>
    <s v="Post_4321"/>
    <x v="161"/>
    <x v="16"/>
    <x v="1"/>
    <x v="1"/>
    <x v="3"/>
    <x v="6"/>
    <n v="3031467"/>
    <n v="389739"/>
    <n v="73465"/>
    <n v="30244"/>
    <n v="493448"/>
    <n v="0.16277531637322787"/>
    <x v="1"/>
    <n v="0"/>
  </r>
  <r>
    <s v="Post_4322"/>
    <x v="714"/>
    <x v="14"/>
    <x v="3"/>
    <x v="7"/>
    <x v="5"/>
    <x v="1"/>
    <n v="3693552"/>
    <n v="249768"/>
    <n v="16084"/>
    <n v="5323"/>
    <n v="271175"/>
    <n v="7.3418487136501662E-2"/>
    <x v="1"/>
    <n v="0"/>
  </r>
  <r>
    <s v="Post_4323"/>
    <x v="695"/>
    <x v="20"/>
    <x v="2"/>
    <x v="5"/>
    <x v="2"/>
    <x v="6"/>
    <n v="2726954"/>
    <n v="166440"/>
    <n v="92571"/>
    <n v="7667"/>
    <n v="266678"/>
    <n v="9.7793362117586144E-2"/>
    <x v="1"/>
    <n v="0"/>
  </r>
  <r>
    <s v="Post_4324"/>
    <x v="704"/>
    <x v="23"/>
    <x v="3"/>
    <x v="3"/>
    <x v="2"/>
    <x v="1"/>
    <n v="2725186"/>
    <n v="453828"/>
    <n v="56158"/>
    <n v="21964"/>
    <n v="531950"/>
    <n v="0.19519768558916711"/>
    <x v="0"/>
    <n v="0"/>
  </r>
  <r>
    <s v="Post_4325"/>
    <x v="506"/>
    <x v="7"/>
    <x v="1"/>
    <x v="0"/>
    <x v="5"/>
    <x v="5"/>
    <n v="886426"/>
    <n v="77304"/>
    <n v="13067"/>
    <n v="5337"/>
    <n v="95708"/>
    <n v="0.10797065970537868"/>
    <x v="2"/>
    <n v="0"/>
  </r>
  <r>
    <s v="Post_4326"/>
    <x v="338"/>
    <x v="7"/>
    <x v="1"/>
    <x v="8"/>
    <x v="5"/>
    <x v="5"/>
    <n v="4821524"/>
    <n v="61393"/>
    <n v="87511"/>
    <n v="45741"/>
    <n v="194645"/>
    <n v="4.0370015787539376E-2"/>
    <x v="2"/>
    <n v="0"/>
  </r>
  <r>
    <s v="Post_4327"/>
    <x v="396"/>
    <x v="5"/>
    <x v="3"/>
    <x v="5"/>
    <x v="5"/>
    <x v="0"/>
    <n v="3738116"/>
    <n v="115957"/>
    <n v="28372"/>
    <n v="25689"/>
    <n v="170018"/>
    <n v="4.5482269678094524E-2"/>
    <x v="2"/>
    <n v="0"/>
  </r>
  <r>
    <s v="Post_4328"/>
    <x v="82"/>
    <x v="22"/>
    <x v="0"/>
    <x v="8"/>
    <x v="2"/>
    <x v="3"/>
    <n v="4594690"/>
    <n v="34250"/>
    <n v="79276"/>
    <n v="10244"/>
    <n v="123770"/>
    <n v="2.6937617118891592E-2"/>
    <x v="0"/>
    <n v="0"/>
  </r>
  <r>
    <s v="Post_4329"/>
    <x v="478"/>
    <x v="11"/>
    <x v="2"/>
    <x v="4"/>
    <x v="3"/>
    <x v="7"/>
    <n v="890622"/>
    <n v="28385"/>
    <n v="91934"/>
    <n v="40148"/>
    <n v="160467"/>
    <n v="0.18017408058637671"/>
    <x v="1"/>
    <n v="0"/>
  </r>
  <r>
    <s v="Post_4330"/>
    <x v="459"/>
    <x v="9"/>
    <x v="2"/>
    <x v="7"/>
    <x v="2"/>
    <x v="6"/>
    <n v="1129787"/>
    <n v="317233"/>
    <n v="81454"/>
    <n v="20816"/>
    <n v="419503"/>
    <n v="0.37131158351087418"/>
    <x v="2"/>
    <n v="0"/>
  </r>
  <r>
    <s v="Post_4331"/>
    <x v="334"/>
    <x v="6"/>
    <x v="3"/>
    <x v="4"/>
    <x v="1"/>
    <x v="5"/>
    <n v="4730234"/>
    <n v="137638"/>
    <n v="45719"/>
    <n v="35610"/>
    <n v="218967"/>
    <n v="4.6290944591747471E-2"/>
    <x v="0"/>
    <n v="0"/>
  </r>
  <r>
    <s v="Post_4332"/>
    <x v="490"/>
    <x v="3"/>
    <x v="3"/>
    <x v="4"/>
    <x v="3"/>
    <x v="1"/>
    <n v="2224355"/>
    <n v="277794"/>
    <n v="58198"/>
    <n v="36236"/>
    <n v="372228"/>
    <n v="0.16734199352171752"/>
    <x v="0"/>
    <n v="0"/>
  </r>
  <r>
    <s v="Post_4333"/>
    <x v="248"/>
    <x v="14"/>
    <x v="3"/>
    <x v="0"/>
    <x v="3"/>
    <x v="7"/>
    <n v="1055813"/>
    <n v="486108"/>
    <n v="68766"/>
    <n v="13023"/>
    <n v="567897"/>
    <n v="0.5378764989633581"/>
    <x v="1"/>
    <n v="0"/>
  </r>
  <r>
    <s v="Post_4334"/>
    <x v="585"/>
    <x v="16"/>
    <x v="1"/>
    <x v="9"/>
    <x v="3"/>
    <x v="1"/>
    <n v="3084526"/>
    <n v="328466"/>
    <n v="50665"/>
    <n v="1143"/>
    <n v="380274"/>
    <n v="0.12328442036150773"/>
    <x v="2"/>
    <n v="0"/>
  </r>
  <r>
    <s v="Post_4335"/>
    <x v="639"/>
    <x v="13"/>
    <x v="3"/>
    <x v="8"/>
    <x v="2"/>
    <x v="6"/>
    <n v="3049194"/>
    <n v="272894"/>
    <n v="5311"/>
    <n v="41670"/>
    <n v="319875"/>
    <n v="0.10490477155602432"/>
    <x v="0"/>
    <n v="0"/>
  </r>
  <r>
    <s v="Post_4336"/>
    <x v="184"/>
    <x v="21"/>
    <x v="1"/>
    <x v="7"/>
    <x v="0"/>
    <x v="4"/>
    <n v="1976436"/>
    <n v="196516"/>
    <n v="93950"/>
    <n v="14802"/>
    <n v="305268"/>
    <n v="0.1544537743696229"/>
    <x v="0"/>
    <n v="0"/>
  </r>
  <r>
    <s v="Post_4337"/>
    <x v="83"/>
    <x v="2"/>
    <x v="0"/>
    <x v="4"/>
    <x v="1"/>
    <x v="1"/>
    <n v="2897766"/>
    <n v="200954"/>
    <n v="87327"/>
    <n v="8808"/>
    <n v="297089"/>
    <n v="0.10252346117664435"/>
    <x v="1"/>
    <n v="0"/>
  </r>
  <r>
    <s v="Post_4338"/>
    <x v="343"/>
    <x v="8"/>
    <x v="2"/>
    <x v="0"/>
    <x v="0"/>
    <x v="1"/>
    <n v="154645"/>
    <n v="16361"/>
    <n v="52378"/>
    <n v="49516"/>
    <n v="118255"/>
    <n v="0.7646868634614763"/>
    <x v="0"/>
    <n v="0"/>
  </r>
  <r>
    <s v="Post_4339"/>
    <x v="490"/>
    <x v="3"/>
    <x v="3"/>
    <x v="4"/>
    <x v="3"/>
    <x v="2"/>
    <n v="4703630"/>
    <n v="321802"/>
    <n v="23792"/>
    <n v="367"/>
    <n v="345961"/>
    <n v="7.3551916285932356E-2"/>
    <x v="2"/>
    <n v="0"/>
  </r>
  <r>
    <s v="Post_4340"/>
    <x v="478"/>
    <x v="11"/>
    <x v="0"/>
    <x v="7"/>
    <x v="2"/>
    <x v="4"/>
    <n v="1823643"/>
    <n v="250776"/>
    <n v="13446"/>
    <n v="24572"/>
    <n v="288794"/>
    <n v="0.15836103886561131"/>
    <x v="1"/>
    <n v="0"/>
  </r>
  <r>
    <s v="Post_4341"/>
    <x v="515"/>
    <x v="13"/>
    <x v="1"/>
    <x v="7"/>
    <x v="5"/>
    <x v="6"/>
    <n v="3274826"/>
    <n v="163123"/>
    <n v="83423"/>
    <n v="21320"/>
    <n v="267866"/>
    <n v="8.1795490813863087E-2"/>
    <x v="0"/>
    <n v="0"/>
  </r>
  <r>
    <s v="Post_4342"/>
    <x v="22"/>
    <x v="8"/>
    <x v="1"/>
    <x v="6"/>
    <x v="5"/>
    <x v="4"/>
    <n v="2896284"/>
    <n v="298030"/>
    <n v="9484"/>
    <n v="38997"/>
    <n v="346511"/>
    <n v="0.11963985576000144"/>
    <x v="0"/>
    <n v="0"/>
  </r>
  <r>
    <s v="Post_4343"/>
    <x v="684"/>
    <x v="22"/>
    <x v="0"/>
    <x v="5"/>
    <x v="0"/>
    <x v="0"/>
    <n v="3317729"/>
    <n v="116194"/>
    <n v="2028"/>
    <n v="7496"/>
    <n v="125718"/>
    <n v="3.7892787506152555E-2"/>
    <x v="0"/>
    <n v="0"/>
  </r>
  <r>
    <s v="Post_4344"/>
    <x v="623"/>
    <x v="11"/>
    <x v="1"/>
    <x v="7"/>
    <x v="4"/>
    <x v="4"/>
    <n v="4487563"/>
    <n v="464720"/>
    <n v="58373"/>
    <n v="32131"/>
    <n v="555224"/>
    <n v="0.12372505968161339"/>
    <x v="2"/>
    <n v="0"/>
  </r>
  <r>
    <s v="Post_4345"/>
    <x v="260"/>
    <x v="6"/>
    <x v="2"/>
    <x v="3"/>
    <x v="2"/>
    <x v="2"/>
    <n v="2329784"/>
    <n v="261145"/>
    <n v="22025"/>
    <n v="8805"/>
    <n v="291975"/>
    <n v="0.1253227767037631"/>
    <x v="0"/>
    <n v="0"/>
  </r>
  <r>
    <s v="Post_4346"/>
    <x v="243"/>
    <x v="16"/>
    <x v="0"/>
    <x v="6"/>
    <x v="0"/>
    <x v="4"/>
    <n v="3059064"/>
    <n v="460974"/>
    <n v="21878"/>
    <n v="36819"/>
    <n v="519671"/>
    <n v="0.16987908719791414"/>
    <x v="1"/>
    <n v="0"/>
  </r>
  <r>
    <s v="Post_4347"/>
    <x v="718"/>
    <x v="23"/>
    <x v="3"/>
    <x v="5"/>
    <x v="0"/>
    <x v="6"/>
    <n v="3033270"/>
    <n v="51007"/>
    <n v="21168"/>
    <n v="7800"/>
    <n v="79975"/>
    <n v="2.6365935112930929E-2"/>
    <x v="1"/>
    <n v="0"/>
  </r>
  <r>
    <s v="Post_4348"/>
    <x v="420"/>
    <x v="6"/>
    <x v="3"/>
    <x v="9"/>
    <x v="5"/>
    <x v="1"/>
    <n v="82665"/>
    <n v="62403"/>
    <n v="34856"/>
    <n v="42188"/>
    <n v="139447"/>
    <n v="1.6868928809048569"/>
    <x v="2"/>
    <n v="0"/>
  </r>
  <r>
    <s v="Post_4349"/>
    <x v="609"/>
    <x v="16"/>
    <x v="2"/>
    <x v="2"/>
    <x v="2"/>
    <x v="7"/>
    <n v="867101"/>
    <n v="79921"/>
    <n v="53160"/>
    <n v="12692"/>
    <n v="145773"/>
    <n v="0.16811536372348782"/>
    <x v="1"/>
    <n v="0"/>
  </r>
  <r>
    <s v="Post_4350"/>
    <x v="711"/>
    <x v="12"/>
    <x v="1"/>
    <x v="5"/>
    <x v="2"/>
    <x v="5"/>
    <n v="196186"/>
    <n v="418310"/>
    <n v="29119"/>
    <n v="33093"/>
    <n v="480522"/>
    <n v="2.4493185038687777"/>
    <x v="0"/>
    <n v="0"/>
  </r>
  <r>
    <s v="Post_4351"/>
    <x v="443"/>
    <x v="19"/>
    <x v="0"/>
    <x v="3"/>
    <x v="0"/>
    <x v="7"/>
    <n v="3318543"/>
    <n v="8969"/>
    <n v="75591"/>
    <n v="42308"/>
    <n v="126868"/>
    <n v="3.8230030468190408E-2"/>
    <x v="2"/>
    <n v="0"/>
  </r>
  <r>
    <s v="Post_4352"/>
    <x v="532"/>
    <x v="21"/>
    <x v="3"/>
    <x v="3"/>
    <x v="2"/>
    <x v="7"/>
    <n v="2245167"/>
    <n v="373576"/>
    <n v="11950"/>
    <n v="17147"/>
    <n v="402673"/>
    <n v="0.17935102377685044"/>
    <x v="2"/>
    <n v="0"/>
  </r>
  <r>
    <s v="Post_4353"/>
    <x v="598"/>
    <x v="17"/>
    <x v="1"/>
    <x v="2"/>
    <x v="4"/>
    <x v="5"/>
    <n v="498614"/>
    <n v="77138"/>
    <n v="95772"/>
    <n v="32235"/>
    <n v="205145"/>
    <n v="0.41143048530526621"/>
    <x v="2"/>
    <n v="0"/>
  </r>
  <r>
    <s v="Post_4354"/>
    <x v="548"/>
    <x v="22"/>
    <x v="0"/>
    <x v="0"/>
    <x v="1"/>
    <x v="6"/>
    <n v="847940"/>
    <n v="380765"/>
    <n v="39970"/>
    <n v="29031"/>
    <n v="449766"/>
    <n v="0.53042196381819473"/>
    <x v="0"/>
    <n v="0"/>
  </r>
  <r>
    <s v="Post_4355"/>
    <x v="688"/>
    <x v="13"/>
    <x v="2"/>
    <x v="6"/>
    <x v="0"/>
    <x v="6"/>
    <n v="1614171"/>
    <n v="402810"/>
    <n v="51138"/>
    <n v="42356"/>
    <n v="496304"/>
    <n v="0.30746680494197953"/>
    <x v="1"/>
    <n v="0"/>
  </r>
  <r>
    <s v="Post_4356"/>
    <x v="690"/>
    <x v="1"/>
    <x v="1"/>
    <x v="9"/>
    <x v="0"/>
    <x v="5"/>
    <n v="4680679"/>
    <n v="293744"/>
    <n v="29872"/>
    <n v="10322"/>
    <n v="333938"/>
    <n v="7.1343922537734375E-2"/>
    <x v="2"/>
    <n v="0"/>
  </r>
  <r>
    <s v="Post_4357"/>
    <x v="577"/>
    <x v="8"/>
    <x v="0"/>
    <x v="5"/>
    <x v="5"/>
    <x v="0"/>
    <n v="3771142"/>
    <n v="228803"/>
    <n v="45574"/>
    <n v="47221"/>
    <n v="321598"/>
    <n v="8.5278676857036939E-2"/>
    <x v="1"/>
    <n v="0"/>
  </r>
  <r>
    <s v="Post_4358"/>
    <x v="568"/>
    <x v="7"/>
    <x v="3"/>
    <x v="8"/>
    <x v="0"/>
    <x v="2"/>
    <n v="3354640"/>
    <n v="123496"/>
    <n v="73616"/>
    <n v="39633"/>
    <n v="236745"/>
    <n v="7.0572401211456373E-2"/>
    <x v="2"/>
    <n v="0"/>
  </r>
  <r>
    <s v="Post_4359"/>
    <x v="479"/>
    <x v="19"/>
    <x v="3"/>
    <x v="7"/>
    <x v="4"/>
    <x v="3"/>
    <n v="818282"/>
    <n v="458526"/>
    <n v="74074"/>
    <n v="3589"/>
    <n v="536189"/>
    <n v="0.65526187793450175"/>
    <x v="2"/>
    <n v="0"/>
  </r>
  <r>
    <s v="Post_4360"/>
    <x v="398"/>
    <x v="13"/>
    <x v="1"/>
    <x v="5"/>
    <x v="0"/>
    <x v="1"/>
    <n v="4309403"/>
    <n v="216401"/>
    <n v="26305"/>
    <n v="39385"/>
    <n v="282091"/>
    <n v="6.5459415144046629E-2"/>
    <x v="2"/>
    <n v="0"/>
  </r>
  <r>
    <s v="Post_4361"/>
    <x v="364"/>
    <x v="17"/>
    <x v="1"/>
    <x v="7"/>
    <x v="5"/>
    <x v="0"/>
    <n v="3194403"/>
    <n v="260682"/>
    <n v="76842"/>
    <n v="15971"/>
    <n v="353495"/>
    <n v="0.11066074005064483"/>
    <x v="1"/>
    <n v="0"/>
  </r>
  <r>
    <s v="Post_4362"/>
    <x v="18"/>
    <x v="1"/>
    <x v="1"/>
    <x v="9"/>
    <x v="3"/>
    <x v="3"/>
    <n v="1520447"/>
    <n v="20790"/>
    <n v="87638"/>
    <n v="21215"/>
    <n v="129643"/>
    <n v="8.5266372323402256E-2"/>
    <x v="1"/>
    <n v="0"/>
  </r>
  <r>
    <s v="Post_4363"/>
    <x v="573"/>
    <x v="4"/>
    <x v="0"/>
    <x v="8"/>
    <x v="4"/>
    <x v="2"/>
    <n v="4012898"/>
    <n v="181340"/>
    <n v="98327"/>
    <n v="31111"/>
    <n v="310778"/>
    <n v="7.7444779309117751E-2"/>
    <x v="2"/>
    <n v="0"/>
  </r>
  <r>
    <s v="Post_4364"/>
    <x v="61"/>
    <x v="11"/>
    <x v="0"/>
    <x v="8"/>
    <x v="5"/>
    <x v="4"/>
    <n v="4738286"/>
    <n v="411605"/>
    <n v="87411"/>
    <n v="40613"/>
    <n v="539629"/>
    <n v="0.11388696250078614"/>
    <x v="1"/>
    <n v="0"/>
  </r>
  <r>
    <s v="Post_4365"/>
    <x v="630"/>
    <x v="1"/>
    <x v="2"/>
    <x v="8"/>
    <x v="5"/>
    <x v="0"/>
    <n v="3740619"/>
    <n v="239084"/>
    <n v="56082"/>
    <n v="20155"/>
    <n v="315321"/>
    <n v="8.4296476064523007E-2"/>
    <x v="0"/>
    <n v="0"/>
  </r>
  <r>
    <s v="Post_4366"/>
    <x v="171"/>
    <x v="8"/>
    <x v="2"/>
    <x v="3"/>
    <x v="4"/>
    <x v="7"/>
    <n v="947096"/>
    <n v="449377"/>
    <n v="99953"/>
    <n v="19082"/>
    <n v="568412"/>
    <n v="0.60016302465642346"/>
    <x v="2"/>
    <n v="0"/>
  </r>
  <r>
    <s v="Post_4367"/>
    <x v="107"/>
    <x v="18"/>
    <x v="1"/>
    <x v="4"/>
    <x v="4"/>
    <x v="5"/>
    <n v="1815108"/>
    <n v="311741"/>
    <n v="16886"/>
    <n v="34948"/>
    <n v="363575"/>
    <n v="0.20030488543932373"/>
    <x v="1"/>
    <n v="0"/>
  </r>
  <r>
    <s v="Post_4368"/>
    <x v="454"/>
    <x v="16"/>
    <x v="1"/>
    <x v="5"/>
    <x v="0"/>
    <x v="4"/>
    <n v="2808130"/>
    <n v="115962"/>
    <n v="9701"/>
    <n v="43849"/>
    <n v="169512"/>
    <n v="6.0364726704248022E-2"/>
    <x v="1"/>
    <n v="0"/>
  </r>
  <r>
    <s v="Post_4369"/>
    <x v="271"/>
    <x v="9"/>
    <x v="3"/>
    <x v="0"/>
    <x v="1"/>
    <x v="4"/>
    <n v="903431"/>
    <n v="290789"/>
    <n v="94929"/>
    <n v="34805"/>
    <n v="420523"/>
    <n v="0.46547329015718963"/>
    <x v="1"/>
    <n v="0"/>
  </r>
  <r>
    <s v="Post_4370"/>
    <x v="284"/>
    <x v="16"/>
    <x v="2"/>
    <x v="7"/>
    <x v="4"/>
    <x v="1"/>
    <n v="3338024"/>
    <n v="257886"/>
    <n v="33840"/>
    <n v="16547"/>
    <n v="308273"/>
    <n v="9.2351942346729679E-2"/>
    <x v="2"/>
    <n v="0"/>
  </r>
  <r>
    <s v="Post_4371"/>
    <x v="654"/>
    <x v="13"/>
    <x v="0"/>
    <x v="3"/>
    <x v="5"/>
    <x v="0"/>
    <n v="939687"/>
    <n v="196880"/>
    <n v="64509"/>
    <n v="3021"/>
    <n v="264410"/>
    <n v="0.28138092790471719"/>
    <x v="2"/>
    <n v="0"/>
  </r>
  <r>
    <s v="Post_4372"/>
    <x v="386"/>
    <x v="12"/>
    <x v="2"/>
    <x v="9"/>
    <x v="3"/>
    <x v="6"/>
    <n v="1737194"/>
    <n v="499309"/>
    <n v="81979"/>
    <n v="29974"/>
    <n v="611262"/>
    <n v="0.35186743679750215"/>
    <x v="2"/>
    <n v="0"/>
  </r>
  <r>
    <s v="Post_4373"/>
    <x v="513"/>
    <x v="4"/>
    <x v="3"/>
    <x v="8"/>
    <x v="4"/>
    <x v="3"/>
    <n v="387184"/>
    <n v="220530"/>
    <n v="48240"/>
    <n v="40769"/>
    <n v="309539"/>
    <n v="0.7994622711682301"/>
    <x v="1"/>
    <n v="0"/>
  </r>
  <r>
    <s v="Post_4374"/>
    <x v="108"/>
    <x v="14"/>
    <x v="1"/>
    <x v="2"/>
    <x v="3"/>
    <x v="0"/>
    <n v="3192456"/>
    <n v="38469"/>
    <n v="3444"/>
    <n v="1286"/>
    <n v="43199"/>
    <n v="1.3531588219226827E-2"/>
    <x v="1"/>
    <n v="0"/>
  </r>
  <r>
    <s v="Post_4375"/>
    <x v="682"/>
    <x v="22"/>
    <x v="3"/>
    <x v="3"/>
    <x v="4"/>
    <x v="2"/>
    <n v="2023845"/>
    <n v="166290"/>
    <n v="32114"/>
    <n v="12609"/>
    <n v="211013"/>
    <n v="0.10426341938241318"/>
    <x v="0"/>
    <n v="0"/>
  </r>
  <r>
    <s v="Post_4376"/>
    <x v="518"/>
    <x v="5"/>
    <x v="3"/>
    <x v="1"/>
    <x v="3"/>
    <x v="0"/>
    <n v="1174209"/>
    <n v="49685"/>
    <n v="36336"/>
    <n v="21636"/>
    <n v="107657"/>
    <n v="9.1684700083204951E-2"/>
    <x v="0"/>
    <n v="0"/>
  </r>
  <r>
    <s v="Post_4377"/>
    <x v="519"/>
    <x v="22"/>
    <x v="0"/>
    <x v="5"/>
    <x v="3"/>
    <x v="5"/>
    <n v="4603856"/>
    <n v="171523"/>
    <n v="44524"/>
    <n v="46309"/>
    <n v="262356"/>
    <n v="5.6986143789032495E-2"/>
    <x v="2"/>
    <n v="0"/>
  </r>
  <r>
    <s v="Post_4378"/>
    <x v="449"/>
    <x v="6"/>
    <x v="0"/>
    <x v="3"/>
    <x v="4"/>
    <x v="0"/>
    <n v="838530"/>
    <n v="238746"/>
    <n v="87605"/>
    <n v="1193"/>
    <n v="327544"/>
    <n v="0.39061691293096251"/>
    <x v="1"/>
    <n v="0"/>
  </r>
  <r>
    <s v="Post_4379"/>
    <x v="147"/>
    <x v="20"/>
    <x v="0"/>
    <x v="4"/>
    <x v="3"/>
    <x v="0"/>
    <n v="3616888"/>
    <n v="159221"/>
    <n v="64720"/>
    <n v="28693"/>
    <n v="252634"/>
    <n v="6.9848444297971074E-2"/>
    <x v="2"/>
    <n v="0"/>
  </r>
  <r>
    <s v="Post_4380"/>
    <x v="538"/>
    <x v="15"/>
    <x v="0"/>
    <x v="2"/>
    <x v="4"/>
    <x v="4"/>
    <n v="746217"/>
    <n v="153509"/>
    <n v="56520"/>
    <n v="48786"/>
    <n v="258815"/>
    <n v="0.34683610799539544"/>
    <x v="1"/>
    <n v="0"/>
  </r>
  <r>
    <s v="Post_4381"/>
    <x v="122"/>
    <x v="13"/>
    <x v="1"/>
    <x v="7"/>
    <x v="4"/>
    <x v="6"/>
    <n v="1176367"/>
    <n v="412820"/>
    <n v="10950"/>
    <n v="43729"/>
    <n v="467499"/>
    <n v="0.39740914187494208"/>
    <x v="2"/>
    <n v="0"/>
  </r>
  <r>
    <s v="Post_4382"/>
    <x v="531"/>
    <x v="4"/>
    <x v="3"/>
    <x v="1"/>
    <x v="5"/>
    <x v="0"/>
    <n v="2589570"/>
    <n v="76129"/>
    <n v="95385"/>
    <n v="23497"/>
    <n v="195011"/>
    <n v="7.5306324988318518E-2"/>
    <x v="0"/>
    <n v="0"/>
  </r>
  <r>
    <s v="Post_4383"/>
    <x v="231"/>
    <x v="0"/>
    <x v="2"/>
    <x v="8"/>
    <x v="3"/>
    <x v="2"/>
    <n v="1200061"/>
    <n v="282587"/>
    <n v="23371"/>
    <n v="29152"/>
    <n v="335110"/>
    <n v="0.27924413842296347"/>
    <x v="1"/>
    <n v="0"/>
  </r>
  <r>
    <s v="Post_4384"/>
    <x v="191"/>
    <x v="3"/>
    <x v="1"/>
    <x v="8"/>
    <x v="1"/>
    <x v="7"/>
    <n v="3570089"/>
    <n v="335278"/>
    <n v="91228"/>
    <n v="47015"/>
    <n v="473521"/>
    <n v="0.13263562897171471"/>
    <x v="2"/>
    <n v="0"/>
  </r>
  <r>
    <s v="Post_4385"/>
    <x v="277"/>
    <x v="23"/>
    <x v="0"/>
    <x v="9"/>
    <x v="3"/>
    <x v="2"/>
    <n v="2252723"/>
    <n v="348883"/>
    <n v="38959"/>
    <n v="6709"/>
    <n v="394551"/>
    <n v="0.17514403679458149"/>
    <x v="2"/>
    <n v="0"/>
  </r>
  <r>
    <s v="Post_4386"/>
    <x v="69"/>
    <x v="2"/>
    <x v="3"/>
    <x v="1"/>
    <x v="1"/>
    <x v="7"/>
    <n v="4651762"/>
    <n v="237587"/>
    <n v="10380"/>
    <n v="40921"/>
    <n v="288888"/>
    <n v="6.2102919280909039E-2"/>
    <x v="2"/>
    <n v="0"/>
  </r>
  <r>
    <s v="Post_4387"/>
    <x v="436"/>
    <x v="3"/>
    <x v="0"/>
    <x v="9"/>
    <x v="3"/>
    <x v="3"/>
    <n v="4906990"/>
    <n v="213275"/>
    <n v="81187"/>
    <n v="21239"/>
    <n v="315701"/>
    <n v="6.4336996814747943E-2"/>
    <x v="2"/>
    <n v="0"/>
  </r>
  <r>
    <s v="Post_4388"/>
    <x v="75"/>
    <x v="0"/>
    <x v="0"/>
    <x v="9"/>
    <x v="5"/>
    <x v="3"/>
    <n v="4592642"/>
    <n v="5201"/>
    <n v="65853"/>
    <n v="17955"/>
    <n v="89009"/>
    <n v="1.9380783435765297E-2"/>
    <x v="1"/>
    <n v="0"/>
  </r>
  <r>
    <s v="Post_4389"/>
    <x v="179"/>
    <x v="7"/>
    <x v="2"/>
    <x v="0"/>
    <x v="0"/>
    <x v="7"/>
    <n v="3975840"/>
    <n v="247776"/>
    <n v="42724"/>
    <n v="29220"/>
    <n v="319720"/>
    <n v="8.0415710893798537E-2"/>
    <x v="0"/>
    <n v="0"/>
  </r>
  <r>
    <s v="Post_4390"/>
    <x v="694"/>
    <x v="8"/>
    <x v="2"/>
    <x v="4"/>
    <x v="3"/>
    <x v="7"/>
    <n v="230848"/>
    <n v="14445"/>
    <n v="34663"/>
    <n v="9023"/>
    <n v="58131"/>
    <n v="0.25181504713057945"/>
    <x v="1"/>
    <n v="0"/>
  </r>
  <r>
    <s v="Post_4391"/>
    <x v="337"/>
    <x v="23"/>
    <x v="1"/>
    <x v="9"/>
    <x v="5"/>
    <x v="2"/>
    <n v="2750057"/>
    <n v="417313"/>
    <n v="58474"/>
    <n v="6414"/>
    <n v="482201"/>
    <n v="0.17534218381655362"/>
    <x v="1"/>
    <n v="0"/>
  </r>
  <r>
    <s v="Post_4392"/>
    <x v="725"/>
    <x v="6"/>
    <x v="1"/>
    <x v="7"/>
    <x v="1"/>
    <x v="3"/>
    <n v="4608617"/>
    <n v="83329"/>
    <n v="8332"/>
    <n v="25349"/>
    <n v="117010"/>
    <n v="2.538939556053367E-2"/>
    <x v="2"/>
    <n v="0"/>
  </r>
  <r>
    <s v="Post_4393"/>
    <x v="133"/>
    <x v="9"/>
    <x v="3"/>
    <x v="9"/>
    <x v="3"/>
    <x v="3"/>
    <n v="2796853"/>
    <n v="277310"/>
    <n v="49504"/>
    <n v="4306"/>
    <n v="331120"/>
    <n v="0.11839020499110965"/>
    <x v="0"/>
    <n v="0"/>
  </r>
  <r>
    <s v="Post_4394"/>
    <x v="203"/>
    <x v="3"/>
    <x v="3"/>
    <x v="0"/>
    <x v="1"/>
    <x v="2"/>
    <n v="2907246"/>
    <n v="316674"/>
    <n v="22139"/>
    <n v="30606"/>
    <n v="369419"/>
    <n v="0.12706836641962874"/>
    <x v="2"/>
    <n v="0"/>
  </r>
  <r>
    <s v="Post_4395"/>
    <x v="312"/>
    <x v="10"/>
    <x v="0"/>
    <x v="4"/>
    <x v="1"/>
    <x v="2"/>
    <n v="2710476"/>
    <n v="51266"/>
    <n v="2269"/>
    <n v="35709"/>
    <n v="89244"/>
    <n v="3.2925582074882789E-2"/>
    <x v="2"/>
    <n v="0"/>
  </r>
  <r>
    <s v="Post_4396"/>
    <x v="205"/>
    <x v="16"/>
    <x v="3"/>
    <x v="3"/>
    <x v="1"/>
    <x v="3"/>
    <n v="1373454"/>
    <n v="399246"/>
    <n v="42658"/>
    <n v="30494"/>
    <n v="472398"/>
    <n v="0.34394890546024842"/>
    <x v="0"/>
    <n v="0"/>
  </r>
  <r>
    <s v="Post_4397"/>
    <x v="189"/>
    <x v="19"/>
    <x v="0"/>
    <x v="9"/>
    <x v="3"/>
    <x v="1"/>
    <n v="582999"/>
    <n v="200303"/>
    <n v="2292"/>
    <n v="45395"/>
    <n v="247990"/>
    <n v="0.42536951178303906"/>
    <x v="0"/>
    <n v="0"/>
  </r>
  <r>
    <s v="Post_4398"/>
    <x v="545"/>
    <x v="5"/>
    <x v="2"/>
    <x v="9"/>
    <x v="0"/>
    <x v="4"/>
    <n v="4921777"/>
    <n v="99498"/>
    <n v="92717"/>
    <n v="22408"/>
    <n v="214623"/>
    <n v="4.3606811117204214E-2"/>
    <x v="0"/>
    <n v="0"/>
  </r>
  <r>
    <s v="Post_4399"/>
    <x v="215"/>
    <x v="12"/>
    <x v="2"/>
    <x v="2"/>
    <x v="0"/>
    <x v="5"/>
    <n v="537340"/>
    <n v="457261"/>
    <n v="50869"/>
    <n v="8177"/>
    <n v="516307"/>
    <n v="0.9608571853947222"/>
    <x v="2"/>
    <n v="0"/>
  </r>
  <r>
    <s v="Post_4400"/>
    <x v="42"/>
    <x v="11"/>
    <x v="3"/>
    <x v="8"/>
    <x v="4"/>
    <x v="0"/>
    <n v="2841356"/>
    <n v="453277"/>
    <n v="82886"/>
    <n v="41269"/>
    <n v="577432"/>
    <n v="0.20322409441125996"/>
    <x v="0"/>
    <n v="0"/>
  </r>
  <r>
    <s v="Post_4401"/>
    <x v="229"/>
    <x v="20"/>
    <x v="1"/>
    <x v="2"/>
    <x v="2"/>
    <x v="3"/>
    <n v="4622736"/>
    <n v="263342"/>
    <n v="43263"/>
    <n v="10974"/>
    <n v="317579"/>
    <n v="6.8699358994327164E-2"/>
    <x v="0"/>
    <n v="0"/>
  </r>
  <r>
    <s v="Post_4402"/>
    <x v="603"/>
    <x v="2"/>
    <x v="2"/>
    <x v="1"/>
    <x v="1"/>
    <x v="2"/>
    <n v="3037201"/>
    <n v="417123"/>
    <n v="64193"/>
    <n v="32678"/>
    <n v="513994"/>
    <n v="0.1692327903224054"/>
    <x v="2"/>
    <n v="0"/>
  </r>
  <r>
    <s v="Post_4403"/>
    <x v="166"/>
    <x v="21"/>
    <x v="2"/>
    <x v="4"/>
    <x v="4"/>
    <x v="1"/>
    <n v="4775115"/>
    <n v="173834"/>
    <n v="81079"/>
    <n v="11190"/>
    <n v="266103"/>
    <n v="5.5727034846281186E-2"/>
    <x v="2"/>
    <n v="0"/>
  </r>
  <r>
    <s v="Post_4404"/>
    <x v="404"/>
    <x v="9"/>
    <x v="0"/>
    <x v="4"/>
    <x v="0"/>
    <x v="4"/>
    <n v="3258029"/>
    <n v="425865"/>
    <n v="19999"/>
    <n v="22302"/>
    <n v="468166"/>
    <n v="0.14369608128104447"/>
    <x v="2"/>
    <n v="0"/>
  </r>
  <r>
    <s v="Post_4405"/>
    <x v="537"/>
    <x v="15"/>
    <x v="0"/>
    <x v="0"/>
    <x v="0"/>
    <x v="7"/>
    <n v="1856036"/>
    <n v="155912"/>
    <n v="86548"/>
    <n v="37551"/>
    <n v="280011"/>
    <n v="0.15086506942753267"/>
    <x v="0"/>
    <n v="0"/>
  </r>
  <r>
    <s v="Post_4406"/>
    <x v="81"/>
    <x v="17"/>
    <x v="0"/>
    <x v="4"/>
    <x v="2"/>
    <x v="5"/>
    <n v="737720"/>
    <n v="449979"/>
    <n v="95027"/>
    <n v="2597"/>
    <n v="547603"/>
    <n v="0.74229111315946428"/>
    <x v="1"/>
    <n v="0"/>
  </r>
  <r>
    <s v="Post_4407"/>
    <x v="330"/>
    <x v="0"/>
    <x v="0"/>
    <x v="0"/>
    <x v="1"/>
    <x v="4"/>
    <n v="3734868"/>
    <n v="430185"/>
    <n v="97021"/>
    <n v="20606"/>
    <n v="547812"/>
    <n v="0.1466750632150855"/>
    <x v="2"/>
    <n v="0"/>
  </r>
  <r>
    <s v="Post_4408"/>
    <x v="718"/>
    <x v="23"/>
    <x v="1"/>
    <x v="9"/>
    <x v="2"/>
    <x v="4"/>
    <n v="563991"/>
    <n v="425610"/>
    <n v="63863"/>
    <n v="38250"/>
    <n v="527723"/>
    <n v="0.93569400930156688"/>
    <x v="0"/>
    <n v="0"/>
  </r>
  <r>
    <s v="Post_4409"/>
    <x v="116"/>
    <x v="22"/>
    <x v="2"/>
    <x v="4"/>
    <x v="2"/>
    <x v="3"/>
    <n v="1282138"/>
    <n v="326018"/>
    <n v="62192"/>
    <n v="21252"/>
    <n v="409462"/>
    <n v="0.3193587585735701"/>
    <x v="2"/>
    <n v="0"/>
  </r>
  <r>
    <s v="Post_4410"/>
    <x v="337"/>
    <x v="23"/>
    <x v="3"/>
    <x v="3"/>
    <x v="5"/>
    <x v="7"/>
    <n v="1599830"/>
    <n v="114184"/>
    <n v="22013"/>
    <n v="4679"/>
    <n v="140876"/>
    <n v="8.8056856040954354E-2"/>
    <x v="0"/>
    <n v="0"/>
  </r>
  <r>
    <s v="Post_4411"/>
    <x v="228"/>
    <x v="2"/>
    <x v="1"/>
    <x v="4"/>
    <x v="5"/>
    <x v="5"/>
    <n v="467214"/>
    <n v="397417"/>
    <n v="72166"/>
    <n v="13251"/>
    <n v="482834"/>
    <n v="1.0334322173565005"/>
    <x v="2"/>
    <n v="0"/>
  </r>
  <r>
    <s v="Post_4412"/>
    <x v="126"/>
    <x v="2"/>
    <x v="3"/>
    <x v="8"/>
    <x v="3"/>
    <x v="7"/>
    <n v="2721832"/>
    <n v="396009"/>
    <n v="59393"/>
    <n v="23579"/>
    <n v="478981"/>
    <n v="0.17597742990750348"/>
    <x v="2"/>
    <n v="0"/>
  </r>
  <r>
    <s v="Post_4413"/>
    <x v="395"/>
    <x v="6"/>
    <x v="2"/>
    <x v="7"/>
    <x v="2"/>
    <x v="1"/>
    <n v="813436"/>
    <n v="150574"/>
    <n v="60145"/>
    <n v="45183"/>
    <n v="255902"/>
    <n v="0.31459389552466327"/>
    <x v="2"/>
    <n v="0"/>
  </r>
  <r>
    <s v="Post_4414"/>
    <x v="46"/>
    <x v="21"/>
    <x v="2"/>
    <x v="9"/>
    <x v="3"/>
    <x v="2"/>
    <n v="254930"/>
    <n v="321153"/>
    <n v="79004"/>
    <n v="5540"/>
    <n v="405697"/>
    <n v="1.591405483858314"/>
    <x v="0"/>
    <n v="0"/>
  </r>
  <r>
    <s v="Post_4415"/>
    <x v="360"/>
    <x v="22"/>
    <x v="0"/>
    <x v="2"/>
    <x v="5"/>
    <x v="0"/>
    <n v="2976863"/>
    <n v="92424"/>
    <n v="67422"/>
    <n v="45430"/>
    <n v="205276"/>
    <n v="6.8957153889849812E-2"/>
    <x v="2"/>
    <n v="0"/>
  </r>
  <r>
    <s v="Post_4416"/>
    <x v="168"/>
    <x v="18"/>
    <x v="0"/>
    <x v="6"/>
    <x v="0"/>
    <x v="7"/>
    <n v="3544239"/>
    <n v="157677"/>
    <n v="52712"/>
    <n v="18293"/>
    <n v="228682"/>
    <n v="6.4522172460717231E-2"/>
    <x v="1"/>
    <n v="0"/>
  </r>
  <r>
    <s v="Post_4417"/>
    <x v="142"/>
    <x v="2"/>
    <x v="3"/>
    <x v="8"/>
    <x v="4"/>
    <x v="0"/>
    <n v="3524926"/>
    <n v="301463"/>
    <n v="22012"/>
    <n v="41393"/>
    <n v="364868"/>
    <n v="0.10351082547548517"/>
    <x v="0"/>
    <n v="0"/>
  </r>
  <r>
    <s v="Post_4418"/>
    <x v="703"/>
    <x v="22"/>
    <x v="1"/>
    <x v="4"/>
    <x v="0"/>
    <x v="1"/>
    <n v="2257240"/>
    <n v="452058"/>
    <n v="18608"/>
    <n v="10444"/>
    <n v="481110"/>
    <n v="0.21314082685048999"/>
    <x v="2"/>
    <n v="0"/>
  </r>
  <r>
    <s v="Post_4419"/>
    <x v="662"/>
    <x v="5"/>
    <x v="2"/>
    <x v="3"/>
    <x v="5"/>
    <x v="6"/>
    <n v="4358378"/>
    <n v="329756"/>
    <n v="47703"/>
    <n v="6187"/>
    <n v="383646"/>
    <n v="8.8024948730926963E-2"/>
    <x v="0"/>
    <n v="0"/>
  </r>
  <r>
    <s v="Post_4420"/>
    <x v="466"/>
    <x v="8"/>
    <x v="2"/>
    <x v="9"/>
    <x v="0"/>
    <x v="0"/>
    <n v="4848504"/>
    <n v="370506"/>
    <n v="57130"/>
    <n v="27458"/>
    <n v="455094"/>
    <n v="9.3862766742071363E-2"/>
    <x v="1"/>
    <n v="0"/>
  </r>
  <r>
    <s v="Post_4421"/>
    <x v="545"/>
    <x v="5"/>
    <x v="0"/>
    <x v="4"/>
    <x v="5"/>
    <x v="3"/>
    <n v="1595215"/>
    <n v="423374"/>
    <n v="28961"/>
    <n v="38085"/>
    <n v="490420"/>
    <n v="0.30743191356650984"/>
    <x v="1"/>
    <n v="0"/>
  </r>
  <r>
    <s v="Post_4422"/>
    <x v="701"/>
    <x v="4"/>
    <x v="1"/>
    <x v="6"/>
    <x v="0"/>
    <x v="1"/>
    <n v="267239"/>
    <n v="358950"/>
    <n v="54558"/>
    <n v="25006"/>
    <n v="438514"/>
    <n v="1.6409057061282224"/>
    <x v="2"/>
    <n v="0"/>
  </r>
  <r>
    <s v="Post_4423"/>
    <x v="210"/>
    <x v="10"/>
    <x v="3"/>
    <x v="6"/>
    <x v="3"/>
    <x v="3"/>
    <n v="3012082"/>
    <n v="421961"/>
    <n v="52912"/>
    <n v="1842"/>
    <n v="476715"/>
    <n v="0.15826760360441713"/>
    <x v="1"/>
    <n v="0"/>
  </r>
  <r>
    <s v="Post_4424"/>
    <x v="275"/>
    <x v="3"/>
    <x v="1"/>
    <x v="4"/>
    <x v="3"/>
    <x v="5"/>
    <n v="554142"/>
    <n v="60701"/>
    <n v="68343"/>
    <n v="16296"/>
    <n v="145340"/>
    <n v="0.26227934356175853"/>
    <x v="0"/>
    <n v="0"/>
  </r>
  <r>
    <s v="Post_4425"/>
    <x v="707"/>
    <x v="15"/>
    <x v="2"/>
    <x v="7"/>
    <x v="3"/>
    <x v="3"/>
    <n v="751792"/>
    <n v="34057"/>
    <n v="22585"/>
    <n v="6591"/>
    <n v="63233"/>
    <n v="8.4109700555472788E-2"/>
    <x v="2"/>
    <n v="0"/>
  </r>
  <r>
    <s v="Post_4426"/>
    <x v="701"/>
    <x v="4"/>
    <x v="3"/>
    <x v="2"/>
    <x v="0"/>
    <x v="0"/>
    <n v="719722"/>
    <n v="458100"/>
    <n v="94550"/>
    <n v="26603"/>
    <n v="579253"/>
    <n v="0.80482880890121467"/>
    <x v="2"/>
    <n v="0"/>
  </r>
  <r>
    <s v="Post_4427"/>
    <x v="573"/>
    <x v="4"/>
    <x v="3"/>
    <x v="6"/>
    <x v="5"/>
    <x v="5"/>
    <n v="4983897"/>
    <n v="256077"/>
    <n v="71883"/>
    <n v="39186"/>
    <n v="367146"/>
    <n v="7.3666450169415615E-2"/>
    <x v="1"/>
    <n v="0"/>
  </r>
  <r>
    <s v="Post_4428"/>
    <x v="428"/>
    <x v="10"/>
    <x v="0"/>
    <x v="8"/>
    <x v="3"/>
    <x v="7"/>
    <n v="4305709"/>
    <n v="405655"/>
    <n v="44565"/>
    <n v="43719"/>
    <n v="493939"/>
    <n v="0.1147172277550573"/>
    <x v="2"/>
    <n v="0"/>
  </r>
  <r>
    <s v="Post_4429"/>
    <x v="517"/>
    <x v="19"/>
    <x v="1"/>
    <x v="0"/>
    <x v="2"/>
    <x v="4"/>
    <n v="3147607"/>
    <n v="123912"/>
    <n v="24092"/>
    <n v="41902"/>
    <n v="189906"/>
    <n v="6.0333453318663986E-2"/>
    <x v="0"/>
    <n v="0"/>
  </r>
  <r>
    <s v="Post_4430"/>
    <x v="507"/>
    <x v="21"/>
    <x v="2"/>
    <x v="8"/>
    <x v="4"/>
    <x v="1"/>
    <n v="3490352"/>
    <n v="413255"/>
    <n v="51747"/>
    <n v="17805"/>
    <n v="482807"/>
    <n v="0.13832616309186008"/>
    <x v="1"/>
    <n v="0"/>
  </r>
  <r>
    <s v="Post_4431"/>
    <x v="88"/>
    <x v="10"/>
    <x v="3"/>
    <x v="0"/>
    <x v="1"/>
    <x v="0"/>
    <n v="3478951"/>
    <n v="72455"/>
    <n v="68320"/>
    <n v="473"/>
    <n v="141248"/>
    <n v="4.0600744304820621E-2"/>
    <x v="2"/>
    <n v="0"/>
  </r>
  <r>
    <s v="Post_4432"/>
    <x v="713"/>
    <x v="10"/>
    <x v="0"/>
    <x v="8"/>
    <x v="0"/>
    <x v="2"/>
    <n v="1587926"/>
    <n v="454473"/>
    <n v="51082"/>
    <n v="30682"/>
    <n v="536237"/>
    <n v="0.33769646696382577"/>
    <x v="1"/>
    <n v="0"/>
  </r>
  <r>
    <s v="Post_4433"/>
    <x v="185"/>
    <x v="3"/>
    <x v="3"/>
    <x v="4"/>
    <x v="2"/>
    <x v="7"/>
    <n v="1195872"/>
    <n v="119293"/>
    <n v="22493"/>
    <n v="5224"/>
    <n v="147010"/>
    <n v="0.12293121671884616"/>
    <x v="1"/>
    <n v="0"/>
  </r>
  <r>
    <s v="Post_4434"/>
    <x v="337"/>
    <x v="23"/>
    <x v="2"/>
    <x v="8"/>
    <x v="4"/>
    <x v="6"/>
    <n v="516620"/>
    <n v="7855"/>
    <n v="54958"/>
    <n v="12841"/>
    <n v="75654"/>
    <n v="0.14644032364213541"/>
    <x v="0"/>
    <n v="0"/>
  </r>
  <r>
    <s v="Post_4435"/>
    <x v="437"/>
    <x v="2"/>
    <x v="2"/>
    <x v="2"/>
    <x v="3"/>
    <x v="7"/>
    <n v="2877882"/>
    <n v="3704"/>
    <n v="99815"/>
    <n v="2199"/>
    <n v="105718"/>
    <n v="3.6734654165806659E-2"/>
    <x v="2"/>
    <n v="0"/>
  </r>
  <r>
    <s v="Post_4436"/>
    <x v="190"/>
    <x v="2"/>
    <x v="0"/>
    <x v="4"/>
    <x v="2"/>
    <x v="7"/>
    <n v="1912258"/>
    <n v="227267"/>
    <n v="59710"/>
    <n v="19661"/>
    <n v="306638"/>
    <n v="0.16035388530208791"/>
    <x v="1"/>
    <n v="0"/>
  </r>
  <r>
    <s v="Post_4437"/>
    <x v="20"/>
    <x v="8"/>
    <x v="1"/>
    <x v="5"/>
    <x v="4"/>
    <x v="7"/>
    <n v="466743"/>
    <n v="253098"/>
    <n v="39009"/>
    <n v="47537"/>
    <n v="339644"/>
    <n v="0.72768954221059556"/>
    <x v="0"/>
    <n v="0"/>
  </r>
  <r>
    <s v="Post_4438"/>
    <x v="538"/>
    <x v="15"/>
    <x v="0"/>
    <x v="1"/>
    <x v="1"/>
    <x v="3"/>
    <n v="1111633"/>
    <n v="356767"/>
    <n v="16497"/>
    <n v="5222"/>
    <n v="378486"/>
    <n v="0.34047747772871084"/>
    <x v="1"/>
    <n v="0"/>
  </r>
  <r>
    <s v="Post_4439"/>
    <x v="208"/>
    <x v="18"/>
    <x v="2"/>
    <x v="2"/>
    <x v="0"/>
    <x v="0"/>
    <n v="1248834"/>
    <n v="191587"/>
    <n v="55987"/>
    <n v="7710"/>
    <n v="255284"/>
    <n v="0.20441788099939623"/>
    <x v="0"/>
    <n v="0"/>
  </r>
  <r>
    <s v="Post_4440"/>
    <x v="88"/>
    <x v="10"/>
    <x v="0"/>
    <x v="5"/>
    <x v="3"/>
    <x v="2"/>
    <n v="2289790"/>
    <n v="171584"/>
    <n v="8515"/>
    <n v="44817"/>
    <n v="224916"/>
    <n v="9.822560147437101E-2"/>
    <x v="1"/>
    <n v="0"/>
  </r>
  <r>
    <s v="Post_4441"/>
    <x v="100"/>
    <x v="18"/>
    <x v="0"/>
    <x v="7"/>
    <x v="1"/>
    <x v="1"/>
    <n v="3072740"/>
    <n v="261975"/>
    <n v="66794"/>
    <n v="31510"/>
    <n v="360279"/>
    <n v="0.11725007647897316"/>
    <x v="1"/>
    <n v="0"/>
  </r>
  <r>
    <s v="Post_4442"/>
    <x v="290"/>
    <x v="14"/>
    <x v="3"/>
    <x v="2"/>
    <x v="4"/>
    <x v="3"/>
    <n v="4316183"/>
    <n v="219615"/>
    <n v="14485"/>
    <n v="34691"/>
    <n v="268791"/>
    <n v="6.2275163031780628E-2"/>
    <x v="2"/>
    <n v="0"/>
  </r>
  <r>
    <s v="Post_4443"/>
    <x v="220"/>
    <x v="7"/>
    <x v="2"/>
    <x v="5"/>
    <x v="1"/>
    <x v="7"/>
    <n v="1514380"/>
    <n v="480539"/>
    <n v="78070"/>
    <n v="24089"/>
    <n v="582698"/>
    <n v="0.38477660824892035"/>
    <x v="0"/>
    <n v="0"/>
  </r>
  <r>
    <s v="Post_4444"/>
    <x v="303"/>
    <x v="23"/>
    <x v="0"/>
    <x v="3"/>
    <x v="1"/>
    <x v="0"/>
    <n v="3219097"/>
    <n v="290198"/>
    <n v="90587"/>
    <n v="8704"/>
    <n v="389489"/>
    <n v="0.12099324748524198"/>
    <x v="1"/>
    <n v="0"/>
  </r>
  <r>
    <s v="Post_4445"/>
    <x v="498"/>
    <x v="23"/>
    <x v="2"/>
    <x v="1"/>
    <x v="2"/>
    <x v="0"/>
    <n v="56016"/>
    <n v="357109"/>
    <n v="3830"/>
    <n v="27527"/>
    <n v="388466"/>
    <n v="6.9349114538703232"/>
    <x v="2"/>
    <n v="0"/>
  </r>
  <r>
    <s v="Post_4446"/>
    <x v="64"/>
    <x v="20"/>
    <x v="1"/>
    <x v="4"/>
    <x v="2"/>
    <x v="6"/>
    <n v="637729"/>
    <n v="241923"/>
    <n v="62036"/>
    <n v="44594"/>
    <n v="348553"/>
    <n v="0.54655347334055693"/>
    <x v="0"/>
    <n v="0"/>
  </r>
  <r>
    <s v="Post_4447"/>
    <x v="103"/>
    <x v="17"/>
    <x v="0"/>
    <x v="2"/>
    <x v="3"/>
    <x v="7"/>
    <n v="1596726"/>
    <n v="486131"/>
    <n v="14674"/>
    <n v="40353"/>
    <n v="541158"/>
    <n v="0.33891725944213347"/>
    <x v="2"/>
    <n v="0"/>
  </r>
  <r>
    <s v="Post_4448"/>
    <x v="183"/>
    <x v="9"/>
    <x v="3"/>
    <x v="2"/>
    <x v="1"/>
    <x v="0"/>
    <n v="1161484"/>
    <n v="221418"/>
    <n v="84473"/>
    <n v="42623"/>
    <n v="348514"/>
    <n v="0.30005923456543526"/>
    <x v="2"/>
    <n v="0"/>
  </r>
  <r>
    <s v="Post_4449"/>
    <x v="73"/>
    <x v="1"/>
    <x v="1"/>
    <x v="4"/>
    <x v="1"/>
    <x v="0"/>
    <n v="1081777"/>
    <n v="48326"/>
    <n v="42923"/>
    <n v="6408"/>
    <n v="97657"/>
    <n v="9.0274612974762816E-2"/>
    <x v="0"/>
    <n v="0"/>
  </r>
  <r>
    <s v="Post_4450"/>
    <x v="279"/>
    <x v="23"/>
    <x v="2"/>
    <x v="9"/>
    <x v="5"/>
    <x v="1"/>
    <n v="2803598"/>
    <n v="227995"/>
    <n v="2103"/>
    <n v="35208"/>
    <n v="265306"/>
    <n v="9.4630542609889151E-2"/>
    <x v="1"/>
    <n v="0"/>
  </r>
  <r>
    <s v="Post_4451"/>
    <x v="380"/>
    <x v="16"/>
    <x v="3"/>
    <x v="6"/>
    <x v="1"/>
    <x v="7"/>
    <n v="2304844"/>
    <n v="221874"/>
    <n v="61744"/>
    <n v="22713"/>
    <n v="306331"/>
    <n v="0.1329074766014533"/>
    <x v="1"/>
    <n v="0"/>
  </r>
  <r>
    <s v="Post_4452"/>
    <x v="571"/>
    <x v="1"/>
    <x v="1"/>
    <x v="7"/>
    <x v="5"/>
    <x v="5"/>
    <n v="1945496"/>
    <n v="290804"/>
    <n v="36541"/>
    <n v="15838"/>
    <n v="343183"/>
    <n v="0.17639871785909608"/>
    <x v="2"/>
    <n v="0"/>
  </r>
  <r>
    <s v="Post_4453"/>
    <x v="482"/>
    <x v="2"/>
    <x v="0"/>
    <x v="4"/>
    <x v="3"/>
    <x v="3"/>
    <n v="2506710"/>
    <n v="320606"/>
    <n v="1565"/>
    <n v="39465"/>
    <n v="361636"/>
    <n v="0.14426718687043974"/>
    <x v="2"/>
    <n v="0"/>
  </r>
  <r>
    <s v="Post_4454"/>
    <x v="373"/>
    <x v="12"/>
    <x v="0"/>
    <x v="4"/>
    <x v="4"/>
    <x v="2"/>
    <n v="2254522"/>
    <n v="294121"/>
    <n v="86843"/>
    <n v="12828"/>
    <n v="393792"/>
    <n v="0.17466762355834187"/>
    <x v="0"/>
    <n v="0"/>
  </r>
  <r>
    <s v="Post_4455"/>
    <x v="454"/>
    <x v="16"/>
    <x v="1"/>
    <x v="0"/>
    <x v="5"/>
    <x v="3"/>
    <n v="3924268"/>
    <n v="498261"/>
    <n v="8499"/>
    <n v="11392"/>
    <n v="518152"/>
    <n v="0.13203787305046444"/>
    <x v="0"/>
    <n v="0"/>
  </r>
  <r>
    <s v="Post_4456"/>
    <x v="492"/>
    <x v="11"/>
    <x v="1"/>
    <x v="3"/>
    <x v="4"/>
    <x v="7"/>
    <n v="568573"/>
    <n v="45982"/>
    <n v="59886"/>
    <n v="44122"/>
    <n v="149990"/>
    <n v="0.26380077844005961"/>
    <x v="0"/>
    <n v="0"/>
  </r>
  <r>
    <s v="Post_4457"/>
    <x v="49"/>
    <x v="4"/>
    <x v="1"/>
    <x v="4"/>
    <x v="2"/>
    <x v="4"/>
    <n v="3111832"/>
    <n v="171402"/>
    <n v="51391"/>
    <n v="12925"/>
    <n v="235718"/>
    <n v="7.5748947886646836E-2"/>
    <x v="1"/>
    <n v="0"/>
  </r>
  <r>
    <s v="Post_4458"/>
    <x v="622"/>
    <x v="13"/>
    <x v="1"/>
    <x v="7"/>
    <x v="5"/>
    <x v="3"/>
    <n v="2304449"/>
    <n v="355721"/>
    <n v="54164"/>
    <n v="43193"/>
    <n v="453078"/>
    <n v="0.19661012241971942"/>
    <x v="2"/>
    <n v="0"/>
  </r>
  <r>
    <s v="Post_4459"/>
    <x v="119"/>
    <x v="17"/>
    <x v="2"/>
    <x v="3"/>
    <x v="0"/>
    <x v="3"/>
    <n v="3404604"/>
    <n v="333847"/>
    <n v="7512"/>
    <n v="7909"/>
    <n v="349268"/>
    <n v="0.10258696752985076"/>
    <x v="1"/>
    <n v="0"/>
  </r>
  <r>
    <s v="Post_4460"/>
    <x v="177"/>
    <x v="6"/>
    <x v="2"/>
    <x v="6"/>
    <x v="1"/>
    <x v="7"/>
    <n v="1658784"/>
    <n v="386659"/>
    <n v="53867"/>
    <n v="26339"/>
    <n v="466865"/>
    <n v="0.28145014661342282"/>
    <x v="0"/>
    <n v="0"/>
  </r>
  <r>
    <s v="Post_4461"/>
    <x v="336"/>
    <x v="13"/>
    <x v="3"/>
    <x v="2"/>
    <x v="5"/>
    <x v="0"/>
    <n v="1246083"/>
    <n v="94202"/>
    <n v="77172"/>
    <n v="13491"/>
    <n v="184865"/>
    <n v="0.14835689115412054"/>
    <x v="0"/>
    <n v="0"/>
  </r>
  <r>
    <s v="Post_4462"/>
    <x v="629"/>
    <x v="16"/>
    <x v="3"/>
    <x v="6"/>
    <x v="2"/>
    <x v="5"/>
    <n v="4131095"/>
    <n v="134585"/>
    <n v="24149"/>
    <n v="46525"/>
    <n v="205259"/>
    <n v="4.9686342240979689E-2"/>
    <x v="2"/>
    <n v="0"/>
  </r>
  <r>
    <s v="Post_4463"/>
    <x v="20"/>
    <x v="8"/>
    <x v="3"/>
    <x v="9"/>
    <x v="0"/>
    <x v="3"/>
    <n v="3664947"/>
    <n v="498276"/>
    <n v="45486"/>
    <n v="29141"/>
    <n v="572903"/>
    <n v="0.1563195866133944"/>
    <x v="2"/>
    <n v="0"/>
  </r>
  <r>
    <s v="Post_4464"/>
    <x v="389"/>
    <x v="7"/>
    <x v="2"/>
    <x v="0"/>
    <x v="3"/>
    <x v="1"/>
    <n v="3247592"/>
    <n v="76079"/>
    <n v="75922"/>
    <n v="31681"/>
    <n v="183682"/>
    <n v="5.6559444659304493E-2"/>
    <x v="0"/>
    <n v="0"/>
  </r>
  <r>
    <s v="Post_4465"/>
    <x v="665"/>
    <x v="8"/>
    <x v="1"/>
    <x v="5"/>
    <x v="2"/>
    <x v="6"/>
    <n v="3144724"/>
    <n v="346002"/>
    <n v="68200"/>
    <n v="21104"/>
    <n v="435306"/>
    <n v="0.13842423055250636"/>
    <x v="0"/>
    <n v="0"/>
  </r>
  <r>
    <s v="Post_4466"/>
    <x v="19"/>
    <x v="14"/>
    <x v="1"/>
    <x v="4"/>
    <x v="2"/>
    <x v="3"/>
    <n v="3567170"/>
    <n v="178506"/>
    <n v="37026"/>
    <n v="14997"/>
    <n v="230529"/>
    <n v="6.4625179063515337E-2"/>
    <x v="2"/>
    <n v="0"/>
  </r>
  <r>
    <s v="Post_4467"/>
    <x v="694"/>
    <x v="8"/>
    <x v="2"/>
    <x v="5"/>
    <x v="4"/>
    <x v="4"/>
    <n v="4966638"/>
    <n v="456635"/>
    <n v="19925"/>
    <n v="15827"/>
    <n v="492387"/>
    <n v="9.9138894358719115E-2"/>
    <x v="0"/>
    <n v="0"/>
  </r>
  <r>
    <s v="Post_4468"/>
    <x v="271"/>
    <x v="9"/>
    <x v="2"/>
    <x v="7"/>
    <x v="4"/>
    <x v="7"/>
    <n v="2381324"/>
    <n v="166638"/>
    <n v="40364"/>
    <n v="47901"/>
    <n v="254903"/>
    <n v="0.10704255279835924"/>
    <x v="1"/>
    <n v="0"/>
  </r>
  <r>
    <s v="Post_4469"/>
    <x v="19"/>
    <x v="14"/>
    <x v="2"/>
    <x v="9"/>
    <x v="3"/>
    <x v="2"/>
    <n v="4678841"/>
    <n v="316721"/>
    <n v="59725"/>
    <n v="28125"/>
    <n v="404571"/>
    <n v="8.6468208686723919E-2"/>
    <x v="0"/>
    <n v="0"/>
  </r>
  <r>
    <s v="Post_4470"/>
    <x v="339"/>
    <x v="8"/>
    <x v="1"/>
    <x v="5"/>
    <x v="0"/>
    <x v="7"/>
    <n v="4781223"/>
    <n v="331083"/>
    <n v="5095"/>
    <n v="10256"/>
    <n v="346434"/>
    <n v="7.2457193483759286E-2"/>
    <x v="2"/>
    <n v="0"/>
  </r>
  <r>
    <s v="Post_4471"/>
    <x v="242"/>
    <x v="20"/>
    <x v="3"/>
    <x v="1"/>
    <x v="5"/>
    <x v="2"/>
    <n v="3995394"/>
    <n v="281704"/>
    <n v="78827"/>
    <n v="40414"/>
    <n v="400945"/>
    <n v="0.10035180510357677"/>
    <x v="2"/>
    <n v="0"/>
  </r>
  <r>
    <s v="Post_4472"/>
    <x v="480"/>
    <x v="5"/>
    <x v="2"/>
    <x v="1"/>
    <x v="0"/>
    <x v="4"/>
    <n v="97529"/>
    <n v="279809"/>
    <n v="38158"/>
    <n v="27001"/>
    <n v="344968"/>
    <n v="3.537081278388992"/>
    <x v="1"/>
    <n v="0"/>
  </r>
  <r>
    <s v="Post_4473"/>
    <x v="89"/>
    <x v="3"/>
    <x v="1"/>
    <x v="2"/>
    <x v="5"/>
    <x v="5"/>
    <n v="1035139"/>
    <n v="212435"/>
    <n v="51821"/>
    <n v="2303"/>
    <n v="266559"/>
    <n v="0.25751034402143091"/>
    <x v="0"/>
    <n v="0"/>
  </r>
  <r>
    <s v="Post_4474"/>
    <x v="55"/>
    <x v="11"/>
    <x v="1"/>
    <x v="3"/>
    <x v="1"/>
    <x v="7"/>
    <n v="46451"/>
    <n v="62611"/>
    <n v="79389"/>
    <n v="17478"/>
    <n v="159478"/>
    <n v="3.4332522443004456"/>
    <x v="1"/>
    <n v="0"/>
  </r>
  <r>
    <s v="Post_4475"/>
    <x v="39"/>
    <x v="10"/>
    <x v="0"/>
    <x v="2"/>
    <x v="2"/>
    <x v="2"/>
    <n v="765809"/>
    <n v="328597"/>
    <n v="19358"/>
    <n v="9245"/>
    <n v="357200"/>
    <n v="0.46643484210814967"/>
    <x v="1"/>
    <n v="0"/>
  </r>
  <r>
    <s v="Post_4476"/>
    <x v="91"/>
    <x v="14"/>
    <x v="3"/>
    <x v="7"/>
    <x v="0"/>
    <x v="6"/>
    <n v="4412202"/>
    <n v="420756"/>
    <n v="75784"/>
    <n v="30893"/>
    <n v="527433"/>
    <n v="0.11953963123175231"/>
    <x v="1"/>
    <n v="0"/>
  </r>
  <r>
    <s v="Post_4477"/>
    <x v="170"/>
    <x v="11"/>
    <x v="3"/>
    <x v="2"/>
    <x v="5"/>
    <x v="0"/>
    <n v="3605698"/>
    <n v="33232"/>
    <n v="26198"/>
    <n v="40691"/>
    <n v="100121"/>
    <n v="2.7767439203172314E-2"/>
    <x v="2"/>
    <n v="0"/>
  </r>
  <r>
    <s v="Post_4478"/>
    <x v="370"/>
    <x v="17"/>
    <x v="2"/>
    <x v="2"/>
    <x v="5"/>
    <x v="2"/>
    <n v="2858575"/>
    <n v="9364"/>
    <n v="19588"/>
    <n v="41663"/>
    <n v="70615"/>
    <n v="2.4702867687571604E-2"/>
    <x v="0"/>
    <n v="0"/>
  </r>
  <r>
    <s v="Post_4479"/>
    <x v="301"/>
    <x v="23"/>
    <x v="1"/>
    <x v="7"/>
    <x v="1"/>
    <x v="6"/>
    <n v="521996"/>
    <n v="477724"/>
    <n v="90232"/>
    <n v="45777"/>
    <n v="613733"/>
    <n v="1.1757427259979003"/>
    <x v="0"/>
    <n v="0"/>
  </r>
  <r>
    <s v="Post_4480"/>
    <x v="216"/>
    <x v="22"/>
    <x v="1"/>
    <x v="4"/>
    <x v="2"/>
    <x v="4"/>
    <n v="2825457"/>
    <n v="210288"/>
    <n v="13695"/>
    <n v="5774"/>
    <n v="229757"/>
    <n v="8.1316756899857262E-2"/>
    <x v="1"/>
    <n v="0"/>
  </r>
  <r>
    <s v="Post_4481"/>
    <x v="317"/>
    <x v="6"/>
    <x v="0"/>
    <x v="8"/>
    <x v="5"/>
    <x v="5"/>
    <n v="3284443"/>
    <n v="227209"/>
    <n v="72888"/>
    <n v="31889"/>
    <n v="331986"/>
    <n v="0.10107832591401343"/>
    <x v="1"/>
    <n v="0"/>
  </r>
  <r>
    <s v="Post_4482"/>
    <x v="433"/>
    <x v="1"/>
    <x v="3"/>
    <x v="6"/>
    <x v="4"/>
    <x v="7"/>
    <n v="4005023"/>
    <n v="131700"/>
    <n v="58431"/>
    <n v="32829"/>
    <n v="222960"/>
    <n v="5.5670092281617359E-2"/>
    <x v="0"/>
    <n v="0"/>
  </r>
  <r>
    <s v="Post_4483"/>
    <x v="196"/>
    <x v="18"/>
    <x v="1"/>
    <x v="1"/>
    <x v="2"/>
    <x v="6"/>
    <n v="2160970"/>
    <n v="332512"/>
    <n v="86309"/>
    <n v="47146"/>
    <n v="465967"/>
    <n v="0.21562862973572053"/>
    <x v="0"/>
    <n v="0"/>
  </r>
  <r>
    <s v="Post_4484"/>
    <x v="446"/>
    <x v="20"/>
    <x v="0"/>
    <x v="2"/>
    <x v="3"/>
    <x v="1"/>
    <n v="292774"/>
    <n v="182788"/>
    <n v="97632"/>
    <n v="18942"/>
    <n v="299362"/>
    <n v="1.022501998128249"/>
    <x v="0"/>
    <n v="0"/>
  </r>
  <r>
    <s v="Post_4485"/>
    <x v="489"/>
    <x v="18"/>
    <x v="2"/>
    <x v="4"/>
    <x v="0"/>
    <x v="3"/>
    <n v="2077958"/>
    <n v="258542"/>
    <n v="74670"/>
    <n v="39468"/>
    <n v="372680"/>
    <n v="0.17934914950157799"/>
    <x v="1"/>
    <n v="0"/>
  </r>
  <r>
    <s v="Post_4486"/>
    <x v="602"/>
    <x v="8"/>
    <x v="1"/>
    <x v="9"/>
    <x v="4"/>
    <x v="0"/>
    <n v="105441"/>
    <n v="393868"/>
    <n v="81465"/>
    <n v="35311"/>
    <n v="510644"/>
    <n v="4.8429358598647587"/>
    <x v="2"/>
    <n v="0"/>
  </r>
  <r>
    <s v="Post_4487"/>
    <x v="543"/>
    <x v="15"/>
    <x v="2"/>
    <x v="2"/>
    <x v="4"/>
    <x v="1"/>
    <n v="4482313"/>
    <n v="170103"/>
    <n v="66262"/>
    <n v="46723"/>
    <n v="283088"/>
    <n v="6.3156678259639609E-2"/>
    <x v="0"/>
    <n v="0"/>
  </r>
  <r>
    <s v="Post_4488"/>
    <x v="649"/>
    <x v="10"/>
    <x v="0"/>
    <x v="8"/>
    <x v="1"/>
    <x v="3"/>
    <n v="128356"/>
    <n v="340433"/>
    <n v="58461"/>
    <n v="38076"/>
    <n v="436970"/>
    <n v="3.4043597494468512"/>
    <x v="1"/>
    <n v="0"/>
  </r>
  <r>
    <s v="Post_4489"/>
    <x v="329"/>
    <x v="2"/>
    <x v="2"/>
    <x v="1"/>
    <x v="4"/>
    <x v="3"/>
    <n v="644845"/>
    <n v="72412"/>
    <n v="61458"/>
    <n v="27972"/>
    <n v="161842"/>
    <n v="0.25097814203413221"/>
    <x v="1"/>
    <n v="0"/>
  </r>
  <r>
    <s v="Post_4490"/>
    <x v="683"/>
    <x v="18"/>
    <x v="3"/>
    <x v="0"/>
    <x v="4"/>
    <x v="1"/>
    <n v="1235026"/>
    <n v="220260"/>
    <n v="76228"/>
    <n v="39918"/>
    <n v="336406"/>
    <n v="0.27238778778746359"/>
    <x v="0"/>
    <n v="0"/>
  </r>
  <r>
    <s v="Post_4491"/>
    <x v="486"/>
    <x v="19"/>
    <x v="3"/>
    <x v="9"/>
    <x v="2"/>
    <x v="7"/>
    <n v="2684761"/>
    <n v="368977"/>
    <n v="86498"/>
    <n v="33243"/>
    <n v="488718"/>
    <n v="0.18203408050102038"/>
    <x v="2"/>
    <n v="0"/>
  </r>
  <r>
    <s v="Post_4492"/>
    <x v="295"/>
    <x v="14"/>
    <x v="0"/>
    <x v="8"/>
    <x v="5"/>
    <x v="1"/>
    <n v="4601011"/>
    <n v="27813"/>
    <n v="42268"/>
    <n v="46788"/>
    <n v="116869"/>
    <n v="2.5400721710945703E-2"/>
    <x v="0"/>
    <n v="0"/>
  </r>
  <r>
    <s v="Post_4493"/>
    <x v="494"/>
    <x v="3"/>
    <x v="0"/>
    <x v="4"/>
    <x v="4"/>
    <x v="6"/>
    <n v="3897648"/>
    <n v="255004"/>
    <n v="95891"/>
    <n v="24613"/>
    <n v="375508"/>
    <n v="9.6342204324248878E-2"/>
    <x v="0"/>
    <n v="0"/>
  </r>
  <r>
    <s v="Post_4494"/>
    <x v="123"/>
    <x v="12"/>
    <x v="0"/>
    <x v="5"/>
    <x v="0"/>
    <x v="4"/>
    <n v="1421637"/>
    <n v="402011"/>
    <n v="97806"/>
    <n v="29398"/>
    <n v="529215"/>
    <n v="0.37225747500944334"/>
    <x v="0"/>
    <n v="0"/>
  </r>
  <r>
    <s v="Post_4495"/>
    <x v="726"/>
    <x v="2"/>
    <x v="1"/>
    <x v="0"/>
    <x v="4"/>
    <x v="5"/>
    <n v="255535"/>
    <n v="301119"/>
    <n v="9161"/>
    <n v="19777"/>
    <n v="330057"/>
    <n v="1.2916312833858377"/>
    <x v="2"/>
    <n v="0"/>
  </r>
  <r>
    <s v="Post_4496"/>
    <x v="73"/>
    <x v="1"/>
    <x v="3"/>
    <x v="0"/>
    <x v="0"/>
    <x v="3"/>
    <n v="434662"/>
    <n v="116995"/>
    <n v="44116"/>
    <n v="26605"/>
    <n v="187716"/>
    <n v="0.43186659979478309"/>
    <x v="2"/>
    <n v="0"/>
  </r>
  <r>
    <s v="Post_4497"/>
    <x v="87"/>
    <x v="13"/>
    <x v="2"/>
    <x v="1"/>
    <x v="3"/>
    <x v="0"/>
    <n v="328051"/>
    <n v="470719"/>
    <n v="7022"/>
    <n v="853"/>
    <n v="478594"/>
    <n v="1.45890120743421"/>
    <x v="2"/>
    <n v="0"/>
  </r>
  <r>
    <s v="Post_4498"/>
    <x v="163"/>
    <x v="4"/>
    <x v="0"/>
    <x v="0"/>
    <x v="4"/>
    <x v="0"/>
    <n v="3187163"/>
    <n v="113636"/>
    <n v="38956"/>
    <n v="23762"/>
    <n v="176354"/>
    <n v="5.5332595163786726E-2"/>
    <x v="0"/>
    <n v="0"/>
  </r>
  <r>
    <s v="Post_4499"/>
    <x v="53"/>
    <x v="5"/>
    <x v="0"/>
    <x v="8"/>
    <x v="0"/>
    <x v="3"/>
    <n v="4704584"/>
    <n v="289582"/>
    <n v="50984"/>
    <n v="18427"/>
    <n v="358993"/>
    <n v="7.6307065619404396E-2"/>
    <x v="2"/>
    <n v="0"/>
  </r>
  <r>
    <s v="Post_4500"/>
    <x v="202"/>
    <x v="22"/>
    <x v="2"/>
    <x v="8"/>
    <x v="5"/>
    <x v="3"/>
    <n v="1350154"/>
    <n v="494375"/>
    <n v="56331"/>
    <n v="39720"/>
    <n v="590426"/>
    <n v="0.43730270769112262"/>
    <x v="0"/>
    <n v="0"/>
  </r>
  <r>
    <s v="Post_4501"/>
    <x v="364"/>
    <x v="17"/>
    <x v="1"/>
    <x v="0"/>
    <x v="0"/>
    <x v="2"/>
    <n v="997524"/>
    <n v="304745"/>
    <n v="78986"/>
    <n v="38172"/>
    <n v="421903"/>
    <n v="0.42295022475649707"/>
    <x v="2"/>
    <n v="0"/>
  </r>
  <r>
    <s v="Post_4502"/>
    <x v="525"/>
    <x v="8"/>
    <x v="0"/>
    <x v="0"/>
    <x v="1"/>
    <x v="1"/>
    <n v="3123791"/>
    <n v="288683"/>
    <n v="39757"/>
    <n v="32872"/>
    <n v="361312"/>
    <n v="0.11566458831592767"/>
    <x v="1"/>
    <n v="0"/>
  </r>
  <r>
    <s v="Post_4503"/>
    <x v="482"/>
    <x v="2"/>
    <x v="1"/>
    <x v="2"/>
    <x v="5"/>
    <x v="6"/>
    <n v="399317"/>
    <n v="482528"/>
    <n v="46641"/>
    <n v="40719"/>
    <n v="569888"/>
    <n v="1.427156870356133"/>
    <x v="2"/>
    <n v="0"/>
  </r>
  <r>
    <s v="Post_4504"/>
    <x v="84"/>
    <x v="2"/>
    <x v="2"/>
    <x v="9"/>
    <x v="5"/>
    <x v="6"/>
    <n v="3681653"/>
    <n v="208934"/>
    <n v="36260"/>
    <n v="1360"/>
    <n v="246554"/>
    <n v="6.6968288429137671E-2"/>
    <x v="0"/>
    <n v="0"/>
  </r>
  <r>
    <s v="Post_4505"/>
    <x v="510"/>
    <x v="9"/>
    <x v="2"/>
    <x v="4"/>
    <x v="5"/>
    <x v="4"/>
    <n v="178505"/>
    <n v="74704"/>
    <n v="25139"/>
    <n v="27831"/>
    <n v="127674"/>
    <n v="0.71524046945463715"/>
    <x v="0"/>
    <n v="0"/>
  </r>
  <r>
    <s v="Post_4506"/>
    <x v="237"/>
    <x v="5"/>
    <x v="0"/>
    <x v="9"/>
    <x v="3"/>
    <x v="2"/>
    <n v="3950220"/>
    <n v="5327"/>
    <n v="35256"/>
    <n v="46251"/>
    <n v="86834"/>
    <n v="2.1982066821594745E-2"/>
    <x v="2"/>
    <n v="0"/>
  </r>
  <r>
    <s v="Post_4507"/>
    <x v="82"/>
    <x v="22"/>
    <x v="0"/>
    <x v="9"/>
    <x v="5"/>
    <x v="2"/>
    <n v="3625266"/>
    <n v="332545"/>
    <n v="67824"/>
    <n v="5870"/>
    <n v="406239"/>
    <n v="0.11205770831712762"/>
    <x v="2"/>
    <n v="0"/>
  </r>
  <r>
    <s v="Post_4508"/>
    <x v="507"/>
    <x v="21"/>
    <x v="0"/>
    <x v="9"/>
    <x v="1"/>
    <x v="4"/>
    <n v="42728"/>
    <n v="3266"/>
    <n v="25861"/>
    <n v="33547"/>
    <n v="62674"/>
    <n v="1.466813330836922"/>
    <x v="1"/>
    <n v="0"/>
  </r>
  <r>
    <s v="Post_4509"/>
    <x v="117"/>
    <x v="9"/>
    <x v="1"/>
    <x v="7"/>
    <x v="5"/>
    <x v="7"/>
    <n v="959411"/>
    <n v="133168"/>
    <n v="45872"/>
    <n v="14351"/>
    <n v="193391"/>
    <n v="0.20157263154164379"/>
    <x v="1"/>
    <n v="0"/>
  </r>
  <r>
    <s v="Post_4510"/>
    <x v="688"/>
    <x v="13"/>
    <x v="3"/>
    <x v="1"/>
    <x v="0"/>
    <x v="1"/>
    <n v="1335449"/>
    <n v="145891"/>
    <n v="14293"/>
    <n v="37944"/>
    <n v="198128"/>
    <n v="0.148360588835665"/>
    <x v="0"/>
    <n v="0"/>
  </r>
  <r>
    <s v="Post_4511"/>
    <x v="2"/>
    <x v="0"/>
    <x v="3"/>
    <x v="0"/>
    <x v="0"/>
    <x v="5"/>
    <n v="2236066"/>
    <n v="192860"/>
    <n v="82823"/>
    <n v="1338"/>
    <n v="277021"/>
    <n v="0.12388766700088459"/>
    <x v="2"/>
    <n v="0"/>
  </r>
  <r>
    <s v="Post_4512"/>
    <x v="92"/>
    <x v="22"/>
    <x v="1"/>
    <x v="1"/>
    <x v="0"/>
    <x v="2"/>
    <n v="1148460"/>
    <n v="443609"/>
    <n v="15746"/>
    <n v="17351"/>
    <n v="476706"/>
    <n v="0.4150828065409331"/>
    <x v="1"/>
    <n v="0"/>
  </r>
  <r>
    <s v="Post_4513"/>
    <x v="98"/>
    <x v="15"/>
    <x v="3"/>
    <x v="3"/>
    <x v="1"/>
    <x v="1"/>
    <n v="2049729"/>
    <n v="346628"/>
    <n v="61047"/>
    <n v="40956"/>
    <n v="448631"/>
    <n v="0.21887332422969086"/>
    <x v="1"/>
    <n v="0"/>
  </r>
  <r>
    <s v="Post_4514"/>
    <x v="329"/>
    <x v="2"/>
    <x v="2"/>
    <x v="4"/>
    <x v="5"/>
    <x v="6"/>
    <n v="1139637"/>
    <n v="354344"/>
    <n v="53748"/>
    <n v="37406"/>
    <n v="445498"/>
    <n v="0.39091219397053623"/>
    <x v="2"/>
    <n v="0"/>
  </r>
  <r>
    <s v="Post_4515"/>
    <x v="23"/>
    <x v="13"/>
    <x v="2"/>
    <x v="1"/>
    <x v="4"/>
    <x v="6"/>
    <n v="4925732"/>
    <n v="377998"/>
    <n v="36961"/>
    <n v="40392"/>
    <n v="455351"/>
    <n v="9.244331603911865E-2"/>
    <x v="2"/>
    <n v="0"/>
  </r>
  <r>
    <s v="Post_4516"/>
    <x v="452"/>
    <x v="7"/>
    <x v="2"/>
    <x v="2"/>
    <x v="3"/>
    <x v="0"/>
    <n v="2756350"/>
    <n v="157829"/>
    <n v="59099"/>
    <n v="33878"/>
    <n v="250806"/>
    <n v="9.0992072849964634E-2"/>
    <x v="2"/>
    <n v="0"/>
  </r>
  <r>
    <s v="Post_4517"/>
    <x v="609"/>
    <x v="16"/>
    <x v="1"/>
    <x v="1"/>
    <x v="2"/>
    <x v="5"/>
    <n v="1102834"/>
    <n v="10831"/>
    <n v="8436"/>
    <n v="16461"/>
    <n v="35728"/>
    <n v="3.239653474593638E-2"/>
    <x v="1"/>
    <n v="0"/>
  </r>
  <r>
    <s v="Post_4518"/>
    <x v="58"/>
    <x v="17"/>
    <x v="3"/>
    <x v="9"/>
    <x v="0"/>
    <x v="1"/>
    <n v="2760244"/>
    <n v="179236"/>
    <n v="69819"/>
    <n v="8842"/>
    <n v="257897"/>
    <n v="9.3432682038254583E-2"/>
    <x v="1"/>
    <n v="0"/>
  </r>
  <r>
    <s v="Post_4519"/>
    <x v="580"/>
    <x v="15"/>
    <x v="0"/>
    <x v="1"/>
    <x v="4"/>
    <x v="2"/>
    <n v="3583260"/>
    <n v="326669"/>
    <n v="20618"/>
    <n v="15318"/>
    <n v="362605"/>
    <n v="0.1011941639735883"/>
    <x v="1"/>
    <n v="0"/>
  </r>
  <r>
    <s v="Post_4520"/>
    <x v="616"/>
    <x v="8"/>
    <x v="2"/>
    <x v="2"/>
    <x v="5"/>
    <x v="5"/>
    <n v="1251963"/>
    <n v="462124"/>
    <n v="67230"/>
    <n v="1039"/>
    <n v="530393"/>
    <n v="0.4236491014510812"/>
    <x v="2"/>
    <n v="0"/>
  </r>
  <r>
    <s v="Post_4521"/>
    <x v="625"/>
    <x v="5"/>
    <x v="2"/>
    <x v="1"/>
    <x v="2"/>
    <x v="7"/>
    <n v="112559"/>
    <n v="484941"/>
    <n v="20456"/>
    <n v="26030"/>
    <n v="531427"/>
    <n v="4.7213194857807901"/>
    <x v="1"/>
    <n v="0"/>
  </r>
  <r>
    <s v="Post_4522"/>
    <x v="295"/>
    <x v="14"/>
    <x v="3"/>
    <x v="3"/>
    <x v="5"/>
    <x v="7"/>
    <n v="4810035"/>
    <n v="156420"/>
    <n v="24420"/>
    <n v="44367"/>
    <n v="225207"/>
    <n v="4.682024143275465E-2"/>
    <x v="2"/>
    <n v="0"/>
  </r>
  <r>
    <s v="Post_4523"/>
    <x v="708"/>
    <x v="18"/>
    <x v="2"/>
    <x v="7"/>
    <x v="0"/>
    <x v="4"/>
    <n v="3629617"/>
    <n v="180754"/>
    <n v="9532"/>
    <n v="6313"/>
    <n v="196599"/>
    <n v="5.416521908509906E-2"/>
    <x v="0"/>
    <n v="0"/>
  </r>
  <r>
    <s v="Post_4524"/>
    <x v="368"/>
    <x v="9"/>
    <x v="0"/>
    <x v="8"/>
    <x v="0"/>
    <x v="7"/>
    <n v="732664"/>
    <n v="298982"/>
    <n v="59897"/>
    <n v="20996"/>
    <n v="379875"/>
    <n v="0.5184845986700588"/>
    <x v="1"/>
    <n v="0"/>
  </r>
  <r>
    <s v="Post_4525"/>
    <x v="305"/>
    <x v="2"/>
    <x v="3"/>
    <x v="4"/>
    <x v="1"/>
    <x v="4"/>
    <n v="4618258"/>
    <n v="336390"/>
    <n v="38124"/>
    <n v="1639"/>
    <n v="376153"/>
    <n v="8.1449109166270059E-2"/>
    <x v="0"/>
    <n v="0"/>
  </r>
  <r>
    <s v="Post_4526"/>
    <x v="158"/>
    <x v="4"/>
    <x v="2"/>
    <x v="2"/>
    <x v="2"/>
    <x v="1"/>
    <n v="1418279"/>
    <n v="211899"/>
    <n v="96255"/>
    <n v="2567"/>
    <n v="310721"/>
    <n v="0.21908312821384227"/>
    <x v="2"/>
    <n v="0"/>
  </r>
  <r>
    <s v="Post_4527"/>
    <x v="661"/>
    <x v="20"/>
    <x v="3"/>
    <x v="1"/>
    <x v="5"/>
    <x v="5"/>
    <n v="1715615"/>
    <n v="398432"/>
    <n v="42356"/>
    <n v="12514"/>
    <n v="453302"/>
    <n v="0.26422128507852871"/>
    <x v="2"/>
    <n v="0"/>
  </r>
  <r>
    <s v="Post_4528"/>
    <x v="40"/>
    <x v="6"/>
    <x v="2"/>
    <x v="1"/>
    <x v="0"/>
    <x v="1"/>
    <n v="2000324"/>
    <n v="91564"/>
    <n v="66074"/>
    <n v="21963"/>
    <n v="179601"/>
    <n v="8.9785954675342589E-2"/>
    <x v="1"/>
    <n v="0"/>
  </r>
  <r>
    <s v="Post_4529"/>
    <x v="573"/>
    <x v="4"/>
    <x v="0"/>
    <x v="2"/>
    <x v="1"/>
    <x v="6"/>
    <n v="2787078"/>
    <n v="211378"/>
    <n v="66396"/>
    <n v="30882"/>
    <n v="308656"/>
    <n v="0.11074537562278487"/>
    <x v="0"/>
    <n v="0"/>
  </r>
  <r>
    <s v="Post_4530"/>
    <x v="315"/>
    <x v="3"/>
    <x v="3"/>
    <x v="5"/>
    <x v="2"/>
    <x v="1"/>
    <n v="2398278"/>
    <n v="346013"/>
    <n v="69432"/>
    <n v="23242"/>
    <n v="438687"/>
    <n v="0.18291749330144377"/>
    <x v="2"/>
    <n v="0"/>
  </r>
  <r>
    <s v="Post_4531"/>
    <x v="271"/>
    <x v="9"/>
    <x v="1"/>
    <x v="4"/>
    <x v="1"/>
    <x v="1"/>
    <n v="3073012"/>
    <n v="362550"/>
    <n v="15841"/>
    <n v="26557"/>
    <n v="404948"/>
    <n v="0.13177559996511565"/>
    <x v="2"/>
    <n v="0"/>
  </r>
  <r>
    <s v="Post_4532"/>
    <x v="680"/>
    <x v="16"/>
    <x v="2"/>
    <x v="1"/>
    <x v="1"/>
    <x v="0"/>
    <n v="1846215"/>
    <n v="18294"/>
    <n v="7725"/>
    <n v="2146"/>
    <n v="28165"/>
    <n v="1.5255536327025834E-2"/>
    <x v="1"/>
    <n v="0"/>
  </r>
  <r>
    <s v="Post_4533"/>
    <x v="674"/>
    <x v="2"/>
    <x v="0"/>
    <x v="3"/>
    <x v="3"/>
    <x v="1"/>
    <n v="1677328"/>
    <n v="147334"/>
    <n v="15048"/>
    <n v="20462"/>
    <n v="182844"/>
    <n v="0.10900909064893688"/>
    <x v="2"/>
    <n v="0"/>
  </r>
  <r>
    <s v="Post_4534"/>
    <x v="9"/>
    <x v="7"/>
    <x v="2"/>
    <x v="1"/>
    <x v="1"/>
    <x v="3"/>
    <n v="194265"/>
    <n v="416016"/>
    <n v="56527"/>
    <n v="34233"/>
    <n v="506776"/>
    <n v="2.6086840141044449"/>
    <x v="0"/>
    <n v="0"/>
  </r>
  <r>
    <s v="Post_4535"/>
    <x v="575"/>
    <x v="19"/>
    <x v="3"/>
    <x v="3"/>
    <x v="2"/>
    <x v="3"/>
    <n v="1007963"/>
    <n v="55761"/>
    <n v="11552"/>
    <n v="36476"/>
    <n v="103789"/>
    <n v="0.10296905739595601"/>
    <x v="0"/>
    <n v="0"/>
  </r>
  <r>
    <s v="Post_4536"/>
    <x v="600"/>
    <x v="4"/>
    <x v="2"/>
    <x v="5"/>
    <x v="3"/>
    <x v="1"/>
    <n v="1745217"/>
    <n v="395015"/>
    <n v="1527"/>
    <n v="1127"/>
    <n v="397669"/>
    <n v="0.22786220853911004"/>
    <x v="0"/>
    <n v="0"/>
  </r>
  <r>
    <s v="Post_4537"/>
    <x v="202"/>
    <x v="22"/>
    <x v="1"/>
    <x v="6"/>
    <x v="4"/>
    <x v="0"/>
    <n v="4569333"/>
    <n v="417157"/>
    <n v="69945"/>
    <n v="1610"/>
    <n v="488712"/>
    <n v="0.10695477873904134"/>
    <x v="2"/>
    <n v="0"/>
  </r>
  <r>
    <s v="Post_4538"/>
    <x v="139"/>
    <x v="14"/>
    <x v="3"/>
    <x v="8"/>
    <x v="5"/>
    <x v="1"/>
    <n v="1590502"/>
    <n v="132452"/>
    <n v="45282"/>
    <n v="37835"/>
    <n v="215569"/>
    <n v="0.13553519580610399"/>
    <x v="2"/>
    <n v="0"/>
  </r>
  <r>
    <s v="Post_4539"/>
    <x v="511"/>
    <x v="23"/>
    <x v="2"/>
    <x v="8"/>
    <x v="0"/>
    <x v="2"/>
    <n v="29712"/>
    <n v="153744"/>
    <n v="3574"/>
    <n v="22830"/>
    <n v="180148"/>
    <n v="6.063139472267097"/>
    <x v="2"/>
    <n v="0"/>
  </r>
  <r>
    <s v="Post_4540"/>
    <x v="433"/>
    <x v="1"/>
    <x v="0"/>
    <x v="3"/>
    <x v="3"/>
    <x v="1"/>
    <n v="3053697"/>
    <n v="307679"/>
    <n v="89535"/>
    <n v="42890"/>
    <n v="440104"/>
    <n v="0.14412169904217739"/>
    <x v="0"/>
    <n v="0"/>
  </r>
  <r>
    <s v="Post_4541"/>
    <x v="32"/>
    <x v="4"/>
    <x v="1"/>
    <x v="4"/>
    <x v="3"/>
    <x v="2"/>
    <n v="4635805"/>
    <n v="171261"/>
    <n v="93859"/>
    <n v="29778"/>
    <n v="294898"/>
    <n v="6.3613115737180495E-2"/>
    <x v="2"/>
    <n v="0"/>
  </r>
  <r>
    <s v="Post_4542"/>
    <x v="171"/>
    <x v="8"/>
    <x v="3"/>
    <x v="7"/>
    <x v="3"/>
    <x v="5"/>
    <n v="369125"/>
    <n v="492042"/>
    <n v="88337"/>
    <n v="10110"/>
    <n v="590489"/>
    <n v="1.5996992888587878"/>
    <x v="1"/>
    <n v="0"/>
  </r>
  <r>
    <s v="Post_4543"/>
    <x v="662"/>
    <x v="5"/>
    <x v="1"/>
    <x v="6"/>
    <x v="5"/>
    <x v="7"/>
    <n v="74324"/>
    <n v="31018"/>
    <n v="63255"/>
    <n v="35276"/>
    <n v="129549"/>
    <n v="1.7430305150422474"/>
    <x v="2"/>
    <n v="0"/>
  </r>
  <r>
    <s v="Post_4544"/>
    <x v="719"/>
    <x v="18"/>
    <x v="3"/>
    <x v="5"/>
    <x v="2"/>
    <x v="7"/>
    <n v="2756021"/>
    <n v="38709"/>
    <n v="18178"/>
    <n v="42840"/>
    <n v="99727"/>
    <n v="3.6185137921663155E-2"/>
    <x v="2"/>
    <n v="0"/>
  </r>
  <r>
    <s v="Post_4545"/>
    <x v="494"/>
    <x v="3"/>
    <x v="2"/>
    <x v="3"/>
    <x v="5"/>
    <x v="1"/>
    <n v="3660291"/>
    <n v="150358"/>
    <n v="60232"/>
    <n v="44168"/>
    <n v="254758"/>
    <n v="6.9600477120534951E-2"/>
    <x v="2"/>
    <n v="0"/>
  </r>
  <r>
    <s v="Post_4546"/>
    <x v="658"/>
    <x v="6"/>
    <x v="3"/>
    <x v="0"/>
    <x v="4"/>
    <x v="2"/>
    <n v="4035023"/>
    <n v="480450"/>
    <n v="83498"/>
    <n v="1828"/>
    <n v="565776"/>
    <n v="0.14021630112145581"/>
    <x v="0"/>
    <n v="0"/>
  </r>
  <r>
    <s v="Post_4547"/>
    <x v="66"/>
    <x v="23"/>
    <x v="3"/>
    <x v="9"/>
    <x v="3"/>
    <x v="3"/>
    <n v="1437126"/>
    <n v="183879"/>
    <n v="97221"/>
    <n v="43534"/>
    <n v="324634"/>
    <n v="0.22589111880238755"/>
    <x v="2"/>
    <n v="0"/>
  </r>
  <r>
    <s v="Post_4548"/>
    <x v="693"/>
    <x v="21"/>
    <x v="1"/>
    <x v="0"/>
    <x v="3"/>
    <x v="0"/>
    <n v="50612"/>
    <n v="269736"/>
    <n v="42711"/>
    <n v="6981"/>
    <n v="319428"/>
    <n v="6.311309570852762"/>
    <x v="2"/>
    <n v="0"/>
  </r>
  <r>
    <s v="Post_4549"/>
    <x v="515"/>
    <x v="13"/>
    <x v="3"/>
    <x v="9"/>
    <x v="1"/>
    <x v="5"/>
    <n v="2361090"/>
    <n v="41277"/>
    <n v="67669"/>
    <n v="9127"/>
    <n v="118073"/>
    <n v="5.0007835364175024E-2"/>
    <x v="0"/>
    <n v="0"/>
  </r>
  <r>
    <s v="Post_4550"/>
    <x v="396"/>
    <x v="5"/>
    <x v="3"/>
    <x v="7"/>
    <x v="3"/>
    <x v="2"/>
    <n v="3493327"/>
    <n v="206084"/>
    <n v="162"/>
    <n v="1310"/>
    <n v="207556"/>
    <n v="5.9414993214205257E-2"/>
    <x v="2"/>
    <n v="0"/>
  </r>
  <r>
    <s v="Post_4551"/>
    <x v="426"/>
    <x v="6"/>
    <x v="0"/>
    <x v="8"/>
    <x v="4"/>
    <x v="7"/>
    <n v="4838253"/>
    <n v="266199"/>
    <n v="59910"/>
    <n v="11768"/>
    <n v="337877"/>
    <n v="6.9834504313850479E-2"/>
    <x v="2"/>
    <n v="0"/>
  </r>
  <r>
    <s v="Post_4552"/>
    <x v="398"/>
    <x v="13"/>
    <x v="2"/>
    <x v="1"/>
    <x v="2"/>
    <x v="1"/>
    <n v="199923"/>
    <n v="120835"/>
    <n v="10819"/>
    <n v="11318"/>
    <n v="142972"/>
    <n v="0.71513532710093386"/>
    <x v="1"/>
    <n v="0"/>
  </r>
  <r>
    <s v="Post_4553"/>
    <x v="376"/>
    <x v="20"/>
    <x v="0"/>
    <x v="2"/>
    <x v="3"/>
    <x v="0"/>
    <n v="3650766"/>
    <n v="233944"/>
    <n v="90849"/>
    <n v="43814"/>
    <n v="368607"/>
    <n v="0.10096702993289627"/>
    <x v="1"/>
    <n v="0"/>
  </r>
  <r>
    <s v="Post_4554"/>
    <x v="562"/>
    <x v="10"/>
    <x v="0"/>
    <x v="0"/>
    <x v="5"/>
    <x v="0"/>
    <n v="4573261"/>
    <n v="366527"/>
    <n v="58722"/>
    <n v="44114"/>
    <n v="469363"/>
    <n v="0.10263201684749679"/>
    <x v="1"/>
    <n v="0"/>
  </r>
  <r>
    <s v="Post_4555"/>
    <x v="528"/>
    <x v="6"/>
    <x v="2"/>
    <x v="6"/>
    <x v="0"/>
    <x v="3"/>
    <n v="1312128"/>
    <n v="143980"/>
    <n v="37304"/>
    <n v="38740"/>
    <n v="220024"/>
    <n v="0.16768486001365721"/>
    <x v="0"/>
    <n v="0"/>
  </r>
  <r>
    <s v="Post_4556"/>
    <x v="681"/>
    <x v="0"/>
    <x v="3"/>
    <x v="1"/>
    <x v="1"/>
    <x v="4"/>
    <n v="338935"/>
    <n v="355832"/>
    <n v="51514"/>
    <n v="9529"/>
    <n v="416875"/>
    <n v="1.2299555962057622"/>
    <x v="0"/>
    <n v="0"/>
  </r>
  <r>
    <s v="Post_4557"/>
    <x v="376"/>
    <x v="20"/>
    <x v="1"/>
    <x v="2"/>
    <x v="0"/>
    <x v="1"/>
    <n v="808212"/>
    <n v="283585"/>
    <n v="28197"/>
    <n v="42085"/>
    <n v="353867"/>
    <n v="0.43783932928489061"/>
    <x v="1"/>
    <n v="0"/>
  </r>
  <r>
    <s v="Post_4558"/>
    <x v="361"/>
    <x v="0"/>
    <x v="3"/>
    <x v="6"/>
    <x v="4"/>
    <x v="1"/>
    <n v="2927977"/>
    <n v="443197"/>
    <n v="69420"/>
    <n v="23401"/>
    <n v="536018"/>
    <n v="0.18306769486235719"/>
    <x v="1"/>
    <n v="0"/>
  </r>
  <r>
    <s v="Post_4559"/>
    <x v="110"/>
    <x v="1"/>
    <x v="0"/>
    <x v="3"/>
    <x v="5"/>
    <x v="1"/>
    <n v="3991596"/>
    <n v="263367"/>
    <n v="65801"/>
    <n v="20748"/>
    <n v="349916"/>
    <n v="8.7663180341898322E-2"/>
    <x v="2"/>
    <n v="0"/>
  </r>
  <r>
    <s v="Post_4560"/>
    <x v="267"/>
    <x v="0"/>
    <x v="3"/>
    <x v="8"/>
    <x v="4"/>
    <x v="3"/>
    <n v="4929171"/>
    <n v="127973"/>
    <n v="68499"/>
    <n v="1241"/>
    <n v="197713"/>
    <n v="4.0110801593209081E-2"/>
    <x v="1"/>
    <n v="0"/>
  </r>
  <r>
    <s v="Post_4561"/>
    <x v="297"/>
    <x v="13"/>
    <x v="3"/>
    <x v="5"/>
    <x v="4"/>
    <x v="7"/>
    <n v="2621315"/>
    <n v="282274"/>
    <n v="42011"/>
    <n v="41299"/>
    <n v="365584"/>
    <n v="0.13946587876695477"/>
    <x v="0"/>
    <n v="0"/>
  </r>
  <r>
    <s v="Post_4562"/>
    <x v="383"/>
    <x v="10"/>
    <x v="0"/>
    <x v="7"/>
    <x v="1"/>
    <x v="6"/>
    <n v="2106161"/>
    <n v="458518"/>
    <n v="62036"/>
    <n v="19006"/>
    <n v="539560"/>
    <n v="0.2561817448903479"/>
    <x v="1"/>
    <n v="0"/>
  </r>
  <r>
    <s v="Post_4563"/>
    <x v="502"/>
    <x v="18"/>
    <x v="0"/>
    <x v="3"/>
    <x v="1"/>
    <x v="7"/>
    <n v="1577238"/>
    <n v="400151"/>
    <n v="87336"/>
    <n v="31218"/>
    <n v="518705"/>
    <n v="0.32886920046308799"/>
    <x v="1"/>
    <n v="0"/>
  </r>
  <r>
    <s v="Post_4564"/>
    <x v="666"/>
    <x v="22"/>
    <x v="0"/>
    <x v="4"/>
    <x v="4"/>
    <x v="0"/>
    <n v="2156983"/>
    <n v="283478"/>
    <n v="46690"/>
    <n v="49938"/>
    <n v="380106"/>
    <n v="0.1762211385068867"/>
    <x v="2"/>
    <n v="0"/>
  </r>
  <r>
    <s v="Post_4565"/>
    <x v="692"/>
    <x v="15"/>
    <x v="1"/>
    <x v="2"/>
    <x v="1"/>
    <x v="3"/>
    <n v="2047644"/>
    <n v="237289"/>
    <n v="24803"/>
    <n v="5008"/>
    <n v="267100"/>
    <n v="0.13044259646696399"/>
    <x v="0"/>
    <n v="0"/>
  </r>
  <r>
    <s v="Post_4566"/>
    <x v="171"/>
    <x v="8"/>
    <x v="2"/>
    <x v="3"/>
    <x v="4"/>
    <x v="2"/>
    <n v="752438"/>
    <n v="199061"/>
    <n v="32859"/>
    <n v="21330"/>
    <n v="253250"/>
    <n v="0.33657258139541063"/>
    <x v="0"/>
    <n v="0"/>
  </r>
  <r>
    <s v="Post_4567"/>
    <x v="556"/>
    <x v="7"/>
    <x v="1"/>
    <x v="7"/>
    <x v="5"/>
    <x v="7"/>
    <n v="1011802"/>
    <n v="337782"/>
    <n v="88350"/>
    <n v="32967"/>
    <n v="459099"/>
    <n v="0.45374391432315808"/>
    <x v="1"/>
    <n v="0"/>
  </r>
  <r>
    <s v="Post_4568"/>
    <x v="257"/>
    <x v="11"/>
    <x v="2"/>
    <x v="5"/>
    <x v="0"/>
    <x v="7"/>
    <n v="1122719"/>
    <n v="48060"/>
    <n v="58549"/>
    <n v="25881"/>
    <n v="132490"/>
    <n v="0.11800815698318101"/>
    <x v="0"/>
    <n v="0"/>
  </r>
  <r>
    <s v="Post_4569"/>
    <x v="184"/>
    <x v="21"/>
    <x v="0"/>
    <x v="1"/>
    <x v="5"/>
    <x v="0"/>
    <n v="2813260"/>
    <n v="260597"/>
    <n v="64519"/>
    <n v="46775"/>
    <n v="371891"/>
    <n v="0.13219218984381109"/>
    <x v="0"/>
    <n v="0"/>
  </r>
  <r>
    <s v="Post_4570"/>
    <x v="106"/>
    <x v="4"/>
    <x v="0"/>
    <x v="4"/>
    <x v="0"/>
    <x v="0"/>
    <n v="3978999"/>
    <n v="19200"/>
    <n v="44821"/>
    <n v="24372"/>
    <n v="88393"/>
    <n v="2.2214883693109748E-2"/>
    <x v="1"/>
    <n v="0"/>
  </r>
  <r>
    <s v="Post_4571"/>
    <x v="283"/>
    <x v="5"/>
    <x v="1"/>
    <x v="1"/>
    <x v="1"/>
    <x v="1"/>
    <n v="4755630"/>
    <n v="369132"/>
    <n v="72628"/>
    <n v="1581"/>
    <n v="443341"/>
    <n v="9.3224451860216204E-2"/>
    <x v="2"/>
    <n v="0"/>
  </r>
  <r>
    <s v="Post_4572"/>
    <x v="203"/>
    <x v="3"/>
    <x v="0"/>
    <x v="4"/>
    <x v="0"/>
    <x v="7"/>
    <n v="5679"/>
    <n v="95171"/>
    <n v="63079"/>
    <n v="40180"/>
    <n v="198430"/>
    <n v="34.941010741327702"/>
    <x v="1"/>
    <n v="0"/>
  </r>
  <r>
    <s v="Post_4573"/>
    <x v="296"/>
    <x v="10"/>
    <x v="3"/>
    <x v="1"/>
    <x v="1"/>
    <x v="3"/>
    <n v="354097"/>
    <n v="313064"/>
    <n v="85802"/>
    <n v="10849"/>
    <n v="409715"/>
    <n v="1.1570699554076991"/>
    <x v="2"/>
    <n v="0"/>
  </r>
  <r>
    <s v="Post_4574"/>
    <x v="66"/>
    <x v="23"/>
    <x v="3"/>
    <x v="2"/>
    <x v="4"/>
    <x v="1"/>
    <n v="4159829"/>
    <n v="263829"/>
    <n v="77015"/>
    <n v="8741"/>
    <n v="349585"/>
    <n v="8.4038310228617574E-2"/>
    <x v="0"/>
    <n v="0"/>
  </r>
  <r>
    <s v="Post_4575"/>
    <x v="14"/>
    <x v="11"/>
    <x v="1"/>
    <x v="6"/>
    <x v="1"/>
    <x v="5"/>
    <n v="2936409"/>
    <n v="161409"/>
    <n v="1809"/>
    <n v="5457"/>
    <n v="168675"/>
    <n v="5.744261102591635E-2"/>
    <x v="2"/>
    <n v="0"/>
  </r>
  <r>
    <s v="Post_4576"/>
    <x v="383"/>
    <x v="10"/>
    <x v="1"/>
    <x v="5"/>
    <x v="5"/>
    <x v="5"/>
    <n v="2748383"/>
    <n v="325417"/>
    <n v="19117"/>
    <n v="11624"/>
    <n v="356158"/>
    <n v="0.12958819786034187"/>
    <x v="0"/>
    <n v="0"/>
  </r>
  <r>
    <s v="Post_4577"/>
    <x v="394"/>
    <x v="16"/>
    <x v="1"/>
    <x v="0"/>
    <x v="1"/>
    <x v="3"/>
    <n v="2763379"/>
    <n v="424976"/>
    <n v="27036"/>
    <n v="13761"/>
    <n v="465773"/>
    <n v="0.16855197929780896"/>
    <x v="2"/>
    <n v="0"/>
  </r>
  <r>
    <s v="Post_4578"/>
    <x v="58"/>
    <x v="17"/>
    <x v="3"/>
    <x v="1"/>
    <x v="0"/>
    <x v="0"/>
    <n v="4749326"/>
    <n v="339397"/>
    <n v="81612"/>
    <n v="44880"/>
    <n v="465889"/>
    <n v="9.8095814016557301E-2"/>
    <x v="0"/>
    <n v="0"/>
  </r>
  <r>
    <s v="Post_4579"/>
    <x v="247"/>
    <x v="14"/>
    <x v="2"/>
    <x v="4"/>
    <x v="0"/>
    <x v="7"/>
    <n v="2992211"/>
    <n v="95547"/>
    <n v="23448"/>
    <n v="33090"/>
    <n v="152085"/>
    <n v="5.082696374019078E-2"/>
    <x v="1"/>
    <n v="0"/>
  </r>
  <r>
    <s v="Post_4580"/>
    <x v="534"/>
    <x v="6"/>
    <x v="0"/>
    <x v="2"/>
    <x v="4"/>
    <x v="2"/>
    <n v="4379134"/>
    <n v="77485"/>
    <n v="88805"/>
    <n v="39157"/>
    <n v="205447"/>
    <n v="4.6914983647451759E-2"/>
    <x v="1"/>
    <n v="0"/>
  </r>
  <r>
    <s v="Post_4581"/>
    <x v="96"/>
    <x v="17"/>
    <x v="3"/>
    <x v="3"/>
    <x v="1"/>
    <x v="3"/>
    <n v="4747855"/>
    <n v="269782"/>
    <n v="51923"/>
    <n v="2531"/>
    <n v="324236"/>
    <n v="6.8291049326485331E-2"/>
    <x v="1"/>
    <n v="0"/>
  </r>
  <r>
    <s v="Post_4582"/>
    <x v="309"/>
    <x v="12"/>
    <x v="3"/>
    <x v="6"/>
    <x v="3"/>
    <x v="6"/>
    <n v="3261233"/>
    <n v="113979"/>
    <n v="8547"/>
    <n v="35128"/>
    <n v="157654"/>
    <n v="4.8341838807592095E-2"/>
    <x v="1"/>
    <n v="0"/>
  </r>
  <r>
    <s v="Post_4583"/>
    <x v="297"/>
    <x v="13"/>
    <x v="0"/>
    <x v="0"/>
    <x v="2"/>
    <x v="4"/>
    <n v="3508531"/>
    <n v="412551"/>
    <n v="11271"/>
    <n v="34686"/>
    <n v="458508"/>
    <n v="0.13068375339992722"/>
    <x v="2"/>
    <n v="0"/>
  </r>
  <r>
    <s v="Post_4584"/>
    <x v="132"/>
    <x v="12"/>
    <x v="1"/>
    <x v="2"/>
    <x v="2"/>
    <x v="2"/>
    <n v="552118"/>
    <n v="440910"/>
    <n v="55306"/>
    <n v="15939"/>
    <n v="512155"/>
    <n v="0.92761873367649672"/>
    <x v="1"/>
    <n v="0"/>
  </r>
  <r>
    <s v="Post_4585"/>
    <x v="164"/>
    <x v="4"/>
    <x v="0"/>
    <x v="0"/>
    <x v="4"/>
    <x v="0"/>
    <n v="2683552"/>
    <n v="210072"/>
    <n v="24960"/>
    <n v="35150"/>
    <n v="270182"/>
    <n v="0.10068073955712428"/>
    <x v="1"/>
    <n v="0"/>
  </r>
  <r>
    <s v="Post_4586"/>
    <x v="454"/>
    <x v="16"/>
    <x v="0"/>
    <x v="7"/>
    <x v="5"/>
    <x v="1"/>
    <n v="4099779"/>
    <n v="9695"/>
    <n v="81909"/>
    <n v="2348"/>
    <n v="93952"/>
    <n v="2.2916357198766078E-2"/>
    <x v="2"/>
    <n v="0"/>
  </r>
  <r>
    <s v="Post_4587"/>
    <x v="388"/>
    <x v="20"/>
    <x v="1"/>
    <x v="8"/>
    <x v="5"/>
    <x v="3"/>
    <n v="4796690"/>
    <n v="426637"/>
    <n v="78236"/>
    <n v="41106"/>
    <n v="545979"/>
    <n v="0.1138241162134722"/>
    <x v="1"/>
    <n v="0"/>
  </r>
  <r>
    <s v="Post_4588"/>
    <x v="217"/>
    <x v="9"/>
    <x v="0"/>
    <x v="7"/>
    <x v="4"/>
    <x v="3"/>
    <n v="4292584"/>
    <n v="56812"/>
    <n v="1813"/>
    <n v="7614"/>
    <n v="66239"/>
    <n v="1.5431031751504455E-2"/>
    <x v="2"/>
    <n v="0"/>
  </r>
  <r>
    <s v="Post_4589"/>
    <x v="190"/>
    <x v="2"/>
    <x v="1"/>
    <x v="4"/>
    <x v="5"/>
    <x v="7"/>
    <n v="27994"/>
    <n v="441518"/>
    <n v="38281"/>
    <n v="10867"/>
    <n v="490666"/>
    <n v="17.527541616060585"/>
    <x v="0"/>
    <n v="0"/>
  </r>
  <r>
    <s v="Post_4590"/>
    <x v="371"/>
    <x v="8"/>
    <x v="3"/>
    <x v="1"/>
    <x v="5"/>
    <x v="6"/>
    <n v="4907437"/>
    <n v="164649"/>
    <n v="80863"/>
    <n v="15435"/>
    <n v="260947"/>
    <n v="5.3173785012420947E-2"/>
    <x v="2"/>
    <n v="0"/>
  </r>
  <r>
    <s v="Post_4591"/>
    <x v="618"/>
    <x v="3"/>
    <x v="3"/>
    <x v="0"/>
    <x v="3"/>
    <x v="0"/>
    <n v="3285959"/>
    <n v="374420"/>
    <n v="82214"/>
    <n v="2020"/>
    <n v="458654"/>
    <n v="0.13957995215399827"/>
    <x v="2"/>
    <n v="0"/>
  </r>
  <r>
    <s v="Post_4592"/>
    <x v="487"/>
    <x v="21"/>
    <x v="2"/>
    <x v="4"/>
    <x v="5"/>
    <x v="3"/>
    <n v="4839425"/>
    <n v="16246"/>
    <n v="88253"/>
    <n v="3964"/>
    <n v="108463"/>
    <n v="2.2412373370803349E-2"/>
    <x v="2"/>
    <n v="0"/>
  </r>
  <r>
    <s v="Post_4593"/>
    <x v="393"/>
    <x v="8"/>
    <x v="3"/>
    <x v="5"/>
    <x v="4"/>
    <x v="7"/>
    <n v="2438444"/>
    <n v="429712"/>
    <n v="74676"/>
    <n v="42454"/>
    <n v="546842"/>
    <n v="0.22425858457278494"/>
    <x v="2"/>
    <n v="0"/>
  </r>
  <r>
    <s v="Post_4594"/>
    <x v="444"/>
    <x v="22"/>
    <x v="3"/>
    <x v="5"/>
    <x v="2"/>
    <x v="6"/>
    <n v="1186804"/>
    <n v="210681"/>
    <n v="58049"/>
    <n v="2339"/>
    <n v="271069"/>
    <n v="0.22840249948601454"/>
    <x v="0"/>
    <n v="0"/>
  </r>
  <r>
    <s v="Post_4595"/>
    <x v="599"/>
    <x v="11"/>
    <x v="3"/>
    <x v="9"/>
    <x v="4"/>
    <x v="2"/>
    <n v="1333176"/>
    <n v="495538"/>
    <n v="73212"/>
    <n v="49846"/>
    <n v="618596"/>
    <n v="0.46400175220676038"/>
    <x v="2"/>
    <n v="0"/>
  </r>
  <r>
    <s v="Post_4596"/>
    <x v="261"/>
    <x v="9"/>
    <x v="2"/>
    <x v="0"/>
    <x v="1"/>
    <x v="3"/>
    <n v="4631125"/>
    <n v="42569"/>
    <n v="52242"/>
    <n v="7834"/>
    <n v="102645"/>
    <n v="2.2164160976004751E-2"/>
    <x v="2"/>
    <n v="0"/>
  </r>
  <r>
    <s v="Post_4597"/>
    <x v="417"/>
    <x v="2"/>
    <x v="1"/>
    <x v="9"/>
    <x v="2"/>
    <x v="0"/>
    <n v="3291531"/>
    <n v="119950"/>
    <n v="87148"/>
    <n v="35630"/>
    <n v="242728"/>
    <n v="7.374319123836294E-2"/>
    <x v="2"/>
    <n v="0"/>
  </r>
  <r>
    <s v="Post_4598"/>
    <x v="554"/>
    <x v="5"/>
    <x v="2"/>
    <x v="8"/>
    <x v="3"/>
    <x v="5"/>
    <n v="3628910"/>
    <n v="263811"/>
    <n v="70589"/>
    <n v="13708"/>
    <n v="348108"/>
    <n v="9.5926324984637254E-2"/>
    <x v="2"/>
    <n v="0"/>
  </r>
  <r>
    <s v="Post_4599"/>
    <x v="509"/>
    <x v="23"/>
    <x v="3"/>
    <x v="1"/>
    <x v="2"/>
    <x v="7"/>
    <n v="839571"/>
    <n v="217743"/>
    <n v="99857"/>
    <n v="21632"/>
    <n v="339232"/>
    <n v="0.40405397518494562"/>
    <x v="0"/>
    <n v="0"/>
  </r>
  <r>
    <s v="Post_4600"/>
    <x v="511"/>
    <x v="23"/>
    <x v="3"/>
    <x v="2"/>
    <x v="5"/>
    <x v="6"/>
    <n v="2921498"/>
    <n v="121852"/>
    <n v="83407"/>
    <n v="40201"/>
    <n v="245460"/>
    <n v="8.4018541173055739E-2"/>
    <x v="2"/>
    <n v="0"/>
  </r>
  <r>
    <s v="Post_4601"/>
    <x v="90"/>
    <x v="18"/>
    <x v="3"/>
    <x v="9"/>
    <x v="4"/>
    <x v="4"/>
    <n v="2295646"/>
    <n v="440661"/>
    <n v="91268"/>
    <n v="5980"/>
    <n v="537909"/>
    <n v="0.23431705062540131"/>
    <x v="0"/>
    <n v="0"/>
  </r>
  <r>
    <s v="Post_4602"/>
    <x v="116"/>
    <x v="22"/>
    <x v="1"/>
    <x v="9"/>
    <x v="5"/>
    <x v="5"/>
    <n v="4885418"/>
    <n v="32889"/>
    <n v="49069"/>
    <n v="12821"/>
    <n v="94779"/>
    <n v="1.9400387029318678E-2"/>
    <x v="2"/>
    <n v="0"/>
  </r>
  <r>
    <s v="Post_4603"/>
    <x v="464"/>
    <x v="22"/>
    <x v="2"/>
    <x v="4"/>
    <x v="3"/>
    <x v="1"/>
    <n v="3777754"/>
    <n v="202276"/>
    <n v="35884"/>
    <n v="41913"/>
    <n v="280073"/>
    <n v="7.4137437217987198E-2"/>
    <x v="0"/>
    <n v="0"/>
  </r>
  <r>
    <s v="Post_4604"/>
    <x v="540"/>
    <x v="18"/>
    <x v="3"/>
    <x v="5"/>
    <x v="2"/>
    <x v="0"/>
    <n v="2618635"/>
    <n v="234407"/>
    <n v="36601"/>
    <n v="27278"/>
    <n v="298286"/>
    <n v="0.11390896402133173"/>
    <x v="0"/>
    <n v="0"/>
  </r>
  <r>
    <s v="Post_4605"/>
    <x v="52"/>
    <x v="8"/>
    <x v="3"/>
    <x v="7"/>
    <x v="4"/>
    <x v="0"/>
    <n v="3635998"/>
    <n v="477287"/>
    <n v="87839"/>
    <n v="13330"/>
    <n v="578456"/>
    <n v="0.15909139663993216"/>
    <x v="2"/>
    <n v="0"/>
  </r>
  <r>
    <s v="Post_4606"/>
    <x v="247"/>
    <x v="14"/>
    <x v="1"/>
    <x v="1"/>
    <x v="2"/>
    <x v="2"/>
    <n v="4538803"/>
    <n v="37888"/>
    <n v="31285"/>
    <n v="41134"/>
    <n v="110307"/>
    <n v="2.4303103703773879E-2"/>
    <x v="2"/>
    <n v="0"/>
  </r>
  <r>
    <s v="Post_4607"/>
    <x v="28"/>
    <x v="17"/>
    <x v="1"/>
    <x v="4"/>
    <x v="1"/>
    <x v="3"/>
    <n v="1175078"/>
    <n v="42905"/>
    <n v="98581"/>
    <n v="20024"/>
    <n v="161510"/>
    <n v="0.13744619506109382"/>
    <x v="1"/>
    <n v="0"/>
  </r>
  <r>
    <s v="Post_4608"/>
    <x v="479"/>
    <x v="19"/>
    <x v="0"/>
    <x v="0"/>
    <x v="4"/>
    <x v="6"/>
    <n v="2317796"/>
    <n v="452942"/>
    <n v="67692"/>
    <n v="9904"/>
    <n v="530538"/>
    <n v="0.22889762515769291"/>
    <x v="0"/>
    <n v="0"/>
  </r>
  <r>
    <s v="Post_4609"/>
    <x v="509"/>
    <x v="23"/>
    <x v="0"/>
    <x v="2"/>
    <x v="2"/>
    <x v="0"/>
    <n v="2344865"/>
    <n v="398034"/>
    <n v="18988"/>
    <n v="6493"/>
    <n v="423515"/>
    <n v="0.18061380932377771"/>
    <x v="0"/>
    <n v="0"/>
  </r>
  <r>
    <s v="Post_4610"/>
    <x v="177"/>
    <x v="6"/>
    <x v="1"/>
    <x v="9"/>
    <x v="0"/>
    <x v="7"/>
    <n v="788460"/>
    <n v="65933"/>
    <n v="20908"/>
    <n v="11908"/>
    <n v="98749"/>
    <n v="0.12524287852268981"/>
    <x v="2"/>
    <n v="0"/>
  </r>
  <r>
    <s v="Post_4611"/>
    <x v="388"/>
    <x v="20"/>
    <x v="0"/>
    <x v="1"/>
    <x v="3"/>
    <x v="6"/>
    <n v="705892"/>
    <n v="101699"/>
    <n v="448"/>
    <n v="9268"/>
    <n v="111415"/>
    <n v="0.15783575957795243"/>
    <x v="0"/>
    <n v="0"/>
  </r>
  <r>
    <s v="Post_4612"/>
    <x v="354"/>
    <x v="1"/>
    <x v="3"/>
    <x v="6"/>
    <x v="4"/>
    <x v="6"/>
    <n v="2676709"/>
    <n v="419849"/>
    <n v="21229"/>
    <n v="35123"/>
    <n v="476201"/>
    <n v="0.17790540548113373"/>
    <x v="1"/>
    <n v="0"/>
  </r>
  <r>
    <s v="Post_4613"/>
    <x v="33"/>
    <x v="19"/>
    <x v="0"/>
    <x v="0"/>
    <x v="2"/>
    <x v="7"/>
    <n v="2045200"/>
    <n v="134618"/>
    <n v="68044"/>
    <n v="2299"/>
    <n v="204961"/>
    <n v="0.10021562683356151"/>
    <x v="2"/>
    <n v="0"/>
  </r>
  <r>
    <s v="Post_4614"/>
    <x v="421"/>
    <x v="19"/>
    <x v="3"/>
    <x v="0"/>
    <x v="4"/>
    <x v="7"/>
    <n v="4311581"/>
    <n v="74005"/>
    <n v="74174"/>
    <n v="9589"/>
    <n v="157768"/>
    <n v="3.6591681798393678E-2"/>
    <x v="0"/>
    <n v="0"/>
  </r>
  <r>
    <s v="Post_4615"/>
    <x v="534"/>
    <x v="6"/>
    <x v="3"/>
    <x v="9"/>
    <x v="3"/>
    <x v="7"/>
    <n v="811324"/>
    <n v="125535"/>
    <n v="79606"/>
    <n v="32458"/>
    <n v="237599"/>
    <n v="0.29285340998170889"/>
    <x v="2"/>
    <n v="0"/>
  </r>
  <r>
    <s v="Post_4616"/>
    <x v="83"/>
    <x v="2"/>
    <x v="0"/>
    <x v="5"/>
    <x v="4"/>
    <x v="2"/>
    <n v="2365962"/>
    <n v="466145"/>
    <n v="84706"/>
    <n v="38723"/>
    <n v="589574"/>
    <n v="0.24918997008405039"/>
    <x v="2"/>
    <n v="0"/>
  </r>
  <r>
    <s v="Post_4617"/>
    <x v="198"/>
    <x v="8"/>
    <x v="2"/>
    <x v="6"/>
    <x v="3"/>
    <x v="0"/>
    <n v="4585788"/>
    <n v="431040"/>
    <n v="84174"/>
    <n v="8471"/>
    <n v="523685"/>
    <n v="0.11419738548751054"/>
    <x v="0"/>
    <n v="0"/>
  </r>
  <r>
    <s v="Post_4618"/>
    <x v="99"/>
    <x v="14"/>
    <x v="3"/>
    <x v="6"/>
    <x v="0"/>
    <x v="7"/>
    <n v="4242961"/>
    <n v="439654"/>
    <n v="97036"/>
    <n v="27828"/>
    <n v="564518"/>
    <n v="0.13304812370417735"/>
    <x v="0"/>
    <n v="0"/>
  </r>
  <r>
    <s v="Post_4619"/>
    <x v="153"/>
    <x v="22"/>
    <x v="2"/>
    <x v="8"/>
    <x v="0"/>
    <x v="3"/>
    <n v="4032099"/>
    <n v="215854"/>
    <n v="31543"/>
    <n v="32321"/>
    <n v="279718"/>
    <n v="6.9372800618238792E-2"/>
    <x v="0"/>
    <n v="0"/>
  </r>
  <r>
    <s v="Post_4620"/>
    <x v="438"/>
    <x v="21"/>
    <x v="2"/>
    <x v="3"/>
    <x v="0"/>
    <x v="3"/>
    <n v="1111912"/>
    <n v="478722"/>
    <n v="68409"/>
    <n v="1972"/>
    <n v="549103"/>
    <n v="0.49383674247602327"/>
    <x v="1"/>
    <n v="0"/>
  </r>
  <r>
    <s v="Post_4621"/>
    <x v="55"/>
    <x v="11"/>
    <x v="1"/>
    <x v="5"/>
    <x v="5"/>
    <x v="1"/>
    <n v="4461089"/>
    <n v="251802"/>
    <n v="50220"/>
    <n v="49414"/>
    <n v="351436"/>
    <n v="7.8778074142883056E-2"/>
    <x v="1"/>
    <n v="0"/>
  </r>
  <r>
    <s v="Post_4622"/>
    <x v="628"/>
    <x v="12"/>
    <x v="3"/>
    <x v="9"/>
    <x v="2"/>
    <x v="1"/>
    <n v="4645972"/>
    <n v="426458"/>
    <n v="75602"/>
    <n v="34866"/>
    <n v="536926"/>
    <n v="0.11556806627332235"/>
    <x v="2"/>
    <n v="0"/>
  </r>
  <r>
    <s v="Post_4623"/>
    <x v="552"/>
    <x v="4"/>
    <x v="0"/>
    <x v="1"/>
    <x v="1"/>
    <x v="2"/>
    <n v="3752649"/>
    <n v="415112"/>
    <n v="30531"/>
    <n v="31028"/>
    <n v="476671"/>
    <n v="0.12702253794586171"/>
    <x v="2"/>
    <n v="0"/>
  </r>
  <r>
    <s v="Post_4624"/>
    <x v="496"/>
    <x v="15"/>
    <x v="1"/>
    <x v="2"/>
    <x v="0"/>
    <x v="4"/>
    <n v="1984418"/>
    <n v="214222"/>
    <n v="75144"/>
    <n v="10982"/>
    <n v="300348"/>
    <n v="0.15135319272451672"/>
    <x v="2"/>
    <n v="0"/>
  </r>
  <r>
    <s v="Post_4625"/>
    <x v="480"/>
    <x v="5"/>
    <x v="1"/>
    <x v="8"/>
    <x v="0"/>
    <x v="0"/>
    <n v="1766643"/>
    <n v="372453"/>
    <n v="31196"/>
    <n v="35447"/>
    <n v="439096"/>
    <n v="0.24854823526881209"/>
    <x v="2"/>
    <n v="0"/>
  </r>
  <r>
    <s v="Post_4626"/>
    <x v="278"/>
    <x v="8"/>
    <x v="0"/>
    <x v="7"/>
    <x v="3"/>
    <x v="0"/>
    <n v="2056923"/>
    <n v="397189"/>
    <n v="60950"/>
    <n v="27927"/>
    <n v="486066"/>
    <n v="0.23630733868015477"/>
    <x v="0"/>
    <n v="0"/>
  </r>
  <r>
    <s v="Post_4627"/>
    <x v="423"/>
    <x v="19"/>
    <x v="3"/>
    <x v="8"/>
    <x v="5"/>
    <x v="3"/>
    <n v="1263445"/>
    <n v="463074"/>
    <n v="99903"/>
    <n v="34170"/>
    <n v="597147"/>
    <n v="0.47263394924195357"/>
    <x v="2"/>
    <n v="0"/>
  </r>
  <r>
    <s v="Post_4628"/>
    <x v="498"/>
    <x v="23"/>
    <x v="2"/>
    <x v="1"/>
    <x v="2"/>
    <x v="4"/>
    <n v="167630"/>
    <n v="2305"/>
    <n v="23748"/>
    <n v="738"/>
    <n v="26791"/>
    <n v="0.15982222752490605"/>
    <x v="1"/>
    <n v="0"/>
  </r>
  <r>
    <s v="Post_4629"/>
    <x v="414"/>
    <x v="3"/>
    <x v="3"/>
    <x v="5"/>
    <x v="1"/>
    <x v="1"/>
    <n v="4789012"/>
    <n v="74240"/>
    <n v="22761"/>
    <n v="43777"/>
    <n v="140778"/>
    <n v="2.9396042440486679E-2"/>
    <x v="0"/>
    <n v="0"/>
  </r>
  <r>
    <s v="Post_4630"/>
    <x v="40"/>
    <x v="6"/>
    <x v="2"/>
    <x v="9"/>
    <x v="2"/>
    <x v="3"/>
    <n v="2751747"/>
    <n v="157563"/>
    <n v="96955"/>
    <n v="49493"/>
    <n v="304011"/>
    <n v="0.11047927007824485"/>
    <x v="0"/>
    <n v="0"/>
  </r>
  <r>
    <s v="Post_4631"/>
    <x v="395"/>
    <x v="6"/>
    <x v="0"/>
    <x v="1"/>
    <x v="3"/>
    <x v="7"/>
    <n v="3557778"/>
    <n v="190476"/>
    <n v="98406"/>
    <n v="43225"/>
    <n v="332107"/>
    <n v="9.3346746199453698E-2"/>
    <x v="0"/>
    <n v="0"/>
  </r>
  <r>
    <s v="Post_4632"/>
    <x v="532"/>
    <x v="21"/>
    <x v="3"/>
    <x v="1"/>
    <x v="4"/>
    <x v="1"/>
    <n v="222005"/>
    <n v="489558"/>
    <n v="26045"/>
    <n v="37407"/>
    <n v="553010"/>
    <n v="2.4909799328843945"/>
    <x v="0"/>
    <n v="0"/>
  </r>
  <r>
    <s v="Post_4633"/>
    <x v="325"/>
    <x v="14"/>
    <x v="2"/>
    <x v="7"/>
    <x v="0"/>
    <x v="5"/>
    <n v="2768780"/>
    <n v="88156"/>
    <n v="68849"/>
    <n v="36985"/>
    <n v="193990"/>
    <n v="7.0063349200731012E-2"/>
    <x v="1"/>
    <n v="0"/>
  </r>
  <r>
    <s v="Post_4634"/>
    <x v="533"/>
    <x v="0"/>
    <x v="1"/>
    <x v="8"/>
    <x v="2"/>
    <x v="7"/>
    <n v="4818440"/>
    <n v="212639"/>
    <n v="24551"/>
    <n v="26488"/>
    <n v="263678"/>
    <n v="5.4722690331310546E-2"/>
    <x v="1"/>
    <n v="0"/>
  </r>
  <r>
    <s v="Post_4635"/>
    <x v="209"/>
    <x v="15"/>
    <x v="2"/>
    <x v="3"/>
    <x v="5"/>
    <x v="0"/>
    <n v="3468794"/>
    <n v="497381"/>
    <n v="12068"/>
    <n v="13122"/>
    <n v="522571"/>
    <n v="0.15064918816164927"/>
    <x v="2"/>
    <n v="0"/>
  </r>
  <r>
    <s v="Post_4636"/>
    <x v="706"/>
    <x v="19"/>
    <x v="0"/>
    <x v="0"/>
    <x v="1"/>
    <x v="6"/>
    <n v="3508583"/>
    <n v="426856"/>
    <n v="29746"/>
    <n v="3883"/>
    <n v="460485"/>
    <n v="0.13124529190274251"/>
    <x v="2"/>
    <n v="0"/>
  </r>
  <r>
    <s v="Post_4637"/>
    <x v="446"/>
    <x v="20"/>
    <x v="3"/>
    <x v="2"/>
    <x v="5"/>
    <x v="1"/>
    <n v="686780"/>
    <n v="177626"/>
    <n v="13437"/>
    <n v="6268"/>
    <n v="197331"/>
    <n v="0.28732781968024695"/>
    <x v="2"/>
    <n v="0"/>
  </r>
  <r>
    <s v="Post_4638"/>
    <x v="239"/>
    <x v="13"/>
    <x v="3"/>
    <x v="9"/>
    <x v="1"/>
    <x v="1"/>
    <n v="670658"/>
    <n v="197098"/>
    <n v="52298"/>
    <n v="47586"/>
    <n v="296982"/>
    <n v="0.44282182572935835"/>
    <x v="1"/>
    <n v="0"/>
  </r>
  <r>
    <s v="Post_4639"/>
    <x v="649"/>
    <x v="10"/>
    <x v="3"/>
    <x v="0"/>
    <x v="1"/>
    <x v="0"/>
    <n v="4786577"/>
    <n v="393842"/>
    <n v="27939"/>
    <n v="12035"/>
    <n v="433816"/>
    <n v="9.0631781333508271E-2"/>
    <x v="2"/>
    <n v="0"/>
  </r>
  <r>
    <s v="Post_4640"/>
    <x v="679"/>
    <x v="12"/>
    <x v="2"/>
    <x v="5"/>
    <x v="2"/>
    <x v="7"/>
    <n v="4221706"/>
    <n v="126346"/>
    <n v="6521"/>
    <n v="35253"/>
    <n v="168120"/>
    <n v="3.9822763593675162E-2"/>
    <x v="2"/>
    <n v="0"/>
  </r>
  <r>
    <s v="Post_4641"/>
    <x v="691"/>
    <x v="5"/>
    <x v="2"/>
    <x v="0"/>
    <x v="0"/>
    <x v="3"/>
    <n v="3884895"/>
    <n v="376159"/>
    <n v="19114"/>
    <n v="37055"/>
    <n v="432328"/>
    <n v="0.11128434616637001"/>
    <x v="0"/>
    <n v="0"/>
  </r>
  <r>
    <s v="Post_4642"/>
    <x v="144"/>
    <x v="18"/>
    <x v="1"/>
    <x v="3"/>
    <x v="0"/>
    <x v="0"/>
    <n v="4690084"/>
    <n v="461297"/>
    <n v="95691"/>
    <n v="23649"/>
    <n v="580637"/>
    <n v="0.12380098096324074"/>
    <x v="0"/>
    <n v="0"/>
  </r>
  <r>
    <s v="Post_4643"/>
    <x v="461"/>
    <x v="16"/>
    <x v="0"/>
    <x v="7"/>
    <x v="4"/>
    <x v="5"/>
    <n v="3029888"/>
    <n v="257416"/>
    <n v="52387"/>
    <n v="39227"/>
    <n v="349030"/>
    <n v="0.1151956771999493"/>
    <x v="2"/>
    <n v="0"/>
  </r>
  <r>
    <s v="Post_4644"/>
    <x v="470"/>
    <x v="18"/>
    <x v="1"/>
    <x v="6"/>
    <x v="5"/>
    <x v="7"/>
    <n v="2364901"/>
    <n v="441370"/>
    <n v="86968"/>
    <n v="28414"/>
    <n v="556752"/>
    <n v="0.23542296273712937"/>
    <x v="1"/>
    <n v="0"/>
  </r>
  <r>
    <s v="Post_4645"/>
    <x v="319"/>
    <x v="13"/>
    <x v="2"/>
    <x v="1"/>
    <x v="2"/>
    <x v="4"/>
    <n v="868961"/>
    <n v="332677"/>
    <n v="526"/>
    <n v="46355"/>
    <n v="379558"/>
    <n v="0.43679520714968795"/>
    <x v="0"/>
    <n v="0"/>
  </r>
  <r>
    <s v="Post_4646"/>
    <x v="287"/>
    <x v="16"/>
    <x v="1"/>
    <x v="2"/>
    <x v="0"/>
    <x v="7"/>
    <n v="1740910"/>
    <n v="368932"/>
    <n v="89995"/>
    <n v="40782"/>
    <n v="499709"/>
    <n v="0.28703896238174287"/>
    <x v="0"/>
    <n v="0"/>
  </r>
  <r>
    <s v="Post_4647"/>
    <x v="517"/>
    <x v="19"/>
    <x v="3"/>
    <x v="3"/>
    <x v="0"/>
    <x v="6"/>
    <n v="4250935"/>
    <n v="11456"/>
    <n v="50483"/>
    <n v="36048"/>
    <n v="97987"/>
    <n v="2.3050693553300628E-2"/>
    <x v="2"/>
    <n v="0"/>
  </r>
  <r>
    <s v="Post_4648"/>
    <x v="525"/>
    <x v="8"/>
    <x v="2"/>
    <x v="6"/>
    <x v="1"/>
    <x v="3"/>
    <n v="4727865"/>
    <n v="169770"/>
    <n v="85465"/>
    <n v="6929"/>
    <n v="262164"/>
    <n v="5.5450821882604515E-2"/>
    <x v="1"/>
    <n v="0"/>
  </r>
  <r>
    <s v="Post_4649"/>
    <x v="22"/>
    <x v="8"/>
    <x v="2"/>
    <x v="6"/>
    <x v="4"/>
    <x v="3"/>
    <n v="285049"/>
    <n v="116295"/>
    <n v="82961"/>
    <n v="35842"/>
    <n v="235098"/>
    <n v="0.82476346172061643"/>
    <x v="0"/>
    <n v="0"/>
  </r>
  <r>
    <s v="Post_4650"/>
    <x v="665"/>
    <x v="8"/>
    <x v="0"/>
    <x v="5"/>
    <x v="5"/>
    <x v="0"/>
    <n v="1809827"/>
    <n v="497948"/>
    <n v="51602"/>
    <n v="37638"/>
    <n v="587188"/>
    <n v="0.32444427008769344"/>
    <x v="2"/>
    <n v="0"/>
  </r>
  <r>
    <s v="Post_4651"/>
    <x v="3"/>
    <x v="2"/>
    <x v="3"/>
    <x v="1"/>
    <x v="1"/>
    <x v="2"/>
    <n v="218929"/>
    <n v="180079"/>
    <n v="78182"/>
    <n v="49745"/>
    <n v="308006"/>
    <n v="1.4068762018736669"/>
    <x v="1"/>
    <n v="0"/>
  </r>
  <r>
    <s v="Post_4652"/>
    <x v="329"/>
    <x v="2"/>
    <x v="0"/>
    <x v="5"/>
    <x v="0"/>
    <x v="4"/>
    <n v="2658932"/>
    <n v="195235"/>
    <n v="20907"/>
    <n v="6665"/>
    <n v="222807"/>
    <n v="8.3795674353462218E-2"/>
    <x v="0"/>
    <n v="0"/>
  </r>
  <r>
    <s v="Post_4653"/>
    <x v="443"/>
    <x v="19"/>
    <x v="2"/>
    <x v="3"/>
    <x v="2"/>
    <x v="4"/>
    <n v="3040145"/>
    <n v="119414"/>
    <n v="932"/>
    <n v="3014"/>
    <n v="123360"/>
    <n v="4.0577011951732564E-2"/>
    <x v="0"/>
    <n v="0"/>
  </r>
  <r>
    <s v="Post_4654"/>
    <x v="647"/>
    <x v="2"/>
    <x v="2"/>
    <x v="5"/>
    <x v="5"/>
    <x v="5"/>
    <n v="3295406"/>
    <n v="452982"/>
    <n v="11731"/>
    <n v="12475"/>
    <n v="477188"/>
    <n v="0.14480400897491841"/>
    <x v="0"/>
    <n v="0"/>
  </r>
  <r>
    <s v="Post_4655"/>
    <x v="620"/>
    <x v="23"/>
    <x v="3"/>
    <x v="3"/>
    <x v="2"/>
    <x v="0"/>
    <n v="848990"/>
    <n v="487241"/>
    <n v="30833"/>
    <n v="12572"/>
    <n v="530646"/>
    <n v="0.6250320969622728"/>
    <x v="0"/>
    <n v="0"/>
  </r>
  <r>
    <s v="Post_4656"/>
    <x v="158"/>
    <x v="4"/>
    <x v="0"/>
    <x v="3"/>
    <x v="0"/>
    <x v="3"/>
    <n v="1146688"/>
    <n v="458464"/>
    <n v="62608"/>
    <n v="45618"/>
    <n v="566690"/>
    <n v="0.49419720098230729"/>
    <x v="2"/>
    <n v="0"/>
  </r>
  <r>
    <s v="Post_4657"/>
    <x v="476"/>
    <x v="12"/>
    <x v="0"/>
    <x v="0"/>
    <x v="3"/>
    <x v="7"/>
    <n v="368570"/>
    <n v="216371"/>
    <n v="473"/>
    <n v="30193"/>
    <n v="247037"/>
    <n v="0.67025802425590797"/>
    <x v="0"/>
    <n v="0"/>
  </r>
  <r>
    <s v="Post_4658"/>
    <x v="191"/>
    <x v="3"/>
    <x v="2"/>
    <x v="5"/>
    <x v="1"/>
    <x v="7"/>
    <n v="1158983"/>
    <n v="361379"/>
    <n v="82699"/>
    <n v="10760"/>
    <n v="454838"/>
    <n v="0.39244579083558601"/>
    <x v="0"/>
    <n v="0"/>
  </r>
  <r>
    <s v="Post_4659"/>
    <x v="590"/>
    <x v="13"/>
    <x v="3"/>
    <x v="8"/>
    <x v="2"/>
    <x v="3"/>
    <n v="3117939"/>
    <n v="402589"/>
    <n v="59229"/>
    <n v="903"/>
    <n v="462721"/>
    <n v="0.14840604643002958"/>
    <x v="1"/>
    <n v="0"/>
  </r>
  <r>
    <s v="Post_4660"/>
    <x v="588"/>
    <x v="9"/>
    <x v="1"/>
    <x v="3"/>
    <x v="2"/>
    <x v="3"/>
    <n v="3498488"/>
    <n v="89978"/>
    <n v="29892"/>
    <n v="34882"/>
    <n v="154752"/>
    <n v="4.423396621626257E-2"/>
    <x v="0"/>
    <n v="0"/>
  </r>
  <r>
    <s v="Post_4661"/>
    <x v="51"/>
    <x v="7"/>
    <x v="0"/>
    <x v="7"/>
    <x v="2"/>
    <x v="5"/>
    <n v="1405472"/>
    <n v="99945"/>
    <n v="45962"/>
    <n v="28980"/>
    <n v="174887"/>
    <n v="0.12443293071651373"/>
    <x v="0"/>
    <n v="0"/>
  </r>
  <r>
    <s v="Post_4662"/>
    <x v="618"/>
    <x v="3"/>
    <x v="3"/>
    <x v="0"/>
    <x v="1"/>
    <x v="3"/>
    <n v="1405285"/>
    <n v="488073"/>
    <n v="4853"/>
    <n v="39718"/>
    <n v="532644"/>
    <n v="0.37902916490249311"/>
    <x v="1"/>
    <n v="0"/>
  </r>
  <r>
    <s v="Post_4663"/>
    <x v="698"/>
    <x v="7"/>
    <x v="3"/>
    <x v="3"/>
    <x v="2"/>
    <x v="5"/>
    <n v="1547318"/>
    <n v="226191"/>
    <n v="9881"/>
    <n v="32443"/>
    <n v="268515"/>
    <n v="0.17353575670935129"/>
    <x v="2"/>
    <n v="0"/>
  </r>
  <r>
    <s v="Post_4664"/>
    <x v="616"/>
    <x v="8"/>
    <x v="2"/>
    <x v="5"/>
    <x v="0"/>
    <x v="4"/>
    <n v="4895023"/>
    <n v="417022"/>
    <n v="71997"/>
    <n v="44381"/>
    <n v="533400"/>
    <n v="0.10896782303167932"/>
    <x v="1"/>
    <n v="0"/>
  </r>
  <r>
    <s v="Post_4665"/>
    <x v="656"/>
    <x v="12"/>
    <x v="3"/>
    <x v="3"/>
    <x v="4"/>
    <x v="0"/>
    <n v="3089984"/>
    <n v="392093"/>
    <n v="33020"/>
    <n v="32711"/>
    <n v="457824"/>
    <n v="0.14816387398769704"/>
    <x v="2"/>
    <n v="0"/>
  </r>
  <r>
    <s v="Post_4666"/>
    <x v="488"/>
    <x v="1"/>
    <x v="2"/>
    <x v="7"/>
    <x v="3"/>
    <x v="5"/>
    <n v="4945393"/>
    <n v="876"/>
    <n v="25541"/>
    <n v="16000"/>
    <n v="42417"/>
    <n v="8.5770736521849737E-3"/>
    <x v="1"/>
    <n v="0"/>
  </r>
  <r>
    <s v="Post_4667"/>
    <x v="441"/>
    <x v="5"/>
    <x v="3"/>
    <x v="0"/>
    <x v="3"/>
    <x v="3"/>
    <n v="2185895"/>
    <n v="132996"/>
    <n v="98545"/>
    <n v="44058"/>
    <n v="275599"/>
    <n v="0.12608062143881568"/>
    <x v="1"/>
    <n v="0"/>
  </r>
  <r>
    <s v="Post_4668"/>
    <x v="272"/>
    <x v="1"/>
    <x v="1"/>
    <x v="5"/>
    <x v="5"/>
    <x v="4"/>
    <n v="207495"/>
    <n v="134074"/>
    <n v="74441"/>
    <n v="37754"/>
    <n v="246269"/>
    <n v="1.1868671534253838"/>
    <x v="1"/>
    <n v="0"/>
  </r>
  <r>
    <s v="Post_4669"/>
    <x v="597"/>
    <x v="21"/>
    <x v="0"/>
    <x v="5"/>
    <x v="2"/>
    <x v="1"/>
    <n v="4546518"/>
    <n v="220008"/>
    <n v="9171"/>
    <n v="8949"/>
    <n v="238128"/>
    <n v="5.2375906133001124E-2"/>
    <x v="2"/>
    <n v="0"/>
  </r>
  <r>
    <s v="Post_4670"/>
    <x v="266"/>
    <x v="19"/>
    <x v="3"/>
    <x v="9"/>
    <x v="3"/>
    <x v="4"/>
    <n v="635257"/>
    <n v="459877"/>
    <n v="99368"/>
    <n v="20983"/>
    <n v="580228"/>
    <n v="0.91337521664460208"/>
    <x v="1"/>
    <n v="0"/>
  </r>
  <r>
    <s v="Post_4671"/>
    <x v="453"/>
    <x v="10"/>
    <x v="1"/>
    <x v="5"/>
    <x v="2"/>
    <x v="5"/>
    <n v="1164811"/>
    <n v="273820"/>
    <n v="45278"/>
    <n v="33006"/>
    <n v="352104"/>
    <n v="0.30228423323612158"/>
    <x v="1"/>
    <n v="0"/>
  </r>
  <r>
    <s v="Post_4672"/>
    <x v="53"/>
    <x v="5"/>
    <x v="2"/>
    <x v="8"/>
    <x v="3"/>
    <x v="7"/>
    <n v="4409288"/>
    <n v="179602"/>
    <n v="85822"/>
    <n v="39078"/>
    <n v="304502"/>
    <n v="6.9059222259920422E-2"/>
    <x v="2"/>
    <n v="0"/>
  </r>
  <r>
    <s v="Post_4673"/>
    <x v="410"/>
    <x v="14"/>
    <x v="1"/>
    <x v="1"/>
    <x v="0"/>
    <x v="0"/>
    <n v="1690987"/>
    <n v="321050"/>
    <n v="55297"/>
    <n v="24685"/>
    <n v="401032"/>
    <n v="0.23715853522232874"/>
    <x v="1"/>
    <n v="0"/>
  </r>
  <r>
    <s v="Post_4674"/>
    <x v="675"/>
    <x v="1"/>
    <x v="0"/>
    <x v="1"/>
    <x v="0"/>
    <x v="2"/>
    <n v="1943478"/>
    <n v="348357"/>
    <n v="94530"/>
    <n v="2482"/>
    <n v="445369"/>
    <n v="0.22916081375760364"/>
    <x v="0"/>
    <n v="0"/>
  </r>
  <r>
    <s v="Post_4675"/>
    <x v="611"/>
    <x v="17"/>
    <x v="2"/>
    <x v="5"/>
    <x v="1"/>
    <x v="6"/>
    <n v="2481934"/>
    <n v="156815"/>
    <n v="67643"/>
    <n v="3623"/>
    <n v="228081"/>
    <n v="9.1896480728335242E-2"/>
    <x v="0"/>
    <n v="0"/>
  </r>
  <r>
    <s v="Post_4676"/>
    <x v="350"/>
    <x v="7"/>
    <x v="0"/>
    <x v="3"/>
    <x v="3"/>
    <x v="7"/>
    <n v="4601601"/>
    <n v="184910"/>
    <n v="67509"/>
    <n v="1637"/>
    <n v="254056"/>
    <n v="5.5210349615275205E-2"/>
    <x v="1"/>
    <n v="0"/>
  </r>
  <r>
    <s v="Post_4677"/>
    <x v="253"/>
    <x v="4"/>
    <x v="0"/>
    <x v="3"/>
    <x v="1"/>
    <x v="3"/>
    <n v="2366043"/>
    <n v="87673"/>
    <n v="4121"/>
    <n v="25516"/>
    <n v="117310"/>
    <n v="4.9580671188139858E-2"/>
    <x v="2"/>
    <n v="0"/>
  </r>
  <r>
    <s v="Post_4678"/>
    <x v="667"/>
    <x v="21"/>
    <x v="0"/>
    <x v="7"/>
    <x v="3"/>
    <x v="0"/>
    <n v="3048931"/>
    <n v="400764"/>
    <n v="81551"/>
    <n v="1571"/>
    <n v="483886"/>
    <n v="0.15870677296403232"/>
    <x v="2"/>
    <n v="0"/>
  </r>
  <r>
    <s v="Post_4679"/>
    <x v="45"/>
    <x v="14"/>
    <x v="2"/>
    <x v="0"/>
    <x v="0"/>
    <x v="1"/>
    <n v="711095"/>
    <n v="185937"/>
    <n v="90904"/>
    <n v="25280"/>
    <n v="302121"/>
    <n v="0.4248672821493612"/>
    <x v="2"/>
    <n v="0"/>
  </r>
  <r>
    <s v="Post_4680"/>
    <x v="456"/>
    <x v="14"/>
    <x v="0"/>
    <x v="1"/>
    <x v="0"/>
    <x v="6"/>
    <n v="3991932"/>
    <n v="471738"/>
    <n v="76124"/>
    <n v="24497"/>
    <n v="572359"/>
    <n v="0.14337894533273612"/>
    <x v="1"/>
    <n v="0"/>
  </r>
  <r>
    <s v="Post_4681"/>
    <x v="712"/>
    <x v="14"/>
    <x v="1"/>
    <x v="3"/>
    <x v="0"/>
    <x v="6"/>
    <n v="4309722"/>
    <n v="32734"/>
    <n v="77691"/>
    <n v="11883"/>
    <n v="122308"/>
    <n v="2.837955673242961E-2"/>
    <x v="0"/>
    <n v="0"/>
  </r>
  <r>
    <s v="Post_4682"/>
    <x v="582"/>
    <x v="8"/>
    <x v="2"/>
    <x v="1"/>
    <x v="2"/>
    <x v="5"/>
    <n v="4499829"/>
    <n v="104787"/>
    <n v="71972"/>
    <n v="44894"/>
    <n v="221653"/>
    <n v="4.9258094029795356E-2"/>
    <x v="1"/>
    <n v="0"/>
  </r>
  <r>
    <s v="Post_4683"/>
    <x v="204"/>
    <x v="19"/>
    <x v="3"/>
    <x v="6"/>
    <x v="1"/>
    <x v="1"/>
    <n v="2514127"/>
    <n v="402527"/>
    <n v="19990"/>
    <n v="30948"/>
    <n v="453465"/>
    <n v="0.18036678338047363"/>
    <x v="0"/>
    <n v="0"/>
  </r>
  <r>
    <s v="Post_4684"/>
    <x v="549"/>
    <x v="12"/>
    <x v="1"/>
    <x v="4"/>
    <x v="4"/>
    <x v="1"/>
    <n v="297130"/>
    <n v="156713"/>
    <n v="2924"/>
    <n v="15183"/>
    <n v="174820"/>
    <n v="0.58836199643253795"/>
    <x v="0"/>
    <n v="0"/>
  </r>
  <r>
    <s v="Post_4685"/>
    <x v="597"/>
    <x v="21"/>
    <x v="3"/>
    <x v="6"/>
    <x v="0"/>
    <x v="0"/>
    <n v="2640152"/>
    <n v="174269"/>
    <n v="17810"/>
    <n v="40883"/>
    <n v="232962"/>
    <n v="8.8238101442644212E-2"/>
    <x v="0"/>
    <n v="0"/>
  </r>
  <r>
    <s v="Post_4686"/>
    <x v="320"/>
    <x v="19"/>
    <x v="0"/>
    <x v="1"/>
    <x v="0"/>
    <x v="0"/>
    <n v="3691613"/>
    <n v="449035"/>
    <n v="59140"/>
    <n v="19664"/>
    <n v="527839"/>
    <n v="0.14298329754500269"/>
    <x v="1"/>
    <n v="0"/>
  </r>
  <r>
    <s v="Post_4687"/>
    <x v="149"/>
    <x v="18"/>
    <x v="3"/>
    <x v="7"/>
    <x v="1"/>
    <x v="5"/>
    <n v="4607563"/>
    <n v="104267"/>
    <n v="40838"/>
    <n v="31440"/>
    <n v="176545"/>
    <n v="3.8316350747672902E-2"/>
    <x v="2"/>
    <n v="0"/>
  </r>
  <r>
    <s v="Post_4688"/>
    <x v="260"/>
    <x v="6"/>
    <x v="3"/>
    <x v="7"/>
    <x v="1"/>
    <x v="3"/>
    <n v="3602630"/>
    <n v="497385"/>
    <n v="30893"/>
    <n v="43944"/>
    <n v="572222"/>
    <n v="0.15883451811593197"/>
    <x v="0"/>
    <n v="0"/>
  </r>
  <r>
    <s v="Post_4689"/>
    <x v="143"/>
    <x v="7"/>
    <x v="0"/>
    <x v="8"/>
    <x v="1"/>
    <x v="2"/>
    <n v="826021"/>
    <n v="58506"/>
    <n v="48743"/>
    <n v="43924"/>
    <n v="151173"/>
    <n v="0.18301350692052623"/>
    <x v="2"/>
    <n v="0"/>
  </r>
  <r>
    <s v="Post_4690"/>
    <x v="224"/>
    <x v="10"/>
    <x v="0"/>
    <x v="5"/>
    <x v="1"/>
    <x v="2"/>
    <n v="3309158"/>
    <n v="79745"/>
    <n v="27743"/>
    <n v="17516"/>
    <n v="125004"/>
    <n v="3.7775168184776914E-2"/>
    <x v="2"/>
    <n v="0"/>
  </r>
  <r>
    <s v="Post_4691"/>
    <x v="273"/>
    <x v="2"/>
    <x v="1"/>
    <x v="3"/>
    <x v="0"/>
    <x v="5"/>
    <n v="2299356"/>
    <n v="495941"/>
    <n v="11961"/>
    <n v="16485"/>
    <n v="524387"/>
    <n v="0.22805820412324146"/>
    <x v="1"/>
    <n v="0"/>
  </r>
  <r>
    <s v="Post_4692"/>
    <x v="77"/>
    <x v="18"/>
    <x v="2"/>
    <x v="1"/>
    <x v="1"/>
    <x v="1"/>
    <n v="8162"/>
    <n v="285470"/>
    <n v="60984"/>
    <n v="43541"/>
    <n v="389995"/>
    <n v="47.781793678020094"/>
    <x v="0"/>
    <n v="0"/>
  </r>
  <r>
    <s v="Post_4693"/>
    <x v="661"/>
    <x v="20"/>
    <x v="2"/>
    <x v="5"/>
    <x v="1"/>
    <x v="2"/>
    <n v="4082325"/>
    <n v="225861"/>
    <n v="68621"/>
    <n v="16938"/>
    <n v="311420"/>
    <n v="7.6284960163632246E-2"/>
    <x v="2"/>
    <n v="0"/>
  </r>
  <r>
    <s v="Post_4694"/>
    <x v="416"/>
    <x v="4"/>
    <x v="2"/>
    <x v="7"/>
    <x v="1"/>
    <x v="7"/>
    <n v="3240909"/>
    <n v="43890"/>
    <n v="52928"/>
    <n v="33640"/>
    <n v="130458"/>
    <n v="4.0253521465736929E-2"/>
    <x v="1"/>
    <n v="0"/>
  </r>
  <r>
    <s v="Post_4695"/>
    <x v="712"/>
    <x v="14"/>
    <x v="2"/>
    <x v="4"/>
    <x v="1"/>
    <x v="6"/>
    <n v="1076207"/>
    <n v="177343"/>
    <n v="29322"/>
    <n v="31034"/>
    <n v="237699"/>
    <n v="0.22086736101883744"/>
    <x v="0"/>
    <n v="0"/>
  </r>
  <r>
    <s v="Post_4696"/>
    <x v="642"/>
    <x v="11"/>
    <x v="0"/>
    <x v="5"/>
    <x v="0"/>
    <x v="1"/>
    <n v="3809385"/>
    <n v="406344"/>
    <n v="48563"/>
    <n v="29507"/>
    <n v="484414"/>
    <n v="0.12716330851305394"/>
    <x v="0"/>
    <n v="0"/>
  </r>
  <r>
    <s v="Post_4697"/>
    <x v="482"/>
    <x v="2"/>
    <x v="3"/>
    <x v="9"/>
    <x v="5"/>
    <x v="7"/>
    <n v="1171081"/>
    <n v="274462"/>
    <n v="40123"/>
    <n v="11828"/>
    <n v="326413"/>
    <n v="0.27872794452305177"/>
    <x v="0"/>
    <n v="0"/>
  </r>
  <r>
    <s v="Post_4698"/>
    <x v="211"/>
    <x v="5"/>
    <x v="2"/>
    <x v="9"/>
    <x v="5"/>
    <x v="4"/>
    <n v="4865703"/>
    <n v="253419"/>
    <n v="78639"/>
    <n v="45758"/>
    <n v="377816"/>
    <n v="7.7648800183652805E-2"/>
    <x v="0"/>
    <n v="0"/>
  </r>
  <r>
    <s v="Post_4699"/>
    <x v="431"/>
    <x v="23"/>
    <x v="0"/>
    <x v="0"/>
    <x v="4"/>
    <x v="1"/>
    <n v="4033514"/>
    <n v="337654"/>
    <n v="97426"/>
    <n v="20972"/>
    <n v="456052"/>
    <n v="0.11306567920676611"/>
    <x v="2"/>
    <n v="0"/>
  </r>
  <r>
    <s v="Post_4700"/>
    <x v="687"/>
    <x v="8"/>
    <x v="2"/>
    <x v="6"/>
    <x v="3"/>
    <x v="0"/>
    <n v="1186127"/>
    <n v="319670"/>
    <n v="41088"/>
    <n v="8135"/>
    <n v="368893"/>
    <n v="0.31100632562954894"/>
    <x v="0"/>
    <n v="0"/>
  </r>
  <r>
    <s v="Post_4701"/>
    <x v="385"/>
    <x v="9"/>
    <x v="3"/>
    <x v="3"/>
    <x v="4"/>
    <x v="7"/>
    <n v="120399"/>
    <n v="86677"/>
    <n v="48450"/>
    <n v="40249"/>
    <n v="175376"/>
    <n v="1.456623393882009"/>
    <x v="1"/>
    <n v="0"/>
  </r>
  <r>
    <s v="Post_4702"/>
    <x v="146"/>
    <x v="7"/>
    <x v="2"/>
    <x v="5"/>
    <x v="5"/>
    <x v="7"/>
    <n v="600372"/>
    <n v="260597"/>
    <n v="9374"/>
    <n v="46042"/>
    <n v="316013"/>
    <n v="0.52636198890021524"/>
    <x v="1"/>
    <n v="0"/>
  </r>
  <r>
    <s v="Post_4703"/>
    <x v="29"/>
    <x v="10"/>
    <x v="1"/>
    <x v="5"/>
    <x v="1"/>
    <x v="2"/>
    <n v="4903978"/>
    <n v="68921"/>
    <n v="75527"/>
    <n v="6533"/>
    <n v="150981"/>
    <n v="3.0787454592985531E-2"/>
    <x v="2"/>
    <n v="0"/>
  </r>
  <r>
    <s v="Post_4704"/>
    <x v="350"/>
    <x v="7"/>
    <x v="2"/>
    <x v="9"/>
    <x v="1"/>
    <x v="7"/>
    <n v="3529073"/>
    <n v="152267"/>
    <n v="95610"/>
    <n v="19210"/>
    <n v="267087"/>
    <n v="7.5681914202398198E-2"/>
    <x v="0"/>
    <n v="0"/>
  </r>
  <r>
    <s v="Post_4705"/>
    <x v="691"/>
    <x v="5"/>
    <x v="1"/>
    <x v="0"/>
    <x v="1"/>
    <x v="6"/>
    <n v="642028"/>
    <n v="8962"/>
    <n v="37402"/>
    <n v="31693"/>
    <n v="78057"/>
    <n v="0.12157880964693128"/>
    <x v="2"/>
    <n v="0"/>
  </r>
  <r>
    <s v="Post_4706"/>
    <x v="560"/>
    <x v="3"/>
    <x v="0"/>
    <x v="6"/>
    <x v="4"/>
    <x v="4"/>
    <n v="1289152"/>
    <n v="336168"/>
    <n v="68747"/>
    <n v="23496"/>
    <n v="428411"/>
    <n v="0.33232000570917936"/>
    <x v="1"/>
    <n v="0"/>
  </r>
  <r>
    <s v="Post_4707"/>
    <x v="317"/>
    <x v="6"/>
    <x v="0"/>
    <x v="0"/>
    <x v="1"/>
    <x v="4"/>
    <n v="1549672"/>
    <n v="2009"/>
    <n v="48438"/>
    <n v="13727"/>
    <n v="64174"/>
    <n v="4.1411343819853494E-2"/>
    <x v="0"/>
    <n v="0"/>
  </r>
  <r>
    <s v="Post_4708"/>
    <x v="153"/>
    <x v="22"/>
    <x v="2"/>
    <x v="5"/>
    <x v="3"/>
    <x v="2"/>
    <n v="3216935"/>
    <n v="211312"/>
    <n v="25058"/>
    <n v="14426"/>
    <n v="250796"/>
    <n v="7.7961164897643251E-2"/>
    <x v="2"/>
    <n v="0"/>
  </r>
  <r>
    <s v="Post_4709"/>
    <x v="526"/>
    <x v="6"/>
    <x v="1"/>
    <x v="9"/>
    <x v="3"/>
    <x v="4"/>
    <n v="3219104"/>
    <n v="42669"/>
    <n v="37168"/>
    <n v="32049"/>
    <n v="111886"/>
    <n v="3.4756876447607783E-2"/>
    <x v="0"/>
    <n v="0"/>
  </r>
  <r>
    <s v="Post_4710"/>
    <x v="652"/>
    <x v="13"/>
    <x v="2"/>
    <x v="6"/>
    <x v="0"/>
    <x v="6"/>
    <n v="3649931"/>
    <n v="9757"/>
    <n v="30263"/>
    <n v="32855"/>
    <n v="72875"/>
    <n v="1.9966130866583505E-2"/>
    <x v="0"/>
    <n v="0"/>
  </r>
  <r>
    <s v="Post_4711"/>
    <x v="570"/>
    <x v="10"/>
    <x v="3"/>
    <x v="2"/>
    <x v="5"/>
    <x v="3"/>
    <n v="1273182"/>
    <n v="343660"/>
    <n v="43126"/>
    <n v="10947"/>
    <n v="397733"/>
    <n v="0.31239288648441466"/>
    <x v="1"/>
    <n v="0"/>
  </r>
  <r>
    <s v="Post_4712"/>
    <x v="282"/>
    <x v="16"/>
    <x v="0"/>
    <x v="7"/>
    <x v="4"/>
    <x v="1"/>
    <n v="2864591"/>
    <n v="79967"/>
    <n v="39479"/>
    <n v="6156"/>
    <n v="125602"/>
    <n v="4.3846399014728456E-2"/>
    <x v="0"/>
    <n v="0"/>
  </r>
  <r>
    <s v="Post_4713"/>
    <x v="110"/>
    <x v="1"/>
    <x v="1"/>
    <x v="4"/>
    <x v="3"/>
    <x v="2"/>
    <n v="3007888"/>
    <n v="375087"/>
    <n v="4908"/>
    <n v="13091"/>
    <n v="393086"/>
    <n v="0.13068505210300382"/>
    <x v="1"/>
    <n v="0"/>
  </r>
  <r>
    <s v="Post_4714"/>
    <x v="514"/>
    <x v="4"/>
    <x v="0"/>
    <x v="5"/>
    <x v="3"/>
    <x v="7"/>
    <n v="40261"/>
    <n v="171945"/>
    <n v="70151"/>
    <n v="1807"/>
    <n v="243903"/>
    <n v="6.0580462482302977"/>
    <x v="1"/>
    <n v="0"/>
  </r>
  <r>
    <s v="Post_4715"/>
    <x v="210"/>
    <x v="10"/>
    <x v="2"/>
    <x v="6"/>
    <x v="5"/>
    <x v="2"/>
    <n v="1058662"/>
    <n v="43960"/>
    <n v="53826"/>
    <n v="44909"/>
    <n v="142695"/>
    <n v="0.13478806266778254"/>
    <x v="0"/>
    <n v="0"/>
  </r>
  <r>
    <s v="Post_4716"/>
    <x v="655"/>
    <x v="12"/>
    <x v="2"/>
    <x v="4"/>
    <x v="0"/>
    <x v="0"/>
    <n v="4341471"/>
    <n v="412137"/>
    <n v="79329"/>
    <n v="19485"/>
    <n v="510951"/>
    <n v="0.11769075504592798"/>
    <x v="0"/>
    <n v="0"/>
  </r>
  <r>
    <s v="Post_4717"/>
    <x v="497"/>
    <x v="14"/>
    <x v="0"/>
    <x v="1"/>
    <x v="3"/>
    <x v="4"/>
    <n v="2011861"/>
    <n v="280278"/>
    <n v="88874"/>
    <n v="1104"/>
    <n v="370256"/>
    <n v="0.18403657111500249"/>
    <x v="0"/>
    <n v="0"/>
  </r>
  <r>
    <s v="Post_4718"/>
    <x v="88"/>
    <x v="10"/>
    <x v="1"/>
    <x v="4"/>
    <x v="3"/>
    <x v="2"/>
    <n v="3649213"/>
    <n v="270175"/>
    <n v="90118"/>
    <n v="2531"/>
    <n v="362824"/>
    <n v="9.9425273339758466E-2"/>
    <x v="0"/>
    <n v="0"/>
  </r>
  <r>
    <s v="Post_4719"/>
    <x v="611"/>
    <x v="17"/>
    <x v="1"/>
    <x v="6"/>
    <x v="2"/>
    <x v="1"/>
    <n v="2216125"/>
    <n v="449987"/>
    <n v="37594"/>
    <n v="38581"/>
    <n v="526162"/>
    <n v="0.23742433301370636"/>
    <x v="0"/>
    <n v="0"/>
  </r>
  <r>
    <s v="Post_4720"/>
    <x v="671"/>
    <x v="14"/>
    <x v="3"/>
    <x v="1"/>
    <x v="4"/>
    <x v="4"/>
    <n v="4746083"/>
    <n v="347026"/>
    <n v="53053"/>
    <n v="6064"/>
    <n v="406143"/>
    <n v="8.5574356790641889E-2"/>
    <x v="1"/>
    <n v="0"/>
  </r>
  <r>
    <s v="Post_4721"/>
    <x v="679"/>
    <x v="12"/>
    <x v="2"/>
    <x v="0"/>
    <x v="4"/>
    <x v="7"/>
    <n v="1476558"/>
    <n v="181352"/>
    <n v="24958"/>
    <n v="40761"/>
    <n v="247071"/>
    <n v="0.16732901789161009"/>
    <x v="0"/>
    <n v="0"/>
  </r>
  <r>
    <s v="Post_4722"/>
    <x v="151"/>
    <x v="17"/>
    <x v="2"/>
    <x v="2"/>
    <x v="4"/>
    <x v="2"/>
    <n v="4798367"/>
    <n v="198861"/>
    <n v="99656"/>
    <n v="30484"/>
    <n v="329001"/>
    <n v="6.8565201452910965E-2"/>
    <x v="0"/>
    <n v="0"/>
  </r>
  <r>
    <s v="Post_4723"/>
    <x v="77"/>
    <x v="18"/>
    <x v="2"/>
    <x v="4"/>
    <x v="1"/>
    <x v="5"/>
    <n v="3399161"/>
    <n v="424575"/>
    <n v="33841"/>
    <n v="15840"/>
    <n v="474256"/>
    <n v="0.13952148780243126"/>
    <x v="2"/>
    <n v="0"/>
  </r>
  <r>
    <s v="Post_4724"/>
    <x v="111"/>
    <x v="16"/>
    <x v="1"/>
    <x v="6"/>
    <x v="0"/>
    <x v="3"/>
    <n v="1781924"/>
    <n v="79633"/>
    <n v="15583"/>
    <n v="15885"/>
    <n v="111101"/>
    <n v="6.2348899279655028E-2"/>
    <x v="2"/>
    <n v="0"/>
  </r>
  <r>
    <s v="Post_4725"/>
    <x v="571"/>
    <x v="1"/>
    <x v="3"/>
    <x v="4"/>
    <x v="4"/>
    <x v="0"/>
    <n v="2720858"/>
    <n v="354755"/>
    <n v="65499"/>
    <n v="24161"/>
    <n v="444415"/>
    <n v="0.1633363446383457"/>
    <x v="2"/>
    <n v="0"/>
  </r>
  <r>
    <s v="Post_4726"/>
    <x v="195"/>
    <x v="10"/>
    <x v="1"/>
    <x v="6"/>
    <x v="0"/>
    <x v="1"/>
    <n v="2934790"/>
    <n v="77308"/>
    <n v="84676"/>
    <n v="8936"/>
    <n v="170920"/>
    <n v="5.8239260730750753E-2"/>
    <x v="2"/>
    <n v="0"/>
  </r>
  <r>
    <s v="Post_4727"/>
    <x v="604"/>
    <x v="17"/>
    <x v="1"/>
    <x v="3"/>
    <x v="0"/>
    <x v="7"/>
    <n v="4370709"/>
    <n v="128441"/>
    <n v="38915"/>
    <n v="38928"/>
    <n v="206284"/>
    <n v="4.719691930988771E-2"/>
    <x v="0"/>
    <n v="0"/>
  </r>
  <r>
    <s v="Post_4728"/>
    <x v="472"/>
    <x v="19"/>
    <x v="1"/>
    <x v="7"/>
    <x v="3"/>
    <x v="3"/>
    <n v="453593"/>
    <n v="164787"/>
    <n v="60691"/>
    <n v="27711"/>
    <n v="253189"/>
    <n v="0.55818542173269869"/>
    <x v="2"/>
    <n v="0"/>
  </r>
  <r>
    <s v="Post_4729"/>
    <x v="224"/>
    <x v="10"/>
    <x v="3"/>
    <x v="3"/>
    <x v="1"/>
    <x v="5"/>
    <n v="1173127"/>
    <n v="487690"/>
    <n v="4447"/>
    <n v="38679"/>
    <n v="530816"/>
    <n v="0.45247956956066993"/>
    <x v="0"/>
    <n v="0"/>
  </r>
  <r>
    <s v="Post_4730"/>
    <x v="356"/>
    <x v="4"/>
    <x v="1"/>
    <x v="6"/>
    <x v="0"/>
    <x v="2"/>
    <n v="71482"/>
    <n v="226507"/>
    <n v="35353"/>
    <n v="35679"/>
    <n v="297539"/>
    <n v="4.1624325004896336"/>
    <x v="1"/>
    <n v="0"/>
  </r>
  <r>
    <s v="Post_4731"/>
    <x v="110"/>
    <x v="1"/>
    <x v="2"/>
    <x v="1"/>
    <x v="4"/>
    <x v="2"/>
    <n v="3177671"/>
    <n v="77073"/>
    <n v="55792"/>
    <n v="45498"/>
    <n v="178363"/>
    <n v="5.613010283317562E-2"/>
    <x v="1"/>
    <n v="0"/>
  </r>
  <r>
    <s v="Post_4732"/>
    <x v="335"/>
    <x v="22"/>
    <x v="3"/>
    <x v="1"/>
    <x v="1"/>
    <x v="5"/>
    <n v="1998533"/>
    <n v="277428"/>
    <n v="1086"/>
    <n v="25936"/>
    <n v="304450"/>
    <n v="0.15233673899805508"/>
    <x v="0"/>
    <n v="0"/>
  </r>
  <r>
    <s v="Post_4733"/>
    <x v="274"/>
    <x v="20"/>
    <x v="2"/>
    <x v="1"/>
    <x v="5"/>
    <x v="2"/>
    <n v="2153009"/>
    <n v="424075"/>
    <n v="10091"/>
    <n v="31751"/>
    <n v="465917"/>
    <n v="0.21640271824223681"/>
    <x v="2"/>
    <n v="0"/>
  </r>
  <r>
    <s v="Post_4734"/>
    <x v="176"/>
    <x v="18"/>
    <x v="1"/>
    <x v="9"/>
    <x v="0"/>
    <x v="1"/>
    <n v="811919"/>
    <n v="220241"/>
    <n v="66953"/>
    <n v="6617"/>
    <n v="293811"/>
    <n v="0.3618723049959417"/>
    <x v="2"/>
    <n v="0"/>
  </r>
  <r>
    <s v="Post_4735"/>
    <x v="79"/>
    <x v="21"/>
    <x v="1"/>
    <x v="0"/>
    <x v="1"/>
    <x v="7"/>
    <n v="4383045"/>
    <n v="364525"/>
    <n v="90039"/>
    <n v="11727"/>
    <n v="466291"/>
    <n v="0.10638517286498314"/>
    <x v="0"/>
    <n v="0"/>
  </r>
  <r>
    <s v="Post_4736"/>
    <x v="471"/>
    <x v="12"/>
    <x v="0"/>
    <x v="8"/>
    <x v="1"/>
    <x v="4"/>
    <n v="191000"/>
    <n v="174033"/>
    <n v="5711"/>
    <n v="21027"/>
    <n v="200771"/>
    <n v="1.0511570680628273"/>
    <x v="2"/>
    <n v="0"/>
  </r>
  <r>
    <s v="Post_4737"/>
    <x v="494"/>
    <x v="3"/>
    <x v="1"/>
    <x v="7"/>
    <x v="5"/>
    <x v="2"/>
    <n v="4436970"/>
    <n v="261021"/>
    <n v="47592"/>
    <n v="40550"/>
    <n v="349163"/>
    <n v="7.869401866589136E-2"/>
    <x v="1"/>
    <n v="0"/>
  </r>
  <r>
    <s v="Post_4738"/>
    <x v="614"/>
    <x v="9"/>
    <x v="1"/>
    <x v="4"/>
    <x v="4"/>
    <x v="4"/>
    <n v="1831132"/>
    <n v="238386"/>
    <n v="42195"/>
    <n v="33961"/>
    <n v="314542"/>
    <n v="0.17177461810508474"/>
    <x v="2"/>
    <n v="0"/>
  </r>
  <r>
    <s v="Post_4739"/>
    <x v="110"/>
    <x v="1"/>
    <x v="0"/>
    <x v="2"/>
    <x v="5"/>
    <x v="0"/>
    <n v="50550"/>
    <n v="195965"/>
    <n v="58390"/>
    <n v="43705"/>
    <n v="298060"/>
    <n v="5.8963402571711176"/>
    <x v="1"/>
    <n v="0"/>
  </r>
  <r>
    <s v="Post_4740"/>
    <x v="131"/>
    <x v="9"/>
    <x v="0"/>
    <x v="9"/>
    <x v="3"/>
    <x v="2"/>
    <n v="4907733"/>
    <n v="196379"/>
    <n v="31009"/>
    <n v="15463"/>
    <n v="242851"/>
    <n v="4.9483335788642127E-2"/>
    <x v="2"/>
    <n v="0"/>
  </r>
  <r>
    <s v="Post_4741"/>
    <x v="70"/>
    <x v="5"/>
    <x v="2"/>
    <x v="2"/>
    <x v="5"/>
    <x v="7"/>
    <n v="2104258"/>
    <n v="182294"/>
    <n v="4266"/>
    <n v="23225"/>
    <n v="209785"/>
    <n v="9.969547460434984E-2"/>
    <x v="2"/>
    <n v="0"/>
  </r>
  <r>
    <s v="Post_4742"/>
    <x v="33"/>
    <x v="19"/>
    <x v="1"/>
    <x v="5"/>
    <x v="0"/>
    <x v="5"/>
    <n v="1722070"/>
    <n v="493708"/>
    <n v="79119"/>
    <n v="41390"/>
    <n v="614217"/>
    <n v="0.35667365438106463"/>
    <x v="1"/>
    <n v="0"/>
  </r>
  <r>
    <s v="Post_4743"/>
    <x v="589"/>
    <x v="6"/>
    <x v="0"/>
    <x v="2"/>
    <x v="3"/>
    <x v="6"/>
    <n v="505720"/>
    <n v="140570"/>
    <n v="2510"/>
    <n v="17156"/>
    <n v="160236"/>
    <n v="0.31684726726251683"/>
    <x v="2"/>
    <n v="0"/>
  </r>
  <r>
    <s v="Post_4744"/>
    <x v="597"/>
    <x v="21"/>
    <x v="1"/>
    <x v="5"/>
    <x v="1"/>
    <x v="0"/>
    <n v="1137589"/>
    <n v="168541"/>
    <n v="64622"/>
    <n v="23184"/>
    <n v="256347"/>
    <n v="0.2253423688168574"/>
    <x v="1"/>
    <n v="0"/>
  </r>
  <r>
    <s v="Post_4745"/>
    <x v="382"/>
    <x v="21"/>
    <x v="3"/>
    <x v="1"/>
    <x v="5"/>
    <x v="3"/>
    <n v="3702911"/>
    <n v="85206"/>
    <n v="4933"/>
    <n v="20680"/>
    <n v="110819"/>
    <n v="2.9927535390399607E-2"/>
    <x v="1"/>
    <n v="0"/>
  </r>
  <r>
    <s v="Post_4746"/>
    <x v="58"/>
    <x v="17"/>
    <x v="1"/>
    <x v="7"/>
    <x v="3"/>
    <x v="3"/>
    <n v="4033578"/>
    <n v="51533"/>
    <n v="75559"/>
    <n v="11512"/>
    <n v="138604"/>
    <n v="3.4362543627518796E-2"/>
    <x v="2"/>
    <n v="0"/>
  </r>
  <r>
    <s v="Post_4747"/>
    <x v="233"/>
    <x v="23"/>
    <x v="2"/>
    <x v="7"/>
    <x v="4"/>
    <x v="1"/>
    <n v="3327912"/>
    <n v="51574"/>
    <n v="51539"/>
    <n v="29622"/>
    <n v="132735"/>
    <n v="3.9885369565060613E-2"/>
    <x v="1"/>
    <n v="0"/>
  </r>
  <r>
    <s v="Post_4748"/>
    <x v="163"/>
    <x v="4"/>
    <x v="2"/>
    <x v="0"/>
    <x v="4"/>
    <x v="1"/>
    <n v="641205"/>
    <n v="300091"/>
    <n v="92655"/>
    <n v="43197"/>
    <n v="435943"/>
    <n v="0.67988084933835513"/>
    <x v="1"/>
    <n v="0"/>
  </r>
  <r>
    <s v="Post_4749"/>
    <x v="359"/>
    <x v="14"/>
    <x v="0"/>
    <x v="2"/>
    <x v="0"/>
    <x v="0"/>
    <n v="1668055"/>
    <n v="24782"/>
    <n v="18001"/>
    <n v="35311"/>
    <n v="78094"/>
    <n v="4.6817401104879634E-2"/>
    <x v="1"/>
    <n v="0"/>
  </r>
  <r>
    <s v="Post_4750"/>
    <x v="617"/>
    <x v="21"/>
    <x v="2"/>
    <x v="0"/>
    <x v="3"/>
    <x v="2"/>
    <n v="2677552"/>
    <n v="450023"/>
    <n v="10672"/>
    <n v="13565"/>
    <n v="474260"/>
    <n v="0.17712447788128857"/>
    <x v="2"/>
    <n v="0"/>
  </r>
  <r>
    <s v="Post_4751"/>
    <x v="260"/>
    <x v="6"/>
    <x v="0"/>
    <x v="8"/>
    <x v="4"/>
    <x v="0"/>
    <n v="2617130"/>
    <n v="78201"/>
    <n v="18502"/>
    <n v="1615"/>
    <n v="98318"/>
    <n v="3.7567105951939718E-2"/>
    <x v="0"/>
    <n v="0"/>
  </r>
  <r>
    <s v="Post_4752"/>
    <x v="370"/>
    <x v="17"/>
    <x v="3"/>
    <x v="5"/>
    <x v="3"/>
    <x v="1"/>
    <n v="4962798"/>
    <n v="142287"/>
    <n v="79299"/>
    <n v="31575"/>
    <n v="253161"/>
    <n v="5.101174780839357E-2"/>
    <x v="0"/>
    <n v="0"/>
  </r>
  <r>
    <s v="Post_4753"/>
    <x v="211"/>
    <x v="5"/>
    <x v="0"/>
    <x v="6"/>
    <x v="1"/>
    <x v="6"/>
    <n v="3905473"/>
    <n v="416515"/>
    <n v="20273"/>
    <n v="39780"/>
    <n v="476568"/>
    <n v="0.12202568037213418"/>
    <x v="1"/>
    <n v="0"/>
  </r>
  <r>
    <s v="Post_4754"/>
    <x v="99"/>
    <x v="14"/>
    <x v="1"/>
    <x v="4"/>
    <x v="4"/>
    <x v="1"/>
    <n v="3097651"/>
    <n v="268306"/>
    <n v="65885"/>
    <n v="16747"/>
    <n v="350938"/>
    <n v="0.1132916522874914"/>
    <x v="0"/>
    <n v="0"/>
  </r>
  <r>
    <s v="Post_4755"/>
    <x v="93"/>
    <x v="2"/>
    <x v="3"/>
    <x v="0"/>
    <x v="0"/>
    <x v="1"/>
    <n v="3232709"/>
    <n v="17533"/>
    <n v="73322"/>
    <n v="45503"/>
    <n v="136358"/>
    <n v="4.2180722112630617E-2"/>
    <x v="2"/>
    <n v="0"/>
  </r>
  <r>
    <s v="Post_4756"/>
    <x v="92"/>
    <x v="22"/>
    <x v="2"/>
    <x v="1"/>
    <x v="3"/>
    <x v="2"/>
    <n v="3967702"/>
    <n v="357355"/>
    <n v="37276"/>
    <n v="37138"/>
    <n v="431769"/>
    <n v="0.10882092455532194"/>
    <x v="1"/>
    <n v="0"/>
  </r>
  <r>
    <s v="Post_4757"/>
    <x v="211"/>
    <x v="5"/>
    <x v="0"/>
    <x v="9"/>
    <x v="1"/>
    <x v="5"/>
    <n v="2370772"/>
    <n v="494750"/>
    <n v="40998"/>
    <n v="22174"/>
    <n v="557922"/>
    <n v="0.23533346943527256"/>
    <x v="2"/>
    <n v="0"/>
  </r>
  <r>
    <s v="Post_4758"/>
    <x v="439"/>
    <x v="0"/>
    <x v="2"/>
    <x v="3"/>
    <x v="3"/>
    <x v="1"/>
    <n v="1219338"/>
    <n v="54007"/>
    <n v="33919"/>
    <n v="26510"/>
    <n v="114436"/>
    <n v="9.3850925666222162E-2"/>
    <x v="1"/>
    <n v="0"/>
  </r>
  <r>
    <s v="Post_4759"/>
    <x v="324"/>
    <x v="2"/>
    <x v="1"/>
    <x v="9"/>
    <x v="0"/>
    <x v="6"/>
    <n v="1602283"/>
    <n v="403609"/>
    <n v="7724"/>
    <n v="20596"/>
    <n v="431929"/>
    <n v="0.26957098090661885"/>
    <x v="1"/>
    <n v="0"/>
  </r>
  <r>
    <s v="Post_4760"/>
    <x v="576"/>
    <x v="15"/>
    <x v="3"/>
    <x v="5"/>
    <x v="3"/>
    <x v="1"/>
    <n v="2050005"/>
    <n v="495359"/>
    <n v="98876"/>
    <n v="31147"/>
    <n v="625382"/>
    <n v="0.30506364618622883"/>
    <x v="0"/>
    <n v="0"/>
  </r>
  <r>
    <s v="Post_4761"/>
    <x v="104"/>
    <x v="4"/>
    <x v="1"/>
    <x v="8"/>
    <x v="4"/>
    <x v="2"/>
    <n v="1650036"/>
    <n v="304588"/>
    <n v="15654"/>
    <n v="19851"/>
    <n v="340093"/>
    <n v="0.20611247269756539"/>
    <x v="0"/>
    <n v="0"/>
  </r>
  <r>
    <s v="Post_4762"/>
    <x v="599"/>
    <x v="11"/>
    <x v="3"/>
    <x v="5"/>
    <x v="3"/>
    <x v="4"/>
    <n v="2101712"/>
    <n v="32761"/>
    <n v="87377"/>
    <n v="33207"/>
    <n v="153345"/>
    <n v="7.2961947212558137E-2"/>
    <x v="1"/>
    <n v="0"/>
  </r>
  <r>
    <s v="Post_4763"/>
    <x v="24"/>
    <x v="6"/>
    <x v="0"/>
    <x v="9"/>
    <x v="5"/>
    <x v="6"/>
    <n v="1519302"/>
    <n v="486312"/>
    <n v="88398"/>
    <n v="108"/>
    <n v="574818"/>
    <n v="0.37834347614891572"/>
    <x v="0"/>
    <n v="0"/>
  </r>
  <r>
    <s v="Post_4764"/>
    <x v="394"/>
    <x v="16"/>
    <x v="0"/>
    <x v="6"/>
    <x v="0"/>
    <x v="7"/>
    <n v="2025180"/>
    <n v="52573"/>
    <n v="77235"/>
    <n v="39474"/>
    <n v="169282"/>
    <n v="8.3588619283224211E-2"/>
    <x v="0"/>
    <n v="0"/>
  </r>
  <r>
    <s v="Post_4765"/>
    <x v="53"/>
    <x v="5"/>
    <x v="0"/>
    <x v="7"/>
    <x v="1"/>
    <x v="1"/>
    <n v="4001869"/>
    <n v="426578"/>
    <n v="74476"/>
    <n v="13790"/>
    <n v="514844"/>
    <n v="0.12865088787264151"/>
    <x v="1"/>
    <n v="0"/>
  </r>
  <r>
    <s v="Post_4766"/>
    <x v="261"/>
    <x v="9"/>
    <x v="3"/>
    <x v="6"/>
    <x v="2"/>
    <x v="1"/>
    <n v="2237936"/>
    <n v="126499"/>
    <n v="7462"/>
    <n v="31727"/>
    <n v="165688"/>
    <n v="7.4036076098690937E-2"/>
    <x v="1"/>
    <n v="0"/>
  </r>
  <r>
    <s v="Post_4767"/>
    <x v="103"/>
    <x v="17"/>
    <x v="1"/>
    <x v="7"/>
    <x v="0"/>
    <x v="2"/>
    <n v="4087039"/>
    <n v="483900"/>
    <n v="15030"/>
    <n v="24612"/>
    <n v="523542"/>
    <n v="0.12809811699863888"/>
    <x v="2"/>
    <n v="0"/>
  </r>
  <r>
    <s v="Post_4768"/>
    <x v="434"/>
    <x v="17"/>
    <x v="3"/>
    <x v="2"/>
    <x v="0"/>
    <x v="3"/>
    <n v="2618299"/>
    <n v="174129"/>
    <n v="18094"/>
    <n v="29585"/>
    <n v="221808"/>
    <n v="8.471454176929373E-2"/>
    <x v="0"/>
    <n v="0"/>
  </r>
  <r>
    <s v="Post_4769"/>
    <x v="622"/>
    <x v="13"/>
    <x v="1"/>
    <x v="5"/>
    <x v="2"/>
    <x v="1"/>
    <n v="1027847"/>
    <n v="362060"/>
    <n v="47435"/>
    <n v="37002"/>
    <n v="446497"/>
    <n v="0.43440025606923988"/>
    <x v="2"/>
    <n v="0"/>
  </r>
  <r>
    <s v="Post_4770"/>
    <x v="110"/>
    <x v="1"/>
    <x v="1"/>
    <x v="2"/>
    <x v="3"/>
    <x v="5"/>
    <n v="1334589"/>
    <n v="266552"/>
    <n v="48272"/>
    <n v="11189"/>
    <n v="326013"/>
    <n v="0.24427969959290838"/>
    <x v="1"/>
    <n v="0"/>
  </r>
  <r>
    <s v="Post_4771"/>
    <x v="268"/>
    <x v="8"/>
    <x v="3"/>
    <x v="0"/>
    <x v="4"/>
    <x v="6"/>
    <n v="3359899"/>
    <n v="492874"/>
    <n v="1269"/>
    <n v="8977"/>
    <n v="503120"/>
    <n v="0.1497425964292379"/>
    <x v="1"/>
    <n v="0"/>
  </r>
  <r>
    <s v="Post_4772"/>
    <x v="93"/>
    <x v="2"/>
    <x v="1"/>
    <x v="6"/>
    <x v="5"/>
    <x v="3"/>
    <n v="17410"/>
    <n v="440302"/>
    <n v="87598"/>
    <n v="7090"/>
    <n v="534990"/>
    <n v="30.728891441700171"/>
    <x v="2"/>
    <n v="0"/>
  </r>
  <r>
    <s v="Post_4773"/>
    <x v="86"/>
    <x v="10"/>
    <x v="0"/>
    <x v="6"/>
    <x v="1"/>
    <x v="4"/>
    <n v="2141862"/>
    <n v="328046"/>
    <n v="8689"/>
    <n v="37898"/>
    <n v="374633"/>
    <n v="0.17490996151946298"/>
    <x v="1"/>
    <n v="0"/>
  </r>
  <r>
    <s v="Post_4774"/>
    <x v="700"/>
    <x v="19"/>
    <x v="2"/>
    <x v="7"/>
    <x v="0"/>
    <x v="6"/>
    <n v="4019882"/>
    <n v="131670"/>
    <n v="67263"/>
    <n v="648"/>
    <n v="199581"/>
    <n v="4.9648472268588976E-2"/>
    <x v="2"/>
    <n v="0"/>
  </r>
  <r>
    <s v="Post_4775"/>
    <x v="278"/>
    <x v="8"/>
    <x v="2"/>
    <x v="4"/>
    <x v="2"/>
    <x v="4"/>
    <n v="2968787"/>
    <n v="334782"/>
    <n v="75537"/>
    <n v="29581"/>
    <n v="439900"/>
    <n v="0.14817499537689974"/>
    <x v="1"/>
    <n v="0"/>
  </r>
  <r>
    <s v="Post_4776"/>
    <x v="545"/>
    <x v="5"/>
    <x v="0"/>
    <x v="1"/>
    <x v="2"/>
    <x v="5"/>
    <n v="1461068"/>
    <n v="234320"/>
    <n v="76468"/>
    <n v="12204"/>
    <n v="322992"/>
    <n v="0.22106568619667258"/>
    <x v="0"/>
    <n v="0"/>
  </r>
  <r>
    <s v="Post_4777"/>
    <x v="727"/>
    <x v="2"/>
    <x v="3"/>
    <x v="4"/>
    <x v="0"/>
    <x v="6"/>
    <n v="619225"/>
    <n v="412705"/>
    <n v="58028"/>
    <n v="15962"/>
    <n v="486695"/>
    <n v="0.78597440348823122"/>
    <x v="1"/>
    <n v="0"/>
  </r>
  <r>
    <s v="Post_4778"/>
    <x v="27"/>
    <x v="16"/>
    <x v="0"/>
    <x v="4"/>
    <x v="3"/>
    <x v="6"/>
    <n v="1278728"/>
    <n v="429074"/>
    <n v="13570"/>
    <n v="2674"/>
    <n v="445318"/>
    <n v="0.34825076169443386"/>
    <x v="2"/>
    <n v="0"/>
  </r>
  <r>
    <s v="Post_4779"/>
    <x v="426"/>
    <x v="6"/>
    <x v="2"/>
    <x v="0"/>
    <x v="4"/>
    <x v="5"/>
    <n v="609969"/>
    <n v="103448"/>
    <n v="60694"/>
    <n v="21763"/>
    <n v="185905"/>
    <n v="0.30477778378901221"/>
    <x v="0"/>
    <n v="0"/>
  </r>
  <r>
    <s v="Post_4780"/>
    <x v="58"/>
    <x v="17"/>
    <x v="1"/>
    <x v="7"/>
    <x v="3"/>
    <x v="0"/>
    <n v="1085330"/>
    <n v="403285"/>
    <n v="93043"/>
    <n v="35529"/>
    <n v="531857"/>
    <n v="0.49004173845742771"/>
    <x v="2"/>
    <n v="0"/>
  </r>
  <r>
    <s v="Post_4781"/>
    <x v="64"/>
    <x v="20"/>
    <x v="3"/>
    <x v="8"/>
    <x v="5"/>
    <x v="6"/>
    <n v="229246"/>
    <n v="246638"/>
    <n v="94927"/>
    <n v="39172"/>
    <n v="380737"/>
    <n v="1.6608228715004842"/>
    <x v="0"/>
    <n v="0"/>
  </r>
  <r>
    <s v="Post_4782"/>
    <x v="691"/>
    <x v="5"/>
    <x v="1"/>
    <x v="4"/>
    <x v="4"/>
    <x v="2"/>
    <n v="2931391"/>
    <n v="338512"/>
    <n v="25132"/>
    <n v="35276"/>
    <n v="398920"/>
    <n v="0.13608556483935441"/>
    <x v="0"/>
    <n v="0"/>
  </r>
  <r>
    <s v="Post_4783"/>
    <x v="616"/>
    <x v="8"/>
    <x v="2"/>
    <x v="6"/>
    <x v="1"/>
    <x v="3"/>
    <n v="224021"/>
    <n v="140189"/>
    <n v="90689"/>
    <n v="37245"/>
    <n v="268123"/>
    <n v="1.196865472433388"/>
    <x v="1"/>
    <n v="0"/>
  </r>
  <r>
    <s v="Post_4784"/>
    <x v="119"/>
    <x v="17"/>
    <x v="3"/>
    <x v="4"/>
    <x v="2"/>
    <x v="7"/>
    <n v="2253299"/>
    <n v="494478"/>
    <n v="11190"/>
    <n v="12355"/>
    <n v="518023"/>
    <n v="0.22989536674893124"/>
    <x v="2"/>
    <n v="0"/>
  </r>
  <r>
    <s v="Post_4785"/>
    <x v="679"/>
    <x v="12"/>
    <x v="3"/>
    <x v="3"/>
    <x v="5"/>
    <x v="3"/>
    <n v="4629977"/>
    <n v="160940"/>
    <n v="2872"/>
    <n v="31118"/>
    <n v="194930"/>
    <n v="4.2101721023668152E-2"/>
    <x v="1"/>
    <n v="0"/>
  </r>
  <r>
    <s v="Post_4786"/>
    <x v="76"/>
    <x v="19"/>
    <x v="2"/>
    <x v="5"/>
    <x v="4"/>
    <x v="1"/>
    <n v="318117"/>
    <n v="384817"/>
    <n v="87062"/>
    <n v="42578"/>
    <n v="514457"/>
    <n v="1.6171943027250979"/>
    <x v="0"/>
    <n v="0"/>
  </r>
  <r>
    <s v="Post_4787"/>
    <x v="304"/>
    <x v="21"/>
    <x v="3"/>
    <x v="5"/>
    <x v="2"/>
    <x v="0"/>
    <n v="1180106"/>
    <n v="43719"/>
    <n v="16485"/>
    <n v="43917"/>
    <n v="104121"/>
    <n v="8.8230209828608616E-2"/>
    <x v="0"/>
    <n v="0"/>
  </r>
  <r>
    <s v="Post_4788"/>
    <x v="653"/>
    <x v="20"/>
    <x v="0"/>
    <x v="5"/>
    <x v="3"/>
    <x v="4"/>
    <n v="2476925"/>
    <n v="230450"/>
    <n v="55221"/>
    <n v="1354"/>
    <n v="287025"/>
    <n v="0.11587956841648415"/>
    <x v="1"/>
    <n v="0"/>
  </r>
  <r>
    <s v="Post_4789"/>
    <x v="569"/>
    <x v="18"/>
    <x v="0"/>
    <x v="8"/>
    <x v="4"/>
    <x v="7"/>
    <n v="2847991"/>
    <n v="406067"/>
    <n v="52565"/>
    <n v="33962"/>
    <n v="492594"/>
    <n v="0.17296192298360494"/>
    <x v="2"/>
    <n v="0"/>
  </r>
  <r>
    <s v="Post_4790"/>
    <x v="657"/>
    <x v="12"/>
    <x v="2"/>
    <x v="1"/>
    <x v="1"/>
    <x v="4"/>
    <n v="4171736"/>
    <n v="248892"/>
    <n v="96898"/>
    <n v="12674"/>
    <n v="358464"/>
    <n v="8.5926817996153163E-2"/>
    <x v="2"/>
    <n v="0"/>
  </r>
  <r>
    <s v="Post_4791"/>
    <x v="198"/>
    <x v="8"/>
    <x v="0"/>
    <x v="3"/>
    <x v="4"/>
    <x v="6"/>
    <n v="2247336"/>
    <n v="416253"/>
    <n v="29943"/>
    <n v="37996"/>
    <n v="484192"/>
    <n v="0.21545153906669942"/>
    <x v="2"/>
    <n v="0"/>
  </r>
  <r>
    <s v="Post_4792"/>
    <x v="428"/>
    <x v="10"/>
    <x v="3"/>
    <x v="1"/>
    <x v="0"/>
    <x v="5"/>
    <n v="2970301"/>
    <n v="493114"/>
    <n v="58206"/>
    <n v="25766"/>
    <n v="577086"/>
    <n v="0.19428536030523505"/>
    <x v="2"/>
    <n v="0"/>
  </r>
  <r>
    <s v="Post_4793"/>
    <x v="173"/>
    <x v="5"/>
    <x v="2"/>
    <x v="4"/>
    <x v="2"/>
    <x v="7"/>
    <n v="3953080"/>
    <n v="17672"/>
    <n v="29206"/>
    <n v="24535"/>
    <n v="71413"/>
    <n v="1.8065154259463506E-2"/>
    <x v="2"/>
    <n v="0"/>
  </r>
  <r>
    <s v="Post_4794"/>
    <x v="122"/>
    <x v="13"/>
    <x v="1"/>
    <x v="8"/>
    <x v="0"/>
    <x v="2"/>
    <n v="1986024"/>
    <n v="232499"/>
    <n v="19425"/>
    <n v="23352"/>
    <n v="275276"/>
    <n v="0.13860658280061067"/>
    <x v="2"/>
    <n v="0"/>
  </r>
  <r>
    <s v="Post_4795"/>
    <x v="715"/>
    <x v="0"/>
    <x v="3"/>
    <x v="1"/>
    <x v="2"/>
    <x v="5"/>
    <n v="670841"/>
    <n v="327683"/>
    <n v="58507"/>
    <n v="42984"/>
    <n v="429174"/>
    <n v="0.63975517298435847"/>
    <x v="0"/>
    <n v="0"/>
  </r>
  <r>
    <s v="Post_4796"/>
    <x v="674"/>
    <x v="2"/>
    <x v="1"/>
    <x v="5"/>
    <x v="4"/>
    <x v="3"/>
    <n v="1219770"/>
    <n v="291504"/>
    <n v="16339"/>
    <n v="31645"/>
    <n v="339488"/>
    <n v="0.27832132287234479"/>
    <x v="0"/>
    <n v="0"/>
  </r>
  <r>
    <s v="Post_4797"/>
    <x v="141"/>
    <x v="6"/>
    <x v="1"/>
    <x v="1"/>
    <x v="1"/>
    <x v="5"/>
    <n v="1085450"/>
    <n v="318761"/>
    <n v="68762"/>
    <n v="33987"/>
    <n v="421510"/>
    <n v="0.388327421806624"/>
    <x v="1"/>
    <n v="0"/>
  </r>
  <r>
    <s v="Post_4798"/>
    <x v="548"/>
    <x v="22"/>
    <x v="2"/>
    <x v="5"/>
    <x v="2"/>
    <x v="2"/>
    <n v="2841135"/>
    <n v="103616"/>
    <n v="40222"/>
    <n v="14604"/>
    <n v="158442"/>
    <n v="5.5767149396280011E-2"/>
    <x v="1"/>
    <n v="0"/>
  </r>
  <r>
    <s v="Post_4799"/>
    <x v="667"/>
    <x v="21"/>
    <x v="3"/>
    <x v="9"/>
    <x v="0"/>
    <x v="6"/>
    <n v="324794"/>
    <n v="368597"/>
    <n v="5932"/>
    <n v="49827"/>
    <n v="424356"/>
    <n v="1.3065389138961927"/>
    <x v="2"/>
    <n v="0"/>
  </r>
  <r>
    <s v="Post_4800"/>
    <x v="493"/>
    <x v="23"/>
    <x v="3"/>
    <x v="4"/>
    <x v="0"/>
    <x v="7"/>
    <n v="4603491"/>
    <n v="200988"/>
    <n v="84981"/>
    <n v="41852"/>
    <n v="327821"/>
    <n v="7.1211391528733306E-2"/>
    <x v="1"/>
    <n v="0"/>
  </r>
  <r>
    <s v="Post_4801"/>
    <x v="630"/>
    <x v="1"/>
    <x v="1"/>
    <x v="0"/>
    <x v="1"/>
    <x v="1"/>
    <n v="3521257"/>
    <n v="499054"/>
    <n v="62073"/>
    <n v="40943"/>
    <n v="602070"/>
    <n v="0.1709815557342165"/>
    <x v="1"/>
    <n v="0"/>
  </r>
  <r>
    <s v="Post_4802"/>
    <x v="384"/>
    <x v="0"/>
    <x v="3"/>
    <x v="2"/>
    <x v="0"/>
    <x v="0"/>
    <n v="4368296"/>
    <n v="256833"/>
    <n v="21818"/>
    <n v="33470"/>
    <n v="312121"/>
    <n v="7.145143094698711E-2"/>
    <x v="1"/>
    <n v="0"/>
  </r>
  <r>
    <s v="Post_4803"/>
    <x v="156"/>
    <x v="15"/>
    <x v="0"/>
    <x v="0"/>
    <x v="4"/>
    <x v="7"/>
    <n v="2925514"/>
    <n v="231534"/>
    <n v="48422"/>
    <n v="40859"/>
    <n v="320815"/>
    <n v="0.10966107152452527"/>
    <x v="0"/>
    <n v="0"/>
  </r>
  <r>
    <s v="Post_4804"/>
    <x v="16"/>
    <x v="13"/>
    <x v="0"/>
    <x v="8"/>
    <x v="0"/>
    <x v="3"/>
    <n v="3301392"/>
    <n v="72964"/>
    <n v="71082"/>
    <n v="3187"/>
    <n v="147233"/>
    <n v="4.4597248675710126E-2"/>
    <x v="2"/>
    <n v="0"/>
  </r>
  <r>
    <s v="Post_4805"/>
    <x v="33"/>
    <x v="19"/>
    <x v="3"/>
    <x v="1"/>
    <x v="1"/>
    <x v="4"/>
    <n v="698224"/>
    <n v="114238"/>
    <n v="46020"/>
    <n v="39802"/>
    <n v="200060"/>
    <n v="0.28652695982951032"/>
    <x v="0"/>
    <n v="0"/>
  </r>
  <r>
    <s v="Post_4806"/>
    <x v="549"/>
    <x v="12"/>
    <x v="2"/>
    <x v="3"/>
    <x v="3"/>
    <x v="4"/>
    <n v="2168867"/>
    <n v="98430"/>
    <n v="83970"/>
    <n v="511"/>
    <n v="182911"/>
    <n v="8.4334816288873404E-2"/>
    <x v="1"/>
    <n v="0"/>
  </r>
  <r>
    <s v="Post_4807"/>
    <x v="392"/>
    <x v="11"/>
    <x v="2"/>
    <x v="4"/>
    <x v="2"/>
    <x v="4"/>
    <n v="4245823"/>
    <n v="392520"/>
    <n v="5760"/>
    <n v="6404"/>
    <n v="404684"/>
    <n v="9.5313440998364751E-2"/>
    <x v="2"/>
    <n v="0"/>
  </r>
  <r>
    <s v="Post_4808"/>
    <x v="513"/>
    <x v="4"/>
    <x v="0"/>
    <x v="7"/>
    <x v="0"/>
    <x v="5"/>
    <n v="1784267"/>
    <n v="10082"/>
    <n v="55617"/>
    <n v="18055"/>
    <n v="83754"/>
    <n v="4.6940284161507216E-2"/>
    <x v="2"/>
    <n v="0"/>
  </r>
  <r>
    <s v="Post_4809"/>
    <x v="285"/>
    <x v="10"/>
    <x v="2"/>
    <x v="8"/>
    <x v="3"/>
    <x v="2"/>
    <n v="144060"/>
    <n v="334822"/>
    <n v="18895"/>
    <n v="15190"/>
    <n v="368907"/>
    <n v="2.5607871720116617"/>
    <x v="2"/>
    <n v="0"/>
  </r>
  <r>
    <s v="Post_4810"/>
    <x v="134"/>
    <x v="1"/>
    <x v="2"/>
    <x v="3"/>
    <x v="4"/>
    <x v="4"/>
    <n v="622120"/>
    <n v="133383"/>
    <n v="42152"/>
    <n v="32063"/>
    <n v="207598"/>
    <n v="0.33369446409052916"/>
    <x v="0"/>
    <n v="0"/>
  </r>
  <r>
    <s v="Post_4811"/>
    <x v="188"/>
    <x v="5"/>
    <x v="0"/>
    <x v="0"/>
    <x v="2"/>
    <x v="7"/>
    <n v="2331691"/>
    <n v="451832"/>
    <n v="40146"/>
    <n v="31465"/>
    <n v="523443"/>
    <n v="0.22449072368508521"/>
    <x v="2"/>
    <n v="0"/>
  </r>
  <r>
    <s v="Post_4812"/>
    <x v="538"/>
    <x v="15"/>
    <x v="2"/>
    <x v="7"/>
    <x v="3"/>
    <x v="4"/>
    <n v="4308976"/>
    <n v="171495"/>
    <n v="9299"/>
    <n v="12469"/>
    <n v="193263"/>
    <n v="4.4851259324721234E-2"/>
    <x v="1"/>
    <n v="0"/>
  </r>
  <r>
    <s v="Post_4813"/>
    <x v="585"/>
    <x v="16"/>
    <x v="1"/>
    <x v="5"/>
    <x v="5"/>
    <x v="3"/>
    <n v="3927144"/>
    <n v="233834"/>
    <n v="69647"/>
    <n v="25283"/>
    <n v="328764"/>
    <n v="8.3715799573430463E-2"/>
    <x v="2"/>
    <n v="0"/>
  </r>
  <r>
    <s v="Post_4814"/>
    <x v="541"/>
    <x v="19"/>
    <x v="0"/>
    <x v="7"/>
    <x v="3"/>
    <x v="6"/>
    <n v="4852422"/>
    <n v="454011"/>
    <n v="36924"/>
    <n v="24724"/>
    <n v="515659"/>
    <n v="0.10626837484456216"/>
    <x v="2"/>
    <n v="0"/>
  </r>
  <r>
    <s v="Post_4815"/>
    <x v="431"/>
    <x v="23"/>
    <x v="0"/>
    <x v="2"/>
    <x v="2"/>
    <x v="6"/>
    <n v="140078"/>
    <n v="197896"/>
    <n v="13399"/>
    <n v="27986"/>
    <n v="239281"/>
    <n v="1.7081982895244079"/>
    <x v="2"/>
    <n v="0"/>
  </r>
  <r>
    <s v="Post_4816"/>
    <x v="139"/>
    <x v="14"/>
    <x v="0"/>
    <x v="1"/>
    <x v="1"/>
    <x v="0"/>
    <n v="88641"/>
    <n v="332438"/>
    <n v="73519"/>
    <n v="30577"/>
    <n v="436534"/>
    <n v="4.9247413725025666"/>
    <x v="1"/>
    <n v="0"/>
  </r>
  <r>
    <s v="Post_4817"/>
    <x v="496"/>
    <x v="15"/>
    <x v="0"/>
    <x v="2"/>
    <x v="2"/>
    <x v="5"/>
    <n v="3667805"/>
    <n v="292175"/>
    <n v="58377"/>
    <n v="2200"/>
    <n v="352752"/>
    <n v="9.6175232870885988E-2"/>
    <x v="1"/>
    <n v="0"/>
  </r>
  <r>
    <s v="Post_4818"/>
    <x v="143"/>
    <x v="7"/>
    <x v="0"/>
    <x v="0"/>
    <x v="4"/>
    <x v="7"/>
    <n v="3767399"/>
    <n v="165527"/>
    <n v="2940"/>
    <n v="32075"/>
    <n v="200542"/>
    <n v="5.3230889534132173E-2"/>
    <x v="1"/>
    <n v="0"/>
  </r>
  <r>
    <s v="Post_4819"/>
    <x v="268"/>
    <x v="8"/>
    <x v="2"/>
    <x v="1"/>
    <x v="0"/>
    <x v="7"/>
    <n v="905373"/>
    <n v="288532"/>
    <n v="80147"/>
    <n v="13810"/>
    <n v="382489"/>
    <n v="0.42246565780070755"/>
    <x v="2"/>
    <n v="0"/>
  </r>
  <r>
    <s v="Post_4820"/>
    <x v="359"/>
    <x v="14"/>
    <x v="1"/>
    <x v="8"/>
    <x v="2"/>
    <x v="0"/>
    <n v="3032675"/>
    <n v="489182"/>
    <n v="33789"/>
    <n v="7722"/>
    <n v="530693"/>
    <n v="0.17499171523489987"/>
    <x v="0"/>
    <n v="0"/>
  </r>
  <r>
    <s v="Post_4821"/>
    <x v="526"/>
    <x v="6"/>
    <x v="0"/>
    <x v="1"/>
    <x v="5"/>
    <x v="6"/>
    <n v="4546658"/>
    <n v="30623"/>
    <n v="82064"/>
    <n v="42992"/>
    <n v="155679"/>
    <n v="3.4240314534323892E-2"/>
    <x v="1"/>
    <n v="0"/>
  </r>
  <r>
    <s v="Post_4822"/>
    <x v="363"/>
    <x v="4"/>
    <x v="2"/>
    <x v="5"/>
    <x v="4"/>
    <x v="7"/>
    <n v="3902066"/>
    <n v="108016"/>
    <n v="90527"/>
    <n v="29819"/>
    <n v="228362"/>
    <n v="5.8523356601349129E-2"/>
    <x v="1"/>
    <n v="0"/>
  </r>
  <r>
    <s v="Post_4823"/>
    <x v="505"/>
    <x v="4"/>
    <x v="0"/>
    <x v="9"/>
    <x v="0"/>
    <x v="7"/>
    <n v="2280197"/>
    <n v="52717"/>
    <n v="79861"/>
    <n v="6857"/>
    <n v="139435"/>
    <n v="6.1150418143695477E-2"/>
    <x v="2"/>
    <n v="0"/>
  </r>
  <r>
    <s v="Post_4824"/>
    <x v="388"/>
    <x v="20"/>
    <x v="3"/>
    <x v="6"/>
    <x v="4"/>
    <x v="4"/>
    <n v="1009177"/>
    <n v="246103"/>
    <n v="84151"/>
    <n v="31382"/>
    <n v="361636"/>
    <n v="0.35834744549271336"/>
    <x v="0"/>
    <n v="0"/>
  </r>
  <r>
    <s v="Post_4825"/>
    <x v="528"/>
    <x v="6"/>
    <x v="3"/>
    <x v="1"/>
    <x v="5"/>
    <x v="0"/>
    <n v="1574314"/>
    <n v="3015"/>
    <n v="28109"/>
    <n v="12708"/>
    <n v="43832"/>
    <n v="2.7841967993678517E-2"/>
    <x v="0"/>
    <n v="0"/>
  </r>
  <r>
    <s v="Post_4826"/>
    <x v="472"/>
    <x v="19"/>
    <x v="1"/>
    <x v="9"/>
    <x v="4"/>
    <x v="6"/>
    <n v="2780097"/>
    <n v="314928"/>
    <n v="38702"/>
    <n v="22810"/>
    <n v="376440"/>
    <n v="0.13540534736737603"/>
    <x v="2"/>
    <n v="0"/>
  </r>
  <r>
    <s v="Post_4827"/>
    <x v="284"/>
    <x v="16"/>
    <x v="0"/>
    <x v="6"/>
    <x v="1"/>
    <x v="7"/>
    <n v="1266"/>
    <n v="318849"/>
    <n v="1715"/>
    <n v="36121"/>
    <n v="356685"/>
    <n v="281.74170616113742"/>
    <x v="0"/>
    <n v="0"/>
  </r>
  <r>
    <s v="Post_4828"/>
    <x v="405"/>
    <x v="13"/>
    <x v="1"/>
    <x v="9"/>
    <x v="0"/>
    <x v="7"/>
    <n v="1934599"/>
    <n v="344378"/>
    <n v="37234"/>
    <n v="43612"/>
    <n v="425224"/>
    <n v="0.21979955536005136"/>
    <x v="1"/>
    <n v="0"/>
  </r>
  <r>
    <s v="Post_4829"/>
    <x v="129"/>
    <x v="23"/>
    <x v="1"/>
    <x v="4"/>
    <x v="5"/>
    <x v="1"/>
    <n v="3432236"/>
    <n v="220593"/>
    <n v="79638"/>
    <n v="11255"/>
    <n v="311486"/>
    <n v="9.0753083412679084E-2"/>
    <x v="2"/>
    <n v="0"/>
  </r>
  <r>
    <s v="Post_4830"/>
    <x v="723"/>
    <x v="2"/>
    <x v="3"/>
    <x v="3"/>
    <x v="5"/>
    <x v="7"/>
    <n v="4970374"/>
    <n v="5847"/>
    <n v="40798"/>
    <n v="15425"/>
    <n v="62070"/>
    <n v="1.2487993861226539E-2"/>
    <x v="2"/>
    <n v="0"/>
  </r>
  <r>
    <s v="Post_4831"/>
    <x v="217"/>
    <x v="9"/>
    <x v="2"/>
    <x v="9"/>
    <x v="5"/>
    <x v="7"/>
    <n v="3207505"/>
    <n v="22365"/>
    <n v="54961"/>
    <n v="16721"/>
    <n v="94047"/>
    <n v="2.9320920777987876E-2"/>
    <x v="2"/>
    <n v="0"/>
  </r>
  <r>
    <s v="Post_4832"/>
    <x v="569"/>
    <x v="18"/>
    <x v="0"/>
    <x v="4"/>
    <x v="0"/>
    <x v="4"/>
    <n v="3701648"/>
    <n v="432741"/>
    <n v="44948"/>
    <n v="33558"/>
    <n v="511247"/>
    <n v="0.1381133484329142"/>
    <x v="2"/>
    <n v="0"/>
  </r>
  <r>
    <s v="Post_4833"/>
    <x v="366"/>
    <x v="22"/>
    <x v="2"/>
    <x v="2"/>
    <x v="0"/>
    <x v="4"/>
    <n v="2795598"/>
    <n v="249418"/>
    <n v="81838"/>
    <n v="28886"/>
    <n v="360142"/>
    <n v="0.12882467364764175"/>
    <x v="2"/>
    <n v="0"/>
  </r>
  <r>
    <s v="Post_4834"/>
    <x v="480"/>
    <x v="5"/>
    <x v="0"/>
    <x v="2"/>
    <x v="1"/>
    <x v="1"/>
    <n v="3960394"/>
    <n v="222714"/>
    <n v="85120"/>
    <n v="6448"/>
    <n v="314282"/>
    <n v="7.9356245868466624E-2"/>
    <x v="2"/>
    <n v="0"/>
  </r>
  <r>
    <s v="Post_4835"/>
    <x v="165"/>
    <x v="2"/>
    <x v="0"/>
    <x v="8"/>
    <x v="3"/>
    <x v="6"/>
    <n v="1546650"/>
    <n v="182765"/>
    <n v="62879"/>
    <n v="44269"/>
    <n v="289913"/>
    <n v="0.18744576988976175"/>
    <x v="2"/>
    <n v="0"/>
  </r>
  <r>
    <s v="Post_4836"/>
    <x v="504"/>
    <x v="10"/>
    <x v="2"/>
    <x v="5"/>
    <x v="5"/>
    <x v="5"/>
    <n v="1935131"/>
    <n v="174376"/>
    <n v="30273"/>
    <n v="31178"/>
    <n v="235827"/>
    <n v="0.12186616823357178"/>
    <x v="0"/>
    <n v="0"/>
  </r>
  <r>
    <s v="Post_4837"/>
    <x v="430"/>
    <x v="5"/>
    <x v="0"/>
    <x v="3"/>
    <x v="5"/>
    <x v="2"/>
    <n v="1006682"/>
    <n v="469223"/>
    <n v="32079"/>
    <n v="24645"/>
    <n v="525947"/>
    <n v="0.52245594934646689"/>
    <x v="0"/>
    <n v="0"/>
  </r>
  <r>
    <s v="Post_4838"/>
    <x v="390"/>
    <x v="7"/>
    <x v="2"/>
    <x v="0"/>
    <x v="2"/>
    <x v="0"/>
    <n v="3804559"/>
    <n v="410862"/>
    <n v="46533"/>
    <n v="16456"/>
    <n v="473851"/>
    <n v="0.12454820650698281"/>
    <x v="1"/>
    <n v="0"/>
  </r>
  <r>
    <s v="Post_4839"/>
    <x v="170"/>
    <x v="11"/>
    <x v="0"/>
    <x v="5"/>
    <x v="2"/>
    <x v="7"/>
    <n v="3370487"/>
    <n v="304640"/>
    <n v="99763"/>
    <n v="21950"/>
    <n v="426353"/>
    <n v="0.12649596334298277"/>
    <x v="2"/>
    <n v="0"/>
  </r>
  <r>
    <s v="Post_4840"/>
    <x v="258"/>
    <x v="8"/>
    <x v="2"/>
    <x v="0"/>
    <x v="4"/>
    <x v="7"/>
    <n v="3264450"/>
    <n v="105871"/>
    <n v="92239"/>
    <n v="40889"/>
    <n v="238999"/>
    <n v="7.3212639188837317E-2"/>
    <x v="2"/>
    <n v="0"/>
  </r>
  <r>
    <s v="Post_4841"/>
    <x v="137"/>
    <x v="3"/>
    <x v="0"/>
    <x v="0"/>
    <x v="3"/>
    <x v="3"/>
    <n v="116463"/>
    <n v="420019"/>
    <n v="84514"/>
    <n v="30850"/>
    <n v="535383"/>
    <n v="4.5970222302362123"/>
    <x v="0"/>
    <n v="0"/>
  </r>
  <r>
    <s v="Post_4842"/>
    <x v="147"/>
    <x v="20"/>
    <x v="2"/>
    <x v="6"/>
    <x v="4"/>
    <x v="3"/>
    <n v="423438"/>
    <n v="290269"/>
    <n v="28373"/>
    <n v="49708"/>
    <n v="368350"/>
    <n v="0.86990303184881845"/>
    <x v="2"/>
    <n v="0"/>
  </r>
  <r>
    <s v="Post_4843"/>
    <x v="65"/>
    <x v="0"/>
    <x v="3"/>
    <x v="6"/>
    <x v="1"/>
    <x v="5"/>
    <n v="1121182"/>
    <n v="99772"/>
    <n v="42285"/>
    <n v="5621"/>
    <n v="147678"/>
    <n v="0.13171634935273666"/>
    <x v="0"/>
    <n v="0"/>
  </r>
  <r>
    <s v="Post_4844"/>
    <x v="382"/>
    <x v="21"/>
    <x v="0"/>
    <x v="1"/>
    <x v="5"/>
    <x v="3"/>
    <n v="1912681"/>
    <n v="262668"/>
    <n v="23314"/>
    <n v="21369"/>
    <n v="307351"/>
    <n v="0.16069119732982134"/>
    <x v="2"/>
    <n v="0"/>
  </r>
  <r>
    <s v="Post_4845"/>
    <x v="196"/>
    <x v="18"/>
    <x v="2"/>
    <x v="8"/>
    <x v="0"/>
    <x v="5"/>
    <n v="715400"/>
    <n v="135773"/>
    <n v="17076"/>
    <n v="35509"/>
    <n v="188358"/>
    <n v="0.26329046687168017"/>
    <x v="0"/>
    <n v="0"/>
  </r>
  <r>
    <s v="Post_4846"/>
    <x v="503"/>
    <x v="11"/>
    <x v="2"/>
    <x v="2"/>
    <x v="3"/>
    <x v="0"/>
    <n v="94208"/>
    <n v="423135"/>
    <n v="87349"/>
    <n v="22463"/>
    <n v="532947"/>
    <n v="5.6571310292119561"/>
    <x v="2"/>
    <n v="0"/>
  </r>
  <r>
    <s v="Post_4847"/>
    <x v="490"/>
    <x v="3"/>
    <x v="1"/>
    <x v="1"/>
    <x v="4"/>
    <x v="6"/>
    <n v="2896863"/>
    <n v="371193"/>
    <n v="92745"/>
    <n v="30595"/>
    <n v="494533"/>
    <n v="0.17071328537110661"/>
    <x v="2"/>
    <n v="0"/>
  </r>
  <r>
    <s v="Post_4848"/>
    <x v="615"/>
    <x v="17"/>
    <x v="1"/>
    <x v="0"/>
    <x v="4"/>
    <x v="6"/>
    <n v="1015588"/>
    <n v="461019"/>
    <n v="50137"/>
    <n v="8384"/>
    <n v="519540"/>
    <n v="0.51156571365553749"/>
    <x v="1"/>
    <n v="0"/>
  </r>
  <r>
    <s v="Post_4849"/>
    <x v="502"/>
    <x v="18"/>
    <x v="3"/>
    <x v="0"/>
    <x v="2"/>
    <x v="6"/>
    <n v="3405967"/>
    <n v="397972"/>
    <n v="27387"/>
    <n v="757"/>
    <n v="426116"/>
    <n v="0.12510866957900649"/>
    <x v="0"/>
    <n v="0"/>
  </r>
  <r>
    <s v="Post_4850"/>
    <x v="505"/>
    <x v="4"/>
    <x v="1"/>
    <x v="7"/>
    <x v="3"/>
    <x v="4"/>
    <n v="314695"/>
    <n v="60303"/>
    <n v="73622"/>
    <n v="3048"/>
    <n v="136973"/>
    <n v="0.43525635933205165"/>
    <x v="0"/>
    <n v="0"/>
  </r>
  <r>
    <s v="Post_4851"/>
    <x v="649"/>
    <x v="10"/>
    <x v="0"/>
    <x v="9"/>
    <x v="5"/>
    <x v="4"/>
    <n v="4319494"/>
    <n v="83744"/>
    <n v="83078"/>
    <n v="26847"/>
    <n v="193669"/>
    <n v="4.4836038665640003E-2"/>
    <x v="1"/>
    <n v="0"/>
  </r>
  <r>
    <s v="Post_4852"/>
    <x v="548"/>
    <x v="22"/>
    <x v="1"/>
    <x v="8"/>
    <x v="0"/>
    <x v="0"/>
    <n v="2744334"/>
    <n v="432158"/>
    <n v="74368"/>
    <n v="12933"/>
    <n v="519459"/>
    <n v="0.18928417605145728"/>
    <x v="2"/>
    <n v="0"/>
  </r>
  <r>
    <s v="Post_4853"/>
    <x v="597"/>
    <x v="21"/>
    <x v="3"/>
    <x v="3"/>
    <x v="4"/>
    <x v="1"/>
    <n v="1975939"/>
    <n v="451179"/>
    <n v="64867"/>
    <n v="14319"/>
    <n v="530365"/>
    <n v="0.26841162606740393"/>
    <x v="2"/>
    <n v="0"/>
  </r>
  <r>
    <s v="Post_4854"/>
    <x v="424"/>
    <x v="19"/>
    <x v="0"/>
    <x v="1"/>
    <x v="0"/>
    <x v="4"/>
    <n v="3269522"/>
    <n v="487566"/>
    <n v="24836"/>
    <n v="15466"/>
    <n v="527868"/>
    <n v="0.16145112343639223"/>
    <x v="1"/>
    <n v="0"/>
  </r>
  <r>
    <s v="Post_4855"/>
    <x v="566"/>
    <x v="0"/>
    <x v="1"/>
    <x v="4"/>
    <x v="3"/>
    <x v="6"/>
    <n v="4839145"/>
    <n v="482348"/>
    <n v="51534"/>
    <n v="14880"/>
    <n v="548762"/>
    <n v="0.11340061105835846"/>
    <x v="2"/>
    <n v="0"/>
  </r>
  <r>
    <s v="Post_4856"/>
    <x v="652"/>
    <x v="13"/>
    <x v="1"/>
    <x v="1"/>
    <x v="1"/>
    <x v="3"/>
    <n v="459654"/>
    <n v="356338"/>
    <n v="35844"/>
    <n v="36945"/>
    <n v="429127"/>
    <n v="0.93358700239745551"/>
    <x v="1"/>
    <n v="0"/>
  </r>
  <r>
    <s v="Post_4857"/>
    <x v="175"/>
    <x v="17"/>
    <x v="0"/>
    <x v="5"/>
    <x v="1"/>
    <x v="7"/>
    <n v="180332"/>
    <n v="34396"/>
    <n v="21909"/>
    <n v="47928"/>
    <n v="104233"/>
    <n v="0.57800612204156776"/>
    <x v="1"/>
    <n v="0"/>
  </r>
  <r>
    <s v="Post_4858"/>
    <x v="131"/>
    <x v="9"/>
    <x v="0"/>
    <x v="5"/>
    <x v="3"/>
    <x v="4"/>
    <n v="134405"/>
    <n v="56197"/>
    <n v="39414"/>
    <n v="10372"/>
    <n v="105983"/>
    <n v="0.78853465272869316"/>
    <x v="0"/>
    <n v="0"/>
  </r>
  <r>
    <s v="Post_4859"/>
    <x v="167"/>
    <x v="15"/>
    <x v="3"/>
    <x v="2"/>
    <x v="1"/>
    <x v="4"/>
    <n v="4290567"/>
    <n v="185763"/>
    <n v="72551"/>
    <n v="49196"/>
    <n v="307510"/>
    <n v="7.1671180056155748E-2"/>
    <x v="2"/>
    <n v="0"/>
  </r>
  <r>
    <s v="Post_4860"/>
    <x v="602"/>
    <x v="8"/>
    <x v="2"/>
    <x v="4"/>
    <x v="0"/>
    <x v="3"/>
    <n v="2440554"/>
    <n v="247328"/>
    <n v="16921"/>
    <n v="20278"/>
    <n v="284527"/>
    <n v="0.11658295616487076"/>
    <x v="2"/>
    <n v="0"/>
  </r>
  <r>
    <s v="Post_4861"/>
    <x v="7"/>
    <x v="0"/>
    <x v="3"/>
    <x v="9"/>
    <x v="2"/>
    <x v="3"/>
    <n v="64334"/>
    <n v="491928"/>
    <n v="68387"/>
    <n v="27432"/>
    <n v="587747"/>
    <n v="9.1358690583517266"/>
    <x v="2"/>
    <n v="0"/>
  </r>
  <r>
    <s v="Post_4862"/>
    <x v="368"/>
    <x v="9"/>
    <x v="3"/>
    <x v="5"/>
    <x v="2"/>
    <x v="0"/>
    <n v="1561101"/>
    <n v="265425"/>
    <n v="78956"/>
    <n v="35640"/>
    <n v="380021"/>
    <n v="0.24343139873717332"/>
    <x v="0"/>
    <n v="0"/>
  </r>
  <r>
    <s v="Post_4863"/>
    <x v="143"/>
    <x v="7"/>
    <x v="3"/>
    <x v="6"/>
    <x v="2"/>
    <x v="6"/>
    <n v="4175750"/>
    <n v="129321"/>
    <n v="55183"/>
    <n v="8361"/>
    <n v="192865"/>
    <n v="4.6186912530683112E-2"/>
    <x v="2"/>
    <n v="0"/>
  </r>
  <r>
    <s v="Post_4864"/>
    <x v="474"/>
    <x v="16"/>
    <x v="2"/>
    <x v="9"/>
    <x v="2"/>
    <x v="7"/>
    <n v="2794698"/>
    <n v="364767"/>
    <n v="81947"/>
    <n v="46251"/>
    <n v="492965"/>
    <n v="0.17639294120509622"/>
    <x v="0"/>
    <n v="0"/>
  </r>
  <r>
    <s v="Post_4865"/>
    <x v="711"/>
    <x v="12"/>
    <x v="2"/>
    <x v="9"/>
    <x v="5"/>
    <x v="0"/>
    <n v="555401"/>
    <n v="386534"/>
    <n v="22475"/>
    <n v="3736"/>
    <n v="412745"/>
    <n v="0.74314774370229797"/>
    <x v="2"/>
    <n v="0"/>
  </r>
  <r>
    <s v="Post_4866"/>
    <x v="186"/>
    <x v="12"/>
    <x v="1"/>
    <x v="8"/>
    <x v="0"/>
    <x v="6"/>
    <n v="3979333"/>
    <n v="296583"/>
    <n v="58040"/>
    <n v="7687"/>
    <n v="362310"/>
    <n v="9.1047921850219621E-2"/>
    <x v="1"/>
    <n v="0"/>
  </r>
  <r>
    <s v="Post_4867"/>
    <x v="524"/>
    <x v="10"/>
    <x v="3"/>
    <x v="4"/>
    <x v="4"/>
    <x v="6"/>
    <n v="107030"/>
    <n v="428316"/>
    <n v="72576"/>
    <n v="23752"/>
    <n v="524644"/>
    <n v="4.9018406054377275"/>
    <x v="1"/>
    <n v="0"/>
  </r>
  <r>
    <s v="Post_4868"/>
    <x v="358"/>
    <x v="2"/>
    <x v="1"/>
    <x v="3"/>
    <x v="0"/>
    <x v="4"/>
    <n v="3546380"/>
    <n v="403218"/>
    <n v="81324"/>
    <n v="33580"/>
    <n v="518122"/>
    <n v="0.14609883881591934"/>
    <x v="0"/>
    <n v="0"/>
  </r>
  <r>
    <s v="Post_4869"/>
    <x v="302"/>
    <x v="12"/>
    <x v="0"/>
    <x v="8"/>
    <x v="3"/>
    <x v="4"/>
    <n v="314272"/>
    <n v="256848"/>
    <n v="89947"/>
    <n v="10770"/>
    <n v="357565"/>
    <n v="1.1377564657366868"/>
    <x v="0"/>
    <n v="0"/>
  </r>
  <r>
    <s v="Post_4870"/>
    <x v="176"/>
    <x v="18"/>
    <x v="0"/>
    <x v="7"/>
    <x v="2"/>
    <x v="4"/>
    <n v="3945046"/>
    <n v="160086"/>
    <n v="9229"/>
    <n v="19659"/>
    <n v="188974"/>
    <n v="4.7901596077713667E-2"/>
    <x v="0"/>
    <n v="0"/>
  </r>
  <r>
    <s v="Post_4871"/>
    <x v="720"/>
    <x v="20"/>
    <x v="2"/>
    <x v="3"/>
    <x v="5"/>
    <x v="6"/>
    <n v="3504900"/>
    <n v="449141"/>
    <n v="9679"/>
    <n v="43516"/>
    <n v="502336"/>
    <n v="0.14332391794345059"/>
    <x v="2"/>
    <n v="0"/>
  </r>
  <r>
    <s v="Post_4872"/>
    <x v="294"/>
    <x v="5"/>
    <x v="3"/>
    <x v="2"/>
    <x v="5"/>
    <x v="0"/>
    <n v="4438745"/>
    <n v="108867"/>
    <n v="70396"/>
    <n v="45391"/>
    <n v="224654"/>
    <n v="5.0612053632276693E-2"/>
    <x v="0"/>
    <n v="0"/>
  </r>
  <r>
    <s v="Post_4873"/>
    <x v="483"/>
    <x v="12"/>
    <x v="1"/>
    <x v="6"/>
    <x v="2"/>
    <x v="4"/>
    <n v="264350"/>
    <n v="316213"/>
    <n v="37185"/>
    <n v="44016"/>
    <n v="397414"/>
    <n v="1.5033629657650842"/>
    <x v="1"/>
    <n v="0"/>
  </r>
  <r>
    <s v="Post_4874"/>
    <x v="394"/>
    <x v="16"/>
    <x v="1"/>
    <x v="7"/>
    <x v="0"/>
    <x v="4"/>
    <n v="2758867"/>
    <n v="340168"/>
    <n v="97166"/>
    <n v="37399"/>
    <n v="474733"/>
    <n v="0.17207534832233667"/>
    <x v="0"/>
    <n v="0"/>
  </r>
  <r>
    <s v="Post_4875"/>
    <x v="222"/>
    <x v="1"/>
    <x v="2"/>
    <x v="8"/>
    <x v="5"/>
    <x v="1"/>
    <n v="1725937"/>
    <n v="394633"/>
    <n v="84477"/>
    <n v="15862"/>
    <n v="494972"/>
    <n v="0.28678451183328246"/>
    <x v="0"/>
    <n v="0"/>
  </r>
  <r>
    <s v="Post_4876"/>
    <x v="470"/>
    <x v="18"/>
    <x v="2"/>
    <x v="7"/>
    <x v="4"/>
    <x v="4"/>
    <n v="2965197"/>
    <n v="279571"/>
    <n v="11782"/>
    <n v="32670"/>
    <n v="324023"/>
    <n v="0.10927537023678359"/>
    <x v="0"/>
    <n v="0"/>
  </r>
  <r>
    <s v="Post_4877"/>
    <x v="356"/>
    <x v="4"/>
    <x v="0"/>
    <x v="5"/>
    <x v="4"/>
    <x v="1"/>
    <n v="2253650"/>
    <n v="180313"/>
    <n v="80998"/>
    <n v="43440"/>
    <n v="304751"/>
    <n v="0.13522552304040111"/>
    <x v="0"/>
    <n v="0"/>
  </r>
  <r>
    <s v="Post_4878"/>
    <x v="728"/>
    <x v="14"/>
    <x v="1"/>
    <x v="5"/>
    <x v="3"/>
    <x v="6"/>
    <n v="2648018"/>
    <n v="461474"/>
    <n v="69202"/>
    <n v="13596"/>
    <n v="544272"/>
    <n v="0.20553938832742075"/>
    <x v="1"/>
    <n v="0"/>
  </r>
  <r>
    <s v="Post_4879"/>
    <x v="418"/>
    <x v="5"/>
    <x v="2"/>
    <x v="2"/>
    <x v="0"/>
    <x v="0"/>
    <n v="1972213"/>
    <n v="314092"/>
    <n v="79807"/>
    <n v="25783"/>
    <n v="419682"/>
    <n v="0.21279750209536191"/>
    <x v="1"/>
    <n v="0"/>
  </r>
  <r>
    <s v="Post_4880"/>
    <x v="609"/>
    <x v="16"/>
    <x v="0"/>
    <x v="8"/>
    <x v="2"/>
    <x v="6"/>
    <n v="997234"/>
    <n v="450870"/>
    <n v="54217"/>
    <n v="11793"/>
    <n v="516880"/>
    <n v="0.51831365557131026"/>
    <x v="1"/>
    <n v="0"/>
  </r>
  <r>
    <s v="Post_4881"/>
    <x v="555"/>
    <x v="9"/>
    <x v="2"/>
    <x v="4"/>
    <x v="3"/>
    <x v="6"/>
    <n v="3364852"/>
    <n v="13591"/>
    <n v="65762"/>
    <n v="21079"/>
    <n v="100432"/>
    <n v="2.9847375159442378E-2"/>
    <x v="1"/>
    <n v="0"/>
  </r>
  <r>
    <s v="Post_4882"/>
    <x v="113"/>
    <x v="18"/>
    <x v="3"/>
    <x v="6"/>
    <x v="2"/>
    <x v="4"/>
    <n v="3948787"/>
    <n v="336320"/>
    <n v="47744"/>
    <n v="25126"/>
    <n v="409190"/>
    <n v="0.10362422688283769"/>
    <x v="0"/>
    <n v="0"/>
  </r>
  <r>
    <s v="Post_4883"/>
    <x v="495"/>
    <x v="9"/>
    <x v="0"/>
    <x v="8"/>
    <x v="5"/>
    <x v="1"/>
    <n v="2783646"/>
    <n v="442401"/>
    <n v="9749"/>
    <n v="39725"/>
    <n v="491875"/>
    <n v="0.17670170704177182"/>
    <x v="2"/>
    <n v="0"/>
  </r>
  <r>
    <s v="Post_4884"/>
    <x v="313"/>
    <x v="4"/>
    <x v="1"/>
    <x v="2"/>
    <x v="5"/>
    <x v="0"/>
    <n v="369433"/>
    <n v="443562"/>
    <n v="51100"/>
    <n v="18671"/>
    <n v="513333"/>
    <n v="1.3895158256030187"/>
    <x v="2"/>
    <n v="0"/>
  </r>
  <r>
    <s v="Post_4885"/>
    <x v="586"/>
    <x v="21"/>
    <x v="0"/>
    <x v="5"/>
    <x v="0"/>
    <x v="4"/>
    <n v="1939317"/>
    <n v="86352"/>
    <n v="51733"/>
    <n v="24153"/>
    <n v="162238"/>
    <n v="8.3657287591456173E-2"/>
    <x v="1"/>
    <n v="0"/>
  </r>
  <r>
    <s v="Post_4886"/>
    <x v="288"/>
    <x v="4"/>
    <x v="3"/>
    <x v="8"/>
    <x v="1"/>
    <x v="2"/>
    <n v="2927287"/>
    <n v="75168"/>
    <n v="47737"/>
    <n v="45281"/>
    <n v="168186"/>
    <n v="5.7454564584886965E-2"/>
    <x v="1"/>
    <n v="0"/>
  </r>
  <r>
    <s v="Post_4887"/>
    <x v="90"/>
    <x v="18"/>
    <x v="1"/>
    <x v="7"/>
    <x v="1"/>
    <x v="4"/>
    <n v="1844185"/>
    <n v="111830"/>
    <n v="35146"/>
    <n v="38332"/>
    <n v="185308"/>
    <n v="0.10048232688152219"/>
    <x v="2"/>
    <n v="0"/>
  </r>
  <r>
    <s v="Post_4888"/>
    <x v="307"/>
    <x v="17"/>
    <x v="3"/>
    <x v="7"/>
    <x v="5"/>
    <x v="6"/>
    <n v="26676"/>
    <n v="395504"/>
    <n v="18871"/>
    <n v="20392"/>
    <n v="434767"/>
    <n v="16.298058179637128"/>
    <x v="0"/>
    <n v="0"/>
  </r>
  <r>
    <s v="Post_4889"/>
    <x v="647"/>
    <x v="2"/>
    <x v="3"/>
    <x v="6"/>
    <x v="5"/>
    <x v="1"/>
    <n v="149465"/>
    <n v="131247"/>
    <n v="2304"/>
    <n v="41069"/>
    <n v="174620"/>
    <n v="1.168300270966447"/>
    <x v="2"/>
    <n v="0"/>
  </r>
  <r>
    <s v="Post_4890"/>
    <x v="314"/>
    <x v="15"/>
    <x v="2"/>
    <x v="4"/>
    <x v="5"/>
    <x v="1"/>
    <n v="40996"/>
    <n v="495489"/>
    <n v="67515"/>
    <n v="42200"/>
    <n v="605204"/>
    <n v="14.762513415943019"/>
    <x v="2"/>
    <n v="0"/>
  </r>
  <r>
    <s v="Post_4891"/>
    <x v="156"/>
    <x v="15"/>
    <x v="2"/>
    <x v="1"/>
    <x v="0"/>
    <x v="7"/>
    <n v="3421671"/>
    <n v="94805"/>
    <n v="57365"/>
    <n v="34013"/>
    <n v="186183"/>
    <n v="5.4412887738184063E-2"/>
    <x v="0"/>
    <n v="0"/>
  </r>
  <r>
    <s v="Post_4892"/>
    <x v="322"/>
    <x v="22"/>
    <x v="0"/>
    <x v="7"/>
    <x v="1"/>
    <x v="2"/>
    <n v="3255420"/>
    <n v="225181"/>
    <n v="95950"/>
    <n v="6608"/>
    <n v="327739"/>
    <n v="0.1006748745169594"/>
    <x v="2"/>
    <n v="0"/>
  </r>
  <r>
    <s v="Post_4893"/>
    <x v="372"/>
    <x v="6"/>
    <x v="0"/>
    <x v="6"/>
    <x v="4"/>
    <x v="2"/>
    <n v="639352"/>
    <n v="82049"/>
    <n v="47045"/>
    <n v="24740"/>
    <n v="153834"/>
    <n v="0.24060924185738058"/>
    <x v="2"/>
    <n v="0"/>
  </r>
  <r>
    <s v="Post_4894"/>
    <x v="232"/>
    <x v="17"/>
    <x v="0"/>
    <x v="2"/>
    <x v="1"/>
    <x v="2"/>
    <n v="3661103"/>
    <n v="332578"/>
    <n v="22311"/>
    <n v="44613"/>
    <n v="399502"/>
    <n v="0.10912066664062715"/>
    <x v="2"/>
    <n v="0"/>
  </r>
  <r>
    <s v="Post_4895"/>
    <x v="248"/>
    <x v="14"/>
    <x v="2"/>
    <x v="7"/>
    <x v="1"/>
    <x v="0"/>
    <n v="3820295"/>
    <n v="66203"/>
    <n v="57953"/>
    <n v="24448"/>
    <n v="148604"/>
    <n v="3.8898566733720823E-2"/>
    <x v="1"/>
    <n v="0"/>
  </r>
  <r>
    <s v="Post_4896"/>
    <x v="212"/>
    <x v="8"/>
    <x v="3"/>
    <x v="4"/>
    <x v="4"/>
    <x v="1"/>
    <n v="451915"/>
    <n v="161293"/>
    <n v="22025"/>
    <n v="44625"/>
    <n v="227943"/>
    <n v="0.50439352533109105"/>
    <x v="0"/>
    <n v="0"/>
  </r>
  <r>
    <s v="Post_4897"/>
    <x v="550"/>
    <x v="4"/>
    <x v="1"/>
    <x v="9"/>
    <x v="4"/>
    <x v="1"/>
    <n v="3383652"/>
    <n v="59292"/>
    <n v="59643"/>
    <n v="13191"/>
    <n v="132126"/>
    <n v="3.9048341850757701E-2"/>
    <x v="0"/>
    <n v="0"/>
  </r>
  <r>
    <s v="Post_4898"/>
    <x v="545"/>
    <x v="5"/>
    <x v="0"/>
    <x v="5"/>
    <x v="5"/>
    <x v="3"/>
    <n v="2679420"/>
    <n v="173842"/>
    <n v="80871"/>
    <n v="894"/>
    <n v="255607"/>
    <n v="9.5396391756424892E-2"/>
    <x v="2"/>
    <n v="0"/>
  </r>
  <r>
    <s v="Post_4899"/>
    <x v="477"/>
    <x v="4"/>
    <x v="2"/>
    <x v="9"/>
    <x v="2"/>
    <x v="6"/>
    <n v="2862914"/>
    <n v="84866"/>
    <n v="5568"/>
    <n v="11039"/>
    <n v="101473"/>
    <n v="3.5443956751757127E-2"/>
    <x v="1"/>
    <n v="0"/>
  </r>
  <r>
    <s v="Post_4900"/>
    <x v="301"/>
    <x v="23"/>
    <x v="0"/>
    <x v="8"/>
    <x v="5"/>
    <x v="3"/>
    <n v="1405439"/>
    <n v="157281"/>
    <n v="33939"/>
    <n v="13278"/>
    <n v="204498"/>
    <n v="0.14550471418538977"/>
    <x v="2"/>
    <n v="0"/>
  </r>
  <r>
    <s v="Post_4901"/>
    <x v="345"/>
    <x v="6"/>
    <x v="0"/>
    <x v="4"/>
    <x v="5"/>
    <x v="1"/>
    <n v="2475611"/>
    <n v="243377"/>
    <n v="66500"/>
    <n v="16986"/>
    <n v="326863"/>
    <n v="0.13203326370742416"/>
    <x v="2"/>
    <n v="0"/>
  </r>
  <r>
    <s v="Post_4902"/>
    <x v="681"/>
    <x v="0"/>
    <x v="2"/>
    <x v="4"/>
    <x v="2"/>
    <x v="1"/>
    <n v="736350"/>
    <n v="54581"/>
    <n v="85663"/>
    <n v="16461"/>
    <n v="156705"/>
    <n v="0.21281320024444897"/>
    <x v="2"/>
    <n v="0"/>
  </r>
  <r>
    <s v="Post_4903"/>
    <x v="601"/>
    <x v="0"/>
    <x v="2"/>
    <x v="7"/>
    <x v="5"/>
    <x v="5"/>
    <n v="2940958"/>
    <n v="59927"/>
    <n v="59494"/>
    <n v="31869"/>
    <n v="151290"/>
    <n v="5.1442421143042504E-2"/>
    <x v="0"/>
    <n v="0"/>
  </r>
  <r>
    <s v="Post_4904"/>
    <x v="155"/>
    <x v="11"/>
    <x v="3"/>
    <x v="8"/>
    <x v="1"/>
    <x v="3"/>
    <n v="1613127"/>
    <n v="234826"/>
    <n v="31690"/>
    <n v="10783"/>
    <n v="277299"/>
    <n v="0.17190153038167486"/>
    <x v="0"/>
    <n v="0"/>
  </r>
  <r>
    <s v="Post_4905"/>
    <x v="149"/>
    <x v="18"/>
    <x v="0"/>
    <x v="6"/>
    <x v="5"/>
    <x v="1"/>
    <n v="4001546"/>
    <n v="116022"/>
    <n v="79124"/>
    <n v="31477"/>
    <n v="226623"/>
    <n v="5.6633861012718584E-2"/>
    <x v="1"/>
    <n v="0"/>
  </r>
  <r>
    <s v="Post_4906"/>
    <x v="83"/>
    <x v="2"/>
    <x v="3"/>
    <x v="1"/>
    <x v="2"/>
    <x v="1"/>
    <n v="1057190"/>
    <n v="149710"/>
    <n v="26362"/>
    <n v="169"/>
    <n v="176241"/>
    <n v="0.16670702522725339"/>
    <x v="1"/>
    <n v="0"/>
  </r>
  <r>
    <s v="Post_4907"/>
    <x v="173"/>
    <x v="5"/>
    <x v="1"/>
    <x v="4"/>
    <x v="5"/>
    <x v="7"/>
    <n v="2471218"/>
    <n v="434763"/>
    <n v="52776"/>
    <n v="45150"/>
    <n v="532689"/>
    <n v="0.21555726771171138"/>
    <x v="1"/>
    <n v="0"/>
  </r>
  <r>
    <s v="Post_4908"/>
    <x v="716"/>
    <x v="12"/>
    <x v="0"/>
    <x v="4"/>
    <x v="2"/>
    <x v="2"/>
    <n v="529428"/>
    <n v="328885"/>
    <n v="45228"/>
    <n v="43415"/>
    <n v="417528"/>
    <n v="0.78863981504567193"/>
    <x v="1"/>
    <n v="0"/>
  </r>
  <r>
    <s v="Post_4909"/>
    <x v="167"/>
    <x v="15"/>
    <x v="3"/>
    <x v="2"/>
    <x v="0"/>
    <x v="4"/>
    <n v="1759541"/>
    <n v="449609"/>
    <n v="14702"/>
    <n v="40777"/>
    <n v="505088"/>
    <n v="0.28705668125948758"/>
    <x v="2"/>
    <n v="0"/>
  </r>
  <r>
    <s v="Post_4910"/>
    <x v="547"/>
    <x v="13"/>
    <x v="3"/>
    <x v="7"/>
    <x v="1"/>
    <x v="3"/>
    <n v="4924732"/>
    <n v="19697"/>
    <n v="7821"/>
    <n v="21185"/>
    <n v="48703"/>
    <n v="9.8894721580788554E-3"/>
    <x v="1"/>
    <n v="0"/>
  </r>
  <r>
    <s v="Post_4911"/>
    <x v="595"/>
    <x v="3"/>
    <x v="3"/>
    <x v="8"/>
    <x v="2"/>
    <x v="5"/>
    <n v="1580454"/>
    <n v="491636"/>
    <n v="22277"/>
    <n v="27516"/>
    <n v="541429"/>
    <n v="0.34257814526711944"/>
    <x v="0"/>
    <n v="0"/>
  </r>
  <r>
    <s v="Post_4912"/>
    <x v="600"/>
    <x v="4"/>
    <x v="3"/>
    <x v="0"/>
    <x v="3"/>
    <x v="6"/>
    <n v="4839723"/>
    <n v="73555"/>
    <n v="40353"/>
    <n v="34352"/>
    <n v="148260"/>
    <n v="3.0633984630938589E-2"/>
    <x v="2"/>
    <n v="0"/>
  </r>
  <r>
    <s v="Post_4913"/>
    <x v="34"/>
    <x v="13"/>
    <x v="2"/>
    <x v="4"/>
    <x v="4"/>
    <x v="7"/>
    <n v="1906321"/>
    <n v="104223"/>
    <n v="18051"/>
    <n v="22871"/>
    <n v="145145"/>
    <n v="7.6138803485876719E-2"/>
    <x v="0"/>
    <n v="0"/>
  </r>
  <r>
    <s v="Post_4914"/>
    <x v="266"/>
    <x v="19"/>
    <x v="3"/>
    <x v="8"/>
    <x v="4"/>
    <x v="2"/>
    <n v="3524558"/>
    <n v="252839"/>
    <n v="70790"/>
    <n v="24139"/>
    <n v="347768"/>
    <n v="9.8669960885875624E-2"/>
    <x v="2"/>
    <n v="0"/>
  </r>
  <r>
    <s v="Post_4915"/>
    <x v="294"/>
    <x v="5"/>
    <x v="3"/>
    <x v="7"/>
    <x v="1"/>
    <x v="0"/>
    <n v="3676339"/>
    <n v="359259"/>
    <n v="62782"/>
    <n v="5095"/>
    <n v="427136"/>
    <n v="0.11618515049890665"/>
    <x v="2"/>
    <n v="0"/>
  </r>
  <r>
    <s v="Post_4916"/>
    <x v="459"/>
    <x v="9"/>
    <x v="2"/>
    <x v="7"/>
    <x v="5"/>
    <x v="7"/>
    <n v="4311300"/>
    <n v="487965"/>
    <n v="99408"/>
    <n v="9518"/>
    <n v="596891"/>
    <n v="0.1384480319161274"/>
    <x v="0"/>
    <n v="0"/>
  </r>
  <r>
    <s v="Post_4917"/>
    <x v="503"/>
    <x v="11"/>
    <x v="0"/>
    <x v="2"/>
    <x v="0"/>
    <x v="4"/>
    <n v="2850408"/>
    <n v="488029"/>
    <n v="51442"/>
    <n v="35239"/>
    <n v="574710"/>
    <n v="0.20162376754485672"/>
    <x v="1"/>
    <n v="0"/>
  </r>
  <r>
    <s v="Post_4918"/>
    <x v="107"/>
    <x v="18"/>
    <x v="1"/>
    <x v="7"/>
    <x v="5"/>
    <x v="4"/>
    <n v="1162556"/>
    <n v="409948"/>
    <n v="70388"/>
    <n v="9723"/>
    <n v="490059"/>
    <n v="0.42153582279047203"/>
    <x v="0"/>
    <n v="0"/>
  </r>
  <r>
    <s v="Post_4919"/>
    <x v="361"/>
    <x v="0"/>
    <x v="1"/>
    <x v="9"/>
    <x v="5"/>
    <x v="6"/>
    <n v="520087"/>
    <n v="176014"/>
    <n v="18821"/>
    <n v="29899"/>
    <n v="224734"/>
    <n v="0.43210847415913106"/>
    <x v="2"/>
    <n v="0"/>
  </r>
  <r>
    <s v="Post_4920"/>
    <x v="645"/>
    <x v="6"/>
    <x v="1"/>
    <x v="1"/>
    <x v="4"/>
    <x v="2"/>
    <n v="3164207"/>
    <n v="361279"/>
    <n v="85852"/>
    <n v="45486"/>
    <n v="492617"/>
    <n v="0.15568418880307136"/>
    <x v="1"/>
    <n v="0"/>
  </r>
  <r>
    <s v="Post_4921"/>
    <x v="126"/>
    <x v="2"/>
    <x v="0"/>
    <x v="4"/>
    <x v="5"/>
    <x v="2"/>
    <n v="213398"/>
    <n v="45114"/>
    <n v="52963"/>
    <n v="27051"/>
    <n v="125128"/>
    <n v="0.5863597596978416"/>
    <x v="0"/>
    <n v="0"/>
  </r>
  <r>
    <s v="Post_4922"/>
    <x v="404"/>
    <x v="9"/>
    <x v="3"/>
    <x v="8"/>
    <x v="2"/>
    <x v="2"/>
    <n v="3806034"/>
    <n v="9672"/>
    <n v="65313"/>
    <n v="8739"/>
    <n v="83724"/>
    <n v="2.1997701544442326E-2"/>
    <x v="1"/>
    <n v="0"/>
  </r>
  <r>
    <s v="Post_4923"/>
    <x v="427"/>
    <x v="16"/>
    <x v="2"/>
    <x v="2"/>
    <x v="3"/>
    <x v="0"/>
    <n v="4364823"/>
    <n v="367836"/>
    <n v="5655"/>
    <n v="6771"/>
    <n v="380262"/>
    <n v="8.7119683890961905E-2"/>
    <x v="0"/>
    <n v="0"/>
  </r>
  <r>
    <s v="Post_4924"/>
    <x v="641"/>
    <x v="1"/>
    <x v="1"/>
    <x v="2"/>
    <x v="1"/>
    <x v="4"/>
    <n v="3359348"/>
    <n v="170389"/>
    <n v="26371"/>
    <n v="43645"/>
    <n v="240405"/>
    <n v="7.1562993771410399E-2"/>
    <x v="1"/>
    <n v="0"/>
  </r>
  <r>
    <s v="Post_4925"/>
    <x v="512"/>
    <x v="1"/>
    <x v="0"/>
    <x v="7"/>
    <x v="4"/>
    <x v="7"/>
    <n v="3084289"/>
    <n v="108961"/>
    <n v="56261"/>
    <n v="7963"/>
    <n v="173185"/>
    <n v="5.6150704424909596E-2"/>
    <x v="2"/>
    <n v="0"/>
  </r>
  <r>
    <s v="Post_4926"/>
    <x v="507"/>
    <x v="21"/>
    <x v="3"/>
    <x v="5"/>
    <x v="4"/>
    <x v="3"/>
    <n v="1877694"/>
    <n v="366390"/>
    <n v="11868"/>
    <n v="21452"/>
    <n v="399710"/>
    <n v="0.21287281101180491"/>
    <x v="0"/>
    <n v="0"/>
  </r>
  <r>
    <s v="Post_4927"/>
    <x v="606"/>
    <x v="13"/>
    <x v="0"/>
    <x v="3"/>
    <x v="2"/>
    <x v="1"/>
    <n v="4295731"/>
    <n v="465556"/>
    <n v="90487"/>
    <n v="31455"/>
    <n v="587498"/>
    <n v="0.1367632191121837"/>
    <x v="2"/>
    <n v="0"/>
  </r>
  <r>
    <s v="Post_4928"/>
    <x v="683"/>
    <x v="18"/>
    <x v="0"/>
    <x v="9"/>
    <x v="4"/>
    <x v="4"/>
    <n v="2048838"/>
    <n v="474525"/>
    <n v="12882"/>
    <n v="21722"/>
    <n v="509129"/>
    <n v="0.24849646482542787"/>
    <x v="2"/>
    <n v="0"/>
  </r>
  <r>
    <s v="Post_4929"/>
    <x v="122"/>
    <x v="13"/>
    <x v="1"/>
    <x v="3"/>
    <x v="5"/>
    <x v="3"/>
    <n v="2730222"/>
    <n v="255263"/>
    <n v="42037"/>
    <n v="35227"/>
    <n v="332527"/>
    <n v="0.12179485770754173"/>
    <x v="2"/>
    <n v="0"/>
  </r>
  <r>
    <s v="Post_4930"/>
    <x v="667"/>
    <x v="21"/>
    <x v="3"/>
    <x v="1"/>
    <x v="3"/>
    <x v="4"/>
    <n v="3144507"/>
    <n v="121038"/>
    <n v="11058"/>
    <n v="18320"/>
    <n v="150416"/>
    <n v="4.7834525412091627E-2"/>
    <x v="1"/>
    <n v="0"/>
  </r>
  <r>
    <s v="Post_4931"/>
    <x v="541"/>
    <x v="19"/>
    <x v="0"/>
    <x v="7"/>
    <x v="0"/>
    <x v="4"/>
    <n v="4273210"/>
    <n v="219157"/>
    <n v="57767"/>
    <n v="31224"/>
    <n v="308148"/>
    <n v="7.2111597604611055E-2"/>
    <x v="0"/>
    <n v="0"/>
  </r>
  <r>
    <s v="Post_4932"/>
    <x v="584"/>
    <x v="5"/>
    <x v="2"/>
    <x v="1"/>
    <x v="4"/>
    <x v="7"/>
    <n v="1877929"/>
    <n v="475754"/>
    <n v="8335"/>
    <n v="22186"/>
    <n v="506275"/>
    <n v="0.26959219438008575"/>
    <x v="2"/>
    <n v="0"/>
  </r>
  <r>
    <s v="Post_4933"/>
    <x v="310"/>
    <x v="0"/>
    <x v="1"/>
    <x v="4"/>
    <x v="0"/>
    <x v="4"/>
    <n v="1144301"/>
    <n v="295897"/>
    <n v="16431"/>
    <n v="9133"/>
    <n v="321461"/>
    <n v="0.28092346331952867"/>
    <x v="0"/>
    <n v="0"/>
  </r>
  <r>
    <s v="Post_4934"/>
    <x v="33"/>
    <x v="19"/>
    <x v="2"/>
    <x v="7"/>
    <x v="0"/>
    <x v="4"/>
    <n v="920003"/>
    <n v="299451"/>
    <n v="34395"/>
    <n v="13688"/>
    <n v="347534"/>
    <n v="0.37775311602244777"/>
    <x v="0"/>
    <n v="0"/>
  </r>
  <r>
    <s v="Post_4935"/>
    <x v="559"/>
    <x v="15"/>
    <x v="0"/>
    <x v="0"/>
    <x v="5"/>
    <x v="2"/>
    <n v="1429204"/>
    <n v="84064"/>
    <n v="94398"/>
    <n v="28795"/>
    <n v="207257"/>
    <n v="0.1450156870537726"/>
    <x v="2"/>
    <n v="0"/>
  </r>
  <r>
    <s v="Post_4936"/>
    <x v="363"/>
    <x v="4"/>
    <x v="0"/>
    <x v="0"/>
    <x v="3"/>
    <x v="1"/>
    <n v="3023404"/>
    <n v="114034"/>
    <n v="14652"/>
    <n v="21531"/>
    <n v="150217"/>
    <n v="4.9684726222496235E-2"/>
    <x v="1"/>
    <n v="0"/>
  </r>
  <r>
    <s v="Post_4937"/>
    <x v="22"/>
    <x v="8"/>
    <x v="0"/>
    <x v="6"/>
    <x v="0"/>
    <x v="2"/>
    <n v="3896115"/>
    <n v="384851"/>
    <n v="69960"/>
    <n v="6540"/>
    <n v="461351"/>
    <n v="0.11841308585603864"/>
    <x v="0"/>
    <n v="0"/>
  </r>
  <r>
    <s v="Post_4938"/>
    <x v="19"/>
    <x v="14"/>
    <x v="0"/>
    <x v="0"/>
    <x v="3"/>
    <x v="1"/>
    <n v="1500986"/>
    <n v="248601"/>
    <n v="41601"/>
    <n v="21993"/>
    <n v="312195"/>
    <n v="0.20799327908454843"/>
    <x v="1"/>
    <n v="0"/>
  </r>
  <r>
    <s v="Post_4939"/>
    <x v="227"/>
    <x v="0"/>
    <x v="0"/>
    <x v="6"/>
    <x v="5"/>
    <x v="7"/>
    <n v="1925221"/>
    <n v="29032"/>
    <n v="23012"/>
    <n v="43458"/>
    <n v="95502"/>
    <n v="4.9605733575521976E-2"/>
    <x v="0"/>
    <n v="0"/>
  </r>
  <r>
    <s v="Post_4940"/>
    <x v="133"/>
    <x v="9"/>
    <x v="2"/>
    <x v="5"/>
    <x v="2"/>
    <x v="7"/>
    <n v="3376510"/>
    <n v="370259"/>
    <n v="23152"/>
    <n v="34473"/>
    <n v="427884"/>
    <n v="0.12672374730120747"/>
    <x v="2"/>
    <n v="0"/>
  </r>
  <r>
    <s v="Post_4941"/>
    <x v="181"/>
    <x v="11"/>
    <x v="1"/>
    <x v="7"/>
    <x v="0"/>
    <x v="3"/>
    <n v="1840183"/>
    <n v="79448"/>
    <n v="55602"/>
    <n v="2024"/>
    <n v="137074"/>
    <n v="7.4489330680698601E-2"/>
    <x v="1"/>
    <n v="0"/>
  </r>
  <r>
    <s v="Post_4942"/>
    <x v="159"/>
    <x v="22"/>
    <x v="0"/>
    <x v="5"/>
    <x v="4"/>
    <x v="7"/>
    <n v="1433765"/>
    <n v="334772"/>
    <n v="10104"/>
    <n v="26365"/>
    <n v="371241"/>
    <n v="0.25892736954800821"/>
    <x v="1"/>
    <n v="0"/>
  </r>
  <r>
    <s v="Post_4943"/>
    <x v="597"/>
    <x v="21"/>
    <x v="2"/>
    <x v="1"/>
    <x v="3"/>
    <x v="2"/>
    <n v="4716339"/>
    <n v="395039"/>
    <n v="85360"/>
    <n v="46832"/>
    <n v="527231"/>
    <n v="0.11178818994987426"/>
    <x v="0"/>
    <n v="0"/>
  </r>
  <r>
    <s v="Post_4944"/>
    <x v="65"/>
    <x v="0"/>
    <x v="0"/>
    <x v="9"/>
    <x v="0"/>
    <x v="1"/>
    <n v="3075439"/>
    <n v="492842"/>
    <n v="52193"/>
    <n v="38190"/>
    <n v="583225"/>
    <n v="0.18963959291665353"/>
    <x v="1"/>
    <n v="0"/>
  </r>
  <r>
    <s v="Post_4945"/>
    <x v="18"/>
    <x v="1"/>
    <x v="0"/>
    <x v="3"/>
    <x v="0"/>
    <x v="3"/>
    <n v="31732"/>
    <n v="140297"/>
    <n v="38920"/>
    <n v="3503"/>
    <n v="182720"/>
    <n v="5.7582251355098952"/>
    <x v="1"/>
    <n v="0"/>
  </r>
  <r>
    <s v="Post_4946"/>
    <x v="523"/>
    <x v="14"/>
    <x v="0"/>
    <x v="4"/>
    <x v="4"/>
    <x v="1"/>
    <n v="3581458"/>
    <n v="343959"/>
    <n v="80457"/>
    <n v="45964"/>
    <n v="470380"/>
    <n v="0.13133757257519144"/>
    <x v="0"/>
    <n v="0"/>
  </r>
  <r>
    <s v="Post_4947"/>
    <x v="156"/>
    <x v="15"/>
    <x v="1"/>
    <x v="8"/>
    <x v="2"/>
    <x v="5"/>
    <n v="3567033"/>
    <n v="185576"/>
    <n v="96028"/>
    <n v="37171"/>
    <n v="318775"/>
    <n v="8.9366989315770279E-2"/>
    <x v="2"/>
    <n v="0"/>
  </r>
  <r>
    <s v="Post_4948"/>
    <x v="667"/>
    <x v="21"/>
    <x v="1"/>
    <x v="1"/>
    <x v="4"/>
    <x v="2"/>
    <n v="2445127"/>
    <n v="73828"/>
    <n v="86087"/>
    <n v="4540"/>
    <n v="164455"/>
    <n v="6.7258265112609697E-2"/>
    <x v="1"/>
    <n v="0"/>
  </r>
  <r>
    <s v="Post_4949"/>
    <x v="280"/>
    <x v="16"/>
    <x v="1"/>
    <x v="3"/>
    <x v="4"/>
    <x v="2"/>
    <n v="1192841"/>
    <n v="499559"/>
    <n v="62015"/>
    <n v="43532"/>
    <n v="605106"/>
    <n v="0.50728135602314139"/>
    <x v="1"/>
    <n v="0"/>
  </r>
  <r>
    <s v="Post_4950"/>
    <x v="341"/>
    <x v="20"/>
    <x v="2"/>
    <x v="9"/>
    <x v="1"/>
    <x v="7"/>
    <n v="647841"/>
    <n v="404600"/>
    <n v="61280"/>
    <n v="45949"/>
    <n v="511829"/>
    <n v="0.79005342360239628"/>
    <x v="2"/>
    <n v="0"/>
  </r>
  <r>
    <s v="Post_4951"/>
    <x v="556"/>
    <x v="7"/>
    <x v="1"/>
    <x v="1"/>
    <x v="4"/>
    <x v="4"/>
    <n v="3321787"/>
    <n v="219299"/>
    <n v="46726"/>
    <n v="35890"/>
    <n v="301915"/>
    <n v="9.0889331555575353E-2"/>
    <x v="2"/>
    <n v="0"/>
  </r>
  <r>
    <s v="Post_4952"/>
    <x v="476"/>
    <x v="12"/>
    <x v="1"/>
    <x v="0"/>
    <x v="3"/>
    <x v="5"/>
    <n v="4826210"/>
    <n v="358524"/>
    <n v="48491"/>
    <n v="825"/>
    <n v="407840"/>
    <n v="8.4505232884603029E-2"/>
    <x v="1"/>
    <n v="0"/>
  </r>
  <r>
    <s v="Post_4953"/>
    <x v="215"/>
    <x v="12"/>
    <x v="0"/>
    <x v="2"/>
    <x v="3"/>
    <x v="4"/>
    <n v="3080528"/>
    <n v="249097"/>
    <n v="74277"/>
    <n v="23962"/>
    <n v="347336"/>
    <n v="0.11275209964006171"/>
    <x v="1"/>
    <n v="0"/>
  </r>
  <r>
    <s v="Post_4954"/>
    <x v="123"/>
    <x v="12"/>
    <x v="2"/>
    <x v="0"/>
    <x v="4"/>
    <x v="7"/>
    <n v="3197157"/>
    <n v="386709"/>
    <n v="33943"/>
    <n v="20010"/>
    <n v="440662"/>
    <n v="0.13782932774336701"/>
    <x v="1"/>
    <n v="0"/>
  </r>
  <r>
    <s v="Post_4955"/>
    <x v="166"/>
    <x v="21"/>
    <x v="0"/>
    <x v="3"/>
    <x v="1"/>
    <x v="7"/>
    <n v="564109"/>
    <n v="89703"/>
    <n v="86066"/>
    <n v="10073"/>
    <n v="185842"/>
    <n v="0.32944342316821751"/>
    <x v="2"/>
    <n v="0"/>
  </r>
  <r>
    <s v="Post_4956"/>
    <x v="353"/>
    <x v="9"/>
    <x v="1"/>
    <x v="5"/>
    <x v="3"/>
    <x v="1"/>
    <n v="3587965"/>
    <n v="292099"/>
    <n v="62484"/>
    <n v="3435"/>
    <n v="358018"/>
    <n v="9.9783024639315043E-2"/>
    <x v="0"/>
    <n v="0"/>
  </r>
  <r>
    <s v="Post_4957"/>
    <x v="240"/>
    <x v="21"/>
    <x v="3"/>
    <x v="8"/>
    <x v="4"/>
    <x v="0"/>
    <n v="468064"/>
    <n v="18443"/>
    <n v="17310"/>
    <n v="42359"/>
    <n v="78112"/>
    <n v="0.16688316127709032"/>
    <x v="0"/>
    <n v="0"/>
  </r>
  <r>
    <s v="Post_4958"/>
    <x v="156"/>
    <x v="15"/>
    <x v="1"/>
    <x v="7"/>
    <x v="4"/>
    <x v="3"/>
    <n v="38930"/>
    <n v="295330"/>
    <n v="60125"/>
    <n v="42066"/>
    <n v="397521"/>
    <n v="10.21117390187516"/>
    <x v="0"/>
    <n v="0"/>
  </r>
  <r>
    <s v="Post_4959"/>
    <x v="677"/>
    <x v="12"/>
    <x v="0"/>
    <x v="1"/>
    <x v="2"/>
    <x v="6"/>
    <n v="3957723"/>
    <n v="349050"/>
    <n v="99451"/>
    <n v="7861"/>
    <n v="456362"/>
    <n v="0.11530923210138759"/>
    <x v="2"/>
    <n v="0"/>
  </r>
  <r>
    <s v="Post_4960"/>
    <x v="432"/>
    <x v="0"/>
    <x v="0"/>
    <x v="7"/>
    <x v="2"/>
    <x v="3"/>
    <n v="1304988"/>
    <n v="87209"/>
    <n v="77931"/>
    <n v="24147"/>
    <n v="189287"/>
    <n v="0.14504884336101176"/>
    <x v="2"/>
    <n v="0"/>
  </r>
  <r>
    <s v="Post_4961"/>
    <x v="39"/>
    <x v="10"/>
    <x v="1"/>
    <x v="8"/>
    <x v="3"/>
    <x v="5"/>
    <n v="2964544"/>
    <n v="487730"/>
    <n v="97256"/>
    <n v="45944"/>
    <n v="630930"/>
    <n v="0.21282531141382957"/>
    <x v="1"/>
    <n v="0"/>
  </r>
  <r>
    <s v="Post_4962"/>
    <x v="469"/>
    <x v="17"/>
    <x v="1"/>
    <x v="3"/>
    <x v="4"/>
    <x v="6"/>
    <n v="967265"/>
    <n v="58292"/>
    <n v="57181"/>
    <n v="4253"/>
    <n v="119726"/>
    <n v="0.12377786852620533"/>
    <x v="2"/>
    <n v="0"/>
  </r>
  <r>
    <s v="Post_4963"/>
    <x v="436"/>
    <x v="3"/>
    <x v="1"/>
    <x v="2"/>
    <x v="2"/>
    <x v="0"/>
    <n v="3394623"/>
    <n v="412913"/>
    <n v="94817"/>
    <n v="13878"/>
    <n v="521608"/>
    <n v="0.15365712186596273"/>
    <x v="2"/>
    <n v="0"/>
  </r>
  <r>
    <s v="Post_4964"/>
    <x v="158"/>
    <x v="4"/>
    <x v="2"/>
    <x v="8"/>
    <x v="4"/>
    <x v="1"/>
    <n v="3503515"/>
    <n v="468859"/>
    <n v="41272"/>
    <n v="8727"/>
    <n v="518858"/>
    <n v="0.14809641174648888"/>
    <x v="1"/>
    <n v="0"/>
  </r>
  <r>
    <s v="Post_4965"/>
    <x v="407"/>
    <x v="15"/>
    <x v="0"/>
    <x v="7"/>
    <x v="2"/>
    <x v="7"/>
    <n v="4813259"/>
    <n v="282065"/>
    <n v="40201"/>
    <n v="10672"/>
    <n v="332938"/>
    <n v="6.9171012821042877E-2"/>
    <x v="2"/>
    <n v="0"/>
  </r>
  <r>
    <s v="Post_4966"/>
    <x v="339"/>
    <x v="8"/>
    <x v="3"/>
    <x v="9"/>
    <x v="0"/>
    <x v="4"/>
    <n v="910961"/>
    <n v="100496"/>
    <n v="94622"/>
    <n v="5846"/>
    <n v="200964"/>
    <n v="0.22060659018333387"/>
    <x v="1"/>
    <n v="0"/>
  </r>
  <r>
    <s v="Post_4967"/>
    <x v="671"/>
    <x v="14"/>
    <x v="0"/>
    <x v="5"/>
    <x v="4"/>
    <x v="6"/>
    <n v="1641650"/>
    <n v="262405"/>
    <n v="96374"/>
    <n v="42970"/>
    <n v="401749"/>
    <n v="0.24472268753997503"/>
    <x v="0"/>
    <n v="0"/>
  </r>
  <r>
    <s v="Post_4968"/>
    <x v="452"/>
    <x v="7"/>
    <x v="1"/>
    <x v="1"/>
    <x v="4"/>
    <x v="0"/>
    <n v="3118970"/>
    <n v="150127"/>
    <n v="9207"/>
    <n v="2892"/>
    <n v="162226"/>
    <n v="5.2012683674418157E-2"/>
    <x v="2"/>
    <n v="0"/>
  </r>
  <r>
    <s v="Post_4969"/>
    <x v="415"/>
    <x v="15"/>
    <x v="0"/>
    <x v="5"/>
    <x v="1"/>
    <x v="1"/>
    <n v="3910747"/>
    <n v="18623"/>
    <n v="78332"/>
    <n v="10429"/>
    <n v="107384"/>
    <n v="2.7458692674315163E-2"/>
    <x v="0"/>
    <n v="0"/>
  </r>
  <r>
    <s v="Post_4970"/>
    <x v="74"/>
    <x v="8"/>
    <x v="3"/>
    <x v="9"/>
    <x v="0"/>
    <x v="0"/>
    <n v="4656939"/>
    <n v="316394"/>
    <n v="49548"/>
    <n v="40754"/>
    <n v="406696"/>
    <n v="8.7331184711674337E-2"/>
    <x v="0"/>
    <n v="0"/>
  </r>
  <r>
    <s v="Post_4971"/>
    <x v="347"/>
    <x v="2"/>
    <x v="2"/>
    <x v="7"/>
    <x v="4"/>
    <x v="7"/>
    <n v="263389"/>
    <n v="330087"/>
    <n v="71596"/>
    <n v="11742"/>
    <n v="413425"/>
    <n v="1.5696365451860177"/>
    <x v="2"/>
    <n v="0"/>
  </r>
  <r>
    <s v="Post_4972"/>
    <x v="64"/>
    <x v="20"/>
    <x v="2"/>
    <x v="0"/>
    <x v="1"/>
    <x v="2"/>
    <n v="3039791"/>
    <n v="115048"/>
    <n v="35046"/>
    <n v="6967"/>
    <n v="157061"/>
    <n v="5.1668354830973574E-2"/>
    <x v="1"/>
    <n v="0"/>
  </r>
  <r>
    <s v="Post_4973"/>
    <x v="531"/>
    <x v="4"/>
    <x v="2"/>
    <x v="9"/>
    <x v="4"/>
    <x v="0"/>
    <n v="3039823"/>
    <n v="416310"/>
    <n v="28532"/>
    <n v="466"/>
    <n v="445308"/>
    <n v="0.14649142400725304"/>
    <x v="2"/>
    <n v="0"/>
  </r>
  <r>
    <s v="Post_4974"/>
    <x v="47"/>
    <x v="1"/>
    <x v="1"/>
    <x v="9"/>
    <x v="3"/>
    <x v="3"/>
    <n v="1409550"/>
    <n v="96300"/>
    <n v="41309"/>
    <n v="23481"/>
    <n v="161090"/>
    <n v="0.1142847007910326"/>
    <x v="2"/>
    <n v="0"/>
  </r>
  <r>
    <s v="Post_4975"/>
    <x v="151"/>
    <x v="17"/>
    <x v="2"/>
    <x v="6"/>
    <x v="3"/>
    <x v="6"/>
    <n v="4511374"/>
    <n v="464123"/>
    <n v="60086"/>
    <n v="15982"/>
    <n v="540191"/>
    <n v="0.11973979545921043"/>
    <x v="1"/>
    <n v="0"/>
  </r>
  <r>
    <s v="Post_4976"/>
    <x v="675"/>
    <x v="1"/>
    <x v="3"/>
    <x v="3"/>
    <x v="4"/>
    <x v="7"/>
    <n v="1135725"/>
    <n v="250797"/>
    <n v="3791"/>
    <n v="38732"/>
    <n v="293320"/>
    <n v="0.25826674591120208"/>
    <x v="1"/>
    <n v="0"/>
  </r>
  <r>
    <s v="Post_4977"/>
    <x v="688"/>
    <x v="13"/>
    <x v="3"/>
    <x v="5"/>
    <x v="3"/>
    <x v="7"/>
    <n v="1196421"/>
    <n v="20309"/>
    <n v="53918"/>
    <n v="5709"/>
    <n v="79936"/>
    <n v="6.6812601918555425E-2"/>
    <x v="1"/>
    <n v="0"/>
  </r>
  <r>
    <s v="Post_4978"/>
    <x v="157"/>
    <x v="19"/>
    <x v="1"/>
    <x v="3"/>
    <x v="5"/>
    <x v="3"/>
    <n v="2481166"/>
    <n v="77818"/>
    <n v="79907"/>
    <n v="49785"/>
    <n v="207510"/>
    <n v="8.3634065596578377E-2"/>
    <x v="1"/>
    <n v="0"/>
  </r>
  <r>
    <s v="Post_4979"/>
    <x v="290"/>
    <x v="14"/>
    <x v="0"/>
    <x v="1"/>
    <x v="1"/>
    <x v="0"/>
    <n v="1009497"/>
    <n v="257412"/>
    <n v="31992"/>
    <n v="26276"/>
    <n v="315680"/>
    <n v="0.31271019131309952"/>
    <x v="0"/>
    <n v="0"/>
  </r>
  <r>
    <s v="Post_4980"/>
    <x v="98"/>
    <x v="15"/>
    <x v="1"/>
    <x v="1"/>
    <x v="5"/>
    <x v="6"/>
    <n v="4568680"/>
    <n v="105032"/>
    <n v="26554"/>
    <n v="3674"/>
    <n v="135260"/>
    <n v="2.9605925562744599E-2"/>
    <x v="1"/>
    <n v="0"/>
  </r>
  <r>
    <s v="Post_4981"/>
    <x v="328"/>
    <x v="2"/>
    <x v="0"/>
    <x v="9"/>
    <x v="5"/>
    <x v="2"/>
    <n v="3512927"/>
    <n v="105027"/>
    <n v="72035"/>
    <n v="9542"/>
    <n v="186604"/>
    <n v="5.3119236465773413E-2"/>
    <x v="0"/>
    <n v="0"/>
  </r>
  <r>
    <s v="Post_4982"/>
    <x v="487"/>
    <x v="21"/>
    <x v="1"/>
    <x v="3"/>
    <x v="5"/>
    <x v="0"/>
    <n v="585134"/>
    <n v="202252"/>
    <n v="21758"/>
    <n v="37425"/>
    <n v="261435"/>
    <n v="0.44679509308978799"/>
    <x v="0"/>
    <n v="0"/>
  </r>
  <r>
    <s v="Post_4983"/>
    <x v="624"/>
    <x v="6"/>
    <x v="3"/>
    <x v="1"/>
    <x v="2"/>
    <x v="6"/>
    <n v="1661096"/>
    <n v="169872"/>
    <n v="45417"/>
    <n v="38557"/>
    <n v="253846"/>
    <n v="0.15281838015382615"/>
    <x v="2"/>
    <n v="0"/>
  </r>
  <r>
    <s v="Post_4984"/>
    <x v="82"/>
    <x v="22"/>
    <x v="1"/>
    <x v="1"/>
    <x v="0"/>
    <x v="5"/>
    <n v="3012183"/>
    <n v="86188"/>
    <n v="26059"/>
    <n v="39519"/>
    <n v="151766"/>
    <n v="5.0384057011144408E-2"/>
    <x v="1"/>
    <n v="0"/>
  </r>
  <r>
    <s v="Post_4985"/>
    <x v="3"/>
    <x v="2"/>
    <x v="0"/>
    <x v="4"/>
    <x v="5"/>
    <x v="7"/>
    <n v="3781363"/>
    <n v="74717"/>
    <n v="184"/>
    <n v="38904"/>
    <n v="113805"/>
    <n v="3.0096290676139795E-2"/>
    <x v="1"/>
    <n v="0"/>
  </r>
  <r>
    <s v="Post_4986"/>
    <x v="170"/>
    <x v="11"/>
    <x v="0"/>
    <x v="5"/>
    <x v="4"/>
    <x v="1"/>
    <n v="379978"/>
    <n v="409651"/>
    <n v="84380"/>
    <n v="34427"/>
    <n v="528458"/>
    <n v="1.3907594650216593"/>
    <x v="2"/>
    <n v="0"/>
  </r>
  <r>
    <s v="Post_4987"/>
    <x v="366"/>
    <x v="22"/>
    <x v="0"/>
    <x v="6"/>
    <x v="3"/>
    <x v="7"/>
    <n v="741969"/>
    <n v="301521"/>
    <n v="87955"/>
    <n v="15812"/>
    <n v="405288"/>
    <n v="0.54623306364551616"/>
    <x v="1"/>
    <n v="0"/>
  </r>
  <r>
    <s v="Post_4988"/>
    <x v="639"/>
    <x v="13"/>
    <x v="1"/>
    <x v="9"/>
    <x v="0"/>
    <x v="3"/>
    <n v="1143337"/>
    <n v="491688"/>
    <n v="11608"/>
    <n v="8331"/>
    <n v="511627"/>
    <n v="0.44748573692620813"/>
    <x v="0"/>
    <n v="0"/>
  </r>
  <r>
    <s v="Post_4989"/>
    <x v="554"/>
    <x v="5"/>
    <x v="0"/>
    <x v="1"/>
    <x v="4"/>
    <x v="6"/>
    <n v="2982589"/>
    <n v="275137"/>
    <n v="89488"/>
    <n v="42308"/>
    <n v="406933"/>
    <n v="0.13643616334667633"/>
    <x v="0"/>
    <n v="0"/>
  </r>
  <r>
    <s v="Post_4990"/>
    <x v="258"/>
    <x v="8"/>
    <x v="1"/>
    <x v="7"/>
    <x v="1"/>
    <x v="3"/>
    <n v="535624"/>
    <n v="202764"/>
    <n v="39983"/>
    <n v="22546"/>
    <n v="265293"/>
    <n v="0.49529707406688273"/>
    <x v="1"/>
    <n v="0"/>
  </r>
  <r>
    <s v="Post_4991"/>
    <x v="324"/>
    <x v="2"/>
    <x v="3"/>
    <x v="6"/>
    <x v="5"/>
    <x v="3"/>
    <n v="4989926"/>
    <n v="393298"/>
    <n v="99274"/>
    <n v="29395"/>
    <n v="521967"/>
    <n v="0.10460415645442438"/>
    <x v="2"/>
    <n v="0"/>
  </r>
  <r>
    <s v="Post_4992"/>
    <x v="2"/>
    <x v="0"/>
    <x v="1"/>
    <x v="9"/>
    <x v="1"/>
    <x v="2"/>
    <n v="10157"/>
    <n v="322897"/>
    <n v="93292"/>
    <n v="23766"/>
    <n v="439955"/>
    <n v="43.315447474648025"/>
    <x v="0"/>
    <n v="0"/>
  </r>
  <r>
    <s v="Post_4993"/>
    <x v="130"/>
    <x v="17"/>
    <x v="2"/>
    <x v="6"/>
    <x v="3"/>
    <x v="2"/>
    <n v="2026985"/>
    <n v="197746"/>
    <n v="92346"/>
    <n v="37291"/>
    <n v="327383"/>
    <n v="0.1615122953549237"/>
    <x v="2"/>
    <n v="0"/>
  </r>
  <r>
    <s v="Post_4994"/>
    <x v="419"/>
    <x v="0"/>
    <x v="3"/>
    <x v="1"/>
    <x v="3"/>
    <x v="7"/>
    <n v="3515254"/>
    <n v="213701"/>
    <n v="61770"/>
    <n v="25198"/>
    <n v="300669"/>
    <n v="8.5532652832483791E-2"/>
    <x v="1"/>
    <n v="0"/>
  </r>
  <r>
    <s v="Post_4995"/>
    <x v="145"/>
    <x v="23"/>
    <x v="1"/>
    <x v="3"/>
    <x v="1"/>
    <x v="2"/>
    <n v="940934"/>
    <n v="436187"/>
    <n v="12363"/>
    <n v="11054"/>
    <n v="459604"/>
    <n v="0.48845508824210837"/>
    <x v="2"/>
    <n v="0"/>
  </r>
  <r>
    <s v="Post_4996"/>
    <x v="646"/>
    <x v="15"/>
    <x v="3"/>
    <x v="1"/>
    <x v="0"/>
    <x v="4"/>
    <n v="4258236"/>
    <n v="381509"/>
    <n v="59209"/>
    <n v="4674"/>
    <n v="445392"/>
    <n v="0.10459542402065081"/>
    <x v="0"/>
    <n v="0"/>
  </r>
  <r>
    <s v="Post_4997"/>
    <x v="243"/>
    <x v="16"/>
    <x v="1"/>
    <x v="1"/>
    <x v="0"/>
    <x v="0"/>
    <n v="4841525"/>
    <n v="166266"/>
    <n v="54841"/>
    <n v="4832"/>
    <n v="225939"/>
    <n v="4.666690763757287E-2"/>
    <x v="1"/>
    <n v="0"/>
  </r>
  <r>
    <s v="Post_4998"/>
    <x v="70"/>
    <x v="5"/>
    <x v="3"/>
    <x v="9"/>
    <x v="1"/>
    <x v="7"/>
    <n v="2004080"/>
    <n v="32401"/>
    <n v="75229"/>
    <n v="33875"/>
    <n v="141505"/>
    <n v="7.0608458744161912E-2"/>
    <x v="2"/>
    <n v="0"/>
  </r>
  <r>
    <s v="Post_4999"/>
    <x v="415"/>
    <x v="15"/>
    <x v="1"/>
    <x v="4"/>
    <x v="1"/>
    <x v="6"/>
    <n v="2221665"/>
    <n v="46996"/>
    <n v="12954"/>
    <n v="42832"/>
    <n v="102782"/>
    <n v="4.6263500572768623E-2"/>
    <x v="2"/>
    <n v="0"/>
  </r>
  <r>
    <s v="Post_5000"/>
    <x v="417"/>
    <x v="2"/>
    <x v="1"/>
    <x v="9"/>
    <x v="5"/>
    <x v="4"/>
    <n v="2224007"/>
    <n v="72744"/>
    <n v="29945"/>
    <n v="46381"/>
    <n v="149070"/>
    <n v="6.7027666729466223E-2"/>
    <x v="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4EF62-1A41-43F4-8FA2-D756DD38CBF7}" name="TD_cuenta_PostID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B3" firstHeaderRow="1" firstDataRow="1" firstDataCol="0"/>
  <pivotFields count="23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 numFmtId="3"/>
  </dataFields>
  <formats count="1">
    <format dxfId="272">
      <pivotArea dataOnly="0" labelOnly="1" outline="0" axis="axisValues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E8538-61F7-4080-ACD7-BE7290ADB841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ntent_type" fieldListSortAscending="1">
  <location ref="K2:K9" firstHeaderRow="1" firstDataRow="1" firstDataCol="1"/>
  <pivotFields count="23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axis="axisRow" showAll="0">
      <items count="7">
        <item x="4"/>
        <item x="2"/>
        <item x="5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formats count="1">
    <format dxfId="273">
      <pivotArea field="5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CD716-4AC5-4D83-8B5F-16F5439D1F98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ashtag" fieldListSortAscending="1">
  <location ref="I2:I13" firstHeaderRow="1" firstDataRow="1" firstDataCol="1"/>
  <pivotFields count="23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axis="axisRow"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formats count="1">
    <format dxfId="274">
      <pivotArea field="4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F168A4-9265-4BAD-A5E4-93524F0CA209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latform" fieldListSortAscending="1">
  <location ref="G2:G7" firstHeaderRow="1" firstDataRow="1" firstDataCol="1"/>
  <pivotFields count="23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formats count="1">
    <format dxfId="275">
      <pivotArea field="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1D72D-1B57-4756-89DB-633A125E8C44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ño de Post_date">
  <location ref="E2:E5" firstHeaderRow="1" firstDataRow="1" firstDataCol="1"/>
  <pivotFields count="23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7"/>
  </rowFields>
  <rowItems count="3">
    <i>
      <x v="1"/>
    </i>
    <i>
      <x v="2"/>
    </i>
    <i t="grand">
      <x/>
    </i>
  </rowItems>
  <colItems count="1">
    <i/>
  </colItems>
  <formats count="1">
    <format dxfId="276">
      <pivotArea field="17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7D6B9-EAF8-47AC-853B-605AD5B21B99}" name="TablaDinámica8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ngagement_Level" fieldListSortAscending="1">
  <location ref="O2:O6" firstHeaderRow="1" firstDataRow="1" firstDataCol="1"/>
  <pivotFields count="23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formats count="1">
    <format dxfId="277">
      <pivotArea field="1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33B58D-AC3F-4F21-BCDC-12576E82029B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on" fieldListSortAscending="1">
  <location ref="M2:M11" firstHeaderRow="1" firstDataRow="1" firstDataCol="1"/>
  <pivotFields count="23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axis="axisRow"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formats count="1">
    <format dxfId="278">
      <pivotArea field="6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F85F37-3502-4115-B3B0-3DA2A75C178D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1:J50" firstHeaderRow="0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axis="axisRow"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Views" fld="7" baseField="0" baseItem="0"/>
    <dataField name="Suma de EngagementRate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246C11-C9CE-4B44-8771-579DC5B26A25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1:E50" firstHeaderRow="1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axis="axisRow" showAll="0" sortType="descending">
      <items count="9">
        <item x="3"/>
        <item x="2"/>
        <item x="6"/>
        <item x="5"/>
        <item x="1"/>
        <item x="4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7"/>
    </i>
    <i>
      <x v="1"/>
    </i>
    <i>
      <x v="6"/>
    </i>
    <i>
      <x v="2"/>
    </i>
    <i>
      <x v="4"/>
    </i>
    <i>
      <x/>
    </i>
    <i>
      <x v="3"/>
    </i>
    <i>
      <x v="5"/>
    </i>
    <i t="grand">
      <x/>
    </i>
  </rowItems>
  <colItems count="1">
    <i/>
  </colItems>
  <dataFields count="1">
    <dataField name="Suma de Views" fld="7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DE4185-B40E-4178-9274-1F694D0D6487}" name="PT_ANL_AvgInteractionsByContent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P26:S33" firstHeaderRow="0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axis="axisRow"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Likes" fld="8" subtotal="average" baseField="5" baseItem="0" numFmtId="4"/>
    <dataField name="Avg Shares" fld="9" subtotal="average" baseField="5" baseItem="0" numFmtId="4"/>
    <dataField name="Avg Comments" fld="10" subtotal="average" baseField="5" baseItem="0" numFmtId="4"/>
  </dataFields>
  <chartFormats count="3">
    <chartFormat chart="3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1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D79229-50C4-40E5-B23B-95B0D2AA5559}" name="PT_ANL_EngRateByContent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L26:M33" firstHeaderRow="1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axis="axisRow" showAll="0" sortType="descending">
      <items count="7">
        <item x="4"/>
        <item x="2"/>
        <item x="5"/>
        <item x="1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5"/>
  </rowFields>
  <rowItems count="7">
    <i>
      <x v="5"/>
    </i>
    <i>
      <x v="1"/>
    </i>
    <i>
      <x v="2"/>
    </i>
    <i>
      <x/>
    </i>
    <i>
      <x v="4"/>
    </i>
    <i>
      <x v="3"/>
    </i>
    <i t="grand">
      <x/>
    </i>
  </rowItems>
  <colItems count="1">
    <i/>
  </colItems>
  <dataFields count="1">
    <dataField name="Suma de Content_Engagement_Rate" fld="21" baseField="0" baseItem="0" numFmtId="1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533D61-2B84-4CA6-85DF-794C2D8B030F}" name="PT_ANL_ViewsByHashtag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H26:I37" firstHeaderRow="1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axis="axisRow" showAll="0" sortType="ascending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 v="9"/>
    </i>
    <i>
      <x v="4"/>
    </i>
    <i>
      <x v="6"/>
    </i>
    <i>
      <x v="2"/>
    </i>
    <i>
      <x v="8"/>
    </i>
    <i>
      <x v="1"/>
    </i>
    <i>
      <x/>
    </i>
    <i>
      <x v="7"/>
    </i>
    <i>
      <x v="3"/>
    </i>
    <i>
      <x v="5"/>
    </i>
    <i t="grand">
      <x/>
    </i>
  </rowItems>
  <colItems count="1">
    <i/>
  </colItems>
  <dataFields count="1">
    <dataField name="Suma de Views" fld="7" baseField="4" baseItem="3" numFmtId="3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830BF6-3D89-498A-BF2C-A1DA2E082EEF}" name="PT_DIST_EngLevel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D26:E30" firstHeaderRow="1" firstDataRow="1" firstDataCol="1"/>
  <pivotFields count="23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Cuenta de Post_ID" fld="0" subtotal="count" showDataAs="percentOfTotal" baseField="13" baseItem="0" numFmtId="1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E7841F-D550-4C90-8642-5E4512402261}" name="PT_TotalPost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:D3" firstHeaderRow="1" firstDataRow="1" firstDataCol="0"/>
  <pivotFields count="23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818027-60BD-441D-B931-E38A424B6DF1}" name="PT_KPI_TotalShares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2:J3" firstHeaderRow="1" firstDataRow="1" firstDataCol="0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Shares" fld="9" baseField="0" baseItem="0" numFmtId="164"/>
  </dataFields>
  <formats count="1">
    <format dxfId="2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95B95D-A0A1-48B2-AA8B-DCFDBDB312FA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P11:Q16" firstHeaderRow="1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/>
    </i>
    <i>
      <x v="3"/>
    </i>
    <i>
      <x v="2"/>
    </i>
    <i>
      <x v="1"/>
    </i>
    <i t="grand">
      <x/>
    </i>
  </rowItems>
  <colItems count="1">
    <i/>
  </colItems>
  <dataFields count="1">
    <dataField name="Suma de Platform_Engagement_Rate" fld="20" baseField="0" baseItem="0" numFmtId="1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DEA609-A418-400A-AB35-04EF909F7815}" name="PT_KPI_TotalComments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2:L3" firstHeaderRow="1" firstDataRow="1" firstDataCol="0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Comments" fld="10" baseField="0" baseItem="0" numFmtId="164"/>
  </dataFields>
  <formats count="1">
    <format dxfId="26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4ABA28-F8A2-4FF3-BFF4-9EC9DA82EAB8}" name="PT_KPI_AvgEngRate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:N3" firstHeaderRow="1" firstDataRow="1" firstDataCol="0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Engagement_Rate_Global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C028E7-F171-408B-8E6C-D2AD13475EE4}" name="PT_KPI_TotalViews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2:F3" firstHeaderRow="1" firstDataRow="1" firstDataCol="0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Views" fld="7" baseField="0" baseItem="0" numFmtId="164"/>
  </dataFields>
  <formats count="1">
    <format dxfId="27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DDEE8E-6F78-426B-B266-94C17BFA58CF}" name="PT_ANL_ViewsByPlatform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L11:M16" firstHeaderRow="1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Suma de Views" fld="7" baseField="0" baseItem="0"/>
  </dataFields>
  <chartFormats count="1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0A43E2-9C82-4EAB-BAA6-AD1F529EC9D0}" name="PT_KPI_TotalLikes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2:H3" firstHeaderRow="1" firstDataRow="1" firstDataCol="0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Likes" fld="8" baseField="0" baseItem="0" numFmtId="164"/>
  </dataFields>
  <formats count="1">
    <format dxfId="2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B4C9E8-5AEA-42AC-8B38-700EC6CA9F49}" name="PT_TR_EngRateByQuarter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H11:I22" firstHeaderRow="1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sd="0" x="0"/>
        <item x="1"/>
        <item x="2"/>
        <item sd="0" x="3"/>
      </items>
    </pivotField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Quarter_Engagement_Rate" fld="19" baseField="0" baseItem="0" numFmtId="1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5887DB-7280-4053-A3B0-9BB9916148F3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rowGrandTotals="0" colGrandTotals="0" itemPrintTitles="1" createdVersion="8" indent="0" outline="1" outlineData="1" multipleFieldFilters="0" chartFormat="11">
  <location ref="P2:Q5" firstHeaderRow="1" firstDataRow="1" firstDataCol="1"/>
  <pivotFields count="23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3">
    <i>
      <x/>
    </i>
    <i>
      <x v="1"/>
    </i>
    <i>
      <x v="2"/>
    </i>
  </rowItems>
  <colItems count="1">
    <i/>
  </colItems>
  <dataFields count="1">
    <dataField name="Cuenta de Post_ID" fld="0" subtotal="count" showDataAs="percentOfTotal" baseField="0" baseItem="0" numFmtId="10"/>
  </dataFields>
  <chartFormats count="4"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862E6E-522C-4EFD-A1BF-5C67BF46C9A7}" name="PT_TR_ViewsByQuarter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D11:E22" firstHeaderRow="1" firstDataRow="1" firstDataCol="1"/>
  <pivotFields count="23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Views" fld="7" baseField="0" baseItem="0"/>
  </dataFields>
  <chartFormats count="2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ABB79F3-9E06-4126-A9B4-BC1896426F49}" autoFormatId="16" applyNumberFormats="0" applyBorderFormats="0" applyFontFormats="0" applyPatternFormats="0" applyAlignmentFormats="0" applyWidthHeightFormats="0">
  <queryTableRefresh nextId="18" unboundColumnsRight="1">
    <queryTableFields count="15">
      <queryTableField id="1" name="Post_ID" tableColumnId="1"/>
      <queryTableField id="2" name="Post_Date" tableColumnId="2"/>
      <queryTableField id="17" dataBound="0" tableColumnId="15"/>
      <queryTableField id="3" name="Platform" tableColumnId="3"/>
      <queryTableField id="4" name="Hashtag" tableColumnId="4"/>
      <queryTableField id="5" name="Content_Type" tableColumnId="5"/>
      <queryTableField id="6" name="Region" tableColumnId="6"/>
      <queryTableField id="7" name="Views" tableColumnId="7"/>
      <queryTableField id="8" name="Likes" tableColumnId="8"/>
      <queryTableField id="9" name="Shares" tableColumnId="9"/>
      <queryTableField id="10" name="Comments" tableColumnId="10"/>
      <queryTableField id="16" dataBound="0" tableColumnId="14"/>
      <queryTableField id="15" dataBound="0" tableColumnId="13"/>
      <queryTableField id="11" name="Engagement_Level" tableColumnId="11"/>
      <queryTableField id="12" dataBound="0" tableColumnId="1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latform" xr10:uid="{B7D98338-76EB-4347-B35C-A9691D596146}" sourceName="Platform">
  <pivotTables>
    <pivotTable tabId="5" name="PT_TotalPost"/>
    <pivotTable tabId="5" name="PT_ANL_AvgInteractionsByContent"/>
    <pivotTable tabId="5" name="PT_ANL_EngRateByContent"/>
    <pivotTable tabId="5" name="PT_ANL_ViewsByHashtag"/>
    <pivotTable tabId="5" name="PT_ANL_ViewsByPlatform"/>
    <pivotTable tabId="5" name="PT_DIST_EngLevel"/>
    <pivotTable tabId="5" name="PT_KPI_AvgEngRate"/>
    <pivotTable tabId="5" name="PT_KPI_TotalComments"/>
    <pivotTable tabId="5" name="PT_KPI_TotalLikes"/>
    <pivotTable tabId="5" name="PT_KPI_TotalShares"/>
    <pivotTable tabId="5" name="PT_KPI_TotalViews"/>
    <pivotTable tabId="5" name="PT_TR_EngRateByQuarter"/>
    <pivotTable tabId="5" name="PT_TR_ViewsByQuarter"/>
    <pivotTable tabId="5" name="TablaDinámica1"/>
    <pivotTable tabId="5" name="TablaDinámica3"/>
    <pivotTable tabId="5" name="TablaDinámica5"/>
    <pivotTable tabId="5" name="TablaDinámica6"/>
  </pivotTables>
  <data>
    <tabular pivotCacheId="694229454">
      <items count="4">
        <i x="1" s="1"/>
        <i x="0" s="1"/>
        <i x="2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Hashtag" xr10:uid="{B46D7E41-21D5-4D57-A4DA-625519FF48D7}" sourceName="Hashtag">
  <pivotTables>
    <pivotTable tabId="5" name="TablaDinámica1"/>
    <pivotTable tabId="5" name="PT_ANL_AvgInteractionsByContent"/>
    <pivotTable tabId="5" name="PT_ANL_EngRateByContent"/>
    <pivotTable tabId="5" name="PT_ANL_ViewsByHashtag"/>
    <pivotTable tabId="5" name="PT_ANL_ViewsByPlatform"/>
    <pivotTable tabId="5" name="PT_DIST_EngLevel"/>
    <pivotTable tabId="5" name="PT_KPI_AvgEngRate"/>
    <pivotTable tabId="5" name="PT_KPI_TotalComments"/>
    <pivotTable tabId="5" name="PT_KPI_TotalLikes"/>
    <pivotTable tabId="5" name="PT_KPI_TotalShares"/>
    <pivotTable tabId="5" name="PT_KPI_TotalViews"/>
    <pivotTable tabId="5" name="PT_TotalPost"/>
    <pivotTable tabId="5" name="PT_TR_EngRateByQuarter"/>
    <pivotTable tabId="5" name="PT_TR_ViewsByQuarter"/>
    <pivotTable tabId="5" name="TablaDinámica3"/>
    <pivotTable tabId="5" name="TablaDinámica5"/>
    <pivotTable tabId="5" name="TablaDinámica6"/>
  </pivotTables>
  <data>
    <tabular pivotCacheId="694229454">
      <items count="10">
        <i x="0" s="1"/>
        <i x="3" s="1"/>
        <i x="2" s="1"/>
        <i x="1" s="1"/>
        <i x="9" s="1"/>
        <i x="7" s="1"/>
        <i x="4" s="1"/>
        <i x="5" s="1"/>
        <i x="8" s="1"/>
        <i x="6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tent_Type" xr10:uid="{F042C18A-0532-44F8-82E2-154EB0805C5E}" sourceName="Content_Type">
  <pivotTables>
    <pivotTable tabId="5" name="PT_ANL_EngRateByContent"/>
    <pivotTable tabId="5" name="PT_ANL_AvgInteractionsByContent"/>
    <pivotTable tabId="5" name="PT_ANL_ViewsByHashtag"/>
    <pivotTable tabId="5" name="PT_ANL_ViewsByPlatform"/>
    <pivotTable tabId="5" name="PT_DIST_EngLevel"/>
    <pivotTable tabId="5" name="PT_KPI_AvgEngRate"/>
    <pivotTable tabId="5" name="PT_KPI_TotalComments"/>
    <pivotTable tabId="5" name="PT_KPI_TotalLikes"/>
    <pivotTable tabId="5" name="PT_KPI_TotalShares"/>
    <pivotTable tabId="5" name="PT_KPI_TotalViews"/>
    <pivotTable tabId="5" name="PT_TotalPost"/>
    <pivotTable tabId="5" name="PT_TR_EngRateByQuarter"/>
    <pivotTable tabId="5" name="PT_TR_ViewsByQuarter"/>
    <pivotTable tabId="5" name="TablaDinámica1"/>
    <pivotTable tabId="5" name="TablaDinámica3"/>
    <pivotTable tabId="5" name="TablaDinámica5"/>
    <pivotTable tabId="5" name="TablaDinámica6"/>
  </pivotTables>
  <data>
    <tabular pivotCacheId="694229454">
      <items count="6">
        <i x="4" s="1"/>
        <i x="2" s="1"/>
        <i x="5" s="1"/>
        <i x="1" s="1"/>
        <i x="3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" xr10:uid="{9D848E56-CD92-4902-A690-ACE999AC1949}" sourceName="Region">
  <pivotTables>
    <pivotTable tabId="5" name="TablaDinámica5"/>
    <pivotTable tabId="5" name="PT_ANL_AvgInteractionsByContent"/>
    <pivotTable tabId="5" name="PT_ANL_EngRateByContent"/>
    <pivotTable tabId="5" name="PT_ANL_ViewsByHashtag"/>
    <pivotTable tabId="5" name="PT_ANL_ViewsByPlatform"/>
    <pivotTable tabId="5" name="PT_DIST_EngLevel"/>
    <pivotTable tabId="5" name="PT_KPI_AvgEngRate"/>
    <pivotTable tabId="5" name="PT_KPI_TotalComments"/>
    <pivotTable tabId="5" name="PT_KPI_TotalLikes"/>
    <pivotTable tabId="5" name="PT_KPI_TotalShares"/>
    <pivotTable tabId="5" name="PT_KPI_TotalViews"/>
    <pivotTable tabId="5" name="PT_TotalPost"/>
    <pivotTable tabId="5" name="PT_TR_EngRateByQuarter"/>
    <pivotTable tabId="5" name="PT_TR_ViewsByQuarter"/>
    <pivotTable tabId="5" name="TablaDinámica1"/>
    <pivotTable tabId="5" name="TablaDinámica3"/>
    <pivotTable tabId="5" name="TablaDinámica6"/>
  </pivotTables>
  <data>
    <tabular pivotCacheId="694229454">
      <items count="8">
        <i x="3" s="1"/>
        <i x="2" s="1"/>
        <i x="6" s="1"/>
        <i x="5" s="1"/>
        <i x="1" s="1"/>
        <i x="4" s="1"/>
        <i x="0" s="1"/>
        <i x="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LR_FLT_Platform" xr10:uid="{8B996531-A5AB-4F2E-B37A-59433819D3D0}" cache="SegmentaciónDeDatos_Platform" caption="Platform" style="SlicerStyleDark1" rowHeight="247650"/>
  <slicer name="SLR_FLT_Hashtag" xr10:uid="{8890A9CC-7991-4D61-8A6A-5911355F3FAA}" cache="SegmentaciónDeDatos_Hashtag" caption="Hashtag" style="SlicerStyleDark1" rowHeight="247650"/>
  <slicer name="Content_Type" xr10:uid="{5C9EC873-CCB0-423D-AC14-7F7968CEEB0C}" cache="SegmentaciónDeDatos_Content_Type" caption="Content_Type" style="SlicerStyleDark1" rowHeight="247650"/>
  <slicer name="SLR_FLT_Region" xr10:uid="{5A4A6645-A0E6-49CD-8F01-CE5DA56C104E}" cache="SegmentaciónDeDatos_Region" caption="Region" style="SlicerStyleDark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DE909E-6EB0-4FBF-9C15-509EB35958C1}" name="bbdd_Social_Media_Trends" displayName="bbdd_Social_Media_Trends" ref="A1:O5001" tableType="queryTable" totalsRowShown="0">
  <autoFilter ref="A1:O5001" xr:uid="{E5DE909E-6EB0-4FBF-9C15-509EB35958C1}">
    <filterColumn colId="3">
      <filters>
        <filter val="YouTube"/>
      </filters>
    </filterColumn>
  </autoFilter>
  <tableColumns count="15">
    <tableColumn id="1" xr3:uid="{03AB1F4E-8394-4347-AE1E-EDD7F1ABFE0D}" uniqueName="1" name="Post_ID" queryTableFieldId="1" dataDxfId="289"/>
    <tableColumn id="2" xr3:uid="{90179F21-17DD-4032-BD4D-12FF634D79DB}" uniqueName="2" name="Post_Date" queryTableFieldId="2" dataDxfId="288"/>
    <tableColumn id="15" xr3:uid="{2C6580A3-2EC1-4B09-98BF-9799521A1ED4}" uniqueName="15" name="Year_Month" queryTableFieldId="17" dataDxfId="287">
      <calculatedColumnFormula>TEXT(bbdd_Social_Media_Trends[[#This Row],[Post_Date]],"aaaa-mm")</calculatedColumnFormula>
    </tableColumn>
    <tableColumn id="3" xr3:uid="{09905F18-20C2-4AFE-8BE8-9D67A0BF8F86}" uniqueName="3" name="Platform" queryTableFieldId="3" dataDxfId="286"/>
    <tableColumn id="4" xr3:uid="{26B4C6A0-4D11-464C-8B26-52517AB72DBE}" uniqueName="4" name="Hashtag" queryTableFieldId="4" dataDxfId="285"/>
    <tableColumn id="5" xr3:uid="{0E1EC019-5CFD-41FF-9FD6-F28C37DC6CBB}" uniqueName="5" name="Content_Type" queryTableFieldId="5" dataDxfId="284"/>
    <tableColumn id="6" xr3:uid="{B1990AB3-79FA-47DC-A7AC-58319F1789FA}" uniqueName="6" name="Region" queryTableFieldId="6" dataDxfId="283"/>
    <tableColumn id="7" xr3:uid="{DE30416F-D9AD-4C1B-8896-912C0CDFA341}" uniqueName="7" name="Views" queryTableFieldId="7"/>
    <tableColumn id="8" xr3:uid="{1FC5DC70-9F76-4D7D-8471-85949D295889}" uniqueName="8" name="Likes" queryTableFieldId="8"/>
    <tableColumn id="9" xr3:uid="{70E2799A-31B0-4836-925A-36188470468F}" uniqueName="9" name="Shares" queryTableFieldId="9"/>
    <tableColumn id="10" xr3:uid="{FC83F804-263B-4A95-9135-5782510B5D69}" uniqueName="10" name="Comments" queryTableFieldId="10"/>
    <tableColumn id="14" xr3:uid="{B9FBE85C-ABC2-4925-BFEE-FB964D50622E}" uniqueName="14" name="Interactions" queryTableFieldId="16" dataDxfId="282">
      <calculatedColumnFormula>bbdd_Social_Media_Trends[[#This Row],[Likes]]+bbdd_Social_Media_Trends[[#This Row],[Shares]]+bbdd_Social_Media_Trends[[#This Row],[Comments]]</calculatedColumnFormula>
    </tableColumn>
    <tableColumn id="13" xr3:uid="{CB950DBD-0309-4D96-A66B-0E5CA6063772}" uniqueName="13" name="Engagement_Rate" queryTableFieldId="15" dataDxfId="281">
      <calculatedColumnFormula>bbdd_Social_Media_Trends[[#This Row],[Interactions]]/bbdd_Social_Media_Trends[[#This Row],[Views]]</calculatedColumnFormula>
    </tableColumn>
    <tableColumn id="11" xr3:uid="{934C6051-B01A-4D3F-A7A8-434230523BBD}" uniqueName="11" name="Engagement_Level" queryTableFieldId="11" dataDxfId="280"/>
    <tableColumn id="12" xr3:uid="{62943D68-1C79-4144-9503-6CC6804DA75D}" uniqueName="12" name="Duplicados" queryTableFieldId="12" dataDxfId="279">
      <calculatedColumnFormula>IF(ISERROR(VLOOKUP(A2,A3:A5000,1,FALSE)),0, 1)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E2133F-CAD0-4557-BCFD-D13E0F975E7B}" name="Tabla2" displayName="Tabla2" ref="A1:C9" totalsRowShown="0">
  <autoFilter ref="A1:C9" xr:uid="{11E2133F-CAD0-4557-BCFD-D13E0F975E7B}"/>
  <tableColumns count="3">
    <tableColumn id="1" xr3:uid="{2F6FC3B7-BABD-4B4B-A402-1EE35680BD47}" name="PAIS" dataDxfId="267"/>
    <tableColumn id="3" xr3:uid="{F2CC28F6-45CE-4BC3-ACD0-BD64EF88CAA3}" name="views_millions" dataDxfId="265">
      <calculatedColumnFormula>Tabla2[[#This Row],[VIEWS]]/1000000</calculatedColumnFormula>
    </tableColumn>
    <tableColumn id="2" xr3:uid="{646F0CFB-7E8F-4175-A058-1F7302B515C5}" name="VIEWS" dataDxfId="2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32D876-F0BB-492D-A738-819094C49CBB}" name="tblScatter_ViewsEngagement" displayName="tblScatter_ViewsEngagement" ref="A1:C9" totalsRowShown="0" headerRowDxfId="260" headerRowBorderDxfId="264">
  <autoFilter ref="A1:C9" xr:uid="{4032D876-F0BB-492D-A738-819094C49CBB}"/>
  <sortState xmlns:xlrd2="http://schemas.microsoft.com/office/spreadsheetml/2017/richdata2" ref="A2:C9">
    <sortCondition descending="1" ref="C1:C9"/>
  </sortState>
  <tableColumns count="3">
    <tableColumn id="1" xr3:uid="{0F9AAD1F-4544-48EF-8539-29D96359BFEB}" name="pais" dataDxfId="263"/>
    <tableColumn id="2" xr3:uid="{F66FF4F5-3995-4F2A-B68C-9028B324ECB9}" name="Views" dataDxfId="262"/>
    <tableColumn id="3" xr3:uid="{665D9575-0063-47A6-BAF4-07FF3016E541}" name="Engagement_Rate" dataDxfId="26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13" Type="http://schemas.openxmlformats.org/officeDocument/2006/relationships/pivotTable" Target="../pivotTables/pivotTable20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12" Type="http://schemas.openxmlformats.org/officeDocument/2006/relationships/pivotTable" Target="../pivotTables/pivotTable19.xml"/><Relationship Id="rId17" Type="http://schemas.openxmlformats.org/officeDocument/2006/relationships/pivotTable" Target="../pivotTables/pivotTable24.xml"/><Relationship Id="rId2" Type="http://schemas.openxmlformats.org/officeDocument/2006/relationships/pivotTable" Target="../pivotTables/pivotTable9.xml"/><Relationship Id="rId16" Type="http://schemas.openxmlformats.org/officeDocument/2006/relationships/pivotTable" Target="../pivotTables/pivotTable23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11" Type="http://schemas.openxmlformats.org/officeDocument/2006/relationships/pivotTable" Target="../pivotTables/pivotTable18.xml"/><Relationship Id="rId5" Type="http://schemas.openxmlformats.org/officeDocument/2006/relationships/pivotTable" Target="../pivotTables/pivotTable12.xml"/><Relationship Id="rId15" Type="http://schemas.openxmlformats.org/officeDocument/2006/relationships/pivotTable" Target="../pivotTables/pivotTable22.xml"/><Relationship Id="rId10" Type="http://schemas.openxmlformats.org/officeDocument/2006/relationships/pivotTable" Target="../pivotTables/pivotTable17.xml"/><Relationship Id="rId4" Type="http://schemas.openxmlformats.org/officeDocument/2006/relationships/pivotTable" Target="../pivotTables/pivotTable11.xml"/><Relationship Id="rId9" Type="http://schemas.openxmlformats.org/officeDocument/2006/relationships/pivotTable" Target="../pivotTables/pivotTable16.xml"/><Relationship Id="rId14" Type="http://schemas.openxmlformats.org/officeDocument/2006/relationships/pivotTable" Target="../pivotTables/pivotTable2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4812-68A2-498F-8A16-51E3B072D5FB}">
  <dimension ref="A1:O5001"/>
  <sheetViews>
    <sheetView workbookViewId="0">
      <selection activeCell="K8" sqref="K8"/>
    </sheetView>
  </sheetViews>
  <sheetFormatPr baseColWidth="10" defaultRowHeight="14.4"/>
  <cols>
    <col min="1" max="1" width="9.44140625" bestFit="1" customWidth="1"/>
    <col min="3" max="3" width="12.77734375" bestFit="1" customWidth="1"/>
    <col min="4" max="4" width="10.44140625" bestFit="1" customWidth="1"/>
    <col min="5" max="5" width="10" bestFit="1" customWidth="1"/>
    <col min="6" max="6" width="14.44140625" bestFit="1" customWidth="1"/>
    <col min="7" max="7" width="8.77734375" bestFit="1" customWidth="1"/>
    <col min="8" max="8" width="8.109375" bestFit="1" customWidth="1"/>
    <col min="9" max="9" width="7.5546875" bestFit="1" customWidth="1"/>
    <col min="10" max="10" width="8.88671875" bestFit="1" customWidth="1"/>
    <col min="11" max="11" width="12.33203125" bestFit="1" customWidth="1"/>
    <col min="12" max="12" width="12.33203125" customWidth="1"/>
    <col min="13" max="13" width="17.88671875" bestFit="1" customWidth="1"/>
    <col min="14" max="14" width="18.5546875" bestFit="1" customWidth="1"/>
    <col min="15" max="15" width="12.6640625" bestFit="1" customWidth="1"/>
  </cols>
  <sheetData>
    <row r="1" spans="1:15">
      <c r="A1" t="s">
        <v>0</v>
      </c>
      <c r="B1" t="s">
        <v>1</v>
      </c>
      <c r="C1" t="s">
        <v>5055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5054</v>
      </c>
      <c r="M1" t="s">
        <v>5053</v>
      </c>
      <c r="N1" t="s">
        <v>10</v>
      </c>
      <c r="O1" t="s">
        <v>5044</v>
      </c>
    </row>
    <row r="2" spans="1:15" hidden="1">
      <c r="A2" s="1" t="s">
        <v>11</v>
      </c>
      <c r="B2" s="2">
        <v>44574</v>
      </c>
      <c r="C2" s="14" t="str">
        <f>TEXT(bbdd_Social_Media_Trends[[#This Row],[Post_Date]],"aaaa-mm")</f>
        <v>2022-01</v>
      </c>
      <c r="D2" s="1" t="s">
        <v>12</v>
      </c>
      <c r="E2" s="1" t="s">
        <v>13</v>
      </c>
      <c r="F2" s="1" t="s">
        <v>14</v>
      </c>
      <c r="G2" s="1" t="s">
        <v>15</v>
      </c>
      <c r="H2">
        <v>4163464</v>
      </c>
      <c r="I2">
        <v>339431</v>
      </c>
      <c r="J2">
        <v>53135</v>
      </c>
      <c r="K2">
        <v>19346</v>
      </c>
      <c r="L2">
        <f>bbdd_Social_Media_Trends[[#This Row],[Likes]]+bbdd_Social_Media_Trends[[#This Row],[Shares]]+bbdd_Social_Media_Trends[[#This Row],[Comments]]</f>
        <v>411912</v>
      </c>
      <c r="M2">
        <f>bbdd_Social_Media_Trends[[#This Row],[Interactions]]/bbdd_Social_Media_Trends[[#This Row],[Views]]</f>
        <v>9.8934925341014113E-2</v>
      </c>
      <c r="N2" s="1" t="s">
        <v>16</v>
      </c>
      <c r="O2" s="4">
        <f t="shared" ref="O2:O65" si="0">IF(ISERROR(VLOOKUP(A2,A3:A5000,1,FALSE)),0, 1)</f>
        <v>0</v>
      </c>
    </row>
    <row r="3" spans="1:15" hidden="1">
      <c r="A3" s="1" t="s">
        <v>17</v>
      </c>
      <c r="B3" s="2">
        <v>44694</v>
      </c>
      <c r="C3" s="13" t="str">
        <f>TEXT(bbdd_Social_Media_Trends[[#This Row],[Post_Date]],"aaaa-mm")</f>
        <v>2022-05</v>
      </c>
      <c r="D3" s="1" t="s">
        <v>18</v>
      </c>
      <c r="E3" s="1" t="s">
        <v>19</v>
      </c>
      <c r="F3" s="1" t="s">
        <v>20</v>
      </c>
      <c r="G3" s="1" t="s">
        <v>21</v>
      </c>
      <c r="H3">
        <v>4155940</v>
      </c>
      <c r="I3">
        <v>215240</v>
      </c>
      <c r="J3">
        <v>65860</v>
      </c>
      <c r="K3">
        <v>27239</v>
      </c>
      <c r="L3">
        <f>bbdd_Social_Media_Trends[[#This Row],[Likes]]+bbdd_Social_Media_Trends[[#This Row],[Shares]]+bbdd_Social_Media_Trends[[#This Row],[Comments]]</f>
        <v>308339</v>
      </c>
      <c r="M3">
        <f>bbdd_Social_Media_Trends[[#This Row],[Interactions]]/bbdd_Social_Media_Trends[[#This Row],[Views]]</f>
        <v>7.4192360813678734E-2</v>
      </c>
      <c r="N3" s="1" t="s">
        <v>22</v>
      </c>
      <c r="O3" s="4">
        <f t="shared" si="0"/>
        <v>0</v>
      </c>
    </row>
    <row r="4" spans="1:15" hidden="1">
      <c r="A4" s="1" t="s">
        <v>23</v>
      </c>
      <c r="B4" s="2">
        <v>44568</v>
      </c>
      <c r="C4" s="13" t="str">
        <f>TEXT(bbdd_Social_Media_Trends[[#This Row],[Post_Date]],"aaaa-mm")</f>
        <v>2022-01</v>
      </c>
      <c r="D4" s="1" t="s">
        <v>24</v>
      </c>
      <c r="E4" s="1" t="s">
        <v>13</v>
      </c>
      <c r="F4" s="1" t="s">
        <v>14</v>
      </c>
      <c r="G4" s="1" t="s">
        <v>25</v>
      </c>
      <c r="H4">
        <v>3666211</v>
      </c>
      <c r="I4">
        <v>327143</v>
      </c>
      <c r="J4">
        <v>39423</v>
      </c>
      <c r="K4">
        <v>36223</v>
      </c>
      <c r="L4">
        <f>bbdd_Social_Media_Trends[[#This Row],[Likes]]+bbdd_Social_Media_Trends[[#This Row],[Shares]]+bbdd_Social_Media_Trends[[#This Row],[Comments]]</f>
        <v>402789</v>
      </c>
      <c r="M4">
        <f>bbdd_Social_Media_Trends[[#This Row],[Interactions]]/bbdd_Social_Media_Trends[[#This Row],[Views]]</f>
        <v>0.10986519870242056</v>
      </c>
      <c r="N4" s="1" t="s">
        <v>22</v>
      </c>
      <c r="O4" s="4">
        <f t="shared" si="0"/>
        <v>0</v>
      </c>
    </row>
    <row r="5" spans="1:15">
      <c r="A5" s="1" t="s">
        <v>26</v>
      </c>
      <c r="B5" s="2">
        <v>44900</v>
      </c>
      <c r="C5" s="13" t="str">
        <f>TEXT(bbdd_Social_Media_Trends[[#This Row],[Post_Date]],"aaaa-mm")</f>
        <v>2022-12</v>
      </c>
      <c r="D5" s="1" t="s">
        <v>27</v>
      </c>
      <c r="E5" s="1" t="s">
        <v>19</v>
      </c>
      <c r="F5" s="1" t="s">
        <v>20</v>
      </c>
      <c r="G5" s="1" t="s">
        <v>28</v>
      </c>
      <c r="H5">
        <v>917951</v>
      </c>
      <c r="I5">
        <v>127125</v>
      </c>
      <c r="J5">
        <v>11687</v>
      </c>
      <c r="K5">
        <v>36806</v>
      </c>
      <c r="L5">
        <f>bbdd_Social_Media_Trends[[#This Row],[Likes]]+bbdd_Social_Media_Trends[[#This Row],[Shares]]+bbdd_Social_Media_Trends[[#This Row],[Comments]]</f>
        <v>175618</v>
      </c>
      <c r="M5">
        <f>bbdd_Social_Media_Trends[[#This Row],[Interactions]]/bbdd_Social_Media_Trends[[#This Row],[Views]]</f>
        <v>0.19131522270796589</v>
      </c>
      <c r="N5" s="1" t="s">
        <v>29</v>
      </c>
      <c r="O5" s="4">
        <f t="shared" si="0"/>
        <v>0</v>
      </c>
    </row>
    <row r="6" spans="1:15" hidden="1">
      <c r="A6" s="1" t="s">
        <v>30</v>
      </c>
      <c r="B6" s="2">
        <v>45008</v>
      </c>
      <c r="C6" s="13" t="str">
        <f>TEXT(bbdd_Social_Media_Trends[[#This Row],[Post_Date]],"aaaa-mm")</f>
        <v>2023-03</v>
      </c>
      <c r="D6" s="1" t="s">
        <v>12</v>
      </c>
      <c r="E6" s="1" t="s">
        <v>31</v>
      </c>
      <c r="F6" s="1" t="s">
        <v>32</v>
      </c>
      <c r="G6" s="1" t="s">
        <v>25</v>
      </c>
      <c r="H6">
        <v>64866</v>
      </c>
      <c r="I6">
        <v>171361</v>
      </c>
      <c r="J6">
        <v>69581</v>
      </c>
      <c r="K6">
        <v>6376</v>
      </c>
      <c r="L6">
        <f>bbdd_Social_Media_Trends[[#This Row],[Likes]]+bbdd_Social_Media_Trends[[#This Row],[Shares]]+bbdd_Social_Media_Trends[[#This Row],[Comments]]</f>
        <v>247318</v>
      </c>
      <c r="M6">
        <f>bbdd_Social_Media_Trends[[#This Row],[Interactions]]/bbdd_Social_Media_Trends[[#This Row],[Views]]</f>
        <v>3.8127524434989053</v>
      </c>
      <c r="N6" s="1" t="s">
        <v>22</v>
      </c>
      <c r="O6" s="4">
        <f t="shared" si="0"/>
        <v>0</v>
      </c>
    </row>
    <row r="7" spans="1:15" hidden="1">
      <c r="A7" s="1" t="s">
        <v>33</v>
      </c>
      <c r="B7" s="2">
        <v>44888</v>
      </c>
      <c r="C7" s="13" t="str">
        <f>TEXT(bbdd_Social_Media_Trends[[#This Row],[Post_Date]],"aaaa-mm")</f>
        <v>2022-11</v>
      </c>
      <c r="D7" s="1" t="s">
        <v>18</v>
      </c>
      <c r="E7" s="1" t="s">
        <v>13</v>
      </c>
      <c r="F7" s="1" t="s">
        <v>20</v>
      </c>
      <c r="G7" s="1" t="s">
        <v>28</v>
      </c>
      <c r="H7">
        <v>1323566</v>
      </c>
      <c r="I7">
        <v>136282</v>
      </c>
      <c r="J7">
        <v>86979</v>
      </c>
      <c r="K7">
        <v>47129</v>
      </c>
      <c r="L7">
        <f>bbdd_Social_Media_Trends[[#This Row],[Likes]]+bbdd_Social_Media_Trends[[#This Row],[Shares]]+bbdd_Social_Media_Trends[[#This Row],[Comments]]</f>
        <v>270390</v>
      </c>
      <c r="M7">
        <f>bbdd_Social_Media_Trends[[#This Row],[Interactions]]/bbdd_Social_Media_Trends[[#This Row],[Views]]</f>
        <v>0.20428901921022449</v>
      </c>
      <c r="N7" s="1" t="s">
        <v>29</v>
      </c>
      <c r="O7" s="4">
        <f t="shared" si="0"/>
        <v>0</v>
      </c>
    </row>
    <row r="8" spans="1:15">
      <c r="A8" s="1" t="s">
        <v>34</v>
      </c>
      <c r="B8" s="2">
        <v>44721</v>
      </c>
      <c r="C8" s="13" t="str">
        <f>TEXT(bbdd_Social_Media_Trends[[#This Row],[Post_Date]],"aaaa-mm")</f>
        <v>2022-06</v>
      </c>
      <c r="D8" s="1" t="s">
        <v>27</v>
      </c>
      <c r="E8" s="1" t="s">
        <v>35</v>
      </c>
      <c r="F8" s="1" t="s">
        <v>36</v>
      </c>
      <c r="G8" s="1" t="s">
        <v>37</v>
      </c>
      <c r="H8">
        <v>627233</v>
      </c>
      <c r="I8">
        <v>84121</v>
      </c>
      <c r="J8">
        <v>97973</v>
      </c>
      <c r="K8">
        <v>32648</v>
      </c>
      <c r="L8">
        <f>bbdd_Social_Media_Trends[[#This Row],[Likes]]+bbdd_Social_Media_Trends[[#This Row],[Shares]]+bbdd_Social_Media_Trends[[#This Row],[Comments]]</f>
        <v>214742</v>
      </c>
      <c r="M8">
        <f>bbdd_Social_Media_Trends[[#This Row],[Interactions]]/bbdd_Social_Media_Trends[[#This Row],[Views]]</f>
        <v>0.34236400189403299</v>
      </c>
      <c r="N8" s="1" t="s">
        <v>22</v>
      </c>
      <c r="O8" s="4">
        <f t="shared" si="0"/>
        <v>0</v>
      </c>
    </row>
    <row r="9" spans="1:15">
      <c r="A9" s="1" t="s">
        <v>38</v>
      </c>
      <c r="B9" s="2">
        <v>44575</v>
      </c>
      <c r="C9" s="13" t="str">
        <f>TEXT(bbdd_Social_Media_Trends[[#This Row],[Post_Date]],"aaaa-mm")</f>
        <v>2022-01</v>
      </c>
      <c r="D9" s="1" t="s">
        <v>27</v>
      </c>
      <c r="E9" s="1" t="s">
        <v>39</v>
      </c>
      <c r="F9" s="1" t="s">
        <v>20</v>
      </c>
      <c r="G9" s="1" t="s">
        <v>15</v>
      </c>
      <c r="H9">
        <v>2066886</v>
      </c>
      <c r="I9">
        <v>317502</v>
      </c>
      <c r="J9">
        <v>45222</v>
      </c>
      <c r="K9">
        <v>33638</v>
      </c>
      <c r="L9">
        <f>bbdd_Social_Media_Trends[[#This Row],[Likes]]+bbdd_Social_Media_Trends[[#This Row],[Shares]]+bbdd_Social_Media_Trends[[#This Row],[Comments]]</f>
        <v>396362</v>
      </c>
      <c r="M9">
        <f>bbdd_Social_Media_Trends[[#This Row],[Interactions]]/bbdd_Social_Media_Trends[[#This Row],[Views]]</f>
        <v>0.19176771239439427</v>
      </c>
      <c r="N9" s="1" t="s">
        <v>16</v>
      </c>
      <c r="O9" s="4">
        <f t="shared" si="0"/>
        <v>0</v>
      </c>
    </row>
    <row r="10" spans="1:15" hidden="1">
      <c r="A10" s="1" t="s">
        <v>40</v>
      </c>
      <c r="B10" s="2">
        <v>44805</v>
      </c>
      <c r="C10" s="13" t="str">
        <f>TEXT(bbdd_Social_Media_Trends[[#This Row],[Post_Date]],"aaaa-mm")</f>
        <v>2022-09</v>
      </c>
      <c r="D10" s="1" t="s">
        <v>24</v>
      </c>
      <c r="E10" s="1" t="s">
        <v>19</v>
      </c>
      <c r="F10" s="1" t="s">
        <v>41</v>
      </c>
      <c r="G10" s="1" t="s">
        <v>21</v>
      </c>
      <c r="H10">
        <v>2169523</v>
      </c>
      <c r="I10">
        <v>496078</v>
      </c>
      <c r="J10">
        <v>96041</v>
      </c>
      <c r="K10">
        <v>30174</v>
      </c>
      <c r="L10">
        <f>bbdd_Social_Media_Trends[[#This Row],[Likes]]+bbdd_Social_Media_Trends[[#This Row],[Shares]]+bbdd_Social_Media_Trends[[#This Row],[Comments]]</f>
        <v>622293</v>
      </c>
      <c r="M10">
        <f>bbdd_Social_Media_Trends[[#This Row],[Interactions]]/bbdd_Social_Media_Trends[[#This Row],[Views]]</f>
        <v>0.2868340183533431</v>
      </c>
      <c r="N10" s="1" t="s">
        <v>22</v>
      </c>
      <c r="O10" s="4">
        <f t="shared" si="0"/>
        <v>0</v>
      </c>
    </row>
    <row r="11" spans="1:15" hidden="1">
      <c r="A11" s="1" t="s">
        <v>42</v>
      </c>
      <c r="B11" s="2">
        <v>44927</v>
      </c>
      <c r="C11" s="13" t="str">
        <f>TEXT(bbdd_Social_Media_Trends[[#This Row],[Post_Date]],"aaaa-mm")</f>
        <v>2023-01</v>
      </c>
      <c r="D11" s="1" t="s">
        <v>12</v>
      </c>
      <c r="E11" s="1" t="s">
        <v>39</v>
      </c>
      <c r="F11" s="1" t="s">
        <v>20</v>
      </c>
      <c r="G11" s="1" t="s">
        <v>21</v>
      </c>
      <c r="H11">
        <v>3898384</v>
      </c>
      <c r="I11">
        <v>8634</v>
      </c>
      <c r="J11">
        <v>69378</v>
      </c>
      <c r="K11">
        <v>42700</v>
      </c>
      <c r="L11">
        <f>bbdd_Social_Media_Trends[[#This Row],[Likes]]+bbdd_Social_Media_Trends[[#This Row],[Shares]]+bbdd_Social_Media_Trends[[#This Row],[Comments]]</f>
        <v>120712</v>
      </c>
      <c r="M11">
        <f>bbdd_Social_Media_Trends[[#This Row],[Interactions]]/bbdd_Social_Media_Trends[[#This Row],[Views]]</f>
        <v>3.0964625342193072E-2</v>
      </c>
      <c r="N11" s="1" t="s">
        <v>29</v>
      </c>
      <c r="O11" s="4">
        <f t="shared" si="0"/>
        <v>0</v>
      </c>
    </row>
    <row r="12" spans="1:15" hidden="1">
      <c r="A12" s="1" t="s">
        <v>43</v>
      </c>
      <c r="B12" s="2">
        <v>45147</v>
      </c>
      <c r="C12" s="13" t="str">
        <f>TEXT(bbdd_Social_Media_Trends[[#This Row],[Post_Date]],"aaaa-mm")</f>
        <v>2023-08</v>
      </c>
      <c r="D12" s="1" t="s">
        <v>18</v>
      </c>
      <c r="E12" s="1" t="s">
        <v>35</v>
      </c>
      <c r="F12" s="1" t="s">
        <v>41</v>
      </c>
      <c r="G12" s="1" t="s">
        <v>44</v>
      </c>
      <c r="H12">
        <v>4070332</v>
      </c>
      <c r="I12">
        <v>379894</v>
      </c>
      <c r="J12">
        <v>46012</v>
      </c>
      <c r="K12">
        <v>25242</v>
      </c>
      <c r="L12">
        <f>bbdd_Social_Media_Trends[[#This Row],[Likes]]+bbdd_Social_Media_Trends[[#This Row],[Shares]]+bbdd_Social_Media_Trends[[#This Row],[Comments]]</f>
        <v>451148</v>
      </c>
      <c r="M12">
        <f>bbdd_Social_Media_Trends[[#This Row],[Interactions]]/bbdd_Social_Media_Trends[[#This Row],[Views]]</f>
        <v>0.11083813310560416</v>
      </c>
      <c r="N12" s="1" t="s">
        <v>16</v>
      </c>
      <c r="O12" s="4">
        <f t="shared" si="0"/>
        <v>0</v>
      </c>
    </row>
    <row r="13" spans="1:15" hidden="1">
      <c r="A13" s="1" t="s">
        <v>45</v>
      </c>
      <c r="B13" s="2">
        <v>44983</v>
      </c>
      <c r="C13" s="13" t="str">
        <f>TEXT(bbdd_Social_Media_Trends[[#This Row],[Post_Date]],"aaaa-mm")</f>
        <v>2023-02</v>
      </c>
      <c r="D13" s="1" t="s">
        <v>24</v>
      </c>
      <c r="E13" s="1" t="s">
        <v>46</v>
      </c>
      <c r="F13" s="1" t="s">
        <v>47</v>
      </c>
      <c r="G13" s="1" t="s">
        <v>28</v>
      </c>
      <c r="H13">
        <v>4585669</v>
      </c>
      <c r="I13">
        <v>465871</v>
      </c>
      <c r="J13">
        <v>69083</v>
      </c>
      <c r="K13">
        <v>8999</v>
      </c>
      <c r="L13">
        <f>bbdd_Social_Media_Trends[[#This Row],[Likes]]+bbdd_Social_Media_Trends[[#This Row],[Shares]]+bbdd_Social_Media_Trends[[#This Row],[Comments]]</f>
        <v>543953</v>
      </c>
      <c r="M13">
        <f>bbdd_Social_Media_Trends[[#This Row],[Interactions]]/bbdd_Social_Media_Trends[[#This Row],[Views]]</f>
        <v>0.11862020568863561</v>
      </c>
      <c r="N13" s="1" t="s">
        <v>22</v>
      </c>
      <c r="O13" s="4">
        <f t="shared" si="0"/>
        <v>0</v>
      </c>
    </row>
    <row r="14" spans="1:15">
      <c r="A14" s="1" t="s">
        <v>48</v>
      </c>
      <c r="B14" s="2">
        <v>44636</v>
      </c>
      <c r="C14" s="13" t="str">
        <f>TEXT(bbdd_Social_Media_Trends[[#This Row],[Post_Date]],"aaaa-mm")</f>
        <v>2022-03</v>
      </c>
      <c r="D14" s="1" t="s">
        <v>27</v>
      </c>
      <c r="E14" s="1" t="s">
        <v>49</v>
      </c>
      <c r="F14" s="1" t="s">
        <v>20</v>
      </c>
      <c r="G14" s="1" t="s">
        <v>50</v>
      </c>
      <c r="H14">
        <v>4105651</v>
      </c>
      <c r="I14">
        <v>195560</v>
      </c>
      <c r="J14">
        <v>37627</v>
      </c>
      <c r="K14">
        <v>49089</v>
      </c>
      <c r="L14">
        <f>bbdd_Social_Media_Trends[[#This Row],[Likes]]+bbdd_Social_Media_Trends[[#This Row],[Shares]]+bbdd_Social_Media_Trends[[#This Row],[Comments]]</f>
        <v>282276</v>
      </c>
      <c r="M14">
        <f>bbdd_Social_Media_Trends[[#This Row],[Interactions]]/bbdd_Social_Media_Trends[[#This Row],[Views]]</f>
        <v>6.875304306186765E-2</v>
      </c>
      <c r="N14" s="1" t="s">
        <v>16</v>
      </c>
      <c r="O14" s="4">
        <f t="shared" si="0"/>
        <v>0</v>
      </c>
    </row>
    <row r="15" spans="1:15">
      <c r="A15" s="1" t="s">
        <v>51</v>
      </c>
      <c r="B15" s="2">
        <v>44873</v>
      </c>
      <c r="C15" s="13" t="str">
        <f>TEXT(bbdd_Social_Media_Trends[[#This Row],[Post_Date]],"aaaa-mm")</f>
        <v>2022-11</v>
      </c>
      <c r="D15" s="1" t="s">
        <v>27</v>
      </c>
      <c r="E15" s="1" t="s">
        <v>52</v>
      </c>
      <c r="F15" s="1" t="s">
        <v>47</v>
      </c>
      <c r="G15" s="1" t="s">
        <v>37</v>
      </c>
      <c r="H15">
        <v>1633015</v>
      </c>
      <c r="I15">
        <v>312907</v>
      </c>
      <c r="J15">
        <v>45774</v>
      </c>
      <c r="K15">
        <v>30725</v>
      </c>
      <c r="L15">
        <f>bbdd_Social_Media_Trends[[#This Row],[Likes]]+bbdd_Social_Media_Trends[[#This Row],[Shares]]+bbdd_Social_Media_Trends[[#This Row],[Comments]]</f>
        <v>389406</v>
      </c>
      <c r="M15">
        <f>bbdd_Social_Media_Trends[[#This Row],[Interactions]]/bbdd_Social_Media_Trends[[#This Row],[Views]]</f>
        <v>0.23845831177300883</v>
      </c>
      <c r="N15" s="1" t="s">
        <v>16</v>
      </c>
      <c r="O15" s="4">
        <f t="shared" si="0"/>
        <v>0</v>
      </c>
    </row>
    <row r="16" spans="1:15" hidden="1">
      <c r="A16" s="1" t="s">
        <v>53</v>
      </c>
      <c r="B16" s="2">
        <v>45279</v>
      </c>
      <c r="C16" s="13" t="str">
        <f>TEXT(bbdd_Social_Media_Trends[[#This Row],[Post_Date]],"aaaa-mm")</f>
        <v>2023-12</v>
      </c>
      <c r="D16" s="1" t="s">
        <v>24</v>
      </c>
      <c r="E16" s="1" t="s">
        <v>35</v>
      </c>
      <c r="F16" s="1" t="s">
        <v>32</v>
      </c>
      <c r="G16" s="1" t="s">
        <v>44</v>
      </c>
      <c r="H16">
        <v>2471790</v>
      </c>
      <c r="I16">
        <v>370802</v>
      </c>
      <c r="J16">
        <v>54110</v>
      </c>
      <c r="K16">
        <v>17081</v>
      </c>
      <c r="L16">
        <f>bbdd_Social_Media_Trends[[#This Row],[Likes]]+bbdd_Social_Media_Trends[[#This Row],[Shares]]+bbdd_Social_Media_Trends[[#This Row],[Comments]]</f>
        <v>441993</v>
      </c>
      <c r="M16">
        <f>bbdd_Social_Media_Trends[[#This Row],[Interactions]]/bbdd_Social_Media_Trends[[#This Row],[Views]]</f>
        <v>0.17881494787178523</v>
      </c>
      <c r="N16" s="1" t="s">
        <v>16</v>
      </c>
      <c r="O16" s="4">
        <f t="shared" si="0"/>
        <v>0</v>
      </c>
    </row>
    <row r="17" spans="1:15">
      <c r="A17" s="1" t="s">
        <v>54</v>
      </c>
      <c r="B17" s="2">
        <v>44656</v>
      </c>
      <c r="C17" s="13" t="str">
        <f>TEXT(bbdd_Social_Media_Trends[[#This Row],[Post_Date]],"aaaa-mm")</f>
        <v>2022-04</v>
      </c>
      <c r="D17" s="1" t="s">
        <v>27</v>
      </c>
      <c r="E17" s="1" t="s">
        <v>39</v>
      </c>
      <c r="F17" s="1" t="s">
        <v>41</v>
      </c>
      <c r="G17" s="1" t="s">
        <v>50</v>
      </c>
      <c r="H17">
        <v>3079923</v>
      </c>
      <c r="I17">
        <v>124237</v>
      </c>
      <c r="J17">
        <v>44062</v>
      </c>
      <c r="K17">
        <v>26702</v>
      </c>
      <c r="L17">
        <f>bbdd_Social_Media_Trends[[#This Row],[Likes]]+bbdd_Social_Media_Trends[[#This Row],[Shares]]+bbdd_Social_Media_Trends[[#This Row],[Comments]]</f>
        <v>195001</v>
      </c>
      <c r="M17">
        <f>bbdd_Social_Media_Trends[[#This Row],[Interactions]]/bbdd_Social_Media_Trends[[#This Row],[Views]]</f>
        <v>6.3313595826908653E-2</v>
      </c>
      <c r="N17" s="1" t="s">
        <v>22</v>
      </c>
      <c r="O17" s="4">
        <f t="shared" si="0"/>
        <v>0</v>
      </c>
    </row>
    <row r="18" spans="1:15" hidden="1">
      <c r="A18" s="1" t="s">
        <v>55</v>
      </c>
      <c r="B18" s="2">
        <v>45116</v>
      </c>
      <c r="C18" s="13" t="str">
        <f>TEXT(bbdd_Social_Media_Trends[[#This Row],[Post_Date]],"aaaa-mm")</f>
        <v>2023-07</v>
      </c>
      <c r="D18" s="1" t="s">
        <v>24</v>
      </c>
      <c r="E18" s="1" t="s">
        <v>31</v>
      </c>
      <c r="F18" s="1" t="s">
        <v>47</v>
      </c>
      <c r="G18" s="1" t="s">
        <v>15</v>
      </c>
      <c r="H18">
        <v>294870</v>
      </c>
      <c r="I18">
        <v>213142</v>
      </c>
      <c r="J18">
        <v>20351</v>
      </c>
      <c r="K18">
        <v>20767</v>
      </c>
      <c r="L18">
        <f>bbdd_Social_Media_Trends[[#This Row],[Likes]]+bbdd_Social_Media_Trends[[#This Row],[Shares]]+bbdd_Social_Media_Trends[[#This Row],[Comments]]</f>
        <v>254260</v>
      </c>
      <c r="M18">
        <f>bbdd_Social_Media_Trends[[#This Row],[Interactions]]/bbdd_Social_Media_Trends[[#This Row],[Views]]</f>
        <v>0.86227829212873475</v>
      </c>
      <c r="N18" s="1" t="s">
        <v>29</v>
      </c>
      <c r="O18" s="4">
        <f t="shared" si="0"/>
        <v>0</v>
      </c>
    </row>
    <row r="19" spans="1:15" hidden="1">
      <c r="A19" s="1" t="s">
        <v>56</v>
      </c>
      <c r="B19" s="2">
        <v>44821</v>
      </c>
      <c r="C19" s="13" t="str">
        <f>TEXT(bbdd_Social_Media_Trends[[#This Row],[Post_Date]],"aaaa-mm")</f>
        <v>2022-09</v>
      </c>
      <c r="D19" s="1" t="s">
        <v>12</v>
      </c>
      <c r="E19" s="1" t="s">
        <v>57</v>
      </c>
      <c r="F19" s="1" t="s">
        <v>20</v>
      </c>
      <c r="G19" s="1" t="s">
        <v>15</v>
      </c>
      <c r="H19">
        <v>2051091</v>
      </c>
      <c r="I19">
        <v>24472</v>
      </c>
      <c r="J19">
        <v>54704</v>
      </c>
      <c r="K19">
        <v>41737</v>
      </c>
      <c r="L19">
        <f>bbdd_Social_Media_Trends[[#This Row],[Likes]]+bbdd_Social_Media_Trends[[#This Row],[Shares]]+bbdd_Social_Media_Trends[[#This Row],[Comments]]</f>
        <v>120913</v>
      </c>
      <c r="M19">
        <f>bbdd_Social_Media_Trends[[#This Row],[Interactions]]/bbdd_Social_Media_Trends[[#This Row],[Views]]</f>
        <v>5.8950578009459353E-2</v>
      </c>
      <c r="N19" s="1" t="s">
        <v>22</v>
      </c>
      <c r="O19" s="4">
        <f t="shared" si="0"/>
        <v>0</v>
      </c>
    </row>
    <row r="20" spans="1:15" hidden="1">
      <c r="A20" s="1" t="s">
        <v>58</v>
      </c>
      <c r="B20" s="2">
        <v>44689</v>
      </c>
      <c r="C20" s="13" t="str">
        <f>TEXT(bbdd_Social_Media_Trends[[#This Row],[Post_Date]],"aaaa-mm")</f>
        <v>2022-05</v>
      </c>
      <c r="D20" s="1" t="s">
        <v>12</v>
      </c>
      <c r="E20" s="1" t="s">
        <v>59</v>
      </c>
      <c r="F20" s="1" t="s">
        <v>32</v>
      </c>
      <c r="G20" s="1" t="s">
        <v>60</v>
      </c>
      <c r="H20">
        <v>3461154</v>
      </c>
      <c r="I20">
        <v>165335</v>
      </c>
      <c r="J20">
        <v>50077</v>
      </c>
      <c r="K20">
        <v>19505</v>
      </c>
      <c r="L20">
        <f>bbdd_Social_Media_Trends[[#This Row],[Likes]]+bbdd_Social_Media_Trends[[#This Row],[Shares]]+bbdd_Social_Media_Trends[[#This Row],[Comments]]</f>
        <v>234917</v>
      </c>
      <c r="M20">
        <f>bbdd_Social_Media_Trends[[#This Row],[Interactions]]/bbdd_Social_Media_Trends[[#This Row],[Views]]</f>
        <v>6.7872449477833122E-2</v>
      </c>
      <c r="N20" s="1" t="s">
        <v>29</v>
      </c>
      <c r="O20" s="4">
        <f t="shared" si="0"/>
        <v>0</v>
      </c>
    </row>
    <row r="21" spans="1:15">
      <c r="A21" s="1" t="s">
        <v>61</v>
      </c>
      <c r="B21" s="2">
        <v>45040</v>
      </c>
      <c r="C21" s="13" t="str">
        <f>TEXT(bbdd_Social_Media_Trends[[#This Row],[Post_Date]],"aaaa-mm")</f>
        <v>2023-04</v>
      </c>
      <c r="D21" s="1" t="s">
        <v>27</v>
      </c>
      <c r="E21" s="1" t="s">
        <v>19</v>
      </c>
      <c r="F21" s="1" t="s">
        <v>36</v>
      </c>
      <c r="G21" s="1" t="s">
        <v>15</v>
      </c>
      <c r="H21">
        <v>3143932</v>
      </c>
      <c r="I21">
        <v>298685</v>
      </c>
      <c r="J21">
        <v>84720</v>
      </c>
      <c r="K21">
        <v>37162</v>
      </c>
      <c r="L21">
        <f>bbdd_Social_Media_Trends[[#This Row],[Likes]]+bbdd_Social_Media_Trends[[#This Row],[Shares]]+bbdd_Social_Media_Trends[[#This Row],[Comments]]</f>
        <v>420567</v>
      </c>
      <c r="M21">
        <f>bbdd_Social_Media_Trends[[#This Row],[Interactions]]/bbdd_Social_Media_Trends[[#This Row],[Views]]</f>
        <v>0.13377102303739394</v>
      </c>
      <c r="N21" s="1" t="s">
        <v>29</v>
      </c>
      <c r="O21" s="4">
        <f t="shared" si="0"/>
        <v>0</v>
      </c>
    </row>
    <row r="22" spans="1:15" hidden="1">
      <c r="A22" s="1" t="s">
        <v>62</v>
      </c>
      <c r="B22" s="2">
        <v>45153</v>
      </c>
      <c r="C22" s="13" t="str">
        <f>TEXT(bbdd_Social_Media_Trends[[#This Row],[Post_Date]],"aaaa-mm")</f>
        <v>2023-08</v>
      </c>
      <c r="D22" s="1" t="s">
        <v>24</v>
      </c>
      <c r="E22" s="1" t="s">
        <v>39</v>
      </c>
      <c r="F22" s="1" t="s">
        <v>14</v>
      </c>
      <c r="G22" s="1" t="s">
        <v>25</v>
      </c>
      <c r="H22">
        <v>14095</v>
      </c>
      <c r="I22">
        <v>268310</v>
      </c>
      <c r="J22">
        <v>90495</v>
      </c>
      <c r="K22">
        <v>16968</v>
      </c>
      <c r="L22">
        <f>bbdd_Social_Media_Trends[[#This Row],[Likes]]+bbdd_Social_Media_Trends[[#This Row],[Shares]]+bbdd_Social_Media_Trends[[#This Row],[Comments]]</f>
        <v>375773</v>
      </c>
      <c r="M22">
        <f>bbdd_Social_Media_Trends[[#This Row],[Interactions]]/bbdd_Social_Media_Trends[[#This Row],[Views]]</f>
        <v>26.660021284143312</v>
      </c>
      <c r="N22" s="1" t="s">
        <v>29</v>
      </c>
      <c r="O22" s="4">
        <f t="shared" si="0"/>
        <v>0</v>
      </c>
    </row>
    <row r="23" spans="1:15" hidden="1">
      <c r="A23" s="1" t="s">
        <v>63</v>
      </c>
      <c r="B23" s="2">
        <v>44587</v>
      </c>
      <c r="C23" s="13" t="str">
        <f>TEXT(bbdd_Social_Media_Trends[[#This Row],[Post_Date]],"aaaa-mm")</f>
        <v>2022-01</v>
      </c>
      <c r="D23" s="1" t="s">
        <v>12</v>
      </c>
      <c r="E23" s="1" t="s">
        <v>49</v>
      </c>
      <c r="F23" s="1" t="s">
        <v>41</v>
      </c>
      <c r="G23" s="1" t="s">
        <v>60</v>
      </c>
      <c r="H23">
        <v>3924406</v>
      </c>
      <c r="I23">
        <v>35376</v>
      </c>
      <c r="J23">
        <v>72832</v>
      </c>
      <c r="K23">
        <v>3949</v>
      </c>
      <c r="L23">
        <f>bbdd_Social_Media_Trends[[#This Row],[Likes]]+bbdd_Social_Media_Trends[[#This Row],[Shares]]+bbdd_Social_Media_Trends[[#This Row],[Comments]]</f>
        <v>112157</v>
      </c>
      <c r="M23">
        <f>bbdd_Social_Media_Trends[[#This Row],[Interactions]]/bbdd_Social_Media_Trends[[#This Row],[Views]]</f>
        <v>2.8579356977845818E-2</v>
      </c>
      <c r="N23" s="1" t="s">
        <v>22</v>
      </c>
      <c r="O23" s="4">
        <f t="shared" si="0"/>
        <v>0</v>
      </c>
    </row>
    <row r="24" spans="1:15">
      <c r="A24" s="1" t="s">
        <v>64</v>
      </c>
      <c r="B24" s="2">
        <v>45140</v>
      </c>
      <c r="C24" s="13" t="str">
        <f>TEXT(bbdd_Social_Media_Trends[[#This Row],[Post_Date]],"aaaa-mm")</f>
        <v>2023-08</v>
      </c>
      <c r="D24" s="1" t="s">
        <v>27</v>
      </c>
      <c r="E24" s="1" t="s">
        <v>31</v>
      </c>
      <c r="F24" s="1" t="s">
        <v>20</v>
      </c>
      <c r="G24" s="1" t="s">
        <v>25</v>
      </c>
      <c r="H24">
        <v>599766</v>
      </c>
      <c r="I24">
        <v>223690</v>
      </c>
      <c r="J24">
        <v>22531</v>
      </c>
      <c r="K24">
        <v>10538</v>
      </c>
      <c r="L24">
        <f>bbdd_Social_Media_Trends[[#This Row],[Likes]]+bbdd_Social_Media_Trends[[#This Row],[Shares]]+bbdd_Social_Media_Trends[[#This Row],[Comments]]</f>
        <v>256759</v>
      </c>
      <c r="M24">
        <f>bbdd_Social_Media_Trends[[#This Row],[Interactions]]/bbdd_Social_Media_Trends[[#This Row],[Views]]</f>
        <v>0.42809862513046754</v>
      </c>
      <c r="N24" s="1" t="s">
        <v>29</v>
      </c>
      <c r="O24" s="4">
        <f t="shared" si="0"/>
        <v>0</v>
      </c>
    </row>
    <row r="25" spans="1:15" hidden="1">
      <c r="A25" s="1" t="s">
        <v>65</v>
      </c>
      <c r="B25" s="2">
        <v>44568</v>
      </c>
      <c r="C25" s="13" t="str">
        <f>TEXT(bbdd_Social_Media_Trends[[#This Row],[Post_Date]],"aaaa-mm")</f>
        <v>2022-01</v>
      </c>
      <c r="D25" s="1" t="s">
        <v>24</v>
      </c>
      <c r="E25" s="1" t="s">
        <v>19</v>
      </c>
      <c r="F25" s="1" t="s">
        <v>20</v>
      </c>
      <c r="G25" s="1" t="s">
        <v>37</v>
      </c>
      <c r="H25">
        <v>4357851</v>
      </c>
      <c r="I25">
        <v>449803</v>
      </c>
      <c r="J25">
        <v>63438</v>
      </c>
      <c r="K25">
        <v>28280</v>
      </c>
      <c r="L25">
        <f>bbdd_Social_Media_Trends[[#This Row],[Likes]]+bbdd_Social_Media_Trends[[#This Row],[Shares]]+bbdd_Social_Media_Trends[[#This Row],[Comments]]</f>
        <v>541521</v>
      </c>
      <c r="M25">
        <f>bbdd_Social_Media_Trends[[#This Row],[Interactions]]/bbdd_Social_Media_Trends[[#This Row],[Views]]</f>
        <v>0.12426331235280876</v>
      </c>
      <c r="N25" s="1" t="s">
        <v>16</v>
      </c>
      <c r="O25" s="4">
        <f t="shared" si="0"/>
        <v>0</v>
      </c>
    </row>
    <row r="26" spans="1:15">
      <c r="A26" s="1" t="s">
        <v>66</v>
      </c>
      <c r="B26" s="2">
        <v>45126</v>
      </c>
      <c r="C26" s="13" t="str">
        <f>TEXT(bbdd_Social_Media_Trends[[#This Row],[Post_Date]],"aaaa-mm")</f>
        <v>2023-07</v>
      </c>
      <c r="D26" s="1" t="s">
        <v>27</v>
      </c>
      <c r="E26" s="1" t="s">
        <v>31</v>
      </c>
      <c r="F26" s="1" t="s">
        <v>36</v>
      </c>
      <c r="G26" s="1" t="s">
        <v>44</v>
      </c>
      <c r="H26">
        <v>731492</v>
      </c>
      <c r="I26">
        <v>474649</v>
      </c>
      <c r="J26">
        <v>98377</v>
      </c>
      <c r="K26">
        <v>3654</v>
      </c>
      <c r="L26">
        <f>bbdd_Social_Media_Trends[[#This Row],[Likes]]+bbdd_Social_Media_Trends[[#This Row],[Shares]]+bbdd_Social_Media_Trends[[#This Row],[Comments]]</f>
        <v>576680</v>
      </c>
      <c r="M26">
        <f>bbdd_Social_Media_Trends[[#This Row],[Interactions]]/bbdd_Social_Media_Trends[[#This Row],[Views]]</f>
        <v>0.78836132179162588</v>
      </c>
      <c r="N26" s="1" t="s">
        <v>16</v>
      </c>
      <c r="O26" s="4">
        <f t="shared" si="0"/>
        <v>0</v>
      </c>
    </row>
    <row r="27" spans="1:15">
      <c r="A27" s="1" t="s">
        <v>67</v>
      </c>
      <c r="B27" s="2">
        <v>44812</v>
      </c>
      <c r="C27" s="13" t="str">
        <f>TEXT(bbdd_Social_Media_Trends[[#This Row],[Post_Date]],"aaaa-mm")</f>
        <v>2022-09</v>
      </c>
      <c r="D27" s="1" t="s">
        <v>27</v>
      </c>
      <c r="E27" s="1" t="s">
        <v>31</v>
      </c>
      <c r="F27" s="1" t="s">
        <v>41</v>
      </c>
      <c r="G27" s="1" t="s">
        <v>25</v>
      </c>
      <c r="H27">
        <v>4910814</v>
      </c>
      <c r="I27">
        <v>197287</v>
      </c>
      <c r="J27">
        <v>53218</v>
      </c>
      <c r="K27">
        <v>14896</v>
      </c>
      <c r="L27">
        <f>bbdd_Social_Media_Trends[[#This Row],[Likes]]+bbdd_Social_Media_Trends[[#This Row],[Shares]]+bbdd_Social_Media_Trends[[#This Row],[Comments]]</f>
        <v>265401</v>
      </c>
      <c r="M27">
        <f>bbdd_Social_Media_Trends[[#This Row],[Interactions]]/bbdd_Social_Media_Trends[[#This Row],[Views]]</f>
        <v>5.4044197153465798E-2</v>
      </c>
      <c r="N27" s="1" t="s">
        <v>29</v>
      </c>
      <c r="O27" s="4">
        <f t="shared" si="0"/>
        <v>0</v>
      </c>
    </row>
    <row r="28" spans="1:15" hidden="1">
      <c r="A28" s="1" t="s">
        <v>68</v>
      </c>
      <c r="B28" s="2">
        <v>45060</v>
      </c>
      <c r="C28" s="13" t="str">
        <f>TEXT(bbdd_Social_Media_Trends[[#This Row],[Post_Date]],"aaaa-mm")</f>
        <v>2023-05</v>
      </c>
      <c r="D28" s="1" t="s">
        <v>18</v>
      </c>
      <c r="E28" s="1" t="s">
        <v>39</v>
      </c>
      <c r="F28" s="1" t="s">
        <v>14</v>
      </c>
      <c r="G28" s="1" t="s">
        <v>21</v>
      </c>
      <c r="H28">
        <v>4369260</v>
      </c>
      <c r="I28">
        <v>212278</v>
      </c>
      <c r="J28">
        <v>21264</v>
      </c>
      <c r="K28">
        <v>18172</v>
      </c>
      <c r="L28">
        <f>bbdd_Social_Media_Trends[[#This Row],[Likes]]+bbdd_Social_Media_Trends[[#This Row],[Shares]]+bbdd_Social_Media_Trends[[#This Row],[Comments]]</f>
        <v>251714</v>
      </c>
      <c r="M28">
        <f>bbdd_Social_Media_Trends[[#This Row],[Interactions]]/bbdd_Social_Media_Trends[[#This Row],[Views]]</f>
        <v>5.7610213171109065E-2</v>
      </c>
      <c r="N28" s="1" t="s">
        <v>29</v>
      </c>
      <c r="O28" s="4">
        <f t="shared" si="0"/>
        <v>0</v>
      </c>
    </row>
    <row r="29" spans="1:15">
      <c r="A29" s="1" t="s">
        <v>69</v>
      </c>
      <c r="B29" s="2">
        <v>44703</v>
      </c>
      <c r="C29" s="13" t="str">
        <f>TEXT(bbdd_Social_Media_Trends[[#This Row],[Post_Date]],"aaaa-mm")</f>
        <v>2022-05</v>
      </c>
      <c r="D29" s="1" t="s">
        <v>27</v>
      </c>
      <c r="E29" s="1" t="s">
        <v>57</v>
      </c>
      <c r="F29" s="1" t="s">
        <v>32</v>
      </c>
      <c r="G29" s="1" t="s">
        <v>50</v>
      </c>
      <c r="H29">
        <v>1874437</v>
      </c>
      <c r="I29">
        <v>322601</v>
      </c>
      <c r="J29">
        <v>35671</v>
      </c>
      <c r="K29">
        <v>48768</v>
      </c>
      <c r="L29">
        <f>bbdd_Social_Media_Trends[[#This Row],[Likes]]+bbdd_Social_Media_Trends[[#This Row],[Shares]]+bbdd_Social_Media_Trends[[#This Row],[Comments]]</f>
        <v>407040</v>
      </c>
      <c r="M29">
        <f>bbdd_Social_Media_Trends[[#This Row],[Interactions]]/bbdd_Social_Media_Trends[[#This Row],[Views]]</f>
        <v>0.21715320386868164</v>
      </c>
      <c r="N29" s="1" t="s">
        <v>22</v>
      </c>
      <c r="O29" s="4">
        <f t="shared" si="0"/>
        <v>0</v>
      </c>
    </row>
    <row r="30" spans="1:15" hidden="1">
      <c r="A30" s="1" t="s">
        <v>70</v>
      </c>
      <c r="B30" s="2">
        <v>45199</v>
      </c>
      <c r="C30" s="13" t="str">
        <f>TEXT(bbdd_Social_Media_Trends[[#This Row],[Post_Date]],"aaaa-mm")</f>
        <v>2023-09</v>
      </c>
      <c r="D30" s="1" t="s">
        <v>18</v>
      </c>
      <c r="E30" s="1" t="s">
        <v>39</v>
      </c>
      <c r="F30" s="1" t="s">
        <v>41</v>
      </c>
      <c r="G30" s="1" t="s">
        <v>50</v>
      </c>
      <c r="H30">
        <v>1653907</v>
      </c>
      <c r="I30">
        <v>91836</v>
      </c>
      <c r="J30">
        <v>77370</v>
      </c>
      <c r="K30">
        <v>2823</v>
      </c>
      <c r="L30">
        <f>bbdd_Social_Media_Trends[[#This Row],[Likes]]+bbdd_Social_Media_Trends[[#This Row],[Shares]]+bbdd_Social_Media_Trends[[#This Row],[Comments]]</f>
        <v>172029</v>
      </c>
      <c r="M30">
        <f>bbdd_Social_Media_Trends[[#This Row],[Interactions]]/bbdd_Social_Media_Trends[[#This Row],[Views]]</f>
        <v>0.1040137081468305</v>
      </c>
      <c r="N30" s="1" t="s">
        <v>29</v>
      </c>
      <c r="O30" s="4">
        <f t="shared" si="0"/>
        <v>0</v>
      </c>
    </row>
    <row r="31" spans="1:15">
      <c r="A31" s="1" t="s">
        <v>71</v>
      </c>
      <c r="B31" s="2">
        <v>45222</v>
      </c>
      <c r="C31" s="13" t="str">
        <f>TEXT(bbdd_Social_Media_Trends[[#This Row],[Post_Date]],"aaaa-mm")</f>
        <v>2023-10</v>
      </c>
      <c r="D31" s="1" t="s">
        <v>27</v>
      </c>
      <c r="E31" s="1" t="s">
        <v>19</v>
      </c>
      <c r="F31" s="1" t="s">
        <v>20</v>
      </c>
      <c r="G31" s="1" t="s">
        <v>37</v>
      </c>
      <c r="H31">
        <v>4683280</v>
      </c>
      <c r="I31">
        <v>311330</v>
      </c>
      <c r="J31">
        <v>3357</v>
      </c>
      <c r="K31">
        <v>5110</v>
      </c>
      <c r="L31">
        <f>bbdd_Social_Media_Trends[[#This Row],[Likes]]+bbdd_Social_Media_Trends[[#This Row],[Shares]]+bbdd_Social_Media_Trends[[#This Row],[Comments]]</f>
        <v>319797</v>
      </c>
      <c r="M31">
        <f>bbdd_Social_Media_Trends[[#This Row],[Interactions]]/bbdd_Social_Media_Trends[[#This Row],[Views]]</f>
        <v>6.8284834560393567E-2</v>
      </c>
      <c r="N31" s="1" t="s">
        <v>22</v>
      </c>
      <c r="O31" s="4">
        <f t="shared" si="0"/>
        <v>0</v>
      </c>
    </row>
    <row r="32" spans="1:15" hidden="1">
      <c r="A32" s="1" t="s">
        <v>72</v>
      </c>
      <c r="B32" s="2">
        <v>44642</v>
      </c>
      <c r="C32" s="13" t="str">
        <f>TEXT(bbdd_Social_Media_Trends[[#This Row],[Post_Date]],"aaaa-mm")</f>
        <v>2022-03</v>
      </c>
      <c r="D32" s="1" t="s">
        <v>18</v>
      </c>
      <c r="E32" s="1" t="s">
        <v>35</v>
      </c>
      <c r="F32" s="1" t="s">
        <v>47</v>
      </c>
      <c r="G32" s="1" t="s">
        <v>28</v>
      </c>
      <c r="H32">
        <v>1365655</v>
      </c>
      <c r="I32">
        <v>156164</v>
      </c>
      <c r="J32">
        <v>84930</v>
      </c>
      <c r="K32">
        <v>18303</v>
      </c>
      <c r="L32">
        <f>bbdd_Social_Media_Trends[[#This Row],[Likes]]+bbdd_Social_Media_Trends[[#This Row],[Shares]]+bbdd_Social_Media_Trends[[#This Row],[Comments]]</f>
        <v>259397</v>
      </c>
      <c r="M32">
        <f>bbdd_Social_Media_Trends[[#This Row],[Interactions]]/bbdd_Social_Media_Trends[[#This Row],[Views]]</f>
        <v>0.18994328728705273</v>
      </c>
      <c r="N32" s="1" t="s">
        <v>29</v>
      </c>
      <c r="O32" s="4">
        <f t="shared" si="0"/>
        <v>0</v>
      </c>
    </row>
    <row r="33" spans="1:15" hidden="1">
      <c r="A33" s="1" t="s">
        <v>73</v>
      </c>
      <c r="B33" s="2">
        <v>44630</v>
      </c>
      <c r="C33" s="13" t="str">
        <f>TEXT(bbdd_Social_Media_Trends[[#This Row],[Post_Date]],"aaaa-mm")</f>
        <v>2022-03</v>
      </c>
      <c r="D33" s="1" t="s">
        <v>24</v>
      </c>
      <c r="E33" s="1" t="s">
        <v>46</v>
      </c>
      <c r="F33" s="1" t="s">
        <v>14</v>
      </c>
      <c r="G33" s="1" t="s">
        <v>60</v>
      </c>
      <c r="H33">
        <v>2342195</v>
      </c>
      <c r="I33">
        <v>91944</v>
      </c>
      <c r="J33">
        <v>89578</v>
      </c>
      <c r="K33">
        <v>44440</v>
      </c>
      <c r="L33">
        <f>bbdd_Social_Media_Trends[[#This Row],[Likes]]+bbdd_Social_Media_Trends[[#This Row],[Shares]]+bbdd_Social_Media_Trends[[#This Row],[Comments]]</f>
        <v>225962</v>
      </c>
      <c r="M33">
        <f>bbdd_Social_Media_Trends[[#This Row],[Interactions]]/bbdd_Social_Media_Trends[[#This Row],[Views]]</f>
        <v>9.6474460922339939E-2</v>
      </c>
      <c r="N33" s="1" t="s">
        <v>22</v>
      </c>
      <c r="O33" s="4">
        <f t="shared" si="0"/>
        <v>0</v>
      </c>
    </row>
    <row r="34" spans="1:15">
      <c r="A34" s="1" t="s">
        <v>74</v>
      </c>
      <c r="B34" s="2">
        <v>44750</v>
      </c>
      <c r="C34" s="13" t="str">
        <f>TEXT(bbdd_Social_Media_Trends[[#This Row],[Post_Date]],"aaaa-mm")</f>
        <v>2022-07</v>
      </c>
      <c r="D34" s="1" t="s">
        <v>27</v>
      </c>
      <c r="E34" s="1" t="s">
        <v>39</v>
      </c>
      <c r="F34" s="1" t="s">
        <v>41</v>
      </c>
      <c r="G34" s="1" t="s">
        <v>60</v>
      </c>
      <c r="H34">
        <v>4977438</v>
      </c>
      <c r="I34">
        <v>8731</v>
      </c>
      <c r="J34">
        <v>4500</v>
      </c>
      <c r="K34">
        <v>46045</v>
      </c>
      <c r="L34">
        <f>bbdd_Social_Media_Trends[[#This Row],[Likes]]+bbdd_Social_Media_Trends[[#This Row],[Shares]]+bbdd_Social_Media_Trends[[#This Row],[Comments]]</f>
        <v>59276</v>
      </c>
      <c r="M34">
        <f>bbdd_Social_Media_Trends[[#This Row],[Interactions]]/bbdd_Social_Media_Trends[[#This Row],[Views]]</f>
        <v>1.1908937891340886E-2</v>
      </c>
      <c r="N34" s="1" t="s">
        <v>29</v>
      </c>
      <c r="O34" s="4">
        <f t="shared" si="0"/>
        <v>0</v>
      </c>
    </row>
    <row r="35" spans="1:15">
      <c r="A35" s="1" t="s">
        <v>75</v>
      </c>
      <c r="B35" s="2">
        <v>44876</v>
      </c>
      <c r="C35" s="13" t="str">
        <f>TEXT(bbdd_Social_Media_Trends[[#This Row],[Post_Date]],"aaaa-mm")</f>
        <v>2022-11</v>
      </c>
      <c r="D35" s="1" t="s">
        <v>27</v>
      </c>
      <c r="E35" s="1" t="s">
        <v>49</v>
      </c>
      <c r="F35" s="1" t="s">
        <v>47</v>
      </c>
      <c r="G35" s="1" t="s">
        <v>28</v>
      </c>
      <c r="H35">
        <v>3005703</v>
      </c>
      <c r="I35">
        <v>16688</v>
      </c>
      <c r="J35">
        <v>77970</v>
      </c>
      <c r="K35">
        <v>15891</v>
      </c>
      <c r="L35">
        <f>bbdd_Social_Media_Trends[[#This Row],[Likes]]+bbdd_Social_Media_Trends[[#This Row],[Shares]]+bbdd_Social_Media_Trends[[#This Row],[Comments]]</f>
        <v>110549</v>
      </c>
      <c r="M35">
        <f>bbdd_Social_Media_Trends[[#This Row],[Interactions]]/bbdd_Social_Media_Trends[[#This Row],[Views]]</f>
        <v>3.6779748365024754E-2</v>
      </c>
      <c r="N35" s="1" t="s">
        <v>29</v>
      </c>
      <c r="O35" s="4">
        <f t="shared" si="0"/>
        <v>0</v>
      </c>
    </row>
    <row r="36" spans="1:15">
      <c r="A36" s="1" t="s">
        <v>76</v>
      </c>
      <c r="B36" s="2">
        <v>45248</v>
      </c>
      <c r="C36" s="13" t="str">
        <f>TEXT(bbdd_Social_Media_Trends[[#This Row],[Post_Date]],"aaaa-mm")</f>
        <v>2023-11</v>
      </c>
      <c r="D36" s="1" t="s">
        <v>27</v>
      </c>
      <c r="E36" s="1" t="s">
        <v>19</v>
      </c>
      <c r="F36" s="1" t="s">
        <v>36</v>
      </c>
      <c r="G36" s="1" t="s">
        <v>15</v>
      </c>
      <c r="H36">
        <v>936390</v>
      </c>
      <c r="I36">
        <v>368646</v>
      </c>
      <c r="J36">
        <v>92202</v>
      </c>
      <c r="K36">
        <v>2016</v>
      </c>
      <c r="L36">
        <f>bbdd_Social_Media_Trends[[#This Row],[Likes]]+bbdd_Social_Media_Trends[[#This Row],[Shares]]+bbdd_Social_Media_Trends[[#This Row],[Comments]]</f>
        <v>462864</v>
      </c>
      <c r="M36">
        <f>bbdd_Social_Media_Trends[[#This Row],[Interactions]]/bbdd_Social_Media_Trends[[#This Row],[Views]]</f>
        <v>0.49430685932143659</v>
      </c>
      <c r="N36" s="1" t="s">
        <v>29</v>
      </c>
      <c r="O36" s="4">
        <f t="shared" si="0"/>
        <v>0</v>
      </c>
    </row>
    <row r="37" spans="1:15" hidden="1">
      <c r="A37" s="1" t="s">
        <v>77</v>
      </c>
      <c r="B37" s="2">
        <v>45108</v>
      </c>
      <c r="C37" s="13" t="str">
        <f>TEXT(bbdd_Social_Media_Trends[[#This Row],[Post_Date]],"aaaa-mm")</f>
        <v>2023-07</v>
      </c>
      <c r="D37" s="1" t="s">
        <v>12</v>
      </c>
      <c r="E37" s="1" t="s">
        <v>19</v>
      </c>
      <c r="F37" s="1" t="s">
        <v>41</v>
      </c>
      <c r="G37" s="1" t="s">
        <v>37</v>
      </c>
      <c r="H37">
        <v>1855796</v>
      </c>
      <c r="I37">
        <v>158156</v>
      </c>
      <c r="J37">
        <v>6423</v>
      </c>
      <c r="K37">
        <v>20518</v>
      </c>
      <c r="L37">
        <f>bbdd_Social_Media_Trends[[#This Row],[Likes]]+bbdd_Social_Media_Trends[[#This Row],[Shares]]+bbdd_Social_Media_Trends[[#This Row],[Comments]]</f>
        <v>185097</v>
      </c>
      <c r="M37">
        <f>bbdd_Social_Media_Trends[[#This Row],[Interactions]]/bbdd_Social_Media_Trends[[#This Row],[Views]]</f>
        <v>9.9739949865179145E-2</v>
      </c>
      <c r="N37" s="1" t="s">
        <v>16</v>
      </c>
      <c r="O37" s="4">
        <f t="shared" si="0"/>
        <v>0</v>
      </c>
    </row>
    <row r="38" spans="1:15" hidden="1">
      <c r="A38" s="1" t="s">
        <v>78</v>
      </c>
      <c r="B38" s="2">
        <v>44721</v>
      </c>
      <c r="C38" s="13" t="str">
        <f>TEXT(bbdd_Social_Media_Trends[[#This Row],[Post_Date]],"aaaa-mm")</f>
        <v>2022-06</v>
      </c>
      <c r="D38" s="1" t="s">
        <v>18</v>
      </c>
      <c r="E38" s="1" t="s">
        <v>46</v>
      </c>
      <c r="F38" s="1" t="s">
        <v>47</v>
      </c>
      <c r="G38" s="1" t="s">
        <v>44</v>
      </c>
      <c r="H38">
        <v>48908</v>
      </c>
      <c r="I38">
        <v>205884</v>
      </c>
      <c r="J38">
        <v>37256</v>
      </c>
      <c r="K38">
        <v>14618</v>
      </c>
      <c r="L38">
        <f>bbdd_Social_Media_Trends[[#This Row],[Likes]]+bbdd_Social_Media_Trends[[#This Row],[Shares]]+bbdd_Social_Media_Trends[[#This Row],[Comments]]</f>
        <v>257758</v>
      </c>
      <c r="M38">
        <f>bbdd_Social_Media_Trends[[#This Row],[Interactions]]/bbdd_Social_Media_Trends[[#This Row],[Views]]</f>
        <v>5.2702625337368119</v>
      </c>
      <c r="N38" s="1" t="s">
        <v>29</v>
      </c>
      <c r="O38" s="4">
        <f t="shared" si="0"/>
        <v>0</v>
      </c>
    </row>
    <row r="39" spans="1:15" hidden="1">
      <c r="A39" s="1" t="s">
        <v>79</v>
      </c>
      <c r="B39" s="2">
        <v>45122</v>
      </c>
      <c r="C39" s="13" t="str">
        <f>TEXT(bbdd_Social_Media_Trends[[#This Row],[Post_Date]],"aaaa-mm")</f>
        <v>2023-07</v>
      </c>
      <c r="D39" s="1" t="s">
        <v>18</v>
      </c>
      <c r="E39" s="1" t="s">
        <v>31</v>
      </c>
      <c r="F39" s="1" t="s">
        <v>14</v>
      </c>
      <c r="G39" s="1" t="s">
        <v>21</v>
      </c>
      <c r="H39">
        <v>1367820</v>
      </c>
      <c r="I39">
        <v>10794</v>
      </c>
      <c r="J39">
        <v>7617</v>
      </c>
      <c r="K39">
        <v>36639</v>
      </c>
      <c r="L39">
        <f>bbdd_Social_Media_Trends[[#This Row],[Likes]]+bbdd_Social_Media_Trends[[#This Row],[Shares]]+bbdd_Social_Media_Trends[[#This Row],[Comments]]</f>
        <v>55050</v>
      </c>
      <c r="M39">
        <f>bbdd_Social_Media_Trends[[#This Row],[Interactions]]/bbdd_Social_Media_Trends[[#This Row],[Views]]</f>
        <v>4.0246523665394572E-2</v>
      </c>
      <c r="N39" s="1" t="s">
        <v>22</v>
      </c>
      <c r="O39" s="4">
        <f t="shared" si="0"/>
        <v>0</v>
      </c>
    </row>
    <row r="40" spans="1:15" hidden="1">
      <c r="A40" s="1" t="s">
        <v>80</v>
      </c>
      <c r="B40" s="2">
        <v>44832</v>
      </c>
      <c r="C40" s="13" t="str">
        <f>TEXT(bbdd_Social_Media_Trends[[#This Row],[Post_Date]],"aaaa-mm")</f>
        <v>2022-09</v>
      </c>
      <c r="D40" s="1" t="s">
        <v>12</v>
      </c>
      <c r="E40" s="1" t="s">
        <v>39</v>
      </c>
      <c r="F40" s="1" t="s">
        <v>20</v>
      </c>
      <c r="G40" s="1" t="s">
        <v>60</v>
      </c>
      <c r="H40">
        <v>4499253</v>
      </c>
      <c r="I40">
        <v>469481</v>
      </c>
      <c r="J40">
        <v>89583</v>
      </c>
      <c r="K40">
        <v>41549</v>
      </c>
      <c r="L40">
        <f>bbdd_Social_Media_Trends[[#This Row],[Likes]]+bbdd_Social_Media_Trends[[#This Row],[Shares]]+bbdd_Social_Media_Trends[[#This Row],[Comments]]</f>
        <v>600613</v>
      </c>
      <c r="M40">
        <f>bbdd_Social_Media_Trends[[#This Row],[Interactions]]/bbdd_Social_Media_Trends[[#This Row],[Views]]</f>
        <v>0.13349171518027547</v>
      </c>
      <c r="N40" s="1" t="s">
        <v>16</v>
      </c>
      <c r="O40" s="4">
        <f t="shared" si="0"/>
        <v>0</v>
      </c>
    </row>
    <row r="41" spans="1:15" hidden="1">
      <c r="A41" s="1" t="s">
        <v>81</v>
      </c>
      <c r="B41" s="2">
        <v>44592</v>
      </c>
      <c r="C41" s="13" t="str">
        <f>TEXT(bbdd_Social_Media_Trends[[#This Row],[Post_Date]],"aaaa-mm")</f>
        <v>2022-01</v>
      </c>
      <c r="D41" s="1" t="s">
        <v>24</v>
      </c>
      <c r="E41" s="1" t="s">
        <v>35</v>
      </c>
      <c r="F41" s="1" t="s">
        <v>32</v>
      </c>
      <c r="G41" s="1" t="s">
        <v>60</v>
      </c>
      <c r="H41">
        <v>4510477</v>
      </c>
      <c r="I41">
        <v>274631</v>
      </c>
      <c r="J41">
        <v>82143</v>
      </c>
      <c r="K41">
        <v>13932</v>
      </c>
      <c r="L41">
        <f>bbdd_Social_Media_Trends[[#This Row],[Likes]]+bbdd_Social_Media_Trends[[#This Row],[Shares]]+bbdd_Social_Media_Trends[[#This Row],[Comments]]</f>
        <v>370706</v>
      </c>
      <c r="M41">
        <f>bbdd_Social_Media_Trends[[#This Row],[Interactions]]/bbdd_Social_Media_Trends[[#This Row],[Views]]</f>
        <v>8.2187759742484004E-2</v>
      </c>
      <c r="N41" s="1" t="s">
        <v>29</v>
      </c>
      <c r="O41" s="4">
        <f t="shared" si="0"/>
        <v>0</v>
      </c>
    </row>
    <row r="42" spans="1:15" hidden="1">
      <c r="A42" s="1" t="s">
        <v>82</v>
      </c>
      <c r="B42" s="2">
        <v>44623</v>
      </c>
      <c r="C42" s="13" t="str">
        <f>TEXT(bbdd_Social_Media_Trends[[#This Row],[Post_Date]],"aaaa-mm")</f>
        <v>2022-03</v>
      </c>
      <c r="D42" s="1" t="s">
        <v>24</v>
      </c>
      <c r="E42" s="1" t="s">
        <v>19</v>
      </c>
      <c r="F42" s="1" t="s">
        <v>47</v>
      </c>
      <c r="G42" s="1" t="s">
        <v>21</v>
      </c>
      <c r="H42">
        <v>4380015</v>
      </c>
      <c r="I42">
        <v>355402</v>
      </c>
      <c r="J42">
        <v>41860</v>
      </c>
      <c r="K42">
        <v>42729</v>
      </c>
      <c r="L42">
        <f>bbdd_Social_Media_Trends[[#This Row],[Likes]]+bbdd_Social_Media_Trends[[#This Row],[Shares]]+bbdd_Social_Media_Trends[[#This Row],[Comments]]</f>
        <v>439991</v>
      </c>
      <c r="M42">
        <f>bbdd_Social_Media_Trends[[#This Row],[Interactions]]/bbdd_Social_Media_Trends[[#This Row],[Views]]</f>
        <v>0.1004542221887368</v>
      </c>
      <c r="N42" s="1" t="s">
        <v>16</v>
      </c>
      <c r="O42" s="4">
        <f t="shared" si="0"/>
        <v>0</v>
      </c>
    </row>
    <row r="43" spans="1:15">
      <c r="A43" s="1" t="s">
        <v>83</v>
      </c>
      <c r="B43" s="2">
        <v>44637</v>
      </c>
      <c r="C43" s="13" t="str">
        <f>TEXT(bbdd_Social_Media_Trends[[#This Row],[Post_Date]],"aaaa-mm")</f>
        <v>2022-03</v>
      </c>
      <c r="D43" s="1" t="s">
        <v>27</v>
      </c>
      <c r="E43" s="1" t="s">
        <v>59</v>
      </c>
      <c r="F43" s="1" t="s">
        <v>41</v>
      </c>
      <c r="G43" s="1" t="s">
        <v>28</v>
      </c>
      <c r="H43">
        <v>943395</v>
      </c>
      <c r="I43">
        <v>402996</v>
      </c>
      <c r="J43">
        <v>18661</v>
      </c>
      <c r="K43">
        <v>11999</v>
      </c>
      <c r="L43">
        <f>bbdd_Social_Media_Trends[[#This Row],[Likes]]+bbdd_Social_Media_Trends[[#This Row],[Shares]]+bbdd_Social_Media_Trends[[#This Row],[Comments]]</f>
        <v>433656</v>
      </c>
      <c r="M43">
        <f>bbdd_Social_Media_Trends[[#This Row],[Interactions]]/bbdd_Social_Media_Trends[[#This Row],[Views]]</f>
        <v>0.45967595757874485</v>
      </c>
      <c r="N43" s="1" t="s">
        <v>16</v>
      </c>
      <c r="O43" s="4">
        <f t="shared" si="0"/>
        <v>0</v>
      </c>
    </row>
    <row r="44" spans="1:15" hidden="1">
      <c r="A44" s="1" t="s">
        <v>84</v>
      </c>
      <c r="B44" s="2">
        <v>44814</v>
      </c>
      <c r="C44" s="13" t="str">
        <f>TEXT(bbdd_Social_Media_Trends[[#This Row],[Post_Date]],"aaaa-mm")</f>
        <v>2022-09</v>
      </c>
      <c r="D44" s="1" t="s">
        <v>24</v>
      </c>
      <c r="E44" s="1" t="s">
        <v>35</v>
      </c>
      <c r="F44" s="1" t="s">
        <v>32</v>
      </c>
      <c r="G44" s="1" t="s">
        <v>25</v>
      </c>
      <c r="H44">
        <v>3961278</v>
      </c>
      <c r="I44">
        <v>49656</v>
      </c>
      <c r="J44">
        <v>93072</v>
      </c>
      <c r="K44">
        <v>23952</v>
      </c>
      <c r="L44">
        <f>bbdd_Social_Media_Trends[[#This Row],[Likes]]+bbdd_Social_Media_Trends[[#This Row],[Shares]]+bbdd_Social_Media_Trends[[#This Row],[Comments]]</f>
        <v>166680</v>
      </c>
      <c r="M44">
        <f>bbdd_Social_Media_Trends[[#This Row],[Interactions]]/bbdd_Social_Media_Trends[[#This Row],[Views]]</f>
        <v>4.2077329589087158E-2</v>
      </c>
      <c r="N44" s="1" t="s">
        <v>22</v>
      </c>
      <c r="O44" s="4">
        <f t="shared" si="0"/>
        <v>0</v>
      </c>
    </row>
    <row r="45" spans="1:15">
      <c r="A45" s="1" t="s">
        <v>85</v>
      </c>
      <c r="B45" s="2">
        <v>45222</v>
      </c>
      <c r="C45" s="13" t="str">
        <f>TEXT(bbdd_Social_Media_Trends[[#This Row],[Post_Date]],"aaaa-mm")</f>
        <v>2023-10</v>
      </c>
      <c r="D45" s="1" t="s">
        <v>27</v>
      </c>
      <c r="E45" s="1" t="s">
        <v>35</v>
      </c>
      <c r="F45" s="1" t="s">
        <v>20</v>
      </c>
      <c r="G45" s="1" t="s">
        <v>25</v>
      </c>
      <c r="H45">
        <v>4080112</v>
      </c>
      <c r="I45">
        <v>171609</v>
      </c>
      <c r="J45">
        <v>17994</v>
      </c>
      <c r="K45">
        <v>41339</v>
      </c>
      <c r="L45">
        <f>bbdd_Social_Media_Trends[[#This Row],[Likes]]+bbdd_Social_Media_Trends[[#This Row],[Shares]]+bbdd_Social_Media_Trends[[#This Row],[Comments]]</f>
        <v>230942</v>
      </c>
      <c r="M45">
        <f>bbdd_Social_Media_Trends[[#This Row],[Interactions]]/bbdd_Social_Media_Trends[[#This Row],[Views]]</f>
        <v>5.6601877595516985E-2</v>
      </c>
      <c r="N45" s="1" t="s">
        <v>22</v>
      </c>
      <c r="O45" s="4">
        <f t="shared" si="0"/>
        <v>0</v>
      </c>
    </row>
    <row r="46" spans="1:15" hidden="1">
      <c r="A46" s="1" t="s">
        <v>86</v>
      </c>
      <c r="B46" s="2">
        <v>44991</v>
      </c>
      <c r="C46" s="13" t="str">
        <f>TEXT(bbdd_Social_Media_Trends[[#This Row],[Post_Date]],"aaaa-mm")</f>
        <v>2023-03</v>
      </c>
      <c r="D46" s="1" t="s">
        <v>24</v>
      </c>
      <c r="E46" s="1" t="s">
        <v>35</v>
      </c>
      <c r="F46" s="1" t="s">
        <v>20</v>
      </c>
      <c r="G46" s="1" t="s">
        <v>44</v>
      </c>
      <c r="H46">
        <v>3934142</v>
      </c>
      <c r="I46">
        <v>380972</v>
      </c>
      <c r="J46">
        <v>42858</v>
      </c>
      <c r="K46">
        <v>26194</v>
      </c>
      <c r="L46">
        <f>bbdd_Social_Media_Trends[[#This Row],[Likes]]+bbdd_Social_Media_Trends[[#This Row],[Shares]]+bbdd_Social_Media_Trends[[#This Row],[Comments]]</f>
        <v>450024</v>
      </c>
      <c r="M46">
        <f>bbdd_Social_Media_Trends[[#This Row],[Interactions]]/bbdd_Social_Media_Trends[[#This Row],[Views]]</f>
        <v>0.11438936367828106</v>
      </c>
      <c r="N46" s="1" t="s">
        <v>29</v>
      </c>
      <c r="O46" s="4">
        <f t="shared" si="0"/>
        <v>0</v>
      </c>
    </row>
    <row r="47" spans="1:15" hidden="1">
      <c r="A47" s="1" t="s">
        <v>87</v>
      </c>
      <c r="B47" s="2">
        <v>45273</v>
      </c>
      <c r="C47" s="13" t="str">
        <f>TEXT(bbdd_Social_Media_Trends[[#This Row],[Post_Date]],"aaaa-mm")</f>
        <v>2023-12</v>
      </c>
      <c r="D47" s="1" t="s">
        <v>18</v>
      </c>
      <c r="E47" s="1" t="s">
        <v>39</v>
      </c>
      <c r="F47" s="1" t="s">
        <v>36</v>
      </c>
      <c r="G47" s="1" t="s">
        <v>25</v>
      </c>
      <c r="H47">
        <v>272327</v>
      </c>
      <c r="I47">
        <v>274271</v>
      </c>
      <c r="J47">
        <v>56073</v>
      </c>
      <c r="K47">
        <v>17526</v>
      </c>
      <c r="L47">
        <f>bbdd_Social_Media_Trends[[#This Row],[Likes]]+bbdd_Social_Media_Trends[[#This Row],[Shares]]+bbdd_Social_Media_Trends[[#This Row],[Comments]]</f>
        <v>347870</v>
      </c>
      <c r="M47">
        <f>bbdd_Social_Media_Trends[[#This Row],[Interactions]]/bbdd_Social_Media_Trends[[#This Row],[Views]]</f>
        <v>1.2773981279858406</v>
      </c>
      <c r="N47" s="1" t="s">
        <v>16</v>
      </c>
      <c r="O47" s="4">
        <f t="shared" si="0"/>
        <v>0</v>
      </c>
    </row>
    <row r="48" spans="1:15" hidden="1">
      <c r="A48" s="1" t="s">
        <v>88</v>
      </c>
      <c r="B48" s="2">
        <v>45079</v>
      </c>
      <c r="C48" s="13" t="str">
        <f>TEXT(bbdd_Social_Media_Trends[[#This Row],[Post_Date]],"aaaa-mm")</f>
        <v>2023-06</v>
      </c>
      <c r="D48" s="1" t="s">
        <v>18</v>
      </c>
      <c r="E48" s="1" t="s">
        <v>57</v>
      </c>
      <c r="F48" s="1" t="s">
        <v>47</v>
      </c>
      <c r="G48" s="1" t="s">
        <v>37</v>
      </c>
      <c r="H48">
        <v>1600237</v>
      </c>
      <c r="I48">
        <v>325368</v>
      </c>
      <c r="J48">
        <v>62818</v>
      </c>
      <c r="K48">
        <v>25686</v>
      </c>
      <c r="L48">
        <f>bbdd_Social_Media_Trends[[#This Row],[Likes]]+bbdd_Social_Media_Trends[[#This Row],[Shares]]+bbdd_Social_Media_Trends[[#This Row],[Comments]]</f>
        <v>413872</v>
      </c>
      <c r="M48">
        <f>bbdd_Social_Media_Trends[[#This Row],[Interactions]]/bbdd_Social_Media_Trends[[#This Row],[Views]]</f>
        <v>0.25863169018089194</v>
      </c>
      <c r="N48" s="1" t="s">
        <v>22</v>
      </c>
      <c r="O48" s="4">
        <f t="shared" si="0"/>
        <v>0</v>
      </c>
    </row>
    <row r="49" spans="1:15" hidden="1">
      <c r="A49" s="1" t="s">
        <v>89</v>
      </c>
      <c r="B49" s="2">
        <v>45237</v>
      </c>
      <c r="C49" s="13" t="str">
        <f>TEXT(bbdd_Social_Media_Trends[[#This Row],[Post_Date]],"aaaa-mm")</f>
        <v>2023-11</v>
      </c>
      <c r="D49" s="1" t="s">
        <v>18</v>
      </c>
      <c r="E49" s="1" t="s">
        <v>31</v>
      </c>
      <c r="F49" s="1" t="s">
        <v>41</v>
      </c>
      <c r="G49" s="1" t="s">
        <v>21</v>
      </c>
      <c r="H49">
        <v>2212857</v>
      </c>
      <c r="I49">
        <v>74624</v>
      </c>
      <c r="J49">
        <v>24137</v>
      </c>
      <c r="K49">
        <v>35546</v>
      </c>
      <c r="L49">
        <f>bbdd_Social_Media_Trends[[#This Row],[Likes]]+bbdd_Social_Media_Trends[[#This Row],[Shares]]+bbdd_Social_Media_Trends[[#This Row],[Comments]]</f>
        <v>134307</v>
      </c>
      <c r="M49">
        <f>bbdd_Social_Media_Trends[[#This Row],[Interactions]]/bbdd_Social_Media_Trends[[#This Row],[Views]]</f>
        <v>6.0693935487019721E-2</v>
      </c>
      <c r="N49" s="1" t="s">
        <v>22</v>
      </c>
      <c r="O49" s="4">
        <f t="shared" si="0"/>
        <v>0</v>
      </c>
    </row>
    <row r="50" spans="1:15" hidden="1">
      <c r="A50" s="1" t="s">
        <v>90</v>
      </c>
      <c r="B50" s="2">
        <v>45045</v>
      </c>
      <c r="C50" s="13" t="str">
        <f>TEXT(bbdd_Social_Media_Trends[[#This Row],[Post_Date]],"aaaa-mm")</f>
        <v>2023-04</v>
      </c>
      <c r="D50" s="1" t="s">
        <v>24</v>
      </c>
      <c r="E50" s="1" t="s">
        <v>39</v>
      </c>
      <c r="F50" s="1" t="s">
        <v>41</v>
      </c>
      <c r="G50" s="1" t="s">
        <v>60</v>
      </c>
      <c r="H50">
        <v>4711157</v>
      </c>
      <c r="I50">
        <v>313821</v>
      </c>
      <c r="J50">
        <v>86074</v>
      </c>
      <c r="K50">
        <v>36395</v>
      </c>
      <c r="L50">
        <f>bbdd_Social_Media_Trends[[#This Row],[Likes]]+bbdd_Social_Media_Trends[[#This Row],[Shares]]+bbdd_Social_Media_Trends[[#This Row],[Comments]]</f>
        <v>436290</v>
      </c>
      <c r="M50">
        <f>bbdd_Social_Media_Trends[[#This Row],[Interactions]]/bbdd_Social_Media_Trends[[#This Row],[Views]]</f>
        <v>9.2607824362465521E-2</v>
      </c>
      <c r="N50" s="1" t="s">
        <v>16</v>
      </c>
      <c r="O50" s="4">
        <f t="shared" si="0"/>
        <v>0</v>
      </c>
    </row>
    <row r="51" spans="1:15" hidden="1">
      <c r="A51" s="1" t="s">
        <v>91</v>
      </c>
      <c r="B51" s="2">
        <v>44788</v>
      </c>
      <c r="C51" s="13" t="str">
        <f>TEXT(bbdd_Social_Media_Trends[[#This Row],[Post_Date]],"aaaa-mm")</f>
        <v>2022-08</v>
      </c>
      <c r="D51" s="1" t="s">
        <v>18</v>
      </c>
      <c r="E51" s="1" t="s">
        <v>59</v>
      </c>
      <c r="F51" s="1" t="s">
        <v>47</v>
      </c>
      <c r="G51" s="1" t="s">
        <v>37</v>
      </c>
      <c r="H51">
        <v>2747788</v>
      </c>
      <c r="I51">
        <v>422463</v>
      </c>
      <c r="J51">
        <v>21545</v>
      </c>
      <c r="K51">
        <v>40997</v>
      </c>
      <c r="L51">
        <f>bbdd_Social_Media_Trends[[#This Row],[Likes]]+bbdd_Social_Media_Trends[[#This Row],[Shares]]+bbdd_Social_Media_Trends[[#This Row],[Comments]]</f>
        <v>485005</v>
      </c>
      <c r="M51">
        <f>bbdd_Social_Media_Trends[[#This Row],[Interactions]]/bbdd_Social_Media_Trends[[#This Row],[Views]]</f>
        <v>0.17650743070426103</v>
      </c>
      <c r="N51" s="1" t="s">
        <v>29</v>
      </c>
      <c r="O51" s="4">
        <f t="shared" si="0"/>
        <v>0</v>
      </c>
    </row>
    <row r="52" spans="1:15">
      <c r="A52" s="1" t="s">
        <v>92</v>
      </c>
      <c r="B52" s="2">
        <v>44704</v>
      </c>
      <c r="C52" s="13" t="str">
        <f>TEXT(bbdd_Social_Media_Trends[[#This Row],[Post_Date]],"aaaa-mm")</f>
        <v>2022-05</v>
      </c>
      <c r="D52" s="1" t="s">
        <v>27</v>
      </c>
      <c r="E52" s="1" t="s">
        <v>31</v>
      </c>
      <c r="F52" s="1" t="s">
        <v>32</v>
      </c>
      <c r="G52" s="1" t="s">
        <v>28</v>
      </c>
      <c r="H52">
        <v>2081426</v>
      </c>
      <c r="I52">
        <v>225061</v>
      </c>
      <c r="J52">
        <v>67840</v>
      </c>
      <c r="K52">
        <v>28774</v>
      </c>
      <c r="L52">
        <f>bbdd_Social_Media_Trends[[#This Row],[Likes]]+bbdd_Social_Media_Trends[[#This Row],[Shares]]+bbdd_Social_Media_Trends[[#This Row],[Comments]]</f>
        <v>321675</v>
      </c>
      <c r="M52">
        <f>bbdd_Social_Media_Trends[[#This Row],[Interactions]]/bbdd_Social_Media_Trends[[#This Row],[Views]]</f>
        <v>0.15454548948653471</v>
      </c>
      <c r="N52" s="1" t="s">
        <v>22</v>
      </c>
      <c r="O52" s="4">
        <f t="shared" si="0"/>
        <v>0</v>
      </c>
    </row>
    <row r="53" spans="1:15">
      <c r="A53" s="1" t="s">
        <v>93</v>
      </c>
      <c r="B53" s="2">
        <v>44940</v>
      </c>
      <c r="C53" s="13" t="str">
        <f>TEXT(bbdd_Social_Media_Trends[[#This Row],[Post_Date]],"aaaa-mm")</f>
        <v>2023-01</v>
      </c>
      <c r="D53" s="1" t="s">
        <v>27</v>
      </c>
      <c r="E53" s="1" t="s">
        <v>46</v>
      </c>
      <c r="F53" s="1" t="s">
        <v>41</v>
      </c>
      <c r="G53" s="1" t="s">
        <v>50</v>
      </c>
      <c r="H53">
        <v>2258494</v>
      </c>
      <c r="I53">
        <v>159509</v>
      </c>
      <c r="J53">
        <v>25505</v>
      </c>
      <c r="K53">
        <v>8605</v>
      </c>
      <c r="L53">
        <f>bbdd_Social_Media_Trends[[#This Row],[Likes]]+bbdd_Social_Media_Trends[[#This Row],[Shares]]+bbdd_Social_Media_Trends[[#This Row],[Comments]]</f>
        <v>193619</v>
      </c>
      <c r="M53">
        <f>bbdd_Social_Media_Trends[[#This Row],[Interactions]]/bbdd_Social_Media_Trends[[#This Row],[Views]]</f>
        <v>8.5729251439233406E-2</v>
      </c>
      <c r="N53" s="1" t="s">
        <v>22</v>
      </c>
      <c r="O53" s="4">
        <f t="shared" si="0"/>
        <v>0</v>
      </c>
    </row>
    <row r="54" spans="1:15">
      <c r="A54" s="1" t="s">
        <v>94</v>
      </c>
      <c r="B54" s="2">
        <v>44871</v>
      </c>
      <c r="C54" s="13" t="str">
        <f>TEXT(bbdd_Social_Media_Trends[[#This Row],[Post_Date]],"aaaa-mm")</f>
        <v>2022-11</v>
      </c>
      <c r="D54" s="1" t="s">
        <v>27</v>
      </c>
      <c r="E54" s="1" t="s">
        <v>35</v>
      </c>
      <c r="F54" s="1" t="s">
        <v>36</v>
      </c>
      <c r="G54" s="1" t="s">
        <v>37</v>
      </c>
      <c r="H54">
        <v>1357850</v>
      </c>
      <c r="I54">
        <v>472399</v>
      </c>
      <c r="J54">
        <v>90644</v>
      </c>
      <c r="K54">
        <v>33331</v>
      </c>
      <c r="L54">
        <f>bbdd_Social_Media_Trends[[#This Row],[Likes]]+bbdd_Social_Media_Trends[[#This Row],[Shares]]+bbdd_Social_Media_Trends[[#This Row],[Comments]]</f>
        <v>596374</v>
      </c>
      <c r="M54">
        <f>bbdd_Social_Media_Trends[[#This Row],[Interactions]]/bbdd_Social_Media_Trends[[#This Row],[Views]]</f>
        <v>0.43920462495857421</v>
      </c>
      <c r="N54" s="1" t="s">
        <v>29</v>
      </c>
      <c r="O54" s="4">
        <f t="shared" si="0"/>
        <v>0</v>
      </c>
    </row>
    <row r="55" spans="1:15" hidden="1">
      <c r="A55" s="1" t="s">
        <v>95</v>
      </c>
      <c r="B55" s="2">
        <v>45186</v>
      </c>
      <c r="C55" s="13" t="str">
        <f>TEXT(bbdd_Social_Media_Trends[[#This Row],[Post_Date]],"aaaa-mm")</f>
        <v>2023-09</v>
      </c>
      <c r="D55" s="1" t="s">
        <v>24</v>
      </c>
      <c r="E55" s="1" t="s">
        <v>52</v>
      </c>
      <c r="F55" s="1" t="s">
        <v>47</v>
      </c>
      <c r="G55" s="1" t="s">
        <v>50</v>
      </c>
      <c r="H55">
        <v>392337</v>
      </c>
      <c r="I55">
        <v>332566</v>
      </c>
      <c r="J55">
        <v>43169</v>
      </c>
      <c r="K55">
        <v>45161</v>
      </c>
      <c r="L55">
        <f>bbdd_Social_Media_Trends[[#This Row],[Likes]]+bbdd_Social_Media_Trends[[#This Row],[Shares]]+bbdd_Social_Media_Trends[[#This Row],[Comments]]</f>
        <v>420896</v>
      </c>
      <c r="M55">
        <f>bbdd_Social_Media_Trends[[#This Row],[Interactions]]/bbdd_Social_Media_Trends[[#This Row],[Views]]</f>
        <v>1.0727920129888335</v>
      </c>
      <c r="N55" s="1" t="s">
        <v>22</v>
      </c>
      <c r="O55" s="4">
        <f t="shared" si="0"/>
        <v>0</v>
      </c>
    </row>
    <row r="56" spans="1:15" hidden="1">
      <c r="A56" s="1" t="s">
        <v>96</v>
      </c>
      <c r="B56" s="2">
        <v>44939</v>
      </c>
      <c r="C56" s="13" t="str">
        <f>TEXT(bbdd_Social_Media_Trends[[#This Row],[Post_Date]],"aaaa-mm")</f>
        <v>2023-01</v>
      </c>
      <c r="D56" s="1" t="s">
        <v>24</v>
      </c>
      <c r="E56" s="1" t="s">
        <v>31</v>
      </c>
      <c r="F56" s="1" t="s">
        <v>47</v>
      </c>
      <c r="G56" s="1" t="s">
        <v>60</v>
      </c>
      <c r="H56">
        <v>4006009</v>
      </c>
      <c r="I56">
        <v>491965</v>
      </c>
      <c r="J56">
        <v>60534</v>
      </c>
      <c r="K56">
        <v>31438</v>
      </c>
      <c r="L56">
        <f>bbdd_Social_Media_Trends[[#This Row],[Likes]]+bbdd_Social_Media_Trends[[#This Row],[Shares]]+bbdd_Social_Media_Trends[[#This Row],[Comments]]</f>
        <v>583937</v>
      </c>
      <c r="M56">
        <f>bbdd_Social_Media_Trends[[#This Row],[Interactions]]/bbdd_Social_Media_Trends[[#This Row],[Views]]</f>
        <v>0.1457652741169578</v>
      </c>
      <c r="N56" s="1" t="s">
        <v>16</v>
      </c>
      <c r="O56" s="4">
        <f t="shared" si="0"/>
        <v>0</v>
      </c>
    </row>
    <row r="57" spans="1:15">
      <c r="A57" s="1" t="s">
        <v>97</v>
      </c>
      <c r="B57" s="2">
        <v>45163</v>
      </c>
      <c r="C57" s="13" t="str">
        <f>TEXT(bbdd_Social_Media_Trends[[#This Row],[Post_Date]],"aaaa-mm")</f>
        <v>2023-08</v>
      </c>
      <c r="D57" s="1" t="s">
        <v>27</v>
      </c>
      <c r="E57" s="1" t="s">
        <v>52</v>
      </c>
      <c r="F57" s="1" t="s">
        <v>36</v>
      </c>
      <c r="G57" s="1" t="s">
        <v>28</v>
      </c>
      <c r="H57">
        <v>3934991</v>
      </c>
      <c r="I57">
        <v>389693</v>
      </c>
      <c r="J57">
        <v>81891</v>
      </c>
      <c r="K57">
        <v>32967</v>
      </c>
      <c r="L57">
        <f>bbdd_Social_Media_Trends[[#This Row],[Likes]]+bbdd_Social_Media_Trends[[#This Row],[Shares]]+bbdd_Social_Media_Trends[[#This Row],[Comments]]</f>
        <v>504551</v>
      </c>
      <c r="M57">
        <f>bbdd_Social_Media_Trends[[#This Row],[Interactions]]/bbdd_Social_Media_Trends[[#This Row],[Views]]</f>
        <v>0.12822164015114648</v>
      </c>
      <c r="N57" s="1" t="s">
        <v>22</v>
      </c>
      <c r="O57" s="4">
        <f t="shared" si="0"/>
        <v>0</v>
      </c>
    </row>
    <row r="58" spans="1:15" hidden="1">
      <c r="A58" s="1" t="s">
        <v>98</v>
      </c>
      <c r="B58" s="2">
        <v>44742</v>
      </c>
      <c r="C58" s="13" t="str">
        <f>TEXT(bbdd_Social_Media_Trends[[#This Row],[Post_Date]],"aaaa-mm")</f>
        <v>2022-06</v>
      </c>
      <c r="D58" s="1" t="s">
        <v>18</v>
      </c>
      <c r="E58" s="1" t="s">
        <v>13</v>
      </c>
      <c r="F58" s="1" t="s">
        <v>41</v>
      </c>
      <c r="G58" s="1" t="s">
        <v>28</v>
      </c>
      <c r="H58">
        <v>2824818</v>
      </c>
      <c r="I58">
        <v>34126</v>
      </c>
      <c r="J58">
        <v>53516</v>
      </c>
      <c r="K58">
        <v>29452</v>
      </c>
      <c r="L58">
        <f>bbdd_Social_Media_Trends[[#This Row],[Likes]]+bbdd_Social_Media_Trends[[#This Row],[Shares]]+bbdd_Social_Media_Trends[[#This Row],[Comments]]</f>
        <v>117094</v>
      </c>
      <c r="M58">
        <f>bbdd_Social_Media_Trends[[#This Row],[Interactions]]/bbdd_Social_Media_Trends[[#This Row],[Views]]</f>
        <v>4.1451874067639047E-2</v>
      </c>
      <c r="N58" s="1" t="s">
        <v>29</v>
      </c>
      <c r="O58" s="4">
        <f t="shared" si="0"/>
        <v>0</v>
      </c>
    </row>
    <row r="59" spans="1:15" hidden="1">
      <c r="A59" s="1" t="s">
        <v>99</v>
      </c>
      <c r="B59" s="2">
        <v>44864</v>
      </c>
      <c r="C59" s="13" t="str">
        <f>TEXT(bbdd_Social_Media_Trends[[#This Row],[Post_Date]],"aaaa-mm")</f>
        <v>2022-10</v>
      </c>
      <c r="D59" s="1" t="s">
        <v>24</v>
      </c>
      <c r="E59" s="1" t="s">
        <v>31</v>
      </c>
      <c r="F59" s="1" t="s">
        <v>14</v>
      </c>
      <c r="G59" s="1" t="s">
        <v>28</v>
      </c>
      <c r="H59">
        <v>197986</v>
      </c>
      <c r="I59">
        <v>184395</v>
      </c>
      <c r="J59">
        <v>9408</v>
      </c>
      <c r="K59">
        <v>7599</v>
      </c>
      <c r="L59">
        <f>bbdd_Social_Media_Trends[[#This Row],[Likes]]+bbdd_Social_Media_Trends[[#This Row],[Shares]]+bbdd_Social_Media_Trends[[#This Row],[Comments]]</f>
        <v>201402</v>
      </c>
      <c r="M59">
        <f>bbdd_Social_Media_Trends[[#This Row],[Interactions]]/bbdd_Social_Media_Trends[[#This Row],[Views]]</f>
        <v>1.017253745214308</v>
      </c>
      <c r="N59" s="1" t="s">
        <v>22</v>
      </c>
      <c r="O59" s="4">
        <f t="shared" si="0"/>
        <v>0</v>
      </c>
    </row>
    <row r="60" spans="1:15">
      <c r="A60" s="1" t="s">
        <v>100</v>
      </c>
      <c r="B60" s="2">
        <v>45286</v>
      </c>
      <c r="C60" s="13" t="str">
        <f>TEXT(bbdd_Social_Media_Trends[[#This Row],[Post_Date]],"aaaa-mm")</f>
        <v>2023-12</v>
      </c>
      <c r="D60" s="1" t="s">
        <v>27</v>
      </c>
      <c r="E60" s="1" t="s">
        <v>13</v>
      </c>
      <c r="F60" s="1" t="s">
        <v>32</v>
      </c>
      <c r="G60" s="1" t="s">
        <v>44</v>
      </c>
      <c r="H60">
        <v>2291491</v>
      </c>
      <c r="I60">
        <v>474568</v>
      </c>
      <c r="J60">
        <v>83894</v>
      </c>
      <c r="K60">
        <v>6150</v>
      </c>
      <c r="L60">
        <f>bbdd_Social_Media_Trends[[#This Row],[Likes]]+bbdd_Social_Media_Trends[[#This Row],[Shares]]+bbdd_Social_Media_Trends[[#This Row],[Comments]]</f>
        <v>564612</v>
      </c>
      <c r="M60">
        <f>bbdd_Social_Media_Trends[[#This Row],[Interactions]]/bbdd_Social_Media_Trends[[#This Row],[Views]]</f>
        <v>0.24639503275378347</v>
      </c>
      <c r="N60" s="1" t="s">
        <v>16</v>
      </c>
      <c r="O60" s="4">
        <f t="shared" si="0"/>
        <v>0</v>
      </c>
    </row>
    <row r="61" spans="1:15" hidden="1">
      <c r="A61" s="1" t="s">
        <v>101</v>
      </c>
      <c r="B61" s="2">
        <v>45077</v>
      </c>
      <c r="C61" s="13" t="str">
        <f>TEXT(bbdd_Social_Media_Trends[[#This Row],[Post_Date]],"aaaa-mm")</f>
        <v>2023-05</v>
      </c>
      <c r="D61" s="1" t="s">
        <v>24</v>
      </c>
      <c r="E61" s="1" t="s">
        <v>46</v>
      </c>
      <c r="F61" s="1" t="s">
        <v>41</v>
      </c>
      <c r="G61" s="1" t="s">
        <v>15</v>
      </c>
      <c r="H61">
        <v>3525573</v>
      </c>
      <c r="I61">
        <v>40967</v>
      </c>
      <c r="J61">
        <v>4121</v>
      </c>
      <c r="K61">
        <v>26381</v>
      </c>
      <c r="L61">
        <f>bbdd_Social_Media_Trends[[#This Row],[Likes]]+bbdd_Social_Media_Trends[[#This Row],[Shares]]+bbdd_Social_Media_Trends[[#This Row],[Comments]]</f>
        <v>71469</v>
      </c>
      <c r="M61">
        <f>bbdd_Social_Media_Trends[[#This Row],[Interactions]]/bbdd_Social_Media_Trends[[#This Row],[Views]]</f>
        <v>2.0271598404004117E-2</v>
      </c>
      <c r="N61" s="1" t="s">
        <v>29</v>
      </c>
      <c r="O61" s="4">
        <f t="shared" si="0"/>
        <v>0</v>
      </c>
    </row>
    <row r="62" spans="1:15" hidden="1">
      <c r="A62" s="1" t="s">
        <v>102</v>
      </c>
      <c r="B62" s="2">
        <v>45037</v>
      </c>
      <c r="C62" s="13" t="str">
        <f>TEXT(bbdd_Social_Media_Trends[[#This Row],[Post_Date]],"aaaa-mm")</f>
        <v>2023-04</v>
      </c>
      <c r="D62" s="1" t="s">
        <v>12</v>
      </c>
      <c r="E62" s="1" t="s">
        <v>46</v>
      </c>
      <c r="F62" s="1" t="s">
        <v>47</v>
      </c>
      <c r="G62" s="1" t="s">
        <v>60</v>
      </c>
      <c r="H62">
        <v>866896</v>
      </c>
      <c r="I62">
        <v>122451</v>
      </c>
      <c r="J62">
        <v>79602</v>
      </c>
      <c r="K62">
        <v>25491</v>
      </c>
      <c r="L62">
        <f>bbdd_Social_Media_Trends[[#This Row],[Likes]]+bbdd_Social_Media_Trends[[#This Row],[Shares]]+bbdd_Social_Media_Trends[[#This Row],[Comments]]</f>
        <v>227544</v>
      </c>
      <c r="M62">
        <f>bbdd_Social_Media_Trends[[#This Row],[Interactions]]/bbdd_Social_Media_Trends[[#This Row],[Views]]</f>
        <v>0.26248131263727137</v>
      </c>
      <c r="N62" s="1" t="s">
        <v>29</v>
      </c>
      <c r="O62" s="4">
        <f t="shared" si="0"/>
        <v>0</v>
      </c>
    </row>
    <row r="63" spans="1:15">
      <c r="A63" s="1" t="s">
        <v>103</v>
      </c>
      <c r="B63" s="2">
        <v>45223</v>
      </c>
      <c r="C63" s="13" t="str">
        <f>TEXT(bbdd_Social_Media_Trends[[#This Row],[Post_Date]],"aaaa-mm")</f>
        <v>2023-10</v>
      </c>
      <c r="D63" s="1" t="s">
        <v>27</v>
      </c>
      <c r="E63" s="1" t="s">
        <v>57</v>
      </c>
      <c r="F63" s="1" t="s">
        <v>14</v>
      </c>
      <c r="G63" s="1" t="s">
        <v>28</v>
      </c>
      <c r="H63">
        <v>4104535</v>
      </c>
      <c r="I63">
        <v>331535</v>
      </c>
      <c r="J63">
        <v>60374</v>
      </c>
      <c r="K63">
        <v>13314</v>
      </c>
      <c r="L63">
        <f>bbdd_Social_Media_Trends[[#This Row],[Likes]]+bbdd_Social_Media_Trends[[#This Row],[Shares]]+bbdd_Social_Media_Trends[[#This Row],[Comments]]</f>
        <v>405223</v>
      </c>
      <c r="M63">
        <f>bbdd_Social_Media_Trends[[#This Row],[Interactions]]/bbdd_Social_Media_Trends[[#This Row],[Views]]</f>
        <v>9.8725677817341068E-2</v>
      </c>
      <c r="N63" s="1" t="s">
        <v>22</v>
      </c>
      <c r="O63" s="4">
        <f t="shared" si="0"/>
        <v>0</v>
      </c>
    </row>
    <row r="64" spans="1:15" hidden="1">
      <c r="A64" s="1" t="s">
        <v>104</v>
      </c>
      <c r="B64" s="2">
        <v>44980</v>
      </c>
      <c r="C64" s="13" t="str">
        <f>TEXT(bbdd_Social_Media_Trends[[#This Row],[Post_Date]],"aaaa-mm")</f>
        <v>2023-02</v>
      </c>
      <c r="D64" s="1" t="s">
        <v>12</v>
      </c>
      <c r="E64" s="1" t="s">
        <v>31</v>
      </c>
      <c r="F64" s="1" t="s">
        <v>36</v>
      </c>
      <c r="G64" s="1" t="s">
        <v>21</v>
      </c>
      <c r="H64">
        <v>2601441</v>
      </c>
      <c r="I64">
        <v>93254</v>
      </c>
      <c r="J64">
        <v>55921</v>
      </c>
      <c r="K64">
        <v>48758</v>
      </c>
      <c r="L64">
        <f>bbdd_Social_Media_Trends[[#This Row],[Likes]]+bbdd_Social_Media_Trends[[#This Row],[Shares]]+bbdd_Social_Media_Trends[[#This Row],[Comments]]</f>
        <v>197933</v>
      </c>
      <c r="M64">
        <f>bbdd_Social_Media_Trends[[#This Row],[Interactions]]/bbdd_Social_Media_Trends[[#This Row],[Views]]</f>
        <v>7.6085907771884884E-2</v>
      </c>
      <c r="N64" s="1" t="s">
        <v>29</v>
      </c>
      <c r="O64" s="4">
        <f t="shared" si="0"/>
        <v>0</v>
      </c>
    </row>
    <row r="65" spans="1:15" hidden="1">
      <c r="A65" s="1" t="s">
        <v>105</v>
      </c>
      <c r="B65" s="2">
        <v>45265</v>
      </c>
      <c r="C65" s="13" t="str">
        <f>TEXT(bbdd_Social_Media_Trends[[#This Row],[Post_Date]],"aaaa-mm")</f>
        <v>2023-12</v>
      </c>
      <c r="D65" s="1" t="s">
        <v>18</v>
      </c>
      <c r="E65" s="1" t="s">
        <v>39</v>
      </c>
      <c r="F65" s="1" t="s">
        <v>20</v>
      </c>
      <c r="G65" s="1" t="s">
        <v>50</v>
      </c>
      <c r="H65">
        <v>1142030</v>
      </c>
      <c r="I65">
        <v>212596</v>
      </c>
      <c r="J65">
        <v>72334</v>
      </c>
      <c r="K65">
        <v>18</v>
      </c>
      <c r="L65">
        <f>bbdd_Social_Media_Trends[[#This Row],[Likes]]+bbdd_Social_Media_Trends[[#This Row],[Shares]]+bbdd_Social_Media_Trends[[#This Row],[Comments]]</f>
        <v>284948</v>
      </c>
      <c r="M65">
        <f>bbdd_Social_Media_Trends[[#This Row],[Interactions]]/bbdd_Social_Media_Trends[[#This Row],[Views]]</f>
        <v>0.24951008292251517</v>
      </c>
      <c r="N65" s="1" t="s">
        <v>16</v>
      </c>
      <c r="O65" s="4">
        <f t="shared" si="0"/>
        <v>0</v>
      </c>
    </row>
    <row r="66" spans="1:15">
      <c r="A66" s="1" t="s">
        <v>106</v>
      </c>
      <c r="B66" s="2">
        <v>45271</v>
      </c>
      <c r="C66" s="13" t="str">
        <f>TEXT(bbdd_Social_Media_Trends[[#This Row],[Post_Date]],"aaaa-mm")</f>
        <v>2023-12</v>
      </c>
      <c r="D66" s="1" t="s">
        <v>27</v>
      </c>
      <c r="E66" s="1" t="s">
        <v>59</v>
      </c>
      <c r="F66" s="1" t="s">
        <v>20</v>
      </c>
      <c r="G66" s="1" t="s">
        <v>50</v>
      </c>
      <c r="H66">
        <v>2969591</v>
      </c>
      <c r="I66">
        <v>358102</v>
      </c>
      <c r="J66">
        <v>26688</v>
      </c>
      <c r="K66">
        <v>8128</v>
      </c>
      <c r="L66">
        <f>bbdd_Social_Media_Trends[[#This Row],[Likes]]+bbdd_Social_Media_Trends[[#This Row],[Shares]]+bbdd_Social_Media_Trends[[#This Row],[Comments]]</f>
        <v>392918</v>
      </c>
      <c r="M66">
        <f>bbdd_Social_Media_Trends[[#This Row],[Interactions]]/bbdd_Social_Media_Trends[[#This Row],[Views]]</f>
        <v>0.13231384389298054</v>
      </c>
      <c r="N66" s="1" t="s">
        <v>29</v>
      </c>
      <c r="O66" s="4">
        <f t="shared" ref="O66:O129" si="1">IF(ISERROR(VLOOKUP(A66,A67:A5064,1,FALSE)),0, 1)</f>
        <v>0</v>
      </c>
    </row>
    <row r="67" spans="1:15" hidden="1">
      <c r="A67" s="1" t="s">
        <v>107</v>
      </c>
      <c r="B67" s="2">
        <v>44868</v>
      </c>
      <c r="C67" s="13" t="str">
        <f>TEXT(bbdd_Social_Media_Trends[[#This Row],[Post_Date]],"aaaa-mm")</f>
        <v>2022-11</v>
      </c>
      <c r="D67" s="1" t="s">
        <v>12</v>
      </c>
      <c r="E67" s="1" t="s">
        <v>19</v>
      </c>
      <c r="F67" s="1" t="s">
        <v>32</v>
      </c>
      <c r="G67" s="1" t="s">
        <v>37</v>
      </c>
      <c r="H67">
        <v>855465</v>
      </c>
      <c r="I67">
        <v>14117</v>
      </c>
      <c r="J67">
        <v>73654</v>
      </c>
      <c r="K67">
        <v>46422</v>
      </c>
      <c r="L67">
        <f>bbdd_Social_Media_Trends[[#This Row],[Likes]]+bbdd_Social_Media_Trends[[#This Row],[Shares]]+bbdd_Social_Media_Trends[[#This Row],[Comments]]</f>
        <v>134193</v>
      </c>
      <c r="M67">
        <f>bbdd_Social_Media_Trends[[#This Row],[Interactions]]/bbdd_Social_Media_Trends[[#This Row],[Views]]</f>
        <v>0.15686556434219986</v>
      </c>
      <c r="N67" s="1" t="s">
        <v>16</v>
      </c>
      <c r="O67" s="4">
        <f t="shared" si="1"/>
        <v>0</v>
      </c>
    </row>
    <row r="68" spans="1:15">
      <c r="A68" s="1" t="s">
        <v>108</v>
      </c>
      <c r="B68" s="2">
        <v>45072</v>
      </c>
      <c r="C68" s="13" t="str">
        <f>TEXT(bbdd_Social_Media_Trends[[#This Row],[Post_Date]],"aaaa-mm")</f>
        <v>2023-05</v>
      </c>
      <c r="D68" s="1" t="s">
        <v>27</v>
      </c>
      <c r="E68" s="1" t="s">
        <v>49</v>
      </c>
      <c r="F68" s="1" t="s">
        <v>14</v>
      </c>
      <c r="G68" s="1" t="s">
        <v>25</v>
      </c>
      <c r="H68">
        <v>4453459</v>
      </c>
      <c r="I68">
        <v>376054</v>
      </c>
      <c r="J68">
        <v>36502</v>
      </c>
      <c r="K68">
        <v>19620</v>
      </c>
      <c r="L68">
        <f>bbdd_Social_Media_Trends[[#This Row],[Likes]]+bbdd_Social_Media_Trends[[#This Row],[Shares]]+bbdd_Social_Media_Trends[[#This Row],[Comments]]</f>
        <v>432176</v>
      </c>
      <c r="M68">
        <f>bbdd_Social_Media_Trends[[#This Row],[Interactions]]/bbdd_Social_Media_Trends[[#This Row],[Views]]</f>
        <v>9.7042770574512979E-2</v>
      </c>
      <c r="N68" s="1" t="s">
        <v>16</v>
      </c>
      <c r="O68" s="4">
        <f t="shared" si="1"/>
        <v>0</v>
      </c>
    </row>
    <row r="69" spans="1:15" hidden="1">
      <c r="A69" s="1" t="s">
        <v>109</v>
      </c>
      <c r="B69" s="2">
        <v>45087</v>
      </c>
      <c r="C69" s="13" t="str">
        <f>TEXT(bbdd_Social_Media_Trends[[#This Row],[Post_Date]],"aaaa-mm")</f>
        <v>2023-06</v>
      </c>
      <c r="D69" s="1" t="s">
        <v>24</v>
      </c>
      <c r="E69" s="1" t="s">
        <v>31</v>
      </c>
      <c r="F69" s="1" t="s">
        <v>47</v>
      </c>
      <c r="G69" s="1" t="s">
        <v>37</v>
      </c>
      <c r="H69">
        <v>1059696</v>
      </c>
      <c r="I69">
        <v>75851</v>
      </c>
      <c r="J69">
        <v>99754</v>
      </c>
      <c r="K69">
        <v>47614</v>
      </c>
      <c r="L69">
        <f>bbdd_Social_Media_Trends[[#This Row],[Likes]]+bbdd_Social_Media_Trends[[#This Row],[Shares]]+bbdd_Social_Media_Trends[[#This Row],[Comments]]</f>
        <v>223219</v>
      </c>
      <c r="M69">
        <f>bbdd_Social_Media_Trends[[#This Row],[Interactions]]/bbdd_Social_Media_Trends[[#This Row],[Views]]</f>
        <v>0.21064437348069634</v>
      </c>
      <c r="N69" s="1" t="s">
        <v>16</v>
      </c>
      <c r="O69" s="4">
        <f t="shared" si="1"/>
        <v>0</v>
      </c>
    </row>
    <row r="70" spans="1:15" hidden="1">
      <c r="A70" s="1" t="s">
        <v>110</v>
      </c>
      <c r="B70" s="2">
        <v>44581</v>
      </c>
      <c r="C70" s="13" t="str">
        <f>TEXT(bbdd_Social_Media_Trends[[#This Row],[Post_Date]],"aaaa-mm")</f>
        <v>2022-01</v>
      </c>
      <c r="D70" s="1" t="s">
        <v>24</v>
      </c>
      <c r="E70" s="1" t="s">
        <v>52</v>
      </c>
      <c r="F70" s="1" t="s">
        <v>36</v>
      </c>
      <c r="G70" s="1" t="s">
        <v>60</v>
      </c>
      <c r="H70">
        <v>581577</v>
      </c>
      <c r="I70">
        <v>341805</v>
      </c>
      <c r="J70">
        <v>67524</v>
      </c>
      <c r="K70">
        <v>485</v>
      </c>
      <c r="L70">
        <f>bbdd_Social_Media_Trends[[#This Row],[Likes]]+bbdd_Social_Media_Trends[[#This Row],[Shares]]+bbdd_Social_Media_Trends[[#This Row],[Comments]]</f>
        <v>409814</v>
      </c>
      <c r="M70">
        <f>bbdd_Social_Media_Trends[[#This Row],[Interactions]]/bbdd_Social_Media_Trends[[#This Row],[Views]]</f>
        <v>0.70465991605582756</v>
      </c>
      <c r="N70" s="1" t="s">
        <v>16</v>
      </c>
      <c r="O70" s="4">
        <f t="shared" si="1"/>
        <v>0</v>
      </c>
    </row>
    <row r="71" spans="1:15">
      <c r="A71" s="1" t="s">
        <v>111</v>
      </c>
      <c r="B71" s="2">
        <v>44597</v>
      </c>
      <c r="C71" s="13" t="str">
        <f>TEXT(bbdd_Social_Media_Trends[[#This Row],[Post_Date]],"aaaa-mm")</f>
        <v>2022-02</v>
      </c>
      <c r="D71" s="1" t="s">
        <v>27</v>
      </c>
      <c r="E71" s="1" t="s">
        <v>52</v>
      </c>
      <c r="F71" s="1" t="s">
        <v>36</v>
      </c>
      <c r="G71" s="1" t="s">
        <v>28</v>
      </c>
      <c r="H71">
        <v>4226427</v>
      </c>
      <c r="I71">
        <v>421149</v>
      </c>
      <c r="J71">
        <v>53769</v>
      </c>
      <c r="K71">
        <v>27804</v>
      </c>
      <c r="L71">
        <f>bbdd_Social_Media_Trends[[#This Row],[Likes]]+bbdd_Social_Media_Trends[[#This Row],[Shares]]+bbdd_Social_Media_Trends[[#This Row],[Comments]]</f>
        <v>502722</v>
      </c>
      <c r="M71">
        <f>bbdd_Social_Media_Trends[[#This Row],[Interactions]]/bbdd_Social_Media_Trends[[#This Row],[Views]]</f>
        <v>0.11894728100118611</v>
      </c>
      <c r="N71" s="1" t="s">
        <v>22</v>
      </c>
      <c r="O71" s="4">
        <f t="shared" si="1"/>
        <v>0</v>
      </c>
    </row>
    <row r="72" spans="1:15" hidden="1">
      <c r="A72" s="1" t="s">
        <v>112</v>
      </c>
      <c r="B72" s="2">
        <v>44697</v>
      </c>
      <c r="C72" s="13" t="str">
        <f>TEXT(bbdd_Social_Media_Trends[[#This Row],[Post_Date]],"aaaa-mm")</f>
        <v>2022-05</v>
      </c>
      <c r="D72" s="1" t="s">
        <v>24</v>
      </c>
      <c r="E72" s="1" t="s">
        <v>31</v>
      </c>
      <c r="F72" s="1" t="s">
        <v>47</v>
      </c>
      <c r="G72" s="1" t="s">
        <v>37</v>
      </c>
      <c r="H72">
        <v>485214</v>
      </c>
      <c r="I72">
        <v>50577</v>
      </c>
      <c r="J72">
        <v>92342</v>
      </c>
      <c r="K72">
        <v>43775</v>
      </c>
      <c r="L72">
        <f>bbdd_Social_Media_Trends[[#This Row],[Likes]]+bbdd_Social_Media_Trends[[#This Row],[Shares]]+bbdd_Social_Media_Trends[[#This Row],[Comments]]</f>
        <v>186694</v>
      </c>
      <c r="M72">
        <f>bbdd_Social_Media_Trends[[#This Row],[Interactions]]/bbdd_Social_Media_Trends[[#This Row],[Views]]</f>
        <v>0.38476630929857752</v>
      </c>
      <c r="N72" s="1" t="s">
        <v>22</v>
      </c>
      <c r="O72" s="4">
        <f t="shared" si="1"/>
        <v>0</v>
      </c>
    </row>
    <row r="73" spans="1:15" hidden="1">
      <c r="A73" s="1" t="s">
        <v>113</v>
      </c>
      <c r="B73" s="2">
        <v>44580</v>
      </c>
      <c r="C73" s="13" t="str">
        <f>TEXT(bbdd_Social_Media_Trends[[#This Row],[Post_Date]],"aaaa-mm")</f>
        <v>2022-01</v>
      </c>
      <c r="D73" s="1" t="s">
        <v>18</v>
      </c>
      <c r="E73" s="1" t="s">
        <v>19</v>
      </c>
      <c r="F73" s="1" t="s">
        <v>36</v>
      </c>
      <c r="G73" s="1" t="s">
        <v>28</v>
      </c>
      <c r="H73">
        <v>1419701</v>
      </c>
      <c r="I73">
        <v>68719</v>
      </c>
      <c r="J73">
        <v>98115</v>
      </c>
      <c r="K73">
        <v>36515</v>
      </c>
      <c r="L73">
        <f>bbdd_Social_Media_Trends[[#This Row],[Likes]]+bbdd_Social_Media_Trends[[#This Row],[Shares]]+bbdd_Social_Media_Trends[[#This Row],[Comments]]</f>
        <v>203349</v>
      </c>
      <c r="M73">
        <f>bbdd_Social_Media_Trends[[#This Row],[Interactions]]/bbdd_Social_Media_Trends[[#This Row],[Views]]</f>
        <v>0.14323368089477995</v>
      </c>
      <c r="N73" s="1" t="s">
        <v>29</v>
      </c>
      <c r="O73" s="4">
        <f t="shared" si="1"/>
        <v>0</v>
      </c>
    </row>
    <row r="74" spans="1:15" hidden="1">
      <c r="A74" s="1" t="s">
        <v>114</v>
      </c>
      <c r="B74" s="2">
        <v>44902</v>
      </c>
      <c r="C74" s="13" t="str">
        <f>TEXT(bbdd_Social_Media_Trends[[#This Row],[Post_Date]],"aaaa-mm")</f>
        <v>2022-12</v>
      </c>
      <c r="D74" s="1" t="s">
        <v>12</v>
      </c>
      <c r="E74" s="1" t="s">
        <v>59</v>
      </c>
      <c r="F74" s="1" t="s">
        <v>32</v>
      </c>
      <c r="G74" s="1" t="s">
        <v>44</v>
      </c>
      <c r="H74">
        <v>4378457</v>
      </c>
      <c r="I74">
        <v>136878</v>
      </c>
      <c r="J74">
        <v>89273</v>
      </c>
      <c r="K74">
        <v>41624</v>
      </c>
      <c r="L74">
        <f>bbdd_Social_Media_Trends[[#This Row],[Likes]]+bbdd_Social_Media_Trends[[#This Row],[Shares]]+bbdd_Social_Media_Trends[[#This Row],[Comments]]</f>
        <v>267775</v>
      </c>
      <c r="M74">
        <f>bbdd_Social_Media_Trends[[#This Row],[Interactions]]/bbdd_Social_Media_Trends[[#This Row],[Views]]</f>
        <v>6.1157389463913886E-2</v>
      </c>
      <c r="N74" s="1" t="s">
        <v>22</v>
      </c>
      <c r="O74" s="4">
        <f t="shared" si="1"/>
        <v>0</v>
      </c>
    </row>
    <row r="75" spans="1:15" hidden="1">
      <c r="A75" s="1" t="s">
        <v>115</v>
      </c>
      <c r="B75" s="2">
        <v>44724</v>
      </c>
      <c r="C75" s="13" t="str">
        <f>TEXT(bbdd_Social_Media_Trends[[#This Row],[Post_Date]],"aaaa-mm")</f>
        <v>2022-06</v>
      </c>
      <c r="D75" s="1" t="s">
        <v>12</v>
      </c>
      <c r="E75" s="1" t="s">
        <v>46</v>
      </c>
      <c r="F75" s="1" t="s">
        <v>32</v>
      </c>
      <c r="G75" s="1" t="s">
        <v>21</v>
      </c>
      <c r="H75">
        <v>3647159</v>
      </c>
      <c r="I75">
        <v>216783</v>
      </c>
      <c r="J75">
        <v>79133</v>
      </c>
      <c r="K75">
        <v>7687</v>
      </c>
      <c r="L75">
        <f>bbdd_Social_Media_Trends[[#This Row],[Likes]]+bbdd_Social_Media_Trends[[#This Row],[Shares]]+bbdd_Social_Media_Trends[[#This Row],[Comments]]</f>
        <v>303603</v>
      </c>
      <c r="M75">
        <f>bbdd_Social_Media_Trends[[#This Row],[Interactions]]/bbdd_Social_Media_Trends[[#This Row],[Views]]</f>
        <v>8.3243697354571045E-2</v>
      </c>
      <c r="N75" s="1" t="s">
        <v>16</v>
      </c>
      <c r="O75" s="4">
        <f t="shared" si="1"/>
        <v>0</v>
      </c>
    </row>
    <row r="76" spans="1:15">
      <c r="A76" s="1" t="s">
        <v>116</v>
      </c>
      <c r="B76" s="2">
        <v>45054</v>
      </c>
      <c r="C76" s="13" t="str">
        <f>TEXT(bbdd_Social_Media_Trends[[#This Row],[Post_Date]],"aaaa-mm")</f>
        <v>2023-05</v>
      </c>
      <c r="D76" s="1" t="s">
        <v>27</v>
      </c>
      <c r="E76" s="1" t="s">
        <v>39</v>
      </c>
      <c r="F76" s="1" t="s">
        <v>14</v>
      </c>
      <c r="G76" s="1" t="s">
        <v>60</v>
      </c>
      <c r="H76">
        <v>1750105</v>
      </c>
      <c r="I76">
        <v>125485</v>
      </c>
      <c r="J76">
        <v>942</v>
      </c>
      <c r="K76">
        <v>20317</v>
      </c>
      <c r="L76">
        <f>bbdd_Social_Media_Trends[[#This Row],[Likes]]+bbdd_Social_Media_Trends[[#This Row],[Shares]]+bbdd_Social_Media_Trends[[#This Row],[Comments]]</f>
        <v>146744</v>
      </c>
      <c r="M76">
        <f>bbdd_Social_Media_Trends[[#This Row],[Interactions]]/bbdd_Social_Media_Trends[[#This Row],[Views]]</f>
        <v>8.3848683364712406E-2</v>
      </c>
      <c r="N76" s="1" t="s">
        <v>29</v>
      </c>
      <c r="O76" s="4">
        <f t="shared" si="1"/>
        <v>0</v>
      </c>
    </row>
    <row r="77" spans="1:15" hidden="1">
      <c r="A77" s="1" t="s">
        <v>117</v>
      </c>
      <c r="B77" s="2">
        <v>45058</v>
      </c>
      <c r="C77" s="13" t="str">
        <f>TEXT(bbdd_Social_Media_Trends[[#This Row],[Post_Date]],"aaaa-mm")</f>
        <v>2023-05</v>
      </c>
      <c r="D77" s="1" t="s">
        <v>18</v>
      </c>
      <c r="E77" s="1" t="s">
        <v>31</v>
      </c>
      <c r="F77" s="1" t="s">
        <v>36</v>
      </c>
      <c r="G77" s="1" t="s">
        <v>21</v>
      </c>
      <c r="H77">
        <v>1796369</v>
      </c>
      <c r="I77">
        <v>145118</v>
      </c>
      <c r="J77">
        <v>68421</v>
      </c>
      <c r="K77">
        <v>16720</v>
      </c>
      <c r="L77">
        <f>bbdd_Social_Media_Trends[[#This Row],[Likes]]+bbdd_Social_Media_Trends[[#This Row],[Shares]]+bbdd_Social_Media_Trends[[#This Row],[Comments]]</f>
        <v>230259</v>
      </c>
      <c r="M77">
        <f>bbdd_Social_Media_Trends[[#This Row],[Interactions]]/bbdd_Social_Media_Trends[[#This Row],[Views]]</f>
        <v>0.12818023468452194</v>
      </c>
      <c r="N77" s="1" t="s">
        <v>16</v>
      </c>
      <c r="O77" s="4">
        <f t="shared" si="1"/>
        <v>0</v>
      </c>
    </row>
    <row r="78" spans="1:15" hidden="1">
      <c r="A78" s="1" t="s">
        <v>118</v>
      </c>
      <c r="B78" s="2">
        <v>44691</v>
      </c>
      <c r="C78" s="13" t="str">
        <f>TEXT(bbdd_Social_Media_Trends[[#This Row],[Post_Date]],"aaaa-mm")</f>
        <v>2022-05</v>
      </c>
      <c r="D78" s="1" t="s">
        <v>24</v>
      </c>
      <c r="E78" s="1" t="s">
        <v>52</v>
      </c>
      <c r="F78" s="1" t="s">
        <v>20</v>
      </c>
      <c r="G78" s="1" t="s">
        <v>21</v>
      </c>
      <c r="H78">
        <v>1535141</v>
      </c>
      <c r="I78">
        <v>15408</v>
      </c>
      <c r="J78">
        <v>23087</v>
      </c>
      <c r="K78">
        <v>23147</v>
      </c>
      <c r="L78">
        <f>bbdd_Social_Media_Trends[[#This Row],[Likes]]+bbdd_Social_Media_Trends[[#This Row],[Shares]]+bbdd_Social_Media_Trends[[#This Row],[Comments]]</f>
        <v>61642</v>
      </c>
      <c r="M78">
        <f>bbdd_Social_Media_Trends[[#This Row],[Interactions]]/bbdd_Social_Media_Trends[[#This Row],[Views]]</f>
        <v>4.0153966313192076E-2</v>
      </c>
      <c r="N78" s="1" t="s">
        <v>22</v>
      </c>
      <c r="O78" s="4">
        <f t="shared" si="1"/>
        <v>0</v>
      </c>
    </row>
    <row r="79" spans="1:15" hidden="1">
      <c r="A79" s="1" t="s">
        <v>119</v>
      </c>
      <c r="B79" s="2">
        <v>45167</v>
      </c>
      <c r="C79" s="13" t="str">
        <f>TEXT(bbdd_Social_Media_Trends[[#This Row],[Post_Date]],"aaaa-mm")</f>
        <v>2023-08</v>
      </c>
      <c r="D79" s="1" t="s">
        <v>24</v>
      </c>
      <c r="E79" s="1" t="s">
        <v>13</v>
      </c>
      <c r="F79" s="1" t="s">
        <v>14</v>
      </c>
      <c r="G79" s="1" t="s">
        <v>28</v>
      </c>
      <c r="H79">
        <v>612594</v>
      </c>
      <c r="I79">
        <v>132163</v>
      </c>
      <c r="J79">
        <v>29340</v>
      </c>
      <c r="K79">
        <v>40557</v>
      </c>
      <c r="L79">
        <f>bbdd_Social_Media_Trends[[#This Row],[Likes]]+bbdd_Social_Media_Trends[[#This Row],[Shares]]+bbdd_Social_Media_Trends[[#This Row],[Comments]]</f>
        <v>202060</v>
      </c>
      <c r="M79">
        <f>bbdd_Social_Media_Trends[[#This Row],[Interactions]]/bbdd_Social_Media_Trends[[#This Row],[Views]]</f>
        <v>0.32984325670835823</v>
      </c>
      <c r="N79" s="1" t="s">
        <v>22</v>
      </c>
      <c r="O79" s="4">
        <f t="shared" si="1"/>
        <v>0</v>
      </c>
    </row>
    <row r="80" spans="1:15" hidden="1">
      <c r="A80" s="1" t="s">
        <v>120</v>
      </c>
      <c r="B80" s="2">
        <v>44588</v>
      </c>
      <c r="C80" s="13" t="str">
        <f>TEXT(bbdd_Social_Media_Trends[[#This Row],[Post_Date]],"aaaa-mm")</f>
        <v>2022-01</v>
      </c>
      <c r="D80" s="1" t="s">
        <v>18</v>
      </c>
      <c r="E80" s="1" t="s">
        <v>13</v>
      </c>
      <c r="F80" s="1" t="s">
        <v>47</v>
      </c>
      <c r="G80" s="1" t="s">
        <v>60</v>
      </c>
      <c r="H80">
        <v>4219632</v>
      </c>
      <c r="I80">
        <v>171996</v>
      </c>
      <c r="J80">
        <v>5043</v>
      </c>
      <c r="K80">
        <v>3436</v>
      </c>
      <c r="L80">
        <f>bbdd_Social_Media_Trends[[#This Row],[Likes]]+bbdd_Social_Media_Trends[[#This Row],[Shares]]+bbdd_Social_Media_Trends[[#This Row],[Comments]]</f>
        <v>180475</v>
      </c>
      <c r="M80">
        <f>bbdd_Social_Media_Trends[[#This Row],[Interactions]]/bbdd_Social_Media_Trends[[#This Row],[Views]]</f>
        <v>4.2770317411565749E-2</v>
      </c>
      <c r="N80" s="1" t="s">
        <v>22</v>
      </c>
      <c r="O80" s="4">
        <f t="shared" si="1"/>
        <v>0</v>
      </c>
    </row>
    <row r="81" spans="1:15" hidden="1">
      <c r="A81" s="1" t="s">
        <v>121</v>
      </c>
      <c r="B81" s="2">
        <v>45236</v>
      </c>
      <c r="C81" s="13" t="str">
        <f>TEXT(bbdd_Social_Media_Trends[[#This Row],[Post_Date]],"aaaa-mm")</f>
        <v>2023-11</v>
      </c>
      <c r="D81" s="1" t="s">
        <v>24</v>
      </c>
      <c r="E81" s="1" t="s">
        <v>49</v>
      </c>
      <c r="F81" s="1" t="s">
        <v>20</v>
      </c>
      <c r="G81" s="1" t="s">
        <v>37</v>
      </c>
      <c r="H81">
        <v>3994554</v>
      </c>
      <c r="I81">
        <v>241425</v>
      </c>
      <c r="J81">
        <v>99422</v>
      </c>
      <c r="K81">
        <v>41307</v>
      </c>
      <c r="L81">
        <f>bbdd_Social_Media_Trends[[#This Row],[Likes]]+bbdd_Social_Media_Trends[[#This Row],[Shares]]+bbdd_Social_Media_Trends[[#This Row],[Comments]]</f>
        <v>382154</v>
      </c>
      <c r="M81">
        <f>bbdd_Social_Media_Trends[[#This Row],[Interactions]]/bbdd_Social_Media_Trends[[#This Row],[Views]]</f>
        <v>9.5668753007219332E-2</v>
      </c>
      <c r="N81" s="1" t="s">
        <v>16</v>
      </c>
      <c r="O81" s="4">
        <f t="shared" si="1"/>
        <v>0</v>
      </c>
    </row>
    <row r="82" spans="1:15" hidden="1">
      <c r="A82" s="1" t="s">
        <v>122</v>
      </c>
      <c r="B82" s="2">
        <v>44773</v>
      </c>
      <c r="C82" s="13" t="str">
        <f>TEXT(bbdd_Social_Media_Trends[[#This Row],[Post_Date]],"aaaa-mm")</f>
        <v>2022-07</v>
      </c>
      <c r="D82" s="1" t="s">
        <v>18</v>
      </c>
      <c r="E82" s="1" t="s">
        <v>13</v>
      </c>
      <c r="F82" s="1" t="s">
        <v>20</v>
      </c>
      <c r="G82" s="1" t="s">
        <v>21</v>
      </c>
      <c r="H82">
        <v>4290853</v>
      </c>
      <c r="I82">
        <v>211176</v>
      </c>
      <c r="J82">
        <v>66264</v>
      </c>
      <c r="K82">
        <v>14337</v>
      </c>
      <c r="L82">
        <f>bbdd_Social_Media_Trends[[#This Row],[Likes]]+bbdd_Social_Media_Trends[[#This Row],[Shares]]+bbdd_Social_Media_Trends[[#This Row],[Comments]]</f>
        <v>291777</v>
      </c>
      <c r="M82">
        <f>bbdd_Social_Media_Trends[[#This Row],[Interactions]]/bbdd_Social_Media_Trends[[#This Row],[Views]]</f>
        <v>6.7999766013890475E-2</v>
      </c>
      <c r="N82" s="1" t="s">
        <v>22</v>
      </c>
      <c r="O82" s="4">
        <f t="shared" si="1"/>
        <v>0</v>
      </c>
    </row>
    <row r="83" spans="1:15" hidden="1">
      <c r="A83" s="1" t="s">
        <v>123</v>
      </c>
      <c r="B83" s="2">
        <v>45144</v>
      </c>
      <c r="C83" s="13" t="str">
        <f>TEXT(bbdd_Social_Media_Trends[[#This Row],[Post_Date]],"aaaa-mm")</f>
        <v>2023-08</v>
      </c>
      <c r="D83" s="1" t="s">
        <v>18</v>
      </c>
      <c r="E83" s="1" t="s">
        <v>31</v>
      </c>
      <c r="F83" s="1" t="s">
        <v>41</v>
      </c>
      <c r="G83" s="1" t="s">
        <v>28</v>
      </c>
      <c r="H83">
        <v>284772</v>
      </c>
      <c r="I83">
        <v>338933</v>
      </c>
      <c r="J83">
        <v>22771</v>
      </c>
      <c r="K83">
        <v>18899</v>
      </c>
      <c r="L83">
        <f>bbdd_Social_Media_Trends[[#This Row],[Likes]]+bbdd_Social_Media_Trends[[#This Row],[Shares]]+bbdd_Social_Media_Trends[[#This Row],[Comments]]</f>
        <v>380603</v>
      </c>
      <c r="M83">
        <f>bbdd_Social_Media_Trends[[#This Row],[Interactions]]/bbdd_Social_Media_Trends[[#This Row],[Views]]</f>
        <v>1.3365183374769991</v>
      </c>
      <c r="N83" s="1" t="s">
        <v>29</v>
      </c>
      <c r="O83" s="4">
        <f t="shared" si="1"/>
        <v>0</v>
      </c>
    </row>
    <row r="84" spans="1:15" hidden="1">
      <c r="A84" s="1" t="s">
        <v>124</v>
      </c>
      <c r="B84" s="2">
        <v>44782</v>
      </c>
      <c r="C84" s="13" t="str">
        <f>TEXT(bbdd_Social_Media_Trends[[#This Row],[Post_Date]],"aaaa-mm")</f>
        <v>2022-08</v>
      </c>
      <c r="D84" s="1" t="s">
        <v>18</v>
      </c>
      <c r="E84" s="1" t="s">
        <v>39</v>
      </c>
      <c r="F84" s="1" t="s">
        <v>41</v>
      </c>
      <c r="G84" s="1" t="s">
        <v>37</v>
      </c>
      <c r="H84">
        <v>4637078</v>
      </c>
      <c r="I84">
        <v>219517</v>
      </c>
      <c r="J84">
        <v>5831</v>
      </c>
      <c r="K84">
        <v>32657</v>
      </c>
      <c r="L84">
        <f>bbdd_Social_Media_Trends[[#This Row],[Likes]]+bbdd_Social_Media_Trends[[#This Row],[Shares]]+bbdd_Social_Media_Trends[[#This Row],[Comments]]</f>
        <v>258005</v>
      </c>
      <c r="M84">
        <f>bbdd_Social_Media_Trends[[#This Row],[Interactions]]/bbdd_Social_Media_Trends[[#This Row],[Views]]</f>
        <v>5.5639564398097252E-2</v>
      </c>
      <c r="N84" s="1" t="s">
        <v>29</v>
      </c>
      <c r="O84" s="4">
        <f t="shared" si="1"/>
        <v>0</v>
      </c>
    </row>
    <row r="85" spans="1:15" hidden="1">
      <c r="A85" s="1" t="s">
        <v>125</v>
      </c>
      <c r="B85" s="2">
        <v>45014</v>
      </c>
      <c r="C85" s="13" t="str">
        <f>TEXT(bbdd_Social_Media_Trends[[#This Row],[Post_Date]],"aaaa-mm")</f>
        <v>2023-03</v>
      </c>
      <c r="D85" s="1" t="s">
        <v>18</v>
      </c>
      <c r="E85" s="1" t="s">
        <v>35</v>
      </c>
      <c r="F85" s="1" t="s">
        <v>20</v>
      </c>
      <c r="G85" s="1" t="s">
        <v>25</v>
      </c>
      <c r="H85">
        <v>3315125</v>
      </c>
      <c r="I85">
        <v>62336</v>
      </c>
      <c r="J85">
        <v>79392</v>
      </c>
      <c r="K85">
        <v>42892</v>
      </c>
      <c r="L85">
        <f>bbdd_Social_Media_Trends[[#This Row],[Likes]]+bbdd_Social_Media_Trends[[#This Row],[Shares]]+bbdd_Social_Media_Trends[[#This Row],[Comments]]</f>
        <v>184620</v>
      </c>
      <c r="M85">
        <f>bbdd_Social_Media_Trends[[#This Row],[Interactions]]/bbdd_Social_Media_Trends[[#This Row],[Views]]</f>
        <v>5.5690207759888394E-2</v>
      </c>
      <c r="N85" s="1" t="s">
        <v>16</v>
      </c>
      <c r="O85" s="4">
        <f t="shared" si="1"/>
        <v>0</v>
      </c>
    </row>
    <row r="86" spans="1:15" hidden="1">
      <c r="A86" s="1" t="s">
        <v>126</v>
      </c>
      <c r="B86" s="2">
        <v>45227</v>
      </c>
      <c r="C86" s="13" t="str">
        <f>TEXT(bbdd_Social_Media_Trends[[#This Row],[Post_Date]],"aaaa-mm")</f>
        <v>2023-10</v>
      </c>
      <c r="D86" s="1" t="s">
        <v>24</v>
      </c>
      <c r="E86" s="1" t="s">
        <v>52</v>
      </c>
      <c r="F86" s="1" t="s">
        <v>20</v>
      </c>
      <c r="G86" s="1" t="s">
        <v>25</v>
      </c>
      <c r="H86">
        <v>4357287</v>
      </c>
      <c r="I86">
        <v>106179</v>
      </c>
      <c r="J86">
        <v>4262</v>
      </c>
      <c r="K86">
        <v>12978</v>
      </c>
      <c r="L86">
        <f>bbdd_Social_Media_Trends[[#This Row],[Likes]]+bbdd_Social_Media_Trends[[#This Row],[Shares]]+bbdd_Social_Media_Trends[[#This Row],[Comments]]</f>
        <v>123419</v>
      </c>
      <c r="M86">
        <f>bbdd_Social_Media_Trends[[#This Row],[Interactions]]/bbdd_Social_Media_Trends[[#This Row],[Views]]</f>
        <v>2.8324735093189869E-2</v>
      </c>
      <c r="N86" s="1" t="s">
        <v>22</v>
      </c>
      <c r="O86" s="4">
        <f t="shared" si="1"/>
        <v>0</v>
      </c>
    </row>
    <row r="87" spans="1:15" hidden="1">
      <c r="A87" s="1" t="s">
        <v>127</v>
      </c>
      <c r="B87" s="2">
        <v>44839</v>
      </c>
      <c r="C87" s="13" t="str">
        <f>TEXT(bbdd_Social_Media_Trends[[#This Row],[Post_Date]],"aaaa-mm")</f>
        <v>2022-10</v>
      </c>
      <c r="D87" s="1" t="s">
        <v>12</v>
      </c>
      <c r="E87" s="1" t="s">
        <v>52</v>
      </c>
      <c r="F87" s="1" t="s">
        <v>20</v>
      </c>
      <c r="G87" s="1" t="s">
        <v>50</v>
      </c>
      <c r="H87">
        <v>907386</v>
      </c>
      <c r="I87">
        <v>52457</v>
      </c>
      <c r="J87">
        <v>77192</v>
      </c>
      <c r="K87">
        <v>32870</v>
      </c>
      <c r="L87">
        <f>bbdd_Social_Media_Trends[[#This Row],[Likes]]+bbdd_Social_Media_Trends[[#This Row],[Shares]]+bbdd_Social_Media_Trends[[#This Row],[Comments]]</f>
        <v>162519</v>
      </c>
      <c r="M87">
        <f>bbdd_Social_Media_Trends[[#This Row],[Interactions]]/bbdd_Social_Media_Trends[[#This Row],[Views]]</f>
        <v>0.17910679688688166</v>
      </c>
      <c r="N87" s="1" t="s">
        <v>16</v>
      </c>
      <c r="O87" s="4">
        <f t="shared" si="1"/>
        <v>0</v>
      </c>
    </row>
    <row r="88" spans="1:15" hidden="1">
      <c r="A88" s="1" t="s">
        <v>128</v>
      </c>
      <c r="B88" s="2">
        <v>44923</v>
      </c>
      <c r="C88" s="13" t="str">
        <f>TEXT(bbdd_Social_Media_Trends[[#This Row],[Post_Date]],"aaaa-mm")</f>
        <v>2022-12</v>
      </c>
      <c r="D88" s="1" t="s">
        <v>24</v>
      </c>
      <c r="E88" s="1" t="s">
        <v>39</v>
      </c>
      <c r="F88" s="1" t="s">
        <v>32</v>
      </c>
      <c r="G88" s="1" t="s">
        <v>21</v>
      </c>
      <c r="H88">
        <v>1908555</v>
      </c>
      <c r="I88">
        <v>194688</v>
      </c>
      <c r="J88">
        <v>34182</v>
      </c>
      <c r="K88">
        <v>3500</v>
      </c>
      <c r="L88">
        <f>bbdd_Social_Media_Trends[[#This Row],[Likes]]+bbdd_Social_Media_Trends[[#This Row],[Shares]]+bbdd_Social_Media_Trends[[#This Row],[Comments]]</f>
        <v>232370</v>
      </c>
      <c r="M88">
        <f>bbdd_Social_Media_Trends[[#This Row],[Interactions]]/bbdd_Social_Media_Trends[[#This Row],[Views]]</f>
        <v>0.12175179651621253</v>
      </c>
      <c r="N88" s="1" t="s">
        <v>16</v>
      </c>
      <c r="O88" s="4">
        <f t="shared" si="1"/>
        <v>0</v>
      </c>
    </row>
    <row r="89" spans="1:15" hidden="1">
      <c r="A89" s="1" t="s">
        <v>129</v>
      </c>
      <c r="B89" s="2">
        <v>44922</v>
      </c>
      <c r="C89" s="13" t="str">
        <f>TEXT(bbdd_Social_Media_Trends[[#This Row],[Post_Date]],"aaaa-mm")</f>
        <v>2022-12</v>
      </c>
      <c r="D89" s="1" t="s">
        <v>24</v>
      </c>
      <c r="E89" s="1" t="s">
        <v>13</v>
      </c>
      <c r="F89" s="1" t="s">
        <v>32</v>
      </c>
      <c r="G89" s="1" t="s">
        <v>37</v>
      </c>
      <c r="H89">
        <v>3074269</v>
      </c>
      <c r="I89">
        <v>18233</v>
      </c>
      <c r="J89">
        <v>37713</v>
      </c>
      <c r="K89">
        <v>28599</v>
      </c>
      <c r="L89">
        <f>bbdd_Social_Media_Trends[[#This Row],[Likes]]+bbdd_Social_Media_Trends[[#This Row],[Shares]]+bbdd_Social_Media_Trends[[#This Row],[Comments]]</f>
        <v>84545</v>
      </c>
      <c r="M89">
        <f>bbdd_Social_Media_Trends[[#This Row],[Interactions]]/bbdd_Social_Media_Trends[[#This Row],[Views]]</f>
        <v>2.7500846542706577E-2</v>
      </c>
      <c r="N89" s="1" t="s">
        <v>22</v>
      </c>
      <c r="O89" s="4">
        <f t="shared" si="1"/>
        <v>0</v>
      </c>
    </row>
    <row r="90" spans="1:15">
      <c r="A90" s="1" t="s">
        <v>130</v>
      </c>
      <c r="B90" s="2">
        <v>44842</v>
      </c>
      <c r="C90" s="13" t="str">
        <f>TEXT(bbdd_Social_Media_Trends[[#This Row],[Post_Date]],"aaaa-mm")</f>
        <v>2022-10</v>
      </c>
      <c r="D90" s="1" t="s">
        <v>27</v>
      </c>
      <c r="E90" s="1" t="s">
        <v>31</v>
      </c>
      <c r="F90" s="1" t="s">
        <v>32</v>
      </c>
      <c r="G90" s="1" t="s">
        <v>25</v>
      </c>
      <c r="H90">
        <v>4067125</v>
      </c>
      <c r="I90">
        <v>190686</v>
      </c>
      <c r="J90">
        <v>12963</v>
      </c>
      <c r="K90">
        <v>11560</v>
      </c>
      <c r="L90">
        <f>bbdd_Social_Media_Trends[[#This Row],[Likes]]+bbdd_Social_Media_Trends[[#This Row],[Shares]]+bbdd_Social_Media_Trends[[#This Row],[Comments]]</f>
        <v>215209</v>
      </c>
      <c r="M90">
        <f>bbdd_Social_Media_Trends[[#This Row],[Interactions]]/bbdd_Social_Media_Trends[[#This Row],[Views]]</f>
        <v>5.2914282201801027E-2</v>
      </c>
      <c r="N90" s="1" t="s">
        <v>16</v>
      </c>
      <c r="O90" s="4">
        <f t="shared" si="1"/>
        <v>0</v>
      </c>
    </row>
    <row r="91" spans="1:15">
      <c r="A91" s="1" t="s">
        <v>131</v>
      </c>
      <c r="B91" s="2">
        <v>44641</v>
      </c>
      <c r="C91" s="13" t="str">
        <f>TEXT(bbdd_Social_Media_Trends[[#This Row],[Post_Date]],"aaaa-mm")</f>
        <v>2022-03</v>
      </c>
      <c r="D91" s="1" t="s">
        <v>27</v>
      </c>
      <c r="E91" s="1" t="s">
        <v>52</v>
      </c>
      <c r="F91" s="1" t="s">
        <v>47</v>
      </c>
      <c r="G91" s="1" t="s">
        <v>37</v>
      </c>
      <c r="H91">
        <v>1173157</v>
      </c>
      <c r="I91">
        <v>137342</v>
      </c>
      <c r="J91">
        <v>95328</v>
      </c>
      <c r="K91">
        <v>47250</v>
      </c>
      <c r="L91">
        <f>bbdd_Social_Media_Trends[[#This Row],[Likes]]+bbdd_Social_Media_Trends[[#This Row],[Shares]]+bbdd_Social_Media_Trends[[#This Row],[Comments]]</f>
        <v>279920</v>
      </c>
      <c r="M91">
        <f>bbdd_Social_Media_Trends[[#This Row],[Interactions]]/bbdd_Social_Media_Trends[[#This Row],[Views]]</f>
        <v>0.23860404020945195</v>
      </c>
      <c r="N91" s="1" t="s">
        <v>29</v>
      </c>
      <c r="O91" s="4">
        <f t="shared" si="1"/>
        <v>0</v>
      </c>
    </row>
    <row r="92" spans="1:15" hidden="1">
      <c r="A92" s="1" t="s">
        <v>132</v>
      </c>
      <c r="B92" s="2">
        <v>45119</v>
      </c>
      <c r="C92" s="13" t="str">
        <f>TEXT(bbdd_Social_Media_Trends[[#This Row],[Post_Date]],"aaaa-mm")</f>
        <v>2023-07</v>
      </c>
      <c r="D92" s="1" t="s">
        <v>12</v>
      </c>
      <c r="E92" s="1" t="s">
        <v>52</v>
      </c>
      <c r="F92" s="1" t="s">
        <v>47</v>
      </c>
      <c r="G92" s="1" t="s">
        <v>44</v>
      </c>
      <c r="H92">
        <v>2141884</v>
      </c>
      <c r="I92">
        <v>23466</v>
      </c>
      <c r="J92">
        <v>66627</v>
      </c>
      <c r="K92">
        <v>40003</v>
      </c>
      <c r="L92">
        <f>bbdd_Social_Media_Trends[[#This Row],[Likes]]+bbdd_Social_Media_Trends[[#This Row],[Shares]]+bbdd_Social_Media_Trends[[#This Row],[Comments]]</f>
        <v>130096</v>
      </c>
      <c r="M92">
        <f>bbdd_Social_Media_Trends[[#This Row],[Interactions]]/bbdd_Social_Media_Trends[[#This Row],[Views]]</f>
        <v>6.0739050294040198E-2</v>
      </c>
      <c r="N92" s="1" t="s">
        <v>16</v>
      </c>
      <c r="O92" s="4">
        <f t="shared" si="1"/>
        <v>0</v>
      </c>
    </row>
    <row r="93" spans="1:15" hidden="1">
      <c r="A93" s="1" t="s">
        <v>133</v>
      </c>
      <c r="B93" s="2">
        <v>44750</v>
      </c>
      <c r="C93" s="13" t="str">
        <f>TEXT(bbdd_Social_Media_Trends[[#This Row],[Post_Date]],"aaaa-mm")</f>
        <v>2022-07</v>
      </c>
      <c r="D93" s="1" t="s">
        <v>24</v>
      </c>
      <c r="E93" s="1" t="s">
        <v>35</v>
      </c>
      <c r="F93" s="1" t="s">
        <v>32</v>
      </c>
      <c r="G93" s="1" t="s">
        <v>21</v>
      </c>
      <c r="H93">
        <v>4567233</v>
      </c>
      <c r="I93">
        <v>66980</v>
      </c>
      <c r="J93">
        <v>96596</v>
      </c>
      <c r="K93">
        <v>49121</v>
      </c>
      <c r="L93">
        <f>bbdd_Social_Media_Trends[[#This Row],[Likes]]+bbdd_Social_Media_Trends[[#This Row],[Shares]]+bbdd_Social_Media_Trends[[#This Row],[Comments]]</f>
        <v>212697</v>
      </c>
      <c r="M93">
        <f>bbdd_Social_Media_Trends[[#This Row],[Interactions]]/bbdd_Social_Media_Trends[[#This Row],[Views]]</f>
        <v>4.6570210015560845E-2</v>
      </c>
      <c r="N93" s="1" t="s">
        <v>29</v>
      </c>
      <c r="O93" s="4">
        <f t="shared" si="1"/>
        <v>0</v>
      </c>
    </row>
    <row r="94" spans="1:15" hidden="1">
      <c r="A94" s="1" t="s">
        <v>134</v>
      </c>
      <c r="B94" s="2">
        <v>44631</v>
      </c>
      <c r="C94" s="13" t="str">
        <f>TEXT(bbdd_Social_Media_Trends[[#This Row],[Post_Date]],"aaaa-mm")</f>
        <v>2022-03</v>
      </c>
      <c r="D94" s="1" t="s">
        <v>24</v>
      </c>
      <c r="E94" s="1" t="s">
        <v>39</v>
      </c>
      <c r="F94" s="1" t="s">
        <v>32</v>
      </c>
      <c r="G94" s="1" t="s">
        <v>15</v>
      </c>
      <c r="H94">
        <v>506074</v>
      </c>
      <c r="I94">
        <v>69145</v>
      </c>
      <c r="J94">
        <v>31191</v>
      </c>
      <c r="K94">
        <v>43362</v>
      </c>
      <c r="L94">
        <f>bbdd_Social_Media_Trends[[#This Row],[Likes]]+bbdd_Social_Media_Trends[[#This Row],[Shares]]+bbdd_Social_Media_Trends[[#This Row],[Comments]]</f>
        <v>143698</v>
      </c>
      <c r="M94">
        <f>bbdd_Social_Media_Trends[[#This Row],[Interactions]]/bbdd_Social_Media_Trends[[#This Row],[Views]]</f>
        <v>0.2839466165027249</v>
      </c>
      <c r="N94" s="1" t="s">
        <v>29</v>
      </c>
      <c r="O94" s="4">
        <f t="shared" si="1"/>
        <v>0</v>
      </c>
    </row>
    <row r="95" spans="1:15">
      <c r="A95" s="1" t="s">
        <v>135</v>
      </c>
      <c r="B95" s="2">
        <v>45005</v>
      </c>
      <c r="C95" s="13" t="str">
        <f>TEXT(bbdd_Social_Media_Trends[[#This Row],[Post_Date]],"aaaa-mm")</f>
        <v>2023-03</v>
      </c>
      <c r="D95" s="1" t="s">
        <v>27</v>
      </c>
      <c r="E95" s="1" t="s">
        <v>35</v>
      </c>
      <c r="F95" s="1" t="s">
        <v>36</v>
      </c>
      <c r="G95" s="1" t="s">
        <v>15</v>
      </c>
      <c r="H95">
        <v>3210080</v>
      </c>
      <c r="I95">
        <v>195970</v>
      </c>
      <c r="J95">
        <v>75414</v>
      </c>
      <c r="K95">
        <v>4473</v>
      </c>
      <c r="L95">
        <f>bbdd_Social_Media_Trends[[#This Row],[Likes]]+bbdd_Social_Media_Trends[[#This Row],[Shares]]+bbdd_Social_Media_Trends[[#This Row],[Comments]]</f>
        <v>275857</v>
      </c>
      <c r="M95">
        <f>bbdd_Social_Media_Trends[[#This Row],[Interactions]]/bbdd_Social_Media_Trends[[#This Row],[Views]]</f>
        <v>8.5934618451876582E-2</v>
      </c>
      <c r="N95" s="1" t="s">
        <v>16</v>
      </c>
      <c r="O95" s="4">
        <f t="shared" si="1"/>
        <v>0</v>
      </c>
    </row>
    <row r="96" spans="1:15" hidden="1">
      <c r="A96" s="1" t="s">
        <v>136</v>
      </c>
      <c r="B96" s="2">
        <v>44763</v>
      </c>
      <c r="C96" s="13" t="str">
        <f>TEXT(bbdd_Social_Media_Trends[[#This Row],[Post_Date]],"aaaa-mm")</f>
        <v>2022-07</v>
      </c>
      <c r="D96" s="1" t="s">
        <v>12</v>
      </c>
      <c r="E96" s="1" t="s">
        <v>57</v>
      </c>
      <c r="F96" s="1" t="s">
        <v>14</v>
      </c>
      <c r="G96" s="1" t="s">
        <v>44</v>
      </c>
      <c r="H96">
        <v>128472</v>
      </c>
      <c r="I96">
        <v>444670</v>
      </c>
      <c r="J96">
        <v>64311</v>
      </c>
      <c r="K96">
        <v>7956</v>
      </c>
      <c r="L96">
        <f>bbdd_Social_Media_Trends[[#This Row],[Likes]]+bbdd_Social_Media_Trends[[#This Row],[Shares]]+bbdd_Social_Media_Trends[[#This Row],[Comments]]</f>
        <v>516937</v>
      </c>
      <c r="M96">
        <f>bbdd_Social_Media_Trends[[#This Row],[Interactions]]/bbdd_Social_Media_Trends[[#This Row],[Views]]</f>
        <v>4.0237327978080826</v>
      </c>
      <c r="N96" s="1" t="s">
        <v>22</v>
      </c>
      <c r="O96" s="4">
        <f t="shared" si="1"/>
        <v>0</v>
      </c>
    </row>
    <row r="97" spans="1:15" hidden="1">
      <c r="A97" s="1" t="s">
        <v>137</v>
      </c>
      <c r="B97" s="2">
        <v>45030</v>
      </c>
      <c r="C97" s="13" t="str">
        <f>TEXT(bbdd_Social_Media_Trends[[#This Row],[Post_Date]],"aaaa-mm")</f>
        <v>2023-04</v>
      </c>
      <c r="D97" s="1" t="s">
        <v>12</v>
      </c>
      <c r="E97" s="1" t="s">
        <v>46</v>
      </c>
      <c r="F97" s="1" t="s">
        <v>47</v>
      </c>
      <c r="G97" s="1" t="s">
        <v>21</v>
      </c>
      <c r="H97">
        <v>1347102</v>
      </c>
      <c r="I97">
        <v>274212</v>
      </c>
      <c r="J97">
        <v>15298</v>
      </c>
      <c r="K97">
        <v>28342</v>
      </c>
      <c r="L97">
        <f>bbdd_Social_Media_Trends[[#This Row],[Likes]]+bbdd_Social_Media_Trends[[#This Row],[Shares]]+bbdd_Social_Media_Trends[[#This Row],[Comments]]</f>
        <v>317852</v>
      </c>
      <c r="M97">
        <f>bbdd_Social_Media_Trends[[#This Row],[Interactions]]/bbdd_Social_Media_Trends[[#This Row],[Views]]</f>
        <v>0.2359524371576911</v>
      </c>
      <c r="N97" s="1" t="s">
        <v>16</v>
      </c>
      <c r="O97" s="4">
        <f t="shared" si="1"/>
        <v>0</v>
      </c>
    </row>
    <row r="98" spans="1:15" hidden="1">
      <c r="A98" s="1" t="s">
        <v>138</v>
      </c>
      <c r="B98" s="2">
        <v>44856</v>
      </c>
      <c r="C98" s="13" t="str">
        <f>TEXT(bbdd_Social_Media_Trends[[#This Row],[Post_Date]],"aaaa-mm")</f>
        <v>2022-10</v>
      </c>
      <c r="D98" s="1" t="s">
        <v>12</v>
      </c>
      <c r="E98" s="1" t="s">
        <v>57</v>
      </c>
      <c r="F98" s="1" t="s">
        <v>41</v>
      </c>
      <c r="G98" s="1" t="s">
        <v>15</v>
      </c>
      <c r="H98">
        <v>92085</v>
      </c>
      <c r="I98">
        <v>176687</v>
      </c>
      <c r="J98">
        <v>5641</v>
      </c>
      <c r="K98">
        <v>22316</v>
      </c>
      <c r="L98">
        <f>bbdd_Social_Media_Trends[[#This Row],[Likes]]+bbdd_Social_Media_Trends[[#This Row],[Shares]]+bbdd_Social_Media_Trends[[#This Row],[Comments]]</f>
        <v>204644</v>
      </c>
      <c r="M98">
        <f>bbdd_Social_Media_Trends[[#This Row],[Interactions]]/bbdd_Social_Media_Trends[[#This Row],[Views]]</f>
        <v>2.2223380572297335</v>
      </c>
      <c r="N98" s="1" t="s">
        <v>22</v>
      </c>
      <c r="O98" s="4">
        <f t="shared" si="1"/>
        <v>0</v>
      </c>
    </row>
    <row r="99" spans="1:15" hidden="1">
      <c r="A99" s="1" t="s">
        <v>139</v>
      </c>
      <c r="B99" s="2">
        <v>44913</v>
      </c>
      <c r="C99" s="13" t="str">
        <f>TEXT(bbdd_Social_Media_Trends[[#This Row],[Post_Date]],"aaaa-mm")</f>
        <v>2022-12</v>
      </c>
      <c r="D99" s="1" t="s">
        <v>12</v>
      </c>
      <c r="E99" s="1" t="s">
        <v>57</v>
      </c>
      <c r="F99" s="1" t="s">
        <v>32</v>
      </c>
      <c r="G99" s="1" t="s">
        <v>28</v>
      </c>
      <c r="H99">
        <v>3843536</v>
      </c>
      <c r="I99">
        <v>90333</v>
      </c>
      <c r="J99">
        <v>10903</v>
      </c>
      <c r="K99">
        <v>30677</v>
      </c>
      <c r="L99">
        <f>bbdd_Social_Media_Trends[[#This Row],[Likes]]+bbdd_Social_Media_Trends[[#This Row],[Shares]]+bbdd_Social_Media_Trends[[#This Row],[Comments]]</f>
        <v>131913</v>
      </c>
      <c r="M99">
        <f>bbdd_Social_Media_Trends[[#This Row],[Interactions]]/bbdd_Social_Media_Trends[[#This Row],[Views]]</f>
        <v>3.432074006852024E-2</v>
      </c>
      <c r="N99" s="1" t="s">
        <v>22</v>
      </c>
      <c r="O99" s="4">
        <f t="shared" si="1"/>
        <v>0</v>
      </c>
    </row>
    <row r="100" spans="1:15" hidden="1">
      <c r="A100" s="1" t="s">
        <v>140</v>
      </c>
      <c r="B100" s="2">
        <v>44901</v>
      </c>
      <c r="C100" s="13" t="str">
        <f>TEXT(bbdd_Social_Media_Trends[[#This Row],[Post_Date]],"aaaa-mm")</f>
        <v>2022-12</v>
      </c>
      <c r="D100" s="1" t="s">
        <v>18</v>
      </c>
      <c r="E100" s="1" t="s">
        <v>49</v>
      </c>
      <c r="F100" s="1" t="s">
        <v>47</v>
      </c>
      <c r="G100" s="1" t="s">
        <v>44</v>
      </c>
      <c r="H100">
        <v>965073</v>
      </c>
      <c r="I100">
        <v>263310</v>
      </c>
      <c r="J100">
        <v>39207</v>
      </c>
      <c r="K100">
        <v>27324</v>
      </c>
      <c r="L100">
        <f>bbdd_Social_Media_Trends[[#This Row],[Likes]]+bbdd_Social_Media_Trends[[#This Row],[Shares]]+bbdd_Social_Media_Trends[[#This Row],[Comments]]</f>
        <v>329841</v>
      </c>
      <c r="M100">
        <f>bbdd_Social_Media_Trends[[#This Row],[Interactions]]/bbdd_Social_Media_Trends[[#This Row],[Views]]</f>
        <v>0.34177829034694784</v>
      </c>
      <c r="N100" s="1" t="s">
        <v>16</v>
      </c>
      <c r="O100" s="4">
        <f t="shared" si="1"/>
        <v>0</v>
      </c>
    </row>
    <row r="101" spans="1:15">
      <c r="A101" s="1" t="s">
        <v>141</v>
      </c>
      <c r="B101" s="2">
        <v>45066</v>
      </c>
      <c r="C101" s="13" t="str">
        <f>TEXT(bbdd_Social_Media_Trends[[#This Row],[Post_Date]],"aaaa-mm")</f>
        <v>2023-05</v>
      </c>
      <c r="D101" s="1" t="s">
        <v>27</v>
      </c>
      <c r="E101" s="1" t="s">
        <v>19</v>
      </c>
      <c r="F101" s="1" t="s">
        <v>32</v>
      </c>
      <c r="G101" s="1" t="s">
        <v>50</v>
      </c>
      <c r="H101">
        <v>3096420</v>
      </c>
      <c r="I101">
        <v>364521</v>
      </c>
      <c r="J101">
        <v>73308</v>
      </c>
      <c r="K101">
        <v>29082</v>
      </c>
      <c r="L101">
        <f>bbdd_Social_Media_Trends[[#This Row],[Likes]]+bbdd_Social_Media_Trends[[#This Row],[Shares]]+bbdd_Social_Media_Trends[[#This Row],[Comments]]</f>
        <v>466911</v>
      </c>
      <c r="M101">
        <f>bbdd_Social_Media_Trends[[#This Row],[Interactions]]/bbdd_Social_Media_Trends[[#This Row],[Views]]</f>
        <v>0.15079059042377971</v>
      </c>
      <c r="N101" s="1" t="s">
        <v>29</v>
      </c>
      <c r="O101" s="4">
        <f t="shared" si="1"/>
        <v>0</v>
      </c>
    </row>
    <row r="102" spans="1:15">
      <c r="A102" s="1" t="s">
        <v>142</v>
      </c>
      <c r="B102" s="2">
        <v>45214</v>
      </c>
      <c r="C102" s="13" t="str">
        <f>TEXT(bbdd_Social_Media_Trends[[#This Row],[Post_Date]],"aaaa-mm")</f>
        <v>2023-10</v>
      </c>
      <c r="D102" s="1" t="s">
        <v>27</v>
      </c>
      <c r="E102" s="1" t="s">
        <v>39</v>
      </c>
      <c r="F102" s="1" t="s">
        <v>36</v>
      </c>
      <c r="G102" s="1" t="s">
        <v>44</v>
      </c>
      <c r="H102">
        <v>2723916</v>
      </c>
      <c r="I102">
        <v>1349</v>
      </c>
      <c r="J102">
        <v>81918</v>
      </c>
      <c r="K102">
        <v>11870</v>
      </c>
      <c r="L102">
        <f>bbdd_Social_Media_Trends[[#This Row],[Likes]]+bbdd_Social_Media_Trends[[#This Row],[Shares]]+bbdd_Social_Media_Trends[[#This Row],[Comments]]</f>
        <v>95137</v>
      </c>
      <c r="M102">
        <f>bbdd_Social_Media_Trends[[#This Row],[Interactions]]/bbdd_Social_Media_Trends[[#This Row],[Views]]</f>
        <v>3.4926554269661764E-2</v>
      </c>
      <c r="N102" s="1" t="s">
        <v>16</v>
      </c>
      <c r="O102" s="4">
        <f t="shared" si="1"/>
        <v>0</v>
      </c>
    </row>
    <row r="103" spans="1:15" hidden="1">
      <c r="A103" s="1" t="s">
        <v>143</v>
      </c>
      <c r="B103" s="2">
        <v>44805</v>
      </c>
      <c r="C103" s="13" t="str">
        <f>TEXT(bbdd_Social_Media_Trends[[#This Row],[Post_Date]],"aaaa-mm")</f>
        <v>2022-09</v>
      </c>
      <c r="D103" s="1" t="s">
        <v>12</v>
      </c>
      <c r="E103" s="1" t="s">
        <v>46</v>
      </c>
      <c r="F103" s="1" t="s">
        <v>41</v>
      </c>
      <c r="G103" s="1" t="s">
        <v>15</v>
      </c>
      <c r="H103">
        <v>2249678</v>
      </c>
      <c r="I103">
        <v>46464</v>
      </c>
      <c r="J103">
        <v>83075</v>
      </c>
      <c r="K103">
        <v>5710</v>
      </c>
      <c r="L103">
        <f>bbdd_Social_Media_Trends[[#This Row],[Likes]]+bbdd_Social_Media_Trends[[#This Row],[Shares]]+bbdd_Social_Media_Trends[[#This Row],[Comments]]</f>
        <v>135249</v>
      </c>
      <c r="M103">
        <f>bbdd_Social_Media_Trends[[#This Row],[Interactions]]/bbdd_Social_Media_Trends[[#This Row],[Views]]</f>
        <v>6.0119270402253122E-2</v>
      </c>
      <c r="N103" s="1" t="s">
        <v>22</v>
      </c>
      <c r="O103" s="4">
        <f t="shared" si="1"/>
        <v>0</v>
      </c>
    </row>
    <row r="104" spans="1:15" hidden="1">
      <c r="A104" s="1" t="s">
        <v>144</v>
      </c>
      <c r="B104" s="2">
        <v>44764</v>
      </c>
      <c r="C104" s="13" t="str">
        <f>TEXT(bbdd_Social_Media_Trends[[#This Row],[Post_Date]],"aaaa-mm")</f>
        <v>2022-07</v>
      </c>
      <c r="D104" s="1" t="s">
        <v>24</v>
      </c>
      <c r="E104" s="1" t="s">
        <v>49</v>
      </c>
      <c r="F104" s="1" t="s">
        <v>20</v>
      </c>
      <c r="G104" s="1" t="s">
        <v>44</v>
      </c>
      <c r="H104">
        <v>3311289</v>
      </c>
      <c r="I104">
        <v>352538</v>
      </c>
      <c r="J104">
        <v>55203</v>
      </c>
      <c r="K104">
        <v>5369</v>
      </c>
      <c r="L104">
        <f>bbdd_Social_Media_Trends[[#This Row],[Likes]]+bbdd_Social_Media_Trends[[#This Row],[Shares]]+bbdd_Social_Media_Trends[[#This Row],[Comments]]</f>
        <v>413110</v>
      </c>
      <c r="M104">
        <f>bbdd_Social_Media_Trends[[#This Row],[Interactions]]/bbdd_Social_Media_Trends[[#This Row],[Views]]</f>
        <v>0.12475806249469618</v>
      </c>
      <c r="N104" s="1" t="s">
        <v>22</v>
      </c>
      <c r="O104" s="4">
        <f t="shared" si="1"/>
        <v>0</v>
      </c>
    </row>
    <row r="105" spans="1:15" hidden="1">
      <c r="A105" s="1" t="s">
        <v>145</v>
      </c>
      <c r="B105" s="2">
        <v>45070</v>
      </c>
      <c r="C105" s="13" t="str">
        <f>TEXT(bbdd_Social_Media_Trends[[#This Row],[Post_Date]],"aaaa-mm")</f>
        <v>2023-05</v>
      </c>
      <c r="D105" s="1" t="s">
        <v>18</v>
      </c>
      <c r="E105" s="1" t="s">
        <v>46</v>
      </c>
      <c r="F105" s="1" t="s">
        <v>36</v>
      </c>
      <c r="G105" s="1" t="s">
        <v>21</v>
      </c>
      <c r="H105">
        <v>3588997</v>
      </c>
      <c r="I105">
        <v>241125</v>
      </c>
      <c r="J105">
        <v>65026</v>
      </c>
      <c r="K105">
        <v>30917</v>
      </c>
      <c r="L105">
        <f>bbdd_Social_Media_Trends[[#This Row],[Likes]]+bbdd_Social_Media_Trends[[#This Row],[Shares]]+bbdd_Social_Media_Trends[[#This Row],[Comments]]</f>
        <v>337068</v>
      </c>
      <c r="M105">
        <f>bbdd_Social_Media_Trends[[#This Row],[Interactions]]/bbdd_Social_Media_Trends[[#This Row],[Views]]</f>
        <v>9.391704701898608E-2</v>
      </c>
      <c r="N105" s="1" t="s">
        <v>22</v>
      </c>
      <c r="O105" s="4">
        <f t="shared" si="1"/>
        <v>0</v>
      </c>
    </row>
    <row r="106" spans="1:15" hidden="1">
      <c r="A106" s="1" t="s">
        <v>146</v>
      </c>
      <c r="B106" s="2">
        <v>45033</v>
      </c>
      <c r="C106" s="13" t="str">
        <f>TEXT(bbdd_Social_Media_Trends[[#This Row],[Post_Date]],"aaaa-mm")</f>
        <v>2023-04</v>
      </c>
      <c r="D106" s="1" t="s">
        <v>18</v>
      </c>
      <c r="E106" s="1" t="s">
        <v>52</v>
      </c>
      <c r="F106" s="1" t="s">
        <v>32</v>
      </c>
      <c r="G106" s="1" t="s">
        <v>37</v>
      </c>
      <c r="H106">
        <v>13562</v>
      </c>
      <c r="I106">
        <v>11483</v>
      </c>
      <c r="J106">
        <v>33641</v>
      </c>
      <c r="K106">
        <v>30457</v>
      </c>
      <c r="L106">
        <f>bbdd_Social_Media_Trends[[#This Row],[Likes]]+bbdd_Social_Media_Trends[[#This Row],[Shares]]+bbdd_Social_Media_Trends[[#This Row],[Comments]]</f>
        <v>75581</v>
      </c>
      <c r="M106">
        <f>bbdd_Social_Media_Trends[[#This Row],[Interactions]]/bbdd_Social_Media_Trends[[#This Row],[Views]]</f>
        <v>5.5729980828786312</v>
      </c>
      <c r="N106" s="1" t="s">
        <v>22</v>
      </c>
      <c r="O106" s="4">
        <f t="shared" si="1"/>
        <v>0</v>
      </c>
    </row>
    <row r="107" spans="1:15" hidden="1">
      <c r="A107" s="1" t="s">
        <v>147</v>
      </c>
      <c r="B107" s="2">
        <v>44752</v>
      </c>
      <c r="C107" s="13" t="str">
        <f>TEXT(bbdd_Social_Media_Trends[[#This Row],[Post_Date]],"aaaa-mm")</f>
        <v>2022-07</v>
      </c>
      <c r="D107" s="1" t="s">
        <v>24</v>
      </c>
      <c r="E107" s="1" t="s">
        <v>52</v>
      </c>
      <c r="F107" s="1" t="s">
        <v>41</v>
      </c>
      <c r="G107" s="1" t="s">
        <v>60</v>
      </c>
      <c r="H107">
        <v>3926751</v>
      </c>
      <c r="I107">
        <v>302919</v>
      </c>
      <c r="J107">
        <v>49216</v>
      </c>
      <c r="K107">
        <v>30399</v>
      </c>
      <c r="L107">
        <f>bbdd_Social_Media_Trends[[#This Row],[Likes]]+bbdd_Social_Media_Trends[[#This Row],[Shares]]+bbdd_Social_Media_Trends[[#This Row],[Comments]]</f>
        <v>382534</v>
      </c>
      <c r="M107">
        <f>bbdd_Social_Media_Trends[[#This Row],[Interactions]]/bbdd_Social_Media_Trends[[#This Row],[Views]]</f>
        <v>9.7417432376027915E-2</v>
      </c>
      <c r="N107" s="1" t="s">
        <v>29</v>
      </c>
      <c r="O107" s="4">
        <f t="shared" si="1"/>
        <v>0</v>
      </c>
    </row>
    <row r="108" spans="1:15">
      <c r="A108" s="1" t="s">
        <v>148</v>
      </c>
      <c r="B108" s="2">
        <v>44725</v>
      </c>
      <c r="C108" s="13" t="str">
        <f>TEXT(bbdd_Social_Media_Trends[[#This Row],[Post_Date]],"aaaa-mm")</f>
        <v>2022-06</v>
      </c>
      <c r="D108" s="1" t="s">
        <v>27</v>
      </c>
      <c r="E108" s="1" t="s">
        <v>46</v>
      </c>
      <c r="F108" s="1" t="s">
        <v>36</v>
      </c>
      <c r="G108" s="1" t="s">
        <v>15</v>
      </c>
      <c r="H108">
        <v>2750317</v>
      </c>
      <c r="I108">
        <v>59766</v>
      </c>
      <c r="J108">
        <v>75524</v>
      </c>
      <c r="K108">
        <v>27938</v>
      </c>
      <c r="L108">
        <f>bbdd_Social_Media_Trends[[#This Row],[Likes]]+bbdd_Social_Media_Trends[[#This Row],[Shares]]+bbdd_Social_Media_Trends[[#This Row],[Comments]]</f>
        <v>163228</v>
      </c>
      <c r="M108">
        <f>bbdd_Social_Media_Trends[[#This Row],[Interactions]]/bbdd_Social_Media_Trends[[#This Row],[Views]]</f>
        <v>5.9348795066168733E-2</v>
      </c>
      <c r="N108" s="1" t="s">
        <v>16</v>
      </c>
      <c r="O108" s="4">
        <f t="shared" si="1"/>
        <v>0</v>
      </c>
    </row>
    <row r="109" spans="1:15" hidden="1">
      <c r="A109" s="1" t="s">
        <v>149</v>
      </c>
      <c r="B109" s="2">
        <v>45103</v>
      </c>
      <c r="C109" s="13" t="str">
        <f>TEXT(bbdd_Social_Media_Trends[[#This Row],[Post_Date]],"aaaa-mm")</f>
        <v>2023-06</v>
      </c>
      <c r="D109" s="1" t="s">
        <v>12</v>
      </c>
      <c r="E109" s="1" t="s">
        <v>13</v>
      </c>
      <c r="F109" s="1" t="s">
        <v>47</v>
      </c>
      <c r="G109" s="1" t="s">
        <v>44</v>
      </c>
      <c r="H109">
        <v>4655757</v>
      </c>
      <c r="I109">
        <v>383024</v>
      </c>
      <c r="J109">
        <v>45530</v>
      </c>
      <c r="K109">
        <v>48504</v>
      </c>
      <c r="L109">
        <f>bbdd_Social_Media_Trends[[#This Row],[Likes]]+bbdd_Social_Media_Trends[[#This Row],[Shares]]+bbdd_Social_Media_Trends[[#This Row],[Comments]]</f>
        <v>477058</v>
      </c>
      <c r="M109">
        <f>bbdd_Social_Media_Trends[[#This Row],[Interactions]]/bbdd_Social_Media_Trends[[#This Row],[Views]]</f>
        <v>0.10246625844089371</v>
      </c>
      <c r="N109" s="1" t="s">
        <v>22</v>
      </c>
      <c r="O109" s="4">
        <f t="shared" si="1"/>
        <v>0</v>
      </c>
    </row>
    <row r="110" spans="1:15" hidden="1">
      <c r="A110" s="1" t="s">
        <v>150</v>
      </c>
      <c r="B110" s="2">
        <v>45218</v>
      </c>
      <c r="C110" s="13" t="str">
        <f>TEXT(bbdd_Social_Media_Trends[[#This Row],[Post_Date]],"aaaa-mm")</f>
        <v>2023-10</v>
      </c>
      <c r="D110" s="1" t="s">
        <v>18</v>
      </c>
      <c r="E110" s="1" t="s">
        <v>52</v>
      </c>
      <c r="F110" s="1" t="s">
        <v>14</v>
      </c>
      <c r="G110" s="1" t="s">
        <v>60</v>
      </c>
      <c r="H110">
        <v>4844012</v>
      </c>
      <c r="I110">
        <v>452777</v>
      </c>
      <c r="J110">
        <v>44862</v>
      </c>
      <c r="K110">
        <v>23870</v>
      </c>
      <c r="L110">
        <f>bbdd_Social_Media_Trends[[#This Row],[Likes]]+bbdd_Social_Media_Trends[[#This Row],[Shares]]+bbdd_Social_Media_Trends[[#This Row],[Comments]]</f>
        <v>521509</v>
      </c>
      <c r="M110">
        <f>bbdd_Social_Media_Trends[[#This Row],[Interactions]]/bbdd_Social_Media_Trends[[#This Row],[Views]]</f>
        <v>0.10766055079962643</v>
      </c>
      <c r="N110" s="1" t="s">
        <v>16</v>
      </c>
      <c r="O110" s="4">
        <f t="shared" si="1"/>
        <v>0</v>
      </c>
    </row>
    <row r="111" spans="1:15" hidden="1">
      <c r="A111" s="1" t="s">
        <v>151</v>
      </c>
      <c r="B111" s="2">
        <v>45144</v>
      </c>
      <c r="C111" s="13" t="str">
        <f>TEXT(bbdd_Social_Media_Trends[[#This Row],[Post_Date]],"aaaa-mm")</f>
        <v>2023-08</v>
      </c>
      <c r="D111" s="1" t="s">
        <v>24</v>
      </c>
      <c r="E111" s="1" t="s">
        <v>31</v>
      </c>
      <c r="F111" s="1" t="s">
        <v>14</v>
      </c>
      <c r="G111" s="1" t="s">
        <v>60</v>
      </c>
      <c r="H111">
        <v>3868789</v>
      </c>
      <c r="I111">
        <v>188191</v>
      </c>
      <c r="J111">
        <v>4660</v>
      </c>
      <c r="K111">
        <v>26605</v>
      </c>
      <c r="L111">
        <f>bbdd_Social_Media_Trends[[#This Row],[Likes]]+bbdd_Social_Media_Trends[[#This Row],[Shares]]+bbdd_Social_Media_Trends[[#This Row],[Comments]]</f>
        <v>219456</v>
      </c>
      <c r="M111">
        <f>bbdd_Social_Media_Trends[[#This Row],[Interactions]]/bbdd_Social_Media_Trends[[#This Row],[Views]]</f>
        <v>5.6724727039908357E-2</v>
      </c>
      <c r="N111" s="1" t="s">
        <v>22</v>
      </c>
      <c r="O111" s="4">
        <f t="shared" si="1"/>
        <v>0</v>
      </c>
    </row>
    <row r="112" spans="1:15" hidden="1">
      <c r="A112" s="1" t="s">
        <v>152</v>
      </c>
      <c r="B112" s="2">
        <v>44880</v>
      </c>
      <c r="C112" s="13" t="str">
        <f>TEXT(bbdd_Social_Media_Trends[[#This Row],[Post_Date]],"aaaa-mm")</f>
        <v>2022-11</v>
      </c>
      <c r="D112" s="1" t="s">
        <v>24</v>
      </c>
      <c r="E112" s="1" t="s">
        <v>49</v>
      </c>
      <c r="F112" s="1" t="s">
        <v>36</v>
      </c>
      <c r="G112" s="1" t="s">
        <v>28</v>
      </c>
      <c r="H112">
        <v>2517364</v>
      </c>
      <c r="I112">
        <v>418305</v>
      </c>
      <c r="J112">
        <v>51641</v>
      </c>
      <c r="K112">
        <v>34605</v>
      </c>
      <c r="L112">
        <f>bbdd_Social_Media_Trends[[#This Row],[Likes]]+bbdd_Social_Media_Trends[[#This Row],[Shares]]+bbdd_Social_Media_Trends[[#This Row],[Comments]]</f>
        <v>504551</v>
      </c>
      <c r="M112">
        <f>bbdd_Social_Media_Trends[[#This Row],[Interactions]]/bbdd_Social_Media_Trends[[#This Row],[Views]]</f>
        <v>0.20042830516365531</v>
      </c>
      <c r="N112" s="1" t="s">
        <v>16</v>
      </c>
      <c r="O112" s="4">
        <f t="shared" si="1"/>
        <v>0</v>
      </c>
    </row>
    <row r="113" spans="1:15" hidden="1">
      <c r="A113" s="1" t="s">
        <v>153</v>
      </c>
      <c r="B113" s="2">
        <v>44913</v>
      </c>
      <c r="C113" s="13" t="str">
        <f>TEXT(bbdd_Social_Media_Trends[[#This Row],[Post_Date]],"aaaa-mm")</f>
        <v>2022-12</v>
      </c>
      <c r="D113" s="1" t="s">
        <v>18</v>
      </c>
      <c r="E113" s="1" t="s">
        <v>31</v>
      </c>
      <c r="F113" s="1" t="s">
        <v>14</v>
      </c>
      <c r="G113" s="1" t="s">
        <v>25</v>
      </c>
      <c r="H113">
        <v>1994041</v>
      </c>
      <c r="I113">
        <v>310266</v>
      </c>
      <c r="J113">
        <v>87995</v>
      </c>
      <c r="K113">
        <v>40217</v>
      </c>
      <c r="L113">
        <f>bbdd_Social_Media_Trends[[#This Row],[Likes]]+bbdd_Social_Media_Trends[[#This Row],[Shares]]+bbdd_Social_Media_Trends[[#This Row],[Comments]]</f>
        <v>438478</v>
      </c>
      <c r="M113">
        <f>bbdd_Social_Media_Trends[[#This Row],[Interactions]]/bbdd_Social_Media_Trends[[#This Row],[Views]]</f>
        <v>0.21989417469349928</v>
      </c>
      <c r="N113" s="1" t="s">
        <v>22</v>
      </c>
      <c r="O113" s="4">
        <f t="shared" si="1"/>
        <v>0</v>
      </c>
    </row>
    <row r="114" spans="1:15" hidden="1">
      <c r="A114" s="1" t="s">
        <v>154</v>
      </c>
      <c r="B114" s="2">
        <v>44699</v>
      </c>
      <c r="C114" s="13" t="str">
        <f>TEXT(bbdd_Social_Media_Trends[[#This Row],[Post_Date]],"aaaa-mm")</f>
        <v>2022-05</v>
      </c>
      <c r="D114" s="1" t="s">
        <v>12</v>
      </c>
      <c r="E114" s="1" t="s">
        <v>19</v>
      </c>
      <c r="F114" s="1" t="s">
        <v>20</v>
      </c>
      <c r="G114" s="1" t="s">
        <v>28</v>
      </c>
      <c r="H114">
        <v>1402998</v>
      </c>
      <c r="I114">
        <v>241244</v>
      </c>
      <c r="J114">
        <v>56779</v>
      </c>
      <c r="K114">
        <v>14849</v>
      </c>
      <c r="L114">
        <f>bbdd_Social_Media_Trends[[#This Row],[Likes]]+bbdd_Social_Media_Trends[[#This Row],[Shares]]+bbdd_Social_Media_Trends[[#This Row],[Comments]]</f>
        <v>312872</v>
      </c>
      <c r="M114">
        <f>bbdd_Social_Media_Trends[[#This Row],[Interactions]]/bbdd_Social_Media_Trends[[#This Row],[Views]]</f>
        <v>0.22300245616886125</v>
      </c>
      <c r="N114" s="1" t="s">
        <v>16</v>
      </c>
      <c r="O114" s="4">
        <f t="shared" si="1"/>
        <v>0</v>
      </c>
    </row>
    <row r="115" spans="1:15">
      <c r="A115" s="1" t="s">
        <v>155</v>
      </c>
      <c r="B115" s="2">
        <v>44870</v>
      </c>
      <c r="C115" s="13" t="str">
        <f>TEXT(bbdd_Social_Media_Trends[[#This Row],[Post_Date]],"aaaa-mm")</f>
        <v>2022-11</v>
      </c>
      <c r="D115" s="1" t="s">
        <v>27</v>
      </c>
      <c r="E115" s="1" t="s">
        <v>59</v>
      </c>
      <c r="F115" s="1" t="s">
        <v>41</v>
      </c>
      <c r="G115" s="1" t="s">
        <v>25</v>
      </c>
      <c r="H115">
        <v>702950</v>
      </c>
      <c r="I115">
        <v>17361</v>
      </c>
      <c r="J115">
        <v>62405</v>
      </c>
      <c r="K115">
        <v>10538</v>
      </c>
      <c r="L115">
        <f>bbdd_Social_Media_Trends[[#This Row],[Likes]]+bbdd_Social_Media_Trends[[#This Row],[Shares]]+bbdd_Social_Media_Trends[[#This Row],[Comments]]</f>
        <v>90304</v>
      </c>
      <c r="M115">
        <f>bbdd_Social_Media_Trends[[#This Row],[Interactions]]/bbdd_Social_Media_Trends[[#This Row],[Views]]</f>
        <v>0.12846432889963724</v>
      </c>
      <c r="N115" s="1" t="s">
        <v>29</v>
      </c>
      <c r="O115" s="4">
        <f t="shared" si="1"/>
        <v>0</v>
      </c>
    </row>
    <row r="116" spans="1:15" hidden="1">
      <c r="A116" s="1" t="s">
        <v>156</v>
      </c>
      <c r="B116" s="2">
        <v>44759</v>
      </c>
      <c r="C116" s="13" t="str">
        <f>TEXT(bbdd_Social_Media_Trends[[#This Row],[Post_Date]],"aaaa-mm")</f>
        <v>2022-07</v>
      </c>
      <c r="D116" s="1" t="s">
        <v>18</v>
      </c>
      <c r="E116" s="1" t="s">
        <v>19</v>
      </c>
      <c r="F116" s="1" t="s">
        <v>36</v>
      </c>
      <c r="G116" s="1" t="s">
        <v>50</v>
      </c>
      <c r="H116">
        <v>1599554</v>
      </c>
      <c r="I116">
        <v>364748</v>
      </c>
      <c r="J116">
        <v>16705</v>
      </c>
      <c r="K116">
        <v>8949</v>
      </c>
      <c r="L116">
        <f>bbdd_Social_Media_Trends[[#This Row],[Likes]]+bbdd_Social_Media_Trends[[#This Row],[Shares]]+bbdd_Social_Media_Trends[[#This Row],[Comments]]</f>
        <v>390402</v>
      </c>
      <c r="M116">
        <f>bbdd_Social_Media_Trends[[#This Row],[Interactions]]/bbdd_Social_Media_Trends[[#This Row],[Views]]</f>
        <v>0.24406928431300226</v>
      </c>
      <c r="N116" s="1" t="s">
        <v>16</v>
      </c>
      <c r="O116" s="4">
        <f t="shared" si="1"/>
        <v>0</v>
      </c>
    </row>
    <row r="117" spans="1:15" hidden="1">
      <c r="A117" s="1" t="s">
        <v>157</v>
      </c>
      <c r="B117" s="2">
        <v>44703</v>
      </c>
      <c r="C117" s="13" t="str">
        <f>TEXT(bbdd_Social_Media_Trends[[#This Row],[Post_Date]],"aaaa-mm")</f>
        <v>2022-05</v>
      </c>
      <c r="D117" s="1" t="s">
        <v>12</v>
      </c>
      <c r="E117" s="1" t="s">
        <v>57</v>
      </c>
      <c r="F117" s="1" t="s">
        <v>32</v>
      </c>
      <c r="G117" s="1" t="s">
        <v>28</v>
      </c>
      <c r="H117">
        <v>4600976</v>
      </c>
      <c r="I117">
        <v>443617</v>
      </c>
      <c r="J117">
        <v>98343</v>
      </c>
      <c r="K117">
        <v>18038</v>
      </c>
      <c r="L117">
        <f>bbdd_Social_Media_Trends[[#This Row],[Likes]]+bbdd_Social_Media_Trends[[#This Row],[Shares]]+bbdd_Social_Media_Trends[[#This Row],[Comments]]</f>
        <v>559998</v>
      </c>
      <c r="M117">
        <f>bbdd_Social_Media_Trends[[#This Row],[Interactions]]/bbdd_Social_Media_Trends[[#This Row],[Views]]</f>
        <v>0.12171287135599056</v>
      </c>
      <c r="N117" s="1" t="s">
        <v>16</v>
      </c>
      <c r="O117" s="4">
        <f t="shared" si="1"/>
        <v>0</v>
      </c>
    </row>
    <row r="118" spans="1:15" hidden="1">
      <c r="A118" s="1" t="s">
        <v>158</v>
      </c>
      <c r="B118" s="2">
        <v>45046</v>
      </c>
      <c r="C118" s="13" t="str">
        <f>TEXT(bbdd_Social_Media_Trends[[#This Row],[Post_Date]],"aaaa-mm")</f>
        <v>2023-04</v>
      </c>
      <c r="D118" s="1" t="s">
        <v>24</v>
      </c>
      <c r="E118" s="1" t="s">
        <v>49</v>
      </c>
      <c r="F118" s="1" t="s">
        <v>20</v>
      </c>
      <c r="G118" s="1" t="s">
        <v>60</v>
      </c>
      <c r="H118">
        <v>2495410</v>
      </c>
      <c r="I118">
        <v>213884</v>
      </c>
      <c r="J118">
        <v>16804</v>
      </c>
      <c r="K118">
        <v>17614</v>
      </c>
      <c r="L118">
        <f>bbdd_Social_Media_Trends[[#This Row],[Likes]]+bbdd_Social_Media_Trends[[#This Row],[Shares]]+bbdd_Social_Media_Trends[[#This Row],[Comments]]</f>
        <v>248302</v>
      </c>
      <c r="M118">
        <f>bbdd_Social_Media_Trends[[#This Row],[Interactions]]/bbdd_Social_Media_Trends[[#This Row],[Views]]</f>
        <v>9.9503488404711044E-2</v>
      </c>
      <c r="N118" s="1" t="s">
        <v>29</v>
      </c>
      <c r="O118" s="4">
        <f t="shared" si="1"/>
        <v>0</v>
      </c>
    </row>
    <row r="119" spans="1:15" hidden="1">
      <c r="A119" s="1" t="s">
        <v>159</v>
      </c>
      <c r="B119" s="2">
        <v>45021</v>
      </c>
      <c r="C119" s="13" t="str">
        <f>TEXT(bbdd_Social_Media_Trends[[#This Row],[Post_Date]],"aaaa-mm")</f>
        <v>2023-04</v>
      </c>
      <c r="D119" s="1" t="s">
        <v>12</v>
      </c>
      <c r="E119" s="1" t="s">
        <v>31</v>
      </c>
      <c r="F119" s="1" t="s">
        <v>14</v>
      </c>
      <c r="G119" s="1" t="s">
        <v>44</v>
      </c>
      <c r="H119">
        <v>1838563</v>
      </c>
      <c r="I119">
        <v>289125</v>
      </c>
      <c r="J119">
        <v>77191</v>
      </c>
      <c r="K119">
        <v>27066</v>
      </c>
      <c r="L119">
        <f>bbdd_Social_Media_Trends[[#This Row],[Likes]]+bbdd_Social_Media_Trends[[#This Row],[Shares]]+bbdd_Social_Media_Trends[[#This Row],[Comments]]</f>
        <v>393382</v>
      </c>
      <c r="M119">
        <f>bbdd_Social_Media_Trends[[#This Row],[Interactions]]/bbdd_Social_Media_Trends[[#This Row],[Views]]</f>
        <v>0.21396166462612376</v>
      </c>
      <c r="N119" s="1" t="s">
        <v>16</v>
      </c>
      <c r="O119" s="4">
        <f t="shared" si="1"/>
        <v>0</v>
      </c>
    </row>
    <row r="120" spans="1:15">
      <c r="A120" s="1" t="s">
        <v>160</v>
      </c>
      <c r="B120" s="2">
        <v>44706</v>
      </c>
      <c r="C120" s="13" t="str">
        <f>TEXT(bbdd_Social_Media_Trends[[#This Row],[Post_Date]],"aaaa-mm")</f>
        <v>2022-05</v>
      </c>
      <c r="D120" s="1" t="s">
        <v>27</v>
      </c>
      <c r="E120" s="1" t="s">
        <v>57</v>
      </c>
      <c r="F120" s="1" t="s">
        <v>20</v>
      </c>
      <c r="G120" s="1" t="s">
        <v>21</v>
      </c>
      <c r="H120">
        <v>2920650</v>
      </c>
      <c r="I120">
        <v>416403</v>
      </c>
      <c r="J120">
        <v>56902</v>
      </c>
      <c r="K120">
        <v>2675</v>
      </c>
      <c r="L120">
        <f>bbdd_Social_Media_Trends[[#This Row],[Likes]]+bbdd_Social_Media_Trends[[#This Row],[Shares]]+bbdd_Social_Media_Trends[[#This Row],[Comments]]</f>
        <v>475980</v>
      </c>
      <c r="M120">
        <f>bbdd_Social_Media_Trends[[#This Row],[Interactions]]/bbdd_Social_Media_Trends[[#This Row],[Views]]</f>
        <v>0.16297057161933132</v>
      </c>
      <c r="N120" s="1" t="s">
        <v>29</v>
      </c>
      <c r="O120" s="4">
        <f t="shared" si="1"/>
        <v>0</v>
      </c>
    </row>
    <row r="121" spans="1:15" hidden="1">
      <c r="A121" s="1" t="s">
        <v>161</v>
      </c>
      <c r="B121" s="2">
        <v>45183</v>
      </c>
      <c r="C121" s="13" t="str">
        <f>TEXT(bbdd_Social_Media_Trends[[#This Row],[Post_Date]],"aaaa-mm")</f>
        <v>2023-09</v>
      </c>
      <c r="D121" s="1" t="s">
        <v>12</v>
      </c>
      <c r="E121" s="1" t="s">
        <v>49</v>
      </c>
      <c r="F121" s="1" t="s">
        <v>14</v>
      </c>
      <c r="G121" s="1" t="s">
        <v>44</v>
      </c>
      <c r="H121">
        <v>1772623</v>
      </c>
      <c r="I121">
        <v>361245</v>
      </c>
      <c r="J121">
        <v>30503</v>
      </c>
      <c r="K121">
        <v>13260</v>
      </c>
      <c r="L121">
        <f>bbdd_Social_Media_Trends[[#This Row],[Likes]]+bbdd_Social_Media_Trends[[#This Row],[Shares]]+bbdd_Social_Media_Trends[[#This Row],[Comments]]</f>
        <v>405008</v>
      </c>
      <c r="M121">
        <f>bbdd_Social_Media_Trends[[#This Row],[Interactions]]/bbdd_Social_Media_Trends[[#This Row],[Views]]</f>
        <v>0.22847949056285516</v>
      </c>
      <c r="N121" s="1" t="s">
        <v>29</v>
      </c>
      <c r="O121" s="4">
        <f t="shared" si="1"/>
        <v>0</v>
      </c>
    </row>
    <row r="122" spans="1:15" hidden="1">
      <c r="A122" s="1" t="s">
        <v>162</v>
      </c>
      <c r="B122" s="2">
        <v>45200</v>
      </c>
      <c r="C122" s="13" t="str">
        <f>TEXT(bbdd_Social_Media_Trends[[#This Row],[Post_Date]],"aaaa-mm")</f>
        <v>2023-10</v>
      </c>
      <c r="D122" s="1" t="s">
        <v>18</v>
      </c>
      <c r="E122" s="1" t="s">
        <v>35</v>
      </c>
      <c r="F122" s="1" t="s">
        <v>20</v>
      </c>
      <c r="G122" s="1" t="s">
        <v>28</v>
      </c>
      <c r="H122">
        <v>2484315</v>
      </c>
      <c r="I122">
        <v>101605</v>
      </c>
      <c r="J122">
        <v>80028</v>
      </c>
      <c r="K122">
        <v>36281</v>
      </c>
      <c r="L122">
        <f>bbdd_Social_Media_Trends[[#This Row],[Likes]]+bbdd_Social_Media_Trends[[#This Row],[Shares]]+bbdd_Social_Media_Trends[[#This Row],[Comments]]</f>
        <v>217914</v>
      </c>
      <c r="M122">
        <f>bbdd_Social_Media_Trends[[#This Row],[Interactions]]/bbdd_Social_Media_Trends[[#This Row],[Views]]</f>
        <v>8.7715929743208895E-2</v>
      </c>
      <c r="N122" s="1" t="s">
        <v>16</v>
      </c>
      <c r="O122" s="4">
        <f t="shared" si="1"/>
        <v>0</v>
      </c>
    </row>
    <row r="123" spans="1:15">
      <c r="A123" s="1" t="s">
        <v>163</v>
      </c>
      <c r="B123" s="2">
        <v>44772</v>
      </c>
      <c r="C123" s="13" t="str">
        <f>TEXT(bbdd_Social_Media_Trends[[#This Row],[Post_Date]],"aaaa-mm")</f>
        <v>2022-07</v>
      </c>
      <c r="D123" s="1" t="s">
        <v>27</v>
      </c>
      <c r="E123" s="1" t="s">
        <v>35</v>
      </c>
      <c r="F123" s="1" t="s">
        <v>41</v>
      </c>
      <c r="G123" s="1" t="s">
        <v>21</v>
      </c>
      <c r="H123">
        <v>4927173</v>
      </c>
      <c r="I123">
        <v>22341</v>
      </c>
      <c r="J123">
        <v>38730</v>
      </c>
      <c r="K123">
        <v>42476</v>
      </c>
      <c r="L123">
        <f>bbdd_Social_Media_Trends[[#This Row],[Likes]]+bbdd_Social_Media_Trends[[#This Row],[Shares]]+bbdd_Social_Media_Trends[[#This Row],[Comments]]</f>
        <v>103547</v>
      </c>
      <c r="M123">
        <f>bbdd_Social_Media_Trends[[#This Row],[Interactions]]/bbdd_Social_Media_Trends[[#This Row],[Views]]</f>
        <v>2.101549915133891E-2</v>
      </c>
      <c r="N123" s="1" t="s">
        <v>22</v>
      </c>
      <c r="O123" s="4">
        <f t="shared" si="1"/>
        <v>0</v>
      </c>
    </row>
    <row r="124" spans="1:15" hidden="1">
      <c r="A124" s="1" t="s">
        <v>164</v>
      </c>
      <c r="B124" s="2">
        <v>44852</v>
      </c>
      <c r="C124" s="13" t="str">
        <f>TEXT(bbdd_Social_Media_Trends[[#This Row],[Post_Date]],"aaaa-mm")</f>
        <v>2022-10</v>
      </c>
      <c r="D124" s="1" t="s">
        <v>12</v>
      </c>
      <c r="E124" s="1" t="s">
        <v>13</v>
      </c>
      <c r="F124" s="1" t="s">
        <v>14</v>
      </c>
      <c r="G124" s="1" t="s">
        <v>15</v>
      </c>
      <c r="H124">
        <v>3924183</v>
      </c>
      <c r="I124">
        <v>283030</v>
      </c>
      <c r="J124">
        <v>30676</v>
      </c>
      <c r="K124">
        <v>43977</v>
      </c>
      <c r="L124">
        <f>bbdd_Social_Media_Trends[[#This Row],[Likes]]+bbdd_Social_Media_Trends[[#This Row],[Shares]]+bbdd_Social_Media_Trends[[#This Row],[Comments]]</f>
        <v>357683</v>
      </c>
      <c r="M124">
        <f>bbdd_Social_Media_Trends[[#This Row],[Interactions]]/bbdd_Social_Media_Trends[[#This Row],[Views]]</f>
        <v>9.1148399552212531E-2</v>
      </c>
      <c r="N124" s="1" t="s">
        <v>29</v>
      </c>
      <c r="O124" s="4">
        <f t="shared" si="1"/>
        <v>0</v>
      </c>
    </row>
    <row r="125" spans="1:15" hidden="1">
      <c r="A125" s="1" t="s">
        <v>165</v>
      </c>
      <c r="B125" s="2">
        <v>44814</v>
      </c>
      <c r="C125" s="13" t="str">
        <f>TEXT(bbdd_Social_Media_Trends[[#This Row],[Post_Date]],"aaaa-mm")</f>
        <v>2022-09</v>
      </c>
      <c r="D125" s="1" t="s">
        <v>18</v>
      </c>
      <c r="E125" s="1" t="s">
        <v>46</v>
      </c>
      <c r="F125" s="1" t="s">
        <v>32</v>
      </c>
      <c r="G125" s="1" t="s">
        <v>60</v>
      </c>
      <c r="H125">
        <v>4646060</v>
      </c>
      <c r="I125">
        <v>21362</v>
      </c>
      <c r="J125">
        <v>31562</v>
      </c>
      <c r="K125">
        <v>19778</v>
      </c>
      <c r="L125">
        <f>bbdd_Social_Media_Trends[[#This Row],[Likes]]+bbdd_Social_Media_Trends[[#This Row],[Shares]]+bbdd_Social_Media_Trends[[#This Row],[Comments]]</f>
        <v>72702</v>
      </c>
      <c r="M125">
        <f>bbdd_Social_Media_Trends[[#This Row],[Interactions]]/bbdd_Social_Media_Trends[[#This Row],[Views]]</f>
        <v>1.5648097527797746E-2</v>
      </c>
      <c r="N125" s="1" t="s">
        <v>22</v>
      </c>
      <c r="O125" s="4">
        <f t="shared" si="1"/>
        <v>0</v>
      </c>
    </row>
    <row r="126" spans="1:15">
      <c r="A126" s="1" t="s">
        <v>166</v>
      </c>
      <c r="B126" s="2">
        <v>44907</v>
      </c>
      <c r="C126" s="13" t="str">
        <f>TEXT(bbdd_Social_Media_Trends[[#This Row],[Post_Date]],"aaaa-mm")</f>
        <v>2022-12</v>
      </c>
      <c r="D126" s="1" t="s">
        <v>27</v>
      </c>
      <c r="E126" s="1" t="s">
        <v>52</v>
      </c>
      <c r="F126" s="1" t="s">
        <v>14</v>
      </c>
      <c r="G126" s="1" t="s">
        <v>60</v>
      </c>
      <c r="H126">
        <v>3901900</v>
      </c>
      <c r="I126">
        <v>20166</v>
      </c>
      <c r="J126">
        <v>30661</v>
      </c>
      <c r="K126">
        <v>25363</v>
      </c>
      <c r="L126">
        <f>bbdd_Social_Media_Trends[[#This Row],[Likes]]+bbdd_Social_Media_Trends[[#This Row],[Shares]]+bbdd_Social_Media_Trends[[#This Row],[Comments]]</f>
        <v>76190</v>
      </c>
      <c r="M126">
        <f>bbdd_Social_Media_Trends[[#This Row],[Interactions]]/bbdd_Social_Media_Trends[[#This Row],[Views]]</f>
        <v>1.9526384581870372E-2</v>
      </c>
      <c r="N126" s="1" t="s">
        <v>29</v>
      </c>
      <c r="O126" s="4">
        <f t="shared" si="1"/>
        <v>0</v>
      </c>
    </row>
    <row r="127" spans="1:15" hidden="1">
      <c r="A127" s="1" t="s">
        <v>167</v>
      </c>
      <c r="B127" s="2">
        <v>44854</v>
      </c>
      <c r="C127" s="13" t="str">
        <f>TEXT(bbdd_Social_Media_Trends[[#This Row],[Post_Date]],"aaaa-mm")</f>
        <v>2022-10</v>
      </c>
      <c r="D127" s="1" t="s">
        <v>18</v>
      </c>
      <c r="E127" s="1" t="s">
        <v>59</v>
      </c>
      <c r="F127" s="1" t="s">
        <v>14</v>
      </c>
      <c r="G127" s="1" t="s">
        <v>37</v>
      </c>
      <c r="H127">
        <v>962137</v>
      </c>
      <c r="I127">
        <v>319381</v>
      </c>
      <c r="J127">
        <v>69098</v>
      </c>
      <c r="K127">
        <v>38387</v>
      </c>
      <c r="L127">
        <f>bbdd_Social_Media_Trends[[#This Row],[Likes]]+bbdd_Social_Media_Trends[[#This Row],[Shares]]+bbdd_Social_Media_Trends[[#This Row],[Comments]]</f>
        <v>426866</v>
      </c>
      <c r="M127">
        <f>bbdd_Social_Media_Trends[[#This Row],[Interactions]]/bbdd_Social_Media_Trends[[#This Row],[Views]]</f>
        <v>0.44366446774211987</v>
      </c>
      <c r="N127" s="1" t="s">
        <v>29</v>
      </c>
      <c r="O127" s="4">
        <f t="shared" si="1"/>
        <v>0</v>
      </c>
    </row>
    <row r="128" spans="1:15" hidden="1">
      <c r="A128" s="1" t="s">
        <v>168</v>
      </c>
      <c r="B128" s="2">
        <v>45066</v>
      </c>
      <c r="C128" s="13" t="str">
        <f>TEXT(bbdd_Social_Media_Trends[[#This Row],[Post_Date]],"aaaa-mm")</f>
        <v>2023-05</v>
      </c>
      <c r="D128" s="1" t="s">
        <v>12</v>
      </c>
      <c r="E128" s="1" t="s">
        <v>19</v>
      </c>
      <c r="F128" s="1" t="s">
        <v>14</v>
      </c>
      <c r="G128" s="1" t="s">
        <v>44</v>
      </c>
      <c r="H128">
        <v>3859007</v>
      </c>
      <c r="I128">
        <v>277223</v>
      </c>
      <c r="J128">
        <v>81798</v>
      </c>
      <c r="K128">
        <v>46985</v>
      </c>
      <c r="L128">
        <f>bbdd_Social_Media_Trends[[#This Row],[Likes]]+bbdd_Social_Media_Trends[[#This Row],[Shares]]+bbdd_Social_Media_Trends[[#This Row],[Comments]]</f>
        <v>406006</v>
      </c>
      <c r="M128">
        <f>bbdd_Social_Media_Trends[[#This Row],[Interactions]]/bbdd_Social_Media_Trends[[#This Row],[Views]]</f>
        <v>0.1052099672273204</v>
      </c>
      <c r="N128" s="1" t="s">
        <v>22</v>
      </c>
      <c r="O128" s="4">
        <f t="shared" si="1"/>
        <v>0</v>
      </c>
    </row>
    <row r="129" spans="1:15" hidden="1">
      <c r="A129" s="1" t="s">
        <v>169</v>
      </c>
      <c r="B129" s="2">
        <v>44972</v>
      </c>
      <c r="C129" s="13" t="str">
        <f>TEXT(bbdd_Social_Media_Trends[[#This Row],[Post_Date]],"aaaa-mm")</f>
        <v>2023-02</v>
      </c>
      <c r="D129" s="1" t="s">
        <v>24</v>
      </c>
      <c r="E129" s="1" t="s">
        <v>13</v>
      </c>
      <c r="F129" s="1" t="s">
        <v>20</v>
      </c>
      <c r="G129" s="1" t="s">
        <v>15</v>
      </c>
      <c r="H129">
        <v>3837223</v>
      </c>
      <c r="I129">
        <v>140163</v>
      </c>
      <c r="J129">
        <v>85932</v>
      </c>
      <c r="K129">
        <v>40674</v>
      </c>
      <c r="L129">
        <f>bbdd_Social_Media_Trends[[#This Row],[Likes]]+bbdd_Social_Media_Trends[[#This Row],[Shares]]+bbdd_Social_Media_Trends[[#This Row],[Comments]]</f>
        <v>266769</v>
      </c>
      <c r="M129">
        <f>bbdd_Social_Media_Trends[[#This Row],[Interactions]]/bbdd_Social_Media_Trends[[#This Row],[Views]]</f>
        <v>6.9521370011594322E-2</v>
      </c>
      <c r="N129" s="1" t="s">
        <v>22</v>
      </c>
      <c r="O129" s="4">
        <f t="shared" si="1"/>
        <v>0</v>
      </c>
    </row>
    <row r="130" spans="1:15" hidden="1">
      <c r="A130" s="1" t="s">
        <v>170</v>
      </c>
      <c r="B130" s="2">
        <v>44876</v>
      </c>
      <c r="C130" s="13" t="str">
        <f>TEXT(bbdd_Social_Media_Trends[[#This Row],[Post_Date]],"aaaa-mm")</f>
        <v>2022-11</v>
      </c>
      <c r="D130" s="1" t="s">
        <v>18</v>
      </c>
      <c r="E130" s="1" t="s">
        <v>35</v>
      </c>
      <c r="F130" s="1" t="s">
        <v>32</v>
      </c>
      <c r="G130" s="1" t="s">
        <v>15</v>
      </c>
      <c r="H130">
        <v>1029488</v>
      </c>
      <c r="I130">
        <v>449148</v>
      </c>
      <c r="J130">
        <v>87211</v>
      </c>
      <c r="K130">
        <v>35005</v>
      </c>
      <c r="L130">
        <f>bbdd_Social_Media_Trends[[#This Row],[Likes]]+bbdd_Social_Media_Trends[[#This Row],[Shares]]+bbdd_Social_Media_Trends[[#This Row],[Comments]]</f>
        <v>571364</v>
      </c>
      <c r="M130">
        <f>bbdd_Social_Media_Trends[[#This Row],[Interactions]]/bbdd_Social_Media_Trends[[#This Row],[Views]]</f>
        <v>0.55499821270379057</v>
      </c>
      <c r="N130" s="1" t="s">
        <v>16</v>
      </c>
      <c r="O130" s="4">
        <f t="shared" ref="O130:O193" si="2">IF(ISERROR(VLOOKUP(A130,A131:A5128,1,FALSE)),0, 1)</f>
        <v>0</v>
      </c>
    </row>
    <row r="131" spans="1:15" hidden="1">
      <c r="A131" s="1" t="s">
        <v>171</v>
      </c>
      <c r="B131" s="2">
        <v>44669</v>
      </c>
      <c r="C131" s="13" t="str">
        <f>TEXT(bbdd_Social_Media_Trends[[#This Row],[Post_Date]],"aaaa-mm")</f>
        <v>2022-04</v>
      </c>
      <c r="D131" s="1" t="s">
        <v>24</v>
      </c>
      <c r="E131" s="1" t="s">
        <v>59</v>
      </c>
      <c r="F131" s="1" t="s">
        <v>32</v>
      </c>
      <c r="G131" s="1" t="s">
        <v>44</v>
      </c>
      <c r="H131">
        <v>879364</v>
      </c>
      <c r="I131">
        <v>232290</v>
      </c>
      <c r="J131">
        <v>7501</v>
      </c>
      <c r="K131">
        <v>23547</v>
      </c>
      <c r="L131">
        <f>bbdd_Social_Media_Trends[[#This Row],[Likes]]+bbdd_Social_Media_Trends[[#This Row],[Shares]]+bbdd_Social_Media_Trends[[#This Row],[Comments]]</f>
        <v>263338</v>
      </c>
      <c r="M131">
        <f>bbdd_Social_Media_Trends[[#This Row],[Interactions]]/bbdd_Social_Media_Trends[[#This Row],[Views]]</f>
        <v>0.29946415818705335</v>
      </c>
      <c r="N131" s="1" t="s">
        <v>29</v>
      </c>
      <c r="O131" s="4">
        <f t="shared" si="2"/>
        <v>0</v>
      </c>
    </row>
    <row r="132" spans="1:15" hidden="1">
      <c r="A132" s="1" t="s">
        <v>172</v>
      </c>
      <c r="B132" s="2">
        <v>45221</v>
      </c>
      <c r="C132" s="13" t="str">
        <f>TEXT(bbdd_Social_Media_Trends[[#This Row],[Post_Date]],"aaaa-mm")</f>
        <v>2023-10</v>
      </c>
      <c r="D132" s="1" t="s">
        <v>12</v>
      </c>
      <c r="E132" s="1" t="s">
        <v>35</v>
      </c>
      <c r="F132" s="1" t="s">
        <v>41</v>
      </c>
      <c r="G132" s="1" t="s">
        <v>60</v>
      </c>
      <c r="H132">
        <v>4828597</v>
      </c>
      <c r="I132">
        <v>131837</v>
      </c>
      <c r="J132">
        <v>43770</v>
      </c>
      <c r="K132">
        <v>9395</v>
      </c>
      <c r="L132">
        <f>bbdd_Social_Media_Trends[[#This Row],[Likes]]+bbdd_Social_Media_Trends[[#This Row],[Shares]]+bbdd_Social_Media_Trends[[#This Row],[Comments]]</f>
        <v>185002</v>
      </c>
      <c r="M132">
        <f>bbdd_Social_Media_Trends[[#This Row],[Interactions]]/bbdd_Social_Media_Trends[[#This Row],[Views]]</f>
        <v>3.83138207640853E-2</v>
      </c>
      <c r="N132" s="1" t="s">
        <v>29</v>
      </c>
      <c r="O132" s="4">
        <f t="shared" si="2"/>
        <v>0</v>
      </c>
    </row>
    <row r="133" spans="1:15">
      <c r="A133" s="1" t="s">
        <v>173</v>
      </c>
      <c r="B133" s="2">
        <v>44981</v>
      </c>
      <c r="C133" s="13" t="str">
        <f>TEXT(bbdd_Social_Media_Trends[[#This Row],[Post_Date]],"aaaa-mm")</f>
        <v>2023-02</v>
      </c>
      <c r="D133" s="1" t="s">
        <v>27</v>
      </c>
      <c r="E133" s="1" t="s">
        <v>19</v>
      </c>
      <c r="F133" s="1" t="s">
        <v>14</v>
      </c>
      <c r="G133" s="1" t="s">
        <v>21</v>
      </c>
      <c r="H133">
        <v>3487375</v>
      </c>
      <c r="I133">
        <v>107303</v>
      </c>
      <c r="J133">
        <v>83451</v>
      </c>
      <c r="K133">
        <v>45313</v>
      </c>
      <c r="L133">
        <f>bbdd_Social_Media_Trends[[#This Row],[Likes]]+bbdd_Social_Media_Trends[[#This Row],[Shares]]+bbdd_Social_Media_Trends[[#This Row],[Comments]]</f>
        <v>236067</v>
      </c>
      <c r="M133">
        <f>bbdd_Social_Media_Trends[[#This Row],[Interactions]]/bbdd_Social_Media_Trends[[#This Row],[Views]]</f>
        <v>6.769188859815764E-2</v>
      </c>
      <c r="N133" s="1" t="s">
        <v>16</v>
      </c>
      <c r="O133" s="4">
        <f t="shared" si="2"/>
        <v>0</v>
      </c>
    </row>
    <row r="134" spans="1:15" hidden="1">
      <c r="A134" s="1" t="s">
        <v>174</v>
      </c>
      <c r="B134" s="2">
        <v>44940</v>
      </c>
      <c r="C134" s="13" t="str">
        <f>TEXT(bbdd_Social_Media_Trends[[#This Row],[Post_Date]],"aaaa-mm")</f>
        <v>2023-01</v>
      </c>
      <c r="D134" s="1" t="s">
        <v>12</v>
      </c>
      <c r="E134" s="1" t="s">
        <v>31</v>
      </c>
      <c r="F134" s="1" t="s">
        <v>36</v>
      </c>
      <c r="G134" s="1" t="s">
        <v>21</v>
      </c>
      <c r="H134">
        <v>3418884</v>
      </c>
      <c r="I134">
        <v>311286</v>
      </c>
      <c r="J134">
        <v>82479</v>
      </c>
      <c r="K134">
        <v>7832</v>
      </c>
      <c r="L134">
        <f>bbdd_Social_Media_Trends[[#This Row],[Likes]]+bbdd_Social_Media_Trends[[#This Row],[Shares]]+bbdd_Social_Media_Trends[[#This Row],[Comments]]</f>
        <v>401597</v>
      </c>
      <c r="M134">
        <f>bbdd_Social_Media_Trends[[#This Row],[Interactions]]/bbdd_Social_Media_Trends[[#This Row],[Views]]</f>
        <v>0.11746435386517939</v>
      </c>
      <c r="N134" s="1" t="s">
        <v>16</v>
      </c>
      <c r="O134" s="4">
        <f t="shared" si="2"/>
        <v>0</v>
      </c>
    </row>
    <row r="135" spans="1:15">
      <c r="A135" s="1" t="s">
        <v>175</v>
      </c>
      <c r="B135" s="2">
        <v>45205</v>
      </c>
      <c r="C135" s="13" t="str">
        <f>TEXT(bbdd_Social_Media_Trends[[#This Row],[Post_Date]],"aaaa-mm")</f>
        <v>2023-10</v>
      </c>
      <c r="D135" s="1" t="s">
        <v>27</v>
      </c>
      <c r="E135" s="1" t="s">
        <v>13</v>
      </c>
      <c r="F135" s="1" t="s">
        <v>47</v>
      </c>
      <c r="G135" s="1" t="s">
        <v>25</v>
      </c>
      <c r="H135">
        <v>1337059</v>
      </c>
      <c r="I135">
        <v>318166</v>
      </c>
      <c r="J135">
        <v>72711</v>
      </c>
      <c r="K135">
        <v>32791</v>
      </c>
      <c r="L135">
        <f>bbdd_Social_Media_Trends[[#This Row],[Likes]]+bbdd_Social_Media_Trends[[#This Row],[Shares]]+bbdd_Social_Media_Trends[[#This Row],[Comments]]</f>
        <v>423668</v>
      </c>
      <c r="M135">
        <f>bbdd_Social_Media_Trends[[#This Row],[Interactions]]/bbdd_Social_Media_Trends[[#This Row],[Views]]</f>
        <v>0.31686559830194477</v>
      </c>
      <c r="N135" s="1" t="s">
        <v>16</v>
      </c>
      <c r="O135" s="4">
        <f t="shared" si="2"/>
        <v>0</v>
      </c>
    </row>
    <row r="136" spans="1:15" hidden="1">
      <c r="A136" s="1" t="s">
        <v>176</v>
      </c>
      <c r="B136" s="2">
        <v>45132</v>
      </c>
      <c r="C136" s="13" t="str">
        <f>TEXT(bbdd_Social_Media_Trends[[#This Row],[Post_Date]],"aaaa-mm")</f>
        <v>2023-07</v>
      </c>
      <c r="D136" s="1" t="s">
        <v>12</v>
      </c>
      <c r="E136" s="1" t="s">
        <v>19</v>
      </c>
      <c r="F136" s="1" t="s">
        <v>41</v>
      </c>
      <c r="G136" s="1" t="s">
        <v>50</v>
      </c>
      <c r="H136">
        <v>707841</v>
      </c>
      <c r="I136">
        <v>133933</v>
      </c>
      <c r="J136">
        <v>46058</v>
      </c>
      <c r="K136">
        <v>45912</v>
      </c>
      <c r="L136">
        <f>bbdd_Social_Media_Trends[[#This Row],[Likes]]+bbdd_Social_Media_Trends[[#This Row],[Shares]]+bbdd_Social_Media_Trends[[#This Row],[Comments]]</f>
        <v>225903</v>
      </c>
      <c r="M136">
        <f>bbdd_Social_Media_Trends[[#This Row],[Interactions]]/bbdd_Social_Media_Trends[[#This Row],[Views]]</f>
        <v>0.31914370600177161</v>
      </c>
      <c r="N136" s="1" t="s">
        <v>16</v>
      </c>
      <c r="O136" s="4">
        <f t="shared" si="2"/>
        <v>0</v>
      </c>
    </row>
    <row r="137" spans="1:15" hidden="1">
      <c r="A137" s="1" t="s">
        <v>177</v>
      </c>
      <c r="B137" s="2">
        <v>44681</v>
      </c>
      <c r="C137" s="13" t="str">
        <f>TEXT(bbdd_Social_Media_Trends[[#This Row],[Post_Date]],"aaaa-mm")</f>
        <v>2022-04</v>
      </c>
      <c r="D137" s="1" t="s">
        <v>12</v>
      </c>
      <c r="E137" s="1" t="s">
        <v>52</v>
      </c>
      <c r="F137" s="1" t="s">
        <v>20</v>
      </c>
      <c r="G137" s="1" t="s">
        <v>28</v>
      </c>
      <c r="H137">
        <v>1851460</v>
      </c>
      <c r="I137">
        <v>345987</v>
      </c>
      <c r="J137">
        <v>13274</v>
      </c>
      <c r="K137">
        <v>43872</v>
      </c>
      <c r="L137">
        <f>bbdd_Social_Media_Trends[[#This Row],[Likes]]+bbdd_Social_Media_Trends[[#This Row],[Shares]]+bbdd_Social_Media_Trends[[#This Row],[Comments]]</f>
        <v>403133</v>
      </c>
      <c r="M137">
        <f>bbdd_Social_Media_Trends[[#This Row],[Interactions]]/bbdd_Social_Media_Trends[[#This Row],[Views]]</f>
        <v>0.21773789333823038</v>
      </c>
      <c r="N137" s="1" t="s">
        <v>29</v>
      </c>
      <c r="O137" s="4">
        <f t="shared" si="2"/>
        <v>0</v>
      </c>
    </row>
    <row r="138" spans="1:15" hidden="1">
      <c r="A138" s="1" t="s">
        <v>178</v>
      </c>
      <c r="B138" s="2">
        <v>44842</v>
      </c>
      <c r="C138" s="13" t="str">
        <f>TEXT(bbdd_Social_Media_Trends[[#This Row],[Post_Date]],"aaaa-mm")</f>
        <v>2022-10</v>
      </c>
      <c r="D138" s="1" t="s">
        <v>18</v>
      </c>
      <c r="E138" s="1" t="s">
        <v>59</v>
      </c>
      <c r="F138" s="1" t="s">
        <v>36</v>
      </c>
      <c r="G138" s="1" t="s">
        <v>50</v>
      </c>
      <c r="H138">
        <v>1438248</v>
      </c>
      <c r="I138">
        <v>223413</v>
      </c>
      <c r="J138">
        <v>84930</v>
      </c>
      <c r="K138">
        <v>42774</v>
      </c>
      <c r="L138">
        <f>bbdd_Social_Media_Trends[[#This Row],[Likes]]+bbdd_Social_Media_Trends[[#This Row],[Shares]]+bbdd_Social_Media_Trends[[#This Row],[Comments]]</f>
        <v>351117</v>
      </c>
      <c r="M138">
        <f>bbdd_Social_Media_Trends[[#This Row],[Interactions]]/bbdd_Social_Media_Trends[[#This Row],[Views]]</f>
        <v>0.24412827273182372</v>
      </c>
      <c r="N138" s="1" t="s">
        <v>29</v>
      </c>
      <c r="O138" s="4">
        <f t="shared" si="2"/>
        <v>0</v>
      </c>
    </row>
    <row r="139" spans="1:15" hidden="1">
      <c r="A139" s="1" t="s">
        <v>179</v>
      </c>
      <c r="B139" s="2">
        <v>44959</v>
      </c>
      <c r="C139" s="13" t="str">
        <f>TEXT(bbdd_Social_Media_Trends[[#This Row],[Post_Date]],"aaaa-mm")</f>
        <v>2023-02</v>
      </c>
      <c r="D139" s="1" t="s">
        <v>18</v>
      </c>
      <c r="E139" s="1" t="s">
        <v>59</v>
      </c>
      <c r="F139" s="1" t="s">
        <v>41</v>
      </c>
      <c r="G139" s="1" t="s">
        <v>25</v>
      </c>
      <c r="H139">
        <v>4027409</v>
      </c>
      <c r="I139">
        <v>80497</v>
      </c>
      <c r="J139">
        <v>44156</v>
      </c>
      <c r="K139">
        <v>14597</v>
      </c>
      <c r="L139">
        <f>bbdd_Social_Media_Trends[[#This Row],[Likes]]+bbdd_Social_Media_Trends[[#This Row],[Shares]]+bbdd_Social_Media_Trends[[#This Row],[Comments]]</f>
        <v>139250</v>
      </c>
      <c r="M139">
        <f>bbdd_Social_Media_Trends[[#This Row],[Interactions]]/bbdd_Social_Media_Trends[[#This Row],[Views]]</f>
        <v>3.4575579485470687E-2</v>
      </c>
      <c r="N139" s="1" t="s">
        <v>22</v>
      </c>
      <c r="O139" s="4">
        <f t="shared" si="2"/>
        <v>0</v>
      </c>
    </row>
    <row r="140" spans="1:15" hidden="1">
      <c r="A140" s="1" t="s">
        <v>180</v>
      </c>
      <c r="B140" s="2">
        <v>45032</v>
      </c>
      <c r="C140" s="13" t="str">
        <f>TEXT(bbdd_Social_Media_Trends[[#This Row],[Post_Date]],"aaaa-mm")</f>
        <v>2023-04</v>
      </c>
      <c r="D140" s="1" t="s">
        <v>18</v>
      </c>
      <c r="E140" s="1" t="s">
        <v>46</v>
      </c>
      <c r="F140" s="1" t="s">
        <v>14</v>
      </c>
      <c r="G140" s="1" t="s">
        <v>21</v>
      </c>
      <c r="H140">
        <v>3488909</v>
      </c>
      <c r="I140">
        <v>443844</v>
      </c>
      <c r="J140">
        <v>19877</v>
      </c>
      <c r="K140">
        <v>22056</v>
      </c>
      <c r="L140">
        <f>bbdd_Social_Media_Trends[[#This Row],[Likes]]+bbdd_Social_Media_Trends[[#This Row],[Shares]]+bbdd_Social_Media_Trends[[#This Row],[Comments]]</f>
        <v>485777</v>
      </c>
      <c r="M140">
        <f>bbdd_Social_Media_Trends[[#This Row],[Interactions]]/bbdd_Social_Media_Trends[[#This Row],[Views]]</f>
        <v>0.13923464326527291</v>
      </c>
      <c r="N140" s="1" t="s">
        <v>29</v>
      </c>
      <c r="O140" s="4">
        <f t="shared" si="2"/>
        <v>0</v>
      </c>
    </row>
    <row r="141" spans="1:15" hidden="1">
      <c r="A141" s="1" t="s">
        <v>181</v>
      </c>
      <c r="B141" s="2">
        <v>44918</v>
      </c>
      <c r="C141" s="13" t="str">
        <f>TEXT(bbdd_Social_Media_Trends[[#This Row],[Post_Date]],"aaaa-mm")</f>
        <v>2022-12</v>
      </c>
      <c r="D141" s="1" t="s">
        <v>12</v>
      </c>
      <c r="E141" s="1" t="s">
        <v>52</v>
      </c>
      <c r="F141" s="1" t="s">
        <v>14</v>
      </c>
      <c r="G141" s="1" t="s">
        <v>60</v>
      </c>
      <c r="H141">
        <v>1089083</v>
      </c>
      <c r="I141">
        <v>150418</v>
      </c>
      <c r="J141">
        <v>45387</v>
      </c>
      <c r="K141">
        <v>25632</v>
      </c>
      <c r="L141">
        <f>bbdd_Social_Media_Trends[[#This Row],[Likes]]+bbdd_Social_Media_Trends[[#This Row],[Shares]]+bbdd_Social_Media_Trends[[#This Row],[Comments]]</f>
        <v>221437</v>
      </c>
      <c r="M141">
        <f>bbdd_Social_Media_Trends[[#This Row],[Interactions]]/bbdd_Social_Media_Trends[[#This Row],[Views]]</f>
        <v>0.20332426454182095</v>
      </c>
      <c r="N141" s="1" t="s">
        <v>22</v>
      </c>
      <c r="O141" s="4">
        <f t="shared" si="2"/>
        <v>0</v>
      </c>
    </row>
    <row r="142" spans="1:15" hidden="1">
      <c r="A142" s="1" t="s">
        <v>182</v>
      </c>
      <c r="B142" s="2">
        <v>45189</v>
      </c>
      <c r="C142" s="13" t="str">
        <f>TEXT(bbdd_Social_Media_Trends[[#This Row],[Post_Date]],"aaaa-mm")</f>
        <v>2023-09</v>
      </c>
      <c r="D142" s="1" t="s">
        <v>12</v>
      </c>
      <c r="E142" s="1" t="s">
        <v>59</v>
      </c>
      <c r="F142" s="1" t="s">
        <v>41</v>
      </c>
      <c r="G142" s="1" t="s">
        <v>44</v>
      </c>
      <c r="H142">
        <v>682046</v>
      </c>
      <c r="I142">
        <v>480038</v>
      </c>
      <c r="J142">
        <v>71997</v>
      </c>
      <c r="K142">
        <v>18117</v>
      </c>
      <c r="L142">
        <f>bbdd_Social_Media_Trends[[#This Row],[Likes]]+bbdd_Social_Media_Trends[[#This Row],[Shares]]+bbdd_Social_Media_Trends[[#This Row],[Comments]]</f>
        <v>570152</v>
      </c>
      <c r="M142">
        <f>bbdd_Social_Media_Trends[[#This Row],[Interactions]]/bbdd_Social_Media_Trends[[#This Row],[Views]]</f>
        <v>0.83594361670620454</v>
      </c>
      <c r="N142" s="1" t="s">
        <v>16</v>
      </c>
      <c r="O142" s="4">
        <f t="shared" si="2"/>
        <v>0</v>
      </c>
    </row>
    <row r="143" spans="1:15">
      <c r="A143" s="1" t="s">
        <v>183</v>
      </c>
      <c r="B143" s="2">
        <v>44893</v>
      </c>
      <c r="C143" s="13" t="str">
        <f>TEXT(bbdd_Social_Media_Trends[[#This Row],[Post_Date]],"aaaa-mm")</f>
        <v>2022-11</v>
      </c>
      <c r="D143" s="1" t="s">
        <v>27</v>
      </c>
      <c r="E143" s="1" t="s">
        <v>57</v>
      </c>
      <c r="F143" s="1" t="s">
        <v>41</v>
      </c>
      <c r="G143" s="1" t="s">
        <v>25</v>
      </c>
      <c r="H143">
        <v>4849297</v>
      </c>
      <c r="I143">
        <v>86843</v>
      </c>
      <c r="J143">
        <v>16843</v>
      </c>
      <c r="K143">
        <v>14705</v>
      </c>
      <c r="L143">
        <f>bbdd_Social_Media_Trends[[#This Row],[Likes]]+bbdd_Social_Media_Trends[[#This Row],[Shares]]+bbdd_Social_Media_Trends[[#This Row],[Comments]]</f>
        <v>118391</v>
      </c>
      <c r="M143">
        <f>bbdd_Social_Media_Trends[[#This Row],[Interactions]]/bbdd_Social_Media_Trends[[#This Row],[Views]]</f>
        <v>2.4414054243326405E-2</v>
      </c>
      <c r="N143" s="1" t="s">
        <v>29</v>
      </c>
      <c r="O143" s="4">
        <f t="shared" si="2"/>
        <v>0</v>
      </c>
    </row>
    <row r="144" spans="1:15" hidden="1">
      <c r="A144" s="1" t="s">
        <v>184</v>
      </c>
      <c r="B144" s="2">
        <v>44616</v>
      </c>
      <c r="C144" s="13" t="str">
        <f>TEXT(bbdd_Social_Media_Trends[[#This Row],[Post_Date]],"aaaa-mm")</f>
        <v>2022-02</v>
      </c>
      <c r="D144" s="1" t="s">
        <v>18</v>
      </c>
      <c r="E144" s="1" t="s">
        <v>13</v>
      </c>
      <c r="F144" s="1" t="s">
        <v>36</v>
      </c>
      <c r="G144" s="1" t="s">
        <v>60</v>
      </c>
      <c r="H144">
        <v>4283565</v>
      </c>
      <c r="I144">
        <v>107901</v>
      </c>
      <c r="J144">
        <v>84854</v>
      </c>
      <c r="K144">
        <v>4738</v>
      </c>
      <c r="L144">
        <f>bbdd_Social_Media_Trends[[#This Row],[Likes]]+bbdd_Social_Media_Trends[[#This Row],[Shares]]+bbdd_Social_Media_Trends[[#This Row],[Comments]]</f>
        <v>197493</v>
      </c>
      <c r="M144">
        <f>bbdd_Social_Media_Trends[[#This Row],[Interactions]]/bbdd_Social_Media_Trends[[#This Row],[Views]]</f>
        <v>4.610482156801636E-2</v>
      </c>
      <c r="N144" s="1" t="s">
        <v>29</v>
      </c>
      <c r="O144" s="4">
        <f t="shared" si="2"/>
        <v>0</v>
      </c>
    </row>
    <row r="145" spans="1:15" hidden="1">
      <c r="A145" s="1" t="s">
        <v>185</v>
      </c>
      <c r="B145" s="2">
        <v>45203</v>
      </c>
      <c r="C145" s="13" t="str">
        <f>TEXT(bbdd_Social_Media_Trends[[#This Row],[Post_Date]],"aaaa-mm")</f>
        <v>2023-10</v>
      </c>
      <c r="D145" s="1" t="s">
        <v>24</v>
      </c>
      <c r="E145" s="1" t="s">
        <v>35</v>
      </c>
      <c r="F145" s="1" t="s">
        <v>20</v>
      </c>
      <c r="G145" s="1" t="s">
        <v>21</v>
      </c>
      <c r="H145">
        <v>50082</v>
      </c>
      <c r="I145">
        <v>70708</v>
      </c>
      <c r="J145">
        <v>277</v>
      </c>
      <c r="K145">
        <v>25036</v>
      </c>
      <c r="L145">
        <f>bbdd_Social_Media_Trends[[#This Row],[Likes]]+bbdd_Social_Media_Trends[[#This Row],[Shares]]+bbdd_Social_Media_Trends[[#This Row],[Comments]]</f>
        <v>96021</v>
      </c>
      <c r="M145">
        <f>bbdd_Social_Media_Trends[[#This Row],[Interactions]]/bbdd_Social_Media_Trends[[#This Row],[Views]]</f>
        <v>1.9172756679046363</v>
      </c>
      <c r="N145" s="1" t="s">
        <v>29</v>
      </c>
      <c r="O145" s="4">
        <f t="shared" si="2"/>
        <v>0</v>
      </c>
    </row>
    <row r="146" spans="1:15" hidden="1">
      <c r="A146" s="1" t="s">
        <v>186</v>
      </c>
      <c r="B146" s="2">
        <v>44962</v>
      </c>
      <c r="C146" s="13" t="str">
        <f>TEXT(bbdd_Social_Media_Trends[[#This Row],[Post_Date]],"aaaa-mm")</f>
        <v>2023-02</v>
      </c>
      <c r="D146" s="1" t="s">
        <v>24</v>
      </c>
      <c r="E146" s="1" t="s">
        <v>49</v>
      </c>
      <c r="F146" s="1" t="s">
        <v>32</v>
      </c>
      <c r="G146" s="1" t="s">
        <v>60</v>
      </c>
      <c r="H146">
        <v>3940355</v>
      </c>
      <c r="I146">
        <v>82304</v>
      </c>
      <c r="J146">
        <v>68754</v>
      </c>
      <c r="K146">
        <v>15897</v>
      </c>
      <c r="L146">
        <f>bbdd_Social_Media_Trends[[#This Row],[Likes]]+bbdd_Social_Media_Trends[[#This Row],[Shares]]+bbdd_Social_Media_Trends[[#This Row],[Comments]]</f>
        <v>166955</v>
      </c>
      <c r="M146">
        <f>bbdd_Social_Media_Trends[[#This Row],[Interactions]]/bbdd_Social_Media_Trends[[#This Row],[Views]]</f>
        <v>4.2370547831350219E-2</v>
      </c>
      <c r="N146" s="1" t="s">
        <v>29</v>
      </c>
      <c r="O146" s="4">
        <f t="shared" si="2"/>
        <v>0</v>
      </c>
    </row>
    <row r="147" spans="1:15" hidden="1">
      <c r="A147" s="1" t="s">
        <v>187</v>
      </c>
      <c r="B147" s="2">
        <v>44659</v>
      </c>
      <c r="C147" s="13" t="str">
        <f>TEXT(bbdd_Social_Media_Trends[[#This Row],[Post_Date]],"aaaa-mm")</f>
        <v>2022-04</v>
      </c>
      <c r="D147" s="1" t="s">
        <v>18</v>
      </c>
      <c r="E147" s="1" t="s">
        <v>19</v>
      </c>
      <c r="F147" s="1" t="s">
        <v>47</v>
      </c>
      <c r="G147" s="1" t="s">
        <v>50</v>
      </c>
      <c r="H147">
        <v>964498</v>
      </c>
      <c r="I147">
        <v>194879</v>
      </c>
      <c r="J147">
        <v>76029</v>
      </c>
      <c r="K147">
        <v>34998</v>
      </c>
      <c r="L147">
        <f>bbdd_Social_Media_Trends[[#This Row],[Likes]]+bbdd_Social_Media_Trends[[#This Row],[Shares]]+bbdd_Social_Media_Trends[[#This Row],[Comments]]</f>
        <v>305906</v>
      </c>
      <c r="M147">
        <f>bbdd_Social_Media_Trends[[#This Row],[Interactions]]/bbdd_Social_Media_Trends[[#This Row],[Views]]</f>
        <v>0.31716602833805774</v>
      </c>
      <c r="N147" s="1" t="s">
        <v>16</v>
      </c>
      <c r="O147" s="4">
        <f t="shared" si="2"/>
        <v>0</v>
      </c>
    </row>
    <row r="148" spans="1:15" hidden="1">
      <c r="A148" s="1" t="s">
        <v>188</v>
      </c>
      <c r="B148" s="2">
        <v>44970</v>
      </c>
      <c r="C148" s="13" t="str">
        <f>TEXT(bbdd_Social_Media_Trends[[#This Row],[Post_Date]],"aaaa-mm")</f>
        <v>2023-02</v>
      </c>
      <c r="D148" s="1" t="s">
        <v>12</v>
      </c>
      <c r="E148" s="1" t="s">
        <v>57</v>
      </c>
      <c r="F148" s="1" t="s">
        <v>20</v>
      </c>
      <c r="G148" s="1" t="s">
        <v>15</v>
      </c>
      <c r="H148">
        <v>636824</v>
      </c>
      <c r="I148">
        <v>363548</v>
      </c>
      <c r="J148">
        <v>17456</v>
      </c>
      <c r="K148">
        <v>8176</v>
      </c>
      <c r="L148">
        <f>bbdd_Social_Media_Trends[[#This Row],[Likes]]+bbdd_Social_Media_Trends[[#This Row],[Shares]]+bbdd_Social_Media_Trends[[#This Row],[Comments]]</f>
        <v>389180</v>
      </c>
      <c r="M148">
        <f>bbdd_Social_Media_Trends[[#This Row],[Interactions]]/bbdd_Social_Media_Trends[[#This Row],[Views]]</f>
        <v>0.6111264650829743</v>
      </c>
      <c r="N148" s="1" t="s">
        <v>29</v>
      </c>
      <c r="O148" s="4">
        <f t="shared" si="2"/>
        <v>0</v>
      </c>
    </row>
    <row r="149" spans="1:15" hidden="1">
      <c r="A149" s="1" t="s">
        <v>189</v>
      </c>
      <c r="B149" s="2">
        <v>44712</v>
      </c>
      <c r="C149" s="13" t="str">
        <f>TEXT(bbdd_Social_Media_Trends[[#This Row],[Post_Date]],"aaaa-mm")</f>
        <v>2022-05</v>
      </c>
      <c r="D149" s="1" t="s">
        <v>12</v>
      </c>
      <c r="E149" s="1" t="s">
        <v>35</v>
      </c>
      <c r="F149" s="1" t="s">
        <v>47</v>
      </c>
      <c r="G149" s="1" t="s">
        <v>21</v>
      </c>
      <c r="H149">
        <v>4179125</v>
      </c>
      <c r="I149">
        <v>94325</v>
      </c>
      <c r="J149">
        <v>72341</v>
      </c>
      <c r="K149">
        <v>7328</v>
      </c>
      <c r="L149">
        <f>bbdd_Social_Media_Trends[[#This Row],[Likes]]+bbdd_Social_Media_Trends[[#This Row],[Shares]]+bbdd_Social_Media_Trends[[#This Row],[Comments]]</f>
        <v>173994</v>
      </c>
      <c r="M149">
        <f>bbdd_Social_Media_Trends[[#This Row],[Interactions]]/bbdd_Social_Media_Trends[[#This Row],[Views]]</f>
        <v>4.1634074118386023E-2</v>
      </c>
      <c r="N149" s="1" t="s">
        <v>29</v>
      </c>
      <c r="O149" s="4">
        <f t="shared" si="2"/>
        <v>0</v>
      </c>
    </row>
    <row r="150" spans="1:15" hidden="1">
      <c r="A150" s="1" t="s">
        <v>190</v>
      </c>
      <c r="B150" s="2">
        <v>44710</v>
      </c>
      <c r="C150" s="13" t="str">
        <f>TEXT(bbdd_Social_Media_Trends[[#This Row],[Post_Date]],"aaaa-mm")</f>
        <v>2022-05</v>
      </c>
      <c r="D150" s="1" t="s">
        <v>18</v>
      </c>
      <c r="E150" s="1" t="s">
        <v>39</v>
      </c>
      <c r="F150" s="1" t="s">
        <v>14</v>
      </c>
      <c r="G150" s="1" t="s">
        <v>25</v>
      </c>
      <c r="H150">
        <v>1292958</v>
      </c>
      <c r="I150">
        <v>95304</v>
      </c>
      <c r="J150">
        <v>3716</v>
      </c>
      <c r="K150">
        <v>44880</v>
      </c>
      <c r="L150">
        <f>bbdd_Social_Media_Trends[[#This Row],[Likes]]+bbdd_Social_Media_Trends[[#This Row],[Shares]]+bbdd_Social_Media_Trends[[#This Row],[Comments]]</f>
        <v>143900</v>
      </c>
      <c r="M150">
        <f>bbdd_Social_Media_Trends[[#This Row],[Interactions]]/bbdd_Social_Media_Trends[[#This Row],[Views]]</f>
        <v>0.11129518514909224</v>
      </c>
      <c r="N150" s="1" t="s">
        <v>29</v>
      </c>
      <c r="O150" s="4">
        <f t="shared" si="2"/>
        <v>0</v>
      </c>
    </row>
    <row r="151" spans="1:15" hidden="1">
      <c r="A151" s="1" t="s">
        <v>191</v>
      </c>
      <c r="B151" s="2">
        <v>45040</v>
      </c>
      <c r="C151" s="13" t="str">
        <f>TEXT(bbdd_Social_Media_Trends[[#This Row],[Post_Date]],"aaaa-mm")</f>
        <v>2023-04</v>
      </c>
      <c r="D151" s="1" t="s">
        <v>18</v>
      </c>
      <c r="E151" s="1" t="s">
        <v>49</v>
      </c>
      <c r="F151" s="1" t="s">
        <v>47</v>
      </c>
      <c r="G151" s="1" t="s">
        <v>15</v>
      </c>
      <c r="H151">
        <v>4103477</v>
      </c>
      <c r="I151">
        <v>75909</v>
      </c>
      <c r="J151">
        <v>5645</v>
      </c>
      <c r="K151">
        <v>4052</v>
      </c>
      <c r="L151">
        <f>bbdd_Social_Media_Trends[[#This Row],[Likes]]+bbdd_Social_Media_Trends[[#This Row],[Shares]]+bbdd_Social_Media_Trends[[#This Row],[Comments]]</f>
        <v>85606</v>
      </c>
      <c r="M151">
        <f>bbdd_Social_Media_Trends[[#This Row],[Interactions]]/bbdd_Social_Media_Trends[[#This Row],[Views]]</f>
        <v>2.0861820353812146E-2</v>
      </c>
      <c r="N151" s="1" t="s">
        <v>29</v>
      </c>
      <c r="O151" s="4">
        <f t="shared" si="2"/>
        <v>0</v>
      </c>
    </row>
    <row r="152" spans="1:15" hidden="1">
      <c r="A152" s="1" t="s">
        <v>192</v>
      </c>
      <c r="B152" s="2">
        <v>44621</v>
      </c>
      <c r="C152" s="13" t="str">
        <f>TEXT(bbdd_Social_Media_Trends[[#This Row],[Post_Date]],"aaaa-mm")</f>
        <v>2022-03</v>
      </c>
      <c r="D152" s="1" t="s">
        <v>24</v>
      </c>
      <c r="E152" s="1" t="s">
        <v>19</v>
      </c>
      <c r="F152" s="1" t="s">
        <v>47</v>
      </c>
      <c r="G152" s="1" t="s">
        <v>44</v>
      </c>
      <c r="H152">
        <v>3529777</v>
      </c>
      <c r="I152">
        <v>68367</v>
      </c>
      <c r="J152">
        <v>38326</v>
      </c>
      <c r="K152">
        <v>879</v>
      </c>
      <c r="L152">
        <f>bbdd_Social_Media_Trends[[#This Row],[Likes]]+bbdd_Social_Media_Trends[[#This Row],[Shares]]+bbdd_Social_Media_Trends[[#This Row],[Comments]]</f>
        <v>107572</v>
      </c>
      <c r="M152">
        <f>bbdd_Social_Media_Trends[[#This Row],[Interactions]]/bbdd_Social_Media_Trends[[#This Row],[Views]]</f>
        <v>3.0475579618769118E-2</v>
      </c>
      <c r="N152" s="1" t="s">
        <v>16</v>
      </c>
      <c r="O152" s="4">
        <f t="shared" si="2"/>
        <v>0</v>
      </c>
    </row>
    <row r="153" spans="1:15" hidden="1">
      <c r="A153" s="1" t="s">
        <v>193</v>
      </c>
      <c r="B153" s="2">
        <v>45013</v>
      </c>
      <c r="C153" s="13" t="str">
        <f>TEXT(bbdd_Social_Media_Trends[[#This Row],[Post_Date]],"aaaa-mm")</f>
        <v>2023-03</v>
      </c>
      <c r="D153" s="1" t="s">
        <v>18</v>
      </c>
      <c r="E153" s="1" t="s">
        <v>59</v>
      </c>
      <c r="F153" s="1" t="s">
        <v>47</v>
      </c>
      <c r="G153" s="1" t="s">
        <v>60</v>
      </c>
      <c r="H153">
        <v>4593170</v>
      </c>
      <c r="I153">
        <v>34210</v>
      </c>
      <c r="J153">
        <v>33344</v>
      </c>
      <c r="K153">
        <v>11022</v>
      </c>
      <c r="L153">
        <f>bbdd_Social_Media_Trends[[#This Row],[Likes]]+bbdd_Social_Media_Trends[[#This Row],[Shares]]+bbdd_Social_Media_Trends[[#This Row],[Comments]]</f>
        <v>78576</v>
      </c>
      <c r="M153">
        <f>bbdd_Social_Media_Trends[[#This Row],[Interactions]]/bbdd_Social_Media_Trends[[#This Row],[Views]]</f>
        <v>1.7107139513669208E-2</v>
      </c>
      <c r="N153" s="1" t="s">
        <v>29</v>
      </c>
      <c r="O153" s="4">
        <f t="shared" si="2"/>
        <v>0</v>
      </c>
    </row>
    <row r="154" spans="1:15" hidden="1">
      <c r="A154" s="1" t="s">
        <v>194</v>
      </c>
      <c r="B154" s="2">
        <v>44751</v>
      </c>
      <c r="C154" s="13" t="str">
        <f>TEXT(bbdd_Social_Media_Trends[[#This Row],[Post_Date]],"aaaa-mm")</f>
        <v>2022-07</v>
      </c>
      <c r="D154" s="1" t="s">
        <v>12</v>
      </c>
      <c r="E154" s="1" t="s">
        <v>13</v>
      </c>
      <c r="F154" s="1" t="s">
        <v>20</v>
      </c>
      <c r="G154" s="1" t="s">
        <v>25</v>
      </c>
      <c r="H154">
        <v>3251679</v>
      </c>
      <c r="I154">
        <v>498580</v>
      </c>
      <c r="J154">
        <v>96093</v>
      </c>
      <c r="K154">
        <v>9968</v>
      </c>
      <c r="L154">
        <f>bbdd_Social_Media_Trends[[#This Row],[Likes]]+bbdd_Social_Media_Trends[[#This Row],[Shares]]+bbdd_Social_Media_Trends[[#This Row],[Comments]]</f>
        <v>604641</v>
      </c>
      <c r="M154">
        <f>bbdd_Social_Media_Trends[[#This Row],[Interactions]]/bbdd_Social_Media_Trends[[#This Row],[Views]]</f>
        <v>0.18594732136843767</v>
      </c>
      <c r="N154" s="1" t="s">
        <v>22</v>
      </c>
      <c r="O154" s="4">
        <f t="shared" si="2"/>
        <v>0</v>
      </c>
    </row>
    <row r="155" spans="1:15" hidden="1">
      <c r="A155" s="1" t="s">
        <v>195</v>
      </c>
      <c r="B155" s="2">
        <v>45038</v>
      </c>
      <c r="C155" s="13" t="str">
        <f>TEXT(bbdd_Social_Media_Trends[[#This Row],[Post_Date]],"aaaa-mm")</f>
        <v>2023-04</v>
      </c>
      <c r="D155" s="1" t="s">
        <v>18</v>
      </c>
      <c r="E155" s="1" t="s">
        <v>57</v>
      </c>
      <c r="F155" s="1" t="s">
        <v>20</v>
      </c>
      <c r="G155" s="1" t="s">
        <v>50</v>
      </c>
      <c r="H155">
        <v>41081</v>
      </c>
      <c r="I155">
        <v>319140</v>
      </c>
      <c r="J155">
        <v>6541</v>
      </c>
      <c r="K155">
        <v>23057</v>
      </c>
      <c r="L155">
        <f>bbdd_Social_Media_Trends[[#This Row],[Likes]]+bbdd_Social_Media_Trends[[#This Row],[Shares]]+bbdd_Social_Media_Trends[[#This Row],[Comments]]</f>
        <v>348738</v>
      </c>
      <c r="M155">
        <f>bbdd_Social_Media_Trends[[#This Row],[Interactions]]/bbdd_Social_Media_Trends[[#This Row],[Views]]</f>
        <v>8.4890338599352493</v>
      </c>
      <c r="N155" s="1" t="s">
        <v>29</v>
      </c>
      <c r="O155" s="4">
        <f t="shared" si="2"/>
        <v>0</v>
      </c>
    </row>
    <row r="156" spans="1:15" hidden="1">
      <c r="A156" s="1" t="s">
        <v>196</v>
      </c>
      <c r="B156" s="2">
        <v>44991</v>
      </c>
      <c r="C156" s="13" t="str">
        <f>TEXT(bbdd_Social_Media_Trends[[#This Row],[Post_Date]],"aaaa-mm")</f>
        <v>2023-03</v>
      </c>
      <c r="D156" s="1" t="s">
        <v>24</v>
      </c>
      <c r="E156" s="1" t="s">
        <v>31</v>
      </c>
      <c r="F156" s="1" t="s">
        <v>20</v>
      </c>
      <c r="G156" s="1" t="s">
        <v>50</v>
      </c>
      <c r="H156">
        <v>2127698</v>
      </c>
      <c r="I156">
        <v>193956</v>
      </c>
      <c r="J156">
        <v>14856</v>
      </c>
      <c r="K156">
        <v>32442</v>
      </c>
      <c r="L156">
        <f>bbdd_Social_Media_Trends[[#This Row],[Likes]]+bbdd_Social_Media_Trends[[#This Row],[Shares]]+bbdd_Social_Media_Trends[[#This Row],[Comments]]</f>
        <v>241254</v>
      </c>
      <c r="M156">
        <f>bbdd_Social_Media_Trends[[#This Row],[Interactions]]/bbdd_Social_Media_Trends[[#This Row],[Views]]</f>
        <v>0.11338733222478002</v>
      </c>
      <c r="N156" s="1" t="s">
        <v>22</v>
      </c>
      <c r="O156" s="4">
        <f t="shared" si="2"/>
        <v>0</v>
      </c>
    </row>
    <row r="157" spans="1:15">
      <c r="A157" s="1" t="s">
        <v>197</v>
      </c>
      <c r="B157" s="2">
        <v>45048</v>
      </c>
      <c r="C157" s="13" t="str">
        <f>TEXT(bbdd_Social_Media_Trends[[#This Row],[Post_Date]],"aaaa-mm")</f>
        <v>2023-05</v>
      </c>
      <c r="D157" s="1" t="s">
        <v>27</v>
      </c>
      <c r="E157" s="1" t="s">
        <v>19</v>
      </c>
      <c r="F157" s="1" t="s">
        <v>20</v>
      </c>
      <c r="G157" s="1" t="s">
        <v>28</v>
      </c>
      <c r="H157">
        <v>4765117</v>
      </c>
      <c r="I157">
        <v>177035</v>
      </c>
      <c r="J157">
        <v>49884</v>
      </c>
      <c r="K157">
        <v>46238</v>
      </c>
      <c r="L157">
        <f>bbdd_Social_Media_Trends[[#This Row],[Likes]]+bbdd_Social_Media_Trends[[#This Row],[Shares]]+bbdd_Social_Media_Trends[[#This Row],[Comments]]</f>
        <v>273157</v>
      </c>
      <c r="M157">
        <f>bbdd_Social_Media_Trends[[#This Row],[Interactions]]/bbdd_Social_Media_Trends[[#This Row],[Views]]</f>
        <v>5.732430074644547E-2</v>
      </c>
      <c r="N157" s="1" t="s">
        <v>22</v>
      </c>
      <c r="O157" s="4">
        <f t="shared" si="2"/>
        <v>0</v>
      </c>
    </row>
    <row r="158" spans="1:15" hidden="1">
      <c r="A158" s="1" t="s">
        <v>198</v>
      </c>
      <c r="B158" s="2">
        <v>44817</v>
      </c>
      <c r="C158" s="13" t="str">
        <f>TEXT(bbdd_Social_Media_Trends[[#This Row],[Post_Date]],"aaaa-mm")</f>
        <v>2022-09</v>
      </c>
      <c r="D158" s="1" t="s">
        <v>24</v>
      </c>
      <c r="E158" s="1" t="s">
        <v>52</v>
      </c>
      <c r="F158" s="1" t="s">
        <v>47</v>
      </c>
      <c r="G158" s="1" t="s">
        <v>21</v>
      </c>
      <c r="H158">
        <v>2114283</v>
      </c>
      <c r="I158">
        <v>462542</v>
      </c>
      <c r="J158">
        <v>14404</v>
      </c>
      <c r="K158">
        <v>37153</v>
      </c>
      <c r="L158">
        <f>bbdd_Social_Media_Trends[[#This Row],[Likes]]+bbdd_Social_Media_Trends[[#This Row],[Shares]]+bbdd_Social_Media_Trends[[#This Row],[Comments]]</f>
        <v>514099</v>
      </c>
      <c r="M158">
        <f>bbdd_Social_Media_Trends[[#This Row],[Interactions]]/bbdd_Social_Media_Trends[[#This Row],[Views]]</f>
        <v>0.24315524459119239</v>
      </c>
      <c r="N158" s="1" t="s">
        <v>29</v>
      </c>
      <c r="O158" s="4">
        <f t="shared" si="2"/>
        <v>0</v>
      </c>
    </row>
    <row r="159" spans="1:15">
      <c r="A159" s="1" t="s">
        <v>199</v>
      </c>
      <c r="B159" s="2">
        <v>44854</v>
      </c>
      <c r="C159" s="13" t="str">
        <f>TEXT(bbdd_Social_Media_Trends[[#This Row],[Post_Date]],"aaaa-mm")</f>
        <v>2022-10</v>
      </c>
      <c r="D159" s="1" t="s">
        <v>27</v>
      </c>
      <c r="E159" s="1" t="s">
        <v>59</v>
      </c>
      <c r="F159" s="1" t="s">
        <v>47</v>
      </c>
      <c r="G159" s="1" t="s">
        <v>50</v>
      </c>
      <c r="H159">
        <v>4391275</v>
      </c>
      <c r="I159">
        <v>392281</v>
      </c>
      <c r="J159">
        <v>14429</v>
      </c>
      <c r="K159">
        <v>27404</v>
      </c>
      <c r="L159">
        <f>bbdd_Social_Media_Trends[[#This Row],[Likes]]+bbdd_Social_Media_Trends[[#This Row],[Shares]]+bbdd_Social_Media_Trends[[#This Row],[Comments]]</f>
        <v>434114</v>
      </c>
      <c r="M159">
        <f>bbdd_Social_Media_Trends[[#This Row],[Interactions]]/bbdd_Social_Media_Trends[[#This Row],[Views]]</f>
        <v>9.8858304251043264E-2</v>
      </c>
      <c r="N159" s="1" t="s">
        <v>16</v>
      </c>
      <c r="O159" s="4">
        <f t="shared" si="2"/>
        <v>0</v>
      </c>
    </row>
    <row r="160" spans="1:15" hidden="1">
      <c r="A160" s="1" t="s">
        <v>200</v>
      </c>
      <c r="B160" s="2">
        <v>44897</v>
      </c>
      <c r="C160" s="13" t="str">
        <f>TEXT(bbdd_Social_Media_Trends[[#This Row],[Post_Date]],"aaaa-mm")</f>
        <v>2022-12</v>
      </c>
      <c r="D160" s="1" t="s">
        <v>12</v>
      </c>
      <c r="E160" s="1" t="s">
        <v>39</v>
      </c>
      <c r="F160" s="1" t="s">
        <v>32</v>
      </c>
      <c r="G160" s="1" t="s">
        <v>21</v>
      </c>
      <c r="H160">
        <v>1246500</v>
      </c>
      <c r="I160">
        <v>471547</v>
      </c>
      <c r="J160">
        <v>15048</v>
      </c>
      <c r="K160">
        <v>40514</v>
      </c>
      <c r="L160">
        <f>bbdd_Social_Media_Trends[[#This Row],[Likes]]+bbdd_Social_Media_Trends[[#This Row],[Shares]]+bbdd_Social_Media_Trends[[#This Row],[Comments]]</f>
        <v>527109</v>
      </c>
      <c r="M160">
        <f>bbdd_Social_Media_Trends[[#This Row],[Interactions]]/bbdd_Social_Media_Trends[[#This Row],[Views]]</f>
        <v>0.42287123947051747</v>
      </c>
      <c r="N160" s="1" t="s">
        <v>16</v>
      </c>
      <c r="O160" s="4">
        <f t="shared" si="2"/>
        <v>0</v>
      </c>
    </row>
    <row r="161" spans="1:15" hidden="1">
      <c r="A161" s="1" t="s">
        <v>201</v>
      </c>
      <c r="B161" s="2">
        <v>44948</v>
      </c>
      <c r="C161" s="13" t="str">
        <f>TEXT(bbdd_Social_Media_Trends[[#This Row],[Post_Date]],"aaaa-mm")</f>
        <v>2023-01</v>
      </c>
      <c r="D161" s="1" t="s">
        <v>24</v>
      </c>
      <c r="E161" s="1" t="s">
        <v>46</v>
      </c>
      <c r="F161" s="1" t="s">
        <v>36</v>
      </c>
      <c r="G161" s="1" t="s">
        <v>44</v>
      </c>
      <c r="H161">
        <v>4555977</v>
      </c>
      <c r="I161">
        <v>1087</v>
      </c>
      <c r="J161">
        <v>23157</v>
      </c>
      <c r="K161">
        <v>12611</v>
      </c>
      <c r="L161">
        <f>bbdd_Social_Media_Trends[[#This Row],[Likes]]+bbdd_Social_Media_Trends[[#This Row],[Shares]]+bbdd_Social_Media_Trends[[#This Row],[Comments]]</f>
        <v>36855</v>
      </c>
      <c r="M161">
        <f>bbdd_Social_Media_Trends[[#This Row],[Interactions]]/bbdd_Social_Media_Trends[[#This Row],[Views]]</f>
        <v>8.0893735855119553E-3</v>
      </c>
      <c r="N161" s="1" t="s">
        <v>22</v>
      </c>
      <c r="O161" s="4">
        <f t="shared" si="2"/>
        <v>0</v>
      </c>
    </row>
    <row r="162" spans="1:15" hidden="1">
      <c r="A162" s="1" t="s">
        <v>202</v>
      </c>
      <c r="B162" s="2">
        <v>44768</v>
      </c>
      <c r="C162" s="13" t="str">
        <f>TEXT(bbdd_Social_Media_Trends[[#This Row],[Post_Date]],"aaaa-mm")</f>
        <v>2022-07</v>
      </c>
      <c r="D162" s="1" t="s">
        <v>24</v>
      </c>
      <c r="E162" s="1" t="s">
        <v>39</v>
      </c>
      <c r="F162" s="1" t="s">
        <v>36</v>
      </c>
      <c r="G162" s="1" t="s">
        <v>21</v>
      </c>
      <c r="H162">
        <v>400424</v>
      </c>
      <c r="I162">
        <v>56569</v>
      </c>
      <c r="J162">
        <v>59897</v>
      </c>
      <c r="K162">
        <v>49341</v>
      </c>
      <c r="L162">
        <f>bbdd_Social_Media_Trends[[#This Row],[Likes]]+bbdd_Social_Media_Trends[[#This Row],[Shares]]+bbdd_Social_Media_Trends[[#This Row],[Comments]]</f>
        <v>165807</v>
      </c>
      <c r="M162">
        <f>bbdd_Social_Media_Trends[[#This Row],[Interactions]]/bbdd_Social_Media_Trends[[#This Row],[Views]]</f>
        <v>0.41407857670868881</v>
      </c>
      <c r="N162" s="1" t="s">
        <v>22</v>
      </c>
      <c r="O162" s="4">
        <f t="shared" si="2"/>
        <v>0</v>
      </c>
    </row>
    <row r="163" spans="1:15" hidden="1">
      <c r="A163" s="1" t="s">
        <v>203</v>
      </c>
      <c r="B163" s="2">
        <v>44600</v>
      </c>
      <c r="C163" s="13" t="str">
        <f>TEXT(bbdd_Social_Media_Trends[[#This Row],[Post_Date]],"aaaa-mm")</f>
        <v>2022-02</v>
      </c>
      <c r="D163" s="1" t="s">
        <v>18</v>
      </c>
      <c r="E163" s="1" t="s">
        <v>13</v>
      </c>
      <c r="F163" s="1" t="s">
        <v>14</v>
      </c>
      <c r="G163" s="1" t="s">
        <v>25</v>
      </c>
      <c r="H163">
        <v>3201846</v>
      </c>
      <c r="I163">
        <v>335416</v>
      </c>
      <c r="J163">
        <v>50986</v>
      </c>
      <c r="K163">
        <v>16715</v>
      </c>
      <c r="L163">
        <f>bbdd_Social_Media_Trends[[#This Row],[Likes]]+bbdd_Social_Media_Trends[[#This Row],[Shares]]+bbdd_Social_Media_Trends[[#This Row],[Comments]]</f>
        <v>403117</v>
      </c>
      <c r="M163">
        <f>bbdd_Social_Media_Trends[[#This Row],[Interactions]]/bbdd_Social_Media_Trends[[#This Row],[Views]]</f>
        <v>0.12590143311077423</v>
      </c>
      <c r="N163" s="1" t="s">
        <v>16</v>
      </c>
      <c r="O163" s="4">
        <f t="shared" si="2"/>
        <v>0</v>
      </c>
    </row>
    <row r="164" spans="1:15" hidden="1">
      <c r="A164" s="1" t="s">
        <v>204</v>
      </c>
      <c r="B164" s="2">
        <v>44952</v>
      </c>
      <c r="C164" s="13" t="str">
        <f>TEXT(bbdd_Social_Media_Trends[[#This Row],[Post_Date]],"aaaa-mm")</f>
        <v>2023-01</v>
      </c>
      <c r="D164" s="1" t="s">
        <v>12</v>
      </c>
      <c r="E164" s="1" t="s">
        <v>39</v>
      </c>
      <c r="F164" s="1" t="s">
        <v>14</v>
      </c>
      <c r="G164" s="1" t="s">
        <v>44</v>
      </c>
      <c r="H164">
        <v>102418</v>
      </c>
      <c r="I164">
        <v>107650</v>
      </c>
      <c r="J164">
        <v>94514</v>
      </c>
      <c r="K164">
        <v>26548</v>
      </c>
      <c r="L164">
        <f>bbdd_Social_Media_Trends[[#This Row],[Likes]]+bbdd_Social_Media_Trends[[#This Row],[Shares]]+bbdd_Social_Media_Trends[[#This Row],[Comments]]</f>
        <v>228712</v>
      </c>
      <c r="M164">
        <f>bbdd_Social_Media_Trends[[#This Row],[Interactions]]/bbdd_Social_Media_Trends[[#This Row],[Views]]</f>
        <v>2.2331230838329201</v>
      </c>
      <c r="N164" s="1" t="s">
        <v>22</v>
      </c>
      <c r="O164" s="4">
        <f t="shared" si="2"/>
        <v>0</v>
      </c>
    </row>
    <row r="165" spans="1:15" hidden="1">
      <c r="A165" s="1" t="s">
        <v>205</v>
      </c>
      <c r="B165" s="2">
        <v>45101</v>
      </c>
      <c r="C165" s="13" t="str">
        <f>TEXT(bbdd_Social_Media_Trends[[#This Row],[Post_Date]],"aaaa-mm")</f>
        <v>2023-06</v>
      </c>
      <c r="D165" s="1" t="s">
        <v>24</v>
      </c>
      <c r="E165" s="1" t="s">
        <v>35</v>
      </c>
      <c r="F165" s="1" t="s">
        <v>36</v>
      </c>
      <c r="G165" s="1" t="s">
        <v>28</v>
      </c>
      <c r="H165">
        <v>4253909</v>
      </c>
      <c r="I165">
        <v>448284</v>
      </c>
      <c r="J165">
        <v>39383</v>
      </c>
      <c r="K165">
        <v>32995</v>
      </c>
      <c r="L165">
        <f>bbdd_Social_Media_Trends[[#This Row],[Likes]]+bbdd_Social_Media_Trends[[#This Row],[Shares]]+bbdd_Social_Media_Trends[[#This Row],[Comments]]</f>
        <v>520662</v>
      </c>
      <c r="M165">
        <f>bbdd_Social_Media_Trends[[#This Row],[Interactions]]/bbdd_Social_Media_Trends[[#This Row],[Views]]</f>
        <v>0.12239613024162012</v>
      </c>
      <c r="N165" s="1" t="s">
        <v>29</v>
      </c>
      <c r="O165" s="4">
        <f t="shared" si="2"/>
        <v>0</v>
      </c>
    </row>
    <row r="166" spans="1:15" hidden="1">
      <c r="A166" s="1" t="s">
        <v>206</v>
      </c>
      <c r="B166" s="2">
        <v>44724</v>
      </c>
      <c r="C166" s="13" t="str">
        <f>TEXT(bbdd_Social_Media_Trends[[#This Row],[Post_Date]],"aaaa-mm")</f>
        <v>2022-06</v>
      </c>
      <c r="D166" s="1" t="s">
        <v>12</v>
      </c>
      <c r="E166" s="1" t="s">
        <v>52</v>
      </c>
      <c r="F166" s="1" t="s">
        <v>41</v>
      </c>
      <c r="G166" s="1" t="s">
        <v>28</v>
      </c>
      <c r="H166">
        <v>1551922</v>
      </c>
      <c r="I166">
        <v>47511</v>
      </c>
      <c r="J166">
        <v>7404</v>
      </c>
      <c r="K166">
        <v>25497</v>
      </c>
      <c r="L166">
        <f>bbdd_Social_Media_Trends[[#This Row],[Likes]]+bbdd_Social_Media_Trends[[#This Row],[Shares]]+bbdd_Social_Media_Trends[[#This Row],[Comments]]</f>
        <v>80412</v>
      </c>
      <c r="M166">
        <f>bbdd_Social_Media_Trends[[#This Row],[Interactions]]/bbdd_Social_Media_Trends[[#This Row],[Views]]</f>
        <v>5.1814459747332661E-2</v>
      </c>
      <c r="N166" s="1" t="s">
        <v>29</v>
      </c>
      <c r="O166" s="4">
        <f t="shared" si="2"/>
        <v>0</v>
      </c>
    </row>
    <row r="167" spans="1:15">
      <c r="A167" s="1" t="s">
        <v>207</v>
      </c>
      <c r="B167" s="2">
        <v>44658</v>
      </c>
      <c r="C167" s="13" t="str">
        <f>TEXT(bbdd_Social_Media_Trends[[#This Row],[Post_Date]],"aaaa-mm")</f>
        <v>2022-04</v>
      </c>
      <c r="D167" s="1" t="s">
        <v>27</v>
      </c>
      <c r="E167" s="1" t="s">
        <v>13</v>
      </c>
      <c r="F167" s="1" t="s">
        <v>32</v>
      </c>
      <c r="G167" s="1" t="s">
        <v>44</v>
      </c>
      <c r="H167">
        <v>3587143</v>
      </c>
      <c r="I167">
        <v>430347</v>
      </c>
      <c r="J167">
        <v>96428</v>
      </c>
      <c r="K167">
        <v>42640</v>
      </c>
      <c r="L167">
        <f>bbdd_Social_Media_Trends[[#This Row],[Likes]]+bbdd_Social_Media_Trends[[#This Row],[Shares]]+bbdd_Social_Media_Trends[[#This Row],[Comments]]</f>
        <v>569415</v>
      </c>
      <c r="M167">
        <f>bbdd_Social_Media_Trends[[#This Row],[Interactions]]/bbdd_Social_Media_Trends[[#This Row],[Views]]</f>
        <v>0.15873774756122072</v>
      </c>
      <c r="N167" s="1" t="s">
        <v>22</v>
      </c>
      <c r="O167" s="4">
        <f t="shared" si="2"/>
        <v>0</v>
      </c>
    </row>
    <row r="168" spans="1:15" hidden="1">
      <c r="A168" s="1" t="s">
        <v>208</v>
      </c>
      <c r="B168" s="2">
        <v>44755</v>
      </c>
      <c r="C168" s="13" t="str">
        <f>TEXT(bbdd_Social_Media_Trends[[#This Row],[Post_Date]],"aaaa-mm")</f>
        <v>2022-07</v>
      </c>
      <c r="D168" s="1" t="s">
        <v>18</v>
      </c>
      <c r="E168" s="1" t="s">
        <v>59</v>
      </c>
      <c r="F168" s="1" t="s">
        <v>14</v>
      </c>
      <c r="G168" s="1" t="s">
        <v>60</v>
      </c>
      <c r="H168">
        <v>2252593</v>
      </c>
      <c r="I168">
        <v>61466</v>
      </c>
      <c r="J168">
        <v>13181</v>
      </c>
      <c r="K168">
        <v>29007</v>
      </c>
      <c r="L168">
        <f>bbdd_Social_Media_Trends[[#This Row],[Likes]]+bbdd_Social_Media_Trends[[#This Row],[Shares]]+bbdd_Social_Media_Trends[[#This Row],[Comments]]</f>
        <v>103654</v>
      </c>
      <c r="M168">
        <f>bbdd_Social_Media_Trends[[#This Row],[Interactions]]/bbdd_Social_Media_Trends[[#This Row],[Views]]</f>
        <v>4.6015414235949417E-2</v>
      </c>
      <c r="N168" s="1" t="s">
        <v>16</v>
      </c>
      <c r="O168" s="4">
        <f t="shared" si="2"/>
        <v>0</v>
      </c>
    </row>
    <row r="169" spans="1:15">
      <c r="A169" s="1" t="s">
        <v>209</v>
      </c>
      <c r="B169" s="2">
        <v>45022</v>
      </c>
      <c r="C169" s="13" t="str">
        <f>TEXT(bbdd_Social_Media_Trends[[#This Row],[Post_Date]],"aaaa-mm")</f>
        <v>2023-04</v>
      </c>
      <c r="D169" s="1" t="s">
        <v>27</v>
      </c>
      <c r="E169" s="1" t="s">
        <v>13</v>
      </c>
      <c r="F169" s="1" t="s">
        <v>14</v>
      </c>
      <c r="G169" s="1" t="s">
        <v>28</v>
      </c>
      <c r="H169">
        <v>2547290</v>
      </c>
      <c r="I169">
        <v>382792</v>
      </c>
      <c r="J169">
        <v>78654</v>
      </c>
      <c r="K169">
        <v>30532</v>
      </c>
      <c r="L169">
        <f>bbdd_Social_Media_Trends[[#This Row],[Likes]]+bbdd_Social_Media_Trends[[#This Row],[Shares]]+bbdd_Social_Media_Trends[[#This Row],[Comments]]</f>
        <v>491978</v>
      </c>
      <c r="M169">
        <f>bbdd_Social_Media_Trends[[#This Row],[Interactions]]/bbdd_Social_Media_Trends[[#This Row],[Views]]</f>
        <v>0.19313780527541033</v>
      </c>
      <c r="N169" s="1" t="s">
        <v>22</v>
      </c>
      <c r="O169" s="4">
        <f t="shared" si="2"/>
        <v>0</v>
      </c>
    </row>
    <row r="170" spans="1:15">
      <c r="A170" s="1" t="s">
        <v>210</v>
      </c>
      <c r="B170" s="2">
        <v>45229</v>
      </c>
      <c r="C170" s="13" t="str">
        <f>TEXT(bbdd_Social_Media_Trends[[#This Row],[Post_Date]],"aaaa-mm")</f>
        <v>2023-10</v>
      </c>
      <c r="D170" s="1" t="s">
        <v>27</v>
      </c>
      <c r="E170" s="1" t="s">
        <v>49</v>
      </c>
      <c r="F170" s="1" t="s">
        <v>47</v>
      </c>
      <c r="G170" s="1" t="s">
        <v>60</v>
      </c>
      <c r="H170">
        <v>2946297</v>
      </c>
      <c r="I170">
        <v>223304</v>
      </c>
      <c r="J170">
        <v>83502</v>
      </c>
      <c r="K170">
        <v>10855</v>
      </c>
      <c r="L170">
        <f>bbdd_Social_Media_Trends[[#This Row],[Likes]]+bbdd_Social_Media_Trends[[#This Row],[Shares]]+bbdd_Social_Media_Trends[[#This Row],[Comments]]</f>
        <v>317661</v>
      </c>
      <c r="M170">
        <f>bbdd_Social_Media_Trends[[#This Row],[Interactions]]/bbdd_Social_Media_Trends[[#This Row],[Views]]</f>
        <v>0.10781703270240577</v>
      </c>
      <c r="N170" s="1" t="s">
        <v>29</v>
      </c>
      <c r="O170" s="4">
        <f t="shared" si="2"/>
        <v>0</v>
      </c>
    </row>
    <row r="171" spans="1:15" hidden="1">
      <c r="A171" s="1" t="s">
        <v>211</v>
      </c>
      <c r="B171" s="2">
        <v>44950</v>
      </c>
      <c r="C171" s="13" t="str">
        <f>TEXT(bbdd_Social_Media_Trends[[#This Row],[Post_Date]],"aaaa-mm")</f>
        <v>2023-01</v>
      </c>
      <c r="D171" s="1" t="s">
        <v>24</v>
      </c>
      <c r="E171" s="1" t="s">
        <v>19</v>
      </c>
      <c r="F171" s="1" t="s">
        <v>14</v>
      </c>
      <c r="G171" s="1" t="s">
        <v>21</v>
      </c>
      <c r="H171">
        <v>4459268</v>
      </c>
      <c r="I171">
        <v>356292</v>
      </c>
      <c r="J171">
        <v>52389</v>
      </c>
      <c r="K171">
        <v>33857</v>
      </c>
      <c r="L171">
        <f>bbdd_Social_Media_Trends[[#This Row],[Likes]]+bbdd_Social_Media_Trends[[#This Row],[Shares]]+bbdd_Social_Media_Trends[[#This Row],[Comments]]</f>
        <v>442538</v>
      </c>
      <c r="M171">
        <f>bbdd_Social_Media_Trends[[#This Row],[Interactions]]/bbdd_Social_Media_Trends[[#This Row],[Views]]</f>
        <v>9.9240054645740067E-2</v>
      </c>
      <c r="N171" s="1" t="s">
        <v>29</v>
      </c>
      <c r="O171" s="4">
        <f t="shared" si="2"/>
        <v>0</v>
      </c>
    </row>
    <row r="172" spans="1:15" hidden="1">
      <c r="A172" s="1" t="s">
        <v>212</v>
      </c>
      <c r="B172" s="2">
        <v>44862</v>
      </c>
      <c r="C172" s="13" t="str">
        <f>TEXT(bbdd_Social_Media_Trends[[#This Row],[Post_Date]],"aaaa-mm")</f>
        <v>2022-10</v>
      </c>
      <c r="D172" s="1" t="s">
        <v>18</v>
      </c>
      <c r="E172" s="1" t="s">
        <v>46</v>
      </c>
      <c r="F172" s="1" t="s">
        <v>41</v>
      </c>
      <c r="G172" s="1" t="s">
        <v>28</v>
      </c>
      <c r="H172">
        <v>1630617</v>
      </c>
      <c r="I172">
        <v>435112</v>
      </c>
      <c r="J172">
        <v>71742</v>
      </c>
      <c r="K172">
        <v>49750</v>
      </c>
      <c r="L172">
        <f>bbdd_Social_Media_Trends[[#This Row],[Likes]]+bbdd_Social_Media_Trends[[#This Row],[Shares]]+bbdd_Social_Media_Trends[[#This Row],[Comments]]</f>
        <v>556604</v>
      </c>
      <c r="M172">
        <f>bbdd_Social_Media_Trends[[#This Row],[Interactions]]/bbdd_Social_Media_Trends[[#This Row],[Views]]</f>
        <v>0.3413456378781774</v>
      </c>
      <c r="N172" s="1" t="s">
        <v>16</v>
      </c>
      <c r="O172" s="4">
        <f t="shared" si="2"/>
        <v>0</v>
      </c>
    </row>
    <row r="173" spans="1:15" hidden="1">
      <c r="A173" s="1" t="s">
        <v>213</v>
      </c>
      <c r="B173" s="2">
        <v>44689</v>
      </c>
      <c r="C173" s="13" t="str">
        <f>TEXT(bbdd_Social_Media_Trends[[#This Row],[Post_Date]],"aaaa-mm")</f>
        <v>2022-05</v>
      </c>
      <c r="D173" s="1" t="s">
        <v>18</v>
      </c>
      <c r="E173" s="1" t="s">
        <v>19</v>
      </c>
      <c r="F173" s="1" t="s">
        <v>41</v>
      </c>
      <c r="G173" s="1" t="s">
        <v>60</v>
      </c>
      <c r="H173">
        <v>4709770</v>
      </c>
      <c r="I173">
        <v>389553</v>
      </c>
      <c r="J173">
        <v>55435</v>
      </c>
      <c r="K173">
        <v>16799</v>
      </c>
      <c r="L173">
        <f>bbdd_Social_Media_Trends[[#This Row],[Likes]]+bbdd_Social_Media_Trends[[#This Row],[Shares]]+bbdd_Social_Media_Trends[[#This Row],[Comments]]</f>
        <v>461787</v>
      </c>
      <c r="M173">
        <f>bbdd_Social_Media_Trends[[#This Row],[Interactions]]/bbdd_Social_Media_Trends[[#This Row],[Views]]</f>
        <v>9.8048736987156479E-2</v>
      </c>
      <c r="N173" s="1" t="s">
        <v>22</v>
      </c>
      <c r="O173" s="4">
        <f t="shared" si="2"/>
        <v>0</v>
      </c>
    </row>
    <row r="174" spans="1:15" hidden="1">
      <c r="A174" s="1" t="s">
        <v>214</v>
      </c>
      <c r="B174" s="2">
        <v>45041</v>
      </c>
      <c r="C174" s="13" t="str">
        <f>TEXT(bbdd_Social_Media_Trends[[#This Row],[Post_Date]],"aaaa-mm")</f>
        <v>2023-04</v>
      </c>
      <c r="D174" s="1" t="s">
        <v>18</v>
      </c>
      <c r="E174" s="1" t="s">
        <v>52</v>
      </c>
      <c r="F174" s="1" t="s">
        <v>36</v>
      </c>
      <c r="G174" s="1" t="s">
        <v>28</v>
      </c>
      <c r="H174">
        <v>2275387</v>
      </c>
      <c r="I174">
        <v>271817</v>
      </c>
      <c r="J174">
        <v>72208</v>
      </c>
      <c r="K174">
        <v>27046</v>
      </c>
      <c r="L174">
        <f>bbdd_Social_Media_Trends[[#This Row],[Likes]]+bbdd_Social_Media_Trends[[#This Row],[Shares]]+bbdd_Social_Media_Trends[[#This Row],[Comments]]</f>
        <v>371071</v>
      </c>
      <c r="M174">
        <f>bbdd_Social_Media_Trends[[#This Row],[Interactions]]/bbdd_Social_Media_Trends[[#This Row],[Views]]</f>
        <v>0.1630803902808621</v>
      </c>
      <c r="N174" s="1" t="s">
        <v>16</v>
      </c>
      <c r="O174" s="4">
        <f t="shared" si="2"/>
        <v>0</v>
      </c>
    </row>
    <row r="175" spans="1:15" hidden="1">
      <c r="A175" s="1" t="s">
        <v>215</v>
      </c>
      <c r="B175" s="2">
        <v>45285</v>
      </c>
      <c r="C175" s="13" t="str">
        <f>TEXT(bbdd_Social_Media_Trends[[#This Row],[Post_Date]],"aaaa-mm")</f>
        <v>2023-12</v>
      </c>
      <c r="D175" s="1" t="s">
        <v>12</v>
      </c>
      <c r="E175" s="1" t="s">
        <v>57</v>
      </c>
      <c r="F175" s="1" t="s">
        <v>36</v>
      </c>
      <c r="G175" s="1" t="s">
        <v>25</v>
      </c>
      <c r="H175">
        <v>2784320</v>
      </c>
      <c r="I175">
        <v>373955</v>
      </c>
      <c r="J175">
        <v>22997</v>
      </c>
      <c r="K175">
        <v>15361</v>
      </c>
      <c r="L175">
        <f>bbdd_Social_Media_Trends[[#This Row],[Likes]]+bbdd_Social_Media_Trends[[#This Row],[Shares]]+bbdd_Social_Media_Trends[[#This Row],[Comments]]</f>
        <v>412313</v>
      </c>
      <c r="M175">
        <f>bbdd_Social_Media_Trends[[#This Row],[Interactions]]/bbdd_Social_Media_Trends[[#This Row],[Views]]</f>
        <v>0.14808391276864727</v>
      </c>
      <c r="N175" s="1" t="s">
        <v>16</v>
      </c>
      <c r="O175" s="4">
        <f t="shared" si="2"/>
        <v>0</v>
      </c>
    </row>
    <row r="176" spans="1:15" hidden="1">
      <c r="A176" s="1" t="s">
        <v>216</v>
      </c>
      <c r="B176" s="2">
        <v>45065</v>
      </c>
      <c r="C176" s="13" t="str">
        <f>TEXT(bbdd_Social_Media_Trends[[#This Row],[Post_Date]],"aaaa-mm")</f>
        <v>2023-05</v>
      </c>
      <c r="D176" s="1" t="s">
        <v>24</v>
      </c>
      <c r="E176" s="1" t="s">
        <v>46</v>
      </c>
      <c r="F176" s="1" t="s">
        <v>36</v>
      </c>
      <c r="G176" s="1" t="s">
        <v>60</v>
      </c>
      <c r="H176">
        <v>3674194</v>
      </c>
      <c r="I176">
        <v>19972</v>
      </c>
      <c r="J176">
        <v>97555</v>
      </c>
      <c r="K176">
        <v>24310</v>
      </c>
      <c r="L176">
        <f>bbdd_Social_Media_Trends[[#This Row],[Likes]]+bbdd_Social_Media_Trends[[#This Row],[Shares]]+bbdd_Social_Media_Trends[[#This Row],[Comments]]</f>
        <v>141837</v>
      </c>
      <c r="M176">
        <f>bbdd_Social_Media_Trends[[#This Row],[Interactions]]/bbdd_Social_Media_Trends[[#This Row],[Views]]</f>
        <v>3.8603568564969624E-2</v>
      </c>
      <c r="N176" s="1" t="s">
        <v>22</v>
      </c>
      <c r="O176" s="4">
        <f t="shared" si="2"/>
        <v>0</v>
      </c>
    </row>
    <row r="177" spans="1:15">
      <c r="A177" s="1" t="s">
        <v>217</v>
      </c>
      <c r="B177" s="2">
        <v>45257</v>
      </c>
      <c r="C177" s="13" t="str">
        <f>TEXT(bbdd_Social_Media_Trends[[#This Row],[Post_Date]],"aaaa-mm")</f>
        <v>2023-11</v>
      </c>
      <c r="D177" s="1" t="s">
        <v>27</v>
      </c>
      <c r="E177" s="1" t="s">
        <v>46</v>
      </c>
      <c r="F177" s="1" t="s">
        <v>32</v>
      </c>
      <c r="G177" s="1" t="s">
        <v>15</v>
      </c>
      <c r="H177">
        <v>2126429</v>
      </c>
      <c r="I177">
        <v>36274</v>
      </c>
      <c r="J177">
        <v>51278</v>
      </c>
      <c r="K177">
        <v>44234</v>
      </c>
      <c r="L177">
        <f>bbdd_Social_Media_Trends[[#This Row],[Likes]]+bbdd_Social_Media_Trends[[#This Row],[Shares]]+bbdd_Social_Media_Trends[[#This Row],[Comments]]</f>
        <v>131786</v>
      </c>
      <c r="M177">
        <f>bbdd_Social_Media_Trends[[#This Row],[Interactions]]/bbdd_Social_Media_Trends[[#This Row],[Views]]</f>
        <v>6.1975264633806253E-2</v>
      </c>
      <c r="N177" s="1" t="s">
        <v>22</v>
      </c>
      <c r="O177" s="4">
        <f t="shared" si="2"/>
        <v>0</v>
      </c>
    </row>
    <row r="178" spans="1:15">
      <c r="A178" s="1" t="s">
        <v>218</v>
      </c>
      <c r="B178" s="2">
        <v>44880</v>
      </c>
      <c r="C178" s="13" t="str">
        <f>TEXT(bbdd_Social_Media_Trends[[#This Row],[Post_Date]],"aaaa-mm")</f>
        <v>2022-11</v>
      </c>
      <c r="D178" s="1" t="s">
        <v>27</v>
      </c>
      <c r="E178" s="1" t="s">
        <v>52</v>
      </c>
      <c r="F178" s="1" t="s">
        <v>20</v>
      </c>
      <c r="G178" s="1" t="s">
        <v>60</v>
      </c>
      <c r="H178">
        <v>1598712</v>
      </c>
      <c r="I178">
        <v>280260</v>
      </c>
      <c r="J178">
        <v>58128</v>
      </c>
      <c r="K178">
        <v>4485</v>
      </c>
      <c r="L178">
        <f>bbdd_Social_Media_Trends[[#This Row],[Likes]]+bbdd_Social_Media_Trends[[#This Row],[Shares]]+bbdd_Social_Media_Trends[[#This Row],[Comments]]</f>
        <v>342873</v>
      </c>
      <c r="M178">
        <f>bbdd_Social_Media_Trends[[#This Row],[Interactions]]/bbdd_Social_Media_Trends[[#This Row],[Views]]</f>
        <v>0.21446827195892693</v>
      </c>
      <c r="N178" s="1" t="s">
        <v>16</v>
      </c>
      <c r="O178" s="4">
        <f t="shared" si="2"/>
        <v>0</v>
      </c>
    </row>
    <row r="179" spans="1:15" hidden="1">
      <c r="A179" s="1" t="s">
        <v>219</v>
      </c>
      <c r="B179" s="2">
        <v>44886</v>
      </c>
      <c r="C179" s="13" t="str">
        <f>TEXT(bbdd_Social_Media_Trends[[#This Row],[Post_Date]],"aaaa-mm")</f>
        <v>2022-11</v>
      </c>
      <c r="D179" s="1" t="s">
        <v>24</v>
      </c>
      <c r="E179" s="1" t="s">
        <v>59</v>
      </c>
      <c r="F179" s="1" t="s">
        <v>14</v>
      </c>
      <c r="G179" s="1" t="s">
        <v>28</v>
      </c>
      <c r="H179">
        <v>3464211</v>
      </c>
      <c r="I179">
        <v>115302</v>
      </c>
      <c r="J179">
        <v>63150</v>
      </c>
      <c r="K179">
        <v>37858</v>
      </c>
      <c r="L179">
        <f>bbdd_Social_Media_Trends[[#This Row],[Likes]]+bbdd_Social_Media_Trends[[#This Row],[Shares]]+bbdd_Social_Media_Trends[[#This Row],[Comments]]</f>
        <v>216310</v>
      </c>
      <c r="M179">
        <f>bbdd_Social_Media_Trends[[#This Row],[Interactions]]/bbdd_Social_Media_Trends[[#This Row],[Views]]</f>
        <v>6.2441346673167426E-2</v>
      </c>
      <c r="N179" s="1" t="s">
        <v>22</v>
      </c>
      <c r="O179" s="4">
        <f t="shared" si="2"/>
        <v>0</v>
      </c>
    </row>
    <row r="180" spans="1:15" hidden="1">
      <c r="A180" s="1" t="s">
        <v>220</v>
      </c>
      <c r="B180" s="2">
        <v>44861</v>
      </c>
      <c r="C180" s="13" t="str">
        <f>TEXT(bbdd_Social_Media_Trends[[#This Row],[Post_Date]],"aaaa-mm")</f>
        <v>2022-10</v>
      </c>
      <c r="D180" s="1" t="s">
        <v>24</v>
      </c>
      <c r="E180" s="1" t="s">
        <v>52</v>
      </c>
      <c r="F180" s="1" t="s">
        <v>47</v>
      </c>
      <c r="G180" s="1" t="s">
        <v>15</v>
      </c>
      <c r="H180">
        <v>1519290</v>
      </c>
      <c r="I180">
        <v>495937</v>
      </c>
      <c r="J180">
        <v>13211</v>
      </c>
      <c r="K180">
        <v>49107</v>
      </c>
      <c r="L180">
        <f>bbdd_Social_Media_Trends[[#This Row],[Likes]]+bbdd_Social_Media_Trends[[#This Row],[Shares]]+bbdd_Social_Media_Trends[[#This Row],[Comments]]</f>
        <v>558255</v>
      </c>
      <c r="M180">
        <f>bbdd_Social_Media_Trends[[#This Row],[Interactions]]/bbdd_Social_Media_Trends[[#This Row],[Views]]</f>
        <v>0.36744466165116602</v>
      </c>
      <c r="N180" s="1" t="s">
        <v>29</v>
      </c>
      <c r="O180" s="4">
        <f t="shared" si="2"/>
        <v>0</v>
      </c>
    </row>
    <row r="181" spans="1:15" hidden="1">
      <c r="A181" s="1" t="s">
        <v>221</v>
      </c>
      <c r="B181" s="2">
        <v>44839</v>
      </c>
      <c r="C181" s="13" t="str">
        <f>TEXT(bbdd_Social_Media_Trends[[#This Row],[Post_Date]],"aaaa-mm")</f>
        <v>2022-10</v>
      </c>
      <c r="D181" s="1" t="s">
        <v>18</v>
      </c>
      <c r="E181" s="1" t="s">
        <v>52</v>
      </c>
      <c r="F181" s="1" t="s">
        <v>36</v>
      </c>
      <c r="G181" s="1" t="s">
        <v>50</v>
      </c>
      <c r="H181">
        <v>4888613</v>
      </c>
      <c r="I181">
        <v>414422</v>
      </c>
      <c r="J181">
        <v>11933</v>
      </c>
      <c r="K181">
        <v>23903</v>
      </c>
      <c r="L181">
        <f>bbdd_Social_Media_Trends[[#This Row],[Likes]]+bbdd_Social_Media_Trends[[#This Row],[Shares]]+bbdd_Social_Media_Trends[[#This Row],[Comments]]</f>
        <v>450258</v>
      </c>
      <c r="M181">
        <f>bbdd_Social_Media_Trends[[#This Row],[Interactions]]/bbdd_Social_Media_Trends[[#This Row],[Views]]</f>
        <v>9.2103424836451564E-2</v>
      </c>
      <c r="N181" s="1" t="s">
        <v>16</v>
      </c>
      <c r="O181" s="4">
        <f t="shared" si="2"/>
        <v>0</v>
      </c>
    </row>
    <row r="182" spans="1:15" hidden="1">
      <c r="A182" s="1" t="s">
        <v>222</v>
      </c>
      <c r="B182" s="2">
        <v>44610</v>
      </c>
      <c r="C182" s="13" t="str">
        <f>TEXT(bbdd_Social_Media_Trends[[#This Row],[Post_Date]],"aaaa-mm")</f>
        <v>2022-02</v>
      </c>
      <c r="D182" s="1" t="s">
        <v>24</v>
      </c>
      <c r="E182" s="1" t="s">
        <v>49</v>
      </c>
      <c r="F182" s="1" t="s">
        <v>20</v>
      </c>
      <c r="G182" s="1" t="s">
        <v>60</v>
      </c>
      <c r="H182">
        <v>3712060</v>
      </c>
      <c r="I182">
        <v>302466</v>
      </c>
      <c r="J182">
        <v>63802</v>
      </c>
      <c r="K182">
        <v>49953</v>
      </c>
      <c r="L182">
        <f>bbdd_Social_Media_Trends[[#This Row],[Likes]]+bbdd_Social_Media_Trends[[#This Row],[Shares]]+bbdd_Social_Media_Trends[[#This Row],[Comments]]</f>
        <v>416221</v>
      </c>
      <c r="M182">
        <f>bbdd_Social_Media_Trends[[#This Row],[Interactions]]/bbdd_Social_Media_Trends[[#This Row],[Views]]</f>
        <v>0.11212668976255771</v>
      </c>
      <c r="N182" s="1" t="s">
        <v>29</v>
      </c>
      <c r="O182" s="4">
        <f t="shared" si="2"/>
        <v>0</v>
      </c>
    </row>
    <row r="183" spans="1:15" hidden="1">
      <c r="A183" s="1" t="s">
        <v>223</v>
      </c>
      <c r="B183" s="2">
        <v>45188</v>
      </c>
      <c r="C183" s="13" t="str">
        <f>TEXT(bbdd_Social_Media_Trends[[#This Row],[Post_Date]],"aaaa-mm")</f>
        <v>2023-09</v>
      </c>
      <c r="D183" s="1" t="s">
        <v>18</v>
      </c>
      <c r="E183" s="1" t="s">
        <v>57</v>
      </c>
      <c r="F183" s="1" t="s">
        <v>47</v>
      </c>
      <c r="G183" s="1" t="s">
        <v>15</v>
      </c>
      <c r="H183">
        <v>4003071</v>
      </c>
      <c r="I183">
        <v>22251</v>
      </c>
      <c r="J183">
        <v>13517</v>
      </c>
      <c r="K183">
        <v>13392</v>
      </c>
      <c r="L183">
        <f>bbdd_Social_Media_Trends[[#This Row],[Likes]]+bbdd_Social_Media_Trends[[#This Row],[Shares]]+bbdd_Social_Media_Trends[[#This Row],[Comments]]</f>
        <v>49160</v>
      </c>
      <c r="M183">
        <f>bbdd_Social_Media_Trends[[#This Row],[Interactions]]/bbdd_Social_Media_Trends[[#This Row],[Views]]</f>
        <v>1.2280571591160886E-2</v>
      </c>
      <c r="N183" s="1" t="s">
        <v>29</v>
      </c>
      <c r="O183" s="4">
        <f t="shared" si="2"/>
        <v>0</v>
      </c>
    </row>
    <row r="184" spans="1:15" hidden="1">
      <c r="A184" s="1" t="s">
        <v>224</v>
      </c>
      <c r="B184" s="2">
        <v>44571</v>
      </c>
      <c r="C184" s="13" t="str">
        <f>TEXT(bbdd_Social_Media_Trends[[#This Row],[Post_Date]],"aaaa-mm")</f>
        <v>2022-01</v>
      </c>
      <c r="D184" s="1" t="s">
        <v>18</v>
      </c>
      <c r="E184" s="1" t="s">
        <v>31</v>
      </c>
      <c r="F184" s="1" t="s">
        <v>14</v>
      </c>
      <c r="G184" s="1" t="s">
        <v>44</v>
      </c>
      <c r="H184">
        <v>681752</v>
      </c>
      <c r="I184">
        <v>197632</v>
      </c>
      <c r="J184">
        <v>98860</v>
      </c>
      <c r="K184">
        <v>19379</v>
      </c>
      <c r="L184">
        <f>bbdd_Social_Media_Trends[[#This Row],[Likes]]+bbdd_Social_Media_Trends[[#This Row],[Shares]]+bbdd_Social_Media_Trends[[#This Row],[Comments]]</f>
        <v>315871</v>
      </c>
      <c r="M184">
        <f>bbdd_Social_Media_Trends[[#This Row],[Interactions]]/bbdd_Social_Media_Trends[[#This Row],[Views]]</f>
        <v>0.46332243983149296</v>
      </c>
      <c r="N184" s="1" t="s">
        <v>16</v>
      </c>
      <c r="O184" s="4">
        <f t="shared" si="2"/>
        <v>0</v>
      </c>
    </row>
    <row r="185" spans="1:15" hidden="1">
      <c r="A185" s="1" t="s">
        <v>225</v>
      </c>
      <c r="B185" s="2">
        <v>44892</v>
      </c>
      <c r="C185" s="13" t="str">
        <f>TEXT(bbdd_Social_Media_Trends[[#This Row],[Post_Date]],"aaaa-mm")</f>
        <v>2022-11</v>
      </c>
      <c r="D185" s="1" t="s">
        <v>18</v>
      </c>
      <c r="E185" s="1" t="s">
        <v>39</v>
      </c>
      <c r="F185" s="1" t="s">
        <v>20</v>
      </c>
      <c r="G185" s="1" t="s">
        <v>44</v>
      </c>
      <c r="H185">
        <v>4684548</v>
      </c>
      <c r="I185">
        <v>122401</v>
      </c>
      <c r="J185">
        <v>82864</v>
      </c>
      <c r="K185">
        <v>42106</v>
      </c>
      <c r="L185">
        <f>bbdd_Social_Media_Trends[[#This Row],[Likes]]+bbdd_Social_Media_Trends[[#This Row],[Shares]]+bbdd_Social_Media_Trends[[#This Row],[Comments]]</f>
        <v>247371</v>
      </c>
      <c r="M185">
        <f>bbdd_Social_Media_Trends[[#This Row],[Interactions]]/bbdd_Social_Media_Trends[[#This Row],[Views]]</f>
        <v>5.2805734939635585E-2</v>
      </c>
      <c r="N185" s="1" t="s">
        <v>29</v>
      </c>
      <c r="O185" s="4">
        <f t="shared" si="2"/>
        <v>0</v>
      </c>
    </row>
    <row r="186" spans="1:15" hidden="1">
      <c r="A186" s="1" t="s">
        <v>226</v>
      </c>
      <c r="B186" s="2">
        <v>44890</v>
      </c>
      <c r="C186" s="13" t="str">
        <f>TEXT(bbdd_Social_Media_Trends[[#This Row],[Post_Date]],"aaaa-mm")</f>
        <v>2022-11</v>
      </c>
      <c r="D186" s="1" t="s">
        <v>18</v>
      </c>
      <c r="E186" s="1" t="s">
        <v>57</v>
      </c>
      <c r="F186" s="1" t="s">
        <v>14</v>
      </c>
      <c r="G186" s="1" t="s">
        <v>15</v>
      </c>
      <c r="H186">
        <v>3916842</v>
      </c>
      <c r="I186">
        <v>292224</v>
      </c>
      <c r="J186">
        <v>72417</v>
      </c>
      <c r="K186">
        <v>38211</v>
      </c>
      <c r="L186">
        <f>bbdd_Social_Media_Trends[[#This Row],[Likes]]+bbdd_Social_Media_Trends[[#This Row],[Shares]]+bbdd_Social_Media_Trends[[#This Row],[Comments]]</f>
        <v>402852</v>
      </c>
      <c r="M186">
        <f>bbdd_Social_Media_Trends[[#This Row],[Interactions]]/bbdd_Social_Media_Trends[[#This Row],[Views]]</f>
        <v>0.10285122555364756</v>
      </c>
      <c r="N186" s="1" t="s">
        <v>16</v>
      </c>
      <c r="O186" s="4">
        <f t="shared" si="2"/>
        <v>0</v>
      </c>
    </row>
    <row r="187" spans="1:15" hidden="1">
      <c r="A187" s="1" t="s">
        <v>227</v>
      </c>
      <c r="B187" s="2">
        <v>44782</v>
      </c>
      <c r="C187" s="13" t="str">
        <f>TEXT(bbdd_Social_Media_Trends[[#This Row],[Post_Date]],"aaaa-mm")</f>
        <v>2022-08</v>
      </c>
      <c r="D187" s="1" t="s">
        <v>12</v>
      </c>
      <c r="E187" s="1" t="s">
        <v>31</v>
      </c>
      <c r="F187" s="1" t="s">
        <v>47</v>
      </c>
      <c r="G187" s="1" t="s">
        <v>15</v>
      </c>
      <c r="H187">
        <v>798887</v>
      </c>
      <c r="I187">
        <v>326922</v>
      </c>
      <c r="J187">
        <v>87308</v>
      </c>
      <c r="K187">
        <v>21689</v>
      </c>
      <c r="L187">
        <f>bbdd_Social_Media_Trends[[#This Row],[Likes]]+bbdd_Social_Media_Trends[[#This Row],[Shares]]+bbdd_Social_Media_Trends[[#This Row],[Comments]]</f>
        <v>435919</v>
      </c>
      <c r="M187">
        <f>bbdd_Social_Media_Trends[[#This Row],[Interactions]]/bbdd_Social_Media_Trends[[#This Row],[Views]]</f>
        <v>0.54565789654857322</v>
      </c>
      <c r="N187" s="1" t="s">
        <v>22</v>
      </c>
      <c r="O187" s="4">
        <f t="shared" si="2"/>
        <v>0</v>
      </c>
    </row>
    <row r="188" spans="1:15" hidden="1">
      <c r="A188" s="1" t="s">
        <v>228</v>
      </c>
      <c r="B188" s="2">
        <v>44914</v>
      </c>
      <c r="C188" s="13" t="str">
        <f>TEXT(bbdd_Social_Media_Trends[[#This Row],[Post_Date]],"aaaa-mm")</f>
        <v>2022-12</v>
      </c>
      <c r="D188" s="1" t="s">
        <v>24</v>
      </c>
      <c r="E188" s="1" t="s">
        <v>39</v>
      </c>
      <c r="F188" s="1" t="s">
        <v>14</v>
      </c>
      <c r="G188" s="1" t="s">
        <v>28</v>
      </c>
      <c r="H188">
        <v>688077</v>
      </c>
      <c r="I188">
        <v>243607</v>
      </c>
      <c r="J188">
        <v>79071</v>
      </c>
      <c r="K188">
        <v>12078</v>
      </c>
      <c r="L188">
        <f>bbdd_Social_Media_Trends[[#This Row],[Likes]]+bbdd_Social_Media_Trends[[#This Row],[Shares]]+bbdd_Social_Media_Trends[[#This Row],[Comments]]</f>
        <v>334756</v>
      </c>
      <c r="M188">
        <f>bbdd_Social_Media_Trends[[#This Row],[Interactions]]/bbdd_Social_Media_Trends[[#This Row],[Views]]</f>
        <v>0.48650950402353227</v>
      </c>
      <c r="N188" s="1" t="s">
        <v>16</v>
      </c>
      <c r="O188" s="4">
        <f t="shared" si="2"/>
        <v>0</v>
      </c>
    </row>
    <row r="189" spans="1:15" hidden="1">
      <c r="A189" s="1" t="s">
        <v>229</v>
      </c>
      <c r="B189" s="2">
        <v>44794</v>
      </c>
      <c r="C189" s="13" t="str">
        <f>TEXT(bbdd_Social_Media_Trends[[#This Row],[Post_Date]],"aaaa-mm")</f>
        <v>2022-08</v>
      </c>
      <c r="D189" s="1" t="s">
        <v>24</v>
      </c>
      <c r="E189" s="1" t="s">
        <v>13</v>
      </c>
      <c r="F189" s="1" t="s">
        <v>47</v>
      </c>
      <c r="G189" s="1" t="s">
        <v>37</v>
      </c>
      <c r="H189">
        <v>1520250</v>
      </c>
      <c r="I189">
        <v>214233</v>
      </c>
      <c r="J189">
        <v>80</v>
      </c>
      <c r="K189">
        <v>10917</v>
      </c>
      <c r="L189">
        <f>bbdd_Social_Media_Trends[[#This Row],[Likes]]+bbdd_Social_Media_Trends[[#This Row],[Shares]]+bbdd_Social_Media_Trends[[#This Row],[Comments]]</f>
        <v>225230</v>
      </c>
      <c r="M189">
        <f>bbdd_Social_Media_Trends[[#This Row],[Interactions]]/bbdd_Social_Media_Trends[[#This Row],[Views]]</f>
        <v>0.14815326426574577</v>
      </c>
      <c r="N189" s="1" t="s">
        <v>22</v>
      </c>
      <c r="O189" s="4">
        <f t="shared" si="2"/>
        <v>0</v>
      </c>
    </row>
    <row r="190" spans="1:15" hidden="1">
      <c r="A190" s="1" t="s">
        <v>230</v>
      </c>
      <c r="B190" s="2">
        <v>45057</v>
      </c>
      <c r="C190" s="13" t="str">
        <f>TEXT(bbdd_Social_Media_Trends[[#This Row],[Post_Date]],"aaaa-mm")</f>
        <v>2023-05</v>
      </c>
      <c r="D190" s="1" t="s">
        <v>12</v>
      </c>
      <c r="E190" s="1" t="s">
        <v>59</v>
      </c>
      <c r="F190" s="1" t="s">
        <v>32</v>
      </c>
      <c r="G190" s="1" t="s">
        <v>28</v>
      </c>
      <c r="H190">
        <v>496652</v>
      </c>
      <c r="I190">
        <v>106618</v>
      </c>
      <c r="J190">
        <v>64875</v>
      </c>
      <c r="K190">
        <v>44200</v>
      </c>
      <c r="L190">
        <f>bbdd_Social_Media_Trends[[#This Row],[Likes]]+bbdd_Social_Media_Trends[[#This Row],[Shares]]+bbdd_Social_Media_Trends[[#This Row],[Comments]]</f>
        <v>215693</v>
      </c>
      <c r="M190">
        <f>bbdd_Social_Media_Trends[[#This Row],[Interactions]]/bbdd_Social_Media_Trends[[#This Row],[Views]]</f>
        <v>0.43429403284392293</v>
      </c>
      <c r="N190" s="1" t="s">
        <v>16</v>
      </c>
      <c r="O190" s="4">
        <f t="shared" si="2"/>
        <v>0</v>
      </c>
    </row>
    <row r="191" spans="1:15" hidden="1">
      <c r="A191" s="1" t="s">
        <v>231</v>
      </c>
      <c r="B191" s="2">
        <v>44767</v>
      </c>
      <c r="C191" s="13" t="str">
        <f>TEXT(bbdd_Social_Media_Trends[[#This Row],[Post_Date]],"aaaa-mm")</f>
        <v>2022-07</v>
      </c>
      <c r="D191" s="1" t="s">
        <v>12</v>
      </c>
      <c r="E191" s="1" t="s">
        <v>19</v>
      </c>
      <c r="F191" s="1" t="s">
        <v>47</v>
      </c>
      <c r="G191" s="1" t="s">
        <v>21</v>
      </c>
      <c r="H191">
        <v>479620</v>
      </c>
      <c r="I191">
        <v>337321</v>
      </c>
      <c r="J191">
        <v>99486</v>
      </c>
      <c r="K191">
        <v>26524</v>
      </c>
      <c r="L191">
        <f>bbdd_Social_Media_Trends[[#This Row],[Likes]]+bbdd_Social_Media_Trends[[#This Row],[Shares]]+bbdd_Social_Media_Trends[[#This Row],[Comments]]</f>
        <v>463331</v>
      </c>
      <c r="M191">
        <f>bbdd_Social_Media_Trends[[#This Row],[Interactions]]/bbdd_Social_Media_Trends[[#This Row],[Views]]</f>
        <v>0.96603769650973692</v>
      </c>
      <c r="N191" s="1" t="s">
        <v>22</v>
      </c>
      <c r="O191" s="4">
        <f t="shared" si="2"/>
        <v>0</v>
      </c>
    </row>
    <row r="192" spans="1:15">
      <c r="A192" s="1" t="s">
        <v>232</v>
      </c>
      <c r="B192" s="2">
        <v>44588</v>
      </c>
      <c r="C192" s="13" t="str">
        <f>TEXT(bbdd_Social_Media_Trends[[#This Row],[Post_Date]],"aaaa-mm")</f>
        <v>2022-01</v>
      </c>
      <c r="D192" s="1" t="s">
        <v>27</v>
      </c>
      <c r="E192" s="1" t="s">
        <v>19</v>
      </c>
      <c r="F192" s="1" t="s">
        <v>47</v>
      </c>
      <c r="G192" s="1" t="s">
        <v>60</v>
      </c>
      <c r="H192">
        <v>4221739</v>
      </c>
      <c r="I192">
        <v>291223</v>
      </c>
      <c r="J192">
        <v>61415</v>
      </c>
      <c r="K192">
        <v>44293</v>
      </c>
      <c r="L192">
        <f>bbdd_Social_Media_Trends[[#This Row],[Likes]]+bbdd_Social_Media_Trends[[#This Row],[Shares]]+bbdd_Social_Media_Trends[[#This Row],[Comments]]</f>
        <v>396931</v>
      </c>
      <c r="M192">
        <f>bbdd_Social_Media_Trends[[#This Row],[Interactions]]/bbdd_Social_Media_Trends[[#This Row],[Views]]</f>
        <v>9.4020734109806409E-2</v>
      </c>
      <c r="N192" s="1" t="s">
        <v>29</v>
      </c>
      <c r="O192" s="4">
        <f t="shared" si="2"/>
        <v>0</v>
      </c>
    </row>
    <row r="193" spans="1:15" hidden="1">
      <c r="A193" s="1" t="s">
        <v>233</v>
      </c>
      <c r="B193" s="2">
        <v>45156</v>
      </c>
      <c r="C193" s="13" t="str">
        <f>TEXT(bbdd_Social_Media_Trends[[#This Row],[Post_Date]],"aaaa-mm")</f>
        <v>2023-08</v>
      </c>
      <c r="D193" s="1" t="s">
        <v>24</v>
      </c>
      <c r="E193" s="1" t="s">
        <v>19</v>
      </c>
      <c r="F193" s="1" t="s">
        <v>41</v>
      </c>
      <c r="G193" s="1" t="s">
        <v>25</v>
      </c>
      <c r="H193">
        <v>4425196</v>
      </c>
      <c r="I193">
        <v>324343</v>
      </c>
      <c r="J193">
        <v>33641</v>
      </c>
      <c r="K193">
        <v>22289</v>
      </c>
      <c r="L193">
        <f>bbdd_Social_Media_Trends[[#This Row],[Likes]]+bbdd_Social_Media_Trends[[#This Row],[Shares]]+bbdd_Social_Media_Trends[[#This Row],[Comments]]</f>
        <v>380273</v>
      </c>
      <c r="M193">
        <f>bbdd_Social_Media_Trends[[#This Row],[Interactions]]/bbdd_Social_Media_Trends[[#This Row],[Views]]</f>
        <v>8.5933594805744196E-2</v>
      </c>
      <c r="N193" s="1" t="s">
        <v>16</v>
      </c>
      <c r="O193" s="4">
        <f t="shared" si="2"/>
        <v>0</v>
      </c>
    </row>
    <row r="194" spans="1:15" hidden="1">
      <c r="A194" s="1" t="s">
        <v>234</v>
      </c>
      <c r="B194" s="2">
        <v>45274</v>
      </c>
      <c r="C194" s="13" t="str">
        <f>TEXT(bbdd_Social_Media_Trends[[#This Row],[Post_Date]],"aaaa-mm")</f>
        <v>2023-12</v>
      </c>
      <c r="D194" s="1" t="s">
        <v>18</v>
      </c>
      <c r="E194" s="1" t="s">
        <v>35</v>
      </c>
      <c r="F194" s="1" t="s">
        <v>20</v>
      </c>
      <c r="G194" s="1" t="s">
        <v>15</v>
      </c>
      <c r="H194">
        <v>4236960</v>
      </c>
      <c r="I194">
        <v>259668</v>
      </c>
      <c r="J194">
        <v>86293</v>
      </c>
      <c r="K194">
        <v>16169</v>
      </c>
      <c r="L194">
        <f>bbdd_Social_Media_Trends[[#This Row],[Likes]]+bbdd_Social_Media_Trends[[#This Row],[Shares]]+bbdd_Social_Media_Trends[[#This Row],[Comments]]</f>
        <v>362130</v>
      </c>
      <c r="M194">
        <f>bbdd_Social_Media_Trends[[#This Row],[Interactions]]/bbdd_Social_Media_Trends[[#This Row],[Views]]</f>
        <v>8.546929874249462E-2</v>
      </c>
      <c r="N194" s="1" t="s">
        <v>29</v>
      </c>
      <c r="O194" s="4">
        <f t="shared" ref="O194:O257" si="3">IF(ISERROR(VLOOKUP(A194,A195:A5192,1,FALSE)),0, 1)</f>
        <v>0</v>
      </c>
    </row>
    <row r="195" spans="1:15" hidden="1">
      <c r="A195" s="1" t="s">
        <v>235</v>
      </c>
      <c r="B195" s="2">
        <v>45169</v>
      </c>
      <c r="C195" s="13" t="str">
        <f>TEXT(bbdd_Social_Media_Trends[[#This Row],[Post_Date]],"aaaa-mm")</f>
        <v>2023-08</v>
      </c>
      <c r="D195" s="1" t="s">
        <v>12</v>
      </c>
      <c r="E195" s="1" t="s">
        <v>19</v>
      </c>
      <c r="F195" s="1" t="s">
        <v>47</v>
      </c>
      <c r="G195" s="1" t="s">
        <v>21</v>
      </c>
      <c r="H195">
        <v>2488223</v>
      </c>
      <c r="I195">
        <v>177673</v>
      </c>
      <c r="J195">
        <v>86535</v>
      </c>
      <c r="K195">
        <v>39991</v>
      </c>
      <c r="L195">
        <f>bbdd_Social_Media_Trends[[#This Row],[Likes]]+bbdd_Social_Media_Trends[[#This Row],[Shares]]+bbdd_Social_Media_Trends[[#This Row],[Comments]]</f>
        <v>304199</v>
      </c>
      <c r="M195">
        <f>bbdd_Social_Media_Trends[[#This Row],[Interactions]]/bbdd_Social_Media_Trends[[#This Row],[Views]]</f>
        <v>0.12225552130978615</v>
      </c>
      <c r="N195" s="1" t="s">
        <v>29</v>
      </c>
      <c r="O195" s="4">
        <f t="shared" si="3"/>
        <v>0</v>
      </c>
    </row>
    <row r="196" spans="1:15">
      <c r="A196" s="1" t="s">
        <v>236</v>
      </c>
      <c r="B196" s="2">
        <v>45252</v>
      </c>
      <c r="C196" s="13" t="str">
        <f>TEXT(bbdd_Social_Media_Trends[[#This Row],[Post_Date]],"aaaa-mm")</f>
        <v>2023-11</v>
      </c>
      <c r="D196" s="1" t="s">
        <v>27</v>
      </c>
      <c r="E196" s="1" t="s">
        <v>31</v>
      </c>
      <c r="F196" s="1" t="s">
        <v>41</v>
      </c>
      <c r="G196" s="1" t="s">
        <v>15</v>
      </c>
      <c r="H196">
        <v>2809035</v>
      </c>
      <c r="I196">
        <v>359231</v>
      </c>
      <c r="J196">
        <v>78623</v>
      </c>
      <c r="K196">
        <v>27822</v>
      </c>
      <c r="L196">
        <f>bbdd_Social_Media_Trends[[#This Row],[Likes]]+bbdd_Social_Media_Trends[[#This Row],[Shares]]+bbdd_Social_Media_Trends[[#This Row],[Comments]]</f>
        <v>465676</v>
      </c>
      <c r="M196">
        <f>bbdd_Social_Media_Trends[[#This Row],[Interactions]]/bbdd_Social_Media_Trends[[#This Row],[Views]]</f>
        <v>0.16577792729531671</v>
      </c>
      <c r="N196" s="1" t="s">
        <v>22</v>
      </c>
      <c r="O196" s="4">
        <f t="shared" si="3"/>
        <v>0</v>
      </c>
    </row>
    <row r="197" spans="1:15">
      <c r="A197" s="1" t="s">
        <v>237</v>
      </c>
      <c r="B197" s="2">
        <v>44868</v>
      </c>
      <c r="C197" s="13" t="str">
        <f>TEXT(bbdd_Social_Media_Trends[[#This Row],[Post_Date]],"aaaa-mm")</f>
        <v>2022-11</v>
      </c>
      <c r="D197" s="1" t="s">
        <v>27</v>
      </c>
      <c r="E197" s="1" t="s">
        <v>46</v>
      </c>
      <c r="F197" s="1" t="s">
        <v>20</v>
      </c>
      <c r="G197" s="1" t="s">
        <v>25</v>
      </c>
      <c r="H197">
        <v>444252</v>
      </c>
      <c r="I197">
        <v>398838</v>
      </c>
      <c r="J197">
        <v>7767</v>
      </c>
      <c r="K197">
        <v>19133</v>
      </c>
      <c r="L197">
        <f>bbdd_Social_Media_Trends[[#This Row],[Likes]]+bbdd_Social_Media_Trends[[#This Row],[Shares]]+bbdd_Social_Media_Trends[[#This Row],[Comments]]</f>
        <v>425738</v>
      </c>
      <c r="M197">
        <f>bbdd_Social_Media_Trends[[#This Row],[Interactions]]/bbdd_Social_Media_Trends[[#This Row],[Views]]</f>
        <v>0.95832545492198118</v>
      </c>
      <c r="N197" s="1" t="s">
        <v>16</v>
      </c>
      <c r="O197" s="4">
        <f t="shared" si="3"/>
        <v>0</v>
      </c>
    </row>
    <row r="198" spans="1:15" hidden="1">
      <c r="A198" s="1" t="s">
        <v>238</v>
      </c>
      <c r="B198" s="2">
        <v>44763</v>
      </c>
      <c r="C198" s="13" t="str">
        <f>TEXT(bbdd_Social_Media_Trends[[#This Row],[Post_Date]],"aaaa-mm")</f>
        <v>2022-07</v>
      </c>
      <c r="D198" s="1" t="s">
        <v>18</v>
      </c>
      <c r="E198" s="1" t="s">
        <v>59</v>
      </c>
      <c r="F198" s="1" t="s">
        <v>47</v>
      </c>
      <c r="G198" s="1" t="s">
        <v>21</v>
      </c>
      <c r="H198">
        <v>907575</v>
      </c>
      <c r="I198">
        <v>42770</v>
      </c>
      <c r="J198">
        <v>5219</v>
      </c>
      <c r="K198">
        <v>47956</v>
      </c>
      <c r="L198">
        <f>bbdd_Social_Media_Trends[[#This Row],[Likes]]+bbdd_Social_Media_Trends[[#This Row],[Shares]]+bbdd_Social_Media_Trends[[#This Row],[Comments]]</f>
        <v>95945</v>
      </c>
      <c r="M198">
        <f>bbdd_Social_Media_Trends[[#This Row],[Interactions]]/bbdd_Social_Media_Trends[[#This Row],[Views]]</f>
        <v>0.10571578106492577</v>
      </c>
      <c r="N198" s="1" t="s">
        <v>29</v>
      </c>
      <c r="O198" s="4">
        <f t="shared" si="3"/>
        <v>0</v>
      </c>
    </row>
    <row r="199" spans="1:15" hidden="1">
      <c r="A199" s="1" t="s">
        <v>239</v>
      </c>
      <c r="B199" s="2">
        <v>44714</v>
      </c>
      <c r="C199" s="13" t="str">
        <f>TEXT(bbdd_Social_Media_Trends[[#This Row],[Post_Date]],"aaaa-mm")</f>
        <v>2022-06</v>
      </c>
      <c r="D199" s="1" t="s">
        <v>12</v>
      </c>
      <c r="E199" s="1" t="s">
        <v>31</v>
      </c>
      <c r="F199" s="1" t="s">
        <v>32</v>
      </c>
      <c r="G199" s="1" t="s">
        <v>50</v>
      </c>
      <c r="H199">
        <v>2440215</v>
      </c>
      <c r="I199">
        <v>199343</v>
      </c>
      <c r="J199">
        <v>53628</v>
      </c>
      <c r="K199">
        <v>10359</v>
      </c>
      <c r="L199">
        <f>bbdd_Social_Media_Trends[[#This Row],[Likes]]+bbdd_Social_Media_Trends[[#This Row],[Shares]]+bbdd_Social_Media_Trends[[#This Row],[Comments]]</f>
        <v>263330</v>
      </c>
      <c r="M199">
        <f>bbdd_Social_Media_Trends[[#This Row],[Interactions]]/bbdd_Social_Media_Trends[[#This Row],[Views]]</f>
        <v>0.1079126224533494</v>
      </c>
      <c r="N199" s="1" t="s">
        <v>22</v>
      </c>
      <c r="O199" s="4">
        <f t="shared" si="3"/>
        <v>0</v>
      </c>
    </row>
    <row r="200" spans="1:15" hidden="1">
      <c r="A200" s="1" t="s">
        <v>240</v>
      </c>
      <c r="B200" s="2">
        <v>45189</v>
      </c>
      <c r="C200" s="13" t="str">
        <f>TEXT(bbdd_Social_Media_Trends[[#This Row],[Post_Date]],"aaaa-mm")</f>
        <v>2023-09</v>
      </c>
      <c r="D200" s="1" t="s">
        <v>12</v>
      </c>
      <c r="E200" s="1" t="s">
        <v>35</v>
      </c>
      <c r="F200" s="1" t="s">
        <v>20</v>
      </c>
      <c r="G200" s="1" t="s">
        <v>60</v>
      </c>
      <c r="H200">
        <v>3982001</v>
      </c>
      <c r="I200">
        <v>131915</v>
      </c>
      <c r="J200">
        <v>64092</v>
      </c>
      <c r="K200">
        <v>22170</v>
      </c>
      <c r="L200">
        <f>bbdd_Social_Media_Trends[[#This Row],[Likes]]+bbdd_Social_Media_Trends[[#This Row],[Shares]]+bbdd_Social_Media_Trends[[#This Row],[Comments]]</f>
        <v>218177</v>
      </c>
      <c r="M200">
        <f>bbdd_Social_Media_Trends[[#This Row],[Interactions]]/bbdd_Social_Media_Trends[[#This Row],[Views]]</f>
        <v>5.4790794879257941E-2</v>
      </c>
      <c r="N200" s="1" t="s">
        <v>22</v>
      </c>
      <c r="O200" s="4">
        <f t="shared" si="3"/>
        <v>0</v>
      </c>
    </row>
    <row r="201" spans="1:15" hidden="1">
      <c r="A201" s="1" t="s">
        <v>241</v>
      </c>
      <c r="B201" s="2">
        <v>45089</v>
      </c>
      <c r="C201" s="13" t="str">
        <f>TEXT(bbdd_Social_Media_Trends[[#This Row],[Post_Date]],"aaaa-mm")</f>
        <v>2023-06</v>
      </c>
      <c r="D201" s="1" t="s">
        <v>24</v>
      </c>
      <c r="E201" s="1" t="s">
        <v>59</v>
      </c>
      <c r="F201" s="1" t="s">
        <v>47</v>
      </c>
      <c r="G201" s="1" t="s">
        <v>25</v>
      </c>
      <c r="H201">
        <v>3802724</v>
      </c>
      <c r="I201">
        <v>457464</v>
      </c>
      <c r="J201">
        <v>83495</v>
      </c>
      <c r="K201">
        <v>19409</v>
      </c>
      <c r="L201">
        <f>bbdd_Social_Media_Trends[[#This Row],[Likes]]+bbdd_Social_Media_Trends[[#This Row],[Shares]]+bbdd_Social_Media_Trends[[#This Row],[Comments]]</f>
        <v>560368</v>
      </c>
      <c r="M201">
        <f>bbdd_Social_Media_Trends[[#This Row],[Interactions]]/bbdd_Social_Media_Trends[[#This Row],[Views]]</f>
        <v>0.1473596295708024</v>
      </c>
      <c r="N201" s="1" t="s">
        <v>16</v>
      </c>
      <c r="O201" s="4">
        <f t="shared" si="3"/>
        <v>0</v>
      </c>
    </row>
    <row r="202" spans="1:15">
      <c r="A202" s="1" t="s">
        <v>242</v>
      </c>
      <c r="B202" s="2">
        <v>45206</v>
      </c>
      <c r="C202" s="13" t="str">
        <f>TEXT(bbdd_Social_Media_Trends[[#This Row],[Post_Date]],"aaaa-mm")</f>
        <v>2023-10</v>
      </c>
      <c r="D202" s="1" t="s">
        <v>27</v>
      </c>
      <c r="E202" s="1" t="s">
        <v>31</v>
      </c>
      <c r="F202" s="1" t="s">
        <v>20</v>
      </c>
      <c r="G202" s="1" t="s">
        <v>28</v>
      </c>
      <c r="H202">
        <v>3049554</v>
      </c>
      <c r="I202">
        <v>441149</v>
      </c>
      <c r="J202">
        <v>46483</v>
      </c>
      <c r="K202">
        <v>36909</v>
      </c>
      <c r="L202">
        <f>bbdd_Social_Media_Trends[[#This Row],[Likes]]+bbdd_Social_Media_Trends[[#This Row],[Shares]]+bbdd_Social_Media_Trends[[#This Row],[Comments]]</f>
        <v>524541</v>
      </c>
      <c r="M202">
        <f>bbdd_Social_Media_Trends[[#This Row],[Interactions]]/bbdd_Social_Media_Trends[[#This Row],[Views]]</f>
        <v>0.17200580806242485</v>
      </c>
      <c r="N202" s="1" t="s">
        <v>29</v>
      </c>
      <c r="O202" s="4">
        <f t="shared" si="3"/>
        <v>0</v>
      </c>
    </row>
    <row r="203" spans="1:15">
      <c r="A203" s="1" t="s">
        <v>243</v>
      </c>
      <c r="B203" s="2">
        <v>44756</v>
      </c>
      <c r="C203" s="13" t="str">
        <f>TEXT(bbdd_Social_Media_Trends[[#This Row],[Post_Date]],"aaaa-mm")</f>
        <v>2022-07</v>
      </c>
      <c r="D203" s="1" t="s">
        <v>27</v>
      </c>
      <c r="E203" s="1" t="s">
        <v>59</v>
      </c>
      <c r="F203" s="1" t="s">
        <v>14</v>
      </c>
      <c r="G203" s="1" t="s">
        <v>44</v>
      </c>
      <c r="H203">
        <v>3186810</v>
      </c>
      <c r="I203">
        <v>312491</v>
      </c>
      <c r="J203">
        <v>66586</v>
      </c>
      <c r="K203">
        <v>7390</v>
      </c>
      <c r="L203">
        <f>bbdd_Social_Media_Trends[[#This Row],[Likes]]+bbdd_Social_Media_Trends[[#This Row],[Shares]]+bbdd_Social_Media_Trends[[#This Row],[Comments]]</f>
        <v>386467</v>
      </c>
      <c r="M203">
        <f>bbdd_Social_Media_Trends[[#This Row],[Interactions]]/bbdd_Social_Media_Trends[[#This Row],[Views]]</f>
        <v>0.12127080058114541</v>
      </c>
      <c r="N203" s="1" t="s">
        <v>22</v>
      </c>
      <c r="O203" s="4">
        <f t="shared" si="3"/>
        <v>0</v>
      </c>
    </row>
    <row r="204" spans="1:15">
      <c r="A204" s="1" t="s">
        <v>244</v>
      </c>
      <c r="B204" s="2">
        <v>44824</v>
      </c>
      <c r="C204" s="13" t="str">
        <f>TEXT(bbdd_Social_Media_Trends[[#This Row],[Post_Date]],"aaaa-mm")</f>
        <v>2022-09</v>
      </c>
      <c r="D204" s="1" t="s">
        <v>27</v>
      </c>
      <c r="E204" s="1" t="s">
        <v>39</v>
      </c>
      <c r="F204" s="1" t="s">
        <v>41</v>
      </c>
      <c r="G204" s="1" t="s">
        <v>28</v>
      </c>
      <c r="H204">
        <v>810296</v>
      </c>
      <c r="I204">
        <v>77866</v>
      </c>
      <c r="J204">
        <v>87591</v>
      </c>
      <c r="K204">
        <v>41350</v>
      </c>
      <c r="L204">
        <f>bbdd_Social_Media_Trends[[#This Row],[Likes]]+bbdd_Social_Media_Trends[[#This Row],[Shares]]+bbdd_Social_Media_Trends[[#This Row],[Comments]]</f>
        <v>206807</v>
      </c>
      <c r="M204">
        <f>bbdd_Social_Media_Trends[[#This Row],[Interactions]]/bbdd_Social_Media_Trends[[#This Row],[Views]]</f>
        <v>0.25522401690246527</v>
      </c>
      <c r="N204" s="1" t="s">
        <v>16</v>
      </c>
      <c r="O204" s="4">
        <f t="shared" si="3"/>
        <v>0</v>
      </c>
    </row>
    <row r="205" spans="1:15" hidden="1">
      <c r="A205" s="1" t="s">
        <v>245</v>
      </c>
      <c r="B205" s="2">
        <v>45129</v>
      </c>
      <c r="C205" s="13" t="str">
        <f>TEXT(bbdd_Social_Media_Trends[[#This Row],[Post_Date]],"aaaa-mm")</f>
        <v>2023-07</v>
      </c>
      <c r="D205" s="1" t="s">
        <v>24</v>
      </c>
      <c r="E205" s="1" t="s">
        <v>31</v>
      </c>
      <c r="F205" s="1" t="s">
        <v>32</v>
      </c>
      <c r="G205" s="1" t="s">
        <v>15</v>
      </c>
      <c r="H205">
        <v>4459224</v>
      </c>
      <c r="I205">
        <v>957</v>
      </c>
      <c r="J205">
        <v>54290</v>
      </c>
      <c r="K205">
        <v>47674</v>
      </c>
      <c r="L205">
        <f>bbdd_Social_Media_Trends[[#This Row],[Likes]]+bbdd_Social_Media_Trends[[#This Row],[Shares]]+bbdd_Social_Media_Trends[[#This Row],[Comments]]</f>
        <v>102921</v>
      </c>
      <c r="M205">
        <f>bbdd_Social_Media_Trends[[#This Row],[Interactions]]/bbdd_Social_Media_Trends[[#This Row],[Views]]</f>
        <v>2.3080473194439212E-2</v>
      </c>
      <c r="N205" s="1" t="s">
        <v>16</v>
      </c>
      <c r="O205" s="4">
        <f t="shared" si="3"/>
        <v>0</v>
      </c>
    </row>
    <row r="206" spans="1:15" hidden="1">
      <c r="A206" s="1" t="s">
        <v>246</v>
      </c>
      <c r="B206" s="2">
        <v>44929</v>
      </c>
      <c r="C206" s="13" t="str">
        <f>TEXT(bbdd_Social_Media_Trends[[#This Row],[Post_Date]],"aaaa-mm")</f>
        <v>2023-01</v>
      </c>
      <c r="D206" s="1" t="s">
        <v>18</v>
      </c>
      <c r="E206" s="1" t="s">
        <v>49</v>
      </c>
      <c r="F206" s="1" t="s">
        <v>32</v>
      </c>
      <c r="G206" s="1" t="s">
        <v>60</v>
      </c>
      <c r="H206">
        <v>741152</v>
      </c>
      <c r="I206">
        <v>226355</v>
      </c>
      <c r="J206">
        <v>58251</v>
      </c>
      <c r="K206">
        <v>46227</v>
      </c>
      <c r="L206">
        <f>bbdd_Social_Media_Trends[[#This Row],[Likes]]+bbdd_Social_Media_Trends[[#This Row],[Shares]]+bbdd_Social_Media_Trends[[#This Row],[Comments]]</f>
        <v>330833</v>
      </c>
      <c r="M206">
        <f>bbdd_Social_Media_Trends[[#This Row],[Interactions]]/bbdd_Social_Media_Trends[[#This Row],[Views]]</f>
        <v>0.44637672164414316</v>
      </c>
      <c r="N206" s="1" t="s">
        <v>16</v>
      </c>
      <c r="O206" s="4">
        <f t="shared" si="3"/>
        <v>0</v>
      </c>
    </row>
    <row r="207" spans="1:15" hidden="1">
      <c r="A207" s="1" t="s">
        <v>247</v>
      </c>
      <c r="B207" s="2">
        <v>44851</v>
      </c>
      <c r="C207" s="13" t="str">
        <f>TEXT(bbdd_Social_Media_Trends[[#This Row],[Post_Date]],"aaaa-mm")</f>
        <v>2022-10</v>
      </c>
      <c r="D207" s="1" t="s">
        <v>24</v>
      </c>
      <c r="E207" s="1" t="s">
        <v>59</v>
      </c>
      <c r="F207" s="1" t="s">
        <v>36</v>
      </c>
      <c r="G207" s="1" t="s">
        <v>60</v>
      </c>
      <c r="H207">
        <v>2945128</v>
      </c>
      <c r="I207">
        <v>368541</v>
      </c>
      <c r="J207">
        <v>66690</v>
      </c>
      <c r="K207">
        <v>3800</v>
      </c>
      <c r="L207">
        <f>bbdd_Social_Media_Trends[[#This Row],[Likes]]+bbdd_Social_Media_Trends[[#This Row],[Shares]]+bbdd_Social_Media_Trends[[#This Row],[Comments]]</f>
        <v>439031</v>
      </c>
      <c r="M207">
        <f>bbdd_Social_Media_Trends[[#This Row],[Interactions]]/bbdd_Social_Media_Trends[[#This Row],[Views]]</f>
        <v>0.14907026112277633</v>
      </c>
      <c r="N207" s="1" t="s">
        <v>22</v>
      </c>
      <c r="O207" s="4">
        <f t="shared" si="3"/>
        <v>0</v>
      </c>
    </row>
    <row r="208" spans="1:15" hidden="1">
      <c r="A208" s="1" t="s">
        <v>248</v>
      </c>
      <c r="B208" s="2">
        <v>44750</v>
      </c>
      <c r="C208" s="13" t="str">
        <f>TEXT(bbdd_Social_Media_Trends[[#This Row],[Post_Date]],"aaaa-mm")</f>
        <v>2022-07</v>
      </c>
      <c r="D208" s="1" t="s">
        <v>24</v>
      </c>
      <c r="E208" s="1" t="s">
        <v>46</v>
      </c>
      <c r="F208" s="1" t="s">
        <v>32</v>
      </c>
      <c r="G208" s="1" t="s">
        <v>50</v>
      </c>
      <c r="H208">
        <v>2302342</v>
      </c>
      <c r="I208">
        <v>153529</v>
      </c>
      <c r="J208">
        <v>52488</v>
      </c>
      <c r="K208">
        <v>41257</v>
      </c>
      <c r="L208">
        <f>bbdd_Social_Media_Trends[[#This Row],[Likes]]+bbdd_Social_Media_Trends[[#This Row],[Shares]]+bbdd_Social_Media_Trends[[#This Row],[Comments]]</f>
        <v>247274</v>
      </c>
      <c r="M208">
        <f>bbdd_Social_Media_Trends[[#This Row],[Interactions]]/bbdd_Social_Media_Trends[[#This Row],[Views]]</f>
        <v>0.10740107247315994</v>
      </c>
      <c r="N208" s="1" t="s">
        <v>16</v>
      </c>
      <c r="O208" s="4">
        <f t="shared" si="3"/>
        <v>0</v>
      </c>
    </row>
    <row r="209" spans="1:15">
      <c r="A209" s="1" t="s">
        <v>249</v>
      </c>
      <c r="B209" s="2">
        <v>45275</v>
      </c>
      <c r="C209" s="13" t="str">
        <f>TEXT(bbdd_Social_Media_Trends[[#This Row],[Post_Date]],"aaaa-mm")</f>
        <v>2023-12</v>
      </c>
      <c r="D209" s="1" t="s">
        <v>27</v>
      </c>
      <c r="E209" s="1" t="s">
        <v>59</v>
      </c>
      <c r="F209" s="1" t="s">
        <v>20</v>
      </c>
      <c r="G209" s="1" t="s">
        <v>28</v>
      </c>
      <c r="H209">
        <v>469793</v>
      </c>
      <c r="I209">
        <v>295293</v>
      </c>
      <c r="J209">
        <v>29190</v>
      </c>
      <c r="K209">
        <v>9480</v>
      </c>
      <c r="L209">
        <f>bbdd_Social_Media_Trends[[#This Row],[Likes]]+bbdd_Social_Media_Trends[[#This Row],[Shares]]+bbdd_Social_Media_Trends[[#This Row],[Comments]]</f>
        <v>333963</v>
      </c>
      <c r="M209">
        <f>bbdd_Social_Media_Trends[[#This Row],[Interactions]]/bbdd_Social_Media_Trends[[#This Row],[Views]]</f>
        <v>0.71087266093790247</v>
      </c>
      <c r="N209" s="1" t="s">
        <v>22</v>
      </c>
      <c r="O209" s="4">
        <f t="shared" si="3"/>
        <v>0</v>
      </c>
    </row>
    <row r="210" spans="1:15" hidden="1">
      <c r="A210" s="1" t="s">
        <v>250</v>
      </c>
      <c r="B210" s="2">
        <v>44737</v>
      </c>
      <c r="C210" s="13" t="str">
        <f>TEXT(bbdd_Social_Media_Trends[[#This Row],[Post_Date]],"aaaa-mm")</f>
        <v>2022-06</v>
      </c>
      <c r="D210" s="1" t="s">
        <v>24</v>
      </c>
      <c r="E210" s="1" t="s">
        <v>35</v>
      </c>
      <c r="F210" s="1" t="s">
        <v>41</v>
      </c>
      <c r="G210" s="1" t="s">
        <v>15</v>
      </c>
      <c r="H210">
        <v>2452099</v>
      </c>
      <c r="I210">
        <v>320043</v>
      </c>
      <c r="J210">
        <v>91765</v>
      </c>
      <c r="K210">
        <v>2987</v>
      </c>
      <c r="L210">
        <f>bbdd_Social_Media_Trends[[#This Row],[Likes]]+bbdd_Social_Media_Trends[[#This Row],[Shares]]+bbdd_Social_Media_Trends[[#This Row],[Comments]]</f>
        <v>414795</v>
      </c>
      <c r="M210">
        <f>bbdd_Social_Media_Trends[[#This Row],[Interactions]]/bbdd_Social_Media_Trends[[#This Row],[Views]]</f>
        <v>0.16915915711396645</v>
      </c>
      <c r="N210" s="1" t="s">
        <v>29</v>
      </c>
      <c r="O210" s="4">
        <f t="shared" si="3"/>
        <v>0</v>
      </c>
    </row>
    <row r="211" spans="1:15" hidden="1">
      <c r="A211" s="1" t="s">
        <v>251</v>
      </c>
      <c r="B211" s="2">
        <v>44755</v>
      </c>
      <c r="C211" s="13" t="str">
        <f>TEXT(bbdd_Social_Media_Trends[[#This Row],[Post_Date]],"aaaa-mm")</f>
        <v>2022-07</v>
      </c>
      <c r="D211" s="1" t="s">
        <v>12</v>
      </c>
      <c r="E211" s="1" t="s">
        <v>57</v>
      </c>
      <c r="F211" s="1" t="s">
        <v>41</v>
      </c>
      <c r="G211" s="1" t="s">
        <v>15</v>
      </c>
      <c r="H211">
        <v>2651939</v>
      </c>
      <c r="I211">
        <v>209375</v>
      </c>
      <c r="J211">
        <v>2127</v>
      </c>
      <c r="K211">
        <v>12291</v>
      </c>
      <c r="L211">
        <f>bbdd_Social_Media_Trends[[#This Row],[Likes]]+bbdd_Social_Media_Trends[[#This Row],[Shares]]+bbdd_Social_Media_Trends[[#This Row],[Comments]]</f>
        <v>223793</v>
      </c>
      <c r="M211">
        <f>bbdd_Social_Media_Trends[[#This Row],[Interactions]]/bbdd_Social_Media_Trends[[#This Row],[Views]]</f>
        <v>8.4388441815592283E-2</v>
      </c>
      <c r="N211" s="1" t="s">
        <v>29</v>
      </c>
      <c r="O211" s="4">
        <f t="shared" si="3"/>
        <v>0</v>
      </c>
    </row>
    <row r="212" spans="1:15" hidden="1">
      <c r="A212" s="1" t="s">
        <v>252</v>
      </c>
      <c r="B212" s="2">
        <v>45222</v>
      </c>
      <c r="C212" s="13" t="str">
        <f>TEXT(bbdd_Social_Media_Trends[[#This Row],[Post_Date]],"aaaa-mm")</f>
        <v>2023-10</v>
      </c>
      <c r="D212" s="1" t="s">
        <v>12</v>
      </c>
      <c r="E212" s="1" t="s">
        <v>52</v>
      </c>
      <c r="F212" s="1" t="s">
        <v>20</v>
      </c>
      <c r="G212" s="1" t="s">
        <v>21</v>
      </c>
      <c r="H212">
        <v>1580449</v>
      </c>
      <c r="I212">
        <v>299597</v>
      </c>
      <c r="J212">
        <v>35471</v>
      </c>
      <c r="K212">
        <v>1908</v>
      </c>
      <c r="L212">
        <f>bbdd_Social_Media_Trends[[#This Row],[Likes]]+bbdd_Social_Media_Trends[[#This Row],[Shares]]+bbdd_Social_Media_Trends[[#This Row],[Comments]]</f>
        <v>336976</v>
      </c>
      <c r="M212">
        <f>bbdd_Social_Media_Trends[[#This Row],[Interactions]]/bbdd_Social_Media_Trends[[#This Row],[Views]]</f>
        <v>0.21321535842029701</v>
      </c>
      <c r="N212" s="1" t="s">
        <v>16</v>
      </c>
      <c r="O212" s="4">
        <f t="shared" si="3"/>
        <v>0</v>
      </c>
    </row>
    <row r="213" spans="1:15" hidden="1">
      <c r="A213" s="1" t="s">
        <v>253</v>
      </c>
      <c r="B213" s="2">
        <v>44976</v>
      </c>
      <c r="C213" s="13" t="str">
        <f>TEXT(bbdd_Social_Media_Trends[[#This Row],[Post_Date]],"aaaa-mm")</f>
        <v>2023-02</v>
      </c>
      <c r="D213" s="1" t="s">
        <v>18</v>
      </c>
      <c r="E213" s="1" t="s">
        <v>31</v>
      </c>
      <c r="F213" s="1" t="s">
        <v>36</v>
      </c>
      <c r="G213" s="1" t="s">
        <v>21</v>
      </c>
      <c r="H213">
        <v>4764800</v>
      </c>
      <c r="I213">
        <v>52536</v>
      </c>
      <c r="J213">
        <v>65976</v>
      </c>
      <c r="K213">
        <v>47528</v>
      </c>
      <c r="L213">
        <f>bbdd_Social_Media_Trends[[#This Row],[Likes]]+bbdd_Social_Media_Trends[[#This Row],[Shares]]+bbdd_Social_Media_Trends[[#This Row],[Comments]]</f>
        <v>166040</v>
      </c>
      <c r="M213">
        <f>bbdd_Social_Media_Trends[[#This Row],[Interactions]]/bbdd_Social_Media_Trends[[#This Row],[Views]]</f>
        <v>3.4847212894560109E-2</v>
      </c>
      <c r="N213" s="1" t="s">
        <v>22</v>
      </c>
      <c r="O213" s="4">
        <f t="shared" si="3"/>
        <v>0</v>
      </c>
    </row>
    <row r="214" spans="1:15" hidden="1">
      <c r="A214" s="1" t="s">
        <v>254</v>
      </c>
      <c r="B214" s="2">
        <v>44681</v>
      </c>
      <c r="C214" s="13" t="str">
        <f>TEXT(bbdd_Social_Media_Trends[[#This Row],[Post_Date]],"aaaa-mm")</f>
        <v>2022-04</v>
      </c>
      <c r="D214" s="1" t="s">
        <v>24</v>
      </c>
      <c r="E214" s="1" t="s">
        <v>35</v>
      </c>
      <c r="F214" s="1" t="s">
        <v>36</v>
      </c>
      <c r="G214" s="1" t="s">
        <v>37</v>
      </c>
      <c r="H214">
        <v>4336145</v>
      </c>
      <c r="I214">
        <v>295452</v>
      </c>
      <c r="J214">
        <v>2342</v>
      </c>
      <c r="K214">
        <v>22411</v>
      </c>
      <c r="L214">
        <f>bbdd_Social_Media_Trends[[#This Row],[Likes]]+bbdd_Social_Media_Trends[[#This Row],[Shares]]+bbdd_Social_Media_Trends[[#This Row],[Comments]]</f>
        <v>320205</v>
      </c>
      <c r="M214">
        <f>bbdd_Social_Media_Trends[[#This Row],[Interactions]]/bbdd_Social_Media_Trends[[#This Row],[Views]]</f>
        <v>7.384554713922159E-2</v>
      </c>
      <c r="N214" s="1" t="s">
        <v>22</v>
      </c>
      <c r="O214" s="4">
        <f t="shared" si="3"/>
        <v>0</v>
      </c>
    </row>
    <row r="215" spans="1:15" hidden="1">
      <c r="A215" s="1" t="s">
        <v>255</v>
      </c>
      <c r="B215" s="2">
        <v>44755</v>
      </c>
      <c r="C215" s="13" t="str">
        <f>TEXT(bbdd_Social_Media_Trends[[#This Row],[Post_Date]],"aaaa-mm")</f>
        <v>2022-07</v>
      </c>
      <c r="D215" s="1" t="s">
        <v>18</v>
      </c>
      <c r="E215" s="1" t="s">
        <v>49</v>
      </c>
      <c r="F215" s="1" t="s">
        <v>20</v>
      </c>
      <c r="G215" s="1" t="s">
        <v>37</v>
      </c>
      <c r="H215">
        <v>4316287</v>
      </c>
      <c r="I215">
        <v>188239</v>
      </c>
      <c r="J215">
        <v>34891</v>
      </c>
      <c r="K215">
        <v>39029</v>
      </c>
      <c r="L215">
        <f>bbdd_Social_Media_Trends[[#This Row],[Likes]]+bbdd_Social_Media_Trends[[#This Row],[Shares]]+bbdd_Social_Media_Trends[[#This Row],[Comments]]</f>
        <v>262159</v>
      </c>
      <c r="M215">
        <f>bbdd_Social_Media_Trends[[#This Row],[Interactions]]/bbdd_Social_Media_Trends[[#This Row],[Views]]</f>
        <v>6.0737156727529933E-2</v>
      </c>
      <c r="N215" s="1" t="s">
        <v>22</v>
      </c>
      <c r="O215" s="4">
        <f t="shared" si="3"/>
        <v>0</v>
      </c>
    </row>
    <row r="216" spans="1:15" hidden="1">
      <c r="A216" s="1" t="s">
        <v>256</v>
      </c>
      <c r="B216" s="2">
        <v>44776</v>
      </c>
      <c r="C216" s="13" t="str">
        <f>TEXT(bbdd_Social_Media_Trends[[#This Row],[Post_Date]],"aaaa-mm")</f>
        <v>2022-08</v>
      </c>
      <c r="D216" s="1" t="s">
        <v>24</v>
      </c>
      <c r="E216" s="1" t="s">
        <v>39</v>
      </c>
      <c r="F216" s="1" t="s">
        <v>36</v>
      </c>
      <c r="G216" s="1" t="s">
        <v>37</v>
      </c>
      <c r="H216">
        <v>1516746</v>
      </c>
      <c r="I216">
        <v>272088</v>
      </c>
      <c r="J216">
        <v>48475</v>
      </c>
      <c r="K216">
        <v>36816</v>
      </c>
      <c r="L216">
        <f>bbdd_Social_Media_Trends[[#This Row],[Likes]]+bbdd_Social_Media_Trends[[#This Row],[Shares]]+bbdd_Social_Media_Trends[[#This Row],[Comments]]</f>
        <v>357379</v>
      </c>
      <c r="M216">
        <f>bbdd_Social_Media_Trends[[#This Row],[Interactions]]/bbdd_Social_Media_Trends[[#This Row],[Views]]</f>
        <v>0.23562218064197959</v>
      </c>
      <c r="N216" s="1" t="s">
        <v>22</v>
      </c>
      <c r="O216" s="4">
        <f t="shared" si="3"/>
        <v>0</v>
      </c>
    </row>
    <row r="217" spans="1:15" hidden="1">
      <c r="A217" s="1" t="s">
        <v>257</v>
      </c>
      <c r="B217" s="2">
        <v>44987</v>
      </c>
      <c r="C217" s="13" t="str">
        <f>TEXT(bbdd_Social_Media_Trends[[#This Row],[Post_Date]],"aaaa-mm")</f>
        <v>2023-03</v>
      </c>
      <c r="D217" s="1" t="s">
        <v>12</v>
      </c>
      <c r="E217" s="1" t="s">
        <v>52</v>
      </c>
      <c r="F217" s="1" t="s">
        <v>32</v>
      </c>
      <c r="G217" s="1" t="s">
        <v>60</v>
      </c>
      <c r="H217">
        <v>4497673</v>
      </c>
      <c r="I217">
        <v>460735</v>
      </c>
      <c r="J217">
        <v>96637</v>
      </c>
      <c r="K217">
        <v>47633</v>
      </c>
      <c r="L217">
        <f>bbdd_Social_Media_Trends[[#This Row],[Likes]]+bbdd_Social_Media_Trends[[#This Row],[Shares]]+bbdd_Social_Media_Trends[[#This Row],[Comments]]</f>
        <v>605005</v>
      </c>
      <c r="M217">
        <f>bbdd_Social_Media_Trends[[#This Row],[Interactions]]/bbdd_Social_Media_Trends[[#This Row],[Views]]</f>
        <v>0.13451511481603931</v>
      </c>
      <c r="N217" s="1" t="s">
        <v>22</v>
      </c>
      <c r="O217" s="4">
        <f t="shared" si="3"/>
        <v>0</v>
      </c>
    </row>
    <row r="218" spans="1:15">
      <c r="A218" s="1" t="s">
        <v>258</v>
      </c>
      <c r="B218" s="2">
        <v>44666</v>
      </c>
      <c r="C218" s="13" t="str">
        <f>TEXT(bbdd_Social_Media_Trends[[#This Row],[Post_Date]],"aaaa-mm")</f>
        <v>2022-04</v>
      </c>
      <c r="D218" s="1" t="s">
        <v>27</v>
      </c>
      <c r="E218" s="1" t="s">
        <v>31</v>
      </c>
      <c r="F218" s="1" t="s">
        <v>41</v>
      </c>
      <c r="G218" s="1" t="s">
        <v>15</v>
      </c>
      <c r="H218">
        <v>1200639</v>
      </c>
      <c r="I218">
        <v>381211</v>
      </c>
      <c r="J218">
        <v>2574</v>
      </c>
      <c r="K218">
        <v>40242</v>
      </c>
      <c r="L218">
        <f>bbdd_Social_Media_Trends[[#This Row],[Likes]]+bbdd_Social_Media_Trends[[#This Row],[Shares]]+bbdd_Social_Media_Trends[[#This Row],[Comments]]</f>
        <v>424027</v>
      </c>
      <c r="M218">
        <f>bbdd_Social_Media_Trends[[#This Row],[Interactions]]/bbdd_Social_Media_Trends[[#This Row],[Views]]</f>
        <v>0.35316777149501222</v>
      </c>
      <c r="N218" s="1" t="s">
        <v>22</v>
      </c>
      <c r="O218" s="4">
        <f t="shared" si="3"/>
        <v>0</v>
      </c>
    </row>
    <row r="219" spans="1:15">
      <c r="A219" s="1" t="s">
        <v>259</v>
      </c>
      <c r="B219" s="2">
        <v>44887</v>
      </c>
      <c r="C219" s="13" t="str">
        <f>TEXT(bbdd_Social_Media_Trends[[#This Row],[Post_Date]],"aaaa-mm")</f>
        <v>2022-11</v>
      </c>
      <c r="D219" s="1" t="s">
        <v>27</v>
      </c>
      <c r="E219" s="1" t="s">
        <v>49</v>
      </c>
      <c r="F219" s="1" t="s">
        <v>36</v>
      </c>
      <c r="G219" s="1" t="s">
        <v>60</v>
      </c>
      <c r="H219">
        <v>3115115</v>
      </c>
      <c r="I219">
        <v>81186</v>
      </c>
      <c r="J219">
        <v>14964</v>
      </c>
      <c r="K219">
        <v>1885</v>
      </c>
      <c r="L219">
        <f>bbdd_Social_Media_Trends[[#This Row],[Likes]]+bbdd_Social_Media_Trends[[#This Row],[Shares]]+bbdd_Social_Media_Trends[[#This Row],[Comments]]</f>
        <v>98035</v>
      </c>
      <c r="M219">
        <f>bbdd_Social_Media_Trends[[#This Row],[Interactions]]/bbdd_Social_Media_Trends[[#This Row],[Views]]</f>
        <v>3.1470748270930611E-2</v>
      </c>
      <c r="N219" s="1" t="s">
        <v>29</v>
      </c>
      <c r="O219" s="4">
        <f t="shared" si="3"/>
        <v>0</v>
      </c>
    </row>
    <row r="220" spans="1:15" hidden="1">
      <c r="A220" s="1" t="s">
        <v>260</v>
      </c>
      <c r="B220" s="2">
        <v>45033</v>
      </c>
      <c r="C220" s="13" t="str">
        <f>TEXT(bbdd_Social_Media_Trends[[#This Row],[Post_Date]],"aaaa-mm")</f>
        <v>2023-04</v>
      </c>
      <c r="D220" s="1" t="s">
        <v>24</v>
      </c>
      <c r="E220" s="1" t="s">
        <v>31</v>
      </c>
      <c r="F220" s="1" t="s">
        <v>36</v>
      </c>
      <c r="G220" s="1" t="s">
        <v>21</v>
      </c>
      <c r="H220">
        <v>89968</v>
      </c>
      <c r="I220">
        <v>450376</v>
      </c>
      <c r="J220">
        <v>40577</v>
      </c>
      <c r="K220">
        <v>19844</v>
      </c>
      <c r="L220">
        <f>bbdd_Social_Media_Trends[[#This Row],[Likes]]+bbdd_Social_Media_Trends[[#This Row],[Shares]]+bbdd_Social_Media_Trends[[#This Row],[Comments]]</f>
        <v>510797</v>
      </c>
      <c r="M220">
        <f>bbdd_Social_Media_Trends[[#This Row],[Interactions]]/bbdd_Social_Media_Trends[[#This Row],[Views]]</f>
        <v>5.6775409034323312</v>
      </c>
      <c r="N220" s="1" t="s">
        <v>22</v>
      </c>
      <c r="O220" s="4">
        <f t="shared" si="3"/>
        <v>0</v>
      </c>
    </row>
    <row r="221" spans="1:15" hidden="1">
      <c r="A221" s="1" t="s">
        <v>261</v>
      </c>
      <c r="B221" s="2">
        <v>44741</v>
      </c>
      <c r="C221" s="13" t="str">
        <f>TEXT(bbdd_Social_Media_Trends[[#This Row],[Post_Date]],"aaaa-mm")</f>
        <v>2022-06</v>
      </c>
      <c r="D221" s="1" t="s">
        <v>12</v>
      </c>
      <c r="E221" s="1" t="s">
        <v>31</v>
      </c>
      <c r="F221" s="1" t="s">
        <v>36</v>
      </c>
      <c r="G221" s="1" t="s">
        <v>37</v>
      </c>
      <c r="H221">
        <v>2177828</v>
      </c>
      <c r="I221">
        <v>478703</v>
      </c>
      <c r="J221">
        <v>86167</v>
      </c>
      <c r="K221">
        <v>17109</v>
      </c>
      <c r="L221">
        <f>bbdd_Social_Media_Trends[[#This Row],[Likes]]+bbdd_Social_Media_Trends[[#This Row],[Shares]]+bbdd_Social_Media_Trends[[#This Row],[Comments]]</f>
        <v>581979</v>
      </c>
      <c r="M221">
        <f>bbdd_Social_Media_Trends[[#This Row],[Interactions]]/bbdd_Social_Media_Trends[[#This Row],[Views]]</f>
        <v>0.26722909247194909</v>
      </c>
      <c r="N221" s="1" t="s">
        <v>22</v>
      </c>
      <c r="O221" s="4">
        <f t="shared" si="3"/>
        <v>0</v>
      </c>
    </row>
    <row r="222" spans="1:15" hidden="1">
      <c r="A222" s="1" t="s">
        <v>262</v>
      </c>
      <c r="B222" s="2">
        <v>44712</v>
      </c>
      <c r="C222" s="13" t="str">
        <f>TEXT(bbdd_Social_Media_Trends[[#This Row],[Post_Date]],"aaaa-mm")</f>
        <v>2022-05</v>
      </c>
      <c r="D222" s="1" t="s">
        <v>24</v>
      </c>
      <c r="E222" s="1" t="s">
        <v>49</v>
      </c>
      <c r="F222" s="1" t="s">
        <v>20</v>
      </c>
      <c r="G222" s="1" t="s">
        <v>21</v>
      </c>
      <c r="H222">
        <v>306511</v>
      </c>
      <c r="I222">
        <v>404600</v>
      </c>
      <c r="J222">
        <v>32664</v>
      </c>
      <c r="K222">
        <v>35337</v>
      </c>
      <c r="L222">
        <f>bbdd_Social_Media_Trends[[#This Row],[Likes]]+bbdd_Social_Media_Trends[[#This Row],[Shares]]+bbdd_Social_Media_Trends[[#This Row],[Comments]]</f>
        <v>472601</v>
      </c>
      <c r="M222">
        <f>bbdd_Social_Media_Trends[[#This Row],[Interactions]]/bbdd_Social_Media_Trends[[#This Row],[Views]]</f>
        <v>1.5418728854755621</v>
      </c>
      <c r="N222" s="1" t="s">
        <v>22</v>
      </c>
      <c r="O222" s="4">
        <f t="shared" si="3"/>
        <v>0</v>
      </c>
    </row>
    <row r="223" spans="1:15" hidden="1">
      <c r="A223" s="1" t="s">
        <v>263</v>
      </c>
      <c r="B223" s="2">
        <v>45256</v>
      </c>
      <c r="C223" s="13" t="str">
        <f>TEXT(bbdd_Social_Media_Trends[[#This Row],[Post_Date]],"aaaa-mm")</f>
        <v>2023-11</v>
      </c>
      <c r="D223" s="1" t="s">
        <v>18</v>
      </c>
      <c r="E223" s="1" t="s">
        <v>46</v>
      </c>
      <c r="F223" s="1" t="s">
        <v>47</v>
      </c>
      <c r="G223" s="1" t="s">
        <v>15</v>
      </c>
      <c r="H223">
        <v>4422912</v>
      </c>
      <c r="I223">
        <v>199110</v>
      </c>
      <c r="J223">
        <v>95413</v>
      </c>
      <c r="K223">
        <v>32057</v>
      </c>
      <c r="L223">
        <f>bbdd_Social_Media_Trends[[#This Row],[Likes]]+bbdd_Social_Media_Trends[[#This Row],[Shares]]+bbdd_Social_Media_Trends[[#This Row],[Comments]]</f>
        <v>326580</v>
      </c>
      <c r="M223">
        <f>bbdd_Social_Media_Trends[[#This Row],[Interactions]]/bbdd_Social_Media_Trends[[#This Row],[Views]]</f>
        <v>7.3838231463795798E-2</v>
      </c>
      <c r="N223" s="1" t="s">
        <v>29</v>
      </c>
      <c r="O223" s="4">
        <f t="shared" si="3"/>
        <v>0</v>
      </c>
    </row>
    <row r="224" spans="1:15" hidden="1">
      <c r="A224" s="1" t="s">
        <v>264</v>
      </c>
      <c r="B224" s="2">
        <v>44782</v>
      </c>
      <c r="C224" s="13" t="str">
        <f>TEXT(bbdd_Social_Media_Trends[[#This Row],[Post_Date]],"aaaa-mm")</f>
        <v>2022-08</v>
      </c>
      <c r="D224" s="1" t="s">
        <v>18</v>
      </c>
      <c r="E224" s="1" t="s">
        <v>57</v>
      </c>
      <c r="F224" s="1" t="s">
        <v>32</v>
      </c>
      <c r="G224" s="1" t="s">
        <v>15</v>
      </c>
      <c r="H224">
        <v>4326885</v>
      </c>
      <c r="I224">
        <v>300734</v>
      </c>
      <c r="J224">
        <v>1870</v>
      </c>
      <c r="K224">
        <v>1496</v>
      </c>
      <c r="L224">
        <f>bbdd_Social_Media_Trends[[#This Row],[Likes]]+bbdd_Social_Media_Trends[[#This Row],[Shares]]+bbdd_Social_Media_Trends[[#This Row],[Comments]]</f>
        <v>304100</v>
      </c>
      <c r="M224">
        <f>bbdd_Social_Media_Trends[[#This Row],[Interactions]]/bbdd_Social_Media_Trends[[#This Row],[Views]]</f>
        <v>7.0281507366153712E-2</v>
      </c>
      <c r="N224" s="1" t="s">
        <v>22</v>
      </c>
      <c r="O224" s="4">
        <f t="shared" si="3"/>
        <v>0</v>
      </c>
    </row>
    <row r="225" spans="1:15">
      <c r="A225" s="1" t="s">
        <v>265</v>
      </c>
      <c r="B225" s="2">
        <v>44920</v>
      </c>
      <c r="C225" s="13" t="str">
        <f>TEXT(bbdd_Social_Media_Trends[[#This Row],[Post_Date]],"aaaa-mm")</f>
        <v>2022-12</v>
      </c>
      <c r="D225" s="1" t="s">
        <v>27</v>
      </c>
      <c r="E225" s="1" t="s">
        <v>46</v>
      </c>
      <c r="F225" s="1" t="s">
        <v>41</v>
      </c>
      <c r="G225" s="1" t="s">
        <v>44</v>
      </c>
      <c r="H225">
        <v>4732360</v>
      </c>
      <c r="I225">
        <v>84552</v>
      </c>
      <c r="J225">
        <v>21664</v>
      </c>
      <c r="K225">
        <v>36363</v>
      </c>
      <c r="L225">
        <f>bbdd_Social_Media_Trends[[#This Row],[Likes]]+bbdd_Social_Media_Trends[[#This Row],[Shares]]+bbdd_Social_Media_Trends[[#This Row],[Comments]]</f>
        <v>142579</v>
      </c>
      <c r="M225">
        <f>bbdd_Social_Media_Trends[[#This Row],[Interactions]]/bbdd_Social_Media_Trends[[#This Row],[Views]]</f>
        <v>3.012851938567649E-2</v>
      </c>
      <c r="N225" s="1" t="s">
        <v>22</v>
      </c>
      <c r="O225" s="4">
        <f t="shared" si="3"/>
        <v>0</v>
      </c>
    </row>
    <row r="226" spans="1:15">
      <c r="A226" s="1" t="s">
        <v>266</v>
      </c>
      <c r="B226" s="2">
        <v>44990</v>
      </c>
      <c r="C226" s="13" t="str">
        <f>TEXT(bbdd_Social_Media_Trends[[#This Row],[Post_Date]],"aaaa-mm")</f>
        <v>2023-03</v>
      </c>
      <c r="D226" s="1" t="s">
        <v>27</v>
      </c>
      <c r="E226" s="1" t="s">
        <v>39</v>
      </c>
      <c r="F226" s="1" t="s">
        <v>14</v>
      </c>
      <c r="G226" s="1" t="s">
        <v>37</v>
      </c>
      <c r="H226">
        <v>2510808</v>
      </c>
      <c r="I226">
        <v>348707</v>
      </c>
      <c r="J226">
        <v>17968</v>
      </c>
      <c r="K226">
        <v>46925</v>
      </c>
      <c r="L226">
        <f>bbdd_Social_Media_Trends[[#This Row],[Likes]]+bbdd_Social_Media_Trends[[#This Row],[Shares]]+bbdd_Social_Media_Trends[[#This Row],[Comments]]</f>
        <v>413600</v>
      </c>
      <c r="M226">
        <f>bbdd_Social_Media_Trends[[#This Row],[Interactions]]/bbdd_Social_Media_Trends[[#This Row],[Views]]</f>
        <v>0.16472784856508343</v>
      </c>
      <c r="N226" s="1" t="s">
        <v>16</v>
      </c>
      <c r="O226" s="4">
        <f t="shared" si="3"/>
        <v>0</v>
      </c>
    </row>
    <row r="227" spans="1:15" hidden="1">
      <c r="A227" s="1" t="s">
        <v>267</v>
      </c>
      <c r="B227" s="2">
        <v>45166</v>
      </c>
      <c r="C227" s="13" t="str">
        <f>TEXT(bbdd_Social_Media_Trends[[#This Row],[Post_Date]],"aaaa-mm")</f>
        <v>2023-08</v>
      </c>
      <c r="D227" s="1" t="s">
        <v>18</v>
      </c>
      <c r="E227" s="1" t="s">
        <v>19</v>
      </c>
      <c r="F227" s="1" t="s">
        <v>14</v>
      </c>
      <c r="G227" s="1" t="s">
        <v>60</v>
      </c>
      <c r="H227">
        <v>2710672</v>
      </c>
      <c r="I227">
        <v>252420</v>
      </c>
      <c r="J227">
        <v>23167</v>
      </c>
      <c r="K227">
        <v>5670</v>
      </c>
      <c r="L227">
        <f>bbdd_Social_Media_Trends[[#This Row],[Likes]]+bbdd_Social_Media_Trends[[#This Row],[Shares]]+bbdd_Social_Media_Trends[[#This Row],[Comments]]</f>
        <v>281257</v>
      </c>
      <c r="M227">
        <f>bbdd_Social_Media_Trends[[#This Row],[Interactions]]/bbdd_Social_Media_Trends[[#This Row],[Views]]</f>
        <v>0.10375914164458112</v>
      </c>
      <c r="N227" s="1" t="s">
        <v>29</v>
      </c>
      <c r="O227" s="4">
        <f t="shared" si="3"/>
        <v>0</v>
      </c>
    </row>
    <row r="228" spans="1:15" hidden="1">
      <c r="A228" s="1" t="s">
        <v>268</v>
      </c>
      <c r="B228" s="2">
        <v>44756</v>
      </c>
      <c r="C228" s="13" t="str">
        <f>TEXT(bbdd_Social_Media_Trends[[#This Row],[Post_Date]],"aaaa-mm")</f>
        <v>2022-07</v>
      </c>
      <c r="D228" s="1" t="s">
        <v>12</v>
      </c>
      <c r="E228" s="1" t="s">
        <v>52</v>
      </c>
      <c r="F228" s="1" t="s">
        <v>20</v>
      </c>
      <c r="G228" s="1" t="s">
        <v>28</v>
      </c>
      <c r="H228">
        <v>4096796</v>
      </c>
      <c r="I228">
        <v>365062</v>
      </c>
      <c r="J228">
        <v>58371</v>
      </c>
      <c r="K228">
        <v>48138</v>
      </c>
      <c r="L228">
        <f>bbdd_Social_Media_Trends[[#This Row],[Likes]]+bbdd_Social_Media_Trends[[#This Row],[Shares]]+bbdd_Social_Media_Trends[[#This Row],[Comments]]</f>
        <v>471571</v>
      </c>
      <c r="M228">
        <f>bbdd_Social_Media_Trends[[#This Row],[Interactions]]/bbdd_Social_Media_Trends[[#This Row],[Views]]</f>
        <v>0.11510726919280335</v>
      </c>
      <c r="N228" s="1" t="s">
        <v>22</v>
      </c>
      <c r="O228" s="4">
        <f t="shared" si="3"/>
        <v>0</v>
      </c>
    </row>
    <row r="229" spans="1:15">
      <c r="A229" s="1" t="s">
        <v>269</v>
      </c>
      <c r="B229" s="2">
        <v>45014</v>
      </c>
      <c r="C229" s="13" t="str">
        <f>TEXT(bbdd_Social_Media_Trends[[#This Row],[Post_Date]],"aaaa-mm")</f>
        <v>2023-03</v>
      </c>
      <c r="D229" s="1" t="s">
        <v>27</v>
      </c>
      <c r="E229" s="1" t="s">
        <v>39</v>
      </c>
      <c r="F229" s="1" t="s">
        <v>41</v>
      </c>
      <c r="G229" s="1" t="s">
        <v>15</v>
      </c>
      <c r="H229">
        <v>940184</v>
      </c>
      <c r="I229">
        <v>131729</v>
      </c>
      <c r="J229">
        <v>1559</v>
      </c>
      <c r="K229">
        <v>12135</v>
      </c>
      <c r="L229">
        <f>bbdd_Social_Media_Trends[[#This Row],[Likes]]+bbdd_Social_Media_Trends[[#This Row],[Shares]]+bbdd_Social_Media_Trends[[#This Row],[Comments]]</f>
        <v>145423</v>
      </c>
      <c r="M229">
        <f>bbdd_Social_Media_Trends[[#This Row],[Interactions]]/bbdd_Social_Media_Trends[[#This Row],[Views]]</f>
        <v>0.15467504233213925</v>
      </c>
      <c r="N229" s="1" t="s">
        <v>29</v>
      </c>
      <c r="O229" s="4">
        <f t="shared" si="3"/>
        <v>0</v>
      </c>
    </row>
    <row r="230" spans="1:15" hidden="1">
      <c r="A230" s="1" t="s">
        <v>270</v>
      </c>
      <c r="B230" s="2">
        <v>45054</v>
      </c>
      <c r="C230" s="13" t="str">
        <f>TEXT(bbdd_Social_Media_Trends[[#This Row],[Post_Date]],"aaaa-mm")</f>
        <v>2023-05</v>
      </c>
      <c r="D230" s="1" t="s">
        <v>24</v>
      </c>
      <c r="E230" s="1" t="s">
        <v>49</v>
      </c>
      <c r="F230" s="1" t="s">
        <v>20</v>
      </c>
      <c r="G230" s="1" t="s">
        <v>60</v>
      </c>
      <c r="H230">
        <v>2184148</v>
      </c>
      <c r="I230">
        <v>326178</v>
      </c>
      <c r="J230">
        <v>46185</v>
      </c>
      <c r="K230">
        <v>1902</v>
      </c>
      <c r="L230">
        <f>bbdd_Social_Media_Trends[[#This Row],[Likes]]+bbdd_Social_Media_Trends[[#This Row],[Shares]]+bbdd_Social_Media_Trends[[#This Row],[Comments]]</f>
        <v>374265</v>
      </c>
      <c r="M230">
        <f>bbdd_Social_Media_Trends[[#This Row],[Interactions]]/bbdd_Social_Media_Trends[[#This Row],[Views]]</f>
        <v>0.17135514626298218</v>
      </c>
      <c r="N230" s="1" t="s">
        <v>16</v>
      </c>
      <c r="O230" s="4">
        <f t="shared" si="3"/>
        <v>0</v>
      </c>
    </row>
    <row r="231" spans="1:15" hidden="1">
      <c r="A231" s="1" t="s">
        <v>271</v>
      </c>
      <c r="B231" s="2">
        <v>44773</v>
      </c>
      <c r="C231" s="13" t="str">
        <f>TEXT(bbdd_Social_Media_Trends[[#This Row],[Post_Date]],"aaaa-mm")</f>
        <v>2022-07</v>
      </c>
      <c r="D231" s="1" t="s">
        <v>18</v>
      </c>
      <c r="E231" s="1" t="s">
        <v>13</v>
      </c>
      <c r="F231" s="1" t="s">
        <v>20</v>
      </c>
      <c r="G231" s="1" t="s">
        <v>28</v>
      </c>
      <c r="H231">
        <v>1498512</v>
      </c>
      <c r="I231">
        <v>205870</v>
      </c>
      <c r="J231">
        <v>16834</v>
      </c>
      <c r="K231">
        <v>34865</v>
      </c>
      <c r="L231">
        <f>bbdd_Social_Media_Trends[[#This Row],[Likes]]+bbdd_Social_Media_Trends[[#This Row],[Shares]]+bbdd_Social_Media_Trends[[#This Row],[Comments]]</f>
        <v>257569</v>
      </c>
      <c r="M231">
        <f>bbdd_Social_Media_Trends[[#This Row],[Interactions]]/bbdd_Social_Media_Trends[[#This Row],[Views]]</f>
        <v>0.17188317477604451</v>
      </c>
      <c r="N231" s="1" t="s">
        <v>22</v>
      </c>
      <c r="O231" s="4">
        <f t="shared" si="3"/>
        <v>0</v>
      </c>
    </row>
    <row r="232" spans="1:15" hidden="1">
      <c r="A232" s="1" t="s">
        <v>272</v>
      </c>
      <c r="B232" s="2">
        <v>44698</v>
      </c>
      <c r="C232" s="13" t="str">
        <f>TEXT(bbdd_Social_Media_Trends[[#This Row],[Post_Date]],"aaaa-mm")</f>
        <v>2022-05</v>
      </c>
      <c r="D232" s="1" t="s">
        <v>18</v>
      </c>
      <c r="E232" s="1" t="s">
        <v>31</v>
      </c>
      <c r="F232" s="1" t="s">
        <v>14</v>
      </c>
      <c r="G232" s="1" t="s">
        <v>44</v>
      </c>
      <c r="H232">
        <v>4300552</v>
      </c>
      <c r="I232">
        <v>428951</v>
      </c>
      <c r="J232">
        <v>18627</v>
      </c>
      <c r="K232">
        <v>12148</v>
      </c>
      <c r="L232">
        <f>bbdd_Social_Media_Trends[[#This Row],[Likes]]+bbdd_Social_Media_Trends[[#This Row],[Shares]]+bbdd_Social_Media_Trends[[#This Row],[Comments]]</f>
        <v>459726</v>
      </c>
      <c r="M232">
        <f>bbdd_Social_Media_Trends[[#This Row],[Interactions]]/bbdd_Social_Media_Trends[[#This Row],[Views]]</f>
        <v>0.10689930036888289</v>
      </c>
      <c r="N232" s="1" t="s">
        <v>29</v>
      </c>
      <c r="O232" s="4">
        <f t="shared" si="3"/>
        <v>0</v>
      </c>
    </row>
    <row r="233" spans="1:15">
      <c r="A233" s="1" t="s">
        <v>273</v>
      </c>
      <c r="B233" s="2">
        <v>45276</v>
      </c>
      <c r="C233" s="13" t="str">
        <f>TEXT(bbdd_Social_Media_Trends[[#This Row],[Post_Date]],"aaaa-mm")</f>
        <v>2023-12</v>
      </c>
      <c r="D233" s="1" t="s">
        <v>27</v>
      </c>
      <c r="E233" s="1" t="s">
        <v>13</v>
      </c>
      <c r="F233" s="1" t="s">
        <v>47</v>
      </c>
      <c r="G233" s="1" t="s">
        <v>37</v>
      </c>
      <c r="H233">
        <v>3267055</v>
      </c>
      <c r="I233">
        <v>133930</v>
      </c>
      <c r="J233">
        <v>81976</v>
      </c>
      <c r="K233">
        <v>22080</v>
      </c>
      <c r="L233">
        <f>bbdd_Social_Media_Trends[[#This Row],[Likes]]+bbdd_Social_Media_Trends[[#This Row],[Shares]]+bbdd_Social_Media_Trends[[#This Row],[Comments]]</f>
        <v>237986</v>
      </c>
      <c r="M233">
        <f>bbdd_Social_Media_Trends[[#This Row],[Interactions]]/bbdd_Social_Media_Trends[[#This Row],[Views]]</f>
        <v>7.2844197603040048E-2</v>
      </c>
      <c r="N233" s="1" t="s">
        <v>29</v>
      </c>
      <c r="O233" s="4">
        <f t="shared" si="3"/>
        <v>0</v>
      </c>
    </row>
    <row r="234" spans="1:15" hidden="1">
      <c r="A234" s="1" t="s">
        <v>274</v>
      </c>
      <c r="B234" s="2">
        <v>44628</v>
      </c>
      <c r="C234" s="13" t="str">
        <f>TEXT(bbdd_Social_Media_Trends[[#This Row],[Post_Date]],"aaaa-mm")</f>
        <v>2022-03</v>
      </c>
      <c r="D234" s="1" t="s">
        <v>12</v>
      </c>
      <c r="E234" s="1" t="s">
        <v>52</v>
      </c>
      <c r="F234" s="1" t="s">
        <v>32</v>
      </c>
      <c r="G234" s="1" t="s">
        <v>50</v>
      </c>
      <c r="H234">
        <v>2095875</v>
      </c>
      <c r="I234">
        <v>78244</v>
      </c>
      <c r="J234">
        <v>43598</v>
      </c>
      <c r="K234">
        <v>16006</v>
      </c>
      <c r="L234">
        <f>bbdd_Social_Media_Trends[[#This Row],[Likes]]+bbdd_Social_Media_Trends[[#This Row],[Shares]]+bbdd_Social_Media_Trends[[#This Row],[Comments]]</f>
        <v>137848</v>
      </c>
      <c r="M234">
        <f>bbdd_Social_Media_Trends[[#This Row],[Interactions]]/bbdd_Social_Media_Trends[[#This Row],[Views]]</f>
        <v>6.57710979900996E-2</v>
      </c>
      <c r="N234" s="1" t="s">
        <v>29</v>
      </c>
      <c r="O234" s="4">
        <f t="shared" si="3"/>
        <v>0</v>
      </c>
    </row>
    <row r="235" spans="1:15">
      <c r="A235" s="1" t="s">
        <v>275</v>
      </c>
      <c r="B235" s="2">
        <v>44753</v>
      </c>
      <c r="C235" s="13" t="str">
        <f>TEXT(bbdd_Social_Media_Trends[[#This Row],[Post_Date]],"aaaa-mm")</f>
        <v>2022-07</v>
      </c>
      <c r="D235" s="1" t="s">
        <v>27</v>
      </c>
      <c r="E235" s="1" t="s">
        <v>19</v>
      </c>
      <c r="F235" s="1" t="s">
        <v>20</v>
      </c>
      <c r="G235" s="1" t="s">
        <v>60</v>
      </c>
      <c r="H235">
        <v>1465227</v>
      </c>
      <c r="I235">
        <v>158579</v>
      </c>
      <c r="J235">
        <v>8809</v>
      </c>
      <c r="K235">
        <v>33511</v>
      </c>
      <c r="L235">
        <f>bbdd_Social_Media_Trends[[#This Row],[Likes]]+bbdd_Social_Media_Trends[[#This Row],[Shares]]+bbdd_Social_Media_Trends[[#This Row],[Comments]]</f>
        <v>200899</v>
      </c>
      <c r="M235">
        <f>bbdd_Social_Media_Trends[[#This Row],[Interactions]]/bbdd_Social_Media_Trends[[#This Row],[Views]]</f>
        <v>0.13711117799494549</v>
      </c>
      <c r="N235" s="1" t="s">
        <v>16</v>
      </c>
      <c r="O235" s="4">
        <f t="shared" si="3"/>
        <v>0</v>
      </c>
    </row>
    <row r="236" spans="1:15">
      <c r="A236" s="1" t="s">
        <v>276</v>
      </c>
      <c r="B236" s="2">
        <v>45224</v>
      </c>
      <c r="C236" s="13" t="str">
        <f>TEXT(bbdd_Social_Media_Trends[[#This Row],[Post_Date]],"aaaa-mm")</f>
        <v>2023-10</v>
      </c>
      <c r="D236" s="1" t="s">
        <v>27</v>
      </c>
      <c r="E236" s="1" t="s">
        <v>49</v>
      </c>
      <c r="F236" s="1" t="s">
        <v>47</v>
      </c>
      <c r="G236" s="1" t="s">
        <v>37</v>
      </c>
      <c r="H236">
        <v>1715566</v>
      </c>
      <c r="I236">
        <v>326676</v>
      </c>
      <c r="J236">
        <v>69635</v>
      </c>
      <c r="K236">
        <v>19235</v>
      </c>
      <c r="L236">
        <f>bbdd_Social_Media_Trends[[#This Row],[Likes]]+bbdd_Social_Media_Trends[[#This Row],[Shares]]+bbdd_Social_Media_Trends[[#This Row],[Comments]]</f>
        <v>415546</v>
      </c>
      <c r="M236">
        <f>bbdd_Social_Media_Trends[[#This Row],[Interactions]]/bbdd_Social_Media_Trends[[#This Row],[Views]]</f>
        <v>0.24222093466529412</v>
      </c>
      <c r="N236" s="1" t="s">
        <v>29</v>
      </c>
      <c r="O236" s="4">
        <f t="shared" si="3"/>
        <v>0</v>
      </c>
    </row>
    <row r="237" spans="1:15" hidden="1">
      <c r="A237" s="1" t="s">
        <v>277</v>
      </c>
      <c r="B237" s="2">
        <v>45154</v>
      </c>
      <c r="C237" s="13" t="str">
        <f>TEXT(bbdd_Social_Media_Trends[[#This Row],[Post_Date]],"aaaa-mm")</f>
        <v>2023-08</v>
      </c>
      <c r="D237" s="1" t="s">
        <v>18</v>
      </c>
      <c r="E237" s="1" t="s">
        <v>52</v>
      </c>
      <c r="F237" s="1" t="s">
        <v>47</v>
      </c>
      <c r="G237" s="1" t="s">
        <v>25</v>
      </c>
      <c r="H237">
        <v>4708687</v>
      </c>
      <c r="I237">
        <v>133736</v>
      </c>
      <c r="J237">
        <v>49028</v>
      </c>
      <c r="K237">
        <v>3765</v>
      </c>
      <c r="L237">
        <f>bbdd_Social_Media_Trends[[#This Row],[Likes]]+bbdd_Social_Media_Trends[[#This Row],[Shares]]+bbdd_Social_Media_Trends[[#This Row],[Comments]]</f>
        <v>186529</v>
      </c>
      <c r="M237">
        <f>bbdd_Social_Media_Trends[[#This Row],[Interactions]]/bbdd_Social_Media_Trends[[#This Row],[Views]]</f>
        <v>3.9613803168484125E-2</v>
      </c>
      <c r="N237" s="1" t="s">
        <v>22</v>
      </c>
      <c r="O237" s="4">
        <f t="shared" si="3"/>
        <v>0</v>
      </c>
    </row>
    <row r="238" spans="1:15">
      <c r="A238" s="1" t="s">
        <v>278</v>
      </c>
      <c r="B238" s="2">
        <v>44582</v>
      </c>
      <c r="C238" s="13" t="str">
        <f>TEXT(bbdd_Social_Media_Trends[[#This Row],[Post_Date]],"aaaa-mm")</f>
        <v>2022-01</v>
      </c>
      <c r="D238" s="1" t="s">
        <v>27</v>
      </c>
      <c r="E238" s="1" t="s">
        <v>13</v>
      </c>
      <c r="F238" s="1" t="s">
        <v>36</v>
      </c>
      <c r="G238" s="1" t="s">
        <v>15</v>
      </c>
      <c r="H238">
        <v>1091635</v>
      </c>
      <c r="I238">
        <v>198291</v>
      </c>
      <c r="J238">
        <v>5604</v>
      </c>
      <c r="K238">
        <v>31314</v>
      </c>
      <c r="L238">
        <f>bbdd_Social_Media_Trends[[#This Row],[Likes]]+bbdd_Social_Media_Trends[[#This Row],[Shares]]+bbdd_Social_Media_Trends[[#This Row],[Comments]]</f>
        <v>235209</v>
      </c>
      <c r="M238">
        <f>bbdd_Social_Media_Trends[[#This Row],[Interactions]]/bbdd_Social_Media_Trends[[#This Row],[Views]]</f>
        <v>0.21546487608037485</v>
      </c>
      <c r="N238" s="1" t="s">
        <v>22</v>
      </c>
      <c r="O238" s="4">
        <f t="shared" si="3"/>
        <v>0</v>
      </c>
    </row>
    <row r="239" spans="1:15" hidden="1">
      <c r="A239" s="1" t="s">
        <v>279</v>
      </c>
      <c r="B239" s="2">
        <v>44681</v>
      </c>
      <c r="C239" s="13" t="str">
        <f>TEXT(bbdd_Social_Media_Trends[[#This Row],[Post_Date]],"aaaa-mm")</f>
        <v>2022-04</v>
      </c>
      <c r="D239" s="1" t="s">
        <v>12</v>
      </c>
      <c r="E239" s="1" t="s">
        <v>31</v>
      </c>
      <c r="F239" s="1" t="s">
        <v>47</v>
      </c>
      <c r="G239" s="1" t="s">
        <v>15</v>
      </c>
      <c r="H239">
        <v>1111002</v>
      </c>
      <c r="I239">
        <v>266261</v>
      </c>
      <c r="J239">
        <v>22269</v>
      </c>
      <c r="K239">
        <v>39363</v>
      </c>
      <c r="L239">
        <f>bbdd_Social_Media_Trends[[#This Row],[Likes]]+bbdd_Social_Media_Trends[[#This Row],[Shares]]+bbdd_Social_Media_Trends[[#This Row],[Comments]]</f>
        <v>327893</v>
      </c>
      <c r="M239">
        <f>bbdd_Social_Media_Trends[[#This Row],[Interactions]]/bbdd_Social_Media_Trends[[#This Row],[Views]]</f>
        <v>0.29513268202937526</v>
      </c>
      <c r="N239" s="1" t="s">
        <v>29</v>
      </c>
      <c r="O239" s="4">
        <f t="shared" si="3"/>
        <v>0</v>
      </c>
    </row>
    <row r="240" spans="1:15">
      <c r="A240" s="1" t="s">
        <v>280</v>
      </c>
      <c r="B240" s="2">
        <v>44911</v>
      </c>
      <c r="C240" s="13" t="str">
        <f>TEXT(bbdd_Social_Media_Trends[[#This Row],[Post_Date]],"aaaa-mm")</f>
        <v>2022-12</v>
      </c>
      <c r="D240" s="1" t="s">
        <v>27</v>
      </c>
      <c r="E240" s="1" t="s">
        <v>35</v>
      </c>
      <c r="F240" s="1" t="s">
        <v>32</v>
      </c>
      <c r="G240" s="1" t="s">
        <v>37</v>
      </c>
      <c r="H240">
        <v>869375</v>
      </c>
      <c r="I240">
        <v>123390</v>
      </c>
      <c r="J240">
        <v>59716</v>
      </c>
      <c r="K240">
        <v>46989</v>
      </c>
      <c r="L240">
        <f>bbdd_Social_Media_Trends[[#This Row],[Likes]]+bbdd_Social_Media_Trends[[#This Row],[Shares]]+bbdd_Social_Media_Trends[[#This Row],[Comments]]</f>
        <v>230095</v>
      </c>
      <c r="M240">
        <f>bbdd_Social_Media_Trends[[#This Row],[Interactions]]/bbdd_Social_Media_Trends[[#This Row],[Views]]</f>
        <v>0.26466714593817398</v>
      </c>
      <c r="N240" s="1" t="s">
        <v>29</v>
      </c>
      <c r="O240" s="4">
        <f t="shared" si="3"/>
        <v>0</v>
      </c>
    </row>
    <row r="241" spans="1:15" hidden="1">
      <c r="A241" s="1" t="s">
        <v>281</v>
      </c>
      <c r="B241" s="2">
        <v>45290</v>
      </c>
      <c r="C241" s="13" t="str">
        <f>TEXT(bbdd_Social_Media_Trends[[#This Row],[Post_Date]],"aaaa-mm")</f>
        <v>2023-12</v>
      </c>
      <c r="D241" s="1" t="s">
        <v>24</v>
      </c>
      <c r="E241" s="1" t="s">
        <v>39</v>
      </c>
      <c r="F241" s="1" t="s">
        <v>14</v>
      </c>
      <c r="G241" s="1" t="s">
        <v>37</v>
      </c>
      <c r="H241">
        <v>2551247</v>
      </c>
      <c r="I241">
        <v>384714</v>
      </c>
      <c r="J241">
        <v>36284</v>
      </c>
      <c r="K241">
        <v>18974</v>
      </c>
      <c r="L241">
        <f>bbdd_Social_Media_Trends[[#This Row],[Likes]]+bbdd_Social_Media_Trends[[#This Row],[Shares]]+bbdd_Social_Media_Trends[[#This Row],[Comments]]</f>
        <v>439972</v>
      </c>
      <c r="M241">
        <f>bbdd_Social_Media_Trends[[#This Row],[Interactions]]/bbdd_Social_Media_Trends[[#This Row],[Views]]</f>
        <v>0.17245370597202075</v>
      </c>
      <c r="N241" s="1" t="s">
        <v>16</v>
      </c>
      <c r="O241" s="4">
        <f t="shared" si="3"/>
        <v>0</v>
      </c>
    </row>
    <row r="242" spans="1:15">
      <c r="A242" s="1" t="s">
        <v>282</v>
      </c>
      <c r="B242" s="2">
        <v>44863</v>
      </c>
      <c r="C242" s="13" t="str">
        <f>TEXT(bbdd_Social_Media_Trends[[#This Row],[Post_Date]],"aaaa-mm")</f>
        <v>2022-10</v>
      </c>
      <c r="D242" s="1" t="s">
        <v>27</v>
      </c>
      <c r="E242" s="1" t="s">
        <v>49</v>
      </c>
      <c r="F242" s="1" t="s">
        <v>20</v>
      </c>
      <c r="G242" s="1" t="s">
        <v>21</v>
      </c>
      <c r="H242">
        <v>920528</v>
      </c>
      <c r="I242">
        <v>400658</v>
      </c>
      <c r="J242">
        <v>58158</v>
      </c>
      <c r="K242">
        <v>26810</v>
      </c>
      <c r="L242">
        <f>bbdd_Social_Media_Trends[[#This Row],[Likes]]+bbdd_Social_Media_Trends[[#This Row],[Shares]]+bbdd_Social_Media_Trends[[#This Row],[Comments]]</f>
        <v>485626</v>
      </c>
      <c r="M242">
        <f>bbdd_Social_Media_Trends[[#This Row],[Interactions]]/bbdd_Social_Media_Trends[[#This Row],[Views]]</f>
        <v>0.52755157909373751</v>
      </c>
      <c r="N242" s="1" t="s">
        <v>16</v>
      </c>
      <c r="O242" s="4">
        <f t="shared" si="3"/>
        <v>0</v>
      </c>
    </row>
    <row r="243" spans="1:15">
      <c r="A243" s="1" t="s">
        <v>283</v>
      </c>
      <c r="B243" s="2">
        <v>44989</v>
      </c>
      <c r="C243" s="13" t="str">
        <f>TEXT(bbdd_Social_Media_Trends[[#This Row],[Post_Date]],"aaaa-mm")</f>
        <v>2023-03</v>
      </c>
      <c r="D243" s="1" t="s">
        <v>27</v>
      </c>
      <c r="E243" s="1" t="s">
        <v>49</v>
      </c>
      <c r="F243" s="1" t="s">
        <v>20</v>
      </c>
      <c r="G243" s="1" t="s">
        <v>37</v>
      </c>
      <c r="H243">
        <v>2846948</v>
      </c>
      <c r="I243">
        <v>55585</v>
      </c>
      <c r="J243">
        <v>27235</v>
      </c>
      <c r="K243">
        <v>29699</v>
      </c>
      <c r="L243">
        <f>bbdd_Social_Media_Trends[[#This Row],[Likes]]+bbdd_Social_Media_Trends[[#This Row],[Shares]]+bbdd_Social_Media_Trends[[#This Row],[Comments]]</f>
        <v>112519</v>
      </c>
      <c r="M243">
        <f>bbdd_Social_Media_Trends[[#This Row],[Interactions]]/bbdd_Social_Media_Trends[[#This Row],[Views]]</f>
        <v>3.95226748082508E-2</v>
      </c>
      <c r="N243" s="1" t="s">
        <v>22</v>
      </c>
      <c r="O243" s="4">
        <f t="shared" si="3"/>
        <v>0</v>
      </c>
    </row>
    <row r="244" spans="1:15" hidden="1">
      <c r="A244" s="1" t="s">
        <v>284</v>
      </c>
      <c r="B244" s="2">
        <v>45255</v>
      </c>
      <c r="C244" s="13" t="str">
        <f>TEXT(bbdd_Social_Media_Trends[[#This Row],[Post_Date]],"aaaa-mm")</f>
        <v>2023-11</v>
      </c>
      <c r="D244" s="1" t="s">
        <v>18</v>
      </c>
      <c r="E244" s="1" t="s">
        <v>59</v>
      </c>
      <c r="F244" s="1" t="s">
        <v>20</v>
      </c>
      <c r="G244" s="1" t="s">
        <v>15</v>
      </c>
      <c r="H244">
        <v>2801638</v>
      </c>
      <c r="I244">
        <v>111973</v>
      </c>
      <c r="J244">
        <v>60593</v>
      </c>
      <c r="K244">
        <v>35663</v>
      </c>
      <c r="L244">
        <f>bbdd_Social_Media_Trends[[#This Row],[Likes]]+bbdd_Social_Media_Trends[[#This Row],[Shares]]+bbdd_Social_Media_Trends[[#This Row],[Comments]]</f>
        <v>208229</v>
      </c>
      <c r="M244">
        <f>bbdd_Social_Media_Trends[[#This Row],[Interactions]]/bbdd_Social_Media_Trends[[#This Row],[Views]]</f>
        <v>7.4324020448037903E-2</v>
      </c>
      <c r="N244" s="1" t="s">
        <v>22</v>
      </c>
      <c r="O244" s="4">
        <f t="shared" si="3"/>
        <v>0</v>
      </c>
    </row>
    <row r="245" spans="1:15" hidden="1">
      <c r="A245" s="1" t="s">
        <v>285</v>
      </c>
      <c r="B245" s="2">
        <v>45154</v>
      </c>
      <c r="C245" s="13" t="str">
        <f>TEXT(bbdd_Social_Media_Trends[[#This Row],[Post_Date]],"aaaa-mm")</f>
        <v>2023-08</v>
      </c>
      <c r="D245" s="1" t="s">
        <v>12</v>
      </c>
      <c r="E245" s="1" t="s">
        <v>31</v>
      </c>
      <c r="F245" s="1" t="s">
        <v>14</v>
      </c>
      <c r="G245" s="1" t="s">
        <v>50</v>
      </c>
      <c r="H245">
        <v>1556267</v>
      </c>
      <c r="I245">
        <v>56055</v>
      </c>
      <c r="J245">
        <v>12612</v>
      </c>
      <c r="K245">
        <v>20474</v>
      </c>
      <c r="L245">
        <f>bbdd_Social_Media_Trends[[#This Row],[Likes]]+bbdd_Social_Media_Trends[[#This Row],[Shares]]+bbdd_Social_Media_Trends[[#This Row],[Comments]]</f>
        <v>89141</v>
      </c>
      <c r="M245">
        <f>bbdd_Social_Media_Trends[[#This Row],[Interactions]]/bbdd_Social_Media_Trends[[#This Row],[Views]]</f>
        <v>5.7278731734336077E-2</v>
      </c>
      <c r="N245" s="1" t="s">
        <v>29</v>
      </c>
      <c r="O245" s="4">
        <f t="shared" si="3"/>
        <v>0</v>
      </c>
    </row>
    <row r="246" spans="1:15" hidden="1">
      <c r="A246" s="1" t="s">
        <v>286</v>
      </c>
      <c r="B246" s="2">
        <v>45195</v>
      </c>
      <c r="C246" s="13" t="str">
        <f>TEXT(bbdd_Social_Media_Trends[[#This Row],[Post_Date]],"aaaa-mm")</f>
        <v>2023-09</v>
      </c>
      <c r="D246" s="1" t="s">
        <v>12</v>
      </c>
      <c r="E246" s="1" t="s">
        <v>49</v>
      </c>
      <c r="F246" s="1" t="s">
        <v>32</v>
      </c>
      <c r="G246" s="1" t="s">
        <v>25</v>
      </c>
      <c r="H246">
        <v>1828433</v>
      </c>
      <c r="I246">
        <v>126683</v>
      </c>
      <c r="J246">
        <v>82181</v>
      </c>
      <c r="K246">
        <v>48618</v>
      </c>
      <c r="L246">
        <f>bbdd_Social_Media_Trends[[#This Row],[Likes]]+bbdd_Social_Media_Trends[[#This Row],[Shares]]+bbdd_Social_Media_Trends[[#This Row],[Comments]]</f>
        <v>257482</v>
      </c>
      <c r="M246">
        <f>bbdd_Social_Media_Trends[[#This Row],[Interactions]]/bbdd_Social_Media_Trends[[#This Row],[Views]]</f>
        <v>0.14082112934955779</v>
      </c>
      <c r="N246" s="1" t="s">
        <v>29</v>
      </c>
      <c r="O246" s="4">
        <f t="shared" si="3"/>
        <v>0</v>
      </c>
    </row>
    <row r="247" spans="1:15">
      <c r="A247" s="1" t="s">
        <v>287</v>
      </c>
      <c r="B247" s="2">
        <v>44646</v>
      </c>
      <c r="C247" s="13" t="str">
        <f>TEXT(bbdd_Social_Media_Trends[[#This Row],[Post_Date]],"aaaa-mm")</f>
        <v>2022-03</v>
      </c>
      <c r="D247" s="1" t="s">
        <v>27</v>
      </c>
      <c r="E247" s="1" t="s">
        <v>31</v>
      </c>
      <c r="F247" s="1" t="s">
        <v>32</v>
      </c>
      <c r="G247" s="1" t="s">
        <v>15</v>
      </c>
      <c r="H247">
        <v>3988715</v>
      </c>
      <c r="I247">
        <v>211316</v>
      </c>
      <c r="J247">
        <v>4804</v>
      </c>
      <c r="K247">
        <v>33837</v>
      </c>
      <c r="L247">
        <f>bbdd_Social_Media_Trends[[#This Row],[Likes]]+bbdd_Social_Media_Trends[[#This Row],[Shares]]+bbdd_Social_Media_Trends[[#This Row],[Comments]]</f>
        <v>249957</v>
      </c>
      <c r="M247">
        <f>bbdd_Social_Media_Trends[[#This Row],[Interactions]]/bbdd_Social_Media_Trends[[#This Row],[Views]]</f>
        <v>6.2666046583924898E-2</v>
      </c>
      <c r="N247" s="1" t="s">
        <v>22</v>
      </c>
      <c r="O247" s="4">
        <f t="shared" si="3"/>
        <v>0</v>
      </c>
    </row>
    <row r="248" spans="1:15" hidden="1">
      <c r="A248" s="1" t="s">
        <v>288</v>
      </c>
      <c r="B248" s="2">
        <v>44835</v>
      </c>
      <c r="C248" s="13" t="str">
        <f>TEXT(bbdd_Social_Media_Trends[[#This Row],[Post_Date]],"aaaa-mm")</f>
        <v>2022-10</v>
      </c>
      <c r="D248" s="1" t="s">
        <v>12</v>
      </c>
      <c r="E248" s="1" t="s">
        <v>59</v>
      </c>
      <c r="F248" s="1" t="s">
        <v>14</v>
      </c>
      <c r="G248" s="1" t="s">
        <v>50</v>
      </c>
      <c r="H248">
        <v>3290858</v>
      </c>
      <c r="I248">
        <v>250085</v>
      </c>
      <c r="J248">
        <v>41283</v>
      </c>
      <c r="K248">
        <v>20251</v>
      </c>
      <c r="L248">
        <f>bbdd_Social_Media_Trends[[#This Row],[Likes]]+bbdd_Social_Media_Trends[[#This Row],[Shares]]+bbdd_Social_Media_Trends[[#This Row],[Comments]]</f>
        <v>311619</v>
      </c>
      <c r="M248">
        <f>bbdd_Social_Media_Trends[[#This Row],[Interactions]]/bbdd_Social_Media_Trends[[#This Row],[Views]]</f>
        <v>9.4692326438880078E-2</v>
      </c>
      <c r="N248" s="1" t="s">
        <v>16</v>
      </c>
      <c r="O248" s="4">
        <f t="shared" si="3"/>
        <v>0</v>
      </c>
    </row>
    <row r="249" spans="1:15">
      <c r="A249" s="1" t="s">
        <v>289</v>
      </c>
      <c r="B249" s="2">
        <v>44582</v>
      </c>
      <c r="C249" s="13" t="str">
        <f>TEXT(bbdd_Social_Media_Trends[[#This Row],[Post_Date]],"aaaa-mm")</f>
        <v>2022-01</v>
      </c>
      <c r="D249" s="1" t="s">
        <v>27</v>
      </c>
      <c r="E249" s="1" t="s">
        <v>49</v>
      </c>
      <c r="F249" s="1" t="s">
        <v>36</v>
      </c>
      <c r="G249" s="1" t="s">
        <v>60</v>
      </c>
      <c r="H249">
        <v>3703315</v>
      </c>
      <c r="I249">
        <v>449350</v>
      </c>
      <c r="J249">
        <v>54600</v>
      </c>
      <c r="K249">
        <v>26510</v>
      </c>
      <c r="L249">
        <f>bbdd_Social_Media_Trends[[#This Row],[Likes]]+bbdd_Social_Media_Trends[[#This Row],[Shares]]+bbdd_Social_Media_Trends[[#This Row],[Comments]]</f>
        <v>530460</v>
      </c>
      <c r="M249">
        <f>bbdd_Social_Media_Trends[[#This Row],[Interactions]]/bbdd_Social_Media_Trends[[#This Row],[Views]]</f>
        <v>0.14323923295749888</v>
      </c>
      <c r="N249" s="1" t="s">
        <v>22</v>
      </c>
      <c r="O249" s="4">
        <f t="shared" si="3"/>
        <v>0</v>
      </c>
    </row>
    <row r="250" spans="1:15" hidden="1">
      <c r="A250" s="1" t="s">
        <v>290</v>
      </c>
      <c r="B250" s="2">
        <v>44863</v>
      </c>
      <c r="C250" s="13" t="str">
        <f>TEXT(bbdd_Social_Media_Trends[[#This Row],[Post_Date]],"aaaa-mm")</f>
        <v>2022-10</v>
      </c>
      <c r="D250" s="1" t="s">
        <v>12</v>
      </c>
      <c r="E250" s="1" t="s">
        <v>19</v>
      </c>
      <c r="F250" s="1" t="s">
        <v>32</v>
      </c>
      <c r="G250" s="1" t="s">
        <v>50</v>
      </c>
      <c r="H250">
        <v>506215</v>
      </c>
      <c r="I250">
        <v>303740</v>
      </c>
      <c r="J250">
        <v>98918</v>
      </c>
      <c r="K250">
        <v>36904</v>
      </c>
      <c r="L250">
        <f>bbdd_Social_Media_Trends[[#This Row],[Likes]]+bbdd_Social_Media_Trends[[#This Row],[Shares]]+bbdd_Social_Media_Trends[[#This Row],[Comments]]</f>
        <v>439562</v>
      </c>
      <c r="M250">
        <f>bbdd_Social_Media_Trends[[#This Row],[Interactions]]/bbdd_Social_Media_Trends[[#This Row],[Views]]</f>
        <v>0.86833065002024834</v>
      </c>
      <c r="N250" s="1" t="s">
        <v>22</v>
      </c>
      <c r="O250" s="4">
        <f t="shared" si="3"/>
        <v>0</v>
      </c>
    </row>
    <row r="251" spans="1:15">
      <c r="A251" s="1" t="s">
        <v>291</v>
      </c>
      <c r="B251" s="2">
        <v>44743</v>
      </c>
      <c r="C251" s="13" t="str">
        <f>TEXT(bbdd_Social_Media_Trends[[#This Row],[Post_Date]],"aaaa-mm")</f>
        <v>2022-07</v>
      </c>
      <c r="D251" s="1" t="s">
        <v>27</v>
      </c>
      <c r="E251" s="1" t="s">
        <v>52</v>
      </c>
      <c r="F251" s="1" t="s">
        <v>32</v>
      </c>
      <c r="G251" s="1" t="s">
        <v>50</v>
      </c>
      <c r="H251">
        <v>762333</v>
      </c>
      <c r="I251">
        <v>406861</v>
      </c>
      <c r="J251">
        <v>79834</v>
      </c>
      <c r="K251">
        <v>13785</v>
      </c>
      <c r="L251">
        <f>bbdd_Social_Media_Trends[[#This Row],[Likes]]+bbdd_Social_Media_Trends[[#This Row],[Shares]]+bbdd_Social_Media_Trends[[#This Row],[Comments]]</f>
        <v>500480</v>
      </c>
      <c r="M251">
        <f>bbdd_Social_Media_Trends[[#This Row],[Interactions]]/bbdd_Social_Media_Trends[[#This Row],[Views]]</f>
        <v>0.65651099978618266</v>
      </c>
      <c r="N251" s="1" t="s">
        <v>22</v>
      </c>
      <c r="O251" s="4">
        <f t="shared" si="3"/>
        <v>0</v>
      </c>
    </row>
    <row r="252" spans="1:15" hidden="1">
      <c r="A252" s="1" t="s">
        <v>292</v>
      </c>
      <c r="B252" s="2">
        <v>45049</v>
      </c>
      <c r="C252" s="13" t="str">
        <f>TEXT(bbdd_Social_Media_Trends[[#This Row],[Post_Date]],"aaaa-mm")</f>
        <v>2023-05</v>
      </c>
      <c r="D252" s="1" t="s">
        <v>24</v>
      </c>
      <c r="E252" s="1" t="s">
        <v>31</v>
      </c>
      <c r="F252" s="1" t="s">
        <v>32</v>
      </c>
      <c r="G252" s="1" t="s">
        <v>25</v>
      </c>
      <c r="H252">
        <v>3252738</v>
      </c>
      <c r="I252">
        <v>420498</v>
      </c>
      <c r="J252">
        <v>5811</v>
      </c>
      <c r="K252">
        <v>2661</v>
      </c>
      <c r="L252">
        <f>bbdd_Social_Media_Trends[[#This Row],[Likes]]+bbdd_Social_Media_Trends[[#This Row],[Shares]]+bbdd_Social_Media_Trends[[#This Row],[Comments]]</f>
        <v>428970</v>
      </c>
      <c r="M252">
        <f>bbdd_Social_Media_Trends[[#This Row],[Interactions]]/bbdd_Social_Media_Trends[[#This Row],[Views]]</f>
        <v>0.13187966568472467</v>
      </c>
      <c r="N252" s="1" t="s">
        <v>16</v>
      </c>
      <c r="O252" s="4">
        <f t="shared" si="3"/>
        <v>0</v>
      </c>
    </row>
    <row r="253" spans="1:15" hidden="1">
      <c r="A253" s="1" t="s">
        <v>293</v>
      </c>
      <c r="B253" s="2">
        <v>45237</v>
      </c>
      <c r="C253" s="13" t="str">
        <f>TEXT(bbdd_Social_Media_Trends[[#This Row],[Post_Date]],"aaaa-mm")</f>
        <v>2023-11</v>
      </c>
      <c r="D253" s="1" t="s">
        <v>18</v>
      </c>
      <c r="E253" s="1" t="s">
        <v>59</v>
      </c>
      <c r="F253" s="1" t="s">
        <v>36</v>
      </c>
      <c r="G253" s="1" t="s">
        <v>44</v>
      </c>
      <c r="H253">
        <v>4080585</v>
      </c>
      <c r="I253">
        <v>203708</v>
      </c>
      <c r="J253">
        <v>22677</v>
      </c>
      <c r="K253">
        <v>23693</v>
      </c>
      <c r="L253">
        <f>bbdd_Social_Media_Trends[[#This Row],[Likes]]+bbdd_Social_Media_Trends[[#This Row],[Shares]]+bbdd_Social_Media_Trends[[#This Row],[Comments]]</f>
        <v>250078</v>
      </c>
      <c r="M253">
        <f>bbdd_Social_Media_Trends[[#This Row],[Interactions]]/bbdd_Social_Media_Trends[[#This Row],[Views]]</f>
        <v>6.128484028638051E-2</v>
      </c>
      <c r="N253" s="1" t="s">
        <v>22</v>
      </c>
      <c r="O253" s="4">
        <f t="shared" si="3"/>
        <v>0</v>
      </c>
    </row>
    <row r="254" spans="1:15" hidden="1">
      <c r="A254" s="1" t="s">
        <v>294</v>
      </c>
      <c r="B254" s="2">
        <v>45008</v>
      </c>
      <c r="C254" s="13" t="str">
        <f>TEXT(bbdd_Social_Media_Trends[[#This Row],[Post_Date]],"aaaa-mm")</f>
        <v>2023-03</v>
      </c>
      <c r="D254" s="1" t="s">
        <v>12</v>
      </c>
      <c r="E254" s="1" t="s">
        <v>35</v>
      </c>
      <c r="F254" s="1" t="s">
        <v>36</v>
      </c>
      <c r="G254" s="1" t="s">
        <v>44</v>
      </c>
      <c r="H254">
        <v>1450112</v>
      </c>
      <c r="I254">
        <v>409512</v>
      </c>
      <c r="J254">
        <v>91982</v>
      </c>
      <c r="K254">
        <v>9118</v>
      </c>
      <c r="L254">
        <f>bbdd_Social_Media_Trends[[#This Row],[Likes]]+bbdd_Social_Media_Trends[[#This Row],[Shares]]+bbdd_Social_Media_Trends[[#This Row],[Comments]]</f>
        <v>510612</v>
      </c>
      <c r="M254">
        <f>bbdd_Social_Media_Trends[[#This Row],[Interactions]]/bbdd_Social_Media_Trends[[#This Row],[Views]]</f>
        <v>0.35211900873863539</v>
      </c>
      <c r="N254" s="1" t="s">
        <v>22</v>
      </c>
      <c r="O254" s="4">
        <f t="shared" si="3"/>
        <v>0</v>
      </c>
    </row>
    <row r="255" spans="1:15" hidden="1">
      <c r="A255" s="1" t="s">
        <v>295</v>
      </c>
      <c r="B255" s="2">
        <v>44626</v>
      </c>
      <c r="C255" s="13" t="str">
        <f>TEXT(bbdd_Social_Media_Trends[[#This Row],[Post_Date]],"aaaa-mm")</f>
        <v>2022-03</v>
      </c>
      <c r="D255" s="1" t="s">
        <v>24</v>
      </c>
      <c r="E255" s="1" t="s">
        <v>39</v>
      </c>
      <c r="F255" s="1" t="s">
        <v>32</v>
      </c>
      <c r="G255" s="1" t="s">
        <v>15</v>
      </c>
      <c r="H255">
        <v>2512592</v>
      </c>
      <c r="I255">
        <v>418988</v>
      </c>
      <c r="J255">
        <v>4122</v>
      </c>
      <c r="K255">
        <v>18706</v>
      </c>
      <c r="L255">
        <f>bbdd_Social_Media_Trends[[#This Row],[Likes]]+bbdd_Social_Media_Trends[[#This Row],[Shares]]+bbdd_Social_Media_Trends[[#This Row],[Comments]]</f>
        <v>441816</v>
      </c>
      <c r="M255">
        <f>bbdd_Social_Media_Trends[[#This Row],[Interactions]]/bbdd_Social_Media_Trends[[#This Row],[Views]]</f>
        <v>0.17584072543413334</v>
      </c>
      <c r="N255" s="1" t="s">
        <v>29</v>
      </c>
      <c r="O255" s="4">
        <f t="shared" si="3"/>
        <v>0</v>
      </c>
    </row>
    <row r="256" spans="1:15" hidden="1">
      <c r="A256" s="1" t="s">
        <v>296</v>
      </c>
      <c r="B256" s="2">
        <v>45236</v>
      </c>
      <c r="C256" s="13" t="str">
        <f>TEXT(bbdd_Social_Media_Trends[[#This Row],[Post_Date]],"aaaa-mm")</f>
        <v>2023-11</v>
      </c>
      <c r="D256" s="1" t="s">
        <v>12</v>
      </c>
      <c r="E256" s="1" t="s">
        <v>52</v>
      </c>
      <c r="F256" s="1" t="s">
        <v>14</v>
      </c>
      <c r="G256" s="1" t="s">
        <v>37</v>
      </c>
      <c r="H256">
        <v>3714148</v>
      </c>
      <c r="I256">
        <v>291659</v>
      </c>
      <c r="J256">
        <v>27722</v>
      </c>
      <c r="K256">
        <v>28024</v>
      </c>
      <c r="L256">
        <f>bbdd_Social_Media_Trends[[#This Row],[Likes]]+bbdd_Social_Media_Trends[[#This Row],[Shares]]+bbdd_Social_Media_Trends[[#This Row],[Comments]]</f>
        <v>347405</v>
      </c>
      <c r="M256">
        <f>bbdd_Social_Media_Trends[[#This Row],[Interactions]]/bbdd_Social_Media_Trends[[#This Row],[Views]]</f>
        <v>9.3535583396245917E-2</v>
      </c>
      <c r="N256" s="1" t="s">
        <v>16</v>
      </c>
      <c r="O256" s="4">
        <f t="shared" si="3"/>
        <v>0</v>
      </c>
    </row>
    <row r="257" spans="1:15" hidden="1">
      <c r="A257" s="1" t="s">
        <v>297</v>
      </c>
      <c r="B257" s="2">
        <v>44719</v>
      </c>
      <c r="C257" s="13" t="str">
        <f>TEXT(bbdd_Social_Media_Trends[[#This Row],[Post_Date]],"aaaa-mm")</f>
        <v>2022-06</v>
      </c>
      <c r="D257" s="1" t="s">
        <v>24</v>
      </c>
      <c r="E257" s="1" t="s">
        <v>13</v>
      </c>
      <c r="F257" s="1" t="s">
        <v>36</v>
      </c>
      <c r="G257" s="1" t="s">
        <v>60</v>
      </c>
      <c r="H257">
        <v>2276898</v>
      </c>
      <c r="I257">
        <v>337038</v>
      </c>
      <c r="J257">
        <v>56049</v>
      </c>
      <c r="K257">
        <v>13735</v>
      </c>
      <c r="L257">
        <f>bbdd_Social_Media_Trends[[#This Row],[Likes]]+bbdd_Social_Media_Trends[[#This Row],[Shares]]+bbdd_Social_Media_Trends[[#This Row],[Comments]]</f>
        <v>406822</v>
      </c>
      <c r="M257">
        <f>bbdd_Social_Media_Trends[[#This Row],[Interactions]]/bbdd_Social_Media_Trends[[#This Row],[Views]]</f>
        <v>0.17867379215054868</v>
      </c>
      <c r="N257" s="1" t="s">
        <v>22</v>
      </c>
      <c r="O257" s="4">
        <f t="shared" si="3"/>
        <v>0</v>
      </c>
    </row>
    <row r="258" spans="1:15">
      <c r="A258" s="1" t="s">
        <v>298</v>
      </c>
      <c r="B258" s="2">
        <v>45149</v>
      </c>
      <c r="C258" s="13" t="str">
        <f>TEXT(bbdd_Social_Media_Trends[[#This Row],[Post_Date]],"aaaa-mm")</f>
        <v>2023-08</v>
      </c>
      <c r="D258" s="1" t="s">
        <v>27</v>
      </c>
      <c r="E258" s="1" t="s">
        <v>13</v>
      </c>
      <c r="F258" s="1" t="s">
        <v>20</v>
      </c>
      <c r="G258" s="1" t="s">
        <v>28</v>
      </c>
      <c r="H258">
        <v>342675</v>
      </c>
      <c r="I258">
        <v>493624</v>
      </c>
      <c r="J258">
        <v>4168</v>
      </c>
      <c r="K258">
        <v>35727</v>
      </c>
      <c r="L258">
        <f>bbdd_Social_Media_Trends[[#This Row],[Likes]]+bbdd_Social_Media_Trends[[#This Row],[Shares]]+bbdd_Social_Media_Trends[[#This Row],[Comments]]</f>
        <v>533519</v>
      </c>
      <c r="M258">
        <f>bbdd_Social_Media_Trends[[#This Row],[Interactions]]/bbdd_Social_Media_Trends[[#This Row],[Views]]</f>
        <v>1.5569241993142191</v>
      </c>
      <c r="N258" s="1" t="s">
        <v>29</v>
      </c>
      <c r="O258" s="4">
        <f t="shared" ref="O258:O321" si="4">IF(ISERROR(VLOOKUP(A258,A259:A5256,1,FALSE)),0, 1)</f>
        <v>0</v>
      </c>
    </row>
    <row r="259" spans="1:15" hidden="1">
      <c r="A259" s="1" t="s">
        <v>299</v>
      </c>
      <c r="B259" s="2">
        <v>45262</v>
      </c>
      <c r="C259" s="13" t="str">
        <f>TEXT(bbdd_Social_Media_Trends[[#This Row],[Post_Date]],"aaaa-mm")</f>
        <v>2023-12</v>
      </c>
      <c r="D259" s="1" t="s">
        <v>18</v>
      </c>
      <c r="E259" s="1" t="s">
        <v>52</v>
      </c>
      <c r="F259" s="1" t="s">
        <v>32</v>
      </c>
      <c r="G259" s="1" t="s">
        <v>28</v>
      </c>
      <c r="H259">
        <v>2787914</v>
      </c>
      <c r="I259">
        <v>198350</v>
      </c>
      <c r="J259">
        <v>96753</v>
      </c>
      <c r="K259">
        <v>45466</v>
      </c>
      <c r="L259">
        <f>bbdd_Social_Media_Trends[[#This Row],[Likes]]+bbdd_Social_Media_Trends[[#This Row],[Shares]]+bbdd_Social_Media_Trends[[#This Row],[Comments]]</f>
        <v>340569</v>
      </c>
      <c r="M259">
        <f>bbdd_Social_Media_Trends[[#This Row],[Interactions]]/bbdd_Social_Media_Trends[[#This Row],[Views]]</f>
        <v>0.12215907664296675</v>
      </c>
      <c r="N259" s="1" t="s">
        <v>22</v>
      </c>
      <c r="O259" s="4">
        <f t="shared" si="4"/>
        <v>0</v>
      </c>
    </row>
    <row r="260" spans="1:15" hidden="1">
      <c r="A260" s="1" t="s">
        <v>300</v>
      </c>
      <c r="B260" s="2">
        <v>44967</v>
      </c>
      <c r="C260" s="13" t="str">
        <f>TEXT(bbdd_Social_Media_Trends[[#This Row],[Post_Date]],"aaaa-mm")</f>
        <v>2023-02</v>
      </c>
      <c r="D260" s="1" t="s">
        <v>18</v>
      </c>
      <c r="E260" s="1" t="s">
        <v>35</v>
      </c>
      <c r="F260" s="1" t="s">
        <v>36</v>
      </c>
      <c r="G260" s="1" t="s">
        <v>60</v>
      </c>
      <c r="H260">
        <v>893271</v>
      </c>
      <c r="I260">
        <v>69359</v>
      </c>
      <c r="J260">
        <v>66059</v>
      </c>
      <c r="K260">
        <v>43386</v>
      </c>
      <c r="L260">
        <f>bbdd_Social_Media_Trends[[#This Row],[Likes]]+bbdd_Social_Media_Trends[[#This Row],[Shares]]+bbdd_Social_Media_Trends[[#This Row],[Comments]]</f>
        <v>178804</v>
      </c>
      <c r="M260">
        <f>bbdd_Social_Media_Trends[[#This Row],[Interactions]]/bbdd_Social_Media_Trends[[#This Row],[Views]]</f>
        <v>0.20016769826849859</v>
      </c>
      <c r="N260" s="1" t="s">
        <v>22</v>
      </c>
      <c r="O260" s="4">
        <f t="shared" si="4"/>
        <v>0</v>
      </c>
    </row>
    <row r="261" spans="1:15">
      <c r="A261" s="1" t="s">
        <v>301</v>
      </c>
      <c r="B261" s="2">
        <v>44923</v>
      </c>
      <c r="C261" s="13" t="str">
        <f>TEXT(bbdd_Social_Media_Trends[[#This Row],[Post_Date]],"aaaa-mm")</f>
        <v>2022-12</v>
      </c>
      <c r="D261" s="1" t="s">
        <v>27</v>
      </c>
      <c r="E261" s="1" t="s">
        <v>31</v>
      </c>
      <c r="F261" s="1" t="s">
        <v>32</v>
      </c>
      <c r="G261" s="1" t="s">
        <v>37</v>
      </c>
      <c r="H261">
        <v>2061951</v>
      </c>
      <c r="I261">
        <v>381908</v>
      </c>
      <c r="J261">
        <v>33698</v>
      </c>
      <c r="K261">
        <v>25476</v>
      </c>
      <c r="L261">
        <f>bbdd_Social_Media_Trends[[#This Row],[Likes]]+bbdd_Social_Media_Trends[[#This Row],[Shares]]+bbdd_Social_Media_Trends[[#This Row],[Comments]]</f>
        <v>441082</v>
      </c>
      <c r="M261">
        <f>bbdd_Social_Media_Trends[[#This Row],[Interactions]]/bbdd_Social_Media_Trends[[#This Row],[Views]]</f>
        <v>0.2139148796455396</v>
      </c>
      <c r="N261" s="1" t="s">
        <v>16</v>
      </c>
      <c r="O261" s="4">
        <f t="shared" si="4"/>
        <v>0</v>
      </c>
    </row>
    <row r="262" spans="1:15" hidden="1">
      <c r="A262" s="1" t="s">
        <v>302</v>
      </c>
      <c r="B262" s="2">
        <v>44652</v>
      </c>
      <c r="C262" s="13" t="str">
        <f>TEXT(bbdd_Social_Media_Trends[[#This Row],[Post_Date]],"aaaa-mm")</f>
        <v>2022-04</v>
      </c>
      <c r="D262" s="1" t="s">
        <v>24</v>
      </c>
      <c r="E262" s="1" t="s">
        <v>46</v>
      </c>
      <c r="F262" s="1" t="s">
        <v>47</v>
      </c>
      <c r="G262" s="1" t="s">
        <v>50</v>
      </c>
      <c r="H262">
        <v>3823345</v>
      </c>
      <c r="I262">
        <v>32222</v>
      </c>
      <c r="J262">
        <v>64447</v>
      </c>
      <c r="K262">
        <v>44453</v>
      </c>
      <c r="L262">
        <f>bbdd_Social_Media_Trends[[#This Row],[Likes]]+bbdd_Social_Media_Trends[[#This Row],[Shares]]+bbdd_Social_Media_Trends[[#This Row],[Comments]]</f>
        <v>141122</v>
      </c>
      <c r="M262">
        <f>bbdd_Social_Media_Trends[[#This Row],[Interactions]]/bbdd_Social_Media_Trends[[#This Row],[Views]]</f>
        <v>3.6910610996391903E-2</v>
      </c>
      <c r="N262" s="1" t="s">
        <v>16</v>
      </c>
      <c r="O262" s="4">
        <f t="shared" si="4"/>
        <v>0</v>
      </c>
    </row>
    <row r="263" spans="1:15" hidden="1">
      <c r="A263" s="1" t="s">
        <v>303</v>
      </c>
      <c r="B263" s="2">
        <v>44857</v>
      </c>
      <c r="C263" s="13" t="str">
        <f>TEXT(bbdd_Social_Media_Trends[[#This Row],[Post_Date]],"aaaa-mm")</f>
        <v>2022-10</v>
      </c>
      <c r="D263" s="1" t="s">
        <v>24</v>
      </c>
      <c r="E263" s="1" t="s">
        <v>52</v>
      </c>
      <c r="F263" s="1" t="s">
        <v>41</v>
      </c>
      <c r="G263" s="1" t="s">
        <v>60</v>
      </c>
      <c r="H263">
        <v>4330038</v>
      </c>
      <c r="I263">
        <v>118835</v>
      </c>
      <c r="J263">
        <v>19134</v>
      </c>
      <c r="K263">
        <v>27781</v>
      </c>
      <c r="L263">
        <f>bbdd_Social_Media_Trends[[#This Row],[Likes]]+bbdd_Social_Media_Trends[[#This Row],[Shares]]+bbdd_Social_Media_Trends[[#This Row],[Comments]]</f>
        <v>165750</v>
      </c>
      <c r="M263">
        <f>bbdd_Social_Media_Trends[[#This Row],[Interactions]]/bbdd_Social_Media_Trends[[#This Row],[Views]]</f>
        <v>3.8279109790722389E-2</v>
      </c>
      <c r="N263" s="1" t="s">
        <v>16</v>
      </c>
      <c r="O263" s="4">
        <f t="shared" si="4"/>
        <v>0</v>
      </c>
    </row>
    <row r="264" spans="1:15">
      <c r="A264" s="1" t="s">
        <v>304</v>
      </c>
      <c r="B264" s="2">
        <v>44963</v>
      </c>
      <c r="C264" s="13" t="str">
        <f>TEXT(bbdd_Social_Media_Trends[[#This Row],[Post_Date]],"aaaa-mm")</f>
        <v>2023-02</v>
      </c>
      <c r="D264" s="1" t="s">
        <v>27</v>
      </c>
      <c r="E264" s="1" t="s">
        <v>52</v>
      </c>
      <c r="F264" s="1" t="s">
        <v>14</v>
      </c>
      <c r="G264" s="1" t="s">
        <v>50</v>
      </c>
      <c r="H264">
        <v>2714016</v>
      </c>
      <c r="I264">
        <v>86422</v>
      </c>
      <c r="J264">
        <v>85827</v>
      </c>
      <c r="K264">
        <v>36320</v>
      </c>
      <c r="L264">
        <f>bbdd_Social_Media_Trends[[#This Row],[Likes]]+bbdd_Social_Media_Trends[[#This Row],[Shares]]+bbdd_Social_Media_Trends[[#This Row],[Comments]]</f>
        <v>208569</v>
      </c>
      <c r="M264">
        <f>bbdd_Social_Media_Trends[[#This Row],[Interactions]]/bbdd_Social_Media_Trends[[#This Row],[Views]]</f>
        <v>7.6848846874889465E-2</v>
      </c>
      <c r="N264" s="1" t="s">
        <v>16</v>
      </c>
      <c r="O264" s="4">
        <f t="shared" si="4"/>
        <v>0</v>
      </c>
    </row>
    <row r="265" spans="1:15" hidden="1">
      <c r="A265" s="1" t="s">
        <v>305</v>
      </c>
      <c r="B265" s="2">
        <v>44631</v>
      </c>
      <c r="C265" s="13" t="str">
        <f>TEXT(bbdd_Social_Media_Trends[[#This Row],[Post_Date]],"aaaa-mm")</f>
        <v>2022-03</v>
      </c>
      <c r="D265" s="1" t="s">
        <v>18</v>
      </c>
      <c r="E265" s="1" t="s">
        <v>46</v>
      </c>
      <c r="F265" s="1" t="s">
        <v>36</v>
      </c>
      <c r="G265" s="1" t="s">
        <v>50</v>
      </c>
      <c r="H265">
        <v>4588770</v>
      </c>
      <c r="I265">
        <v>448601</v>
      </c>
      <c r="J265">
        <v>52948</v>
      </c>
      <c r="K265">
        <v>32818</v>
      </c>
      <c r="L265">
        <f>bbdd_Social_Media_Trends[[#This Row],[Likes]]+bbdd_Social_Media_Trends[[#This Row],[Shares]]+bbdd_Social_Media_Trends[[#This Row],[Comments]]</f>
        <v>534367</v>
      </c>
      <c r="M265">
        <f>bbdd_Social_Media_Trends[[#This Row],[Interactions]]/bbdd_Social_Media_Trends[[#This Row],[Views]]</f>
        <v>0.11645103154004233</v>
      </c>
      <c r="N265" s="1" t="s">
        <v>22</v>
      </c>
      <c r="O265" s="4">
        <f t="shared" si="4"/>
        <v>0</v>
      </c>
    </row>
    <row r="266" spans="1:15" hidden="1">
      <c r="A266" s="1" t="s">
        <v>306</v>
      </c>
      <c r="B266" s="2">
        <v>44852</v>
      </c>
      <c r="C266" s="13" t="str">
        <f>TEXT(bbdd_Social_Media_Trends[[#This Row],[Post_Date]],"aaaa-mm")</f>
        <v>2022-10</v>
      </c>
      <c r="D266" s="1" t="s">
        <v>18</v>
      </c>
      <c r="E266" s="1" t="s">
        <v>57</v>
      </c>
      <c r="F266" s="1" t="s">
        <v>14</v>
      </c>
      <c r="G266" s="1" t="s">
        <v>50</v>
      </c>
      <c r="H266">
        <v>485489</v>
      </c>
      <c r="I266">
        <v>265199</v>
      </c>
      <c r="J266">
        <v>14446</v>
      </c>
      <c r="K266">
        <v>34447</v>
      </c>
      <c r="L266">
        <f>bbdd_Social_Media_Trends[[#This Row],[Likes]]+bbdd_Social_Media_Trends[[#This Row],[Shares]]+bbdd_Social_Media_Trends[[#This Row],[Comments]]</f>
        <v>314092</v>
      </c>
      <c r="M266">
        <f>bbdd_Social_Media_Trends[[#This Row],[Interactions]]/bbdd_Social_Media_Trends[[#This Row],[Views]]</f>
        <v>0.64696007530551669</v>
      </c>
      <c r="N266" s="1" t="s">
        <v>29</v>
      </c>
      <c r="O266" s="4">
        <f t="shared" si="4"/>
        <v>0</v>
      </c>
    </row>
    <row r="267" spans="1:15">
      <c r="A267" s="1" t="s">
        <v>307</v>
      </c>
      <c r="B267" s="2">
        <v>44596</v>
      </c>
      <c r="C267" s="13" t="str">
        <f>TEXT(bbdd_Social_Media_Trends[[#This Row],[Post_Date]],"aaaa-mm")</f>
        <v>2022-02</v>
      </c>
      <c r="D267" s="1" t="s">
        <v>27</v>
      </c>
      <c r="E267" s="1" t="s">
        <v>19</v>
      </c>
      <c r="F267" s="1" t="s">
        <v>32</v>
      </c>
      <c r="G267" s="1" t="s">
        <v>15</v>
      </c>
      <c r="H267">
        <v>2688752</v>
      </c>
      <c r="I267">
        <v>472554</v>
      </c>
      <c r="J267">
        <v>2742</v>
      </c>
      <c r="K267">
        <v>14495</v>
      </c>
      <c r="L267">
        <f>bbdd_Social_Media_Trends[[#This Row],[Likes]]+bbdd_Social_Media_Trends[[#This Row],[Shares]]+bbdd_Social_Media_Trends[[#This Row],[Comments]]</f>
        <v>489791</v>
      </c>
      <c r="M267">
        <f>bbdd_Social_Media_Trends[[#This Row],[Interactions]]/bbdd_Social_Media_Trends[[#This Row],[Views]]</f>
        <v>0.18216295143620534</v>
      </c>
      <c r="N267" s="1" t="s">
        <v>29</v>
      </c>
      <c r="O267" s="4">
        <f t="shared" si="4"/>
        <v>0</v>
      </c>
    </row>
    <row r="268" spans="1:15">
      <c r="A268" s="1" t="s">
        <v>308</v>
      </c>
      <c r="B268" s="2">
        <v>44932</v>
      </c>
      <c r="C268" s="13" t="str">
        <f>TEXT(bbdd_Social_Media_Trends[[#This Row],[Post_Date]],"aaaa-mm")</f>
        <v>2023-01</v>
      </c>
      <c r="D268" s="1" t="s">
        <v>27</v>
      </c>
      <c r="E268" s="1" t="s">
        <v>35</v>
      </c>
      <c r="F268" s="1" t="s">
        <v>32</v>
      </c>
      <c r="G268" s="1" t="s">
        <v>25</v>
      </c>
      <c r="H268">
        <v>2417512</v>
      </c>
      <c r="I268">
        <v>154294</v>
      </c>
      <c r="J268">
        <v>98184</v>
      </c>
      <c r="K268">
        <v>18043</v>
      </c>
      <c r="L268">
        <f>bbdd_Social_Media_Trends[[#This Row],[Likes]]+bbdd_Social_Media_Trends[[#This Row],[Shares]]+bbdd_Social_Media_Trends[[#This Row],[Comments]]</f>
        <v>270521</v>
      </c>
      <c r="M268">
        <f>bbdd_Social_Media_Trends[[#This Row],[Interactions]]/bbdd_Social_Media_Trends[[#This Row],[Views]]</f>
        <v>0.11190058208604549</v>
      </c>
      <c r="N268" s="1" t="s">
        <v>22</v>
      </c>
      <c r="O268" s="4">
        <f t="shared" si="4"/>
        <v>0</v>
      </c>
    </row>
    <row r="269" spans="1:15" hidden="1">
      <c r="A269" s="1" t="s">
        <v>309</v>
      </c>
      <c r="B269" s="2">
        <v>44942</v>
      </c>
      <c r="C269" s="13" t="str">
        <f>TEXT(bbdd_Social_Media_Trends[[#This Row],[Post_Date]],"aaaa-mm")</f>
        <v>2023-01</v>
      </c>
      <c r="D269" s="1" t="s">
        <v>12</v>
      </c>
      <c r="E269" s="1" t="s">
        <v>35</v>
      </c>
      <c r="F269" s="1" t="s">
        <v>36</v>
      </c>
      <c r="G269" s="1" t="s">
        <v>37</v>
      </c>
      <c r="H269">
        <v>1612356</v>
      </c>
      <c r="I269">
        <v>488560</v>
      </c>
      <c r="J269">
        <v>75088</v>
      </c>
      <c r="K269">
        <v>11999</v>
      </c>
      <c r="L269">
        <f>bbdd_Social_Media_Trends[[#This Row],[Likes]]+bbdd_Social_Media_Trends[[#This Row],[Shares]]+bbdd_Social_Media_Trends[[#This Row],[Comments]]</f>
        <v>575647</v>
      </c>
      <c r="M269">
        <f>bbdd_Social_Media_Trends[[#This Row],[Interactions]]/bbdd_Social_Media_Trends[[#This Row],[Views]]</f>
        <v>0.35702227051594065</v>
      </c>
      <c r="N269" s="1" t="s">
        <v>29</v>
      </c>
      <c r="O269" s="4">
        <f t="shared" si="4"/>
        <v>0</v>
      </c>
    </row>
    <row r="270" spans="1:15" hidden="1">
      <c r="A270" s="1" t="s">
        <v>310</v>
      </c>
      <c r="B270" s="2">
        <v>44940</v>
      </c>
      <c r="C270" s="13" t="str">
        <f>TEXT(bbdd_Social_Media_Trends[[#This Row],[Post_Date]],"aaaa-mm")</f>
        <v>2023-01</v>
      </c>
      <c r="D270" s="1" t="s">
        <v>18</v>
      </c>
      <c r="E270" s="1" t="s">
        <v>31</v>
      </c>
      <c r="F270" s="1" t="s">
        <v>20</v>
      </c>
      <c r="G270" s="1" t="s">
        <v>37</v>
      </c>
      <c r="H270">
        <v>242459</v>
      </c>
      <c r="I270">
        <v>366128</v>
      </c>
      <c r="J270">
        <v>20712</v>
      </c>
      <c r="K270">
        <v>22677</v>
      </c>
      <c r="L270">
        <f>bbdd_Social_Media_Trends[[#This Row],[Likes]]+bbdd_Social_Media_Trends[[#This Row],[Shares]]+bbdd_Social_Media_Trends[[#This Row],[Comments]]</f>
        <v>409517</v>
      </c>
      <c r="M270">
        <f>bbdd_Social_Media_Trends[[#This Row],[Interactions]]/bbdd_Social_Media_Trends[[#This Row],[Views]]</f>
        <v>1.6890154624080773</v>
      </c>
      <c r="N270" s="1" t="s">
        <v>22</v>
      </c>
      <c r="O270" s="4">
        <f t="shared" si="4"/>
        <v>0</v>
      </c>
    </row>
    <row r="271" spans="1:15" hidden="1">
      <c r="A271" s="1" t="s">
        <v>311</v>
      </c>
      <c r="B271" s="2">
        <v>45044</v>
      </c>
      <c r="C271" s="13" t="str">
        <f>TEXT(bbdd_Social_Media_Trends[[#This Row],[Post_Date]],"aaaa-mm")</f>
        <v>2023-04</v>
      </c>
      <c r="D271" s="1" t="s">
        <v>24</v>
      </c>
      <c r="E271" s="1" t="s">
        <v>31</v>
      </c>
      <c r="F271" s="1" t="s">
        <v>41</v>
      </c>
      <c r="G271" s="1" t="s">
        <v>15</v>
      </c>
      <c r="H271">
        <v>4041579</v>
      </c>
      <c r="I271">
        <v>326486</v>
      </c>
      <c r="J271">
        <v>69020</v>
      </c>
      <c r="K271">
        <v>47705</v>
      </c>
      <c r="L271">
        <f>bbdd_Social_Media_Trends[[#This Row],[Likes]]+bbdd_Social_Media_Trends[[#This Row],[Shares]]+bbdd_Social_Media_Trends[[#This Row],[Comments]]</f>
        <v>443211</v>
      </c>
      <c r="M271">
        <f>bbdd_Social_Media_Trends[[#This Row],[Interactions]]/bbdd_Social_Media_Trends[[#This Row],[Views]]</f>
        <v>0.10966283227421758</v>
      </c>
      <c r="N271" s="1" t="s">
        <v>16</v>
      </c>
      <c r="O271" s="4">
        <f t="shared" si="4"/>
        <v>0</v>
      </c>
    </row>
    <row r="272" spans="1:15" hidden="1">
      <c r="A272" s="1" t="s">
        <v>312</v>
      </c>
      <c r="B272" s="2">
        <v>44682</v>
      </c>
      <c r="C272" s="13" t="str">
        <f>TEXT(bbdd_Social_Media_Trends[[#This Row],[Post_Date]],"aaaa-mm")</f>
        <v>2022-05</v>
      </c>
      <c r="D272" s="1" t="s">
        <v>24</v>
      </c>
      <c r="E272" s="1" t="s">
        <v>31</v>
      </c>
      <c r="F272" s="1" t="s">
        <v>32</v>
      </c>
      <c r="G272" s="1" t="s">
        <v>50</v>
      </c>
      <c r="H272">
        <v>2214561</v>
      </c>
      <c r="I272">
        <v>156292</v>
      </c>
      <c r="J272">
        <v>18753</v>
      </c>
      <c r="K272">
        <v>3643</v>
      </c>
      <c r="L272">
        <f>bbdd_Social_Media_Trends[[#This Row],[Likes]]+bbdd_Social_Media_Trends[[#This Row],[Shares]]+bbdd_Social_Media_Trends[[#This Row],[Comments]]</f>
        <v>178688</v>
      </c>
      <c r="M272">
        <f>bbdd_Social_Media_Trends[[#This Row],[Interactions]]/bbdd_Social_Media_Trends[[#This Row],[Views]]</f>
        <v>8.0687775139181087E-2</v>
      </c>
      <c r="N272" s="1" t="s">
        <v>22</v>
      </c>
      <c r="O272" s="4">
        <f t="shared" si="4"/>
        <v>0</v>
      </c>
    </row>
    <row r="273" spans="1:15">
      <c r="A273" s="1" t="s">
        <v>313</v>
      </c>
      <c r="B273" s="2">
        <v>44944</v>
      </c>
      <c r="C273" s="13" t="str">
        <f>TEXT(bbdd_Social_Media_Trends[[#This Row],[Post_Date]],"aaaa-mm")</f>
        <v>2023-01</v>
      </c>
      <c r="D273" s="1" t="s">
        <v>27</v>
      </c>
      <c r="E273" s="1" t="s">
        <v>31</v>
      </c>
      <c r="F273" s="1" t="s">
        <v>32</v>
      </c>
      <c r="G273" s="1" t="s">
        <v>15</v>
      </c>
      <c r="H273">
        <v>2524440</v>
      </c>
      <c r="I273">
        <v>262085</v>
      </c>
      <c r="J273">
        <v>98352</v>
      </c>
      <c r="K273">
        <v>37571</v>
      </c>
      <c r="L273">
        <f>bbdd_Social_Media_Trends[[#This Row],[Likes]]+bbdd_Social_Media_Trends[[#This Row],[Shares]]+bbdd_Social_Media_Trends[[#This Row],[Comments]]</f>
        <v>398008</v>
      </c>
      <c r="M273">
        <f>bbdd_Social_Media_Trends[[#This Row],[Interactions]]/bbdd_Social_Media_Trends[[#This Row],[Views]]</f>
        <v>0.15766189729207269</v>
      </c>
      <c r="N273" s="1" t="s">
        <v>16</v>
      </c>
      <c r="O273" s="4">
        <f t="shared" si="4"/>
        <v>0</v>
      </c>
    </row>
    <row r="274" spans="1:15" hidden="1">
      <c r="A274" s="1" t="s">
        <v>314</v>
      </c>
      <c r="B274" s="2">
        <v>44627</v>
      </c>
      <c r="C274" s="13" t="str">
        <f>TEXT(bbdd_Social_Media_Trends[[#This Row],[Post_Date]],"aaaa-mm")</f>
        <v>2022-03</v>
      </c>
      <c r="D274" s="1" t="s">
        <v>18</v>
      </c>
      <c r="E274" s="1" t="s">
        <v>49</v>
      </c>
      <c r="F274" s="1" t="s">
        <v>47</v>
      </c>
      <c r="G274" s="1" t="s">
        <v>50</v>
      </c>
      <c r="H274">
        <v>4675636</v>
      </c>
      <c r="I274">
        <v>328475</v>
      </c>
      <c r="J274">
        <v>4510</v>
      </c>
      <c r="K274">
        <v>45120</v>
      </c>
      <c r="L274">
        <f>bbdd_Social_Media_Trends[[#This Row],[Likes]]+bbdd_Social_Media_Trends[[#This Row],[Shares]]+bbdd_Social_Media_Trends[[#This Row],[Comments]]</f>
        <v>378105</v>
      </c>
      <c r="M274">
        <f>bbdd_Social_Media_Trends[[#This Row],[Interactions]]/bbdd_Social_Media_Trends[[#This Row],[Views]]</f>
        <v>8.0867073484762284E-2</v>
      </c>
      <c r="N274" s="1" t="s">
        <v>29</v>
      </c>
      <c r="O274" s="4">
        <f t="shared" si="4"/>
        <v>0</v>
      </c>
    </row>
    <row r="275" spans="1:15">
      <c r="A275" s="1" t="s">
        <v>315</v>
      </c>
      <c r="B275" s="2">
        <v>45250</v>
      </c>
      <c r="C275" s="13" t="str">
        <f>TEXT(bbdd_Social_Media_Trends[[#This Row],[Post_Date]],"aaaa-mm")</f>
        <v>2023-11</v>
      </c>
      <c r="D275" s="1" t="s">
        <v>27</v>
      </c>
      <c r="E275" s="1" t="s">
        <v>57</v>
      </c>
      <c r="F275" s="1" t="s">
        <v>41</v>
      </c>
      <c r="G275" s="1" t="s">
        <v>15</v>
      </c>
      <c r="H275">
        <v>1093553</v>
      </c>
      <c r="I275">
        <v>43035</v>
      </c>
      <c r="J275">
        <v>52724</v>
      </c>
      <c r="K275">
        <v>29091</v>
      </c>
      <c r="L275">
        <f>bbdd_Social_Media_Trends[[#This Row],[Likes]]+bbdd_Social_Media_Trends[[#This Row],[Shares]]+bbdd_Social_Media_Trends[[#This Row],[Comments]]</f>
        <v>124850</v>
      </c>
      <c r="M275">
        <f>bbdd_Social_Media_Trends[[#This Row],[Interactions]]/bbdd_Social_Media_Trends[[#This Row],[Views]]</f>
        <v>0.11416913492075829</v>
      </c>
      <c r="N275" s="1" t="s">
        <v>29</v>
      </c>
      <c r="O275" s="4">
        <f t="shared" si="4"/>
        <v>0</v>
      </c>
    </row>
    <row r="276" spans="1:15" hidden="1">
      <c r="A276" s="1" t="s">
        <v>316</v>
      </c>
      <c r="B276" s="2">
        <v>44959</v>
      </c>
      <c r="C276" s="13" t="str">
        <f>TEXT(bbdd_Social_Media_Trends[[#This Row],[Post_Date]],"aaaa-mm")</f>
        <v>2023-02</v>
      </c>
      <c r="D276" s="1" t="s">
        <v>24</v>
      </c>
      <c r="E276" s="1" t="s">
        <v>46</v>
      </c>
      <c r="F276" s="1" t="s">
        <v>36</v>
      </c>
      <c r="G276" s="1" t="s">
        <v>28</v>
      </c>
      <c r="H276">
        <v>2860355</v>
      </c>
      <c r="I276">
        <v>157614</v>
      </c>
      <c r="J276">
        <v>70326</v>
      </c>
      <c r="K276">
        <v>47778</v>
      </c>
      <c r="L276">
        <f>bbdd_Social_Media_Trends[[#This Row],[Likes]]+bbdd_Social_Media_Trends[[#This Row],[Shares]]+bbdd_Social_Media_Trends[[#This Row],[Comments]]</f>
        <v>275718</v>
      </c>
      <c r="M276">
        <f>bbdd_Social_Media_Trends[[#This Row],[Interactions]]/bbdd_Social_Media_Trends[[#This Row],[Views]]</f>
        <v>9.6392930248168501E-2</v>
      </c>
      <c r="N276" s="1" t="s">
        <v>22</v>
      </c>
      <c r="O276" s="4">
        <f t="shared" si="4"/>
        <v>0</v>
      </c>
    </row>
    <row r="277" spans="1:15" hidden="1">
      <c r="A277" s="1" t="s">
        <v>317</v>
      </c>
      <c r="B277" s="2">
        <v>44967</v>
      </c>
      <c r="C277" s="13" t="str">
        <f>TEXT(bbdd_Social_Media_Trends[[#This Row],[Post_Date]],"aaaa-mm")</f>
        <v>2023-02</v>
      </c>
      <c r="D277" s="1" t="s">
        <v>24</v>
      </c>
      <c r="E277" s="1" t="s">
        <v>52</v>
      </c>
      <c r="F277" s="1" t="s">
        <v>14</v>
      </c>
      <c r="G277" s="1" t="s">
        <v>60</v>
      </c>
      <c r="H277">
        <v>4643597</v>
      </c>
      <c r="I277">
        <v>200851</v>
      </c>
      <c r="J277">
        <v>87149</v>
      </c>
      <c r="K277">
        <v>35230</v>
      </c>
      <c r="L277">
        <f>bbdd_Social_Media_Trends[[#This Row],[Likes]]+bbdd_Social_Media_Trends[[#This Row],[Shares]]+bbdd_Social_Media_Trends[[#This Row],[Comments]]</f>
        <v>323230</v>
      </c>
      <c r="M277">
        <f>bbdd_Social_Media_Trends[[#This Row],[Interactions]]/bbdd_Social_Media_Trends[[#This Row],[Views]]</f>
        <v>6.9607676979720673E-2</v>
      </c>
      <c r="N277" s="1" t="s">
        <v>29</v>
      </c>
      <c r="O277" s="4">
        <f t="shared" si="4"/>
        <v>0</v>
      </c>
    </row>
    <row r="278" spans="1:15" hidden="1">
      <c r="A278" s="1" t="s">
        <v>318</v>
      </c>
      <c r="B278" s="2">
        <v>44947</v>
      </c>
      <c r="C278" s="13" t="str">
        <f>TEXT(bbdd_Social_Media_Trends[[#This Row],[Post_Date]],"aaaa-mm")</f>
        <v>2023-01</v>
      </c>
      <c r="D278" s="1" t="s">
        <v>24</v>
      </c>
      <c r="E278" s="1" t="s">
        <v>13</v>
      </c>
      <c r="F278" s="1" t="s">
        <v>47</v>
      </c>
      <c r="G278" s="1" t="s">
        <v>25</v>
      </c>
      <c r="H278">
        <v>4889936</v>
      </c>
      <c r="I278">
        <v>142520</v>
      </c>
      <c r="J278">
        <v>56142</v>
      </c>
      <c r="K278">
        <v>26214</v>
      </c>
      <c r="L278">
        <f>bbdd_Social_Media_Trends[[#This Row],[Likes]]+bbdd_Social_Media_Trends[[#This Row],[Shares]]+bbdd_Social_Media_Trends[[#This Row],[Comments]]</f>
        <v>224876</v>
      </c>
      <c r="M278">
        <f>bbdd_Social_Media_Trends[[#This Row],[Interactions]]/bbdd_Social_Media_Trends[[#This Row],[Views]]</f>
        <v>4.5987513947012802E-2</v>
      </c>
      <c r="N278" s="1" t="s">
        <v>16</v>
      </c>
      <c r="O278" s="4">
        <f t="shared" si="4"/>
        <v>0</v>
      </c>
    </row>
    <row r="279" spans="1:15" hidden="1">
      <c r="A279" s="1" t="s">
        <v>319</v>
      </c>
      <c r="B279" s="2">
        <v>44585</v>
      </c>
      <c r="C279" s="13" t="str">
        <f>TEXT(bbdd_Social_Media_Trends[[#This Row],[Post_Date]],"aaaa-mm")</f>
        <v>2022-01</v>
      </c>
      <c r="D279" s="1" t="s">
        <v>12</v>
      </c>
      <c r="E279" s="1" t="s">
        <v>19</v>
      </c>
      <c r="F279" s="1" t="s">
        <v>47</v>
      </c>
      <c r="G279" s="1" t="s">
        <v>37</v>
      </c>
      <c r="H279">
        <v>1483481</v>
      </c>
      <c r="I279">
        <v>353517</v>
      </c>
      <c r="J279">
        <v>41615</v>
      </c>
      <c r="K279">
        <v>11414</v>
      </c>
      <c r="L279">
        <f>bbdd_Social_Media_Trends[[#This Row],[Likes]]+bbdd_Social_Media_Trends[[#This Row],[Shares]]+bbdd_Social_Media_Trends[[#This Row],[Comments]]</f>
        <v>406546</v>
      </c>
      <c r="M279">
        <f>bbdd_Social_Media_Trends[[#This Row],[Interactions]]/bbdd_Social_Media_Trends[[#This Row],[Views]]</f>
        <v>0.27404867335678718</v>
      </c>
      <c r="N279" s="1" t="s">
        <v>29</v>
      </c>
      <c r="O279" s="4">
        <f t="shared" si="4"/>
        <v>0</v>
      </c>
    </row>
    <row r="280" spans="1:15" hidden="1">
      <c r="A280" s="1" t="s">
        <v>320</v>
      </c>
      <c r="B280" s="2">
        <v>44903</v>
      </c>
      <c r="C280" s="13" t="str">
        <f>TEXT(bbdd_Social_Media_Trends[[#This Row],[Post_Date]],"aaaa-mm")</f>
        <v>2022-12</v>
      </c>
      <c r="D280" s="1" t="s">
        <v>18</v>
      </c>
      <c r="E280" s="1" t="s">
        <v>31</v>
      </c>
      <c r="F280" s="1" t="s">
        <v>36</v>
      </c>
      <c r="G280" s="1" t="s">
        <v>44</v>
      </c>
      <c r="H280">
        <v>734933</v>
      </c>
      <c r="I280">
        <v>421895</v>
      </c>
      <c r="J280">
        <v>50675</v>
      </c>
      <c r="K280">
        <v>12150</v>
      </c>
      <c r="L280">
        <f>bbdd_Social_Media_Trends[[#This Row],[Likes]]+bbdd_Social_Media_Trends[[#This Row],[Shares]]+bbdd_Social_Media_Trends[[#This Row],[Comments]]</f>
        <v>484720</v>
      </c>
      <c r="M280">
        <f>bbdd_Social_Media_Trends[[#This Row],[Interactions]]/bbdd_Social_Media_Trends[[#This Row],[Views]]</f>
        <v>0.65954311481454775</v>
      </c>
      <c r="N280" s="1" t="s">
        <v>22</v>
      </c>
      <c r="O280" s="4">
        <f t="shared" si="4"/>
        <v>0</v>
      </c>
    </row>
    <row r="281" spans="1:15">
      <c r="A281" s="1" t="s">
        <v>321</v>
      </c>
      <c r="B281" s="2">
        <v>45100</v>
      </c>
      <c r="C281" s="13" t="str">
        <f>TEXT(bbdd_Social_Media_Trends[[#This Row],[Post_Date]],"aaaa-mm")</f>
        <v>2023-06</v>
      </c>
      <c r="D281" s="1" t="s">
        <v>27</v>
      </c>
      <c r="E281" s="1" t="s">
        <v>59</v>
      </c>
      <c r="F281" s="1" t="s">
        <v>47</v>
      </c>
      <c r="G281" s="1" t="s">
        <v>37</v>
      </c>
      <c r="H281">
        <v>4485712</v>
      </c>
      <c r="I281">
        <v>464196</v>
      </c>
      <c r="J281">
        <v>67958</v>
      </c>
      <c r="K281">
        <v>45876</v>
      </c>
      <c r="L281">
        <f>bbdd_Social_Media_Trends[[#This Row],[Likes]]+bbdd_Social_Media_Trends[[#This Row],[Shares]]+bbdd_Social_Media_Trends[[#This Row],[Comments]]</f>
        <v>578030</v>
      </c>
      <c r="M281">
        <f>bbdd_Social_Media_Trends[[#This Row],[Interactions]]/bbdd_Social_Media_Trends[[#This Row],[Views]]</f>
        <v>0.12886025674407986</v>
      </c>
      <c r="N281" s="1" t="s">
        <v>16</v>
      </c>
      <c r="O281" s="4">
        <f t="shared" si="4"/>
        <v>0</v>
      </c>
    </row>
    <row r="282" spans="1:15" hidden="1">
      <c r="A282" s="1" t="s">
        <v>322</v>
      </c>
      <c r="B282" s="2">
        <v>44946</v>
      </c>
      <c r="C282" s="13" t="str">
        <f>TEXT(bbdd_Social_Media_Trends[[#This Row],[Post_Date]],"aaaa-mm")</f>
        <v>2023-01</v>
      </c>
      <c r="D282" s="1" t="s">
        <v>24</v>
      </c>
      <c r="E282" s="1" t="s">
        <v>35</v>
      </c>
      <c r="F282" s="1" t="s">
        <v>20</v>
      </c>
      <c r="G282" s="1" t="s">
        <v>15</v>
      </c>
      <c r="H282">
        <v>1165962</v>
      </c>
      <c r="I282">
        <v>105888</v>
      </c>
      <c r="J282">
        <v>48384</v>
      </c>
      <c r="K282">
        <v>47511</v>
      </c>
      <c r="L282">
        <f>bbdd_Social_Media_Trends[[#This Row],[Likes]]+bbdd_Social_Media_Trends[[#This Row],[Shares]]+bbdd_Social_Media_Trends[[#This Row],[Comments]]</f>
        <v>201783</v>
      </c>
      <c r="M282">
        <f>bbdd_Social_Media_Trends[[#This Row],[Interactions]]/bbdd_Social_Media_Trends[[#This Row],[Views]]</f>
        <v>0.17306138622013412</v>
      </c>
      <c r="N282" s="1" t="s">
        <v>16</v>
      </c>
      <c r="O282" s="4">
        <f t="shared" si="4"/>
        <v>0</v>
      </c>
    </row>
    <row r="283" spans="1:15" hidden="1">
      <c r="A283" s="1" t="s">
        <v>323</v>
      </c>
      <c r="B283" s="2">
        <v>44576</v>
      </c>
      <c r="C283" s="13" t="str">
        <f>TEXT(bbdd_Social_Media_Trends[[#This Row],[Post_Date]],"aaaa-mm")</f>
        <v>2022-01</v>
      </c>
      <c r="D283" s="1" t="s">
        <v>24</v>
      </c>
      <c r="E283" s="1" t="s">
        <v>39</v>
      </c>
      <c r="F283" s="1" t="s">
        <v>36</v>
      </c>
      <c r="G283" s="1" t="s">
        <v>21</v>
      </c>
      <c r="H283">
        <v>791211</v>
      </c>
      <c r="I283">
        <v>251591</v>
      </c>
      <c r="J283">
        <v>9900</v>
      </c>
      <c r="K283">
        <v>36509</v>
      </c>
      <c r="L283">
        <f>bbdd_Social_Media_Trends[[#This Row],[Likes]]+bbdd_Social_Media_Trends[[#This Row],[Shares]]+bbdd_Social_Media_Trends[[#This Row],[Comments]]</f>
        <v>298000</v>
      </c>
      <c r="M283">
        <f>bbdd_Social_Media_Trends[[#This Row],[Interactions]]/bbdd_Social_Media_Trends[[#This Row],[Views]]</f>
        <v>0.37663783744159268</v>
      </c>
      <c r="N283" s="1" t="s">
        <v>16</v>
      </c>
      <c r="O283" s="4">
        <f t="shared" si="4"/>
        <v>0</v>
      </c>
    </row>
    <row r="284" spans="1:15">
      <c r="A284" s="1" t="s">
        <v>324</v>
      </c>
      <c r="B284" s="2">
        <v>45217</v>
      </c>
      <c r="C284" s="13" t="str">
        <f>TEXT(bbdd_Social_Media_Trends[[#This Row],[Post_Date]],"aaaa-mm")</f>
        <v>2023-10</v>
      </c>
      <c r="D284" s="1" t="s">
        <v>27</v>
      </c>
      <c r="E284" s="1" t="s">
        <v>31</v>
      </c>
      <c r="F284" s="1" t="s">
        <v>32</v>
      </c>
      <c r="G284" s="1" t="s">
        <v>15</v>
      </c>
      <c r="H284">
        <v>755921</v>
      </c>
      <c r="I284">
        <v>275570</v>
      </c>
      <c r="J284">
        <v>36739</v>
      </c>
      <c r="K284">
        <v>37643</v>
      </c>
      <c r="L284">
        <f>bbdd_Social_Media_Trends[[#This Row],[Likes]]+bbdd_Social_Media_Trends[[#This Row],[Shares]]+bbdd_Social_Media_Trends[[#This Row],[Comments]]</f>
        <v>349952</v>
      </c>
      <c r="M284">
        <f>bbdd_Social_Media_Trends[[#This Row],[Interactions]]/bbdd_Social_Media_Trends[[#This Row],[Views]]</f>
        <v>0.46294784772482839</v>
      </c>
      <c r="N284" s="1" t="s">
        <v>16</v>
      </c>
      <c r="O284" s="4">
        <f t="shared" si="4"/>
        <v>0</v>
      </c>
    </row>
    <row r="285" spans="1:15" hidden="1">
      <c r="A285" s="1" t="s">
        <v>325</v>
      </c>
      <c r="B285" s="2">
        <v>44870</v>
      </c>
      <c r="C285" s="13" t="str">
        <f>TEXT(bbdd_Social_Media_Trends[[#This Row],[Post_Date]],"aaaa-mm")</f>
        <v>2022-11</v>
      </c>
      <c r="D285" s="1" t="s">
        <v>18</v>
      </c>
      <c r="E285" s="1" t="s">
        <v>52</v>
      </c>
      <c r="F285" s="1" t="s">
        <v>36</v>
      </c>
      <c r="G285" s="1" t="s">
        <v>21</v>
      </c>
      <c r="H285">
        <v>1966067</v>
      </c>
      <c r="I285">
        <v>136472</v>
      </c>
      <c r="J285">
        <v>63614</v>
      </c>
      <c r="K285">
        <v>18304</v>
      </c>
      <c r="L285">
        <f>bbdd_Social_Media_Trends[[#This Row],[Likes]]+bbdd_Social_Media_Trends[[#This Row],[Shares]]+bbdd_Social_Media_Trends[[#This Row],[Comments]]</f>
        <v>218390</v>
      </c>
      <c r="M285">
        <f>bbdd_Social_Media_Trends[[#This Row],[Interactions]]/bbdd_Social_Media_Trends[[#This Row],[Views]]</f>
        <v>0.11107963258627504</v>
      </c>
      <c r="N285" s="1" t="s">
        <v>22</v>
      </c>
      <c r="O285" s="4">
        <f t="shared" si="4"/>
        <v>0</v>
      </c>
    </row>
    <row r="286" spans="1:15" hidden="1">
      <c r="A286" s="1" t="s">
        <v>326</v>
      </c>
      <c r="B286" s="2">
        <v>45221</v>
      </c>
      <c r="C286" s="13" t="str">
        <f>TEXT(bbdd_Social_Media_Trends[[#This Row],[Post_Date]],"aaaa-mm")</f>
        <v>2023-10</v>
      </c>
      <c r="D286" s="1" t="s">
        <v>24</v>
      </c>
      <c r="E286" s="1" t="s">
        <v>59</v>
      </c>
      <c r="F286" s="1" t="s">
        <v>36</v>
      </c>
      <c r="G286" s="1" t="s">
        <v>44</v>
      </c>
      <c r="H286">
        <v>3275624</v>
      </c>
      <c r="I286">
        <v>455318</v>
      </c>
      <c r="J286">
        <v>72364</v>
      </c>
      <c r="K286">
        <v>39134</v>
      </c>
      <c r="L286">
        <f>bbdd_Social_Media_Trends[[#This Row],[Likes]]+bbdd_Social_Media_Trends[[#This Row],[Shares]]+bbdd_Social_Media_Trends[[#This Row],[Comments]]</f>
        <v>566816</v>
      </c>
      <c r="M286">
        <f>bbdd_Social_Media_Trends[[#This Row],[Interactions]]/bbdd_Social_Media_Trends[[#This Row],[Views]]</f>
        <v>0.17304061760446254</v>
      </c>
      <c r="N286" s="1" t="s">
        <v>22</v>
      </c>
      <c r="O286" s="4">
        <f t="shared" si="4"/>
        <v>0</v>
      </c>
    </row>
    <row r="287" spans="1:15" hidden="1">
      <c r="A287" s="1" t="s">
        <v>327</v>
      </c>
      <c r="B287" s="2">
        <v>44612</v>
      </c>
      <c r="C287" s="13" t="str">
        <f>TEXT(bbdd_Social_Media_Trends[[#This Row],[Post_Date]],"aaaa-mm")</f>
        <v>2022-02</v>
      </c>
      <c r="D287" s="1" t="s">
        <v>24</v>
      </c>
      <c r="E287" s="1" t="s">
        <v>35</v>
      </c>
      <c r="F287" s="1" t="s">
        <v>41</v>
      </c>
      <c r="G287" s="1" t="s">
        <v>21</v>
      </c>
      <c r="H287">
        <v>4914869</v>
      </c>
      <c r="I287">
        <v>200375</v>
      </c>
      <c r="J287">
        <v>2393</v>
      </c>
      <c r="K287">
        <v>37178</v>
      </c>
      <c r="L287">
        <f>bbdd_Social_Media_Trends[[#This Row],[Likes]]+bbdd_Social_Media_Trends[[#This Row],[Shares]]+bbdd_Social_Media_Trends[[#This Row],[Comments]]</f>
        <v>239946</v>
      </c>
      <c r="M287">
        <f>bbdd_Social_Media_Trends[[#This Row],[Interactions]]/bbdd_Social_Media_Trends[[#This Row],[Views]]</f>
        <v>4.8820426343001204E-2</v>
      </c>
      <c r="N287" s="1" t="s">
        <v>22</v>
      </c>
      <c r="O287" s="4">
        <f t="shared" si="4"/>
        <v>0</v>
      </c>
    </row>
    <row r="288" spans="1:15" hidden="1">
      <c r="A288" s="1" t="s">
        <v>328</v>
      </c>
      <c r="B288" s="2">
        <v>45089</v>
      </c>
      <c r="C288" s="13" t="str">
        <f>TEXT(bbdd_Social_Media_Trends[[#This Row],[Post_Date]],"aaaa-mm")</f>
        <v>2023-06</v>
      </c>
      <c r="D288" s="1" t="s">
        <v>24</v>
      </c>
      <c r="E288" s="1" t="s">
        <v>46</v>
      </c>
      <c r="F288" s="1" t="s">
        <v>36</v>
      </c>
      <c r="G288" s="1" t="s">
        <v>37</v>
      </c>
      <c r="H288">
        <v>694970</v>
      </c>
      <c r="I288">
        <v>180020</v>
      </c>
      <c r="J288">
        <v>88660</v>
      </c>
      <c r="K288">
        <v>5645</v>
      </c>
      <c r="L288">
        <f>bbdd_Social_Media_Trends[[#This Row],[Likes]]+bbdd_Social_Media_Trends[[#This Row],[Shares]]+bbdd_Social_Media_Trends[[#This Row],[Comments]]</f>
        <v>274325</v>
      </c>
      <c r="M288">
        <f>bbdd_Social_Media_Trends[[#This Row],[Interactions]]/bbdd_Social_Media_Trends[[#This Row],[Views]]</f>
        <v>0.3947292688893046</v>
      </c>
      <c r="N288" s="1" t="s">
        <v>16</v>
      </c>
      <c r="O288" s="4">
        <f t="shared" si="4"/>
        <v>0</v>
      </c>
    </row>
    <row r="289" spans="1:15">
      <c r="A289" s="1" t="s">
        <v>329</v>
      </c>
      <c r="B289" s="2">
        <v>45108</v>
      </c>
      <c r="C289" s="13" t="str">
        <f>TEXT(bbdd_Social_Media_Trends[[#This Row],[Post_Date]],"aaaa-mm")</f>
        <v>2023-07</v>
      </c>
      <c r="D289" s="1" t="s">
        <v>27</v>
      </c>
      <c r="E289" s="1" t="s">
        <v>35</v>
      </c>
      <c r="F289" s="1" t="s">
        <v>36</v>
      </c>
      <c r="G289" s="1" t="s">
        <v>28</v>
      </c>
      <c r="H289">
        <v>2507996</v>
      </c>
      <c r="I289">
        <v>317525</v>
      </c>
      <c r="J289">
        <v>50404</v>
      </c>
      <c r="K289">
        <v>25462</v>
      </c>
      <c r="L289">
        <f>bbdd_Social_Media_Trends[[#This Row],[Likes]]+bbdd_Social_Media_Trends[[#This Row],[Shares]]+bbdd_Social_Media_Trends[[#This Row],[Comments]]</f>
        <v>393391</v>
      </c>
      <c r="M289">
        <f>bbdd_Social_Media_Trends[[#This Row],[Interactions]]/bbdd_Social_Media_Trends[[#This Row],[Views]]</f>
        <v>0.15685471587673983</v>
      </c>
      <c r="N289" s="1" t="s">
        <v>16</v>
      </c>
      <c r="O289" s="4">
        <f t="shared" si="4"/>
        <v>0</v>
      </c>
    </row>
    <row r="290" spans="1:15" hidden="1">
      <c r="A290" s="1" t="s">
        <v>330</v>
      </c>
      <c r="B290" s="2">
        <v>44760</v>
      </c>
      <c r="C290" s="13" t="str">
        <f>TEXT(bbdd_Social_Media_Trends[[#This Row],[Post_Date]],"aaaa-mm")</f>
        <v>2022-07</v>
      </c>
      <c r="D290" s="1" t="s">
        <v>24</v>
      </c>
      <c r="E290" s="1" t="s">
        <v>31</v>
      </c>
      <c r="F290" s="1" t="s">
        <v>47</v>
      </c>
      <c r="G290" s="1" t="s">
        <v>60</v>
      </c>
      <c r="H290">
        <v>2122512</v>
      </c>
      <c r="I290">
        <v>277831</v>
      </c>
      <c r="J290">
        <v>95870</v>
      </c>
      <c r="K290">
        <v>1487</v>
      </c>
      <c r="L290">
        <f>bbdd_Social_Media_Trends[[#This Row],[Likes]]+bbdd_Social_Media_Trends[[#This Row],[Shares]]+bbdd_Social_Media_Trends[[#This Row],[Comments]]</f>
        <v>375188</v>
      </c>
      <c r="M290">
        <f>bbdd_Social_Media_Trends[[#This Row],[Interactions]]/bbdd_Social_Media_Trends[[#This Row],[Views]]</f>
        <v>0.17676602063969485</v>
      </c>
      <c r="N290" s="1" t="s">
        <v>16</v>
      </c>
      <c r="O290" s="4">
        <f t="shared" si="4"/>
        <v>0</v>
      </c>
    </row>
    <row r="291" spans="1:15" hidden="1">
      <c r="A291" s="1" t="s">
        <v>331</v>
      </c>
      <c r="B291" s="2">
        <v>44696</v>
      </c>
      <c r="C291" s="13" t="str">
        <f>TEXT(bbdd_Social_Media_Trends[[#This Row],[Post_Date]],"aaaa-mm")</f>
        <v>2022-05</v>
      </c>
      <c r="D291" s="1" t="s">
        <v>24</v>
      </c>
      <c r="E291" s="1" t="s">
        <v>31</v>
      </c>
      <c r="F291" s="1" t="s">
        <v>47</v>
      </c>
      <c r="G291" s="1" t="s">
        <v>60</v>
      </c>
      <c r="H291">
        <v>4445772</v>
      </c>
      <c r="I291">
        <v>159466</v>
      </c>
      <c r="J291">
        <v>75212</v>
      </c>
      <c r="K291">
        <v>24528</v>
      </c>
      <c r="L291">
        <f>bbdd_Social_Media_Trends[[#This Row],[Likes]]+bbdd_Social_Media_Trends[[#This Row],[Shares]]+bbdd_Social_Media_Trends[[#This Row],[Comments]]</f>
        <v>259206</v>
      </c>
      <c r="M291">
        <f>bbdd_Social_Media_Trends[[#This Row],[Interactions]]/bbdd_Social_Media_Trends[[#This Row],[Views]]</f>
        <v>5.8303934614730581E-2</v>
      </c>
      <c r="N291" s="1" t="s">
        <v>29</v>
      </c>
      <c r="O291" s="4">
        <f t="shared" si="4"/>
        <v>0</v>
      </c>
    </row>
    <row r="292" spans="1:15" hidden="1">
      <c r="A292" s="1" t="s">
        <v>332</v>
      </c>
      <c r="B292" s="2">
        <v>45235</v>
      </c>
      <c r="C292" s="13" t="str">
        <f>TEXT(bbdd_Social_Media_Trends[[#This Row],[Post_Date]],"aaaa-mm")</f>
        <v>2023-11</v>
      </c>
      <c r="D292" s="1" t="s">
        <v>18</v>
      </c>
      <c r="E292" s="1" t="s">
        <v>19</v>
      </c>
      <c r="F292" s="1" t="s">
        <v>14</v>
      </c>
      <c r="G292" s="1" t="s">
        <v>15</v>
      </c>
      <c r="H292">
        <v>495496</v>
      </c>
      <c r="I292">
        <v>300566</v>
      </c>
      <c r="J292">
        <v>97031</v>
      </c>
      <c r="K292">
        <v>48197</v>
      </c>
      <c r="L292">
        <f>bbdd_Social_Media_Trends[[#This Row],[Likes]]+bbdd_Social_Media_Trends[[#This Row],[Shares]]+bbdd_Social_Media_Trends[[#This Row],[Comments]]</f>
        <v>445794</v>
      </c>
      <c r="M292">
        <f>bbdd_Social_Media_Trends[[#This Row],[Interactions]]/bbdd_Social_Media_Trends[[#This Row],[Views]]</f>
        <v>0.8996924294040719</v>
      </c>
      <c r="N292" s="1" t="s">
        <v>29</v>
      </c>
      <c r="O292" s="4">
        <f t="shared" si="4"/>
        <v>0</v>
      </c>
    </row>
    <row r="293" spans="1:15" hidden="1">
      <c r="A293" s="1" t="s">
        <v>333</v>
      </c>
      <c r="B293" s="2">
        <v>45041</v>
      </c>
      <c r="C293" s="13" t="str">
        <f>TEXT(bbdd_Social_Media_Trends[[#This Row],[Post_Date]],"aaaa-mm")</f>
        <v>2023-04</v>
      </c>
      <c r="D293" s="1" t="s">
        <v>12</v>
      </c>
      <c r="E293" s="1" t="s">
        <v>13</v>
      </c>
      <c r="F293" s="1" t="s">
        <v>32</v>
      </c>
      <c r="G293" s="1" t="s">
        <v>44</v>
      </c>
      <c r="H293">
        <v>1035819</v>
      </c>
      <c r="I293">
        <v>94853</v>
      </c>
      <c r="J293">
        <v>68842</v>
      </c>
      <c r="K293">
        <v>31836</v>
      </c>
      <c r="L293">
        <f>bbdd_Social_Media_Trends[[#This Row],[Likes]]+bbdd_Social_Media_Trends[[#This Row],[Shares]]+bbdd_Social_Media_Trends[[#This Row],[Comments]]</f>
        <v>195531</v>
      </c>
      <c r="M293">
        <f>bbdd_Social_Media_Trends[[#This Row],[Interactions]]/bbdd_Social_Media_Trends[[#This Row],[Views]]</f>
        <v>0.18876946648014759</v>
      </c>
      <c r="N293" s="1" t="s">
        <v>29</v>
      </c>
      <c r="O293" s="4">
        <f t="shared" si="4"/>
        <v>0</v>
      </c>
    </row>
    <row r="294" spans="1:15" hidden="1">
      <c r="A294" s="1" t="s">
        <v>334</v>
      </c>
      <c r="B294" s="2">
        <v>44717</v>
      </c>
      <c r="C294" s="13" t="str">
        <f>TEXT(bbdd_Social_Media_Trends[[#This Row],[Post_Date]],"aaaa-mm")</f>
        <v>2022-06</v>
      </c>
      <c r="D294" s="1" t="s">
        <v>24</v>
      </c>
      <c r="E294" s="1" t="s">
        <v>35</v>
      </c>
      <c r="F294" s="1" t="s">
        <v>36</v>
      </c>
      <c r="G294" s="1" t="s">
        <v>60</v>
      </c>
      <c r="H294">
        <v>424447</v>
      </c>
      <c r="I294">
        <v>50456</v>
      </c>
      <c r="J294">
        <v>76836</v>
      </c>
      <c r="K294">
        <v>13951</v>
      </c>
      <c r="L294">
        <f>bbdd_Social_Media_Trends[[#This Row],[Likes]]+bbdd_Social_Media_Trends[[#This Row],[Shares]]+bbdd_Social_Media_Trends[[#This Row],[Comments]]</f>
        <v>141243</v>
      </c>
      <c r="M294">
        <f>bbdd_Social_Media_Trends[[#This Row],[Interactions]]/bbdd_Social_Media_Trends[[#This Row],[Views]]</f>
        <v>0.33276946238281813</v>
      </c>
      <c r="N294" s="1" t="s">
        <v>16</v>
      </c>
      <c r="O294" s="4">
        <f t="shared" si="4"/>
        <v>0</v>
      </c>
    </row>
    <row r="295" spans="1:15" hidden="1">
      <c r="A295" s="1" t="s">
        <v>335</v>
      </c>
      <c r="B295" s="2">
        <v>44835</v>
      </c>
      <c r="C295" s="13" t="str">
        <f>TEXT(bbdd_Social_Media_Trends[[#This Row],[Post_Date]],"aaaa-mm")</f>
        <v>2022-10</v>
      </c>
      <c r="D295" s="1" t="s">
        <v>12</v>
      </c>
      <c r="E295" s="1" t="s">
        <v>39</v>
      </c>
      <c r="F295" s="1" t="s">
        <v>20</v>
      </c>
      <c r="G295" s="1" t="s">
        <v>44</v>
      </c>
      <c r="H295">
        <v>3949831</v>
      </c>
      <c r="I295">
        <v>495150</v>
      </c>
      <c r="J295">
        <v>7915</v>
      </c>
      <c r="K295">
        <v>2858</v>
      </c>
      <c r="L295">
        <f>bbdd_Social_Media_Trends[[#This Row],[Likes]]+bbdd_Social_Media_Trends[[#This Row],[Shares]]+bbdd_Social_Media_Trends[[#This Row],[Comments]]</f>
        <v>505923</v>
      </c>
      <c r="M295">
        <f>bbdd_Social_Media_Trends[[#This Row],[Interactions]]/bbdd_Social_Media_Trends[[#This Row],[Views]]</f>
        <v>0.12808725234066975</v>
      </c>
      <c r="N295" s="1" t="s">
        <v>16</v>
      </c>
      <c r="O295" s="4">
        <f t="shared" si="4"/>
        <v>0</v>
      </c>
    </row>
    <row r="296" spans="1:15" hidden="1">
      <c r="A296" s="1" t="s">
        <v>336</v>
      </c>
      <c r="B296" s="2">
        <v>44930</v>
      </c>
      <c r="C296" s="13" t="str">
        <f>TEXT(bbdd_Social_Media_Trends[[#This Row],[Post_Date]],"aaaa-mm")</f>
        <v>2023-01</v>
      </c>
      <c r="D296" s="1" t="s">
        <v>18</v>
      </c>
      <c r="E296" s="1" t="s">
        <v>57</v>
      </c>
      <c r="F296" s="1" t="s">
        <v>47</v>
      </c>
      <c r="G296" s="1" t="s">
        <v>50</v>
      </c>
      <c r="H296">
        <v>70424</v>
      </c>
      <c r="I296">
        <v>392371</v>
      </c>
      <c r="J296">
        <v>44740</v>
      </c>
      <c r="K296">
        <v>10705</v>
      </c>
      <c r="L296">
        <f>bbdd_Social_Media_Trends[[#This Row],[Likes]]+bbdd_Social_Media_Trends[[#This Row],[Shares]]+bbdd_Social_Media_Trends[[#This Row],[Comments]]</f>
        <v>447816</v>
      </c>
      <c r="M296">
        <f>bbdd_Social_Media_Trends[[#This Row],[Interactions]]/bbdd_Social_Media_Trends[[#This Row],[Views]]</f>
        <v>6.3588549358173347</v>
      </c>
      <c r="N296" s="1" t="s">
        <v>29</v>
      </c>
      <c r="O296" s="4">
        <f t="shared" si="4"/>
        <v>0</v>
      </c>
    </row>
    <row r="297" spans="1:15" hidden="1">
      <c r="A297" s="1" t="s">
        <v>337</v>
      </c>
      <c r="B297" s="2">
        <v>44575</v>
      </c>
      <c r="C297" s="13" t="str">
        <f>TEXT(bbdd_Social_Media_Trends[[#This Row],[Post_Date]],"aaaa-mm")</f>
        <v>2022-01</v>
      </c>
      <c r="D297" s="1" t="s">
        <v>12</v>
      </c>
      <c r="E297" s="1" t="s">
        <v>52</v>
      </c>
      <c r="F297" s="1" t="s">
        <v>41</v>
      </c>
      <c r="G297" s="1" t="s">
        <v>21</v>
      </c>
      <c r="H297">
        <v>4820393</v>
      </c>
      <c r="I297">
        <v>44861</v>
      </c>
      <c r="J297">
        <v>86973</v>
      </c>
      <c r="K297">
        <v>46410</v>
      </c>
      <c r="L297">
        <f>bbdd_Social_Media_Trends[[#This Row],[Likes]]+bbdd_Social_Media_Trends[[#This Row],[Shares]]+bbdd_Social_Media_Trends[[#This Row],[Comments]]</f>
        <v>178244</v>
      </c>
      <c r="M297">
        <f>bbdd_Social_Media_Trends[[#This Row],[Interactions]]/bbdd_Social_Media_Trends[[#This Row],[Views]]</f>
        <v>3.6977068052335152E-2</v>
      </c>
      <c r="N297" s="1" t="s">
        <v>22</v>
      </c>
      <c r="O297" s="4">
        <f t="shared" si="4"/>
        <v>0</v>
      </c>
    </row>
    <row r="298" spans="1:15" hidden="1">
      <c r="A298" s="1" t="s">
        <v>338</v>
      </c>
      <c r="B298" s="2">
        <v>45279</v>
      </c>
      <c r="C298" s="13" t="str">
        <f>TEXT(bbdd_Social_Media_Trends[[#This Row],[Post_Date]],"aaaa-mm")</f>
        <v>2023-12</v>
      </c>
      <c r="D298" s="1" t="s">
        <v>12</v>
      </c>
      <c r="E298" s="1" t="s">
        <v>59</v>
      </c>
      <c r="F298" s="1" t="s">
        <v>47</v>
      </c>
      <c r="G298" s="1" t="s">
        <v>50</v>
      </c>
      <c r="H298">
        <v>864256</v>
      </c>
      <c r="I298">
        <v>437954</v>
      </c>
      <c r="J298">
        <v>60063</v>
      </c>
      <c r="K298">
        <v>46333</v>
      </c>
      <c r="L298">
        <f>bbdd_Social_Media_Trends[[#This Row],[Likes]]+bbdd_Social_Media_Trends[[#This Row],[Shares]]+bbdd_Social_Media_Trends[[#This Row],[Comments]]</f>
        <v>544350</v>
      </c>
      <c r="M298">
        <f>bbdd_Social_Media_Trends[[#This Row],[Interactions]]/bbdd_Social_Media_Trends[[#This Row],[Views]]</f>
        <v>0.62984810056279616</v>
      </c>
      <c r="N298" s="1" t="s">
        <v>16</v>
      </c>
      <c r="O298" s="4">
        <f t="shared" si="4"/>
        <v>0</v>
      </c>
    </row>
    <row r="299" spans="1:15" hidden="1">
      <c r="A299" s="1" t="s">
        <v>339</v>
      </c>
      <c r="B299" s="2">
        <v>45112</v>
      </c>
      <c r="C299" s="13" t="str">
        <f>TEXT(bbdd_Social_Media_Trends[[#This Row],[Post_Date]],"aaaa-mm")</f>
        <v>2023-07</v>
      </c>
      <c r="D299" s="1" t="s">
        <v>18</v>
      </c>
      <c r="E299" s="1" t="s">
        <v>35</v>
      </c>
      <c r="F299" s="1" t="s">
        <v>47</v>
      </c>
      <c r="G299" s="1" t="s">
        <v>44</v>
      </c>
      <c r="H299">
        <v>1853392</v>
      </c>
      <c r="I299">
        <v>232747</v>
      </c>
      <c r="J299">
        <v>87334</v>
      </c>
      <c r="K299">
        <v>27858</v>
      </c>
      <c r="L299">
        <f>bbdd_Social_Media_Trends[[#This Row],[Likes]]+bbdd_Social_Media_Trends[[#This Row],[Shares]]+bbdd_Social_Media_Trends[[#This Row],[Comments]]</f>
        <v>347939</v>
      </c>
      <c r="M299">
        <f>bbdd_Social_Media_Trends[[#This Row],[Interactions]]/bbdd_Social_Media_Trends[[#This Row],[Views]]</f>
        <v>0.18773092794184931</v>
      </c>
      <c r="N299" s="1" t="s">
        <v>22</v>
      </c>
      <c r="O299" s="4">
        <f t="shared" si="4"/>
        <v>0</v>
      </c>
    </row>
    <row r="300" spans="1:15" hidden="1">
      <c r="A300" s="1" t="s">
        <v>340</v>
      </c>
      <c r="B300" s="2">
        <v>44756</v>
      </c>
      <c r="C300" s="13" t="str">
        <f>TEXT(bbdd_Social_Media_Trends[[#This Row],[Post_Date]],"aaaa-mm")</f>
        <v>2022-07</v>
      </c>
      <c r="D300" s="1" t="s">
        <v>24</v>
      </c>
      <c r="E300" s="1" t="s">
        <v>13</v>
      </c>
      <c r="F300" s="1" t="s">
        <v>41</v>
      </c>
      <c r="G300" s="1" t="s">
        <v>44</v>
      </c>
      <c r="H300">
        <v>4700334</v>
      </c>
      <c r="I300">
        <v>65555</v>
      </c>
      <c r="J300">
        <v>32126</v>
      </c>
      <c r="K300">
        <v>13215</v>
      </c>
      <c r="L300">
        <f>bbdd_Social_Media_Trends[[#This Row],[Likes]]+bbdd_Social_Media_Trends[[#This Row],[Shares]]+bbdd_Social_Media_Trends[[#This Row],[Comments]]</f>
        <v>110896</v>
      </c>
      <c r="M300">
        <f>bbdd_Social_Media_Trends[[#This Row],[Interactions]]/bbdd_Social_Media_Trends[[#This Row],[Views]]</f>
        <v>2.3593216992664777E-2</v>
      </c>
      <c r="N300" s="1" t="s">
        <v>16</v>
      </c>
      <c r="O300" s="4">
        <f t="shared" si="4"/>
        <v>0</v>
      </c>
    </row>
    <row r="301" spans="1:15" hidden="1">
      <c r="A301" s="1" t="s">
        <v>341</v>
      </c>
      <c r="B301" s="2">
        <v>45199</v>
      </c>
      <c r="C301" s="13" t="str">
        <f>TEXT(bbdd_Social_Media_Trends[[#This Row],[Post_Date]],"aaaa-mm")</f>
        <v>2023-09</v>
      </c>
      <c r="D301" s="1" t="s">
        <v>12</v>
      </c>
      <c r="E301" s="1" t="s">
        <v>19</v>
      </c>
      <c r="F301" s="1" t="s">
        <v>14</v>
      </c>
      <c r="G301" s="1" t="s">
        <v>25</v>
      </c>
      <c r="H301">
        <v>4412697</v>
      </c>
      <c r="I301">
        <v>108323</v>
      </c>
      <c r="J301">
        <v>25130</v>
      </c>
      <c r="K301">
        <v>6295</v>
      </c>
      <c r="L301">
        <f>bbdd_Social_Media_Trends[[#This Row],[Likes]]+bbdd_Social_Media_Trends[[#This Row],[Shares]]+bbdd_Social_Media_Trends[[#This Row],[Comments]]</f>
        <v>139748</v>
      </c>
      <c r="M301">
        <f>bbdd_Social_Media_Trends[[#This Row],[Interactions]]/bbdd_Social_Media_Trends[[#This Row],[Views]]</f>
        <v>3.1669520930170371E-2</v>
      </c>
      <c r="N301" s="1" t="s">
        <v>16</v>
      </c>
      <c r="O301" s="4">
        <f t="shared" si="4"/>
        <v>0</v>
      </c>
    </row>
    <row r="302" spans="1:15" hidden="1">
      <c r="A302" s="1" t="s">
        <v>342</v>
      </c>
      <c r="B302" s="2">
        <v>44803</v>
      </c>
      <c r="C302" s="13" t="str">
        <f>TEXT(bbdd_Social_Media_Trends[[#This Row],[Post_Date]],"aaaa-mm")</f>
        <v>2022-08</v>
      </c>
      <c r="D302" s="1" t="s">
        <v>18</v>
      </c>
      <c r="E302" s="1" t="s">
        <v>19</v>
      </c>
      <c r="F302" s="1" t="s">
        <v>41</v>
      </c>
      <c r="G302" s="1" t="s">
        <v>25</v>
      </c>
      <c r="H302">
        <v>340950</v>
      </c>
      <c r="I302">
        <v>127995</v>
      </c>
      <c r="J302">
        <v>30856</v>
      </c>
      <c r="K302">
        <v>14353</v>
      </c>
      <c r="L302">
        <f>bbdd_Social_Media_Trends[[#This Row],[Likes]]+bbdd_Social_Media_Trends[[#This Row],[Shares]]+bbdd_Social_Media_Trends[[#This Row],[Comments]]</f>
        <v>173204</v>
      </c>
      <c r="M302">
        <f>bbdd_Social_Media_Trends[[#This Row],[Interactions]]/bbdd_Social_Media_Trends[[#This Row],[Views]]</f>
        <v>0.50800410617392577</v>
      </c>
      <c r="N302" s="1" t="s">
        <v>16</v>
      </c>
      <c r="O302" s="4">
        <f t="shared" si="4"/>
        <v>0</v>
      </c>
    </row>
    <row r="303" spans="1:15" hidden="1">
      <c r="A303" s="1" t="s">
        <v>343</v>
      </c>
      <c r="B303" s="2">
        <v>44995</v>
      </c>
      <c r="C303" s="13" t="str">
        <f>TEXT(bbdd_Social_Media_Trends[[#This Row],[Post_Date]],"aaaa-mm")</f>
        <v>2023-03</v>
      </c>
      <c r="D303" s="1" t="s">
        <v>12</v>
      </c>
      <c r="E303" s="1" t="s">
        <v>57</v>
      </c>
      <c r="F303" s="1" t="s">
        <v>36</v>
      </c>
      <c r="G303" s="1" t="s">
        <v>37</v>
      </c>
      <c r="H303">
        <v>3763770</v>
      </c>
      <c r="I303">
        <v>75074</v>
      </c>
      <c r="J303">
        <v>87283</v>
      </c>
      <c r="K303">
        <v>26590</v>
      </c>
      <c r="L303">
        <f>bbdd_Social_Media_Trends[[#This Row],[Likes]]+bbdd_Social_Media_Trends[[#This Row],[Shares]]+bbdd_Social_Media_Trends[[#This Row],[Comments]]</f>
        <v>188947</v>
      </c>
      <c r="M303">
        <f>bbdd_Social_Media_Trends[[#This Row],[Interactions]]/bbdd_Social_Media_Trends[[#This Row],[Views]]</f>
        <v>5.0201526660768325E-2</v>
      </c>
      <c r="N303" s="1" t="s">
        <v>22</v>
      </c>
      <c r="O303" s="4">
        <f t="shared" si="4"/>
        <v>0</v>
      </c>
    </row>
    <row r="304" spans="1:15" hidden="1">
      <c r="A304" s="1" t="s">
        <v>344</v>
      </c>
      <c r="B304" s="2">
        <v>45106</v>
      </c>
      <c r="C304" s="13" t="str">
        <f>TEXT(bbdd_Social_Media_Trends[[#This Row],[Post_Date]],"aaaa-mm")</f>
        <v>2023-06</v>
      </c>
      <c r="D304" s="1" t="s">
        <v>24</v>
      </c>
      <c r="E304" s="1" t="s">
        <v>31</v>
      </c>
      <c r="F304" s="1" t="s">
        <v>36</v>
      </c>
      <c r="G304" s="1" t="s">
        <v>37</v>
      </c>
      <c r="H304">
        <v>394485</v>
      </c>
      <c r="I304">
        <v>373829</v>
      </c>
      <c r="J304">
        <v>36151</v>
      </c>
      <c r="K304">
        <v>12167</v>
      </c>
      <c r="L304">
        <f>bbdd_Social_Media_Trends[[#This Row],[Likes]]+bbdd_Social_Media_Trends[[#This Row],[Shares]]+bbdd_Social_Media_Trends[[#This Row],[Comments]]</f>
        <v>422147</v>
      </c>
      <c r="M304">
        <f>bbdd_Social_Media_Trends[[#This Row],[Interactions]]/bbdd_Social_Media_Trends[[#This Row],[Views]]</f>
        <v>1.0701218043778598</v>
      </c>
      <c r="N304" s="1" t="s">
        <v>29</v>
      </c>
      <c r="O304" s="4">
        <f t="shared" si="4"/>
        <v>0</v>
      </c>
    </row>
    <row r="305" spans="1:15" hidden="1">
      <c r="A305" s="1" t="s">
        <v>345</v>
      </c>
      <c r="B305" s="2">
        <v>45176</v>
      </c>
      <c r="C305" s="13" t="str">
        <f>TEXT(bbdd_Social_Media_Trends[[#This Row],[Post_Date]],"aaaa-mm")</f>
        <v>2023-09</v>
      </c>
      <c r="D305" s="1" t="s">
        <v>24</v>
      </c>
      <c r="E305" s="1" t="s">
        <v>49</v>
      </c>
      <c r="F305" s="1" t="s">
        <v>41</v>
      </c>
      <c r="G305" s="1" t="s">
        <v>28</v>
      </c>
      <c r="H305">
        <v>4250412</v>
      </c>
      <c r="I305">
        <v>138828</v>
      </c>
      <c r="J305">
        <v>47483</v>
      </c>
      <c r="K305">
        <v>35614</v>
      </c>
      <c r="L305">
        <f>bbdd_Social_Media_Trends[[#This Row],[Likes]]+bbdd_Social_Media_Trends[[#This Row],[Shares]]+bbdd_Social_Media_Trends[[#This Row],[Comments]]</f>
        <v>221925</v>
      </c>
      <c r="M305">
        <f>bbdd_Social_Media_Trends[[#This Row],[Interactions]]/bbdd_Social_Media_Trends[[#This Row],[Views]]</f>
        <v>5.221258550935768E-2</v>
      </c>
      <c r="N305" s="1" t="s">
        <v>16</v>
      </c>
      <c r="O305" s="4">
        <f t="shared" si="4"/>
        <v>0</v>
      </c>
    </row>
    <row r="306" spans="1:15" hidden="1">
      <c r="A306" s="1" t="s">
        <v>346</v>
      </c>
      <c r="B306" s="2">
        <v>44628</v>
      </c>
      <c r="C306" s="13" t="str">
        <f>TEXT(bbdd_Social_Media_Trends[[#This Row],[Post_Date]],"aaaa-mm")</f>
        <v>2022-03</v>
      </c>
      <c r="D306" s="1" t="s">
        <v>24</v>
      </c>
      <c r="E306" s="1" t="s">
        <v>57</v>
      </c>
      <c r="F306" s="1" t="s">
        <v>47</v>
      </c>
      <c r="G306" s="1" t="s">
        <v>15</v>
      </c>
      <c r="H306">
        <v>1722013</v>
      </c>
      <c r="I306">
        <v>357734</v>
      </c>
      <c r="J306">
        <v>70729</v>
      </c>
      <c r="K306">
        <v>37238</v>
      </c>
      <c r="L306">
        <f>bbdd_Social_Media_Trends[[#This Row],[Likes]]+bbdd_Social_Media_Trends[[#This Row],[Shares]]+bbdd_Social_Media_Trends[[#This Row],[Comments]]</f>
        <v>465701</v>
      </c>
      <c r="M306">
        <f>bbdd_Social_Media_Trends[[#This Row],[Interactions]]/bbdd_Social_Media_Trends[[#This Row],[Views]]</f>
        <v>0.27043988634232147</v>
      </c>
      <c r="N306" s="1" t="s">
        <v>16</v>
      </c>
      <c r="O306" s="4">
        <f t="shared" si="4"/>
        <v>0</v>
      </c>
    </row>
    <row r="307" spans="1:15" hidden="1">
      <c r="A307" s="1" t="s">
        <v>347</v>
      </c>
      <c r="B307" s="2">
        <v>44952</v>
      </c>
      <c r="C307" s="13" t="str">
        <f>TEXT(bbdd_Social_Media_Trends[[#This Row],[Post_Date]],"aaaa-mm")</f>
        <v>2023-01</v>
      </c>
      <c r="D307" s="1" t="s">
        <v>24</v>
      </c>
      <c r="E307" s="1" t="s">
        <v>35</v>
      </c>
      <c r="F307" s="1" t="s">
        <v>14</v>
      </c>
      <c r="G307" s="1" t="s">
        <v>25</v>
      </c>
      <c r="H307">
        <v>1359747</v>
      </c>
      <c r="I307">
        <v>471796</v>
      </c>
      <c r="J307">
        <v>85070</v>
      </c>
      <c r="K307">
        <v>14073</v>
      </c>
      <c r="L307">
        <f>bbdd_Social_Media_Trends[[#This Row],[Likes]]+bbdd_Social_Media_Trends[[#This Row],[Shares]]+bbdd_Social_Media_Trends[[#This Row],[Comments]]</f>
        <v>570939</v>
      </c>
      <c r="M307">
        <f>bbdd_Social_Media_Trends[[#This Row],[Interactions]]/bbdd_Social_Media_Trends[[#This Row],[Views]]</f>
        <v>0.41988619941797994</v>
      </c>
      <c r="N307" s="1" t="s">
        <v>16</v>
      </c>
      <c r="O307" s="4">
        <f t="shared" si="4"/>
        <v>0</v>
      </c>
    </row>
    <row r="308" spans="1:15">
      <c r="A308" s="1" t="s">
        <v>348</v>
      </c>
      <c r="B308" s="2">
        <v>45224</v>
      </c>
      <c r="C308" s="13" t="str">
        <f>TEXT(bbdd_Social_Media_Trends[[#This Row],[Post_Date]],"aaaa-mm")</f>
        <v>2023-10</v>
      </c>
      <c r="D308" s="1" t="s">
        <v>27</v>
      </c>
      <c r="E308" s="1" t="s">
        <v>35</v>
      </c>
      <c r="F308" s="1" t="s">
        <v>36</v>
      </c>
      <c r="G308" s="1" t="s">
        <v>44</v>
      </c>
      <c r="H308">
        <v>3205182</v>
      </c>
      <c r="I308">
        <v>109645</v>
      </c>
      <c r="J308">
        <v>57308</v>
      </c>
      <c r="K308">
        <v>13223</v>
      </c>
      <c r="L308">
        <f>bbdd_Social_Media_Trends[[#This Row],[Likes]]+bbdd_Social_Media_Trends[[#This Row],[Shares]]+bbdd_Social_Media_Trends[[#This Row],[Comments]]</f>
        <v>180176</v>
      </c>
      <c r="M308">
        <f>bbdd_Social_Media_Trends[[#This Row],[Interactions]]/bbdd_Social_Media_Trends[[#This Row],[Views]]</f>
        <v>5.6213968504752618E-2</v>
      </c>
      <c r="N308" s="1" t="s">
        <v>22</v>
      </c>
      <c r="O308" s="4">
        <f t="shared" si="4"/>
        <v>0</v>
      </c>
    </row>
    <row r="309" spans="1:15" hidden="1">
      <c r="A309" s="1" t="s">
        <v>349</v>
      </c>
      <c r="B309" s="2">
        <v>44817</v>
      </c>
      <c r="C309" s="13" t="str">
        <f>TEXT(bbdd_Social_Media_Trends[[#This Row],[Post_Date]],"aaaa-mm")</f>
        <v>2022-09</v>
      </c>
      <c r="D309" s="1" t="s">
        <v>18</v>
      </c>
      <c r="E309" s="1" t="s">
        <v>19</v>
      </c>
      <c r="F309" s="1" t="s">
        <v>14</v>
      </c>
      <c r="G309" s="1" t="s">
        <v>21</v>
      </c>
      <c r="H309">
        <v>1333000</v>
      </c>
      <c r="I309">
        <v>426321</v>
      </c>
      <c r="J309">
        <v>26174</v>
      </c>
      <c r="K309">
        <v>27048</v>
      </c>
      <c r="L309">
        <f>bbdd_Social_Media_Trends[[#This Row],[Likes]]+bbdd_Social_Media_Trends[[#This Row],[Shares]]+bbdd_Social_Media_Trends[[#This Row],[Comments]]</f>
        <v>479543</v>
      </c>
      <c r="M309">
        <f>bbdd_Social_Media_Trends[[#This Row],[Interactions]]/bbdd_Social_Media_Trends[[#This Row],[Views]]</f>
        <v>0.35974718679669915</v>
      </c>
      <c r="N309" s="1" t="s">
        <v>22</v>
      </c>
      <c r="O309" s="4">
        <f t="shared" si="4"/>
        <v>0</v>
      </c>
    </row>
    <row r="310" spans="1:15" hidden="1">
      <c r="A310" s="1" t="s">
        <v>350</v>
      </c>
      <c r="B310" s="2">
        <v>45263</v>
      </c>
      <c r="C310" s="13" t="str">
        <f>TEXT(bbdd_Social_Media_Trends[[#This Row],[Post_Date]],"aaaa-mm")</f>
        <v>2023-12</v>
      </c>
      <c r="D310" s="1" t="s">
        <v>18</v>
      </c>
      <c r="E310" s="1" t="s">
        <v>13</v>
      </c>
      <c r="F310" s="1" t="s">
        <v>32</v>
      </c>
      <c r="G310" s="1" t="s">
        <v>15</v>
      </c>
      <c r="H310">
        <v>543708</v>
      </c>
      <c r="I310">
        <v>19494</v>
      </c>
      <c r="J310">
        <v>13359</v>
      </c>
      <c r="K310">
        <v>8753</v>
      </c>
      <c r="L310">
        <f>bbdd_Social_Media_Trends[[#This Row],[Likes]]+bbdd_Social_Media_Trends[[#This Row],[Shares]]+bbdd_Social_Media_Trends[[#This Row],[Comments]]</f>
        <v>41606</v>
      </c>
      <c r="M310">
        <f>bbdd_Social_Media_Trends[[#This Row],[Interactions]]/bbdd_Social_Media_Trends[[#This Row],[Views]]</f>
        <v>7.6522692327499323E-2</v>
      </c>
      <c r="N310" s="1" t="s">
        <v>29</v>
      </c>
      <c r="O310" s="4">
        <f t="shared" si="4"/>
        <v>0</v>
      </c>
    </row>
    <row r="311" spans="1:15" hidden="1">
      <c r="A311" s="1" t="s">
        <v>351</v>
      </c>
      <c r="B311" s="2">
        <v>44998</v>
      </c>
      <c r="C311" s="13" t="str">
        <f>TEXT(bbdd_Social_Media_Trends[[#This Row],[Post_Date]],"aaaa-mm")</f>
        <v>2023-03</v>
      </c>
      <c r="D311" s="1" t="s">
        <v>12</v>
      </c>
      <c r="E311" s="1" t="s">
        <v>52</v>
      </c>
      <c r="F311" s="1" t="s">
        <v>20</v>
      </c>
      <c r="G311" s="1" t="s">
        <v>28</v>
      </c>
      <c r="H311">
        <v>2337694</v>
      </c>
      <c r="I311">
        <v>429342</v>
      </c>
      <c r="J311">
        <v>49196</v>
      </c>
      <c r="K311">
        <v>28304</v>
      </c>
      <c r="L311">
        <f>bbdd_Social_Media_Trends[[#This Row],[Likes]]+bbdd_Social_Media_Trends[[#This Row],[Shares]]+bbdd_Social_Media_Trends[[#This Row],[Comments]]</f>
        <v>506842</v>
      </c>
      <c r="M311">
        <f>bbdd_Social_Media_Trends[[#This Row],[Interactions]]/bbdd_Social_Media_Trends[[#This Row],[Views]]</f>
        <v>0.21681280783541387</v>
      </c>
      <c r="N311" s="1" t="s">
        <v>22</v>
      </c>
      <c r="O311" s="4">
        <f t="shared" si="4"/>
        <v>0</v>
      </c>
    </row>
    <row r="312" spans="1:15" hidden="1">
      <c r="A312" s="1" t="s">
        <v>352</v>
      </c>
      <c r="B312" s="2">
        <v>44697</v>
      </c>
      <c r="C312" s="13" t="str">
        <f>TEXT(bbdd_Social_Media_Trends[[#This Row],[Post_Date]],"aaaa-mm")</f>
        <v>2022-05</v>
      </c>
      <c r="D312" s="1" t="s">
        <v>12</v>
      </c>
      <c r="E312" s="1" t="s">
        <v>35</v>
      </c>
      <c r="F312" s="1" t="s">
        <v>20</v>
      </c>
      <c r="G312" s="1" t="s">
        <v>25</v>
      </c>
      <c r="H312">
        <v>1423060</v>
      </c>
      <c r="I312">
        <v>44643</v>
      </c>
      <c r="J312">
        <v>79715</v>
      </c>
      <c r="K312">
        <v>20950</v>
      </c>
      <c r="L312">
        <f>bbdd_Social_Media_Trends[[#This Row],[Likes]]+bbdd_Social_Media_Trends[[#This Row],[Shares]]+bbdd_Social_Media_Trends[[#This Row],[Comments]]</f>
        <v>145308</v>
      </c>
      <c r="M312">
        <f>bbdd_Social_Media_Trends[[#This Row],[Interactions]]/bbdd_Social_Media_Trends[[#This Row],[Views]]</f>
        <v>0.10210953859991849</v>
      </c>
      <c r="N312" s="1" t="s">
        <v>16</v>
      </c>
      <c r="O312" s="4">
        <f t="shared" si="4"/>
        <v>0</v>
      </c>
    </row>
    <row r="313" spans="1:15" hidden="1">
      <c r="A313" s="1" t="s">
        <v>353</v>
      </c>
      <c r="B313" s="2">
        <v>44782</v>
      </c>
      <c r="C313" s="13" t="str">
        <f>TEXT(bbdd_Social_Media_Trends[[#This Row],[Post_Date]],"aaaa-mm")</f>
        <v>2022-08</v>
      </c>
      <c r="D313" s="1" t="s">
        <v>24</v>
      </c>
      <c r="E313" s="1" t="s">
        <v>35</v>
      </c>
      <c r="F313" s="1" t="s">
        <v>41</v>
      </c>
      <c r="G313" s="1" t="s">
        <v>25</v>
      </c>
      <c r="H313">
        <v>70463</v>
      </c>
      <c r="I313">
        <v>81866</v>
      </c>
      <c r="J313">
        <v>70328</v>
      </c>
      <c r="K313">
        <v>42489</v>
      </c>
      <c r="L313">
        <f>bbdd_Social_Media_Trends[[#This Row],[Likes]]+bbdd_Social_Media_Trends[[#This Row],[Shares]]+bbdd_Social_Media_Trends[[#This Row],[Comments]]</f>
        <v>194683</v>
      </c>
      <c r="M313">
        <f>bbdd_Social_Media_Trends[[#This Row],[Interactions]]/bbdd_Social_Media_Trends[[#This Row],[Views]]</f>
        <v>2.7629110313214027</v>
      </c>
      <c r="N313" s="1" t="s">
        <v>29</v>
      </c>
      <c r="O313" s="4">
        <f t="shared" si="4"/>
        <v>0</v>
      </c>
    </row>
    <row r="314" spans="1:15" hidden="1">
      <c r="A314" s="1" t="s">
        <v>354</v>
      </c>
      <c r="B314" s="2">
        <v>44637</v>
      </c>
      <c r="C314" s="13" t="str">
        <f>TEXT(bbdd_Social_Media_Trends[[#This Row],[Post_Date]],"aaaa-mm")</f>
        <v>2022-03</v>
      </c>
      <c r="D314" s="1" t="s">
        <v>12</v>
      </c>
      <c r="E314" s="1" t="s">
        <v>31</v>
      </c>
      <c r="F314" s="1" t="s">
        <v>32</v>
      </c>
      <c r="G314" s="1" t="s">
        <v>25</v>
      </c>
      <c r="H314">
        <v>245443</v>
      </c>
      <c r="I314">
        <v>457409</v>
      </c>
      <c r="J314">
        <v>42668</v>
      </c>
      <c r="K314">
        <v>8442</v>
      </c>
      <c r="L314">
        <f>bbdd_Social_Media_Trends[[#This Row],[Likes]]+bbdd_Social_Media_Trends[[#This Row],[Shares]]+bbdd_Social_Media_Trends[[#This Row],[Comments]]</f>
        <v>508519</v>
      </c>
      <c r="M314">
        <f>bbdd_Social_Media_Trends[[#This Row],[Interactions]]/bbdd_Social_Media_Trends[[#This Row],[Views]]</f>
        <v>2.0718415273607316</v>
      </c>
      <c r="N314" s="1" t="s">
        <v>29</v>
      </c>
      <c r="O314" s="4">
        <f t="shared" si="4"/>
        <v>0</v>
      </c>
    </row>
    <row r="315" spans="1:15" hidden="1">
      <c r="A315" s="1" t="s">
        <v>355</v>
      </c>
      <c r="B315" s="2">
        <v>45257</v>
      </c>
      <c r="C315" s="13" t="str">
        <f>TEXT(bbdd_Social_Media_Trends[[#This Row],[Post_Date]],"aaaa-mm")</f>
        <v>2023-11</v>
      </c>
      <c r="D315" s="1" t="s">
        <v>12</v>
      </c>
      <c r="E315" s="1" t="s">
        <v>19</v>
      </c>
      <c r="F315" s="1" t="s">
        <v>36</v>
      </c>
      <c r="G315" s="1" t="s">
        <v>37</v>
      </c>
      <c r="H315">
        <v>2243003</v>
      </c>
      <c r="I315">
        <v>67157</v>
      </c>
      <c r="J315">
        <v>46609</v>
      </c>
      <c r="K315">
        <v>10189</v>
      </c>
      <c r="L315">
        <f>bbdd_Social_Media_Trends[[#This Row],[Likes]]+bbdd_Social_Media_Trends[[#This Row],[Shares]]+bbdd_Social_Media_Trends[[#This Row],[Comments]]</f>
        <v>123955</v>
      </c>
      <c r="M315">
        <f>bbdd_Social_Media_Trends[[#This Row],[Interactions]]/bbdd_Social_Media_Trends[[#This Row],[Views]]</f>
        <v>5.5262966656754363E-2</v>
      </c>
      <c r="N315" s="1" t="s">
        <v>16</v>
      </c>
      <c r="O315" s="4">
        <f t="shared" si="4"/>
        <v>0</v>
      </c>
    </row>
    <row r="316" spans="1:15">
      <c r="A316" s="1" t="s">
        <v>356</v>
      </c>
      <c r="B316" s="2">
        <v>44584</v>
      </c>
      <c r="C316" s="13" t="str">
        <f>TEXT(bbdd_Social_Media_Trends[[#This Row],[Post_Date]],"aaaa-mm")</f>
        <v>2022-01</v>
      </c>
      <c r="D316" s="1" t="s">
        <v>27</v>
      </c>
      <c r="E316" s="1" t="s">
        <v>35</v>
      </c>
      <c r="F316" s="1" t="s">
        <v>32</v>
      </c>
      <c r="G316" s="1" t="s">
        <v>21</v>
      </c>
      <c r="H316">
        <v>567506</v>
      </c>
      <c r="I316">
        <v>90799</v>
      </c>
      <c r="J316">
        <v>30845</v>
      </c>
      <c r="K316">
        <v>11229</v>
      </c>
      <c r="L316">
        <f>bbdd_Social_Media_Trends[[#This Row],[Likes]]+bbdd_Social_Media_Trends[[#This Row],[Shares]]+bbdd_Social_Media_Trends[[#This Row],[Comments]]</f>
        <v>132873</v>
      </c>
      <c r="M316">
        <f>bbdd_Social_Media_Trends[[#This Row],[Interactions]]/bbdd_Social_Media_Trends[[#This Row],[Views]]</f>
        <v>0.23413496949811985</v>
      </c>
      <c r="N316" s="1" t="s">
        <v>22</v>
      </c>
      <c r="O316" s="4">
        <f t="shared" si="4"/>
        <v>0</v>
      </c>
    </row>
    <row r="317" spans="1:15">
      <c r="A317" s="1" t="s">
        <v>357</v>
      </c>
      <c r="B317" s="2">
        <v>45027</v>
      </c>
      <c r="C317" s="13" t="str">
        <f>TEXT(bbdd_Social_Media_Trends[[#This Row],[Post_Date]],"aaaa-mm")</f>
        <v>2023-04</v>
      </c>
      <c r="D317" s="1" t="s">
        <v>27</v>
      </c>
      <c r="E317" s="1" t="s">
        <v>46</v>
      </c>
      <c r="F317" s="1" t="s">
        <v>32</v>
      </c>
      <c r="G317" s="1" t="s">
        <v>37</v>
      </c>
      <c r="H317">
        <v>1345248</v>
      </c>
      <c r="I317">
        <v>10364</v>
      </c>
      <c r="J317">
        <v>16629</v>
      </c>
      <c r="K317">
        <v>34324</v>
      </c>
      <c r="L317">
        <f>bbdd_Social_Media_Trends[[#This Row],[Likes]]+bbdd_Social_Media_Trends[[#This Row],[Shares]]+bbdd_Social_Media_Trends[[#This Row],[Comments]]</f>
        <v>61317</v>
      </c>
      <c r="M317">
        <f>bbdd_Social_Media_Trends[[#This Row],[Interactions]]/bbdd_Social_Media_Trends[[#This Row],[Views]]</f>
        <v>4.5580443159922927E-2</v>
      </c>
      <c r="N317" s="1" t="s">
        <v>22</v>
      </c>
      <c r="O317" s="4">
        <f t="shared" si="4"/>
        <v>0</v>
      </c>
    </row>
    <row r="318" spans="1:15" hidden="1">
      <c r="A318" s="1" t="s">
        <v>358</v>
      </c>
      <c r="B318" s="2">
        <v>45019</v>
      </c>
      <c r="C318" s="13" t="str">
        <f>TEXT(bbdd_Social_Media_Trends[[#This Row],[Post_Date]],"aaaa-mm")</f>
        <v>2023-04</v>
      </c>
      <c r="D318" s="1" t="s">
        <v>18</v>
      </c>
      <c r="E318" s="1" t="s">
        <v>31</v>
      </c>
      <c r="F318" s="1" t="s">
        <v>14</v>
      </c>
      <c r="G318" s="1" t="s">
        <v>50</v>
      </c>
      <c r="H318">
        <v>567122</v>
      </c>
      <c r="I318">
        <v>489613</v>
      </c>
      <c r="J318">
        <v>6414</v>
      </c>
      <c r="K318">
        <v>13429</v>
      </c>
      <c r="L318">
        <f>bbdd_Social_Media_Trends[[#This Row],[Likes]]+bbdd_Social_Media_Trends[[#This Row],[Shares]]+bbdd_Social_Media_Trends[[#This Row],[Comments]]</f>
        <v>509456</v>
      </c>
      <c r="M318">
        <f>bbdd_Social_Media_Trends[[#This Row],[Interactions]]/bbdd_Social_Media_Trends[[#This Row],[Views]]</f>
        <v>0.89831817492532473</v>
      </c>
      <c r="N318" s="1" t="s">
        <v>29</v>
      </c>
      <c r="O318" s="4">
        <f t="shared" si="4"/>
        <v>0</v>
      </c>
    </row>
    <row r="319" spans="1:15" hidden="1">
      <c r="A319" s="1" t="s">
        <v>359</v>
      </c>
      <c r="B319" s="2">
        <v>45265</v>
      </c>
      <c r="C319" s="13" t="str">
        <f>TEXT(bbdd_Social_Media_Trends[[#This Row],[Post_Date]],"aaaa-mm")</f>
        <v>2023-12</v>
      </c>
      <c r="D319" s="1" t="s">
        <v>24</v>
      </c>
      <c r="E319" s="1" t="s">
        <v>52</v>
      </c>
      <c r="F319" s="1" t="s">
        <v>14</v>
      </c>
      <c r="G319" s="1" t="s">
        <v>15</v>
      </c>
      <c r="H319">
        <v>4719001</v>
      </c>
      <c r="I319">
        <v>143216</v>
      </c>
      <c r="J319">
        <v>93614</v>
      </c>
      <c r="K319">
        <v>38476</v>
      </c>
      <c r="L319">
        <f>bbdd_Social_Media_Trends[[#This Row],[Likes]]+bbdd_Social_Media_Trends[[#This Row],[Shares]]+bbdd_Social_Media_Trends[[#This Row],[Comments]]</f>
        <v>275306</v>
      </c>
      <c r="M319">
        <f>bbdd_Social_Media_Trends[[#This Row],[Interactions]]/bbdd_Social_Media_Trends[[#This Row],[Views]]</f>
        <v>5.833989015895525E-2</v>
      </c>
      <c r="N319" s="1" t="s">
        <v>29</v>
      </c>
      <c r="O319" s="4">
        <f t="shared" si="4"/>
        <v>0</v>
      </c>
    </row>
    <row r="320" spans="1:15" hidden="1">
      <c r="A320" s="1" t="s">
        <v>360</v>
      </c>
      <c r="B320" s="2">
        <v>45197</v>
      </c>
      <c r="C320" s="13" t="str">
        <f>TEXT(bbdd_Social_Media_Trends[[#This Row],[Post_Date]],"aaaa-mm")</f>
        <v>2023-09</v>
      </c>
      <c r="D320" s="1" t="s">
        <v>12</v>
      </c>
      <c r="E320" s="1" t="s">
        <v>39</v>
      </c>
      <c r="F320" s="1" t="s">
        <v>36</v>
      </c>
      <c r="G320" s="1" t="s">
        <v>15</v>
      </c>
      <c r="H320">
        <v>1357286</v>
      </c>
      <c r="I320">
        <v>485410</v>
      </c>
      <c r="J320">
        <v>96395</v>
      </c>
      <c r="K320">
        <v>177</v>
      </c>
      <c r="L320">
        <f>bbdd_Social_Media_Trends[[#This Row],[Likes]]+bbdd_Social_Media_Trends[[#This Row],[Shares]]+bbdd_Social_Media_Trends[[#This Row],[Comments]]</f>
        <v>581982</v>
      </c>
      <c r="M320">
        <f>bbdd_Social_Media_Trends[[#This Row],[Interactions]]/bbdd_Social_Media_Trends[[#This Row],[Views]]</f>
        <v>0.42878361671747883</v>
      </c>
      <c r="N320" s="1" t="s">
        <v>16</v>
      </c>
      <c r="O320" s="4">
        <f t="shared" si="4"/>
        <v>0</v>
      </c>
    </row>
    <row r="321" spans="1:15" hidden="1">
      <c r="A321" s="1" t="s">
        <v>361</v>
      </c>
      <c r="B321" s="2">
        <v>45101</v>
      </c>
      <c r="C321" s="13" t="str">
        <f>TEXT(bbdd_Social_Media_Trends[[#This Row],[Post_Date]],"aaaa-mm")</f>
        <v>2023-06</v>
      </c>
      <c r="D321" s="1" t="s">
        <v>24</v>
      </c>
      <c r="E321" s="1" t="s">
        <v>59</v>
      </c>
      <c r="F321" s="1" t="s">
        <v>36</v>
      </c>
      <c r="G321" s="1" t="s">
        <v>21</v>
      </c>
      <c r="H321">
        <v>2298278</v>
      </c>
      <c r="I321">
        <v>202870</v>
      </c>
      <c r="J321">
        <v>25710</v>
      </c>
      <c r="K321">
        <v>3153</v>
      </c>
      <c r="L321">
        <f>bbdd_Social_Media_Trends[[#This Row],[Likes]]+bbdd_Social_Media_Trends[[#This Row],[Shares]]+bbdd_Social_Media_Trends[[#This Row],[Comments]]</f>
        <v>231733</v>
      </c>
      <c r="M321">
        <f>bbdd_Social_Media_Trends[[#This Row],[Interactions]]/bbdd_Social_Media_Trends[[#This Row],[Views]]</f>
        <v>0.10082896847117712</v>
      </c>
      <c r="N321" s="1" t="s">
        <v>29</v>
      </c>
      <c r="O321" s="4">
        <f t="shared" si="4"/>
        <v>0</v>
      </c>
    </row>
    <row r="322" spans="1:15" hidden="1">
      <c r="A322" s="1" t="s">
        <v>362</v>
      </c>
      <c r="B322" s="2">
        <v>44978</v>
      </c>
      <c r="C322" s="13" t="str">
        <f>TEXT(bbdd_Social_Media_Trends[[#This Row],[Post_Date]],"aaaa-mm")</f>
        <v>2023-02</v>
      </c>
      <c r="D322" s="1" t="s">
        <v>12</v>
      </c>
      <c r="E322" s="1" t="s">
        <v>13</v>
      </c>
      <c r="F322" s="1" t="s">
        <v>32</v>
      </c>
      <c r="G322" s="1" t="s">
        <v>25</v>
      </c>
      <c r="H322">
        <v>436487</v>
      </c>
      <c r="I322">
        <v>440596</v>
      </c>
      <c r="J322">
        <v>28677</v>
      </c>
      <c r="K322">
        <v>23094</v>
      </c>
      <c r="L322">
        <f>bbdd_Social_Media_Trends[[#This Row],[Likes]]+bbdd_Social_Media_Trends[[#This Row],[Shares]]+bbdd_Social_Media_Trends[[#This Row],[Comments]]</f>
        <v>492367</v>
      </c>
      <c r="M322">
        <f>bbdd_Social_Media_Trends[[#This Row],[Interactions]]/bbdd_Social_Media_Trends[[#This Row],[Views]]</f>
        <v>1.1280221404073889</v>
      </c>
      <c r="N322" s="1" t="s">
        <v>22</v>
      </c>
      <c r="O322" s="4">
        <f t="shared" ref="O322:O385" si="5">IF(ISERROR(VLOOKUP(A322,A323:A5320,1,FALSE)),0, 1)</f>
        <v>0</v>
      </c>
    </row>
    <row r="323" spans="1:15">
      <c r="A323" s="1" t="s">
        <v>363</v>
      </c>
      <c r="B323" s="2">
        <v>44712</v>
      </c>
      <c r="C323" s="13" t="str">
        <f>TEXT(bbdd_Social_Media_Trends[[#This Row],[Post_Date]],"aaaa-mm")</f>
        <v>2022-05</v>
      </c>
      <c r="D323" s="1" t="s">
        <v>27</v>
      </c>
      <c r="E323" s="1" t="s">
        <v>59</v>
      </c>
      <c r="F323" s="1" t="s">
        <v>32</v>
      </c>
      <c r="G323" s="1" t="s">
        <v>25</v>
      </c>
      <c r="H323">
        <v>2824208</v>
      </c>
      <c r="I323">
        <v>151603</v>
      </c>
      <c r="J323">
        <v>30104</v>
      </c>
      <c r="K323">
        <v>8914</v>
      </c>
      <c r="L323">
        <f>bbdd_Social_Media_Trends[[#This Row],[Likes]]+bbdd_Social_Media_Trends[[#This Row],[Shares]]+bbdd_Social_Media_Trends[[#This Row],[Comments]]</f>
        <v>190621</v>
      </c>
      <c r="M323">
        <f>bbdd_Social_Media_Trends[[#This Row],[Interactions]]/bbdd_Social_Media_Trends[[#This Row],[Views]]</f>
        <v>6.7495382776339416E-2</v>
      </c>
      <c r="N323" s="1" t="s">
        <v>16</v>
      </c>
      <c r="O323" s="4">
        <f t="shared" si="5"/>
        <v>0</v>
      </c>
    </row>
    <row r="324" spans="1:15" hidden="1">
      <c r="A324" s="1" t="s">
        <v>364</v>
      </c>
      <c r="B324" s="2">
        <v>45215</v>
      </c>
      <c r="C324" s="13" t="str">
        <f>TEXT(bbdd_Social_Media_Trends[[#This Row],[Post_Date]],"aaaa-mm")</f>
        <v>2023-10</v>
      </c>
      <c r="D324" s="1" t="s">
        <v>24</v>
      </c>
      <c r="E324" s="1" t="s">
        <v>39</v>
      </c>
      <c r="F324" s="1" t="s">
        <v>36</v>
      </c>
      <c r="G324" s="1" t="s">
        <v>44</v>
      </c>
      <c r="H324">
        <v>2517906</v>
      </c>
      <c r="I324">
        <v>254149</v>
      </c>
      <c r="J324">
        <v>3970</v>
      </c>
      <c r="K324">
        <v>17586</v>
      </c>
      <c r="L324">
        <f>bbdd_Social_Media_Trends[[#This Row],[Likes]]+bbdd_Social_Media_Trends[[#This Row],[Shares]]+bbdd_Social_Media_Trends[[#This Row],[Comments]]</f>
        <v>275705</v>
      </c>
      <c r="M324">
        <f>bbdd_Social_Media_Trends[[#This Row],[Interactions]]/bbdd_Social_Media_Trends[[#This Row],[Views]]</f>
        <v>0.10949773343405195</v>
      </c>
      <c r="N324" s="1" t="s">
        <v>22</v>
      </c>
      <c r="O324" s="4">
        <f t="shared" si="5"/>
        <v>0</v>
      </c>
    </row>
    <row r="325" spans="1:15" hidden="1">
      <c r="A325" s="1" t="s">
        <v>365</v>
      </c>
      <c r="B325" s="2">
        <v>44643</v>
      </c>
      <c r="C325" s="13" t="str">
        <f>TEXT(bbdd_Social_Media_Trends[[#This Row],[Post_Date]],"aaaa-mm")</f>
        <v>2022-03</v>
      </c>
      <c r="D325" s="1" t="s">
        <v>12</v>
      </c>
      <c r="E325" s="1" t="s">
        <v>13</v>
      </c>
      <c r="F325" s="1" t="s">
        <v>36</v>
      </c>
      <c r="G325" s="1" t="s">
        <v>37</v>
      </c>
      <c r="H325">
        <v>1070510</v>
      </c>
      <c r="I325">
        <v>29674</v>
      </c>
      <c r="J325">
        <v>53802</v>
      </c>
      <c r="K325">
        <v>4514</v>
      </c>
      <c r="L325">
        <f>bbdd_Social_Media_Trends[[#This Row],[Likes]]+bbdd_Social_Media_Trends[[#This Row],[Shares]]+bbdd_Social_Media_Trends[[#This Row],[Comments]]</f>
        <v>87990</v>
      </c>
      <c r="M325">
        <f>bbdd_Social_Media_Trends[[#This Row],[Interactions]]/bbdd_Social_Media_Trends[[#This Row],[Views]]</f>
        <v>8.2194468057281103E-2</v>
      </c>
      <c r="N325" s="1" t="s">
        <v>16</v>
      </c>
      <c r="O325" s="4">
        <f t="shared" si="5"/>
        <v>0</v>
      </c>
    </row>
    <row r="326" spans="1:15" hidden="1">
      <c r="A326" s="1" t="s">
        <v>366</v>
      </c>
      <c r="B326" s="2">
        <v>44895</v>
      </c>
      <c r="C326" s="13" t="str">
        <f>TEXT(bbdd_Social_Media_Trends[[#This Row],[Post_Date]],"aaaa-mm")</f>
        <v>2022-11</v>
      </c>
      <c r="D326" s="1" t="s">
        <v>12</v>
      </c>
      <c r="E326" s="1" t="s">
        <v>35</v>
      </c>
      <c r="F326" s="1" t="s">
        <v>36</v>
      </c>
      <c r="G326" s="1" t="s">
        <v>15</v>
      </c>
      <c r="H326">
        <v>3369227</v>
      </c>
      <c r="I326">
        <v>130484</v>
      </c>
      <c r="J326">
        <v>70848</v>
      </c>
      <c r="K326">
        <v>12010</v>
      </c>
      <c r="L326">
        <f>bbdd_Social_Media_Trends[[#This Row],[Likes]]+bbdd_Social_Media_Trends[[#This Row],[Shares]]+bbdd_Social_Media_Trends[[#This Row],[Comments]]</f>
        <v>213342</v>
      </c>
      <c r="M326">
        <f>bbdd_Social_Media_Trends[[#This Row],[Interactions]]/bbdd_Social_Media_Trends[[#This Row],[Views]]</f>
        <v>6.3320755769795262E-2</v>
      </c>
      <c r="N326" s="1" t="s">
        <v>22</v>
      </c>
      <c r="O326" s="4">
        <f t="shared" si="5"/>
        <v>0</v>
      </c>
    </row>
    <row r="327" spans="1:15" hidden="1">
      <c r="A327" s="1" t="s">
        <v>367</v>
      </c>
      <c r="B327" s="2">
        <v>44944</v>
      </c>
      <c r="C327" s="13" t="str">
        <f>TEXT(bbdd_Social_Media_Trends[[#This Row],[Post_Date]],"aaaa-mm")</f>
        <v>2023-01</v>
      </c>
      <c r="D327" s="1" t="s">
        <v>12</v>
      </c>
      <c r="E327" s="1" t="s">
        <v>52</v>
      </c>
      <c r="F327" s="1" t="s">
        <v>14</v>
      </c>
      <c r="G327" s="1" t="s">
        <v>60</v>
      </c>
      <c r="H327">
        <v>2580238</v>
      </c>
      <c r="I327">
        <v>118495</v>
      </c>
      <c r="J327">
        <v>10621</v>
      </c>
      <c r="K327">
        <v>34440</v>
      </c>
      <c r="L327">
        <f>bbdd_Social_Media_Trends[[#This Row],[Likes]]+bbdd_Social_Media_Trends[[#This Row],[Shares]]+bbdd_Social_Media_Trends[[#This Row],[Comments]]</f>
        <v>163556</v>
      </c>
      <c r="M327">
        <f>bbdd_Social_Media_Trends[[#This Row],[Interactions]]/bbdd_Social_Media_Trends[[#This Row],[Views]]</f>
        <v>6.3387951033974391E-2</v>
      </c>
      <c r="N327" s="1" t="s">
        <v>22</v>
      </c>
      <c r="O327" s="4">
        <f t="shared" si="5"/>
        <v>0</v>
      </c>
    </row>
    <row r="328" spans="1:15" hidden="1">
      <c r="A328" s="1" t="s">
        <v>368</v>
      </c>
      <c r="B328" s="2">
        <v>45215</v>
      </c>
      <c r="C328" s="13" t="str">
        <f>TEXT(bbdd_Social_Media_Trends[[#This Row],[Post_Date]],"aaaa-mm")</f>
        <v>2023-10</v>
      </c>
      <c r="D328" s="1" t="s">
        <v>12</v>
      </c>
      <c r="E328" s="1" t="s">
        <v>35</v>
      </c>
      <c r="F328" s="1" t="s">
        <v>41</v>
      </c>
      <c r="G328" s="1" t="s">
        <v>37</v>
      </c>
      <c r="H328">
        <v>1094116</v>
      </c>
      <c r="I328">
        <v>301730</v>
      </c>
      <c r="J328">
        <v>23651</v>
      </c>
      <c r="K328">
        <v>29582</v>
      </c>
      <c r="L328">
        <f>bbdd_Social_Media_Trends[[#This Row],[Likes]]+bbdd_Social_Media_Trends[[#This Row],[Shares]]+bbdd_Social_Media_Trends[[#This Row],[Comments]]</f>
        <v>354963</v>
      </c>
      <c r="M328">
        <f>bbdd_Social_Media_Trends[[#This Row],[Interactions]]/bbdd_Social_Media_Trends[[#This Row],[Views]]</f>
        <v>0.3244290367748941</v>
      </c>
      <c r="N328" s="1" t="s">
        <v>16</v>
      </c>
      <c r="O328" s="4">
        <f t="shared" si="5"/>
        <v>0</v>
      </c>
    </row>
    <row r="329" spans="1:15">
      <c r="A329" s="1" t="s">
        <v>369</v>
      </c>
      <c r="B329" s="2">
        <v>45028</v>
      </c>
      <c r="C329" s="13" t="str">
        <f>TEXT(bbdd_Social_Media_Trends[[#This Row],[Post_Date]],"aaaa-mm")</f>
        <v>2023-04</v>
      </c>
      <c r="D329" s="1" t="s">
        <v>27</v>
      </c>
      <c r="E329" s="1" t="s">
        <v>46</v>
      </c>
      <c r="F329" s="1" t="s">
        <v>47</v>
      </c>
      <c r="G329" s="1" t="s">
        <v>15</v>
      </c>
      <c r="H329">
        <v>3107277</v>
      </c>
      <c r="I329">
        <v>201634</v>
      </c>
      <c r="J329">
        <v>7994</v>
      </c>
      <c r="K329">
        <v>4367</v>
      </c>
      <c r="L329">
        <f>bbdd_Social_Media_Trends[[#This Row],[Likes]]+bbdd_Social_Media_Trends[[#This Row],[Shares]]+bbdd_Social_Media_Trends[[#This Row],[Comments]]</f>
        <v>213995</v>
      </c>
      <c r="M329">
        <f>bbdd_Social_Media_Trends[[#This Row],[Interactions]]/bbdd_Social_Media_Trends[[#This Row],[Views]]</f>
        <v>6.886898078285264E-2</v>
      </c>
      <c r="N329" s="1" t="s">
        <v>16</v>
      </c>
      <c r="O329" s="4">
        <f t="shared" si="5"/>
        <v>0</v>
      </c>
    </row>
    <row r="330" spans="1:15" hidden="1">
      <c r="A330" s="1" t="s">
        <v>370</v>
      </c>
      <c r="B330" s="2">
        <v>44688</v>
      </c>
      <c r="C330" s="13" t="str">
        <f>TEXT(bbdd_Social_Media_Trends[[#This Row],[Post_Date]],"aaaa-mm")</f>
        <v>2022-05</v>
      </c>
      <c r="D330" s="1" t="s">
        <v>18</v>
      </c>
      <c r="E330" s="1" t="s">
        <v>57</v>
      </c>
      <c r="F330" s="1" t="s">
        <v>14</v>
      </c>
      <c r="G330" s="1" t="s">
        <v>50</v>
      </c>
      <c r="H330">
        <v>3502729</v>
      </c>
      <c r="I330">
        <v>423463</v>
      </c>
      <c r="J330">
        <v>33243</v>
      </c>
      <c r="K330">
        <v>17585</v>
      </c>
      <c r="L330">
        <f>bbdd_Social_Media_Trends[[#This Row],[Likes]]+bbdd_Social_Media_Trends[[#This Row],[Shares]]+bbdd_Social_Media_Trends[[#This Row],[Comments]]</f>
        <v>474291</v>
      </c>
      <c r="M330">
        <f>bbdd_Social_Media_Trends[[#This Row],[Interactions]]/bbdd_Social_Media_Trends[[#This Row],[Views]]</f>
        <v>0.13540613618695593</v>
      </c>
      <c r="N330" s="1" t="s">
        <v>22</v>
      </c>
      <c r="O330" s="4">
        <f t="shared" si="5"/>
        <v>0</v>
      </c>
    </row>
    <row r="331" spans="1:15">
      <c r="A331" s="1" t="s">
        <v>371</v>
      </c>
      <c r="B331" s="2">
        <v>44822</v>
      </c>
      <c r="C331" s="13" t="str">
        <f>TEXT(bbdd_Social_Media_Trends[[#This Row],[Post_Date]],"aaaa-mm")</f>
        <v>2022-09</v>
      </c>
      <c r="D331" s="1" t="s">
        <v>27</v>
      </c>
      <c r="E331" s="1" t="s">
        <v>57</v>
      </c>
      <c r="F331" s="1" t="s">
        <v>36</v>
      </c>
      <c r="G331" s="1" t="s">
        <v>25</v>
      </c>
      <c r="H331">
        <v>3073848</v>
      </c>
      <c r="I331">
        <v>306268</v>
      </c>
      <c r="J331">
        <v>94923</v>
      </c>
      <c r="K331">
        <v>45513</v>
      </c>
      <c r="L331">
        <f>bbdd_Social_Media_Trends[[#This Row],[Likes]]+bbdd_Social_Media_Trends[[#This Row],[Shares]]+bbdd_Social_Media_Trends[[#This Row],[Comments]]</f>
        <v>446704</v>
      </c>
      <c r="M331">
        <f>bbdd_Social_Media_Trends[[#This Row],[Interactions]]/bbdd_Social_Media_Trends[[#This Row],[Views]]</f>
        <v>0.14532403684242032</v>
      </c>
      <c r="N331" s="1" t="s">
        <v>22</v>
      </c>
      <c r="O331" s="4">
        <f t="shared" si="5"/>
        <v>0</v>
      </c>
    </row>
    <row r="332" spans="1:15" hidden="1">
      <c r="A332" s="1" t="s">
        <v>372</v>
      </c>
      <c r="B332" s="2">
        <v>45261</v>
      </c>
      <c r="C332" s="13" t="str">
        <f>TEXT(bbdd_Social_Media_Trends[[#This Row],[Post_Date]],"aaaa-mm")</f>
        <v>2023-12</v>
      </c>
      <c r="D332" s="1" t="s">
        <v>12</v>
      </c>
      <c r="E332" s="1" t="s">
        <v>35</v>
      </c>
      <c r="F332" s="1" t="s">
        <v>36</v>
      </c>
      <c r="G332" s="1" t="s">
        <v>37</v>
      </c>
      <c r="H332">
        <v>2092377</v>
      </c>
      <c r="I332">
        <v>158177</v>
      </c>
      <c r="J332">
        <v>72216</v>
      </c>
      <c r="K332">
        <v>47525</v>
      </c>
      <c r="L332">
        <f>bbdd_Social_Media_Trends[[#This Row],[Likes]]+bbdd_Social_Media_Trends[[#This Row],[Shares]]+bbdd_Social_Media_Trends[[#This Row],[Comments]]</f>
        <v>277918</v>
      </c>
      <c r="M332">
        <f>bbdd_Social_Media_Trends[[#This Row],[Interactions]]/bbdd_Social_Media_Trends[[#This Row],[Views]]</f>
        <v>0.13282405608549511</v>
      </c>
      <c r="N332" s="1" t="s">
        <v>16</v>
      </c>
      <c r="O332" s="4">
        <f t="shared" si="5"/>
        <v>0</v>
      </c>
    </row>
    <row r="333" spans="1:15">
      <c r="A333" s="1" t="s">
        <v>373</v>
      </c>
      <c r="B333" s="2">
        <v>45158</v>
      </c>
      <c r="C333" s="13" t="str">
        <f>TEXT(bbdd_Social_Media_Trends[[#This Row],[Post_Date]],"aaaa-mm")</f>
        <v>2023-08</v>
      </c>
      <c r="D333" s="1" t="s">
        <v>27</v>
      </c>
      <c r="E333" s="1" t="s">
        <v>19</v>
      </c>
      <c r="F333" s="1" t="s">
        <v>32</v>
      </c>
      <c r="G333" s="1" t="s">
        <v>60</v>
      </c>
      <c r="H333">
        <v>4530257</v>
      </c>
      <c r="I333">
        <v>474798</v>
      </c>
      <c r="J333">
        <v>91950</v>
      </c>
      <c r="K333">
        <v>40024</v>
      </c>
      <c r="L333">
        <f>bbdd_Social_Media_Trends[[#This Row],[Likes]]+bbdd_Social_Media_Trends[[#This Row],[Shares]]+bbdd_Social_Media_Trends[[#This Row],[Comments]]</f>
        <v>606772</v>
      </c>
      <c r="M333">
        <f>bbdd_Social_Media_Trends[[#This Row],[Interactions]]/bbdd_Social_Media_Trends[[#This Row],[Views]]</f>
        <v>0.13393765519263034</v>
      </c>
      <c r="N333" s="1" t="s">
        <v>16</v>
      </c>
      <c r="O333" s="4">
        <f t="shared" si="5"/>
        <v>0</v>
      </c>
    </row>
    <row r="334" spans="1:15" hidden="1">
      <c r="A334" s="1" t="s">
        <v>374</v>
      </c>
      <c r="B334" s="2">
        <v>44854</v>
      </c>
      <c r="C334" s="13" t="str">
        <f>TEXT(bbdd_Social_Media_Trends[[#This Row],[Post_Date]],"aaaa-mm")</f>
        <v>2022-10</v>
      </c>
      <c r="D334" s="1" t="s">
        <v>12</v>
      </c>
      <c r="E334" s="1" t="s">
        <v>57</v>
      </c>
      <c r="F334" s="1" t="s">
        <v>41</v>
      </c>
      <c r="G334" s="1" t="s">
        <v>37</v>
      </c>
      <c r="H334">
        <v>4297874</v>
      </c>
      <c r="I334">
        <v>462449</v>
      </c>
      <c r="J334">
        <v>15517</v>
      </c>
      <c r="K334">
        <v>44021</v>
      </c>
      <c r="L334">
        <f>bbdd_Social_Media_Trends[[#This Row],[Likes]]+bbdd_Social_Media_Trends[[#This Row],[Shares]]+bbdd_Social_Media_Trends[[#This Row],[Comments]]</f>
        <v>521987</v>
      </c>
      <c r="M334">
        <f>bbdd_Social_Media_Trends[[#This Row],[Interactions]]/bbdd_Social_Media_Trends[[#This Row],[Views]]</f>
        <v>0.1214523738946279</v>
      </c>
      <c r="N334" s="1" t="s">
        <v>22</v>
      </c>
      <c r="O334" s="4">
        <f t="shared" si="5"/>
        <v>0</v>
      </c>
    </row>
    <row r="335" spans="1:15" hidden="1">
      <c r="A335" s="1" t="s">
        <v>375</v>
      </c>
      <c r="B335" s="2">
        <v>45134</v>
      </c>
      <c r="C335" s="13" t="str">
        <f>TEXT(bbdd_Social_Media_Trends[[#This Row],[Post_Date]],"aaaa-mm")</f>
        <v>2023-07</v>
      </c>
      <c r="D335" s="1" t="s">
        <v>12</v>
      </c>
      <c r="E335" s="1" t="s">
        <v>35</v>
      </c>
      <c r="F335" s="1" t="s">
        <v>32</v>
      </c>
      <c r="G335" s="1" t="s">
        <v>28</v>
      </c>
      <c r="H335">
        <v>2847461</v>
      </c>
      <c r="I335">
        <v>439633</v>
      </c>
      <c r="J335">
        <v>17966</v>
      </c>
      <c r="K335">
        <v>47276</v>
      </c>
      <c r="L335">
        <f>bbdd_Social_Media_Trends[[#This Row],[Likes]]+bbdd_Social_Media_Trends[[#This Row],[Shares]]+bbdd_Social_Media_Trends[[#This Row],[Comments]]</f>
        <v>504875</v>
      </c>
      <c r="M335">
        <f>bbdd_Social_Media_Trends[[#This Row],[Interactions]]/bbdd_Social_Media_Trends[[#This Row],[Views]]</f>
        <v>0.17730708164220688</v>
      </c>
      <c r="N335" s="1" t="s">
        <v>22</v>
      </c>
      <c r="O335" s="4">
        <f t="shared" si="5"/>
        <v>0</v>
      </c>
    </row>
    <row r="336" spans="1:15" hidden="1">
      <c r="A336" s="1" t="s">
        <v>376</v>
      </c>
      <c r="B336" s="2">
        <v>44825</v>
      </c>
      <c r="C336" s="13" t="str">
        <f>TEXT(bbdd_Social_Media_Trends[[#This Row],[Post_Date]],"aaaa-mm")</f>
        <v>2022-09</v>
      </c>
      <c r="D336" s="1" t="s">
        <v>18</v>
      </c>
      <c r="E336" s="1" t="s">
        <v>49</v>
      </c>
      <c r="F336" s="1" t="s">
        <v>14</v>
      </c>
      <c r="G336" s="1" t="s">
        <v>50</v>
      </c>
      <c r="H336">
        <v>4096574</v>
      </c>
      <c r="I336">
        <v>225112</v>
      </c>
      <c r="J336">
        <v>53015</v>
      </c>
      <c r="K336">
        <v>15291</v>
      </c>
      <c r="L336">
        <f>bbdd_Social_Media_Trends[[#This Row],[Likes]]+bbdd_Social_Media_Trends[[#This Row],[Shares]]+bbdd_Social_Media_Trends[[#This Row],[Comments]]</f>
        <v>293418</v>
      </c>
      <c r="M336">
        <f>bbdd_Social_Media_Trends[[#This Row],[Interactions]]/bbdd_Social_Media_Trends[[#This Row],[Views]]</f>
        <v>7.1625216583418236E-2</v>
      </c>
      <c r="N336" s="1" t="s">
        <v>29</v>
      </c>
      <c r="O336" s="4">
        <f t="shared" si="5"/>
        <v>0</v>
      </c>
    </row>
    <row r="337" spans="1:15" hidden="1">
      <c r="A337" s="1" t="s">
        <v>377</v>
      </c>
      <c r="B337" s="2">
        <v>44984</v>
      </c>
      <c r="C337" s="13" t="str">
        <f>TEXT(bbdd_Social_Media_Trends[[#This Row],[Post_Date]],"aaaa-mm")</f>
        <v>2023-02</v>
      </c>
      <c r="D337" s="1" t="s">
        <v>24</v>
      </c>
      <c r="E337" s="1" t="s">
        <v>52</v>
      </c>
      <c r="F337" s="1" t="s">
        <v>47</v>
      </c>
      <c r="G337" s="1" t="s">
        <v>25</v>
      </c>
      <c r="H337">
        <v>3708615</v>
      </c>
      <c r="I337">
        <v>239914</v>
      </c>
      <c r="J337">
        <v>45200</v>
      </c>
      <c r="K337">
        <v>8352</v>
      </c>
      <c r="L337">
        <f>bbdd_Social_Media_Trends[[#This Row],[Likes]]+bbdd_Social_Media_Trends[[#This Row],[Shares]]+bbdd_Social_Media_Trends[[#This Row],[Comments]]</f>
        <v>293466</v>
      </c>
      <c r="M337">
        <f>bbdd_Social_Media_Trends[[#This Row],[Interactions]]/bbdd_Social_Media_Trends[[#This Row],[Views]]</f>
        <v>7.9130888485324041E-2</v>
      </c>
      <c r="N337" s="1" t="s">
        <v>29</v>
      </c>
      <c r="O337" s="4">
        <f t="shared" si="5"/>
        <v>0</v>
      </c>
    </row>
    <row r="338" spans="1:15" hidden="1">
      <c r="A338" s="1" t="s">
        <v>378</v>
      </c>
      <c r="B338" s="2">
        <v>44595</v>
      </c>
      <c r="C338" s="13" t="str">
        <f>TEXT(bbdd_Social_Media_Trends[[#This Row],[Post_Date]],"aaaa-mm")</f>
        <v>2022-02</v>
      </c>
      <c r="D338" s="1" t="s">
        <v>12</v>
      </c>
      <c r="E338" s="1" t="s">
        <v>46</v>
      </c>
      <c r="F338" s="1" t="s">
        <v>47</v>
      </c>
      <c r="G338" s="1" t="s">
        <v>21</v>
      </c>
      <c r="H338">
        <v>4047898</v>
      </c>
      <c r="I338">
        <v>375210</v>
      </c>
      <c r="J338">
        <v>72728</v>
      </c>
      <c r="K338">
        <v>40390</v>
      </c>
      <c r="L338">
        <f>bbdd_Social_Media_Trends[[#This Row],[Likes]]+bbdd_Social_Media_Trends[[#This Row],[Shares]]+bbdd_Social_Media_Trends[[#This Row],[Comments]]</f>
        <v>488328</v>
      </c>
      <c r="M338">
        <f>bbdd_Social_Media_Trends[[#This Row],[Interactions]]/bbdd_Social_Media_Trends[[#This Row],[Views]]</f>
        <v>0.12063742712884563</v>
      </c>
      <c r="N338" s="1" t="s">
        <v>22</v>
      </c>
      <c r="O338" s="4">
        <f t="shared" si="5"/>
        <v>0</v>
      </c>
    </row>
    <row r="339" spans="1:15" hidden="1">
      <c r="A339" s="1" t="s">
        <v>379</v>
      </c>
      <c r="B339" s="2">
        <v>44852</v>
      </c>
      <c r="C339" s="13" t="str">
        <f>TEXT(bbdd_Social_Media_Trends[[#This Row],[Post_Date]],"aaaa-mm")</f>
        <v>2022-10</v>
      </c>
      <c r="D339" s="1" t="s">
        <v>24</v>
      </c>
      <c r="E339" s="1" t="s">
        <v>35</v>
      </c>
      <c r="F339" s="1" t="s">
        <v>47</v>
      </c>
      <c r="G339" s="1" t="s">
        <v>25</v>
      </c>
      <c r="H339">
        <v>2676484</v>
      </c>
      <c r="I339">
        <v>97672</v>
      </c>
      <c r="J339">
        <v>26461</v>
      </c>
      <c r="K339">
        <v>49856</v>
      </c>
      <c r="L339">
        <f>bbdd_Social_Media_Trends[[#This Row],[Likes]]+bbdd_Social_Media_Trends[[#This Row],[Shares]]+bbdd_Social_Media_Trends[[#This Row],[Comments]]</f>
        <v>173989</v>
      </c>
      <c r="M339">
        <f>bbdd_Social_Media_Trends[[#This Row],[Interactions]]/bbdd_Social_Media_Trends[[#This Row],[Views]]</f>
        <v>6.5006553373754522E-2</v>
      </c>
      <c r="N339" s="1" t="s">
        <v>16</v>
      </c>
      <c r="O339" s="4">
        <f t="shared" si="5"/>
        <v>0</v>
      </c>
    </row>
    <row r="340" spans="1:15" hidden="1">
      <c r="A340" s="1" t="s">
        <v>380</v>
      </c>
      <c r="B340" s="2">
        <v>44792</v>
      </c>
      <c r="C340" s="13" t="str">
        <f>TEXT(bbdd_Social_Media_Trends[[#This Row],[Post_Date]],"aaaa-mm")</f>
        <v>2022-08</v>
      </c>
      <c r="D340" s="1" t="s">
        <v>18</v>
      </c>
      <c r="E340" s="1" t="s">
        <v>19</v>
      </c>
      <c r="F340" s="1" t="s">
        <v>14</v>
      </c>
      <c r="G340" s="1" t="s">
        <v>50</v>
      </c>
      <c r="H340">
        <v>961039</v>
      </c>
      <c r="I340">
        <v>320162</v>
      </c>
      <c r="J340">
        <v>73066</v>
      </c>
      <c r="K340">
        <v>32</v>
      </c>
      <c r="L340">
        <f>bbdd_Social_Media_Trends[[#This Row],[Likes]]+bbdd_Social_Media_Trends[[#This Row],[Shares]]+bbdd_Social_Media_Trends[[#This Row],[Comments]]</f>
        <v>393260</v>
      </c>
      <c r="M340">
        <f>bbdd_Social_Media_Trends[[#This Row],[Interactions]]/bbdd_Social_Media_Trends[[#This Row],[Views]]</f>
        <v>0.40920295638366394</v>
      </c>
      <c r="N340" s="1" t="s">
        <v>29</v>
      </c>
      <c r="O340" s="4">
        <f t="shared" si="5"/>
        <v>0</v>
      </c>
    </row>
    <row r="341" spans="1:15" hidden="1">
      <c r="A341" s="1" t="s">
        <v>381</v>
      </c>
      <c r="B341" s="2">
        <v>45128</v>
      </c>
      <c r="C341" s="13" t="str">
        <f>TEXT(bbdd_Social_Media_Trends[[#This Row],[Post_Date]],"aaaa-mm")</f>
        <v>2023-07</v>
      </c>
      <c r="D341" s="1" t="s">
        <v>24</v>
      </c>
      <c r="E341" s="1" t="s">
        <v>59</v>
      </c>
      <c r="F341" s="1" t="s">
        <v>36</v>
      </c>
      <c r="G341" s="1" t="s">
        <v>50</v>
      </c>
      <c r="H341">
        <v>3806052</v>
      </c>
      <c r="I341">
        <v>336179</v>
      </c>
      <c r="J341">
        <v>69578</v>
      </c>
      <c r="K341">
        <v>32549</v>
      </c>
      <c r="L341">
        <f>bbdd_Social_Media_Trends[[#This Row],[Likes]]+bbdd_Social_Media_Trends[[#This Row],[Shares]]+bbdd_Social_Media_Trends[[#This Row],[Comments]]</f>
        <v>438306</v>
      </c>
      <c r="M341">
        <f>bbdd_Social_Media_Trends[[#This Row],[Interactions]]/bbdd_Social_Media_Trends[[#This Row],[Views]]</f>
        <v>0.11516027631782225</v>
      </c>
      <c r="N341" s="1" t="s">
        <v>22</v>
      </c>
      <c r="O341" s="4">
        <f t="shared" si="5"/>
        <v>0</v>
      </c>
    </row>
    <row r="342" spans="1:15" hidden="1">
      <c r="A342" s="1" t="s">
        <v>382</v>
      </c>
      <c r="B342" s="2">
        <v>44958</v>
      </c>
      <c r="C342" s="13" t="str">
        <f>TEXT(bbdd_Social_Media_Trends[[#This Row],[Post_Date]],"aaaa-mm")</f>
        <v>2023-02</v>
      </c>
      <c r="D342" s="1" t="s">
        <v>12</v>
      </c>
      <c r="E342" s="1" t="s">
        <v>49</v>
      </c>
      <c r="F342" s="1" t="s">
        <v>36</v>
      </c>
      <c r="G342" s="1" t="s">
        <v>28</v>
      </c>
      <c r="H342">
        <v>2277888</v>
      </c>
      <c r="I342">
        <v>10022</v>
      </c>
      <c r="J342">
        <v>63720</v>
      </c>
      <c r="K342">
        <v>49788</v>
      </c>
      <c r="L342">
        <f>bbdd_Social_Media_Trends[[#This Row],[Likes]]+bbdd_Social_Media_Trends[[#This Row],[Shares]]+bbdd_Social_Media_Trends[[#This Row],[Comments]]</f>
        <v>123530</v>
      </c>
      <c r="M342">
        <f>bbdd_Social_Media_Trends[[#This Row],[Interactions]]/bbdd_Social_Media_Trends[[#This Row],[Views]]</f>
        <v>5.423005872106091E-2</v>
      </c>
      <c r="N342" s="1" t="s">
        <v>29</v>
      </c>
      <c r="O342" s="4">
        <f t="shared" si="5"/>
        <v>0</v>
      </c>
    </row>
    <row r="343" spans="1:15" hidden="1">
      <c r="A343" s="1" t="s">
        <v>383</v>
      </c>
      <c r="B343" s="2">
        <v>45260</v>
      </c>
      <c r="C343" s="13" t="str">
        <f>TEXT(bbdd_Social_Media_Trends[[#This Row],[Post_Date]],"aaaa-mm")</f>
        <v>2023-11</v>
      </c>
      <c r="D343" s="1" t="s">
        <v>18</v>
      </c>
      <c r="E343" s="1" t="s">
        <v>49</v>
      </c>
      <c r="F343" s="1" t="s">
        <v>36</v>
      </c>
      <c r="G343" s="1" t="s">
        <v>15</v>
      </c>
      <c r="H343">
        <v>3850711</v>
      </c>
      <c r="I343">
        <v>419814</v>
      </c>
      <c r="J343">
        <v>14656</v>
      </c>
      <c r="K343">
        <v>45277</v>
      </c>
      <c r="L343">
        <f>bbdd_Social_Media_Trends[[#This Row],[Likes]]+bbdd_Social_Media_Trends[[#This Row],[Shares]]+bbdd_Social_Media_Trends[[#This Row],[Comments]]</f>
        <v>479747</v>
      </c>
      <c r="M343">
        <f>bbdd_Social_Media_Trends[[#This Row],[Interactions]]/bbdd_Social_Media_Trends[[#This Row],[Views]]</f>
        <v>0.12458660231837705</v>
      </c>
      <c r="N343" s="1" t="s">
        <v>29</v>
      </c>
      <c r="O343" s="4">
        <f t="shared" si="5"/>
        <v>0</v>
      </c>
    </row>
    <row r="344" spans="1:15" hidden="1">
      <c r="A344" s="1" t="s">
        <v>384</v>
      </c>
      <c r="B344" s="2">
        <v>44566</v>
      </c>
      <c r="C344" s="13" t="str">
        <f>TEXT(bbdd_Social_Media_Trends[[#This Row],[Post_Date]],"aaaa-mm")</f>
        <v>2022-01</v>
      </c>
      <c r="D344" s="1" t="s">
        <v>24</v>
      </c>
      <c r="E344" s="1" t="s">
        <v>57</v>
      </c>
      <c r="F344" s="1" t="s">
        <v>20</v>
      </c>
      <c r="G344" s="1" t="s">
        <v>44</v>
      </c>
      <c r="H344">
        <v>1675122</v>
      </c>
      <c r="I344">
        <v>177756</v>
      </c>
      <c r="J344">
        <v>68407</v>
      </c>
      <c r="K344">
        <v>36886</v>
      </c>
      <c r="L344">
        <f>bbdd_Social_Media_Trends[[#This Row],[Likes]]+bbdd_Social_Media_Trends[[#This Row],[Shares]]+bbdd_Social_Media_Trends[[#This Row],[Comments]]</f>
        <v>283049</v>
      </c>
      <c r="M344">
        <f>bbdd_Social_Media_Trends[[#This Row],[Interactions]]/bbdd_Social_Media_Trends[[#This Row],[Views]]</f>
        <v>0.16897217038520179</v>
      </c>
      <c r="N344" s="1" t="s">
        <v>22</v>
      </c>
      <c r="O344" s="4">
        <f t="shared" si="5"/>
        <v>0</v>
      </c>
    </row>
    <row r="345" spans="1:15" hidden="1">
      <c r="A345" s="1" t="s">
        <v>385</v>
      </c>
      <c r="B345" s="2">
        <v>44582</v>
      </c>
      <c r="C345" s="13" t="str">
        <f>TEXT(bbdd_Social_Media_Trends[[#This Row],[Post_Date]],"aaaa-mm")</f>
        <v>2022-01</v>
      </c>
      <c r="D345" s="1" t="s">
        <v>18</v>
      </c>
      <c r="E345" s="1" t="s">
        <v>13</v>
      </c>
      <c r="F345" s="1" t="s">
        <v>14</v>
      </c>
      <c r="G345" s="1" t="s">
        <v>50</v>
      </c>
      <c r="H345">
        <v>121735</v>
      </c>
      <c r="I345">
        <v>293092</v>
      </c>
      <c r="J345">
        <v>98179</v>
      </c>
      <c r="K345">
        <v>41884</v>
      </c>
      <c r="L345">
        <f>bbdd_Social_Media_Trends[[#This Row],[Likes]]+bbdd_Social_Media_Trends[[#This Row],[Shares]]+bbdd_Social_Media_Trends[[#This Row],[Comments]]</f>
        <v>433155</v>
      </c>
      <c r="M345">
        <f>bbdd_Social_Media_Trends[[#This Row],[Interactions]]/bbdd_Social_Media_Trends[[#This Row],[Views]]</f>
        <v>3.5581796525239251</v>
      </c>
      <c r="N345" s="1" t="s">
        <v>29</v>
      </c>
      <c r="O345" s="4">
        <f t="shared" si="5"/>
        <v>0</v>
      </c>
    </row>
    <row r="346" spans="1:15" hidden="1">
      <c r="A346" s="1" t="s">
        <v>386</v>
      </c>
      <c r="B346" s="2">
        <v>45152</v>
      </c>
      <c r="C346" s="13" t="str">
        <f>TEXT(bbdd_Social_Media_Trends[[#This Row],[Post_Date]],"aaaa-mm")</f>
        <v>2023-08</v>
      </c>
      <c r="D346" s="1" t="s">
        <v>18</v>
      </c>
      <c r="E346" s="1" t="s">
        <v>46</v>
      </c>
      <c r="F346" s="1" t="s">
        <v>47</v>
      </c>
      <c r="G346" s="1" t="s">
        <v>28</v>
      </c>
      <c r="H346">
        <v>423362</v>
      </c>
      <c r="I346">
        <v>110690</v>
      </c>
      <c r="J346">
        <v>51877</v>
      </c>
      <c r="K346">
        <v>22816</v>
      </c>
      <c r="L346">
        <f>bbdd_Social_Media_Trends[[#This Row],[Likes]]+bbdd_Social_Media_Trends[[#This Row],[Shares]]+bbdd_Social_Media_Trends[[#This Row],[Comments]]</f>
        <v>185383</v>
      </c>
      <c r="M346">
        <f>bbdd_Social_Media_Trends[[#This Row],[Interactions]]/bbdd_Social_Media_Trends[[#This Row],[Views]]</f>
        <v>0.43788294650913401</v>
      </c>
      <c r="N346" s="1" t="s">
        <v>16</v>
      </c>
      <c r="O346" s="4">
        <f t="shared" si="5"/>
        <v>0</v>
      </c>
    </row>
    <row r="347" spans="1:15" hidden="1">
      <c r="A347" s="1" t="s">
        <v>387</v>
      </c>
      <c r="B347" s="2">
        <v>44758</v>
      </c>
      <c r="C347" s="13" t="str">
        <f>TEXT(bbdd_Social_Media_Trends[[#This Row],[Post_Date]],"aaaa-mm")</f>
        <v>2022-07</v>
      </c>
      <c r="D347" s="1" t="s">
        <v>24</v>
      </c>
      <c r="E347" s="1" t="s">
        <v>13</v>
      </c>
      <c r="F347" s="1" t="s">
        <v>20</v>
      </c>
      <c r="G347" s="1" t="s">
        <v>28</v>
      </c>
      <c r="H347">
        <v>2902262</v>
      </c>
      <c r="I347">
        <v>99211</v>
      </c>
      <c r="J347">
        <v>30845</v>
      </c>
      <c r="K347">
        <v>37170</v>
      </c>
      <c r="L347">
        <f>bbdd_Social_Media_Trends[[#This Row],[Likes]]+bbdd_Social_Media_Trends[[#This Row],[Shares]]+bbdd_Social_Media_Trends[[#This Row],[Comments]]</f>
        <v>167226</v>
      </c>
      <c r="M347">
        <f>bbdd_Social_Media_Trends[[#This Row],[Interactions]]/bbdd_Social_Media_Trends[[#This Row],[Views]]</f>
        <v>5.7619194958966488E-2</v>
      </c>
      <c r="N347" s="1" t="s">
        <v>22</v>
      </c>
      <c r="O347" s="4">
        <f t="shared" si="5"/>
        <v>0</v>
      </c>
    </row>
    <row r="348" spans="1:15">
      <c r="A348" s="1" t="s">
        <v>388</v>
      </c>
      <c r="B348" s="2">
        <v>45160</v>
      </c>
      <c r="C348" s="13" t="str">
        <f>TEXT(bbdd_Social_Media_Trends[[#This Row],[Post_Date]],"aaaa-mm")</f>
        <v>2023-08</v>
      </c>
      <c r="D348" s="1" t="s">
        <v>27</v>
      </c>
      <c r="E348" s="1" t="s">
        <v>13</v>
      </c>
      <c r="F348" s="1" t="s">
        <v>32</v>
      </c>
      <c r="G348" s="1" t="s">
        <v>25</v>
      </c>
      <c r="H348">
        <v>1670715</v>
      </c>
      <c r="I348">
        <v>304208</v>
      </c>
      <c r="J348">
        <v>67487</v>
      </c>
      <c r="K348">
        <v>36984</v>
      </c>
      <c r="L348">
        <f>bbdd_Social_Media_Trends[[#This Row],[Likes]]+bbdd_Social_Media_Trends[[#This Row],[Shares]]+bbdd_Social_Media_Trends[[#This Row],[Comments]]</f>
        <v>408679</v>
      </c>
      <c r="M348">
        <f>bbdd_Social_Media_Trends[[#This Row],[Interactions]]/bbdd_Social_Media_Trends[[#This Row],[Views]]</f>
        <v>0.24461323445351241</v>
      </c>
      <c r="N348" s="1" t="s">
        <v>16</v>
      </c>
      <c r="O348" s="4">
        <f t="shared" si="5"/>
        <v>0</v>
      </c>
    </row>
    <row r="349" spans="1:15">
      <c r="A349" s="1" t="s">
        <v>389</v>
      </c>
      <c r="B349" s="2">
        <v>44973</v>
      </c>
      <c r="C349" s="13" t="str">
        <f>TEXT(bbdd_Social_Media_Trends[[#This Row],[Post_Date]],"aaaa-mm")</f>
        <v>2023-02</v>
      </c>
      <c r="D349" s="1" t="s">
        <v>27</v>
      </c>
      <c r="E349" s="1" t="s">
        <v>52</v>
      </c>
      <c r="F349" s="1" t="s">
        <v>36</v>
      </c>
      <c r="G349" s="1" t="s">
        <v>25</v>
      </c>
      <c r="H349">
        <v>3577708</v>
      </c>
      <c r="I349">
        <v>6650</v>
      </c>
      <c r="J349">
        <v>74312</v>
      </c>
      <c r="K349">
        <v>12776</v>
      </c>
      <c r="L349">
        <f>bbdd_Social_Media_Trends[[#This Row],[Likes]]+bbdd_Social_Media_Trends[[#This Row],[Shares]]+bbdd_Social_Media_Trends[[#This Row],[Comments]]</f>
        <v>93738</v>
      </c>
      <c r="M349">
        <f>bbdd_Social_Media_Trends[[#This Row],[Interactions]]/bbdd_Social_Media_Trends[[#This Row],[Views]]</f>
        <v>2.6200573104345017E-2</v>
      </c>
      <c r="N349" s="1" t="s">
        <v>29</v>
      </c>
      <c r="O349" s="4">
        <f t="shared" si="5"/>
        <v>0</v>
      </c>
    </row>
    <row r="350" spans="1:15" hidden="1">
      <c r="A350" s="1" t="s">
        <v>390</v>
      </c>
      <c r="B350" s="2">
        <v>44708</v>
      </c>
      <c r="C350" s="13" t="str">
        <f>TEXT(bbdd_Social_Media_Trends[[#This Row],[Post_Date]],"aaaa-mm")</f>
        <v>2022-05</v>
      </c>
      <c r="D350" s="1" t="s">
        <v>24</v>
      </c>
      <c r="E350" s="1" t="s">
        <v>35</v>
      </c>
      <c r="F350" s="1" t="s">
        <v>32</v>
      </c>
      <c r="G350" s="1" t="s">
        <v>28</v>
      </c>
      <c r="H350">
        <v>4157406</v>
      </c>
      <c r="I350">
        <v>52815</v>
      </c>
      <c r="J350">
        <v>89361</v>
      </c>
      <c r="K350">
        <v>25431</v>
      </c>
      <c r="L350">
        <f>bbdd_Social_Media_Trends[[#This Row],[Likes]]+bbdd_Social_Media_Trends[[#This Row],[Shares]]+bbdd_Social_Media_Trends[[#This Row],[Comments]]</f>
        <v>167607</v>
      </c>
      <c r="M350">
        <f>bbdd_Social_Media_Trends[[#This Row],[Interactions]]/bbdd_Social_Media_Trends[[#This Row],[Views]]</f>
        <v>4.0315283135686053E-2</v>
      </c>
      <c r="N350" s="1" t="s">
        <v>22</v>
      </c>
      <c r="O350" s="4">
        <f t="shared" si="5"/>
        <v>0</v>
      </c>
    </row>
    <row r="351" spans="1:15" hidden="1">
      <c r="A351" s="1" t="s">
        <v>391</v>
      </c>
      <c r="B351" s="2">
        <v>44812</v>
      </c>
      <c r="C351" s="13" t="str">
        <f>TEXT(bbdd_Social_Media_Trends[[#This Row],[Post_Date]],"aaaa-mm")</f>
        <v>2022-09</v>
      </c>
      <c r="D351" s="1" t="s">
        <v>12</v>
      </c>
      <c r="E351" s="1" t="s">
        <v>35</v>
      </c>
      <c r="F351" s="1" t="s">
        <v>32</v>
      </c>
      <c r="G351" s="1" t="s">
        <v>25</v>
      </c>
      <c r="H351">
        <v>4955860</v>
      </c>
      <c r="I351">
        <v>204064</v>
      </c>
      <c r="J351">
        <v>19359</v>
      </c>
      <c r="K351">
        <v>46500</v>
      </c>
      <c r="L351">
        <f>bbdd_Social_Media_Trends[[#This Row],[Likes]]+bbdd_Social_Media_Trends[[#This Row],[Shares]]+bbdd_Social_Media_Trends[[#This Row],[Comments]]</f>
        <v>269923</v>
      </c>
      <c r="M351">
        <f>bbdd_Social_Media_Trends[[#This Row],[Interactions]]/bbdd_Social_Media_Trends[[#This Row],[Views]]</f>
        <v>5.446542073424189E-2</v>
      </c>
      <c r="N351" s="1" t="s">
        <v>22</v>
      </c>
      <c r="O351" s="4">
        <f t="shared" si="5"/>
        <v>0</v>
      </c>
    </row>
    <row r="352" spans="1:15" hidden="1">
      <c r="A352" s="1" t="s">
        <v>392</v>
      </c>
      <c r="B352" s="2">
        <v>45048</v>
      </c>
      <c r="C352" s="13" t="str">
        <f>TEXT(bbdd_Social_Media_Trends[[#This Row],[Post_Date]],"aaaa-mm")</f>
        <v>2023-05</v>
      </c>
      <c r="D352" s="1" t="s">
        <v>12</v>
      </c>
      <c r="E352" s="1" t="s">
        <v>57</v>
      </c>
      <c r="F352" s="1" t="s">
        <v>32</v>
      </c>
      <c r="G352" s="1" t="s">
        <v>60</v>
      </c>
      <c r="H352">
        <v>3562055</v>
      </c>
      <c r="I352">
        <v>211324</v>
      </c>
      <c r="J352">
        <v>22318</v>
      </c>
      <c r="K352">
        <v>48831</v>
      </c>
      <c r="L352">
        <f>bbdd_Social_Media_Trends[[#This Row],[Likes]]+bbdd_Social_Media_Trends[[#This Row],[Shares]]+bbdd_Social_Media_Trends[[#This Row],[Comments]]</f>
        <v>282473</v>
      </c>
      <c r="M352">
        <f>bbdd_Social_Media_Trends[[#This Row],[Interactions]]/bbdd_Social_Media_Trends[[#This Row],[Views]]</f>
        <v>7.9300572282011372E-2</v>
      </c>
      <c r="N352" s="1" t="s">
        <v>29</v>
      </c>
      <c r="O352" s="4">
        <f t="shared" si="5"/>
        <v>0</v>
      </c>
    </row>
    <row r="353" spans="1:15">
      <c r="A353" s="1" t="s">
        <v>393</v>
      </c>
      <c r="B353" s="2">
        <v>44924</v>
      </c>
      <c r="C353" s="13" t="str">
        <f>TEXT(bbdd_Social_Media_Trends[[#This Row],[Post_Date]],"aaaa-mm")</f>
        <v>2022-12</v>
      </c>
      <c r="D353" s="1" t="s">
        <v>27</v>
      </c>
      <c r="E353" s="1" t="s">
        <v>59</v>
      </c>
      <c r="F353" s="1" t="s">
        <v>32</v>
      </c>
      <c r="G353" s="1" t="s">
        <v>50</v>
      </c>
      <c r="H353">
        <v>4443444</v>
      </c>
      <c r="I353">
        <v>329468</v>
      </c>
      <c r="J353">
        <v>67869</v>
      </c>
      <c r="K353">
        <v>13843</v>
      </c>
      <c r="L353">
        <f>bbdd_Social_Media_Trends[[#This Row],[Likes]]+bbdd_Social_Media_Trends[[#This Row],[Shares]]+bbdd_Social_Media_Trends[[#This Row],[Comments]]</f>
        <v>411180</v>
      </c>
      <c r="M353">
        <f>bbdd_Social_Media_Trends[[#This Row],[Interactions]]/bbdd_Social_Media_Trends[[#This Row],[Views]]</f>
        <v>9.2536329927866756E-2</v>
      </c>
      <c r="N353" s="1" t="s">
        <v>22</v>
      </c>
      <c r="O353" s="4">
        <f t="shared" si="5"/>
        <v>0</v>
      </c>
    </row>
    <row r="354" spans="1:15" hidden="1">
      <c r="A354" s="1" t="s">
        <v>394</v>
      </c>
      <c r="B354" s="2">
        <v>45078</v>
      </c>
      <c r="C354" s="13" t="str">
        <f>TEXT(bbdd_Social_Media_Trends[[#This Row],[Post_Date]],"aaaa-mm")</f>
        <v>2023-06</v>
      </c>
      <c r="D354" s="1" t="s">
        <v>12</v>
      </c>
      <c r="E354" s="1" t="s">
        <v>35</v>
      </c>
      <c r="F354" s="1" t="s">
        <v>14</v>
      </c>
      <c r="G354" s="1" t="s">
        <v>15</v>
      </c>
      <c r="H354">
        <v>377149</v>
      </c>
      <c r="I354">
        <v>207589</v>
      </c>
      <c r="J354">
        <v>13408</v>
      </c>
      <c r="K354">
        <v>15058</v>
      </c>
      <c r="L354">
        <f>bbdd_Social_Media_Trends[[#This Row],[Likes]]+bbdd_Social_Media_Trends[[#This Row],[Shares]]+bbdd_Social_Media_Trends[[#This Row],[Comments]]</f>
        <v>236055</v>
      </c>
      <c r="M354">
        <f>bbdd_Social_Media_Trends[[#This Row],[Interactions]]/bbdd_Social_Media_Trends[[#This Row],[Views]]</f>
        <v>0.62589321461809522</v>
      </c>
      <c r="N354" s="1" t="s">
        <v>16</v>
      </c>
      <c r="O354" s="4">
        <f t="shared" si="5"/>
        <v>0</v>
      </c>
    </row>
    <row r="355" spans="1:15">
      <c r="A355" s="1" t="s">
        <v>395</v>
      </c>
      <c r="B355" s="2">
        <v>45007</v>
      </c>
      <c r="C355" s="13" t="str">
        <f>TEXT(bbdd_Social_Media_Trends[[#This Row],[Post_Date]],"aaaa-mm")</f>
        <v>2023-03</v>
      </c>
      <c r="D355" s="1" t="s">
        <v>27</v>
      </c>
      <c r="E355" s="1" t="s">
        <v>57</v>
      </c>
      <c r="F355" s="1" t="s">
        <v>41</v>
      </c>
      <c r="G355" s="1" t="s">
        <v>60</v>
      </c>
      <c r="H355">
        <v>2711504</v>
      </c>
      <c r="I355">
        <v>428947</v>
      </c>
      <c r="J355">
        <v>52195</v>
      </c>
      <c r="K355">
        <v>4775</v>
      </c>
      <c r="L355">
        <f>bbdd_Social_Media_Trends[[#This Row],[Likes]]+bbdd_Social_Media_Trends[[#This Row],[Shares]]+bbdd_Social_Media_Trends[[#This Row],[Comments]]</f>
        <v>485917</v>
      </c>
      <c r="M355">
        <f>bbdd_Social_Media_Trends[[#This Row],[Interactions]]/bbdd_Social_Media_Trends[[#This Row],[Views]]</f>
        <v>0.17920571018888409</v>
      </c>
      <c r="N355" s="1" t="s">
        <v>16</v>
      </c>
      <c r="O355" s="4">
        <f t="shared" si="5"/>
        <v>0</v>
      </c>
    </row>
    <row r="356" spans="1:15">
      <c r="A356" s="1" t="s">
        <v>396</v>
      </c>
      <c r="B356" s="2">
        <v>44876</v>
      </c>
      <c r="C356" s="13" t="str">
        <f>TEXT(bbdd_Social_Media_Trends[[#This Row],[Post_Date]],"aaaa-mm")</f>
        <v>2022-11</v>
      </c>
      <c r="D356" s="1" t="s">
        <v>27</v>
      </c>
      <c r="E356" s="1" t="s">
        <v>13</v>
      </c>
      <c r="F356" s="1" t="s">
        <v>41</v>
      </c>
      <c r="G356" s="1" t="s">
        <v>28</v>
      </c>
      <c r="H356">
        <v>429918</v>
      </c>
      <c r="I356">
        <v>121461</v>
      </c>
      <c r="J356">
        <v>7858</v>
      </c>
      <c r="K356">
        <v>29359</v>
      </c>
      <c r="L356">
        <f>bbdd_Social_Media_Trends[[#This Row],[Likes]]+bbdd_Social_Media_Trends[[#This Row],[Shares]]+bbdd_Social_Media_Trends[[#This Row],[Comments]]</f>
        <v>158678</v>
      </c>
      <c r="M356">
        <f>bbdd_Social_Media_Trends[[#This Row],[Interactions]]/bbdd_Social_Media_Trends[[#This Row],[Views]]</f>
        <v>0.36908898906303061</v>
      </c>
      <c r="N356" s="1" t="s">
        <v>29</v>
      </c>
      <c r="O356" s="4">
        <f t="shared" si="5"/>
        <v>0</v>
      </c>
    </row>
    <row r="357" spans="1:15">
      <c r="A357" s="1" t="s">
        <v>397</v>
      </c>
      <c r="B357" s="2">
        <v>45152</v>
      </c>
      <c r="C357" s="13" t="str">
        <f>TEXT(bbdd_Social_Media_Trends[[#This Row],[Post_Date]],"aaaa-mm")</f>
        <v>2023-08</v>
      </c>
      <c r="D357" s="1" t="s">
        <v>27</v>
      </c>
      <c r="E357" s="1" t="s">
        <v>39</v>
      </c>
      <c r="F357" s="1" t="s">
        <v>41</v>
      </c>
      <c r="G357" s="1" t="s">
        <v>44</v>
      </c>
      <c r="H357">
        <v>4023574</v>
      </c>
      <c r="I357">
        <v>127139</v>
      </c>
      <c r="J357">
        <v>4948</v>
      </c>
      <c r="K357">
        <v>42147</v>
      </c>
      <c r="L357">
        <f>bbdd_Social_Media_Trends[[#This Row],[Likes]]+bbdd_Social_Media_Trends[[#This Row],[Shares]]+bbdd_Social_Media_Trends[[#This Row],[Comments]]</f>
        <v>174234</v>
      </c>
      <c r="M357">
        <f>bbdd_Social_Media_Trends[[#This Row],[Interactions]]/bbdd_Social_Media_Trends[[#This Row],[Views]]</f>
        <v>4.3303292048313263E-2</v>
      </c>
      <c r="N357" s="1" t="s">
        <v>22</v>
      </c>
      <c r="O357" s="4">
        <f t="shared" si="5"/>
        <v>0</v>
      </c>
    </row>
    <row r="358" spans="1:15" hidden="1">
      <c r="A358" s="1" t="s">
        <v>398</v>
      </c>
      <c r="B358" s="2">
        <v>45049</v>
      </c>
      <c r="C358" s="13" t="str">
        <f>TEXT(bbdd_Social_Media_Trends[[#This Row],[Post_Date]],"aaaa-mm")</f>
        <v>2023-05</v>
      </c>
      <c r="D358" s="1" t="s">
        <v>12</v>
      </c>
      <c r="E358" s="1" t="s">
        <v>39</v>
      </c>
      <c r="F358" s="1" t="s">
        <v>36</v>
      </c>
      <c r="G358" s="1" t="s">
        <v>25</v>
      </c>
      <c r="H358">
        <v>3106083</v>
      </c>
      <c r="I358">
        <v>104414</v>
      </c>
      <c r="J358">
        <v>65393</v>
      </c>
      <c r="K358">
        <v>39972</v>
      </c>
      <c r="L358">
        <f>bbdd_Social_Media_Trends[[#This Row],[Likes]]+bbdd_Social_Media_Trends[[#This Row],[Shares]]+bbdd_Social_Media_Trends[[#This Row],[Comments]]</f>
        <v>209779</v>
      </c>
      <c r="M358">
        <f>bbdd_Social_Media_Trends[[#This Row],[Interactions]]/bbdd_Social_Media_Trends[[#This Row],[Views]]</f>
        <v>6.7538117944691112E-2</v>
      </c>
      <c r="N358" s="1" t="s">
        <v>16</v>
      </c>
      <c r="O358" s="4">
        <f t="shared" si="5"/>
        <v>0</v>
      </c>
    </row>
    <row r="359" spans="1:15" hidden="1">
      <c r="A359" s="1" t="s">
        <v>399</v>
      </c>
      <c r="B359" s="2">
        <v>45237</v>
      </c>
      <c r="C359" s="13" t="str">
        <f>TEXT(bbdd_Social_Media_Trends[[#This Row],[Post_Date]],"aaaa-mm")</f>
        <v>2023-11</v>
      </c>
      <c r="D359" s="1" t="s">
        <v>24</v>
      </c>
      <c r="E359" s="1" t="s">
        <v>49</v>
      </c>
      <c r="F359" s="1" t="s">
        <v>20</v>
      </c>
      <c r="G359" s="1" t="s">
        <v>15</v>
      </c>
      <c r="H359">
        <v>374765</v>
      </c>
      <c r="I359">
        <v>370936</v>
      </c>
      <c r="J359">
        <v>46890</v>
      </c>
      <c r="K359">
        <v>10055</v>
      </c>
      <c r="L359">
        <f>bbdd_Social_Media_Trends[[#This Row],[Likes]]+bbdd_Social_Media_Trends[[#This Row],[Shares]]+bbdd_Social_Media_Trends[[#This Row],[Comments]]</f>
        <v>427881</v>
      </c>
      <c r="M359">
        <f>bbdd_Social_Media_Trends[[#This Row],[Interactions]]/bbdd_Social_Media_Trends[[#This Row],[Views]]</f>
        <v>1.1417314850639735</v>
      </c>
      <c r="N359" s="1" t="s">
        <v>29</v>
      </c>
      <c r="O359" s="4">
        <f t="shared" si="5"/>
        <v>0</v>
      </c>
    </row>
    <row r="360" spans="1:15" hidden="1">
      <c r="A360" s="1" t="s">
        <v>400</v>
      </c>
      <c r="B360" s="2">
        <v>44698</v>
      </c>
      <c r="C360" s="13" t="str">
        <f>TEXT(bbdd_Social_Media_Trends[[#This Row],[Post_Date]],"aaaa-mm")</f>
        <v>2022-05</v>
      </c>
      <c r="D360" s="1" t="s">
        <v>18</v>
      </c>
      <c r="E360" s="1" t="s">
        <v>57</v>
      </c>
      <c r="F360" s="1" t="s">
        <v>32</v>
      </c>
      <c r="G360" s="1" t="s">
        <v>25</v>
      </c>
      <c r="H360">
        <v>3573199</v>
      </c>
      <c r="I360">
        <v>332761</v>
      </c>
      <c r="J360">
        <v>15013</v>
      </c>
      <c r="K360">
        <v>41115</v>
      </c>
      <c r="L360">
        <f>bbdd_Social_Media_Trends[[#This Row],[Likes]]+bbdd_Social_Media_Trends[[#This Row],[Shares]]+bbdd_Social_Media_Trends[[#This Row],[Comments]]</f>
        <v>388889</v>
      </c>
      <c r="M360">
        <f>bbdd_Social_Media_Trends[[#This Row],[Interactions]]/bbdd_Social_Media_Trends[[#This Row],[Views]]</f>
        <v>0.1088349683294997</v>
      </c>
      <c r="N360" s="1" t="s">
        <v>29</v>
      </c>
      <c r="O360" s="4">
        <f t="shared" si="5"/>
        <v>0</v>
      </c>
    </row>
    <row r="361" spans="1:15">
      <c r="A361" s="1" t="s">
        <v>401</v>
      </c>
      <c r="B361" s="2">
        <v>44889</v>
      </c>
      <c r="C361" s="13" t="str">
        <f>TEXT(bbdd_Social_Media_Trends[[#This Row],[Post_Date]],"aaaa-mm")</f>
        <v>2022-11</v>
      </c>
      <c r="D361" s="1" t="s">
        <v>27</v>
      </c>
      <c r="E361" s="1" t="s">
        <v>19</v>
      </c>
      <c r="F361" s="1" t="s">
        <v>32</v>
      </c>
      <c r="G361" s="1" t="s">
        <v>25</v>
      </c>
      <c r="H361">
        <v>1772657</v>
      </c>
      <c r="I361">
        <v>333017</v>
      </c>
      <c r="J361">
        <v>23933</v>
      </c>
      <c r="K361">
        <v>28501</v>
      </c>
      <c r="L361">
        <f>bbdd_Social_Media_Trends[[#This Row],[Likes]]+bbdd_Social_Media_Trends[[#This Row],[Shares]]+bbdd_Social_Media_Trends[[#This Row],[Comments]]</f>
        <v>385451</v>
      </c>
      <c r="M361">
        <f>bbdd_Social_Media_Trends[[#This Row],[Interactions]]/bbdd_Social_Media_Trends[[#This Row],[Views]]</f>
        <v>0.21744251708029247</v>
      </c>
      <c r="N361" s="1" t="s">
        <v>29</v>
      </c>
      <c r="O361" s="4">
        <f t="shared" si="5"/>
        <v>0</v>
      </c>
    </row>
    <row r="362" spans="1:15">
      <c r="A362" s="1" t="s">
        <v>402</v>
      </c>
      <c r="B362" s="2">
        <v>44618</v>
      </c>
      <c r="C362" s="13" t="str">
        <f>TEXT(bbdd_Social_Media_Trends[[#This Row],[Post_Date]],"aaaa-mm")</f>
        <v>2022-02</v>
      </c>
      <c r="D362" s="1" t="s">
        <v>27</v>
      </c>
      <c r="E362" s="1" t="s">
        <v>39</v>
      </c>
      <c r="F362" s="1" t="s">
        <v>32</v>
      </c>
      <c r="G362" s="1" t="s">
        <v>15</v>
      </c>
      <c r="H362">
        <v>3559212</v>
      </c>
      <c r="I362">
        <v>54955</v>
      </c>
      <c r="J362">
        <v>38056</v>
      </c>
      <c r="K362">
        <v>8025</v>
      </c>
      <c r="L362">
        <f>bbdd_Social_Media_Trends[[#This Row],[Likes]]+bbdd_Social_Media_Trends[[#This Row],[Shares]]+bbdd_Social_Media_Trends[[#This Row],[Comments]]</f>
        <v>101036</v>
      </c>
      <c r="M362">
        <f>bbdd_Social_Media_Trends[[#This Row],[Interactions]]/bbdd_Social_Media_Trends[[#This Row],[Views]]</f>
        <v>2.8387182331369977E-2</v>
      </c>
      <c r="N362" s="1" t="s">
        <v>16</v>
      </c>
      <c r="O362" s="4">
        <f t="shared" si="5"/>
        <v>0</v>
      </c>
    </row>
    <row r="363" spans="1:15" hidden="1">
      <c r="A363" s="1" t="s">
        <v>403</v>
      </c>
      <c r="B363" s="2">
        <v>45145</v>
      </c>
      <c r="C363" s="13" t="str">
        <f>TEXT(bbdd_Social_Media_Trends[[#This Row],[Post_Date]],"aaaa-mm")</f>
        <v>2023-08</v>
      </c>
      <c r="D363" s="1" t="s">
        <v>12</v>
      </c>
      <c r="E363" s="1" t="s">
        <v>19</v>
      </c>
      <c r="F363" s="1" t="s">
        <v>41</v>
      </c>
      <c r="G363" s="1" t="s">
        <v>44</v>
      </c>
      <c r="H363">
        <v>147632</v>
      </c>
      <c r="I363">
        <v>19332</v>
      </c>
      <c r="J363">
        <v>644</v>
      </c>
      <c r="K363">
        <v>49459</v>
      </c>
      <c r="L363">
        <f>bbdd_Social_Media_Trends[[#This Row],[Likes]]+bbdd_Social_Media_Trends[[#This Row],[Shares]]+bbdd_Social_Media_Trends[[#This Row],[Comments]]</f>
        <v>69435</v>
      </c>
      <c r="M363">
        <f>bbdd_Social_Media_Trends[[#This Row],[Interactions]]/bbdd_Social_Media_Trends[[#This Row],[Views]]</f>
        <v>0.47032486181857591</v>
      </c>
      <c r="N363" s="1" t="s">
        <v>29</v>
      </c>
      <c r="O363" s="4">
        <f t="shared" si="5"/>
        <v>0</v>
      </c>
    </row>
    <row r="364" spans="1:15" hidden="1">
      <c r="A364" s="1" t="s">
        <v>404</v>
      </c>
      <c r="B364" s="2">
        <v>44598</v>
      </c>
      <c r="C364" s="13" t="str">
        <f>TEXT(bbdd_Social_Media_Trends[[#This Row],[Post_Date]],"aaaa-mm")</f>
        <v>2022-02</v>
      </c>
      <c r="D364" s="1" t="s">
        <v>18</v>
      </c>
      <c r="E364" s="1" t="s">
        <v>13</v>
      </c>
      <c r="F364" s="1" t="s">
        <v>32</v>
      </c>
      <c r="G364" s="1" t="s">
        <v>37</v>
      </c>
      <c r="H364">
        <v>258238</v>
      </c>
      <c r="I364">
        <v>465551</v>
      </c>
      <c r="J364">
        <v>15136</v>
      </c>
      <c r="K364">
        <v>48715</v>
      </c>
      <c r="L364">
        <f>bbdd_Social_Media_Trends[[#This Row],[Likes]]+bbdd_Social_Media_Trends[[#This Row],[Shares]]+bbdd_Social_Media_Trends[[#This Row],[Comments]]</f>
        <v>529402</v>
      </c>
      <c r="M364">
        <f>bbdd_Social_Media_Trends[[#This Row],[Interactions]]/bbdd_Social_Media_Trends[[#This Row],[Views]]</f>
        <v>2.0500546007946157</v>
      </c>
      <c r="N364" s="1" t="s">
        <v>29</v>
      </c>
      <c r="O364" s="4">
        <f t="shared" si="5"/>
        <v>0</v>
      </c>
    </row>
    <row r="365" spans="1:15" hidden="1">
      <c r="A365" s="1" t="s">
        <v>405</v>
      </c>
      <c r="B365" s="2">
        <v>45174</v>
      </c>
      <c r="C365" s="13" t="str">
        <f>TEXT(bbdd_Social_Media_Trends[[#This Row],[Post_Date]],"aaaa-mm")</f>
        <v>2023-09</v>
      </c>
      <c r="D365" s="1" t="s">
        <v>12</v>
      </c>
      <c r="E365" s="1" t="s">
        <v>31</v>
      </c>
      <c r="F365" s="1" t="s">
        <v>14</v>
      </c>
      <c r="G365" s="1" t="s">
        <v>44</v>
      </c>
      <c r="H365">
        <v>4133077</v>
      </c>
      <c r="I365">
        <v>402734</v>
      </c>
      <c r="J365">
        <v>72073</v>
      </c>
      <c r="K365">
        <v>18629</v>
      </c>
      <c r="L365">
        <f>bbdd_Social_Media_Trends[[#This Row],[Likes]]+bbdd_Social_Media_Trends[[#This Row],[Shares]]+bbdd_Social_Media_Trends[[#This Row],[Comments]]</f>
        <v>493436</v>
      </c>
      <c r="M365">
        <f>bbdd_Social_Media_Trends[[#This Row],[Interactions]]/bbdd_Social_Media_Trends[[#This Row],[Views]]</f>
        <v>0.11938708134399625</v>
      </c>
      <c r="N365" s="1" t="s">
        <v>22</v>
      </c>
      <c r="O365" s="4">
        <f t="shared" si="5"/>
        <v>0</v>
      </c>
    </row>
    <row r="366" spans="1:15" hidden="1">
      <c r="A366" s="1" t="s">
        <v>406</v>
      </c>
      <c r="B366" s="2">
        <v>44857</v>
      </c>
      <c r="C366" s="13" t="str">
        <f>TEXT(bbdd_Social_Media_Trends[[#This Row],[Post_Date]],"aaaa-mm")</f>
        <v>2022-10</v>
      </c>
      <c r="D366" s="1" t="s">
        <v>24</v>
      </c>
      <c r="E366" s="1" t="s">
        <v>13</v>
      </c>
      <c r="F366" s="1" t="s">
        <v>20</v>
      </c>
      <c r="G366" s="1" t="s">
        <v>21</v>
      </c>
      <c r="H366">
        <v>3128393</v>
      </c>
      <c r="I366">
        <v>105546</v>
      </c>
      <c r="J366">
        <v>30995</v>
      </c>
      <c r="K366">
        <v>41182</v>
      </c>
      <c r="L366">
        <f>bbdd_Social_Media_Trends[[#This Row],[Likes]]+bbdd_Social_Media_Trends[[#This Row],[Shares]]+bbdd_Social_Media_Trends[[#This Row],[Comments]]</f>
        <v>177723</v>
      </c>
      <c r="M366">
        <f>bbdd_Social_Media_Trends[[#This Row],[Interactions]]/bbdd_Social_Media_Trends[[#This Row],[Views]]</f>
        <v>5.68096783236633E-2</v>
      </c>
      <c r="N366" s="1" t="s">
        <v>22</v>
      </c>
      <c r="O366" s="4">
        <f t="shared" si="5"/>
        <v>0</v>
      </c>
    </row>
    <row r="367" spans="1:15" hidden="1">
      <c r="A367" s="1" t="s">
        <v>407</v>
      </c>
      <c r="B367" s="2">
        <v>44981</v>
      </c>
      <c r="C367" s="13" t="str">
        <f>TEXT(bbdd_Social_Media_Trends[[#This Row],[Post_Date]],"aaaa-mm")</f>
        <v>2023-02</v>
      </c>
      <c r="D367" s="1" t="s">
        <v>18</v>
      </c>
      <c r="E367" s="1" t="s">
        <v>46</v>
      </c>
      <c r="F367" s="1" t="s">
        <v>36</v>
      </c>
      <c r="G367" s="1" t="s">
        <v>28</v>
      </c>
      <c r="H367">
        <v>1568970</v>
      </c>
      <c r="I367">
        <v>253002</v>
      </c>
      <c r="J367">
        <v>46733</v>
      </c>
      <c r="K367">
        <v>33534</v>
      </c>
      <c r="L367">
        <f>bbdd_Social_Media_Trends[[#This Row],[Likes]]+bbdd_Social_Media_Trends[[#This Row],[Shares]]+bbdd_Social_Media_Trends[[#This Row],[Comments]]</f>
        <v>333269</v>
      </c>
      <c r="M367">
        <f>bbdd_Social_Media_Trends[[#This Row],[Interactions]]/bbdd_Social_Media_Trends[[#This Row],[Views]]</f>
        <v>0.21241260189806052</v>
      </c>
      <c r="N367" s="1" t="s">
        <v>22</v>
      </c>
      <c r="O367" s="4">
        <f t="shared" si="5"/>
        <v>0</v>
      </c>
    </row>
    <row r="368" spans="1:15" hidden="1">
      <c r="A368" s="1" t="s">
        <v>408</v>
      </c>
      <c r="B368" s="2">
        <v>45039</v>
      </c>
      <c r="C368" s="13" t="str">
        <f>TEXT(bbdd_Social_Media_Trends[[#This Row],[Post_Date]],"aaaa-mm")</f>
        <v>2023-04</v>
      </c>
      <c r="D368" s="1" t="s">
        <v>18</v>
      </c>
      <c r="E368" s="1" t="s">
        <v>19</v>
      </c>
      <c r="F368" s="1" t="s">
        <v>41</v>
      </c>
      <c r="G368" s="1" t="s">
        <v>15</v>
      </c>
      <c r="H368">
        <v>464742</v>
      </c>
      <c r="I368">
        <v>267582</v>
      </c>
      <c r="J368">
        <v>36900</v>
      </c>
      <c r="K368">
        <v>25379</v>
      </c>
      <c r="L368">
        <f>bbdd_Social_Media_Trends[[#This Row],[Likes]]+bbdd_Social_Media_Trends[[#This Row],[Shares]]+bbdd_Social_Media_Trends[[#This Row],[Comments]]</f>
        <v>329861</v>
      </c>
      <c r="M368">
        <f>bbdd_Social_Media_Trends[[#This Row],[Interactions]]/bbdd_Social_Media_Trends[[#This Row],[Views]]</f>
        <v>0.70977230377284606</v>
      </c>
      <c r="N368" s="1" t="s">
        <v>16</v>
      </c>
      <c r="O368" s="4">
        <f t="shared" si="5"/>
        <v>0</v>
      </c>
    </row>
    <row r="369" spans="1:15" hidden="1">
      <c r="A369" s="1" t="s">
        <v>409</v>
      </c>
      <c r="B369" s="2">
        <v>45190</v>
      </c>
      <c r="C369" s="13" t="str">
        <f>TEXT(bbdd_Social_Media_Trends[[#This Row],[Post_Date]],"aaaa-mm")</f>
        <v>2023-09</v>
      </c>
      <c r="D369" s="1" t="s">
        <v>12</v>
      </c>
      <c r="E369" s="1" t="s">
        <v>52</v>
      </c>
      <c r="F369" s="1" t="s">
        <v>14</v>
      </c>
      <c r="G369" s="1" t="s">
        <v>44</v>
      </c>
      <c r="H369">
        <v>2014353</v>
      </c>
      <c r="I369">
        <v>461968</v>
      </c>
      <c r="J369">
        <v>86514</v>
      </c>
      <c r="K369">
        <v>36689</v>
      </c>
      <c r="L369">
        <f>bbdd_Social_Media_Trends[[#This Row],[Likes]]+bbdd_Social_Media_Trends[[#This Row],[Shares]]+bbdd_Social_Media_Trends[[#This Row],[Comments]]</f>
        <v>585171</v>
      </c>
      <c r="M369">
        <f>bbdd_Social_Media_Trends[[#This Row],[Interactions]]/bbdd_Social_Media_Trends[[#This Row],[Views]]</f>
        <v>0.29050072157164114</v>
      </c>
      <c r="N369" s="1" t="s">
        <v>16</v>
      </c>
      <c r="O369" s="4">
        <f t="shared" si="5"/>
        <v>0</v>
      </c>
    </row>
    <row r="370" spans="1:15" hidden="1">
      <c r="A370" s="1" t="s">
        <v>410</v>
      </c>
      <c r="B370" s="2">
        <v>44575</v>
      </c>
      <c r="C370" s="13" t="str">
        <f>TEXT(bbdd_Social_Media_Trends[[#This Row],[Post_Date]],"aaaa-mm")</f>
        <v>2022-01</v>
      </c>
      <c r="D370" s="1" t="s">
        <v>18</v>
      </c>
      <c r="E370" s="1" t="s">
        <v>31</v>
      </c>
      <c r="F370" s="1" t="s">
        <v>36</v>
      </c>
      <c r="G370" s="1" t="s">
        <v>15</v>
      </c>
      <c r="H370">
        <v>2177286</v>
      </c>
      <c r="I370">
        <v>201616</v>
      </c>
      <c r="J370">
        <v>27274</v>
      </c>
      <c r="K370">
        <v>22357</v>
      </c>
      <c r="L370">
        <f>bbdd_Social_Media_Trends[[#This Row],[Likes]]+bbdd_Social_Media_Trends[[#This Row],[Shares]]+bbdd_Social_Media_Trends[[#This Row],[Comments]]</f>
        <v>251247</v>
      </c>
      <c r="M370">
        <f>bbdd_Social_Media_Trends[[#This Row],[Interactions]]/bbdd_Social_Media_Trends[[#This Row],[Views]]</f>
        <v>0.11539457838795639</v>
      </c>
      <c r="N370" s="1" t="s">
        <v>16</v>
      </c>
      <c r="O370" s="4">
        <f t="shared" si="5"/>
        <v>0</v>
      </c>
    </row>
    <row r="371" spans="1:15" hidden="1">
      <c r="A371" s="1" t="s">
        <v>411</v>
      </c>
      <c r="B371" s="2">
        <v>44732</v>
      </c>
      <c r="C371" s="13" t="str">
        <f>TEXT(bbdd_Social_Media_Trends[[#This Row],[Post_Date]],"aaaa-mm")</f>
        <v>2022-06</v>
      </c>
      <c r="D371" s="1" t="s">
        <v>12</v>
      </c>
      <c r="E371" s="1" t="s">
        <v>49</v>
      </c>
      <c r="F371" s="1" t="s">
        <v>36</v>
      </c>
      <c r="G371" s="1" t="s">
        <v>44</v>
      </c>
      <c r="H371">
        <v>4338397</v>
      </c>
      <c r="I371">
        <v>139678</v>
      </c>
      <c r="J371">
        <v>73551</v>
      </c>
      <c r="K371">
        <v>14788</v>
      </c>
      <c r="L371">
        <f>bbdd_Social_Media_Trends[[#This Row],[Likes]]+bbdd_Social_Media_Trends[[#This Row],[Shares]]+bbdd_Social_Media_Trends[[#This Row],[Comments]]</f>
        <v>228017</v>
      </c>
      <c r="M371">
        <f>bbdd_Social_Media_Trends[[#This Row],[Interactions]]/bbdd_Social_Media_Trends[[#This Row],[Views]]</f>
        <v>5.2557891774312034E-2</v>
      </c>
      <c r="N371" s="1" t="s">
        <v>22</v>
      </c>
      <c r="O371" s="4">
        <f t="shared" si="5"/>
        <v>0</v>
      </c>
    </row>
    <row r="372" spans="1:15" hidden="1">
      <c r="A372" s="1" t="s">
        <v>412</v>
      </c>
      <c r="B372" s="2">
        <v>44758</v>
      </c>
      <c r="C372" s="13" t="str">
        <f>TEXT(bbdd_Social_Media_Trends[[#This Row],[Post_Date]],"aaaa-mm")</f>
        <v>2022-07</v>
      </c>
      <c r="D372" s="1" t="s">
        <v>18</v>
      </c>
      <c r="E372" s="1" t="s">
        <v>39</v>
      </c>
      <c r="F372" s="1" t="s">
        <v>14</v>
      </c>
      <c r="G372" s="1" t="s">
        <v>21</v>
      </c>
      <c r="H372">
        <v>4659521</v>
      </c>
      <c r="I372">
        <v>103924</v>
      </c>
      <c r="J372">
        <v>29063</v>
      </c>
      <c r="K372">
        <v>38288</v>
      </c>
      <c r="L372">
        <f>bbdd_Social_Media_Trends[[#This Row],[Likes]]+bbdd_Social_Media_Trends[[#This Row],[Shares]]+bbdd_Social_Media_Trends[[#This Row],[Comments]]</f>
        <v>171275</v>
      </c>
      <c r="M372">
        <f>bbdd_Social_Media_Trends[[#This Row],[Interactions]]/bbdd_Social_Media_Trends[[#This Row],[Views]]</f>
        <v>3.6758070196485859E-2</v>
      </c>
      <c r="N372" s="1" t="s">
        <v>22</v>
      </c>
      <c r="O372" s="4">
        <f t="shared" si="5"/>
        <v>0</v>
      </c>
    </row>
    <row r="373" spans="1:15">
      <c r="A373" s="1" t="s">
        <v>413</v>
      </c>
      <c r="B373" s="2">
        <v>44637</v>
      </c>
      <c r="C373" s="13" t="str">
        <f>TEXT(bbdd_Social_Media_Trends[[#This Row],[Post_Date]],"aaaa-mm")</f>
        <v>2022-03</v>
      </c>
      <c r="D373" s="1" t="s">
        <v>27</v>
      </c>
      <c r="E373" s="1" t="s">
        <v>13</v>
      </c>
      <c r="F373" s="1" t="s">
        <v>36</v>
      </c>
      <c r="G373" s="1" t="s">
        <v>28</v>
      </c>
      <c r="H373">
        <v>2893640</v>
      </c>
      <c r="I373">
        <v>20284</v>
      </c>
      <c r="J373">
        <v>70366</v>
      </c>
      <c r="K373">
        <v>14181</v>
      </c>
      <c r="L373">
        <f>bbdd_Social_Media_Trends[[#This Row],[Likes]]+bbdd_Social_Media_Trends[[#This Row],[Shares]]+bbdd_Social_Media_Trends[[#This Row],[Comments]]</f>
        <v>104831</v>
      </c>
      <c r="M373">
        <f>bbdd_Social_Media_Trends[[#This Row],[Interactions]]/bbdd_Social_Media_Trends[[#This Row],[Views]]</f>
        <v>3.6228072600599938E-2</v>
      </c>
      <c r="N373" s="1" t="s">
        <v>16</v>
      </c>
      <c r="O373" s="4">
        <f t="shared" si="5"/>
        <v>0</v>
      </c>
    </row>
    <row r="374" spans="1:15" hidden="1">
      <c r="A374" s="1" t="s">
        <v>414</v>
      </c>
      <c r="B374" s="2">
        <v>45172</v>
      </c>
      <c r="C374" s="13" t="str">
        <f>TEXT(bbdd_Social_Media_Trends[[#This Row],[Post_Date]],"aaaa-mm")</f>
        <v>2023-09</v>
      </c>
      <c r="D374" s="1" t="s">
        <v>12</v>
      </c>
      <c r="E374" s="1" t="s">
        <v>35</v>
      </c>
      <c r="F374" s="1" t="s">
        <v>32</v>
      </c>
      <c r="G374" s="1" t="s">
        <v>44</v>
      </c>
      <c r="H374">
        <v>2815469</v>
      </c>
      <c r="I374">
        <v>426113</v>
      </c>
      <c r="J374">
        <v>93461</v>
      </c>
      <c r="K374">
        <v>42629</v>
      </c>
      <c r="L374">
        <f>bbdd_Social_Media_Trends[[#This Row],[Likes]]+bbdd_Social_Media_Trends[[#This Row],[Shares]]+bbdd_Social_Media_Trends[[#This Row],[Comments]]</f>
        <v>562203</v>
      </c>
      <c r="M374">
        <f>bbdd_Social_Media_Trends[[#This Row],[Interactions]]/bbdd_Social_Media_Trends[[#This Row],[Views]]</f>
        <v>0.19968360511161728</v>
      </c>
      <c r="N374" s="1" t="s">
        <v>22</v>
      </c>
      <c r="O374" s="4">
        <f t="shared" si="5"/>
        <v>0</v>
      </c>
    </row>
    <row r="375" spans="1:15" hidden="1">
      <c r="A375" s="1" t="s">
        <v>415</v>
      </c>
      <c r="B375" s="2">
        <v>44743</v>
      </c>
      <c r="C375" s="13" t="str">
        <f>TEXT(bbdd_Social_Media_Trends[[#This Row],[Post_Date]],"aaaa-mm")</f>
        <v>2022-07</v>
      </c>
      <c r="D375" s="1" t="s">
        <v>18</v>
      </c>
      <c r="E375" s="1" t="s">
        <v>49</v>
      </c>
      <c r="F375" s="1" t="s">
        <v>36</v>
      </c>
      <c r="G375" s="1" t="s">
        <v>60</v>
      </c>
      <c r="H375">
        <v>3031527</v>
      </c>
      <c r="I375">
        <v>384860</v>
      </c>
      <c r="J375">
        <v>45831</v>
      </c>
      <c r="K375">
        <v>37574</v>
      </c>
      <c r="L375">
        <f>bbdd_Social_Media_Trends[[#This Row],[Likes]]+bbdd_Social_Media_Trends[[#This Row],[Shares]]+bbdd_Social_Media_Trends[[#This Row],[Comments]]</f>
        <v>468265</v>
      </c>
      <c r="M375">
        <f>bbdd_Social_Media_Trends[[#This Row],[Interactions]]/bbdd_Social_Media_Trends[[#This Row],[Views]]</f>
        <v>0.15446506001760829</v>
      </c>
      <c r="N375" s="1" t="s">
        <v>16</v>
      </c>
      <c r="O375" s="4">
        <f t="shared" si="5"/>
        <v>0</v>
      </c>
    </row>
    <row r="376" spans="1:15" hidden="1">
      <c r="A376" s="1" t="s">
        <v>416</v>
      </c>
      <c r="B376" s="2">
        <v>44644</v>
      </c>
      <c r="C376" s="13" t="str">
        <f>TEXT(bbdd_Social_Media_Trends[[#This Row],[Post_Date]],"aaaa-mm")</f>
        <v>2022-03</v>
      </c>
      <c r="D376" s="1" t="s">
        <v>18</v>
      </c>
      <c r="E376" s="1" t="s">
        <v>13</v>
      </c>
      <c r="F376" s="1" t="s">
        <v>36</v>
      </c>
      <c r="G376" s="1" t="s">
        <v>44</v>
      </c>
      <c r="H376">
        <v>4655360</v>
      </c>
      <c r="I376">
        <v>225104</v>
      </c>
      <c r="J376">
        <v>99715</v>
      </c>
      <c r="K376">
        <v>47565</v>
      </c>
      <c r="L376">
        <f>bbdd_Social_Media_Trends[[#This Row],[Likes]]+bbdd_Social_Media_Trends[[#This Row],[Shares]]+bbdd_Social_Media_Trends[[#This Row],[Comments]]</f>
        <v>372384</v>
      </c>
      <c r="M376">
        <f>bbdd_Social_Media_Trends[[#This Row],[Interactions]]/bbdd_Social_Media_Trends[[#This Row],[Views]]</f>
        <v>7.999037668408028E-2</v>
      </c>
      <c r="N376" s="1" t="s">
        <v>29</v>
      </c>
      <c r="O376" s="4">
        <f t="shared" si="5"/>
        <v>0</v>
      </c>
    </row>
    <row r="377" spans="1:15">
      <c r="A377" s="1" t="s">
        <v>417</v>
      </c>
      <c r="B377" s="2">
        <v>45285</v>
      </c>
      <c r="C377" s="13" t="str">
        <f>TEXT(bbdd_Social_Media_Trends[[#This Row],[Post_Date]],"aaaa-mm")</f>
        <v>2023-12</v>
      </c>
      <c r="D377" s="1" t="s">
        <v>27</v>
      </c>
      <c r="E377" s="1" t="s">
        <v>49</v>
      </c>
      <c r="F377" s="1" t="s">
        <v>32</v>
      </c>
      <c r="G377" s="1" t="s">
        <v>28</v>
      </c>
      <c r="H377">
        <v>1850613</v>
      </c>
      <c r="I377">
        <v>125819</v>
      </c>
      <c r="J377">
        <v>12927</v>
      </c>
      <c r="K377">
        <v>41305</v>
      </c>
      <c r="L377">
        <f>bbdd_Social_Media_Trends[[#This Row],[Likes]]+bbdd_Social_Media_Trends[[#This Row],[Shares]]+bbdd_Social_Media_Trends[[#This Row],[Comments]]</f>
        <v>180051</v>
      </c>
      <c r="M377">
        <f>bbdd_Social_Media_Trends[[#This Row],[Interactions]]/bbdd_Social_Media_Trends[[#This Row],[Views]]</f>
        <v>9.7292626821491035E-2</v>
      </c>
      <c r="N377" s="1" t="s">
        <v>22</v>
      </c>
      <c r="O377" s="4">
        <f t="shared" si="5"/>
        <v>0</v>
      </c>
    </row>
    <row r="378" spans="1:15" hidden="1">
      <c r="A378" s="1" t="s">
        <v>418</v>
      </c>
      <c r="B378" s="2">
        <v>44924</v>
      </c>
      <c r="C378" s="13" t="str">
        <f>TEXT(bbdd_Social_Media_Trends[[#This Row],[Post_Date]],"aaaa-mm")</f>
        <v>2022-12</v>
      </c>
      <c r="D378" s="1" t="s">
        <v>12</v>
      </c>
      <c r="E378" s="1" t="s">
        <v>39</v>
      </c>
      <c r="F378" s="1" t="s">
        <v>36</v>
      </c>
      <c r="G378" s="1" t="s">
        <v>44</v>
      </c>
      <c r="H378">
        <v>2210593</v>
      </c>
      <c r="I378">
        <v>351628</v>
      </c>
      <c r="J378">
        <v>3482</v>
      </c>
      <c r="K378">
        <v>3706</v>
      </c>
      <c r="L378">
        <f>bbdd_Social_Media_Trends[[#This Row],[Likes]]+bbdd_Social_Media_Trends[[#This Row],[Shares]]+bbdd_Social_Media_Trends[[#This Row],[Comments]]</f>
        <v>358816</v>
      </c>
      <c r="M378">
        <f>bbdd_Social_Media_Trends[[#This Row],[Interactions]]/bbdd_Social_Media_Trends[[#This Row],[Views]]</f>
        <v>0.16231662725793486</v>
      </c>
      <c r="N378" s="1" t="s">
        <v>16</v>
      </c>
      <c r="O378" s="4">
        <f t="shared" si="5"/>
        <v>0</v>
      </c>
    </row>
    <row r="379" spans="1:15" hidden="1">
      <c r="A379" s="1" t="s">
        <v>419</v>
      </c>
      <c r="B379" s="2">
        <v>44668</v>
      </c>
      <c r="C379" s="13" t="str">
        <f>TEXT(bbdd_Social_Media_Trends[[#This Row],[Post_Date]],"aaaa-mm")</f>
        <v>2022-04</v>
      </c>
      <c r="D379" s="1" t="s">
        <v>24</v>
      </c>
      <c r="E379" s="1" t="s">
        <v>19</v>
      </c>
      <c r="F379" s="1" t="s">
        <v>36</v>
      </c>
      <c r="G379" s="1" t="s">
        <v>50</v>
      </c>
      <c r="H379">
        <v>2511011</v>
      </c>
      <c r="I379">
        <v>219874</v>
      </c>
      <c r="J379">
        <v>52071</v>
      </c>
      <c r="K379">
        <v>723</v>
      </c>
      <c r="L379">
        <f>bbdd_Social_Media_Trends[[#This Row],[Likes]]+bbdd_Social_Media_Trends[[#This Row],[Shares]]+bbdd_Social_Media_Trends[[#This Row],[Comments]]</f>
        <v>272668</v>
      </c>
      <c r="M379">
        <f>bbdd_Social_Media_Trends[[#This Row],[Interactions]]/bbdd_Social_Media_Trends[[#This Row],[Views]]</f>
        <v>0.10858893091268816</v>
      </c>
      <c r="N379" s="1" t="s">
        <v>16</v>
      </c>
      <c r="O379" s="4">
        <f t="shared" si="5"/>
        <v>0</v>
      </c>
    </row>
    <row r="380" spans="1:15" hidden="1">
      <c r="A380" s="1" t="s">
        <v>420</v>
      </c>
      <c r="B380" s="2">
        <v>45193</v>
      </c>
      <c r="C380" s="13" t="str">
        <f>TEXT(bbdd_Social_Media_Trends[[#This Row],[Post_Date]],"aaaa-mm")</f>
        <v>2023-09</v>
      </c>
      <c r="D380" s="1" t="s">
        <v>24</v>
      </c>
      <c r="E380" s="1" t="s">
        <v>35</v>
      </c>
      <c r="F380" s="1" t="s">
        <v>47</v>
      </c>
      <c r="G380" s="1" t="s">
        <v>60</v>
      </c>
      <c r="H380">
        <v>4904231</v>
      </c>
      <c r="I380">
        <v>448526</v>
      </c>
      <c r="J380">
        <v>39996</v>
      </c>
      <c r="K380">
        <v>15900</v>
      </c>
      <c r="L380">
        <f>bbdd_Social_Media_Trends[[#This Row],[Likes]]+bbdd_Social_Media_Trends[[#This Row],[Shares]]+bbdd_Social_Media_Trends[[#This Row],[Comments]]</f>
        <v>504422</v>
      </c>
      <c r="M380">
        <f>bbdd_Social_Media_Trends[[#This Row],[Interactions]]/bbdd_Social_Media_Trends[[#This Row],[Views]]</f>
        <v>0.1028544536340152</v>
      </c>
      <c r="N380" s="1" t="s">
        <v>22</v>
      </c>
      <c r="O380" s="4">
        <f t="shared" si="5"/>
        <v>0</v>
      </c>
    </row>
    <row r="381" spans="1:15">
      <c r="A381" s="1" t="s">
        <v>421</v>
      </c>
      <c r="B381" s="2">
        <v>44867</v>
      </c>
      <c r="C381" s="13" t="str">
        <f>TEXT(bbdd_Social_Media_Trends[[#This Row],[Post_Date]],"aaaa-mm")</f>
        <v>2022-11</v>
      </c>
      <c r="D381" s="1" t="s">
        <v>27</v>
      </c>
      <c r="E381" s="1" t="s">
        <v>57</v>
      </c>
      <c r="F381" s="1" t="s">
        <v>36</v>
      </c>
      <c r="G381" s="1" t="s">
        <v>37</v>
      </c>
      <c r="H381">
        <v>630739</v>
      </c>
      <c r="I381">
        <v>396267</v>
      </c>
      <c r="J381">
        <v>48676</v>
      </c>
      <c r="K381">
        <v>22034</v>
      </c>
      <c r="L381">
        <f>bbdd_Social_Media_Trends[[#This Row],[Likes]]+bbdd_Social_Media_Trends[[#This Row],[Shares]]+bbdd_Social_Media_Trends[[#This Row],[Comments]]</f>
        <v>466977</v>
      </c>
      <c r="M381">
        <f>bbdd_Social_Media_Trends[[#This Row],[Interactions]]/bbdd_Social_Media_Trends[[#This Row],[Views]]</f>
        <v>0.74036487358479497</v>
      </c>
      <c r="N381" s="1" t="s">
        <v>29</v>
      </c>
      <c r="O381" s="4">
        <f t="shared" si="5"/>
        <v>0</v>
      </c>
    </row>
    <row r="382" spans="1:15" hidden="1">
      <c r="A382" s="1" t="s">
        <v>422</v>
      </c>
      <c r="B382" s="2">
        <v>44735</v>
      </c>
      <c r="C382" s="13" t="str">
        <f>TEXT(bbdd_Social_Media_Trends[[#This Row],[Post_Date]],"aaaa-mm")</f>
        <v>2022-06</v>
      </c>
      <c r="D382" s="1" t="s">
        <v>12</v>
      </c>
      <c r="E382" s="1" t="s">
        <v>39</v>
      </c>
      <c r="F382" s="1" t="s">
        <v>36</v>
      </c>
      <c r="G382" s="1" t="s">
        <v>21</v>
      </c>
      <c r="H382">
        <v>1572385</v>
      </c>
      <c r="I382">
        <v>2798</v>
      </c>
      <c r="J382">
        <v>3479</v>
      </c>
      <c r="K382">
        <v>39467</v>
      </c>
      <c r="L382">
        <f>bbdd_Social_Media_Trends[[#This Row],[Likes]]+bbdd_Social_Media_Trends[[#This Row],[Shares]]+bbdd_Social_Media_Trends[[#This Row],[Comments]]</f>
        <v>45744</v>
      </c>
      <c r="M382">
        <f>bbdd_Social_Media_Trends[[#This Row],[Interactions]]/bbdd_Social_Media_Trends[[#This Row],[Views]]</f>
        <v>2.9092111664764036E-2</v>
      </c>
      <c r="N382" s="1" t="s">
        <v>29</v>
      </c>
      <c r="O382" s="4">
        <f t="shared" si="5"/>
        <v>0</v>
      </c>
    </row>
    <row r="383" spans="1:15" hidden="1">
      <c r="A383" s="1" t="s">
        <v>423</v>
      </c>
      <c r="B383" s="2">
        <v>45039</v>
      </c>
      <c r="C383" s="13" t="str">
        <f>TEXT(bbdd_Social_Media_Trends[[#This Row],[Post_Date]],"aaaa-mm")</f>
        <v>2023-04</v>
      </c>
      <c r="D383" s="1" t="s">
        <v>18</v>
      </c>
      <c r="E383" s="1" t="s">
        <v>31</v>
      </c>
      <c r="F383" s="1" t="s">
        <v>20</v>
      </c>
      <c r="G383" s="1" t="s">
        <v>60</v>
      </c>
      <c r="H383">
        <v>871802</v>
      </c>
      <c r="I383">
        <v>491525</v>
      </c>
      <c r="J383">
        <v>45339</v>
      </c>
      <c r="K383">
        <v>23004</v>
      </c>
      <c r="L383">
        <f>bbdd_Social_Media_Trends[[#This Row],[Likes]]+bbdd_Social_Media_Trends[[#This Row],[Shares]]+bbdd_Social_Media_Trends[[#This Row],[Comments]]</f>
        <v>559868</v>
      </c>
      <c r="M383">
        <f>bbdd_Social_Media_Trends[[#This Row],[Interactions]]/bbdd_Social_Media_Trends[[#This Row],[Views]]</f>
        <v>0.6421962785127816</v>
      </c>
      <c r="N383" s="1" t="s">
        <v>22</v>
      </c>
      <c r="O383" s="4">
        <f t="shared" si="5"/>
        <v>0</v>
      </c>
    </row>
    <row r="384" spans="1:15">
      <c r="A384" s="1" t="s">
        <v>424</v>
      </c>
      <c r="B384" s="2">
        <v>44946</v>
      </c>
      <c r="C384" s="13" t="str">
        <f>TEXT(bbdd_Social_Media_Trends[[#This Row],[Post_Date]],"aaaa-mm")</f>
        <v>2023-01</v>
      </c>
      <c r="D384" s="1" t="s">
        <v>27</v>
      </c>
      <c r="E384" s="1" t="s">
        <v>57</v>
      </c>
      <c r="F384" s="1" t="s">
        <v>47</v>
      </c>
      <c r="G384" s="1" t="s">
        <v>60</v>
      </c>
      <c r="H384">
        <v>3044031</v>
      </c>
      <c r="I384">
        <v>327478</v>
      </c>
      <c r="J384">
        <v>80291</v>
      </c>
      <c r="K384">
        <v>4748</v>
      </c>
      <c r="L384">
        <f>bbdd_Social_Media_Trends[[#This Row],[Likes]]+bbdd_Social_Media_Trends[[#This Row],[Shares]]+bbdd_Social_Media_Trends[[#This Row],[Comments]]</f>
        <v>412517</v>
      </c>
      <c r="M384">
        <f>bbdd_Social_Media_Trends[[#This Row],[Interactions]]/bbdd_Social_Media_Trends[[#This Row],[Views]]</f>
        <v>0.13551668823346411</v>
      </c>
      <c r="N384" s="1" t="s">
        <v>29</v>
      </c>
      <c r="O384" s="4">
        <f t="shared" si="5"/>
        <v>0</v>
      </c>
    </row>
    <row r="385" spans="1:15" hidden="1">
      <c r="A385" s="1" t="s">
        <v>425</v>
      </c>
      <c r="B385" s="2">
        <v>44870</v>
      </c>
      <c r="C385" s="13" t="str">
        <f>TEXT(bbdd_Social_Media_Trends[[#This Row],[Post_Date]],"aaaa-mm")</f>
        <v>2022-11</v>
      </c>
      <c r="D385" s="1" t="s">
        <v>24</v>
      </c>
      <c r="E385" s="1" t="s">
        <v>35</v>
      </c>
      <c r="F385" s="1" t="s">
        <v>41</v>
      </c>
      <c r="G385" s="1" t="s">
        <v>15</v>
      </c>
      <c r="H385">
        <v>3432762</v>
      </c>
      <c r="I385">
        <v>386123</v>
      </c>
      <c r="J385">
        <v>50354</v>
      </c>
      <c r="K385">
        <v>18115</v>
      </c>
      <c r="L385">
        <f>bbdd_Social_Media_Trends[[#This Row],[Likes]]+bbdd_Social_Media_Trends[[#This Row],[Shares]]+bbdd_Social_Media_Trends[[#This Row],[Comments]]</f>
        <v>454592</v>
      </c>
      <c r="M385">
        <f>bbdd_Social_Media_Trends[[#This Row],[Interactions]]/bbdd_Social_Media_Trends[[#This Row],[Views]]</f>
        <v>0.13242747385341599</v>
      </c>
      <c r="N385" s="1" t="s">
        <v>16</v>
      </c>
      <c r="O385" s="4">
        <f t="shared" si="5"/>
        <v>0</v>
      </c>
    </row>
    <row r="386" spans="1:15" hidden="1">
      <c r="A386" s="1" t="s">
        <v>426</v>
      </c>
      <c r="B386" s="2">
        <v>45023</v>
      </c>
      <c r="C386" s="13" t="str">
        <f>TEXT(bbdd_Social_Media_Trends[[#This Row],[Post_Date]],"aaaa-mm")</f>
        <v>2023-04</v>
      </c>
      <c r="D386" s="1" t="s">
        <v>24</v>
      </c>
      <c r="E386" s="1" t="s">
        <v>57</v>
      </c>
      <c r="F386" s="1" t="s">
        <v>47</v>
      </c>
      <c r="G386" s="1" t="s">
        <v>44</v>
      </c>
      <c r="H386">
        <v>2145559</v>
      </c>
      <c r="I386">
        <v>469691</v>
      </c>
      <c r="J386">
        <v>78098</v>
      </c>
      <c r="K386">
        <v>14666</v>
      </c>
      <c r="L386">
        <f>bbdd_Social_Media_Trends[[#This Row],[Likes]]+bbdd_Social_Media_Trends[[#This Row],[Shares]]+bbdd_Social_Media_Trends[[#This Row],[Comments]]</f>
        <v>562455</v>
      </c>
      <c r="M386">
        <f>bbdd_Social_Media_Trends[[#This Row],[Interactions]]/bbdd_Social_Media_Trends[[#This Row],[Views]]</f>
        <v>0.26214846573783335</v>
      </c>
      <c r="N386" s="1" t="s">
        <v>22</v>
      </c>
      <c r="O386" s="4">
        <f t="shared" ref="O386:O449" si="6">IF(ISERROR(VLOOKUP(A386,A387:A5384,1,FALSE)),0, 1)</f>
        <v>0</v>
      </c>
    </row>
    <row r="387" spans="1:15" hidden="1">
      <c r="A387" s="1" t="s">
        <v>427</v>
      </c>
      <c r="B387" s="2">
        <v>44630</v>
      </c>
      <c r="C387" s="13" t="str">
        <f>TEXT(bbdd_Social_Media_Trends[[#This Row],[Post_Date]],"aaaa-mm")</f>
        <v>2022-03</v>
      </c>
      <c r="D387" s="1" t="s">
        <v>24</v>
      </c>
      <c r="E387" s="1" t="s">
        <v>31</v>
      </c>
      <c r="F387" s="1" t="s">
        <v>32</v>
      </c>
      <c r="G387" s="1" t="s">
        <v>28</v>
      </c>
      <c r="H387">
        <v>2064776</v>
      </c>
      <c r="I387">
        <v>387203</v>
      </c>
      <c r="J387">
        <v>7684</v>
      </c>
      <c r="K387">
        <v>5608</v>
      </c>
      <c r="L387">
        <f>bbdd_Social_Media_Trends[[#This Row],[Likes]]+bbdd_Social_Media_Trends[[#This Row],[Shares]]+bbdd_Social_Media_Trends[[#This Row],[Comments]]</f>
        <v>400495</v>
      </c>
      <c r="M387">
        <f>bbdd_Social_Media_Trends[[#This Row],[Interactions]]/bbdd_Social_Media_Trends[[#This Row],[Views]]</f>
        <v>0.19396535023653896</v>
      </c>
      <c r="N387" s="1" t="s">
        <v>29</v>
      </c>
      <c r="O387" s="4">
        <f t="shared" si="6"/>
        <v>0</v>
      </c>
    </row>
    <row r="388" spans="1:15">
      <c r="A388" s="1" t="s">
        <v>428</v>
      </c>
      <c r="B388" s="2">
        <v>44704</v>
      </c>
      <c r="C388" s="13" t="str">
        <f>TEXT(bbdd_Social_Media_Trends[[#This Row],[Post_Date]],"aaaa-mm")</f>
        <v>2022-05</v>
      </c>
      <c r="D388" s="1" t="s">
        <v>27</v>
      </c>
      <c r="E388" s="1" t="s">
        <v>49</v>
      </c>
      <c r="F388" s="1" t="s">
        <v>32</v>
      </c>
      <c r="G388" s="1" t="s">
        <v>28</v>
      </c>
      <c r="H388">
        <v>354702</v>
      </c>
      <c r="I388">
        <v>364531</v>
      </c>
      <c r="J388">
        <v>95192</v>
      </c>
      <c r="K388">
        <v>539</v>
      </c>
      <c r="L388">
        <f>bbdd_Social_Media_Trends[[#This Row],[Likes]]+bbdd_Social_Media_Trends[[#This Row],[Shares]]+bbdd_Social_Media_Trends[[#This Row],[Comments]]</f>
        <v>460262</v>
      </c>
      <c r="M388">
        <f>bbdd_Social_Media_Trends[[#This Row],[Interactions]]/bbdd_Social_Media_Trends[[#This Row],[Views]]</f>
        <v>1.2976019306347299</v>
      </c>
      <c r="N388" s="1" t="s">
        <v>16</v>
      </c>
      <c r="O388" s="4">
        <f t="shared" si="6"/>
        <v>0</v>
      </c>
    </row>
    <row r="389" spans="1:15" hidden="1">
      <c r="A389" s="1" t="s">
        <v>429</v>
      </c>
      <c r="B389" s="2">
        <v>45034</v>
      </c>
      <c r="C389" s="13" t="str">
        <f>TEXT(bbdd_Social_Media_Trends[[#This Row],[Post_Date]],"aaaa-mm")</f>
        <v>2023-04</v>
      </c>
      <c r="D389" s="1" t="s">
        <v>18</v>
      </c>
      <c r="E389" s="1" t="s">
        <v>57</v>
      </c>
      <c r="F389" s="1" t="s">
        <v>32</v>
      </c>
      <c r="G389" s="1" t="s">
        <v>37</v>
      </c>
      <c r="H389">
        <v>665740</v>
      </c>
      <c r="I389">
        <v>389852</v>
      </c>
      <c r="J389">
        <v>99285</v>
      </c>
      <c r="K389">
        <v>3432</v>
      </c>
      <c r="L389">
        <f>bbdd_Social_Media_Trends[[#This Row],[Likes]]+bbdd_Social_Media_Trends[[#This Row],[Shares]]+bbdd_Social_Media_Trends[[#This Row],[Comments]]</f>
        <v>492569</v>
      </c>
      <c r="M389">
        <f>bbdd_Social_Media_Trends[[#This Row],[Interactions]]/bbdd_Social_Media_Trends[[#This Row],[Views]]</f>
        <v>0.73988193589088835</v>
      </c>
      <c r="N389" s="1" t="s">
        <v>22</v>
      </c>
      <c r="O389" s="4">
        <f t="shared" si="6"/>
        <v>0</v>
      </c>
    </row>
    <row r="390" spans="1:15" hidden="1">
      <c r="A390" s="1" t="s">
        <v>430</v>
      </c>
      <c r="B390" s="2">
        <v>44805</v>
      </c>
      <c r="C390" s="13" t="str">
        <f>TEXT(bbdd_Social_Media_Trends[[#This Row],[Post_Date]],"aaaa-mm")</f>
        <v>2022-09</v>
      </c>
      <c r="D390" s="1" t="s">
        <v>18</v>
      </c>
      <c r="E390" s="1" t="s">
        <v>52</v>
      </c>
      <c r="F390" s="1" t="s">
        <v>20</v>
      </c>
      <c r="G390" s="1" t="s">
        <v>37</v>
      </c>
      <c r="H390">
        <v>4582997</v>
      </c>
      <c r="I390">
        <v>440332</v>
      </c>
      <c r="J390">
        <v>73379</v>
      </c>
      <c r="K390">
        <v>85</v>
      </c>
      <c r="L390">
        <f>bbdd_Social_Media_Trends[[#This Row],[Likes]]+bbdd_Social_Media_Trends[[#This Row],[Shares]]+bbdd_Social_Media_Trends[[#This Row],[Comments]]</f>
        <v>513796</v>
      </c>
      <c r="M390">
        <f>bbdd_Social_Media_Trends[[#This Row],[Interactions]]/bbdd_Social_Media_Trends[[#This Row],[Views]]</f>
        <v>0.1121091722294385</v>
      </c>
      <c r="N390" s="1" t="s">
        <v>29</v>
      </c>
      <c r="O390" s="4">
        <f t="shared" si="6"/>
        <v>0</v>
      </c>
    </row>
    <row r="391" spans="1:15">
      <c r="A391" s="1" t="s">
        <v>431</v>
      </c>
      <c r="B391" s="2">
        <v>44826</v>
      </c>
      <c r="C391" s="13" t="str">
        <f>TEXT(bbdd_Social_Media_Trends[[#This Row],[Post_Date]],"aaaa-mm")</f>
        <v>2022-09</v>
      </c>
      <c r="D391" s="1" t="s">
        <v>27</v>
      </c>
      <c r="E391" s="1" t="s">
        <v>19</v>
      </c>
      <c r="F391" s="1" t="s">
        <v>36</v>
      </c>
      <c r="G391" s="1" t="s">
        <v>44</v>
      </c>
      <c r="H391">
        <v>1392163</v>
      </c>
      <c r="I391">
        <v>267737</v>
      </c>
      <c r="J391">
        <v>59937</v>
      </c>
      <c r="K391">
        <v>27304</v>
      </c>
      <c r="L391">
        <f>bbdd_Social_Media_Trends[[#This Row],[Likes]]+bbdd_Social_Media_Trends[[#This Row],[Shares]]+bbdd_Social_Media_Trends[[#This Row],[Comments]]</f>
        <v>354978</v>
      </c>
      <c r="M391">
        <f>bbdd_Social_Media_Trends[[#This Row],[Interactions]]/bbdd_Social_Media_Trends[[#This Row],[Views]]</f>
        <v>0.25498307310279039</v>
      </c>
      <c r="N391" s="1" t="s">
        <v>22</v>
      </c>
      <c r="O391" s="4">
        <f t="shared" si="6"/>
        <v>0</v>
      </c>
    </row>
    <row r="392" spans="1:15">
      <c r="A392" s="1" t="s">
        <v>432</v>
      </c>
      <c r="B392" s="2">
        <v>45246</v>
      </c>
      <c r="C392" s="13" t="str">
        <f>TEXT(bbdd_Social_Media_Trends[[#This Row],[Post_Date]],"aaaa-mm")</f>
        <v>2023-11</v>
      </c>
      <c r="D392" s="1" t="s">
        <v>27</v>
      </c>
      <c r="E392" s="1" t="s">
        <v>31</v>
      </c>
      <c r="F392" s="1" t="s">
        <v>32</v>
      </c>
      <c r="G392" s="1" t="s">
        <v>28</v>
      </c>
      <c r="H392">
        <v>2183312</v>
      </c>
      <c r="I392">
        <v>333767</v>
      </c>
      <c r="J392">
        <v>32881</v>
      </c>
      <c r="K392">
        <v>29602</v>
      </c>
      <c r="L392">
        <f>bbdd_Social_Media_Trends[[#This Row],[Likes]]+bbdd_Social_Media_Trends[[#This Row],[Shares]]+bbdd_Social_Media_Trends[[#This Row],[Comments]]</f>
        <v>396250</v>
      </c>
      <c r="M392">
        <f>bbdd_Social_Media_Trends[[#This Row],[Interactions]]/bbdd_Social_Media_Trends[[#This Row],[Views]]</f>
        <v>0.18149032295888082</v>
      </c>
      <c r="N392" s="1" t="s">
        <v>16</v>
      </c>
      <c r="O392" s="4">
        <f t="shared" si="6"/>
        <v>0</v>
      </c>
    </row>
    <row r="393" spans="1:15" hidden="1">
      <c r="A393" s="1" t="s">
        <v>433</v>
      </c>
      <c r="B393" s="2">
        <v>44716</v>
      </c>
      <c r="C393" s="13" t="str">
        <f>TEXT(bbdd_Social_Media_Trends[[#This Row],[Post_Date]],"aaaa-mm")</f>
        <v>2022-06</v>
      </c>
      <c r="D393" s="1" t="s">
        <v>18</v>
      </c>
      <c r="E393" s="1" t="s">
        <v>46</v>
      </c>
      <c r="F393" s="1" t="s">
        <v>20</v>
      </c>
      <c r="G393" s="1" t="s">
        <v>50</v>
      </c>
      <c r="H393">
        <v>2267018</v>
      </c>
      <c r="I393">
        <v>137209</v>
      </c>
      <c r="J393">
        <v>75303</v>
      </c>
      <c r="K393">
        <v>31685</v>
      </c>
      <c r="L393">
        <f>bbdd_Social_Media_Trends[[#This Row],[Likes]]+bbdd_Social_Media_Trends[[#This Row],[Shares]]+bbdd_Social_Media_Trends[[#This Row],[Comments]]</f>
        <v>244197</v>
      </c>
      <c r="M393">
        <f>bbdd_Social_Media_Trends[[#This Row],[Interactions]]/bbdd_Social_Media_Trends[[#This Row],[Views]]</f>
        <v>0.10771727441070164</v>
      </c>
      <c r="N393" s="1" t="s">
        <v>29</v>
      </c>
      <c r="O393" s="4">
        <f t="shared" si="6"/>
        <v>0</v>
      </c>
    </row>
    <row r="394" spans="1:15" hidden="1">
      <c r="A394" s="1" t="s">
        <v>434</v>
      </c>
      <c r="B394" s="2">
        <v>45024</v>
      </c>
      <c r="C394" s="13" t="str">
        <f>TEXT(bbdd_Social_Media_Trends[[#This Row],[Post_Date]],"aaaa-mm")</f>
        <v>2023-04</v>
      </c>
      <c r="D394" s="1" t="s">
        <v>24</v>
      </c>
      <c r="E394" s="1" t="s">
        <v>49</v>
      </c>
      <c r="F394" s="1" t="s">
        <v>36</v>
      </c>
      <c r="G394" s="1" t="s">
        <v>25</v>
      </c>
      <c r="H394">
        <v>1513659</v>
      </c>
      <c r="I394">
        <v>130934</v>
      </c>
      <c r="J394">
        <v>94962</v>
      </c>
      <c r="K394">
        <v>3519</v>
      </c>
      <c r="L394">
        <f>bbdd_Social_Media_Trends[[#This Row],[Likes]]+bbdd_Social_Media_Trends[[#This Row],[Shares]]+bbdd_Social_Media_Trends[[#This Row],[Comments]]</f>
        <v>229415</v>
      </c>
      <c r="M394">
        <f>bbdd_Social_Media_Trends[[#This Row],[Interactions]]/bbdd_Social_Media_Trends[[#This Row],[Views]]</f>
        <v>0.15156319884465391</v>
      </c>
      <c r="N394" s="1" t="s">
        <v>29</v>
      </c>
      <c r="O394" s="4">
        <f t="shared" si="6"/>
        <v>0</v>
      </c>
    </row>
    <row r="395" spans="1:15" hidden="1">
      <c r="A395" s="1" t="s">
        <v>435</v>
      </c>
      <c r="B395" s="2">
        <v>44714</v>
      </c>
      <c r="C395" s="13" t="str">
        <f>TEXT(bbdd_Social_Media_Trends[[#This Row],[Post_Date]],"aaaa-mm")</f>
        <v>2022-06</v>
      </c>
      <c r="D395" s="1" t="s">
        <v>24</v>
      </c>
      <c r="E395" s="1" t="s">
        <v>59</v>
      </c>
      <c r="F395" s="1" t="s">
        <v>41</v>
      </c>
      <c r="G395" s="1" t="s">
        <v>28</v>
      </c>
      <c r="H395">
        <v>3267376</v>
      </c>
      <c r="I395">
        <v>243498</v>
      </c>
      <c r="J395">
        <v>80458</v>
      </c>
      <c r="K395">
        <v>44516</v>
      </c>
      <c r="L395">
        <f>bbdd_Social_Media_Trends[[#This Row],[Likes]]+bbdd_Social_Media_Trends[[#This Row],[Shares]]+bbdd_Social_Media_Trends[[#This Row],[Comments]]</f>
        <v>368472</v>
      </c>
      <c r="M395">
        <f>bbdd_Social_Media_Trends[[#This Row],[Interactions]]/bbdd_Social_Media_Trends[[#This Row],[Views]]</f>
        <v>0.11277306315526588</v>
      </c>
      <c r="N395" s="1" t="s">
        <v>29</v>
      </c>
      <c r="O395" s="4">
        <f t="shared" si="6"/>
        <v>0</v>
      </c>
    </row>
    <row r="396" spans="1:15" hidden="1">
      <c r="A396" s="1" t="s">
        <v>436</v>
      </c>
      <c r="B396" s="2">
        <v>45037</v>
      </c>
      <c r="C396" s="13" t="str">
        <f>TEXT(bbdd_Social_Media_Trends[[#This Row],[Post_Date]],"aaaa-mm")</f>
        <v>2023-04</v>
      </c>
      <c r="D396" s="1" t="s">
        <v>12</v>
      </c>
      <c r="E396" s="1" t="s">
        <v>13</v>
      </c>
      <c r="F396" s="1" t="s">
        <v>20</v>
      </c>
      <c r="G396" s="1" t="s">
        <v>60</v>
      </c>
      <c r="H396">
        <v>2127779</v>
      </c>
      <c r="I396">
        <v>176918</v>
      </c>
      <c r="J396">
        <v>38776</v>
      </c>
      <c r="K396">
        <v>18345</v>
      </c>
      <c r="L396">
        <f>bbdd_Social_Media_Trends[[#This Row],[Likes]]+bbdd_Social_Media_Trends[[#This Row],[Shares]]+bbdd_Social_Media_Trends[[#This Row],[Comments]]</f>
        <v>234039</v>
      </c>
      <c r="M396">
        <f>bbdd_Social_Media_Trends[[#This Row],[Interactions]]/bbdd_Social_Media_Trends[[#This Row],[Views]]</f>
        <v>0.10999215614027584</v>
      </c>
      <c r="N396" s="1" t="s">
        <v>29</v>
      </c>
      <c r="O396" s="4">
        <f t="shared" si="6"/>
        <v>0</v>
      </c>
    </row>
    <row r="397" spans="1:15" hidden="1">
      <c r="A397" s="1" t="s">
        <v>437</v>
      </c>
      <c r="B397" s="2">
        <v>44610</v>
      </c>
      <c r="C397" s="13" t="str">
        <f>TEXT(bbdd_Social_Media_Trends[[#This Row],[Post_Date]],"aaaa-mm")</f>
        <v>2022-02</v>
      </c>
      <c r="D397" s="1" t="s">
        <v>18</v>
      </c>
      <c r="E397" s="1" t="s">
        <v>59</v>
      </c>
      <c r="F397" s="1" t="s">
        <v>41</v>
      </c>
      <c r="G397" s="1" t="s">
        <v>50</v>
      </c>
      <c r="H397">
        <v>4151557</v>
      </c>
      <c r="I397">
        <v>244562</v>
      </c>
      <c r="J397">
        <v>87770</v>
      </c>
      <c r="K397">
        <v>44396</v>
      </c>
      <c r="L397">
        <f>bbdd_Social_Media_Trends[[#This Row],[Likes]]+bbdd_Social_Media_Trends[[#This Row],[Shares]]+bbdd_Social_Media_Trends[[#This Row],[Comments]]</f>
        <v>376728</v>
      </c>
      <c r="M397">
        <f>bbdd_Social_Media_Trends[[#This Row],[Interactions]]/bbdd_Social_Media_Trends[[#This Row],[Views]]</f>
        <v>9.0743786006069527E-2</v>
      </c>
      <c r="N397" s="1" t="s">
        <v>29</v>
      </c>
      <c r="O397" s="4">
        <f t="shared" si="6"/>
        <v>0</v>
      </c>
    </row>
    <row r="398" spans="1:15" hidden="1">
      <c r="A398" s="1" t="s">
        <v>438</v>
      </c>
      <c r="B398" s="2">
        <v>44645</v>
      </c>
      <c r="C398" s="13" t="str">
        <f>TEXT(bbdd_Social_Media_Trends[[#This Row],[Post_Date]],"aaaa-mm")</f>
        <v>2022-03</v>
      </c>
      <c r="D398" s="1" t="s">
        <v>24</v>
      </c>
      <c r="E398" s="1" t="s">
        <v>39</v>
      </c>
      <c r="F398" s="1" t="s">
        <v>47</v>
      </c>
      <c r="G398" s="1" t="s">
        <v>44</v>
      </c>
      <c r="H398">
        <v>360483</v>
      </c>
      <c r="I398">
        <v>165482</v>
      </c>
      <c r="J398">
        <v>18721</v>
      </c>
      <c r="K398">
        <v>24681</v>
      </c>
      <c r="L398">
        <f>bbdd_Social_Media_Trends[[#This Row],[Likes]]+bbdd_Social_Media_Trends[[#This Row],[Shares]]+bbdd_Social_Media_Trends[[#This Row],[Comments]]</f>
        <v>208884</v>
      </c>
      <c r="M398">
        <f>bbdd_Social_Media_Trends[[#This Row],[Interactions]]/bbdd_Social_Media_Trends[[#This Row],[Views]]</f>
        <v>0.57945589667196507</v>
      </c>
      <c r="N398" s="1" t="s">
        <v>16</v>
      </c>
      <c r="O398" s="4">
        <f t="shared" si="6"/>
        <v>0</v>
      </c>
    </row>
    <row r="399" spans="1:15">
      <c r="A399" s="1" t="s">
        <v>439</v>
      </c>
      <c r="B399" s="2">
        <v>45120</v>
      </c>
      <c r="C399" s="13" t="str">
        <f>TEXT(bbdd_Social_Media_Trends[[#This Row],[Post_Date]],"aaaa-mm")</f>
        <v>2023-07</v>
      </c>
      <c r="D399" s="1" t="s">
        <v>27</v>
      </c>
      <c r="E399" s="1" t="s">
        <v>13</v>
      </c>
      <c r="F399" s="1" t="s">
        <v>20</v>
      </c>
      <c r="G399" s="1" t="s">
        <v>60</v>
      </c>
      <c r="H399">
        <v>4987250</v>
      </c>
      <c r="I399">
        <v>423644</v>
      </c>
      <c r="J399">
        <v>6076</v>
      </c>
      <c r="K399">
        <v>26739</v>
      </c>
      <c r="L399">
        <f>bbdd_Social_Media_Trends[[#This Row],[Likes]]+bbdd_Social_Media_Trends[[#This Row],[Shares]]+bbdd_Social_Media_Trends[[#This Row],[Comments]]</f>
        <v>456459</v>
      </c>
      <c r="M399">
        <f>bbdd_Social_Media_Trends[[#This Row],[Interactions]]/bbdd_Social_Media_Trends[[#This Row],[Views]]</f>
        <v>9.1525189232542978E-2</v>
      </c>
      <c r="N399" s="1" t="s">
        <v>22</v>
      </c>
      <c r="O399" s="4">
        <f t="shared" si="6"/>
        <v>0</v>
      </c>
    </row>
    <row r="400" spans="1:15">
      <c r="A400" s="1" t="s">
        <v>440</v>
      </c>
      <c r="B400" s="2">
        <v>45019</v>
      </c>
      <c r="C400" s="13" t="str">
        <f>TEXT(bbdd_Social_Media_Trends[[#This Row],[Post_Date]],"aaaa-mm")</f>
        <v>2023-04</v>
      </c>
      <c r="D400" s="1" t="s">
        <v>27</v>
      </c>
      <c r="E400" s="1" t="s">
        <v>13</v>
      </c>
      <c r="F400" s="1" t="s">
        <v>47</v>
      </c>
      <c r="G400" s="1" t="s">
        <v>28</v>
      </c>
      <c r="H400">
        <v>2612254</v>
      </c>
      <c r="I400">
        <v>196077</v>
      </c>
      <c r="J400">
        <v>21722</v>
      </c>
      <c r="K400">
        <v>26238</v>
      </c>
      <c r="L400">
        <f>bbdd_Social_Media_Trends[[#This Row],[Likes]]+bbdd_Social_Media_Trends[[#This Row],[Shares]]+bbdd_Social_Media_Trends[[#This Row],[Comments]]</f>
        <v>244037</v>
      </c>
      <c r="M400">
        <f>bbdd_Social_Media_Trends[[#This Row],[Interactions]]/bbdd_Social_Media_Trends[[#This Row],[Views]]</f>
        <v>9.3420088551878958E-2</v>
      </c>
      <c r="N400" s="1" t="s">
        <v>16</v>
      </c>
      <c r="O400" s="4">
        <f t="shared" si="6"/>
        <v>0</v>
      </c>
    </row>
    <row r="401" spans="1:15" hidden="1">
      <c r="A401" s="1" t="s">
        <v>441</v>
      </c>
      <c r="B401" s="2">
        <v>44922</v>
      </c>
      <c r="C401" s="13" t="str">
        <f>TEXT(bbdd_Social_Media_Trends[[#This Row],[Post_Date]],"aaaa-mm")</f>
        <v>2022-12</v>
      </c>
      <c r="D401" s="1" t="s">
        <v>18</v>
      </c>
      <c r="E401" s="1" t="s">
        <v>19</v>
      </c>
      <c r="F401" s="1" t="s">
        <v>20</v>
      </c>
      <c r="G401" s="1" t="s">
        <v>25</v>
      </c>
      <c r="H401">
        <v>378823</v>
      </c>
      <c r="I401">
        <v>448944</v>
      </c>
      <c r="J401">
        <v>80149</v>
      </c>
      <c r="K401">
        <v>42580</v>
      </c>
      <c r="L401">
        <f>bbdd_Social_Media_Trends[[#This Row],[Likes]]+bbdd_Social_Media_Trends[[#This Row],[Shares]]+bbdd_Social_Media_Trends[[#This Row],[Comments]]</f>
        <v>571673</v>
      </c>
      <c r="M401">
        <f>bbdd_Social_Media_Trends[[#This Row],[Interactions]]/bbdd_Social_Media_Trends[[#This Row],[Views]]</f>
        <v>1.5090767983992524</v>
      </c>
      <c r="N401" s="1" t="s">
        <v>29</v>
      </c>
      <c r="O401" s="4">
        <f t="shared" si="6"/>
        <v>0</v>
      </c>
    </row>
    <row r="402" spans="1:15" hidden="1">
      <c r="A402" s="1" t="s">
        <v>442</v>
      </c>
      <c r="B402" s="2">
        <v>44965</v>
      </c>
      <c r="C402" s="13" t="str">
        <f>TEXT(bbdd_Social_Media_Trends[[#This Row],[Post_Date]],"aaaa-mm")</f>
        <v>2023-02</v>
      </c>
      <c r="D402" s="1" t="s">
        <v>12</v>
      </c>
      <c r="E402" s="1" t="s">
        <v>52</v>
      </c>
      <c r="F402" s="1" t="s">
        <v>20</v>
      </c>
      <c r="G402" s="1" t="s">
        <v>44</v>
      </c>
      <c r="H402">
        <v>4968911</v>
      </c>
      <c r="I402">
        <v>151416</v>
      </c>
      <c r="J402">
        <v>16628</v>
      </c>
      <c r="K402">
        <v>7048</v>
      </c>
      <c r="L402">
        <f>bbdd_Social_Media_Trends[[#This Row],[Likes]]+bbdd_Social_Media_Trends[[#This Row],[Shares]]+bbdd_Social_Media_Trends[[#This Row],[Comments]]</f>
        <v>175092</v>
      </c>
      <c r="M402">
        <f>bbdd_Social_Media_Trends[[#This Row],[Interactions]]/bbdd_Social_Media_Trends[[#This Row],[Views]]</f>
        <v>3.5237499725795048E-2</v>
      </c>
      <c r="N402" s="1" t="s">
        <v>22</v>
      </c>
      <c r="O402" s="4">
        <f t="shared" si="6"/>
        <v>0</v>
      </c>
    </row>
    <row r="403" spans="1:15" hidden="1">
      <c r="A403" s="1" t="s">
        <v>443</v>
      </c>
      <c r="B403" s="2">
        <v>44607</v>
      </c>
      <c r="C403" s="13" t="str">
        <f>TEXT(bbdd_Social_Media_Trends[[#This Row],[Post_Date]],"aaaa-mm")</f>
        <v>2022-02</v>
      </c>
      <c r="D403" s="1" t="s">
        <v>24</v>
      </c>
      <c r="E403" s="1" t="s">
        <v>19</v>
      </c>
      <c r="F403" s="1" t="s">
        <v>47</v>
      </c>
      <c r="G403" s="1" t="s">
        <v>21</v>
      </c>
      <c r="H403">
        <v>2319248</v>
      </c>
      <c r="I403">
        <v>419303</v>
      </c>
      <c r="J403">
        <v>18861</v>
      </c>
      <c r="K403">
        <v>44765</v>
      </c>
      <c r="L403">
        <f>bbdd_Social_Media_Trends[[#This Row],[Likes]]+bbdd_Social_Media_Trends[[#This Row],[Shares]]+bbdd_Social_Media_Trends[[#This Row],[Comments]]</f>
        <v>482929</v>
      </c>
      <c r="M403">
        <f>bbdd_Social_Media_Trends[[#This Row],[Interactions]]/bbdd_Social_Media_Trends[[#This Row],[Views]]</f>
        <v>0.20822654584589487</v>
      </c>
      <c r="N403" s="1" t="s">
        <v>29</v>
      </c>
      <c r="O403" s="4">
        <f t="shared" si="6"/>
        <v>0</v>
      </c>
    </row>
    <row r="404" spans="1:15" hidden="1">
      <c r="A404" s="1" t="s">
        <v>444</v>
      </c>
      <c r="B404" s="2">
        <v>45186</v>
      </c>
      <c r="C404" s="13" t="str">
        <f>TEXT(bbdd_Social_Media_Trends[[#This Row],[Post_Date]],"aaaa-mm")</f>
        <v>2023-09</v>
      </c>
      <c r="D404" s="1" t="s">
        <v>18</v>
      </c>
      <c r="E404" s="1" t="s">
        <v>13</v>
      </c>
      <c r="F404" s="1" t="s">
        <v>41</v>
      </c>
      <c r="G404" s="1" t="s">
        <v>28</v>
      </c>
      <c r="H404">
        <v>901819</v>
      </c>
      <c r="I404">
        <v>73906</v>
      </c>
      <c r="J404">
        <v>1462</v>
      </c>
      <c r="K404">
        <v>12876</v>
      </c>
      <c r="L404">
        <f>bbdd_Social_Media_Trends[[#This Row],[Likes]]+bbdd_Social_Media_Trends[[#This Row],[Shares]]+bbdd_Social_Media_Trends[[#This Row],[Comments]]</f>
        <v>88244</v>
      </c>
      <c r="M404">
        <f>bbdd_Social_Media_Trends[[#This Row],[Interactions]]/bbdd_Social_Media_Trends[[#This Row],[Views]]</f>
        <v>9.7851120901200794E-2</v>
      </c>
      <c r="N404" s="1" t="s">
        <v>29</v>
      </c>
      <c r="O404" s="4">
        <f t="shared" si="6"/>
        <v>0</v>
      </c>
    </row>
    <row r="405" spans="1:15" hidden="1">
      <c r="A405" s="1" t="s">
        <v>445</v>
      </c>
      <c r="B405" s="2">
        <v>44940</v>
      </c>
      <c r="C405" s="13" t="str">
        <f>TEXT(bbdd_Social_Media_Trends[[#This Row],[Post_Date]],"aaaa-mm")</f>
        <v>2023-01</v>
      </c>
      <c r="D405" s="1" t="s">
        <v>18</v>
      </c>
      <c r="E405" s="1" t="s">
        <v>19</v>
      </c>
      <c r="F405" s="1" t="s">
        <v>41</v>
      </c>
      <c r="G405" s="1" t="s">
        <v>15</v>
      </c>
      <c r="H405">
        <v>1924813</v>
      </c>
      <c r="I405">
        <v>188326</v>
      </c>
      <c r="J405">
        <v>41895</v>
      </c>
      <c r="K405">
        <v>37760</v>
      </c>
      <c r="L405">
        <f>bbdd_Social_Media_Trends[[#This Row],[Likes]]+bbdd_Social_Media_Trends[[#This Row],[Shares]]+bbdd_Social_Media_Trends[[#This Row],[Comments]]</f>
        <v>267981</v>
      </c>
      <c r="M405">
        <f>bbdd_Social_Media_Trends[[#This Row],[Interactions]]/bbdd_Social_Media_Trends[[#This Row],[Views]]</f>
        <v>0.13922443375018767</v>
      </c>
      <c r="N405" s="1" t="s">
        <v>22</v>
      </c>
      <c r="O405" s="4">
        <f t="shared" si="6"/>
        <v>0</v>
      </c>
    </row>
    <row r="406" spans="1:15" hidden="1">
      <c r="A406" s="1" t="s">
        <v>446</v>
      </c>
      <c r="B406" s="2">
        <v>45122</v>
      </c>
      <c r="C406" s="13" t="str">
        <f>TEXT(bbdd_Social_Media_Trends[[#This Row],[Post_Date]],"aaaa-mm")</f>
        <v>2023-07</v>
      </c>
      <c r="D406" s="1" t="s">
        <v>24</v>
      </c>
      <c r="E406" s="1" t="s">
        <v>52</v>
      </c>
      <c r="F406" s="1" t="s">
        <v>36</v>
      </c>
      <c r="G406" s="1" t="s">
        <v>44</v>
      </c>
      <c r="H406">
        <v>1779685</v>
      </c>
      <c r="I406">
        <v>337898</v>
      </c>
      <c r="J406">
        <v>22528</v>
      </c>
      <c r="K406">
        <v>24827</v>
      </c>
      <c r="L406">
        <f>bbdd_Social_Media_Trends[[#This Row],[Likes]]+bbdd_Social_Media_Trends[[#This Row],[Shares]]+bbdd_Social_Media_Trends[[#This Row],[Comments]]</f>
        <v>385253</v>
      </c>
      <c r="M406">
        <f>bbdd_Social_Media_Trends[[#This Row],[Interactions]]/bbdd_Social_Media_Trends[[#This Row],[Views]]</f>
        <v>0.21647257801240108</v>
      </c>
      <c r="N406" s="1" t="s">
        <v>22</v>
      </c>
      <c r="O406" s="4">
        <f t="shared" si="6"/>
        <v>0</v>
      </c>
    </row>
    <row r="407" spans="1:15" hidden="1">
      <c r="A407" s="1" t="s">
        <v>447</v>
      </c>
      <c r="B407" s="2">
        <v>45215</v>
      </c>
      <c r="C407" s="13" t="str">
        <f>TEXT(bbdd_Social_Media_Trends[[#This Row],[Post_Date]],"aaaa-mm")</f>
        <v>2023-10</v>
      </c>
      <c r="D407" s="1" t="s">
        <v>18</v>
      </c>
      <c r="E407" s="1" t="s">
        <v>19</v>
      </c>
      <c r="F407" s="1" t="s">
        <v>41</v>
      </c>
      <c r="G407" s="1" t="s">
        <v>50</v>
      </c>
      <c r="H407">
        <v>166638</v>
      </c>
      <c r="I407">
        <v>52495</v>
      </c>
      <c r="J407">
        <v>86474</v>
      </c>
      <c r="K407">
        <v>5523</v>
      </c>
      <c r="L407">
        <f>bbdd_Social_Media_Trends[[#This Row],[Likes]]+bbdd_Social_Media_Trends[[#This Row],[Shares]]+bbdd_Social_Media_Trends[[#This Row],[Comments]]</f>
        <v>144492</v>
      </c>
      <c r="M407">
        <f>bbdd_Social_Media_Trends[[#This Row],[Interactions]]/bbdd_Social_Media_Trends[[#This Row],[Views]]</f>
        <v>0.86710114139632022</v>
      </c>
      <c r="N407" s="1" t="s">
        <v>29</v>
      </c>
      <c r="O407" s="4">
        <f t="shared" si="6"/>
        <v>0</v>
      </c>
    </row>
    <row r="408" spans="1:15" hidden="1">
      <c r="A408" s="1" t="s">
        <v>448</v>
      </c>
      <c r="B408" s="2">
        <v>44917</v>
      </c>
      <c r="C408" s="13" t="str">
        <f>TEXT(bbdd_Social_Media_Trends[[#This Row],[Post_Date]],"aaaa-mm")</f>
        <v>2022-12</v>
      </c>
      <c r="D408" s="1" t="s">
        <v>24</v>
      </c>
      <c r="E408" s="1" t="s">
        <v>19</v>
      </c>
      <c r="F408" s="1" t="s">
        <v>14</v>
      </c>
      <c r="G408" s="1" t="s">
        <v>60</v>
      </c>
      <c r="H408">
        <v>4952299</v>
      </c>
      <c r="I408">
        <v>149289</v>
      </c>
      <c r="J408">
        <v>67652</v>
      </c>
      <c r="K408">
        <v>13777</v>
      </c>
      <c r="L408">
        <f>bbdd_Social_Media_Trends[[#This Row],[Likes]]+bbdd_Social_Media_Trends[[#This Row],[Shares]]+bbdd_Social_Media_Trends[[#This Row],[Comments]]</f>
        <v>230718</v>
      </c>
      <c r="M408">
        <f>bbdd_Social_Media_Trends[[#This Row],[Interactions]]/bbdd_Social_Media_Trends[[#This Row],[Views]]</f>
        <v>4.6588059404329182E-2</v>
      </c>
      <c r="N408" s="1" t="s">
        <v>22</v>
      </c>
      <c r="O408" s="4">
        <f t="shared" si="6"/>
        <v>0</v>
      </c>
    </row>
    <row r="409" spans="1:15" hidden="1">
      <c r="A409" s="1" t="s">
        <v>449</v>
      </c>
      <c r="B409" s="2">
        <v>44603</v>
      </c>
      <c r="C409" s="13" t="str">
        <f>TEXT(bbdd_Social_Media_Trends[[#This Row],[Post_Date]],"aaaa-mm")</f>
        <v>2022-02</v>
      </c>
      <c r="D409" s="1" t="s">
        <v>18</v>
      </c>
      <c r="E409" s="1" t="s">
        <v>49</v>
      </c>
      <c r="F409" s="1" t="s">
        <v>20</v>
      </c>
      <c r="G409" s="1" t="s">
        <v>25</v>
      </c>
      <c r="H409">
        <v>908633</v>
      </c>
      <c r="I409">
        <v>408446</v>
      </c>
      <c r="J409">
        <v>85164</v>
      </c>
      <c r="K409">
        <v>12149</v>
      </c>
      <c r="L409">
        <f>bbdd_Social_Media_Trends[[#This Row],[Likes]]+bbdd_Social_Media_Trends[[#This Row],[Shares]]+bbdd_Social_Media_Trends[[#This Row],[Comments]]</f>
        <v>505759</v>
      </c>
      <c r="M409">
        <f>bbdd_Social_Media_Trends[[#This Row],[Interactions]]/bbdd_Social_Media_Trends[[#This Row],[Views]]</f>
        <v>0.55661526711004328</v>
      </c>
      <c r="N409" s="1" t="s">
        <v>16</v>
      </c>
      <c r="O409" s="4">
        <f t="shared" si="6"/>
        <v>0</v>
      </c>
    </row>
    <row r="410" spans="1:15">
      <c r="A410" s="1" t="s">
        <v>450</v>
      </c>
      <c r="B410" s="2">
        <v>44664</v>
      </c>
      <c r="C410" s="13" t="str">
        <f>TEXT(bbdd_Social_Media_Trends[[#This Row],[Post_Date]],"aaaa-mm")</f>
        <v>2022-04</v>
      </c>
      <c r="D410" s="1" t="s">
        <v>27</v>
      </c>
      <c r="E410" s="1" t="s">
        <v>19</v>
      </c>
      <c r="F410" s="1" t="s">
        <v>14</v>
      </c>
      <c r="G410" s="1" t="s">
        <v>25</v>
      </c>
      <c r="H410">
        <v>4687224</v>
      </c>
      <c r="I410">
        <v>1635</v>
      </c>
      <c r="J410">
        <v>16037</v>
      </c>
      <c r="K410">
        <v>48614</v>
      </c>
      <c r="L410">
        <f>bbdd_Social_Media_Trends[[#This Row],[Likes]]+bbdd_Social_Media_Trends[[#This Row],[Shares]]+bbdd_Social_Media_Trends[[#This Row],[Comments]]</f>
        <v>66286</v>
      </c>
      <c r="M410">
        <f>bbdd_Social_Media_Trends[[#This Row],[Interactions]]/bbdd_Social_Media_Trends[[#This Row],[Views]]</f>
        <v>1.4141846005226121E-2</v>
      </c>
      <c r="N410" s="1" t="s">
        <v>22</v>
      </c>
      <c r="O410" s="4">
        <f t="shared" si="6"/>
        <v>0</v>
      </c>
    </row>
    <row r="411" spans="1:15">
      <c r="A411" s="1" t="s">
        <v>451</v>
      </c>
      <c r="B411" s="2">
        <v>44617</v>
      </c>
      <c r="C411" s="13" t="str">
        <f>TEXT(bbdd_Social_Media_Trends[[#This Row],[Post_Date]],"aaaa-mm")</f>
        <v>2022-02</v>
      </c>
      <c r="D411" s="1" t="s">
        <v>27</v>
      </c>
      <c r="E411" s="1" t="s">
        <v>35</v>
      </c>
      <c r="F411" s="1" t="s">
        <v>20</v>
      </c>
      <c r="G411" s="1" t="s">
        <v>28</v>
      </c>
      <c r="H411">
        <v>2758571</v>
      </c>
      <c r="I411">
        <v>17789</v>
      </c>
      <c r="J411">
        <v>36088</v>
      </c>
      <c r="K411">
        <v>39138</v>
      </c>
      <c r="L411">
        <f>bbdd_Social_Media_Trends[[#This Row],[Likes]]+bbdd_Social_Media_Trends[[#This Row],[Shares]]+bbdd_Social_Media_Trends[[#This Row],[Comments]]</f>
        <v>93015</v>
      </c>
      <c r="M411">
        <f>bbdd_Social_Media_Trends[[#This Row],[Interactions]]/bbdd_Social_Media_Trends[[#This Row],[Views]]</f>
        <v>3.3718544855289204E-2</v>
      </c>
      <c r="N411" s="1" t="s">
        <v>29</v>
      </c>
      <c r="O411" s="4">
        <f t="shared" si="6"/>
        <v>0</v>
      </c>
    </row>
    <row r="412" spans="1:15" hidden="1">
      <c r="A412" s="1" t="s">
        <v>452</v>
      </c>
      <c r="B412" s="2">
        <v>44800</v>
      </c>
      <c r="C412" s="13" t="str">
        <f>TEXT(bbdd_Social_Media_Trends[[#This Row],[Post_Date]],"aaaa-mm")</f>
        <v>2022-08</v>
      </c>
      <c r="D412" s="1" t="s">
        <v>24</v>
      </c>
      <c r="E412" s="1" t="s">
        <v>46</v>
      </c>
      <c r="F412" s="1" t="s">
        <v>36</v>
      </c>
      <c r="G412" s="1" t="s">
        <v>50</v>
      </c>
      <c r="H412">
        <v>253934</v>
      </c>
      <c r="I412">
        <v>269239</v>
      </c>
      <c r="J412">
        <v>27213</v>
      </c>
      <c r="K412">
        <v>864</v>
      </c>
      <c r="L412">
        <f>bbdd_Social_Media_Trends[[#This Row],[Likes]]+bbdd_Social_Media_Trends[[#This Row],[Shares]]+bbdd_Social_Media_Trends[[#This Row],[Comments]]</f>
        <v>297316</v>
      </c>
      <c r="M412">
        <f>bbdd_Social_Media_Trends[[#This Row],[Interactions]]/bbdd_Social_Media_Trends[[#This Row],[Views]]</f>
        <v>1.1708396670000867</v>
      </c>
      <c r="N412" s="1" t="s">
        <v>22</v>
      </c>
      <c r="O412" s="4">
        <f t="shared" si="6"/>
        <v>0</v>
      </c>
    </row>
    <row r="413" spans="1:15">
      <c r="A413" s="1" t="s">
        <v>453</v>
      </c>
      <c r="B413" s="2">
        <v>44755</v>
      </c>
      <c r="C413" s="13" t="str">
        <f>TEXT(bbdd_Social_Media_Trends[[#This Row],[Post_Date]],"aaaa-mm")</f>
        <v>2022-07</v>
      </c>
      <c r="D413" s="1" t="s">
        <v>27</v>
      </c>
      <c r="E413" s="1" t="s">
        <v>31</v>
      </c>
      <c r="F413" s="1" t="s">
        <v>36</v>
      </c>
      <c r="G413" s="1" t="s">
        <v>50</v>
      </c>
      <c r="H413">
        <v>3230389</v>
      </c>
      <c r="I413">
        <v>297140</v>
      </c>
      <c r="J413">
        <v>22102</v>
      </c>
      <c r="K413">
        <v>29483</v>
      </c>
      <c r="L413">
        <f>bbdd_Social_Media_Trends[[#This Row],[Likes]]+bbdd_Social_Media_Trends[[#This Row],[Shares]]+bbdd_Social_Media_Trends[[#This Row],[Comments]]</f>
        <v>348725</v>
      </c>
      <c r="M413">
        <f>bbdd_Social_Media_Trends[[#This Row],[Interactions]]/bbdd_Social_Media_Trends[[#This Row],[Views]]</f>
        <v>0.10795139532731197</v>
      </c>
      <c r="N413" s="1" t="s">
        <v>29</v>
      </c>
      <c r="O413" s="4">
        <f t="shared" si="6"/>
        <v>0</v>
      </c>
    </row>
    <row r="414" spans="1:15">
      <c r="A414" s="1" t="s">
        <v>454</v>
      </c>
      <c r="B414" s="2">
        <v>44581</v>
      </c>
      <c r="C414" s="13" t="str">
        <f>TEXT(bbdd_Social_Media_Trends[[#This Row],[Post_Date]],"aaaa-mm")</f>
        <v>2022-01</v>
      </c>
      <c r="D414" s="1" t="s">
        <v>27</v>
      </c>
      <c r="E414" s="1" t="s">
        <v>57</v>
      </c>
      <c r="F414" s="1" t="s">
        <v>36</v>
      </c>
      <c r="G414" s="1" t="s">
        <v>15</v>
      </c>
      <c r="H414">
        <v>3448262</v>
      </c>
      <c r="I414">
        <v>15538</v>
      </c>
      <c r="J414">
        <v>92514</v>
      </c>
      <c r="K414">
        <v>38006</v>
      </c>
      <c r="L414">
        <f>bbdd_Social_Media_Trends[[#This Row],[Likes]]+bbdd_Social_Media_Trends[[#This Row],[Shares]]+bbdd_Social_Media_Trends[[#This Row],[Comments]]</f>
        <v>146058</v>
      </c>
      <c r="M414">
        <f>bbdd_Social_Media_Trends[[#This Row],[Interactions]]/bbdd_Social_Media_Trends[[#This Row],[Views]]</f>
        <v>4.2356990275100904E-2</v>
      </c>
      <c r="N414" s="1" t="s">
        <v>29</v>
      </c>
      <c r="O414" s="4">
        <f t="shared" si="6"/>
        <v>0</v>
      </c>
    </row>
    <row r="415" spans="1:15" hidden="1">
      <c r="A415" s="1" t="s">
        <v>455</v>
      </c>
      <c r="B415" s="2">
        <v>44921</v>
      </c>
      <c r="C415" s="13" t="str">
        <f>TEXT(bbdd_Social_Media_Trends[[#This Row],[Post_Date]],"aaaa-mm")</f>
        <v>2022-12</v>
      </c>
      <c r="D415" s="1" t="s">
        <v>12</v>
      </c>
      <c r="E415" s="1" t="s">
        <v>46</v>
      </c>
      <c r="F415" s="1" t="s">
        <v>41</v>
      </c>
      <c r="G415" s="1" t="s">
        <v>15</v>
      </c>
      <c r="H415">
        <v>3739590</v>
      </c>
      <c r="I415">
        <v>227858</v>
      </c>
      <c r="J415">
        <v>13222</v>
      </c>
      <c r="K415">
        <v>41021</v>
      </c>
      <c r="L415">
        <f>bbdd_Social_Media_Trends[[#This Row],[Likes]]+bbdd_Social_Media_Trends[[#This Row],[Shares]]+bbdd_Social_Media_Trends[[#This Row],[Comments]]</f>
        <v>282101</v>
      </c>
      <c r="M415">
        <f>bbdd_Social_Media_Trends[[#This Row],[Interactions]]/bbdd_Social_Media_Trends[[#This Row],[Views]]</f>
        <v>7.5436344626015145E-2</v>
      </c>
      <c r="N415" s="1" t="s">
        <v>22</v>
      </c>
      <c r="O415" s="4">
        <f t="shared" si="6"/>
        <v>0</v>
      </c>
    </row>
    <row r="416" spans="1:15">
      <c r="A416" s="1" t="s">
        <v>456</v>
      </c>
      <c r="B416" s="2">
        <v>44616</v>
      </c>
      <c r="C416" s="13" t="str">
        <f>TEXT(bbdd_Social_Media_Trends[[#This Row],[Post_Date]],"aaaa-mm")</f>
        <v>2022-02</v>
      </c>
      <c r="D416" s="1" t="s">
        <v>27</v>
      </c>
      <c r="E416" s="1" t="s">
        <v>46</v>
      </c>
      <c r="F416" s="1" t="s">
        <v>14</v>
      </c>
      <c r="G416" s="1" t="s">
        <v>15</v>
      </c>
      <c r="H416">
        <v>2520922</v>
      </c>
      <c r="I416">
        <v>74513</v>
      </c>
      <c r="J416">
        <v>3987</v>
      </c>
      <c r="K416">
        <v>22252</v>
      </c>
      <c r="L416">
        <f>bbdd_Social_Media_Trends[[#This Row],[Likes]]+bbdd_Social_Media_Trends[[#This Row],[Shares]]+bbdd_Social_Media_Trends[[#This Row],[Comments]]</f>
        <v>100752</v>
      </c>
      <c r="M416">
        <f>bbdd_Social_Media_Trends[[#This Row],[Interactions]]/bbdd_Social_Media_Trends[[#This Row],[Views]]</f>
        <v>3.9966329779342634E-2</v>
      </c>
      <c r="N416" s="1" t="s">
        <v>16</v>
      </c>
      <c r="O416" s="4">
        <f t="shared" si="6"/>
        <v>0</v>
      </c>
    </row>
    <row r="417" spans="1:15" hidden="1">
      <c r="A417" s="1" t="s">
        <v>457</v>
      </c>
      <c r="B417" s="2">
        <v>44643</v>
      </c>
      <c r="C417" s="13" t="str">
        <f>TEXT(bbdd_Social_Media_Trends[[#This Row],[Post_Date]],"aaaa-mm")</f>
        <v>2022-03</v>
      </c>
      <c r="D417" s="1" t="s">
        <v>24</v>
      </c>
      <c r="E417" s="1" t="s">
        <v>46</v>
      </c>
      <c r="F417" s="1" t="s">
        <v>36</v>
      </c>
      <c r="G417" s="1" t="s">
        <v>21</v>
      </c>
      <c r="H417">
        <v>17826</v>
      </c>
      <c r="I417">
        <v>347482</v>
      </c>
      <c r="J417">
        <v>13497</v>
      </c>
      <c r="K417">
        <v>25800</v>
      </c>
      <c r="L417">
        <f>bbdd_Social_Media_Trends[[#This Row],[Likes]]+bbdd_Social_Media_Trends[[#This Row],[Shares]]+bbdd_Social_Media_Trends[[#This Row],[Comments]]</f>
        <v>386779</v>
      </c>
      <c r="M417">
        <f>bbdd_Social_Media_Trends[[#This Row],[Interactions]]/bbdd_Social_Media_Trends[[#This Row],[Views]]</f>
        <v>21.697464377875015</v>
      </c>
      <c r="N417" s="1" t="s">
        <v>22</v>
      </c>
      <c r="O417" s="4">
        <f t="shared" si="6"/>
        <v>0</v>
      </c>
    </row>
    <row r="418" spans="1:15" hidden="1">
      <c r="A418" s="1" t="s">
        <v>458</v>
      </c>
      <c r="B418" s="2">
        <v>45034</v>
      </c>
      <c r="C418" s="13" t="str">
        <f>TEXT(bbdd_Social_Media_Trends[[#This Row],[Post_Date]],"aaaa-mm")</f>
        <v>2023-04</v>
      </c>
      <c r="D418" s="1" t="s">
        <v>24</v>
      </c>
      <c r="E418" s="1" t="s">
        <v>19</v>
      </c>
      <c r="F418" s="1" t="s">
        <v>36</v>
      </c>
      <c r="G418" s="1" t="s">
        <v>15</v>
      </c>
      <c r="H418">
        <v>2717191</v>
      </c>
      <c r="I418">
        <v>301070</v>
      </c>
      <c r="J418">
        <v>32071</v>
      </c>
      <c r="K418">
        <v>43935</v>
      </c>
      <c r="L418">
        <f>bbdd_Social_Media_Trends[[#This Row],[Likes]]+bbdd_Social_Media_Trends[[#This Row],[Shares]]+bbdd_Social_Media_Trends[[#This Row],[Comments]]</f>
        <v>377076</v>
      </c>
      <c r="M418">
        <f>bbdd_Social_Media_Trends[[#This Row],[Interactions]]/bbdd_Social_Media_Trends[[#This Row],[Views]]</f>
        <v>0.13877419732363311</v>
      </c>
      <c r="N418" s="1" t="s">
        <v>16</v>
      </c>
      <c r="O418" s="4">
        <f t="shared" si="6"/>
        <v>0</v>
      </c>
    </row>
    <row r="419" spans="1:15" hidden="1">
      <c r="A419" s="1" t="s">
        <v>459</v>
      </c>
      <c r="B419" s="2">
        <v>44989</v>
      </c>
      <c r="C419" s="13" t="str">
        <f>TEXT(bbdd_Social_Media_Trends[[#This Row],[Post_Date]],"aaaa-mm")</f>
        <v>2023-03</v>
      </c>
      <c r="D419" s="1" t="s">
        <v>12</v>
      </c>
      <c r="E419" s="1" t="s">
        <v>39</v>
      </c>
      <c r="F419" s="1" t="s">
        <v>20</v>
      </c>
      <c r="G419" s="1" t="s">
        <v>37</v>
      </c>
      <c r="H419">
        <v>775716</v>
      </c>
      <c r="I419">
        <v>249033</v>
      </c>
      <c r="J419">
        <v>82258</v>
      </c>
      <c r="K419">
        <v>37351</v>
      </c>
      <c r="L419">
        <f>bbdd_Social_Media_Trends[[#This Row],[Likes]]+bbdd_Social_Media_Trends[[#This Row],[Shares]]+bbdd_Social_Media_Trends[[#This Row],[Comments]]</f>
        <v>368642</v>
      </c>
      <c r="M419">
        <f>bbdd_Social_Media_Trends[[#This Row],[Interactions]]/bbdd_Social_Media_Trends[[#This Row],[Views]]</f>
        <v>0.47522804737816415</v>
      </c>
      <c r="N419" s="1" t="s">
        <v>29</v>
      </c>
      <c r="O419" s="4">
        <f t="shared" si="6"/>
        <v>0</v>
      </c>
    </row>
    <row r="420" spans="1:15" hidden="1">
      <c r="A420" s="1" t="s">
        <v>460</v>
      </c>
      <c r="B420" s="2">
        <v>44627</v>
      </c>
      <c r="C420" s="13" t="str">
        <f>TEXT(bbdd_Social_Media_Trends[[#This Row],[Post_Date]],"aaaa-mm")</f>
        <v>2022-03</v>
      </c>
      <c r="D420" s="1" t="s">
        <v>18</v>
      </c>
      <c r="E420" s="1" t="s">
        <v>19</v>
      </c>
      <c r="F420" s="1" t="s">
        <v>32</v>
      </c>
      <c r="G420" s="1" t="s">
        <v>25</v>
      </c>
      <c r="H420">
        <v>446706</v>
      </c>
      <c r="I420">
        <v>4264</v>
      </c>
      <c r="J420">
        <v>75452</v>
      </c>
      <c r="K420">
        <v>14816</v>
      </c>
      <c r="L420">
        <f>bbdd_Social_Media_Trends[[#This Row],[Likes]]+bbdd_Social_Media_Trends[[#This Row],[Shares]]+bbdd_Social_Media_Trends[[#This Row],[Comments]]</f>
        <v>94532</v>
      </c>
      <c r="M420">
        <f>bbdd_Social_Media_Trends[[#This Row],[Interactions]]/bbdd_Social_Media_Trends[[#This Row],[Views]]</f>
        <v>0.21162017076108222</v>
      </c>
      <c r="N420" s="1" t="s">
        <v>16</v>
      </c>
      <c r="O420" s="4">
        <f t="shared" si="6"/>
        <v>0</v>
      </c>
    </row>
    <row r="421" spans="1:15" hidden="1">
      <c r="A421" s="1" t="s">
        <v>461</v>
      </c>
      <c r="B421" s="2">
        <v>44805</v>
      </c>
      <c r="C421" s="13" t="str">
        <f>TEXT(bbdd_Social_Media_Trends[[#This Row],[Post_Date]],"aaaa-mm")</f>
        <v>2022-09</v>
      </c>
      <c r="D421" s="1" t="s">
        <v>18</v>
      </c>
      <c r="E421" s="1" t="s">
        <v>52</v>
      </c>
      <c r="F421" s="1" t="s">
        <v>41</v>
      </c>
      <c r="G421" s="1" t="s">
        <v>15</v>
      </c>
      <c r="H421">
        <v>951304</v>
      </c>
      <c r="I421">
        <v>342048</v>
      </c>
      <c r="J421">
        <v>65047</v>
      </c>
      <c r="K421">
        <v>35490</v>
      </c>
      <c r="L421">
        <f>bbdd_Social_Media_Trends[[#This Row],[Likes]]+bbdd_Social_Media_Trends[[#This Row],[Shares]]+bbdd_Social_Media_Trends[[#This Row],[Comments]]</f>
        <v>442585</v>
      </c>
      <c r="M421">
        <f>bbdd_Social_Media_Trends[[#This Row],[Interactions]]/bbdd_Social_Media_Trends[[#This Row],[Views]]</f>
        <v>0.46524034378074725</v>
      </c>
      <c r="N421" s="1" t="s">
        <v>22</v>
      </c>
      <c r="O421" s="4">
        <f t="shared" si="6"/>
        <v>0</v>
      </c>
    </row>
    <row r="422" spans="1:15" hidden="1">
      <c r="A422" s="1" t="s">
        <v>462</v>
      </c>
      <c r="B422" s="2">
        <v>45204</v>
      </c>
      <c r="C422" s="13" t="str">
        <f>TEXT(bbdd_Social_Media_Trends[[#This Row],[Post_Date]],"aaaa-mm")</f>
        <v>2023-10</v>
      </c>
      <c r="D422" s="1" t="s">
        <v>24</v>
      </c>
      <c r="E422" s="1" t="s">
        <v>39</v>
      </c>
      <c r="F422" s="1" t="s">
        <v>36</v>
      </c>
      <c r="G422" s="1" t="s">
        <v>15</v>
      </c>
      <c r="H422">
        <v>1181477</v>
      </c>
      <c r="I422">
        <v>224611</v>
      </c>
      <c r="J422">
        <v>22199</v>
      </c>
      <c r="K422">
        <v>39231</v>
      </c>
      <c r="L422">
        <f>bbdd_Social_Media_Trends[[#This Row],[Likes]]+bbdd_Social_Media_Trends[[#This Row],[Shares]]+bbdd_Social_Media_Trends[[#This Row],[Comments]]</f>
        <v>286041</v>
      </c>
      <c r="M422">
        <f>bbdd_Social_Media_Trends[[#This Row],[Interactions]]/bbdd_Social_Media_Trends[[#This Row],[Views]]</f>
        <v>0.2421045860393389</v>
      </c>
      <c r="N422" s="1" t="s">
        <v>22</v>
      </c>
      <c r="O422" s="4">
        <f t="shared" si="6"/>
        <v>0</v>
      </c>
    </row>
    <row r="423" spans="1:15">
      <c r="A423" s="1" t="s">
        <v>463</v>
      </c>
      <c r="B423" s="2">
        <v>44973</v>
      </c>
      <c r="C423" s="13" t="str">
        <f>TEXT(bbdd_Social_Media_Trends[[#This Row],[Post_Date]],"aaaa-mm")</f>
        <v>2023-02</v>
      </c>
      <c r="D423" s="1" t="s">
        <v>27</v>
      </c>
      <c r="E423" s="1" t="s">
        <v>13</v>
      </c>
      <c r="F423" s="1" t="s">
        <v>32</v>
      </c>
      <c r="G423" s="1" t="s">
        <v>37</v>
      </c>
      <c r="H423">
        <v>117636</v>
      </c>
      <c r="I423">
        <v>74051</v>
      </c>
      <c r="J423">
        <v>17802</v>
      </c>
      <c r="K423">
        <v>38144</v>
      </c>
      <c r="L423">
        <f>bbdd_Social_Media_Trends[[#This Row],[Likes]]+bbdd_Social_Media_Trends[[#This Row],[Shares]]+bbdd_Social_Media_Trends[[#This Row],[Comments]]</f>
        <v>129997</v>
      </c>
      <c r="M423">
        <f>bbdd_Social_Media_Trends[[#This Row],[Interactions]]/bbdd_Social_Media_Trends[[#This Row],[Views]]</f>
        <v>1.1050783773674726</v>
      </c>
      <c r="N423" s="1" t="s">
        <v>22</v>
      </c>
      <c r="O423" s="4">
        <f t="shared" si="6"/>
        <v>0</v>
      </c>
    </row>
    <row r="424" spans="1:15" hidden="1">
      <c r="A424" s="1" t="s">
        <v>464</v>
      </c>
      <c r="B424" s="2">
        <v>45219</v>
      </c>
      <c r="C424" s="13" t="str">
        <f>TEXT(bbdd_Social_Media_Trends[[#This Row],[Post_Date]],"aaaa-mm")</f>
        <v>2023-10</v>
      </c>
      <c r="D424" s="1" t="s">
        <v>18</v>
      </c>
      <c r="E424" s="1" t="s">
        <v>35</v>
      </c>
      <c r="F424" s="1" t="s">
        <v>36</v>
      </c>
      <c r="G424" s="1" t="s">
        <v>15</v>
      </c>
      <c r="H424">
        <v>3592472</v>
      </c>
      <c r="I424">
        <v>80185</v>
      </c>
      <c r="J424">
        <v>16999</v>
      </c>
      <c r="K424">
        <v>48101</v>
      </c>
      <c r="L424">
        <f>bbdd_Social_Media_Trends[[#This Row],[Likes]]+bbdd_Social_Media_Trends[[#This Row],[Shares]]+bbdd_Social_Media_Trends[[#This Row],[Comments]]</f>
        <v>145285</v>
      </c>
      <c r="M424">
        <f>bbdd_Social_Media_Trends[[#This Row],[Interactions]]/bbdd_Social_Media_Trends[[#This Row],[Views]]</f>
        <v>4.0441512139830181E-2</v>
      </c>
      <c r="N424" s="1" t="s">
        <v>22</v>
      </c>
      <c r="O424" s="4">
        <f t="shared" si="6"/>
        <v>0</v>
      </c>
    </row>
    <row r="425" spans="1:15" hidden="1">
      <c r="A425" s="1" t="s">
        <v>465</v>
      </c>
      <c r="B425" s="2">
        <v>44781</v>
      </c>
      <c r="C425" s="13" t="str">
        <f>TEXT(bbdd_Social_Media_Trends[[#This Row],[Post_Date]],"aaaa-mm")</f>
        <v>2022-08</v>
      </c>
      <c r="D425" s="1" t="s">
        <v>18</v>
      </c>
      <c r="E425" s="1" t="s">
        <v>13</v>
      </c>
      <c r="F425" s="1" t="s">
        <v>41</v>
      </c>
      <c r="G425" s="1" t="s">
        <v>50</v>
      </c>
      <c r="H425">
        <v>3592674</v>
      </c>
      <c r="I425">
        <v>160629</v>
      </c>
      <c r="J425">
        <v>8445</v>
      </c>
      <c r="K425">
        <v>9171</v>
      </c>
      <c r="L425">
        <f>bbdd_Social_Media_Trends[[#This Row],[Likes]]+bbdd_Social_Media_Trends[[#This Row],[Shares]]+bbdd_Social_Media_Trends[[#This Row],[Comments]]</f>
        <v>178245</v>
      </c>
      <c r="M425">
        <f>bbdd_Social_Media_Trends[[#This Row],[Interactions]]/bbdd_Social_Media_Trends[[#This Row],[Views]]</f>
        <v>4.9613463398014958E-2</v>
      </c>
      <c r="N425" s="1" t="s">
        <v>22</v>
      </c>
      <c r="O425" s="4">
        <f t="shared" si="6"/>
        <v>0</v>
      </c>
    </row>
    <row r="426" spans="1:15" hidden="1">
      <c r="A426" s="1" t="s">
        <v>466</v>
      </c>
      <c r="B426" s="2">
        <v>44670</v>
      </c>
      <c r="C426" s="13" t="str">
        <f>TEXT(bbdd_Social_Media_Trends[[#This Row],[Post_Date]],"aaaa-mm")</f>
        <v>2022-04</v>
      </c>
      <c r="D426" s="1" t="s">
        <v>24</v>
      </c>
      <c r="E426" s="1" t="s">
        <v>13</v>
      </c>
      <c r="F426" s="1" t="s">
        <v>41</v>
      </c>
      <c r="G426" s="1" t="s">
        <v>44</v>
      </c>
      <c r="H426">
        <v>4528887</v>
      </c>
      <c r="I426">
        <v>325301</v>
      </c>
      <c r="J426">
        <v>55955</v>
      </c>
      <c r="K426">
        <v>3060</v>
      </c>
      <c r="L426">
        <f>bbdd_Social_Media_Trends[[#This Row],[Likes]]+bbdd_Social_Media_Trends[[#This Row],[Shares]]+bbdd_Social_Media_Trends[[#This Row],[Comments]]</f>
        <v>384316</v>
      </c>
      <c r="M426">
        <f>bbdd_Social_Media_Trends[[#This Row],[Interactions]]/bbdd_Social_Media_Trends[[#This Row],[Views]]</f>
        <v>8.4858818513246184E-2</v>
      </c>
      <c r="N426" s="1" t="s">
        <v>16</v>
      </c>
      <c r="O426" s="4">
        <f t="shared" si="6"/>
        <v>0</v>
      </c>
    </row>
    <row r="427" spans="1:15">
      <c r="A427" s="1" t="s">
        <v>467</v>
      </c>
      <c r="B427" s="2">
        <v>44573</v>
      </c>
      <c r="C427" s="13" t="str">
        <f>TEXT(bbdd_Social_Media_Trends[[#This Row],[Post_Date]],"aaaa-mm")</f>
        <v>2022-01</v>
      </c>
      <c r="D427" s="1" t="s">
        <v>27</v>
      </c>
      <c r="E427" s="1" t="s">
        <v>39</v>
      </c>
      <c r="F427" s="1" t="s">
        <v>32</v>
      </c>
      <c r="G427" s="1" t="s">
        <v>21</v>
      </c>
      <c r="H427">
        <v>1376828</v>
      </c>
      <c r="I427">
        <v>271019</v>
      </c>
      <c r="J427">
        <v>78128</v>
      </c>
      <c r="K427">
        <v>31233</v>
      </c>
      <c r="L427">
        <f>bbdd_Social_Media_Trends[[#This Row],[Likes]]+bbdd_Social_Media_Trends[[#This Row],[Shares]]+bbdd_Social_Media_Trends[[#This Row],[Comments]]</f>
        <v>380380</v>
      </c>
      <c r="M427">
        <f>bbdd_Social_Media_Trends[[#This Row],[Interactions]]/bbdd_Social_Media_Trends[[#This Row],[Views]]</f>
        <v>0.27627270799257425</v>
      </c>
      <c r="N427" s="1" t="s">
        <v>22</v>
      </c>
      <c r="O427" s="4">
        <f t="shared" si="6"/>
        <v>0</v>
      </c>
    </row>
    <row r="428" spans="1:15" hidden="1">
      <c r="A428" s="1" t="s">
        <v>468</v>
      </c>
      <c r="B428" s="2">
        <v>44968</v>
      </c>
      <c r="C428" s="13" t="str">
        <f>TEXT(bbdd_Social_Media_Trends[[#This Row],[Post_Date]],"aaaa-mm")</f>
        <v>2023-02</v>
      </c>
      <c r="D428" s="1" t="s">
        <v>18</v>
      </c>
      <c r="E428" s="1" t="s">
        <v>19</v>
      </c>
      <c r="F428" s="1" t="s">
        <v>20</v>
      </c>
      <c r="G428" s="1" t="s">
        <v>28</v>
      </c>
      <c r="H428">
        <v>4686957</v>
      </c>
      <c r="I428">
        <v>109616</v>
      </c>
      <c r="J428">
        <v>68468</v>
      </c>
      <c r="K428">
        <v>40709</v>
      </c>
      <c r="L428">
        <f>bbdd_Social_Media_Trends[[#This Row],[Likes]]+bbdd_Social_Media_Trends[[#This Row],[Shares]]+bbdd_Social_Media_Trends[[#This Row],[Comments]]</f>
        <v>218793</v>
      </c>
      <c r="M428">
        <f>bbdd_Social_Media_Trends[[#This Row],[Interactions]]/bbdd_Social_Media_Trends[[#This Row],[Views]]</f>
        <v>4.6681247555716857E-2</v>
      </c>
      <c r="N428" s="1" t="s">
        <v>22</v>
      </c>
      <c r="O428" s="4">
        <f t="shared" si="6"/>
        <v>0</v>
      </c>
    </row>
    <row r="429" spans="1:15" hidden="1">
      <c r="A429" s="1" t="s">
        <v>469</v>
      </c>
      <c r="B429" s="2">
        <v>44633</v>
      </c>
      <c r="C429" s="13" t="str">
        <f>TEXT(bbdd_Social_Media_Trends[[#This Row],[Post_Date]],"aaaa-mm")</f>
        <v>2022-03</v>
      </c>
      <c r="D429" s="1" t="s">
        <v>24</v>
      </c>
      <c r="E429" s="1" t="s">
        <v>49</v>
      </c>
      <c r="F429" s="1" t="s">
        <v>14</v>
      </c>
      <c r="G429" s="1" t="s">
        <v>44</v>
      </c>
      <c r="H429">
        <v>1375455</v>
      </c>
      <c r="I429">
        <v>425083</v>
      </c>
      <c r="J429">
        <v>93721</v>
      </c>
      <c r="K429">
        <v>18977</v>
      </c>
      <c r="L429">
        <f>bbdd_Social_Media_Trends[[#This Row],[Likes]]+bbdd_Social_Media_Trends[[#This Row],[Shares]]+bbdd_Social_Media_Trends[[#This Row],[Comments]]</f>
        <v>537781</v>
      </c>
      <c r="M429">
        <f>bbdd_Social_Media_Trends[[#This Row],[Interactions]]/bbdd_Social_Media_Trends[[#This Row],[Views]]</f>
        <v>0.39098407436084787</v>
      </c>
      <c r="N429" s="1" t="s">
        <v>16</v>
      </c>
      <c r="O429" s="4">
        <f t="shared" si="6"/>
        <v>0</v>
      </c>
    </row>
    <row r="430" spans="1:15">
      <c r="A430" s="1" t="s">
        <v>470</v>
      </c>
      <c r="B430" s="2">
        <v>44637</v>
      </c>
      <c r="C430" s="13" t="str">
        <f>TEXT(bbdd_Social_Media_Trends[[#This Row],[Post_Date]],"aaaa-mm")</f>
        <v>2022-03</v>
      </c>
      <c r="D430" s="1" t="s">
        <v>27</v>
      </c>
      <c r="E430" s="1" t="s">
        <v>59</v>
      </c>
      <c r="F430" s="1" t="s">
        <v>32</v>
      </c>
      <c r="G430" s="1" t="s">
        <v>60</v>
      </c>
      <c r="H430">
        <v>830776</v>
      </c>
      <c r="I430">
        <v>387748</v>
      </c>
      <c r="J430">
        <v>35728</v>
      </c>
      <c r="K430">
        <v>33010</v>
      </c>
      <c r="L430">
        <f>bbdd_Social_Media_Trends[[#This Row],[Likes]]+bbdd_Social_Media_Trends[[#This Row],[Shares]]+bbdd_Social_Media_Trends[[#This Row],[Comments]]</f>
        <v>456486</v>
      </c>
      <c r="M430">
        <f>bbdd_Social_Media_Trends[[#This Row],[Interactions]]/bbdd_Social_Media_Trends[[#This Row],[Views]]</f>
        <v>0.54946941173071928</v>
      </c>
      <c r="N430" s="1" t="s">
        <v>22</v>
      </c>
      <c r="O430" s="4">
        <f t="shared" si="6"/>
        <v>0</v>
      </c>
    </row>
    <row r="431" spans="1:15">
      <c r="A431" s="1" t="s">
        <v>471</v>
      </c>
      <c r="B431" s="2">
        <v>44610</v>
      </c>
      <c r="C431" s="13" t="str">
        <f>TEXT(bbdd_Social_Media_Trends[[#This Row],[Post_Date]],"aaaa-mm")</f>
        <v>2022-02</v>
      </c>
      <c r="D431" s="1" t="s">
        <v>27</v>
      </c>
      <c r="E431" s="1" t="s">
        <v>52</v>
      </c>
      <c r="F431" s="1" t="s">
        <v>36</v>
      </c>
      <c r="G431" s="1" t="s">
        <v>50</v>
      </c>
      <c r="H431">
        <v>2151293</v>
      </c>
      <c r="I431">
        <v>496319</v>
      </c>
      <c r="J431">
        <v>47342</v>
      </c>
      <c r="K431">
        <v>12951</v>
      </c>
      <c r="L431">
        <f>bbdd_Social_Media_Trends[[#This Row],[Likes]]+bbdd_Social_Media_Trends[[#This Row],[Shares]]+bbdd_Social_Media_Trends[[#This Row],[Comments]]</f>
        <v>556612</v>
      </c>
      <c r="M431">
        <f>bbdd_Social_Media_Trends[[#This Row],[Interactions]]/bbdd_Social_Media_Trends[[#This Row],[Views]]</f>
        <v>0.25873370108116373</v>
      </c>
      <c r="N431" s="1" t="s">
        <v>29</v>
      </c>
      <c r="O431" s="4">
        <f t="shared" si="6"/>
        <v>0</v>
      </c>
    </row>
    <row r="432" spans="1:15" hidden="1">
      <c r="A432" s="1" t="s">
        <v>472</v>
      </c>
      <c r="B432" s="2">
        <v>45193</v>
      </c>
      <c r="C432" s="13" t="str">
        <f>TEXT(bbdd_Social_Media_Trends[[#This Row],[Post_Date]],"aaaa-mm")</f>
        <v>2023-09</v>
      </c>
      <c r="D432" s="1" t="s">
        <v>24</v>
      </c>
      <c r="E432" s="1" t="s">
        <v>39</v>
      </c>
      <c r="F432" s="1" t="s">
        <v>14</v>
      </c>
      <c r="G432" s="1" t="s">
        <v>21</v>
      </c>
      <c r="H432">
        <v>40081</v>
      </c>
      <c r="I432">
        <v>388209</v>
      </c>
      <c r="J432">
        <v>72017</v>
      </c>
      <c r="K432">
        <v>26138</v>
      </c>
      <c r="L432">
        <f>bbdd_Social_Media_Trends[[#This Row],[Likes]]+bbdd_Social_Media_Trends[[#This Row],[Shares]]+bbdd_Social_Media_Trends[[#This Row],[Comments]]</f>
        <v>486364</v>
      </c>
      <c r="M432">
        <f>bbdd_Social_Media_Trends[[#This Row],[Interactions]]/bbdd_Social_Media_Trends[[#This Row],[Views]]</f>
        <v>12.134527581647164</v>
      </c>
      <c r="N432" s="1" t="s">
        <v>22</v>
      </c>
      <c r="O432" s="4">
        <f t="shared" si="6"/>
        <v>0</v>
      </c>
    </row>
    <row r="433" spans="1:15" hidden="1">
      <c r="A433" s="1" t="s">
        <v>473</v>
      </c>
      <c r="B433" s="2">
        <v>44882</v>
      </c>
      <c r="C433" s="13" t="str">
        <f>TEXT(bbdd_Social_Media_Trends[[#This Row],[Post_Date]],"aaaa-mm")</f>
        <v>2022-11</v>
      </c>
      <c r="D433" s="1" t="s">
        <v>18</v>
      </c>
      <c r="E433" s="1" t="s">
        <v>49</v>
      </c>
      <c r="F433" s="1" t="s">
        <v>14</v>
      </c>
      <c r="G433" s="1" t="s">
        <v>37</v>
      </c>
      <c r="H433">
        <v>2573525</v>
      </c>
      <c r="I433">
        <v>244672</v>
      </c>
      <c r="J433">
        <v>62989</v>
      </c>
      <c r="K433">
        <v>24852</v>
      </c>
      <c r="L433">
        <f>bbdd_Social_Media_Trends[[#This Row],[Likes]]+bbdd_Social_Media_Trends[[#This Row],[Shares]]+bbdd_Social_Media_Trends[[#This Row],[Comments]]</f>
        <v>332513</v>
      </c>
      <c r="M433">
        <f>bbdd_Social_Media_Trends[[#This Row],[Interactions]]/bbdd_Social_Media_Trends[[#This Row],[Views]]</f>
        <v>0.12920527292332501</v>
      </c>
      <c r="N433" s="1" t="s">
        <v>29</v>
      </c>
      <c r="O433" s="4">
        <f t="shared" si="6"/>
        <v>0</v>
      </c>
    </row>
    <row r="434" spans="1:15" hidden="1">
      <c r="A434" s="1" t="s">
        <v>474</v>
      </c>
      <c r="B434" s="2">
        <v>45052</v>
      </c>
      <c r="C434" s="13" t="str">
        <f>TEXT(bbdd_Social_Media_Trends[[#This Row],[Post_Date]],"aaaa-mm")</f>
        <v>2023-05</v>
      </c>
      <c r="D434" s="1" t="s">
        <v>18</v>
      </c>
      <c r="E434" s="1" t="s">
        <v>46</v>
      </c>
      <c r="F434" s="1" t="s">
        <v>14</v>
      </c>
      <c r="G434" s="1" t="s">
        <v>44</v>
      </c>
      <c r="H434">
        <v>693490</v>
      </c>
      <c r="I434">
        <v>271218</v>
      </c>
      <c r="J434">
        <v>30947</v>
      </c>
      <c r="K434">
        <v>20950</v>
      </c>
      <c r="L434">
        <f>bbdd_Social_Media_Trends[[#This Row],[Likes]]+bbdd_Social_Media_Trends[[#This Row],[Shares]]+bbdd_Social_Media_Trends[[#This Row],[Comments]]</f>
        <v>323115</v>
      </c>
      <c r="M434">
        <f>bbdd_Social_Media_Trends[[#This Row],[Interactions]]/bbdd_Social_Media_Trends[[#This Row],[Views]]</f>
        <v>0.46592596865131436</v>
      </c>
      <c r="N434" s="1" t="s">
        <v>22</v>
      </c>
      <c r="O434" s="4">
        <f t="shared" si="6"/>
        <v>0</v>
      </c>
    </row>
    <row r="435" spans="1:15" hidden="1">
      <c r="A435" s="1" t="s">
        <v>475</v>
      </c>
      <c r="B435" s="2">
        <v>45004</v>
      </c>
      <c r="C435" s="13" t="str">
        <f>TEXT(bbdd_Social_Media_Trends[[#This Row],[Post_Date]],"aaaa-mm")</f>
        <v>2023-03</v>
      </c>
      <c r="D435" s="1" t="s">
        <v>18</v>
      </c>
      <c r="E435" s="1" t="s">
        <v>39</v>
      </c>
      <c r="F435" s="1" t="s">
        <v>20</v>
      </c>
      <c r="G435" s="1" t="s">
        <v>44</v>
      </c>
      <c r="H435">
        <v>1190294</v>
      </c>
      <c r="I435">
        <v>180949</v>
      </c>
      <c r="J435">
        <v>16220</v>
      </c>
      <c r="K435">
        <v>16017</v>
      </c>
      <c r="L435">
        <f>bbdd_Social_Media_Trends[[#This Row],[Likes]]+bbdd_Social_Media_Trends[[#This Row],[Shares]]+bbdd_Social_Media_Trends[[#This Row],[Comments]]</f>
        <v>213186</v>
      </c>
      <c r="M435">
        <f>bbdd_Social_Media_Trends[[#This Row],[Interactions]]/bbdd_Social_Media_Trends[[#This Row],[Views]]</f>
        <v>0.17910365002259945</v>
      </c>
      <c r="N435" s="1" t="s">
        <v>22</v>
      </c>
      <c r="O435" s="4">
        <f t="shared" si="6"/>
        <v>0</v>
      </c>
    </row>
    <row r="436" spans="1:15" hidden="1">
      <c r="A436" s="1" t="s">
        <v>476</v>
      </c>
      <c r="B436" s="2">
        <v>44736</v>
      </c>
      <c r="C436" s="13" t="str">
        <f>TEXT(bbdd_Social_Media_Trends[[#This Row],[Post_Date]],"aaaa-mm")</f>
        <v>2022-06</v>
      </c>
      <c r="D436" s="1" t="s">
        <v>18</v>
      </c>
      <c r="E436" s="1" t="s">
        <v>39</v>
      </c>
      <c r="F436" s="1" t="s">
        <v>14</v>
      </c>
      <c r="G436" s="1" t="s">
        <v>44</v>
      </c>
      <c r="H436">
        <v>1646518</v>
      </c>
      <c r="I436">
        <v>98332</v>
      </c>
      <c r="J436">
        <v>62494</v>
      </c>
      <c r="K436">
        <v>12314</v>
      </c>
      <c r="L436">
        <f>bbdd_Social_Media_Trends[[#This Row],[Likes]]+bbdd_Social_Media_Trends[[#This Row],[Shares]]+bbdd_Social_Media_Trends[[#This Row],[Comments]]</f>
        <v>173140</v>
      </c>
      <c r="M436">
        <f>bbdd_Social_Media_Trends[[#This Row],[Interactions]]/bbdd_Social_Media_Trends[[#This Row],[Views]]</f>
        <v>0.10515524276078367</v>
      </c>
      <c r="N436" s="1" t="s">
        <v>16</v>
      </c>
      <c r="O436" s="4">
        <f t="shared" si="6"/>
        <v>0</v>
      </c>
    </row>
    <row r="437" spans="1:15">
      <c r="A437" s="1" t="s">
        <v>477</v>
      </c>
      <c r="B437" s="2">
        <v>45013</v>
      </c>
      <c r="C437" s="13" t="str">
        <f>TEXT(bbdd_Social_Media_Trends[[#This Row],[Post_Date]],"aaaa-mm")</f>
        <v>2023-03</v>
      </c>
      <c r="D437" s="1" t="s">
        <v>27</v>
      </c>
      <c r="E437" s="1" t="s">
        <v>35</v>
      </c>
      <c r="F437" s="1" t="s">
        <v>41</v>
      </c>
      <c r="G437" s="1" t="s">
        <v>28</v>
      </c>
      <c r="H437">
        <v>3112756</v>
      </c>
      <c r="I437">
        <v>321532</v>
      </c>
      <c r="J437">
        <v>88462</v>
      </c>
      <c r="K437">
        <v>11421</v>
      </c>
      <c r="L437">
        <f>bbdd_Social_Media_Trends[[#This Row],[Likes]]+bbdd_Social_Media_Trends[[#This Row],[Shares]]+bbdd_Social_Media_Trends[[#This Row],[Comments]]</f>
        <v>421415</v>
      </c>
      <c r="M437">
        <f>bbdd_Social_Media_Trends[[#This Row],[Interactions]]/bbdd_Social_Media_Trends[[#This Row],[Views]]</f>
        <v>0.13538324237428181</v>
      </c>
      <c r="N437" s="1" t="s">
        <v>16</v>
      </c>
      <c r="O437" s="4">
        <f t="shared" si="6"/>
        <v>0</v>
      </c>
    </row>
    <row r="438" spans="1:15" hidden="1">
      <c r="A438" s="1" t="s">
        <v>478</v>
      </c>
      <c r="B438" s="2">
        <v>44981</v>
      </c>
      <c r="C438" s="13" t="str">
        <f>TEXT(bbdd_Social_Media_Trends[[#This Row],[Post_Date]],"aaaa-mm")</f>
        <v>2023-02</v>
      </c>
      <c r="D438" s="1" t="s">
        <v>24</v>
      </c>
      <c r="E438" s="1" t="s">
        <v>49</v>
      </c>
      <c r="F438" s="1" t="s">
        <v>47</v>
      </c>
      <c r="G438" s="1" t="s">
        <v>37</v>
      </c>
      <c r="H438">
        <v>3255672</v>
      </c>
      <c r="I438">
        <v>65898</v>
      </c>
      <c r="J438">
        <v>18956</v>
      </c>
      <c r="K438">
        <v>9970</v>
      </c>
      <c r="L438">
        <f>bbdd_Social_Media_Trends[[#This Row],[Likes]]+bbdd_Social_Media_Trends[[#This Row],[Shares]]+bbdd_Social_Media_Trends[[#This Row],[Comments]]</f>
        <v>94824</v>
      </c>
      <c r="M438">
        <f>bbdd_Social_Media_Trends[[#This Row],[Interactions]]/bbdd_Social_Media_Trends[[#This Row],[Views]]</f>
        <v>2.9125784169904093E-2</v>
      </c>
      <c r="N438" s="1" t="s">
        <v>16</v>
      </c>
      <c r="O438" s="4">
        <f t="shared" si="6"/>
        <v>0</v>
      </c>
    </row>
    <row r="439" spans="1:15">
      <c r="A439" s="1" t="s">
        <v>479</v>
      </c>
      <c r="B439" s="2">
        <v>44864</v>
      </c>
      <c r="C439" s="13" t="str">
        <f>TEXT(bbdd_Social_Media_Trends[[#This Row],[Post_Date]],"aaaa-mm")</f>
        <v>2022-10</v>
      </c>
      <c r="D439" s="1" t="s">
        <v>27</v>
      </c>
      <c r="E439" s="1" t="s">
        <v>35</v>
      </c>
      <c r="F439" s="1" t="s">
        <v>47</v>
      </c>
      <c r="G439" s="1" t="s">
        <v>50</v>
      </c>
      <c r="H439">
        <v>2440651</v>
      </c>
      <c r="I439">
        <v>379826</v>
      </c>
      <c r="J439">
        <v>54619</v>
      </c>
      <c r="K439">
        <v>36689</v>
      </c>
      <c r="L439">
        <f>bbdd_Social_Media_Trends[[#This Row],[Likes]]+bbdd_Social_Media_Trends[[#This Row],[Shares]]+bbdd_Social_Media_Trends[[#This Row],[Comments]]</f>
        <v>471134</v>
      </c>
      <c r="M439">
        <f>bbdd_Social_Media_Trends[[#This Row],[Interactions]]/bbdd_Social_Media_Trends[[#This Row],[Views]]</f>
        <v>0.19303620222637322</v>
      </c>
      <c r="N439" s="1" t="s">
        <v>16</v>
      </c>
      <c r="O439" s="4">
        <f t="shared" si="6"/>
        <v>0</v>
      </c>
    </row>
    <row r="440" spans="1:15" hidden="1">
      <c r="A440" s="1" t="s">
        <v>480</v>
      </c>
      <c r="B440" s="2">
        <v>44810</v>
      </c>
      <c r="C440" s="13" t="str">
        <f>TEXT(bbdd_Social_Media_Trends[[#This Row],[Post_Date]],"aaaa-mm")</f>
        <v>2022-09</v>
      </c>
      <c r="D440" s="1" t="s">
        <v>24</v>
      </c>
      <c r="E440" s="1" t="s">
        <v>35</v>
      </c>
      <c r="F440" s="1" t="s">
        <v>36</v>
      </c>
      <c r="G440" s="1" t="s">
        <v>50</v>
      </c>
      <c r="H440">
        <v>1263815</v>
      </c>
      <c r="I440">
        <v>1401</v>
      </c>
      <c r="J440">
        <v>29795</v>
      </c>
      <c r="K440">
        <v>76</v>
      </c>
      <c r="L440">
        <f>bbdd_Social_Media_Trends[[#This Row],[Likes]]+bbdd_Social_Media_Trends[[#This Row],[Shares]]+bbdd_Social_Media_Trends[[#This Row],[Comments]]</f>
        <v>31272</v>
      </c>
      <c r="M440">
        <f>bbdd_Social_Media_Trends[[#This Row],[Interactions]]/bbdd_Social_Media_Trends[[#This Row],[Views]]</f>
        <v>2.4744127898466153E-2</v>
      </c>
      <c r="N440" s="1" t="s">
        <v>16</v>
      </c>
      <c r="O440" s="4">
        <f t="shared" si="6"/>
        <v>0</v>
      </c>
    </row>
    <row r="441" spans="1:15" hidden="1">
      <c r="A441" s="1" t="s">
        <v>481</v>
      </c>
      <c r="B441" s="2">
        <v>44587</v>
      </c>
      <c r="C441" s="13" t="str">
        <f>TEXT(bbdd_Social_Media_Trends[[#This Row],[Post_Date]],"aaaa-mm")</f>
        <v>2022-01</v>
      </c>
      <c r="D441" s="1" t="s">
        <v>12</v>
      </c>
      <c r="E441" s="1" t="s">
        <v>59</v>
      </c>
      <c r="F441" s="1" t="s">
        <v>14</v>
      </c>
      <c r="G441" s="1" t="s">
        <v>50</v>
      </c>
      <c r="H441">
        <v>2815018</v>
      </c>
      <c r="I441">
        <v>235401</v>
      </c>
      <c r="J441">
        <v>12601</v>
      </c>
      <c r="K441">
        <v>10518</v>
      </c>
      <c r="L441">
        <f>bbdd_Social_Media_Trends[[#This Row],[Likes]]+bbdd_Social_Media_Trends[[#This Row],[Shares]]+bbdd_Social_Media_Trends[[#This Row],[Comments]]</f>
        <v>258520</v>
      </c>
      <c r="M441">
        <f>bbdd_Social_Media_Trends[[#This Row],[Interactions]]/bbdd_Social_Media_Trends[[#This Row],[Views]]</f>
        <v>9.1836002469611211E-2</v>
      </c>
      <c r="N441" s="1" t="s">
        <v>22</v>
      </c>
      <c r="O441" s="4">
        <f t="shared" si="6"/>
        <v>0</v>
      </c>
    </row>
    <row r="442" spans="1:15" hidden="1">
      <c r="A442" s="1" t="s">
        <v>482</v>
      </c>
      <c r="B442" s="2">
        <v>44961</v>
      </c>
      <c r="C442" s="13" t="str">
        <f>TEXT(bbdd_Social_Media_Trends[[#This Row],[Post_Date]],"aaaa-mm")</f>
        <v>2023-02</v>
      </c>
      <c r="D442" s="1" t="s">
        <v>12</v>
      </c>
      <c r="E442" s="1" t="s">
        <v>57</v>
      </c>
      <c r="F442" s="1" t="s">
        <v>20</v>
      </c>
      <c r="G442" s="1" t="s">
        <v>50</v>
      </c>
      <c r="H442">
        <v>3868012</v>
      </c>
      <c r="I442">
        <v>260982</v>
      </c>
      <c r="J442">
        <v>45275</v>
      </c>
      <c r="K442">
        <v>9713</v>
      </c>
      <c r="L442">
        <f>bbdd_Social_Media_Trends[[#This Row],[Likes]]+bbdd_Social_Media_Trends[[#This Row],[Shares]]+bbdd_Social_Media_Trends[[#This Row],[Comments]]</f>
        <v>315970</v>
      </c>
      <c r="M442">
        <f>bbdd_Social_Media_Trends[[#This Row],[Interactions]]/bbdd_Social_Media_Trends[[#This Row],[Views]]</f>
        <v>8.1687957534774966E-2</v>
      </c>
      <c r="N442" s="1" t="s">
        <v>29</v>
      </c>
      <c r="O442" s="4">
        <f t="shared" si="6"/>
        <v>0</v>
      </c>
    </row>
    <row r="443" spans="1:15">
      <c r="A443" s="1" t="s">
        <v>483</v>
      </c>
      <c r="B443" s="2">
        <v>45135</v>
      </c>
      <c r="C443" s="13" t="str">
        <f>TEXT(bbdd_Social_Media_Trends[[#This Row],[Post_Date]],"aaaa-mm")</f>
        <v>2023-07</v>
      </c>
      <c r="D443" s="1" t="s">
        <v>27</v>
      </c>
      <c r="E443" s="1" t="s">
        <v>19</v>
      </c>
      <c r="F443" s="1" t="s">
        <v>36</v>
      </c>
      <c r="G443" s="1" t="s">
        <v>21</v>
      </c>
      <c r="H443">
        <v>4649706</v>
      </c>
      <c r="I443">
        <v>330323</v>
      </c>
      <c r="J443">
        <v>14225</v>
      </c>
      <c r="K443">
        <v>34904</v>
      </c>
      <c r="L443">
        <f>bbdd_Social_Media_Trends[[#This Row],[Likes]]+bbdd_Social_Media_Trends[[#This Row],[Shares]]+bbdd_Social_Media_Trends[[#This Row],[Comments]]</f>
        <v>379452</v>
      </c>
      <c r="M443">
        <f>bbdd_Social_Media_Trends[[#This Row],[Interactions]]/bbdd_Social_Media_Trends[[#This Row],[Views]]</f>
        <v>8.1607740360358269E-2</v>
      </c>
      <c r="N443" s="1" t="s">
        <v>16</v>
      </c>
      <c r="O443" s="4">
        <f t="shared" si="6"/>
        <v>0</v>
      </c>
    </row>
    <row r="444" spans="1:15" hidden="1">
      <c r="A444" s="1" t="s">
        <v>484</v>
      </c>
      <c r="B444" s="2">
        <v>44876</v>
      </c>
      <c r="C444" s="13" t="str">
        <f>TEXT(bbdd_Social_Media_Trends[[#This Row],[Post_Date]],"aaaa-mm")</f>
        <v>2022-11</v>
      </c>
      <c r="D444" s="1" t="s">
        <v>24</v>
      </c>
      <c r="E444" s="1" t="s">
        <v>49</v>
      </c>
      <c r="F444" s="1" t="s">
        <v>32</v>
      </c>
      <c r="G444" s="1" t="s">
        <v>44</v>
      </c>
      <c r="H444">
        <v>1972112</v>
      </c>
      <c r="I444">
        <v>80588</v>
      </c>
      <c r="J444">
        <v>58508</v>
      </c>
      <c r="K444">
        <v>27308</v>
      </c>
      <c r="L444">
        <f>bbdd_Social_Media_Trends[[#This Row],[Likes]]+bbdd_Social_Media_Trends[[#This Row],[Shares]]+bbdd_Social_Media_Trends[[#This Row],[Comments]]</f>
        <v>166404</v>
      </c>
      <c r="M444">
        <f>bbdd_Social_Media_Trends[[#This Row],[Interactions]]/bbdd_Social_Media_Trends[[#This Row],[Views]]</f>
        <v>8.4378574847675997E-2</v>
      </c>
      <c r="N444" s="1" t="s">
        <v>22</v>
      </c>
      <c r="O444" s="4">
        <f t="shared" si="6"/>
        <v>0</v>
      </c>
    </row>
    <row r="445" spans="1:15" hidden="1">
      <c r="A445" s="1" t="s">
        <v>485</v>
      </c>
      <c r="B445" s="2">
        <v>44961</v>
      </c>
      <c r="C445" s="13" t="str">
        <f>TEXT(bbdd_Social_Media_Trends[[#This Row],[Post_Date]],"aaaa-mm")</f>
        <v>2023-02</v>
      </c>
      <c r="D445" s="1" t="s">
        <v>24</v>
      </c>
      <c r="E445" s="1" t="s">
        <v>39</v>
      </c>
      <c r="F445" s="1" t="s">
        <v>41</v>
      </c>
      <c r="G445" s="1" t="s">
        <v>28</v>
      </c>
      <c r="H445">
        <v>3944256</v>
      </c>
      <c r="I445">
        <v>25952</v>
      </c>
      <c r="J445">
        <v>33400</v>
      </c>
      <c r="K445">
        <v>41935</v>
      </c>
      <c r="L445">
        <f>bbdd_Social_Media_Trends[[#This Row],[Likes]]+bbdd_Social_Media_Trends[[#This Row],[Shares]]+bbdd_Social_Media_Trends[[#This Row],[Comments]]</f>
        <v>101287</v>
      </c>
      <c r="M445">
        <f>bbdd_Social_Media_Trends[[#This Row],[Interactions]]/bbdd_Social_Media_Trends[[#This Row],[Views]]</f>
        <v>2.5679621201057944E-2</v>
      </c>
      <c r="N445" s="1" t="s">
        <v>16</v>
      </c>
      <c r="O445" s="4">
        <f t="shared" si="6"/>
        <v>0</v>
      </c>
    </row>
    <row r="446" spans="1:15" hidden="1">
      <c r="A446" s="1" t="s">
        <v>486</v>
      </c>
      <c r="B446" s="2">
        <v>45259</v>
      </c>
      <c r="C446" s="13" t="str">
        <f>TEXT(bbdd_Social_Media_Trends[[#This Row],[Post_Date]],"aaaa-mm")</f>
        <v>2023-11</v>
      </c>
      <c r="D446" s="1" t="s">
        <v>12</v>
      </c>
      <c r="E446" s="1" t="s">
        <v>52</v>
      </c>
      <c r="F446" s="1" t="s">
        <v>47</v>
      </c>
      <c r="G446" s="1" t="s">
        <v>21</v>
      </c>
      <c r="H446">
        <v>1742308</v>
      </c>
      <c r="I446">
        <v>243400</v>
      </c>
      <c r="J446">
        <v>13662</v>
      </c>
      <c r="K446">
        <v>22362</v>
      </c>
      <c r="L446">
        <f>bbdd_Social_Media_Trends[[#This Row],[Likes]]+bbdd_Social_Media_Trends[[#This Row],[Shares]]+bbdd_Social_Media_Trends[[#This Row],[Comments]]</f>
        <v>279424</v>
      </c>
      <c r="M446">
        <f>bbdd_Social_Media_Trends[[#This Row],[Interactions]]/bbdd_Social_Media_Trends[[#This Row],[Views]]</f>
        <v>0.16037577741708126</v>
      </c>
      <c r="N446" s="1" t="s">
        <v>16</v>
      </c>
      <c r="O446" s="4">
        <f t="shared" si="6"/>
        <v>0</v>
      </c>
    </row>
    <row r="447" spans="1:15" hidden="1">
      <c r="A447" s="1" t="s">
        <v>487</v>
      </c>
      <c r="B447" s="2">
        <v>44654</v>
      </c>
      <c r="C447" s="13" t="str">
        <f>TEXT(bbdd_Social_Media_Trends[[#This Row],[Post_Date]],"aaaa-mm")</f>
        <v>2022-04</v>
      </c>
      <c r="D447" s="1" t="s">
        <v>24</v>
      </c>
      <c r="E447" s="1" t="s">
        <v>19</v>
      </c>
      <c r="F447" s="1" t="s">
        <v>32</v>
      </c>
      <c r="G447" s="1" t="s">
        <v>21</v>
      </c>
      <c r="H447">
        <v>3474219</v>
      </c>
      <c r="I447">
        <v>495721</v>
      </c>
      <c r="J447">
        <v>38652</v>
      </c>
      <c r="K447">
        <v>41799</v>
      </c>
      <c r="L447">
        <f>bbdd_Social_Media_Trends[[#This Row],[Likes]]+bbdd_Social_Media_Trends[[#This Row],[Shares]]+bbdd_Social_Media_Trends[[#This Row],[Comments]]</f>
        <v>576172</v>
      </c>
      <c r="M447">
        <f>bbdd_Social_Media_Trends[[#This Row],[Interactions]]/bbdd_Social_Media_Trends[[#This Row],[Views]]</f>
        <v>0.16584216481459574</v>
      </c>
      <c r="N447" s="1" t="s">
        <v>29</v>
      </c>
      <c r="O447" s="4">
        <f t="shared" si="6"/>
        <v>0</v>
      </c>
    </row>
    <row r="448" spans="1:15" hidden="1">
      <c r="A448" s="1" t="s">
        <v>488</v>
      </c>
      <c r="B448" s="2">
        <v>44865</v>
      </c>
      <c r="C448" s="13" t="str">
        <f>TEXT(bbdd_Social_Media_Trends[[#This Row],[Post_Date]],"aaaa-mm")</f>
        <v>2022-10</v>
      </c>
      <c r="D448" s="1" t="s">
        <v>18</v>
      </c>
      <c r="E448" s="1" t="s">
        <v>39</v>
      </c>
      <c r="F448" s="1" t="s">
        <v>41</v>
      </c>
      <c r="G448" s="1" t="s">
        <v>21</v>
      </c>
      <c r="H448">
        <v>3335657</v>
      </c>
      <c r="I448">
        <v>417475</v>
      </c>
      <c r="J448">
        <v>40236</v>
      </c>
      <c r="K448">
        <v>4254</v>
      </c>
      <c r="L448">
        <f>bbdd_Social_Media_Trends[[#This Row],[Likes]]+bbdd_Social_Media_Trends[[#This Row],[Shares]]+bbdd_Social_Media_Trends[[#This Row],[Comments]]</f>
        <v>461965</v>
      </c>
      <c r="M448">
        <f>bbdd_Social_Media_Trends[[#This Row],[Interactions]]/bbdd_Social_Media_Trends[[#This Row],[Views]]</f>
        <v>0.13849295655998203</v>
      </c>
      <c r="N448" s="1" t="s">
        <v>29</v>
      </c>
      <c r="O448" s="4">
        <f t="shared" si="6"/>
        <v>0</v>
      </c>
    </row>
    <row r="449" spans="1:15">
      <c r="A449" s="1" t="s">
        <v>489</v>
      </c>
      <c r="B449" s="2">
        <v>44934</v>
      </c>
      <c r="C449" s="13" t="str">
        <f>TEXT(bbdd_Social_Media_Trends[[#This Row],[Post_Date]],"aaaa-mm")</f>
        <v>2023-01</v>
      </c>
      <c r="D449" s="1" t="s">
        <v>27</v>
      </c>
      <c r="E449" s="1" t="s">
        <v>59</v>
      </c>
      <c r="F449" s="1" t="s">
        <v>36</v>
      </c>
      <c r="G449" s="1" t="s">
        <v>28</v>
      </c>
      <c r="H449">
        <v>3571417</v>
      </c>
      <c r="I449">
        <v>280029</v>
      </c>
      <c r="J449">
        <v>10369</v>
      </c>
      <c r="K449">
        <v>41918</v>
      </c>
      <c r="L449">
        <f>bbdd_Social_Media_Trends[[#This Row],[Likes]]+bbdd_Social_Media_Trends[[#This Row],[Shares]]+bbdd_Social_Media_Trends[[#This Row],[Comments]]</f>
        <v>332316</v>
      </c>
      <c r="M449">
        <f>bbdd_Social_Media_Trends[[#This Row],[Interactions]]/bbdd_Social_Media_Trends[[#This Row],[Views]]</f>
        <v>9.3048781478051984E-2</v>
      </c>
      <c r="N449" s="1" t="s">
        <v>22</v>
      </c>
      <c r="O449" s="4">
        <f t="shared" si="6"/>
        <v>0</v>
      </c>
    </row>
    <row r="450" spans="1:15" hidden="1">
      <c r="A450" s="1" t="s">
        <v>490</v>
      </c>
      <c r="B450" s="2">
        <v>44925</v>
      </c>
      <c r="C450" s="13" t="str">
        <f>TEXT(bbdd_Social_Media_Trends[[#This Row],[Post_Date]],"aaaa-mm")</f>
        <v>2022-12</v>
      </c>
      <c r="D450" s="1" t="s">
        <v>12</v>
      </c>
      <c r="E450" s="1" t="s">
        <v>13</v>
      </c>
      <c r="F450" s="1" t="s">
        <v>36</v>
      </c>
      <c r="G450" s="1" t="s">
        <v>50</v>
      </c>
      <c r="H450">
        <v>112544</v>
      </c>
      <c r="I450">
        <v>12459</v>
      </c>
      <c r="J450">
        <v>57771</v>
      </c>
      <c r="K450">
        <v>44943</v>
      </c>
      <c r="L450">
        <f>bbdd_Social_Media_Trends[[#This Row],[Likes]]+bbdd_Social_Media_Trends[[#This Row],[Shares]]+bbdd_Social_Media_Trends[[#This Row],[Comments]]</f>
        <v>115173</v>
      </c>
      <c r="M450">
        <f>bbdd_Social_Media_Trends[[#This Row],[Interactions]]/bbdd_Social_Media_Trends[[#This Row],[Views]]</f>
        <v>1.0233597526300824</v>
      </c>
      <c r="N450" s="1" t="s">
        <v>29</v>
      </c>
      <c r="O450" s="4">
        <f t="shared" ref="O450:O513" si="7">IF(ISERROR(VLOOKUP(A450,A451:A5448,1,FALSE)),0, 1)</f>
        <v>0</v>
      </c>
    </row>
    <row r="451" spans="1:15">
      <c r="A451" s="1" t="s">
        <v>491</v>
      </c>
      <c r="B451" s="2">
        <v>45260</v>
      </c>
      <c r="C451" s="13" t="str">
        <f>TEXT(bbdd_Social_Media_Trends[[#This Row],[Post_Date]],"aaaa-mm")</f>
        <v>2023-11</v>
      </c>
      <c r="D451" s="1" t="s">
        <v>27</v>
      </c>
      <c r="E451" s="1" t="s">
        <v>13</v>
      </c>
      <c r="F451" s="1" t="s">
        <v>20</v>
      </c>
      <c r="G451" s="1" t="s">
        <v>25</v>
      </c>
      <c r="H451">
        <v>1120236</v>
      </c>
      <c r="I451">
        <v>403893</v>
      </c>
      <c r="J451">
        <v>40558</v>
      </c>
      <c r="K451">
        <v>40713</v>
      </c>
      <c r="L451">
        <f>bbdd_Social_Media_Trends[[#This Row],[Likes]]+bbdd_Social_Media_Trends[[#This Row],[Shares]]+bbdd_Social_Media_Trends[[#This Row],[Comments]]</f>
        <v>485164</v>
      </c>
      <c r="M451">
        <f>bbdd_Social_Media_Trends[[#This Row],[Interactions]]/bbdd_Social_Media_Trends[[#This Row],[Views]]</f>
        <v>0.43309088442078275</v>
      </c>
      <c r="N451" s="1" t="s">
        <v>16</v>
      </c>
      <c r="O451" s="4">
        <f t="shared" si="7"/>
        <v>0</v>
      </c>
    </row>
    <row r="452" spans="1:15" hidden="1">
      <c r="A452" s="1" t="s">
        <v>492</v>
      </c>
      <c r="B452" s="2">
        <v>44854</v>
      </c>
      <c r="C452" s="13" t="str">
        <f>TEXT(bbdd_Social_Media_Trends[[#This Row],[Post_Date]],"aaaa-mm")</f>
        <v>2022-10</v>
      </c>
      <c r="D452" s="1" t="s">
        <v>12</v>
      </c>
      <c r="E452" s="1" t="s">
        <v>59</v>
      </c>
      <c r="F452" s="1" t="s">
        <v>36</v>
      </c>
      <c r="G452" s="1" t="s">
        <v>28</v>
      </c>
      <c r="H452">
        <v>338635</v>
      </c>
      <c r="I452">
        <v>376834</v>
      </c>
      <c r="J452">
        <v>42333</v>
      </c>
      <c r="K452">
        <v>9324</v>
      </c>
      <c r="L452">
        <f>bbdd_Social_Media_Trends[[#This Row],[Likes]]+bbdd_Social_Media_Trends[[#This Row],[Shares]]+bbdd_Social_Media_Trends[[#This Row],[Comments]]</f>
        <v>428491</v>
      </c>
      <c r="M452">
        <f>bbdd_Social_Media_Trends[[#This Row],[Interactions]]/bbdd_Social_Media_Trends[[#This Row],[Views]]</f>
        <v>1.2653476456952175</v>
      </c>
      <c r="N452" s="1" t="s">
        <v>29</v>
      </c>
      <c r="O452" s="4">
        <f t="shared" si="7"/>
        <v>0</v>
      </c>
    </row>
    <row r="453" spans="1:15" hidden="1">
      <c r="A453" s="1" t="s">
        <v>493</v>
      </c>
      <c r="B453" s="2">
        <v>45032</v>
      </c>
      <c r="C453" s="13" t="str">
        <f>TEXT(bbdd_Social_Media_Trends[[#This Row],[Post_Date]],"aaaa-mm")</f>
        <v>2023-04</v>
      </c>
      <c r="D453" s="1" t="s">
        <v>12</v>
      </c>
      <c r="E453" s="1" t="s">
        <v>46</v>
      </c>
      <c r="F453" s="1" t="s">
        <v>36</v>
      </c>
      <c r="G453" s="1" t="s">
        <v>28</v>
      </c>
      <c r="H453">
        <v>1689148</v>
      </c>
      <c r="I453">
        <v>349908</v>
      </c>
      <c r="J453">
        <v>55192</v>
      </c>
      <c r="K453">
        <v>27281</v>
      </c>
      <c r="L453">
        <f>bbdd_Social_Media_Trends[[#This Row],[Likes]]+bbdd_Social_Media_Trends[[#This Row],[Shares]]+bbdd_Social_Media_Trends[[#This Row],[Comments]]</f>
        <v>432381</v>
      </c>
      <c r="M453">
        <f>bbdd_Social_Media_Trends[[#This Row],[Interactions]]/bbdd_Social_Media_Trends[[#This Row],[Views]]</f>
        <v>0.2559757937137539</v>
      </c>
      <c r="N453" s="1" t="s">
        <v>22</v>
      </c>
      <c r="O453" s="4">
        <f t="shared" si="7"/>
        <v>0</v>
      </c>
    </row>
    <row r="454" spans="1:15" hidden="1">
      <c r="A454" s="1" t="s">
        <v>494</v>
      </c>
      <c r="B454" s="2">
        <v>45043</v>
      </c>
      <c r="C454" s="13" t="str">
        <f>TEXT(bbdd_Social_Media_Trends[[#This Row],[Post_Date]],"aaaa-mm")</f>
        <v>2023-04</v>
      </c>
      <c r="D454" s="1" t="s">
        <v>24</v>
      </c>
      <c r="E454" s="1" t="s">
        <v>57</v>
      </c>
      <c r="F454" s="1" t="s">
        <v>41</v>
      </c>
      <c r="G454" s="1" t="s">
        <v>60</v>
      </c>
      <c r="H454">
        <v>2685855</v>
      </c>
      <c r="I454">
        <v>480303</v>
      </c>
      <c r="J454">
        <v>16618</v>
      </c>
      <c r="K454">
        <v>3297</v>
      </c>
      <c r="L454">
        <f>bbdd_Social_Media_Trends[[#This Row],[Likes]]+bbdd_Social_Media_Trends[[#This Row],[Shares]]+bbdd_Social_Media_Trends[[#This Row],[Comments]]</f>
        <v>500218</v>
      </c>
      <c r="M454">
        <f>bbdd_Social_Media_Trends[[#This Row],[Interactions]]/bbdd_Social_Media_Trends[[#This Row],[Views]]</f>
        <v>0.18624162510634415</v>
      </c>
      <c r="N454" s="1" t="s">
        <v>22</v>
      </c>
      <c r="O454" s="4">
        <f t="shared" si="7"/>
        <v>0</v>
      </c>
    </row>
    <row r="455" spans="1:15" hidden="1">
      <c r="A455" s="1" t="s">
        <v>495</v>
      </c>
      <c r="B455" s="2">
        <v>44758</v>
      </c>
      <c r="C455" s="13" t="str">
        <f>TEXT(bbdd_Social_Media_Trends[[#This Row],[Post_Date]],"aaaa-mm")</f>
        <v>2022-07</v>
      </c>
      <c r="D455" s="1" t="s">
        <v>18</v>
      </c>
      <c r="E455" s="1" t="s">
        <v>19</v>
      </c>
      <c r="F455" s="1" t="s">
        <v>20</v>
      </c>
      <c r="G455" s="1" t="s">
        <v>50</v>
      </c>
      <c r="H455">
        <v>2388920</v>
      </c>
      <c r="I455">
        <v>44750</v>
      </c>
      <c r="J455">
        <v>78711</v>
      </c>
      <c r="K455">
        <v>21652</v>
      </c>
      <c r="L455">
        <f>bbdd_Social_Media_Trends[[#This Row],[Likes]]+bbdd_Social_Media_Trends[[#This Row],[Shares]]+bbdd_Social_Media_Trends[[#This Row],[Comments]]</f>
        <v>145113</v>
      </c>
      <c r="M455">
        <f>bbdd_Social_Media_Trends[[#This Row],[Interactions]]/bbdd_Social_Media_Trends[[#This Row],[Views]]</f>
        <v>6.0744185657117027E-2</v>
      </c>
      <c r="N455" s="1" t="s">
        <v>29</v>
      </c>
      <c r="O455" s="4">
        <f t="shared" si="7"/>
        <v>0</v>
      </c>
    </row>
    <row r="456" spans="1:15" hidden="1">
      <c r="A456" s="1" t="s">
        <v>496</v>
      </c>
      <c r="B456" s="2">
        <v>45116</v>
      </c>
      <c r="C456" s="13" t="str">
        <f>TEXT(bbdd_Social_Media_Trends[[#This Row],[Post_Date]],"aaaa-mm")</f>
        <v>2023-07</v>
      </c>
      <c r="D456" s="1" t="s">
        <v>24</v>
      </c>
      <c r="E456" s="1" t="s">
        <v>13</v>
      </c>
      <c r="F456" s="1" t="s">
        <v>47</v>
      </c>
      <c r="G456" s="1" t="s">
        <v>60</v>
      </c>
      <c r="H456">
        <v>1729498</v>
      </c>
      <c r="I456">
        <v>434724</v>
      </c>
      <c r="J456">
        <v>83274</v>
      </c>
      <c r="K456">
        <v>21460</v>
      </c>
      <c r="L456">
        <f>bbdd_Social_Media_Trends[[#This Row],[Likes]]+bbdd_Social_Media_Trends[[#This Row],[Shares]]+bbdd_Social_Media_Trends[[#This Row],[Comments]]</f>
        <v>539458</v>
      </c>
      <c r="M456">
        <f>bbdd_Social_Media_Trends[[#This Row],[Interactions]]/bbdd_Social_Media_Trends[[#This Row],[Views]]</f>
        <v>0.31191594323902078</v>
      </c>
      <c r="N456" s="1" t="s">
        <v>16</v>
      </c>
      <c r="O456" s="4">
        <f t="shared" si="7"/>
        <v>0</v>
      </c>
    </row>
    <row r="457" spans="1:15">
      <c r="A457" s="1" t="s">
        <v>497</v>
      </c>
      <c r="B457" s="2">
        <v>44692</v>
      </c>
      <c r="C457" s="13" t="str">
        <f>TEXT(bbdd_Social_Media_Trends[[#This Row],[Post_Date]],"aaaa-mm")</f>
        <v>2022-05</v>
      </c>
      <c r="D457" s="1" t="s">
        <v>27</v>
      </c>
      <c r="E457" s="1" t="s">
        <v>46</v>
      </c>
      <c r="F457" s="1" t="s">
        <v>14</v>
      </c>
      <c r="G457" s="1" t="s">
        <v>44</v>
      </c>
      <c r="H457">
        <v>251467</v>
      </c>
      <c r="I457">
        <v>155816</v>
      </c>
      <c r="J457">
        <v>10165</v>
      </c>
      <c r="K457">
        <v>11156</v>
      </c>
      <c r="L457">
        <f>bbdd_Social_Media_Trends[[#This Row],[Likes]]+bbdd_Social_Media_Trends[[#This Row],[Shares]]+bbdd_Social_Media_Trends[[#This Row],[Comments]]</f>
        <v>177137</v>
      </c>
      <c r="M457">
        <f>bbdd_Social_Media_Trends[[#This Row],[Interactions]]/bbdd_Social_Media_Trends[[#This Row],[Views]]</f>
        <v>0.7044144957390035</v>
      </c>
      <c r="N457" s="1" t="s">
        <v>29</v>
      </c>
      <c r="O457" s="4">
        <f t="shared" si="7"/>
        <v>0</v>
      </c>
    </row>
    <row r="458" spans="1:15">
      <c r="A458" s="1" t="s">
        <v>498</v>
      </c>
      <c r="B458" s="2">
        <v>45062</v>
      </c>
      <c r="C458" s="13" t="str">
        <f>TEXT(bbdd_Social_Media_Trends[[#This Row],[Post_Date]],"aaaa-mm")</f>
        <v>2023-05</v>
      </c>
      <c r="D458" s="1" t="s">
        <v>27</v>
      </c>
      <c r="E458" s="1" t="s">
        <v>39</v>
      </c>
      <c r="F458" s="1" t="s">
        <v>36</v>
      </c>
      <c r="G458" s="1" t="s">
        <v>37</v>
      </c>
      <c r="H458">
        <v>1300227</v>
      </c>
      <c r="I458">
        <v>345159</v>
      </c>
      <c r="J458">
        <v>23454</v>
      </c>
      <c r="K458">
        <v>34160</v>
      </c>
      <c r="L458">
        <f>bbdd_Social_Media_Trends[[#This Row],[Likes]]+bbdd_Social_Media_Trends[[#This Row],[Shares]]+bbdd_Social_Media_Trends[[#This Row],[Comments]]</f>
        <v>402773</v>
      </c>
      <c r="M458">
        <f>bbdd_Social_Media_Trends[[#This Row],[Interactions]]/bbdd_Social_Media_Trends[[#This Row],[Views]]</f>
        <v>0.30977129378177809</v>
      </c>
      <c r="N458" s="1" t="s">
        <v>16</v>
      </c>
      <c r="O458" s="4">
        <f t="shared" si="7"/>
        <v>0</v>
      </c>
    </row>
    <row r="459" spans="1:15">
      <c r="A459" s="1" t="s">
        <v>499</v>
      </c>
      <c r="B459" s="2">
        <v>45199</v>
      </c>
      <c r="C459" s="13" t="str">
        <f>TEXT(bbdd_Social_Media_Trends[[#This Row],[Post_Date]],"aaaa-mm")</f>
        <v>2023-09</v>
      </c>
      <c r="D459" s="1" t="s">
        <v>27</v>
      </c>
      <c r="E459" s="1" t="s">
        <v>46</v>
      </c>
      <c r="F459" s="1" t="s">
        <v>20</v>
      </c>
      <c r="G459" s="1" t="s">
        <v>60</v>
      </c>
      <c r="H459">
        <v>1073279</v>
      </c>
      <c r="I459">
        <v>344065</v>
      </c>
      <c r="J459">
        <v>98144</v>
      </c>
      <c r="K459">
        <v>1905</v>
      </c>
      <c r="L459">
        <f>bbdd_Social_Media_Trends[[#This Row],[Likes]]+bbdd_Social_Media_Trends[[#This Row],[Shares]]+bbdd_Social_Media_Trends[[#This Row],[Comments]]</f>
        <v>444114</v>
      </c>
      <c r="M459">
        <f>bbdd_Social_Media_Trends[[#This Row],[Interactions]]/bbdd_Social_Media_Trends[[#This Row],[Views]]</f>
        <v>0.4137917540546307</v>
      </c>
      <c r="N459" s="1" t="s">
        <v>22</v>
      </c>
      <c r="O459" s="4">
        <f t="shared" si="7"/>
        <v>0</v>
      </c>
    </row>
    <row r="460" spans="1:15" hidden="1">
      <c r="A460" s="1" t="s">
        <v>500</v>
      </c>
      <c r="B460" s="2">
        <v>45246</v>
      </c>
      <c r="C460" s="13" t="str">
        <f>TEXT(bbdd_Social_Media_Trends[[#This Row],[Post_Date]],"aaaa-mm")</f>
        <v>2023-11</v>
      </c>
      <c r="D460" s="1" t="s">
        <v>18</v>
      </c>
      <c r="E460" s="1" t="s">
        <v>49</v>
      </c>
      <c r="F460" s="1" t="s">
        <v>20</v>
      </c>
      <c r="G460" s="1" t="s">
        <v>25</v>
      </c>
      <c r="H460">
        <v>3848863</v>
      </c>
      <c r="I460">
        <v>404283</v>
      </c>
      <c r="J460">
        <v>78130</v>
      </c>
      <c r="K460">
        <v>41057</v>
      </c>
      <c r="L460">
        <f>bbdd_Social_Media_Trends[[#This Row],[Likes]]+bbdd_Social_Media_Trends[[#This Row],[Shares]]+bbdd_Social_Media_Trends[[#This Row],[Comments]]</f>
        <v>523470</v>
      </c>
      <c r="M460">
        <f>bbdd_Social_Media_Trends[[#This Row],[Interactions]]/bbdd_Social_Media_Trends[[#This Row],[Views]]</f>
        <v>0.13600639981210036</v>
      </c>
      <c r="N460" s="1" t="s">
        <v>29</v>
      </c>
      <c r="O460" s="4">
        <f t="shared" si="7"/>
        <v>0</v>
      </c>
    </row>
    <row r="461" spans="1:15" hidden="1">
      <c r="A461" s="1" t="s">
        <v>501</v>
      </c>
      <c r="B461" s="2">
        <v>44857</v>
      </c>
      <c r="C461" s="13" t="str">
        <f>TEXT(bbdd_Social_Media_Trends[[#This Row],[Post_Date]],"aaaa-mm")</f>
        <v>2022-10</v>
      </c>
      <c r="D461" s="1" t="s">
        <v>24</v>
      </c>
      <c r="E461" s="1" t="s">
        <v>46</v>
      </c>
      <c r="F461" s="1" t="s">
        <v>20</v>
      </c>
      <c r="G461" s="1" t="s">
        <v>15</v>
      </c>
      <c r="H461">
        <v>266645</v>
      </c>
      <c r="I461">
        <v>82375</v>
      </c>
      <c r="J461">
        <v>992</v>
      </c>
      <c r="K461">
        <v>5404</v>
      </c>
      <c r="L461">
        <f>bbdd_Social_Media_Trends[[#This Row],[Likes]]+bbdd_Social_Media_Trends[[#This Row],[Shares]]+bbdd_Social_Media_Trends[[#This Row],[Comments]]</f>
        <v>88771</v>
      </c>
      <c r="M461">
        <f>bbdd_Social_Media_Trends[[#This Row],[Interactions]]/bbdd_Social_Media_Trends[[#This Row],[Views]]</f>
        <v>0.33291829961184344</v>
      </c>
      <c r="N461" s="1" t="s">
        <v>22</v>
      </c>
      <c r="O461" s="4">
        <f t="shared" si="7"/>
        <v>0</v>
      </c>
    </row>
    <row r="462" spans="1:15" hidden="1">
      <c r="A462" s="1" t="s">
        <v>502</v>
      </c>
      <c r="B462" s="2">
        <v>44607</v>
      </c>
      <c r="C462" s="13" t="str">
        <f>TEXT(bbdd_Social_Media_Trends[[#This Row],[Post_Date]],"aaaa-mm")</f>
        <v>2022-02</v>
      </c>
      <c r="D462" s="1" t="s">
        <v>12</v>
      </c>
      <c r="E462" s="1" t="s">
        <v>49</v>
      </c>
      <c r="F462" s="1" t="s">
        <v>14</v>
      </c>
      <c r="G462" s="1" t="s">
        <v>15</v>
      </c>
      <c r="H462">
        <v>4574441</v>
      </c>
      <c r="I462">
        <v>361896</v>
      </c>
      <c r="J462">
        <v>98169</v>
      </c>
      <c r="K462">
        <v>26574</v>
      </c>
      <c r="L462">
        <f>bbdd_Social_Media_Trends[[#This Row],[Likes]]+bbdd_Social_Media_Trends[[#This Row],[Shares]]+bbdd_Social_Media_Trends[[#This Row],[Comments]]</f>
        <v>486639</v>
      </c>
      <c r="M462">
        <f>bbdd_Social_Media_Trends[[#This Row],[Interactions]]/bbdd_Social_Media_Trends[[#This Row],[Views]]</f>
        <v>0.10638217871866748</v>
      </c>
      <c r="N462" s="1" t="s">
        <v>16</v>
      </c>
      <c r="O462" s="4">
        <f t="shared" si="7"/>
        <v>0</v>
      </c>
    </row>
    <row r="463" spans="1:15" hidden="1">
      <c r="A463" s="1" t="s">
        <v>503</v>
      </c>
      <c r="B463" s="2">
        <v>44965</v>
      </c>
      <c r="C463" s="13" t="str">
        <f>TEXT(bbdd_Social_Media_Trends[[#This Row],[Post_Date]],"aaaa-mm")</f>
        <v>2023-02</v>
      </c>
      <c r="D463" s="1" t="s">
        <v>24</v>
      </c>
      <c r="E463" s="1" t="s">
        <v>19</v>
      </c>
      <c r="F463" s="1" t="s">
        <v>14</v>
      </c>
      <c r="G463" s="1" t="s">
        <v>28</v>
      </c>
      <c r="H463">
        <v>4352106</v>
      </c>
      <c r="I463">
        <v>308840</v>
      </c>
      <c r="J463">
        <v>2844</v>
      </c>
      <c r="K463">
        <v>35294</v>
      </c>
      <c r="L463">
        <f>bbdd_Social_Media_Trends[[#This Row],[Likes]]+bbdd_Social_Media_Trends[[#This Row],[Shares]]+bbdd_Social_Media_Trends[[#This Row],[Comments]]</f>
        <v>346978</v>
      </c>
      <c r="M463">
        <f>bbdd_Social_Media_Trends[[#This Row],[Interactions]]/bbdd_Social_Media_Trends[[#This Row],[Views]]</f>
        <v>7.9726458868419101E-2</v>
      </c>
      <c r="N463" s="1" t="s">
        <v>22</v>
      </c>
      <c r="O463" s="4">
        <f t="shared" si="7"/>
        <v>0</v>
      </c>
    </row>
    <row r="464" spans="1:15" hidden="1">
      <c r="A464" s="1" t="s">
        <v>504</v>
      </c>
      <c r="B464" s="2">
        <v>44721</v>
      </c>
      <c r="C464" s="13" t="str">
        <f>TEXT(bbdd_Social_Media_Trends[[#This Row],[Post_Date]],"aaaa-mm")</f>
        <v>2022-06</v>
      </c>
      <c r="D464" s="1" t="s">
        <v>18</v>
      </c>
      <c r="E464" s="1" t="s">
        <v>31</v>
      </c>
      <c r="F464" s="1" t="s">
        <v>20</v>
      </c>
      <c r="G464" s="1" t="s">
        <v>21</v>
      </c>
      <c r="H464">
        <v>1926503</v>
      </c>
      <c r="I464">
        <v>103365</v>
      </c>
      <c r="J464">
        <v>58675</v>
      </c>
      <c r="K464">
        <v>33276</v>
      </c>
      <c r="L464">
        <f>bbdd_Social_Media_Trends[[#This Row],[Likes]]+bbdd_Social_Media_Trends[[#This Row],[Shares]]+bbdd_Social_Media_Trends[[#This Row],[Comments]]</f>
        <v>195316</v>
      </c>
      <c r="M464">
        <f>bbdd_Social_Media_Trends[[#This Row],[Interactions]]/bbdd_Social_Media_Trends[[#This Row],[Views]]</f>
        <v>0.1013836988574635</v>
      </c>
      <c r="N464" s="1" t="s">
        <v>16</v>
      </c>
      <c r="O464" s="4">
        <f t="shared" si="7"/>
        <v>0</v>
      </c>
    </row>
    <row r="465" spans="1:15" hidden="1">
      <c r="A465" s="1" t="s">
        <v>505</v>
      </c>
      <c r="B465" s="2">
        <v>45257</v>
      </c>
      <c r="C465" s="13" t="str">
        <f>TEXT(bbdd_Social_Media_Trends[[#This Row],[Post_Date]],"aaaa-mm")</f>
        <v>2023-11</v>
      </c>
      <c r="D465" s="1" t="s">
        <v>18</v>
      </c>
      <c r="E465" s="1" t="s">
        <v>13</v>
      </c>
      <c r="F465" s="1" t="s">
        <v>41</v>
      </c>
      <c r="G465" s="1" t="s">
        <v>15</v>
      </c>
      <c r="H465">
        <v>2167670</v>
      </c>
      <c r="I465">
        <v>198784</v>
      </c>
      <c r="J465">
        <v>96952</v>
      </c>
      <c r="K465">
        <v>26902</v>
      </c>
      <c r="L465">
        <f>bbdd_Social_Media_Trends[[#This Row],[Likes]]+bbdd_Social_Media_Trends[[#This Row],[Shares]]+bbdd_Social_Media_Trends[[#This Row],[Comments]]</f>
        <v>322638</v>
      </c>
      <c r="M465">
        <f>bbdd_Social_Media_Trends[[#This Row],[Interactions]]/bbdd_Social_Media_Trends[[#This Row],[Views]]</f>
        <v>0.14884092135795579</v>
      </c>
      <c r="N465" s="1" t="s">
        <v>22</v>
      </c>
      <c r="O465" s="4">
        <f t="shared" si="7"/>
        <v>0</v>
      </c>
    </row>
    <row r="466" spans="1:15" hidden="1">
      <c r="A466" s="1" t="s">
        <v>506</v>
      </c>
      <c r="B466" s="2">
        <v>44692</v>
      </c>
      <c r="C466" s="13" t="str">
        <f>TEXT(bbdd_Social_Media_Trends[[#This Row],[Post_Date]],"aaaa-mm")</f>
        <v>2022-05</v>
      </c>
      <c r="D466" s="1" t="s">
        <v>18</v>
      </c>
      <c r="E466" s="1" t="s">
        <v>59</v>
      </c>
      <c r="F466" s="1" t="s">
        <v>14</v>
      </c>
      <c r="G466" s="1" t="s">
        <v>44</v>
      </c>
      <c r="H466">
        <v>1083140</v>
      </c>
      <c r="I466">
        <v>309982</v>
      </c>
      <c r="J466">
        <v>34255</v>
      </c>
      <c r="K466">
        <v>33816</v>
      </c>
      <c r="L466">
        <f>bbdd_Social_Media_Trends[[#This Row],[Likes]]+bbdd_Social_Media_Trends[[#This Row],[Shares]]+bbdd_Social_Media_Trends[[#This Row],[Comments]]</f>
        <v>378053</v>
      </c>
      <c r="M466">
        <f>bbdd_Social_Media_Trends[[#This Row],[Interactions]]/bbdd_Social_Media_Trends[[#This Row],[Views]]</f>
        <v>0.34903428919622581</v>
      </c>
      <c r="N466" s="1" t="s">
        <v>16</v>
      </c>
      <c r="O466" s="4">
        <f t="shared" si="7"/>
        <v>0</v>
      </c>
    </row>
    <row r="467" spans="1:15" hidden="1">
      <c r="A467" s="1" t="s">
        <v>507</v>
      </c>
      <c r="B467" s="2">
        <v>45058</v>
      </c>
      <c r="C467" s="13" t="str">
        <f>TEXT(bbdd_Social_Media_Trends[[#This Row],[Post_Date]],"aaaa-mm")</f>
        <v>2023-05</v>
      </c>
      <c r="D467" s="1" t="s">
        <v>18</v>
      </c>
      <c r="E467" s="1" t="s">
        <v>59</v>
      </c>
      <c r="F467" s="1" t="s">
        <v>32</v>
      </c>
      <c r="G467" s="1" t="s">
        <v>15</v>
      </c>
      <c r="H467">
        <v>4398342</v>
      </c>
      <c r="I467">
        <v>308054</v>
      </c>
      <c r="J467">
        <v>29831</v>
      </c>
      <c r="K467">
        <v>3366</v>
      </c>
      <c r="L467">
        <f>bbdd_Social_Media_Trends[[#This Row],[Likes]]+bbdd_Social_Media_Trends[[#This Row],[Shares]]+bbdd_Social_Media_Trends[[#This Row],[Comments]]</f>
        <v>341251</v>
      </c>
      <c r="M467">
        <f>bbdd_Social_Media_Trends[[#This Row],[Interactions]]/bbdd_Social_Media_Trends[[#This Row],[Views]]</f>
        <v>7.7586281376027605E-2</v>
      </c>
      <c r="N467" s="1" t="s">
        <v>22</v>
      </c>
      <c r="O467" s="4">
        <f t="shared" si="7"/>
        <v>0</v>
      </c>
    </row>
    <row r="468" spans="1:15" hidden="1">
      <c r="A468" s="1" t="s">
        <v>508</v>
      </c>
      <c r="B468" s="2">
        <v>44898</v>
      </c>
      <c r="C468" s="13" t="str">
        <f>TEXT(bbdd_Social_Media_Trends[[#This Row],[Post_Date]],"aaaa-mm")</f>
        <v>2022-12</v>
      </c>
      <c r="D468" s="1" t="s">
        <v>24</v>
      </c>
      <c r="E468" s="1" t="s">
        <v>52</v>
      </c>
      <c r="F468" s="1" t="s">
        <v>36</v>
      </c>
      <c r="G468" s="1" t="s">
        <v>28</v>
      </c>
      <c r="H468">
        <v>3684089</v>
      </c>
      <c r="I468">
        <v>213042</v>
      </c>
      <c r="J468">
        <v>71881</v>
      </c>
      <c r="K468">
        <v>21008</v>
      </c>
      <c r="L468">
        <f>bbdd_Social_Media_Trends[[#This Row],[Likes]]+bbdd_Social_Media_Trends[[#This Row],[Shares]]+bbdd_Social_Media_Trends[[#This Row],[Comments]]</f>
        <v>305931</v>
      </c>
      <c r="M468">
        <f>bbdd_Social_Media_Trends[[#This Row],[Interactions]]/bbdd_Social_Media_Trends[[#This Row],[Views]]</f>
        <v>8.3041153457476188E-2</v>
      </c>
      <c r="N468" s="1" t="s">
        <v>29</v>
      </c>
      <c r="O468" s="4">
        <f t="shared" si="7"/>
        <v>0</v>
      </c>
    </row>
    <row r="469" spans="1:15" hidden="1">
      <c r="A469" s="1" t="s">
        <v>509</v>
      </c>
      <c r="B469" s="2">
        <v>44910</v>
      </c>
      <c r="C469" s="13" t="str">
        <f>TEXT(bbdd_Social_Media_Trends[[#This Row],[Post_Date]],"aaaa-mm")</f>
        <v>2022-12</v>
      </c>
      <c r="D469" s="1" t="s">
        <v>24</v>
      </c>
      <c r="E469" s="1" t="s">
        <v>52</v>
      </c>
      <c r="F469" s="1" t="s">
        <v>32</v>
      </c>
      <c r="G469" s="1" t="s">
        <v>60</v>
      </c>
      <c r="H469">
        <v>2524980</v>
      </c>
      <c r="I469">
        <v>18862</v>
      </c>
      <c r="J469">
        <v>77762</v>
      </c>
      <c r="K469">
        <v>16925</v>
      </c>
      <c r="L469">
        <f>bbdd_Social_Media_Trends[[#This Row],[Likes]]+bbdd_Social_Media_Trends[[#This Row],[Shares]]+bbdd_Social_Media_Trends[[#This Row],[Comments]]</f>
        <v>113549</v>
      </c>
      <c r="M469">
        <f>bbdd_Social_Media_Trends[[#This Row],[Interactions]]/bbdd_Social_Media_Trends[[#This Row],[Views]]</f>
        <v>4.497025719015596E-2</v>
      </c>
      <c r="N469" s="1" t="s">
        <v>29</v>
      </c>
      <c r="O469" s="4">
        <f t="shared" si="7"/>
        <v>0</v>
      </c>
    </row>
    <row r="470" spans="1:15" hidden="1">
      <c r="A470" s="1" t="s">
        <v>510</v>
      </c>
      <c r="B470" s="2">
        <v>45140</v>
      </c>
      <c r="C470" s="13" t="str">
        <f>TEXT(bbdd_Social_Media_Trends[[#This Row],[Post_Date]],"aaaa-mm")</f>
        <v>2023-08</v>
      </c>
      <c r="D470" s="1" t="s">
        <v>24</v>
      </c>
      <c r="E470" s="1" t="s">
        <v>13</v>
      </c>
      <c r="F470" s="1" t="s">
        <v>20</v>
      </c>
      <c r="G470" s="1" t="s">
        <v>15</v>
      </c>
      <c r="H470">
        <v>3061168</v>
      </c>
      <c r="I470">
        <v>14811</v>
      </c>
      <c r="J470">
        <v>49603</v>
      </c>
      <c r="K470">
        <v>11285</v>
      </c>
      <c r="L470">
        <f>bbdd_Social_Media_Trends[[#This Row],[Likes]]+bbdd_Social_Media_Trends[[#This Row],[Shares]]+bbdd_Social_Media_Trends[[#This Row],[Comments]]</f>
        <v>75699</v>
      </c>
      <c r="M470">
        <f>bbdd_Social_Media_Trends[[#This Row],[Interactions]]/bbdd_Social_Media_Trends[[#This Row],[Views]]</f>
        <v>2.4728796328721585E-2</v>
      </c>
      <c r="N470" s="1" t="s">
        <v>29</v>
      </c>
      <c r="O470" s="4">
        <f t="shared" si="7"/>
        <v>0</v>
      </c>
    </row>
    <row r="471" spans="1:15" hidden="1">
      <c r="A471" s="1" t="s">
        <v>511</v>
      </c>
      <c r="B471" s="2">
        <v>44564</v>
      </c>
      <c r="C471" s="13" t="str">
        <f>TEXT(bbdd_Social_Media_Trends[[#This Row],[Post_Date]],"aaaa-mm")</f>
        <v>2022-01</v>
      </c>
      <c r="D471" s="1" t="s">
        <v>18</v>
      </c>
      <c r="E471" s="1" t="s">
        <v>49</v>
      </c>
      <c r="F471" s="1" t="s">
        <v>41</v>
      </c>
      <c r="G471" s="1" t="s">
        <v>15</v>
      </c>
      <c r="H471">
        <v>275149</v>
      </c>
      <c r="I471">
        <v>149844</v>
      </c>
      <c r="J471">
        <v>9065</v>
      </c>
      <c r="K471">
        <v>35899</v>
      </c>
      <c r="L471">
        <f>bbdd_Social_Media_Trends[[#This Row],[Likes]]+bbdd_Social_Media_Trends[[#This Row],[Shares]]+bbdd_Social_Media_Trends[[#This Row],[Comments]]</f>
        <v>194808</v>
      </c>
      <c r="M471">
        <f>bbdd_Social_Media_Trends[[#This Row],[Interactions]]/bbdd_Social_Media_Trends[[#This Row],[Views]]</f>
        <v>0.70800911506129405</v>
      </c>
      <c r="N471" s="1" t="s">
        <v>22</v>
      </c>
      <c r="O471" s="4">
        <f t="shared" si="7"/>
        <v>0</v>
      </c>
    </row>
    <row r="472" spans="1:15">
      <c r="A472" s="1" t="s">
        <v>512</v>
      </c>
      <c r="B472" s="2">
        <v>44890</v>
      </c>
      <c r="C472" s="13" t="str">
        <f>TEXT(bbdd_Social_Media_Trends[[#This Row],[Post_Date]],"aaaa-mm")</f>
        <v>2022-11</v>
      </c>
      <c r="D472" s="1" t="s">
        <v>27</v>
      </c>
      <c r="E472" s="1" t="s">
        <v>57</v>
      </c>
      <c r="F472" s="1" t="s">
        <v>36</v>
      </c>
      <c r="G472" s="1" t="s">
        <v>21</v>
      </c>
      <c r="H472">
        <v>4867109</v>
      </c>
      <c r="I472">
        <v>249339</v>
      </c>
      <c r="J472">
        <v>46801</v>
      </c>
      <c r="K472">
        <v>20110</v>
      </c>
      <c r="L472">
        <f>bbdd_Social_Media_Trends[[#This Row],[Likes]]+bbdd_Social_Media_Trends[[#This Row],[Shares]]+bbdd_Social_Media_Trends[[#This Row],[Comments]]</f>
        <v>316250</v>
      </c>
      <c r="M472">
        <f>bbdd_Social_Media_Trends[[#This Row],[Interactions]]/bbdd_Social_Media_Trends[[#This Row],[Views]]</f>
        <v>6.4976970928738192E-2</v>
      </c>
      <c r="N472" s="1" t="s">
        <v>22</v>
      </c>
      <c r="O472" s="4">
        <f t="shared" si="7"/>
        <v>0</v>
      </c>
    </row>
    <row r="473" spans="1:15" hidden="1">
      <c r="A473" s="1" t="s">
        <v>513</v>
      </c>
      <c r="B473" s="2">
        <v>44573</v>
      </c>
      <c r="C473" s="13" t="str">
        <f>TEXT(bbdd_Social_Media_Trends[[#This Row],[Post_Date]],"aaaa-mm")</f>
        <v>2022-01</v>
      </c>
      <c r="D473" s="1" t="s">
        <v>12</v>
      </c>
      <c r="E473" s="1" t="s">
        <v>59</v>
      </c>
      <c r="F473" s="1" t="s">
        <v>36</v>
      </c>
      <c r="G473" s="1" t="s">
        <v>28</v>
      </c>
      <c r="H473">
        <v>1123564</v>
      </c>
      <c r="I473">
        <v>306470</v>
      </c>
      <c r="J473">
        <v>76377</v>
      </c>
      <c r="K473">
        <v>46344</v>
      </c>
      <c r="L473">
        <f>bbdd_Social_Media_Trends[[#This Row],[Likes]]+bbdd_Social_Media_Trends[[#This Row],[Shares]]+bbdd_Social_Media_Trends[[#This Row],[Comments]]</f>
        <v>429191</v>
      </c>
      <c r="M473">
        <f>bbdd_Social_Media_Trends[[#This Row],[Interactions]]/bbdd_Social_Media_Trends[[#This Row],[Views]]</f>
        <v>0.38199070101925658</v>
      </c>
      <c r="N473" s="1" t="s">
        <v>29</v>
      </c>
      <c r="O473" s="4">
        <f t="shared" si="7"/>
        <v>0</v>
      </c>
    </row>
    <row r="474" spans="1:15" hidden="1">
      <c r="A474" s="1" t="s">
        <v>514</v>
      </c>
      <c r="B474" s="2">
        <v>44917</v>
      </c>
      <c r="C474" s="13" t="str">
        <f>TEXT(bbdd_Social_Media_Trends[[#This Row],[Post_Date]],"aaaa-mm")</f>
        <v>2022-12</v>
      </c>
      <c r="D474" s="1" t="s">
        <v>12</v>
      </c>
      <c r="E474" s="1" t="s">
        <v>49</v>
      </c>
      <c r="F474" s="1" t="s">
        <v>41</v>
      </c>
      <c r="G474" s="1" t="s">
        <v>37</v>
      </c>
      <c r="H474">
        <v>3501632</v>
      </c>
      <c r="I474">
        <v>326063</v>
      </c>
      <c r="J474">
        <v>24819</v>
      </c>
      <c r="K474">
        <v>11649</v>
      </c>
      <c r="L474">
        <f>bbdd_Social_Media_Trends[[#This Row],[Likes]]+bbdd_Social_Media_Trends[[#This Row],[Shares]]+bbdd_Social_Media_Trends[[#This Row],[Comments]]</f>
        <v>362531</v>
      </c>
      <c r="M474">
        <f>bbdd_Social_Media_Trends[[#This Row],[Interactions]]/bbdd_Social_Media_Trends[[#This Row],[Views]]</f>
        <v>0.10353201021695027</v>
      </c>
      <c r="N474" s="1" t="s">
        <v>29</v>
      </c>
      <c r="O474" s="4">
        <f t="shared" si="7"/>
        <v>0</v>
      </c>
    </row>
    <row r="475" spans="1:15">
      <c r="A475" s="1" t="s">
        <v>515</v>
      </c>
      <c r="B475" s="2">
        <v>45277</v>
      </c>
      <c r="C475" s="13" t="str">
        <f>TEXT(bbdd_Social_Media_Trends[[#This Row],[Post_Date]],"aaaa-mm")</f>
        <v>2023-12</v>
      </c>
      <c r="D475" s="1" t="s">
        <v>27</v>
      </c>
      <c r="E475" s="1" t="s">
        <v>35</v>
      </c>
      <c r="F475" s="1" t="s">
        <v>32</v>
      </c>
      <c r="G475" s="1" t="s">
        <v>15</v>
      </c>
      <c r="H475">
        <v>4874267</v>
      </c>
      <c r="I475">
        <v>432865</v>
      </c>
      <c r="J475">
        <v>34178</v>
      </c>
      <c r="K475">
        <v>19828</v>
      </c>
      <c r="L475">
        <f>bbdd_Social_Media_Trends[[#This Row],[Likes]]+bbdd_Social_Media_Trends[[#This Row],[Shares]]+bbdd_Social_Media_Trends[[#This Row],[Comments]]</f>
        <v>486871</v>
      </c>
      <c r="M475">
        <f>bbdd_Social_Media_Trends[[#This Row],[Interactions]]/bbdd_Social_Media_Trends[[#This Row],[Views]]</f>
        <v>9.9885993114451871E-2</v>
      </c>
      <c r="N475" s="1" t="s">
        <v>16</v>
      </c>
      <c r="O475" s="4">
        <f t="shared" si="7"/>
        <v>0</v>
      </c>
    </row>
    <row r="476" spans="1:15" hidden="1">
      <c r="A476" s="1" t="s">
        <v>516</v>
      </c>
      <c r="B476" s="2">
        <v>44695</v>
      </c>
      <c r="C476" s="13" t="str">
        <f>TEXT(bbdd_Social_Media_Trends[[#This Row],[Post_Date]],"aaaa-mm")</f>
        <v>2022-05</v>
      </c>
      <c r="D476" s="1" t="s">
        <v>18</v>
      </c>
      <c r="E476" s="1" t="s">
        <v>13</v>
      </c>
      <c r="F476" s="1" t="s">
        <v>41</v>
      </c>
      <c r="G476" s="1" t="s">
        <v>60</v>
      </c>
      <c r="H476">
        <v>1137375</v>
      </c>
      <c r="I476">
        <v>118437</v>
      </c>
      <c r="J476">
        <v>23946</v>
      </c>
      <c r="K476">
        <v>24358</v>
      </c>
      <c r="L476">
        <f>bbdd_Social_Media_Trends[[#This Row],[Likes]]+bbdd_Social_Media_Trends[[#This Row],[Shares]]+bbdd_Social_Media_Trends[[#This Row],[Comments]]</f>
        <v>166741</v>
      </c>
      <c r="M476">
        <f>bbdd_Social_Media_Trends[[#This Row],[Interactions]]/bbdd_Social_Media_Trends[[#This Row],[Views]]</f>
        <v>0.14660160457193097</v>
      </c>
      <c r="N476" s="1" t="s">
        <v>16</v>
      </c>
      <c r="O476" s="4">
        <f t="shared" si="7"/>
        <v>0</v>
      </c>
    </row>
    <row r="477" spans="1:15">
      <c r="A477" s="1" t="s">
        <v>517</v>
      </c>
      <c r="B477" s="2">
        <v>44741</v>
      </c>
      <c r="C477" s="13" t="str">
        <f>TEXT(bbdd_Social_Media_Trends[[#This Row],[Post_Date]],"aaaa-mm")</f>
        <v>2022-06</v>
      </c>
      <c r="D477" s="1" t="s">
        <v>27</v>
      </c>
      <c r="E477" s="1" t="s">
        <v>19</v>
      </c>
      <c r="F477" s="1" t="s">
        <v>41</v>
      </c>
      <c r="G477" s="1" t="s">
        <v>44</v>
      </c>
      <c r="H477">
        <v>2623136</v>
      </c>
      <c r="I477">
        <v>134723</v>
      </c>
      <c r="J477">
        <v>43056</v>
      </c>
      <c r="K477">
        <v>37987</v>
      </c>
      <c r="L477">
        <f>bbdd_Social_Media_Trends[[#This Row],[Likes]]+bbdd_Social_Media_Trends[[#This Row],[Shares]]+bbdd_Social_Media_Trends[[#This Row],[Comments]]</f>
        <v>215766</v>
      </c>
      <c r="M477">
        <f>bbdd_Social_Media_Trends[[#This Row],[Interactions]]/bbdd_Social_Media_Trends[[#This Row],[Views]]</f>
        <v>8.2254980298390928E-2</v>
      </c>
      <c r="N477" s="1" t="s">
        <v>29</v>
      </c>
      <c r="O477" s="4">
        <f t="shared" si="7"/>
        <v>0</v>
      </c>
    </row>
    <row r="478" spans="1:15">
      <c r="A478" s="1" t="s">
        <v>518</v>
      </c>
      <c r="B478" s="2">
        <v>45196</v>
      </c>
      <c r="C478" s="13" t="str">
        <f>TEXT(bbdd_Social_Media_Trends[[#This Row],[Post_Date]],"aaaa-mm")</f>
        <v>2023-09</v>
      </c>
      <c r="D478" s="1" t="s">
        <v>27</v>
      </c>
      <c r="E478" s="1" t="s">
        <v>52</v>
      </c>
      <c r="F478" s="1" t="s">
        <v>41</v>
      </c>
      <c r="G478" s="1" t="s">
        <v>21</v>
      </c>
      <c r="H478">
        <v>4473535</v>
      </c>
      <c r="I478">
        <v>329945</v>
      </c>
      <c r="J478">
        <v>58746</v>
      </c>
      <c r="K478">
        <v>11543</v>
      </c>
      <c r="L478">
        <f>bbdd_Social_Media_Trends[[#This Row],[Likes]]+bbdd_Social_Media_Trends[[#This Row],[Shares]]+bbdd_Social_Media_Trends[[#This Row],[Comments]]</f>
        <v>400234</v>
      </c>
      <c r="M478">
        <f>bbdd_Social_Media_Trends[[#This Row],[Interactions]]/bbdd_Social_Media_Trends[[#This Row],[Views]]</f>
        <v>8.9467054577643854E-2</v>
      </c>
      <c r="N478" s="1" t="s">
        <v>29</v>
      </c>
      <c r="O478" s="4">
        <f t="shared" si="7"/>
        <v>0</v>
      </c>
    </row>
    <row r="479" spans="1:15" hidden="1">
      <c r="A479" s="1" t="s">
        <v>519</v>
      </c>
      <c r="B479" s="2">
        <v>45265</v>
      </c>
      <c r="C479" s="13" t="str">
        <f>TEXT(bbdd_Social_Media_Trends[[#This Row],[Post_Date]],"aaaa-mm")</f>
        <v>2023-12</v>
      </c>
      <c r="D479" s="1" t="s">
        <v>18</v>
      </c>
      <c r="E479" s="1" t="s">
        <v>59</v>
      </c>
      <c r="F479" s="1" t="s">
        <v>14</v>
      </c>
      <c r="G479" s="1" t="s">
        <v>15</v>
      </c>
      <c r="H479">
        <v>2984034</v>
      </c>
      <c r="I479">
        <v>227827</v>
      </c>
      <c r="J479">
        <v>65757</v>
      </c>
      <c r="K479">
        <v>27104</v>
      </c>
      <c r="L479">
        <f>bbdd_Social_Media_Trends[[#This Row],[Likes]]+bbdd_Social_Media_Trends[[#This Row],[Shares]]+bbdd_Social_Media_Trends[[#This Row],[Comments]]</f>
        <v>320688</v>
      </c>
      <c r="M479">
        <f>bbdd_Social_Media_Trends[[#This Row],[Interactions]]/bbdd_Social_Media_Trends[[#This Row],[Views]]</f>
        <v>0.10746794440009731</v>
      </c>
      <c r="N479" s="1" t="s">
        <v>16</v>
      </c>
      <c r="O479" s="4">
        <f t="shared" si="7"/>
        <v>0</v>
      </c>
    </row>
    <row r="480" spans="1:15" hidden="1">
      <c r="A480" s="1" t="s">
        <v>520</v>
      </c>
      <c r="B480" s="2">
        <v>45078</v>
      </c>
      <c r="C480" s="13" t="str">
        <f>TEXT(bbdd_Social_Media_Trends[[#This Row],[Post_Date]],"aaaa-mm")</f>
        <v>2023-06</v>
      </c>
      <c r="D480" s="1" t="s">
        <v>24</v>
      </c>
      <c r="E480" s="1" t="s">
        <v>52</v>
      </c>
      <c r="F480" s="1" t="s">
        <v>47</v>
      </c>
      <c r="G480" s="1" t="s">
        <v>21</v>
      </c>
      <c r="H480">
        <v>3033602</v>
      </c>
      <c r="I480">
        <v>338637</v>
      </c>
      <c r="J480">
        <v>28669</v>
      </c>
      <c r="K480">
        <v>36429</v>
      </c>
      <c r="L480">
        <f>bbdd_Social_Media_Trends[[#This Row],[Likes]]+bbdd_Social_Media_Trends[[#This Row],[Shares]]+bbdd_Social_Media_Trends[[#This Row],[Comments]]</f>
        <v>403735</v>
      </c>
      <c r="M480">
        <f>bbdd_Social_Media_Trends[[#This Row],[Interactions]]/bbdd_Social_Media_Trends[[#This Row],[Views]]</f>
        <v>0.13308766278503245</v>
      </c>
      <c r="N480" s="1" t="s">
        <v>29</v>
      </c>
      <c r="O480" s="4">
        <f t="shared" si="7"/>
        <v>0</v>
      </c>
    </row>
    <row r="481" spans="1:15" hidden="1">
      <c r="A481" s="1" t="s">
        <v>521</v>
      </c>
      <c r="B481" s="2">
        <v>44621</v>
      </c>
      <c r="C481" s="13" t="str">
        <f>TEXT(bbdd_Social_Media_Trends[[#This Row],[Post_Date]],"aaaa-mm")</f>
        <v>2022-03</v>
      </c>
      <c r="D481" s="1" t="s">
        <v>18</v>
      </c>
      <c r="E481" s="1" t="s">
        <v>46</v>
      </c>
      <c r="F481" s="1" t="s">
        <v>20</v>
      </c>
      <c r="G481" s="1" t="s">
        <v>25</v>
      </c>
      <c r="H481">
        <v>3683276</v>
      </c>
      <c r="I481">
        <v>428789</v>
      </c>
      <c r="J481">
        <v>65984</v>
      </c>
      <c r="K481">
        <v>5073</v>
      </c>
      <c r="L481">
        <f>bbdd_Social_Media_Trends[[#This Row],[Likes]]+bbdd_Social_Media_Trends[[#This Row],[Shares]]+bbdd_Social_Media_Trends[[#This Row],[Comments]]</f>
        <v>499846</v>
      </c>
      <c r="M481">
        <f>bbdd_Social_Media_Trends[[#This Row],[Interactions]]/bbdd_Social_Media_Trends[[#This Row],[Views]]</f>
        <v>0.13570690874102292</v>
      </c>
      <c r="N481" s="1" t="s">
        <v>16</v>
      </c>
      <c r="O481" s="4">
        <f t="shared" si="7"/>
        <v>0</v>
      </c>
    </row>
    <row r="482" spans="1:15" hidden="1">
      <c r="A482" s="1" t="s">
        <v>522</v>
      </c>
      <c r="B482" s="2">
        <v>44820</v>
      </c>
      <c r="C482" s="13" t="str">
        <f>TEXT(bbdd_Social_Media_Trends[[#This Row],[Post_Date]],"aaaa-mm")</f>
        <v>2022-09</v>
      </c>
      <c r="D482" s="1" t="s">
        <v>18</v>
      </c>
      <c r="E482" s="1" t="s">
        <v>31</v>
      </c>
      <c r="F482" s="1" t="s">
        <v>20</v>
      </c>
      <c r="G482" s="1" t="s">
        <v>15</v>
      </c>
      <c r="H482">
        <v>2836012</v>
      </c>
      <c r="I482">
        <v>183713</v>
      </c>
      <c r="J482">
        <v>10028</v>
      </c>
      <c r="K482">
        <v>21436</v>
      </c>
      <c r="L482">
        <f>bbdd_Social_Media_Trends[[#This Row],[Likes]]+bbdd_Social_Media_Trends[[#This Row],[Shares]]+bbdd_Social_Media_Trends[[#This Row],[Comments]]</f>
        <v>215177</v>
      </c>
      <c r="M482">
        <f>bbdd_Social_Media_Trends[[#This Row],[Interactions]]/bbdd_Social_Media_Trends[[#This Row],[Views]]</f>
        <v>7.5873092215406709E-2</v>
      </c>
      <c r="N482" s="1" t="s">
        <v>22</v>
      </c>
      <c r="O482" s="4">
        <f t="shared" si="7"/>
        <v>0</v>
      </c>
    </row>
    <row r="483" spans="1:15" hidden="1">
      <c r="A483" s="1" t="s">
        <v>523</v>
      </c>
      <c r="B483" s="2">
        <v>44843</v>
      </c>
      <c r="C483" s="13" t="str">
        <f>TEXT(bbdd_Social_Media_Trends[[#This Row],[Post_Date]],"aaaa-mm")</f>
        <v>2022-10</v>
      </c>
      <c r="D483" s="1" t="s">
        <v>12</v>
      </c>
      <c r="E483" s="1" t="s">
        <v>31</v>
      </c>
      <c r="F483" s="1" t="s">
        <v>14</v>
      </c>
      <c r="G483" s="1" t="s">
        <v>15</v>
      </c>
      <c r="H483">
        <v>3099164</v>
      </c>
      <c r="I483">
        <v>427255</v>
      </c>
      <c r="J483">
        <v>17081</v>
      </c>
      <c r="K483">
        <v>23481</v>
      </c>
      <c r="L483">
        <f>bbdd_Social_Media_Trends[[#This Row],[Likes]]+bbdd_Social_Media_Trends[[#This Row],[Shares]]+bbdd_Social_Media_Trends[[#This Row],[Comments]]</f>
        <v>467817</v>
      </c>
      <c r="M483">
        <f>bbdd_Social_Media_Trends[[#This Row],[Interactions]]/bbdd_Social_Media_Trends[[#This Row],[Views]]</f>
        <v>0.15094941732673714</v>
      </c>
      <c r="N483" s="1" t="s">
        <v>22</v>
      </c>
      <c r="O483" s="4">
        <f t="shared" si="7"/>
        <v>0</v>
      </c>
    </row>
    <row r="484" spans="1:15" hidden="1">
      <c r="A484" s="1" t="s">
        <v>524</v>
      </c>
      <c r="B484" s="2">
        <v>45115</v>
      </c>
      <c r="C484" s="13" t="str">
        <f>TEXT(bbdd_Social_Media_Trends[[#This Row],[Post_Date]],"aaaa-mm")</f>
        <v>2023-07</v>
      </c>
      <c r="D484" s="1" t="s">
        <v>18</v>
      </c>
      <c r="E484" s="1" t="s">
        <v>57</v>
      </c>
      <c r="F484" s="1" t="s">
        <v>41</v>
      </c>
      <c r="G484" s="1" t="s">
        <v>15</v>
      </c>
      <c r="H484">
        <v>2682414</v>
      </c>
      <c r="I484">
        <v>401508</v>
      </c>
      <c r="J484">
        <v>59012</v>
      </c>
      <c r="K484">
        <v>3275</v>
      </c>
      <c r="L484">
        <f>bbdd_Social_Media_Trends[[#This Row],[Likes]]+bbdd_Social_Media_Trends[[#This Row],[Shares]]+bbdd_Social_Media_Trends[[#This Row],[Comments]]</f>
        <v>463795</v>
      </c>
      <c r="M484">
        <f>bbdd_Social_Media_Trends[[#This Row],[Interactions]]/bbdd_Social_Media_Trends[[#This Row],[Views]]</f>
        <v>0.17290209490406774</v>
      </c>
      <c r="N484" s="1" t="s">
        <v>16</v>
      </c>
      <c r="O484" s="4">
        <f t="shared" si="7"/>
        <v>0</v>
      </c>
    </row>
    <row r="485" spans="1:15" hidden="1">
      <c r="A485" s="1" t="s">
        <v>525</v>
      </c>
      <c r="B485" s="2">
        <v>44604</v>
      </c>
      <c r="C485" s="13" t="str">
        <f>TEXT(bbdd_Social_Media_Trends[[#This Row],[Post_Date]],"aaaa-mm")</f>
        <v>2022-02</v>
      </c>
      <c r="D485" s="1" t="s">
        <v>12</v>
      </c>
      <c r="E485" s="1" t="s">
        <v>13</v>
      </c>
      <c r="F485" s="1" t="s">
        <v>32</v>
      </c>
      <c r="G485" s="1" t="s">
        <v>44</v>
      </c>
      <c r="H485">
        <v>2872586</v>
      </c>
      <c r="I485">
        <v>304584</v>
      </c>
      <c r="J485">
        <v>57452</v>
      </c>
      <c r="K485">
        <v>40015</v>
      </c>
      <c r="L485">
        <f>bbdd_Social_Media_Trends[[#This Row],[Likes]]+bbdd_Social_Media_Trends[[#This Row],[Shares]]+bbdd_Social_Media_Trends[[#This Row],[Comments]]</f>
        <v>402051</v>
      </c>
      <c r="M485">
        <f>bbdd_Social_Media_Trends[[#This Row],[Interactions]]/bbdd_Social_Media_Trends[[#This Row],[Views]]</f>
        <v>0.13996134493449455</v>
      </c>
      <c r="N485" s="1" t="s">
        <v>16</v>
      </c>
      <c r="O485" s="4">
        <f t="shared" si="7"/>
        <v>0</v>
      </c>
    </row>
    <row r="486" spans="1:15" hidden="1">
      <c r="A486" s="1" t="s">
        <v>526</v>
      </c>
      <c r="B486" s="2">
        <v>44935</v>
      </c>
      <c r="C486" s="13" t="str">
        <f>TEXT(bbdd_Social_Media_Trends[[#This Row],[Post_Date]],"aaaa-mm")</f>
        <v>2023-01</v>
      </c>
      <c r="D486" s="1" t="s">
        <v>12</v>
      </c>
      <c r="E486" s="1" t="s">
        <v>46</v>
      </c>
      <c r="F486" s="1" t="s">
        <v>14</v>
      </c>
      <c r="G486" s="1" t="s">
        <v>37</v>
      </c>
      <c r="H486">
        <v>4174438</v>
      </c>
      <c r="I486">
        <v>141088</v>
      </c>
      <c r="J486">
        <v>4035</v>
      </c>
      <c r="K486">
        <v>3107</v>
      </c>
      <c r="L486">
        <f>bbdd_Social_Media_Trends[[#This Row],[Likes]]+bbdd_Social_Media_Trends[[#This Row],[Shares]]+bbdd_Social_Media_Trends[[#This Row],[Comments]]</f>
        <v>148230</v>
      </c>
      <c r="M486">
        <f>bbdd_Social_Media_Trends[[#This Row],[Interactions]]/bbdd_Social_Media_Trends[[#This Row],[Views]]</f>
        <v>3.5508971507062746E-2</v>
      </c>
      <c r="N486" s="1" t="s">
        <v>22</v>
      </c>
      <c r="O486" s="4">
        <f t="shared" si="7"/>
        <v>0</v>
      </c>
    </row>
    <row r="487" spans="1:15">
      <c r="A487" s="1" t="s">
        <v>527</v>
      </c>
      <c r="B487" s="2">
        <v>45161</v>
      </c>
      <c r="C487" s="13" t="str">
        <f>TEXT(bbdd_Social_Media_Trends[[#This Row],[Post_Date]],"aaaa-mm")</f>
        <v>2023-08</v>
      </c>
      <c r="D487" s="1" t="s">
        <v>27</v>
      </c>
      <c r="E487" s="1" t="s">
        <v>57</v>
      </c>
      <c r="F487" s="1" t="s">
        <v>41</v>
      </c>
      <c r="G487" s="1" t="s">
        <v>60</v>
      </c>
      <c r="H487">
        <v>4086758</v>
      </c>
      <c r="I487">
        <v>100333</v>
      </c>
      <c r="J487">
        <v>31439</v>
      </c>
      <c r="K487">
        <v>21971</v>
      </c>
      <c r="L487">
        <f>bbdd_Social_Media_Trends[[#This Row],[Likes]]+bbdd_Social_Media_Trends[[#This Row],[Shares]]+bbdd_Social_Media_Trends[[#This Row],[Comments]]</f>
        <v>153743</v>
      </c>
      <c r="M487">
        <f>bbdd_Social_Media_Trends[[#This Row],[Interactions]]/bbdd_Social_Media_Trends[[#This Row],[Views]]</f>
        <v>3.7619795446659672E-2</v>
      </c>
      <c r="N487" s="1" t="s">
        <v>16</v>
      </c>
      <c r="O487" s="4">
        <f t="shared" si="7"/>
        <v>0</v>
      </c>
    </row>
    <row r="488" spans="1:15">
      <c r="A488" s="1" t="s">
        <v>528</v>
      </c>
      <c r="B488" s="2">
        <v>45074</v>
      </c>
      <c r="C488" s="13" t="str">
        <f>TEXT(bbdd_Social_Media_Trends[[#This Row],[Post_Date]],"aaaa-mm")</f>
        <v>2023-05</v>
      </c>
      <c r="D488" s="1" t="s">
        <v>27</v>
      </c>
      <c r="E488" s="1" t="s">
        <v>52</v>
      </c>
      <c r="F488" s="1" t="s">
        <v>32</v>
      </c>
      <c r="G488" s="1" t="s">
        <v>28</v>
      </c>
      <c r="H488">
        <v>3574391</v>
      </c>
      <c r="I488">
        <v>163649</v>
      </c>
      <c r="J488">
        <v>27522</v>
      </c>
      <c r="K488">
        <v>2558</v>
      </c>
      <c r="L488">
        <f>bbdd_Social_Media_Trends[[#This Row],[Likes]]+bbdd_Social_Media_Trends[[#This Row],[Shares]]+bbdd_Social_Media_Trends[[#This Row],[Comments]]</f>
        <v>193729</v>
      </c>
      <c r="M488">
        <f>bbdd_Social_Media_Trends[[#This Row],[Interactions]]/bbdd_Social_Media_Trends[[#This Row],[Views]]</f>
        <v>5.4199162878375645E-2</v>
      </c>
      <c r="N488" s="1" t="s">
        <v>22</v>
      </c>
      <c r="O488" s="4">
        <f t="shared" si="7"/>
        <v>0</v>
      </c>
    </row>
    <row r="489" spans="1:15" hidden="1">
      <c r="A489" s="1" t="s">
        <v>529</v>
      </c>
      <c r="B489" s="2">
        <v>44832</v>
      </c>
      <c r="C489" s="13" t="str">
        <f>TEXT(bbdd_Social_Media_Trends[[#This Row],[Post_Date]],"aaaa-mm")</f>
        <v>2022-09</v>
      </c>
      <c r="D489" s="1" t="s">
        <v>18</v>
      </c>
      <c r="E489" s="1" t="s">
        <v>31</v>
      </c>
      <c r="F489" s="1" t="s">
        <v>32</v>
      </c>
      <c r="G489" s="1" t="s">
        <v>60</v>
      </c>
      <c r="H489">
        <v>4533957</v>
      </c>
      <c r="I489">
        <v>278567</v>
      </c>
      <c r="J489">
        <v>60593</v>
      </c>
      <c r="K489">
        <v>12923</v>
      </c>
      <c r="L489">
        <f>bbdd_Social_Media_Trends[[#This Row],[Likes]]+bbdd_Social_Media_Trends[[#This Row],[Shares]]+bbdd_Social_Media_Trends[[#This Row],[Comments]]</f>
        <v>352083</v>
      </c>
      <c r="M489">
        <f>bbdd_Social_Media_Trends[[#This Row],[Interactions]]/bbdd_Social_Media_Trends[[#This Row],[Views]]</f>
        <v>7.765468441804807E-2</v>
      </c>
      <c r="N489" s="1" t="s">
        <v>22</v>
      </c>
      <c r="O489" s="4">
        <f t="shared" si="7"/>
        <v>0</v>
      </c>
    </row>
    <row r="490" spans="1:15">
      <c r="A490" s="1" t="s">
        <v>530</v>
      </c>
      <c r="B490" s="2">
        <v>44995</v>
      </c>
      <c r="C490" s="13" t="str">
        <f>TEXT(bbdd_Social_Media_Trends[[#This Row],[Post_Date]],"aaaa-mm")</f>
        <v>2023-03</v>
      </c>
      <c r="D490" s="1" t="s">
        <v>27</v>
      </c>
      <c r="E490" s="1" t="s">
        <v>35</v>
      </c>
      <c r="F490" s="1" t="s">
        <v>32</v>
      </c>
      <c r="G490" s="1" t="s">
        <v>44</v>
      </c>
      <c r="H490">
        <v>3747425</v>
      </c>
      <c r="I490">
        <v>488131</v>
      </c>
      <c r="J490">
        <v>30145</v>
      </c>
      <c r="K490">
        <v>34060</v>
      </c>
      <c r="L490">
        <f>bbdd_Social_Media_Trends[[#This Row],[Likes]]+bbdd_Social_Media_Trends[[#This Row],[Shares]]+bbdd_Social_Media_Trends[[#This Row],[Comments]]</f>
        <v>552336</v>
      </c>
      <c r="M490">
        <f>bbdd_Social_Media_Trends[[#This Row],[Interactions]]/bbdd_Social_Media_Trends[[#This Row],[Views]]</f>
        <v>0.14739080835507049</v>
      </c>
      <c r="N490" s="1" t="s">
        <v>29</v>
      </c>
      <c r="O490" s="4">
        <f t="shared" si="7"/>
        <v>0</v>
      </c>
    </row>
    <row r="491" spans="1:15" hidden="1">
      <c r="A491" s="1" t="s">
        <v>531</v>
      </c>
      <c r="B491" s="2">
        <v>45083</v>
      </c>
      <c r="C491" s="13" t="str">
        <f>TEXT(bbdd_Social_Media_Trends[[#This Row],[Post_Date]],"aaaa-mm")</f>
        <v>2023-06</v>
      </c>
      <c r="D491" s="1" t="s">
        <v>18</v>
      </c>
      <c r="E491" s="1" t="s">
        <v>39</v>
      </c>
      <c r="F491" s="1" t="s">
        <v>36</v>
      </c>
      <c r="G491" s="1" t="s">
        <v>60</v>
      </c>
      <c r="H491">
        <v>1296124</v>
      </c>
      <c r="I491">
        <v>435551</v>
      </c>
      <c r="J491">
        <v>48934</v>
      </c>
      <c r="K491">
        <v>49483</v>
      </c>
      <c r="L491">
        <f>bbdd_Social_Media_Trends[[#This Row],[Likes]]+bbdd_Social_Media_Trends[[#This Row],[Shares]]+bbdd_Social_Media_Trends[[#This Row],[Comments]]</f>
        <v>533968</v>
      </c>
      <c r="M491">
        <f>bbdd_Social_Media_Trends[[#This Row],[Interactions]]/bbdd_Social_Media_Trends[[#This Row],[Views]]</f>
        <v>0.41197292851609879</v>
      </c>
      <c r="N491" s="1" t="s">
        <v>16</v>
      </c>
      <c r="O491" s="4">
        <f t="shared" si="7"/>
        <v>0</v>
      </c>
    </row>
    <row r="492" spans="1:15" hidden="1">
      <c r="A492" s="1" t="s">
        <v>532</v>
      </c>
      <c r="B492" s="2">
        <v>45041</v>
      </c>
      <c r="C492" s="13" t="str">
        <f>TEXT(bbdd_Social_Media_Trends[[#This Row],[Post_Date]],"aaaa-mm")</f>
        <v>2023-04</v>
      </c>
      <c r="D492" s="1" t="s">
        <v>12</v>
      </c>
      <c r="E492" s="1" t="s">
        <v>57</v>
      </c>
      <c r="F492" s="1" t="s">
        <v>14</v>
      </c>
      <c r="G492" s="1" t="s">
        <v>15</v>
      </c>
      <c r="H492">
        <v>3754208</v>
      </c>
      <c r="I492">
        <v>320167</v>
      </c>
      <c r="J492">
        <v>58134</v>
      </c>
      <c r="K492">
        <v>21693</v>
      </c>
      <c r="L492">
        <f>bbdd_Social_Media_Trends[[#This Row],[Likes]]+bbdd_Social_Media_Trends[[#This Row],[Shares]]+bbdd_Social_Media_Trends[[#This Row],[Comments]]</f>
        <v>399994</v>
      </c>
      <c r="M492">
        <f>bbdd_Social_Media_Trends[[#This Row],[Interactions]]/bbdd_Social_Media_Trends[[#This Row],[Views]]</f>
        <v>0.10654550840017389</v>
      </c>
      <c r="N492" s="1" t="s">
        <v>22</v>
      </c>
      <c r="O492" s="4">
        <f t="shared" si="7"/>
        <v>0</v>
      </c>
    </row>
    <row r="493" spans="1:15" hidden="1">
      <c r="A493" s="1" t="s">
        <v>533</v>
      </c>
      <c r="B493" s="2">
        <v>45178</v>
      </c>
      <c r="C493" s="13" t="str">
        <f>TEXT(bbdd_Social_Media_Trends[[#This Row],[Post_Date]],"aaaa-mm")</f>
        <v>2023-09</v>
      </c>
      <c r="D493" s="1" t="s">
        <v>12</v>
      </c>
      <c r="E493" s="1" t="s">
        <v>35</v>
      </c>
      <c r="F493" s="1" t="s">
        <v>36</v>
      </c>
      <c r="G493" s="1" t="s">
        <v>37</v>
      </c>
      <c r="H493">
        <v>4583841</v>
      </c>
      <c r="I493">
        <v>449919</v>
      </c>
      <c r="J493">
        <v>34524</v>
      </c>
      <c r="K493">
        <v>19323</v>
      </c>
      <c r="L493">
        <f>bbdd_Social_Media_Trends[[#This Row],[Likes]]+bbdd_Social_Media_Trends[[#This Row],[Shares]]+bbdd_Social_Media_Trends[[#This Row],[Comments]]</f>
        <v>503766</v>
      </c>
      <c r="M493">
        <f>bbdd_Social_Media_Trends[[#This Row],[Interactions]]/bbdd_Social_Media_Trends[[#This Row],[Views]]</f>
        <v>0.10990040884925982</v>
      </c>
      <c r="N493" s="1" t="s">
        <v>22</v>
      </c>
      <c r="O493" s="4">
        <f t="shared" si="7"/>
        <v>0</v>
      </c>
    </row>
    <row r="494" spans="1:15" hidden="1">
      <c r="A494" s="1" t="s">
        <v>534</v>
      </c>
      <c r="B494" s="2">
        <v>45139</v>
      </c>
      <c r="C494" s="13" t="str">
        <f>TEXT(bbdd_Social_Media_Trends[[#This Row],[Post_Date]],"aaaa-mm")</f>
        <v>2023-08</v>
      </c>
      <c r="D494" s="1" t="s">
        <v>12</v>
      </c>
      <c r="E494" s="1" t="s">
        <v>49</v>
      </c>
      <c r="F494" s="1" t="s">
        <v>14</v>
      </c>
      <c r="G494" s="1" t="s">
        <v>44</v>
      </c>
      <c r="H494">
        <v>2627566</v>
      </c>
      <c r="I494">
        <v>173288</v>
      </c>
      <c r="J494">
        <v>8666</v>
      </c>
      <c r="K494">
        <v>35026</v>
      </c>
      <c r="L494">
        <f>bbdd_Social_Media_Trends[[#This Row],[Likes]]+bbdd_Social_Media_Trends[[#This Row],[Shares]]+bbdd_Social_Media_Trends[[#This Row],[Comments]]</f>
        <v>216980</v>
      </c>
      <c r="M494">
        <f>bbdd_Social_Media_Trends[[#This Row],[Interactions]]/bbdd_Social_Media_Trends[[#This Row],[Views]]</f>
        <v>8.2578325339877287E-2</v>
      </c>
      <c r="N494" s="1" t="s">
        <v>29</v>
      </c>
      <c r="O494" s="4">
        <f t="shared" si="7"/>
        <v>0</v>
      </c>
    </row>
    <row r="495" spans="1:15" hidden="1">
      <c r="A495" s="1" t="s">
        <v>535</v>
      </c>
      <c r="B495" s="2">
        <v>45176</v>
      </c>
      <c r="C495" s="13" t="str">
        <f>TEXT(bbdd_Social_Media_Trends[[#This Row],[Post_Date]],"aaaa-mm")</f>
        <v>2023-09</v>
      </c>
      <c r="D495" s="1" t="s">
        <v>12</v>
      </c>
      <c r="E495" s="1" t="s">
        <v>31</v>
      </c>
      <c r="F495" s="1" t="s">
        <v>32</v>
      </c>
      <c r="G495" s="1" t="s">
        <v>28</v>
      </c>
      <c r="H495">
        <v>797705</v>
      </c>
      <c r="I495">
        <v>102013</v>
      </c>
      <c r="J495">
        <v>63301</v>
      </c>
      <c r="K495">
        <v>3932</v>
      </c>
      <c r="L495">
        <f>bbdd_Social_Media_Trends[[#This Row],[Likes]]+bbdd_Social_Media_Trends[[#This Row],[Shares]]+bbdd_Social_Media_Trends[[#This Row],[Comments]]</f>
        <v>169246</v>
      </c>
      <c r="M495">
        <f>bbdd_Social_Media_Trends[[#This Row],[Interactions]]/bbdd_Social_Media_Trends[[#This Row],[Views]]</f>
        <v>0.21216615164753888</v>
      </c>
      <c r="N495" s="1" t="s">
        <v>29</v>
      </c>
      <c r="O495" s="4">
        <f t="shared" si="7"/>
        <v>0</v>
      </c>
    </row>
    <row r="496" spans="1:15" hidden="1">
      <c r="A496" s="1" t="s">
        <v>536</v>
      </c>
      <c r="B496" s="2">
        <v>44937</v>
      </c>
      <c r="C496" s="13" t="str">
        <f>TEXT(bbdd_Social_Media_Trends[[#This Row],[Post_Date]],"aaaa-mm")</f>
        <v>2023-01</v>
      </c>
      <c r="D496" s="1" t="s">
        <v>12</v>
      </c>
      <c r="E496" s="1" t="s">
        <v>46</v>
      </c>
      <c r="F496" s="1" t="s">
        <v>36</v>
      </c>
      <c r="G496" s="1" t="s">
        <v>50</v>
      </c>
      <c r="H496">
        <v>3971254</v>
      </c>
      <c r="I496">
        <v>118065</v>
      </c>
      <c r="J496">
        <v>64239</v>
      </c>
      <c r="K496">
        <v>29490</v>
      </c>
      <c r="L496">
        <f>bbdd_Social_Media_Trends[[#This Row],[Likes]]+bbdd_Social_Media_Trends[[#This Row],[Shares]]+bbdd_Social_Media_Trends[[#This Row],[Comments]]</f>
        <v>211794</v>
      </c>
      <c r="M496">
        <f>bbdd_Social_Media_Trends[[#This Row],[Interactions]]/bbdd_Social_Media_Trends[[#This Row],[Views]]</f>
        <v>5.3331768756166187E-2</v>
      </c>
      <c r="N496" s="1" t="s">
        <v>16</v>
      </c>
      <c r="O496" s="4">
        <f t="shared" si="7"/>
        <v>0</v>
      </c>
    </row>
    <row r="497" spans="1:15">
      <c r="A497" s="1" t="s">
        <v>537</v>
      </c>
      <c r="B497" s="2">
        <v>44829</v>
      </c>
      <c r="C497" s="13" t="str">
        <f>TEXT(bbdd_Social_Media_Trends[[#This Row],[Post_Date]],"aaaa-mm")</f>
        <v>2022-09</v>
      </c>
      <c r="D497" s="1" t="s">
        <v>27</v>
      </c>
      <c r="E497" s="1" t="s">
        <v>35</v>
      </c>
      <c r="F497" s="1" t="s">
        <v>32</v>
      </c>
      <c r="G497" s="1" t="s">
        <v>50</v>
      </c>
      <c r="H497">
        <v>4893326</v>
      </c>
      <c r="I497">
        <v>383878</v>
      </c>
      <c r="J497">
        <v>10656</v>
      </c>
      <c r="K497">
        <v>9457</v>
      </c>
      <c r="L497">
        <f>bbdd_Social_Media_Trends[[#This Row],[Likes]]+bbdd_Social_Media_Trends[[#This Row],[Shares]]+bbdd_Social_Media_Trends[[#This Row],[Comments]]</f>
        <v>403991</v>
      </c>
      <c r="M497">
        <f>bbdd_Social_Media_Trends[[#This Row],[Interactions]]/bbdd_Social_Media_Trends[[#This Row],[Views]]</f>
        <v>8.2559592391759709E-2</v>
      </c>
      <c r="N497" s="1" t="s">
        <v>29</v>
      </c>
      <c r="O497" s="4">
        <f t="shared" si="7"/>
        <v>0</v>
      </c>
    </row>
    <row r="498" spans="1:15">
      <c r="A498" s="1" t="s">
        <v>538</v>
      </c>
      <c r="B498" s="2">
        <v>44577</v>
      </c>
      <c r="C498" s="13" t="str">
        <f>TEXT(bbdd_Social_Media_Trends[[#This Row],[Post_Date]],"aaaa-mm")</f>
        <v>2022-01</v>
      </c>
      <c r="D498" s="1" t="s">
        <v>27</v>
      </c>
      <c r="E498" s="1" t="s">
        <v>13</v>
      </c>
      <c r="F498" s="1" t="s">
        <v>20</v>
      </c>
      <c r="G498" s="1" t="s">
        <v>25</v>
      </c>
      <c r="H498">
        <v>4511253</v>
      </c>
      <c r="I498">
        <v>111081</v>
      </c>
      <c r="J498">
        <v>94452</v>
      </c>
      <c r="K498">
        <v>24513</v>
      </c>
      <c r="L498">
        <f>bbdd_Social_Media_Trends[[#This Row],[Likes]]+bbdd_Social_Media_Trends[[#This Row],[Shares]]+bbdd_Social_Media_Trends[[#This Row],[Comments]]</f>
        <v>230046</v>
      </c>
      <c r="M498">
        <f>bbdd_Social_Media_Trends[[#This Row],[Interactions]]/bbdd_Social_Media_Trends[[#This Row],[Views]]</f>
        <v>5.0993814800455659E-2</v>
      </c>
      <c r="N498" s="1" t="s">
        <v>22</v>
      </c>
      <c r="O498" s="4">
        <f t="shared" si="7"/>
        <v>0</v>
      </c>
    </row>
    <row r="499" spans="1:15" hidden="1">
      <c r="A499" s="1" t="s">
        <v>539</v>
      </c>
      <c r="B499" s="2">
        <v>44908</v>
      </c>
      <c r="C499" s="13" t="str">
        <f>TEXT(bbdd_Social_Media_Trends[[#This Row],[Post_Date]],"aaaa-mm")</f>
        <v>2022-12</v>
      </c>
      <c r="D499" s="1" t="s">
        <v>18</v>
      </c>
      <c r="E499" s="1" t="s">
        <v>19</v>
      </c>
      <c r="F499" s="1" t="s">
        <v>36</v>
      </c>
      <c r="G499" s="1" t="s">
        <v>28</v>
      </c>
      <c r="H499">
        <v>3979197</v>
      </c>
      <c r="I499">
        <v>313528</v>
      </c>
      <c r="J499">
        <v>22858</v>
      </c>
      <c r="K499">
        <v>39951</v>
      </c>
      <c r="L499">
        <f>bbdd_Social_Media_Trends[[#This Row],[Likes]]+bbdd_Social_Media_Trends[[#This Row],[Shares]]+bbdd_Social_Media_Trends[[#This Row],[Comments]]</f>
        <v>376337</v>
      </c>
      <c r="M499">
        <f>bbdd_Social_Media_Trends[[#This Row],[Interactions]]/bbdd_Social_Media_Trends[[#This Row],[Views]]</f>
        <v>9.4576116739131036E-2</v>
      </c>
      <c r="N499" s="1" t="s">
        <v>16</v>
      </c>
      <c r="O499" s="4">
        <f t="shared" si="7"/>
        <v>0</v>
      </c>
    </row>
    <row r="500" spans="1:15" hidden="1">
      <c r="A500" s="1" t="s">
        <v>540</v>
      </c>
      <c r="B500" s="2">
        <v>44681</v>
      </c>
      <c r="C500" s="13" t="str">
        <f>TEXT(bbdd_Social_Media_Trends[[#This Row],[Post_Date]],"aaaa-mm")</f>
        <v>2022-04</v>
      </c>
      <c r="D500" s="1" t="s">
        <v>24</v>
      </c>
      <c r="E500" s="1" t="s">
        <v>57</v>
      </c>
      <c r="F500" s="1" t="s">
        <v>32</v>
      </c>
      <c r="G500" s="1" t="s">
        <v>15</v>
      </c>
      <c r="H500">
        <v>362721</v>
      </c>
      <c r="I500">
        <v>485447</v>
      </c>
      <c r="J500">
        <v>53099</v>
      </c>
      <c r="K500">
        <v>2604</v>
      </c>
      <c r="L500">
        <f>bbdd_Social_Media_Trends[[#This Row],[Likes]]+bbdd_Social_Media_Trends[[#This Row],[Shares]]+bbdd_Social_Media_Trends[[#This Row],[Comments]]</f>
        <v>541150</v>
      </c>
      <c r="M500">
        <f>bbdd_Social_Media_Trends[[#This Row],[Interactions]]/bbdd_Social_Media_Trends[[#This Row],[Views]]</f>
        <v>1.4919180306626856</v>
      </c>
      <c r="N500" s="1" t="s">
        <v>22</v>
      </c>
      <c r="O500" s="4">
        <f t="shared" si="7"/>
        <v>0</v>
      </c>
    </row>
    <row r="501" spans="1:15" hidden="1">
      <c r="A501" s="1" t="s">
        <v>541</v>
      </c>
      <c r="B501" s="2">
        <v>44577</v>
      </c>
      <c r="C501" s="13" t="str">
        <f>TEXT(bbdd_Social_Media_Trends[[#This Row],[Post_Date]],"aaaa-mm")</f>
        <v>2022-01</v>
      </c>
      <c r="D501" s="1" t="s">
        <v>12</v>
      </c>
      <c r="E501" s="1" t="s">
        <v>35</v>
      </c>
      <c r="F501" s="1" t="s">
        <v>47</v>
      </c>
      <c r="G501" s="1" t="s">
        <v>15</v>
      </c>
      <c r="H501">
        <v>1172906</v>
      </c>
      <c r="I501">
        <v>179308</v>
      </c>
      <c r="J501">
        <v>12608</v>
      </c>
      <c r="K501">
        <v>36429</v>
      </c>
      <c r="L501">
        <f>bbdd_Social_Media_Trends[[#This Row],[Likes]]+bbdd_Social_Media_Trends[[#This Row],[Shares]]+bbdd_Social_Media_Trends[[#This Row],[Comments]]</f>
        <v>228345</v>
      </c>
      <c r="M501">
        <f>bbdd_Social_Media_Trends[[#This Row],[Interactions]]/bbdd_Social_Media_Trends[[#This Row],[Views]]</f>
        <v>0.19468312038645894</v>
      </c>
      <c r="N501" s="1" t="s">
        <v>16</v>
      </c>
      <c r="O501" s="4">
        <f t="shared" si="7"/>
        <v>0</v>
      </c>
    </row>
    <row r="502" spans="1:15" hidden="1">
      <c r="A502" s="1" t="s">
        <v>542</v>
      </c>
      <c r="B502" s="2">
        <v>44782</v>
      </c>
      <c r="C502" s="13" t="str">
        <f>TEXT(bbdd_Social_Media_Trends[[#This Row],[Post_Date]],"aaaa-mm")</f>
        <v>2022-08</v>
      </c>
      <c r="D502" s="1" t="s">
        <v>18</v>
      </c>
      <c r="E502" s="1" t="s">
        <v>31</v>
      </c>
      <c r="F502" s="1" t="s">
        <v>47</v>
      </c>
      <c r="G502" s="1" t="s">
        <v>15</v>
      </c>
      <c r="H502">
        <v>1576695</v>
      </c>
      <c r="I502">
        <v>223136</v>
      </c>
      <c r="J502">
        <v>3427</v>
      </c>
      <c r="K502">
        <v>44738</v>
      </c>
      <c r="L502">
        <f>bbdd_Social_Media_Trends[[#This Row],[Likes]]+bbdd_Social_Media_Trends[[#This Row],[Shares]]+bbdd_Social_Media_Trends[[#This Row],[Comments]]</f>
        <v>271301</v>
      </c>
      <c r="M502">
        <f>bbdd_Social_Media_Trends[[#This Row],[Interactions]]/bbdd_Social_Media_Trends[[#This Row],[Views]]</f>
        <v>0.17206942369957412</v>
      </c>
      <c r="N502" s="1" t="s">
        <v>16</v>
      </c>
      <c r="O502" s="4">
        <f t="shared" si="7"/>
        <v>0</v>
      </c>
    </row>
    <row r="503" spans="1:15" hidden="1">
      <c r="A503" s="1" t="s">
        <v>543</v>
      </c>
      <c r="B503" s="2">
        <v>44738</v>
      </c>
      <c r="C503" s="13" t="str">
        <f>TEXT(bbdd_Social_Media_Trends[[#This Row],[Post_Date]],"aaaa-mm")</f>
        <v>2022-06</v>
      </c>
      <c r="D503" s="1" t="s">
        <v>24</v>
      </c>
      <c r="E503" s="1" t="s">
        <v>39</v>
      </c>
      <c r="F503" s="1" t="s">
        <v>41</v>
      </c>
      <c r="G503" s="1" t="s">
        <v>50</v>
      </c>
      <c r="H503">
        <v>4906236</v>
      </c>
      <c r="I503">
        <v>318280</v>
      </c>
      <c r="J503">
        <v>73843</v>
      </c>
      <c r="K503">
        <v>42534</v>
      </c>
      <c r="L503">
        <f>bbdd_Social_Media_Trends[[#This Row],[Likes]]+bbdd_Social_Media_Trends[[#This Row],[Shares]]+bbdd_Social_Media_Trends[[#This Row],[Comments]]</f>
        <v>434657</v>
      </c>
      <c r="M503">
        <f>bbdd_Social_Media_Trends[[#This Row],[Interactions]]/bbdd_Social_Media_Trends[[#This Row],[Views]]</f>
        <v>8.8592762353869647E-2</v>
      </c>
      <c r="N503" s="1" t="s">
        <v>29</v>
      </c>
      <c r="O503" s="4">
        <f t="shared" si="7"/>
        <v>0</v>
      </c>
    </row>
    <row r="504" spans="1:15" hidden="1">
      <c r="A504" s="1" t="s">
        <v>544</v>
      </c>
      <c r="B504" s="2">
        <v>44931</v>
      </c>
      <c r="C504" s="13" t="str">
        <f>TEXT(bbdd_Social_Media_Trends[[#This Row],[Post_Date]],"aaaa-mm")</f>
        <v>2023-01</v>
      </c>
      <c r="D504" s="1" t="s">
        <v>18</v>
      </c>
      <c r="E504" s="1" t="s">
        <v>59</v>
      </c>
      <c r="F504" s="1" t="s">
        <v>41</v>
      </c>
      <c r="G504" s="1" t="s">
        <v>50</v>
      </c>
      <c r="H504">
        <v>3419646</v>
      </c>
      <c r="I504">
        <v>34941</v>
      </c>
      <c r="J504">
        <v>95591</v>
      </c>
      <c r="K504">
        <v>9327</v>
      </c>
      <c r="L504">
        <f>bbdd_Social_Media_Trends[[#This Row],[Likes]]+bbdd_Social_Media_Trends[[#This Row],[Shares]]+bbdd_Social_Media_Trends[[#This Row],[Comments]]</f>
        <v>139859</v>
      </c>
      <c r="M504">
        <f>bbdd_Social_Media_Trends[[#This Row],[Interactions]]/bbdd_Social_Media_Trends[[#This Row],[Views]]</f>
        <v>4.0898677816358767E-2</v>
      </c>
      <c r="N504" s="1" t="s">
        <v>22</v>
      </c>
      <c r="O504" s="4">
        <f t="shared" si="7"/>
        <v>0</v>
      </c>
    </row>
    <row r="505" spans="1:15" hidden="1">
      <c r="A505" s="1" t="s">
        <v>545</v>
      </c>
      <c r="B505" s="2">
        <v>44951</v>
      </c>
      <c r="C505" s="13" t="str">
        <f>TEXT(bbdd_Social_Media_Trends[[#This Row],[Post_Date]],"aaaa-mm")</f>
        <v>2023-01</v>
      </c>
      <c r="D505" s="1" t="s">
        <v>24</v>
      </c>
      <c r="E505" s="1" t="s">
        <v>19</v>
      </c>
      <c r="F505" s="1" t="s">
        <v>47</v>
      </c>
      <c r="G505" s="1" t="s">
        <v>15</v>
      </c>
      <c r="H505">
        <v>4962420</v>
      </c>
      <c r="I505">
        <v>494185</v>
      </c>
      <c r="J505">
        <v>59718</v>
      </c>
      <c r="K505">
        <v>46178</v>
      </c>
      <c r="L505">
        <f>bbdd_Social_Media_Trends[[#This Row],[Likes]]+bbdd_Social_Media_Trends[[#This Row],[Shares]]+bbdd_Social_Media_Trends[[#This Row],[Comments]]</f>
        <v>600081</v>
      </c>
      <c r="M505">
        <f>bbdd_Social_Media_Trends[[#This Row],[Interactions]]/bbdd_Social_Media_Trends[[#This Row],[Views]]</f>
        <v>0.12092507284752198</v>
      </c>
      <c r="N505" s="1" t="s">
        <v>29</v>
      </c>
      <c r="O505" s="4">
        <f t="shared" si="7"/>
        <v>0</v>
      </c>
    </row>
    <row r="506" spans="1:15">
      <c r="A506" s="1" t="s">
        <v>546</v>
      </c>
      <c r="B506" s="2">
        <v>44699</v>
      </c>
      <c r="C506" s="13" t="str">
        <f>TEXT(bbdd_Social_Media_Trends[[#This Row],[Post_Date]],"aaaa-mm")</f>
        <v>2022-05</v>
      </c>
      <c r="D506" s="1" t="s">
        <v>27</v>
      </c>
      <c r="E506" s="1" t="s">
        <v>59</v>
      </c>
      <c r="F506" s="1" t="s">
        <v>14</v>
      </c>
      <c r="G506" s="1" t="s">
        <v>50</v>
      </c>
      <c r="H506">
        <v>2449590</v>
      </c>
      <c r="I506">
        <v>214679</v>
      </c>
      <c r="J506">
        <v>15511</v>
      </c>
      <c r="K506">
        <v>10183</v>
      </c>
      <c r="L506">
        <f>bbdd_Social_Media_Trends[[#This Row],[Likes]]+bbdd_Social_Media_Trends[[#This Row],[Shares]]+bbdd_Social_Media_Trends[[#This Row],[Comments]]</f>
        <v>240373</v>
      </c>
      <c r="M506">
        <f>bbdd_Social_Media_Trends[[#This Row],[Interactions]]/bbdd_Social_Media_Trends[[#This Row],[Views]]</f>
        <v>9.812784996672913E-2</v>
      </c>
      <c r="N506" s="1" t="s">
        <v>22</v>
      </c>
      <c r="O506" s="4">
        <f t="shared" si="7"/>
        <v>0</v>
      </c>
    </row>
    <row r="507" spans="1:15">
      <c r="A507" s="1" t="s">
        <v>547</v>
      </c>
      <c r="B507" s="2">
        <v>44598</v>
      </c>
      <c r="C507" s="13" t="str">
        <f>TEXT(bbdd_Social_Media_Trends[[#This Row],[Post_Date]],"aaaa-mm")</f>
        <v>2022-02</v>
      </c>
      <c r="D507" s="1" t="s">
        <v>27</v>
      </c>
      <c r="E507" s="1" t="s">
        <v>35</v>
      </c>
      <c r="F507" s="1" t="s">
        <v>36</v>
      </c>
      <c r="G507" s="1" t="s">
        <v>28</v>
      </c>
      <c r="H507">
        <v>3800628</v>
      </c>
      <c r="I507">
        <v>87112</v>
      </c>
      <c r="J507">
        <v>16845</v>
      </c>
      <c r="K507">
        <v>17649</v>
      </c>
      <c r="L507">
        <f>bbdd_Social_Media_Trends[[#This Row],[Likes]]+bbdd_Social_Media_Trends[[#This Row],[Shares]]+bbdd_Social_Media_Trends[[#This Row],[Comments]]</f>
        <v>121606</v>
      </c>
      <c r="M507">
        <f>bbdd_Social_Media_Trends[[#This Row],[Interactions]]/bbdd_Social_Media_Trends[[#This Row],[Views]]</f>
        <v>3.1996291139253827E-2</v>
      </c>
      <c r="N507" s="1" t="s">
        <v>29</v>
      </c>
      <c r="O507" s="4">
        <f t="shared" si="7"/>
        <v>0</v>
      </c>
    </row>
    <row r="508" spans="1:15" hidden="1">
      <c r="A508" s="1" t="s">
        <v>548</v>
      </c>
      <c r="B508" s="2">
        <v>45076</v>
      </c>
      <c r="C508" s="13" t="str">
        <f>TEXT(bbdd_Social_Media_Trends[[#This Row],[Post_Date]],"aaaa-mm")</f>
        <v>2023-05</v>
      </c>
      <c r="D508" s="1" t="s">
        <v>24</v>
      </c>
      <c r="E508" s="1" t="s">
        <v>13</v>
      </c>
      <c r="F508" s="1" t="s">
        <v>20</v>
      </c>
      <c r="G508" s="1" t="s">
        <v>37</v>
      </c>
      <c r="H508">
        <v>3829079</v>
      </c>
      <c r="I508">
        <v>460489</v>
      </c>
      <c r="J508">
        <v>8748</v>
      </c>
      <c r="K508">
        <v>41683</v>
      </c>
      <c r="L508">
        <f>bbdd_Social_Media_Trends[[#This Row],[Likes]]+bbdd_Social_Media_Trends[[#This Row],[Shares]]+bbdd_Social_Media_Trends[[#This Row],[Comments]]</f>
        <v>510920</v>
      </c>
      <c r="M508">
        <f>bbdd_Social_Media_Trends[[#This Row],[Interactions]]/bbdd_Social_Media_Trends[[#This Row],[Views]]</f>
        <v>0.13343156409152174</v>
      </c>
      <c r="N508" s="1" t="s">
        <v>22</v>
      </c>
      <c r="O508" s="4">
        <f t="shared" si="7"/>
        <v>0</v>
      </c>
    </row>
    <row r="509" spans="1:15">
      <c r="A509" s="1" t="s">
        <v>549</v>
      </c>
      <c r="B509" s="2">
        <v>44942</v>
      </c>
      <c r="C509" s="13" t="str">
        <f>TEXT(bbdd_Social_Media_Trends[[#This Row],[Post_Date]],"aaaa-mm")</f>
        <v>2023-01</v>
      </c>
      <c r="D509" s="1" t="s">
        <v>27</v>
      </c>
      <c r="E509" s="1" t="s">
        <v>49</v>
      </c>
      <c r="F509" s="1" t="s">
        <v>20</v>
      </c>
      <c r="G509" s="1" t="s">
        <v>44</v>
      </c>
      <c r="H509">
        <v>1201990</v>
      </c>
      <c r="I509">
        <v>188063</v>
      </c>
      <c r="J509">
        <v>58662</v>
      </c>
      <c r="K509">
        <v>894</v>
      </c>
      <c r="L509">
        <f>bbdd_Social_Media_Trends[[#This Row],[Likes]]+bbdd_Social_Media_Trends[[#This Row],[Shares]]+bbdd_Social_Media_Trends[[#This Row],[Comments]]</f>
        <v>247619</v>
      </c>
      <c r="M509">
        <f>bbdd_Social_Media_Trends[[#This Row],[Interactions]]/bbdd_Social_Media_Trends[[#This Row],[Views]]</f>
        <v>0.20600753750031198</v>
      </c>
      <c r="N509" s="1" t="s">
        <v>29</v>
      </c>
      <c r="O509" s="4">
        <f t="shared" si="7"/>
        <v>0</v>
      </c>
    </row>
    <row r="510" spans="1:15">
      <c r="A510" s="1" t="s">
        <v>550</v>
      </c>
      <c r="B510" s="2">
        <v>44864</v>
      </c>
      <c r="C510" s="13" t="str">
        <f>TEXT(bbdd_Social_Media_Trends[[#This Row],[Post_Date]],"aaaa-mm")</f>
        <v>2022-10</v>
      </c>
      <c r="D510" s="1" t="s">
        <v>27</v>
      </c>
      <c r="E510" s="1" t="s">
        <v>39</v>
      </c>
      <c r="F510" s="1" t="s">
        <v>20</v>
      </c>
      <c r="G510" s="1" t="s">
        <v>25</v>
      </c>
      <c r="H510">
        <v>1020876</v>
      </c>
      <c r="I510">
        <v>129614</v>
      </c>
      <c r="J510">
        <v>63924</v>
      </c>
      <c r="K510">
        <v>20813</v>
      </c>
      <c r="L510">
        <f>bbdd_Social_Media_Trends[[#This Row],[Likes]]+bbdd_Social_Media_Trends[[#This Row],[Shares]]+bbdd_Social_Media_Trends[[#This Row],[Comments]]</f>
        <v>214351</v>
      </c>
      <c r="M510">
        <f>bbdd_Social_Media_Trends[[#This Row],[Interactions]]/bbdd_Social_Media_Trends[[#This Row],[Views]]</f>
        <v>0.20996771400248415</v>
      </c>
      <c r="N510" s="1" t="s">
        <v>16</v>
      </c>
      <c r="O510" s="4">
        <f t="shared" si="7"/>
        <v>0</v>
      </c>
    </row>
    <row r="511" spans="1:15">
      <c r="A511" s="1" t="s">
        <v>551</v>
      </c>
      <c r="B511" s="2">
        <v>44609</v>
      </c>
      <c r="C511" s="13" t="str">
        <f>TEXT(bbdd_Social_Media_Trends[[#This Row],[Post_Date]],"aaaa-mm")</f>
        <v>2022-02</v>
      </c>
      <c r="D511" s="1" t="s">
        <v>27</v>
      </c>
      <c r="E511" s="1" t="s">
        <v>57</v>
      </c>
      <c r="F511" s="1" t="s">
        <v>41</v>
      </c>
      <c r="G511" s="1" t="s">
        <v>60</v>
      </c>
      <c r="H511">
        <v>2335723</v>
      </c>
      <c r="I511">
        <v>364476</v>
      </c>
      <c r="J511">
        <v>67740</v>
      </c>
      <c r="K511">
        <v>24847</v>
      </c>
      <c r="L511">
        <f>bbdd_Social_Media_Trends[[#This Row],[Likes]]+bbdd_Social_Media_Trends[[#This Row],[Shares]]+bbdd_Social_Media_Trends[[#This Row],[Comments]]</f>
        <v>457063</v>
      </c>
      <c r="M511">
        <f>bbdd_Social_Media_Trends[[#This Row],[Interactions]]/bbdd_Social_Media_Trends[[#This Row],[Views]]</f>
        <v>0.19568373475793149</v>
      </c>
      <c r="N511" s="1" t="s">
        <v>29</v>
      </c>
      <c r="O511" s="4">
        <f t="shared" si="7"/>
        <v>0</v>
      </c>
    </row>
    <row r="512" spans="1:15" hidden="1">
      <c r="A512" s="1" t="s">
        <v>552</v>
      </c>
      <c r="B512" s="2">
        <v>44974</v>
      </c>
      <c r="C512" s="13" t="str">
        <f>TEXT(bbdd_Social_Media_Trends[[#This Row],[Post_Date]],"aaaa-mm")</f>
        <v>2023-02</v>
      </c>
      <c r="D512" s="1" t="s">
        <v>24</v>
      </c>
      <c r="E512" s="1" t="s">
        <v>35</v>
      </c>
      <c r="F512" s="1" t="s">
        <v>14</v>
      </c>
      <c r="G512" s="1" t="s">
        <v>37</v>
      </c>
      <c r="H512">
        <v>56202</v>
      </c>
      <c r="I512">
        <v>360896</v>
      </c>
      <c r="J512">
        <v>25987</v>
      </c>
      <c r="K512">
        <v>14628</v>
      </c>
      <c r="L512">
        <f>bbdd_Social_Media_Trends[[#This Row],[Likes]]+bbdd_Social_Media_Trends[[#This Row],[Shares]]+bbdd_Social_Media_Trends[[#This Row],[Comments]]</f>
        <v>401511</v>
      </c>
      <c r="M512">
        <f>bbdd_Social_Media_Trends[[#This Row],[Interactions]]/bbdd_Social_Media_Trends[[#This Row],[Views]]</f>
        <v>7.1440696060638409</v>
      </c>
      <c r="N512" s="1" t="s">
        <v>29</v>
      </c>
      <c r="O512" s="4">
        <f t="shared" si="7"/>
        <v>0</v>
      </c>
    </row>
    <row r="513" spans="1:15" hidden="1">
      <c r="A513" s="1" t="s">
        <v>553</v>
      </c>
      <c r="B513" s="2">
        <v>44588</v>
      </c>
      <c r="C513" s="13" t="str">
        <f>TEXT(bbdd_Social_Media_Trends[[#This Row],[Post_Date]],"aaaa-mm")</f>
        <v>2022-01</v>
      </c>
      <c r="D513" s="1" t="s">
        <v>12</v>
      </c>
      <c r="E513" s="1" t="s">
        <v>46</v>
      </c>
      <c r="F513" s="1" t="s">
        <v>32</v>
      </c>
      <c r="G513" s="1" t="s">
        <v>15</v>
      </c>
      <c r="H513">
        <v>4038519</v>
      </c>
      <c r="I513">
        <v>320781</v>
      </c>
      <c r="J513">
        <v>72443</v>
      </c>
      <c r="K513">
        <v>16822</v>
      </c>
      <c r="L513">
        <f>bbdd_Social_Media_Trends[[#This Row],[Likes]]+bbdd_Social_Media_Trends[[#This Row],[Shares]]+bbdd_Social_Media_Trends[[#This Row],[Comments]]</f>
        <v>410046</v>
      </c>
      <c r="M513">
        <f>bbdd_Social_Media_Trends[[#This Row],[Interactions]]/bbdd_Social_Media_Trends[[#This Row],[Views]]</f>
        <v>0.10153375531971003</v>
      </c>
      <c r="N513" s="1" t="s">
        <v>16</v>
      </c>
      <c r="O513" s="4">
        <f t="shared" si="7"/>
        <v>0</v>
      </c>
    </row>
    <row r="514" spans="1:15" hidden="1">
      <c r="A514" s="1" t="s">
        <v>554</v>
      </c>
      <c r="B514" s="2">
        <v>44687</v>
      </c>
      <c r="C514" s="13" t="str">
        <f>TEXT(bbdd_Social_Media_Trends[[#This Row],[Post_Date]],"aaaa-mm")</f>
        <v>2022-05</v>
      </c>
      <c r="D514" s="1" t="s">
        <v>18</v>
      </c>
      <c r="E514" s="1" t="s">
        <v>49</v>
      </c>
      <c r="F514" s="1" t="s">
        <v>41</v>
      </c>
      <c r="G514" s="1" t="s">
        <v>60</v>
      </c>
      <c r="H514">
        <v>3237254</v>
      </c>
      <c r="I514">
        <v>173375</v>
      </c>
      <c r="J514">
        <v>36718</v>
      </c>
      <c r="K514">
        <v>42896</v>
      </c>
      <c r="L514">
        <f>bbdd_Social_Media_Trends[[#This Row],[Likes]]+bbdd_Social_Media_Trends[[#This Row],[Shares]]+bbdd_Social_Media_Trends[[#This Row],[Comments]]</f>
        <v>252989</v>
      </c>
      <c r="M514">
        <f>bbdd_Social_Media_Trends[[#This Row],[Interactions]]/bbdd_Social_Media_Trends[[#This Row],[Views]]</f>
        <v>7.8149258600035715E-2</v>
      </c>
      <c r="N514" s="1" t="s">
        <v>16</v>
      </c>
      <c r="O514" s="4">
        <f t="shared" ref="O514:O577" si="8">IF(ISERROR(VLOOKUP(A514,A515:A5512,1,FALSE)),0, 1)</f>
        <v>0</v>
      </c>
    </row>
    <row r="515" spans="1:15" hidden="1">
      <c r="A515" s="1" t="s">
        <v>555</v>
      </c>
      <c r="B515" s="2">
        <v>45043</v>
      </c>
      <c r="C515" s="13" t="str">
        <f>TEXT(bbdd_Social_Media_Trends[[#This Row],[Post_Date]],"aaaa-mm")</f>
        <v>2023-04</v>
      </c>
      <c r="D515" s="1" t="s">
        <v>18</v>
      </c>
      <c r="E515" s="1" t="s">
        <v>31</v>
      </c>
      <c r="F515" s="1" t="s">
        <v>32</v>
      </c>
      <c r="G515" s="1" t="s">
        <v>60</v>
      </c>
      <c r="H515">
        <v>4197833</v>
      </c>
      <c r="I515">
        <v>175063</v>
      </c>
      <c r="J515">
        <v>73833</v>
      </c>
      <c r="K515">
        <v>25225</v>
      </c>
      <c r="L515">
        <f>bbdd_Social_Media_Trends[[#This Row],[Likes]]+bbdd_Social_Media_Trends[[#This Row],[Shares]]+bbdd_Social_Media_Trends[[#This Row],[Comments]]</f>
        <v>274121</v>
      </c>
      <c r="M515">
        <f>bbdd_Social_Media_Trends[[#This Row],[Interactions]]/bbdd_Social_Media_Trends[[#This Row],[Views]]</f>
        <v>6.5300596760280841E-2</v>
      </c>
      <c r="N515" s="1" t="s">
        <v>29</v>
      </c>
      <c r="O515" s="4">
        <f t="shared" si="8"/>
        <v>0</v>
      </c>
    </row>
    <row r="516" spans="1:15" hidden="1">
      <c r="A516" s="1" t="s">
        <v>556</v>
      </c>
      <c r="B516" s="2">
        <v>45082</v>
      </c>
      <c r="C516" s="13" t="str">
        <f>TEXT(bbdd_Social_Media_Trends[[#This Row],[Post_Date]],"aaaa-mm")</f>
        <v>2023-06</v>
      </c>
      <c r="D516" s="1" t="s">
        <v>18</v>
      </c>
      <c r="E516" s="1" t="s">
        <v>19</v>
      </c>
      <c r="F516" s="1" t="s">
        <v>32</v>
      </c>
      <c r="G516" s="1" t="s">
        <v>44</v>
      </c>
      <c r="H516">
        <v>514956</v>
      </c>
      <c r="I516">
        <v>250127</v>
      </c>
      <c r="J516">
        <v>90852</v>
      </c>
      <c r="K516">
        <v>5413</v>
      </c>
      <c r="L516">
        <f>bbdd_Social_Media_Trends[[#This Row],[Likes]]+bbdd_Social_Media_Trends[[#This Row],[Shares]]+bbdd_Social_Media_Trends[[#This Row],[Comments]]</f>
        <v>346392</v>
      </c>
      <c r="M516">
        <f>bbdd_Social_Media_Trends[[#This Row],[Interactions]]/bbdd_Social_Media_Trends[[#This Row],[Views]]</f>
        <v>0.6726632955048587</v>
      </c>
      <c r="N516" s="1" t="s">
        <v>29</v>
      </c>
      <c r="O516" s="4">
        <f t="shared" si="8"/>
        <v>0</v>
      </c>
    </row>
    <row r="517" spans="1:15" hidden="1">
      <c r="A517" s="1" t="s">
        <v>557</v>
      </c>
      <c r="B517" s="2">
        <v>44869</v>
      </c>
      <c r="C517" s="13" t="str">
        <f>TEXT(bbdd_Social_Media_Trends[[#This Row],[Post_Date]],"aaaa-mm")</f>
        <v>2022-11</v>
      </c>
      <c r="D517" s="1" t="s">
        <v>24</v>
      </c>
      <c r="E517" s="1" t="s">
        <v>35</v>
      </c>
      <c r="F517" s="1" t="s">
        <v>47</v>
      </c>
      <c r="G517" s="1" t="s">
        <v>28</v>
      </c>
      <c r="H517">
        <v>2549644</v>
      </c>
      <c r="I517">
        <v>355626</v>
      </c>
      <c r="J517">
        <v>71483</v>
      </c>
      <c r="K517">
        <v>4053</v>
      </c>
      <c r="L517">
        <f>bbdd_Social_Media_Trends[[#This Row],[Likes]]+bbdd_Social_Media_Trends[[#This Row],[Shares]]+bbdd_Social_Media_Trends[[#This Row],[Comments]]</f>
        <v>431162</v>
      </c>
      <c r="M517">
        <f>bbdd_Social_Media_Trends[[#This Row],[Interactions]]/bbdd_Social_Media_Trends[[#This Row],[Views]]</f>
        <v>0.16910674588295463</v>
      </c>
      <c r="N517" s="1" t="s">
        <v>22</v>
      </c>
      <c r="O517" s="4">
        <f t="shared" si="8"/>
        <v>0</v>
      </c>
    </row>
    <row r="518" spans="1:15">
      <c r="A518" s="1" t="s">
        <v>558</v>
      </c>
      <c r="B518" s="2">
        <v>44931</v>
      </c>
      <c r="C518" s="13" t="str">
        <f>TEXT(bbdd_Social_Media_Trends[[#This Row],[Post_Date]],"aaaa-mm")</f>
        <v>2023-01</v>
      </c>
      <c r="D518" s="1" t="s">
        <v>27</v>
      </c>
      <c r="E518" s="1" t="s">
        <v>39</v>
      </c>
      <c r="F518" s="1" t="s">
        <v>36</v>
      </c>
      <c r="G518" s="1" t="s">
        <v>21</v>
      </c>
      <c r="H518">
        <v>1437913</v>
      </c>
      <c r="I518">
        <v>199931</v>
      </c>
      <c r="J518">
        <v>59221</v>
      </c>
      <c r="K518">
        <v>837</v>
      </c>
      <c r="L518">
        <f>bbdd_Social_Media_Trends[[#This Row],[Likes]]+bbdd_Social_Media_Trends[[#This Row],[Shares]]+bbdd_Social_Media_Trends[[#This Row],[Comments]]</f>
        <v>259989</v>
      </c>
      <c r="M518">
        <f>bbdd_Social_Media_Trends[[#This Row],[Interactions]]/bbdd_Social_Media_Trends[[#This Row],[Views]]</f>
        <v>0.18080996555424425</v>
      </c>
      <c r="N518" s="1" t="s">
        <v>29</v>
      </c>
      <c r="O518" s="4">
        <f t="shared" si="8"/>
        <v>0</v>
      </c>
    </row>
    <row r="519" spans="1:15">
      <c r="A519" s="1" t="s">
        <v>559</v>
      </c>
      <c r="B519" s="2">
        <v>44629</v>
      </c>
      <c r="C519" s="13" t="str">
        <f>TEXT(bbdd_Social_Media_Trends[[#This Row],[Post_Date]],"aaaa-mm")</f>
        <v>2022-03</v>
      </c>
      <c r="D519" s="1" t="s">
        <v>27</v>
      </c>
      <c r="E519" s="1" t="s">
        <v>13</v>
      </c>
      <c r="F519" s="1" t="s">
        <v>32</v>
      </c>
      <c r="G519" s="1" t="s">
        <v>21</v>
      </c>
      <c r="H519">
        <v>514808</v>
      </c>
      <c r="I519">
        <v>83217</v>
      </c>
      <c r="J519">
        <v>39130</v>
      </c>
      <c r="K519">
        <v>31901</v>
      </c>
      <c r="L519">
        <f>bbdd_Social_Media_Trends[[#This Row],[Likes]]+bbdd_Social_Media_Trends[[#This Row],[Shares]]+bbdd_Social_Media_Trends[[#This Row],[Comments]]</f>
        <v>154248</v>
      </c>
      <c r="M519">
        <f>bbdd_Social_Media_Trends[[#This Row],[Interactions]]/bbdd_Social_Media_Trends[[#This Row],[Views]]</f>
        <v>0.29962238349054404</v>
      </c>
      <c r="N519" s="1" t="s">
        <v>29</v>
      </c>
      <c r="O519" s="4">
        <f t="shared" si="8"/>
        <v>0</v>
      </c>
    </row>
    <row r="520" spans="1:15" hidden="1">
      <c r="A520" s="1" t="s">
        <v>560</v>
      </c>
      <c r="B520" s="2">
        <v>44820</v>
      </c>
      <c r="C520" s="13" t="str">
        <f>TEXT(bbdd_Social_Media_Trends[[#This Row],[Post_Date]],"aaaa-mm")</f>
        <v>2022-09</v>
      </c>
      <c r="D520" s="1" t="s">
        <v>24</v>
      </c>
      <c r="E520" s="1" t="s">
        <v>13</v>
      </c>
      <c r="F520" s="1" t="s">
        <v>41</v>
      </c>
      <c r="G520" s="1" t="s">
        <v>21</v>
      </c>
      <c r="H520">
        <v>3402798</v>
      </c>
      <c r="I520">
        <v>5693</v>
      </c>
      <c r="J520">
        <v>23769</v>
      </c>
      <c r="K520">
        <v>1821</v>
      </c>
      <c r="L520">
        <f>bbdd_Social_Media_Trends[[#This Row],[Likes]]+bbdd_Social_Media_Trends[[#This Row],[Shares]]+bbdd_Social_Media_Trends[[#This Row],[Comments]]</f>
        <v>31283</v>
      </c>
      <c r="M520">
        <f>bbdd_Social_Media_Trends[[#This Row],[Interactions]]/bbdd_Social_Media_Trends[[#This Row],[Views]]</f>
        <v>9.1933167940030525E-3</v>
      </c>
      <c r="N520" s="1" t="s">
        <v>16</v>
      </c>
      <c r="O520" s="4">
        <f t="shared" si="8"/>
        <v>0</v>
      </c>
    </row>
    <row r="521" spans="1:15">
      <c r="A521" s="1" t="s">
        <v>561</v>
      </c>
      <c r="B521" s="2">
        <v>44714</v>
      </c>
      <c r="C521" s="13" t="str">
        <f>TEXT(bbdd_Social_Media_Trends[[#This Row],[Post_Date]],"aaaa-mm")</f>
        <v>2022-06</v>
      </c>
      <c r="D521" s="1" t="s">
        <v>27</v>
      </c>
      <c r="E521" s="1" t="s">
        <v>59</v>
      </c>
      <c r="F521" s="1" t="s">
        <v>41</v>
      </c>
      <c r="G521" s="1" t="s">
        <v>50</v>
      </c>
      <c r="H521">
        <v>413996</v>
      </c>
      <c r="I521">
        <v>302157</v>
      </c>
      <c r="J521">
        <v>49992</v>
      </c>
      <c r="K521">
        <v>24906</v>
      </c>
      <c r="L521">
        <f>bbdd_Social_Media_Trends[[#This Row],[Likes]]+bbdd_Social_Media_Trends[[#This Row],[Shares]]+bbdd_Social_Media_Trends[[#This Row],[Comments]]</f>
        <v>377055</v>
      </c>
      <c r="M521">
        <f>bbdd_Social_Media_Trends[[#This Row],[Interactions]]/bbdd_Social_Media_Trends[[#This Row],[Views]]</f>
        <v>0.91076966927216685</v>
      </c>
      <c r="N521" s="1" t="s">
        <v>16</v>
      </c>
      <c r="O521" s="4">
        <f t="shared" si="8"/>
        <v>0</v>
      </c>
    </row>
    <row r="522" spans="1:15" hidden="1">
      <c r="A522" s="1" t="s">
        <v>562</v>
      </c>
      <c r="B522" s="2">
        <v>44906</v>
      </c>
      <c r="C522" s="13" t="str">
        <f>TEXT(bbdd_Social_Media_Trends[[#This Row],[Post_Date]],"aaaa-mm")</f>
        <v>2022-12</v>
      </c>
      <c r="D522" s="1" t="s">
        <v>24</v>
      </c>
      <c r="E522" s="1" t="s">
        <v>13</v>
      </c>
      <c r="F522" s="1" t="s">
        <v>47</v>
      </c>
      <c r="G522" s="1" t="s">
        <v>25</v>
      </c>
      <c r="H522">
        <v>2374524</v>
      </c>
      <c r="I522">
        <v>3501</v>
      </c>
      <c r="J522">
        <v>18005</v>
      </c>
      <c r="K522">
        <v>20135</v>
      </c>
      <c r="L522">
        <f>bbdd_Social_Media_Trends[[#This Row],[Likes]]+bbdd_Social_Media_Trends[[#This Row],[Shares]]+bbdd_Social_Media_Trends[[#This Row],[Comments]]</f>
        <v>41641</v>
      </c>
      <c r="M522">
        <f>bbdd_Social_Media_Trends[[#This Row],[Interactions]]/bbdd_Social_Media_Trends[[#This Row],[Views]]</f>
        <v>1.7536567328862544E-2</v>
      </c>
      <c r="N522" s="1" t="s">
        <v>22</v>
      </c>
      <c r="O522" s="4">
        <f t="shared" si="8"/>
        <v>0</v>
      </c>
    </row>
    <row r="523" spans="1:15" hidden="1">
      <c r="A523" s="1" t="s">
        <v>563</v>
      </c>
      <c r="B523" s="2">
        <v>45031</v>
      </c>
      <c r="C523" s="13" t="str">
        <f>TEXT(bbdd_Social_Media_Trends[[#This Row],[Post_Date]],"aaaa-mm")</f>
        <v>2023-04</v>
      </c>
      <c r="D523" s="1" t="s">
        <v>12</v>
      </c>
      <c r="E523" s="1" t="s">
        <v>57</v>
      </c>
      <c r="F523" s="1" t="s">
        <v>20</v>
      </c>
      <c r="G523" s="1" t="s">
        <v>60</v>
      </c>
      <c r="H523">
        <v>1372415</v>
      </c>
      <c r="I523">
        <v>88595</v>
      </c>
      <c r="J523">
        <v>23610</v>
      </c>
      <c r="K523">
        <v>45790</v>
      </c>
      <c r="L523">
        <f>bbdd_Social_Media_Trends[[#This Row],[Likes]]+bbdd_Social_Media_Trends[[#This Row],[Shares]]+bbdd_Social_Media_Trends[[#This Row],[Comments]]</f>
        <v>157995</v>
      </c>
      <c r="M523">
        <f>bbdd_Social_Media_Trends[[#This Row],[Interactions]]/bbdd_Social_Media_Trends[[#This Row],[Views]]</f>
        <v>0.11512188368678571</v>
      </c>
      <c r="N523" s="1" t="s">
        <v>29</v>
      </c>
      <c r="O523" s="4">
        <f t="shared" si="8"/>
        <v>0</v>
      </c>
    </row>
    <row r="524" spans="1:15">
      <c r="A524" s="1" t="s">
        <v>564</v>
      </c>
      <c r="B524" s="2">
        <v>44841</v>
      </c>
      <c r="C524" s="13" t="str">
        <f>TEXT(bbdd_Social_Media_Trends[[#This Row],[Post_Date]],"aaaa-mm")</f>
        <v>2022-10</v>
      </c>
      <c r="D524" s="1" t="s">
        <v>27</v>
      </c>
      <c r="E524" s="1" t="s">
        <v>19</v>
      </c>
      <c r="F524" s="1" t="s">
        <v>41</v>
      </c>
      <c r="G524" s="1" t="s">
        <v>25</v>
      </c>
      <c r="H524">
        <v>3306131</v>
      </c>
      <c r="I524">
        <v>38806</v>
      </c>
      <c r="J524">
        <v>68565</v>
      </c>
      <c r="K524">
        <v>36981</v>
      </c>
      <c r="L524">
        <f>bbdd_Social_Media_Trends[[#This Row],[Likes]]+bbdd_Social_Media_Trends[[#This Row],[Shares]]+bbdd_Social_Media_Trends[[#This Row],[Comments]]</f>
        <v>144352</v>
      </c>
      <c r="M524">
        <f>bbdd_Social_Media_Trends[[#This Row],[Interactions]]/bbdd_Social_Media_Trends[[#This Row],[Views]]</f>
        <v>4.3661911763326983E-2</v>
      </c>
      <c r="N524" s="1" t="s">
        <v>16</v>
      </c>
      <c r="O524" s="4">
        <f t="shared" si="8"/>
        <v>0</v>
      </c>
    </row>
    <row r="525" spans="1:15" hidden="1">
      <c r="A525" s="1" t="s">
        <v>565</v>
      </c>
      <c r="B525" s="2">
        <v>44567</v>
      </c>
      <c r="C525" s="13" t="str">
        <f>TEXT(bbdd_Social_Media_Trends[[#This Row],[Post_Date]],"aaaa-mm")</f>
        <v>2022-01</v>
      </c>
      <c r="D525" s="1" t="s">
        <v>12</v>
      </c>
      <c r="E525" s="1" t="s">
        <v>39</v>
      </c>
      <c r="F525" s="1" t="s">
        <v>47</v>
      </c>
      <c r="G525" s="1" t="s">
        <v>60</v>
      </c>
      <c r="H525">
        <v>3553589</v>
      </c>
      <c r="I525">
        <v>405577</v>
      </c>
      <c r="J525">
        <v>77631</v>
      </c>
      <c r="K525">
        <v>43447</v>
      </c>
      <c r="L525">
        <f>bbdd_Social_Media_Trends[[#This Row],[Likes]]+bbdd_Social_Media_Trends[[#This Row],[Shares]]+bbdd_Social_Media_Trends[[#This Row],[Comments]]</f>
        <v>526655</v>
      </c>
      <c r="M525">
        <f>bbdd_Social_Media_Trends[[#This Row],[Interactions]]/bbdd_Social_Media_Trends[[#This Row],[Views]]</f>
        <v>0.14820368928427008</v>
      </c>
      <c r="N525" s="1" t="s">
        <v>29</v>
      </c>
      <c r="O525" s="4">
        <f t="shared" si="8"/>
        <v>0</v>
      </c>
    </row>
    <row r="526" spans="1:15">
      <c r="A526" s="1" t="s">
        <v>566</v>
      </c>
      <c r="B526" s="2">
        <v>44824</v>
      </c>
      <c r="C526" s="13" t="str">
        <f>TEXT(bbdd_Social_Media_Trends[[#This Row],[Post_Date]],"aaaa-mm")</f>
        <v>2022-09</v>
      </c>
      <c r="D526" s="1" t="s">
        <v>27</v>
      </c>
      <c r="E526" s="1" t="s">
        <v>13</v>
      </c>
      <c r="F526" s="1" t="s">
        <v>47</v>
      </c>
      <c r="G526" s="1" t="s">
        <v>44</v>
      </c>
      <c r="H526">
        <v>848550</v>
      </c>
      <c r="I526">
        <v>133105</v>
      </c>
      <c r="J526">
        <v>51730</v>
      </c>
      <c r="K526">
        <v>28482</v>
      </c>
      <c r="L526">
        <f>bbdd_Social_Media_Trends[[#This Row],[Likes]]+bbdd_Social_Media_Trends[[#This Row],[Shares]]+bbdd_Social_Media_Trends[[#This Row],[Comments]]</f>
        <v>213317</v>
      </c>
      <c r="M526">
        <f>bbdd_Social_Media_Trends[[#This Row],[Interactions]]/bbdd_Social_Media_Trends[[#This Row],[Views]]</f>
        <v>0.25139001826645452</v>
      </c>
      <c r="N526" s="1" t="s">
        <v>22</v>
      </c>
      <c r="O526" s="4">
        <f t="shared" si="8"/>
        <v>0</v>
      </c>
    </row>
    <row r="527" spans="1:15">
      <c r="A527" s="1" t="s">
        <v>567</v>
      </c>
      <c r="B527" s="2">
        <v>44737</v>
      </c>
      <c r="C527" s="13" t="str">
        <f>TEXT(bbdd_Social_Media_Trends[[#This Row],[Post_Date]],"aaaa-mm")</f>
        <v>2022-06</v>
      </c>
      <c r="D527" s="1" t="s">
        <v>27</v>
      </c>
      <c r="E527" s="1" t="s">
        <v>13</v>
      </c>
      <c r="F527" s="1" t="s">
        <v>14</v>
      </c>
      <c r="G527" s="1" t="s">
        <v>44</v>
      </c>
      <c r="H527">
        <v>1769189</v>
      </c>
      <c r="I527">
        <v>189560</v>
      </c>
      <c r="J527">
        <v>31847</v>
      </c>
      <c r="K527">
        <v>26317</v>
      </c>
      <c r="L527">
        <f>bbdd_Social_Media_Trends[[#This Row],[Likes]]+bbdd_Social_Media_Trends[[#This Row],[Shares]]+bbdd_Social_Media_Trends[[#This Row],[Comments]]</f>
        <v>247724</v>
      </c>
      <c r="M527">
        <f>bbdd_Social_Media_Trends[[#This Row],[Interactions]]/bbdd_Social_Media_Trends[[#This Row],[Views]]</f>
        <v>0.14002121876181686</v>
      </c>
      <c r="N527" s="1" t="s">
        <v>29</v>
      </c>
      <c r="O527" s="4">
        <f t="shared" si="8"/>
        <v>0</v>
      </c>
    </row>
    <row r="528" spans="1:15" hidden="1">
      <c r="A528" s="1" t="s">
        <v>568</v>
      </c>
      <c r="B528" s="2">
        <v>44745</v>
      </c>
      <c r="C528" s="13" t="str">
        <f>TEXT(bbdd_Social_Media_Trends[[#This Row],[Post_Date]],"aaaa-mm")</f>
        <v>2022-07</v>
      </c>
      <c r="D528" s="1" t="s">
        <v>12</v>
      </c>
      <c r="E528" s="1" t="s">
        <v>57</v>
      </c>
      <c r="F528" s="1" t="s">
        <v>14</v>
      </c>
      <c r="G528" s="1" t="s">
        <v>60</v>
      </c>
      <c r="H528">
        <v>309064</v>
      </c>
      <c r="I528">
        <v>499745</v>
      </c>
      <c r="J528">
        <v>31698</v>
      </c>
      <c r="K528">
        <v>23489</v>
      </c>
      <c r="L528">
        <f>bbdd_Social_Media_Trends[[#This Row],[Likes]]+bbdd_Social_Media_Trends[[#This Row],[Shares]]+bbdd_Social_Media_Trends[[#This Row],[Comments]]</f>
        <v>554932</v>
      </c>
      <c r="M528">
        <f>bbdd_Social_Media_Trends[[#This Row],[Interactions]]/bbdd_Social_Media_Trends[[#This Row],[Views]]</f>
        <v>1.7955245515491938</v>
      </c>
      <c r="N528" s="1" t="s">
        <v>22</v>
      </c>
      <c r="O528" s="4">
        <f t="shared" si="8"/>
        <v>0</v>
      </c>
    </row>
    <row r="529" spans="1:15">
      <c r="A529" s="1" t="s">
        <v>569</v>
      </c>
      <c r="B529" s="2">
        <v>44875</v>
      </c>
      <c r="C529" s="13" t="str">
        <f>TEXT(bbdd_Social_Media_Trends[[#This Row],[Post_Date]],"aaaa-mm")</f>
        <v>2022-11</v>
      </c>
      <c r="D529" s="1" t="s">
        <v>27</v>
      </c>
      <c r="E529" s="1" t="s">
        <v>19</v>
      </c>
      <c r="F529" s="1" t="s">
        <v>47</v>
      </c>
      <c r="G529" s="1" t="s">
        <v>15</v>
      </c>
      <c r="H529">
        <v>1086831</v>
      </c>
      <c r="I529">
        <v>3960</v>
      </c>
      <c r="J529">
        <v>92374</v>
      </c>
      <c r="K529">
        <v>44074</v>
      </c>
      <c r="L529">
        <f>bbdd_Social_Media_Trends[[#This Row],[Likes]]+bbdd_Social_Media_Trends[[#This Row],[Shares]]+bbdd_Social_Media_Trends[[#This Row],[Comments]]</f>
        <v>140408</v>
      </c>
      <c r="M529">
        <f>bbdd_Social_Media_Trends[[#This Row],[Interactions]]/bbdd_Social_Media_Trends[[#This Row],[Views]]</f>
        <v>0.12919027889340662</v>
      </c>
      <c r="N529" s="1" t="s">
        <v>22</v>
      </c>
      <c r="O529" s="4">
        <f t="shared" si="8"/>
        <v>0</v>
      </c>
    </row>
    <row r="530" spans="1:15" hidden="1">
      <c r="A530" s="1" t="s">
        <v>570</v>
      </c>
      <c r="B530" s="2">
        <v>44758</v>
      </c>
      <c r="C530" s="13" t="str">
        <f>TEXT(bbdd_Social_Media_Trends[[#This Row],[Post_Date]],"aaaa-mm")</f>
        <v>2022-07</v>
      </c>
      <c r="D530" s="1" t="s">
        <v>24</v>
      </c>
      <c r="E530" s="1" t="s">
        <v>46</v>
      </c>
      <c r="F530" s="1" t="s">
        <v>20</v>
      </c>
      <c r="G530" s="1" t="s">
        <v>15</v>
      </c>
      <c r="H530">
        <v>473800</v>
      </c>
      <c r="I530">
        <v>166023</v>
      </c>
      <c r="J530">
        <v>16059</v>
      </c>
      <c r="K530">
        <v>31572</v>
      </c>
      <c r="L530">
        <f>bbdd_Social_Media_Trends[[#This Row],[Likes]]+bbdd_Social_Media_Trends[[#This Row],[Shares]]+bbdd_Social_Media_Trends[[#This Row],[Comments]]</f>
        <v>213654</v>
      </c>
      <c r="M530">
        <f>bbdd_Social_Media_Trends[[#This Row],[Interactions]]/bbdd_Social_Media_Trends[[#This Row],[Views]]</f>
        <v>0.45093710426340228</v>
      </c>
      <c r="N530" s="1" t="s">
        <v>29</v>
      </c>
      <c r="O530" s="4">
        <f t="shared" si="8"/>
        <v>0</v>
      </c>
    </row>
    <row r="531" spans="1:15" hidden="1">
      <c r="A531" s="1" t="s">
        <v>571</v>
      </c>
      <c r="B531" s="2">
        <v>45226</v>
      </c>
      <c r="C531" s="13" t="str">
        <f>TEXT(bbdd_Social_Media_Trends[[#This Row],[Post_Date]],"aaaa-mm")</f>
        <v>2023-10</v>
      </c>
      <c r="D531" s="1" t="s">
        <v>24</v>
      </c>
      <c r="E531" s="1" t="s">
        <v>57</v>
      </c>
      <c r="F531" s="1" t="s">
        <v>47</v>
      </c>
      <c r="G531" s="1" t="s">
        <v>60</v>
      </c>
      <c r="H531">
        <v>18921</v>
      </c>
      <c r="I531">
        <v>150828</v>
      </c>
      <c r="J531">
        <v>7751</v>
      </c>
      <c r="K531">
        <v>27357</v>
      </c>
      <c r="L531">
        <f>bbdd_Social_Media_Trends[[#This Row],[Likes]]+bbdd_Social_Media_Trends[[#This Row],[Shares]]+bbdd_Social_Media_Trends[[#This Row],[Comments]]</f>
        <v>185936</v>
      </c>
      <c r="M531">
        <f>bbdd_Social_Media_Trends[[#This Row],[Interactions]]/bbdd_Social_Media_Trends[[#This Row],[Views]]</f>
        <v>9.8269647481634159</v>
      </c>
      <c r="N531" s="1" t="s">
        <v>22</v>
      </c>
      <c r="O531" s="4">
        <f t="shared" si="8"/>
        <v>0</v>
      </c>
    </row>
    <row r="532" spans="1:15" hidden="1">
      <c r="A532" s="1" t="s">
        <v>572</v>
      </c>
      <c r="B532" s="2">
        <v>44573</v>
      </c>
      <c r="C532" s="13" t="str">
        <f>TEXT(bbdd_Social_Media_Trends[[#This Row],[Post_Date]],"aaaa-mm")</f>
        <v>2022-01</v>
      </c>
      <c r="D532" s="1" t="s">
        <v>12</v>
      </c>
      <c r="E532" s="1" t="s">
        <v>19</v>
      </c>
      <c r="F532" s="1" t="s">
        <v>47</v>
      </c>
      <c r="G532" s="1" t="s">
        <v>50</v>
      </c>
      <c r="H532">
        <v>4387929</v>
      </c>
      <c r="I532">
        <v>389906</v>
      </c>
      <c r="J532">
        <v>66441</v>
      </c>
      <c r="K532">
        <v>34423</v>
      </c>
      <c r="L532">
        <f>bbdd_Social_Media_Trends[[#This Row],[Likes]]+bbdd_Social_Media_Trends[[#This Row],[Shares]]+bbdd_Social_Media_Trends[[#This Row],[Comments]]</f>
        <v>490770</v>
      </c>
      <c r="M532">
        <f>bbdd_Social_Media_Trends[[#This Row],[Interactions]]/bbdd_Social_Media_Trends[[#This Row],[Views]]</f>
        <v>0.11184547425448316</v>
      </c>
      <c r="N532" s="1" t="s">
        <v>29</v>
      </c>
      <c r="O532" s="4">
        <f t="shared" si="8"/>
        <v>0</v>
      </c>
    </row>
    <row r="533" spans="1:15">
      <c r="A533" s="1" t="s">
        <v>573</v>
      </c>
      <c r="B533" s="2">
        <v>44787</v>
      </c>
      <c r="C533" s="13" t="str">
        <f>TEXT(bbdd_Social_Media_Trends[[#This Row],[Post_Date]],"aaaa-mm")</f>
        <v>2022-08</v>
      </c>
      <c r="D533" s="1" t="s">
        <v>27</v>
      </c>
      <c r="E533" s="1" t="s">
        <v>35</v>
      </c>
      <c r="F533" s="1" t="s">
        <v>41</v>
      </c>
      <c r="G533" s="1" t="s">
        <v>60</v>
      </c>
      <c r="H533">
        <v>2449452</v>
      </c>
      <c r="I533">
        <v>486556</v>
      </c>
      <c r="J533">
        <v>43076</v>
      </c>
      <c r="K533">
        <v>27405</v>
      </c>
      <c r="L533">
        <f>bbdd_Social_Media_Trends[[#This Row],[Likes]]+bbdd_Social_Media_Trends[[#This Row],[Shares]]+bbdd_Social_Media_Trends[[#This Row],[Comments]]</f>
        <v>557037</v>
      </c>
      <c r="M533">
        <f>bbdd_Social_Media_Trends[[#This Row],[Interactions]]/bbdd_Social_Media_Trends[[#This Row],[Views]]</f>
        <v>0.22741290705023001</v>
      </c>
      <c r="N533" s="1" t="s">
        <v>22</v>
      </c>
      <c r="O533" s="4">
        <f t="shared" si="8"/>
        <v>0</v>
      </c>
    </row>
    <row r="534" spans="1:15" hidden="1">
      <c r="A534" s="1" t="s">
        <v>574</v>
      </c>
      <c r="B534" s="2">
        <v>44736</v>
      </c>
      <c r="C534" s="13" t="str">
        <f>TEXT(bbdd_Social_Media_Trends[[#This Row],[Post_Date]],"aaaa-mm")</f>
        <v>2022-06</v>
      </c>
      <c r="D534" s="1" t="s">
        <v>18</v>
      </c>
      <c r="E534" s="1" t="s">
        <v>35</v>
      </c>
      <c r="F534" s="1" t="s">
        <v>20</v>
      </c>
      <c r="G534" s="1" t="s">
        <v>21</v>
      </c>
      <c r="H534">
        <v>4854685</v>
      </c>
      <c r="I534">
        <v>134680</v>
      </c>
      <c r="J534">
        <v>43340</v>
      </c>
      <c r="K534">
        <v>2898</v>
      </c>
      <c r="L534">
        <f>bbdd_Social_Media_Trends[[#This Row],[Likes]]+bbdd_Social_Media_Trends[[#This Row],[Shares]]+bbdd_Social_Media_Trends[[#This Row],[Comments]]</f>
        <v>180918</v>
      </c>
      <c r="M534">
        <f>bbdd_Social_Media_Trends[[#This Row],[Interactions]]/bbdd_Social_Media_Trends[[#This Row],[Views]]</f>
        <v>3.7266681566363216E-2</v>
      </c>
      <c r="N534" s="1" t="s">
        <v>16</v>
      </c>
      <c r="O534" s="4">
        <f t="shared" si="8"/>
        <v>0</v>
      </c>
    </row>
    <row r="535" spans="1:15" hidden="1">
      <c r="A535" s="1" t="s">
        <v>575</v>
      </c>
      <c r="B535" s="2">
        <v>44850</v>
      </c>
      <c r="C535" s="13" t="str">
        <f>TEXT(bbdd_Social_Media_Trends[[#This Row],[Post_Date]],"aaaa-mm")</f>
        <v>2022-10</v>
      </c>
      <c r="D535" s="1" t="s">
        <v>12</v>
      </c>
      <c r="E535" s="1" t="s">
        <v>35</v>
      </c>
      <c r="F535" s="1" t="s">
        <v>41</v>
      </c>
      <c r="G535" s="1" t="s">
        <v>15</v>
      </c>
      <c r="H535">
        <v>2052067</v>
      </c>
      <c r="I535">
        <v>191445</v>
      </c>
      <c r="J535">
        <v>84877</v>
      </c>
      <c r="K535">
        <v>28974</v>
      </c>
      <c r="L535">
        <f>bbdd_Social_Media_Trends[[#This Row],[Likes]]+bbdd_Social_Media_Trends[[#This Row],[Shares]]+bbdd_Social_Media_Trends[[#This Row],[Comments]]</f>
        <v>305296</v>
      </c>
      <c r="M535">
        <f>bbdd_Social_Media_Trends[[#This Row],[Interactions]]/bbdd_Social_Media_Trends[[#This Row],[Views]]</f>
        <v>0.14877486943652424</v>
      </c>
      <c r="N535" s="1" t="s">
        <v>16</v>
      </c>
      <c r="O535" s="4">
        <f t="shared" si="8"/>
        <v>0</v>
      </c>
    </row>
    <row r="536" spans="1:15">
      <c r="A536" s="1" t="s">
        <v>576</v>
      </c>
      <c r="B536" s="2">
        <v>44672</v>
      </c>
      <c r="C536" s="13" t="str">
        <f>TEXT(bbdd_Social_Media_Trends[[#This Row],[Post_Date]],"aaaa-mm")</f>
        <v>2022-04</v>
      </c>
      <c r="D536" s="1" t="s">
        <v>27</v>
      </c>
      <c r="E536" s="1" t="s">
        <v>31</v>
      </c>
      <c r="F536" s="1" t="s">
        <v>36</v>
      </c>
      <c r="G536" s="1" t="s">
        <v>21</v>
      </c>
      <c r="H536">
        <v>4767251</v>
      </c>
      <c r="I536">
        <v>423291</v>
      </c>
      <c r="J536">
        <v>97889</v>
      </c>
      <c r="K536">
        <v>42439</v>
      </c>
      <c r="L536">
        <f>bbdd_Social_Media_Trends[[#This Row],[Likes]]+bbdd_Social_Media_Trends[[#This Row],[Shares]]+bbdd_Social_Media_Trends[[#This Row],[Comments]]</f>
        <v>563619</v>
      </c>
      <c r="M536">
        <f>bbdd_Social_Media_Trends[[#This Row],[Interactions]]/bbdd_Social_Media_Trends[[#This Row],[Views]]</f>
        <v>0.11822725507845087</v>
      </c>
      <c r="N536" s="1" t="s">
        <v>22</v>
      </c>
      <c r="O536" s="4">
        <f t="shared" si="8"/>
        <v>0</v>
      </c>
    </row>
    <row r="537" spans="1:15">
      <c r="A537" s="1" t="s">
        <v>577</v>
      </c>
      <c r="B537" s="2">
        <v>44971</v>
      </c>
      <c r="C537" s="13" t="str">
        <f>TEXT(bbdd_Social_Media_Trends[[#This Row],[Post_Date]],"aaaa-mm")</f>
        <v>2023-02</v>
      </c>
      <c r="D537" s="1" t="s">
        <v>27</v>
      </c>
      <c r="E537" s="1" t="s">
        <v>13</v>
      </c>
      <c r="F537" s="1" t="s">
        <v>14</v>
      </c>
      <c r="G537" s="1" t="s">
        <v>25</v>
      </c>
      <c r="H537">
        <v>2368362</v>
      </c>
      <c r="I537">
        <v>300651</v>
      </c>
      <c r="J537">
        <v>67181</v>
      </c>
      <c r="K537">
        <v>25054</v>
      </c>
      <c r="L537">
        <f>bbdd_Social_Media_Trends[[#This Row],[Likes]]+bbdd_Social_Media_Trends[[#This Row],[Shares]]+bbdd_Social_Media_Trends[[#This Row],[Comments]]</f>
        <v>392886</v>
      </c>
      <c r="M537">
        <f>bbdd_Social_Media_Trends[[#This Row],[Interactions]]/bbdd_Social_Media_Trends[[#This Row],[Views]]</f>
        <v>0.16588933617411528</v>
      </c>
      <c r="N537" s="1" t="s">
        <v>29</v>
      </c>
      <c r="O537" s="4">
        <f t="shared" si="8"/>
        <v>0</v>
      </c>
    </row>
    <row r="538" spans="1:15" hidden="1">
      <c r="A538" s="1" t="s">
        <v>578</v>
      </c>
      <c r="B538" s="2">
        <v>44978</v>
      </c>
      <c r="C538" s="13" t="str">
        <f>TEXT(bbdd_Social_Media_Trends[[#This Row],[Post_Date]],"aaaa-mm")</f>
        <v>2023-02</v>
      </c>
      <c r="D538" s="1" t="s">
        <v>24</v>
      </c>
      <c r="E538" s="1" t="s">
        <v>46</v>
      </c>
      <c r="F538" s="1" t="s">
        <v>20</v>
      </c>
      <c r="G538" s="1" t="s">
        <v>28</v>
      </c>
      <c r="H538">
        <v>2175561</v>
      </c>
      <c r="I538">
        <v>87753</v>
      </c>
      <c r="J538">
        <v>74372</v>
      </c>
      <c r="K538">
        <v>20428</v>
      </c>
      <c r="L538">
        <f>bbdd_Social_Media_Trends[[#This Row],[Likes]]+bbdd_Social_Media_Trends[[#This Row],[Shares]]+bbdd_Social_Media_Trends[[#This Row],[Comments]]</f>
        <v>182553</v>
      </c>
      <c r="M538">
        <f>bbdd_Social_Media_Trends[[#This Row],[Interactions]]/bbdd_Social_Media_Trends[[#This Row],[Views]]</f>
        <v>8.3910770601238027E-2</v>
      </c>
      <c r="N538" s="1" t="s">
        <v>29</v>
      </c>
      <c r="O538" s="4">
        <f t="shared" si="8"/>
        <v>0</v>
      </c>
    </row>
    <row r="539" spans="1:15" hidden="1">
      <c r="A539" s="1" t="s">
        <v>579</v>
      </c>
      <c r="B539" s="2">
        <v>44797</v>
      </c>
      <c r="C539" s="13" t="str">
        <f>TEXT(bbdd_Social_Media_Trends[[#This Row],[Post_Date]],"aaaa-mm")</f>
        <v>2022-08</v>
      </c>
      <c r="D539" s="1" t="s">
        <v>12</v>
      </c>
      <c r="E539" s="1" t="s">
        <v>19</v>
      </c>
      <c r="F539" s="1" t="s">
        <v>36</v>
      </c>
      <c r="G539" s="1" t="s">
        <v>44</v>
      </c>
      <c r="H539">
        <v>4539531</v>
      </c>
      <c r="I539">
        <v>206594</v>
      </c>
      <c r="J539">
        <v>29902</v>
      </c>
      <c r="K539">
        <v>9751</v>
      </c>
      <c r="L539">
        <f>bbdd_Social_Media_Trends[[#This Row],[Likes]]+bbdd_Social_Media_Trends[[#This Row],[Shares]]+bbdd_Social_Media_Trends[[#This Row],[Comments]]</f>
        <v>246247</v>
      </c>
      <c r="M539">
        <f>bbdd_Social_Media_Trends[[#This Row],[Interactions]]/bbdd_Social_Media_Trends[[#This Row],[Views]]</f>
        <v>5.4245031039550119E-2</v>
      </c>
      <c r="N539" s="1" t="s">
        <v>16</v>
      </c>
      <c r="O539" s="4">
        <f t="shared" si="8"/>
        <v>0</v>
      </c>
    </row>
    <row r="540" spans="1:15" hidden="1">
      <c r="A540" s="1" t="s">
        <v>580</v>
      </c>
      <c r="B540" s="2">
        <v>45230</v>
      </c>
      <c r="C540" s="13" t="str">
        <f>TEXT(bbdd_Social_Media_Trends[[#This Row],[Post_Date]],"aaaa-mm")</f>
        <v>2023-10</v>
      </c>
      <c r="D540" s="1" t="s">
        <v>18</v>
      </c>
      <c r="E540" s="1" t="s">
        <v>19</v>
      </c>
      <c r="F540" s="1" t="s">
        <v>14</v>
      </c>
      <c r="G540" s="1" t="s">
        <v>15</v>
      </c>
      <c r="H540">
        <v>3713005</v>
      </c>
      <c r="I540">
        <v>184413</v>
      </c>
      <c r="J540">
        <v>88201</v>
      </c>
      <c r="K540">
        <v>49856</v>
      </c>
      <c r="L540">
        <f>bbdd_Social_Media_Trends[[#This Row],[Likes]]+bbdd_Social_Media_Trends[[#This Row],[Shares]]+bbdd_Social_Media_Trends[[#This Row],[Comments]]</f>
        <v>322470</v>
      </c>
      <c r="M540">
        <f>bbdd_Social_Media_Trends[[#This Row],[Interactions]]/bbdd_Social_Media_Trends[[#This Row],[Views]]</f>
        <v>8.6848792285493831E-2</v>
      </c>
      <c r="N540" s="1" t="s">
        <v>22</v>
      </c>
      <c r="O540" s="4">
        <f t="shared" si="8"/>
        <v>0</v>
      </c>
    </row>
    <row r="541" spans="1:15">
      <c r="A541" s="1" t="s">
        <v>581</v>
      </c>
      <c r="B541" s="2">
        <v>45013</v>
      </c>
      <c r="C541" s="13" t="str">
        <f>TEXT(bbdd_Social_Media_Trends[[#This Row],[Post_Date]],"aaaa-mm")</f>
        <v>2023-03</v>
      </c>
      <c r="D541" s="1" t="s">
        <v>27</v>
      </c>
      <c r="E541" s="1" t="s">
        <v>35</v>
      </c>
      <c r="F541" s="1" t="s">
        <v>47</v>
      </c>
      <c r="G541" s="1" t="s">
        <v>25</v>
      </c>
      <c r="H541">
        <v>1236179</v>
      </c>
      <c r="I541">
        <v>391333</v>
      </c>
      <c r="J541">
        <v>26828</v>
      </c>
      <c r="K541">
        <v>40019</v>
      </c>
      <c r="L541">
        <f>bbdd_Social_Media_Trends[[#This Row],[Likes]]+bbdd_Social_Media_Trends[[#This Row],[Shares]]+bbdd_Social_Media_Trends[[#This Row],[Comments]]</f>
        <v>458180</v>
      </c>
      <c r="M541">
        <f>bbdd_Social_Media_Trends[[#This Row],[Interactions]]/bbdd_Social_Media_Trends[[#This Row],[Views]]</f>
        <v>0.37064211574537342</v>
      </c>
      <c r="N541" s="1" t="s">
        <v>29</v>
      </c>
      <c r="O541" s="4">
        <f t="shared" si="8"/>
        <v>0</v>
      </c>
    </row>
    <row r="542" spans="1:15" hidden="1">
      <c r="A542" s="1" t="s">
        <v>582</v>
      </c>
      <c r="B542" s="2">
        <v>45141</v>
      </c>
      <c r="C542" s="13" t="str">
        <f>TEXT(bbdd_Social_Media_Trends[[#This Row],[Post_Date]],"aaaa-mm")</f>
        <v>2023-08</v>
      </c>
      <c r="D542" s="1" t="s">
        <v>24</v>
      </c>
      <c r="E542" s="1" t="s">
        <v>35</v>
      </c>
      <c r="F542" s="1" t="s">
        <v>14</v>
      </c>
      <c r="G542" s="1" t="s">
        <v>28</v>
      </c>
      <c r="H542">
        <v>1933738</v>
      </c>
      <c r="I542">
        <v>115168</v>
      </c>
      <c r="J542">
        <v>96016</v>
      </c>
      <c r="K542">
        <v>41321</v>
      </c>
      <c r="L542">
        <f>bbdd_Social_Media_Trends[[#This Row],[Likes]]+bbdd_Social_Media_Trends[[#This Row],[Shares]]+bbdd_Social_Media_Trends[[#This Row],[Comments]]</f>
        <v>252505</v>
      </c>
      <c r="M542">
        <f>bbdd_Social_Media_Trends[[#This Row],[Interactions]]/bbdd_Social_Media_Trends[[#This Row],[Views]]</f>
        <v>0.13057870300940458</v>
      </c>
      <c r="N542" s="1" t="s">
        <v>22</v>
      </c>
      <c r="O542" s="4">
        <f t="shared" si="8"/>
        <v>0</v>
      </c>
    </row>
    <row r="543" spans="1:15" hidden="1">
      <c r="A543" s="1" t="s">
        <v>583</v>
      </c>
      <c r="B543" s="2">
        <v>45108</v>
      </c>
      <c r="C543" s="13" t="str">
        <f>TEXT(bbdd_Social_Media_Trends[[#This Row],[Post_Date]],"aaaa-mm")</f>
        <v>2023-07</v>
      </c>
      <c r="D543" s="1" t="s">
        <v>12</v>
      </c>
      <c r="E543" s="1" t="s">
        <v>31</v>
      </c>
      <c r="F543" s="1" t="s">
        <v>14</v>
      </c>
      <c r="G543" s="1" t="s">
        <v>15</v>
      </c>
      <c r="H543">
        <v>4909664</v>
      </c>
      <c r="I543">
        <v>32328</v>
      </c>
      <c r="J543">
        <v>44030</v>
      </c>
      <c r="K543">
        <v>40462</v>
      </c>
      <c r="L543">
        <f>bbdd_Social_Media_Trends[[#This Row],[Likes]]+bbdd_Social_Media_Trends[[#This Row],[Shares]]+bbdd_Social_Media_Trends[[#This Row],[Comments]]</f>
        <v>116820</v>
      </c>
      <c r="M543">
        <f>bbdd_Social_Media_Trends[[#This Row],[Interactions]]/bbdd_Social_Media_Trends[[#This Row],[Views]]</f>
        <v>2.3793888950445489E-2</v>
      </c>
      <c r="N543" s="1" t="s">
        <v>16</v>
      </c>
      <c r="O543" s="4">
        <f t="shared" si="8"/>
        <v>0</v>
      </c>
    </row>
    <row r="544" spans="1:15" hidden="1">
      <c r="A544" s="1" t="s">
        <v>584</v>
      </c>
      <c r="B544" s="2">
        <v>44811</v>
      </c>
      <c r="C544" s="13" t="str">
        <f>TEXT(bbdd_Social_Media_Trends[[#This Row],[Post_Date]],"aaaa-mm")</f>
        <v>2022-09</v>
      </c>
      <c r="D544" s="1" t="s">
        <v>24</v>
      </c>
      <c r="E544" s="1" t="s">
        <v>19</v>
      </c>
      <c r="F544" s="1" t="s">
        <v>14</v>
      </c>
      <c r="G544" s="1" t="s">
        <v>25</v>
      </c>
      <c r="H544">
        <v>4022545</v>
      </c>
      <c r="I544">
        <v>173474</v>
      </c>
      <c r="J544">
        <v>36619</v>
      </c>
      <c r="K544">
        <v>23322</v>
      </c>
      <c r="L544">
        <f>bbdd_Social_Media_Trends[[#This Row],[Likes]]+bbdd_Social_Media_Trends[[#This Row],[Shares]]+bbdd_Social_Media_Trends[[#This Row],[Comments]]</f>
        <v>233415</v>
      </c>
      <c r="M544">
        <f>bbdd_Social_Media_Trends[[#This Row],[Interactions]]/bbdd_Social_Media_Trends[[#This Row],[Views]]</f>
        <v>5.8026697028871026E-2</v>
      </c>
      <c r="N544" s="1" t="s">
        <v>16</v>
      </c>
      <c r="O544" s="4">
        <f t="shared" si="8"/>
        <v>0</v>
      </c>
    </row>
    <row r="545" spans="1:15" hidden="1">
      <c r="A545" s="1" t="s">
        <v>585</v>
      </c>
      <c r="B545" s="2">
        <v>44880</v>
      </c>
      <c r="C545" s="13" t="str">
        <f>TEXT(bbdd_Social_Media_Trends[[#This Row],[Post_Date]],"aaaa-mm")</f>
        <v>2022-11</v>
      </c>
      <c r="D545" s="1" t="s">
        <v>18</v>
      </c>
      <c r="E545" s="1" t="s">
        <v>35</v>
      </c>
      <c r="F545" s="1" t="s">
        <v>32</v>
      </c>
      <c r="G545" s="1" t="s">
        <v>25</v>
      </c>
      <c r="H545">
        <v>4117289</v>
      </c>
      <c r="I545">
        <v>476795</v>
      </c>
      <c r="J545">
        <v>23810</v>
      </c>
      <c r="K545">
        <v>7602</v>
      </c>
      <c r="L545">
        <f>bbdd_Social_Media_Trends[[#This Row],[Likes]]+bbdd_Social_Media_Trends[[#This Row],[Shares]]+bbdd_Social_Media_Trends[[#This Row],[Comments]]</f>
        <v>508207</v>
      </c>
      <c r="M545">
        <f>bbdd_Social_Media_Trends[[#This Row],[Interactions]]/bbdd_Social_Media_Trends[[#This Row],[Views]]</f>
        <v>0.12343243333173844</v>
      </c>
      <c r="N545" s="1" t="s">
        <v>29</v>
      </c>
      <c r="O545" s="4">
        <f t="shared" si="8"/>
        <v>0</v>
      </c>
    </row>
    <row r="546" spans="1:15" hidden="1">
      <c r="A546" s="1" t="s">
        <v>586</v>
      </c>
      <c r="B546" s="2">
        <v>44631</v>
      </c>
      <c r="C546" s="13" t="str">
        <f>TEXT(bbdd_Social_Media_Trends[[#This Row],[Post_Date]],"aaaa-mm")</f>
        <v>2022-03</v>
      </c>
      <c r="D546" s="1" t="s">
        <v>24</v>
      </c>
      <c r="E546" s="1" t="s">
        <v>46</v>
      </c>
      <c r="F546" s="1" t="s">
        <v>41</v>
      </c>
      <c r="G546" s="1" t="s">
        <v>28</v>
      </c>
      <c r="H546">
        <v>4850591</v>
      </c>
      <c r="I546">
        <v>157100</v>
      </c>
      <c r="J546">
        <v>82852</v>
      </c>
      <c r="K546">
        <v>36003</v>
      </c>
      <c r="L546">
        <f>bbdd_Social_Media_Trends[[#This Row],[Likes]]+bbdd_Social_Media_Trends[[#This Row],[Shares]]+bbdd_Social_Media_Trends[[#This Row],[Comments]]</f>
        <v>275955</v>
      </c>
      <c r="M546">
        <f>bbdd_Social_Media_Trends[[#This Row],[Interactions]]/bbdd_Social_Media_Trends[[#This Row],[Views]]</f>
        <v>5.6891005652713246E-2</v>
      </c>
      <c r="N546" s="1" t="s">
        <v>16</v>
      </c>
      <c r="O546" s="4">
        <f t="shared" si="8"/>
        <v>0</v>
      </c>
    </row>
    <row r="547" spans="1:15" hidden="1">
      <c r="A547" s="1" t="s">
        <v>587</v>
      </c>
      <c r="B547" s="2">
        <v>44826</v>
      </c>
      <c r="C547" s="13" t="str">
        <f>TEXT(bbdd_Social_Media_Trends[[#This Row],[Post_Date]],"aaaa-mm")</f>
        <v>2022-09</v>
      </c>
      <c r="D547" s="1" t="s">
        <v>18</v>
      </c>
      <c r="E547" s="1" t="s">
        <v>52</v>
      </c>
      <c r="F547" s="1" t="s">
        <v>41</v>
      </c>
      <c r="G547" s="1" t="s">
        <v>60</v>
      </c>
      <c r="H547">
        <v>2359516</v>
      </c>
      <c r="I547">
        <v>394171</v>
      </c>
      <c r="J547">
        <v>34790</v>
      </c>
      <c r="K547">
        <v>26112</v>
      </c>
      <c r="L547">
        <f>bbdd_Social_Media_Trends[[#This Row],[Likes]]+bbdd_Social_Media_Trends[[#This Row],[Shares]]+bbdd_Social_Media_Trends[[#This Row],[Comments]]</f>
        <v>455073</v>
      </c>
      <c r="M547">
        <f>bbdd_Social_Media_Trends[[#This Row],[Interactions]]/bbdd_Social_Media_Trends[[#This Row],[Views]]</f>
        <v>0.19286709647232739</v>
      </c>
      <c r="N547" s="1" t="s">
        <v>16</v>
      </c>
      <c r="O547" s="4">
        <f t="shared" si="8"/>
        <v>0</v>
      </c>
    </row>
    <row r="548" spans="1:15" hidden="1">
      <c r="A548" s="1" t="s">
        <v>588</v>
      </c>
      <c r="B548" s="2">
        <v>44842</v>
      </c>
      <c r="C548" s="13" t="str">
        <f>TEXT(bbdd_Social_Media_Trends[[#This Row],[Post_Date]],"aaaa-mm")</f>
        <v>2022-10</v>
      </c>
      <c r="D548" s="1" t="s">
        <v>18</v>
      </c>
      <c r="E548" s="1" t="s">
        <v>49</v>
      </c>
      <c r="F548" s="1" t="s">
        <v>32</v>
      </c>
      <c r="G548" s="1" t="s">
        <v>37</v>
      </c>
      <c r="H548">
        <v>3647993</v>
      </c>
      <c r="I548">
        <v>361442</v>
      </c>
      <c r="J548">
        <v>26848</v>
      </c>
      <c r="K548">
        <v>22650</v>
      </c>
      <c r="L548">
        <f>bbdd_Social_Media_Trends[[#This Row],[Likes]]+bbdd_Social_Media_Trends[[#This Row],[Shares]]+bbdd_Social_Media_Trends[[#This Row],[Comments]]</f>
        <v>410940</v>
      </c>
      <c r="M548">
        <f>bbdd_Social_Media_Trends[[#This Row],[Interactions]]/bbdd_Social_Media_Trends[[#This Row],[Views]]</f>
        <v>0.1126482424719565</v>
      </c>
      <c r="N548" s="1" t="s">
        <v>16</v>
      </c>
      <c r="O548" s="4">
        <f t="shared" si="8"/>
        <v>0</v>
      </c>
    </row>
    <row r="549" spans="1:15">
      <c r="A549" s="1" t="s">
        <v>589</v>
      </c>
      <c r="B549" s="2">
        <v>45178</v>
      </c>
      <c r="C549" s="13" t="str">
        <f>TEXT(bbdd_Social_Media_Trends[[#This Row],[Post_Date]],"aaaa-mm")</f>
        <v>2023-09</v>
      </c>
      <c r="D549" s="1" t="s">
        <v>27</v>
      </c>
      <c r="E549" s="1" t="s">
        <v>57</v>
      </c>
      <c r="F549" s="1" t="s">
        <v>41</v>
      </c>
      <c r="G549" s="1" t="s">
        <v>21</v>
      </c>
      <c r="H549">
        <v>3520520</v>
      </c>
      <c r="I549">
        <v>205027</v>
      </c>
      <c r="J549">
        <v>91912</v>
      </c>
      <c r="K549">
        <v>23644</v>
      </c>
      <c r="L549">
        <f>bbdd_Social_Media_Trends[[#This Row],[Likes]]+bbdd_Social_Media_Trends[[#This Row],[Shares]]+bbdd_Social_Media_Trends[[#This Row],[Comments]]</f>
        <v>320583</v>
      </c>
      <c r="M549">
        <f>bbdd_Social_Media_Trends[[#This Row],[Interactions]]/bbdd_Social_Media_Trends[[#This Row],[Views]]</f>
        <v>9.1061263676956813E-2</v>
      </c>
      <c r="N549" s="1" t="s">
        <v>22</v>
      </c>
      <c r="O549" s="4">
        <f t="shared" si="8"/>
        <v>0</v>
      </c>
    </row>
    <row r="550" spans="1:15">
      <c r="A550" s="1" t="s">
        <v>590</v>
      </c>
      <c r="B550" s="2">
        <v>44678</v>
      </c>
      <c r="C550" s="13" t="str">
        <f>TEXT(bbdd_Social_Media_Trends[[#This Row],[Post_Date]],"aaaa-mm")</f>
        <v>2022-04</v>
      </c>
      <c r="D550" s="1" t="s">
        <v>27</v>
      </c>
      <c r="E550" s="1" t="s">
        <v>49</v>
      </c>
      <c r="F550" s="1" t="s">
        <v>14</v>
      </c>
      <c r="G550" s="1" t="s">
        <v>37</v>
      </c>
      <c r="H550">
        <v>333545</v>
      </c>
      <c r="I550">
        <v>498977</v>
      </c>
      <c r="J550">
        <v>52685</v>
      </c>
      <c r="K550">
        <v>24137</v>
      </c>
      <c r="L550">
        <f>bbdd_Social_Media_Trends[[#This Row],[Likes]]+bbdd_Social_Media_Trends[[#This Row],[Shares]]+bbdd_Social_Media_Trends[[#This Row],[Comments]]</f>
        <v>575799</v>
      </c>
      <c r="M550">
        <f>bbdd_Social_Media_Trends[[#This Row],[Interactions]]/bbdd_Social_Media_Trends[[#This Row],[Views]]</f>
        <v>1.7263007989926398</v>
      </c>
      <c r="N550" s="1" t="s">
        <v>29</v>
      </c>
      <c r="O550" s="4">
        <f t="shared" si="8"/>
        <v>0</v>
      </c>
    </row>
    <row r="551" spans="1:15">
      <c r="A551" s="1" t="s">
        <v>591</v>
      </c>
      <c r="B551" s="2">
        <v>44622</v>
      </c>
      <c r="C551" s="13" t="str">
        <f>TEXT(bbdd_Social_Media_Trends[[#This Row],[Post_Date]],"aaaa-mm")</f>
        <v>2022-03</v>
      </c>
      <c r="D551" s="1" t="s">
        <v>27</v>
      </c>
      <c r="E551" s="1" t="s">
        <v>39</v>
      </c>
      <c r="F551" s="1" t="s">
        <v>14</v>
      </c>
      <c r="G551" s="1" t="s">
        <v>60</v>
      </c>
      <c r="H551">
        <v>3230981</v>
      </c>
      <c r="I551">
        <v>43250</v>
      </c>
      <c r="J551">
        <v>25450</v>
      </c>
      <c r="K551">
        <v>38132</v>
      </c>
      <c r="L551">
        <f>bbdd_Social_Media_Trends[[#This Row],[Likes]]+bbdd_Social_Media_Trends[[#This Row],[Shares]]+bbdd_Social_Media_Trends[[#This Row],[Comments]]</f>
        <v>106832</v>
      </c>
      <c r="M551">
        <f>bbdd_Social_Media_Trends[[#This Row],[Interactions]]/bbdd_Social_Media_Trends[[#This Row],[Views]]</f>
        <v>3.3064880294870196E-2</v>
      </c>
      <c r="N551" s="1" t="s">
        <v>29</v>
      </c>
      <c r="O551" s="4">
        <f t="shared" si="8"/>
        <v>0</v>
      </c>
    </row>
    <row r="552" spans="1:15" hidden="1">
      <c r="A552" s="1" t="s">
        <v>592</v>
      </c>
      <c r="B552" s="2">
        <v>45226</v>
      </c>
      <c r="C552" s="13" t="str">
        <f>TEXT(bbdd_Social_Media_Trends[[#This Row],[Post_Date]],"aaaa-mm")</f>
        <v>2023-10</v>
      </c>
      <c r="D552" s="1" t="s">
        <v>18</v>
      </c>
      <c r="E552" s="1" t="s">
        <v>13</v>
      </c>
      <c r="F552" s="1" t="s">
        <v>41</v>
      </c>
      <c r="G552" s="1" t="s">
        <v>15</v>
      </c>
      <c r="H552">
        <v>4902801</v>
      </c>
      <c r="I552">
        <v>457202</v>
      </c>
      <c r="J552">
        <v>95950</v>
      </c>
      <c r="K552">
        <v>35485</v>
      </c>
      <c r="L552">
        <f>bbdd_Social_Media_Trends[[#This Row],[Likes]]+bbdd_Social_Media_Trends[[#This Row],[Shares]]+bbdd_Social_Media_Trends[[#This Row],[Comments]]</f>
        <v>588637</v>
      </c>
      <c r="M552">
        <f>bbdd_Social_Media_Trends[[#This Row],[Interactions]]/bbdd_Social_Media_Trends[[#This Row],[Views]]</f>
        <v>0.12006136900110774</v>
      </c>
      <c r="N552" s="1" t="s">
        <v>22</v>
      </c>
      <c r="O552" s="4">
        <f t="shared" si="8"/>
        <v>0</v>
      </c>
    </row>
    <row r="553" spans="1:15">
      <c r="A553" s="1" t="s">
        <v>593</v>
      </c>
      <c r="B553" s="2">
        <v>44864</v>
      </c>
      <c r="C553" s="13" t="str">
        <f>TEXT(bbdd_Social_Media_Trends[[#This Row],[Post_Date]],"aaaa-mm")</f>
        <v>2022-10</v>
      </c>
      <c r="D553" s="1" t="s">
        <v>27</v>
      </c>
      <c r="E553" s="1" t="s">
        <v>19</v>
      </c>
      <c r="F553" s="1" t="s">
        <v>47</v>
      </c>
      <c r="G553" s="1" t="s">
        <v>60</v>
      </c>
      <c r="H553">
        <v>4378018</v>
      </c>
      <c r="I553">
        <v>396292</v>
      </c>
      <c r="J553">
        <v>22112</v>
      </c>
      <c r="K553">
        <v>2274</v>
      </c>
      <c r="L553">
        <f>bbdd_Social_Media_Trends[[#This Row],[Likes]]+bbdd_Social_Media_Trends[[#This Row],[Shares]]+bbdd_Social_Media_Trends[[#This Row],[Comments]]</f>
        <v>420678</v>
      </c>
      <c r="M553">
        <f>bbdd_Social_Media_Trends[[#This Row],[Interactions]]/bbdd_Social_Media_Trends[[#This Row],[Views]]</f>
        <v>9.6088686707089824E-2</v>
      </c>
      <c r="N553" s="1" t="s">
        <v>22</v>
      </c>
      <c r="O553" s="4">
        <f t="shared" si="8"/>
        <v>0</v>
      </c>
    </row>
    <row r="554" spans="1:15" hidden="1">
      <c r="A554" s="1" t="s">
        <v>594</v>
      </c>
      <c r="B554" s="2">
        <v>44737</v>
      </c>
      <c r="C554" s="13" t="str">
        <f>TEXT(bbdd_Social_Media_Trends[[#This Row],[Post_Date]],"aaaa-mm")</f>
        <v>2022-06</v>
      </c>
      <c r="D554" s="1" t="s">
        <v>12</v>
      </c>
      <c r="E554" s="1" t="s">
        <v>52</v>
      </c>
      <c r="F554" s="1" t="s">
        <v>14</v>
      </c>
      <c r="G554" s="1" t="s">
        <v>15</v>
      </c>
      <c r="H554">
        <v>4489295</v>
      </c>
      <c r="I554">
        <v>37622</v>
      </c>
      <c r="J554">
        <v>68224</v>
      </c>
      <c r="K554">
        <v>46460</v>
      </c>
      <c r="L554">
        <f>bbdd_Social_Media_Trends[[#This Row],[Likes]]+bbdd_Social_Media_Trends[[#This Row],[Shares]]+bbdd_Social_Media_Trends[[#This Row],[Comments]]</f>
        <v>152306</v>
      </c>
      <c r="M554">
        <f>bbdd_Social_Media_Trends[[#This Row],[Interactions]]/bbdd_Social_Media_Trends[[#This Row],[Views]]</f>
        <v>3.3926485116259904E-2</v>
      </c>
      <c r="N554" s="1" t="s">
        <v>29</v>
      </c>
      <c r="O554" s="4">
        <f t="shared" si="8"/>
        <v>0</v>
      </c>
    </row>
    <row r="555" spans="1:15" hidden="1">
      <c r="A555" s="1" t="s">
        <v>595</v>
      </c>
      <c r="B555" s="2">
        <v>45092</v>
      </c>
      <c r="C555" s="13" t="str">
        <f>TEXT(bbdd_Social_Media_Trends[[#This Row],[Post_Date]],"aaaa-mm")</f>
        <v>2023-06</v>
      </c>
      <c r="D555" s="1" t="s">
        <v>12</v>
      </c>
      <c r="E555" s="1" t="s">
        <v>57</v>
      </c>
      <c r="F555" s="1" t="s">
        <v>47</v>
      </c>
      <c r="G555" s="1" t="s">
        <v>60</v>
      </c>
      <c r="H555">
        <v>4536700</v>
      </c>
      <c r="I555">
        <v>149329</v>
      </c>
      <c r="J555">
        <v>37190</v>
      </c>
      <c r="K555">
        <v>17569</v>
      </c>
      <c r="L555">
        <f>bbdd_Social_Media_Trends[[#This Row],[Likes]]+bbdd_Social_Media_Trends[[#This Row],[Shares]]+bbdd_Social_Media_Trends[[#This Row],[Comments]]</f>
        <v>204088</v>
      </c>
      <c r="M555">
        <f>bbdd_Social_Media_Trends[[#This Row],[Interactions]]/bbdd_Social_Media_Trends[[#This Row],[Views]]</f>
        <v>4.4986003041858617E-2</v>
      </c>
      <c r="N555" s="1" t="s">
        <v>22</v>
      </c>
      <c r="O555" s="4">
        <f t="shared" si="8"/>
        <v>0</v>
      </c>
    </row>
    <row r="556" spans="1:15" hidden="1">
      <c r="A556" s="1" t="s">
        <v>596</v>
      </c>
      <c r="B556" s="2">
        <v>45085</v>
      </c>
      <c r="C556" s="13" t="str">
        <f>TEXT(bbdd_Social_Media_Trends[[#This Row],[Post_Date]],"aaaa-mm")</f>
        <v>2023-06</v>
      </c>
      <c r="D556" s="1" t="s">
        <v>24</v>
      </c>
      <c r="E556" s="1" t="s">
        <v>52</v>
      </c>
      <c r="F556" s="1" t="s">
        <v>32</v>
      </c>
      <c r="G556" s="1" t="s">
        <v>25</v>
      </c>
      <c r="H556">
        <v>4303043</v>
      </c>
      <c r="I556">
        <v>415815</v>
      </c>
      <c r="J556">
        <v>78416</v>
      </c>
      <c r="K556">
        <v>44101</v>
      </c>
      <c r="L556">
        <f>bbdd_Social_Media_Trends[[#This Row],[Likes]]+bbdd_Social_Media_Trends[[#This Row],[Shares]]+bbdd_Social_Media_Trends[[#This Row],[Comments]]</f>
        <v>538332</v>
      </c>
      <c r="M556">
        <f>bbdd_Social_Media_Trends[[#This Row],[Interactions]]/bbdd_Social_Media_Trends[[#This Row],[Views]]</f>
        <v>0.12510495479594325</v>
      </c>
      <c r="N556" s="1" t="s">
        <v>29</v>
      </c>
      <c r="O556" s="4">
        <f t="shared" si="8"/>
        <v>0</v>
      </c>
    </row>
    <row r="557" spans="1:15">
      <c r="A557" s="1" t="s">
        <v>597</v>
      </c>
      <c r="B557" s="2">
        <v>44673</v>
      </c>
      <c r="C557" s="13" t="str">
        <f>TEXT(bbdd_Social_Media_Trends[[#This Row],[Post_Date]],"aaaa-mm")</f>
        <v>2022-04</v>
      </c>
      <c r="D557" s="1" t="s">
        <v>27</v>
      </c>
      <c r="E557" s="1" t="s">
        <v>52</v>
      </c>
      <c r="F557" s="1" t="s">
        <v>14</v>
      </c>
      <c r="G557" s="1" t="s">
        <v>28</v>
      </c>
      <c r="H557">
        <v>348322</v>
      </c>
      <c r="I557">
        <v>346558</v>
      </c>
      <c r="J557">
        <v>13640</v>
      </c>
      <c r="K557">
        <v>22532</v>
      </c>
      <c r="L557">
        <f>bbdd_Social_Media_Trends[[#This Row],[Likes]]+bbdd_Social_Media_Trends[[#This Row],[Shares]]+bbdd_Social_Media_Trends[[#This Row],[Comments]]</f>
        <v>382730</v>
      </c>
      <c r="M557">
        <f>bbdd_Social_Media_Trends[[#This Row],[Interactions]]/bbdd_Social_Media_Trends[[#This Row],[Views]]</f>
        <v>1.0987821613334787</v>
      </c>
      <c r="N557" s="1" t="s">
        <v>16</v>
      </c>
      <c r="O557" s="4">
        <f t="shared" si="8"/>
        <v>0</v>
      </c>
    </row>
    <row r="558" spans="1:15" hidden="1">
      <c r="A558" s="1" t="s">
        <v>598</v>
      </c>
      <c r="B558" s="2">
        <v>45010</v>
      </c>
      <c r="C558" s="13" t="str">
        <f>TEXT(bbdd_Social_Media_Trends[[#This Row],[Post_Date]],"aaaa-mm")</f>
        <v>2023-03</v>
      </c>
      <c r="D558" s="1" t="s">
        <v>18</v>
      </c>
      <c r="E558" s="1" t="s">
        <v>52</v>
      </c>
      <c r="F558" s="1" t="s">
        <v>32</v>
      </c>
      <c r="G558" s="1" t="s">
        <v>44</v>
      </c>
      <c r="H558">
        <v>129205</v>
      </c>
      <c r="I558">
        <v>493844</v>
      </c>
      <c r="J558">
        <v>93705</v>
      </c>
      <c r="K558">
        <v>39629</v>
      </c>
      <c r="L558">
        <f>bbdd_Social_Media_Trends[[#This Row],[Likes]]+bbdd_Social_Media_Trends[[#This Row],[Shares]]+bbdd_Social_Media_Trends[[#This Row],[Comments]]</f>
        <v>627178</v>
      </c>
      <c r="M558">
        <f>bbdd_Social_Media_Trends[[#This Row],[Interactions]]/bbdd_Social_Media_Trends[[#This Row],[Views]]</f>
        <v>4.8541310320808018</v>
      </c>
      <c r="N558" s="1" t="s">
        <v>16</v>
      </c>
      <c r="O558" s="4">
        <f t="shared" si="8"/>
        <v>0</v>
      </c>
    </row>
    <row r="559" spans="1:15">
      <c r="A559" s="1" t="s">
        <v>599</v>
      </c>
      <c r="B559" s="2">
        <v>44824</v>
      </c>
      <c r="C559" s="13" t="str">
        <f>TEXT(bbdd_Social_Media_Trends[[#This Row],[Post_Date]],"aaaa-mm")</f>
        <v>2022-09</v>
      </c>
      <c r="D559" s="1" t="s">
        <v>27</v>
      </c>
      <c r="E559" s="1" t="s">
        <v>57</v>
      </c>
      <c r="F559" s="1" t="s">
        <v>14</v>
      </c>
      <c r="G559" s="1" t="s">
        <v>60</v>
      </c>
      <c r="H559">
        <v>4402616</v>
      </c>
      <c r="I559">
        <v>162946</v>
      </c>
      <c r="J559">
        <v>44597</v>
      </c>
      <c r="K559">
        <v>39590</v>
      </c>
      <c r="L559">
        <f>bbdd_Social_Media_Trends[[#This Row],[Likes]]+bbdd_Social_Media_Trends[[#This Row],[Shares]]+bbdd_Social_Media_Trends[[#This Row],[Comments]]</f>
        <v>247133</v>
      </c>
      <c r="M559">
        <f>bbdd_Social_Media_Trends[[#This Row],[Interactions]]/bbdd_Social_Media_Trends[[#This Row],[Views]]</f>
        <v>5.6133217159979432E-2</v>
      </c>
      <c r="N559" s="1" t="s">
        <v>16</v>
      </c>
      <c r="O559" s="4">
        <f t="shared" si="8"/>
        <v>0</v>
      </c>
    </row>
    <row r="560" spans="1:15" hidden="1">
      <c r="A560" s="1" t="s">
        <v>600</v>
      </c>
      <c r="B560" s="2">
        <v>44686</v>
      </c>
      <c r="C560" s="13" t="str">
        <f>TEXT(bbdd_Social_Media_Trends[[#This Row],[Post_Date]],"aaaa-mm")</f>
        <v>2022-05</v>
      </c>
      <c r="D560" s="1" t="s">
        <v>24</v>
      </c>
      <c r="E560" s="1" t="s">
        <v>13</v>
      </c>
      <c r="F560" s="1" t="s">
        <v>32</v>
      </c>
      <c r="G560" s="1" t="s">
        <v>15</v>
      </c>
      <c r="H560">
        <v>100506</v>
      </c>
      <c r="I560">
        <v>161319</v>
      </c>
      <c r="J560">
        <v>17132</v>
      </c>
      <c r="K560">
        <v>32048</v>
      </c>
      <c r="L560">
        <f>bbdd_Social_Media_Trends[[#This Row],[Likes]]+bbdd_Social_Media_Trends[[#This Row],[Shares]]+bbdd_Social_Media_Trends[[#This Row],[Comments]]</f>
        <v>210499</v>
      </c>
      <c r="M560">
        <f>bbdd_Social_Media_Trends[[#This Row],[Interactions]]/bbdd_Social_Media_Trends[[#This Row],[Views]]</f>
        <v>2.094392374584602</v>
      </c>
      <c r="N560" s="1" t="s">
        <v>29</v>
      </c>
      <c r="O560" s="4">
        <f t="shared" si="8"/>
        <v>0</v>
      </c>
    </row>
    <row r="561" spans="1:15">
      <c r="A561" s="1" t="s">
        <v>601</v>
      </c>
      <c r="B561" s="2">
        <v>45215</v>
      </c>
      <c r="C561" s="13" t="str">
        <f>TEXT(bbdd_Social_Media_Trends[[#This Row],[Post_Date]],"aaaa-mm")</f>
        <v>2023-10</v>
      </c>
      <c r="D561" s="1" t="s">
        <v>27</v>
      </c>
      <c r="E561" s="1" t="s">
        <v>46</v>
      </c>
      <c r="F561" s="1" t="s">
        <v>36</v>
      </c>
      <c r="G561" s="1" t="s">
        <v>37</v>
      </c>
      <c r="H561">
        <v>4377468</v>
      </c>
      <c r="I561">
        <v>364956</v>
      </c>
      <c r="J561">
        <v>49873</v>
      </c>
      <c r="K561">
        <v>18498</v>
      </c>
      <c r="L561">
        <f>bbdd_Social_Media_Trends[[#This Row],[Likes]]+bbdd_Social_Media_Trends[[#This Row],[Shares]]+bbdd_Social_Media_Trends[[#This Row],[Comments]]</f>
        <v>433327</v>
      </c>
      <c r="M561">
        <f>bbdd_Social_Media_Trends[[#This Row],[Interactions]]/bbdd_Social_Media_Trends[[#This Row],[Views]]</f>
        <v>9.8990329569513702E-2</v>
      </c>
      <c r="N561" s="1" t="s">
        <v>16</v>
      </c>
      <c r="O561" s="4">
        <f t="shared" si="8"/>
        <v>0</v>
      </c>
    </row>
    <row r="562" spans="1:15" hidden="1">
      <c r="A562" s="1" t="s">
        <v>602</v>
      </c>
      <c r="B562" s="2">
        <v>45184</v>
      </c>
      <c r="C562" s="13" t="str">
        <f>TEXT(bbdd_Social_Media_Trends[[#This Row],[Post_Date]],"aaaa-mm")</f>
        <v>2023-09</v>
      </c>
      <c r="D562" s="1" t="s">
        <v>12</v>
      </c>
      <c r="E562" s="1" t="s">
        <v>52</v>
      </c>
      <c r="F562" s="1" t="s">
        <v>14</v>
      </c>
      <c r="G562" s="1" t="s">
        <v>50</v>
      </c>
      <c r="H562">
        <v>1568096</v>
      </c>
      <c r="I562">
        <v>365320</v>
      </c>
      <c r="J562">
        <v>56390</v>
      </c>
      <c r="K562">
        <v>19992</v>
      </c>
      <c r="L562">
        <f>bbdd_Social_Media_Trends[[#This Row],[Likes]]+bbdd_Social_Media_Trends[[#This Row],[Shares]]+bbdd_Social_Media_Trends[[#This Row],[Comments]]</f>
        <v>441702</v>
      </c>
      <c r="M562">
        <f>bbdd_Social_Media_Trends[[#This Row],[Interactions]]/bbdd_Social_Media_Trends[[#This Row],[Views]]</f>
        <v>0.28168045833928534</v>
      </c>
      <c r="N562" s="1" t="s">
        <v>29</v>
      </c>
      <c r="O562" s="4">
        <f t="shared" si="8"/>
        <v>0</v>
      </c>
    </row>
    <row r="563" spans="1:15">
      <c r="A563" s="1" t="s">
        <v>603</v>
      </c>
      <c r="B563" s="2">
        <v>44987</v>
      </c>
      <c r="C563" s="13" t="str">
        <f>TEXT(bbdd_Social_Media_Trends[[#This Row],[Post_Date]],"aaaa-mm")</f>
        <v>2023-03</v>
      </c>
      <c r="D563" s="1" t="s">
        <v>27</v>
      </c>
      <c r="E563" s="1" t="s">
        <v>39</v>
      </c>
      <c r="F563" s="1" t="s">
        <v>14</v>
      </c>
      <c r="G563" s="1" t="s">
        <v>50</v>
      </c>
      <c r="H563">
        <v>147145</v>
      </c>
      <c r="I563">
        <v>283273</v>
      </c>
      <c r="J563">
        <v>38125</v>
      </c>
      <c r="K563">
        <v>30094</v>
      </c>
      <c r="L563">
        <f>bbdd_Social_Media_Trends[[#This Row],[Likes]]+bbdd_Social_Media_Trends[[#This Row],[Shares]]+bbdd_Social_Media_Trends[[#This Row],[Comments]]</f>
        <v>351492</v>
      </c>
      <c r="M563">
        <f>bbdd_Social_Media_Trends[[#This Row],[Interactions]]/bbdd_Social_Media_Trends[[#This Row],[Views]]</f>
        <v>2.3887457949641511</v>
      </c>
      <c r="N563" s="1" t="s">
        <v>29</v>
      </c>
      <c r="O563" s="4">
        <f t="shared" si="8"/>
        <v>0</v>
      </c>
    </row>
    <row r="564" spans="1:15" hidden="1">
      <c r="A564" s="1" t="s">
        <v>604</v>
      </c>
      <c r="B564" s="2">
        <v>44770</v>
      </c>
      <c r="C564" s="13" t="str">
        <f>TEXT(bbdd_Social_Media_Trends[[#This Row],[Post_Date]],"aaaa-mm")</f>
        <v>2022-07</v>
      </c>
      <c r="D564" s="1" t="s">
        <v>12</v>
      </c>
      <c r="E564" s="1" t="s">
        <v>49</v>
      </c>
      <c r="F564" s="1" t="s">
        <v>14</v>
      </c>
      <c r="G564" s="1" t="s">
        <v>28</v>
      </c>
      <c r="H564">
        <v>2732458</v>
      </c>
      <c r="I564">
        <v>330425</v>
      </c>
      <c r="J564">
        <v>27066</v>
      </c>
      <c r="K564">
        <v>37518</v>
      </c>
      <c r="L564">
        <f>bbdd_Social_Media_Trends[[#This Row],[Likes]]+bbdd_Social_Media_Trends[[#This Row],[Shares]]+bbdd_Social_Media_Trends[[#This Row],[Comments]]</f>
        <v>395009</v>
      </c>
      <c r="M564">
        <f>bbdd_Social_Media_Trends[[#This Row],[Interactions]]/bbdd_Social_Media_Trends[[#This Row],[Views]]</f>
        <v>0.14456178283435647</v>
      </c>
      <c r="N564" s="1" t="s">
        <v>22</v>
      </c>
      <c r="O564" s="4">
        <f t="shared" si="8"/>
        <v>0</v>
      </c>
    </row>
    <row r="565" spans="1:15">
      <c r="A565" s="1" t="s">
        <v>605</v>
      </c>
      <c r="B565" s="2">
        <v>44724</v>
      </c>
      <c r="C565" s="13" t="str">
        <f>TEXT(bbdd_Social_Media_Trends[[#This Row],[Post_Date]],"aaaa-mm")</f>
        <v>2022-06</v>
      </c>
      <c r="D565" s="1" t="s">
        <v>27</v>
      </c>
      <c r="E565" s="1" t="s">
        <v>46</v>
      </c>
      <c r="F565" s="1" t="s">
        <v>47</v>
      </c>
      <c r="G565" s="1" t="s">
        <v>37</v>
      </c>
      <c r="H565">
        <v>4278894</v>
      </c>
      <c r="I565">
        <v>445708</v>
      </c>
      <c r="J565">
        <v>53584</v>
      </c>
      <c r="K565">
        <v>44109</v>
      </c>
      <c r="L565">
        <f>bbdd_Social_Media_Trends[[#This Row],[Likes]]+bbdd_Social_Media_Trends[[#This Row],[Shares]]+bbdd_Social_Media_Trends[[#This Row],[Comments]]</f>
        <v>543401</v>
      </c>
      <c r="M565">
        <f>bbdd_Social_Media_Trends[[#This Row],[Interactions]]/bbdd_Social_Media_Trends[[#This Row],[Views]]</f>
        <v>0.12699566757204081</v>
      </c>
      <c r="N565" s="1" t="s">
        <v>29</v>
      </c>
      <c r="O565" s="4">
        <f t="shared" si="8"/>
        <v>0</v>
      </c>
    </row>
    <row r="566" spans="1:15" hidden="1">
      <c r="A566" s="1" t="s">
        <v>606</v>
      </c>
      <c r="B566" s="2">
        <v>44628</v>
      </c>
      <c r="C566" s="13" t="str">
        <f>TEXT(bbdd_Social_Media_Trends[[#This Row],[Post_Date]],"aaaa-mm")</f>
        <v>2022-03</v>
      </c>
      <c r="D566" s="1" t="s">
        <v>12</v>
      </c>
      <c r="E566" s="1" t="s">
        <v>46</v>
      </c>
      <c r="F566" s="1" t="s">
        <v>47</v>
      </c>
      <c r="G566" s="1" t="s">
        <v>37</v>
      </c>
      <c r="H566">
        <v>2325819</v>
      </c>
      <c r="I566">
        <v>315226</v>
      </c>
      <c r="J566">
        <v>26911</v>
      </c>
      <c r="K566">
        <v>8993</v>
      </c>
      <c r="L566">
        <f>bbdd_Social_Media_Trends[[#This Row],[Likes]]+bbdd_Social_Media_Trends[[#This Row],[Shares]]+bbdd_Social_Media_Trends[[#This Row],[Comments]]</f>
        <v>351130</v>
      </c>
      <c r="M566">
        <f>bbdd_Social_Media_Trends[[#This Row],[Interactions]]/bbdd_Social_Media_Trends[[#This Row],[Views]]</f>
        <v>0.15097047534653385</v>
      </c>
      <c r="N566" s="1" t="s">
        <v>16</v>
      </c>
      <c r="O566" s="4">
        <f t="shared" si="8"/>
        <v>0</v>
      </c>
    </row>
    <row r="567" spans="1:15" hidden="1">
      <c r="A567" s="1" t="s">
        <v>607</v>
      </c>
      <c r="B567" s="2">
        <v>44793</v>
      </c>
      <c r="C567" s="13" t="str">
        <f>TEXT(bbdd_Social_Media_Trends[[#This Row],[Post_Date]],"aaaa-mm")</f>
        <v>2022-08</v>
      </c>
      <c r="D567" s="1" t="s">
        <v>18</v>
      </c>
      <c r="E567" s="1" t="s">
        <v>49</v>
      </c>
      <c r="F567" s="1" t="s">
        <v>14</v>
      </c>
      <c r="G567" s="1" t="s">
        <v>44</v>
      </c>
      <c r="H567">
        <v>90504</v>
      </c>
      <c r="I567">
        <v>10397</v>
      </c>
      <c r="J567">
        <v>53914</v>
      </c>
      <c r="K567">
        <v>41748</v>
      </c>
      <c r="L567">
        <f>bbdd_Social_Media_Trends[[#This Row],[Likes]]+bbdd_Social_Media_Trends[[#This Row],[Shares]]+bbdd_Social_Media_Trends[[#This Row],[Comments]]</f>
        <v>106059</v>
      </c>
      <c r="M567">
        <f>bbdd_Social_Media_Trends[[#This Row],[Interactions]]/bbdd_Social_Media_Trends[[#This Row],[Views]]</f>
        <v>1.1718708565367277</v>
      </c>
      <c r="N567" s="1" t="s">
        <v>16</v>
      </c>
      <c r="O567" s="4">
        <f t="shared" si="8"/>
        <v>0</v>
      </c>
    </row>
    <row r="568" spans="1:15">
      <c r="A568" s="1" t="s">
        <v>608</v>
      </c>
      <c r="B568" s="2">
        <v>45169</v>
      </c>
      <c r="C568" s="13" t="str">
        <f>TEXT(bbdd_Social_Media_Trends[[#This Row],[Post_Date]],"aaaa-mm")</f>
        <v>2023-08</v>
      </c>
      <c r="D568" s="1" t="s">
        <v>27</v>
      </c>
      <c r="E568" s="1" t="s">
        <v>52</v>
      </c>
      <c r="F568" s="1" t="s">
        <v>20</v>
      </c>
      <c r="G568" s="1" t="s">
        <v>37</v>
      </c>
      <c r="H568">
        <v>449430</v>
      </c>
      <c r="I568">
        <v>369184</v>
      </c>
      <c r="J568">
        <v>10787</v>
      </c>
      <c r="K568">
        <v>30236</v>
      </c>
      <c r="L568">
        <f>bbdd_Social_Media_Trends[[#This Row],[Likes]]+bbdd_Social_Media_Trends[[#This Row],[Shares]]+bbdd_Social_Media_Trends[[#This Row],[Comments]]</f>
        <v>410207</v>
      </c>
      <c r="M568">
        <f>bbdd_Social_Media_Trends[[#This Row],[Interactions]]/bbdd_Social_Media_Trends[[#This Row],[Views]]</f>
        <v>0.91272723227198893</v>
      </c>
      <c r="N568" s="1" t="s">
        <v>22</v>
      </c>
      <c r="O568" s="4">
        <f t="shared" si="8"/>
        <v>0</v>
      </c>
    </row>
    <row r="569" spans="1:15" hidden="1">
      <c r="A569" s="1" t="s">
        <v>609</v>
      </c>
      <c r="B569" s="2">
        <v>44640</v>
      </c>
      <c r="C569" s="13" t="str">
        <f>TEXT(bbdd_Social_Media_Trends[[#This Row],[Post_Date]],"aaaa-mm")</f>
        <v>2022-03</v>
      </c>
      <c r="D569" s="1" t="s">
        <v>18</v>
      </c>
      <c r="E569" s="1" t="s">
        <v>57</v>
      </c>
      <c r="F569" s="1" t="s">
        <v>14</v>
      </c>
      <c r="G569" s="1" t="s">
        <v>15</v>
      </c>
      <c r="H569">
        <v>1357187</v>
      </c>
      <c r="I569">
        <v>35801</v>
      </c>
      <c r="J569">
        <v>70630</v>
      </c>
      <c r="K569">
        <v>1191</v>
      </c>
      <c r="L569">
        <f>bbdd_Social_Media_Trends[[#This Row],[Likes]]+bbdd_Social_Media_Trends[[#This Row],[Shares]]+bbdd_Social_Media_Trends[[#This Row],[Comments]]</f>
        <v>107622</v>
      </c>
      <c r="M569">
        <f>bbdd_Social_Media_Trends[[#This Row],[Interactions]]/bbdd_Social_Media_Trends[[#This Row],[Views]]</f>
        <v>7.9297841785988227E-2</v>
      </c>
      <c r="N569" s="1" t="s">
        <v>16</v>
      </c>
      <c r="O569" s="4">
        <f t="shared" si="8"/>
        <v>0</v>
      </c>
    </row>
    <row r="570" spans="1:15" hidden="1">
      <c r="A570" s="1" t="s">
        <v>610</v>
      </c>
      <c r="B570" s="2">
        <v>45260</v>
      </c>
      <c r="C570" s="13" t="str">
        <f>TEXT(bbdd_Social_Media_Trends[[#This Row],[Post_Date]],"aaaa-mm")</f>
        <v>2023-11</v>
      </c>
      <c r="D570" s="1" t="s">
        <v>24</v>
      </c>
      <c r="E570" s="1" t="s">
        <v>57</v>
      </c>
      <c r="F570" s="1" t="s">
        <v>20</v>
      </c>
      <c r="G570" s="1" t="s">
        <v>37</v>
      </c>
      <c r="H570">
        <v>3342463</v>
      </c>
      <c r="I570">
        <v>476827</v>
      </c>
      <c r="J570">
        <v>68811</v>
      </c>
      <c r="K570">
        <v>49349</v>
      </c>
      <c r="L570">
        <f>bbdd_Social_Media_Trends[[#This Row],[Likes]]+bbdd_Social_Media_Trends[[#This Row],[Shares]]+bbdd_Social_Media_Trends[[#This Row],[Comments]]</f>
        <v>594987</v>
      </c>
      <c r="M570">
        <f>bbdd_Social_Media_Trends[[#This Row],[Interactions]]/bbdd_Social_Media_Trends[[#This Row],[Views]]</f>
        <v>0.17800855237589766</v>
      </c>
      <c r="N570" s="1" t="s">
        <v>22</v>
      </c>
      <c r="O570" s="4">
        <f t="shared" si="8"/>
        <v>0</v>
      </c>
    </row>
    <row r="571" spans="1:15" hidden="1">
      <c r="A571" s="1" t="s">
        <v>611</v>
      </c>
      <c r="B571" s="2">
        <v>44589</v>
      </c>
      <c r="C571" s="13" t="str">
        <f>TEXT(bbdd_Social_Media_Trends[[#This Row],[Post_Date]],"aaaa-mm")</f>
        <v>2022-01</v>
      </c>
      <c r="D571" s="1" t="s">
        <v>12</v>
      </c>
      <c r="E571" s="1" t="s">
        <v>13</v>
      </c>
      <c r="F571" s="1" t="s">
        <v>47</v>
      </c>
      <c r="G571" s="1" t="s">
        <v>21</v>
      </c>
      <c r="H571">
        <v>137563</v>
      </c>
      <c r="I571">
        <v>40490</v>
      </c>
      <c r="J571">
        <v>5847</v>
      </c>
      <c r="K571">
        <v>43200</v>
      </c>
      <c r="L571">
        <f>bbdd_Social_Media_Trends[[#This Row],[Likes]]+bbdd_Social_Media_Trends[[#This Row],[Shares]]+bbdd_Social_Media_Trends[[#This Row],[Comments]]</f>
        <v>89537</v>
      </c>
      <c r="M571">
        <f>bbdd_Social_Media_Trends[[#This Row],[Interactions]]/bbdd_Social_Media_Trends[[#This Row],[Views]]</f>
        <v>0.65087996045448271</v>
      </c>
      <c r="N571" s="1" t="s">
        <v>22</v>
      </c>
      <c r="O571" s="4">
        <f t="shared" si="8"/>
        <v>0</v>
      </c>
    </row>
    <row r="572" spans="1:15" hidden="1">
      <c r="A572" s="1" t="s">
        <v>612</v>
      </c>
      <c r="B572" s="2">
        <v>44975</v>
      </c>
      <c r="C572" s="13" t="str">
        <f>TEXT(bbdd_Social_Media_Trends[[#This Row],[Post_Date]],"aaaa-mm")</f>
        <v>2023-02</v>
      </c>
      <c r="D572" s="1" t="s">
        <v>18</v>
      </c>
      <c r="E572" s="1" t="s">
        <v>59</v>
      </c>
      <c r="F572" s="1" t="s">
        <v>41</v>
      </c>
      <c r="G572" s="1" t="s">
        <v>44</v>
      </c>
      <c r="H572">
        <v>1211898</v>
      </c>
      <c r="I572">
        <v>301141</v>
      </c>
      <c r="J572">
        <v>73729</v>
      </c>
      <c r="K572">
        <v>34908</v>
      </c>
      <c r="L572">
        <f>bbdd_Social_Media_Trends[[#This Row],[Likes]]+bbdd_Social_Media_Trends[[#This Row],[Shares]]+bbdd_Social_Media_Trends[[#This Row],[Comments]]</f>
        <v>409778</v>
      </c>
      <c r="M572">
        <f>bbdd_Social_Media_Trends[[#This Row],[Interactions]]/bbdd_Social_Media_Trends[[#This Row],[Views]]</f>
        <v>0.33812911647679922</v>
      </c>
      <c r="N572" s="1" t="s">
        <v>16</v>
      </c>
      <c r="O572" s="4">
        <f t="shared" si="8"/>
        <v>0</v>
      </c>
    </row>
    <row r="573" spans="1:15" hidden="1">
      <c r="A573" s="1" t="s">
        <v>613</v>
      </c>
      <c r="B573" s="2">
        <v>45176</v>
      </c>
      <c r="C573" s="13" t="str">
        <f>TEXT(bbdd_Social_Media_Trends[[#This Row],[Post_Date]],"aaaa-mm")</f>
        <v>2023-09</v>
      </c>
      <c r="D573" s="1" t="s">
        <v>24</v>
      </c>
      <c r="E573" s="1" t="s">
        <v>49</v>
      </c>
      <c r="F573" s="1" t="s">
        <v>41</v>
      </c>
      <c r="G573" s="1" t="s">
        <v>28</v>
      </c>
      <c r="H573">
        <v>3574989</v>
      </c>
      <c r="I573">
        <v>180600</v>
      </c>
      <c r="J573">
        <v>24471</v>
      </c>
      <c r="K573">
        <v>22982</v>
      </c>
      <c r="L573">
        <f>bbdd_Social_Media_Trends[[#This Row],[Likes]]+bbdd_Social_Media_Trends[[#This Row],[Shares]]+bbdd_Social_Media_Trends[[#This Row],[Comments]]</f>
        <v>228053</v>
      </c>
      <c r="M573">
        <f>bbdd_Social_Media_Trends[[#This Row],[Interactions]]/bbdd_Social_Media_Trends[[#This Row],[Views]]</f>
        <v>6.3791245231803517E-2</v>
      </c>
      <c r="N573" s="1" t="s">
        <v>16</v>
      </c>
      <c r="O573" s="4">
        <f t="shared" si="8"/>
        <v>0</v>
      </c>
    </row>
    <row r="574" spans="1:15" hidden="1">
      <c r="A574" s="1" t="s">
        <v>614</v>
      </c>
      <c r="B574" s="2">
        <v>44663</v>
      </c>
      <c r="C574" s="13" t="str">
        <f>TEXT(bbdd_Social_Media_Trends[[#This Row],[Post_Date]],"aaaa-mm")</f>
        <v>2022-04</v>
      </c>
      <c r="D574" s="1" t="s">
        <v>12</v>
      </c>
      <c r="E574" s="1" t="s">
        <v>31</v>
      </c>
      <c r="F574" s="1" t="s">
        <v>14</v>
      </c>
      <c r="G574" s="1" t="s">
        <v>50</v>
      </c>
      <c r="H574">
        <v>885342</v>
      </c>
      <c r="I574">
        <v>214451</v>
      </c>
      <c r="J574">
        <v>28768</v>
      </c>
      <c r="K574">
        <v>31466</v>
      </c>
      <c r="L574">
        <f>bbdd_Social_Media_Trends[[#This Row],[Likes]]+bbdd_Social_Media_Trends[[#This Row],[Shares]]+bbdd_Social_Media_Trends[[#This Row],[Comments]]</f>
        <v>274685</v>
      </c>
      <c r="M574">
        <f>bbdd_Social_Media_Trends[[#This Row],[Interactions]]/bbdd_Social_Media_Trends[[#This Row],[Views]]</f>
        <v>0.31025863451637897</v>
      </c>
      <c r="N574" s="1" t="s">
        <v>16</v>
      </c>
      <c r="O574" s="4">
        <f t="shared" si="8"/>
        <v>0</v>
      </c>
    </row>
    <row r="575" spans="1:15">
      <c r="A575" s="1" t="s">
        <v>615</v>
      </c>
      <c r="B575" s="2">
        <v>44844</v>
      </c>
      <c r="C575" s="13" t="str">
        <f>TEXT(bbdd_Social_Media_Trends[[#This Row],[Post_Date]],"aaaa-mm")</f>
        <v>2022-10</v>
      </c>
      <c r="D575" s="1" t="s">
        <v>27</v>
      </c>
      <c r="E575" s="1" t="s">
        <v>39</v>
      </c>
      <c r="F575" s="1" t="s">
        <v>14</v>
      </c>
      <c r="G575" s="1" t="s">
        <v>50</v>
      </c>
      <c r="H575">
        <v>3620989</v>
      </c>
      <c r="I575">
        <v>185166</v>
      </c>
      <c r="J575">
        <v>73884</v>
      </c>
      <c r="K575">
        <v>46247</v>
      </c>
      <c r="L575">
        <f>bbdd_Social_Media_Trends[[#This Row],[Likes]]+bbdd_Social_Media_Trends[[#This Row],[Shares]]+bbdd_Social_Media_Trends[[#This Row],[Comments]]</f>
        <v>305297</v>
      </c>
      <c r="M575">
        <f>bbdd_Social_Media_Trends[[#This Row],[Interactions]]/bbdd_Social_Media_Trends[[#This Row],[Views]]</f>
        <v>8.4313153119216874E-2</v>
      </c>
      <c r="N575" s="1" t="s">
        <v>29</v>
      </c>
      <c r="O575" s="4">
        <f t="shared" si="8"/>
        <v>0</v>
      </c>
    </row>
    <row r="576" spans="1:15" hidden="1">
      <c r="A576" s="1" t="s">
        <v>616</v>
      </c>
      <c r="B576" s="2">
        <v>45099</v>
      </c>
      <c r="C576" s="13" t="str">
        <f>TEXT(bbdd_Social_Media_Trends[[#This Row],[Post_Date]],"aaaa-mm")</f>
        <v>2023-06</v>
      </c>
      <c r="D576" s="1" t="s">
        <v>18</v>
      </c>
      <c r="E576" s="1" t="s">
        <v>31</v>
      </c>
      <c r="F576" s="1" t="s">
        <v>47</v>
      </c>
      <c r="G576" s="1" t="s">
        <v>50</v>
      </c>
      <c r="H576">
        <v>4694304</v>
      </c>
      <c r="I576">
        <v>15155</v>
      </c>
      <c r="J576">
        <v>48834</v>
      </c>
      <c r="K576">
        <v>46703</v>
      </c>
      <c r="L576">
        <f>bbdd_Social_Media_Trends[[#This Row],[Likes]]+bbdd_Social_Media_Trends[[#This Row],[Shares]]+bbdd_Social_Media_Trends[[#This Row],[Comments]]</f>
        <v>110692</v>
      </c>
      <c r="M576">
        <f>bbdd_Social_Media_Trends[[#This Row],[Interactions]]/bbdd_Social_Media_Trends[[#This Row],[Views]]</f>
        <v>2.3580066395359141E-2</v>
      </c>
      <c r="N576" s="1" t="s">
        <v>29</v>
      </c>
      <c r="O576" s="4">
        <f t="shared" si="8"/>
        <v>0</v>
      </c>
    </row>
    <row r="577" spans="1:15" hidden="1">
      <c r="A577" s="1" t="s">
        <v>617</v>
      </c>
      <c r="B577" s="2">
        <v>44776</v>
      </c>
      <c r="C577" s="13" t="str">
        <f>TEXT(bbdd_Social_Media_Trends[[#This Row],[Post_Date]],"aaaa-mm")</f>
        <v>2022-08</v>
      </c>
      <c r="D577" s="1" t="s">
        <v>12</v>
      </c>
      <c r="E577" s="1" t="s">
        <v>59</v>
      </c>
      <c r="F577" s="1" t="s">
        <v>41</v>
      </c>
      <c r="G577" s="1" t="s">
        <v>28</v>
      </c>
      <c r="H577">
        <v>4298867</v>
      </c>
      <c r="I577">
        <v>233439</v>
      </c>
      <c r="J577">
        <v>92096</v>
      </c>
      <c r="K577">
        <v>20234</v>
      </c>
      <c r="L577">
        <f>bbdd_Social_Media_Trends[[#This Row],[Likes]]+bbdd_Social_Media_Trends[[#This Row],[Shares]]+bbdd_Social_Media_Trends[[#This Row],[Comments]]</f>
        <v>345769</v>
      </c>
      <c r="M577">
        <f>bbdd_Social_Media_Trends[[#This Row],[Interactions]]/bbdd_Social_Media_Trends[[#This Row],[Views]]</f>
        <v>8.0432588400618121E-2</v>
      </c>
      <c r="N577" s="1" t="s">
        <v>16</v>
      </c>
      <c r="O577" s="4">
        <f t="shared" si="8"/>
        <v>0</v>
      </c>
    </row>
    <row r="578" spans="1:15" hidden="1">
      <c r="A578" s="1" t="s">
        <v>618</v>
      </c>
      <c r="B578" s="2">
        <v>45108</v>
      </c>
      <c r="C578" s="13" t="str">
        <f>TEXT(bbdd_Social_Media_Trends[[#This Row],[Post_Date]],"aaaa-mm")</f>
        <v>2023-07</v>
      </c>
      <c r="D578" s="1" t="s">
        <v>12</v>
      </c>
      <c r="E578" s="1" t="s">
        <v>19</v>
      </c>
      <c r="F578" s="1" t="s">
        <v>36</v>
      </c>
      <c r="G578" s="1" t="s">
        <v>28</v>
      </c>
      <c r="H578">
        <v>1308627</v>
      </c>
      <c r="I578">
        <v>212701</v>
      </c>
      <c r="J578">
        <v>97549</v>
      </c>
      <c r="K578">
        <v>10352</v>
      </c>
      <c r="L578">
        <f>bbdd_Social_Media_Trends[[#This Row],[Likes]]+bbdd_Social_Media_Trends[[#This Row],[Shares]]+bbdd_Social_Media_Trends[[#This Row],[Comments]]</f>
        <v>320602</v>
      </c>
      <c r="M578">
        <f>bbdd_Social_Media_Trends[[#This Row],[Interactions]]/bbdd_Social_Media_Trends[[#This Row],[Views]]</f>
        <v>0.24499112428522413</v>
      </c>
      <c r="N578" s="1" t="s">
        <v>29</v>
      </c>
      <c r="O578" s="4">
        <f t="shared" ref="O578:O641" si="9">IF(ISERROR(VLOOKUP(A578,A579:A5576,1,FALSE)),0, 1)</f>
        <v>0</v>
      </c>
    </row>
    <row r="579" spans="1:15" hidden="1">
      <c r="A579" s="1" t="s">
        <v>619</v>
      </c>
      <c r="B579" s="2">
        <v>44941</v>
      </c>
      <c r="C579" s="13" t="str">
        <f>TEXT(bbdd_Social_Media_Trends[[#This Row],[Post_Date]],"aaaa-mm")</f>
        <v>2023-01</v>
      </c>
      <c r="D579" s="1" t="s">
        <v>18</v>
      </c>
      <c r="E579" s="1" t="s">
        <v>59</v>
      </c>
      <c r="F579" s="1" t="s">
        <v>32</v>
      </c>
      <c r="G579" s="1" t="s">
        <v>50</v>
      </c>
      <c r="H579">
        <v>2126836</v>
      </c>
      <c r="I579">
        <v>135067</v>
      </c>
      <c r="J579">
        <v>2582</v>
      </c>
      <c r="K579">
        <v>34647</v>
      </c>
      <c r="L579">
        <f>bbdd_Social_Media_Trends[[#This Row],[Likes]]+bbdd_Social_Media_Trends[[#This Row],[Shares]]+bbdd_Social_Media_Trends[[#This Row],[Comments]]</f>
        <v>172296</v>
      </c>
      <c r="M579">
        <f>bbdd_Social_Media_Trends[[#This Row],[Interactions]]/bbdd_Social_Media_Trends[[#This Row],[Views]]</f>
        <v>8.1010477535644498E-2</v>
      </c>
      <c r="N579" s="1" t="s">
        <v>22</v>
      </c>
      <c r="O579" s="4">
        <f t="shared" si="9"/>
        <v>0</v>
      </c>
    </row>
    <row r="580" spans="1:15">
      <c r="A580" s="1" t="s">
        <v>620</v>
      </c>
      <c r="B580" s="2">
        <v>44953</v>
      </c>
      <c r="C580" s="13" t="str">
        <f>TEXT(bbdd_Social_Media_Trends[[#This Row],[Post_Date]],"aaaa-mm")</f>
        <v>2023-01</v>
      </c>
      <c r="D580" s="1" t="s">
        <v>27</v>
      </c>
      <c r="E580" s="1" t="s">
        <v>13</v>
      </c>
      <c r="F580" s="1" t="s">
        <v>41</v>
      </c>
      <c r="G580" s="1" t="s">
        <v>50</v>
      </c>
      <c r="H580">
        <v>4411840</v>
      </c>
      <c r="I580">
        <v>488416</v>
      </c>
      <c r="J580">
        <v>16876</v>
      </c>
      <c r="K580">
        <v>36638</v>
      </c>
      <c r="L580">
        <f>bbdd_Social_Media_Trends[[#This Row],[Likes]]+bbdd_Social_Media_Trends[[#This Row],[Shares]]+bbdd_Social_Media_Trends[[#This Row],[Comments]]</f>
        <v>541930</v>
      </c>
      <c r="M580">
        <f>bbdd_Social_Media_Trends[[#This Row],[Interactions]]/bbdd_Social_Media_Trends[[#This Row],[Views]]</f>
        <v>0.12283537027634728</v>
      </c>
      <c r="N580" s="1" t="s">
        <v>29</v>
      </c>
      <c r="O580" s="4">
        <f t="shared" si="9"/>
        <v>0</v>
      </c>
    </row>
    <row r="581" spans="1:15" hidden="1">
      <c r="A581" s="1" t="s">
        <v>621</v>
      </c>
      <c r="B581" s="2">
        <v>45102</v>
      </c>
      <c r="C581" s="13" t="str">
        <f>TEXT(bbdd_Social_Media_Trends[[#This Row],[Post_Date]],"aaaa-mm")</f>
        <v>2023-06</v>
      </c>
      <c r="D581" s="1" t="s">
        <v>24</v>
      </c>
      <c r="E581" s="1" t="s">
        <v>39</v>
      </c>
      <c r="F581" s="1" t="s">
        <v>36</v>
      </c>
      <c r="G581" s="1" t="s">
        <v>50</v>
      </c>
      <c r="H581">
        <v>3605502</v>
      </c>
      <c r="I581">
        <v>330152</v>
      </c>
      <c r="J581">
        <v>54247</v>
      </c>
      <c r="K581">
        <v>11566</v>
      </c>
      <c r="L581">
        <f>bbdd_Social_Media_Trends[[#This Row],[Likes]]+bbdd_Social_Media_Trends[[#This Row],[Shares]]+bbdd_Social_Media_Trends[[#This Row],[Comments]]</f>
        <v>395965</v>
      </c>
      <c r="M581">
        <f>bbdd_Social_Media_Trends[[#This Row],[Interactions]]/bbdd_Social_Media_Trends[[#This Row],[Views]]</f>
        <v>0.10982243249345029</v>
      </c>
      <c r="N581" s="1" t="s">
        <v>22</v>
      </c>
      <c r="O581" s="4">
        <f t="shared" si="9"/>
        <v>0</v>
      </c>
    </row>
    <row r="582" spans="1:15">
      <c r="A582" s="1" t="s">
        <v>622</v>
      </c>
      <c r="B582" s="2">
        <v>44951</v>
      </c>
      <c r="C582" s="13" t="str">
        <f>TEXT(bbdd_Social_Media_Trends[[#This Row],[Post_Date]],"aaaa-mm")</f>
        <v>2023-01</v>
      </c>
      <c r="D582" s="1" t="s">
        <v>27</v>
      </c>
      <c r="E582" s="1" t="s">
        <v>31</v>
      </c>
      <c r="F582" s="1" t="s">
        <v>36</v>
      </c>
      <c r="G582" s="1" t="s">
        <v>21</v>
      </c>
      <c r="H582">
        <v>4563829</v>
      </c>
      <c r="I582">
        <v>352053</v>
      </c>
      <c r="J582">
        <v>35563</v>
      </c>
      <c r="K582">
        <v>33451</v>
      </c>
      <c r="L582">
        <f>bbdd_Social_Media_Trends[[#This Row],[Likes]]+bbdd_Social_Media_Trends[[#This Row],[Shares]]+bbdd_Social_Media_Trends[[#This Row],[Comments]]</f>
        <v>421067</v>
      </c>
      <c r="M582">
        <f>bbdd_Social_Media_Trends[[#This Row],[Interactions]]/bbdd_Social_Media_Trends[[#This Row],[Views]]</f>
        <v>9.2261782814386781E-2</v>
      </c>
      <c r="N582" s="1" t="s">
        <v>16</v>
      </c>
      <c r="O582" s="4">
        <f t="shared" si="9"/>
        <v>0</v>
      </c>
    </row>
    <row r="583" spans="1:15" hidden="1">
      <c r="A583" s="1" t="s">
        <v>623</v>
      </c>
      <c r="B583" s="2">
        <v>45266</v>
      </c>
      <c r="C583" s="13" t="str">
        <f>TEXT(bbdd_Social_Media_Trends[[#This Row],[Post_Date]],"aaaa-mm")</f>
        <v>2023-12</v>
      </c>
      <c r="D583" s="1" t="s">
        <v>12</v>
      </c>
      <c r="E583" s="1" t="s">
        <v>49</v>
      </c>
      <c r="F583" s="1" t="s">
        <v>41</v>
      </c>
      <c r="G583" s="1" t="s">
        <v>50</v>
      </c>
      <c r="H583">
        <v>400059</v>
      </c>
      <c r="I583">
        <v>255199</v>
      </c>
      <c r="J583">
        <v>28172</v>
      </c>
      <c r="K583">
        <v>10919</v>
      </c>
      <c r="L583">
        <f>bbdd_Social_Media_Trends[[#This Row],[Likes]]+bbdd_Social_Media_Trends[[#This Row],[Shares]]+bbdd_Social_Media_Trends[[#This Row],[Comments]]</f>
        <v>294290</v>
      </c>
      <c r="M583">
        <f>bbdd_Social_Media_Trends[[#This Row],[Interactions]]/bbdd_Social_Media_Trends[[#This Row],[Views]]</f>
        <v>0.73561649656675643</v>
      </c>
      <c r="N583" s="1" t="s">
        <v>22</v>
      </c>
      <c r="O583" s="4">
        <f t="shared" si="9"/>
        <v>0</v>
      </c>
    </row>
    <row r="584" spans="1:15" hidden="1">
      <c r="A584" s="1" t="s">
        <v>624</v>
      </c>
      <c r="B584" s="2">
        <v>44703</v>
      </c>
      <c r="C584" s="13" t="str">
        <f>TEXT(bbdd_Social_Media_Trends[[#This Row],[Post_Date]],"aaaa-mm")</f>
        <v>2022-05</v>
      </c>
      <c r="D584" s="1" t="s">
        <v>24</v>
      </c>
      <c r="E584" s="1" t="s">
        <v>35</v>
      </c>
      <c r="F584" s="1" t="s">
        <v>47</v>
      </c>
      <c r="G584" s="1" t="s">
        <v>21</v>
      </c>
      <c r="H584">
        <v>977370</v>
      </c>
      <c r="I584">
        <v>157911</v>
      </c>
      <c r="J584">
        <v>30071</v>
      </c>
      <c r="K584">
        <v>2947</v>
      </c>
      <c r="L584">
        <f>bbdd_Social_Media_Trends[[#This Row],[Likes]]+bbdd_Social_Media_Trends[[#This Row],[Shares]]+bbdd_Social_Media_Trends[[#This Row],[Comments]]</f>
        <v>190929</v>
      </c>
      <c r="M584">
        <f>bbdd_Social_Media_Trends[[#This Row],[Interactions]]/bbdd_Social_Media_Trends[[#This Row],[Views]]</f>
        <v>0.19534976518616287</v>
      </c>
      <c r="N584" s="1" t="s">
        <v>29</v>
      </c>
      <c r="O584" s="4">
        <f t="shared" si="9"/>
        <v>0</v>
      </c>
    </row>
    <row r="585" spans="1:15">
      <c r="A585" s="1" t="s">
        <v>625</v>
      </c>
      <c r="B585" s="2">
        <v>45150</v>
      </c>
      <c r="C585" s="13" t="str">
        <f>TEXT(bbdd_Social_Media_Trends[[#This Row],[Post_Date]],"aaaa-mm")</f>
        <v>2023-08</v>
      </c>
      <c r="D585" s="1" t="s">
        <v>27</v>
      </c>
      <c r="E585" s="1" t="s">
        <v>57</v>
      </c>
      <c r="F585" s="1" t="s">
        <v>20</v>
      </c>
      <c r="G585" s="1" t="s">
        <v>60</v>
      </c>
      <c r="H585">
        <v>4464692</v>
      </c>
      <c r="I585">
        <v>44245</v>
      </c>
      <c r="J585">
        <v>12962</v>
      </c>
      <c r="K585">
        <v>42732</v>
      </c>
      <c r="L585">
        <f>bbdd_Social_Media_Trends[[#This Row],[Likes]]+bbdd_Social_Media_Trends[[#This Row],[Shares]]+bbdd_Social_Media_Trends[[#This Row],[Comments]]</f>
        <v>99939</v>
      </c>
      <c r="M585">
        <f>bbdd_Social_Media_Trends[[#This Row],[Interactions]]/bbdd_Social_Media_Trends[[#This Row],[Views]]</f>
        <v>2.2384298849730283E-2</v>
      </c>
      <c r="N585" s="1" t="s">
        <v>16</v>
      </c>
      <c r="O585" s="4">
        <f t="shared" si="9"/>
        <v>0</v>
      </c>
    </row>
    <row r="586" spans="1:15">
      <c r="A586" s="1" t="s">
        <v>626</v>
      </c>
      <c r="B586" s="2">
        <v>44871</v>
      </c>
      <c r="C586" s="13" t="str">
        <f>TEXT(bbdd_Social_Media_Trends[[#This Row],[Post_Date]],"aaaa-mm")</f>
        <v>2022-11</v>
      </c>
      <c r="D586" s="1" t="s">
        <v>27</v>
      </c>
      <c r="E586" s="1" t="s">
        <v>57</v>
      </c>
      <c r="F586" s="1" t="s">
        <v>14</v>
      </c>
      <c r="G586" s="1" t="s">
        <v>50</v>
      </c>
      <c r="H586">
        <v>1880584</v>
      </c>
      <c r="I586">
        <v>376512</v>
      </c>
      <c r="J586">
        <v>76764</v>
      </c>
      <c r="K586">
        <v>34314</v>
      </c>
      <c r="L586">
        <f>bbdd_Social_Media_Trends[[#This Row],[Likes]]+bbdd_Social_Media_Trends[[#This Row],[Shares]]+bbdd_Social_Media_Trends[[#This Row],[Comments]]</f>
        <v>487590</v>
      </c>
      <c r="M586">
        <f>bbdd_Social_Media_Trends[[#This Row],[Interactions]]/bbdd_Social_Media_Trends[[#This Row],[Views]]</f>
        <v>0.25927584197249365</v>
      </c>
      <c r="N586" s="1" t="s">
        <v>22</v>
      </c>
      <c r="O586" s="4">
        <f t="shared" si="9"/>
        <v>0</v>
      </c>
    </row>
    <row r="587" spans="1:15" hidden="1">
      <c r="A587" s="1" t="s">
        <v>627</v>
      </c>
      <c r="B587" s="2">
        <v>44743</v>
      </c>
      <c r="C587" s="13" t="str">
        <f>TEXT(bbdd_Social_Media_Trends[[#This Row],[Post_Date]],"aaaa-mm")</f>
        <v>2022-07</v>
      </c>
      <c r="D587" s="1" t="s">
        <v>12</v>
      </c>
      <c r="E587" s="1" t="s">
        <v>31</v>
      </c>
      <c r="F587" s="1" t="s">
        <v>20</v>
      </c>
      <c r="G587" s="1" t="s">
        <v>25</v>
      </c>
      <c r="H587">
        <v>3073948</v>
      </c>
      <c r="I587">
        <v>220279</v>
      </c>
      <c r="J587">
        <v>58403</v>
      </c>
      <c r="K587">
        <v>13445</v>
      </c>
      <c r="L587">
        <f>bbdd_Social_Media_Trends[[#This Row],[Likes]]+bbdd_Social_Media_Trends[[#This Row],[Shares]]+bbdd_Social_Media_Trends[[#This Row],[Comments]]</f>
        <v>292127</v>
      </c>
      <c r="M587">
        <f>bbdd_Social_Media_Trends[[#This Row],[Interactions]]/bbdd_Social_Media_Trends[[#This Row],[Views]]</f>
        <v>9.5033162564883991E-2</v>
      </c>
      <c r="N587" s="1" t="s">
        <v>16</v>
      </c>
      <c r="O587" s="4">
        <f t="shared" si="9"/>
        <v>0</v>
      </c>
    </row>
    <row r="588" spans="1:15" hidden="1">
      <c r="A588" s="1" t="s">
        <v>628</v>
      </c>
      <c r="B588" s="2">
        <v>44646</v>
      </c>
      <c r="C588" s="13" t="str">
        <f>TEXT(bbdd_Social_Media_Trends[[#This Row],[Post_Date]],"aaaa-mm")</f>
        <v>2022-03</v>
      </c>
      <c r="D588" s="1" t="s">
        <v>18</v>
      </c>
      <c r="E588" s="1" t="s">
        <v>19</v>
      </c>
      <c r="F588" s="1" t="s">
        <v>32</v>
      </c>
      <c r="G588" s="1" t="s">
        <v>44</v>
      </c>
      <c r="H588">
        <v>3839951</v>
      </c>
      <c r="I588">
        <v>182675</v>
      </c>
      <c r="J588">
        <v>74863</v>
      </c>
      <c r="K588">
        <v>44718</v>
      </c>
      <c r="L588">
        <f>bbdd_Social_Media_Trends[[#This Row],[Likes]]+bbdd_Social_Media_Trends[[#This Row],[Shares]]+bbdd_Social_Media_Trends[[#This Row],[Comments]]</f>
        <v>302256</v>
      </c>
      <c r="M588">
        <f>bbdd_Social_Media_Trends[[#This Row],[Interactions]]/bbdd_Social_Media_Trends[[#This Row],[Views]]</f>
        <v>7.8713504417113653E-2</v>
      </c>
      <c r="N588" s="1" t="s">
        <v>16</v>
      </c>
      <c r="O588" s="4">
        <f t="shared" si="9"/>
        <v>0</v>
      </c>
    </row>
    <row r="589" spans="1:15" hidden="1">
      <c r="A589" s="1" t="s">
        <v>629</v>
      </c>
      <c r="B589" s="2">
        <v>44736</v>
      </c>
      <c r="C589" s="13" t="str">
        <f>TEXT(bbdd_Social_Media_Trends[[#This Row],[Post_Date]],"aaaa-mm")</f>
        <v>2022-06</v>
      </c>
      <c r="D589" s="1" t="s">
        <v>12</v>
      </c>
      <c r="E589" s="1" t="s">
        <v>19</v>
      </c>
      <c r="F589" s="1" t="s">
        <v>47</v>
      </c>
      <c r="G589" s="1" t="s">
        <v>50</v>
      </c>
      <c r="H589">
        <v>2716465</v>
      </c>
      <c r="I589">
        <v>376170</v>
      </c>
      <c r="J589">
        <v>83061</v>
      </c>
      <c r="K589">
        <v>34545</v>
      </c>
      <c r="L589">
        <f>bbdd_Social_Media_Trends[[#This Row],[Likes]]+bbdd_Social_Media_Trends[[#This Row],[Shares]]+bbdd_Social_Media_Trends[[#This Row],[Comments]]</f>
        <v>493776</v>
      </c>
      <c r="M589">
        <f>bbdd_Social_Media_Trends[[#This Row],[Interactions]]/bbdd_Social_Media_Trends[[#This Row],[Views]]</f>
        <v>0.18177153027924159</v>
      </c>
      <c r="N589" s="1" t="s">
        <v>16</v>
      </c>
      <c r="O589" s="4">
        <f t="shared" si="9"/>
        <v>0</v>
      </c>
    </row>
    <row r="590" spans="1:15">
      <c r="A590" s="1" t="s">
        <v>630</v>
      </c>
      <c r="B590" s="2">
        <v>44666</v>
      </c>
      <c r="C590" s="13" t="str">
        <f>TEXT(bbdd_Social_Media_Trends[[#This Row],[Post_Date]],"aaaa-mm")</f>
        <v>2022-04</v>
      </c>
      <c r="D590" s="1" t="s">
        <v>27</v>
      </c>
      <c r="E590" s="1" t="s">
        <v>59</v>
      </c>
      <c r="F590" s="1" t="s">
        <v>36</v>
      </c>
      <c r="G590" s="1" t="s">
        <v>15</v>
      </c>
      <c r="H590">
        <v>1335761</v>
      </c>
      <c r="I590">
        <v>344123</v>
      </c>
      <c r="J590">
        <v>4329</v>
      </c>
      <c r="K590">
        <v>48849</v>
      </c>
      <c r="L590">
        <f>bbdd_Social_Media_Trends[[#This Row],[Likes]]+bbdd_Social_Media_Trends[[#This Row],[Shares]]+bbdd_Social_Media_Trends[[#This Row],[Comments]]</f>
        <v>397301</v>
      </c>
      <c r="M590">
        <f>bbdd_Social_Media_Trends[[#This Row],[Interactions]]/bbdd_Social_Media_Trends[[#This Row],[Views]]</f>
        <v>0.29743419668638327</v>
      </c>
      <c r="N590" s="1" t="s">
        <v>16</v>
      </c>
      <c r="O590" s="4">
        <f t="shared" si="9"/>
        <v>0</v>
      </c>
    </row>
    <row r="591" spans="1:15">
      <c r="A591" s="1" t="s">
        <v>631</v>
      </c>
      <c r="B591" s="2">
        <v>45140</v>
      </c>
      <c r="C591" s="13" t="str">
        <f>TEXT(bbdd_Social_Media_Trends[[#This Row],[Post_Date]],"aaaa-mm")</f>
        <v>2023-08</v>
      </c>
      <c r="D591" s="1" t="s">
        <v>27</v>
      </c>
      <c r="E591" s="1" t="s">
        <v>39</v>
      </c>
      <c r="F591" s="1" t="s">
        <v>14</v>
      </c>
      <c r="G591" s="1" t="s">
        <v>37</v>
      </c>
      <c r="H591">
        <v>1180149</v>
      </c>
      <c r="I591">
        <v>286650</v>
      </c>
      <c r="J591">
        <v>1000</v>
      </c>
      <c r="K591">
        <v>27032</v>
      </c>
      <c r="L591">
        <f>bbdd_Social_Media_Trends[[#This Row],[Likes]]+bbdd_Social_Media_Trends[[#This Row],[Shares]]+bbdd_Social_Media_Trends[[#This Row],[Comments]]</f>
        <v>314682</v>
      </c>
      <c r="M591">
        <f>bbdd_Social_Media_Trends[[#This Row],[Interactions]]/bbdd_Social_Media_Trends[[#This Row],[Views]]</f>
        <v>0.26664599131126665</v>
      </c>
      <c r="N591" s="1" t="s">
        <v>16</v>
      </c>
      <c r="O591" s="4">
        <f t="shared" si="9"/>
        <v>0</v>
      </c>
    </row>
    <row r="592" spans="1:15" hidden="1">
      <c r="A592" s="1" t="s">
        <v>632</v>
      </c>
      <c r="B592" s="2">
        <v>44567</v>
      </c>
      <c r="C592" s="13" t="str">
        <f>TEXT(bbdd_Social_Media_Trends[[#This Row],[Post_Date]],"aaaa-mm")</f>
        <v>2022-01</v>
      </c>
      <c r="D592" s="1" t="s">
        <v>18</v>
      </c>
      <c r="E592" s="1" t="s">
        <v>35</v>
      </c>
      <c r="F592" s="1" t="s">
        <v>47</v>
      </c>
      <c r="G592" s="1" t="s">
        <v>25</v>
      </c>
      <c r="H592">
        <v>2002817</v>
      </c>
      <c r="I592">
        <v>410588</v>
      </c>
      <c r="J592">
        <v>47199</v>
      </c>
      <c r="K592">
        <v>47032</v>
      </c>
      <c r="L592">
        <f>bbdd_Social_Media_Trends[[#This Row],[Likes]]+bbdd_Social_Media_Trends[[#This Row],[Shares]]+bbdd_Social_Media_Trends[[#This Row],[Comments]]</f>
        <v>504819</v>
      </c>
      <c r="M592">
        <f>bbdd_Social_Media_Trends[[#This Row],[Interactions]]/bbdd_Social_Media_Trends[[#This Row],[Views]]</f>
        <v>0.25205448126314084</v>
      </c>
      <c r="N592" s="1" t="s">
        <v>22</v>
      </c>
      <c r="O592" s="4">
        <f t="shared" si="9"/>
        <v>0</v>
      </c>
    </row>
    <row r="593" spans="1:15" hidden="1">
      <c r="A593" s="1" t="s">
        <v>633</v>
      </c>
      <c r="B593" s="2">
        <v>44585</v>
      </c>
      <c r="C593" s="13" t="str">
        <f>TEXT(bbdd_Social_Media_Trends[[#This Row],[Post_Date]],"aaaa-mm")</f>
        <v>2022-01</v>
      </c>
      <c r="D593" s="1" t="s">
        <v>12</v>
      </c>
      <c r="E593" s="1" t="s">
        <v>49</v>
      </c>
      <c r="F593" s="1" t="s">
        <v>41</v>
      </c>
      <c r="G593" s="1" t="s">
        <v>28</v>
      </c>
      <c r="H593">
        <v>845246</v>
      </c>
      <c r="I593">
        <v>313875</v>
      </c>
      <c r="J593">
        <v>38766</v>
      </c>
      <c r="K593">
        <v>37466</v>
      </c>
      <c r="L593">
        <f>bbdd_Social_Media_Trends[[#This Row],[Likes]]+bbdd_Social_Media_Trends[[#This Row],[Shares]]+bbdd_Social_Media_Trends[[#This Row],[Comments]]</f>
        <v>390107</v>
      </c>
      <c r="M593">
        <f>bbdd_Social_Media_Trends[[#This Row],[Interactions]]/bbdd_Social_Media_Trends[[#This Row],[Views]]</f>
        <v>0.46153072596616845</v>
      </c>
      <c r="N593" s="1" t="s">
        <v>29</v>
      </c>
      <c r="O593" s="4">
        <f t="shared" si="9"/>
        <v>0</v>
      </c>
    </row>
    <row r="594" spans="1:15">
      <c r="A594" s="1" t="s">
        <v>634</v>
      </c>
      <c r="B594" s="2">
        <v>45192</v>
      </c>
      <c r="C594" s="13" t="str">
        <f>TEXT(bbdd_Social_Media_Trends[[#This Row],[Post_Date]],"aaaa-mm")</f>
        <v>2023-09</v>
      </c>
      <c r="D594" s="1" t="s">
        <v>27</v>
      </c>
      <c r="E594" s="1" t="s">
        <v>49</v>
      </c>
      <c r="F594" s="1" t="s">
        <v>14</v>
      </c>
      <c r="G594" s="1" t="s">
        <v>44</v>
      </c>
      <c r="H594">
        <v>4066726</v>
      </c>
      <c r="I594">
        <v>104299</v>
      </c>
      <c r="J594">
        <v>51143</v>
      </c>
      <c r="K594">
        <v>20911</v>
      </c>
      <c r="L594">
        <f>bbdd_Social_Media_Trends[[#This Row],[Likes]]+bbdd_Social_Media_Trends[[#This Row],[Shares]]+bbdd_Social_Media_Trends[[#This Row],[Comments]]</f>
        <v>176353</v>
      </c>
      <c r="M594">
        <f>bbdd_Social_Media_Trends[[#This Row],[Interactions]]/bbdd_Social_Media_Trends[[#This Row],[Views]]</f>
        <v>4.3364859102875387E-2</v>
      </c>
      <c r="N594" s="1" t="s">
        <v>16</v>
      </c>
      <c r="O594" s="4">
        <f t="shared" si="9"/>
        <v>0</v>
      </c>
    </row>
    <row r="595" spans="1:15">
      <c r="A595" s="1" t="s">
        <v>635</v>
      </c>
      <c r="B595" s="2">
        <v>44813</v>
      </c>
      <c r="C595" s="13" t="str">
        <f>TEXT(bbdd_Social_Media_Trends[[#This Row],[Post_Date]],"aaaa-mm")</f>
        <v>2022-09</v>
      </c>
      <c r="D595" s="1" t="s">
        <v>27</v>
      </c>
      <c r="E595" s="1" t="s">
        <v>39</v>
      </c>
      <c r="F595" s="1" t="s">
        <v>36</v>
      </c>
      <c r="G595" s="1" t="s">
        <v>37</v>
      </c>
      <c r="H595">
        <v>3764424</v>
      </c>
      <c r="I595">
        <v>163362</v>
      </c>
      <c r="J595">
        <v>93921</v>
      </c>
      <c r="K595">
        <v>36293</v>
      </c>
      <c r="L595">
        <f>bbdd_Social_Media_Trends[[#This Row],[Likes]]+bbdd_Social_Media_Trends[[#This Row],[Shares]]+bbdd_Social_Media_Trends[[#This Row],[Comments]]</f>
        <v>293576</v>
      </c>
      <c r="M595">
        <f>bbdd_Social_Media_Trends[[#This Row],[Interactions]]/bbdd_Social_Media_Trends[[#This Row],[Views]]</f>
        <v>7.7986964273950007E-2</v>
      </c>
      <c r="N595" s="1" t="s">
        <v>22</v>
      </c>
      <c r="O595" s="4">
        <f t="shared" si="9"/>
        <v>0</v>
      </c>
    </row>
    <row r="596" spans="1:15" hidden="1">
      <c r="A596" s="1" t="s">
        <v>636</v>
      </c>
      <c r="B596" s="2">
        <v>44971</v>
      </c>
      <c r="C596" s="13" t="str">
        <f>TEXT(bbdd_Social_Media_Trends[[#This Row],[Post_Date]],"aaaa-mm")</f>
        <v>2023-02</v>
      </c>
      <c r="D596" s="1" t="s">
        <v>12</v>
      </c>
      <c r="E596" s="1" t="s">
        <v>49</v>
      </c>
      <c r="F596" s="1" t="s">
        <v>47</v>
      </c>
      <c r="G596" s="1" t="s">
        <v>37</v>
      </c>
      <c r="H596">
        <v>3988342</v>
      </c>
      <c r="I596">
        <v>364965</v>
      </c>
      <c r="J596">
        <v>35233</v>
      </c>
      <c r="K596">
        <v>5962</v>
      </c>
      <c r="L596">
        <f>bbdd_Social_Media_Trends[[#This Row],[Likes]]+bbdd_Social_Media_Trends[[#This Row],[Shares]]+bbdd_Social_Media_Trends[[#This Row],[Comments]]</f>
        <v>406160</v>
      </c>
      <c r="M596">
        <f>bbdd_Social_Media_Trends[[#This Row],[Interactions]]/bbdd_Social_Media_Trends[[#This Row],[Views]]</f>
        <v>0.10183680336340263</v>
      </c>
      <c r="N596" s="1" t="s">
        <v>29</v>
      </c>
      <c r="O596" s="4">
        <f t="shared" si="9"/>
        <v>0</v>
      </c>
    </row>
    <row r="597" spans="1:15" hidden="1">
      <c r="A597" s="1" t="s">
        <v>637</v>
      </c>
      <c r="B597" s="2">
        <v>44723</v>
      </c>
      <c r="C597" s="13" t="str">
        <f>TEXT(bbdd_Social_Media_Trends[[#This Row],[Post_Date]],"aaaa-mm")</f>
        <v>2022-06</v>
      </c>
      <c r="D597" s="1" t="s">
        <v>12</v>
      </c>
      <c r="E597" s="1" t="s">
        <v>46</v>
      </c>
      <c r="F597" s="1" t="s">
        <v>36</v>
      </c>
      <c r="G597" s="1" t="s">
        <v>37</v>
      </c>
      <c r="H597">
        <v>1934330</v>
      </c>
      <c r="I597">
        <v>341337</v>
      </c>
      <c r="J597">
        <v>10605</v>
      </c>
      <c r="K597">
        <v>35090</v>
      </c>
      <c r="L597">
        <f>bbdd_Social_Media_Trends[[#This Row],[Likes]]+bbdd_Social_Media_Trends[[#This Row],[Shares]]+bbdd_Social_Media_Trends[[#This Row],[Comments]]</f>
        <v>387032</v>
      </c>
      <c r="M597">
        <f>bbdd_Social_Media_Trends[[#This Row],[Interactions]]/bbdd_Social_Media_Trends[[#This Row],[Views]]</f>
        <v>0.20008581782839535</v>
      </c>
      <c r="N597" s="1" t="s">
        <v>16</v>
      </c>
      <c r="O597" s="4">
        <f t="shared" si="9"/>
        <v>0</v>
      </c>
    </row>
    <row r="598" spans="1:15" hidden="1">
      <c r="A598" s="1" t="s">
        <v>638</v>
      </c>
      <c r="B598" s="2">
        <v>44782</v>
      </c>
      <c r="C598" s="13" t="str">
        <f>TEXT(bbdd_Social_Media_Trends[[#This Row],[Post_Date]],"aaaa-mm")</f>
        <v>2022-08</v>
      </c>
      <c r="D598" s="1" t="s">
        <v>24</v>
      </c>
      <c r="E598" s="1" t="s">
        <v>13</v>
      </c>
      <c r="F598" s="1" t="s">
        <v>41</v>
      </c>
      <c r="G598" s="1" t="s">
        <v>50</v>
      </c>
      <c r="H598">
        <v>383395</v>
      </c>
      <c r="I598">
        <v>244568</v>
      </c>
      <c r="J598">
        <v>41301</v>
      </c>
      <c r="K598">
        <v>37072</v>
      </c>
      <c r="L598">
        <f>bbdd_Social_Media_Trends[[#This Row],[Likes]]+bbdd_Social_Media_Trends[[#This Row],[Shares]]+bbdd_Social_Media_Trends[[#This Row],[Comments]]</f>
        <v>322941</v>
      </c>
      <c r="M598">
        <f>bbdd_Social_Media_Trends[[#This Row],[Interactions]]/bbdd_Social_Media_Trends[[#This Row],[Views]]</f>
        <v>0.84231927907249704</v>
      </c>
      <c r="N598" s="1" t="s">
        <v>29</v>
      </c>
      <c r="O598" s="4">
        <f t="shared" si="9"/>
        <v>0</v>
      </c>
    </row>
    <row r="599" spans="1:15" hidden="1">
      <c r="A599" s="1" t="s">
        <v>639</v>
      </c>
      <c r="B599" s="2">
        <v>45288</v>
      </c>
      <c r="C599" s="13" t="str">
        <f>TEXT(bbdd_Social_Media_Trends[[#This Row],[Post_Date]],"aaaa-mm")</f>
        <v>2023-12</v>
      </c>
      <c r="D599" s="1" t="s">
        <v>18</v>
      </c>
      <c r="E599" s="1" t="s">
        <v>31</v>
      </c>
      <c r="F599" s="1" t="s">
        <v>14</v>
      </c>
      <c r="G599" s="1" t="s">
        <v>21</v>
      </c>
      <c r="H599">
        <v>3469085</v>
      </c>
      <c r="I599">
        <v>404702</v>
      </c>
      <c r="J599">
        <v>36285</v>
      </c>
      <c r="K599">
        <v>25629</v>
      </c>
      <c r="L599">
        <f>bbdd_Social_Media_Trends[[#This Row],[Likes]]+bbdd_Social_Media_Trends[[#This Row],[Shares]]+bbdd_Social_Media_Trends[[#This Row],[Comments]]</f>
        <v>466616</v>
      </c>
      <c r="M599">
        <f>bbdd_Social_Media_Trends[[#This Row],[Interactions]]/bbdd_Social_Media_Trends[[#This Row],[Views]]</f>
        <v>0.13450693770835825</v>
      </c>
      <c r="N599" s="1" t="s">
        <v>22</v>
      </c>
      <c r="O599" s="4">
        <f t="shared" si="9"/>
        <v>0</v>
      </c>
    </row>
    <row r="600" spans="1:15" hidden="1">
      <c r="A600" s="1" t="s">
        <v>640</v>
      </c>
      <c r="B600" s="2">
        <v>45110</v>
      </c>
      <c r="C600" s="13" t="str">
        <f>TEXT(bbdd_Social_Media_Trends[[#This Row],[Post_Date]],"aaaa-mm")</f>
        <v>2023-07</v>
      </c>
      <c r="D600" s="1" t="s">
        <v>18</v>
      </c>
      <c r="E600" s="1" t="s">
        <v>46</v>
      </c>
      <c r="F600" s="1" t="s">
        <v>14</v>
      </c>
      <c r="G600" s="1" t="s">
        <v>28</v>
      </c>
      <c r="H600">
        <v>2594914</v>
      </c>
      <c r="I600">
        <v>369883</v>
      </c>
      <c r="J600">
        <v>17225</v>
      </c>
      <c r="K600">
        <v>14583</v>
      </c>
      <c r="L600">
        <f>bbdd_Social_Media_Trends[[#This Row],[Likes]]+bbdd_Social_Media_Trends[[#This Row],[Shares]]+bbdd_Social_Media_Trends[[#This Row],[Comments]]</f>
        <v>401691</v>
      </c>
      <c r="M600">
        <f>bbdd_Social_Media_Trends[[#This Row],[Interactions]]/bbdd_Social_Media_Trends[[#This Row],[Views]]</f>
        <v>0.1547993498050417</v>
      </c>
      <c r="N600" s="1" t="s">
        <v>16</v>
      </c>
      <c r="O600" s="4">
        <f t="shared" si="9"/>
        <v>0</v>
      </c>
    </row>
    <row r="601" spans="1:15" hidden="1">
      <c r="A601" s="1" t="s">
        <v>641</v>
      </c>
      <c r="B601" s="2">
        <v>44760</v>
      </c>
      <c r="C601" s="13" t="str">
        <f>TEXT(bbdd_Social_Media_Trends[[#This Row],[Post_Date]],"aaaa-mm")</f>
        <v>2022-07</v>
      </c>
      <c r="D601" s="1" t="s">
        <v>24</v>
      </c>
      <c r="E601" s="1" t="s">
        <v>57</v>
      </c>
      <c r="F601" s="1" t="s">
        <v>47</v>
      </c>
      <c r="G601" s="1" t="s">
        <v>21</v>
      </c>
      <c r="H601">
        <v>1785067</v>
      </c>
      <c r="I601">
        <v>468653</v>
      </c>
      <c r="J601">
        <v>40159</v>
      </c>
      <c r="K601">
        <v>15054</v>
      </c>
      <c r="L601">
        <f>bbdd_Social_Media_Trends[[#This Row],[Likes]]+bbdd_Social_Media_Trends[[#This Row],[Shares]]+bbdd_Social_Media_Trends[[#This Row],[Comments]]</f>
        <v>523866</v>
      </c>
      <c r="M601">
        <f>bbdd_Social_Media_Trends[[#This Row],[Interactions]]/bbdd_Social_Media_Trends[[#This Row],[Views]]</f>
        <v>0.29347133749041354</v>
      </c>
      <c r="N601" s="1" t="s">
        <v>29</v>
      </c>
      <c r="O601" s="4">
        <f t="shared" si="9"/>
        <v>0</v>
      </c>
    </row>
    <row r="602" spans="1:15" hidden="1">
      <c r="A602" s="1" t="s">
        <v>642</v>
      </c>
      <c r="B602" s="2">
        <v>45114</v>
      </c>
      <c r="C602" s="13" t="str">
        <f>TEXT(bbdd_Social_Media_Trends[[#This Row],[Post_Date]],"aaaa-mm")</f>
        <v>2023-07</v>
      </c>
      <c r="D602" s="1" t="s">
        <v>18</v>
      </c>
      <c r="E602" s="1" t="s">
        <v>19</v>
      </c>
      <c r="F602" s="1" t="s">
        <v>36</v>
      </c>
      <c r="G602" s="1" t="s">
        <v>25</v>
      </c>
      <c r="H602">
        <v>3329289</v>
      </c>
      <c r="I602">
        <v>462737</v>
      </c>
      <c r="J602">
        <v>18302</v>
      </c>
      <c r="K602">
        <v>45849</v>
      </c>
      <c r="L602">
        <f>bbdd_Social_Media_Trends[[#This Row],[Likes]]+bbdd_Social_Media_Trends[[#This Row],[Shares]]+bbdd_Social_Media_Trends[[#This Row],[Comments]]</f>
        <v>526888</v>
      </c>
      <c r="M602">
        <f>bbdd_Social_Media_Trends[[#This Row],[Interactions]]/bbdd_Social_Media_Trends[[#This Row],[Views]]</f>
        <v>0.15825841493484044</v>
      </c>
      <c r="N602" s="1" t="s">
        <v>16</v>
      </c>
      <c r="O602" s="4">
        <f t="shared" si="9"/>
        <v>0</v>
      </c>
    </row>
    <row r="603" spans="1:15">
      <c r="A603" s="1" t="s">
        <v>643</v>
      </c>
      <c r="B603" s="2">
        <v>45254</v>
      </c>
      <c r="C603" s="13" t="str">
        <f>TEXT(bbdd_Social_Media_Trends[[#This Row],[Post_Date]],"aaaa-mm")</f>
        <v>2023-11</v>
      </c>
      <c r="D603" s="1" t="s">
        <v>27</v>
      </c>
      <c r="E603" s="1" t="s">
        <v>31</v>
      </c>
      <c r="F603" s="1" t="s">
        <v>41</v>
      </c>
      <c r="G603" s="1" t="s">
        <v>44</v>
      </c>
      <c r="H603">
        <v>2888178</v>
      </c>
      <c r="I603">
        <v>323173</v>
      </c>
      <c r="J603">
        <v>11546</v>
      </c>
      <c r="K603">
        <v>33894</v>
      </c>
      <c r="L603">
        <f>bbdd_Social_Media_Trends[[#This Row],[Likes]]+bbdd_Social_Media_Trends[[#This Row],[Shares]]+bbdd_Social_Media_Trends[[#This Row],[Comments]]</f>
        <v>368613</v>
      </c>
      <c r="M603">
        <f>bbdd_Social_Media_Trends[[#This Row],[Interactions]]/bbdd_Social_Media_Trends[[#This Row],[Views]]</f>
        <v>0.12762821405051905</v>
      </c>
      <c r="N603" s="1" t="s">
        <v>29</v>
      </c>
      <c r="O603" s="4">
        <f t="shared" si="9"/>
        <v>0</v>
      </c>
    </row>
    <row r="604" spans="1:15" hidden="1">
      <c r="A604" s="1" t="s">
        <v>644</v>
      </c>
      <c r="B604" s="2">
        <v>44788</v>
      </c>
      <c r="C604" s="13" t="str">
        <f>TEXT(bbdd_Social_Media_Trends[[#This Row],[Post_Date]],"aaaa-mm")</f>
        <v>2022-08</v>
      </c>
      <c r="D604" s="1" t="s">
        <v>18</v>
      </c>
      <c r="E604" s="1" t="s">
        <v>19</v>
      </c>
      <c r="F604" s="1" t="s">
        <v>36</v>
      </c>
      <c r="G604" s="1" t="s">
        <v>44</v>
      </c>
      <c r="H604">
        <v>3177760</v>
      </c>
      <c r="I604">
        <v>71183</v>
      </c>
      <c r="J604">
        <v>55349</v>
      </c>
      <c r="K604">
        <v>7595</v>
      </c>
      <c r="L604">
        <f>bbdd_Social_Media_Trends[[#This Row],[Likes]]+bbdd_Social_Media_Trends[[#This Row],[Shares]]+bbdd_Social_Media_Trends[[#This Row],[Comments]]</f>
        <v>134127</v>
      </c>
      <c r="M604">
        <f>bbdd_Social_Media_Trends[[#This Row],[Interactions]]/bbdd_Social_Media_Trends[[#This Row],[Views]]</f>
        <v>4.2208033331655001E-2</v>
      </c>
      <c r="N604" s="1" t="s">
        <v>29</v>
      </c>
      <c r="O604" s="4">
        <f t="shared" si="9"/>
        <v>0</v>
      </c>
    </row>
    <row r="605" spans="1:15" hidden="1">
      <c r="A605" s="1" t="s">
        <v>645</v>
      </c>
      <c r="B605" s="2">
        <v>44622</v>
      </c>
      <c r="C605" s="13" t="str">
        <f>TEXT(bbdd_Social_Media_Trends[[#This Row],[Post_Date]],"aaaa-mm")</f>
        <v>2022-03</v>
      </c>
      <c r="D605" s="1" t="s">
        <v>24</v>
      </c>
      <c r="E605" s="1" t="s">
        <v>19</v>
      </c>
      <c r="F605" s="1" t="s">
        <v>14</v>
      </c>
      <c r="G605" s="1" t="s">
        <v>44</v>
      </c>
      <c r="H605">
        <v>3812332</v>
      </c>
      <c r="I605">
        <v>82371</v>
      </c>
      <c r="J605">
        <v>33738</v>
      </c>
      <c r="K605">
        <v>38074</v>
      </c>
      <c r="L605">
        <f>bbdd_Social_Media_Trends[[#This Row],[Likes]]+bbdd_Social_Media_Trends[[#This Row],[Shares]]+bbdd_Social_Media_Trends[[#This Row],[Comments]]</f>
        <v>154183</v>
      </c>
      <c r="M605">
        <f>bbdd_Social_Media_Trends[[#This Row],[Interactions]]/bbdd_Social_Media_Trends[[#This Row],[Views]]</f>
        <v>4.0443224776855739E-2</v>
      </c>
      <c r="N605" s="1" t="s">
        <v>29</v>
      </c>
      <c r="O605" s="4">
        <f t="shared" si="9"/>
        <v>0</v>
      </c>
    </row>
    <row r="606" spans="1:15" hidden="1">
      <c r="A606" s="1" t="s">
        <v>646</v>
      </c>
      <c r="B606" s="2">
        <v>45220</v>
      </c>
      <c r="C606" s="13" t="str">
        <f>TEXT(bbdd_Social_Media_Trends[[#This Row],[Post_Date]],"aaaa-mm")</f>
        <v>2023-10</v>
      </c>
      <c r="D606" s="1" t="s">
        <v>18</v>
      </c>
      <c r="E606" s="1" t="s">
        <v>59</v>
      </c>
      <c r="F606" s="1" t="s">
        <v>36</v>
      </c>
      <c r="G606" s="1" t="s">
        <v>21</v>
      </c>
      <c r="H606">
        <v>3660613</v>
      </c>
      <c r="I606">
        <v>40261</v>
      </c>
      <c r="J606">
        <v>23562</v>
      </c>
      <c r="K606">
        <v>5633</v>
      </c>
      <c r="L606">
        <f>bbdd_Social_Media_Trends[[#This Row],[Likes]]+bbdd_Social_Media_Trends[[#This Row],[Shares]]+bbdd_Social_Media_Trends[[#This Row],[Comments]]</f>
        <v>69456</v>
      </c>
      <c r="M606">
        <f>bbdd_Social_Media_Trends[[#This Row],[Interactions]]/bbdd_Social_Media_Trends[[#This Row],[Views]]</f>
        <v>1.8973871316088315E-2</v>
      </c>
      <c r="N606" s="1" t="s">
        <v>16</v>
      </c>
      <c r="O606" s="4">
        <f t="shared" si="9"/>
        <v>0</v>
      </c>
    </row>
    <row r="607" spans="1:15">
      <c r="A607" s="1" t="s">
        <v>647</v>
      </c>
      <c r="B607" s="2">
        <v>44672</v>
      </c>
      <c r="C607" s="13" t="str">
        <f>TEXT(bbdd_Social_Media_Trends[[#This Row],[Post_Date]],"aaaa-mm")</f>
        <v>2022-04</v>
      </c>
      <c r="D607" s="1" t="s">
        <v>27</v>
      </c>
      <c r="E607" s="1" t="s">
        <v>49</v>
      </c>
      <c r="F607" s="1" t="s">
        <v>14</v>
      </c>
      <c r="G607" s="1" t="s">
        <v>44</v>
      </c>
      <c r="H607">
        <v>3837180</v>
      </c>
      <c r="I607">
        <v>476063</v>
      </c>
      <c r="J607">
        <v>92607</v>
      </c>
      <c r="K607">
        <v>6057</v>
      </c>
      <c r="L607">
        <f>bbdd_Social_Media_Trends[[#This Row],[Likes]]+bbdd_Social_Media_Trends[[#This Row],[Shares]]+bbdd_Social_Media_Trends[[#This Row],[Comments]]</f>
        <v>574727</v>
      </c>
      <c r="M607">
        <f>bbdd_Social_Media_Trends[[#This Row],[Interactions]]/bbdd_Social_Media_Trends[[#This Row],[Views]]</f>
        <v>0.14977848315690168</v>
      </c>
      <c r="N607" s="1" t="s">
        <v>29</v>
      </c>
      <c r="O607" s="4">
        <f t="shared" si="9"/>
        <v>0</v>
      </c>
    </row>
    <row r="608" spans="1:15">
      <c r="A608" s="1" t="s">
        <v>648</v>
      </c>
      <c r="B608" s="2">
        <v>44798</v>
      </c>
      <c r="C608" s="13" t="str">
        <f>TEXT(bbdd_Social_Media_Trends[[#This Row],[Post_Date]],"aaaa-mm")</f>
        <v>2022-08</v>
      </c>
      <c r="D608" s="1" t="s">
        <v>27</v>
      </c>
      <c r="E608" s="1" t="s">
        <v>19</v>
      </c>
      <c r="F608" s="1" t="s">
        <v>32</v>
      </c>
      <c r="G608" s="1" t="s">
        <v>15</v>
      </c>
      <c r="H608">
        <v>4709663</v>
      </c>
      <c r="I608">
        <v>278234</v>
      </c>
      <c r="J608">
        <v>36961</v>
      </c>
      <c r="K608">
        <v>4670</v>
      </c>
      <c r="L608">
        <f>bbdd_Social_Media_Trends[[#This Row],[Likes]]+bbdd_Social_Media_Trends[[#This Row],[Shares]]+bbdd_Social_Media_Trends[[#This Row],[Comments]]</f>
        <v>319865</v>
      </c>
      <c r="M608">
        <f>bbdd_Social_Media_Trends[[#This Row],[Interactions]]/bbdd_Social_Media_Trends[[#This Row],[Views]]</f>
        <v>6.7916749032786425E-2</v>
      </c>
      <c r="N608" s="1" t="s">
        <v>22</v>
      </c>
      <c r="O608" s="4">
        <f t="shared" si="9"/>
        <v>0</v>
      </c>
    </row>
    <row r="609" spans="1:15">
      <c r="A609" s="1" t="s">
        <v>649</v>
      </c>
      <c r="B609" s="2">
        <v>45012</v>
      </c>
      <c r="C609" s="13" t="str">
        <f>TEXT(bbdd_Social_Media_Trends[[#This Row],[Post_Date]],"aaaa-mm")</f>
        <v>2023-03</v>
      </c>
      <c r="D609" s="1" t="s">
        <v>27</v>
      </c>
      <c r="E609" s="1" t="s">
        <v>49</v>
      </c>
      <c r="F609" s="1" t="s">
        <v>36</v>
      </c>
      <c r="G609" s="1" t="s">
        <v>25</v>
      </c>
      <c r="H609">
        <v>4812283</v>
      </c>
      <c r="I609">
        <v>315371</v>
      </c>
      <c r="J609">
        <v>43915</v>
      </c>
      <c r="K609">
        <v>14695</v>
      </c>
      <c r="L609">
        <f>bbdd_Social_Media_Trends[[#This Row],[Likes]]+bbdd_Social_Media_Trends[[#This Row],[Shares]]+bbdd_Social_Media_Trends[[#This Row],[Comments]]</f>
        <v>373981</v>
      </c>
      <c r="M609">
        <f>bbdd_Social_Media_Trends[[#This Row],[Interactions]]/bbdd_Social_Media_Trends[[#This Row],[Views]]</f>
        <v>7.7713841850115636E-2</v>
      </c>
      <c r="N609" s="1" t="s">
        <v>29</v>
      </c>
      <c r="O609" s="4">
        <f t="shared" si="9"/>
        <v>0</v>
      </c>
    </row>
    <row r="610" spans="1:15" hidden="1">
      <c r="A610" s="1" t="s">
        <v>650</v>
      </c>
      <c r="B610" s="2">
        <v>44964</v>
      </c>
      <c r="C610" s="13" t="str">
        <f>TEXT(bbdd_Social_Media_Trends[[#This Row],[Post_Date]],"aaaa-mm")</f>
        <v>2023-02</v>
      </c>
      <c r="D610" s="1" t="s">
        <v>12</v>
      </c>
      <c r="E610" s="1" t="s">
        <v>52</v>
      </c>
      <c r="F610" s="1" t="s">
        <v>36</v>
      </c>
      <c r="G610" s="1" t="s">
        <v>21</v>
      </c>
      <c r="H610">
        <v>3722792</v>
      </c>
      <c r="I610">
        <v>275554</v>
      </c>
      <c r="J610">
        <v>76015</v>
      </c>
      <c r="K610">
        <v>15183</v>
      </c>
      <c r="L610">
        <f>bbdd_Social_Media_Trends[[#This Row],[Likes]]+bbdd_Social_Media_Trends[[#This Row],[Shares]]+bbdd_Social_Media_Trends[[#This Row],[Comments]]</f>
        <v>366752</v>
      </c>
      <c r="M610">
        <f>bbdd_Social_Media_Trends[[#This Row],[Interactions]]/bbdd_Social_Media_Trends[[#This Row],[Views]]</f>
        <v>9.8515307865709389E-2</v>
      </c>
      <c r="N610" s="1" t="s">
        <v>16</v>
      </c>
      <c r="O610" s="4">
        <f t="shared" si="9"/>
        <v>0</v>
      </c>
    </row>
    <row r="611" spans="1:15" hidden="1">
      <c r="A611" s="1" t="s">
        <v>651</v>
      </c>
      <c r="B611" s="2">
        <v>44983</v>
      </c>
      <c r="C611" s="13" t="str">
        <f>TEXT(bbdd_Social_Media_Trends[[#This Row],[Post_Date]],"aaaa-mm")</f>
        <v>2023-02</v>
      </c>
      <c r="D611" s="1" t="s">
        <v>12</v>
      </c>
      <c r="E611" s="1" t="s">
        <v>19</v>
      </c>
      <c r="F611" s="1" t="s">
        <v>32</v>
      </c>
      <c r="G611" s="1" t="s">
        <v>25</v>
      </c>
      <c r="H611">
        <v>4094329</v>
      </c>
      <c r="I611">
        <v>434249</v>
      </c>
      <c r="J611">
        <v>5820</v>
      </c>
      <c r="K611">
        <v>18517</v>
      </c>
      <c r="L611">
        <f>bbdd_Social_Media_Trends[[#This Row],[Likes]]+bbdd_Social_Media_Trends[[#This Row],[Shares]]+bbdd_Social_Media_Trends[[#This Row],[Comments]]</f>
        <v>458586</v>
      </c>
      <c r="M611">
        <f>bbdd_Social_Media_Trends[[#This Row],[Interactions]]/bbdd_Social_Media_Trends[[#This Row],[Views]]</f>
        <v>0.1120051661700855</v>
      </c>
      <c r="N611" s="1" t="s">
        <v>29</v>
      </c>
      <c r="O611" s="4">
        <f t="shared" si="9"/>
        <v>0</v>
      </c>
    </row>
    <row r="612" spans="1:15">
      <c r="A612" s="1" t="s">
        <v>652</v>
      </c>
      <c r="B612" s="2">
        <v>45130</v>
      </c>
      <c r="C612" s="13" t="str">
        <f>TEXT(bbdd_Social_Media_Trends[[#This Row],[Post_Date]],"aaaa-mm")</f>
        <v>2023-07</v>
      </c>
      <c r="D612" s="1" t="s">
        <v>27</v>
      </c>
      <c r="E612" s="1" t="s">
        <v>35</v>
      </c>
      <c r="F612" s="1" t="s">
        <v>20</v>
      </c>
      <c r="G612" s="1" t="s">
        <v>15</v>
      </c>
      <c r="H612">
        <v>4693348</v>
      </c>
      <c r="I612">
        <v>399315</v>
      </c>
      <c r="J612">
        <v>5635</v>
      </c>
      <c r="K612">
        <v>30684</v>
      </c>
      <c r="L612">
        <f>bbdd_Social_Media_Trends[[#This Row],[Likes]]+bbdd_Social_Media_Trends[[#This Row],[Shares]]+bbdd_Social_Media_Trends[[#This Row],[Comments]]</f>
        <v>435634</v>
      </c>
      <c r="M612">
        <f>bbdd_Social_Media_Trends[[#This Row],[Interactions]]/bbdd_Social_Media_Trends[[#This Row],[Views]]</f>
        <v>9.281945425738726E-2</v>
      </c>
      <c r="N612" s="1" t="s">
        <v>16</v>
      </c>
      <c r="O612" s="4">
        <f t="shared" si="9"/>
        <v>0</v>
      </c>
    </row>
    <row r="613" spans="1:15" hidden="1">
      <c r="A613" s="1" t="s">
        <v>653</v>
      </c>
      <c r="B613" s="2">
        <v>44656</v>
      </c>
      <c r="C613" s="13" t="str">
        <f>TEXT(bbdd_Social_Media_Trends[[#This Row],[Post_Date]],"aaaa-mm")</f>
        <v>2022-04</v>
      </c>
      <c r="D613" s="1" t="s">
        <v>12</v>
      </c>
      <c r="E613" s="1" t="s">
        <v>39</v>
      </c>
      <c r="F613" s="1" t="s">
        <v>47</v>
      </c>
      <c r="G613" s="1" t="s">
        <v>15</v>
      </c>
      <c r="H613">
        <v>3610950</v>
      </c>
      <c r="I613">
        <v>367485</v>
      </c>
      <c r="J613">
        <v>34992</v>
      </c>
      <c r="K613">
        <v>9460</v>
      </c>
      <c r="L613">
        <f>bbdd_Social_Media_Trends[[#This Row],[Likes]]+bbdd_Social_Media_Trends[[#This Row],[Shares]]+bbdd_Social_Media_Trends[[#This Row],[Comments]]</f>
        <v>411937</v>
      </c>
      <c r="M613">
        <f>bbdd_Social_Media_Trends[[#This Row],[Interactions]]/bbdd_Social_Media_Trends[[#This Row],[Views]]</f>
        <v>0.11407995125936388</v>
      </c>
      <c r="N613" s="1" t="s">
        <v>22</v>
      </c>
      <c r="O613" s="4">
        <f t="shared" si="9"/>
        <v>0</v>
      </c>
    </row>
    <row r="614" spans="1:15" hidden="1">
      <c r="A614" s="1" t="s">
        <v>654</v>
      </c>
      <c r="B614" s="2">
        <v>45120</v>
      </c>
      <c r="C614" s="13" t="str">
        <f>TEXT(bbdd_Social_Media_Trends[[#This Row],[Post_Date]],"aaaa-mm")</f>
        <v>2023-07</v>
      </c>
      <c r="D614" s="1" t="s">
        <v>18</v>
      </c>
      <c r="E614" s="1" t="s">
        <v>39</v>
      </c>
      <c r="F614" s="1" t="s">
        <v>41</v>
      </c>
      <c r="G614" s="1" t="s">
        <v>28</v>
      </c>
      <c r="H614">
        <v>2912021</v>
      </c>
      <c r="I614">
        <v>43497</v>
      </c>
      <c r="J614">
        <v>37791</v>
      </c>
      <c r="K614">
        <v>33220</v>
      </c>
      <c r="L614">
        <f>bbdd_Social_Media_Trends[[#This Row],[Likes]]+bbdd_Social_Media_Trends[[#This Row],[Shares]]+bbdd_Social_Media_Trends[[#This Row],[Comments]]</f>
        <v>114508</v>
      </c>
      <c r="M614">
        <f>bbdd_Social_Media_Trends[[#This Row],[Interactions]]/bbdd_Social_Media_Trends[[#This Row],[Views]]</f>
        <v>3.9322518621946752E-2</v>
      </c>
      <c r="N614" s="1" t="s">
        <v>29</v>
      </c>
      <c r="O614" s="4">
        <f t="shared" si="9"/>
        <v>0</v>
      </c>
    </row>
    <row r="615" spans="1:15" hidden="1">
      <c r="A615" s="1" t="s">
        <v>655</v>
      </c>
      <c r="B615" s="2">
        <v>44986</v>
      </c>
      <c r="C615" s="13" t="str">
        <f>TEXT(bbdd_Social_Media_Trends[[#This Row],[Post_Date]],"aaaa-mm")</f>
        <v>2023-03</v>
      </c>
      <c r="D615" s="1" t="s">
        <v>24</v>
      </c>
      <c r="E615" s="1" t="s">
        <v>46</v>
      </c>
      <c r="F615" s="1" t="s">
        <v>36</v>
      </c>
      <c r="G615" s="1" t="s">
        <v>60</v>
      </c>
      <c r="H615">
        <v>1339049</v>
      </c>
      <c r="I615">
        <v>471809</v>
      </c>
      <c r="J615">
        <v>20645</v>
      </c>
      <c r="K615">
        <v>768</v>
      </c>
      <c r="L615">
        <f>bbdd_Social_Media_Trends[[#This Row],[Likes]]+bbdd_Social_Media_Trends[[#This Row],[Shares]]+bbdd_Social_Media_Trends[[#This Row],[Comments]]</f>
        <v>493222</v>
      </c>
      <c r="M615">
        <f>bbdd_Social_Media_Trends[[#This Row],[Interactions]]/bbdd_Social_Media_Trends[[#This Row],[Views]]</f>
        <v>0.36833752909714285</v>
      </c>
      <c r="N615" s="1" t="s">
        <v>29</v>
      </c>
      <c r="O615" s="4">
        <f t="shared" si="9"/>
        <v>0</v>
      </c>
    </row>
    <row r="616" spans="1:15">
      <c r="A616" s="1" t="s">
        <v>656</v>
      </c>
      <c r="B616" s="2">
        <v>45248</v>
      </c>
      <c r="C616" s="13" t="str">
        <f>TEXT(bbdd_Social_Media_Trends[[#This Row],[Post_Date]],"aaaa-mm")</f>
        <v>2023-11</v>
      </c>
      <c r="D616" s="1" t="s">
        <v>27</v>
      </c>
      <c r="E616" s="1" t="s">
        <v>49</v>
      </c>
      <c r="F616" s="1" t="s">
        <v>47</v>
      </c>
      <c r="G616" s="1" t="s">
        <v>15</v>
      </c>
      <c r="H616">
        <v>1804365</v>
      </c>
      <c r="I616">
        <v>98704</v>
      </c>
      <c r="J616">
        <v>83620</v>
      </c>
      <c r="K616">
        <v>1880</v>
      </c>
      <c r="L616">
        <f>bbdd_Social_Media_Trends[[#This Row],[Likes]]+bbdd_Social_Media_Trends[[#This Row],[Shares]]+bbdd_Social_Media_Trends[[#This Row],[Comments]]</f>
        <v>184204</v>
      </c>
      <c r="M616">
        <f>bbdd_Social_Media_Trends[[#This Row],[Interactions]]/bbdd_Social_Media_Trends[[#This Row],[Views]]</f>
        <v>0.10208799217453232</v>
      </c>
      <c r="N616" s="1" t="s">
        <v>22</v>
      </c>
      <c r="O616" s="4">
        <f t="shared" si="9"/>
        <v>0</v>
      </c>
    </row>
    <row r="617" spans="1:15" hidden="1">
      <c r="A617" s="1" t="s">
        <v>657</v>
      </c>
      <c r="B617" s="2">
        <v>45064</v>
      </c>
      <c r="C617" s="13" t="str">
        <f>TEXT(bbdd_Social_Media_Trends[[#This Row],[Post_Date]],"aaaa-mm")</f>
        <v>2023-05</v>
      </c>
      <c r="D617" s="1" t="s">
        <v>12</v>
      </c>
      <c r="E617" s="1" t="s">
        <v>49</v>
      </c>
      <c r="F617" s="1" t="s">
        <v>32</v>
      </c>
      <c r="G617" s="1" t="s">
        <v>44</v>
      </c>
      <c r="H617">
        <v>1641189</v>
      </c>
      <c r="I617">
        <v>480443</v>
      </c>
      <c r="J617">
        <v>97118</v>
      </c>
      <c r="K617">
        <v>33879</v>
      </c>
      <c r="L617">
        <f>bbdd_Social_Media_Trends[[#This Row],[Likes]]+bbdd_Social_Media_Trends[[#This Row],[Shares]]+bbdd_Social_Media_Trends[[#This Row],[Comments]]</f>
        <v>611440</v>
      </c>
      <c r="M617">
        <f>bbdd_Social_Media_Trends[[#This Row],[Interactions]]/bbdd_Social_Media_Trends[[#This Row],[Views]]</f>
        <v>0.37255916289958074</v>
      </c>
      <c r="N617" s="1" t="s">
        <v>16</v>
      </c>
      <c r="O617" s="4">
        <f t="shared" si="9"/>
        <v>0</v>
      </c>
    </row>
    <row r="618" spans="1:15" hidden="1">
      <c r="A618" s="1" t="s">
        <v>658</v>
      </c>
      <c r="B618" s="2">
        <v>45107</v>
      </c>
      <c r="C618" s="13" t="str">
        <f>TEXT(bbdd_Social_Media_Trends[[#This Row],[Post_Date]],"aaaa-mm")</f>
        <v>2023-06</v>
      </c>
      <c r="D618" s="1" t="s">
        <v>18</v>
      </c>
      <c r="E618" s="1" t="s">
        <v>35</v>
      </c>
      <c r="F618" s="1" t="s">
        <v>20</v>
      </c>
      <c r="G618" s="1" t="s">
        <v>25</v>
      </c>
      <c r="H618">
        <v>201259</v>
      </c>
      <c r="I618">
        <v>367757</v>
      </c>
      <c r="J618">
        <v>67851</v>
      </c>
      <c r="K618">
        <v>45250</v>
      </c>
      <c r="L618">
        <f>bbdd_Social_Media_Trends[[#This Row],[Likes]]+bbdd_Social_Media_Trends[[#This Row],[Shares]]+bbdd_Social_Media_Trends[[#This Row],[Comments]]</f>
        <v>480858</v>
      </c>
      <c r="M618">
        <f>bbdd_Social_Media_Trends[[#This Row],[Interactions]]/bbdd_Social_Media_Trends[[#This Row],[Views]]</f>
        <v>2.3892496733065354</v>
      </c>
      <c r="N618" s="1" t="s">
        <v>22</v>
      </c>
      <c r="O618" s="4">
        <f t="shared" si="9"/>
        <v>0</v>
      </c>
    </row>
    <row r="619" spans="1:15" hidden="1">
      <c r="A619" s="1" t="s">
        <v>659</v>
      </c>
      <c r="B619" s="2">
        <v>45272</v>
      </c>
      <c r="C619" s="13" t="str">
        <f>TEXT(bbdd_Social_Media_Trends[[#This Row],[Post_Date]],"aaaa-mm")</f>
        <v>2023-12</v>
      </c>
      <c r="D619" s="1" t="s">
        <v>18</v>
      </c>
      <c r="E619" s="1" t="s">
        <v>39</v>
      </c>
      <c r="F619" s="1" t="s">
        <v>32</v>
      </c>
      <c r="G619" s="1" t="s">
        <v>50</v>
      </c>
      <c r="H619">
        <v>3053227</v>
      </c>
      <c r="I619">
        <v>132150</v>
      </c>
      <c r="J619">
        <v>49242</v>
      </c>
      <c r="K619">
        <v>48892</v>
      </c>
      <c r="L619">
        <f>bbdd_Social_Media_Trends[[#This Row],[Likes]]+bbdd_Social_Media_Trends[[#This Row],[Shares]]+bbdd_Social_Media_Trends[[#This Row],[Comments]]</f>
        <v>230284</v>
      </c>
      <c r="M619">
        <f>bbdd_Social_Media_Trends[[#This Row],[Interactions]]/bbdd_Social_Media_Trends[[#This Row],[Views]]</f>
        <v>7.5423150653390655E-2</v>
      </c>
      <c r="N619" s="1" t="s">
        <v>16</v>
      </c>
      <c r="O619" s="4">
        <f t="shared" si="9"/>
        <v>0</v>
      </c>
    </row>
    <row r="620" spans="1:15" hidden="1">
      <c r="A620" s="1" t="s">
        <v>660</v>
      </c>
      <c r="B620" s="2">
        <v>45274</v>
      </c>
      <c r="C620" s="13" t="str">
        <f>TEXT(bbdd_Social_Media_Trends[[#This Row],[Post_Date]],"aaaa-mm")</f>
        <v>2023-12</v>
      </c>
      <c r="D620" s="1" t="s">
        <v>18</v>
      </c>
      <c r="E620" s="1" t="s">
        <v>35</v>
      </c>
      <c r="F620" s="1" t="s">
        <v>47</v>
      </c>
      <c r="G620" s="1" t="s">
        <v>50</v>
      </c>
      <c r="H620">
        <v>3118393</v>
      </c>
      <c r="I620">
        <v>322469</v>
      </c>
      <c r="J620">
        <v>26532</v>
      </c>
      <c r="K620">
        <v>6589</v>
      </c>
      <c r="L620">
        <f>bbdd_Social_Media_Trends[[#This Row],[Likes]]+bbdd_Social_Media_Trends[[#This Row],[Shares]]+bbdd_Social_Media_Trends[[#This Row],[Comments]]</f>
        <v>355590</v>
      </c>
      <c r="M620">
        <f>bbdd_Social_Media_Trends[[#This Row],[Interactions]]/bbdd_Social_Media_Trends[[#This Row],[Views]]</f>
        <v>0.11402988654733384</v>
      </c>
      <c r="N620" s="1" t="s">
        <v>29</v>
      </c>
      <c r="O620" s="4">
        <f t="shared" si="9"/>
        <v>0</v>
      </c>
    </row>
    <row r="621" spans="1:15" hidden="1">
      <c r="A621" s="1" t="s">
        <v>661</v>
      </c>
      <c r="B621" s="2">
        <v>45025</v>
      </c>
      <c r="C621" s="13" t="str">
        <f>TEXT(bbdd_Social_Media_Trends[[#This Row],[Post_Date]],"aaaa-mm")</f>
        <v>2023-04</v>
      </c>
      <c r="D621" s="1" t="s">
        <v>24</v>
      </c>
      <c r="E621" s="1" t="s">
        <v>39</v>
      </c>
      <c r="F621" s="1" t="s">
        <v>36</v>
      </c>
      <c r="G621" s="1" t="s">
        <v>50</v>
      </c>
      <c r="H621">
        <v>2224167</v>
      </c>
      <c r="I621">
        <v>488262</v>
      </c>
      <c r="J621">
        <v>97601</v>
      </c>
      <c r="K621">
        <v>31651</v>
      </c>
      <c r="L621">
        <f>bbdd_Social_Media_Trends[[#This Row],[Likes]]+bbdd_Social_Media_Trends[[#This Row],[Shares]]+bbdd_Social_Media_Trends[[#This Row],[Comments]]</f>
        <v>617514</v>
      </c>
      <c r="M621">
        <f>bbdd_Social_Media_Trends[[#This Row],[Interactions]]/bbdd_Social_Media_Trends[[#This Row],[Views]]</f>
        <v>0.27763832482003376</v>
      </c>
      <c r="N621" s="1" t="s">
        <v>29</v>
      </c>
      <c r="O621" s="4">
        <f t="shared" si="9"/>
        <v>0</v>
      </c>
    </row>
    <row r="622" spans="1:15" hidden="1">
      <c r="A622" s="1" t="s">
        <v>662</v>
      </c>
      <c r="B622" s="2">
        <v>45148</v>
      </c>
      <c r="C622" s="13" t="str">
        <f>TEXT(bbdd_Social_Media_Trends[[#This Row],[Post_Date]],"aaaa-mm")</f>
        <v>2023-08</v>
      </c>
      <c r="D622" s="1" t="s">
        <v>18</v>
      </c>
      <c r="E622" s="1" t="s">
        <v>31</v>
      </c>
      <c r="F622" s="1" t="s">
        <v>47</v>
      </c>
      <c r="G622" s="1" t="s">
        <v>21</v>
      </c>
      <c r="H622">
        <v>165577</v>
      </c>
      <c r="I622">
        <v>133518</v>
      </c>
      <c r="J622">
        <v>14606</v>
      </c>
      <c r="K622">
        <v>30419</v>
      </c>
      <c r="L622">
        <f>bbdd_Social_Media_Trends[[#This Row],[Likes]]+bbdd_Social_Media_Trends[[#This Row],[Shares]]+bbdd_Social_Media_Trends[[#This Row],[Comments]]</f>
        <v>178543</v>
      </c>
      <c r="M622">
        <f>bbdd_Social_Media_Trends[[#This Row],[Interactions]]/bbdd_Social_Media_Trends[[#This Row],[Views]]</f>
        <v>1.0783079775572695</v>
      </c>
      <c r="N622" s="1" t="s">
        <v>22</v>
      </c>
      <c r="O622" s="4">
        <f t="shared" si="9"/>
        <v>0</v>
      </c>
    </row>
    <row r="623" spans="1:15">
      <c r="A623" s="1" t="s">
        <v>663</v>
      </c>
      <c r="B623" s="2">
        <v>44732</v>
      </c>
      <c r="C623" s="13" t="str">
        <f>TEXT(bbdd_Social_Media_Trends[[#This Row],[Post_Date]],"aaaa-mm")</f>
        <v>2022-06</v>
      </c>
      <c r="D623" s="1" t="s">
        <v>27</v>
      </c>
      <c r="E623" s="1" t="s">
        <v>52</v>
      </c>
      <c r="F623" s="1" t="s">
        <v>41</v>
      </c>
      <c r="G623" s="1" t="s">
        <v>60</v>
      </c>
      <c r="H623">
        <v>93786</v>
      </c>
      <c r="I623">
        <v>193921</v>
      </c>
      <c r="J623">
        <v>95093</v>
      </c>
      <c r="K623">
        <v>14218</v>
      </c>
      <c r="L623">
        <f>bbdd_Social_Media_Trends[[#This Row],[Likes]]+bbdd_Social_Media_Trends[[#This Row],[Shares]]+bbdd_Social_Media_Trends[[#This Row],[Comments]]</f>
        <v>303232</v>
      </c>
      <c r="M623">
        <f>bbdd_Social_Media_Trends[[#This Row],[Interactions]]/bbdd_Social_Media_Trends[[#This Row],[Views]]</f>
        <v>3.2332331051542873</v>
      </c>
      <c r="N623" s="1" t="s">
        <v>22</v>
      </c>
      <c r="O623" s="4">
        <f t="shared" si="9"/>
        <v>0</v>
      </c>
    </row>
    <row r="624" spans="1:15" hidden="1">
      <c r="A624" s="1" t="s">
        <v>664</v>
      </c>
      <c r="B624" s="2">
        <v>45230</v>
      </c>
      <c r="C624" s="13" t="str">
        <f>TEXT(bbdd_Social_Media_Trends[[#This Row],[Post_Date]],"aaaa-mm")</f>
        <v>2023-10</v>
      </c>
      <c r="D624" s="1" t="s">
        <v>24</v>
      </c>
      <c r="E624" s="1" t="s">
        <v>46</v>
      </c>
      <c r="F624" s="1" t="s">
        <v>47</v>
      </c>
      <c r="G624" s="1" t="s">
        <v>25</v>
      </c>
      <c r="H624">
        <v>1666321</v>
      </c>
      <c r="I624">
        <v>105468</v>
      </c>
      <c r="J624">
        <v>82461</v>
      </c>
      <c r="K624">
        <v>28605</v>
      </c>
      <c r="L624">
        <f>bbdd_Social_Media_Trends[[#This Row],[Likes]]+bbdd_Social_Media_Trends[[#This Row],[Shares]]+bbdd_Social_Media_Trends[[#This Row],[Comments]]</f>
        <v>216534</v>
      </c>
      <c r="M624">
        <f>bbdd_Social_Media_Trends[[#This Row],[Interactions]]/bbdd_Social_Media_Trends[[#This Row],[Views]]</f>
        <v>0.12994735108061412</v>
      </c>
      <c r="N624" s="1" t="s">
        <v>22</v>
      </c>
      <c r="O624" s="4">
        <f t="shared" si="9"/>
        <v>0</v>
      </c>
    </row>
    <row r="625" spans="1:15">
      <c r="A625" s="1" t="s">
        <v>665</v>
      </c>
      <c r="B625" s="2">
        <v>44738</v>
      </c>
      <c r="C625" s="13" t="str">
        <f>TEXT(bbdd_Social_Media_Trends[[#This Row],[Post_Date]],"aaaa-mm")</f>
        <v>2022-06</v>
      </c>
      <c r="D625" s="1" t="s">
        <v>27</v>
      </c>
      <c r="E625" s="1" t="s">
        <v>35</v>
      </c>
      <c r="F625" s="1" t="s">
        <v>41</v>
      </c>
      <c r="G625" s="1" t="s">
        <v>37</v>
      </c>
      <c r="H625">
        <v>2589337</v>
      </c>
      <c r="I625">
        <v>387181</v>
      </c>
      <c r="J625">
        <v>90606</v>
      </c>
      <c r="K625">
        <v>13429</v>
      </c>
      <c r="L625">
        <f>bbdd_Social_Media_Trends[[#This Row],[Likes]]+bbdd_Social_Media_Trends[[#This Row],[Shares]]+bbdd_Social_Media_Trends[[#This Row],[Comments]]</f>
        <v>491216</v>
      </c>
      <c r="M625">
        <f>bbdd_Social_Media_Trends[[#This Row],[Interactions]]/bbdd_Social_Media_Trends[[#This Row],[Views]]</f>
        <v>0.18970724938468805</v>
      </c>
      <c r="N625" s="1" t="s">
        <v>22</v>
      </c>
      <c r="O625" s="4">
        <f t="shared" si="9"/>
        <v>0</v>
      </c>
    </row>
    <row r="626" spans="1:15" hidden="1">
      <c r="A626" s="1" t="s">
        <v>666</v>
      </c>
      <c r="B626" s="2">
        <v>44668</v>
      </c>
      <c r="C626" s="13" t="str">
        <f>TEXT(bbdd_Social_Media_Trends[[#This Row],[Post_Date]],"aaaa-mm")</f>
        <v>2022-04</v>
      </c>
      <c r="D626" s="1" t="s">
        <v>24</v>
      </c>
      <c r="E626" s="1" t="s">
        <v>49</v>
      </c>
      <c r="F626" s="1" t="s">
        <v>14</v>
      </c>
      <c r="G626" s="1" t="s">
        <v>21</v>
      </c>
      <c r="H626">
        <v>4318612</v>
      </c>
      <c r="I626">
        <v>93657</v>
      </c>
      <c r="J626">
        <v>95512</v>
      </c>
      <c r="K626">
        <v>16193</v>
      </c>
      <c r="L626">
        <f>bbdd_Social_Media_Trends[[#This Row],[Likes]]+bbdd_Social_Media_Trends[[#This Row],[Shares]]+bbdd_Social_Media_Trends[[#This Row],[Comments]]</f>
        <v>205362</v>
      </c>
      <c r="M626">
        <f>bbdd_Social_Media_Trends[[#This Row],[Interactions]]/bbdd_Social_Media_Trends[[#This Row],[Views]]</f>
        <v>4.7552778531620807E-2</v>
      </c>
      <c r="N626" s="1" t="s">
        <v>16</v>
      </c>
      <c r="O626" s="4">
        <f t="shared" si="9"/>
        <v>0</v>
      </c>
    </row>
    <row r="627" spans="1:15" hidden="1">
      <c r="A627" s="1" t="s">
        <v>667</v>
      </c>
      <c r="B627" s="2">
        <v>44616</v>
      </c>
      <c r="C627" s="13" t="str">
        <f>TEXT(bbdd_Social_Media_Trends[[#This Row],[Post_Date]],"aaaa-mm")</f>
        <v>2022-02</v>
      </c>
      <c r="D627" s="1" t="s">
        <v>24</v>
      </c>
      <c r="E627" s="1" t="s">
        <v>13</v>
      </c>
      <c r="F627" s="1" t="s">
        <v>41</v>
      </c>
      <c r="G627" s="1" t="s">
        <v>37</v>
      </c>
      <c r="H627">
        <v>749258</v>
      </c>
      <c r="I627">
        <v>380259</v>
      </c>
      <c r="J627">
        <v>21872</v>
      </c>
      <c r="K627">
        <v>21913</v>
      </c>
      <c r="L627">
        <f>bbdd_Social_Media_Trends[[#This Row],[Likes]]+bbdd_Social_Media_Trends[[#This Row],[Shares]]+bbdd_Social_Media_Trends[[#This Row],[Comments]]</f>
        <v>424044</v>
      </c>
      <c r="M627">
        <f>bbdd_Social_Media_Trends[[#This Row],[Interactions]]/bbdd_Social_Media_Trends[[#This Row],[Views]]</f>
        <v>0.56595191509466702</v>
      </c>
      <c r="N627" s="1" t="s">
        <v>22</v>
      </c>
      <c r="O627" s="4">
        <f t="shared" si="9"/>
        <v>0</v>
      </c>
    </row>
    <row r="628" spans="1:15" hidden="1">
      <c r="A628" s="1" t="s">
        <v>668</v>
      </c>
      <c r="B628" s="2">
        <v>44958</v>
      </c>
      <c r="C628" s="13" t="str">
        <f>TEXT(bbdd_Social_Media_Trends[[#This Row],[Post_Date]],"aaaa-mm")</f>
        <v>2023-02</v>
      </c>
      <c r="D628" s="1" t="s">
        <v>24</v>
      </c>
      <c r="E628" s="1" t="s">
        <v>59</v>
      </c>
      <c r="F628" s="1" t="s">
        <v>20</v>
      </c>
      <c r="G628" s="1" t="s">
        <v>37</v>
      </c>
      <c r="H628">
        <v>1228204</v>
      </c>
      <c r="I628">
        <v>352329</v>
      </c>
      <c r="J628">
        <v>42660</v>
      </c>
      <c r="K628">
        <v>48519</v>
      </c>
      <c r="L628">
        <f>bbdd_Social_Media_Trends[[#This Row],[Likes]]+bbdd_Social_Media_Trends[[#This Row],[Shares]]+bbdd_Social_Media_Trends[[#This Row],[Comments]]</f>
        <v>443508</v>
      </c>
      <c r="M628">
        <f>bbdd_Social_Media_Trends[[#This Row],[Interactions]]/bbdd_Social_Media_Trends[[#This Row],[Views]]</f>
        <v>0.36110287867487811</v>
      </c>
      <c r="N628" s="1" t="s">
        <v>16</v>
      </c>
      <c r="O628" s="4">
        <f t="shared" si="9"/>
        <v>0</v>
      </c>
    </row>
    <row r="629" spans="1:15" hidden="1">
      <c r="A629" s="1" t="s">
        <v>669</v>
      </c>
      <c r="B629" s="2">
        <v>44623</v>
      </c>
      <c r="C629" s="13" t="str">
        <f>TEXT(bbdd_Social_Media_Trends[[#This Row],[Post_Date]],"aaaa-mm")</f>
        <v>2022-03</v>
      </c>
      <c r="D629" s="1" t="s">
        <v>24</v>
      </c>
      <c r="E629" s="1" t="s">
        <v>19</v>
      </c>
      <c r="F629" s="1" t="s">
        <v>20</v>
      </c>
      <c r="G629" s="1" t="s">
        <v>25</v>
      </c>
      <c r="H629">
        <v>3553691</v>
      </c>
      <c r="I629">
        <v>492474</v>
      </c>
      <c r="J629">
        <v>58976</v>
      </c>
      <c r="K629">
        <v>850</v>
      </c>
      <c r="L629">
        <f>bbdd_Social_Media_Trends[[#This Row],[Likes]]+bbdd_Social_Media_Trends[[#This Row],[Shares]]+bbdd_Social_Media_Trends[[#This Row],[Comments]]</f>
        <v>552300</v>
      </c>
      <c r="M629">
        <f>bbdd_Social_Media_Trends[[#This Row],[Interactions]]/bbdd_Social_Media_Trends[[#This Row],[Views]]</f>
        <v>0.15541587605675339</v>
      </c>
      <c r="N629" s="1" t="s">
        <v>16</v>
      </c>
      <c r="O629" s="4">
        <f t="shared" si="9"/>
        <v>0</v>
      </c>
    </row>
    <row r="630" spans="1:15" hidden="1">
      <c r="A630" s="1" t="s">
        <v>670</v>
      </c>
      <c r="B630" s="2">
        <v>44734</v>
      </c>
      <c r="C630" s="13" t="str">
        <f>TEXT(bbdd_Social_Media_Trends[[#This Row],[Post_Date]],"aaaa-mm")</f>
        <v>2022-06</v>
      </c>
      <c r="D630" s="1" t="s">
        <v>12</v>
      </c>
      <c r="E630" s="1" t="s">
        <v>49</v>
      </c>
      <c r="F630" s="1" t="s">
        <v>36</v>
      </c>
      <c r="G630" s="1" t="s">
        <v>37</v>
      </c>
      <c r="H630">
        <v>4834827</v>
      </c>
      <c r="I630">
        <v>329023</v>
      </c>
      <c r="J630">
        <v>39984</v>
      </c>
      <c r="K630">
        <v>1388</v>
      </c>
      <c r="L630">
        <f>bbdd_Social_Media_Trends[[#This Row],[Likes]]+bbdd_Social_Media_Trends[[#This Row],[Shares]]+bbdd_Social_Media_Trends[[#This Row],[Comments]]</f>
        <v>370395</v>
      </c>
      <c r="M630">
        <f>bbdd_Social_Media_Trends[[#This Row],[Interactions]]/bbdd_Social_Media_Trends[[#This Row],[Views]]</f>
        <v>7.6609773214222562E-2</v>
      </c>
      <c r="N630" s="1" t="s">
        <v>16</v>
      </c>
      <c r="O630" s="4">
        <f t="shared" si="9"/>
        <v>0</v>
      </c>
    </row>
    <row r="631" spans="1:15" hidden="1">
      <c r="A631" s="1" t="s">
        <v>671</v>
      </c>
      <c r="B631" s="2">
        <v>45118</v>
      </c>
      <c r="C631" s="13" t="str">
        <f>TEXT(bbdd_Social_Media_Trends[[#This Row],[Post_Date]],"aaaa-mm")</f>
        <v>2023-07</v>
      </c>
      <c r="D631" s="1" t="s">
        <v>18</v>
      </c>
      <c r="E631" s="1" t="s">
        <v>13</v>
      </c>
      <c r="F631" s="1" t="s">
        <v>14</v>
      </c>
      <c r="G631" s="1" t="s">
        <v>60</v>
      </c>
      <c r="H631">
        <v>3423533</v>
      </c>
      <c r="I631">
        <v>418109</v>
      </c>
      <c r="J631">
        <v>14637</v>
      </c>
      <c r="K631">
        <v>33581</v>
      </c>
      <c r="L631">
        <f>bbdd_Social_Media_Trends[[#This Row],[Likes]]+bbdd_Social_Media_Trends[[#This Row],[Shares]]+bbdd_Social_Media_Trends[[#This Row],[Comments]]</f>
        <v>466327</v>
      </c>
      <c r="M631">
        <f>bbdd_Social_Media_Trends[[#This Row],[Interactions]]/bbdd_Social_Media_Trends[[#This Row],[Views]]</f>
        <v>0.13621221118651405</v>
      </c>
      <c r="N631" s="1" t="s">
        <v>16</v>
      </c>
      <c r="O631" s="4">
        <f t="shared" si="9"/>
        <v>0</v>
      </c>
    </row>
    <row r="632" spans="1:15" hidden="1">
      <c r="A632" s="1" t="s">
        <v>672</v>
      </c>
      <c r="B632" s="2">
        <v>45011</v>
      </c>
      <c r="C632" s="13" t="str">
        <f>TEXT(bbdd_Social_Media_Trends[[#This Row],[Post_Date]],"aaaa-mm")</f>
        <v>2023-03</v>
      </c>
      <c r="D632" s="1" t="s">
        <v>24</v>
      </c>
      <c r="E632" s="1" t="s">
        <v>52</v>
      </c>
      <c r="F632" s="1" t="s">
        <v>20</v>
      </c>
      <c r="G632" s="1" t="s">
        <v>25</v>
      </c>
      <c r="H632">
        <v>2867658</v>
      </c>
      <c r="I632">
        <v>292790</v>
      </c>
      <c r="J632">
        <v>75817</v>
      </c>
      <c r="K632">
        <v>2085</v>
      </c>
      <c r="L632">
        <f>bbdd_Social_Media_Trends[[#This Row],[Likes]]+bbdd_Social_Media_Trends[[#This Row],[Shares]]+bbdd_Social_Media_Trends[[#This Row],[Comments]]</f>
        <v>370692</v>
      </c>
      <c r="M632">
        <f>bbdd_Social_Media_Trends[[#This Row],[Interactions]]/bbdd_Social_Media_Trends[[#This Row],[Views]]</f>
        <v>0.12926646064488861</v>
      </c>
      <c r="N632" s="1" t="s">
        <v>16</v>
      </c>
      <c r="O632" s="4">
        <f t="shared" si="9"/>
        <v>0</v>
      </c>
    </row>
    <row r="633" spans="1:15" hidden="1">
      <c r="A633" s="1" t="s">
        <v>673</v>
      </c>
      <c r="B633" s="2">
        <v>45069</v>
      </c>
      <c r="C633" s="13" t="str">
        <f>TEXT(bbdd_Social_Media_Trends[[#This Row],[Post_Date]],"aaaa-mm")</f>
        <v>2023-05</v>
      </c>
      <c r="D633" s="1" t="s">
        <v>12</v>
      </c>
      <c r="E633" s="1" t="s">
        <v>31</v>
      </c>
      <c r="F633" s="1" t="s">
        <v>20</v>
      </c>
      <c r="G633" s="1" t="s">
        <v>28</v>
      </c>
      <c r="H633">
        <v>1455898</v>
      </c>
      <c r="I633">
        <v>52265</v>
      </c>
      <c r="J633">
        <v>90966</v>
      </c>
      <c r="K633">
        <v>7346</v>
      </c>
      <c r="L633">
        <f>bbdd_Social_Media_Trends[[#This Row],[Likes]]+bbdd_Social_Media_Trends[[#This Row],[Shares]]+bbdd_Social_Media_Trends[[#This Row],[Comments]]</f>
        <v>150577</v>
      </c>
      <c r="M633">
        <f>bbdd_Social_Media_Trends[[#This Row],[Interactions]]/bbdd_Social_Media_Trends[[#This Row],[Views]]</f>
        <v>0.10342551469951879</v>
      </c>
      <c r="N633" s="1" t="s">
        <v>29</v>
      </c>
      <c r="O633" s="4">
        <f t="shared" si="9"/>
        <v>0</v>
      </c>
    </row>
    <row r="634" spans="1:15" hidden="1">
      <c r="A634" s="1" t="s">
        <v>674</v>
      </c>
      <c r="B634" s="2">
        <v>45089</v>
      </c>
      <c r="C634" s="13" t="str">
        <f>TEXT(bbdd_Social_Media_Trends[[#This Row],[Post_Date]],"aaaa-mm")</f>
        <v>2023-06</v>
      </c>
      <c r="D634" s="1" t="s">
        <v>12</v>
      </c>
      <c r="E634" s="1" t="s">
        <v>49</v>
      </c>
      <c r="F634" s="1" t="s">
        <v>20</v>
      </c>
      <c r="G634" s="1" t="s">
        <v>60</v>
      </c>
      <c r="H634">
        <v>2465078</v>
      </c>
      <c r="I634">
        <v>73406</v>
      </c>
      <c r="J634">
        <v>17386</v>
      </c>
      <c r="K634">
        <v>47116</v>
      </c>
      <c r="L634">
        <f>bbdd_Social_Media_Trends[[#This Row],[Likes]]+bbdd_Social_Media_Trends[[#This Row],[Shares]]+bbdd_Social_Media_Trends[[#This Row],[Comments]]</f>
        <v>137908</v>
      </c>
      <c r="M634">
        <f>bbdd_Social_Media_Trends[[#This Row],[Interactions]]/bbdd_Social_Media_Trends[[#This Row],[Views]]</f>
        <v>5.5944680046635442E-2</v>
      </c>
      <c r="N634" s="1" t="s">
        <v>16</v>
      </c>
      <c r="O634" s="4">
        <f t="shared" si="9"/>
        <v>0</v>
      </c>
    </row>
    <row r="635" spans="1:15" hidden="1">
      <c r="A635" s="1" t="s">
        <v>675</v>
      </c>
      <c r="B635" s="2">
        <v>45032</v>
      </c>
      <c r="C635" s="13" t="str">
        <f>TEXT(bbdd_Social_Media_Trends[[#This Row],[Post_Date]],"aaaa-mm")</f>
        <v>2023-04</v>
      </c>
      <c r="D635" s="1" t="s">
        <v>12</v>
      </c>
      <c r="E635" s="1" t="s">
        <v>31</v>
      </c>
      <c r="F635" s="1" t="s">
        <v>36</v>
      </c>
      <c r="G635" s="1" t="s">
        <v>37</v>
      </c>
      <c r="H635">
        <v>2737606</v>
      </c>
      <c r="I635">
        <v>318662</v>
      </c>
      <c r="J635">
        <v>51628</v>
      </c>
      <c r="K635">
        <v>25543</v>
      </c>
      <c r="L635">
        <f>bbdd_Social_Media_Trends[[#This Row],[Likes]]+bbdd_Social_Media_Trends[[#This Row],[Shares]]+bbdd_Social_Media_Trends[[#This Row],[Comments]]</f>
        <v>395833</v>
      </c>
      <c r="M635">
        <f>bbdd_Social_Media_Trends[[#This Row],[Interactions]]/bbdd_Social_Media_Trends[[#This Row],[Views]]</f>
        <v>0.14459093090824612</v>
      </c>
      <c r="N635" s="1" t="s">
        <v>16</v>
      </c>
      <c r="O635" s="4">
        <f t="shared" si="9"/>
        <v>0</v>
      </c>
    </row>
    <row r="636" spans="1:15" hidden="1">
      <c r="A636" s="1" t="s">
        <v>676</v>
      </c>
      <c r="B636" s="2">
        <v>44878</v>
      </c>
      <c r="C636" s="13" t="str">
        <f>TEXT(bbdd_Social_Media_Trends[[#This Row],[Post_Date]],"aaaa-mm")</f>
        <v>2022-11</v>
      </c>
      <c r="D636" s="1" t="s">
        <v>24</v>
      </c>
      <c r="E636" s="1" t="s">
        <v>19</v>
      </c>
      <c r="F636" s="1" t="s">
        <v>47</v>
      </c>
      <c r="G636" s="1" t="s">
        <v>21</v>
      </c>
      <c r="H636">
        <v>1542718</v>
      </c>
      <c r="I636">
        <v>247218</v>
      </c>
      <c r="J636">
        <v>93341</v>
      </c>
      <c r="K636">
        <v>45447</v>
      </c>
      <c r="L636">
        <f>bbdd_Social_Media_Trends[[#This Row],[Likes]]+bbdd_Social_Media_Trends[[#This Row],[Shares]]+bbdd_Social_Media_Trends[[#This Row],[Comments]]</f>
        <v>386006</v>
      </c>
      <c r="M636">
        <f>bbdd_Social_Media_Trends[[#This Row],[Interactions]]/bbdd_Social_Media_Trends[[#This Row],[Views]]</f>
        <v>0.250211639457114</v>
      </c>
      <c r="N636" s="1" t="s">
        <v>29</v>
      </c>
      <c r="O636" s="4">
        <f t="shared" si="9"/>
        <v>0</v>
      </c>
    </row>
    <row r="637" spans="1:15" hidden="1">
      <c r="A637" s="1" t="s">
        <v>677</v>
      </c>
      <c r="B637" s="2">
        <v>44916</v>
      </c>
      <c r="C637" s="13" t="str">
        <f>TEXT(bbdd_Social_Media_Trends[[#This Row],[Post_Date]],"aaaa-mm")</f>
        <v>2022-12</v>
      </c>
      <c r="D637" s="1" t="s">
        <v>18</v>
      </c>
      <c r="E637" s="1" t="s">
        <v>46</v>
      </c>
      <c r="F637" s="1" t="s">
        <v>20</v>
      </c>
      <c r="G637" s="1" t="s">
        <v>21</v>
      </c>
      <c r="H637">
        <v>2696673</v>
      </c>
      <c r="I637">
        <v>362090</v>
      </c>
      <c r="J637">
        <v>41445</v>
      </c>
      <c r="K637">
        <v>36790</v>
      </c>
      <c r="L637">
        <f>bbdd_Social_Media_Trends[[#This Row],[Likes]]+bbdd_Social_Media_Trends[[#This Row],[Shares]]+bbdd_Social_Media_Trends[[#This Row],[Comments]]</f>
        <v>440325</v>
      </c>
      <c r="M637">
        <f>bbdd_Social_Media_Trends[[#This Row],[Interactions]]/bbdd_Social_Media_Trends[[#This Row],[Views]]</f>
        <v>0.16328453616734398</v>
      </c>
      <c r="N637" s="1" t="s">
        <v>29</v>
      </c>
      <c r="O637" s="4">
        <f t="shared" si="9"/>
        <v>0</v>
      </c>
    </row>
    <row r="638" spans="1:15" hidden="1">
      <c r="A638" s="1" t="s">
        <v>678</v>
      </c>
      <c r="B638" s="2">
        <v>44728</v>
      </c>
      <c r="C638" s="13" t="str">
        <f>TEXT(bbdd_Social_Media_Trends[[#This Row],[Post_Date]],"aaaa-mm")</f>
        <v>2022-06</v>
      </c>
      <c r="D638" s="1" t="s">
        <v>12</v>
      </c>
      <c r="E638" s="1" t="s">
        <v>57</v>
      </c>
      <c r="F638" s="1" t="s">
        <v>32</v>
      </c>
      <c r="G638" s="1" t="s">
        <v>50</v>
      </c>
      <c r="H638">
        <v>324152</v>
      </c>
      <c r="I638">
        <v>481882</v>
      </c>
      <c r="J638">
        <v>93067</v>
      </c>
      <c r="K638">
        <v>23282</v>
      </c>
      <c r="L638">
        <f>bbdd_Social_Media_Trends[[#This Row],[Likes]]+bbdd_Social_Media_Trends[[#This Row],[Shares]]+bbdd_Social_Media_Trends[[#This Row],[Comments]]</f>
        <v>598231</v>
      </c>
      <c r="M638">
        <f>bbdd_Social_Media_Trends[[#This Row],[Interactions]]/bbdd_Social_Media_Trends[[#This Row],[Views]]</f>
        <v>1.8455261729065378</v>
      </c>
      <c r="N638" s="1" t="s">
        <v>16</v>
      </c>
      <c r="O638" s="4">
        <f t="shared" si="9"/>
        <v>0</v>
      </c>
    </row>
    <row r="639" spans="1:15" hidden="1">
      <c r="A639" s="1" t="s">
        <v>679</v>
      </c>
      <c r="B639" s="2">
        <v>44590</v>
      </c>
      <c r="C639" s="13" t="str">
        <f>TEXT(bbdd_Social_Media_Trends[[#This Row],[Post_Date]],"aaaa-mm")</f>
        <v>2022-01</v>
      </c>
      <c r="D639" s="1" t="s">
        <v>18</v>
      </c>
      <c r="E639" s="1" t="s">
        <v>57</v>
      </c>
      <c r="F639" s="1" t="s">
        <v>20</v>
      </c>
      <c r="G639" s="1" t="s">
        <v>15</v>
      </c>
      <c r="H639">
        <v>1054049</v>
      </c>
      <c r="I639">
        <v>117855</v>
      </c>
      <c r="J639">
        <v>67726</v>
      </c>
      <c r="K639">
        <v>591</v>
      </c>
      <c r="L639">
        <f>bbdd_Social_Media_Trends[[#This Row],[Likes]]+bbdd_Social_Media_Trends[[#This Row],[Shares]]+bbdd_Social_Media_Trends[[#This Row],[Comments]]</f>
        <v>186172</v>
      </c>
      <c r="M639">
        <f>bbdd_Social_Media_Trends[[#This Row],[Interactions]]/bbdd_Social_Media_Trends[[#This Row],[Views]]</f>
        <v>0.17662556484565708</v>
      </c>
      <c r="N639" s="1" t="s">
        <v>22</v>
      </c>
      <c r="O639" s="4">
        <f t="shared" si="9"/>
        <v>0</v>
      </c>
    </row>
    <row r="640" spans="1:15">
      <c r="A640" s="1" t="s">
        <v>680</v>
      </c>
      <c r="B640" s="2">
        <v>45021</v>
      </c>
      <c r="C640" s="13" t="str">
        <f>TEXT(bbdd_Social_Media_Trends[[#This Row],[Post_Date]],"aaaa-mm")</f>
        <v>2023-04</v>
      </c>
      <c r="D640" s="1" t="s">
        <v>27</v>
      </c>
      <c r="E640" s="1" t="s">
        <v>31</v>
      </c>
      <c r="F640" s="1" t="s">
        <v>41</v>
      </c>
      <c r="G640" s="1" t="s">
        <v>44</v>
      </c>
      <c r="H640">
        <v>1763209</v>
      </c>
      <c r="I640">
        <v>466418</v>
      </c>
      <c r="J640">
        <v>98204</v>
      </c>
      <c r="K640">
        <v>42669</v>
      </c>
      <c r="L640">
        <f>bbdd_Social_Media_Trends[[#This Row],[Likes]]+bbdd_Social_Media_Trends[[#This Row],[Shares]]+bbdd_Social_Media_Trends[[#This Row],[Comments]]</f>
        <v>607291</v>
      </c>
      <c r="M640">
        <f>bbdd_Social_Media_Trends[[#This Row],[Interactions]]/bbdd_Social_Media_Trends[[#This Row],[Views]]</f>
        <v>0.34442371834535779</v>
      </c>
      <c r="N640" s="1" t="s">
        <v>29</v>
      </c>
      <c r="O640" s="4">
        <f t="shared" si="9"/>
        <v>0</v>
      </c>
    </row>
    <row r="641" spans="1:15" hidden="1">
      <c r="A641" s="1" t="s">
        <v>681</v>
      </c>
      <c r="B641" s="2">
        <v>44694</v>
      </c>
      <c r="C641" s="13" t="str">
        <f>TEXT(bbdd_Social_Media_Trends[[#This Row],[Post_Date]],"aaaa-mm")</f>
        <v>2022-05</v>
      </c>
      <c r="D641" s="1" t="s">
        <v>24</v>
      </c>
      <c r="E641" s="1" t="s">
        <v>35</v>
      </c>
      <c r="F641" s="1" t="s">
        <v>32</v>
      </c>
      <c r="G641" s="1" t="s">
        <v>60</v>
      </c>
      <c r="H641">
        <v>2839455</v>
      </c>
      <c r="I641">
        <v>322753</v>
      </c>
      <c r="J641">
        <v>34617</v>
      </c>
      <c r="K641">
        <v>15617</v>
      </c>
      <c r="L641">
        <f>bbdd_Social_Media_Trends[[#This Row],[Likes]]+bbdd_Social_Media_Trends[[#This Row],[Shares]]+bbdd_Social_Media_Trends[[#This Row],[Comments]]</f>
        <v>372987</v>
      </c>
      <c r="M641">
        <f>bbdd_Social_Media_Trends[[#This Row],[Interactions]]/bbdd_Social_Media_Trends[[#This Row],[Views]]</f>
        <v>0.13135865861582594</v>
      </c>
      <c r="N641" s="1" t="s">
        <v>16</v>
      </c>
      <c r="O641" s="4">
        <f t="shared" si="9"/>
        <v>0</v>
      </c>
    </row>
    <row r="642" spans="1:15" hidden="1">
      <c r="A642" s="1" t="s">
        <v>682</v>
      </c>
      <c r="B642" s="2">
        <v>44816</v>
      </c>
      <c r="C642" s="13" t="str">
        <f>TEXT(bbdd_Social_Media_Trends[[#This Row],[Post_Date]],"aaaa-mm")</f>
        <v>2022-09</v>
      </c>
      <c r="D642" s="1" t="s">
        <v>18</v>
      </c>
      <c r="E642" s="1" t="s">
        <v>46</v>
      </c>
      <c r="F642" s="1" t="s">
        <v>32</v>
      </c>
      <c r="G642" s="1" t="s">
        <v>44</v>
      </c>
      <c r="H642">
        <v>4892331</v>
      </c>
      <c r="I642">
        <v>362512</v>
      </c>
      <c r="J642">
        <v>17927</v>
      </c>
      <c r="K642">
        <v>27598</v>
      </c>
      <c r="L642">
        <f>bbdd_Social_Media_Trends[[#This Row],[Likes]]+bbdd_Social_Media_Trends[[#This Row],[Shares]]+bbdd_Social_Media_Trends[[#This Row],[Comments]]</f>
        <v>408037</v>
      </c>
      <c r="M642">
        <f>bbdd_Social_Media_Trends[[#This Row],[Interactions]]/bbdd_Social_Media_Trends[[#This Row],[Views]]</f>
        <v>8.3403391961827597E-2</v>
      </c>
      <c r="N642" s="1" t="s">
        <v>16</v>
      </c>
      <c r="O642" s="4">
        <f t="shared" ref="O642:O705" si="10">IF(ISERROR(VLOOKUP(A642,A643:A5640,1,FALSE)),0, 1)</f>
        <v>0</v>
      </c>
    </row>
    <row r="643" spans="1:15" hidden="1">
      <c r="A643" s="1" t="s">
        <v>683</v>
      </c>
      <c r="B643" s="2">
        <v>45240</v>
      </c>
      <c r="C643" s="13" t="str">
        <f>TEXT(bbdd_Social_Media_Trends[[#This Row],[Post_Date]],"aaaa-mm")</f>
        <v>2023-11</v>
      </c>
      <c r="D643" s="1" t="s">
        <v>18</v>
      </c>
      <c r="E643" s="1" t="s">
        <v>59</v>
      </c>
      <c r="F643" s="1" t="s">
        <v>41</v>
      </c>
      <c r="G643" s="1" t="s">
        <v>37</v>
      </c>
      <c r="H643">
        <v>1525908</v>
      </c>
      <c r="I643">
        <v>329931</v>
      </c>
      <c r="J643">
        <v>54223</v>
      </c>
      <c r="K643">
        <v>25867</v>
      </c>
      <c r="L643">
        <f>bbdd_Social_Media_Trends[[#This Row],[Likes]]+bbdd_Social_Media_Trends[[#This Row],[Shares]]+bbdd_Social_Media_Trends[[#This Row],[Comments]]</f>
        <v>410021</v>
      </c>
      <c r="M643">
        <f>bbdd_Social_Media_Trends[[#This Row],[Interactions]]/bbdd_Social_Media_Trends[[#This Row],[Views]]</f>
        <v>0.2687062391703825</v>
      </c>
      <c r="N643" s="1" t="s">
        <v>29</v>
      </c>
      <c r="O643" s="4">
        <f t="shared" si="10"/>
        <v>0</v>
      </c>
    </row>
    <row r="644" spans="1:15" hidden="1">
      <c r="A644" s="1" t="s">
        <v>684</v>
      </c>
      <c r="B644" s="2">
        <v>45273</v>
      </c>
      <c r="C644" s="13" t="str">
        <f>TEXT(bbdd_Social_Media_Trends[[#This Row],[Post_Date]],"aaaa-mm")</f>
        <v>2023-12</v>
      </c>
      <c r="D644" s="1" t="s">
        <v>18</v>
      </c>
      <c r="E644" s="1" t="s">
        <v>46</v>
      </c>
      <c r="F644" s="1" t="s">
        <v>14</v>
      </c>
      <c r="G644" s="1" t="s">
        <v>37</v>
      </c>
      <c r="H644">
        <v>856528</v>
      </c>
      <c r="I644">
        <v>312624</v>
      </c>
      <c r="J644">
        <v>35540</v>
      </c>
      <c r="K644">
        <v>22068</v>
      </c>
      <c r="L644">
        <f>bbdd_Social_Media_Trends[[#This Row],[Likes]]+bbdd_Social_Media_Trends[[#This Row],[Shares]]+bbdd_Social_Media_Trends[[#This Row],[Comments]]</f>
        <v>370232</v>
      </c>
      <c r="M644">
        <f>bbdd_Social_Media_Trends[[#This Row],[Interactions]]/bbdd_Social_Media_Trends[[#This Row],[Views]]</f>
        <v>0.43224739880073976</v>
      </c>
      <c r="N644" s="1" t="s">
        <v>22</v>
      </c>
      <c r="O644" s="4">
        <f t="shared" si="10"/>
        <v>0</v>
      </c>
    </row>
    <row r="645" spans="1:15" hidden="1">
      <c r="A645" s="1" t="s">
        <v>685</v>
      </c>
      <c r="B645" s="2">
        <v>45203</v>
      </c>
      <c r="C645" s="13" t="str">
        <f>TEXT(bbdd_Social_Media_Trends[[#This Row],[Post_Date]],"aaaa-mm")</f>
        <v>2023-10</v>
      </c>
      <c r="D645" s="1" t="s">
        <v>18</v>
      </c>
      <c r="E645" s="1" t="s">
        <v>59</v>
      </c>
      <c r="F645" s="1" t="s">
        <v>32</v>
      </c>
      <c r="G645" s="1" t="s">
        <v>15</v>
      </c>
      <c r="H645">
        <v>3223480</v>
      </c>
      <c r="I645">
        <v>57651</v>
      </c>
      <c r="J645">
        <v>25366</v>
      </c>
      <c r="K645">
        <v>32746</v>
      </c>
      <c r="L645">
        <f>bbdd_Social_Media_Trends[[#This Row],[Likes]]+bbdd_Social_Media_Trends[[#This Row],[Shares]]+bbdd_Social_Media_Trends[[#This Row],[Comments]]</f>
        <v>115763</v>
      </c>
      <c r="M645">
        <f>bbdd_Social_Media_Trends[[#This Row],[Interactions]]/bbdd_Social_Media_Trends[[#This Row],[Views]]</f>
        <v>3.5912430044548131E-2</v>
      </c>
      <c r="N645" s="1" t="s">
        <v>16</v>
      </c>
      <c r="O645" s="4">
        <f t="shared" si="10"/>
        <v>0</v>
      </c>
    </row>
    <row r="646" spans="1:15" hidden="1">
      <c r="A646" s="1" t="s">
        <v>686</v>
      </c>
      <c r="B646" s="2">
        <v>44906</v>
      </c>
      <c r="C646" s="13" t="str">
        <f>TEXT(bbdd_Social_Media_Trends[[#This Row],[Post_Date]],"aaaa-mm")</f>
        <v>2022-12</v>
      </c>
      <c r="D646" s="1" t="s">
        <v>12</v>
      </c>
      <c r="E646" s="1" t="s">
        <v>59</v>
      </c>
      <c r="F646" s="1" t="s">
        <v>36</v>
      </c>
      <c r="G646" s="1" t="s">
        <v>15</v>
      </c>
      <c r="H646">
        <v>921283</v>
      </c>
      <c r="I646">
        <v>106604</v>
      </c>
      <c r="J646">
        <v>46809</v>
      </c>
      <c r="K646">
        <v>33106</v>
      </c>
      <c r="L646">
        <f>bbdd_Social_Media_Trends[[#This Row],[Likes]]+bbdd_Social_Media_Trends[[#This Row],[Shares]]+bbdd_Social_Media_Trends[[#This Row],[Comments]]</f>
        <v>186519</v>
      </c>
      <c r="M646">
        <f>bbdd_Social_Media_Trends[[#This Row],[Interactions]]/bbdd_Social_Media_Trends[[#This Row],[Views]]</f>
        <v>0.20245570579289968</v>
      </c>
      <c r="N646" s="1" t="s">
        <v>29</v>
      </c>
      <c r="O646" s="4">
        <f t="shared" si="10"/>
        <v>0</v>
      </c>
    </row>
    <row r="647" spans="1:15" hidden="1">
      <c r="A647" s="1" t="s">
        <v>687</v>
      </c>
      <c r="B647" s="2">
        <v>45029</v>
      </c>
      <c r="C647" s="13" t="str">
        <f>TEXT(bbdd_Social_Media_Trends[[#This Row],[Post_Date]],"aaaa-mm")</f>
        <v>2023-04</v>
      </c>
      <c r="D647" s="1" t="s">
        <v>24</v>
      </c>
      <c r="E647" s="1" t="s">
        <v>13</v>
      </c>
      <c r="F647" s="1" t="s">
        <v>32</v>
      </c>
      <c r="G647" s="1" t="s">
        <v>21</v>
      </c>
      <c r="H647">
        <v>2295070</v>
      </c>
      <c r="I647">
        <v>248874</v>
      </c>
      <c r="J647">
        <v>47414</v>
      </c>
      <c r="K647">
        <v>16088</v>
      </c>
      <c r="L647">
        <f>bbdd_Social_Media_Trends[[#This Row],[Likes]]+bbdd_Social_Media_Trends[[#This Row],[Shares]]+bbdd_Social_Media_Trends[[#This Row],[Comments]]</f>
        <v>312376</v>
      </c>
      <c r="M647">
        <f>bbdd_Social_Media_Trends[[#This Row],[Interactions]]/bbdd_Social_Media_Trends[[#This Row],[Views]]</f>
        <v>0.13610739541713324</v>
      </c>
      <c r="N647" s="1" t="s">
        <v>29</v>
      </c>
      <c r="O647" s="4">
        <f t="shared" si="10"/>
        <v>0</v>
      </c>
    </row>
    <row r="648" spans="1:15" hidden="1">
      <c r="A648" s="1" t="s">
        <v>688</v>
      </c>
      <c r="B648" s="2">
        <v>45248</v>
      </c>
      <c r="C648" s="13" t="str">
        <f>TEXT(bbdd_Social_Media_Trends[[#This Row],[Post_Date]],"aaaa-mm")</f>
        <v>2023-11</v>
      </c>
      <c r="D648" s="1" t="s">
        <v>12</v>
      </c>
      <c r="E648" s="1" t="s">
        <v>46</v>
      </c>
      <c r="F648" s="1" t="s">
        <v>32</v>
      </c>
      <c r="G648" s="1" t="s">
        <v>28</v>
      </c>
      <c r="H648">
        <v>3121381</v>
      </c>
      <c r="I648">
        <v>383141</v>
      </c>
      <c r="J648">
        <v>20211</v>
      </c>
      <c r="K648">
        <v>3506</v>
      </c>
      <c r="L648">
        <f>bbdd_Social_Media_Trends[[#This Row],[Likes]]+bbdd_Social_Media_Trends[[#This Row],[Shares]]+bbdd_Social_Media_Trends[[#This Row],[Comments]]</f>
        <v>406858</v>
      </c>
      <c r="M648">
        <f>bbdd_Social_Media_Trends[[#This Row],[Interactions]]/bbdd_Social_Media_Trends[[#This Row],[Views]]</f>
        <v>0.13034551052883322</v>
      </c>
      <c r="N648" s="1" t="s">
        <v>29</v>
      </c>
      <c r="O648" s="4">
        <f t="shared" si="10"/>
        <v>0</v>
      </c>
    </row>
    <row r="649" spans="1:15">
      <c r="A649" s="1" t="s">
        <v>689</v>
      </c>
      <c r="B649" s="2">
        <v>45245</v>
      </c>
      <c r="C649" s="13" t="str">
        <f>TEXT(bbdd_Social_Media_Trends[[#This Row],[Post_Date]],"aaaa-mm")</f>
        <v>2023-11</v>
      </c>
      <c r="D649" s="1" t="s">
        <v>27</v>
      </c>
      <c r="E649" s="1" t="s">
        <v>46</v>
      </c>
      <c r="F649" s="1" t="s">
        <v>36</v>
      </c>
      <c r="G649" s="1" t="s">
        <v>50</v>
      </c>
      <c r="H649">
        <v>3563404</v>
      </c>
      <c r="I649">
        <v>445195</v>
      </c>
      <c r="J649">
        <v>18320</v>
      </c>
      <c r="K649">
        <v>14781</v>
      </c>
      <c r="L649">
        <f>bbdd_Social_Media_Trends[[#This Row],[Likes]]+bbdd_Social_Media_Trends[[#This Row],[Shares]]+bbdd_Social_Media_Trends[[#This Row],[Comments]]</f>
        <v>478296</v>
      </c>
      <c r="M649">
        <f>bbdd_Social_Media_Trends[[#This Row],[Interactions]]/bbdd_Social_Media_Trends[[#This Row],[Views]]</f>
        <v>0.13422446626876997</v>
      </c>
      <c r="N649" s="1" t="s">
        <v>16</v>
      </c>
      <c r="O649" s="4">
        <f t="shared" si="10"/>
        <v>0</v>
      </c>
    </row>
    <row r="650" spans="1:15">
      <c r="A650" s="1" t="s">
        <v>690</v>
      </c>
      <c r="B650" s="2">
        <v>44890</v>
      </c>
      <c r="C650" s="13" t="str">
        <f>TEXT(bbdd_Social_Media_Trends[[#This Row],[Post_Date]],"aaaa-mm")</f>
        <v>2022-11</v>
      </c>
      <c r="D650" s="1" t="s">
        <v>27</v>
      </c>
      <c r="E650" s="1" t="s">
        <v>52</v>
      </c>
      <c r="F650" s="1" t="s">
        <v>41</v>
      </c>
      <c r="G650" s="1" t="s">
        <v>60</v>
      </c>
      <c r="H650">
        <v>3024496</v>
      </c>
      <c r="I650">
        <v>297653</v>
      </c>
      <c r="J650">
        <v>31120</v>
      </c>
      <c r="K650">
        <v>39751</v>
      </c>
      <c r="L650">
        <f>bbdd_Social_Media_Trends[[#This Row],[Likes]]+bbdd_Social_Media_Trends[[#This Row],[Shares]]+bbdd_Social_Media_Trends[[#This Row],[Comments]]</f>
        <v>368524</v>
      </c>
      <c r="M650">
        <f>bbdd_Social_Media_Trends[[#This Row],[Interactions]]/bbdd_Social_Media_Trends[[#This Row],[Views]]</f>
        <v>0.12184641672529903</v>
      </c>
      <c r="N650" s="1" t="s">
        <v>16</v>
      </c>
      <c r="O650" s="4">
        <f t="shared" si="10"/>
        <v>0</v>
      </c>
    </row>
    <row r="651" spans="1:15" hidden="1">
      <c r="A651" s="1" t="s">
        <v>691</v>
      </c>
      <c r="B651" s="2">
        <v>44844</v>
      </c>
      <c r="C651" s="13" t="str">
        <f>TEXT(bbdd_Social_Media_Trends[[#This Row],[Post_Date]],"aaaa-mm")</f>
        <v>2022-10</v>
      </c>
      <c r="D651" s="1" t="s">
        <v>18</v>
      </c>
      <c r="E651" s="1" t="s">
        <v>39</v>
      </c>
      <c r="F651" s="1" t="s">
        <v>20</v>
      </c>
      <c r="G651" s="1" t="s">
        <v>25</v>
      </c>
      <c r="H651">
        <v>2941067</v>
      </c>
      <c r="I651">
        <v>289340</v>
      </c>
      <c r="J651">
        <v>10029</v>
      </c>
      <c r="K651">
        <v>28904</v>
      </c>
      <c r="L651">
        <f>bbdd_Social_Media_Trends[[#This Row],[Likes]]+bbdd_Social_Media_Trends[[#This Row],[Shares]]+bbdd_Social_Media_Trends[[#This Row],[Comments]]</f>
        <v>328273</v>
      </c>
      <c r="M651">
        <f>bbdd_Social_Media_Trends[[#This Row],[Interactions]]/bbdd_Social_Media_Trends[[#This Row],[Views]]</f>
        <v>0.11161697438378657</v>
      </c>
      <c r="N651" s="1" t="s">
        <v>22</v>
      </c>
      <c r="O651" s="4">
        <f t="shared" si="10"/>
        <v>0</v>
      </c>
    </row>
    <row r="652" spans="1:15" hidden="1">
      <c r="A652" s="1" t="s">
        <v>692</v>
      </c>
      <c r="B652" s="2">
        <v>45242</v>
      </c>
      <c r="C652" s="13" t="str">
        <f>TEXT(bbdd_Social_Media_Trends[[#This Row],[Post_Date]],"aaaa-mm")</f>
        <v>2023-11</v>
      </c>
      <c r="D652" s="1" t="s">
        <v>24</v>
      </c>
      <c r="E652" s="1" t="s">
        <v>13</v>
      </c>
      <c r="F652" s="1" t="s">
        <v>32</v>
      </c>
      <c r="G652" s="1" t="s">
        <v>25</v>
      </c>
      <c r="H652">
        <v>4997429</v>
      </c>
      <c r="I652">
        <v>77831</v>
      </c>
      <c r="J652">
        <v>85735</v>
      </c>
      <c r="K652">
        <v>28182</v>
      </c>
      <c r="L652">
        <f>bbdd_Social_Media_Trends[[#This Row],[Likes]]+bbdd_Social_Media_Trends[[#This Row],[Shares]]+bbdd_Social_Media_Trends[[#This Row],[Comments]]</f>
        <v>191748</v>
      </c>
      <c r="M652">
        <f>bbdd_Social_Media_Trends[[#This Row],[Interactions]]/bbdd_Social_Media_Trends[[#This Row],[Views]]</f>
        <v>3.8369329509233649E-2</v>
      </c>
      <c r="N652" s="1" t="s">
        <v>29</v>
      </c>
      <c r="O652" s="4">
        <f t="shared" si="10"/>
        <v>0</v>
      </c>
    </row>
    <row r="653" spans="1:15" hidden="1">
      <c r="A653" s="1" t="s">
        <v>693</v>
      </c>
      <c r="B653" s="2">
        <v>44823</v>
      </c>
      <c r="C653" s="13" t="str">
        <f>TEXT(bbdd_Social_Media_Trends[[#This Row],[Post_Date]],"aaaa-mm")</f>
        <v>2022-09</v>
      </c>
      <c r="D653" s="1" t="s">
        <v>18</v>
      </c>
      <c r="E653" s="1" t="s">
        <v>35</v>
      </c>
      <c r="F653" s="1" t="s">
        <v>36</v>
      </c>
      <c r="G653" s="1" t="s">
        <v>21</v>
      </c>
      <c r="H653">
        <v>1161779</v>
      </c>
      <c r="I653">
        <v>21780</v>
      </c>
      <c r="J653">
        <v>4078</v>
      </c>
      <c r="K653">
        <v>38033</v>
      </c>
      <c r="L653">
        <f>bbdd_Social_Media_Trends[[#This Row],[Likes]]+bbdd_Social_Media_Trends[[#This Row],[Shares]]+bbdd_Social_Media_Trends[[#This Row],[Comments]]</f>
        <v>63891</v>
      </c>
      <c r="M653">
        <f>bbdd_Social_Media_Trends[[#This Row],[Interactions]]/bbdd_Social_Media_Trends[[#This Row],[Views]]</f>
        <v>5.4994108173757661E-2</v>
      </c>
      <c r="N653" s="1" t="s">
        <v>22</v>
      </c>
      <c r="O653" s="4">
        <f t="shared" si="10"/>
        <v>0</v>
      </c>
    </row>
    <row r="654" spans="1:15" hidden="1">
      <c r="A654" s="1" t="s">
        <v>694</v>
      </c>
      <c r="B654" s="2">
        <v>45082</v>
      </c>
      <c r="C654" s="13" t="str">
        <f>TEXT(bbdd_Social_Media_Trends[[#This Row],[Post_Date]],"aaaa-mm")</f>
        <v>2023-06</v>
      </c>
      <c r="D654" s="1" t="s">
        <v>12</v>
      </c>
      <c r="E654" s="1" t="s">
        <v>35</v>
      </c>
      <c r="F654" s="1" t="s">
        <v>36</v>
      </c>
      <c r="G654" s="1" t="s">
        <v>37</v>
      </c>
      <c r="H654">
        <v>277665</v>
      </c>
      <c r="I654">
        <v>375796</v>
      </c>
      <c r="J654">
        <v>86711</v>
      </c>
      <c r="K654">
        <v>16520</v>
      </c>
      <c r="L654">
        <f>bbdd_Social_Media_Trends[[#This Row],[Likes]]+bbdd_Social_Media_Trends[[#This Row],[Shares]]+bbdd_Social_Media_Trends[[#This Row],[Comments]]</f>
        <v>479027</v>
      </c>
      <c r="M654">
        <f>bbdd_Social_Media_Trends[[#This Row],[Interactions]]/bbdd_Social_Media_Trends[[#This Row],[Views]]</f>
        <v>1.7251976302378766</v>
      </c>
      <c r="N654" s="1" t="s">
        <v>16</v>
      </c>
      <c r="O654" s="4">
        <f t="shared" si="10"/>
        <v>0</v>
      </c>
    </row>
    <row r="655" spans="1:15">
      <c r="A655" s="1" t="s">
        <v>695</v>
      </c>
      <c r="B655" s="2">
        <v>44828</v>
      </c>
      <c r="C655" s="13" t="str">
        <f>TEXT(bbdd_Social_Media_Trends[[#This Row],[Post_Date]],"aaaa-mm")</f>
        <v>2022-09</v>
      </c>
      <c r="D655" s="1" t="s">
        <v>27</v>
      </c>
      <c r="E655" s="1" t="s">
        <v>19</v>
      </c>
      <c r="F655" s="1" t="s">
        <v>14</v>
      </c>
      <c r="G655" s="1" t="s">
        <v>15</v>
      </c>
      <c r="H655">
        <v>3191266</v>
      </c>
      <c r="I655">
        <v>418734</v>
      </c>
      <c r="J655">
        <v>68240</v>
      </c>
      <c r="K655">
        <v>47069</v>
      </c>
      <c r="L655">
        <f>bbdd_Social_Media_Trends[[#This Row],[Likes]]+bbdd_Social_Media_Trends[[#This Row],[Shares]]+bbdd_Social_Media_Trends[[#This Row],[Comments]]</f>
        <v>534043</v>
      </c>
      <c r="M655">
        <f>bbdd_Social_Media_Trends[[#This Row],[Interactions]]/bbdd_Social_Media_Trends[[#This Row],[Views]]</f>
        <v>0.16734518526503275</v>
      </c>
      <c r="N655" s="1" t="s">
        <v>22</v>
      </c>
      <c r="O655" s="4">
        <f t="shared" si="10"/>
        <v>0</v>
      </c>
    </row>
    <row r="656" spans="1:15" hidden="1">
      <c r="A656" s="1" t="s">
        <v>696</v>
      </c>
      <c r="B656" s="2">
        <v>45170</v>
      </c>
      <c r="C656" s="13" t="str">
        <f>TEXT(bbdd_Social_Media_Trends[[#This Row],[Post_Date]],"aaaa-mm")</f>
        <v>2023-09</v>
      </c>
      <c r="D656" s="1" t="s">
        <v>24</v>
      </c>
      <c r="E656" s="1" t="s">
        <v>49</v>
      </c>
      <c r="F656" s="1" t="s">
        <v>32</v>
      </c>
      <c r="G656" s="1" t="s">
        <v>28</v>
      </c>
      <c r="H656">
        <v>2387714</v>
      </c>
      <c r="I656">
        <v>126566</v>
      </c>
      <c r="J656">
        <v>25552</v>
      </c>
      <c r="K656">
        <v>40066</v>
      </c>
      <c r="L656">
        <f>bbdd_Social_Media_Trends[[#This Row],[Likes]]+bbdd_Social_Media_Trends[[#This Row],[Shares]]+bbdd_Social_Media_Trends[[#This Row],[Comments]]</f>
        <v>192184</v>
      </c>
      <c r="M656">
        <f>bbdd_Social_Media_Trends[[#This Row],[Interactions]]/bbdd_Social_Media_Trends[[#This Row],[Views]]</f>
        <v>8.0488701745686467E-2</v>
      </c>
      <c r="N656" s="1" t="s">
        <v>22</v>
      </c>
      <c r="O656" s="4">
        <f t="shared" si="10"/>
        <v>0</v>
      </c>
    </row>
    <row r="657" spans="1:15" hidden="1">
      <c r="A657" s="1" t="s">
        <v>697</v>
      </c>
      <c r="B657" s="2">
        <v>45252</v>
      </c>
      <c r="C657" s="13" t="str">
        <f>TEXT(bbdd_Social_Media_Trends[[#This Row],[Post_Date]],"aaaa-mm")</f>
        <v>2023-11</v>
      </c>
      <c r="D657" s="1" t="s">
        <v>24</v>
      </c>
      <c r="E657" s="1" t="s">
        <v>49</v>
      </c>
      <c r="F657" s="1" t="s">
        <v>14</v>
      </c>
      <c r="G657" s="1" t="s">
        <v>50</v>
      </c>
      <c r="H657">
        <v>31602</v>
      </c>
      <c r="I657">
        <v>174512</v>
      </c>
      <c r="J657">
        <v>12580</v>
      </c>
      <c r="K657">
        <v>4018</v>
      </c>
      <c r="L657">
        <f>bbdd_Social_Media_Trends[[#This Row],[Likes]]+bbdd_Social_Media_Trends[[#This Row],[Shares]]+bbdd_Social_Media_Trends[[#This Row],[Comments]]</f>
        <v>191110</v>
      </c>
      <c r="M657">
        <f>bbdd_Social_Media_Trends[[#This Row],[Interactions]]/bbdd_Social_Media_Trends[[#This Row],[Views]]</f>
        <v>6.0474020631605594</v>
      </c>
      <c r="N657" s="1" t="s">
        <v>22</v>
      </c>
      <c r="O657" s="4">
        <f t="shared" si="10"/>
        <v>0</v>
      </c>
    </row>
    <row r="658" spans="1:15">
      <c r="A658" s="1" t="s">
        <v>698</v>
      </c>
      <c r="B658" s="2">
        <v>45262</v>
      </c>
      <c r="C658" s="13" t="str">
        <f>TEXT(bbdd_Social_Media_Trends[[#This Row],[Post_Date]],"aaaa-mm")</f>
        <v>2023-12</v>
      </c>
      <c r="D658" s="1" t="s">
        <v>27</v>
      </c>
      <c r="E658" s="1" t="s">
        <v>52</v>
      </c>
      <c r="F658" s="1" t="s">
        <v>36</v>
      </c>
      <c r="G658" s="1" t="s">
        <v>15</v>
      </c>
      <c r="H658">
        <v>2599776</v>
      </c>
      <c r="I658">
        <v>486383</v>
      </c>
      <c r="J658">
        <v>53906</v>
      </c>
      <c r="K658">
        <v>18139</v>
      </c>
      <c r="L658">
        <f>bbdd_Social_Media_Trends[[#This Row],[Likes]]+bbdd_Social_Media_Trends[[#This Row],[Shares]]+bbdd_Social_Media_Trends[[#This Row],[Comments]]</f>
        <v>558428</v>
      </c>
      <c r="M658">
        <f>bbdd_Social_Media_Trends[[#This Row],[Interactions]]/bbdd_Social_Media_Trends[[#This Row],[Views]]</f>
        <v>0.21479850571741566</v>
      </c>
      <c r="N658" s="1" t="s">
        <v>22</v>
      </c>
      <c r="O658" s="4">
        <f t="shared" si="10"/>
        <v>0</v>
      </c>
    </row>
    <row r="659" spans="1:15" hidden="1">
      <c r="A659" s="1" t="s">
        <v>699</v>
      </c>
      <c r="B659" s="2">
        <v>44625</v>
      </c>
      <c r="C659" s="13" t="str">
        <f>TEXT(bbdd_Social_Media_Trends[[#This Row],[Post_Date]],"aaaa-mm")</f>
        <v>2022-03</v>
      </c>
      <c r="D659" s="1" t="s">
        <v>12</v>
      </c>
      <c r="E659" s="1" t="s">
        <v>59</v>
      </c>
      <c r="F659" s="1" t="s">
        <v>47</v>
      </c>
      <c r="G659" s="1" t="s">
        <v>44</v>
      </c>
      <c r="H659">
        <v>2450821</v>
      </c>
      <c r="I659">
        <v>119773</v>
      </c>
      <c r="J659">
        <v>55561</v>
      </c>
      <c r="K659">
        <v>33015</v>
      </c>
      <c r="L659">
        <f>bbdd_Social_Media_Trends[[#This Row],[Likes]]+bbdd_Social_Media_Trends[[#This Row],[Shares]]+bbdd_Social_Media_Trends[[#This Row],[Comments]]</f>
        <v>208349</v>
      </c>
      <c r="M659">
        <f>bbdd_Social_Media_Trends[[#This Row],[Interactions]]/bbdd_Social_Media_Trends[[#This Row],[Views]]</f>
        <v>8.5011920495213639E-2</v>
      </c>
      <c r="N659" s="1" t="s">
        <v>29</v>
      </c>
      <c r="O659" s="4">
        <f t="shared" si="10"/>
        <v>0</v>
      </c>
    </row>
    <row r="660" spans="1:15" hidden="1">
      <c r="A660" s="1" t="s">
        <v>700</v>
      </c>
      <c r="B660" s="2">
        <v>44734</v>
      </c>
      <c r="C660" s="13" t="str">
        <f>TEXT(bbdd_Social_Media_Trends[[#This Row],[Post_Date]],"aaaa-mm")</f>
        <v>2022-06</v>
      </c>
      <c r="D660" s="1" t="s">
        <v>18</v>
      </c>
      <c r="E660" s="1" t="s">
        <v>59</v>
      </c>
      <c r="F660" s="1" t="s">
        <v>32</v>
      </c>
      <c r="G660" s="1" t="s">
        <v>44</v>
      </c>
      <c r="H660">
        <v>2231843</v>
      </c>
      <c r="I660">
        <v>28171</v>
      </c>
      <c r="J660">
        <v>73427</v>
      </c>
      <c r="K660">
        <v>16948</v>
      </c>
      <c r="L660">
        <f>bbdd_Social_Media_Trends[[#This Row],[Likes]]+bbdd_Social_Media_Trends[[#This Row],[Shares]]+bbdd_Social_Media_Trends[[#This Row],[Comments]]</f>
        <v>118546</v>
      </c>
      <c r="M660">
        <f>bbdd_Social_Media_Trends[[#This Row],[Interactions]]/bbdd_Social_Media_Trends[[#This Row],[Views]]</f>
        <v>5.3115743356499538E-2</v>
      </c>
      <c r="N660" s="1" t="s">
        <v>22</v>
      </c>
      <c r="O660" s="4">
        <f t="shared" si="10"/>
        <v>0</v>
      </c>
    </row>
    <row r="661" spans="1:15" hidden="1">
      <c r="A661" s="1" t="s">
        <v>701</v>
      </c>
      <c r="B661" s="2">
        <v>44860</v>
      </c>
      <c r="C661" s="13" t="str">
        <f>TEXT(bbdd_Social_Media_Trends[[#This Row],[Post_Date]],"aaaa-mm")</f>
        <v>2022-10</v>
      </c>
      <c r="D661" s="1" t="s">
        <v>12</v>
      </c>
      <c r="E661" s="1" t="s">
        <v>57</v>
      </c>
      <c r="F661" s="1" t="s">
        <v>32</v>
      </c>
      <c r="G661" s="1" t="s">
        <v>50</v>
      </c>
      <c r="H661">
        <v>4735705</v>
      </c>
      <c r="I661">
        <v>163883</v>
      </c>
      <c r="J661">
        <v>66755</v>
      </c>
      <c r="K661">
        <v>2312</v>
      </c>
      <c r="L661">
        <f>bbdd_Social_Media_Trends[[#This Row],[Likes]]+bbdd_Social_Media_Trends[[#This Row],[Shares]]+bbdd_Social_Media_Trends[[#This Row],[Comments]]</f>
        <v>232950</v>
      </c>
      <c r="M661">
        <f>bbdd_Social_Media_Trends[[#This Row],[Interactions]]/bbdd_Social_Media_Trends[[#This Row],[Views]]</f>
        <v>4.9190141700127012E-2</v>
      </c>
      <c r="N661" s="1" t="s">
        <v>22</v>
      </c>
      <c r="O661" s="4">
        <f t="shared" si="10"/>
        <v>0</v>
      </c>
    </row>
    <row r="662" spans="1:15" hidden="1">
      <c r="A662" s="1" t="s">
        <v>702</v>
      </c>
      <c r="B662" s="2">
        <v>45154</v>
      </c>
      <c r="C662" s="13" t="str">
        <f>TEXT(bbdd_Social_Media_Trends[[#This Row],[Post_Date]],"aaaa-mm")</f>
        <v>2023-08</v>
      </c>
      <c r="D662" s="1" t="s">
        <v>12</v>
      </c>
      <c r="E662" s="1" t="s">
        <v>59</v>
      </c>
      <c r="F662" s="1" t="s">
        <v>41</v>
      </c>
      <c r="G662" s="1" t="s">
        <v>37</v>
      </c>
      <c r="H662">
        <v>2592123</v>
      </c>
      <c r="I662">
        <v>339087</v>
      </c>
      <c r="J662">
        <v>52787</v>
      </c>
      <c r="K662">
        <v>19591</v>
      </c>
      <c r="L662">
        <f>bbdd_Social_Media_Trends[[#This Row],[Likes]]+bbdd_Social_Media_Trends[[#This Row],[Shares]]+bbdd_Social_Media_Trends[[#This Row],[Comments]]</f>
        <v>411465</v>
      </c>
      <c r="M662">
        <f>bbdd_Social_Media_Trends[[#This Row],[Interactions]]/bbdd_Social_Media_Trends[[#This Row],[Views]]</f>
        <v>0.15873668031956817</v>
      </c>
      <c r="N662" s="1" t="s">
        <v>29</v>
      </c>
      <c r="O662" s="4">
        <f t="shared" si="10"/>
        <v>0</v>
      </c>
    </row>
    <row r="663" spans="1:15" hidden="1">
      <c r="A663" s="1" t="s">
        <v>703</v>
      </c>
      <c r="B663" s="2">
        <v>45217</v>
      </c>
      <c r="C663" s="13" t="str">
        <f>TEXT(bbdd_Social_Media_Trends[[#This Row],[Post_Date]],"aaaa-mm")</f>
        <v>2023-10</v>
      </c>
      <c r="D663" s="1" t="s">
        <v>18</v>
      </c>
      <c r="E663" s="1" t="s">
        <v>31</v>
      </c>
      <c r="F663" s="1" t="s">
        <v>32</v>
      </c>
      <c r="G663" s="1" t="s">
        <v>44</v>
      </c>
      <c r="H663">
        <v>1156532</v>
      </c>
      <c r="I663">
        <v>111161</v>
      </c>
      <c r="J663">
        <v>31021</v>
      </c>
      <c r="K663">
        <v>33505</v>
      </c>
      <c r="L663">
        <f>bbdd_Social_Media_Trends[[#This Row],[Likes]]+bbdd_Social_Media_Trends[[#This Row],[Shares]]+bbdd_Social_Media_Trends[[#This Row],[Comments]]</f>
        <v>175687</v>
      </c>
      <c r="M663">
        <f>bbdd_Social_Media_Trends[[#This Row],[Interactions]]/bbdd_Social_Media_Trends[[#This Row],[Views]]</f>
        <v>0.15190846427076812</v>
      </c>
      <c r="N663" s="1" t="s">
        <v>29</v>
      </c>
      <c r="O663" s="4">
        <f t="shared" si="10"/>
        <v>0</v>
      </c>
    </row>
    <row r="664" spans="1:15" hidden="1">
      <c r="A664" s="1" t="s">
        <v>704</v>
      </c>
      <c r="B664" s="2">
        <v>44875</v>
      </c>
      <c r="C664" s="13" t="str">
        <f>TEXT(bbdd_Social_Media_Trends[[#This Row],[Post_Date]],"aaaa-mm")</f>
        <v>2022-11</v>
      </c>
      <c r="D664" s="1" t="s">
        <v>12</v>
      </c>
      <c r="E664" s="1" t="s">
        <v>46</v>
      </c>
      <c r="F664" s="1" t="s">
        <v>36</v>
      </c>
      <c r="G664" s="1" t="s">
        <v>25</v>
      </c>
      <c r="H664">
        <v>3903036</v>
      </c>
      <c r="I664">
        <v>199890</v>
      </c>
      <c r="J664">
        <v>71216</v>
      </c>
      <c r="K664">
        <v>37111</v>
      </c>
      <c r="L664">
        <f>bbdd_Social_Media_Trends[[#This Row],[Likes]]+bbdd_Social_Media_Trends[[#This Row],[Shares]]+bbdd_Social_Media_Trends[[#This Row],[Comments]]</f>
        <v>308217</v>
      </c>
      <c r="M664">
        <f>bbdd_Social_Media_Trends[[#This Row],[Interactions]]/bbdd_Social_Media_Trends[[#This Row],[Views]]</f>
        <v>7.8968526039729078E-2</v>
      </c>
      <c r="N664" s="1" t="s">
        <v>16</v>
      </c>
      <c r="O664" s="4">
        <f t="shared" si="10"/>
        <v>0</v>
      </c>
    </row>
    <row r="665" spans="1:15" hidden="1">
      <c r="A665" s="1" t="s">
        <v>705</v>
      </c>
      <c r="B665" s="2">
        <v>44733</v>
      </c>
      <c r="C665" s="13" t="str">
        <f>TEXT(bbdd_Social_Media_Trends[[#This Row],[Post_Date]],"aaaa-mm")</f>
        <v>2022-06</v>
      </c>
      <c r="D665" s="1" t="s">
        <v>24</v>
      </c>
      <c r="E665" s="1" t="s">
        <v>52</v>
      </c>
      <c r="F665" s="1" t="s">
        <v>47</v>
      </c>
      <c r="G665" s="1" t="s">
        <v>60</v>
      </c>
      <c r="H665">
        <v>2840705</v>
      </c>
      <c r="I665">
        <v>96581</v>
      </c>
      <c r="J665">
        <v>28967</v>
      </c>
      <c r="K665">
        <v>27454</v>
      </c>
      <c r="L665">
        <f>bbdd_Social_Media_Trends[[#This Row],[Likes]]+bbdd_Social_Media_Trends[[#This Row],[Shares]]+bbdd_Social_Media_Trends[[#This Row],[Comments]]</f>
        <v>153002</v>
      </c>
      <c r="M665">
        <f>bbdd_Social_Media_Trends[[#This Row],[Interactions]]/bbdd_Social_Media_Trends[[#This Row],[Views]]</f>
        <v>5.3860573343589006E-2</v>
      </c>
      <c r="N665" s="1" t="s">
        <v>22</v>
      </c>
      <c r="O665" s="4">
        <f t="shared" si="10"/>
        <v>0</v>
      </c>
    </row>
    <row r="666" spans="1:15" hidden="1">
      <c r="A666" s="1" t="s">
        <v>706</v>
      </c>
      <c r="B666" s="2">
        <v>45222</v>
      </c>
      <c r="C666" s="13" t="str">
        <f>TEXT(bbdd_Social_Media_Trends[[#This Row],[Post_Date]],"aaaa-mm")</f>
        <v>2023-10</v>
      </c>
      <c r="D666" s="1" t="s">
        <v>18</v>
      </c>
      <c r="E666" s="1" t="s">
        <v>39</v>
      </c>
      <c r="F666" s="1" t="s">
        <v>20</v>
      </c>
      <c r="G666" s="1" t="s">
        <v>60</v>
      </c>
      <c r="H666">
        <v>403838</v>
      </c>
      <c r="I666">
        <v>145096</v>
      </c>
      <c r="J666">
        <v>88439</v>
      </c>
      <c r="K666">
        <v>14064</v>
      </c>
      <c r="L666">
        <f>bbdd_Social_Media_Trends[[#This Row],[Likes]]+bbdd_Social_Media_Trends[[#This Row],[Shares]]+bbdd_Social_Media_Trends[[#This Row],[Comments]]</f>
        <v>247599</v>
      </c>
      <c r="M666">
        <f>bbdd_Social_Media_Trends[[#This Row],[Interactions]]/bbdd_Social_Media_Trends[[#This Row],[Views]]</f>
        <v>0.61311466479132726</v>
      </c>
      <c r="N666" s="1" t="s">
        <v>22</v>
      </c>
      <c r="O666" s="4">
        <f t="shared" si="10"/>
        <v>0</v>
      </c>
    </row>
    <row r="667" spans="1:15" hidden="1">
      <c r="A667" s="1" t="s">
        <v>707</v>
      </c>
      <c r="B667" s="2">
        <v>45219</v>
      </c>
      <c r="C667" s="13" t="str">
        <f>TEXT(bbdd_Social_Media_Trends[[#This Row],[Post_Date]],"aaaa-mm")</f>
        <v>2023-10</v>
      </c>
      <c r="D667" s="1" t="s">
        <v>24</v>
      </c>
      <c r="E667" s="1" t="s">
        <v>46</v>
      </c>
      <c r="F667" s="1" t="s">
        <v>41</v>
      </c>
      <c r="G667" s="1" t="s">
        <v>15</v>
      </c>
      <c r="H667">
        <v>3526600</v>
      </c>
      <c r="I667">
        <v>204767</v>
      </c>
      <c r="J667">
        <v>19167</v>
      </c>
      <c r="K667">
        <v>17731</v>
      </c>
      <c r="L667">
        <f>bbdd_Social_Media_Trends[[#This Row],[Likes]]+bbdd_Social_Media_Trends[[#This Row],[Shares]]+bbdd_Social_Media_Trends[[#This Row],[Comments]]</f>
        <v>241665</v>
      </c>
      <c r="M667">
        <f>bbdd_Social_Media_Trends[[#This Row],[Interactions]]/bbdd_Social_Media_Trends[[#This Row],[Views]]</f>
        <v>6.8526342652980202E-2</v>
      </c>
      <c r="N667" s="1" t="s">
        <v>16</v>
      </c>
      <c r="O667" s="4">
        <f t="shared" si="10"/>
        <v>0</v>
      </c>
    </row>
    <row r="668" spans="1:15" hidden="1">
      <c r="A668" s="1" t="s">
        <v>708</v>
      </c>
      <c r="B668" s="2">
        <v>44788</v>
      </c>
      <c r="C668" s="13" t="str">
        <f>TEXT(bbdd_Social_Media_Trends[[#This Row],[Post_Date]],"aaaa-mm")</f>
        <v>2022-08</v>
      </c>
      <c r="D668" s="1" t="s">
        <v>24</v>
      </c>
      <c r="E668" s="1" t="s">
        <v>59</v>
      </c>
      <c r="F668" s="1" t="s">
        <v>47</v>
      </c>
      <c r="G668" s="1" t="s">
        <v>15</v>
      </c>
      <c r="H668">
        <v>3041152</v>
      </c>
      <c r="I668">
        <v>29267</v>
      </c>
      <c r="J668">
        <v>18250</v>
      </c>
      <c r="K668">
        <v>23593</v>
      </c>
      <c r="L668">
        <f>bbdd_Social_Media_Trends[[#This Row],[Likes]]+bbdd_Social_Media_Trends[[#This Row],[Shares]]+bbdd_Social_Media_Trends[[#This Row],[Comments]]</f>
        <v>71110</v>
      </c>
      <c r="M668">
        <f>bbdd_Social_Media_Trends[[#This Row],[Interactions]]/bbdd_Social_Media_Trends[[#This Row],[Views]]</f>
        <v>2.3382586598762575E-2</v>
      </c>
      <c r="N668" s="1" t="s">
        <v>16</v>
      </c>
      <c r="O668" s="4">
        <f t="shared" si="10"/>
        <v>0</v>
      </c>
    </row>
    <row r="669" spans="1:15" hidden="1">
      <c r="A669" s="1" t="s">
        <v>709</v>
      </c>
      <c r="B669" s="2">
        <v>44887</v>
      </c>
      <c r="C669" s="13" t="str">
        <f>TEXT(bbdd_Social_Media_Trends[[#This Row],[Post_Date]],"aaaa-mm")</f>
        <v>2022-11</v>
      </c>
      <c r="D669" s="1" t="s">
        <v>12</v>
      </c>
      <c r="E669" s="1" t="s">
        <v>59</v>
      </c>
      <c r="F669" s="1" t="s">
        <v>20</v>
      </c>
      <c r="G669" s="1" t="s">
        <v>37</v>
      </c>
      <c r="H669">
        <v>2404490</v>
      </c>
      <c r="I669">
        <v>374405</v>
      </c>
      <c r="J669">
        <v>67653</v>
      </c>
      <c r="K669">
        <v>2883</v>
      </c>
      <c r="L669">
        <f>bbdd_Social_Media_Trends[[#This Row],[Likes]]+bbdd_Social_Media_Trends[[#This Row],[Shares]]+bbdd_Social_Media_Trends[[#This Row],[Comments]]</f>
        <v>444941</v>
      </c>
      <c r="M669">
        <f>bbdd_Social_Media_Trends[[#This Row],[Interactions]]/bbdd_Social_Media_Trends[[#This Row],[Views]]</f>
        <v>0.18504589330793642</v>
      </c>
      <c r="N669" s="1" t="s">
        <v>29</v>
      </c>
      <c r="O669" s="4">
        <f t="shared" si="10"/>
        <v>0</v>
      </c>
    </row>
    <row r="670" spans="1:15">
      <c r="A670" s="1" t="s">
        <v>710</v>
      </c>
      <c r="B670" s="2">
        <v>44602</v>
      </c>
      <c r="C670" s="13" t="str">
        <f>TEXT(bbdd_Social_Media_Trends[[#This Row],[Post_Date]],"aaaa-mm")</f>
        <v>2022-02</v>
      </c>
      <c r="D670" s="1" t="s">
        <v>27</v>
      </c>
      <c r="E670" s="1" t="s">
        <v>39</v>
      </c>
      <c r="F670" s="1" t="s">
        <v>14</v>
      </c>
      <c r="G670" s="1" t="s">
        <v>15</v>
      </c>
      <c r="H670">
        <v>709873</v>
      </c>
      <c r="I670">
        <v>328596</v>
      </c>
      <c r="J670">
        <v>75373</v>
      </c>
      <c r="K670">
        <v>34177</v>
      </c>
      <c r="L670">
        <f>bbdd_Social_Media_Trends[[#This Row],[Likes]]+bbdd_Social_Media_Trends[[#This Row],[Shares]]+bbdd_Social_Media_Trends[[#This Row],[Comments]]</f>
        <v>438146</v>
      </c>
      <c r="M670">
        <f>bbdd_Social_Media_Trends[[#This Row],[Interactions]]/bbdd_Social_Media_Trends[[#This Row],[Views]]</f>
        <v>0.61721744593751282</v>
      </c>
      <c r="N670" s="1" t="s">
        <v>16</v>
      </c>
      <c r="O670" s="4">
        <f t="shared" si="10"/>
        <v>0</v>
      </c>
    </row>
    <row r="671" spans="1:15" hidden="1">
      <c r="A671" s="1" t="s">
        <v>711</v>
      </c>
      <c r="B671" s="2">
        <v>44586</v>
      </c>
      <c r="C671" s="13" t="str">
        <f>TEXT(bbdd_Social_Media_Trends[[#This Row],[Post_Date]],"aaaa-mm")</f>
        <v>2022-01</v>
      </c>
      <c r="D671" s="1" t="s">
        <v>18</v>
      </c>
      <c r="E671" s="1" t="s">
        <v>57</v>
      </c>
      <c r="F671" s="1" t="s">
        <v>36</v>
      </c>
      <c r="G671" s="1" t="s">
        <v>28</v>
      </c>
      <c r="H671">
        <v>3428187</v>
      </c>
      <c r="I671">
        <v>328693</v>
      </c>
      <c r="J671">
        <v>57651</v>
      </c>
      <c r="K671">
        <v>18330</v>
      </c>
      <c r="L671">
        <f>bbdd_Social_Media_Trends[[#This Row],[Likes]]+bbdd_Social_Media_Trends[[#This Row],[Shares]]+bbdd_Social_Media_Trends[[#This Row],[Comments]]</f>
        <v>404674</v>
      </c>
      <c r="M671">
        <f>bbdd_Social_Media_Trends[[#This Row],[Interactions]]/bbdd_Social_Media_Trends[[#This Row],[Views]]</f>
        <v>0.11804315225511328</v>
      </c>
      <c r="N671" s="1" t="s">
        <v>16</v>
      </c>
      <c r="O671" s="4">
        <f t="shared" si="10"/>
        <v>0</v>
      </c>
    </row>
    <row r="672" spans="1:15">
      <c r="A672" s="1" t="s">
        <v>712</v>
      </c>
      <c r="B672" s="2">
        <v>45152</v>
      </c>
      <c r="C672" s="13" t="str">
        <f>TEXT(bbdd_Social_Media_Trends[[#This Row],[Post_Date]],"aaaa-mm")</f>
        <v>2023-08</v>
      </c>
      <c r="D672" s="1" t="s">
        <v>27</v>
      </c>
      <c r="E672" s="1" t="s">
        <v>59</v>
      </c>
      <c r="F672" s="1" t="s">
        <v>20</v>
      </c>
      <c r="G672" s="1" t="s">
        <v>44</v>
      </c>
      <c r="H672">
        <v>495662</v>
      </c>
      <c r="I672">
        <v>367965</v>
      </c>
      <c r="J672">
        <v>47920</v>
      </c>
      <c r="K672">
        <v>35519</v>
      </c>
      <c r="L672">
        <f>bbdd_Social_Media_Trends[[#This Row],[Likes]]+bbdd_Social_Media_Trends[[#This Row],[Shares]]+bbdd_Social_Media_Trends[[#This Row],[Comments]]</f>
        <v>451404</v>
      </c>
      <c r="M672">
        <f>bbdd_Social_Media_Trends[[#This Row],[Interactions]]/bbdd_Social_Media_Trends[[#This Row],[Views]]</f>
        <v>0.91070931400833632</v>
      </c>
      <c r="N672" s="1" t="s">
        <v>22</v>
      </c>
      <c r="O672" s="4">
        <f t="shared" si="10"/>
        <v>0</v>
      </c>
    </row>
    <row r="673" spans="1:15">
      <c r="A673" s="1" t="s">
        <v>713</v>
      </c>
      <c r="B673" s="2">
        <v>44701</v>
      </c>
      <c r="C673" s="13" t="str">
        <f>TEXT(bbdd_Social_Media_Trends[[#This Row],[Post_Date]],"aaaa-mm")</f>
        <v>2022-05</v>
      </c>
      <c r="D673" s="1" t="s">
        <v>27</v>
      </c>
      <c r="E673" s="1" t="s">
        <v>57</v>
      </c>
      <c r="F673" s="1" t="s">
        <v>20</v>
      </c>
      <c r="G673" s="1" t="s">
        <v>50</v>
      </c>
      <c r="H673">
        <v>1351460</v>
      </c>
      <c r="I673">
        <v>181530</v>
      </c>
      <c r="J673">
        <v>73270</v>
      </c>
      <c r="K673">
        <v>43516</v>
      </c>
      <c r="L673">
        <f>bbdd_Social_Media_Trends[[#This Row],[Likes]]+bbdd_Social_Media_Trends[[#This Row],[Shares]]+bbdd_Social_Media_Trends[[#This Row],[Comments]]</f>
        <v>298316</v>
      </c>
      <c r="M673">
        <f>bbdd_Social_Media_Trends[[#This Row],[Interactions]]/bbdd_Social_Media_Trends[[#This Row],[Views]]</f>
        <v>0.22073609281813741</v>
      </c>
      <c r="N673" s="1" t="s">
        <v>16</v>
      </c>
      <c r="O673" s="4">
        <f t="shared" si="10"/>
        <v>0</v>
      </c>
    </row>
    <row r="674" spans="1:15" hidden="1">
      <c r="A674" s="1" t="s">
        <v>714</v>
      </c>
      <c r="B674" s="2">
        <v>45199</v>
      </c>
      <c r="C674" s="13" t="str">
        <f>TEXT(bbdd_Social_Media_Trends[[#This Row],[Post_Date]],"aaaa-mm")</f>
        <v>2023-09</v>
      </c>
      <c r="D674" s="1" t="s">
        <v>24</v>
      </c>
      <c r="E674" s="1" t="s">
        <v>13</v>
      </c>
      <c r="F674" s="1" t="s">
        <v>41</v>
      </c>
      <c r="G674" s="1" t="s">
        <v>21</v>
      </c>
      <c r="H674">
        <v>336222</v>
      </c>
      <c r="I674">
        <v>418056</v>
      </c>
      <c r="J674">
        <v>57939</v>
      </c>
      <c r="K674">
        <v>15028</v>
      </c>
      <c r="L674">
        <f>bbdd_Social_Media_Trends[[#This Row],[Likes]]+bbdd_Social_Media_Trends[[#This Row],[Shares]]+bbdd_Social_Media_Trends[[#This Row],[Comments]]</f>
        <v>491023</v>
      </c>
      <c r="M674">
        <f>bbdd_Social_Media_Trends[[#This Row],[Interactions]]/bbdd_Social_Media_Trends[[#This Row],[Views]]</f>
        <v>1.460413060418414</v>
      </c>
      <c r="N674" s="1" t="s">
        <v>16</v>
      </c>
      <c r="O674" s="4">
        <f t="shared" si="10"/>
        <v>0</v>
      </c>
    </row>
    <row r="675" spans="1:15" hidden="1">
      <c r="A675" s="1" t="s">
        <v>715</v>
      </c>
      <c r="B675" s="2">
        <v>44642</v>
      </c>
      <c r="C675" s="13" t="str">
        <f>TEXT(bbdd_Social_Media_Trends[[#This Row],[Post_Date]],"aaaa-mm")</f>
        <v>2022-03</v>
      </c>
      <c r="D675" s="1" t="s">
        <v>24</v>
      </c>
      <c r="E675" s="1" t="s">
        <v>46</v>
      </c>
      <c r="F675" s="1" t="s">
        <v>20</v>
      </c>
      <c r="G675" s="1" t="s">
        <v>50</v>
      </c>
      <c r="H675">
        <v>2693390</v>
      </c>
      <c r="I675">
        <v>177782</v>
      </c>
      <c r="J675">
        <v>31135</v>
      </c>
      <c r="K675">
        <v>27504</v>
      </c>
      <c r="L675">
        <f>bbdd_Social_Media_Trends[[#This Row],[Likes]]+bbdd_Social_Media_Trends[[#This Row],[Shares]]+bbdd_Social_Media_Trends[[#This Row],[Comments]]</f>
        <v>236421</v>
      </c>
      <c r="M675">
        <f>bbdd_Social_Media_Trends[[#This Row],[Interactions]]/bbdd_Social_Media_Trends[[#This Row],[Views]]</f>
        <v>8.777822743828409E-2</v>
      </c>
      <c r="N675" s="1" t="s">
        <v>22</v>
      </c>
      <c r="O675" s="4">
        <f t="shared" si="10"/>
        <v>0</v>
      </c>
    </row>
    <row r="676" spans="1:15" hidden="1">
      <c r="A676" s="1" t="s">
        <v>716</v>
      </c>
      <c r="B676" s="2">
        <v>44961</v>
      </c>
      <c r="C676" s="13" t="str">
        <f>TEXT(bbdd_Social_Media_Trends[[#This Row],[Post_Date]],"aaaa-mm")</f>
        <v>2023-02</v>
      </c>
      <c r="D676" s="1" t="s">
        <v>24</v>
      </c>
      <c r="E676" s="1" t="s">
        <v>39</v>
      </c>
      <c r="F676" s="1" t="s">
        <v>47</v>
      </c>
      <c r="G676" s="1" t="s">
        <v>25</v>
      </c>
      <c r="H676">
        <v>3430962</v>
      </c>
      <c r="I676">
        <v>46681</v>
      </c>
      <c r="J676">
        <v>59761</v>
      </c>
      <c r="K676">
        <v>36221</v>
      </c>
      <c r="L676">
        <f>bbdd_Social_Media_Trends[[#This Row],[Likes]]+bbdd_Social_Media_Trends[[#This Row],[Shares]]+bbdd_Social_Media_Trends[[#This Row],[Comments]]</f>
        <v>142663</v>
      </c>
      <c r="M676">
        <f>bbdd_Social_Media_Trends[[#This Row],[Interactions]]/bbdd_Social_Media_Trends[[#This Row],[Views]]</f>
        <v>4.1581049280056147E-2</v>
      </c>
      <c r="N676" s="1" t="s">
        <v>16</v>
      </c>
      <c r="O676" s="4">
        <f t="shared" si="10"/>
        <v>0</v>
      </c>
    </row>
    <row r="677" spans="1:15">
      <c r="A677" s="1" t="s">
        <v>717</v>
      </c>
      <c r="B677" s="2">
        <v>45201</v>
      </c>
      <c r="C677" s="13" t="str">
        <f>TEXT(bbdd_Social_Media_Trends[[#This Row],[Post_Date]],"aaaa-mm")</f>
        <v>2023-10</v>
      </c>
      <c r="D677" s="1" t="s">
        <v>27</v>
      </c>
      <c r="E677" s="1" t="s">
        <v>31</v>
      </c>
      <c r="F677" s="1" t="s">
        <v>41</v>
      </c>
      <c r="G677" s="1" t="s">
        <v>50</v>
      </c>
      <c r="H677">
        <v>4999430</v>
      </c>
      <c r="I677">
        <v>419635</v>
      </c>
      <c r="J677">
        <v>51709</v>
      </c>
      <c r="K677">
        <v>19836</v>
      </c>
      <c r="L677">
        <f>bbdd_Social_Media_Trends[[#This Row],[Likes]]+bbdd_Social_Media_Trends[[#This Row],[Shares]]+bbdd_Social_Media_Trends[[#This Row],[Comments]]</f>
        <v>491180</v>
      </c>
      <c r="M677">
        <f>bbdd_Social_Media_Trends[[#This Row],[Interactions]]/bbdd_Social_Media_Trends[[#This Row],[Views]]</f>
        <v>9.8247200180820615E-2</v>
      </c>
      <c r="N677" s="1" t="s">
        <v>29</v>
      </c>
      <c r="O677" s="4">
        <f t="shared" si="10"/>
        <v>0</v>
      </c>
    </row>
    <row r="678" spans="1:15" hidden="1">
      <c r="A678" s="1" t="s">
        <v>718</v>
      </c>
      <c r="B678" s="2">
        <v>45162</v>
      </c>
      <c r="C678" s="13" t="str">
        <f>TEXT(bbdd_Social_Media_Trends[[#This Row],[Post_Date]],"aaaa-mm")</f>
        <v>2023-08</v>
      </c>
      <c r="D678" s="1" t="s">
        <v>12</v>
      </c>
      <c r="E678" s="1" t="s">
        <v>52</v>
      </c>
      <c r="F678" s="1" t="s">
        <v>14</v>
      </c>
      <c r="G678" s="1" t="s">
        <v>28</v>
      </c>
      <c r="H678">
        <v>4678230</v>
      </c>
      <c r="I678">
        <v>245665</v>
      </c>
      <c r="J678">
        <v>56894</v>
      </c>
      <c r="K678">
        <v>12110</v>
      </c>
      <c r="L678">
        <f>bbdd_Social_Media_Trends[[#This Row],[Likes]]+bbdd_Social_Media_Trends[[#This Row],[Shares]]+bbdd_Social_Media_Trends[[#This Row],[Comments]]</f>
        <v>314669</v>
      </c>
      <c r="M678">
        <f>bbdd_Social_Media_Trends[[#This Row],[Interactions]]/bbdd_Social_Media_Trends[[#This Row],[Views]]</f>
        <v>6.7262404798395972E-2</v>
      </c>
      <c r="N678" s="1" t="s">
        <v>22</v>
      </c>
      <c r="O678" s="4">
        <f t="shared" si="10"/>
        <v>0</v>
      </c>
    </row>
    <row r="679" spans="1:15" hidden="1">
      <c r="A679" s="1" t="s">
        <v>719</v>
      </c>
      <c r="B679" s="2">
        <v>45002</v>
      </c>
      <c r="C679" s="13" t="str">
        <f>TEXT(bbdd_Social_Media_Trends[[#This Row],[Post_Date]],"aaaa-mm")</f>
        <v>2023-03</v>
      </c>
      <c r="D679" s="1" t="s">
        <v>18</v>
      </c>
      <c r="E679" s="1" t="s">
        <v>59</v>
      </c>
      <c r="F679" s="1" t="s">
        <v>32</v>
      </c>
      <c r="G679" s="1" t="s">
        <v>37</v>
      </c>
      <c r="H679">
        <v>4446628</v>
      </c>
      <c r="I679">
        <v>475059</v>
      </c>
      <c r="J679">
        <v>19789</v>
      </c>
      <c r="K679">
        <v>42455</v>
      </c>
      <c r="L679">
        <f>bbdd_Social_Media_Trends[[#This Row],[Likes]]+bbdd_Social_Media_Trends[[#This Row],[Shares]]+bbdd_Social_Media_Trends[[#This Row],[Comments]]</f>
        <v>537303</v>
      </c>
      <c r="M679">
        <f>bbdd_Social_Media_Trends[[#This Row],[Interactions]]/bbdd_Social_Media_Trends[[#This Row],[Views]]</f>
        <v>0.12083380934946661</v>
      </c>
      <c r="N679" s="1" t="s">
        <v>16</v>
      </c>
      <c r="O679" s="4">
        <f t="shared" si="10"/>
        <v>0</v>
      </c>
    </row>
    <row r="680" spans="1:15" hidden="1">
      <c r="A680" s="1" t="s">
        <v>720</v>
      </c>
      <c r="B680" s="2">
        <v>44926</v>
      </c>
      <c r="C680" s="13" t="str">
        <f>TEXT(bbdd_Social_Media_Trends[[#This Row],[Post_Date]],"aaaa-mm")</f>
        <v>2022-12</v>
      </c>
      <c r="D680" s="1" t="s">
        <v>18</v>
      </c>
      <c r="E680" s="1" t="s">
        <v>46</v>
      </c>
      <c r="F680" s="1" t="s">
        <v>32</v>
      </c>
      <c r="G680" s="1" t="s">
        <v>25</v>
      </c>
      <c r="H680">
        <v>3951368</v>
      </c>
      <c r="I680">
        <v>249468</v>
      </c>
      <c r="J680">
        <v>17548</v>
      </c>
      <c r="K680">
        <v>43162</v>
      </c>
      <c r="L680">
        <f>bbdd_Social_Media_Trends[[#This Row],[Likes]]+bbdd_Social_Media_Trends[[#This Row],[Shares]]+bbdd_Social_Media_Trends[[#This Row],[Comments]]</f>
        <v>310178</v>
      </c>
      <c r="M680">
        <f>bbdd_Social_Media_Trends[[#This Row],[Interactions]]/bbdd_Social_Media_Trends[[#This Row],[Views]]</f>
        <v>7.8498889498523045E-2</v>
      </c>
      <c r="N680" s="1" t="s">
        <v>16</v>
      </c>
      <c r="O680" s="4">
        <f t="shared" si="10"/>
        <v>0</v>
      </c>
    </row>
    <row r="681" spans="1:15" hidden="1">
      <c r="A681" s="1" t="s">
        <v>721</v>
      </c>
      <c r="B681" s="2">
        <v>44734</v>
      </c>
      <c r="C681" s="13" t="str">
        <f>TEXT(bbdd_Social_Media_Trends[[#This Row],[Post_Date]],"aaaa-mm")</f>
        <v>2022-06</v>
      </c>
      <c r="D681" s="1" t="s">
        <v>18</v>
      </c>
      <c r="E681" s="1" t="s">
        <v>57</v>
      </c>
      <c r="F681" s="1" t="s">
        <v>14</v>
      </c>
      <c r="G681" s="1" t="s">
        <v>25</v>
      </c>
      <c r="H681">
        <v>1904069</v>
      </c>
      <c r="I681">
        <v>426897</v>
      </c>
      <c r="J681">
        <v>58669</v>
      </c>
      <c r="K681">
        <v>35210</v>
      </c>
      <c r="L681">
        <f>bbdd_Social_Media_Trends[[#This Row],[Likes]]+bbdd_Social_Media_Trends[[#This Row],[Shares]]+bbdd_Social_Media_Trends[[#This Row],[Comments]]</f>
        <v>520776</v>
      </c>
      <c r="M681">
        <f>bbdd_Social_Media_Trends[[#This Row],[Interactions]]/bbdd_Social_Media_Trends[[#This Row],[Views]]</f>
        <v>0.27350689497071795</v>
      </c>
      <c r="N681" s="1" t="s">
        <v>16</v>
      </c>
      <c r="O681" s="4">
        <f t="shared" si="10"/>
        <v>0</v>
      </c>
    </row>
    <row r="682" spans="1:15" hidden="1">
      <c r="A682" s="1" t="s">
        <v>722</v>
      </c>
      <c r="B682" s="2">
        <v>44817</v>
      </c>
      <c r="C682" s="13" t="str">
        <f>TEXT(bbdd_Social_Media_Trends[[#This Row],[Post_Date]],"aaaa-mm")</f>
        <v>2022-09</v>
      </c>
      <c r="D682" s="1" t="s">
        <v>12</v>
      </c>
      <c r="E682" s="1" t="s">
        <v>35</v>
      </c>
      <c r="F682" s="1" t="s">
        <v>36</v>
      </c>
      <c r="G682" s="1" t="s">
        <v>50</v>
      </c>
      <c r="H682">
        <v>937337</v>
      </c>
      <c r="I682">
        <v>361483</v>
      </c>
      <c r="J682">
        <v>94541</v>
      </c>
      <c r="K682">
        <v>17820</v>
      </c>
      <c r="L682">
        <f>bbdd_Social_Media_Trends[[#This Row],[Likes]]+bbdd_Social_Media_Trends[[#This Row],[Shares]]+bbdd_Social_Media_Trends[[#This Row],[Comments]]</f>
        <v>473844</v>
      </c>
      <c r="M682">
        <f>bbdd_Social_Media_Trends[[#This Row],[Interactions]]/bbdd_Social_Media_Trends[[#This Row],[Views]]</f>
        <v>0.50552149333697483</v>
      </c>
      <c r="N682" s="1" t="s">
        <v>16</v>
      </c>
      <c r="O682" s="4">
        <f t="shared" si="10"/>
        <v>0</v>
      </c>
    </row>
    <row r="683" spans="1:15" hidden="1">
      <c r="A683" s="1" t="s">
        <v>723</v>
      </c>
      <c r="B683" s="2">
        <v>44678</v>
      </c>
      <c r="C683" s="13" t="str">
        <f>TEXT(bbdd_Social_Media_Trends[[#This Row],[Post_Date]],"aaaa-mm")</f>
        <v>2022-04</v>
      </c>
      <c r="D683" s="1" t="s">
        <v>24</v>
      </c>
      <c r="E683" s="1" t="s">
        <v>46</v>
      </c>
      <c r="F683" s="1" t="s">
        <v>14</v>
      </c>
      <c r="G683" s="1" t="s">
        <v>37</v>
      </c>
      <c r="H683">
        <v>2471029</v>
      </c>
      <c r="I683">
        <v>482104</v>
      </c>
      <c r="J683">
        <v>23418</v>
      </c>
      <c r="K683">
        <v>37982</v>
      </c>
      <c r="L683">
        <f>bbdd_Social_Media_Trends[[#This Row],[Likes]]+bbdd_Social_Media_Trends[[#This Row],[Shares]]+bbdd_Social_Media_Trends[[#This Row],[Comments]]</f>
        <v>543504</v>
      </c>
      <c r="M683">
        <f>bbdd_Social_Media_Trends[[#This Row],[Interactions]]/bbdd_Social_Media_Trends[[#This Row],[Views]]</f>
        <v>0.21995047407375631</v>
      </c>
      <c r="N683" s="1" t="s">
        <v>16</v>
      </c>
      <c r="O683" s="4">
        <f t="shared" si="10"/>
        <v>0</v>
      </c>
    </row>
    <row r="684" spans="1:15" hidden="1">
      <c r="A684" s="1" t="s">
        <v>724</v>
      </c>
      <c r="B684" s="2">
        <v>44629</v>
      </c>
      <c r="C684" s="13" t="str">
        <f>TEXT(bbdd_Social_Media_Trends[[#This Row],[Post_Date]],"aaaa-mm")</f>
        <v>2022-03</v>
      </c>
      <c r="D684" s="1" t="s">
        <v>18</v>
      </c>
      <c r="E684" s="1" t="s">
        <v>46</v>
      </c>
      <c r="F684" s="1" t="s">
        <v>47</v>
      </c>
      <c r="G684" s="1" t="s">
        <v>15</v>
      </c>
      <c r="H684">
        <v>2754301</v>
      </c>
      <c r="I684">
        <v>439047</v>
      </c>
      <c r="J684">
        <v>21451</v>
      </c>
      <c r="K684">
        <v>5036</v>
      </c>
      <c r="L684">
        <f>bbdd_Social_Media_Trends[[#This Row],[Likes]]+bbdd_Social_Media_Trends[[#This Row],[Shares]]+bbdd_Social_Media_Trends[[#This Row],[Comments]]</f>
        <v>465534</v>
      </c>
      <c r="M684">
        <f>bbdd_Social_Media_Trends[[#This Row],[Interactions]]/bbdd_Social_Media_Trends[[#This Row],[Views]]</f>
        <v>0.16902074246787116</v>
      </c>
      <c r="N684" s="1" t="s">
        <v>16</v>
      </c>
      <c r="O684" s="4">
        <f t="shared" si="10"/>
        <v>0</v>
      </c>
    </row>
    <row r="685" spans="1:15" hidden="1">
      <c r="A685" s="1" t="s">
        <v>725</v>
      </c>
      <c r="B685" s="2">
        <v>45060</v>
      </c>
      <c r="C685" s="13" t="str">
        <f>TEXT(bbdd_Social_Media_Trends[[#This Row],[Post_Date]],"aaaa-mm")</f>
        <v>2023-05</v>
      </c>
      <c r="D685" s="1" t="s">
        <v>12</v>
      </c>
      <c r="E685" s="1" t="s">
        <v>49</v>
      </c>
      <c r="F685" s="1" t="s">
        <v>32</v>
      </c>
      <c r="G685" s="1" t="s">
        <v>28</v>
      </c>
      <c r="H685">
        <v>2551235</v>
      </c>
      <c r="I685">
        <v>254503</v>
      </c>
      <c r="J685">
        <v>51815</v>
      </c>
      <c r="K685">
        <v>22756</v>
      </c>
      <c r="L685">
        <f>bbdd_Social_Media_Trends[[#This Row],[Likes]]+bbdd_Social_Media_Trends[[#This Row],[Shares]]+bbdd_Social_Media_Trends[[#This Row],[Comments]]</f>
        <v>329074</v>
      </c>
      <c r="M685">
        <f>bbdd_Social_Media_Trends[[#This Row],[Interactions]]/bbdd_Social_Media_Trends[[#This Row],[Views]]</f>
        <v>0.1289861576844156</v>
      </c>
      <c r="N685" s="1" t="s">
        <v>22</v>
      </c>
      <c r="O685" s="4">
        <f t="shared" si="10"/>
        <v>0</v>
      </c>
    </row>
    <row r="686" spans="1:15" hidden="1">
      <c r="A686" s="1" t="s">
        <v>726</v>
      </c>
      <c r="B686" s="2">
        <v>44786</v>
      </c>
      <c r="C686" s="13" t="str">
        <f>TEXT(bbdd_Social_Media_Trends[[#This Row],[Post_Date]],"aaaa-mm")</f>
        <v>2022-08</v>
      </c>
      <c r="D686" s="1" t="s">
        <v>18</v>
      </c>
      <c r="E686" s="1" t="s">
        <v>52</v>
      </c>
      <c r="F686" s="1" t="s">
        <v>47</v>
      </c>
      <c r="G686" s="1" t="s">
        <v>28</v>
      </c>
      <c r="H686">
        <v>3471793</v>
      </c>
      <c r="I686">
        <v>286422</v>
      </c>
      <c r="J686">
        <v>67665</v>
      </c>
      <c r="K686">
        <v>17667</v>
      </c>
      <c r="L686">
        <f>bbdd_Social_Media_Trends[[#This Row],[Likes]]+bbdd_Social_Media_Trends[[#This Row],[Shares]]+bbdd_Social_Media_Trends[[#This Row],[Comments]]</f>
        <v>371754</v>
      </c>
      <c r="M686">
        <f>bbdd_Social_Media_Trends[[#This Row],[Interactions]]/bbdd_Social_Media_Trends[[#This Row],[Views]]</f>
        <v>0.10707838860208543</v>
      </c>
      <c r="N686" s="1" t="s">
        <v>22</v>
      </c>
      <c r="O686" s="4">
        <f t="shared" si="10"/>
        <v>0</v>
      </c>
    </row>
    <row r="687" spans="1:15">
      <c r="A687" s="1" t="s">
        <v>727</v>
      </c>
      <c r="B687" s="2">
        <v>44590</v>
      </c>
      <c r="C687" s="13" t="str">
        <f>TEXT(bbdd_Social_Media_Trends[[#This Row],[Post_Date]],"aaaa-mm")</f>
        <v>2022-01</v>
      </c>
      <c r="D687" s="1" t="s">
        <v>27</v>
      </c>
      <c r="E687" s="1" t="s">
        <v>19</v>
      </c>
      <c r="F687" s="1" t="s">
        <v>14</v>
      </c>
      <c r="G687" s="1" t="s">
        <v>60</v>
      </c>
      <c r="H687">
        <v>1374677</v>
      </c>
      <c r="I687">
        <v>479271</v>
      </c>
      <c r="J687">
        <v>435</v>
      </c>
      <c r="K687">
        <v>37576</v>
      </c>
      <c r="L687">
        <f>bbdd_Social_Media_Trends[[#This Row],[Likes]]+bbdd_Social_Media_Trends[[#This Row],[Shares]]+bbdd_Social_Media_Trends[[#This Row],[Comments]]</f>
        <v>517282</v>
      </c>
      <c r="M687">
        <f>bbdd_Social_Media_Trends[[#This Row],[Interactions]]/bbdd_Social_Media_Trends[[#This Row],[Views]]</f>
        <v>0.37629348566972459</v>
      </c>
      <c r="N687" s="1" t="s">
        <v>22</v>
      </c>
      <c r="O687" s="4">
        <f t="shared" si="10"/>
        <v>0</v>
      </c>
    </row>
    <row r="688" spans="1:15" hidden="1">
      <c r="A688" s="1" t="s">
        <v>728</v>
      </c>
      <c r="B688" s="2">
        <v>44578</v>
      </c>
      <c r="C688" s="13" t="str">
        <f>TEXT(bbdd_Social_Media_Trends[[#This Row],[Post_Date]],"aaaa-mm")</f>
        <v>2022-01</v>
      </c>
      <c r="D688" s="1" t="s">
        <v>24</v>
      </c>
      <c r="E688" s="1" t="s">
        <v>19</v>
      </c>
      <c r="F688" s="1" t="s">
        <v>14</v>
      </c>
      <c r="G688" s="1" t="s">
        <v>28</v>
      </c>
      <c r="H688">
        <v>2143799</v>
      </c>
      <c r="I688">
        <v>329574</v>
      </c>
      <c r="J688">
        <v>47984</v>
      </c>
      <c r="K688">
        <v>42889</v>
      </c>
      <c r="L688">
        <f>bbdd_Social_Media_Trends[[#This Row],[Likes]]+bbdd_Social_Media_Trends[[#This Row],[Shares]]+bbdd_Social_Media_Trends[[#This Row],[Comments]]</f>
        <v>420447</v>
      </c>
      <c r="M688">
        <f>bbdd_Social_Media_Trends[[#This Row],[Interactions]]/bbdd_Social_Media_Trends[[#This Row],[Views]]</f>
        <v>0.19612239766881129</v>
      </c>
      <c r="N688" s="1" t="s">
        <v>29</v>
      </c>
      <c r="O688" s="4">
        <f t="shared" si="10"/>
        <v>0</v>
      </c>
    </row>
    <row r="689" spans="1:15" hidden="1">
      <c r="A689" s="1" t="s">
        <v>729</v>
      </c>
      <c r="B689" s="2">
        <v>44758</v>
      </c>
      <c r="C689" s="13" t="str">
        <f>TEXT(bbdd_Social_Media_Trends[[#This Row],[Post_Date]],"aaaa-mm")</f>
        <v>2022-07</v>
      </c>
      <c r="D689" s="1" t="s">
        <v>18</v>
      </c>
      <c r="E689" s="1" t="s">
        <v>35</v>
      </c>
      <c r="F689" s="1" t="s">
        <v>41</v>
      </c>
      <c r="G689" s="1" t="s">
        <v>21</v>
      </c>
      <c r="H689">
        <v>4827016</v>
      </c>
      <c r="I689">
        <v>404958</v>
      </c>
      <c r="J689">
        <v>45968</v>
      </c>
      <c r="K689">
        <v>18554</v>
      </c>
      <c r="L689">
        <f>bbdd_Social_Media_Trends[[#This Row],[Likes]]+bbdd_Social_Media_Trends[[#This Row],[Shares]]+bbdd_Social_Media_Trends[[#This Row],[Comments]]</f>
        <v>469480</v>
      </c>
      <c r="M689">
        <f>bbdd_Social_Media_Trends[[#This Row],[Interactions]]/bbdd_Social_Media_Trends[[#This Row],[Views]]</f>
        <v>9.7260916475105944E-2</v>
      </c>
      <c r="N689" s="1" t="s">
        <v>22</v>
      </c>
      <c r="O689" s="4">
        <f t="shared" si="10"/>
        <v>0</v>
      </c>
    </row>
    <row r="690" spans="1:15">
      <c r="A690" s="1" t="s">
        <v>730</v>
      </c>
      <c r="B690" s="2">
        <v>45184</v>
      </c>
      <c r="C690" s="13" t="str">
        <f>TEXT(bbdd_Social_Media_Trends[[#This Row],[Post_Date]],"aaaa-mm")</f>
        <v>2023-09</v>
      </c>
      <c r="D690" s="1" t="s">
        <v>27</v>
      </c>
      <c r="E690" s="1" t="s">
        <v>19</v>
      </c>
      <c r="F690" s="1" t="s">
        <v>36</v>
      </c>
      <c r="G690" s="1" t="s">
        <v>28</v>
      </c>
      <c r="H690">
        <v>1489686</v>
      </c>
      <c r="I690">
        <v>473433</v>
      </c>
      <c r="J690">
        <v>24810</v>
      </c>
      <c r="K690">
        <v>3808</v>
      </c>
      <c r="L690">
        <f>bbdd_Social_Media_Trends[[#This Row],[Likes]]+bbdd_Social_Media_Trends[[#This Row],[Shares]]+bbdd_Social_Media_Trends[[#This Row],[Comments]]</f>
        <v>502051</v>
      </c>
      <c r="M690">
        <f>bbdd_Social_Media_Trends[[#This Row],[Interactions]]/bbdd_Social_Media_Trends[[#This Row],[Views]]</f>
        <v>0.33701800245152336</v>
      </c>
      <c r="N690" s="1" t="s">
        <v>22</v>
      </c>
      <c r="O690" s="4">
        <f t="shared" si="10"/>
        <v>0</v>
      </c>
    </row>
    <row r="691" spans="1:15" hidden="1">
      <c r="A691" s="1" t="s">
        <v>731</v>
      </c>
      <c r="B691" s="2">
        <v>44998</v>
      </c>
      <c r="C691" s="13" t="str">
        <f>TEXT(bbdd_Social_Media_Trends[[#This Row],[Post_Date]],"aaaa-mm")</f>
        <v>2023-03</v>
      </c>
      <c r="D691" s="1" t="s">
        <v>18</v>
      </c>
      <c r="E691" s="1" t="s">
        <v>57</v>
      </c>
      <c r="F691" s="1" t="s">
        <v>41</v>
      </c>
      <c r="G691" s="1" t="s">
        <v>28</v>
      </c>
      <c r="H691">
        <v>490952</v>
      </c>
      <c r="I691">
        <v>347826</v>
      </c>
      <c r="J691">
        <v>72833</v>
      </c>
      <c r="K691">
        <v>14756</v>
      </c>
      <c r="L691">
        <f>bbdd_Social_Media_Trends[[#This Row],[Likes]]+bbdd_Social_Media_Trends[[#This Row],[Shares]]+bbdd_Social_Media_Trends[[#This Row],[Comments]]</f>
        <v>435415</v>
      </c>
      <c r="M691">
        <f>bbdd_Social_Media_Trends[[#This Row],[Interactions]]/bbdd_Social_Media_Trends[[#This Row],[Views]]</f>
        <v>0.88687896169075597</v>
      </c>
      <c r="N691" s="1" t="s">
        <v>29</v>
      </c>
      <c r="O691" s="4">
        <f t="shared" si="10"/>
        <v>0</v>
      </c>
    </row>
    <row r="692" spans="1:15" hidden="1">
      <c r="A692" s="1" t="s">
        <v>732</v>
      </c>
      <c r="B692" s="2">
        <v>45187</v>
      </c>
      <c r="C692" s="13" t="str">
        <f>TEXT(bbdd_Social_Media_Trends[[#This Row],[Post_Date]],"aaaa-mm")</f>
        <v>2023-09</v>
      </c>
      <c r="D692" s="1" t="s">
        <v>18</v>
      </c>
      <c r="E692" s="1" t="s">
        <v>46</v>
      </c>
      <c r="F692" s="1" t="s">
        <v>32</v>
      </c>
      <c r="G692" s="1" t="s">
        <v>50</v>
      </c>
      <c r="H692">
        <v>2180014</v>
      </c>
      <c r="I692">
        <v>59373</v>
      </c>
      <c r="J692">
        <v>52726</v>
      </c>
      <c r="K692">
        <v>17442</v>
      </c>
      <c r="L692">
        <f>bbdd_Social_Media_Trends[[#This Row],[Likes]]+bbdd_Social_Media_Trends[[#This Row],[Shares]]+bbdd_Social_Media_Trends[[#This Row],[Comments]]</f>
        <v>129541</v>
      </c>
      <c r="M692">
        <f>bbdd_Social_Media_Trends[[#This Row],[Interactions]]/bbdd_Social_Media_Trends[[#This Row],[Views]]</f>
        <v>5.9422095454432861E-2</v>
      </c>
      <c r="N692" s="1" t="s">
        <v>29</v>
      </c>
      <c r="O692" s="4">
        <f t="shared" si="10"/>
        <v>0</v>
      </c>
    </row>
    <row r="693" spans="1:15" hidden="1">
      <c r="A693" s="1" t="s">
        <v>733</v>
      </c>
      <c r="B693" s="2">
        <v>44726</v>
      </c>
      <c r="C693" s="13" t="str">
        <f>TEXT(bbdd_Social_Media_Trends[[#This Row],[Post_Date]],"aaaa-mm")</f>
        <v>2022-06</v>
      </c>
      <c r="D693" s="1" t="s">
        <v>24</v>
      </c>
      <c r="E693" s="1" t="s">
        <v>35</v>
      </c>
      <c r="F693" s="1" t="s">
        <v>47</v>
      </c>
      <c r="G693" s="1" t="s">
        <v>25</v>
      </c>
      <c r="H693">
        <v>529799</v>
      </c>
      <c r="I693">
        <v>179509</v>
      </c>
      <c r="J693">
        <v>25670</v>
      </c>
      <c r="K693">
        <v>6451</v>
      </c>
      <c r="L693">
        <f>bbdd_Social_Media_Trends[[#This Row],[Likes]]+bbdd_Social_Media_Trends[[#This Row],[Shares]]+bbdd_Social_Media_Trends[[#This Row],[Comments]]</f>
        <v>211630</v>
      </c>
      <c r="M693">
        <f>bbdd_Social_Media_Trends[[#This Row],[Interactions]]/bbdd_Social_Media_Trends[[#This Row],[Views]]</f>
        <v>0.39945337760169425</v>
      </c>
      <c r="N693" s="1" t="s">
        <v>29</v>
      </c>
      <c r="O693" s="4">
        <f t="shared" si="10"/>
        <v>0</v>
      </c>
    </row>
    <row r="694" spans="1:15" hidden="1">
      <c r="A694" s="1" t="s">
        <v>734</v>
      </c>
      <c r="B694" s="2">
        <v>44625</v>
      </c>
      <c r="C694" s="13" t="str">
        <f>TEXT(bbdd_Social_Media_Trends[[#This Row],[Post_Date]],"aaaa-mm")</f>
        <v>2022-03</v>
      </c>
      <c r="D694" s="1" t="s">
        <v>18</v>
      </c>
      <c r="E694" s="1" t="s">
        <v>31</v>
      </c>
      <c r="F694" s="1" t="s">
        <v>20</v>
      </c>
      <c r="G694" s="1" t="s">
        <v>60</v>
      </c>
      <c r="H694">
        <v>3761264</v>
      </c>
      <c r="I694">
        <v>443176</v>
      </c>
      <c r="J694">
        <v>12191</v>
      </c>
      <c r="K694">
        <v>48340</v>
      </c>
      <c r="L694">
        <f>bbdd_Social_Media_Trends[[#This Row],[Likes]]+bbdd_Social_Media_Trends[[#This Row],[Shares]]+bbdd_Social_Media_Trends[[#This Row],[Comments]]</f>
        <v>503707</v>
      </c>
      <c r="M694">
        <f>bbdd_Social_Media_Trends[[#This Row],[Interactions]]/bbdd_Social_Media_Trends[[#This Row],[Views]]</f>
        <v>0.13391960787650109</v>
      </c>
      <c r="N694" s="1" t="s">
        <v>22</v>
      </c>
      <c r="O694" s="4">
        <f t="shared" si="10"/>
        <v>0</v>
      </c>
    </row>
    <row r="695" spans="1:15" hidden="1">
      <c r="A695" s="1" t="s">
        <v>735</v>
      </c>
      <c r="B695" s="2">
        <v>44670</v>
      </c>
      <c r="C695" s="13" t="str">
        <f>TEXT(bbdd_Social_Media_Trends[[#This Row],[Post_Date]],"aaaa-mm")</f>
        <v>2022-04</v>
      </c>
      <c r="D695" s="1" t="s">
        <v>18</v>
      </c>
      <c r="E695" s="1" t="s">
        <v>35</v>
      </c>
      <c r="F695" s="1" t="s">
        <v>14</v>
      </c>
      <c r="G695" s="1" t="s">
        <v>50</v>
      </c>
      <c r="H695">
        <v>1038860</v>
      </c>
      <c r="I695">
        <v>442713</v>
      </c>
      <c r="J695">
        <v>28298</v>
      </c>
      <c r="K695">
        <v>40618</v>
      </c>
      <c r="L695">
        <f>bbdd_Social_Media_Trends[[#This Row],[Likes]]+bbdd_Social_Media_Trends[[#This Row],[Shares]]+bbdd_Social_Media_Trends[[#This Row],[Comments]]</f>
        <v>511629</v>
      </c>
      <c r="M695">
        <f>bbdd_Social_Media_Trends[[#This Row],[Interactions]]/bbdd_Social_Media_Trends[[#This Row],[Views]]</f>
        <v>0.49249080723100319</v>
      </c>
      <c r="N695" s="1" t="s">
        <v>22</v>
      </c>
      <c r="O695" s="4">
        <f t="shared" si="10"/>
        <v>0</v>
      </c>
    </row>
    <row r="696" spans="1:15" hidden="1">
      <c r="A696" s="1" t="s">
        <v>736</v>
      </c>
      <c r="B696" s="2">
        <v>45219</v>
      </c>
      <c r="C696" s="13" t="str">
        <f>TEXT(bbdd_Social_Media_Trends[[#This Row],[Post_Date]],"aaaa-mm")</f>
        <v>2023-10</v>
      </c>
      <c r="D696" s="1" t="s">
        <v>18</v>
      </c>
      <c r="E696" s="1" t="s">
        <v>31</v>
      </c>
      <c r="F696" s="1" t="s">
        <v>41</v>
      </c>
      <c r="G696" s="1" t="s">
        <v>44</v>
      </c>
      <c r="H696">
        <v>3444824</v>
      </c>
      <c r="I696">
        <v>395141</v>
      </c>
      <c r="J696">
        <v>90673</v>
      </c>
      <c r="K696">
        <v>32852</v>
      </c>
      <c r="L696">
        <f>bbdd_Social_Media_Trends[[#This Row],[Likes]]+bbdd_Social_Media_Trends[[#This Row],[Shares]]+bbdd_Social_Media_Trends[[#This Row],[Comments]]</f>
        <v>518666</v>
      </c>
      <c r="M696">
        <f>bbdd_Social_Media_Trends[[#This Row],[Interactions]]/bbdd_Social_Media_Trends[[#This Row],[Views]]</f>
        <v>0.15056386044686174</v>
      </c>
      <c r="N696" s="1" t="s">
        <v>22</v>
      </c>
      <c r="O696" s="4">
        <f t="shared" si="10"/>
        <v>0</v>
      </c>
    </row>
    <row r="697" spans="1:15" hidden="1">
      <c r="A697" s="1" t="s">
        <v>737</v>
      </c>
      <c r="B697" s="2">
        <v>45187</v>
      </c>
      <c r="C697" s="13" t="str">
        <f>TEXT(bbdd_Social_Media_Trends[[#This Row],[Post_Date]],"aaaa-mm")</f>
        <v>2023-09</v>
      </c>
      <c r="D697" s="1" t="s">
        <v>12</v>
      </c>
      <c r="E697" s="1" t="s">
        <v>59</v>
      </c>
      <c r="F697" s="1" t="s">
        <v>41</v>
      </c>
      <c r="G697" s="1" t="s">
        <v>28</v>
      </c>
      <c r="H697">
        <v>4967000</v>
      </c>
      <c r="I697">
        <v>458270</v>
      </c>
      <c r="J697">
        <v>91709</v>
      </c>
      <c r="K697">
        <v>5080</v>
      </c>
      <c r="L697">
        <f>bbdd_Social_Media_Trends[[#This Row],[Likes]]+bbdd_Social_Media_Trends[[#This Row],[Shares]]+bbdd_Social_Media_Trends[[#This Row],[Comments]]</f>
        <v>555059</v>
      </c>
      <c r="M697">
        <f>bbdd_Social_Media_Trends[[#This Row],[Interactions]]/bbdd_Social_Media_Trends[[#This Row],[Views]]</f>
        <v>0.11174934568149789</v>
      </c>
      <c r="N697" s="1" t="s">
        <v>16</v>
      </c>
      <c r="O697" s="4">
        <f t="shared" si="10"/>
        <v>0</v>
      </c>
    </row>
    <row r="698" spans="1:15" hidden="1">
      <c r="A698" s="1" t="s">
        <v>738</v>
      </c>
      <c r="B698" s="2">
        <v>44997</v>
      </c>
      <c r="C698" s="13" t="str">
        <f>TEXT(bbdd_Social_Media_Trends[[#This Row],[Post_Date]],"aaaa-mm")</f>
        <v>2023-03</v>
      </c>
      <c r="D698" s="1" t="s">
        <v>12</v>
      </c>
      <c r="E698" s="1" t="s">
        <v>35</v>
      </c>
      <c r="F698" s="1" t="s">
        <v>36</v>
      </c>
      <c r="G698" s="1" t="s">
        <v>44</v>
      </c>
      <c r="H698">
        <v>3847801</v>
      </c>
      <c r="I698">
        <v>375597</v>
      </c>
      <c r="J698">
        <v>55183</v>
      </c>
      <c r="K698">
        <v>38675</v>
      </c>
      <c r="L698">
        <f>bbdd_Social_Media_Trends[[#This Row],[Likes]]+bbdd_Social_Media_Trends[[#This Row],[Shares]]+bbdd_Social_Media_Trends[[#This Row],[Comments]]</f>
        <v>469455</v>
      </c>
      <c r="M698">
        <f>bbdd_Social_Media_Trends[[#This Row],[Interactions]]/bbdd_Social_Media_Trends[[#This Row],[Views]]</f>
        <v>0.12200604968916012</v>
      </c>
      <c r="N698" s="1" t="s">
        <v>16</v>
      </c>
      <c r="O698" s="4">
        <f t="shared" si="10"/>
        <v>0</v>
      </c>
    </row>
    <row r="699" spans="1:15" hidden="1">
      <c r="A699" s="1" t="s">
        <v>739</v>
      </c>
      <c r="B699" s="2">
        <v>45248</v>
      </c>
      <c r="C699" s="13" t="str">
        <f>TEXT(bbdd_Social_Media_Trends[[#This Row],[Post_Date]],"aaaa-mm")</f>
        <v>2023-11</v>
      </c>
      <c r="D699" s="1" t="s">
        <v>18</v>
      </c>
      <c r="E699" s="1" t="s">
        <v>39</v>
      </c>
      <c r="F699" s="1" t="s">
        <v>14</v>
      </c>
      <c r="G699" s="1" t="s">
        <v>15</v>
      </c>
      <c r="H699">
        <v>4913774</v>
      </c>
      <c r="I699">
        <v>12582</v>
      </c>
      <c r="J699">
        <v>38213</v>
      </c>
      <c r="K699">
        <v>46700</v>
      </c>
      <c r="L699">
        <f>bbdd_Social_Media_Trends[[#This Row],[Likes]]+bbdd_Social_Media_Trends[[#This Row],[Shares]]+bbdd_Social_Media_Trends[[#This Row],[Comments]]</f>
        <v>97495</v>
      </c>
      <c r="M699">
        <f>bbdd_Social_Media_Trends[[#This Row],[Interactions]]/bbdd_Social_Media_Trends[[#This Row],[Views]]</f>
        <v>1.9841164856177755E-2</v>
      </c>
      <c r="N699" s="1" t="s">
        <v>22</v>
      </c>
      <c r="O699" s="4">
        <f t="shared" si="10"/>
        <v>0</v>
      </c>
    </row>
    <row r="700" spans="1:15" hidden="1">
      <c r="A700" s="1" t="s">
        <v>740</v>
      </c>
      <c r="B700" s="2">
        <v>45290</v>
      </c>
      <c r="C700" s="13" t="str">
        <f>TEXT(bbdd_Social_Media_Trends[[#This Row],[Post_Date]],"aaaa-mm")</f>
        <v>2023-12</v>
      </c>
      <c r="D700" s="1" t="s">
        <v>24</v>
      </c>
      <c r="E700" s="1" t="s">
        <v>49</v>
      </c>
      <c r="F700" s="1" t="s">
        <v>14</v>
      </c>
      <c r="G700" s="1" t="s">
        <v>60</v>
      </c>
      <c r="H700">
        <v>3746244</v>
      </c>
      <c r="I700">
        <v>256361</v>
      </c>
      <c r="J700">
        <v>87201</v>
      </c>
      <c r="K700">
        <v>24493</v>
      </c>
      <c r="L700">
        <f>bbdd_Social_Media_Trends[[#This Row],[Likes]]+bbdd_Social_Media_Trends[[#This Row],[Shares]]+bbdd_Social_Media_Trends[[#This Row],[Comments]]</f>
        <v>368055</v>
      </c>
      <c r="M700">
        <f>bbdd_Social_Media_Trends[[#This Row],[Interactions]]/bbdd_Social_Media_Trends[[#This Row],[Views]]</f>
        <v>9.8246403597843604E-2</v>
      </c>
      <c r="N700" s="1" t="s">
        <v>16</v>
      </c>
      <c r="O700" s="4">
        <f t="shared" si="10"/>
        <v>0</v>
      </c>
    </row>
    <row r="701" spans="1:15">
      <c r="A701" s="1" t="s">
        <v>741</v>
      </c>
      <c r="B701" s="2">
        <v>44947</v>
      </c>
      <c r="C701" s="13" t="str">
        <f>TEXT(bbdd_Social_Media_Trends[[#This Row],[Post_Date]],"aaaa-mm")</f>
        <v>2023-01</v>
      </c>
      <c r="D701" s="1" t="s">
        <v>27</v>
      </c>
      <c r="E701" s="1" t="s">
        <v>31</v>
      </c>
      <c r="F701" s="1" t="s">
        <v>20</v>
      </c>
      <c r="G701" s="1" t="s">
        <v>37</v>
      </c>
      <c r="H701">
        <v>3014207</v>
      </c>
      <c r="I701">
        <v>267162</v>
      </c>
      <c r="J701">
        <v>61079</v>
      </c>
      <c r="K701">
        <v>18363</v>
      </c>
      <c r="L701">
        <f>bbdd_Social_Media_Trends[[#This Row],[Likes]]+bbdd_Social_Media_Trends[[#This Row],[Shares]]+bbdd_Social_Media_Trends[[#This Row],[Comments]]</f>
        <v>346604</v>
      </c>
      <c r="M701">
        <f>bbdd_Social_Media_Trends[[#This Row],[Interactions]]/bbdd_Social_Media_Trends[[#This Row],[Views]]</f>
        <v>0.11499011182709085</v>
      </c>
      <c r="N701" s="1" t="s">
        <v>29</v>
      </c>
      <c r="O701" s="4">
        <f t="shared" si="10"/>
        <v>0</v>
      </c>
    </row>
    <row r="702" spans="1:15" hidden="1">
      <c r="A702" s="1" t="s">
        <v>742</v>
      </c>
      <c r="B702" s="2">
        <v>45244</v>
      </c>
      <c r="C702" s="13" t="str">
        <f>TEXT(bbdd_Social_Media_Trends[[#This Row],[Post_Date]],"aaaa-mm")</f>
        <v>2023-11</v>
      </c>
      <c r="D702" s="1" t="s">
        <v>24</v>
      </c>
      <c r="E702" s="1" t="s">
        <v>19</v>
      </c>
      <c r="F702" s="1" t="s">
        <v>36</v>
      </c>
      <c r="G702" s="1" t="s">
        <v>44</v>
      </c>
      <c r="H702">
        <v>67164</v>
      </c>
      <c r="I702">
        <v>82891</v>
      </c>
      <c r="J702">
        <v>40568</v>
      </c>
      <c r="K702">
        <v>10151</v>
      </c>
      <c r="L702">
        <f>bbdd_Social_Media_Trends[[#This Row],[Likes]]+bbdd_Social_Media_Trends[[#This Row],[Shares]]+bbdd_Social_Media_Trends[[#This Row],[Comments]]</f>
        <v>133610</v>
      </c>
      <c r="M702">
        <f>bbdd_Social_Media_Trends[[#This Row],[Interactions]]/bbdd_Social_Media_Trends[[#This Row],[Views]]</f>
        <v>1.9893097492704426</v>
      </c>
      <c r="N702" s="1" t="s">
        <v>29</v>
      </c>
      <c r="O702" s="4">
        <f t="shared" si="10"/>
        <v>0</v>
      </c>
    </row>
    <row r="703" spans="1:15" hidden="1">
      <c r="A703" s="1" t="s">
        <v>743</v>
      </c>
      <c r="B703" s="2">
        <v>44853</v>
      </c>
      <c r="C703" s="13" t="str">
        <f>TEXT(bbdd_Social_Media_Trends[[#This Row],[Post_Date]],"aaaa-mm")</f>
        <v>2022-10</v>
      </c>
      <c r="D703" s="1" t="s">
        <v>24</v>
      </c>
      <c r="E703" s="1" t="s">
        <v>52</v>
      </c>
      <c r="F703" s="1" t="s">
        <v>32</v>
      </c>
      <c r="G703" s="1" t="s">
        <v>37</v>
      </c>
      <c r="H703">
        <v>3833320</v>
      </c>
      <c r="I703">
        <v>377497</v>
      </c>
      <c r="J703">
        <v>20389</v>
      </c>
      <c r="K703">
        <v>24912</v>
      </c>
      <c r="L703">
        <f>bbdd_Social_Media_Trends[[#This Row],[Likes]]+bbdd_Social_Media_Trends[[#This Row],[Shares]]+bbdd_Social_Media_Trends[[#This Row],[Comments]]</f>
        <v>422798</v>
      </c>
      <c r="M703">
        <f>bbdd_Social_Media_Trends[[#This Row],[Interactions]]/bbdd_Social_Media_Trends[[#This Row],[Views]]</f>
        <v>0.1102955140713533</v>
      </c>
      <c r="N703" s="1" t="s">
        <v>22</v>
      </c>
      <c r="O703" s="4">
        <f t="shared" si="10"/>
        <v>0</v>
      </c>
    </row>
    <row r="704" spans="1:15" hidden="1">
      <c r="A704" s="1" t="s">
        <v>744</v>
      </c>
      <c r="B704" s="2">
        <v>44797</v>
      </c>
      <c r="C704" s="13" t="str">
        <f>TEXT(bbdd_Social_Media_Trends[[#This Row],[Post_Date]],"aaaa-mm")</f>
        <v>2022-08</v>
      </c>
      <c r="D704" s="1" t="s">
        <v>24</v>
      </c>
      <c r="E704" s="1" t="s">
        <v>13</v>
      </c>
      <c r="F704" s="1" t="s">
        <v>32</v>
      </c>
      <c r="G704" s="1" t="s">
        <v>25</v>
      </c>
      <c r="H704">
        <v>257565</v>
      </c>
      <c r="I704">
        <v>311076</v>
      </c>
      <c r="J704">
        <v>77488</v>
      </c>
      <c r="K704">
        <v>43551</v>
      </c>
      <c r="L704">
        <f>bbdd_Social_Media_Trends[[#This Row],[Likes]]+bbdd_Social_Media_Trends[[#This Row],[Shares]]+bbdd_Social_Media_Trends[[#This Row],[Comments]]</f>
        <v>432115</v>
      </c>
      <c r="M704">
        <f>bbdd_Social_Media_Trends[[#This Row],[Interactions]]/bbdd_Social_Media_Trends[[#This Row],[Views]]</f>
        <v>1.6776930095315745</v>
      </c>
      <c r="N704" s="1" t="s">
        <v>29</v>
      </c>
      <c r="O704" s="4">
        <f t="shared" si="10"/>
        <v>0</v>
      </c>
    </row>
    <row r="705" spans="1:15" hidden="1">
      <c r="A705" s="1" t="s">
        <v>745</v>
      </c>
      <c r="B705" s="2">
        <v>44949</v>
      </c>
      <c r="C705" s="13" t="str">
        <f>TEXT(bbdd_Social_Media_Trends[[#This Row],[Post_Date]],"aaaa-mm")</f>
        <v>2023-01</v>
      </c>
      <c r="D705" s="1" t="s">
        <v>24</v>
      </c>
      <c r="E705" s="1" t="s">
        <v>52</v>
      </c>
      <c r="F705" s="1" t="s">
        <v>14</v>
      </c>
      <c r="G705" s="1" t="s">
        <v>60</v>
      </c>
      <c r="H705">
        <v>963602</v>
      </c>
      <c r="I705">
        <v>335585</v>
      </c>
      <c r="J705">
        <v>45110</v>
      </c>
      <c r="K705">
        <v>33791</v>
      </c>
      <c r="L705">
        <f>bbdd_Social_Media_Trends[[#This Row],[Likes]]+bbdd_Social_Media_Trends[[#This Row],[Shares]]+bbdd_Social_Media_Trends[[#This Row],[Comments]]</f>
        <v>414486</v>
      </c>
      <c r="M705">
        <f>bbdd_Social_Media_Trends[[#This Row],[Interactions]]/bbdd_Social_Media_Trends[[#This Row],[Views]]</f>
        <v>0.43014232016953058</v>
      </c>
      <c r="N705" s="1" t="s">
        <v>16</v>
      </c>
      <c r="O705" s="4">
        <f t="shared" si="10"/>
        <v>0</v>
      </c>
    </row>
    <row r="706" spans="1:15" hidden="1">
      <c r="A706" s="1" t="s">
        <v>746</v>
      </c>
      <c r="B706" s="2">
        <v>45062</v>
      </c>
      <c r="C706" s="13" t="str">
        <f>TEXT(bbdd_Social_Media_Trends[[#This Row],[Post_Date]],"aaaa-mm")</f>
        <v>2023-05</v>
      </c>
      <c r="D706" s="1" t="s">
        <v>18</v>
      </c>
      <c r="E706" s="1" t="s">
        <v>57</v>
      </c>
      <c r="F706" s="1" t="s">
        <v>20</v>
      </c>
      <c r="G706" s="1" t="s">
        <v>28</v>
      </c>
      <c r="H706">
        <v>1180913</v>
      </c>
      <c r="I706">
        <v>389245</v>
      </c>
      <c r="J706">
        <v>42150</v>
      </c>
      <c r="K706">
        <v>40241</v>
      </c>
      <c r="L706">
        <f>bbdd_Social_Media_Trends[[#This Row],[Likes]]+bbdd_Social_Media_Trends[[#This Row],[Shares]]+bbdd_Social_Media_Trends[[#This Row],[Comments]]</f>
        <v>471636</v>
      </c>
      <c r="M706">
        <f>bbdd_Social_Media_Trends[[#This Row],[Interactions]]/bbdd_Social_Media_Trends[[#This Row],[Views]]</f>
        <v>0.39938251166682048</v>
      </c>
      <c r="N706" s="1" t="s">
        <v>22</v>
      </c>
      <c r="O706" s="4">
        <f t="shared" ref="O706:O769" si="11">IF(ISERROR(VLOOKUP(A706,A707:A5704,1,FALSE)),0, 1)</f>
        <v>0</v>
      </c>
    </row>
    <row r="707" spans="1:15" hidden="1">
      <c r="A707" s="1" t="s">
        <v>747</v>
      </c>
      <c r="B707" s="2">
        <v>45093</v>
      </c>
      <c r="C707" s="13" t="str">
        <f>TEXT(bbdd_Social_Media_Trends[[#This Row],[Post_Date]],"aaaa-mm")</f>
        <v>2023-06</v>
      </c>
      <c r="D707" s="1" t="s">
        <v>12</v>
      </c>
      <c r="E707" s="1" t="s">
        <v>59</v>
      </c>
      <c r="F707" s="1" t="s">
        <v>41</v>
      </c>
      <c r="G707" s="1" t="s">
        <v>44</v>
      </c>
      <c r="H707">
        <v>1213710</v>
      </c>
      <c r="I707">
        <v>468518</v>
      </c>
      <c r="J707">
        <v>1746</v>
      </c>
      <c r="K707">
        <v>24547</v>
      </c>
      <c r="L707">
        <f>bbdd_Social_Media_Trends[[#This Row],[Likes]]+bbdd_Social_Media_Trends[[#This Row],[Shares]]+bbdd_Social_Media_Trends[[#This Row],[Comments]]</f>
        <v>494811</v>
      </c>
      <c r="M707">
        <f>bbdd_Social_Media_Trends[[#This Row],[Interactions]]/bbdd_Social_Media_Trends[[#This Row],[Views]]</f>
        <v>0.40768470227649106</v>
      </c>
      <c r="N707" s="1" t="s">
        <v>16</v>
      </c>
      <c r="O707" s="4">
        <f t="shared" si="11"/>
        <v>0</v>
      </c>
    </row>
    <row r="708" spans="1:15" hidden="1">
      <c r="A708" s="1" t="s">
        <v>748</v>
      </c>
      <c r="B708" s="2">
        <v>45090</v>
      </c>
      <c r="C708" s="13" t="str">
        <f>TEXT(bbdd_Social_Media_Trends[[#This Row],[Post_Date]],"aaaa-mm")</f>
        <v>2023-06</v>
      </c>
      <c r="D708" s="1" t="s">
        <v>12</v>
      </c>
      <c r="E708" s="1" t="s">
        <v>57</v>
      </c>
      <c r="F708" s="1" t="s">
        <v>47</v>
      </c>
      <c r="G708" s="1" t="s">
        <v>60</v>
      </c>
      <c r="H708">
        <v>2526243</v>
      </c>
      <c r="I708">
        <v>36043</v>
      </c>
      <c r="J708">
        <v>37053</v>
      </c>
      <c r="K708">
        <v>3164</v>
      </c>
      <c r="L708">
        <f>bbdd_Social_Media_Trends[[#This Row],[Likes]]+bbdd_Social_Media_Trends[[#This Row],[Shares]]+bbdd_Social_Media_Trends[[#This Row],[Comments]]</f>
        <v>76260</v>
      </c>
      <c r="M708">
        <f>bbdd_Social_Media_Trends[[#This Row],[Interactions]]/bbdd_Social_Media_Trends[[#This Row],[Views]]</f>
        <v>3.0187119766388271E-2</v>
      </c>
      <c r="N708" s="1" t="s">
        <v>16</v>
      </c>
      <c r="O708" s="4">
        <f t="shared" si="11"/>
        <v>0</v>
      </c>
    </row>
    <row r="709" spans="1:15">
      <c r="A709" s="1" t="s">
        <v>749</v>
      </c>
      <c r="B709" s="2">
        <v>44643</v>
      </c>
      <c r="C709" s="13" t="str">
        <f>TEXT(bbdd_Social_Media_Trends[[#This Row],[Post_Date]],"aaaa-mm")</f>
        <v>2022-03</v>
      </c>
      <c r="D709" s="1" t="s">
        <v>27</v>
      </c>
      <c r="E709" s="1" t="s">
        <v>19</v>
      </c>
      <c r="F709" s="1" t="s">
        <v>32</v>
      </c>
      <c r="G709" s="1" t="s">
        <v>50</v>
      </c>
      <c r="H709">
        <v>2877169</v>
      </c>
      <c r="I709">
        <v>263362</v>
      </c>
      <c r="J709">
        <v>11451</v>
      </c>
      <c r="K709">
        <v>18145</v>
      </c>
      <c r="L709">
        <f>bbdd_Social_Media_Trends[[#This Row],[Likes]]+bbdd_Social_Media_Trends[[#This Row],[Shares]]+bbdd_Social_Media_Trends[[#This Row],[Comments]]</f>
        <v>292958</v>
      </c>
      <c r="M709">
        <f>bbdd_Social_Media_Trends[[#This Row],[Interactions]]/bbdd_Social_Media_Trends[[#This Row],[Views]]</f>
        <v>0.10182161701311254</v>
      </c>
      <c r="N709" s="1" t="s">
        <v>22</v>
      </c>
      <c r="O709" s="4">
        <f t="shared" si="11"/>
        <v>0</v>
      </c>
    </row>
    <row r="710" spans="1:15">
      <c r="A710" s="1" t="s">
        <v>750</v>
      </c>
      <c r="B710" s="2">
        <v>45226</v>
      </c>
      <c r="C710" s="13" t="str">
        <f>TEXT(bbdd_Social_Media_Trends[[#This Row],[Post_Date]],"aaaa-mm")</f>
        <v>2023-10</v>
      </c>
      <c r="D710" s="1" t="s">
        <v>27</v>
      </c>
      <c r="E710" s="1" t="s">
        <v>39</v>
      </c>
      <c r="F710" s="1" t="s">
        <v>14</v>
      </c>
      <c r="G710" s="1" t="s">
        <v>28</v>
      </c>
      <c r="H710">
        <v>4117819</v>
      </c>
      <c r="I710">
        <v>430486</v>
      </c>
      <c r="J710">
        <v>52313</v>
      </c>
      <c r="K710">
        <v>22054</v>
      </c>
      <c r="L710">
        <f>bbdd_Social_Media_Trends[[#This Row],[Likes]]+bbdd_Social_Media_Trends[[#This Row],[Shares]]+bbdd_Social_Media_Trends[[#This Row],[Comments]]</f>
        <v>504853</v>
      </c>
      <c r="M710">
        <f>bbdd_Social_Media_Trends[[#This Row],[Interactions]]/bbdd_Social_Media_Trends[[#This Row],[Views]]</f>
        <v>0.12260203763205717</v>
      </c>
      <c r="N710" s="1" t="s">
        <v>29</v>
      </c>
      <c r="O710" s="4">
        <f t="shared" si="11"/>
        <v>0</v>
      </c>
    </row>
    <row r="711" spans="1:15" hidden="1">
      <c r="A711" s="1" t="s">
        <v>751</v>
      </c>
      <c r="B711" s="2">
        <v>44824</v>
      </c>
      <c r="C711" s="13" t="str">
        <f>TEXT(bbdd_Social_Media_Trends[[#This Row],[Post_Date]],"aaaa-mm")</f>
        <v>2022-09</v>
      </c>
      <c r="D711" s="1" t="s">
        <v>18</v>
      </c>
      <c r="E711" s="1" t="s">
        <v>39</v>
      </c>
      <c r="F711" s="1" t="s">
        <v>20</v>
      </c>
      <c r="G711" s="1" t="s">
        <v>15</v>
      </c>
      <c r="H711">
        <v>3300636</v>
      </c>
      <c r="I711">
        <v>334680</v>
      </c>
      <c r="J711">
        <v>8400</v>
      </c>
      <c r="K711">
        <v>33207</v>
      </c>
      <c r="L711">
        <f>bbdd_Social_Media_Trends[[#This Row],[Likes]]+bbdd_Social_Media_Trends[[#This Row],[Shares]]+bbdd_Social_Media_Trends[[#This Row],[Comments]]</f>
        <v>376287</v>
      </c>
      <c r="M711">
        <f>bbdd_Social_Media_Trends[[#This Row],[Interactions]]/bbdd_Social_Media_Trends[[#This Row],[Views]]</f>
        <v>0.11400439188083751</v>
      </c>
      <c r="N711" s="1" t="s">
        <v>16</v>
      </c>
      <c r="O711" s="4">
        <f t="shared" si="11"/>
        <v>0</v>
      </c>
    </row>
    <row r="712" spans="1:15">
      <c r="A712" s="1" t="s">
        <v>752</v>
      </c>
      <c r="B712" s="2">
        <v>44799</v>
      </c>
      <c r="C712" s="13" t="str">
        <f>TEXT(bbdd_Social_Media_Trends[[#This Row],[Post_Date]],"aaaa-mm")</f>
        <v>2022-08</v>
      </c>
      <c r="D712" s="1" t="s">
        <v>27</v>
      </c>
      <c r="E712" s="1" t="s">
        <v>13</v>
      </c>
      <c r="F712" s="1" t="s">
        <v>20</v>
      </c>
      <c r="G712" s="1" t="s">
        <v>37</v>
      </c>
      <c r="H712">
        <v>3572811</v>
      </c>
      <c r="I712">
        <v>361047</v>
      </c>
      <c r="J712">
        <v>36640</v>
      </c>
      <c r="K712">
        <v>14135</v>
      </c>
      <c r="L712">
        <f>bbdd_Social_Media_Trends[[#This Row],[Likes]]+bbdd_Social_Media_Trends[[#This Row],[Shares]]+bbdd_Social_Media_Trends[[#This Row],[Comments]]</f>
        <v>411822</v>
      </c>
      <c r="M712">
        <f>bbdd_Social_Media_Trends[[#This Row],[Interactions]]/bbdd_Social_Media_Trends[[#This Row],[Views]]</f>
        <v>0.11526554301361029</v>
      </c>
      <c r="N712" s="1" t="s">
        <v>29</v>
      </c>
      <c r="O712" s="4">
        <f t="shared" si="11"/>
        <v>0</v>
      </c>
    </row>
    <row r="713" spans="1:15" hidden="1">
      <c r="A713" s="1" t="s">
        <v>753</v>
      </c>
      <c r="B713" s="2">
        <v>45170</v>
      </c>
      <c r="C713" s="13" t="str">
        <f>TEXT(bbdd_Social_Media_Trends[[#This Row],[Post_Date]],"aaaa-mm")</f>
        <v>2023-09</v>
      </c>
      <c r="D713" s="1" t="s">
        <v>18</v>
      </c>
      <c r="E713" s="1" t="s">
        <v>59</v>
      </c>
      <c r="F713" s="1" t="s">
        <v>41</v>
      </c>
      <c r="G713" s="1" t="s">
        <v>37</v>
      </c>
      <c r="H713">
        <v>474320</v>
      </c>
      <c r="I713">
        <v>437976</v>
      </c>
      <c r="J713">
        <v>64949</v>
      </c>
      <c r="K713">
        <v>13571</v>
      </c>
      <c r="L713">
        <f>bbdd_Social_Media_Trends[[#This Row],[Likes]]+bbdd_Social_Media_Trends[[#This Row],[Shares]]+bbdd_Social_Media_Trends[[#This Row],[Comments]]</f>
        <v>516496</v>
      </c>
      <c r="M713">
        <f>bbdd_Social_Media_Trends[[#This Row],[Interactions]]/bbdd_Social_Media_Trends[[#This Row],[Views]]</f>
        <v>1.0889188733344577</v>
      </c>
      <c r="N713" s="1" t="s">
        <v>16</v>
      </c>
      <c r="O713" s="4">
        <f t="shared" si="11"/>
        <v>0</v>
      </c>
    </row>
    <row r="714" spans="1:15" hidden="1">
      <c r="A714" s="1" t="s">
        <v>754</v>
      </c>
      <c r="B714" s="2">
        <v>44819</v>
      </c>
      <c r="C714" s="13" t="str">
        <f>TEXT(bbdd_Social_Media_Trends[[#This Row],[Post_Date]],"aaaa-mm")</f>
        <v>2022-09</v>
      </c>
      <c r="D714" s="1" t="s">
        <v>12</v>
      </c>
      <c r="E714" s="1" t="s">
        <v>13</v>
      </c>
      <c r="F714" s="1" t="s">
        <v>32</v>
      </c>
      <c r="G714" s="1" t="s">
        <v>15</v>
      </c>
      <c r="H714">
        <v>2903079</v>
      </c>
      <c r="I714">
        <v>28666</v>
      </c>
      <c r="J714">
        <v>10000</v>
      </c>
      <c r="K714">
        <v>20123</v>
      </c>
      <c r="L714">
        <f>bbdd_Social_Media_Trends[[#This Row],[Likes]]+bbdd_Social_Media_Trends[[#This Row],[Shares]]+bbdd_Social_Media_Trends[[#This Row],[Comments]]</f>
        <v>58789</v>
      </c>
      <c r="M714">
        <f>bbdd_Social_Media_Trends[[#This Row],[Interactions]]/bbdd_Social_Media_Trends[[#This Row],[Views]]</f>
        <v>2.0250568448188976E-2</v>
      </c>
      <c r="N714" s="1" t="s">
        <v>22</v>
      </c>
      <c r="O714" s="4">
        <f t="shared" si="11"/>
        <v>0</v>
      </c>
    </row>
    <row r="715" spans="1:15">
      <c r="A715" s="1" t="s">
        <v>755</v>
      </c>
      <c r="B715" s="2">
        <v>45229</v>
      </c>
      <c r="C715" s="13" t="str">
        <f>TEXT(bbdd_Social_Media_Trends[[#This Row],[Post_Date]],"aaaa-mm")</f>
        <v>2023-10</v>
      </c>
      <c r="D715" s="1" t="s">
        <v>27</v>
      </c>
      <c r="E715" s="1" t="s">
        <v>13</v>
      </c>
      <c r="F715" s="1" t="s">
        <v>14</v>
      </c>
      <c r="G715" s="1" t="s">
        <v>60</v>
      </c>
      <c r="H715">
        <v>2871175</v>
      </c>
      <c r="I715">
        <v>182884</v>
      </c>
      <c r="J715">
        <v>54350</v>
      </c>
      <c r="K715">
        <v>26546</v>
      </c>
      <c r="L715">
        <f>bbdd_Social_Media_Trends[[#This Row],[Likes]]+bbdd_Social_Media_Trends[[#This Row],[Shares]]+bbdd_Social_Media_Trends[[#This Row],[Comments]]</f>
        <v>263780</v>
      </c>
      <c r="M715">
        <f>bbdd_Social_Media_Trends[[#This Row],[Interactions]]/bbdd_Social_Media_Trends[[#This Row],[Views]]</f>
        <v>9.1871794648532401E-2</v>
      </c>
      <c r="N715" s="1" t="s">
        <v>16</v>
      </c>
      <c r="O715" s="4">
        <f t="shared" si="11"/>
        <v>0</v>
      </c>
    </row>
    <row r="716" spans="1:15" hidden="1">
      <c r="A716" s="1" t="s">
        <v>756</v>
      </c>
      <c r="B716" s="2">
        <v>44983</v>
      </c>
      <c r="C716" s="13" t="str">
        <f>TEXT(bbdd_Social_Media_Trends[[#This Row],[Post_Date]],"aaaa-mm")</f>
        <v>2023-02</v>
      </c>
      <c r="D716" s="1" t="s">
        <v>24</v>
      </c>
      <c r="E716" s="1" t="s">
        <v>46</v>
      </c>
      <c r="F716" s="1" t="s">
        <v>20</v>
      </c>
      <c r="G716" s="1" t="s">
        <v>28</v>
      </c>
      <c r="H716">
        <v>3590997</v>
      </c>
      <c r="I716">
        <v>212084</v>
      </c>
      <c r="J716">
        <v>3612</v>
      </c>
      <c r="K716">
        <v>14460</v>
      </c>
      <c r="L716">
        <f>bbdd_Social_Media_Trends[[#This Row],[Likes]]+bbdd_Social_Media_Trends[[#This Row],[Shares]]+bbdd_Social_Media_Trends[[#This Row],[Comments]]</f>
        <v>230156</v>
      </c>
      <c r="M716">
        <f>bbdd_Social_Media_Trends[[#This Row],[Interactions]]/bbdd_Social_Media_Trends[[#This Row],[Views]]</f>
        <v>6.4092506899894375E-2</v>
      </c>
      <c r="N716" s="1" t="s">
        <v>16</v>
      </c>
      <c r="O716" s="4">
        <f t="shared" si="11"/>
        <v>0</v>
      </c>
    </row>
    <row r="717" spans="1:15" hidden="1">
      <c r="A717" s="1" t="s">
        <v>757</v>
      </c>
      <c r="B717" s="2">
        <v>45067</v>
      </c>
      <c r="C717" s="13" t="str">
        <f>TEXT(bbdd_Social_Media_Trends[[#This Row],[Post_Date]],"aaaa-mm")</f>
        <v>2023-05</v>
      </c>
      <c r="D717" s="1" t="s">
        <v>18</v>
      </c>
      <c r="E717" s="1" t="s">
        <v>13</v>
      </c>
      <c r="F717" s="1" t="s">
        <v>32</v>
      </c>
      <c r="G717" s="1" t="s">
        <v>60</v>
      </c>
      <c r="H717">
        <v>1301582</v>
      </c>
      <c r="I717">
        <v>36572</v>
      </c>
      <c r="J717">
        <v>45582</v>
      </c>
      <c r="K717">
        <v>45435</v>
      </c>
      <c r="L717">
        <f>bbdd_Social_Media_Trends[[#This Row],[Likes]]+bbdd_Social_Media_Trends[[#This Row],[Shares]]+bbdd_Social_Media_Trends[[#This Row],[Comments]]</f>
        <v>127589</v>
      </c>
      <c r="M717">
        <f>bbdd_Social_Media_Trends[[#This Row],[Interactions]]/bbdd_Social_Media_Trends[[#This Row],[Views]]</f>
        <v>9.8026094398969865E-2</v>
      </c>
      <c r="N717" s="1" t="s">
        <v>29</v>
      </c>
      <c r="O717" s="4">
        <f t="shared" si="11"/>
        <v>0</v>
      </c>
    </row>
    <row r="718" spans="1:15" hidden="1">
      <c r="A718" s="1" t="s">
        <v>758</v>
      </c>
      <c r="B718" s="2">
        <v>45279</v>
      </c>
      <c r="C718" s="13" t="str">
        <f>TEXT(bbdd_Social_Media_Trends[[#This Row],[Post_Date]],"aaaa-mm")</f>
        <v>2023-12</v>
      </c>
      <c r="D718" s="1" t="s">
        <v>24</v>
      </c>
      <c r="E718" s="1" t="s">
        <v>19</v>
      </c>
      <c r="F718" s="1" t="s">
        <v>36</v>
      </c>
      <c r="G718" s="1" t="s">
        <v>50</v>
      </c>
      <c r="H718">
        <v>780079</v>
      </c>
      <c r="I718">
        <v>483875</v>
      </c>
      <c r="J718">
        <v>969</v>
      </c>
      <c r="K718">
        <v>40858</v>
      </c>
      <c r="L718">
        <f>bbdd_Social_Media_Trends[[#This Row],[Likes]]+bbdd_Social_Media_Trends[[#This Row],[Shares]]+bbdd_Social_Media_Trends[[#This Row],[Comments]]</f>
        <v>525702</v>
      </c>
      <c r="M718">
        <f>bbdd_Social_Media_Trends[[#This Row],[Interactions]]/bbdd_Social_Media_Trends[[#This Row],[Views]]</f>
        <v>0.67390866822462858</v>
      </c>
      <c r="N718" s="1" t="s">
        <v>22</v>
      </c>
      <c r="O718" s="4">
        <f t="shared" si="11"/>
        <v>0</v>
      </c>
    </row>
    <row r="719" spans="1:15" hidden="1">
      <c r="A719" s="1" t="s">
        <v>759</v>
      </c>
      <c r="B719" s="2">
        <v>45182</v>
      </c>
      <c r="C719" s="13" t="str">
        <f>TEXT(bbdd_Social_Media_Trends[[#This Row],[Post_Date]],"aaaa-mm")</f>
        <v>2023-09</v>
      </c>
      <c r="D719" s="1" t="s">
        <v>12</v>
      </c>
      <c r="E719" s="1" t="s">
        <v>59</v>
      </c>
      <c r="F719" s="1" t="s">
        <v>41</v>
      </c>
      <c r="G719" s="1" t="s">
        <v>21</v>
      </c>
      <c r="H719">
        <v>3698927</v>
      </c>
      <c r="I719">
        <v>457765</v>
      </c>
      <c r="J719">
        <v>94363</v>
      </c>
      <c r="K719">
        <v>41251</v>
      </c>
      <c r="L719">
        <f>bbdd_Social_Media_Trends[[#This Row],[Likes]]+bbdd_Social_Media_Trends[[#This Row],[Shares]]+bbdd_Social_Media_Trends[[#This Row],[Comments]]</f>
        <v>593379</v>
      </c>
      <c r="M719">
        <f>bbdd_Social_Media_Trends[[#This Row],[Interactions]]/bbdd_Social_Media_Trends[[#This Row],[Views]]</f>
        <v>0.16041922427774324</v>
      </c>
      <c r="N719" s="1" t="s">
        <v>29</v>
      </c>
      <c r="O719" s="4">
        <f t="shared" si="11"/>
        <v>0</v>
      </c>
    </row>
    <row r="720" spans="1:15" hidden="1">
      <c r="A720" s="1" t="s">
        <v>760</v>
      </c>
      <c r="B720" s="2">
        <v>44933</v>
      </c>
      <c r="C720" s="13" t="str">
        <f>TEXT(bbdd_Social_Media_Trends[[#This Row],[Post_Date]],"aaaa-mm")</f>
        <v>2023-01</v>
      </c>
      <c r="D720" s="1" t="s">
        <v>12</v>
      </c>
      <c r="E720" s="1" t="s">
        <v>57</v>
      </c>
      <c r="F720" s="1" t="s">
        <v>14</v>
      </c>
      <c r="G720" s="1" t="s">
        <v>25</v>
      </c>
      <c r="H720">
        <v>3741285</v>
      </c>
      <c r="I720">
        <v>240172</v>
      </c>
      <c r="J720">
        <v>97499</v>
      </c>
      <c r="K720">
        <v>49443</v>
      </c>
      <c r="L720">
        <f>bbdd_Social_Media_Trends[[#This Row],[Likes]]+bbdd_Social_Media_Trends[[#This Row],[Shares]]+bbdd_Social_Media_Trends[[#This Row],[Comments]]</f>
        <v>387114</v>
      </c>
      <c r="M720">
        <f>bbdd_Social_Media_Trends[[#This Row],[Interactions]]/bbdd_Social_Media_Trends[[#This Row],[Views]]</f>
        <v>0.10347086629326555</v>
      </c>
      <c r="N720" s="1" t="s">
        <v>22</v>
      </c>
      <c r="O720" s="4">
        <f t="shared" si="11"/>
        <v>0</v>
      </c>
    </row>
    <row r="721" spans="1:15" hidden="1">
      <c r="A721" s="1" t="s">
        <v>761</v>
      </c>
      <c r="B721" s="2">
        <v>44650</v>
      </c>
      <c r="C721" s="13" t="str">
        <f>TEXT(bbdd_Social_Media_Trends[[#This Row],[Post_Date]],"aaaa-mm")</f>
        <v>2022-03</v>
      </c>
      <c r="D721" s="1" t="s">
        <v>12</v>
      </c>
      <c r="E721" s="1" t="s">
        <v>46</v>
      </c>
      <c r="F721" s="1" t="s">
        <v>47</v>
      </c>
      <c r="G721" s="1" t="s">
        <v>15</v>
      </c>
      <c r="H721">
        <v>4467464</v>
      </c>
      <c r="I721">
        <v>454446</v>
      </c>
      <c r="J721">
        <v>93389</v>
      </c>
      <c r="K721">
        <v>15009</v>
      </c>
      <c r="L721">
        <f>bbdd_Social_Media_Trends[[#This Row],[Likes]]+bbdd_Social_Media_Trends[[#This Row],[Shares]]+bbdd_Social_Media_Trends[[#This Row],[Comments]]</f>
        <v>562844</v>
      </c>
      <c r="M721">
        <f>bbdd_Social_Media_Trends[[#This Row],[Interactions]]/bbdd_Social_Media_Trends[[#This Row],[Views]]</f>
        <v>0.12598736106211489</v>
      </c>
      <c r="N721" s="1" t="s">
        <v>29</v>
      </c>
      <c r="O721" s="4">
        <f t="shared" si="11"/>
        <v>0</v>
      </c>
    </row>
    <row r="722" spans="1:15" hidden="1">
      <c r="A722" s="1" t="s">
        <v>762</v>
      </c>
      <c r="B722" s="2">
        <v>45198</v>
      </c>
      <c r="C722" s="13" t="str">
        <f>TEXT(bbdd_Social_Media_Trends[[#This Row],[Post_Date]],"aaaa-mm")</f>
        <v>2023-09</v>
      </c>
      <c r="D722" s="1" t="s">
        <v>12</v>
      </c>
      <c r="E722" s="1" t="s">
        <v>52</v>
      </c>
      <c r="F722" s="1" t="s">
        <v>47</v>
      </c>
      <c r="G722" s="1" t="s">
        <v>44</v>
      </c>
      <c r="H722">
        <v>105800</v>
      </c>
      <c r="I722">
        <v>329434</v>
      </c>
      <c r="J722">
        <v>98771</v>
      </c>
      <c r="K722">
        <v>12046</v>
      </c>
      <c r="L722">
        <f>bbdd_Social_Media_Trends[[#This Row],[Likes]]+bbdd_Social_Media_Trends[[#This Row],[Shares]]+bbdd_Social_Media_Trends[[#This Row],[Comments]]</f>
        <v>440251</v>
      </c>
      <c r="M722">
        <f>bbdd_Social_Media_Trends[[#This Row],[Interactions]]/bbdd_Social_Media_Trends[[#This Row],[Views]]</f>
        <v>4.161162570888469</v>
      </c>
      <c r="N722" s="1" t="s">
        <v>29</v>
      </c>
      <c r="O722" s="4">
        <f t="shared" si="11"/>
        <v>0</v>
      </c>
    </row>
    <row r="723" spans="1:15" hidden="1">
      <c r="A723" s="1" t="s">
        <v>763</v>
      </c>
      <c r="B723" s="2">
        <v>45023</v>
      </c>
      <c r="C723" s="13" t="str">
        <f>TEXT(bbdd_Social_Media_Trends[[#This Row],[Post_Date]],"aaaa-mm")</f>
        <v>2023-04</v>
      </c>
      <c r="D723" s="1" t="s">
        <v>12</v>
      </c>
      <c r="E723" s="1" t="s">
        <v>35</v>
      </c>
      <c r="F723" s="1" t="s">
        <v>20</v>
      </c>
      <c r="G723" s="1" t="s">
        <v>15</v>
      </c>
      <c r="H723">
        <v>2742349</v>
      </c>
      <c r="I723">
        <v>132032</v>
      </c>
      <c r="J723">
        <v>37206</v>
      </c>
      <c r="K723">
        <v>6649</v>
      </c>
      <c r="L723">
        <f>bbdd_Social_Media_Trends[[#This Row],[Likes]]+bbdd_Social_Media_Trends[[#This Row],[Shares]]+bbdd_Social_Media_Trends[[#This Row],[Comments]]</f>
        <v>175887</v>
      </c>
      <c r="M723">
        <f>bbdd_Social_Media_Trends[[#This Row],[Interactions]]/bbdd_Social_Media_Trends[[#This Row],[Views]]</f>
        <v>6.413735086234465E-2</v>
      </c>
      <c r="N723" s="1" t="s">
        <v>16</v>
      </c>
      <c r="O723" s="4">
        <f t="shared" si="11"/>
        <v>0</v>
      </c>
    </row>
    <row r="724" spans="1:15" hidden="1">
      <c r="A724" s="1" t="s">
        <v>764</v>
      </c>
      <c r="B724" s="2">
        <v>45188</v>
      </c>
      <c r="C724" s="13" t="str">
        <f>TEXT(bbdd_Social_Media_Trends[[#This Row],[Post_Date]],"aaaa-mm")</f>
        <v>2023-09</v>
      </c>
      <c r="D724" s="1" t="s">
        <v>18</v>
      </c>
      <c r="E724" s="1" t="s">
        <v>46</v>
      </c>
      <c r="F724" s="1" t="s">
        <v>41</v>
      </c>
      <c r="G724" s="1" t="s">
        <v>60</v>
      </c>
      <c r="H724">
        <v>1780899</v>
      </c>
      <c r="I724">
        <v>301959</v>
      </c>
      <c r="J724">
        <v>74275</v>
      </c>
      <c r="K724">
        <v>6214</v>
      </c>
      <c r="L724">
        <f>bbdd_Social_Media_Trends[[#This Row],[Likes]]+bbdd_Social_Media_Trends[[#This Row],[Shares]]+bbdd_Social_Media_Trends[[#This Row],[Comments]]</f>
        <v>382448</v>
      </c>
      <c r="M724">
        <f>bbdd_Social_Media_Trends[[#This Row],[Interactions]]/bbdd_Social_Media_Trends[[#This Row],[Views]]</f>
        <v>0.21474996616877207</v>
      </c>
      <c r="N724" s="1" t="s">
        <v>16</v>
      </c>
      <c r="O724" s="4">
        <f t="shared" si="11"/>
        <v>0</v>
      </c>
    </row>
    <row r="725" spans="1:15" hidden="1">
      <c r="A725" s="1" t="s">
        <v>765</v>
      </c>
      <c r="B725" s="2">
        <v>44798</v>
      </c>
      <c r="C725" s="13" t="str">
        <f>TEXT(bbdd_Social_Media_Trends[[#This Row],[Post_Date]],"aaaa-mm")</f>
        <v>2022-08</v>
      </c>
      <c r="D725" s="1" t="s">
        <v>12</v>
      </c>
      <c r="E725" s="1" t="s">
        <v>39</v>
      </c>
      <c r="F725" s="1" t="s">
        <v>20</v>
      </c>
      <c r="G725" s="1" t="s">
        <v>15</v>
      </c>
      <c r="H725">
        <v>3637344</v>
      </c>
      <c r="I725">
        <v>343962</v>
      </c>
      <c r="J725">
        <v>71061</v>
      </c>
      <c r="K725">
        <v>2143</v>
      </c>
      <c r="L725">
        <f>bbdd_Social_Media_Trends[[#This Row],[Likes]]+bbdd_Social_Media_Trends[[#This Row],[Shares]]+bbdd_Social_Media_Trends[[#This Row],[Comments]]</f>
        <v>417166</v>
      </c>
      <c r="M725">
        <f>bbdd_Social_Media_Trends[[#This Row],[Interactions]]/bbdd_Social_Media_Trends[[#This Row],[Views]]</f>
        <v>0.11468972964888666</v>
      </c>
      <c r="N725" s="1" t="s">
        <v>16</v>
      </c>
      <c r="O725" s="4">
        <f t="shared" si="11"/>
        <v>0</v>
      </c>
    </row>
    <row r="726" spans="1:15">
      <c r="A726" s="1" t="s">
        <v>766</v>
      </c>
      <c r="B726" s="2">
        <v>44780</v>
      </c>
      <c r="C726" s="13" t="str">
        <f>TEXT(bbdd_Social_Media_Trends[[#This Row],[Post_Date]],"aaaa-mm")</f>
        <v>2022-08</v>
      </c>
      <c r="D726" s="1" t="s">
        <v>27</v>
      </c>
      <c r="E726" s="1" t="s">
        <v>57</v>
      </c>
      <c r="F726" s="1" t="s">
        <v>36</v>
      </c>
      <c r="G726" s="1" t="s">
        <v>50</v>
      </c>
      <c r="H726">
        <v>1944194</v>
      </c>
      <c r="I726">
        <v>147872</v>
      </c>
      <c r="J726">
        <v>64793</v>
      </c>
      <c r="K726">
        <v>36140</v>
      </c>
      <c r="L726">
        <f>bbdd_Social_Media_Trends[[#This Row],[Likes]]+bbdd_Social_Media_Trends[[#This Row],[Shares]]+bbdd_Social_Media_Trends[[#This Row],[Comments]]</f>
        <v>248805</v>
      </c>
      <c r="M726">
        <f>bbdd_Social_Media_Trends[[#This Row],[Interactions]]/bbdd_Social_Media_Trends[[#This Row],[Views]]</f>
        <v>0.12797334010906319</v>
      </c>
      <c r="N726" s="1" t="s">
        <v>22</v>
      </c>
      <c r="O726" s="4">
        <f t="shared" si="11"/>
        <v>0</v>
      </c>
    </row>
    <row r="727" spans="1:15" hidden="1">
      <c r="A727" s="1" t="s">
        <v>767</v>
      </c>
      <c r="B727" s="2">
        <v>44828</v>
      </c>
      <c r="C727" s="13" t="str">
        <f>TEXT(bbdd_Social_Media_Trends[[#This Row],[Post_Date]],"aaaa-mm")</f>
        <v>2022-09</v>
      </c>
      <c r="D727" s="1" t="s">
        <v>24</v>
      </c>
      <c r="E727" s="1" t="s">
        <v>52</v>
      </c>
      <c r="F727" s="1" t="s">
        <v>47</v>
      </c>
      <c r="G727" s="1" t="s">
        <v>25</v>
      </c>
      <c r="H727">
        <v>55872</v>
      </c>
      <c r="I727">
        <v>276531</v>
      </c>
      <c r="J727">
        <v>16650</v>
      </c>
      <c r="K727">
        <v>44259</v>
      </c>
      <c r="L727">
        <f>bbdd_Social_Media_Trends[[#This Row],[Likes]]+bbdd_Social_Media_Trends[[#This Row],[Shares]]+bbdd_Social_Media_Trends[[#This Row],[Comments]]</f>
        <v>337440</v>
      </c>
      <c r="M727">
        <f>bbdd_Social_Media_Trends[[#This Row],[Interactions]]/bbdd_Social_Media_Trends[[#This Row],[Views]]</f>
        <v>6.0395189003436425</v>
      </c>
      <c r="N727" s="1" t="s">
        <v>29</v>
      </c>
      <c r="O727" s="4">
        <f t="shared" si="11"/>
        <v>0</v>
      </c>
    </row>
    <row r="728" spans="1:15" hidden="1">
      <c r="A728" s="1" t="s">
        <v>768</v>
      </c>
      <c r="B728" s="2">
        <v>44970</v>
      </c>
      <c r="C728" s="13" t="str">
        <f>TEXT(bbdd_Social_Media_Trends[[#This Row],[Post_Date]],"aaaa-mm")</f>
        <v>2023-02</v>
      </c>
      <c r="D728" s="1" t="s">
        <v>24</v>
      </c>
      <c r="E728" s="1" t="s">
        <v>46</v>
      </c>
      <c r="F728" s="1" t="s">
        <v>20</v>
      </c>
      <c r="G728" s="1" t="s">
        <v>60</v>
      </c>
      <c r="H728">
        <v>674140</v>
      </c>
      <c r="I728">
        <v>396364</v>
      </c>
      <c r="J728">
        <v>85172</v>
      </c>
      <c r="K728">
        <v>25747</v>
      </c>
      <c r="L728">
        <f>bbdd_Social_Media_Trends[[#This Row],[Likes]]+bbdd_Social_Media_Trends[[#This Row],[Shares]]+bbdd_Social_Media_Trends[[#This Row],[Comments]]</f>
        <v>507283</v>
      </c>
      <c r="M728">
        <f>bbdd_Social_Media_Trends[[#This Row],[Interactions]]/bbdd_Social_Media_Trends[[#This Row],[Views]]</f>
        <v>0.752489097220162</v>
      </c>
      <c r="N728" s="1" t="s">
        <v>16</v>
      </c>
      <c r="O728" s="4">
        <f t="shared" si="11"/>
        <v>0</v>
      </c>
    </row>
    <row r="729" spans="1:15" hidden="1">
      <c r="A729" s="1" t="s">
        <v>769</v>
      </c>
      <c r="B729" s="2">
        <v>45017</v>
      </c>
      <c r="C729" s="13" t="str">
        <f>TEXT(bbdd_Social_Media_Trends[[#This Row],[Post_Date]],"aaaa-mm")</f>
        <v>2023-04</v>
      </c>
      <c r="D729" s="1" t="s">
        <v>18</v>
      </c>
      <c r="E729" s="1" t="s">
        <v>46</v>
      </c>
      <c r="F729" s="1" t="s">
        <v>20</v>
      </c>
      <c r="G729" s="1" t="s">
        <v>37</v>
      </c>
      <c r="H729">
        <v>898563</v>
      </c>
      <c r="I729">
        <v>298465</v>
      </c>
      <c r="J729">
        <v>57845</v>
      </c>
      <c r="K729">
        <v>44877</v>
      </c>
      <c r="L729">
        <f>bbdd_Social_Media_Trends[[#This Row],[Likes]]+bbdd_Social_Media_Trends[[#This Row],[Shares]]+bbdd_Social_Media_Trends[[#This Row],[Comments]]</f>
        <v>401187</v>
      </c>
      <c r="M729">
        <f>bbdd_Social_Media_Trends[[#This Row],[Interactions]]/bbdd_Social_Media_Trends[[#This Row],[Views]]</f>
        <v>0.44647620701052682</v>
      </c>
      <c r="N729" s="1" t="s">
        <v>22</v>
      </c>
      <c r="O729" s="4">
        <f t="shared" si="11"/>
        <v>0</v>
      </c>
    </row>
    <row r="730" spans="1:15" hidden="1">
      <c r="A730" s="1" t="s">
        <v>770</v>
      </c>
      <c r="B730" s="2">
        <v>45105</v>
      </c>
      <c r="C730" s="13" t="str">
        <f>TEXT(bbdd_Social_Media_Trends[[#This Row],[Post_Date]],"aaaa-mm")</f>
        <v>2023-06</v>
      </c>
      <c r="D730" s="1" t="s">
        <v>12</v>
      </c>
      <c r="E730" s="1" t="s">
        <v>35</v>
      </c>
      <c r="F730" s="1" t="s">
        <v>20</v>
      </c>
      <c r="G730" s="1" t="s">
        <v>15</v>
      </c>
      <c r="H730">
        <v>2559080</v>
      </c>
      <c r="I730">
        <v>225095</v>
      </c>
      <c r="J730">
        <v>73949</v>
      </c>
      <c r="K730">
        <v>6703</v>
      </c>
      <c r="L730">
        <f>bbdd_Social_Media_Trends[[#This Row],[Likes]]+bbdd_Social_Media_Trends[[#This Row],[Shares]]+bbdd_Social_Media_Trends[[#This Row],[Comments]]</f>
        <v>305747</v>
      </c>
      <c r="M730">
        <f>bbdd_Social_Media_Trends[[#This Row],[Interactions]]/bbdd_Social_Media_Trends[[#This Row],[Views]]</f>
        <v>0.11947535833190052</v>
      </c>
      <c r="N730" s="1" t="s">
        <v>29</v>
      </c>
      <c r="O730" s="4">
        <f t="shared" si="11"/>
        <v>0</v>
      </c>
    </row>
    <row r="731" spans="1:15" hidden="1">
      <c r="A731" s="1" t="s">
        <v>771</v>
      </c>
      <c r="B731" s="2">
        <v>44952</v>
      </c>
      <c r="C731" s="13" t="str">
        <f>TEXT(bbdd_Social_Media_Trends[[#This Row],[Post_Date]],"aaaa-mm")</f>
        <v>2023-01</v>
      </c>
      <c r="D731" s="1" t="s">
        <v>18</v>
      </c>
      <c r="E731" s="1" t="s">
        <v>35</v>
      </c>
      <c r="F731" s="1" t="s">
        <v>20</v>
      </c>
      <c r="G731" s="1" t="s">
        <v>28</v>
      </c>
      <c r="H731">
        <v>2411448</v>
      </c>
      <c r="I731">
        <v>166605</v>
      </c>
      <c r="J731">
        <v>3962</v>
      </c>
      <c r="K731">
        <v>42255</v>
      </c>
      <c r="L731">
        <f>bbdd_Social_Media_Trends[[#This Row],[Likes]]+bbdd_Social_Media_Trends[[#This Row],[Shares]]+bbdd_Social_Media_Trends[[#This Row],[Comments]]</f>
        <v>212822</v>
      </c>
      <c r="M731">
        <f>bbdd_Social_Media_Trends[[#This Row],[Interactions]]/bbdd_Social_Media_Trends[[#This Row],[Views]]</f>
        <v>8.8254857662284233E-2</v>
      </c>
      <c r="N731" s="1" t="s">
        <v>16</v>
      </c>
      <c r="O731" s="4">
        <f t="shared" si="11"/>
        <v>0</v>
      </c>
    </row>
    <row r="732" spans="1:15" hidden="1">
      <c r="A732" s="1" t="s">
        <v>772</v>
      </c>
      <c r="B732" s="2">
        <v>45116</v>
      </c>
      <c r="C732" s="13" t="str">
        <f>TEXT(bbdd_Social_Media_Trends[[#This Row],[Post_Date]],"aaaa-mm")</f>
        <v>2023-07</v>
      </c>
      <c r="D732" s="1" t="s">
        <v>24</v>
      </c>
      <c r="E732" s="1" t="s">
        <v>35</v>
      </c>
      <c r="F732" s="1" t="s">
        <v>47</v>
      </c>
      <c r="G732" s="1" t="s">
        <v>15</v>
      </c>
      <c r="H732">
        <v>2539393</v>
      </c>
      <c r="I732">
        <v>414355</v>
      </c>
      <c r="J732">
        <v>81623</v>
      </c>
      <c r="K732">
        <v>43357</v>
      </c>
      <c r="L732">
        <f>bbdd_Social_Media_Trends[[#This Row],[Likes]]+bbdd_Social_Media_Trends[[#This Row],[Shares]]+bbdd_Social_Media_Trends[[#This Row],[Comments]]</f>
        <v>539335</v>
      </c>
      <c r="M732">
        <f>bbdd_Social_Media_Trends[[#This Row],[Interactions]]/bbdd_Social_Media_Trends[[#This Row],[Views]]</f>
        <v>0.21238736973757114</v>
      </c>
      <c r="N732" s="1" t="s">
        <v>29</v>
      </c>
      <c r="O732" s="4">
        <f t="shared" si="11"/>
        <v>0</v>
      </c>
    </row>
    <row r="733" spans="1:15">
      <c r="A733" s="1" t="s">
        <v>773</v>
      </c>
      <c r="B733" s="2">
        <v>44789</v>
      </c>
      <c r="C733" s="13" t="str">
        <f>TEXT(bbdd_Social_Media_Trends[[#This Row],[Post_Date]],"aaaa-mm")</f>
        <v>2022-08</v>
      </c>
      <c r="D733" s="1" t="s">
        <v>27</v>
      </c>
      <c r="E733" s="1" t="s">
        <v>39</v>
      </c>
      <c r="F733" s="1" t="s">
        <v>36</v>
      </c>
      <c r="G733" s="1" t="s">
        <v>15</v>
      </c>
      <c r="H733">
        <v>3872317</v>
      </c>
      <c r="I733">
        <v>6905</v>
      </c>
      <c r="J733">
        <v>94412</v>
      </c>
      <c r="K733">
        <v>37159</v>
      </c>
      <c r="L733">
        <f>bbdd_Social_Media_Trends[[#This Row],[Likes]]+bbdd_Social_Media_Trends[[#This Row],[Shares]]+bbdd_Social_Media_Trends[[#This Row],[Comments]]</f>
        <v>138476</v>
      </c>
      <c r="M733">
        <f>bbdd_Social_Media_Trends[[#This Row],[Interactions]]/bbdd_Social_Media_Trends[[#This Row],[Views]]</f>
        <v>3.5760502045674464E-2</v>
      </c>
      <c r="N733" s="1" t="s">
        <v>16</v>
      </c>
      <c r="O733" s="4">
        <f t="shared" si="11"/>
        <v>0</v>
      </c>
    </row>
    <row r="734" spans="1:15" hidden="1">
      <c r="A734" s="1" t="s">
        <v>774</v>
      </c>
      <c r="B734" s="2">
        <v>44878</v>
      </c>
      <c r="C734" s="13" t="str">
        <f>TEXT(bbdd_Social_Media_Trends[[#This Row],[Post_Date]],"aaaa-mm")</f>
        <v>2022-11</v>
      </c>
      <c r="D734" s="1" t="s">
        <v>24</v>
      </c>
      <c r="E734" s="1" t="s">
        <v>52</v>
      </c>
      <c r="F734" s="1" t="s">
        <v>32</v>
      </c>
      <c r="G734" s="1" t="s">
        <v>44</v>
      </c>
      <c r="H734">
        <v>2285860</v>
      </c>
      <c r="I734">
        <v>369389</v>
      </c>
      <c r="J734">
        <v>2395</v>
      </c>
      <c r="K734">
        <v>38701</v>
      </c>
      <c r="L734">
        <f>bbdd_Social_Media_Trends[[#This Row],[Likes]]+bbdd_Social_Media_Trends[[#This Row],[Shares]]+bbdd_Social_Media_Trends[[#This Row],[Comments]]</f>
        <v>410485</v>
      </c>
      <c r="M734">
        <f>bbdd_Social_Media_Trends[[#This Row],[Interactions]]/bbdd_Social_Media_Trends[[#This Row],[Views]]</f>
        <v>0.17957573954660391</v>
      </c>
      <c r="N734" s="1" t="s">
        <v>29</v>
      </c>
      <c r="O734" s="4">
        <f t="shared" si="11"/>
        <v>0</v>
      </c>
    </row>
    <row r="735" spans="1:15" hidden="1">
      <c r="A735" s="1" t="s">
        <v>775</v>
      </c>
      <c r="B735" s="2">
        <v>44982</v>
      </c>
      <c r="C735" s="13" t="str">
        <f>TEXT(bbdd_Social_Media_Trends[[#This Row],[Post_Date]],"aaaa-mm")</f>
        <v>2023-02</v>
      </c>
      <c r="D735" s="1" t="s">
        <v>24</v>
      </c>
      <c r="E735" s="1" t="s">
        <v>46</v>
      </c>
      <c r="F735" s="1" t="s">
        <v>14</v>
      </c>
      <c r="G735" s="1" t="s">
        <v>21</v>
      </c>
      <c r="H735">
        <v>3975932</v>
      </c>
      <c r="I735">
        <v>487279</v>
      </c>
      <c r="J735">
        <v>1526</v>
      </c>
      <c r="K735">
        <v>5159</v>
      </c>
      <c r="L735">
        <f>bbdd_Social_Media_Trends[[#This Row],[Likes]]+bbdd_Social_Media_Trends[[#This Row],[Shares]]+bbdd_Social_Media_Trends[[#This Row],[Comments]]</f>
        <v>493964</v>
      </c>
      <c r="M735">
        <f>bbdd_Social_Media_Trends[[#This Row],[Interactions]]/bbdd_Social_Media_Trends[[#This Row],[Views]]</f>
        <v>0.12423854331512713</v>
      </c>
      <c r="N735" s="1" t="s">
        <v>22</v>
      </c>
      <c r="O735" s="4">
        <f t="shared" si="11"/>
        <v>0</v>
      </c>
    </row>
    <row r="736" spans="1:15">
      <c r="A736" s="1" t="s">
        <v>776</v>
      </c>
      <c r="B736" s="2">
        <v>45022</v>
      </c>
      <c r="C736" s="13" t="str">
        <f>TEXT(bbdd_Social_Media_Trends[[#This Row],[Post_Date]],"aaaa-mm")</f>
        <v>2023-04</v>
      </c>
      <c r="D736" s="1" t="s">
        <v>27</v>
      </c>
      <c r="E736" s="1" t="s">
        <v>13</v>
      </c>
      <c r="F736" s="1" t="s">
        <v>47</v>
      </c>
      <c r="G736" s="1" t="s">
        <v>21</v>
      </c>
      <c r="H736">
        <v>4214946</v>
      </c>
      <c r="I736">
        <v>464542</v>
      </c>
      <c r="J736">
        <v>72129</v>
      </c>
      <c r="K736">
        <v>43148</v>
      </c>
      <c r="L736">
        <f>bbdd_Social_Media_Trends[[#This Row],[Likes]]+bbdd_Social_Media_Trends[[#This Row],[Shares]]+bbdd_Social_Media_Trends[[#This Row],[Comments]]</f>
        <v>579819</v>
      </c>
      <c r="M736">
        <f>bbdd_Social_Media_Trends[[#This Row],[Interactions]]/bbdd_Social_Media_Trends[[#This Row],[Views]]</f>
        <v>0.13756261646056675</v>
      </c>
      <c r="N736" s="1" t="s">
        <v>22</v>
      </c>
      <c r="O736" s="4">
        <f t="shared" si="11"/>
        <v>0</v>
      </c>
    </row>
    <row r="737" spans="1:15">
      <c r="A737" s="1" t="s">
        <v>777</v>
      </c>
      <c r="B737" s="2">
        <v>45192</v>
      </c>
      <c r="C737" s="13" t="str">
        <f>TEXT(bbdd_Social_Media_Trends[[#This Row],[Post_Date]],"aaaa-mm")</f>
        <v>2023-09</v>
      </c>
      <c r="D737" s="1" t="s">
        <v>27</v>
      </c>
      <c r="E737" s="1" t="s">
        <v>13</v>
      </c>
      <c r="F737" s="1" t="s">
        <v>32</v>
      </c>
      <c r="G737" s="1" t="s">
        <v>50</v>
      </c>
      <c r="H737">
        <v>1663359</v>
      </c>
      <c r="I737">
        <v>117919</v>
      </c>
      <c r="J737">
        <v>84855</v>
      </c>
      <c r="K737">
        <v>35699</v>
      </c>
      <c r="L737">
        <f>bbdd_Social_Media_Trends[[#This Row],[Likes]]+bbdd_Social_Media_Trends[[#This Row],[Shares]]+bbdd_Social_Media_Trends[[#This Row],[Comments]]</f>
        <v>238473</v>
      </c>
      <c r="M737">
        <f>bbdd_Social_Media_Trends[[#This Row],[Interactions]]/bbdd_Social_Media_Trends[[#This Row],[Views]]</f>
        <v>0.14336832878530731</v>
      </c>
      <c r="N737" s="1" t="s">
        <v>16</v>
      </c>
      <c r="O737" s="4">
        <f t="shared" si="11"/>
        <v>0</v>
      </c>
    </row>
    <row r="738" spans="1:15" hidden="1">
      <c r="A738" s="1" t="s">
        <v>778</v>
      </c>
      <c r="B738" s="2">
        <v>44671</v>
      </c>
      <c r="C738" s="13" t="str">
        <f>TEXT(bbdd_Social_Media_Trends[[#This Row],[Post_Date]],"aaaa-mm")</f>
        <v>2022-04</v>
      </c>
      <c r="D738" s="1" t="s">
        <v>18</v>
      </c>
      <c r="E738" s="1" t="s">
        <v>59</v>
      </c>
      <c r="F738" s="1" t="s">
        <v>14</v>
      </c>
      <c r="G738" s="1" t="s">
        <v>15</v>
      </c>
      <c r="H738">
        <v>2729253</v>
      </c>
      <c r="I738">
        <v>430030</v>
      </c>
      <c r="J738">
        <v>34573</v>
      </c>
      <c r="K738">
        <v>45325</v>
      </c>
      <c r="L738">
        <f>bbdd_Social_Media_Trends[[#This Row],[Likes]]+bbdd_Social_Media_Trends[[#This Row],[Shares]]+bbdd_Social_Media_Trends[[#This Row],[Comments]]</f>
        <v>509928</v>
      </c>
      <c r="M738">
        <f>bbdd_Social_Media_Trends[[#This Row],[Interactions]]/bbdd_Social_Media_Trends[[#This Row],[Views]]</f>
        <v>0.1868379369739632</v>
      </c>
      <c r="N738" s="1" t="s">
        <v>16</v>
      </c>
      <c r="O738" s="4">
        <f t="shared" si="11"/>
        <v>0</v>
      </c>
    </row>
    <row r="739" spans="1:15" hidden="1">
      <c r="A739" s="1" t="s">
        <v>779</v>
      </c>
      <c r="B739" s="2">
        <v>45181</v>
      </c>
      <c r="C739" s="13" t="str">
        <f>TEXT(bbdd_Social_Media_Trends[[#This Row],[Post_Date]],"aaaa-mm")</f>
        <v>2023-09</v>
      </c>
      <c r="D739" s="1" t="s">
        <v>18</v>
      </c>
      <c r="E739" s="1" t="s">
        <v>46</v>
      </c>
      <c r="F739" s="1" t="s">
        <v>20</v>
      </c>
      <c r="G739" s="1" t="s">
        <v>21</v>
      </c>
      <c r="H739">
        <v>3287384</v>
      </c>
      <c r="I739">
        <v>381894</v>
      </c>
      <c r="J739">
        <v>81089</v>
      </c>
      <c r="K739">
        <v>14284</v>
      </c>
      <c r="L739">
        <f>bbdd_Social_Media_Trends[[#This Row],[Likes]]+bbdd_Social_Media_Trends[[#This Row],[Shares]]+bbdd_Social_Media_Trends[[#This Row],[Comments]]</f>
        <v>477267</v>
      </c>
      <c r="M739">
        <f>bbdd_Social_Media_Trends[[#This Row],[Interactions]]/bbdd_Social_Media_Trends[[#This Row],[Views]]</f>
        <v>0.14518139651467549</v>
      </c>
      <c r="N739" s="1" t="s">
        <v>22</v>
      </c>
      <c r="O739" s="4">
        <f t="shared" si="11"/>
        <v>0</v>
      </c>
    </row>
    <row r="740" spans="1:15" hidden="1">
      <c r="A740" s="1" t="s">
        <v>780</v>
      </c>
      <c r="B740" s="2">
        <v>44597</v>
      </c>
      <c r="C740" s="13" t="str">
        <f>TEXT(bbdd_Social_Media_Trends[[#This Row],[Post_Date]],"aaaa-mm")</f>
        <v>2022-02</v>
      </c>
      <c r="D740" s="1" t="s">
        <v>12</v>
      </c>
      <c r="E740" s="1" t="s">
        <v>35</v>
      </c>
      <c r="F740" s="1" t="s">
        <v>20</v>
      </c>
      <c r="G740" s="1" t="s">
        <v>15</v>
      </c>
      <c r="H740">
        <v>2541850</v>
      </c>
      <c r="I740">
        <v>297473</v>
      </c>
      <c r="J740">
        <v>72482</v>
      </c>
      <c r="K740">
        <v>13708</v>
      </c>
      <c r="L740">
        <f>bbdd_Social_Media_Trends[[#This Row],[Likes]]+bbdd_Social_Media_Trends[[#This Row],[Shares]]+bbdd_Social_Media_Trends[[#This Row],[Comments]]</f>
        <v>383663</v>
      </c>
      <c r="M740">
        <f>bbdd_Social_Media_Trends[[#This Row],[Interactions]]/bbdd_Social_Media_Trends[[#This Row],[Views]]</f>
        <v>0.15093848968271142</v>
      </c>
      <c r="N740" s="1" t="s">
        <v>22</v>
      </c>
      <c r="O740" s="4">
        <f t="shared" si="11"/>
        <v>0</v>
      </c>
    </row>
    <row r="741" spans="1:15" hidden="1">
      <c r="A741" s="1" t="s">
        <v>781</v>
      </c>
      <c r="B741" s="2">
        <v>44618</v>
      </c>
      <c r="C741" s="13" t="str">
        <f>TEXT(bbdd_Social_Media_Trends[[#This Row],[Post_Date]],"aaaa-mm")</f>
        <v>2022-02</v>
      </c>
      <c r="D741" s="1" t="s">
        <v>24</v>
      </c>
      <c r="E741" s="1" t="s">
        <v>59</v>
      </c>
      <c r="F741" s="1" t="s">
        <v>20</v>
      </c>
      <c r="G741" s="1" t="s">
        <v>15</v>
      </c>
      <c r="H741">
        <v>3673846</v>
      </c>
      <c r="I741">
        <v>380160</v>
      </c>
      <c r="J741">
        <v>79459</v>
      </c>
      <c r="K741">
        <v>21769</v>
      </c>
      <c r="L741">
        <f>bbdd_Social_Media_Trends[[#This Row],[Likes]]+bbdd_Social_Media_Trends[[#This Row],[Shares]]+bbdd_Social_Media_Trends[[#This Row],[Comments]]</f>
        <v>481388</v>
      </c>
      <c r="M741">
        <f>bbdd_Social_Media_Trends[[#This Row],[Interactions]]/bbdd_Social_Media_Trends[[#This Row],[Views]]</f>
        <v>0.13103107751386422</v>
      </c>
      <c r="N741" s="1" t="s">
        <v>16</v>
      </c>
      <c r="O741" s="4">
        <f t="shared" si="11"/>
        <v>0</v>
      </c>
    </row>
    <row r="742" spans="1:15" hidden="1">
      <c r="A742" s="1" t="s">
        <v>782</v>
      </c>
      <c r="B742" s="2">
        <v>45094</v>
      </c>
      <c r="C742" s="13" t="str">
        <f>TEXT(bbdd_Social_Media_Trends[[#This Row],[Post_Date]],"aaaa-mm")</f>
        <v>2023-06</v>
      </c>
      <c r="D742" s="1" t="s">
        <v>18</v>
      </c>
      <c r="E742" s="1" t="s">
        <v>31</v>
      </c>
      <c r="F742" s="1" t="s">
        <v>20</v>
      </c>
      <c r="G742" s="1" t="s">
        <v>21</v>
      </c>
      <c r="H742">
        <v>1418058</v>
      </c>
      <c r="I742">
        <v>404349</v>
      </c>
      <c r="J742">
        <v>98335</v>
      </c>
      <c r="K742">
        <v>45229</v>
      </c>
      <c r="L742">
        <f>bbdd_Social_Media_Trends[[#This Row],[Likes]]+bbdd_Social_Media_Trends[[#This Row],[Shares]]+bbdd_Social_Media_Trends[[#This Row],[Comments]]</f>
        <v>547913</v>
      </c>
      <c r="M742">
        <f>bbdd_Social_Media_Trends[[#This Row],[Interactions]]/bbdd_Social_Media_Trends[[#This Row],[Views]]</f>
        <v>0.3863826444334435</v>
      </c>
      <c r="N742" s="1" t="s">
        <v>29</v>
      </c>
      <c r="O742" s="4">
        <f t="shared" si="11"/>
        <v>0</v>
      </c>
    </row>
    <row r="743" spans="1:15">
      <c r="A743" s="1" t="s">
        <v>783</v>
      </c>
      <c r="B743" s="2">
        <v>44982</v>
      </c>
      <c r="C743" s="13" t="str">
        <f>TEXT(bbdd_Social_Media_Trends[[#This Row],[Post_Date]],"aaaa-mm")</f>
        <v>2023-02</v>
      </c>
      <c r="D743" s="1" t="s">
        <v>27</v>
      </c>
      <c r="E743" s="1" t="s">
        <v>59</v>
      </c>
      <c r="F743" s="1" t="s">
        <v>14</v>
      </c>
      <c r="G743" s="1" t="s">
        <v>15</v>
      </c>
      <c r="H743">
        <v>4349698</v>
      </c>
      <c r="I743">
        <v>136364</v>
      </c>
      <c r="J743">
        <v>60484</v>
      </c>
      <c r="K743">
        <v>26278</v>
      </c>
      <c r="L743">
        <f>bbdd_Social_Media_Trends[[#This Row],[Likes]]+bbdd_Social_Media_Trends[[#This Row],[Shares]]+bbdd_Social_Media_Trends[[#This Row],[Comments]]</f>
        <v>223126</v>
      </c>
      <c r="M743">
        <f>bbdd_Social_Media_Trends[[#This Row],[Interactions]]/bbdd_Social_Media_Trends[[#This Row],[Views]]</f>
        <v>5.1296894634983853E-2</v>
      </c>
      <c r="N743" s="1" t="s">
        <v>16</v>
      </c>
      <c r="O743" s="4">
        <f t="shared" si="11"/>
        <v>0</v>
      </c>
    </row>
    <row r="744" spans="1:15">
      <c r="A744" s="1" t="s">
        <v>784</v>
      </c>
      <c r="B744" s="2">
        <v>44729</v>
      </c>
      <c r="C744" s="13" t="str">
        <f>TEXT(bbdd_Social_Media_Trends[[#This Row],[Post_Date]],"aaaa-mm")</f>
        <v>2022-06</v>
      </c>
      <c r="D744" s="1" t="s">
        <v>27</v>
      </c>
      <c r="E744" s="1" t="s">
        <v>49</v>
      </c>
      <c r="F744" s="1" t="s">
        <v>32</v>
      </c>
      <c r="G744" s="1" t="s">
        <v>50</v>
      </c>
      <c r="H744">
        <v>326305</v>
      </c>
      <c r="I744">
        <v>291820</v>
      </c>
      <c r="J744">
        <v>8695</v>
      </c>
      <c r="K744">
        <v>48023</v>
      </c>
      <c r="L744">
        <f>bbdd_Social_Media_Trends[[#This Row],[Likes]]+bbdd_Social_Media_Trends[[#This Row],[Shares]]+bbdd_Social_Media_Trends[[#This Row],[Comments]]</f>
        <v>348538</v>
      </c>
      <c r="M744">
        <f>bbdd_Social_Media_Trends[[#This Row],[Interactions]]/bbdd_Social_Media_Trends[[#This Row],[Views]]</f>
        <v>1.0681356399687409</v>
      </c>
      <c r="N744" s="1" t="s">
        <v>29</v>
      </c>
      <c r="O744" s="4">
        <f t="shared" si="11"/>
        <v>0</v>
      </c>
    </row>
    <row r="745" spans="1:15" hidden="1">
      <c r="A745" s="1" t="s">
        <v>785</v>
      </c>
      <c r="B745" s="2">
        <v>44816</v>
      </c>
      <c r="C745" s="13" t="str">
        <f>TEXT(bbdd_Social_Media_Trends[[#This Row],[Post_Date]],"aaaa-mm")</f>
        <v>2022-09</v>
      </c>
      <c r="D745" s="1" t="s">
        <v>24</v>
      </c>
      <c r="E745" s="1" t="s">
        <v>13</v>
      </c>
      <c r="F745" s="1" t="s">
        <v>41</v>
      </c>
      <c r="G745" s="1" t="s">
        <v>60</v>
      </c>
      <c r="H745">
        <v>2656794</v>
      </c>
      <c r="I745">
        <v>311147</v>
      </c>
      <c r="J745">
        <v>27434</v>
      </c>
      <c r="K745">
        <v>13837</v>
      </c>
      <c r="L745">
        <f>bbdd_Social_Media_Trends[[#This Row],[Likes]]+bbdd_Social_Media_Trends[[#This Row],[Shares]]+bbdd_Social_Media_Trends[[#This Row],[Comments]]</f>
        <v>352418</v>
      </c>
      <c r="M745">
        <f>bbdd_Social_Media_Trends[[#This Row],[Interactions]]/bbdd_Social_Media_Trends[[#This Row],[Views]]</f>
        <v>0.13264784548595035</v>
      </c>
      <c r="N745" s="1" t="s">
        <v>16</v>
      </c>
      <c r="O745" s="4">
        <f t="shared" si="11"/>
        <v>0</v>
      </c>
    </row>
    <row r="746" spans="1:15" hidden="1">
      <c r="A746" s="1" t="s">
        <v>786</v>
      </c>
      <c r="B746" s="2">
        <v>44845</v>
      </c>
      <c r="C746" s="13" t="str">
        <f>TEXT(bbdd_Social_Media_Trends[[#This Row],[Post_Date]],"aaaa-mm")</f>
        <v>2022-10</v>
      </c>
      <c r="D746" s="1" t="s">
        <v>12</v>
      </c>
      <c r="E746" s="1" t="s">
        <v>59</v>
      </c>
      <c r="F746" s="1" t="s">
        <v>47</v>
      </c>
      <c r="G746" s="1" t="s">
        <v>37</v>
      </c>
      <c r="H746">
        <v>605914</v>
      </c>
      <c r="I746">
        <v>74898</v>
      </c>
      <c r="J746">
        <v>3683</v>
      </c>
      <c r="K746">
        <v>26862</v>
      </c>
      <c r="L746">
        <f>bbdd_Social_Media_Trends[[#This Row],[Likes]]+bbdd_Social_Media_Trends[[#This Row],[Shares]]+bbdd_Social_Media_Trends[[#This Row],[Comments]]</f>
        <v>105443</v>
      </c>
      <c r="M746">
        <f>bbdd_Social_Media_Trends[[#This Row],[Interactions]]/bbdd_Social_Media_Trends[[#This Row],[Views]]</f>
        <v>0.17402304617486969</v>
      </c>
      <c r="N746" s="1" t="s">
        <v>16</v>
      </c>
      <c r="O746" s="4">
        <f t="shared" si="11"/>
        <v>0</v>
      </c>
    </row>
    <row r="747" spans="1:15" hidden="1">
      <c r="A747" s="1" t="s">
        <v>787</v>
      </c>
      <c r="B747" s="2">
        <v>44860</v>
      </c>
      <c r="C747" s="13" t="str">
        <f>TEXT(bbdd_Social_Media_Trends[[#This Row],[Post_Date]],"aaaa-mm")</f>
        <v>2022-10</v>
      </c>
      <c r="D747" s="1" t="s">
        <v>24</v>
      </c>
      <c r="E747" s="1" t="s">
        <v>59</v>
      </c>
      <c r="F747" s="1" t="s">
        <v>41</v>
      </c>
      <c r="G747" s="1" t="s">
        <v>15</v>
      </c>
      <c r="H747">
        <v>3015306</v>
      </c>
      <c r="I747">
        <v>110140</v>
      </c>
      <c r="J747">
        <v>14231</v>
      </c>
      <c r="K747">
        <v>21543</v>
      </c>
      <c r="L747">
        <f>bbdd_Social_Media_Trends[[#This Row],[Likes]]+bbdd_Social_Media_Trends[[#This Row],[Shares]]+bbdd_Social_Media_Trends[[#This Row],[Comments]]</f>
        <v>145914</v>
      </c>
      <c r="M747">
        <f>bbdd_Social_Media_Trends[[#This Row],[Interactions]]/bbdd_Social_Media_Trends[[#This Row],[Views]]</f>
        <v>4.8391108564105931E-2</v>
      </c>
      <c r="N747" s="1" t="s">
        <v>22</v>
      </c>
      <c r="O747" s="4">
        <f t="shared" si="11"/>
        <v>0</v>
      </c>
    </row>
    <row r="748" spans="1:15" hidden="1">
      <c r="A748" s="1" t="s">
        <v>788</v>
      </c>
      <c r="B748" s="2">
        <v>45171</v>
      </c>
      <c r="C748" s="13" t="str">
        <f>TEXT(bbdd_Social_Media_Trends[[#This Row],[Post_Date]],"aaaa-mm")</f>
        <v>2023-09</v>
      </c>
      <c r="D748" s="1" t="s">
        <v>18</v>
      </c>
      <c r="E748" s="1" t="s">
        <v>35</v>
      </c>
      <c r="F748" s="1" t="s">
        <v>36</v>
      </c>
      <c r="G748" s="1" t="s">
        <v>60</v>
      </c>
      <c r="H748">
        <v>1219230</v>
      </c>
      <c r="I748">
        <v>350006</v>
      </c>
      <c r="J748">
        <v>94280</v>
      </c>
      <c r="K748">
        <v>32133</v>
      </c>
      <c r="L748">
        <f>bbdd_Social_Media_Trends[[#This Row],[Likes]]+bbdd_Social_Media_Trends[[#This Row],[Shares]]+bbdd_Social_Media_Trends[[#This Row],[Comments]]</f>
        <v>476419</v>
      </c>
      <c r="M748">
        <f>bbdd_Social_Media_Trends[[#This Row],[Interactions]]/bbdd_Social_Media_Trends[[#This Row],[Views]]</f>
        <v>0.39075400047571007</v>
      </c>
      <c r="N748" s="1" t="s">
        <v>22</v>
      </c>
      <c r="O748" s="4">
        <f t="shared" si="11"/>
        <v>0</v>
      </c>
    </row>
    <row r="749" spans="1:15">
      <c r="A749" s="1" t="s">
        <v>789</v>
      </c>
      <c r="B749" s="2">
        <v>44861</v>
      </c>
      <c r="C749" s="13" t="str">
        <f>TEXT(bbdd_Social_Media_Trends[[#This Row],[Post_Date]],"aaaa-mm")</f>
        <v>2022-10</v>
      </c>
      <c r="D749" s="1" t="s">
        <v>27</v>
      </c>
      <c r="E749" s="1" t="s">
        <v>13</v>
      </c>
      <c r="F749" s="1" t="s">
        <v>41</v>
      </c>
      <c r="G749" s="1" t="s">
        <v>25</v>
      </c>
      <c r="H749">
        <v>2551155</v>
      </c>
      <c r="I749">
        <v>88083</v>
      </c>
      <c r="J749">
        <v>9939</v>
      </c>
      <c r="K749">
        <v>37380</v>
      </c>
      <c r="L749">
        <f>bbdd_Social_Media_Trends[[#This Row],[Likes]]+bbdd_Social_Media_Trends[[#This Row],[Shares]]+bbdd_Social_Media_Trends[[#This Row],[Comments]]</f>
        <v>135402</v>
      </c>
      <c r="M749">
        <f>bbdd_Social_Media_Trends[[#This Row],[Interactions]]/bbdd_Social_Media_Trends[[#This Row],[Views]]</f>
        <v>5.3074783774408059E-2</v>
      </c>
      <c r="N749" s="1" t="s">
        <v>29</v>
      </c>
      <c r="O749" s="4">
        <f t="shared" si="11"/>
        <v>0</v>
      </c>
    </row>
    <row r="750" spans="1:15" hidden="1">
      <c r="A750" s="1" t="s">
        <v>790</v>
      </c>
      <c r="B750" s="2">
        <v>44737</v>
      </c>
      <c r="C750" s="13" t="str">
        <f>TEXT(bbdd_Social_Media_Trends[[#This Row],[Post_Date]],"aaaa-mm")</f>
        <v>2022-06</v>
      </c>
      <c r="D750" s="1" t="s">
        <v>24</v>
      </c>
      <c r="E750" s="1" t="s">
        <v>59</v>
      </c>
      <c r="F750" s="1" t="s">
        <v>32</v>
      </c>
      <c r="G750" s="1" t="s">
        <v>37</v>
      </c>
      <c r="H750">
        <v>2647569</v>
      </c>
      <c r="I750">
        <v>195333</v>
      </c>
      <c r="J750">
        <v>41306</v>
      </c>
      <c r="K750">
        <v>22434</v>
      </c>
      <c r="L750">
        <f>bbdd_Social_Media_Trends[[#This Row],[Likes]]+bbdd_Social_Media_Trends[[#This Row],[Shares]]+bbdd_Social_Media_Trends[[#This Row],[Comments]]</f>
        <v>259073</v>
      </c>
      <c r="M750">
        <f>bbdd_Social_Media_Trends[[#This Row],[Interactions]]/bbdd_Social_Media_Trends[[#This Row],[Views]]</f>
        <v>9.7853162656006326E-2</v>
      </c>
      <c r="N750" s="1" t="s">
        <v>22</v>
      </c>
      <c r="O750" s="4">
        <f t="shared" si="11"/>
        <v>0</v>
      </c>
    </row>
    <row r="751" spans="1:15" hidden="1">
      <c r="A751" s="1" t="s">
        <v>791</v>
      </c>
      <c r="B751" s="2">
        <v>44975</v>
      </c>
      <c r="C751" s="13" t="str">
        <f>TEXT(bbdd_Social_Media_Trends[[#This Row],[Post_Date]],"aaaa-mm")</f>
        <v>2023-02</v>
      </c>
      <c r="D751" s="1" t="s">
        <v>24</v>
      </c>
      <c r="E751" s="1" t="s">
        <v>39</v>
      </c>
      <c r="F751" s="1" t="s">
        <v>32</v>
      </c>
      <c r="G751" s="1" t="s">
        <v>21</v>
      </c>
      <c r="H751">
        <v>3575067</v>
      </c>
      <c r="I751">
        <v>404847</v>
      </c>
      <c r="J751">
        <v>77440</v>
      </c>
      <c r="K751">
        <v>9922</v>
      </c>
      <c r="L751">
        <f>bbdd_Social_Media_Trends[[#This Row],[Likes]]+bbdd_Social_Media_Trends[[#This Row],[Shares]]+bbdd_Social_Media_Trends[[#This Row],[Comments]]</f>
        <v>492209</v>
      </c>
      <c r="M751">
        <f>bbdd_Social_Media_Trends[[#This Row],[Interactions]]/bbdd_Social_Media_Trends[[#This Row],[Views]]</f>
        <v>0.13767825889696614</v>
      </c>
      <c r="N751" s="1" t="s">
        <v>29</v>
      </c>
      <c r="O751" s="4">
        <f t="shared" si="11"/>
        <v>0</v>
      </c>
    </row>
    <row r="752" spans="1:15" hidden="1">
      <c r="A752" s="1" t="s">
        <v>792</v>
      </c>
      <c r="B752" s="2">
        <v>45168</v>
      </c>
      <c r="C752" s="13" t="str">
        <f>TEXT(bbdd_Social_Media_Trends[[#This Row],[Post_Date]],"aaaa-mm")</f>
        <v>2023-08</v>
      </c>
      <c r="D752" s="1" t="s">
        <v>24</v>
      </c>
      <c r="E752" s="1" t="s">
        <v>13</v>
      </c>
      <c r="F752" s="1" t="s">
        <v>14</v>
      </c>
      <c r="G752" s="1" t="s">
        <v>60</v>
      </c>
      <c r="H752">
        <v>2335946</v>
      </c>
      <c r="I752">
        <v>104895</v>
      </c>
      <c r="J752">
        <v>75750</v>
      </c>
      <c r="K752">
        <v>8793</v>
      </c>
      <c r="L752">
        <f>bbdd_Social_Media_Trends[[#This Row],[Likes]]+bbdd_Social_Media_Trends[[#This Row],[Shares]]+bbdd_Social_Media_Trends[[#This Row],[Comments]]</f>
        <v>189438</v>
      </c>
      <c r="M752">
        <f>bbdd_Social_Media_Trends[[#This Row],[Interactions]]/bbdd_Social_Media_Trends[[#This Row],[Views]]</f>
        <v>8.1096908918271232E-2</v>
      </c>
      <c r="N752" s="1" t="s">
        <v>29</v>
      </c>
      <c r="O752" s="4">
        <f t="shared" si="11"/>
        <v>0</v>
      </c>
    </row>
    <row r="753" spans="1:15" hidden="1">
      <c r="A753" s="1" t="s">
        <v>793</v>
      </c>
      <c r="B753" s="2">
        <v>44833</v>
      </c>
      <c r="C753" s="13" t="str">
        <f>TEXT(bbdd_Social_Media_Trends[[#This Row],[Post_Date]],"aaaa-mm")</f>
        <v>2022-09</v>
      </c>
      <c r="D753" s="1" t="s">
        <v>24</v>
      </c>
      <c r="E753" s="1" t="s">
        <v>19</v>
      </c>
      <c r="F753" s="1" t="s">
        <v>47</v>
      </c>
      <c r="G753" s="1" t="s">
        <v>44</v>
      </c>
      <c r="H753">
        <v>1977550</v>
      </c>
      <c r="I753">
        <v>457727</v>
      </c>
      <c r="J753">
        <v>47967</v>
      </c>
      <c r="K753">
        <v>40004</v>
      </c>
      <c r="L753">
        <f>bbdd_Social_Media_Trends[[#This Row],[Likes]]+bbdd_Social_Media_Trends[[#This Row],[Shares]]+bbdd_Social_Media_Trends[[#This Row],[Comments]]</f>
        <v>545698</v>
      </c>
      <c r="M753">
        <f>bbdd_Social_Media_Trends[[#This Row],[Interactions]]/bbdd_Social_Media_Trends[[#This Row],[Views]]</f>
        <v>0.27594649945639804</v>
      </c>
      <c r="N753" s="1" t="s">
        <v>22</v>
      </c>
      <c r="O753" s="4">
        <f t="shared" si="11"/>
        <v>0</v>
      </c>
    </row>
    <row r="754" spans="1:15" hidden="1">
      <c r="A754" s="1" t="s">
        <v>794</v>
      </c>
      <c r="B754" s="2">
        <v>44582</v>
      </c>
      <c r="C754" s="13" t="str">
        <f>TEXT(bbdd_Social_Media_Trends[[#This Row],[Post_Date]],"aaaa-mm")</f>
        <v>2022-01</v>
      </c>
      <c r="D754" s="1" t="s">
        <v>24</v>
      </c>
      <c r="E754" s="1" t="s">
        <v>59</v>
      </c>
      <c r="F754" s="1" t="s">
        <v>20</v>
      </c>
      <c r="G754" s="1" t="s">
        <v>15</v>
      </c>
      <c r="H754">
        <v>764769</v>
      </c>
      <c r="I754">
        <v>162101</v>
      </c>
      <c r="J754">
        <v>30721</v>
      </c>
      <c r="K754">
        <v>41293</v>
      </c>
      <c r="L754">
        <f>bbdd_Social_Media_Trends[[#This Row],[Likes]]+bbdd_Social_Media_Trends[[#This Row],[Shares]]+bbdd_Social_Media_Trends[[#This Row],[Comments]]</f>
        <v>234115</v>
      </c>
      <c r="M754">
        <f>bbdd_Social_Media_Trends[[#This Row],[Interactions]]/bbdd_Social_Media_Trends[[#This Row],[Views]]</f>
        <v>0.30612511751914628</v>
      </c>
      <c r="N754" s="1" t="s">
        <v>16</v>
      </c>
      <c r="O754" s="4">
        <f t="shared" si="11"/>
        <v>0</v>
      </c>
    </row>
    <row r="755" spans="1:15">
      <c r="A755" s="1" t="s">
        <v>795</v>
      </c>
      <c r="B755" s="2">
        <v>45085</v>
      </c>
      <c r="C755" s="13" t="str">
        <f>TEXT(bbdd_Social_Media_Trends[[#This Row],[Post_Date]],"aaaa-mm")</f>
        <v>2023-06</v>
      </c>
      <c r="D755" s="1" t="s">
        <v>27</v>
      </c>
      <c r="E755" s="1" t="s">
        <v>57</v>
      </c>
      <c r="F755" s="1" t="s">
        <v>14</v>
      </c>
      <c r="G755" s="1" t="s">
        <v>50</v>
      </c>
      <c r="H755">
        <v>3620429</v>
      </c>
      <c r="I755">
        <v>22477</v>
      </c>
      <c r="J755">
        <v>23839</v>
      </c>
      <c r="K755">
        <v>25541</v>
      </c>
      <c r="L755">
        <f>bbdd_Social_Media_Trends[[#This Row],[Likes]]+bbdd_Social_Media_Trends[[#This Row],[Shares]]+bbdd_Social_Media_Trends[[#This Row],[Comments]]</f>
        <v>71857</v>
      </c>
      <c r="M755">
        <f>bbdd_Social_Media_Trends[[#This Row],[Interactions]]/bbdd_Social_Media_Trends[[#This Row],[Views]]</f>
        <v>1.9847647889241857E-2</v>
      </c>
      <c r="N755" s="1" t="s">
        <v>29</v>
      </c>
      <c r="O755" s="4">
        <f t="shared" si="11"/>
        <v>0</v>
      </c>
    </row>
    <row r="756" spans="1:15" hidden="1">
      <c r="A756" s="1" t="s">
        <v>796</v>
      </c>
      <c r="B756" s="2">
        <v>44591</v>
      </c>
      <c r="C756" s="13" t="str">
        <f>TEXT(bbdd_Social_Media_Trends[[#This Row],[Post_Date]],"aaaa-mm")</f>
        <v>2022-01</v>
      </c>
      <c r="D756" s="1" t="s">
        <v>24</v>
      </c>
      <c r="E756" s="1" t="s">
        <v>57</v>
      </c>
      <c r="F756" s="1" t="s">
        <v>47</v>
      </c>
      <c r="G756" s="1" t="s">
        <v>15</v>
      </c>
      <c r="H756">
        <v>3485025</v>
      </c>
      <c r="I756">
        <v>246513</v>
      </c>
      <c r="J756">
        <v>4761</v>
      </c>
      <c r="K756">
        <v>27120</v>
      </c>
      <c r="L756">
        <f>bbdd_Social_Media_Trends[[#This Row],[Likes]]+bbdd_Social_Media_Trends[[#This Row],[Shares]]+bbdd_Social_Media_Trends[[#This Row],[Comments]]</f>
        <v>278394</v>
      </c>
      <c r="M756">
        <f>bbdd_Social_Media_Trends[[#This Row],[Interactions]]/bbdd_Social_Media_Trends[[#This Row],[Views]]</f>
        <v>7.9882927669098505E-2</v>
      </c>
      <c r="N756" s="1" t="s">
        <v>22</v>
      </c>
      <c r="O756" s="4">
        <f t="shared" si="11"/>
        <v>0</v>
      </c>
    </row>
    <row r="757" spans="1:15" hidden="1">
      <c r="A757" s="1" t="s">
        <v>797</v>
      </c>
      <c r="B757" s="2">
        <v>45120</v>
      </c>
      <c r="C757" s="13" t="str">
        <f>TEXT(bbdd_Social_Media_Trends[[#This Row],[Post_Date]],"aaaa-mm")</f>
        <v>2023-07</v>
      </c>
      <c r="D757" s="1" t="s">
        <v>12</v>
      </c>
      <c r="E757" s="1" t="s">
        <v>19</v>
      </c>
      <c r="F757" s="1" t="s">
        <v>47</v>
      </c>
      <c r="G757" s="1" t="s">
        <v>60</v>
      </c>
      <c r="H757">
        <v>4468711</v>
      </c>
      <c r="I757">
        <v>355075</v>
      </c>
      <c r="J757">
        <v>72834</v>
      </c>
      <c r="K757">
        <v>22022</v>
      </c>
      <c r="L757">
        <f>bbdd_Social_Media_Trends[[#This Row],[Likes]]+bbdd_Social_Media_Trends[[#This Row],[Shares]]+bbdd_Social_Media_Trends[[#This Row],[Comments]]</f>
        <v>449931</v>
      </c>
      <c r="M757">
        <f>bbdd_Social_Media_Trends[[#This Row],[Interactions]]/bbdd_Social_Media_Trends[[#This Row],[Views]]</f>
        <v>0.1006847388430355</v>
      </c>
      <c r="N757" s="1" t="s">
        <v>16</v>
      </c>
      <c r="O757" s="4">
        <f t="shared" si="11"/>
        <v>0</v>
      </c>
    </row>
    <row r="758" spans="1:15" hidden="1">
      <c r="A758" s="1" t="s">
        <v>798</v>
      </c>
      <c r="B758" s="2">
        <v>45225</v>
      </c>
      <c r="C758" s="13" t="str">
        <f>TEXT(bbdd_Social_Media_Trends[[#This Row],[Post_Date]],"aaaa-mm")</f>
        <v>2023-10</v>
      </c>
      <c r="D758" s="1" t="s">
        <v>18</v>
      </c>
      <c r="E758" s="1" t="s">
        <v>52</v>
      </c>
      <c r="F758" s="1" t="s">
        <v>32</v>
      </c>
      <c r="G758" s="1" t="s">
        <v>37</v>
      </c>
      <c r="H758">
        <v>1492331</v>
      </c>
      <c r="I758">
        <v>319292</v>
      </c>
      <c r="J758">
        <v>58566</v>
      </c>
      <c r="K758">
        <v>8303</v>
      </c>
      <c r="L758">
        <f>bbdd_Social_Media_Trends[[#This Row],[Likes]]+bbdd_Social_Media_Trends[[#This Row],[Shares]]+bbdd_Social_Media_Trends[[#This Row],[Comments]]</f>
        <v>386161</v>
      </c>
      <c r="M758">
        <f>bbdd_Social_Media_Trends[[#This Row],[Interactions]]/bbdd_Social_Media_Trends[[#This Row],[Views]]</f>
        <v>0.25876363889780485</v>
      </c>
      <c r="N758" s="1" t="s">
        <v>22</v>
      </c>
      <c r="O758" s="4">
        <f t="shared" si="11"/>
        <v>0</v>
      </c>
    </row>
    <row r="759" spans="1:15" hidden="1">
      <c r="A759" s="1" t="s">
        <v>799</v>
      </c>
      <c r="B759" s="2">
        <v>44716</v>
      </c>
      <c r="C759" s="13" t="str">
        <f>TEXT(bbdd_Social_Media_Trends[[#This Row],[Post_Date]],"aaaa-mm")</f>
        <v>2022-06</v>
      </c>
      <c r="D759" s="1" t="s">
        <v>18</v>
      </c>
      <c r="E759" s="1" t="s">
        <v>35</v>
      </c>
      <c r="F759" s="1" t="s">
        <v>20</v>
      </c>
      <c r="G759" s="1" t="s">
        <v>15</v>
      </c>
      <c r="H759">
        <v>4522021</v>
      </c>
      <c r="I759">
        <v>494856</v>
      </c>
      <c r="J759">
        <v>7995</v>
      </c>
      <c r="K759">
        <v>29137</v>
      </c>
      <c r="L759">
        <f>bbdd_Social_Media_Trends[[#This Row],[Likes]]+bbdd_Social_Media_Trends[[#This Row],[Shares]]+bbdd_Social_Media_Trends[[#This Row],[Comments]]</f>
        <v>531988</v>
      </c>
      <c r="M759">
        <f>bbdd_Social_Media_Trends[[#This Row],[Interactions]]/bbdd_Social_Media_Trends[[#This Row],[Views]]</f>
        <v>0.11764385879676366</v>
      </c>
      <c r="N759" s="1" t="s">
        <v>16</v>
      </c>
      <c r="O759" s="4">
        <f t="shared" si="11"/>
        <v>0</v>
      </c>
    </row>
    <row r="760" spans="1:15" hidden="1">
      <c r="A760" s="1" t="s">
        <v>800</v>
      </c>
      <c r="B760" s="2">
        <v>45128</v>
      </c>
      <c r="C760" s="13" t="str">
        <f>TEXT(bbdd_Social_Media_Trends[[#This Row],[Post_Date]],"aaaa-mm")</f>
        <v>2023-07</v>
      </c>
      <c r="D760" s="1" t="s">
        <v>18</v>
      </c>
      <c r="E760" s="1" t="s">
        <v>13</v>
      </c>
      <c r="F760" s="1" t="s">
        <v>36</v>
      </c>
      <c r="G760" s="1" t="s">
        <v>60</v>
      </c>
      <c r="H760">
        <v>845352</v>
      </c>
      <c r="I760">
        <v>425767</v>
      </c>
      <c r="J760">
        <v>96744</v>
      </c>
      <c r="K760">
        <v>44548</v>
      </c>
      <c r="L760">
        <f>bbdd_Social_Media_Trends[[#This Row],[Likes]]+bbdd_Social_Media_Trends[[#This Row],[Shares]]+bbdd_Social_Media_Trends[[#This Row],[Comments]]</f>
        <v>567059</v>
      </c>
      <c r="M760">
        <f>bbdd_Social_Media_Trends[[#This Row],[Interactions]]/bbdd_Social_Media_Trends[[#This Row],[Views]]</f>
        <v>0.67079630733706197</v>
      </c>
      <c r="N760" s="1" t="s">
        <v>16</v>
      </c>
      <c r="O760" s="4">
        <f t="shared" si="11"/>
        <v>0</v>
      </c>
    </row>
    <row r="761" spans="1:15" hidden="1">
      <c r="A761" s="1" t="s">
        <v>801</v>
      </c>
      <c r="B761" s="2">
        <v>44984</v>
      </c>
      <c r="C761" s="13" t="str">
        <f>TEXT(bbdd_Social_Media_Trends[[#This Row],[Post_Date]],"aaaa-mm")</f>
        <v>2023-02</v>
      </c>
      <c r="D761" s="1" t="s">
        <v>12</v>
      </c>
      <c r="E761" s="1" t="s">
        <v>31</v>
      </c>
      <c r="F761" s="1" t="s">
        <v>32</v>
      </c>
      <c r="G761" s="1" t="s">
        <v>28</v>
      </c>
      <c r="H761">
        <v>3983567</v>
      </c>
      <c r="I761">
        <v>126215</v>
      </c>
      <c r="J761">
        <v>30951</v>
      </c>
      <c r="K761">
        <v>9592</v>
      </c>
      <c r="L761">
        <f>bbdd_Social_Media_Trends[[#This Row],[Likes]]+bbdd_Social_Media_Trends[[#This Row],[Shares]]+bbdd_Social_Media_Trends[[#This Row],[Comments]]</f>
        <v>166758</v>
      </c>
      <c r="M761">
        <f>bbdd_Social_Media_Trends[[#This Row],[Interactions]]/bbdd_Social_Media_Trends[[#This Row],[Views]]</f>
        <v>4.1861477414588483E-2</v>
      </c>
      <c r="N761" s="1" t="s">
        <v>22</v>
      </c>
      <c r="O761" s="4">
        <f t="shared" si="11"/>
        <v>0</v>
      </c>
    </row>
    <row r="762" spans="1:15" hidden="1">
      <c r="A762" s="1" t="s">
        <v>802</v>
      </c>
      <c r="B762" s="2">
        <v>44630</v>
      </c>
      <c r="C762" s="13" t="str">
        <f>TEXT(bbdd_Social_Media_Trends[[#This Row],[Post_Date]],"aaaa-mm")</f>
        <v>2022-03</v>
      </c>
      <c r="D762" s="1" t="s">
        <v>18</v>
      </c>
      <c r="E762" s="1" t="s">
        <v>57</v>
      </c>
      <c r="F762" s="1" t="s">
        <v>47</v>
      </c>
      <c r="G762" s="1" t="s">
        <v>28</v>
      </c>
      <c r="H762">
        <v>4975026</v>
      </c>
      <c r="I762">
        <v>113245</v>
      </c>
      <c r="J762">
        <v>73842</v>
      </c>
      <c r="K762">
        <v>39396</v>
      </c>
      <c r="L762">
        <f>bbdd_Social_Media_Trends[[#This Row],[Likes]]+bbdd_Social_Media_Trends[[#This Row],[Shares]]+bbdd_Social_Media_Trends[[#This Row],[Comments]]</f>
        <v>226483</v>
      </c>
      <c r="M762">
        <f>bbdd_Social_Media_Trends[[#This Row],[Interactions]]/bbdd_Social_Media_Trends[[#This Row],[Views]]</f>
        <v>4.5523983191243622E-2</v>
      </c>
      <c r="N762" s="1" t="s">
        <v>22</v>
      </c>
      <c r="O762" s="4">
        <f t="shared" si="11"/>
        <v>0</v>
      </c>
    </row>
    <row r="763" spans="1:15" hidden="1">
      <c r="A763" s="1" t="s">
        <v>803</v>
      </c>
      <c r="B763" s="2">
        <v>44747</v>
      </c>
      <c r="C763" s="13" t="str">
        <f>TEXT(bbdd_Social_Media_Trends[[#This Row],[Post_Date]],"aaaa-mm")</f>
        <v>2022-07</v>
      </c>
      <c r="D763" s="1" t="s">
        <v>18</v>
      </c>
      <c r="E763" s="1" t="s">
        <v>19</v>
      </c>
      <c r="F763" s="1" t="s">
        <v>36</v>
      </c>
      <c r="G763" s="1" t="s">
        <v>25</v>
      </c>
      <c r="H763">
        <v>407083</v>
      </c>
      <c r="I763">
        <v>378368</v>
      </c>
      <c r="J763">
        <v>12296</v>
      </c>
      <c r="K763">
        <v>17307</v>
      </c>
      <c r="L763">
        <f>bbdd_Social_Media_Trends[[#This Row],[Likes]]+bbdd_Social_Media_Trends[[#This Row],[Shares]]+bbdd_Social_Media_Trends[[#This Row],[Comments]]</f>
        <v>407971</v>
      </c>
      <c r="M763">
        <f>bbdd_Social_Media_Trends[[#This Row],[Interactions]]/bbdd_Social_Media_Trends[[#This Row],[Views]]</f>
        <v>1.0021813733317284</v>
      </c>
      <c r="N763" s="1" t="s">
        <v>29</v>
      </c>
      <c r="O763" s="4">
        <f t="shared" si="11"/>
        <v>0</v>
      </c>
    </row>
    <row r="764" spans="1:15" hidden="1">
      <c r="A764" s="1" t="s">
        <v>804</v>
      </c>
      <c r="B764" s="2">
        <v>45002</v>
      </c>
      <c r="C764" s="13" t="str">
        <f>TEXT(bbdd_Social_Media_Trends[[#This Row],[Post_Date]],"aaaa-mm")</f>
        <v>2023-03</v>
      </c>
      <c r="D764" s="1" t="s">
        <v>24</v>
      </c>
      <c r="E764" s="1" t="s">
        <v>39</v>
      </c>
      <c r="F764" s="1" t="s">
        <v>32</v>
      </c>
      <c r="G764" s="1" t="s">
        <v>44</v>
      </c>
      <c r="H764">
        <v>2913334</v>
      </c>
      <c r="I764">
        <v>94490</v>
      </c>
      <c r="J764">
        <v>66459</v>
      </c>
      <c r="K764">
        <v>18634</v>
      </c>
      <c r="L764">
        <f>bbdd_Social_Media_Trends[[#This Row],[Likes]]+bbdd_Social_Media_Trends[[#This Row],[Shares]]+bbdd_Social_Media_Trends[[#This Row],[Comments]]</f>
        <v>179583</v>
      </c>
      <c r="M764">
        <f>bbdd_Social_Media_Trends[[#This Row],[Interactions]]/bbdd_Social_Media_Trends[[#This Row],[Views]]</f>
        <v>6.1641747908066841E-2</v>
      </c>
      <c r="N764" s="1" t="s">
        <v>29</v>
      </c>
      <c r="O764" s="4">
        <f t="shared" si="11"/>
        <v>0</v>
      </c>
    </row>
    <row r="765" spans="1:15">
      <c r="A765" s="1" t="s">
        <v>805</v>
      </c>
      <c r="B765" s="2">
        <v>44729</v>
      </c>
      <c r="C765" s="13" t="str">
        <f>TEXT(bbdd_Social_Media_Trends[[#This Row],[Post_Date]],"aaaa-mm")</f>
        <v>2022-06</v>
      </c>
      <c r="D765" s="1" t="s">
        <v>27</v>
      </c>
      <c r="E765" s="1" t="s">
        <v>31</v>
      </c>
      <c r="F765" s="1" t="s">
        <v>41</v>
      </c>
      <c r="G765" s="1" t="s">
        <v>28</v>
      </c>
      <c r="H765">
        <v>648171</v>
      </c>
      <c r="I765">
        <v>478099</v>
      </c>
      <c r="J765">
        <v>45995</v>
      </c>
      <c r="K765">
        <v>49019</v>
      </c>
      <c r="L765">
        <f>bbdd_Social_Media_Trends[[#This Row],[Likes]]+bbdd_Social_Media_Trends[[#This Row],[Shares]]+bbdd_Social_Media_Trends[[#This Row],[Comments]]</f>
        <v>573113</v>
      </c>
      <c r="M765">
        <f>bbdd_Social_Media_Trends[[#This Row],[Interactions]]/bbdd_Social_Media_Trends[[#This Row],[Views]]</f>
        <v>0.88420031133759458</v>
      </c>
      <c r="N765" s="1" t="s">
        <v>29</v>
      </c>
      <c r="O765" s="4">
        <f t="shared" si="11"/>
        <v>0</v>
      </c>
    </row>
    <row r="766" spans="1:15" hidden="1">
      <c r="A766" s="1" t="s">
        <v>806</v>
      </c>
      <c r="B766" s="2">
        <v>45222</v>
      </c>
      <c r="C766" s="13" t="str">
        <f>TEXT(bbdd_Social_Media_Trends[[#This Row],[Post_Date]],"aaaa-mm")</f>
        <v>2023-10</v>
      </c>
      <c r="D766" s="1" t="s">
        <v>24</v>
      </c>
      <c r="E766" s="1" t="s">
        <v>57</v>
      </c>
      <c r="F766" s="1" t="s">
        <v>32</v>
      </c>
      <c r="G766" s="1" t="s">
        <v>50</v>
      </c>
      <c r="H766">
        <v>4934327</v>
      </c>
      <c r="I766">
        <v>73355</v>
      </c>
      <c r="J766">
        <v>29521</v>
      </c>
      <c r="K766">
        <v>11128</v>
      </c>
      <c r="L766">
        <f>bbdd_Social_Media_Trends[[#This Row],[Likes]]+bbdd_Social_Media_Trends[[#This Row],[Shares]]+bbdd_Social_Media_Trends[[#This Row],[Comments]]</f>
        <v>114004</v>
      </c>
      <c r="M766">
        <f>bbdd_Social_Media_Trends[[#This Row],[Interactions]]/bbdd_Social_Media_Trends[[#This Row],[Views]]</f>
        <v>2.3104265282783244E-2</v>
      </c>
      <c r="N766" s="1" t="s">
        <v>29</v>
      </c>
      <c r="O766" s="4">
        <f t="shared" si="11"/>
        <v>0</v>
      </c>
    </row>
    <row r="767" spans="1:15">
      <c r="A767" s="1" t="s">
        <v>807</v>
      </c>
      <c r="B767" s="2">
        <v>44665</v>
      </c>
      <c r="C767" s="13" t="str">
        <f>TEXT(bbdd_Social_Media_Trends[[#This Row],[Post_Date]],"aaaa-mm")</f>
        <v>2022-04</v>
      </c>
      <c r="D767" s="1" t="s">
        <v>27</v>
      </c>
      <c r="E767" s="1" t="s">
        <v>39</v>
      </c>
      <c r="F767" s="1" t="s">
        <v>20</v>
      </c>
      <c r="G767" s="1" t="s">
        <v>44</v>
      </c>
      <c r="H767">
        <v>2996758</v>
      </c>
      <c r="I767">
        <v>80465</v>
      </c>
      <c r="J767">
        <v>74505</v>
      </c>
      <c r="K767">
        <v>39752</v>
      </c>
      <c r="L767">
        <f>bbdd_Social_Media_Trends[[#This Row],[Likes]]+bbdd_Social_Media_Trends[[#This Row],[Shares]]+bbdd_Social_Media_Trends[[#This Row],[Comments]]</f>
        <v>194722</v>
      </c>
      <c r="M767">
        <f>bbdd_Social_Media_Trends[[#This Row],[Interactions]]/bbdd_Social_Media_Trends[[#This Row],[Views]]</f>
        <v>6.4977552408302566E-2</v>
      </c>
      <c r="N767" s="1" t="s">
        <v>16</v>
      </c>
      <c r="O767" s="4">
        <f t="shared" si="11"/>
        <v>0</v>
      </c>
    </row>
    <row r="768" spans="1:15">
      <c r="A768" s="1" t="s">
        <v>808</v>
      </c>
      <c r="B768" s="2">
        <v>45248</v>
      </c>
      <c r="C768" s="13" t="str">
        <f>TEXT(bbdd_Social_Media_Trends[[#This Row],[Post_Date]],"aaaa-mm")</f>
        <v>2023-11</v>
      </c>
      <c r="D768" s="1" t="s">
        <v>27</v>
      </c>
      <c r="E768" s="1" t="s">
        <v>35</v>
      </c>
      <c r="F768" s="1" t="s">
        <v>41</v>
      </c>
      <c r="G768" s="1" t="s">
        <v>37</v>
      </c>
      <c r="H768">
        <v>4859049</v>
      </c>
      <c r="I768">
        <v>71751</v>
      </c>
      <c r="J768">
        <v>85452</v>
      </c>
      <c r="K768">
        <v>33912</v>
      </c>
      <c r="L768">
        <f>bbdd_Social_Media_Trends[[#This Row],[Likes]]+bbdd_Social_Media_Trends[[#This Row],[Shares]]+bbdd_Social_Media_Trends[[#This Row],[Comments]]</f>
        <v>191115</v>
      </c>
      <c r="M768">
        <f>bbdd_Social_Media_Trends[[#This Row],[Interactions]]/bbdd_Social_Media_Trends[[#This Row],[Views]]</f>
        <v>3.933177047607464E-2</v>
      </c>
      <c r="N768" s="1" t="s">
        <v>29</v>
      </c>
      <c r="O768" s="4">
        <f t="shared" si="11"/>
        <v>0</v>
      </c>
    </row>
    <row r="769" spans="1:15" hidden="1">
      <c r="A769" s="1" t="s">
        <v>809</v>
      </c>
      <c r="B769" s="2">
        <v>44708</v>
      </c>
      <c r="C769" s="13" t="str">
        <f>TEXT(bbdd_Social_Media_Trends[[#This Row],[Post_Date]],"aaaa-mm")</f>
        <v>2022-05</v>
      </c>
      <c r="D769" s="1" t="s">
        <v>18</v>
      </c>
      <c r="E769" s="1" t="s">
        <v>35</v>
      </c>
      <c r="F769" s="1" t="s">
        <v>47</v>
      </c>
      <c r="G769" s="1" t="s">
        <v>25</v>
      </c>
      <c r="H769">
        <v>1900224</v>
      </c>
      <c r="I769">
        <v>443095</v>
      </c>
      <c r="J769">
        <v>32294</v>
      </c>
      <c r="K769">
        <v>12162</v>
      </c>
      <c r="L769">
        <f>bbdd_Social_Media_Trends[[#This Row],[Likes]]+bbdd_Social_Media_Trends[[#This Row],[Shares]]+bbdd_Social_Media_Trends[[#This Row],[Comments]]</f>
        <v>487551</v>
      </c>
      <c r="M769">
        <f>bbdd_Social_Media_Trends[[#This Row],[Interactions]]/bbdd_Social_Media_Trends[[#This Row],[Views]]</f>
        <v>0.25657554056784887</v>
      </c>
      <c r="N769" s="1" t="s">
        <v>22</v>
      </c>
      <c r="O769" s="4">
        <f t="shared" si="11"/>
        <v>0</v>
      </c>
    </row>
    <row r="770" spans="1:15">
      <c r="A770" s="1" t="s">
        <v>810</v>
      </c>
      <c r="B770" s="2">
        <v>45232</v>
      </c>
      <c r="C770" s="13" t="str">
        <f>TEXT(bbdd_Social_Media_Trends[[#This Row],[Post_Date]],"aaaa-mm")</f>
        <v>2023-11</v>
      </c>
      <c r="D770" s="1" t="s">
        <v>27</v>
      </c>
      <c r="E770" s="1" t="s">
        <v>39</v>
      </c>
      <c r="F770" s="1" t="s">
        <v>32</v>
      </c>
      <c r="G770" s="1" t="s">
        <v>21</v>
      </c>
      <c r="H770">
        <v>576289</v>
      </c>
      <c r="I770">
        <v>450371</v>
      </c>
      <c r="J770">
        <v>11973</v>
      </c>
      <c r="K770">
        <v>13527</v>
      </c>
      <c r="L770">
        <f>bbdd_Social_Media_Trends[[#This Row],[Likes]]+bbdd_Social_Media_Trends[[#This Row],[Shares]]+bbdd_Social_Media_Trends[[#This Row],[Comments]]</f>
        <v>475871</v>
      </c>
      <c r="M770">
        <f>bbdd_Social_Media_Trends[[#This Row],[Interactions]]/bbdd_Social_Media_Trends[[#This Row],[Views]]</f>
        <v>0.82575062164990132</v>
      </c>
      <c r="N770" s="1" t="s">
        <v>29</v>
      </c>
      <c r="O770" s="4">
        <f t="shared" ref="O770:O833" si="12">IF(ISERROR(VLOOKUP(A770,A771:A5768,1,FALSE)),0, 1)</f>
        <v>0</v>
      </c>
    </row>
    <row r="771" spans="1:15" hidden="1">
      <c r="A771" s="1" t="s">
        <v>811</v>
      </c>
      <c r="B771" s="2">
        <v>44703</v>
      </c>
      <c r="C771" s="13" t="str">
        <f>TEXT(bbdd_Social_Media_Trends[[#This Row],[Post_Date]],"aaaa-mm")</f>
        <v>2022-05</v>
      </c>
      <c r="D771" s="1" t="s">
        <v>12</v>
      </c>
      <c r="E771" s="1" t="s">
        <v>39</v>
      </c>
      <c r="F771" s="1" t="s">
        <v>36</v>
      </c>
      <c r="G771" s="1" t="s">
        <v>28</v>
      </c>
      <c r="H771">
        <v>1297808</v>
      </c>
      <c r="I771">
        <v>266995</v>
      </c>
      <c r="J771">
        <v>73819</v>
      </c>
      <c r="K771">
        <v>12405</v>
      </c>
      <c r="L771">
        <f>bbdd_Social_Media_Trends[[#This Row],[Likes]]+bbdd_Social_Media_Trends[[#This Row],[Shares]]+bbdd_Social_Media_Trends[[#This Row],[Comments]]</f>
        <v>353219</v>
      </c>
      <c r="M771">
        <f>bbdd_Social_Media_Trends[[#This Row],[Interactions]]/bbdd_Social_Media_Trends[[#This Row],[Views]]</f>
        <v>0.27216583654901189</v>
      </c>
      <c r="N771" s="1" t="s">
        <v>29</v>
      </c>
      <c r="O771" s="4">
        <f t="shared" si="12"/>
        <v>0</v>
      </c>
    </row>
    <row r="772" spans="1:15" hidden="1">
      <c r="A772" s="1" t="s">
        <v>812</v>
      </c>
      <c r="B772" s="2">
        <v>44924</v>
      </c>
      <c r="C772" s="13" t="str">
        <f>TEXT(bbdd_Social_Media_Trends[[#This Row],[Post_Date]],"aaaa-mm")</f>
        <v>2022-12</v>
      </c>
      <c r="D772" s="1" t="s">
        <v>24</v>
      </c>
      <c r="E772" s="1" t="s">
        <v>35</v>
      </c>
      <c r="F772" s="1" t="s">
        <v>14</v>
      </c>
      <c r="G772" s="1" t="s">
        <v>50</v>
      </c>
      <c r="H772">
        <v>3085596</v>
      </c>
      <c r="I772">
        <v>53745</v>
      </c>
      <c r="J772">
        <v>17472</v>
      </c>
      <c r="K772">
        <v>45692</v>
      </c>
      <c r="L772">
        <f>bbdd_Social_Media_Trends[[#This Row],[Likes]]+bbdd_Social_Media_Trends[[#This Row],[Shares]]+bbdd_Social_Media_Trends[[#This Row],[Comments]]</f>
        <v>116909</v>
      </c>
      <c r="M772">
        <f>bbdd_Social_Media_Trends[[#This Row],[Interactions]]/bbdd_Social_Media_Trends[[#This Row],[Views]]</f>
        <v>3.788862832334499E-2</v>
      </c>
      <c r="N772" s="1" t="s">
        <v>22</v>
      </c>
      <c r="O772" s="4">
        <f t="shared" si="12"/>
        <v>0</v>
      </c>
    </row>
    <row r="773" spans="1:15" hidden="1">
      <c r="A773" s="1" t="s">
        <v>813</v>
      </c>
      <c r="B773" s="2">
        <v>45288</v>
      </c>
      <c r="C773" s="13" t="str">
        <f>TEXT(bbdd_Social_Media_Trends[[#This Row],[Post_Date]],"aaaa-mm")</f>
        <v>2023-12</v>
      </c>
      <c r="D773" s="1" t="s">
        <v>24</v>
      </c>
      <c r="E773" s="1" t="s">
        <v>39</v>
      </c>
      <c r="F773" s="1" t="s">
        <v>20</v>
      </c>
      <c r="G773" s="1" t="s">
        <v>37</v>
      </c>
      <c r="H773">
        <v>4901634</v>
      </c>
      <c r="I773">
        <v>164642</v>
      </c>
      <c r="J773">
        <v>2903</v>
      </c>
      <c r="K773">
        <v>23013</v>
      </c>
      <c r="L773">
        <f>bbdd_Social_Media_Trends[[#This Row],[Likes]]+bbdd_Social_Media_Trends[[#This Row],[Shares]]+bbdd_Social_Media_Trends[[#This Row],[Comments]]</f>
        <v>190558</v>
      </c>
      <c r="M773">
        <f>bbdd_Social_Media_Trends[[#This Row],[Interactions]]/bbdd_Social_Media_Trends[[#This Row],[Views]]</f>
        <v>3.8876423657906729E-2</v>
      </c>
      <c r="N773" s="1" t="s">
        <v>22</v>
      </c>
      <c r="O773" s="4">
        <f t="shared" si="12"/>
        <v>0</v>
      </c>
    </row>
    <row r="774" spans="1:15" hidden="1">
      <c r="A774" s="1" t="s">
        <v>814</v>
      </c>
      <c r="B774" s="2">
        <v>45269</v>
      </c>
      <c r="C774" s="13" t="str">
        <f>TEXT(bbdd_Social_Media_Trends[[#This Row],[Post_Date]],"aaaa-mm")</f>
        <v>2023-12</v>
      </c>
      <c r="D774" s="1" t="s">
        <v>18</v>
      </c>
      <c r="E774" s="1" t="s">
        <v>13</v>
      </c>
      <c r="F774" s="1" t="s">
        <v>20</v>
      </c>
      <c r="G774" s="1" t="s">
        <v>37</v>
      </c>
      <c r="H774">
        <v>282212</v>
      </c>
      <c r="I774">
        <v>325960</v>
      </c>
      <c r="J774">
        <v>23903</v>
      </c>
      <c r="K774">
        <v>6061</v>
      </c>
      <c r="L774">
        <f>bbdd_Social_Media_Trends[[#This Row],[Likes]]+bbdd_Social_Media_Trends[[#This Row],[Shares]]+bbdd_Social_Media_Trends[[#This Row],[Comments]]</f>
        <v>355924</v>
      </c>
      <c r="M774">
        <f>bbdd_Social_Media_Trends[[#This Row],[Interactions]]/bbdd_Social_Media_Trends[[#This Row],[Views]]</f>
        <v>1.2611937125281703</v>
      </c>
      <c r="N774" s="1" t="s">
        <v>29</v>
      </c>
      <c r="O774" s="4">
        <f t="shared" si="12"/>
        <v>0</v>
      </c>
    </row>
    <row r="775" spans="1:15" hidden="1">
      <c r="A775" s="1" t="s">
        <v>815</v>
      </c>
      <c r="B775" s="2">
        <v>44916</v>
      </c>
      <c r="C775" s="13" t="str">
        <f>TEXT(bbdd_Social_Media_Trends[[#This Row],[Post_Date]],"aaaa-mm")</f>
        <v>2022-12</v>
      </c>
      <c r="D775" s="1" t="s">
        <v>18</v>
      </c>
      <c r="E775" s="1" t="s">
        <v>49</v>
      </c>
      <c r="F775" s="1" t="s">
        <v>36</v>
      </c>
      <c r="G775" s="1" t="s">
        <v>28</v>
      </c>
      <c r="H775">
        <v>3827339</v>
      </c>
      <c r="I775">
        <v>405141</v>
      </c>
      <c r="J775">
        <v>10660</v>
      </c>
      <c r="K775">
        <v>18414</v>
      </c>
      <c r="L775">
        <f>bbdd_Social_Media_Trends[[#This Row],[Likes]]+bbdd_Social_Media_Trends[[#This Row],[Shares]]+bbdd_Social_Media_Trends[[#This Row],[Comments]]</f>
        <v>434215</v>
      </c>
      <c r="M775">
        <f>bbdd_Social_Media_Trends[[#This Row],[Interactions]]/bbdd_Social_Media_Trends[[#This Row],[Views]]</f>
        <v>0.11345088585045641</v>
      </c>
      <c r="N775" s="1" t="s">
        <v>16</v>
      </c>
      <c r="O775" s="4">
        <f t="shared" si="12"/>
        <v>0</v>
      </c>
    </row>
    <row r="776" spans="1:15" hidden="1">
      <c r="A776" s="1" t="s">
        <v>816</v>
      </c>
      <c r="B776" s="2">
        <v>45180</v>
      </c>
      <c r="C776" s="13" t="str">
        <f>TEXT(bbdd_Social_Media_Trends[[#This Row],[Post_Date]],"aaaa-mm")</f>
        <v>2023-09</v>
      </c>
      <c r="D776" s="1" t="s">
        <v>18</v>
      </c>
      <c r="E776" s="1" t="s">
        <v>19</v>
      </c>
      <c r="F776" s="1" t="s">
        <v>20</v>
      </c>
      <c r="G776" s="1" t="s">
        <v>28</v>
      </c>
      <c r="H776">
        <v>3200135</v>
      </c>
      <c r="I776">
        <v>357852</v>
      </c>
      <c r="J776">
        <v>8303</v>
      </c>
      <c r="K776">
        <v>1186</v>
      </c>
      <c r="L776">
        <f>bbdd_Social_Media_Trends[[#This Row],[Likes]]+bbdd_Social_Media_Trends[[#This Row],[Shares]]+bbdd_Social_Media_Trends[[#This Row],[Comments]]</f>
        <v>367341</v>
      </c>
      <c r="M776">
        <f>bbdd_Social_Media_Trends[[#This Row],[Interactions]]/bbdd_Social_Media_Trends[[#This Row],[Views]]</f>
        <v>0.11478921982978843</v>
      </c>
      <c r="N776" s="1" t="s">
        <v>29</v>
      </c>
      <c r="O776" s="4">
        <f t="shared" si="12"/>
        <v>0</v>
      </c>
    </row>
    <row r="777" spans="1:15" hidden="1">
      <c r="A777" s="1" t="s">
        <v>817</v>
      </c>
      <c r="B777" s="2">
        <v>44801</v>
      </c>
      <c r="C777" s="13" t="str">
        <f>TEXT(bbdd_Social_Media_Trends[[#This Row],[Post_Date]],"aaaa-mm")</f>
        <v>2022-08</v>
      </c>
      <c r="D777" s="1" t="s">
        <v>12</v>
      </c>
      <c r="E777" s="1" t="s">
        <v>31</v>
      </c>
      <c r="F777" s="1" t="s">
        <v>32</v>
      </c>
      <c r="G777" s="1" t="s">
        <v>28</v>
      </c>
      <c r="H777">
        <v>727739</v>
      </c>
      <c r="I777">
        <v>489613</v>
      </c>
      <c r="J777">
        <v>21973</v>
      </c>
      <c r="K777">
        <v>19468</v>
      </c>
      <c r="L777">
        <f>bbdd_Social_Media_Trends[[#This Row],[Likes]]+bbdd_Social_Media_Trends[[#This Row],[Shares]]+bbdd_Social_Media_Trends[[#This Row],[Comments]]</f>
        <v>531054</v>
      </c>
      <c r="M777">
        <f>bbdd_Social_Media_Trends[[#This Row],[Interactions]]/bbdd_Social_Media_Trends[[#This Row],[Views]]</f>
        <v>0.72973140095556233</v>
      </c>
      <c r="N777" s="1" t="s">
        <v>16</v>
      </c>
      <c r="O777" s="4">
        <f t="shared" si="12"/>
        <v>0</v>
      </c>
    </row>
    <row r="778" spans="1:15">
      <c r="A778" s="1" t="s">
        <v>818</v>
      </c>
      <c r="B778" s="2">
        <v>45101</v>
      </c>
      <c r="C778" s="13" t="str">
        <f>TEXT(bbdd_Social_Media_Trends[[#This Row],[Post_Date]],"aaaa-mm")</f>
        <v>2023-06</v>
      </c>
      <c r="D778" s="1" t="s">
        <v>27</v>
      </c>
      <c r="E778" s="1" t="s">
        <v>35</v>
      </c>
      <c r="F778" s="1" t="s">
        <v>36</v>
      </c>
      <c r="G778" s="1" t="s">
        <v>25</v>
      </c>
      <c r="H778">
        <v>4209903</v>
      </c>
      <c r="I778">
        <v>247202</v>
      </c>
      <c r="J778">
        <v>57870</v>
      </c>
      <c r="K778">
        <v>40525</v>
      </c>
      <c r="L778">
        <f>bbdd_Social_Media_Trends[[#This Row],[Likes]]+bbdd_Social_Media_Trends[[#This Row],[Shares]]+bbdd_Social_Media_Trends[[#This Row],[Comments]]</f>
        <v>345597</v>
      </c>
      <c r="M778">
        <f>bbdd_Social_Media_Trends[[#This Row],[Interactions]]/bbdd_Social_Media_Trends[[#This Row],[Views]]</f>
        <v>8.2091440111565522E-2</v>
      </c>
      <c r="N778" s="1" t="s">
        <v>16</v>
      </c>
      <c r="O778" s="4">
        <f t="shared" si="12"/>
        <v>0</v>
      </c>
    </row>
    <row r="779" spans="1:15">
      <c r="A779" s="1" t="s">
        <v>819</v>
      </c>
      <c r="B779" s="2">
        <v>44974</v>
      </c>
      <c r="C779" s="13" t="str">
        <f>TEXT(bbdd_Social_Media_Trends[[#This Row],[Post_Date]],"aaaa-mm")</f>
        <v>2023-02</v>
      </c>
      <c r="D779" s="1" t="s">
        <v>27</v>
      </c>
      <c r="E779" s="1" t="s">
        <v>13</v>
      </c>
      <c r="F779" s="1" t="s">
        <v>36</v>
      </c>
      <c r="G779" s="1" t="s">
        <v>44</v>
      </c>
      <c r="H779">
        <v>4530315</v>
      </c>
      <c r="I779">
        <v>267582</v>
      </c>
      <c r="J779">
        <v>78454</v>
      </c>
      <c r="K779">
        <v>38486</v>
      </c>
      <c r="L779">
        <f>bbdd_Social_Media_Trends[[#This Row],[Likes]]+bbdd_Social_Media_Trends[[#This Row],[Shares]]+bbdd_Social_Media_Trends[[#This Row],[Comments]]</f>
        <v>384522</v>
      </c>
      <c r="M779">
        <f>bbdd_Social_Media_Trends[[#This Row],[Interactions]]/bbdd_Social_Media_Trends[[#This Row],[Views]]</f>
        <v>8.4877541627900052E-2</v>
      </c>
      <c r="N779" s="1" t="s">
        <v>29</v>
      </c>
      <c r="O779" s="4">
        <f t="shared" si="12"/>
        <v>0</v>
      </c>
    </row>
    <row r="780" spans="1:15">
      <c r="A780" s="1" t="s">
        <v>820</v>
      </c>
      <c r="B780" s="2">
        <v>44660</v>
      </c>
      <c r="C780" s="13" t="str">
        <f>TEXT(bbdd_Social_Media_Trends[[#This Row],[Post_Date]],"aaaa-mm")</f>
        <v>2022-04</v>
      </c>
      <c r="D780" s="1" t="s">
        <v>27</v>
      </c>
      <c r="E780" s="1" t="s">
        <v>49</v>
      </c>
      <c r="F780" s="1" t="s">
        <v>47</v>
      </c>
      <c r="G780" s="1" t="s">
        <v>15</v>
      </c>
      <c r="H780">
        <v>1985675</v>
      </c>
      <c r="I780">
        <v>121205</v>
      </c>
      <c r="J780">
        <v>5696</v>
      </c>
      <c r="K780">
        <v>45518</v>
      </c>
      <c r="L780">
        <f>bbdd_Social_Media_Trends[[#This Row],[Likes]]+bbdd_Social_Media_Trends[[#This Row],[Shares]]+bbdd_Social_Media_Trends[[#This Row],[Comments]]</f>
        <v>172419</v>
      </c>
      <c r="M780">
        <f>bbdd_Social_Media_Trends[[#This Row],[Interactions]]/bbdd_Social_Media_Trends[[#This Row],[Views]]</f>
        <v>8.6831430118221767E-2</v>
      </c>
      <c r="N780" s="1" t="s">
        <v>29</v>
      </c>
      <c r="O780" s="4">
        <f t="shared" si="12"/>
        <v>0</v>
      </c>
    </row>
    <row r="781" spans="1:15">
      <c r="A781" s="1" t="s">
        <v>821</v>
      </c>
      <c r="B781" s="2">
        <v>44738</v>
      </c>
      <c r="C781" s="13" t="str">
        <f>TEXT(bbdd_Social_Media_Trends[[#This Row],[Post_Date]],"aaaa-mm")</f>
        <v>2022-06</v>
      </c>
      <c r="D781" s="1" t="s">
        <v>27</v>
      </c>
      <c r="E781" s="1" t="s">
        <v>52</v>
      </c>
      <c r="F781" s="1" t="s">
        <v>41</v>
      </c>
      <c r="G781" s="1" t="s">
        <v>25</v>
      </c>
      <c r="H781">
        <v>4913424</v>
      </c>
      <c r="I781">
        <v>4745</v>
      </c>
      <c r="J781">
        <v>61101</v>
      </c>
      <c r="K781">
        <v>19149</v>
      </c>
      <c r="L781">
        <f>bbdd_Social_Media_Trends[[#This Row],[Likes]]+bbdd_Social_Media_Trends[[#This Row],[Shares]]+bbdd_Social_Media_Trends[[#This Row],[Comments]]</f>
        <v>84995</v>
      </c>
      <c r="M781">
        <f>bbdd_Social_Media_Trends[[#This Row],[Interactions]]/bbdd_Social_Media_Trends[[#This Row],[Views]]</f>
        <v>1.7298527462722535E-2</v>
      </c>
      <c r="N781" s="1" t="s">
        <v>16</v>
      </c>
      <c r="O781" s="4">
        <f t="shared" si="12"/>
        <v>0</v>
      </c>
    </row>
    <row r="782" spans="1:15" hidden="1">
      <c r="A782" s="1" t="s">
        <v>822</v>
      </c>
      <c r="B782" s="2">
        <v>44687</v>
      </c>
      <c r="C782" s="13" t="str">
        <f>TEXT(bbdd_Social_Media_Trends[[#This Row],[Post_Date]],"aaaa-mm")</f>
        <v>2022-05</v>
      </c>
      <c r="D782" s="1" t="s">
        <v>18</v>
      </c>
      <c r="E782" s="1" t="s">
        <v>31</v>
      </c>
      <c r="F782" s="1" t="s">
        <v>32</v>
      </c>
      <c r="G782" s="1" t="s">
        <v>37</v>
      </c>
      <c r="H782">
        <v>2392740</v>
      </c>
      <c r="I782">
        <v>416629</v>
      </c>
      <c r="J782">
        <v>25611</v>
      </c>
      <c r="K782">
        <v>32521</v>
      </c>
      <c r="L782">
        <f>bbdd_Social_Media_Trends[[#This Row],[Likes]]+bbdd_Social_Media_Trends[[#This Row],[Shares]]+bbdd_Social_Media_Trends[[#This Row],[Comments]]</f>
        <v>474761</v>
      </c>
      <c r="M782">
        <f>bbdd_Social_Media_Trends[[#This Row],[Interactions]]/bbdd_Social_Media_Trends[[#This Row],[Views]]</f>
        <v>0.19841729565268271</v>
      </c>
      <c r="N782" s="1" t="s">
        <v>29</v>
      </c>
      <c r="O782" s="4">
        <f t="shared" si="12"/>
        <v>0</v>
      </c>
    </row>
    <row r="783" spans="1:15" hidden="1">
      <c r="A783" s="1" t="s">
        <v>823</v>
      </c>
      <c r="B783" s="2">
        <v>44927</v>
      </c>
      <c r="C783" s="13" t="str">
        <f>TEXT(bbdd_Social_Media_Trends[[#This Row],[Post_Date]],"aaaa-mm")</f>
        <v>2023-01</v>
      </c>
      <c r="D783" s="1" t="s">
        <v>12</v>
      </c>
      <c r="E783" s="1" t="s">
        <v>19</v>
      </c>
      <c r="F783" s="1" t="s">
        <v>32</v>
      </c>
      <c r="G783" s="1" t="s">
        <v>44</v>
      </c>
      <c r="H783">
        <v>792388</v>
      </c>
      <c r="I783">
        <v>244159</v>
      </c>
      <c r="J783">
        <v>98598</v>
      </c>
      <c r="K783">
        <v>1399</v>
      </c>
      <c r="L783">
        <f>bbdd_Social_Media_Trends[[#This Row],[Likes]]+bbdd_Social_Media_Trends[[#This Row],[Shares]]+bbdd_Social_Media_Trends[[#This Row],[Comments]]</f>
        <v>344156</v>
      </c>
      <c r="M783">
        <f>bbdd_Social_Media_Trends[[#This Row],[Interactions]]/bbdd_Social_Media_Trends[[#This Row],[Views]]</f>
        <v>0.43432762737446806</v>
      </c>
      <c r="N783" s="1" t="s">
        <v>16</v>
      </c>
      <c r="O783" s="4">
        <f t="shared" si="12"/>
        <v>0</v>
      </c>
    </row>
    <row r="784" spans="1:15">
      <c r="A784" s="1" t="s">
        <v>824</v>
      </c>
      <c r="B784" s="2">
        <v>44883</v>
      </c>
      <c r="C784" s="13" t="str">
        <f>TEXT(bbdd_Social_Media_Trends[[#This Row],[Post_Date]],"aaaa-mm")</f>
        <v>2022-11</v>
      </c>
      <c r="D784" s="1" t="s">
        <v>27</v>
      </c>
      <c r="E784" s="1" t="s">
        <v>19</v>
      </c>
      <c r="F784" s="1" t="s">
        <v>14</v>
      </c>
      <c r="G784" s="1" t="s">
        <v>50</v>
      </c>
      <c r="H784">
        <v>4244112</v>
      </c>
      <c r="I784">
        <v>398086</v>
      </c>
      <c r="J784">
        <v>94347</v>
      </c>
      <c r="K784">
        <v>40064</v>
      </c>
      <c r="L784">
        <f>bbdd_Social_Media_Trends[[#This Row],[Likes]]+bbdd_Social_Media_Trends[[#This Row],[Shares]]+bbdd_Social_Media_Trends[[#This Row],[Comments]]</f>
        <v>532497</v>
      </c>
      <c r="M784">
        <f>bbdd_Social_Media_Trends[[#This Row],[Interactions]]/bbdd_Social_Media_Trends[[#This Row],[Views]]</f>
        <v>0.12546723554892047</v>
      </c>
      <c r="N784" s="1" t="s">
        <v>29</v>
      </c>
      <c r="O784" s="4">
        <f t="shared" si="12"/>
        <v>0</v>
      </c>
    </row>
    <row r="785" spans="1:15" hidden="1">
      <c r="A785" s="1" t="s">
        <v>825</v>
      </c>
      <c r="B785" s="2">
        <v>45112</v>
      </c>
      <c r="C785" s="13" t="str">
        <f>TEXT(bbdd_Social_Media_Trends[[#This Row],[Post_Date]],"aaaa-mm")</f>
        <v>2023-07</v>
      </c>
      <c r="D785" s="1" t="s">
        <v>18</v>
      </c>
      <c r="E785" s="1" t="s">
        <v>19</v>
      </c>
      <c r="F785" s="1" t="s">
        <v>41</v>
      </c>
      <c r="G785" s="1" t="s">
        <v>28</v>
      </c>
      <c r="H785">
        <v>1050122</v>
      </c>
      <c r="I785">
        <v>497180</v>
      </c>
      <c r="J785">
        <v>25187</v>
      </c>
      <c r="K785">
        <v>19816</v>
      </c>
      <c r="L785">
        <f>bbdd_Social_Media_Trends[[#This Row],[Likes]]+bbdd_Social_Media_Trends[[#This Row],[Shares]]+bbdd_Social_Media_Trends[[#This Row],[Comments]]</f>
        <v>542183</v>
      </c>
      <c r="M785">
        <f>bbdd_Social_Media_Trends[[#This Row],[Interactions]]/bbdd_Social_Media_Trends[[#This Row],[Views]]</f>
        <v>0.51630477220741966</v>
      </c>
      <c r="N785" s="1" t="s">
        <v>29</v>
      </c>
      <c r="O785" s="4">
        <f t="shared" si="12"/>
        <v>0</v>
      </c>
    </row>
    <row r="786" spans="1:15" hidden="1">
      <c r="A786" s="1" t="s">
        <v>826</v>
      </c>
      <c r="B786" s="2">
        <v>45281</v>
      </c>
      <c r="C786" s="13" t="str">
        <f>TEXT(bbdd_Social_Media_Trends[[#This Row],[Post_Date]],"aaaa-mm")</f>
        <v>2023-12</v>
      </c>
      <c r="D786" s="1" t="s">
        <v>24</v>
      </c>
      <c r="E786" s="1" t="s">
        <v>35</v>
      </c>
      <c r="F786" s="1" t="s">
        <v>14</v>
      </c>
      <c r="G786" s="1" t="s">
        <v>60</v>
      </c>
      <c r="H786">
        <v>1812695</v>
      </c>
      <c r="I786">
        <v>12283</v>
      </c>
      <c r="J786">
        <v>160</v>
      </c>
      <c r="K786">
        <v>40265</v>
      </c>
      <c r="L786">
        <f>bbdd_Social_Media_Trends[[#This Row],[Likes]]+bbdd_Social_Media_Trends[[#This Row],[Shares]]+bbdd_Social_Media_Trends[[#This Row],[Comments]]</f>
        <v>52708</v>
      </c>
      <c r="M786">
        <f>bbdd_Social_Media_Trends[[#This Row],[Interactions]]/bbdd_Social_Media_Trends[[#This Row],[Views]]</f>
        <v>2.9077147562055393E-2</v>
      </c>
      <c r="N786" s="1" t="s">
        <v>22</v>
      </c>
      <c r="O786" s="4">
        <f t="shared" si="12"/>
        <v>0</v>
      </c>
    </row>
    <row r="787" spans="1:15" hidden="1">
      <c r="A787" s="1" t="s">
        <v>827</v>
      </c>
      <c r="B787" s="2">
        <v>45231</v>
      </c>
      <c r="C787" s="13" t="str">
        <f>TEXT(bbdd_Social_Media_Trends[[#This Row],[Post_Date]],"aaaa-mm")</f>
        <v>2023-11</v>
      </c>
      <c r="D787" s="1" t="s">
        <v>12</v>
      </c>
      <c r="E787" s="1" t="s">
        <v>13</v>
      </c>
      <c r="F787" s="1" t="s">
        <v>20</v>
      </c>
      <c r="G787" s="1" t="s">
        <v>50</v>
      </c>
      <c r="H787">
        <v>2934644</v>
      </c>
      <c r="I787">
        <v>317216</v>
      </c>
      <c r="J787">
        <v>61336</v>
      </c>
      <c r="K787">
        <v>35193</v>
      </c>
      <c r="L787">
        <f>bbdd_Social_Media_Trends[[#This Row],[Likes]]+bbdd_Social_Media_Trends[[#This Row],[Shares]]+bbdd_Social_Media_Trends[[#This Row],[Comments]]</f>
        <v>413745</v>
      </c>
      <c r="M787">
        <f>bbdd_Social_Media_Trends[[#This Row],[Interactions]]/bbdd_Social_Media_Trends[[#This Row],[Views]]</f>
        <v>0.14098643651495718</v>
      </c>
      <c r="N787" s="1" t="s">
        <v>16</v>
      </c>
      <c r="O787" s="4">
        <f t="shared" si="12"/>
        <v>0</v>
      </c>
    </row>
    <row r="788" spans="1:15">
      <c r="A788" s="1" t="s">
        <v>828</v>
      </c>
      <c r="B788" s="2">
        <v>44718</v>
      </c>
      <c r="C788" s="13" t="str">
        <f>TEXT(bbdd_Social_Media_Trends[[#This Row],[Post_Date]],"aaaa-mm")</f>
        <v>2022-06</v>
      </c>
      <c r="D788" s="1" t="s">
        <v>27</v>
      </c>
      <c r="E788" s="1" t="s">
        <v>31</v>
      </c>
      <c r="F788" s="1" t="s">
        <v>32</v>
      </c>
      <c r="G788" s="1" t="s">
        <v>21</v>
      </c>
      <c r="H788">
        <v>742028</v>
      </c>
      <c r="I788">
        <v>460869</v>
      </c>
      <c r="J788">
        <v>67942</v>
      </c>
      <c r="K788">
        <v>7677</v>
      </c>
      <c r="L788">
        <f>bbdd_Social_Media_Trends[[#This Row],[Likes]]+bbdd_Social_Media_Trends[[#This Row],[Shares]]+bbdd_Social_Media_Trends[[#This Row],[Comments]]</f>
        <v>536488</v>
      </c>
      <c r="M788">
        <f>bbdd_Social_Media_Trends[[#This Row],[Interactions]]/bbdd_Social_Media_Trends[[#This Row],[Views]]</f>
        <v>0.72300236648751803</v>
      </c>
      <c r="N788" s="1" t="s">
        <v>16</v>
      </c>
      <c r="O788" s="4">
        <f t="shared" si="12"/>
        <v>0</v>
      </c>
    </row>
    <row r="789" spans="1:15" hidden="1">
      <c r="A789" s="1" t="s">
        <v>829</v>
      </c>
      <c r="B789" s="2">
        <v>44873</v>
      </c>
      <c r="C789" s="13" t="str">
        <f>TEXT(bbdd_Social_Media_Trends[[#This Row],[Post_Date]],"aaaa-mm")</f>
        <v>2022-11</v>
      </c>
      <c r="D789" s="1" t="s">
        <v>12</v>
      </c>
      <c r="E789" s="1" t="s">
        <v>46</v>
      </c>
      <c r="F789" s="1" t="s">
        <v>20</v>
      </c>
      <c r="G789" s="1" t="s">
        <v>60</v>
      </c>
      <c r="H789">
        <v>2648881</v>
      </c>
      <c r="I789">
        <v>466996</v>
      </c>
      <c r="J789">
        <v>13573</v>
      </c>
      <c r="K789">
        <v>37701</v>
      </c>
      <c r="L789">
        <f>bbdd_Social_Media_Trends[[#This Row],[Likes]]+bbdd_Social_Media_Trends[[#This Row],[Shares]]+bbdd_Social_Media_Trends[[#This Row],[Comments]]</f>
        <v>518270</v>
      </c>
      <c r="M789">
        <f>bbdd_Social_Media_Trends[[#This Row],[Interactions]]/bbdd_Social_Media_Trends[[#This Row],[Views]]</f>
        <v>0.19565620350631077</v>
      </c>
      <c r="N789" s="1" t="s">
        <v>29</v>
      </c>
      <c r="O789" s="4">
        <f t="shared" si="12"/>
        <v>0</v>
      </c>
    </row>
    <row r="790" spans="1:15">
      <c r="A790" s="1" t="s">
        <v>830</v>
      </c>
      <c r="B790" s="2">
        <v>44782</v>
      </c>
      <c r="C790" s="13" t="str">
        <f>TEXT(bbdd_Social_Media_Trends[[#This Row],[Post_Date]],"aaaa-mm")</f>
        <v>2022-08</v>
      </c>
      <c r="D790" s="1" t="s">
        <v>27</v>
      </c>
      <c r="E790" s="1" t="s">
        <v>39</v>
      </c>
      <c r="F790" s="1" t="s">
        <v>41</v>
      </c>
      <c r="G790" s="1" t="s">
        <v>60</v>
      </c>
      <c r="H790">
        <v>4784336</v>
      </c>
      <c r="I790">
        <v>150954</v>
      </c>
      <c r="J790">
        <v>95314</v>
      </c>
      <c r="K790">
        <v>41213</v>
      </c>
      <c r="L790">
        <f>bbdd_Social_Media_Trends[[#This Row],[Likes]]+bbdd_Social_Media_Trends[[#This Row],[Shares]]+bbdd_Social_Media_Trends[[#This Row],[Comments]]</f>
        <v>287481</v>
      </c>
      <c r="M790">
        <f>bbdd_Social_Media_Trends[[#This Row],[Interactions]]/bbdd_Social_Media_Trends[[#This Row],[Views]]</f>
        <v>6.0087962049488165E-2</v>
      </c>
      <c r="N790" s="1" t="s">
        <v>22</v>
      </c>
      <c r="O790" s="4">
        <f t="shared" si="12"/>
        <v>0</v>
      </c>
    </row>
    <row r="791" spans="1:15">
      <c r="A791" s="1" t="s">
        <v>831</v>
      </c>
      <c r="B791" s="2">
        <v>44741</v>
      </c>
      <c r="C791" s="13" t="str">
        <f>TEXT(bbdd_Social_Media_Trends[[#This Row],[Post_Date]],"aaaa-mm")</f>
        <v>2022-06</v>
      </c>
      <c r="D791" s="1" t="s">
        <v>27</v>
      </c>
      <c r="E791" s="1" t="s">
        <v>57</v>
      </c>
      <c r="F791" s="1" t="s">
        <v>36</v>
      </c>
      <c r="G791" s="1" t="s">
        <v>37</v>
      </c>
      <c r="H791">
        <v>2302608</v>
      </c>
      <c r="I791">
        <v>174419</v>
      </c>
      <c r="J791">
        <v>24390</v>
      </c>
      <c r="K791">
        <v>18624</v>
      </c>
      <c r="L791">
        <f>bbdd_Social_Media_Trends[[#This Row],[Likes]]+bbdd_Social_Media_Trends[[#This Row],[Shares]]+bbdd_Social_Media_Trends[[#This Row],[Comments]]</f>
        <v>217433</v>
      </c>
      <c r="M791">
        <f>bbdd_Social_Media_Trends[[#This Row],[Interactions]]/bbdd_Social_Media_Trends[[#This Row],[Views]]</f>
        <v>9.4429012667375425E-2</v>
      </c>
      <c r="N791" s="1" t="s">
        <v>16</v>
      </c>
      <c r="O791" s="4">
        <f t="shared" si="12"/>
        <v>0</v>
      </c>
    </row>
    <row r="792" spans="1:15">
      <c r="A792" s="1" t="s">
        <v>832</v>
      </c>
      <c r="B792" s="2">
        <v>45278</v>
      </c>
      <c r="C792" s="13" t="str">
        <f>TEXT(bbdd_Social_Media_Trends[[#This Row],[Post_Date]],"aaaa-mm")</f>
        <v>2023-12</v>
      </c>
      <c r="D792" s="1" t="s">
        <v>27</v>
      </c>
      <c r="E792" s="1" t="s">
        <v>35</v>
      </c>
      <c r="F792" s="1" t="s">
        <v>47</v>
      </c>
      <c r="G792" s="1" t="s">
        <v>15</v>
      </c>
      <c r="H792">
        <v>1421076</v>
      </c>
      <c r="I792">
        <v>42987</v>
      </c>
      <c r="J792">
        <v>468</v>
      </c>
      <c r="K792">
        <v>18401</v>
      </c>
      <c r="L792">
        <f>bbdd_Social_Media_Trends[[#This Row],[Likes]]+bbdd_Social_Media_Trends[[#This Row],[Shares]]+bbdd_Social_Media_Trends[[#This Row],[Comments]]</f>
        <v>61856</v>
      </c>
      <c r="M792">
        <f>bbdd_Social_Media_Trends[[#This Row],[Interactions]]/bbdd_Social_Media_Trends[[#This Row],[Views]]</f>
        <v>4.3527580509416811E-2</v>
      </c>
      <c r="N792" s="1" t="s">
        <v>22</v>
      </c>
      <c r="O792" s="4">
        <f t="shared" si="12"/>
        <v>0</v>
      </c>
    </row>
    <row r="793" spans="1:15" hidden="1">
      <c r="A793" s="1" t="s">
        <v>833</v>
      </c>
      <c r="B793" s="2">
        <v>45046</v>
      </c>
      <c r="C793" s="13" t="str">
        <f>TEXT(bbdd_Social_Media_Trends[[#This Row],[Post_Date]],"aaaa-mm")</f>
        <v>2023-04</v>
      </c>
      <c r="D793" s="1" t="s">
        <v>12</v>
      </c>
      <c r="E793" s="1" t="s">
        <v>46</v>
      </c>
      <c r="F793" s="1" t="s">
        <v>36</v>
      </c>
      <c r="G793" s="1" t="s">
        <v>50</v>
      </c>
      <c r="H793">
        <v>149515</v>
      </c>
      <c r="I793">
        <v>62294</v>
      </c>
      <c r="J793">
        <v>99978</v>
      </c>
      <c r="K793">
        <v>25533</v>
      </c>
      <c r="L793">
        <f>bbdd_Social_Media_Trends[[#This Row],[Likes]]+bbdd_Social_Media_Trends[[#This Row],[Shares]]+bbdd_Social_Media_Trends[[#This Row],[Comments]]</f>
        <v>187805</v>
      </c>
      <c r="M793">
        <f>bbdd_Social_Media_Trends[[#This Row],[Interactions]]/bbdd_Social_Media_Trends[[#This Row],[Views]]</f>
        <v>1.2560947062167676</v>
      </c>
      <c r="N793" s="1" t="s">
        <v>29</v>
      </c>
      <c r="O793" s="4">
        <f t="shared" si="12"/>
        <v>0</v>
      </c>
    </row>
    <row r="794" spans="1:15" hidden="1">
      <c r="A794" s="1" t="s">
        <v>834</v>
      </c>
      <c r="B794" s="2">
        <v>44736</v>
      </c>
      <c r="C794" s="13" t="str">
        <f>TEXT(bbdd_Social_Media_Trends[[#This Row],[Post_Date]],"aaaa-mm")</f>
        <v>2022-06</v>
      </c>
      <c r="D794" s="1" t="s">
        <v>12</v>
      </c>
      <c r="E794" s="1" t="s">
        <v>59</v>
      </c>
      <c r="F794" s="1" t="s">
        <v>36</v>
      </c>
      <c r="G794" s="1" t="s">
        <v>15</v>
      </c>
      <c r="H794">
        <v>816983</v>
      </c>
      <c r="I794">
        <v>22944</v>
      </c>
      <c r="J794">
        <v>94141</v>
      </c>
      <c r="K794">
        <v>17673</v>
      </c>
      <c r="L794">
        <f>bbdd_Social_Media_Trends[[#This Row],[Likes]]+bbdd_Social_Media_Trends[[#This Row],[Shares]]+bbdd_Social_Media_Trends[[#This Row],[Comments]]</f>
        <v>134758</v>
      </c>
      <c r="M794">
        <f>bbdd_Social_Media_Trends[[#This Row],[Interactions]]/bbdd_Social_Media_Trends[[#This Row],[Views]]</f>
        <v>0.16494590462714648</v>
      </c>
      <c r="N794" s="1" t="s">
        <v>16</v>
      </c>
      <c r="O794" s="4">
        <f t="shared" si="12"/>
        <v>0</v>
      </c>
    </row>
    <row r="795" spans="1:15" hidden="1">
      <c r="A795" s="1" t="s">
        <v>835</v>
      </c>
      <c r="B795" s="2">
        <v>44604</v>
      </c>
      <c r="C795" s="13" t="str">
        <f>TEXT(bbdd_Social_Media_Trends[[#This Row],[Post_Date]],"aaaa-mm")</f>
        <v>2022-02</v>
      </c>
      <c r="D795" s="1" t="s">
        <v>24</v>
      </c>
      <c r="E795" s="1" t="s">
        <v>49</v>
      </c>
      <c r="F795" s="1" t="s">
        <v>41</v>
      </c>
      <c r="G795" s="1" t="s">
        <v>28</v>
      </c>
      <c r="H795">
        <v>2853605</v>
      </c>
      <c r="I795">
        <v>22118</v>
      </c>
      <c r="J795">
        <v>24141</v>
      </c>
      <c r="K795">
        <v>31221</v>
      </c>
      <c r="L795">
        <f>bbdd_Social_Media_Trends[[#This Row],[Likes]]+bbdd_Social_Media_Trends[[#This Row],[Shares]]+bbdd_Social_Media_Trends[[#This Row],[Comments]]</f>
        <v>77480</v>
      </c>
      <c r="M795">
        <f>bbdd_Social_Media_Trends[[#This Row],[Interactions]]/bbdd_Social_Media_Trends[[#This Row],[Views]]</f>
        <v>2.7151620494076791E-2</v>
      </c>
      <c r="N795" s="1" t="s">
        <v>29</v>
      </c>
      <c r="O795" s="4">
        <f t="shared" si="12"/>
        <v>0</v>
      </c>
    </row>
    <row r="796" spans="1:15" hidden="1">
      <c r="A796" s="1" t="s">
        <v>836</v>
      </c>
      <c r="B796" s="2">
        <v>44850</v>
      </c>
      <c r="C796" s="13" t="str">
        <f>TEXT(bbdd_Social_Media_Trends[[#This Row],[Post_Date]],"aaaa-mm")</f>
        <v>2022-10</v>
      </c>
      <c r="D796" s="1" t="s">
        <v>24</v>
      </c>
      <c r="E796" s="1" t="s">
        <v>19</v>
      </c>
      <c r="F796" s="1" t="s">
        <v>41</v>
      </c>
      <c r="G796" s="1" t="s">
        <v>37</v>
      </c>
      <c r="H796">
        <v>3781816</v>
      </c>
      <c r="I796">
        <v>453329</v>
      </c>
      <c r="J796">
        <v>94706</v>
      </c>
      <c r="K796">
        <v>8983</v>
      </c>
      <c r="L796">
        <f>bbdd_Social_Media_Trends[[#This Row],[Likes]]+bbdd_Social_Media_Trends[[#This Row],[Shares]]+bbdd_Social_Media_Trends[[#This Row],[Comments]]</f>
        <v>557018</v>
      </c>
      <c r="M796">
        <f>bbdd_Social_Media_Trends[[#This Row],[Interactions]]/bbdd_Social_Media_Trends[[#This Row],[Views]]</f>
        <v>0.14728849843567218</v>
      </c>
      <c r="N796" s="1" t="s">
        <v>22</v>
      </c>
      <c r="O796" s="4">
        <f t="shared" si="12"/>
        <v>0</v>
      </c>
    </row>
    <row r="797" spans="1:15" hidden="1">
      <c r="A797" s="1" t="s">
        <v>837</v>
      </c>
      <c r="B797" s="2">
        <v>45276</v>
      </c>
      <c r="C797" s="13" t="str">
        <f>TEXT(bbdd_Social_Media_Trends[[#This Row],[Post_Date]],"aaaa-mm")</f>
        <v>2023-12</v>
      </c>
      <c r="D797" s="1" t="s">
        <v>18</v>
      </c>
      <c r="E797" s="1" t="s">
        <v>52</v>
      </c>
      <c r="F797" s="1" t="s">
        <v>20</v>
      </c>
      <c r="G797" s="1" t="s">
        <v>15</v>
      </c>
      <c r="H797">
        <v>4490630</v>
      </c>
      <c r="I797">
        <v>166824</v>
      </c>
      <c r="J797">
        <v>45589</v>
      </c>
      <c r="K797">
        <v>4926</v>
      </c>
      <c r="L797">
        <f>bbdd_Social_Media_Trends[[#This Row],[Likes]]+bbdd_Social_Media_Trends[[#This Row],[Shares]]+bbdd_Social_Media_Trends[[#This Row],[Comments]]</f>
        <v>217339</v>
      </c>
      <c r="M797">
        <f>bbdd_Social_Media_Trends[[#This Row],[Interactions]]/bbdd_Social_Media_Trends[[#This Row],[Views]]</f>
        <v>4.8398331637209031E-2</v>
      </c>
      <c r="N797" s="1" t="s">
        <v>29</v>
      </c>
      <c r="O797" s="4">
        <f t="shared" si="12"/>
        <v>0</v>
      </c>
    </row>
    <row r="798" spans="1:15" hidden="1">
      <c r="A798" s="1" t="s">
        <v>838</v>
      </c>
      <c r="B798" s="2">
        <v>44912</v>
      </c>
      <c r="C798" s="13" t="str">
        <f>TEXT(bbdd_Social_Media_Trends[[#This Row],[Post_Date]],"aaaa-mm")</f>
        <v>2022-12</v>
      </c>
      <c r="D798" s="1" t="s">
        <v>18</v>
      </c>
      <c r="E798" s="1" t="s">
        <v>13</v>
      </c>
      <c r="F798" s="1" t="s">
        <v>32</v>
      </c>
      <c r="G798" s="1" t="s">
        <v>28</v>
      </c>
      <c r="H798">
        <v>2809655</v>
      </c>
      <c r="I798">
        <v>296700</v>
      </c>
      <c r="J798">
        <v>36554</v>
      </c>
      <c r="K798">
        <v>5867</v>
      </c>
      <c r="L798">
        <f>bbdd_Social_Media_Trends[[#This Row],[Likes]]+bbdd_Social_Media_Trends[[#This Row],[Shares]]+bbdd_Social_Media_Trends[[#This Row],[Comments]]</f>
        <v>339121</v>
      </c>
      <c r="M798">
        <f>bbdd_Social_Media_Trends[[#This Row],[Interactions]]/bbdd_Social_Media_Trends[[#This Row],[Views]]</f>
        <v>0.12069844874192739</v>
      </c>
      <c r="N798" s="1" t="s">
        <v>29</v>
      </c>
      <c r="O798" s="4">
        <f t="shared" si="12"/>
        <v>0</v>
      </c>
    </row>
    <row r="799" spans="1:15" hidden="1">
      <c r="A799" s="1" t="s">
        <v>839</v>
      </c>
      <c r="B799" s="2">
        <v>44853</v>
      </c>
      <c r="C799" s="13" t="str">
        <f>TEXT(bbdd_Social_Media_Trends[[#This Row],[Post_Date]],"aaaa-mm")</f>
        <v>2022-10</v>
      </c>
      <c r="D799" s="1" t="s">
        <v>18</v>
      </c>
      <c r="E799" s="1" t="s">
        <v>35</v>
      </c>
      <c r="F799" s="1" t="s">
        <v>32</v>
      </c>
      <c r="G799" s="1" t="s">
        <v>21</v>
      </c>
      <c r="H799">
        <v>3538605</v>
      </c>
      <c r="I799">
        <v>454950</v>
      </c>
      <c r="J799">
        <v>72220</v>
      </c>
      <c r="K799">
        <v>19322</v>
      </c>
      <c r="L799">
        <f>bbdd_Social_Media_Trends[[#This Row],[Likes]]+bbdd_Social_Media_Trends[[#This Row],[Shares]]+bbdd_Social_Media_Trends[[#This Row],[Comments]]</f>
        <v>546492</v>
      </c>
      <c r="M799">
        <f>bbdd_Social_Media_Trends[[#This Row],[Interactions]]/bbdd_Social_Media_Trends[[#This Row],[Views]]</f>
        <v>0.15443712988592961</v>
      </c>
      <c r="N799" s="1" t="s">
        <v>29</v>
      </c>
      <c r="O799" s="4">
        <f t="shared" si="12"/>
        <v>0</v>
      </c>
    </row>
    <row r="800" spans="1:15" hidden="1">
      <c r="A800" s="1" t="s">
        <v>840</v>
      </c>
      <c r="B800" s="2">
        <v>44927</v>
      </c>
      <c r="C800" s="13" t="str">
        <f>TEXT(bbdd_Social_Media_Trends[[#This Row],[Post_Date]],"aaaa-mm")</f>
        <v>2023-01</v>
      </c>
      <c r="D800" s="1" t="s">
        <v>24</v>
      </c>
      <c r="E800" s="1" t="s">
        <v>49</v>
      </c>
      <c r="F800" s="1" t="s">
        <v>20</v>
      </c>
      <c r="G800" s="1" t="s">
        <v>25</v>
      </c>
      <c r="H800">
        <v>4859826</v>
      </c>
      <c r="I800">
        <v>224356</v>
      </c>
      <c r="J800">
        <v>61653</v>
      </c>
      <c r="K800">
        <v>19973</v>
      </c>
      <c r="L800">
        <f>bbdd_Social_Media_Trends[[#This Row],[Likes]]+bbdd_Social_Media_Trends[[#This Row],[Shares]]+bbdd_Social_Media_Trends[[#This Row],[Comments]]</f>
        <v>305982</v>
      </c>
      <c r="M800">
        <f>bbdd_Social_Media_Trends[[#This Row],[Interactions]]/bbdd_Social_Media_Trends[[#This Row],[Views]]</f>
        <v>6.2961513436900832E-2</v>
      </c>
      <c r="N800" s="1" t="s">
        <v>22</v>
      </c>
      <c r="O800" s="4">
        <f t="shared" si="12"/>
        <v>0</v>
      </c>
    </row>
    <row r="801" spans="1:15">
      <c r="A801" s="1" t="s">
        <v>841</v>
      </c>
      <c r="B801" s="2">
        <v>44674</v>
      </c>
      <c r="C801" s="13" t="str">
        <f>TEXT(bbdd_Social_Media_Trends[[#This Row],[Post_Date]],"aaaa-mm")</f>
        <v>2022-04</v>
      </c>
      <c r="D801" s="1" t="s">
        <v>27</v>
      </c>
      <c r="E801" s="1" t="s">
        <v>13</v>
      </c>
      <c r="F801" s="1" t="s">
        <v>41</v>
      </c>
      <c r="G801" s="1" t="s">
        <v>50</v>
      </c>
      <c r="H801">
        <v>3704693</v>
      </c>
      <c r="I801">
        <v>361357</v>
      </c>
      <c r="J801">
        <v>70236</v>
      </c>
      <c r="K801">
        <v>46913</v>
      </c>
      <c r="L801">
        <f>bbdd_Social_Media_Trends[[#This Row],[Likes]]+bbdd_Social_Media_Trends[[#This Row],[Shares]]+bbdd_Social_Media_Trends[[#This Row],[Comments]]</f>
        <v>478506</v>
      </c>
      <c r="M801">
        <f>bbdd_Social_Media_Trends[[#This Row],[Interactions]]/bbdd_Social_Media_Trends[[#This Row],[Views]]</f>
        <v>0.12916211950625869</v>
      </c>
      <c r="N801" s="1" t="s">
        <v>16</v>
      </c>
      <c r="O801" s="4">
        <f t="shared" si="12"/>
        <v>0</v>
      </c>
    </row>
    <row r="802" spans="1:15" hidden="1">
      <c r="A802" s="1" t="s">
        <v>842</v>
      </c>
      <c r="B802" s="2">
        <v>44629</v>
      </c>
      <c r="C802" s="13" t="str">
        <f>TEXT(bbdd_Social_Media_Trends[[#This Row],[Post_Date]],"aaaa-mm")</f>
        <v>2022-03</v>
      </c>
      <c r="D802" s="1" t="s">
        <v>18</v>
      </c>
      <c r="E802" s="1" t="s">
        <v>31</v>
      </c>
      <c r="F802" s="1" t="s">
        <v>47</v>
      </c>
      <c r="G802" s="1" t="s">
        <v>50</v>
      </c>
      <c r="H802">
        <v>34258</v>
      </c>
      <c r="I802">
        <v>99120</v>
      </c>
      <c r="J802">
        <v>37011</v>
      </c>
      <c r="K802">
        <v>3149</v>
      </c>
      <c r="L802">
        <f>bbdd_Social_Media_Trends[[#This Row],[Likes]]+bbdd_Social_Media_Trends[[#This Row],[Shares]]+bbdd_Social_Media_Trends[[#This Row],[Comments]]</f>
        <v>139280</v>
      </c>
      <c r="M802">
        <f>bbdd_Social_Media_Trends[[#This Row],[Interactions]]/bbdd_Social_Media_Trends[[#This Row],[Views]]</f>
        <v>4.0656197092649888</v>
      </c>
      <c r="N802" s="1" t="s">
        <v>16</v>
      </c>
      <c r="O802" s="4">
        <f t="shared" si="12"/>
        <v>0</v>
      </c>
    </row>
    <row r="803" spans="1:15" hidden="1">
      <c r="A803" s="1" t="s">
        <v>843</v>
      </c>
      <c r="B803" s="2">
        <v>44991</v>
      </c>
      <c r="C803" s="13" t="str">
        <f>TEXT(bbdd_Social_Media_Trends[[#This Row],[Post_Date]],"aaaa-mm")</f>
        <v>2023-03</v>
      </c>
      <c r="D803" s="1" t="s">
        <v>18</v>
      </c>
      <c r="E803" s="1" t="s">
        <v>39</v>
      </c>
      <c r="F803" s="1" t="s">
        <v>14</v>
      </c>
      <c r="G803" s="1" t="s">
        <v>15</v>
      </c>
      <c r="H803">
        <v>1037736</v>
      </c>
      <c r="I803">
        <v>375246</v>
      </c>
      <c r="J803">
        <v>34403</v>
      </c>
      <c r="K803">
        <v>29942</v>
      </c>
      <c r="L803">
        <f>bbdd_Social_Media_Trends[[#This Row],[Likes]]+bbdd_Social_Media_Trends[[#This Row],[Shares]]+bbdd_Social_Media_Trends[[#This Row],[Comments]]</f>
        <v>439591</v>
      </c>
      <c r="M803">
        <f>bbdd_Social_Media_Trends[[#This Row],[Interactions]]/bbdd_Social_Media_Trends[[#This Row],[Views]]</f>
        <v>0.423605811111882</v>
      </c>
      <c r="N803" s="1" t="s">
        <v>29</v>
      </c>
      <c r="O803" s="4">
        <f t="shared" si="12"/>
        <v>0</v>
      </c>
    </row>
    <row r="804" spans="1:15" hidden="1">
      <c r="A804" s="1" t="s">
        <v>844</v>
      </c>
      <c r="B804" s="2">
        <v>45252</v>
      </c>
      <c r="C804" s="13" t="str">
        <f>TEXT(bbdd_Social_Media_Trends[[#This Row],[Post_Date]],"aaaa-mm")</f>
        <v>2023-11</v>
      </c>
      <c r="D804" s="1" t="s">
        <v>12</v>
      </c>
      <c r="E804" s="1" t="s">
        <v>19</v>
      </c>
      <c r="F804" s="1" t="s">
        <v>36</v>
      </c>
      <c r="G804" s="1" t="s">
        <v>44</v>
      </c>
      <c r="H804">
        <v>2471057</v>
      </c>
      <c r="I804">
        <v>4846</v>
      </c>
      <c r="J804">
        <v>85128</v>
      </c>
      <c r="K804">
        <v>38195</v>
      </c>
      <c r="L804">
        <f>bbdd_Social_Media_Trends[[#This Row],[Likes]]+bbdd_Social_Media_Trends[[#This Row],[Shares]]+bbdd_Social_Media_Trends[[#This Row],[Comments]]</f>
        <v>128169</v>
      </c>
      <c r="M804">
        <f>bbdd_Social_Media_Trends[[#This Row],[Interactions]]/bbdd_Social_Media_Trends[[#This Row],[Views]]</f>
        <v>5.1868087219355929E-2</v>
      </c>
      <c r="N804" s="1" t="s">
        <v>16</v>
      </c>
      <c r="O804" s="4">
        <f t="shared" si="12"/>
        <v>0</v>
      </c>
    </row>
    <row r="805" spans="1:15" hidden="1">
      <c r="A805" s="1" t="s">
        <v>845</v>
      </c>
      <c r="B805" s="2">
        <v>45088</v>
      </c>
      <c r="C805" s="13" t="str">
        <f>TEXT(bbdd_Social_Media_Trends[[#This Row],[Post_Date]],"aaaa-mm")</f>
        <v>2023-06</v>
      </c>
      <c r="D805" s="1" t="s">
        <v>24</v>
      </c>
      <c r="E805" s="1" t="s">
        <v>39</v>
      </c>
      <c r="F805" s="1" t="s">
        <v>41</v>
      </c>
      <c r="G805" s="1" t="s">
        <v>44</v>
      </c>
      <c r="H805">
        <v>3394446</v>
      </c>
      <c r="I805">
        <v>368001</v>
      </c>
      <c r="J805">
        <v>19656</v>
      </c>
      <c r="K805">
        <v>13214</v>
      </c>
      <c r="L805">
        <f>bbdd_Social_Media_Trends[[#This Row],[Likes]]+bbdd_Social_Media_Trends[[#This Row],[Shares]]+bbdd_Social_Media_Trends[[#This Row],[Comments]]</f>
        <v>400871</v>
      </c>
      <c r="M805">
        <f>bbdd_Social_Media_Trends[[#This Row],[Interactions]]/bbdd_Social_Media_Trends[[#This Row],[Views]]</f>
        <v>0.11809614882664211</v>
      </c>
      <c r="N805" s="1" t="s">
        <v>16</v>
      </c>
      <c r="O805" s="4">
        <f t="shared" si="12"/>
        <v>0</v>
      </c>
    </row>
    <row r="806" spans="1:15" hidden="1">
      <c r="A806" s="1" t="s">
        <v>846</v>
      </c>
      <c r="B806" s="2">
        <v>44696</v>
      </c>
      <c r="C806" s="13" t="str">
        <f>TEXT(bbdd_Social_Media_Trends[[#This Row],[Post_Date]],"aaaa-mm")</f>
        <v>2022-05</v>
      </c>
      <c r="D806" s="1" t="s">
        <v>24</v>
      </c>
      <c r="E806" s="1" t="s">
        <v>52</v>
      </c>
      <c r="F806" s="1" t="s">
        <v>20</v>
      </c>
      <c r="G806" s="1" t="s">
        <v>37</v>
      </c>
      <c r="H806">
        <v>1338606</v>
      </c>
      <c r="I806">
        <v>418866</v>
      </c>
      <c r="J806">
        <v>60546</v>
      </c>
      <c r="K806">
        <v>709</v>
      </c>
      <c r="L806">
        <f>bbdd_Social_Media_Trends[[#This Row],[Likes]]+bbdd_Social_Media_Trends[[#This Row],[Shares]]+bbdd_Social_Media_Trends[[#This Row],[Comments]]</f>
        <v>480121</v>
      </c>
      <c r="M806">
        <f>bbdd_Social_Media_Trends[[#This Row],[Interactions]]/bbdd_Social_Media_Trends[[#This Row],[Views]]</f>
        <v>0.35867238007300134</v>
      </c>
      <c r="N806" s="1" t="s">
        <v>16</v>
      </c>
      <c r="O806" s="4">
        <f t="shared" si="12"/>
        <v>0</v>
      </c>
    </row>
    <row r="807" spans="1:15" hidden="1">
      <c r="A807" s="1" t="s">
        <v>847</v>
      </c>
      <c r="B807" s="2">
        <v>45230</v>
      </c>
      <c r="C807" s="13" t="str">
        <f>TEXT(bbdd_Social_Media_Trends[[#This Row],[Post_Date]],"aaaa-mm")</f>
        <v>2023-10</v>
      </c>
      <c r="D807" s="1" t="s">
        <v>24</v>
      </c>
      <c r="E807" s="1" t="s">
        <v>35</v>
      </c>
      <c r="F807" s="1" t="s">
        <v>36</v>
      </c>
      <c r="G807" s="1" t="s">
        <v>44</v>
      </c>
      <c r="H807">
        <v>609587</v>
      </c>
      <c r="I807">
        <v>122051</v>
      </c>
      <c r="J807">
        <v>77324</v>
      </c>
      <c r="K807">
        <v>6873</v>
      </c>
      <c r="L807">
        <f>bbdd_Social_Media_Trends[[#This Row],[Likes]]+bbdd_Social_Media_Trends[[#This Row],[Shares]]+bbdd_Social_Media_Trends[[#This Row],[Comments]]</f>
        <v>206248</v>
      </c>
      <c r="M807">
        <f>bbdd_Social_Media_Trends[[#This Row],[Interactions]]/bbdd_Social_Media_Trends[[#This Row],[Views]]</f>
        <v>0.33834054860093798</v>
      </c>
      <c r="N807" s="1" t="s">
        <v>22</v>
      </c>
      <c r="O807" s="4">
        <f t="shared" si="12"/>
        <v>0</v>
      </c>
    </row>
    <row r="808" spans="1:15" hidden="1">
      <c r="A808" s="1" t="s">
        <v>848</v>
      </c>
      <c r="B808" s="2">
        <v>45258</v>
      </c>
      <c r="C808" s="13" t="str">
        <f>TEXT(bbdd_Social_Media_Trends[[#This Row],[Post_Date]],"aaaa-mm")</f>
        <v>2023-11</v>
      </c>
      <c r="D808" s="1" t="s">
        <v>18</v>
      </c>
      <c r="E808" s="1" t="s">
        <v>39</v>
      </c>
      <c r="F808" s="1" t="s">
        <v>47</v>
      </c>
      <c r="G808" s="1" t="s">
        <v>37</v>
      </c>
      <c r="H808">
        <v>1230975</v>
      </c>
      <c r="I808">
        <v>481442</v>
      </c>
      <c r="J808">
        <v>80512</v>
      </c>
      <c r="K808">
        <v>3147</v>
      </c>
      <c r="L808">
        <f>bbdd_Social_Media_Trends[[#This Row],[Likes]]+bbdd_Social_Media_Trends[[#This Row],[Shares]]+bbdd_Social_Media_Trends[[#This Row],[Comments]]</f>
        <v>565101</v>
      </c>
      <c r="M808">
        <f>bbdd_Social_Media_Trends[[#This Row],[Interactions]]/bbdd_Social_Media_Trends[[#This Row],[Views]]</f>
        <v>0.45906781210016451</v>
      </c>
      <c r="N808" s="1" t="s">
        <v>29</v>
      </c>
      <c r="O808" s="4">
        <f t="shared" si="12"/>
        <v>0</v>
      </c>
    </row>
    <row r="809" spans="1:15" hidden="1">
      <c r="A809" s="1" t="s">
        <v>849</v>
      </c>
      <c r="B809" s="2">
        <v>44910</v>
      </c>
      <c r="C809" s="13" t="str">
        <f>TEXT(bbdd_Social_Media_Trends[[#This Row],[Post_Date]],"aaaa-mm")</f>
        <v>2022-12</v>
      </c>
      <c r="D809" s="1" t="s">
        <v>24</v>
      </c>
      <c r="E809" s="1" t="s">
        <v>52</v>
      </c>
      <c r="F809" s="1" t="s">
        <v>41</v>
      </c>
      <c r="G809" s="1" t="s">
        <v>50</v>
      </c>
      <c r="H809">
        <v>3827204</v>
      </c>
      <c r="I809">
        <v>274844</v>
      </c>
      <c r="J809">
        <v>60816</v>
      </c>
      <c r="K809">
        <v>10144</v>
      </c>
      <c r="L809">
        <f>bbdd_Social_Media_Trends[[#This Row],[Likes]]+bbdd_Social_Media_Trends[[#This Row],[Shares]]+bbdd_Social_Media_Trends[[#This Row],[Comments]]</f>
        <v>345804</v>
      </c>
      <c r="M809">
        <f>bbdd_Social_Media_Trends[[#This Row],[Interactions]]/bbdd_Social_Media_Trends[[#This Row],[Views]]</f>
        <v>9.0354211586317318E-2</v>
      </c>
      <c r="N809" s="1" t="s">
        <v>29</v>
      </c>
      <c r="O809" s="4">
        <f t="shared" si="12"/>
        <v>0</v>
      </c>
    </row>
    <row r="810" spans="1:15">
      <c r="A810" s="1" t="s">
        <v>850</v>
      </c>
      <c r="B810" s="2">
        <v>44595</v>
      </c>
      <c r="C810" s="13" t="str">
        <f>TEXT(bbdd_Social_Media_Trends[[#This Row],[Post_Date]],"aaaa-mm")</f>
        <v>2022-02</v>
      </c>
      <c r="D810" s="1" t="s">
        <v>27</v>
      </c>
      <c r="E810" s="1" t="s">
        <v>46</v>
      </c>
      <c r="F810" s="1" t="s">
        <v>14</v>
      </c>
      <c r="G810" s="1" t="s">
        <v>28</v>
      </c>
      <c r="H810">
        <v>4597793</v>
      </c>
      <c r="I810">
        <v>395657</v>
      </c>
      <c r="J810">
        <v>62238</v>
      </c>
      <c r="K810">
        <v>7115</v>
      </c>
      <c r="L810">
        <f>bbdd_Social_Media_Trends[[#This Row],[Likes]]+bbdd_Social_Media_Trends[[#This Row],[Shares]]+bbdd_Social_Media_Trends[[#This Row],[Comments]]</f>
        <v>465010</v>
      </c>
      <c r="M810">
        <f>bbdd_Social_Media_Trends[[#This Row],[Interactions]]/bbdd_Social_Media_Trends[[#This Row],[Views]]</f>
        <v>0.10113765452250678</v>
      </c>
      <c r="N810" s="1" t="s">
        <v>22</v>
      </c>
      <c r="O810" s="4">
        <f t="shared" si="12"/>
        <v>0</v>
      </c>
    </row>
    <row r="811" spans="1:15" hidden="1">
      <c r="A811" s="1" t="s">
        <v>851</v>
      </c>
      <c r="B811" s="2">
        <v>45180</v>
      </c>
      <c r="C811" s="13" t="str">
        <f>TEXT(bbdd_Social_Media_Trends[[#This Row],[Post_Date]],"aaaa-mm")</f>
        <v>2023-09</v>
      </c>
      <c r="D811" s="1" t="s">
        <v>24</v>
      </c>
      <c r="E811" s="1" t="s">
        <v>31</v>
      </c>
      <c r="F811" s="1" t="s">
        <v>32</v>
      </c>
      <c r="G811" s="1" t="s">
        <v>25</v>
      </c>
      <c r="H811">
        <v>260997</v>
      </c>
      <c r="I811">
        <v>104453</v>
      </c>
      <c r="J811">
        <v>93208</v>
      </c>
      <c r="K811">
        <v>9124</v>
      </c>
      <c r="L811">
        <f>bbdd_Social_Media_Trends[[#This Row],[Likes]]+bbdd_Social_Media_Trends[[#This Row],[Shares]]+bbdd_Social_Media_Trends[[#This Row],[Comments]]</f>
        <v>206785</v>
      </c>
      <c r="M811">
        <f>bbdd_Social_Media_Trends[[#This Row],[Interactions]]/bbdd_Social_Media_Trends[[#This Row],[Views]]</f>
        <v>0.79228880025440906</v>
      </c>
      <c r="N811" s="1" t="s">
        <v>29</v>
      </c>
      <c r="O811" s="4">
        <f t="shared" si="12"/>
        <v>0</v>
      </c>
    </row>
    <row r="812" spans="1:15" hidden="1">
      <c r="A812" s="1" t="s">
        <v>852</v>
      </c>
      <c r="B812" s="2">
        <v>45166</v>
      </c>
      <c r="C812" s="13" t="str">
        <f>TEXT(bbdd_Social_Media_Trends[[#This Row],[Post_Date]],"aaaa-mm")</f>
        <v>2023-08</v>
      </c>
      <c r="D812" s="1" t="s">
        <v>24</v>
      </c>
      <c r="E812" s="1" t="s">
        <v>31</v>
      </c>
      <c r="F812" s="1" t="s">
        <v>41</v>
      </c>
      <c r="G812" s="1" t="s">
        <v>21</v>
      </c>
      <c r="H812">
        <v>468808</v>
      </c>
      <c r="I812">
        <v>140236</v>
      </c>
      <c r="J812">
        <v>73449</v>
      </c>
      <c r="K812">
        <v>7034</v>
      </c>
      <c r="L812">
        <f>bbdd_Social_Media_Trends[[#This Row],[Likes]]+bbdd_Social_Media_Trends[[#This Row],[Shares]]+bbdd_Social_Media_Trends[[#This Row],[Comments]]</f>
        <v>220719</v>
      </c>
      <c r="M812">
        <f>bbdd_Social_Media_Trends[[#This Row],[Interactions]]/bbdd_Social_Media_Trends[[#This Row],[Views]]</f>
        <v>0.47080894523984235</v>
      </c>
      <c r="N812" s="1" t="s">
        <v>16</v>
      </c>
      <c r="O812" s="4">
        <f t="shared" si="12"/>
        <v>0</v>
      </c>
    </row>
    <row r="813" spans="1:15">
      <c r="A813" s="1" t="s">
        <v>853</v>
      </c>
      <c r="B813" s="2">
        <v>45134</v>
      </c>
      <c r="C813" s="13" t="str">
        <f>TEXT(bbdd_Social_Media_Trends[[#This Row],[Post_Date]],"aaaa-mm")</f>
        <v>2023-07</v>
      </c>
      <c r="D813" s="1" t="s">
        <v>27</v>
      </c>
      <c r="E813" s="1" t="s">
        <v>46</v>
      </c>
      <c r="F813" s="1" t="s">
        <v>14</v>
      </c>
      <c r="G813" s="1" t="s">
        <v>28</v>
      </c>
      <c r="H813">
        <v>2734965</v>
      </c>
      <c r="I813">
        <v>261892</v>
      </c>
      <c r="J813">
        <v>93169</v>
      </c>
      <c r="K813">
        <v>46687</v>
      </c>
      <c r="L813">
        <f>bbdd_Social_Media_Trends[[#This Row],[Likes]]+bbdd_Social_Media_Trends[[#This Row],[Shares]]+bbdd_Social_Media_Trends[[#This Row],[Comments]]</f>
        <v>401748</v>
      </c>
      <c r="M813">
        <f>bbdd_Social_Media_Trends[[#This Row],[Interactions]]/bbdd_Social_Media_Trends[[#This Row],[Views]]</f>
        <v>0.14689328748265518</v>
      </c>
      <c r="N813" s="1" t="s">
        <v>16</v>
      </c>
      <c r="O813" s="4">
        <f t="shared" si="12"/>
        <v>0</v>
      </c>
    </row>
    <row r="814" spans="1:15" hidden="1">
      <c r="A814" s="1" t="s">
        <v>854</v>
      </c>
      <c r="B814" s="2">
        <v>44951</v>
      </c>
      <c r="C814" s="13" t="str">
        <f>TEXT(bbdd_Social_Media_Trends[[#This Row],[Post_Date]],"aaaa-mm")</f>
        <v>2023-01</v>
      </c>
      <c r="D814" s="1" t="s">
        <v>18</v>
      </c>
      <c r="E814" s="1" t="s">
        <v>52</v>
      </c>
      <c r="F814" s="1" t="s">
        <v>32</v>
      </c>
      <c r="G814" s="1" t="s">
        <v>28</v>
      </c>
      <c r="H814">
        <v>998555</v>
      </c>
      <c r="I814">
        <v>225198</v>
      </c>
      <c r="J814">
        <v>8583</v>
      </c>
      <c r="K814">
        <v>34716</v>
      </c>
      <c r="L814">
        <f>bbdd_Social_Media_Trends[[#This Row],[Likes]]+bbdd_Social_Media_Trends[[#This Row],[Shares]]+bbdd_Social_Media_Trends[[#This Row],[Comments]]</f>
        <v>268497</v>
      </c>
      <c r="M814">
        <f>bbdd_Social_Media_Trends[[#This Row],[Interactions]]/bbdd_Social_Media_Trends[[#This Row],[Views]]</f>
        <v>0.26888553960472883</v>
      </c>
      <c r="N814" s="1" t="s">
        <v>29</v>
      </c>
      <c r="O814" s="4">
        <f t="shared" si="12"/>
        <v>0</v>
      </c>
    </row>
    <row r="815" spans="1:15" hidden="1">
      <c r="A815" s="1" t="s">
        <v>855</v>
      </c>
      <c r="B815" s="2">
        <v>45025</v>
      </c>
      <c r="C815" s="13" t="str">
        <f>TEXT(bbdd_Social_Media_Trends[[#This Row],[Post_Date]],"aaaa-mm")</f>
        <v>2023-04</v>
      </c>
      <c r="D815" s="1" t="s">
        <v>18</v>
      </c>
      <c r="E815" s="1" t="s">
        <v>31</v>
      </c>
      <c r="F815" s="1" t="s">
        <v>14</v>
      </c>
      <c r="G815" s="1" t="s">
        <v>21</v>
      </c>
      <c r="H815">
        <v>4214277</v>
      </c>
      <c r="I815">
        <v>491365</v>
      </c>
      <c r="J815">
        <v>16797</v>
      </c>
      <c r="K815">
        <v>37101</v>
      </c>
      <c r="L815">
        <f>bbdd_Social_Media_Trends[[#This Row],[Likes]]+bbdd_Social_Media_Trends[[#This Row],[Shares]]+bbdd_Social_Media_Trends[[#This Row],[Comments]]</f>
        <v>545263</v>
      </c>
      <c r="M815">
        <f>bbdd_Social_Media_Trends[[#This Row],[Interactions]]/bbdd_Social_Media_Trends[[#This Row],[Views]]</f>
        <v>0.12938470821922715</v>
      </c>
      <c r="N815" s="1" t="s">
        <v>22</v>
      </c>
      <c r="O815" s="4">
        <f t="shared" si="12"/>
        <v>0</v>
      </c>
    </row>
    <row r="816" spans="1:15" hidden="1">
      <c r="A816" s="1" t="s">
        <v>856</v>
      </c>
      <c r="B816" s="2">
        <v>45251</v>
      </c>
      <c r="C816" s="13" t="str">
        <f>TEXT(bbdd_Social_Media_Trends[[#This Row],[Post_Date]],"aaaa-mm")</f>
        <v>2023-11</v>
      </c>
      <c r="D816" s="1" t="s">
        <v>24</v>
      </c>
      <c r="E816" s="1" t="s">
        <v>59</v>
      </c>
      <c r="F816" s="1" t="s">
        <v>14</v>
      </c>
      <c r="G816" s="1" t="s">
        <v>50</v>
      </c>
      <c r="H816">
        <v>208326</v>
      </c>
      <c r="I816">
        <v>267436</v>
      </c>
      <c r="J816">
        <v>52230</v>
      </c>
      <c r="K816">
        <v>45110</v>
      </c>
      <c r="L816">
        <f>bbdd_Social_Media_Trends[[#This Row],[Likes]]+bbdd_Social_Media_Trends[[#This Row],[Shares]]+bbdd_Social_Media_Trends[[#This Row],[Comments]]</f>
        <v>364776</v>
      </c>
      <c r="M816">
        <f>bbdd_Social_Media_Trends[[#This Row],[Interactions]]/bbdd_Social_Media_Trends[[#This Row],[Views]]</f>
        <v>1.7509864347225021</v>
      </c>
      <c r="N816" s="1" t="s">
        <v>22</v>
      </c>
      <c r="O816" s="4">
        <f t="shared" si="12"/>
        <v>0</v>
      </c>
    </row>
    <row r="817" spans="1:15" hidden="1">
      <c r="A817" s="1" t="s">
        <v>857</v>
      </c>
      <c r="B817" s="2">
        <v>45196</v>
      </c>
      <c r="C817" s="13" t="str">
        <f>TEXT(bbdd_Social_Media_Trends[[#This Row],[Post_Date]],"aaaa-mm")</f>
        <v>2023-09</v>
      </c>
      <c r="D817" s="1" t="s">
        <v>12</v>
      </c>
      <c r="E817" s="1" t="s">
        <v>19</v>
      </c>
      <c r="F817" s="1" t="s">
        <v>41</v>
      </c>
      <c r="G817" s="1" t="s">
        <v>15</v>
      </c>
      <c r="H817">
        <v>2405842</v>
      </c>
      <c r="I817">
        <v>40352</v>
      </c>
      <c r="J817">
        <v>68819</v>
      </c>
      <c r="K817">
        <v>8569</v>
      </c>
      <c r="L817">
        <f>bbdd_Social_Media_Trends[[#This Row],[Likes]]+bbdd_Social_Media_Trends[[#This Row],[Shares]]+bbdd_Social_Media_Trends[[#This Row],[Comments]]</f>
        <v>117740</v>
      </c>
      <c r="M817">
        <f>bbdd_Social_Media_Trends[[#This Row],[Interactions]]/bbdd_Social_Media_Trends[[#This Row],[Views]]</f>
        <v>4.8939207146603977E-2</v>
      </c>
      <c r="N817" s="1" t="s">
        <v>29</v>
      </c>
      <c r="O817" s="4">
        <f t="shared" si="12"/>
        <v>0</v>
      </c>
    </row>
    <row r="818" spans="1:15" hidden="1">
      <c r="A818" s="1" t="s">
        <v>858</v>
      </c>
      <c r="B818" s="2">
        <v>44782</v>
      </c>
      <c r="C818" s="13" t="str">
        <f>TEXT(bbdd_Social_Media_Trends[[#This Row],[Post_Date]],"aaaa-mm")</f>
        <v>2022-08</v>
      </c>
      <c r="D818" s="1" t="s">
        <v>18</v>
      </c>
      <c r="E818" s="1" t="s">
        <v>39</v>
      </c>
      <c r="F818" s="1" t="s">
        <v>47</v>
      </c>
      <c r="G818" s="1" t="s">
        <v>21</v>
      </c>
      <c r="H818">
        <v>591094</v>
      </c>
      <c r="I818">
        <v>112899</v>
      </c>
      <c r="J818">
        <v>37633</v>
      </c>
      <c r="K818">
        <v>24431</v>
      </c>
      <c r="L818">
        <f>bbdd_Social_Media_Trends[[#This Row],[Likes]]+bbdd_Social_Media_Trends[[#This Row],[Shares]]+bbdd_Social_Media_Trends[[#This Row],[Comments]]</f>
        <v>174963</v>
      </c>
      <c r="M818">
        <f>bbdd_Social_Media_Trends[[#This Row],[Interactions]]/bbdd_Social_Media_Trends[[#This Row],[Views]]</f>
        <v>0.29599860597468425</v>
      </c>
      <c r="N818" s="1" t="s">
        <v>16</v>
      </c>
      <c r="O818" s="4">
        <f t="shared" si="12"/>
        <v>0</v>
      </c>
    </row>
    <row r="819" spans="1:15">
      <c r="A819" s="1" t="s">
        <v>859</v>
      </c>
      <c r="B819" s="2">
        <v>44785</v>
      </c>
      <c r="C819" s="13" t="str">
        <f>TEXT(bbdd_Social_Media_Trends[[#This Row],[Post_Date]],"aaaa-mm")</f>
        <v>2022-08</v>
      </c>
      <c r="D819" s="1" t="s">
        <v>27</v>
      </c>
      <c r="E819" s="1" t="s">
        <v>49</v>
      </c>
      <c r="F819" s="1" t="s">
        <v>47</v>
      </c>
      <c r="G819" s="1" t="s">
        <v>28</v>
      </c>
      <c r="H819">
        <v>1125942</v>
      </c>
      <c r="I819">
        <v>95092</v>
      </c>
      <c r="J819">
        <v>77009</v>
      </c>
      <c r="K819">
        <v>32628</v>
      </c>
      <c r="L819">
        <f>bbdd_Social_Media_Trends[[#This Row],[Likes]]+bbdd_Social_Media_Trends[[#This Row],[Shares]]+bbdd_Social_Media_Trends[[#This Row],[Comments]]</f>
        <v>204729</v>
      </c>
      <c r="M819">
        <f>bbdd_Social_Media_Trends[[#This Row],[Interactions]]/bbdd_Social_Media_Trends[[#This Row],[Views]]</f>
        <v>0.18182908178218771</v>
      </c>
      <c r="N819" s="1" t="s">
        <v>16</v>
      </c>
      <c r="O819" s="4">
        <f t="shared" si="12"/>
        <v>0</v>
      </c>
    </row>
    <row r="820" spans="1:15" hidden="1">
      <c r="A820" s="1" t="s">
        <v>860</v>
      </c>
      <c r="B820" s="2">
        <v>44835</v>
      </c>
      <c r="C820" s="13" t="str">
        <f>TEXT(bbdd_Social_Media_Trends[[#This Row],[Post_Date]],"aaaa-mm")</f>
        <v>2022-10</v>
      </c>
      <c r="D820" s="1" t="s">
        <v>18</v>
      </c>
      <c r="E820" s="1" t="s">
        <v>52</v>
      </c>
      <c r="F820" s="1" t="s">
        <v>41</v>
      </c>
      <c r="G820" s="1" t="s">
        <v>37</v>
      </c>
      <c r="H820">
        <v>1365802</v>
      </c>
      <c r="I820">
        <v>451503</v>
      </c>
      <c r="J820">
        <v>91330</v>
      </c>
      <c r="K820">
        <v>25121</v>
      </c>
      <c r="L820">
        <f>bbdd_Social_Media_Trends[[#This Row],[Likes]]+bbdd_Social_Media_Trends[[#This Row],[Shares]]+bbdd_Social_Media_Trends[[#This Row],[Comments]]</f>
        <v>567954</v>
      </c>
      <c r="M820">
        <f>bbdd_Social_Media_Trends[[#This Row],[Interactions]]/bbdd_Social_Media_Trends[[#This Row],[Views]]</f>
        <v>0.41583919191800861</v>
      </c>
      <c r="N820" s="1" t="s">
        <v>29</v>
      </c>
      <c r="O820" s="4">
        <f t="shared" si="12"/>
        <v>0</v>
      </c>
    </row>
    <row r="821" spans="1:15">
      <c r="A821" s="1" t="s">
        <v>861</v>
      </c>
      <c r="B821" s="2">
        <v>44684</v>
      </c>
      <c r="C821" s="13" t="str">
        <f>TEXT(bbdd_Social_Media_Trends[[#This Row],[Post_Date]],"aaaa-mm")</f>
        <v>2022-05</v>
      </c>
      <c r="D821" s="1" t="s">
        <v>27</v>
      </c>
      <c r="E821" s="1" t="s">
        <v>39</v>
      </c>
      <c r="F821" s="1" t="s">
        <v>36</v>
      </c>
      <c r="G821" s="1" t="s">
        <v>15</v>
      </c>
      <c r="H821">
        <v>1417424</v>
      </c>
      <c r="I821">
        <v>390084</v>
      </c>
      <c r="J821">
        <v>26977</v>
      </c>
      <c r="K821">
        <v>44345</v>
      </c>
      <c r="L821">
        <f>bbdd_Social_Media_Trends[[#This Row],[Likes]]+bbdd_Social_Media_Trends[[#This Row],[Shares]]+bbdd_Social_Media_Trends[[#This Row],[Comments]]</f>
        <v>461406</v>
      </c>
      <c r="M821">
        <f>bbdd_Social_Media_Trends[[#This Row],[Interactions]]/bbdd_Social_Media_Trends[[#This Row],[Views]]</f>
        <v>0.3255243314632742</v>
      </c>
      <c r="N821" s="1" t="s">
        <v>16</v>
      </c>
      <c r="O821" s="4">
        <f t="shared" si="12"/>
        <v>0</v>
      </c>
    </row>
    <row r="822" spans="1:15" hidden="1">
      <c r="A822" s="1" t="s">
        <v>862</v>
      </c>
      <c r="B822" s="2">
        <v>45038</v>
      </c>
      <c r="C822" s="13" t="str">
        <f>TEXT(bbdd_Social_Media_Trends[[#This Row],[Post_Date]],"aaaa-mm")</f>
        <v>2023-04</v>
      </c>
      <c r="D822" s="1" t="s">
        <v>18</v>
      </c>
      <c r="E822" s="1" t="s">
        <v>19</v>
      </c>
      <c r="F822" s="1" t="s">
        <v>14</v>
      </c>
      <c r="G822" s="1" t="s">
        <v>50</v>
      </c>
      <c r="H822">
        <v>224135</v>
      </c>
      <c r="I822">
        <v>47344</v>
      </c>
      <c r="J822">
        <v>43245</v>
      </c>
      <c r="K822">
        <v>29392</v>
      </c>
      <c r="L822">
        <f>bbdd_Social_Media_Trends[[#This Row],[Likes]]+bbdd_Social_Media_Trends[[#This Row],[Shares]]+bbdd_Social_Media_Trends[[#This Row],[Comments]]</f>
        <v>119981</v>
      </c>
      <c r="M822">
        <f>bbdd_Social_Media_Trends[[#This Row],[Interactions]]/bbdd_Social_Media_Trends[[#This Row],[Views]]</f>
        <v>0.53530684632029801</v>
      </c>
      <c r="N822" s="1" t="s">
        <v>16</v>
      </c>
      <c r="O822" s="4">
        <f t="shared" si="12"/>
        <v>0</v>
      </c>
    </row>
    <row r="823" spans="1:15" hidden="1">
      <c r="A823" s="1" t="s">
        <v>863</v>
      </c>
      <c r="B823" s="2">
        <v>45226</v>
      </c>
      <c r="C823" s="13" t="str">
        <f>TEXT(bbdd_Social_Media_Trends[[#This Row],[Post_Date]],"aaaa-mm")</f>
        <v>2023-10</v>
      </c>
      <c r="D823" s="1" t="s">
        <v>24</v>
      </c>
      <c r="E823" s="1" t="s">
        <v>59</v>
      </c>
      <c r="F823" s="1" t="s">
        <v>47</v>
      </c>
      <c r="G823" s="1" t="s">
        <v>37</v>
      </c>
      <c r="H823">
        <v>3850575</v>
      </c>
      <c r="I823">
        <v>106942</v>
      </c>
      <c r="J823">
        <v>86204</v>
      </c>
      <c r="K823">
        <v>19709</v>
      </c>
      <c r="L823">
        <f>bbdd_Social_Media_Trends[[#This Row],[Likes]]+bbdd_Social_Media_Trends[[#This Row],[Shares]]+bbdd_Social_Media_Trends[[#This Row],[Comments]]</f>
        <v>212855</v>
      </c>
      <c r="M823">
        <f>bbdd_Social_Media_Trends[[#This Row],[Interactions]]/bbdd_Social_Media_Trends[[#This Row],[Views]]</f>
        <v>5.5278757068749469E-2</v>
      </c>
      <c r="N823" s="1" t="s">
        <v>16</v>
      </c>
      <c r="O823" s="4">
        <f t="shared" si="12"/>
        <v>0</v>
      </c>
    </row>
    <row r="824" spans="1:15">
      <c r="A824" s="1" t="s">
        <v>864</v>
      </c>
      <c r="B824" s="2">
        <v>44665</v>
      </c>
      <c r="C824" s="13" t="str">
        <f>TEXT(bbdd_Social_Media_Trends[[#This Row],[Post_Date]],"aaaa-mm")</f>
        <v>2022-04</v>
      </c>
      <c r="D824" s="1" t="s">
        <v>27</v>
      </c>
      <c r="E824" s="1" t="s">
        <v>13</v>
      </c>
      <c r="F824" s="1" t="s">
        <v>32</v>
      </c>
      <c r="G824" s="1" t="s">
        <v>37</v>
      </c>
      <c r="H824">
        <v>508550</v>
      </c>
      <c r="I824">
        <v>499157</v>
      </c>
      <c r="J824">
        <v>39933</v>
      </c>
      <c r="K824">
        <v>26111</v>
      </c>
      <c r="L824">
        <f>bbdd_Social_Media_Trends[[#This Row],[Likes]]+bbdd_Social_Media_Trends[[#This Row],[Shares]]+bbdd_Social_Media_Trends[[#This Row],[Comments]]</f>
        <v>565201</v>
      </c>
      <c r="M824">
        <f>bbdd_Social_Media_Trends[[#This Row],[Interactions]]/bbdd_Social_Media_Trends[[#This Row],[Views]]</f>
        <v>1.111397109428768</v>
      </c>
      <c r="N824" s="1" t="s">
        <v>29</v>
      </c>
      <c r="O824" s="4">
        <f t="shared" si="12"/>
        <v>0</v>
      </c>
    </row>
    <row r="825" spans="1:15" hidden="1">
      <c r="A825" s="1" t="s">
        <v>865</v>
      </c>
      <c r="B825" s="2">
        <v>44892</v>
      </c>
      <c r="C825" s="13" t="str">
        <f>TEXT(bbdd_Social_Media_Trends[[#This Row],[Post_Date]],"aaaa-mm")</f>
        <v>2022-11</v>
      </c>
      <c r="D825" s="1" t="s">
        <v>18</v>
      </c>
      <c r="E825" s="1" t="s">
        <v>49</v>
      </c>
      <c r="F825" s="1" t="s">
        <v>47</v>
      </c>
      <c r="G825" s="1" t="s">
        <v>21</v>
      </c>
      <c r="H825">
        <v>947923</v>
      </c>
      <c r="I825">
        <v>487612</v>
      </c>
      <c r="J825">
        <v>46542</v>
      </c>
      <c r="K825">
        <v>10658</v>
      </c>
      <c r="L825">
        <f>bbdd_Social_Media_Trends[[#This Row],[Likes]]+bbdd_Social_Media_Trends[[#This Row],[Shares]]+bbdd_Social_Media_Trends[[#This Row],[Comments]]</f>
        <v>544812</v>
      </c>
      <c r="M825">
        <f>bbdd_Social_Media_Trends[[#This Row],[Interactions]]/bbdd_Social_Media_Trends[[#This Row],[Views]]</f>
        <v>0.57474288523434924</v>
      </c>
      <c r="N825" s="1" t="s">
        <v>29</v>
      </c>
      <c r="O825" s="4">
        <f t="shared" si="12"/>
        <v>0</v>
      </c>
    </row>
    <row r="826" spans="1:15" hidden="1">
      <c r="A826" s="1" t="s">
        <v>866</v>
      </c>
      <c r="B826" s="2">
        <v>44746</v>
      </c>
      <c r="C826" s="13" t="str">
        <f>TEXT(bbdd_Social_Media_Trends[[#This Row],[Post_Date]],"aaaa-mm")</f>
        <v>2022-07</v>
      </c>
      <c r="D826" s="1" t="s">
        <v>18</v>
      </c>
      <c r="E826" s="1" t="s">
        <v>39</v>
      </c>
      <c r="F826" s="1" t="s">
        <v>47</v>
      </c>
      <c r="G826" s="1" t="s">
        <v>37</v>
      </c>
      <c r="H826">
        <v>102983</v>
      </c>
      <c r="I826">
        <v>341704</v>
      </c>
      <c r="J826">
        <v>82374</v>
      </c>
      <c r="K826">
        <v>8883</v>
      </c>
      <c r="L826">
        <f>bbdd_Social_Media_Trends[[#This Row],[Likes]]+bbdd_Social_Media_Trends[[#This Row],[Shares]]+bbdd_Social_Media_Trends[[#This Row],[Comments]]</f>
        <v>432961</v>
      </c>
      <c r="M826">
        <f>bbdd_Social_Media_Trends[[#This Row],[Interactions]]/bbdd_Social_Media_Trends[[#This Row],[Views]]</f>
        <v>4.2041987512502059</v>
      </c>
      <c r="N826" s="1" t="s">
        <v>29</v>
      </c>
      <c r="O826" s="4">
        <f t="shared" si="12"/>
        <v>0</v>
      </c>
    </row>
    <row r="827" spans="1:15" hidden="1">
      <c r="A827" s="1" t="s">
        <v>867</v>
      </c>
      <c r="B827" s="2">
        <v>44752</v>
      </c>
      <c r="C827" s="13" t="str">
        <f>TEXT(bbdd_Social_Media_Trends[[#This Row],[Post_Date]],"aaaa-mm")</f>
        <v>2022-07</v>
      </c>
      <c r="D827" s="1" t="s">
        <v>24</v>
      </c>
      <c r="E827" s="1" t="s">
        <v>49</v>
      </c>
      <c r="F827" s="1" t="s">
        <v>47</v>
      </c>
      <c r="G827" s="1" t="s">
        <v>44</v>
      </c>
      <c r="H827">
        <v>1224749</v>
      </c>
      <c r="I827">
        <v>336590</v>
      </c>
      <c r="J827">
        <v>37876</v>
      </c>
      <c r="K827">
        <v>39810</v>
      </c>
      <c r="L827">
        <f>bbdd_Social_Media_Trends[[#This Row],[Likes]]+bbdd_Social_Media_Trends[[#This Row],[Shares]]+bbdd_Social_Media_Trends[[#This Row],[Comments]]</f>
        <v>414276</v>
      </c>
      <c r="M827">
        <f>bbdd_Social_Media_Trends[[#This Row],[Interactions]]/bbdd_Social_Media_Trends[[#This Row],[Views]]</f>
        <v>0.33825379730867305</v>
      </c>
      <c r="N827" s="1" t="s">
        <v>16</v>
      </c>
      <c r="O827" s="4">
        <f t="shared" si="12"/>
        <v>0</v>
      </c>
    </row>
    <row r="828" spans="1:15" hidden="1">
      <c r="A828" s="1" t="s">
        <v>868</v>
      </c>
      <c r="B828" s="2">
        <v>45006</v>
      </c>
      <c r="C828" s="13" t="str">
        <f>TEXT(bbdd_Social_Media_Trends[[#This Row],[Post_Date]],"aaaa-mm")</f>
        <v>2023-03</v>
      </c>
      <c r="D828" s="1" t="s">
        <v>12</v>
      </c>
      <c r="E828" s="1" t="s">
        <v>46</v>
      </c>
      <c r="F828" s="1" t="s">
        <v>20</v>
      </c>
      <c r="G828" s="1" t="s">
        <v>44</v>
      </c>
      <c r="H828">
        <v>4821602</v>
      </c>
      <c r="I828">
        <v>98539</v>
      </c>
      <c r="J828">
        <v>52608</v>
      </c>
      <c r="K828">
        <v>46508</v>
      </c>
      <c r="L828">
        <f>bbdd_Social_Media_Trends[[#This Row],[Likes]]+bbdd_Social_Media_Trends[[#This Row],[Shares]]+bbdd_Social_Media_Trends[[#This Row],[Comments]]</f>
        <v>197655</v>
      </c>
      <c r="M828">
        <f>bbdd_Social_Media_Trends[[#This Row],[Interactions]]/bbdd_Social_Media_Trends[[#This Row],[Views]]</f>
        <v>4.0993636554821404E-2</v>
      </c>
      <c r="N828" s="1" t="s">
        <v>16</v>
      </c>
      <c r="O828" s="4">
        <f t="shared" si="12"/>
        <v>0</v>
      </c>
    </row>
    <row r="829" spans="1:15" hidden="1">
      <c r="A829" s="1" t="s">
        <v>869</v>
      </c>
      <c r="B829" s="2">
        <v>44628</v>
      </c>
      <c r="C829" s="13" t="str">
        <f>TEXT(bbdd_Social_Media_Trends[[#This Row],[Post_Date]],"aaaa-mm")</f>
        <v>2022-03</v>
      </c>
      <c r="D829" s="1" t="s">
        <v>12</v>
      </c>
      <c r="E829" s="1" t="s">
        <v>49</v>
      </c>
      <c r="F829" s="1" t="s">
        <v>14</v>
      </c>
      <c r="G829" s="1" t="s">
        <v>37</v>
      </c>
      <c r="H829">
        <v>4157229</v>
      </c>
      <c r="I829">
        <v>429729</v>
      </c>
      <c r="J829">
        <v>97695</v>
      </c>
      <c r="K829">
        <v>38020</v>
      </c>
      <c r="L829">
        <f>bbdd_Social_Media_Trends[[#This Row],[Likes]]+bbdd_Social_Media_Trends[[#This Row],[Shares]]+bbdd_Social_Media_Trends[[#This Row],[Comments]]</f>
        <v>565444</v>
      </c>
      <c r="M829">
        <f>bbdd_Social_Media_Trends[[#This Row],[Interactions]]/bbdd_Social_Media_Trends[[#This Row],[Views]]</f>
        <v>0.13601463859700777</v>
      </c>
      <c r="N829" s="1" t="s">
        <v>22</v>
      </c>
      <c r="O829" s="4">
        <f t="shared" si="12"/>
        <v>0</v>
      </c>
    </row>
    <row r="830" spans="1:15">
      <c r="A830" s="1" t="s">
        <v>870</v>
      </c>
      <c r="B830" s="2">
        <v>45167</v>
      </c>
      <c r="C830" s="13" t="str">
        <f>TEXT(bbdd_Social_Media_Trends[[#This Row],[Post_Date]],"aaaa-mm")</f>
        <v>2023-08</v>
      </c>
      <c r="D830" s="1" t="s">
        <v>27</v>
      </c>
      <c r="E830" s="1" t="s">
        <v>59</v>
      </c>
      <c r="F830" s="1" t="s">
        <v>32</v>
      </c>
      <c r="G830" s="1" t="s">
        <v>37</v>
      </c>
      <c r="H830">
        <v>4586518</v>
      </c>
      <c r="I830">
        <v>265120</v>
      </c>
      <c r="J830">
        <v>57069</v>
      </c>
      <c r="K830">
        <v>18054</v>
      </c>
      <c r="L830">
        <f>bbdd_Social_Media_Trends[[#This Row],[Likes]]+bbdd_Social_Media_Trends[[#This Row],[Shares]]+bbdd_Social_Media_Trends[[#This Row],[Comments]]</f>
        <v>340243</v>
      </c>
      <c r="M830">
        <f>bbdd_Social_Media_Trends[[#This Row],[Interactions]]/bbdd_Social_Media_Trends[[#This Row],[Views]]</f>
        <v>7.4183291115395164E-2</v>
      </c>
      <c r="N830" s="1" t="s">
        <v>22</v>
      </c>
      <c r="O830" s="4">
        <f t="shared" si="12"/>
        <v>0</v>
      </c>
    </row>
    <row r="831" spans="1:15" hidden="1">
      <c r="A831" s="1" t="s">
        <v>871</v>
      </c>
      <c r="B831" s="2">
        <v>44573</v>
      </c>
      <c r="C831" s="13" t="str">
        <f>TEXT(bbdd_Social_Media_Trends[[#This Row],[Post_Date]],"aaaa-mm")</f>
        <v>2022-01</v>
      </c>
      <c r="D831" s="1" t="s">
        <v>24</v>
      </c>
      <c r="E831" s="1" t="s">
        <v>52</v>
      </c>
      <c r="F831" s="1" t="s">
        <v>41</v>
      </c>
      <c r="G831" s="1" t="s">
        <v>21</v>
      </c>
      <c r="H831">
        <v>2552020</v>
      </c>
      <c r="I831">
        <v>45301</v>
      </c>
      <c r="J831">
        <v>86964</v>
      </c>
      <c r="K831">
        <v>1054</v>
      </c>
      <c r="L831">
        <f>bbdd_Social_Media_Trends[[#This Row],[Likes]]+bbdd_Social_Media_Trends[[#This Row],[Shares]]+bbdd_Social_Media_Trends[[#This Row],[Comments]]</f>
        <v>133319</v>
      </c>
      <c r="M831">
        <f>bbdd_Social_Media_Trends[[#This Row],[Interactions]]/bbdd_Social_Media_Trends[[#This Row],[Views]]</f>
        <v>5.2240578051896143E-2</v>
      </c>
      <c r="N831" s="1" t="s">
        <v>22</v>
      </c>
      <c r="O831" s="4">
        <f t="shared" si="12"/>
        <v>0</v>
      </c>
    </row>
    <row r="832" spans="1:15" hidden="1">
      <c r="A832" s="1" t="s">
        <v>872</v>
      </c>
      <c r="B832" s="2">
        <v>45075</v>
      </c>
      <c r="C832" s="13" t="str">
        <f>TEXT(bbdd_Social_Media_Trends[[#This Row],[Post_Date]],"aaaa-mm")</f>
        <v>2023-05</v>
      </c>
      <c r="D832" s="1" t="s">
        <v>24</v>
      </c>
      <c r="E832" s="1" t="s">
        <v>59</v>
      </c>
      <c r="F832" s="1" t="s">
        <v>36</v>
      </c>
      <c r="G832" s="1" t="s">
        <v>25</v>
      </c>
      <c r="H832">
        <v>160483</v>
      </c>
      <c r="I832">
        <v>383250</v>
      </c>
      <c r="J832">
        <v>33960</v>
      </c>
      <c r="K832">
        <v>35029</v>
      </c>
      <c r="L832">
        <f>bbdd_Social_Media_Trends[[#This Row],[Likes]]+bbdd_Social_Media_Trends[[#This Row],[Shares]]+bbdd_Social_Media_Trends[[#This Row],[Comments]]</f>
        <v>452239</v>
      </c>
      <c r="M832">
        <f>bbdd_Social_Media_Trends[[#This Row],[Interactions]]/bbdd_Social_Media_Trends[[#This Row],[Views]]</f>
        <v>2.8179869518889853</v>
      </c>
      <c r="N832" s="1" t="s">
        <v>16</v>
      </c>
      <c r="O832" s="4">
        <f t="shared" si="12"/>
        <v>0</v>
      </c>
    </row>
    <row r="833" spans="1:15">
      <c r="A833" s="1" t="s">
        <v>873</v>
      </c>
      <c r="B833" s="2">
        <v>44981</v>
      </c>
      <c r="C833" s="13" t="str">
        <f>TEXT(bbdd_Social_Media_Trends[[#This Row],[Post_Date]],"aaaa-mm")</f>
        <v>2023-02</v>
      </c>
      <c r="D833" s="1" t="s">
        <v>27</v>
      </c>
      <c r="E833" s="1" t="s">
        <v>35</v>
      </c>
      <c r="F833" s="1" t="s">
        <v>47</v>
      </c>
      <c r="G833" s="1" t="s">
        <v>15</v>
      </c>
      <c r="H833">
        <v>1065072</v>
      </c>
      <c r="I833">
        <v>33441</v>
      </c>
      <c r="J833">
        <v>17591</v>
      </c>
      <c r="K833">
        <v>36956</v>
      </c>
      <c r="L833">
        <f>bbdd_Social_Media_Trends[[#This Row],[Likes]]+bbdd_Social_Media_Trends[[#This Row],[Shares]]+bbdd_Social_Media_Trends[[#This Row],[Comments]]</f>
        <v>87988</v>
      </c>
      <c r="M833">
        <f>bbdd_Social_Media_Trends[[#This Row],[Interactions]]/bbdd_Social_Media_Trends[[#This Row],[Views]]</f>
        <v>8.2612255321705949E-2</v>
      </c>
      <c r="N833" s="1" t="s">
        <v>29</v>
      </c>
      <c r="O833" s="4">
        <f t="shared" si="12"/>
        <v>0</v>
      </c>
    </row>
    <row r="834" spans="1:15">
      <c r="A834" s="1" t="s">
        <v>874</v>
      </c>
      <c r="B834" s="2">
        <v>44852</v>
      </c>
      <c r="C834" s="13" t="str">
        <f>TEXT(bbdd_Social_Media_Trends[[#This Row],[Post_Date]],"aaaa-mm")</f>
        <v>2022-10</v>
      </c>
      <c r="D834" s="1" t="s">
        <v>27</v>
      </c>
      <c r="E834" s="1" t="s">
        <v>52</v>
      </c>
      <c r="F834" s="1" t="s">
        <v>41</v>
      </c>
      <c r="G834" s="1" t="s">
        <v>50</v>
      </c>
      <c r="H834">
        <v>111712</v>
      </c>
      <c r="I834">
        <v>374446</v>
      </c>
      <c r="J834">
        <v>85509</v>
      </c>
      <c r="K834">
        <v>48663</v>
      </c>
      <c r="L834">
        <f>bbdd_Social_Media_Trends[[#This Row],[Likes]]+bbdd_Social_Media_Trends[[#This Row],[Shares]]+bbdd_Social_Media_Trends[[#This Row],[Comments]]</f>
        <v>508618</v>
      </c>
      <c r="M834">
        <f>bbdd_Social_Media_Trends[[#This Row],[Interactions]]/bbdd_Social_Media_Trends[[#This Row],[Views]]</f>
        <v>4.5529397020910913</v>
      </c>
      <c r="N834" s="1" t="s">
        <v>29</v>
      </c>
      <c r="O834" s="4">
        <f t="shared" ref="O834:O897" si="13">IF(ISERROR(VLOOKUP(A834,A835:A5832,1,FALSE)),0, 1)</f>
        <v>0</v>
      </c>
    </row>
    <row r="835" spans="1:15" hidden="1">
      <c r="A835" s="1" t="s">
        <v>875</v>
      </c>
      <c r="B835" s="2">
        <v>45264</v>
      </c>
      <c r="C835" s="13" t="str">
        <f>TEXT(bbdd_Social_Media_Trends[[#This Row],[Post_Date]],"aaaa-mm")</f>
        <v>2023-12</v>
      </c>
      <c r="D835" s="1" t="s">
        <v>18</v>
      </c>
      <c r="E835" s="1" t="s">
        <v>13</v>
      </c>
      <c r="F835" s="1" t="s">
        <v>20</v>
      </c>
      <c r="G835" s="1" t="s">
        <v>21</v>
      </c>
      <c r="H835">
        <v>4613593</v>
      </c>
      <c r="I835">
        <v>197157</v>
      </c>
      <c r="J835">
        <v>10941</v>
      </c>
      <c r="K835">
        <v>47136</v>
      </c>
      <c r="L835">
        <f>bbdd_Social_Media_Trends[[#This Row],[Likes]]+bbdd_Social_Media_Trends[[#This Row],[Shares]]+bbdd_Social_Media_Trends[[#This Row],[Comments]]</f>
        <v>255234</v>
      </c>
      <c r="M835">
        <f>bbdd_Social_Media_Trends[[#This Row],[Interactions]]/bbdd_Social_Media_Trends[[#This Row],[Views]]</f>
        <v>5.5322175146355561E-2</v>
      </c>
      <c r="N835" s="1" t="s">
        <v>16</v>
      </c>
      <c r="O835" s="4">
        <f t="shared" si="13"/>
        <v>0</v>
      </c>
    </row>
    <row r="836" spans="1:15" hidden="1">
      <c r="A836" s="1" t="s">
        <v>876</v>
      </c>
      <c r="B836" s="2">
        <v>44605</v>
      </c>
      <c r="C836" s="13" t="str">
        <f>TEXT(bbdd_Social_Media_Trends[[#This Row],[Post_Date]],"aaaa-mm")</f>
        <v>2022-02</v>
      </c>
      <c r="D836" s="1" t="s">
        <v>18</v>
      </c>
      <c r="E836" s="1" t="s">
        <v>57</v>
      </c>
      <c r="F836" s="1" t="s">
        <v>20</v>
      </c>
      <c r="G836" s="1" t="s">
        <v>15</v>
      </c>
      <c r="H836">
        <v>3678203</v>
      </c>
      <c r="I836">
        <v>106484</v>
      </c>
      <c r="J836">
        <v>25338</v>
      </c>
      <c r="K836">
        <v>25691</v>
      </c>
      <c r="L836">
        <f>bbdd_Social_Media_Trends[[#This Row],[Likes]]+bbdd_Social_Media_Trends[[#This Row],[Shares]]+bbdd_Social_Media_Trends[[#This Row],[Comments]]</f>
        <v>157513</v>
      </c>
      <c r="M836">
        <f>bbdd_Social_Media_Trends[[#This Row],[Interactions]]/bbdd_Social_Media_Trends[[#This Row],[Views]]</f>
        <v>4.2823356949031902E-2</v>
      </c>
      <c r="N836" s="1" t="s">
        <v>16</v>
      </c>
      <c r="O836" s="4">
        <f t="shared" si="13"/>
        <v>0</v>
      </c>
    </row>
    <row r="837" spans="1:15" hidden="1">
      <c r="A837" s="1" t="s">
        <v>877</v>
      </c>
      <c r="B837" s="2">
        <v>44889</v>
      </c>
      <c r="C837" s="13" t="str">
        <f>TEXT(bbdd_Social_Media_Trends[[#This Row],[Post_Date]],"aaaa-mm")</f>
        <v>2022-11</v>
      </c>
      <c r="D837" s="1" t="s">
        <v>18</v>
      </c>
      <c r="E837" s="1" t="s">
        <v>52</v>
      </c>
      <c r="F837" s="1" t="s">
        <v>36</v>
      </c>
      <c r="G837" s="1" t="s">
        <v>60</v>
      </c>
      <c r="H837">
        <v>2609916</v>
      </c>
      <c r="I837">
        <v>421798</v>
      </c>
      <c r="J837">
        <v>69244</v>
      </c>
      <c r="K837">
        <v>20168</v>
      </c>
      <c r="L837">
        <f>bbdd_Social_Media_Trends[[#This Row],[Likes]]+bbdd_Social_Media_Trends[[#This Row],[Shares]]+bbdd_Social_Media_Trends[[#This Row],[Comments]]</f>
        <v>511210</v>
      </c>
      <c r="M837">
        <f>bbdd_Social_Media_Trends[[#This Row],[Interactions]]/bbdd_Social_Media_Trends[[#This Row],[Views]]</f>
        <v>0.19587220431615424</v>
      </c>
      <c r="N837" s="1" t="s">
        <v>16</v>
      </c>
      <c r="O837" s="4">
        <f t="shared" si="13"/>
        <v>0</v>
      </c>
    </row>
    <row r="838" spans="1:15" hidden="1">
      <c r="A838" s="1" t="s">
        <v>878</v>
      </c>
      <c r="B838" s="2">
        <v>44716</v>
      </c>
      <c r="C838" s="13" t="str">
        <f>TEXT(bbdd_Social_Media_Trends[[#This Row],[Post_Date]],"aaaa-mm")</f>
        <v>2022-06</v>
      </c>
      <c r="D838" s="1" t="s">
        <v>18</v>
      </c>
      <c r="E838" s="1" t="s">
        <v>46</v>
      </c>
      <c r="F838" s="1" t="s">
        <v>14</v>
      </c>
      <c r="G838" s="1" t="s">
        <v>50</v>
      </c>
      <c r="H838">
        <v>636678</v>
      </c>
      <c r="I838">
        <v>43943</v>
      </c>
      <c r="J838">
        <v>48909</v>
      </c>
      <c r="K838">
        <v>41810</v>
      </c>
      <c r="L838">
        <f>bbdd_Social_Media_Trends[[#This Row],[Likes]]+bbdd_Social_Media_Trends[[#This Row],[Shares]]+bbdd_Social_Media_Trends[[#This Row],[Comments]]</f>
        <v>134662</v>
      </c>
      <c r="M838">
        <f>bbdd_Social_Media_Trends[[#This Row],[Interactions]]/bbdd_Social_Media_Trends[[#This Row],[Views]]</f>
        <v>0.21150722971423544</v>
      </c>
      <c r="N838" s="1" t="s">
        <v>22</v>
      </c>
      <c r="O838" s="4">
        <f t="shared" si="13"/>
        <v>0</v>
      </c>
    </row>
    <row r="839" spans="1:15" hidden="1">
      <c r="A839" s="1" t="s">
        <v>879</v>
      </c>
      <c r="B839" s="2">
        <v>44598</v>
      </c>
      <c r="C839" s="13" t="str">
        <f>TEXT(bbdd_Social_Media_Trends[[#This Row],[Post_Date]],"aaaa-mm")</f>
        <v>2022-02</v>
      </c>
      <c r="D839" s="1" t="s">
        <v>12</v>
      </c>
      <c r="E839" s="1" t="s">
        <v>46</v>
      </c>
      <c r="F839" s="1" t="s">
        <v>14</v>
      </c>
      <c r="G839" s="1" t="s">
        <v>60</v>
      </c>
      <c r="H839">
        <v>2825065</v>
      </c>
      <c r="I839">
        <v>400017</v>
      </c>
      <c r="J839">
        <v>84642</v>
      </c>
      <c r="K839">
        <v>9441</v>
      </c>
      <c r="L839">
        <f>bbdd_Social_Media_Trends[[#This Row],[Likes]]+bbdd_Social_Media_Trends[[#This Row],[Shares]]+bbdd_Social_Media_Trends[[#This Row],[Comments]]</f>
        <v>494100</v>
      </c>
      <c r="M839">
        <f>bbdd_Social_Media_Trends[[#This Row],[Interactions]]/bbdd_Social_Media_Trends[[#This Row],[Views]]</f>
        <v>0.17489863065097616</v>
      </c>
      <c r="N839" s="1" t="s">
        <v>22</v>
      </c>
      <c r="O839" s="4">
        <f t="shared" si="13"/>
        <v>0</v>
      </c>
    </row>
    <row r="840" spans="1:15" hidden="1">
      <c r="A840" s="1" t="s">
        <v>880</v>
      </c>
      <c r="B840" s="2">
        <v>45009</v>
      </c>
      <c r="C840" s="13" t="str">
        <f>TEXT(bbdd_Social_Media_Trends[[#This Row],[Post_Date]],"aaaa-mm")</f>
        <v>2023-03</v>
      </c>
      <c r="D840" s="1" t="s">
        <v>12</v>
      </c>
      <c r="E840" s="1" t="s">
        <v>49</v>
      </c>
      <c r="F840" s="1" t="s">
        <v>36</v>
      </c>
      <c r="G840" s="1" t="s">
        <v>15</v>
      </c>
      <c r="H840">
        <v>4562262</v>
      </c>
      <c r="I840">
        <v>96215</v>
      </c>
      <c r="J840">
        <v>869</v>
      </c>
      <c r="K840">
        <v>7479</v>
      </c>
      <c r="L840">
        <f>bbdd_Social_Media_Trends[[#This Row],[Likes]]+bbdd_Social_Media_Trends[[#This Row],[Shares]]+bbdd_Social_Media_Trends[[#This Row],[Comments]]</f>
        <v>104563</v>
      </c>
      <c r="M840">
        <f>bbdd_Social_Media_Trends[[#This Row],[Interactions]]/bbdd_Social_Media_Trends[[#This Row],[Views]]</f>
        <v>2.2919113369639886E-2</v>
      </c>
      <c r="N840" s="1" t="s">
        <v>16</v>
      </c>
      <c r="O840" s="4">
        <f t="shared" si="13"/>
        <v>0</v>
      </c>
    </row>
    <row r="841" spans="1:15">
      <c r="A841" s="1" t="s">
        <v>881</v>
      </c>
      <c r="B841" s="2">
        <v>44969</v>
      </c>
      <c r="C841" s="13" t="str">
        <f>TEXT(bbdd_Social_Media_Trends[[#This Row],[Post_Date]],"aaaa-mm")</f>
        <v>2023-02</v>
      </c>
      <c r="D841" s="1" t="s">
        <v>27</v>
      </c>
      <c r="E841" s="1" t="s">
        <v>59</v>
      </c>
      <c r="F841" s="1" t="s">
        <v>32</v>
      </c>
      <c r="G841" s="1" t="s">
        <v>21</v>
      </c>
      <c r="H841">
        <v>4356591</v>
      </c>
      <c r="I841">
        <v>67603</v>
      </c>
      <c r="J841">
        <v>24821</v>
      </c>
      <c r="K841">
        <v>21031</v>
      </c>
      <c r="L841">
        <f>bbdd_Social_Media_Trends[[#This Row],[Likes]]+bbdd_Social_Media_Trends[[#This Row],[Shares]]+bbdd_Social_Media_Trends[[#This Row],[Comments]]</f>
        <v>113455</v>
      </c>
      <c r="M841">
        <f>bbdd_Social_Media_Trends[[#This Row],[Interactions]]/bbdd_Social_Media_Trends[[#This Row],[Views]]</f>
        <v>2.6042150846843325E-2</v>
      </c>
      <c r="N841" s="1" t="s">
        <v>29</v>
      </c>
      <c r="O841" s="4">
        <f t="shared" si="13"/>
        <v>0</v>
      </c>
    </row>
    <row r="842" spans="1:15" hidden="1">
      <c r="A842" s="1" t="s">
        <v>882</v>
      </c>
      <c r="B842" s="2">
        <v>44862</v>
      </c>
      <c r="C842" s="13" t="str">
        <f>TEXT(bbdd_Social_Media_Trends[[#This Row],[Post_Date]],"aaaa-mm")</f>
        <v>2022-10</v>
      </c>
      <c r="D842" s="1" t="s">
        <v>18</v>
      </c>
      <c r="E842" s="1" t="s">
        <v>35</v>
      </c>
      <c r="F842" s="1" t="s">
        <v>32</v>
      </c>
      <c r="G842" s="1" t="s">
        <v>25</v>
      </c>
      <c r="H842">
        <v>4754509</v>
      </c>
      <c r="I842">
        <v>424316</v>
      </c>
      <c r="J842">
        <v>30621</v>
      </c>
      <c r="K842">
        <v>18374</v>
      </c>
      <c r="L842">
        <f>bbdd_Social_Media_Trends[[#This Row],[Likes]]+bbdd_Social_Media_Trends[[#This Row],[Shares]]+bbdd_Social_Media_Trends[[#This Row],[Comments]]</f>
        <v>473311</v>
      </c>
      <c r="M842">
        <f>bbdd_Social_Media_Trends[[#This Row],[Interactions]]/bbdd_Social_Media_Trends[[#This Row],[Views]]</f>
        <v>9.9549921979325315E-2</v>
      </c>
      <c r="N842" s="1" t="s">
        <v>22</v>
      </c>
      <c r="O842" s="4">
        <f t="shared" si="13"/>
        <v>0</v>
      </c>
    </row>
    <row r="843" spans="1:15">
      <c r="A843" s="1" t="s">
        <v>883</v>
      </c>
      <c r="B843" s="2">
        <v>45050</v>
      </c>
      <c r="C843" s="13" t="str">
        <f>TEXT(bbdd_Social_Media_Trends[[#This Row],[Post_Date]],"aaaa-mm")</f>
        <v>2023-05</v>
      </c>
      <c r="D843" s="1" t="s">
        <v>27</v>
      </c>
      <c r="E843" s="1" t="s">
        <v>13</v>
      </c>
      <c r="F843" s="1" t="s">
        <v>41</v>
      </c>
      <c r="G843" s="1" t="s">
        <v>21</v>
      </c>
      <c r="H843">
        <v>4841421</v>
      </c>
      <c r="I843">
        <v>339554</v>
      </c>
      <c r="J843">
        <v>33055</v>
      </c>
      <c r="K843">
        <v>48880</v>
      </c>
      <c r="L843">
        <f>bbdd_Social_Media_Trends[[#This Row],[Likes]]+bbdd_Social_Media_Trends[[#This Row],[Shares]]+bbdd_Social_Media_Trends[[#This Row],[Comments]]</f>
        <v>421489</v>
      </c>
      <c r="M843">
        <f>bbdd_Social_Media_Trends[[#This Row],[Interactions]]/bbdd_Social_Media_Trends[[#This Row],[Views]]</f>
        <v>8.7058944057953239E-2</v>
      </c>
      <c r="N843" s="1" t="s">
        <v>16</v>
      </c>
      <c r="O843" s="4">
        <f t="shared" si="13"/>
        <v>0</v>
      </c>
    </row>
    <row r="844" spans="1:15" hidden="1">
      <c r="A844" s="1" t="s">
        <v>884</v>
      </c>
      <c r="B844" s="2">
        <v>44773</v>
      </c>
      <c r="C844" s="13" t="str">
        <f>TEXT(bbdd_Social_Media_Trends[[#This Row],[Post_Date]],"aaaa-mm")</f>
        <v>2022-07</v>
      </c>
      <c r="D844" s="1" t="s">
        <v>18</v>
      </c>
      <c r="E844" s="1" t="s">
        <v>35</v>
      </c>
      <c r="F844" s="1" t="s">
        <v>47</v>
      </c>
      <c r="G844" s="1" t="s">
        <v>60</v>
      </c>
      <c r="H844">
        <v>3545758</v>
      </c>
      <c r="I844">
        <v>365667</v>
      </c>
      <c r="J844">
        <v>98281</v>
      </c>
      <c r="K844">
        <v>27784</v>
      </c>
      <c r="L844">
        <f>bbdd_Social_Media_Trends[[#This Row],[Likes]]+bbdd_Social_Media_Trends[[#This Row],[Shares]]+bbdd_Social_Media_Trends[[#This Row],[Comments]]</f>
        <v>491732</v>
      </c>
      <c r="M844">
        <f>bbdd_Social_Media_Trends[[#This Row],[Interactions]]/bbdd_Social_Media_Trends[[#This Row],[Views]]</f>
        <v>0.13868177128839587</v>
      </c>
      <c r="N844" s="1" t="s">
        <v>16</v>
      </c>
      <c r="O844" s="4">
        <f t="shared" si="13"/>
        <v>0</v>
      </c>
    </row>
    <row r="845" spans="1:15" hidden="1">
      <c r="A845" s="1" t="s">
        <v>885</v>
      </c>
      <c r="B845" s="2">
        <v>45288</v>
      </c>
      <c r="C845" s="13" t="str">
        <f>TEXT(bbdd_Social_Media_Trends[[#This Row],[Post_Date]],"aaaa-mm")</f>
        <v>2023-12</v>
      </c>
      <c r="D845" s="1" t="s">
        <v>12</v>
      </c>
      <c r="E845" s="1" t="s">
        <v>57</v>
      </c>
      <c r="F845" s="1" t="s">
        <v>14</v>
      </c>
      <c r="G845" s="1" t="s">
        <v>60</v>
      </c>
      <c r="H845">
        <v>4221248</v>
      </c>
      <c r="I845">
        <v>87215</v>
      </c>
      <c r="J845">
        <v>17939</v>
      </c>
      <c r="K845">
        <v>14743</v>
      </c>
      <c r="L845">
        <f>bbdd_Social_Media_Trends[[#This Row],[Likes]]+bbdd_Social_Media_Trends[[#This Row],[Shares]]+bbdd_Social_Media_Trends[[#This Row],[Comments]]</f>
        <v>119897</v>
      </c>
      <c r="M845">
        <f>bbdd_Social_Media_Trends[[#This Row],[Interactions]]/bbdd_Social_Media_Trends[[#This Row],[Views]]</f>
        <v>2.8403211562078323E-2</v>
      </c>
      <c r="N845" s="1" t="s">
        <v>29</v>
      </c>
      <c r="O845" s="4">
        <f t="shared" si="13"/>
        <v>0</v>
      </c>
    </row>
    <row r="846" spans="1:15" hidden="1">
      <c r="A846" s="1" t="s">
        <v>886</v>
      </c>
      <c r="B846" s="2">
        <v>44801</v>
      </c>
      <c r="C846" s="13" t="str">
        <f>TEXT(bbdd_Social_Media_Trends[[#This Row],[Post_Date]],"aaaa-mm")</f>
        <v>2022-08</v>
      </c>
      <c r="D846" s="1" t="s">
        <v>18</v>
      </c>
      <c r="E846" s="1" t="s">
        <v>39</v>
      </c>
      <c r="F846" s="1" t="s">
        <v>36</v>
      </c>
      <c r="G846" s="1" t="s">
        <v>37</v>
      </c>
      <c r="H846">
        <v>3481771</v>
      </c>
      <c r="I846">
        <v>299306</v>
      </c>
      <c r="J846">
        <v>45796</v>
      </c>
      <c r="K846">
        <v>27535</v>
      </c>
      <c r="L846">
        <f>bbdd_Social_Media_Trends[[#This Row],[Likes]]+bbdd_Social_Media_Trends[[#This Row],[Shares]]+bbdd_Social_Media_Trends[[#This Row],[Comments]]</f>
        <v>372637</v>
      </c>
      <c r="M846">
        <f>bbdd_Social_Media_Trends[[#This Row],[Interactions]]/bbdd_Social_Media_Trends[[#This Row],[Views]]</f>
        <v>0.10702513175047985</v>
      </c>
      <c r="N846" s="1" t="s">
        <v>29</v>
      </c>
      <c r="O846" s="4">
        <f t="shared" si="13"/>
        <v>0</v>
      </c>
    </row>
    <row r="847" spans="1:15" hidden="1">
      <c r="A847" s="1" t="s">
        <v>887</v>
      </c>
      <c r="B847" s="2">
        <v>45147</v>
      </c>
      <c r="C847" s="13" t="str">
        <f>TEXT(bbdd_Social_Media_Trends[[#This Row],[Post_Date]],"aaaa-mm")</f>
        <v>2023-08</v>
      </c>
      <c r="D847" s="1" t="s">
        <v>24</v>
      </c>
      <c r="E847" s="1" t="s">
        <v>57</v>
      </c>
      <c r="F847" s="1" t="s">
        <v>36</v>
      </c>
      <c r="G847" s="1" t="s">
        <v>25</v>
      </c>
      <c r="H847">
        <v>1262231</v>
      </c>
      <c r="I847">
        <v>240848</v>
      </c>
      <c r="J847">
        <v>63648</v>
      </c>
      <c r="K847">
        <v>46400</v>
      </c>
      <c r="L847">
        <f>bbdd_Social_Media_Trends[[#This Row],[Likes]]+bbdd_Social_Media_Trends[[#This Row],[Shares]]+bbdd_Social_Media_Trends[[#This Row],[Comments]]</f>
        <v>350896</v>
      </c>
      <c r="M847">
        <f>bbdd_Social_Media_Trends[[#This Row],[Interactions]]/bbdd_Social_Media_Trends[[#This Row],[Views]]</f>
        <v>0.27799665829788683</v>
      </c>
      <c r="N847" s="1" t="s">
        <v>29</v>
      </c>
      <c r="O847" s="4">
        <f t="shared" si="13"/>
        <v>0</v>
      </c>
    </row>
    <row r="848" spans="1:15" hidden="1">
      <c r="A848" s="1" t="s">
        <v>888</v>
      </c>
      <c r="B848" s="2">
        <v>45018</v>
      </c>
      <c r="C848" s="13" t="str">
        <f>TEXT(bbdd_Social_Media_Trends[[#This Row],[Post_Date]],"aaaa-mm")</f>
        <v>2023-04</v>
      </c>
      <c r="D848" s="1" t="s">
        <v>18</v>
      </c>
      <c r="E848" s="1" t="s">
        <v>19</v>
      </c>
      <c r="F848" s="1" t="s">
        <v>14</v>
      </c>
      <c r="G848" s="1" t="s">
        <v>21</v>
      </c>
      <c r="H848">
        <v>735190</v>
      </c>
      <c r="I848">
        <v>421586</v>
      </c>
      <c r="J848">
        <v>62738</v>
      </c>
      <c r="K848">
        <v>38778</v>
      </c>
      <c r="L848">
        <f>bbdd_Social_Media_Trends[[#This Row],[Likes]]+bbdd_Social_Media_Trends[[#This Row],[Shares]]+bbdd_Social_Media_Trends[[#This Row],[Comments]]</f>
        <v>523102</v>
      </c>
      <c r="M848">
        <f>bbdd_Social_Media_Trends[[#This Row],[Interactions]]/bbdd_Social_Media_Trends[[#This Row],[Views]]</f>
        <v>0.71151947115711589</v>
      </c>
      <c r="N848" s="1" t="s">
        <v>29</v>
      </c>
      <c r="O848" s="4">
        <f t="shared" si="13"/>
        <v>0</v>
      </c>
    </row>
    <row r="849" spans="1:15" hidden="1">
      <c r="A849" s="1" t="s">
        <v>889</v>
      </c>
      <c r="B849" s="2">
        <v>44611</v>
      </c>
      <c r="C849" s="13" t="str">
        <f>TEXT(bbdd_Social_Media_Trends[[#This Row],[Post_Date]],"aaaa-mm")</f>
        <v>2022-02</v>
      </c>
      <c r="D849" s="1" t="s">
        <v>18</v>
      </c>
      <c r="E849" s="1" t="s">
        <v>13</v>
      </c>
      <c r="F849" s="1" t="s">
        <v>36</v>
      </c>
      <c r="G849" s="1" t="s">
        <v>25</v>
      </c>
      <c r="H849">
        <v>2635991</v>
      </c>
      <c r="I849">
        <v>187823</v>
      </c>
      <c r="J849">
        <v>29537</v>
      </c>
      <c r="K849">
        <v>46857</v>
      </c>
      <c r="L849">
        <f>bbdd_Social_Media_Trends[[#This Row],[Likes]]+bbdd_Social_Media_Trends[[#This Row],[Shares]]+bbdd_Social_Media_Trends[[#This Row],[Comments]]</f>
        <v>264217</v>
      </c>
      <c r="M849">
        <f>bbdd_Social_Media_Trends[[#This Row],[Interactions]]/bbdd_Social_Media_Trends[[#This Row],[Views]]</f>
        <v>0.10023440899456788</v>
      </c>
      <c r="N849" s="1" t="s">
        <v>29</v>
      </c>
      <c r="O849" s="4">
        <f t="shared" si="13"/>
        <v>0</v>
      </c>
    </row>
    <row r="850" spans="1:15" hidden="1">
      <c r="A850" s="1" t="s">
        <v>890</v>
      </c>
      <c r="B850" s="2">
        <v>44873</v>
      </c>
      <c r="C850" s="13" t="str">
        <f>TEXT(bbdd_Social_Media_Trends[[#This Row],[Post_Date]],"aaaa-mm")</f>
        <v>2022-11</v>
      </c>
      <c r="D850" s="1" t="s">
        <v>18</v>
      </c>
      <c r="E850" s="1" t="s">
        <v>31</v>
      </c>
      <c r="F850" s="1" t="s">
        <v>47</v>
      </c>
      <c r="G850" s="1" t="s">
        <v>15</v>
      </c>
      <c r="H850">
        <v>350307</v>
      </c>
      <c r="I850">
        <v>4331</v>
      </c>
      <c r="J850">
        <v>1623</v>
      </c>
      <c r="K850">
        <v>26850</v>
      </c>
      <c r="L850">
        <f>bbdd_Social_Media_Trends[[#This Row],[Likes]]+bbdd_Social_Media_Trends[[#This Row],[Shares]]+bbdd_Social_Media_Trends[[#This Row],[Comments]]</f>
        <v>32804</v>
      </c>
      <c r="M850">
        <f>bbdd_Social_Media_Trends[[#This Row],[Interactions]]/bbdd_Social_Media_Trends[[#This Row],[Views]]</f>
        <v>9.3643575492353845E-2</v>
      </c>
      <c r="N850" s="1" t="s">
        <v>16</v>
      </c>
      <c r="O850" s="4">
        <f t="shared" si="13"/>
        <v>0</v>
      </c>
    </row>
    <row r="851" spans="1:15" hidden="1">
      <c r="A851" s="1" t="s">
        <v>891</v>
      </c>
      <c r="B851" s="2">
        <v>45268</v>
      </c>
      <c r="C851" s="13" t="str">
        <f>TEXT(bbdd_Social_Media_Trends[[#This Row],[Post_Date]],"aaaa-mm")</f>
        <v>2023-12</v>
      </c>
      <c r="D851" s="1" t="s">
        <v>12</v>
      </c>
      <c r="E851" s="1" t="s">
        <v>59</v>
      </c>
      <c r="F851" s="1" t="s">
        <v>20</v>
      </c>
      <c r="G851" s="1" t="s">
        <v>60</v>
      </c>
      <c r="H851">
        <v>1818938</v>
      </c>
      <c r="I851">
        <v>228251</v>
      </c>
      <c r="J851">
        <v>5943</v>
      </c>
      <c r="K851">
        <v>10429</v>
      </c>
      <c r="L851">
        <f>bbdd_Social_Media_Trends[[#This Row],[Likes]]+bbdd_Social_Media_Trends[[#This Row],[Shares]]+bbdd_Social_Media_Trends[[#This Row],[Comments]]</f>
        <v>244623</v>
      </c>
      <c r="M851">
        <f>bbdd_Social_Media_Trends[[#This Row],[Interactions]]/bbdd_Social_Media_Trends[[#This Row],[Views]]</f>
        <v>0.13448671697441034</v>
      </c>
      <c r="N851" s="1" t="s">
        <v>16</v>
      </c>
      <c r="O851" s="4">
        <f t="shared" si="13"/>
        <v>0</v>
      </c>
    </row>
    <row r="852" spans="1:15" hidden="1">
      <c r="A852" s="1" t="s">
        <v>892</v>
      </c>
      <c r="B852" s="2">
        <v>44735</v>
      </c>
      <c r="C852" s="13" t="str">
        <f>TEXT(bbdd_Social_Media_Trends[[#This Row],[Post_Date]],"aaaa-mm")</f>
        <v>2022-06</v>
      </c>
      <c r="D852" s="1" t="s">
        <v>24</v>
      </c>
      <c r="E852" s="1" t="s">
        <v>35</v>
      </c>
      <c r="F852" s="1" t="s">
        <v>14</v>
      </c>
      <c r="G852" s="1" t="s">
        <v>37</v>
      </c>
      <c r="H852">
        <v>1429838</v>
      </c>
      <c r="I852">
        <v>18668</v>
      </c>
      <c r="J852">
        <v>2497</v>
      </c>
      <c r="K852">
        <v>24005</v>
      </c>
      <c r="L852">
        <f>bbdd_Social_Media_Trends[[#This Row],[Likes]]+bbdd_Social_Media_Trends[[#This Row],[Shares]]+bbdd_Social_Media_Trends[[#This Row],[Comments]]</f>
        <v>45170</v>
      </c>
      <c r="M852">
        <f>bbdd_Social_Media_Trends[[#This Row],[Interactions]]/bbdd_Social_Media_Trends[[#This Row],[Views]]</f>
        <v>3.1590991427000822E-2</v>
      </c>
      <c r="N852" s="1" t="s">
        <v>16</v>
      </c>
      <c r="O852" s="4">
        <f t="shared" si="13"/>
        <v>0</v>
      </c>
    </row>
    <row r="853" spans="1:15" hidden="1">
      <c r="A853" s="1" t="s">
        <v>893</v>
      </c>
      <c r="B853" s="2">
        <v>44749</v>
      </c>
      <c r="C853" s="13" t="str">
        <f>TEXT(bbdd_Social_Media_Trends[[#This Row],[Post_Date]],"aaaa-mm")</f>
        <v>2022-07</v>
      </c>
      <c r="D853" s="1" t="s">
        <v>24</v>
      </c>
      <c r="E853" s="1" t="s">
        <v>35</v>
      </c>
      <c r="F853" s="1" t="s">
        <v>41</v>
      </c>
      <c r="G853" s="1" t="s">
        <v>25</v>
      </c>
      <c r="H853">
        <v>3011539</v>
      </c>
      <c r="I853">
        <v>352831</v>
      </c>
      <c r="J853">
        <v>16037</v>
      </c>
      <c r="K853">
        <v>10940</v>
      </c>
      <c r="L853">
        <f>bbdd_Social_Media_Trends[[#This Row],[Likes]]+bbdd_Social_Media_Trends[[#This Row],[Shares]]+bbdd_Social_Media_Trends[[#This Row],[Comments]]</f>
        <v>379808</v>
      </c>
      <c r="M853">
        <f>bbdd_Social_Media_Trends[[#This Row],[Interactions]]/bbdd_Social_Media_Trends[[#This Row],[Views]]</f>
        <v>0.12611757642853039</v>
      </c>
      <c r="N853" s="1" t="s">
        <v>29</v>
      </c>
      <c r="O853" s="4">
        <f t="shared" si="13"/>
        <v>0</v>
      </c>
    </row>
    <row r="854" spans="1:15" hidden="1">
      <c r="A854" s="1" t="s">
        <v>894</v>
      </c>
      <c r="B854" s="2">
        <v>45217</v>
      </c>
      <c r="C854" s="13" t="str">
        <f>TEXT(bbdd_Social_Media_Trends[[#This Row],[Post_Date]],"aaaa-mm")</f>
        <v>2023-10</v>
      </c>
      <c r="D854" s="1" t="s">
        <v>12</v>
      </c>
      <c r="E854" s="1" t="s">
        <v>52</v>
      </c>
      <c r="F854" s="1" t="s">
        <v>14</v>
      </c>
      <c r="G854" s="1" t="s">
        <v>15</v>
      </c>
      <c r="H854">
        <v>3185451</v>
      </c>
      <c r="I854">
        <v>489381</v>
      </c>
      <c r="J854">
        <v>98149</v>
      </c>
      <c r="K854">
        <v>34483</v>
      </c>
      <c r="L854">
        <f>bbdd_Social_Media_Trends[[#This Row],[Likes]]+bbdd_Social_Media_Trends[[#This Row],[Shares]]+bbdd_Social_Media_Trends[[#This Row],[Comments]]</f>
        <v>622013</v>
      </c>
      <c r="M854">
        <f>bbdd_Social_Media_Trends[[#This Row],[Interactions]]/bbdd_Social_Media_Trends[[#This Row],[Views]]</f>
        <v>0.19526685546253891</v>
      </c>
      <c r="N854" s="1" t="s">
        <v>16</v>
      </c>
      <c r="O854" s="4">
        <f t="shared" si="13"/>
        <v>0</v>
      </c>
    </row>
    <row r="855" spans="1:15" hidden="1">
      <c r="A855" s="1" t="s">
        <v>895</v>
      </c>
      <c r="B855" s="2">
        <v>45255</v>
      </c>
      <c r="C855" s="13" t="str">
        <f>TEXT(bbdd_Social_Media_Trends[[#This Row],[Post_Date]],"aaaa-mm")</f>
        <v>2023-11</v>
      </c>
      <c r="D855" s="1" t="s">
        <v>24</v>
      </c>
      <c r="E855" s="1" t="s">
        <v>13</v>
      </c>
      <c r="F855" s="1" t="s">
        <v>47</v>
      </c>
      <c r="G855" s="1" t="s">
        <v>37</v>
      </c>
      <c r="H855">
        <v>2162853</v>
      </c>
      <c r="I855">
        <v>269312</v>
      </c>
      <c r="J855">
        <v>87618</v>
      </c>
      <c r="K855">
        <v>10907</v>
      </c>
      <c r="L855">
        <f>bbdd_Social_Media_Trends[[#This Row],[Likes]]+bbdd_Social_Media_Trends[[#This Row],[Shares]]+bbdd_Social_Media_Trends[[#This Row],[Comments]]</f>
        <v>367837</v>
      </c>
      <c r="M855">
        <f>bbdd_Social_Media_Trends[[#This Row],[Interactions]]/bbdd_Social_Media_Trends[[#This Row],[Views]]</f>
        <v>0.17007027292192303</v>
      </c>
      <c r="N855" s="1" t="s">
        <v>22</v>
      </c>
      <c r="O855" s="4">
        <f t="shared" si="13"/>
        <v>0</v>
      </c>
    </row>
    <row r="856" spans="1:15" hidden="1">
      <c r="A856" s="1" t="s">
        <v>896</v>
      </c>
      <c r="B856" s="2">
        <v>44996</v>
      </c>
      <c r="C856" s="13" t="str">
        <f>TEXT(bbdd_Social_Media_Trends[[#This Row],[Post_Date]],"aaaa-mm")</f>
        <v>2023-03</v>
      </c>
      <c r="D856" s="1" t="s">
        <v>24</v>
      </c>
      <c r="E856" s="1" t="s">
        <v>35</v>
      </c>
      <c r="F856" s="1" t="s">
        <v>36</v>
      </c>
      <c r="G856" s="1" t="s">
        <v>44</v>
      </c>
      <c r="H856">
        <v>1049060</v>
      </c>
      <c r="I856">
        <v>203673</v>
      </c>
      <c r="J856">
        <v>96687</v>
      </c>
      <c r="K856">
        <v>20847</v>
      </c>
      <c r="L856">
        <f>bbdd_Social_Media_Trends[[#This Row],[Likes]]+bbdd_Social_Media_Trends[[#This Row],[Shares]]+bbdd_Social_Media_Trends[[#This Row],[Comments]]</f>
        <v>321207</v>
      </c>
      <c r="M856">
        <f>bbdd_Social_Media_Trends[[#This Row],[Interactions]]/bbdd_Social_Media_Trends[[#This Row],[Views]]</f>
        <v>0.30618553752883532</v>
      </c>
      <c r="N856" s="1" t="s">
        <v>29</v>
      </c>
      <c r="O856" s="4">
        <f t="shared" si="13"/>
        <v>0</v>
      </c>
    </row>
    <row r="857" spans="1:15" hidden="1">
      <c r="A857" s="1" t="s">
        <v>897</v>
      </c>
      <c r="B857" s="2">
        <v>44708</v>
      </c>
      <c r="C857" s="13" t="str">
        <f>TEXT(bbdd_Social_Media_Trends[[#This Row],[Post_Date]],"aaaa-mm")</f>
        <v>2022-05</v>
      </c>
      <c r="D857" s="1" t="s">
        <v>24</v>
      </c>
      <c r="E857" s="1" t="s">
        <v>59</v>
      </c>
      <c r="F857" s="1" t="s">
        <v>47</v>
      </c>
      <c r="G857" s="1" t="s">
        <v>15</v>
      </c>
      <c r="H857">
        <v>2843559</v>
      </c>
      <c r="I857">
        <v>12146</v>
      </c>
      <c r="J857">
        <v>35655</v>
      </c>
      <c r="K857">
        <v>43443</v>
      </c>
      <c r="L857">
        <f>bbdd_Social_Media_Trends[[#This Row],[Likes]]+bbdd_Social_Media_Trends[[#This Row],[Shares]]+bbdd_Social_Media_Trends[[#This Row],[Comments]]</f>
        <v>91244</v>
      </c>
      <c r="M857">
        <f>bbdd_Social_Media_Trends[[#This Row],[Interactions]]/bbdd_Social_Media_Trends[[#This Row],[Views]]</f>
        <v>3.2087957380170416E-2</v>
      </c>
      <c r="N857" s="1" t="s">
        <v>29</v>
      </c>
      <c r="O857" s="4">
        <f t="shared" si="13"/>
        <v>0</v>
      </c>
    </row>
    <row r="858" spans="1:15" hidden="1">
      <c r="A858" s="1" t="s">
        <v>898</v>
      </c>
      <c r="B858" s="2">
        <v>45144</v>
      </c>
      <c r="C858" s="13" t="str">
        <f>TEXT(bbdd_Social_Media_Trends[[#This Row],[Post_Date]],"aaaa-mm")</f>
        <v>2023-08</v>
      </c>
      <c r="D858" s="1" t="s">
        <v>18</v>
      </c>
      <c r="E858" s="1" t="s">
        <v>13</v>
      </c>
      <c r="F858" s="1" t="s">
        <v>20</v>
      </c>
      <c r="G858" s="1" t="s">
        <v>37</v>
      </c>
      <c r="H858">
        <v>75331</v>
      </c>
      <c r="I858">
        <v>386738</v>
      </c>
      <c r="J858">
        <v>46627</v>
      </c>
      <c r="K858">
        <v>6927</v>
      </c>
      <c r="L858">
        <f>bbdd_Social_Media_Trends[[#This Row],[Likes]]+bbdd_Social_Media_Trends[[#This Row],[Shares]]+bbdd_Social_Media_Trends[[#This Row],[Comments]]</f>
        <v>440292</v>
      </c>
      <c r="M858">
        <f>bbdd_Social_Media_Trends[[#This Row],[Interactions]]/bbdd_Social_Media_Trends[[#This Row],[Views]]</f>
        <v>5.8447651033439092</v>
      </c>
      <c r="N858" s="1" t="s">
        <v>22</v>
      </c>
      <c r="O858" s="4">
        <f t="shared" si="13"/>
        <v>0</v>
      </c>
    </row>
    <row r="859" spans="1:15" hidden="1">
      <c r="A859" s="1" t="s">
        <v>899</v>
      </c>
      <c r="B859" s="2">
        <v>44754</v>
      </c>
      <c r="C859" s="13" t="str">
        <f>TEXT(bbdd_Social_Media_Trends[[#This Row],[Post_Date]],"aaaa-mm")</f>
        <v>2022-07</v>
      </c>
      <c r="D859" s="1" t="s">
        <v>24</v>
      </c>
      <c r="E859" s="1" t="s">
        <v>52</v>
      </c>
      <c r="F859" s="1" t="s">
        <v>47</v>
      </c>
      <c r="G859" s="1" t="s">
        <v>44</v>
      </c>
      <c r="H859">
        <v>906698</v>
      </c>
      <c r="I859">
        <v>201588</v>
      </c>
      <c r="J859">
        <v>49402</v>
      </c>
      <c r="K859">
        <v>48909</v>
      </c>
      <c r="L859">
        <f>bbdd_Social_Media_Trends[[#This Row],[Likes]]+bbdd_Social_Media_Trends[[#This Row],[Shares]]+bbdd_Social_Media_Trends[[#This Row],[Comments]]</f>
        <v>299899</v>
      </c>
      <c r="M859">
        <f>bbdd_Social_Media_Trends[[#This Row],[Interactions]]/bbdd_Social_Media_Trends[[#This Row],[Views]]</f>
        <v>0.33075952522229013</v>
      </c>
      <c r="N859" s="1" t="s">
        <v>22</v>
      </c>
      <c r="O859" s="4">
        <f t="shared" si="13"/>
        <v>0</v>
      </c>
    </row>
    <row r="860" spans="1:15" hidden="1">
      <c r="A860" s="1" t="s">
        <v>900</v>
      </c>
      <c r="B860" s="2">
        <v>44944</v>
      </c>
      <c r="C860" s="13" t="str">
        <f>TEXT(bbdd_Social_Media_Trends[[#This Row],[Post_Date]],"aaaa-mm")</f>
        <v>2023-01</v>
      </c>
      <c r="D860" s="1" t="s">
        <v>18</v>
      </c>
      <c r="E860" s="1" t="s">
        <v>13</v>
      </c>
      <c r="F860" s="1" t="s">
        <v>47</v>
      </c>
      <c r="G860" s="1" t="s">
        <v>44</v>
      </c>
      <c r="H860">
        <v>4483470</v>
      </c>
      <c r="I860">
        <v>117945</v>
      </c>
      <c r="J860">
        <v>55358</v>
      </c>
      <c r="K860">
        <v>30073</v>
      </c>
      <c r="L860">
        <f>bbdd_Social_Media_Trends[[#This Row],[Likes]]+bbdd_Social_Media_Trends[[#This Row],[Shares]]+bbdd_Social_Media_Trends[[#This Row],[Comments]]</f>
        <v>203376</v>
      </c>
      <c r="M860">
        <f>bbdd_Social_Media_Trends[[#This Row],[Interactions]]/bbdd_Social_Media_Trends[[#This Row],[Views]]</f>
        <v>4.5361293819296218E-2</v>
      </c>
      <c r="N860" s="1" t="s">
        <v>16</v>
      </c>
      <c r="O860" s="4">
        <f t="shared" si="13"/>
        <v>0</v>
      </c>
    </row>
    <row r="861" spans="1:15" hidden="1">
      <c r="A861" s="1" t="s">
        <v>901</v>
      </c>
      <c r="B861" s="2">
        <v>44811</v>
      </c>
      <c r="C861" s="13" t="str">
        <f>TEXT(bbdd_Social_Media_Trends[[#This Row],[Post_Date]],"aaaa-mm")</f>
        <v>2022-09</v>
      </c>
      <c r="D861" s="1" t="s">
        <v>24</v>
      </c>
      <c r="E861" s="1" t="s">
        <v>39</v>
      </c>
      <c r="F861" s="1" t="s">
        <v>47</v>
      </c>
      <c r="G861" s="1" t="s">
        <v>21</v>
      </c>
      <c r="H861">
        <v>1929226</v>
      </c>
      <c r="I861">
        <v>300187</v>
      </c>
      <c r="J861">
        <v>53229</v>
      </c>
      <c r="K861">
        <v>25999</v>
      </c>
      <c r="L861">
        <f>bbdd_Social_Media_Trends[[#This Row],[Likes]]+bbdd_Social_Media_Trends[[#This Row],[Shares]]+bbdd_Social_Media_Trends[[#This Row],[Comments]]</f>
        <v>379415</v>
      </c>
      <c r="M861">
        <f>bbdd_Social_Media_Trends[[#This Row],[Interactions]]/bbdd_Social_Media_Trends[[#This Row],[Views]]</f>
        <v>0.19666695348289936</v>
      </c>
      <c r="N861" s="1" t="s">
        <v>16</v>
      </c>
      <c r="O861" s="4">
        <f t="shared" si="13"/>
        <v>0</v>
      </c>
    </row>
    <row r="862" spans="1:15" hidden="1">
      <c r="A862" s="1" t="s">
        <v>902</v>
      </c>
      <c r="B862" s="2">
        <v>45102</v>
      </c>
      <c r="C862" s="13" t="str">
        <f>TEXT(bbdd_Social_Media_Trends[[#This Row],[Post_Date]],"aaaa-mm")</f>
        <v>2023-06</v>
      </c>
      <c r="D862" s="1" t="s">
        <v>18</v>
      </c>
      <c r="E862" s="1" t="s">
        <v>31</v>
      </c>
      <c r="F862" s="1" t="s">
        <v>36</v>
      </c>
      <c r="G862" s="1" t="s">
        <v>50</v>
      </c>
      <c r="H862">
        <v>224458</v>
      </c>
      <c r="I862">
        <v>277150</v>
      </c>
      <c r="J862">
        <v>61218</v>
      </c>
      <c r="K862">
        <v>38779</v>
      </c>
      <c r="L862">
        <f>bbdd_Social_Media_Trends[[#This Row],[Likes]]+bbdd_Social_Media_Trends[[#This Row],[Shares]]+bbdd_Social_Media_Trends[[#This Row],[Comments]]</f>
        <v>377147</v>
      </c>
      <c r="M862">
        <f>bbdd_Social_Media_Trends[[#This Row],[Interactions]]/bbdd_Social_Media_Trends[[#This Row],[Views]]</f>
        <v>1.6802564399575868</v>
      </c>
      <c r="N862" s="1" t="s">
        <v>22</v>
      </c>
      <c r="O862" s="4">
        <f t="shared" si="13"/>
        <v>0</v>
      </c>
    </row>
    <row r="863" spans="1:15" hidden="1">
      <c r="A863" s="1" t="s">
        <v>903</v>
      </c>
      <c r="B863" s="2">
        <v>45135</v>
      </c>
      <c r="C863" s="13" t="str">
        <f>TEXT(bbdd_Social_Media_Trends[[#This Row],[Post_Date]],"aaaa-mm")</f>
        <v>2023-07</v>
      </c>
      <c r="D863" s="1" t="s">
        <v>18</v>
      </c>
      <c r="E863" s="1" t="s">
        <v>52</v>
      </c>
      <c r="F863" s="1" t="s">
        <v>20</v>
      </c>
      <c r="G863" s="1" t="s">
        <v>60</v>
      </c>
      <c r="H863">
        <v>3139127</v>
      </c>
      <c r="I863">
        <v>70363</v>
      </c>
      <c r="J863">
        <v>97084</v>
      </c>
      <c r="K863">
        <v>127</v>
      </c>
      <c r="L863">
        <f>bbdd_Social_Media_Trends[[#This Row],[Likes]]+bbdd_Social_Media_Trends[[#This Row],[Shares]]+bbdd_Social_Media_Trends[[#This Row],[Comments]]</f>
        <v>167574</v>
      </c>
      <c r="M863">
        <f>bbdd_Social_Media_Trends[[#This Row],[Interactions]]/bbdd_Social_Media_Trends[[#This Row],[Views]]</f>
        <v>5.3382357579033916E-2</v>
      </c>
      <c r="N863" s="1" t="s">
        <v>29</v>
      </c>
      <c r="O863" s="4">
        <f t="shared" si="13"/>
        <v>0</v>
      </c>
    </row>
    <row r="864" spans="1:15" hidden="1">
      <c r="A864" s="1" t="s">
        <v>904</v>
      </c>
      <c r="B864" s="2">
        <v>45229</v>
      </c>
      <c r="C864" s="13" t="str">
        <f>TEXT(bbdd_Social_Media_Trends[[#This Row],[Post_Date]],"aaaa-mm")</f>
        <v>2023-10</v>
      </c>
      <c r="D864" s="1" t="s">
        <v>24</v>
      </c>
      <c r="E864" s="1" t="s">
        <v>49</v>
      </c>
      <c r="F864" s="1" t="s">
        <v>14</v>
      </c>
      <c r="G864" s="1" t="s">
        <v>15</v>
      </c>
      <c r="H864">
        <v>2651655</v>
      </c>
      <c r="I864">
        <v>457174</v>
      </c>
      <c r="J864">
        <v>40321</v>
      </c>
      <c r="K864">
        <v>47420</v>
      </c>
      <c r="L864">
        <f>bbdd_Social_Media_Trends[[#This Row],[Likes]]+bbdd_Social_Media_Trends[[#This Row],[Shares]]+bbdd_Social_Media_Trends[[#This Row],[Comments]]</f>
        <v>544915</v>
      </c>
      <c r="M864">
        <f>bbdd_Social_Media_Trends[[#This Row],[Interactions]]/bbdd_Social_Media_Trends[[#This Row],[Views]]</f>
        <v>0.20549996134489593</v>
      </c>
      <c r="N864" s="1" t="s">
        <v>29</v>
      </c>
      <c r="O864" s="4">
        <f t="shared" si="13"/>
        <v>0</v>
      </c>
    </row>
    <row r="865" spans="1:15" hidden="1">
      <c r="A865" s="1" t="s">
        <v>905</v>
      </c>
      <c r="B865" s="2">
        <v>44636</v>
      </c>
      <c r="C865" s="13" t="str">
        <f>TEXT(bbdd_Social_Media_Trends[[#This Row],[Post_Date]],"aaaa-mm")</f>
        <v>2022-03</v>
      </c>
      <c r="D865" s="1" t="s">
        <v>12</v>
      </c>
      <c r="E865" s="1" t="s">
        <v>49</v>
      </c>
      <c r="F865" s="1" t="s">
        <v>14</v>
      </c>
      <c r="G865" s="1" t="s">
        <v>50</v>
      </c>
      <c r="H865">
        <v>364719</v>
      </c>
      <c r="I865">
        <v>189328</v>
      </c>
      <c r="J865">
        <v>82087</v>
      </c>
      <c r="K865">
        <v>44366</v>
      </c>
      <c r="L865">
        <f>bbdd_Social_Media_Trends[[#This Row],[Likes]]+bbdd_Social_Media_Trends[[#This Row],[Shares]]+bbdd_Social_Media_Trends[[#This Row],[Comments]]</f>
        <v>315781</v>
      </c>
      <c r="M865">
        <f>bbdd_Social_Media_Trends[[#This Row],[Interactions]]/bbdd_Social_Media_Trends[[#This Row],[Views]]</f>
        <v>0.8658199874423872</v>
      </c>
      <c r="N865" s="1" t="s">
        <v>29</v>
      </c>
      <c r="O865" s="4">
        <f t="shared" si="13"/>
        <v>0</v>
      </c>
    </row>
    <row r="866" spans="1:15">
      <c r="A866" s="1" t="s">
        <v>906</v>
      </c>
      <c r="B866" s="2">
        <v>45284</v>
      </c>
      <c r="C866" s="13" t="str">
        <f>TEXT(bbdd_Social_Media_Trends[[#This Row],[Post_Date]],"aaaa-mm")</f>
        <v>2023-12</v>
      </c>
      <c r="D866" s="1" t="s">
        <v>27</v>
      </c>
      <c r="E866" s="1" t="s">
        <v>59</v>
      </c>
      <c r="F866" s="1" t="s">
        <v>47</v>
      </c>
      <c r="G866" s="1" t="s">
        <v>25</v>
      </c>
      <c r="H866">
        <v>3656271</v>
      </c>
      <c r="I866">
        <v>448604</v>
      </c>
      <c r="J866">
        <v>9543</v>
      </c>
      <c r="K866">
        <v>25102</v>
      </c>
      <c r="L866">
        <f>bbdd_Social_Media_Trends[[#This Row],[Likes]]+bbdd_Social_Media_Trends[[#This Row],[Shares]]+bbdd_Social_Media_Trends[[#This Row],[Comments]]</f>
        <v>483249</v>
      </c>
      <c r="M866">
        <f>bbdd_Social_Media_Trends[[#This Row],[Interactions]]/bbdd_Social_Media_Trends[[#This Row],[Views]]</f>
        <v>0.13216990753694133</v>
      </c>
      <c r="N866" s="1" t="s">
        <v>16</v>
      </c>
      <c r="O866" s="4">
        <f t="shared" si="13"/>
        <v>0</v>
      </c>
    </row>
    <row r="867" spans="1:15" hidden="1">
      <c r="A867" s="1" t="s">
        <v>907</v>
      </c>
      <c r="B867" s="2">
        <v>44618</v>
      </c>
      <c r="C867" s="13" t="str">
        <f>TEXT(bbdd_Social_Media_Trends[[#This Row],[Post_Date]],"aaaa-mm")</f>
        <v>2022-02</v>
      </c>
      <c r="D867" s="1" t="s">
        <v>18</v>
      </c>
      <c r="E867" s="1" t="s">
        <v>57</v>
      </c>
      <c r="F867" s="1" t="s">
        <v>32</v>
      </c>
      <c r="G867" s="1" t="s">
        <v>21</v>
      </c>
      <c r="H867">
        <v>4363523</v>
      </c>
      <c r="I867">
        <v>488878</v>
      </c>
      <c r="J867">
        <v>8230</v>
      </c>
      <c r="K867">
        <v>3369</v>
      </c>
      <c r="L867">
        <f>bbdd_Social_Media_Trends[[#This Row],[Likes]]+bbdd_Social_Media_Trends[[#This Row],[Shares]]+bbdd_Social_Media_Trends[[#This Row],[Comments]]</f>
        <v>500477</v>
      </c>
      <c r="M867">
        <f>bbdd_Social_Media_Trends[[#This Row],[Interactions]]/bbdd_Social_Media_Trends[[#This Row],[Views]]</f>
        <v>0.11469562553010491</v>
      </c>
      <c r="N867" s="1" t="s">
        <v>29</v>
      </c>
      <c r="O867" s="4">
        <f t="shared" si="13"/>
        <v>0</v>
      </c>
    </row>
    <row r="868" spans="1:15">
      <c r="A868" s="1" t="s">
        <v>908</v>
      </c>
      <c r="B868" s="2">
        <v>44648</v>
      </c>
      <c r="C868" s="13" t="str">
        <f>TEXT(bbdd_Social_Media_Trends[[#This Row],[Post_Date]],"aaaa-mm")</f>
        <v>2022-03</v>
      </c>
      <c r="D868" s="1" t="s">
        <v>27</v>
      </c>
      <c r="E868" s="1" t="s">
        <v>52</v>
      </c>
      <c r="F868" s="1" t="s">
        <v>20</v>
      </c>
      <c r="G868" s="1" t="s">
        <v>44</v>
      </c>
      <c r="H868">
        <v>1153858</v>
      </c>
      <c r="I868">
        <v>36011</v>
      </c>
      <c r="J868">
        <v>15306</v>
      </c>
      <c r="K868">
        <v>46185</v>
      </c>
      <c r="L868">
        <f>bbdd_Social_Media_Trends[[#This Row],[Likes]]+bbdd_Social_Media_Trends[[#This Row],[Shares]]+bbdd_Social_Media_Trends[[#This Row],[Comments]]</f>
        <v>97502</v>
      </c>
      <c r="M868">
        <f>bbdd_Social_Media_Trends[[#This Row],[Interactions]]/bbdd_Social_Media_Trends[[#This Row],[Views]]</f>
        <v>8.4500865791111213E-2</v>
      </c>
      <c r="N868" s="1" t="s">
        <v>22</v>
      </c>
      <c r="O868" s="4">
        <f t="shared" si="13"/>
        <v>0</v>
      </c>
    </row>
    <row r="869" spans="1:15" hidden="1">
      <c r="A869" s="1" t="s">
        <v>909</v>
      </c>
      <c r="B869" s="2">
        <v>44828</v>
      </c>
      <c r="C869" s="13" t="str">
        <f>TEXT(bbdd_Social_Media_Trends[[#This Row],[Post_Date]],"aaaa-mm")</f>
        <v>2022-09</v>
      </c>
      <c r="D869" s="1" t="s">
        <v>18</v>
      </c>
      <c r="E869" s="1" t="s">
        <v>35</v>
      </c>
      <c r="F869" s="1" t="s">
        <v>14</v>
      </c>
      <c r="G869" s="1" t="s">
        <v>28</v>
      </c>
      <c r="H869">
        <v>2121725</v>
      </c>
      <c r="I869">
        <v>45509</v>
      </c>
      <c r="J869">
        <v>307</v>
      </c>
      <c r="K869">
        <v>8958</v>
      </c>
      <c r="L869">
        <f>bbdd_Social_Media_Trends[[#This Row],[Likes]]+bbdd_Social_Media_Trends[[#This Row],[Shares]]+bbdd_Social_Media_Trends[[#This Row],[Comments]]</f>
        <v>54774</v>
      </c>
      <c r="M869">
        <f>bbdd_Social_Media_Trends[[#This Row],[Interactions]]/bbdd_Social_Media_Trends[[#This Row],[Views]]</f>
        <v>2.5815786683005573E-2</v>
      </c>
      <c r="N869" s="1" t="s">
        <v>29</v>
      </c>
      <c r="O869" s="4">
        <f t="shared" si="13"/>
        <v>0</v>
      </c>
    </row>
    <row r="870" spans="1:15">
      <c r="A870" s="1" t="s">
        <v>910</v>
      </c>
      <c r="B870" s="2">
        <v>44670</v>
      </c>
      <c r="C870" s="13" t="str">
        <f>TEXT(bbdd_Social_Media_Trends[[#This Row],[Post_Date]],"aaaa-mm")</f>
        <v>2022-04</v>
      </c>
      <c r="D870" s="1" t="s">
        <v>27</v>
      </c>
      <c r="E870" s="1" t="s">
        <v>31</v>
      </c>
      <c r="F870" s="1" t="s">
        <v>20</v>
      </c>
      <c r="G870" s="1" t="s">
        <v>60</v>
      </c>
      <c r="H870">
        <v>1684233</v>
      </c>
      <c r="I870">
        <v>402293</v>
      </c>
      <c r="J870">
        <v>7055</v>
      </c>
      <c r="K870">
        <v>33744</v>
      </c>
      <c r="L870">
        <f>bbdd_Social_Media_Trends[[#This Row],[Likes]]+bbdd_Social_Media_Trends[[#This Row],[Shares]]+bbdd_Social_Media_Trends[[#This Row],[Comments]]</f>
        <v>443092</v>
      </c>
      <c r="M870">
        <f>bbdd_Social_Media_Trends[[#This Row],[Interactions]]/bbdd_Social_Media_Trends[[#This Row],[Views]]</f>
        <v>0.26308236449469879</v>
      </c>
      <c r="N870" s="1" t="s">
        <v>16</v>
      </c>
      <c r="O870" s="4">
        <f t="shared" si="13"/>
        <v>0</v>
      </c>
    </row>
    <row r="871" spans="1:15" hidden="1">
      <c r="A871" s="1" t="s">
        <v>911</v>
      </c>
      <c r="B871" s="2">
        <v>44768</v>
      </c>
      <c r="C871" s="13" t="str">
        <f>TEXT(bbdd_Social_Media_Trends[[#This Row],[Post_Date]],"aaaa-mm")</f>
        <v>2022-07</v>
      </c>
      <c r="D871" s="1" t="s">
        <v>24</v>
      </c>
      <c r="E871" s="1" t="s">
        <v>19</v>
      </c>
      <c r="F871" s="1" t="s">
        <v>36</v>
      </c>
      <c r="G871" s="1" t="s">
        <v>60</v>
      </c>
      <c r="H871">
        <v>960449</v>
      </c>
      <c r="I871">
        <v>475480</v>
      </c>
      <c r="J871">
        <v>27053</v>
      </c>
      <c r="K871">
        <v>23747</v>
      </c>
      <c r="L871">
        <f>bbdd_Social_Media_Trends[[#This Row],[Likes]]+bbdd_Social_Media_Trends[[#This Row],[Shares]]+bbdd_Social_Media_Trends[[#This Row],[Comments]]</f>
        <v>526280</v>
      </c>
      <c r="M871">
        <f>bbdd_Social_Media_Trends[[#This Row],[Interactions]]/bbdd_Social_Media_Trends[[#This Row],[Views]]</f>
        <v>0.54795205159253646</v>
      </c>
      <c r="N871" s="1" t="s">
        <v>22</v>
      </c>
      <c r="O871" s="4">
        <f t="shared" si="13"/>
        <v>0</v>
      </c>
    </row>
    <row r="872" spans="1:15" hidden="1">
      <c r="A872" s="1" t="s">
        <v>912</v>
      </c>
      <c r="B872" s="2">
        <v>44866</v>
      </c>
      <c r="C872" s="13" t="str">
        <f>TEXT(bbdd_Social_Media_Trends[[#This Row],[Post_Date]],"aaaa-mm")</f>
        <v>2022-11</v>
      </c>
      <c r="D872" s="1" t="s">
        <v>18</v>
      </c>
      <c r="E872" s="1" t="s">
        <v>46</v>
      </c>
      <c r="F872" s="1" t="s">
        <v>47</v>
      </c>
      <c r="G872" s="1" t="s">
        <v>50</v>
      </c>
      <c r="H872">
        <v>1949651</v>
      </c>
      <c r="I872">
        <v>348513</v>
      </c>
      <c r="J872">
        <v>25769</v>
      </c>
      <c r="K872">
        <v>15034</v>
      </c>
      <c r="L872">
        <f>bbdd_Social_Media_Trends[[#This Row],[Likes]]+bbdd_Social_Media_Trends[[#This Row],[Shares]]+bbdd_Social_Media_Trends[[#This Row],[Comments]]</f>
        <v>389316</v>
      </c>
      <c r="M872">
        <f>bbdd_Social_Media_Trends[[#This Row],[Interactions]]/bbdd_Social_Media_Trends[[#This Row],[Views]]</f>
        <v>0.19968496925860063</v>
      </c>
      <c r="N872" s="1" t="s">
        <v>22</v>
      </c>
      <c r="O872" s="4">
        <f t="shared" si="13"/>
        <v>0</v>
      </c>
    </row>
    <row r="873" spans="1:15" hidden="1">
      <c r="A873" s="1" t="s">
        <v>913</v>
      </c>
      <c r="B873" s="2">
        <v>44955</v>
      </c>
      <c r="C873" s="13" t="str">
        <f>TEXT(bbdd_Social_Media_Trends[[#This Row],[Post_Date]],"aaaa-mm")</f>
        <v>2023-01</v>
      </c>
      <c r="D873" s="1" t="s">
        <v>12</v>
      </c>
      <c r="E873" s="1" t="s">
        <v>31</v>
      </c>
      <c r="F873" s="1" t="s">
        <v>20</v>
      </c>
      <c r="G873" s="1" t="s">
        <v>37</v>
      </c>
      <c r="H873">
        <v>1809305</v>
      </c>
      <c r="I873">
        <v>287587</v>
      </c>
      <c r="J873">
        <v>43594</v>
      </c>
      <c r="K873">
        <v>4461</v>
      </c>
      <c r="L873">
        <f>bbdd_Social_Media_Trends[[#This Row],[Likes]]+bbdd_Social_Media_Trends[[#This Row],[Shares]]+bbdd_Social_Media_Trends[[#This Row],[Comments]]</f>
        <v>335642</v>
      </c>
      <c r="M873">
        <f>bbdd_Social_Media_Trends[[#This Row],[Interactions]]/bbdd_Social_Media_Trends[[#This Row],[Views]]</f>
        <v>0.18550880034046222</v>
      </c>
      <c r="N873" s="1" t="s">
        <v>22</v>
      </c>
      <c r="O873" s="4">
        <f t="shared" si="13"/>
        <v>0</v>
      </c>
    </row>
    <row r="874" spans="1:15">
      <c r="A874" s="1" t="s">
        <v>914</v>
      </c>
      <c r="B874" s="2">
        <v>45102</v>
      </c>
      <c r="C874" s="13" t="str">
        <f>TEXT(bbdd_Social_Media_Trends[[#This Row],[Post_Date]],"aaaa-mm")</f>
        <v>2023-06</v>
      </c>
      <c r="D874" s="1" t="s">
        <v>27</v>
      </c>
      <c r="E874" s="1" t="s">
        <v>35</v>
      </c>
      <c r="F874" s="1" t="s">
        <v>32</v>
      </c>
      <c r="G874" s="1" t="s">
        <v>44</v>
      </c>
      <c r="H874">
        <v>4274529</v>
      </c>
      <c r="I874">
        <v>464184</v>
      </c>
      <c r="J874">
        <v>34152</v>
      </c>
      <c r="K874">
        <v>47788</v>
      </c>
      <c r="L874">
        <f>bbdd_Social_Media_Trends[[#This Row],[Likes]]+bbdd_Social_Media_Trends[[#This Row],[Shares]]+bbdd_Social_Media_Trends[[#This Row],[Comments]]</f>
        <v>546124</v>
      </c>
      <c r="M874">
        <f>bbdd_Social_Media_Trends[[#This Row],[Interactions]]/bbdd_Social_Media_Trends[[#This Row],[Views]]</f>
        <v>0.12776238036986062</v>
      </c>
      <c r="N874" s="1" t="s">
        <v>16</v>
      </c>
      <c r="O874" s="4">
        <f t="shared" si="13"/>
        <v>0</v>
      </c>
    </row>
    <row r="875" spans="1:15" hidden="1">
      <c r="A875" s="1" t="s">
        <v>915</v>
      </c>
      <c r="B875" s="2">
        <v>44941</v>
      </c>
      <c r="C875" s="13" t="str">
        <f>TEXT(bbdd_Social_Media_Trends[[#This Row],[Post_Date]],"aaaa-mm")</f>
        <v>2023-01</v>
      </c>
      <c r="D875" s="1" t="s">
        <v>12</v>
      </c>
      <c r="E875" s="1" t="s">
        <v>19</v>
      </c>
      <c r="F875" s="1" t="s">
        <v>14</v>
      </c>
      <c r="G875" s="1" t="s">
        <v>37</v>
      </c>
      <c r="H875">
        <v>4526401</v>
      </c>
      <c r="I875">
        <v>302669</v>
      </c>
      <c r="J875">
        <v>15559</v>
      </c>
      <c r="K875">
        <v>21915</v>
      </c>
      <c r="L875">
        <f>bbdd_Social_Media_Trends[[#This Row],[Likes]]+bbdd_Social_Media_Trends[[#This Row],[Shares]]+bbdd_Social_Media_Trends[[#This Row],[Comments]]</f>
        <v>340143</v>
      </c>
      <c r="M875">
        <f>bbdd_Social_Media_Trends[[#This Row],[Interactions]]/bbdd_Social_Media_Trends[[#This Row],[Views]]</f>
        <v>7.5146457417272577E-2</v>
      </c>
      <c r="N875" s="1" t="s">
        <v>22</v>
      </c>
      <c r="O875" s="4">
        <f t="shared" si="13"/>
        <v>0</v>
      </c>
    </row>
    <row r="876" spans="1:15">
      <c r="A876" s="1" t="s">
        <v>916</v>
      </c>
      <c r="B876" s="2">
        <v>45153</v>
      </c>
      <c r="C876" s="13" t="str">
        <f>TEXT(bbdd_Social_Media_Trends[[#This Row],[Post_Date]],"aaaa-mm")</f>
        <v>2023-08</v>
      </c>
      <c r="D876" s="1" t="s">
        <v>27</v>
      </c>
      <c r="E876" s="1" t="s">
        <v>19</v>
      </c>
      <c r="F876" s="1" t="s">
        <v>36</v>
      </c>
      <c r="G876" s="1" t="s">
        <v>21</v>
      </c>
      <c r="H876">
        <v>2611693</v>
      </c>
      <c r="I876">
        <v>119401</v>
      </c>
      <c r="J876">
        <v>62682</v>
      </c>
      <c r="K876">
        <v>25971</v>
      </c>
      <c r="L876">
        <f>bbdd_Social_Media_Trends[[#This Row],[Likes]]+bbdd_Social_Media_Trends[[#This Row],[Shares]]+bbdd_Social_Media_Trends[[#This Row],[Comments]]</f>
        <v>208054</v>
      </c>
      <c r="M876">
        <f>bbdd_Social_Media_Trends[[#This Row],[Interactions]]/bbdd_Social_Media_Trends[[#This Row],[Views]]</f>
        <v>7.9662502445731559E-2</v>
      </c>
      <c r="N876" s="1" t="s">
        <v>16</v>
      </c>
      <c r="O876" s="4">
        <f t="shared" si="13"/>
        <v>0</v>
      </c>
    </row>
    <row r="877" spans="1:15">
      <c r="A877" s="1" t="s">
        <v>917</v>
      </c>
      <c r="B877" s="2">
        <v>44597</v>
      </c>
      <c r="C877" s="13" t="str">
        <f>TEXT(bbdd_Social_Media_Trends[[#This Row],[Post_Date]],"aaaa-mm")</f>
        <v>2022-02</v>
      </c>
      <c r="D877" s="1" t="s">
        <v>27</v>
      </c>
      <c r="E877" s="1" t="s">
        <v>52</v>
      </c>
      <c r="F877" s="1" t="s">
        <v>32</v>
      </c>
      <c r="G877" s="1" t="s">
        <v>21</v>
      </c>
      <c r="H877">
        <v>777206</v>
      </c>
      <c r="I877">
        <v>279969</v>
      </c>
      <c r="J877">
        <v>17264</v>
      </c>
      <c r="K877">
        <v>9519</v>
      </c>
      <c r="L877">
        <f>bbdd_Social_Media_Trends[[#This Row],[Likes]]+bbdd_Social_Media_Trends[[#This Row],[Shares]]+bbdd_Social_Media_Trends[[#This Row],[Comments]]</f>
        <v>306752</v>
      </c>
      <c r="M877">
        <f>bbdd_Social_Media_Trends[[#This Row],[Interactions]]/bbdd_Social_Media_Trends[[#This Row],[Views]]</f>
        <v>0.39468557885554151</v>
      </c>
      <c r="N877" s="1" t="s">
        <v>16</v>
      </c>
      <c r="O877" s="4">
        <f t="shared" si="13"/>
        <v>0</v>
      </c>
    </row>
    <row r="878" spans="1:15" hidden="1">
      <c r="A878" s="1" t="s">
        <v>918</v>
      </c>
      <c r="B878" s="2">
        <v>44737</v>
      </c>
      <c r="C878" s="13" t="str">
        <f>TEXT(bbdd_Social_Media_Trends[[#This Row],[Post_Date]],"aaaa-mm")</f>
        <v>2022-06</v>
      </c>
      <c r="D878" s="1" t="s">
        <v>18</v>
      </c>
      <c r="E878" s="1" t="s">
        <v>31</v>
      </c>
      <c r="F878" s="1" t="s">
        <v>47</v>
      </c>
      <c r="G878" s="1" t="s">
        <v>28</v>
      </c>
      <c r="H878">
        <v>3822658</v>
      </c>
      <c r="I878">
        <v>16287</v>
      </c>
      <c r="J878">
        <v>899</v>
      </c>
      <c r="K878">
        <v>13106</v>
      </c>
      <c r="L878">
        <f>bbdd_Social_Media_Trends[[#This Row],[Likes]]+bbdd_Social_Media_Trends[[#This Row],[Shares]]+bbdd_Social_Media_Trends[[#This Row],[Comments]]</f>
        <v>30292</v>
      </c>
      <c r="M878">
        <f>bbdd_Social_Media_Trends[[#This Row],[Interactions]]/bbdd_Social_Media_Trends[[#This Row],[Views]]</f>
        <v>7.9243290924796306E-3</v>
      </c>
      <c r="N878" s="1" t="s">
        <v>16</v>
      </c>
      <c r="O878" s="4">
        <f t="shared" si="13"/>
        <v>0</v>
      </c>
    </row>
    <row r="879" spans="1:15">
      <c r="A879" s="1" t="s">
        <v>919</v>
      </c>
      <c r="B879" s="2">
        <v>44778</v>
      </c>
      <c r="C879" s="13" t="str">
        <f>TEXT(bbdd_Social_Media_Trends[[#This Row],[Post_Date]],"aaaa-mm")</f>
        <v>2022-08</v>
      </c>
      <c r="D879" s="1" t="s">
        <v>27</v>
      </c>
      <c r="E879" s="1" t="s">
        <v>52</v>
      </c>
      <c r="F879" s="1" t="s">
        <v>41</v>
      </c>
      <c r="G879" s="1" t="s">
        <v>28</v>
      </c>
      <c r="H879">
        <v>2730742</v>
      </c>
      <c r="I879">
        <v>380894</v>
      </c>
      <c r="J879">
        <v>97358</v>
      </c>
      <c r="K879">
        <v>46960</v>
      </c>
      <c r="L879">
        <f>bbdd_Social_Media_Trends[[#This Row],[Likes]]+bbdd_Social_Media_Trends[[#This Row],[Shares]]+bbdd_Social_Media_Trends[[#This Row],[Comments]]</f>
        <v>525212</v>
      </c>
      <c r="M879">
        <f>bbdd_Social_Media_Trends[[#This Row],[Interactions]]/bbdd_Social_Media_Trends[[#This Row],[Views]]</f>
        <v>0.19233307284247286</v>
      </c>
      <c r="N879" s="1" t="s">
        <v>29</v>
      </c>
      <c r="O879" s="4">
        <f t="shared" si="13"/>
        <v>0</v>
      </c>
    </row>
    <row r="880" spans="1:15" hidden="1">
      <c r="A880" s="1" t="s">
        <v>920</v>
      </c>
      <c r="B880" s="2">
        <v>44562</v>
      </c>
      <c r="C880" s="13" t="str">
        <f>TEXT(bbdd_Social_Media_Trends[[#This Row],[Post_Date]],"aaaa-mm")</f>
        <v>2022-01</v>
      </c>
      <c r="D880" s="1" t="s">
        <v>24</v>
      </c>
      <c r="E880" s="1" t="s">
        <v>52</v>
      </c>
      <c r="F880" s="1" t="s">
        <v>32</v>
      </c>
      <c r="G880" s="1" t="s">
        <v>25</v>
      </c>
      <c r="H880">
        <v>3536654</v>
      </c>
      <c r="I880">
        <v>292882</v>
      </c>
      <c r="J880">
        <v>7966</v>
      </c>
      <c r="K880">
        <v>37642</v>
      </c>
      <c r="L880">
        <f>bbdd_Social_Media_Trends[[#This Row],[Likes]]+bbdd_Social_Media_Trends[[#This Row],[Shares]]+bbdd_Social_Media_Trends[[#This Row],[Comments]]</f>
        <v>338490</v>
      </c>
      <c r="M880">
        <f>bbdd_Social_Media_Trends[[#This Row],[Interactions]]/bbdd_Social_Media_Trends[[#This Row],[Views]]</f>
        <v>9.5709108100481416E-2</v>
      </c>
      <c r="N880" s="1" t="s">
        <v>22</v>
      </c>
      <c r="O880" s="4">
        <f t="shared" si="13"/>
        <v>0</v>
      </c>
    </row>
    <row r="881" spans="1:15" hidden="1">
      <c r="A881" s="1" t="s">
        <v>921</v>
      </c>
      <c r="B881" s="2">
        <v>44615</v>
      </c>
      <c r="C881" s="13" t="str">
        <f>TEXT(bbdd_Social_Media_Trends[[#This Row],[Post_Date]],"aaaa-mm")</f>
        <v>2022-02</v>
      </c>
      <c r="D881" s="1" t="s">
        <v>12</v>
      </c>
      <c r="E881" s="1" t="s">
        <v>57</v>
      </c>
      <c r="F881" s="1" t="s">
        <v>32</v>
      </c>
      <c r="G881" s="1" t="s">
        <v>21</v>
      </c>
      <c r="H881">
        <v>2783900</v>
      </c>
      <c r="I881">
        <v>290747</v>
      </c>
      <c r="J881">
        <v>64651</v>
      </c>
      <c r="K881">
        <v>21853</v>
      </c>
      <c r="L881">
        <f>bbdd_Social_Media_Trends[[#This Row],[Likes]]+bbdd_Social_Media_Trends[[#This Row],[Shares]]+bbdd_Social_Media_Trends[[#This Row],[Comments]]</f>
        <v>377251</v>
      </c>
      <c r="M881">
        <f>bbdd_Social_Media_Trends[[#This Row],[Interactions]]/bbdd_Social_Media_Trends[[#This Row],[Views]]</f>
        <v>0.13551169223032436</v>
      </c>
      <c r="N881" s="1" t="s">
        <v>29</v>
      </c>
      <c r="O881" s="4">
        <f t="shared" si="13"/>
        <v>0</v>
      </c>
    </row>
    <row r="882" spans="1:15" hidden="1">
      <c r="A882" s="1" t="s">
        <v>922</v>
      </c>
      <c r="B882" s="2">
        <v>45110</v>
      </c>
      <c r="C882" s="13" t="str">
        <f>TEXT(bbdd_Social_Media_Trends[[#This Row],[Post_Date]],"aaaa-mm")</f>
        <v>2023-07</v>
      </c>
      <c r="D882" s="1" t="s">
        <v>18</v>
      </c>
      <c r="E882" s="1" t="s">
        <v>57</v>
      </c>
      <c r="F882" s="1" t="s">
        <v>36</v>
      </c>
      <c r="G882" s="1" t="s">
        <v>50</v>
      </c>
      <c r="H882">
        <v>911320</v>
      </c>
      <c r="I882">
        <v>397818</v>
      </c>
      <c r="J882">
        <v>13388</v>
      </c>
      <c r="K882">
        <v>26310</v>
      </c>
      <c r="L882">
        <f>bbdd_Social_Media_Trends[[#This Row],[Likes]]+bbdd_Social_Media_Trends[[#This Row],[Shares]]+bbdd_Social_Media_Trends[[#This Row],[Comments]]</f>
        <v>437516</v>
      </c>
      <c r="M882">
        <f>bbdd_Social_Media_Trends[[#This Row],[Interactions]]/bbdd_Social_Media_Trends[[#This Row],[Views]]</f>
        <v>0.48009041829434229</v>
      </c>
      <c r="N882" s="1" t="s">
        <v>16</v>
      </c>
      <c r="O882" s="4">
        <f t="shared" si="13"/>
        <v>0</v>
      </c>
    </row>
    <row r="883" spans="1:15" hidden="1">
      <c r="A883" s="1" t="s">
        <v>923</v>
      </c>
      <c r="B883" s="2">
        <v>44985</v>
      </c>
      <c r="C883" s="13" t="str">
        <f>TEXT(bbdd_Social_Media_Trends[[#This Row],[Post_Date]],"aaaa-mm")</f>
        <v>2023-02</v>
      </c>
      <c r="D883" s="1" t="s">
        <v>24</v>
      </c>
      <c r="E883" s="1" t="s">
        <v>39</v>
      </c>
      <c r="F883" s="1" t="s">
        <v>36</v>
      </c>
      <c r="G883" s="1" t="s">
        <v>15</v>
      </c>
      <c r="H883">
        <v>3481822</v>
      </c>
      <c r="I883">
        <v>80175</v>
      </c>
      <c r="J883">
        <v>68325</v>
      </c>
      <c r="K883">
        <v>41815</v>
      </c>
      <c r="L883">
        <f>bbdd_Social_Media_Trends[[#This Row],[Likes]]+bbdd_Social_Media_Trends[[#This Row],[Shares]]+bbdd_Social_Media_Trends[[#This Row],[Comments]]</f>
        <v>190315</v>
      </c>
      <c r="M883">
        <f>bbdd_Social_Media_Trends[[#This Row],[Interactions]]/bbdd_Social_Media_Trends[[#This Row],[Views]]</f>
        <v>5.4659600634380502E-2</v>
      </c>
      <c r="N883" s="1" t="s">
        <v>29</v>
      </c>
      <c r="O883" s="4">
        <f t="shared" si="13"/>
        <v>0</v>
      </c>
    </row>
    <row r="884" spans="1:15">
      <c r="A884" s="1" t="s">
        <v>924</v>
      </c>
      <c r="B884" s="2">
        <v>44984</v>
      </c>
      <c r="C884" s="13" t="str">
        <f>TEXT(bbdd_Social_Media_Trends[[#This Row],[Post_Date]],"aaaa-mm")</f>
        <v>2023-02</v>
      </c>
      <c r="D884" s="1" t="s">
        <v>27</v>
      </c>
      <c r="E884" s="1" t="s">
        <v>52</v>
      </c>
      <c r="F884" s="1" t="s">
        <v>41</v>
      </c>
      <c r="G884" s="1" t="s">
        <v>28</v>
      </c>
      <c r="H884">
        <v>1416870</v>
      </c>
      <c r="I884">
        <v>368333</v>
      </c>
      <c r="J884">
        <v>28809</v>
      </c>
      <c r="K884">
        <v>5632</v>
      </c>
      <c r="L884">
        <f>bbdd_Social_Media_Trends[[#This Row],[Likes]]+bbdd_Social_Media_Trends[[#This Row],[Shares]]+bbdd_Social_Media_Trends[[#This Row],[Comments]]</f>
        <v>402774</v>
      </c>
      <c r="M884">
        <f>bbdd_Social_Media_Trends[[#This Row],[Interactions]]/bbdd_Social_Media_Trends[[#This Row],[Views]]</f>
        <v>0.28427025768066233</v>
      </c>
      <c r="N884" s="1" t="s">
        <v>16</v>
      </c>
      <c r="O884" s="4">
        <f t="shared" si="13"/>
        <v>0</v>
      </c>
    </row>
    <row r="885" spans="1:15">
      <c r="A885" s="1" t="s">
        <v>925</v>
      </c>
      <c r="B885" s="2">
        <v>45237</v>
      </c>
      <c r="C885" s="13" t="str">
        <f>TEXT(bbdd_Social_Media_Trends[[#This Row],[Post_Date]],"aaaa-mm")</f>
        <v>2023-11</v>
      </c>
      <c r="D885" s="1" t="s">
        <v>27</v>
      </c>
      <c r="E885" s="1" t="s">
        <v>13</v>
      </c>
      <c r="F885" s="1" t="s">
        <v>20</v>
      </c>
      <c r="G885" s="1" t="s">
        <v>44</v>
      </c>
      <c r="H885">
        <v>3458941</v>
      </c>
      <c r="I885">
        <v>367246</v>
      </c>
      <c r="J885">
        <v>48482</v>
      </c>
      <c r="K885">
        <v>38137</v>
      </c>
      <c r="L885">
        <f>bbdd_Social_Media_Trends[[#This Row],[Likes]]+bbdd_Social_Media_Trends[[#This Row],[Shares]]+bbdd_Social_Media_Trends[[#This Row],[Comments]]</f>
        <v>453865</v>
      </c>
      <c r="M885">
        <f>bbdd_Social_Media_Trends[[#This Row],[Interactions]]/bbdd_Social_Media_Trends[[#This Row],[Views]]</f>
        <v>0.13121501638796382</v>
      </c>
      <c r="N885" s="1" t="s">
        <v>29</v>
      </c>
      <c r="O885" s="4">
        <f t="shared" si="13"/>
        <v>0</v>
      </c>
    </row>
    <row r="886" spans="1:15" hidden="1">
      <c r="A886" s="1" t="s">
        <v>926</v>
      </c>
      <c r="B886" s="2">
        <v>44610</v>
      </c>
      <c r="C886" s="13" t="str">
        <f>TEXT(bbdd_Social_Media_Trends[[#This Row],[Post_Date]],"aaaa-mm")</f>
        <v>2022-02</v>
      </c>
      <c r="D886" s="1" t="s">
        <v>24</v>
      </c>
      <c r="E886" s="1" t="s">
        <v>59</v>
      </c>
      <c r="F886" s="1" t="s">
        <v>14</v>
      </c>
      <c r="G886" s="1" t="s">
        <v>50</v>
      </c>
      <c r="H886">
        <v>3331697</v>
      </c>
      <c r="I886">
        <v>221708</v>
      </c>
      <c r="J886">
        <v>84660</v>
      </c>
      <c r="K886">
        <v>10308</v>
      </c>
      <c r="L886">
        <f>bbdd_Social_Media_Trends[[#This Row],[Likes]]+bbdd_Social_Media_Trends[[#This Row],[Shares]]+bbdd_Social_Media_Trends[[#This Row],[Comments]]</f>
        <v>316676</v>
      </c>
      <c r="M886">
        <f>bbdd_Social_Media_Trends[[#This Row],[Interactions]]/bbdd_Social_Media_Trends[[#This Row],[Views]]</f>
        <v>9.5049459779805903E-2</v>
      </c>
      <c r="N886" s="1" t="s">
        <v>22</v>
      </c>
      <c r="O886" s="4">
        <f t="shared" si="13"/>
        <v>0</v>
      </c>
    </row>
    <row r="887" spans="1:15" hidden="1">
      <c r="A887" s="1" t="s">
        <v>927</v>
      </c>
      <c r="B887" s="2">
        <v>44767</v>
      </c>
      <c r="C887" s="13" t="str">
        <f>TEXT(bbdd_Social_Media_Trends[[#This Row],[Post_Date]],"aaaa-mm")</f>
        <v>2022-07</v>
      </c>
      <c r="D887" s="1" t="s">
        <v>24</v>
      </c>
      <c r="E887" s="1" t="s">
        <v>46</v>
      </c>
      <c r="F887" s="1" t="s">
        <v>32</v>
      </c>
      <c r="G887" s="1" t="s">
        <v>25</v>
      </c>
      <c r="H887">
        <v>754022</v>
      </c>
      <c r="I887">
        <v>23357</v>
      </c>
      <c r="J887">
        <v>98150</v>
      </c>
      <c r="K887">
        <v>37681</v>
      </c>
      <c r="L887">
        <f>bbdd_Social_Media_Trends[[#This Row],[Likes]]+bbdd_Social_Media_Trends[[#This Row],[Shares]]+bbdd_Social_Media_Trends[[#This Row],[Comments]]</f>
        <v>159188</v>
      </c>
      <c r="M887">
        <f>bbdd_Social_Media_Trends[[#This Row],[Interactions]]/bbdd_Social_Media_Trends[[#This Row],[Views]]</f>
        <v>0.21111850847853245</v>
      </c>
      <c r="N887" s="1" t="s">
        <v>16</v>
      </c>
      <c r="O887" s="4">
        <f t="shared" si="13"/>
        <v>0</v>
      </c>
    </row>
    <row r="888" spans="1:15" hidden="1">
      <c r="A888" s="1" t="s">
        <v>928</v>
      </c>
      <c r="B888" s="2">
        <v>45103</v>
      </c>
      <c r="C888" s="13" t="str">
        <f>TEXT(bbdd_Social_Media_Trends[[#This Row],[Post_Date]],"aaaa-mm")</f>
        <v>2023-06</v>
      </c>
      <c r="D888" s="1" t="s">
        <v>24</v>
      </c>
      <c r="E888" s="1" t="s">
        <v>31</v>
      </c>
      <c r="F888" s="1" t="s">
        <v>14</v>
      </c>
      <c r="G888" s="1" t="s">
        <v>28</v>
      </c>
      <c r="H888">
        <v>1835167</v>
      </c>
      <c r="I888">
        <v>298712</v>
      </c>
      <c r="J888">
        <v>16195</v>
      </c>
      <c r="K888">
        <v>50</v>
      </c>
      <c r="L888">
        <f>bbdd_Social_Media_Trends[[#This Row],[Likes]]+bbdd_Social_Media_Trends[[#This Row],[Shares]]+bbdd_Social_Media_Trends[[#This Row],[Comments]]</f>
        <v>314957</v>
      </c>
      <c r="M888">
        <f>bbdd_Social_Media_Trends[[#This Row],[Interactions]]/bbdd_Social_Media_Trends[[#This Row],[Views]]</f>
        <v>0.17162307299553664</v>
      </c>
      <c r="N888" s="1" t="s">
        <v>16</v>
      </c>
      <c r="O888" s="4">
        <f t="shared" si="13"/>
        <v>0</v>
      </c>
    </row>
    <row r="889" spans="1:15" hidden="1">
      <c r="A889" s="1" t="s">
        <v>929</v>
      </c>
      <c r="B889" s="2">
        <v>45112</v>
      </c>
      <c r="C889" s="13" t="str">
        <f>TEXT(bbdd_Social_Media_Trends[[#This Row],[Post_Date]],"aaaa-mm")</f>
        <v>2023-07</v>
      </c>
      <c r="D889" s="1" t="s">
        <v>12</v>
      </c>
      <c r="E889" s="1" t="s">
        <v>57</v>
      </c>
      <c r="F889" s="1" t="s">
        <v>36</v>
      </c>
      <c r="G889" s="1" t="s">
        <v>21</v>
      </c>
      <c r="H889">
        <v>4069490</v>
      </c>
      <c r="I889">
        <v>363061</v>
      </c>
      <c r="J889">
        <v>74985</v>
      </c>
      <c r="K889">
        <v>765</v>
      </c>
      <c r="L889">
        <f>bbdd_Social_Media_Trends[[#This Row],[Likes]]+bbdd_Social_Media_Trends[[#This Row],[Shares]]+bbdd_Social_Media_Trends[[#This Row],[Comments]]</f>
        <v>438811</v>
      </c>
      <c r="M889">
        <f>bbdd_Social_Media_Trends[[#This Row],[Interactions]]/bbdd_Social_Media_Trends[[#This Row],[Views]]</f>
        <v>0.10782948231842319</v>
      </c>
      <c r="N889" s="1" t="s">
        <v>22</v>
      </c>
      <c r="O889" s="4">
        <f t="shared" si="13"/>
        <v>0</v>
      </c>
    </row>
    <row r="890" spans="1:15" hidden="1">
      <c r="A890" s="1" t="s">
        <v>930</v>
      </c>
      <c r="B890" s="2">
        <v>44601</v>
      </c>
      <c r="C890" s="13" t="str">
        <f>TEXT(bbdd_Social_Media_Trends[[#This Row],[Post_Date]],"aaaa-mm")</f>
        <v>2022-02</v>
      </c>
      <c r="D890" s="1" t="s">
        <v>12</v>
      </c>
      <c r="E890" s="1" t="s">
        <v>46</v>
      </c>
      <c r="F890" s="1" t="s">
        <v>36</v>
      </c>
      <c r="G890" s="1" t="s">
        <v>25</v>
      </c>
      <c r="H890">
        <v>1963015</v>
      </c>
      <c r="I890">
        <v>417328</v>
      </c>
      <c r="J890">
        <v>41576</v>
      </c>
      <c r="K890">
        <v>3075</v>
      </c>
      <c r="L890">
        <f>bbdd_Social_Media_Trends[[#This Row],[Likes]]+bbdd_Social_Media_Trends[[#This Row],[Shares]]+bbdd_Social_Media_Trends[[#This Row],[Comments]]</f>
        <v>461979</v>
      </c>
      <c r="M890">
        <f>bbdd_Social_Media_Trends[[#This Row],[Interactions]]/bbdd_Social_Media_Trends[[#This Row],[Views]]</f>
        <v>0.23534155368145429</v>
      </c>
      <c r="N890" s="1" t="s">
        <v>29</v>
      </c>
      <c r="O890" s="4">
        <f t="shared" si="13"/>
        <v>0</v>
      </c>
    </row>
    <row r="891" spans="1:15" hidden="1">
      <c r="A891" s="1" t="s">
        <v>931</v>
      </c>
      <c r="B891" s="2">
        <v>45099</v>
      </c>
      <c r="C891" s="13" t="str">
        <f>TEXT(bbdd_Social_Media_Trends[[#This Row],[Post_Date]],"aaaa-mm")</f>
        <v>2023-06</v>
      </c>
      <c r="D891" s="1" t="s">
        <v>24</v>
      </c>
      <c r="E891" s="1" t="s">
        <v>57</v>
      </c>
      <c r="F891" s="1" t="s">
        <v>14</v>
      </c>
      <c r="G891" s="1" t="s">
        <v>25</v>
      </c>
      <c r="H891">
        <v>4387952</v>
      </c>
      <c r="I891">
        <v>260744</v>
      </c>
      <c r="J891">
        <v>7764</v>
      </c>
      <c r="K891">
        <v>10999</v>
      </c>
      <c r="L891">
        <f>bbdd_Social_Media_Trends[[#This Row],[Likes]]+bbdd_Social_Media_Trends[[#This Row],[Shares]]+bbdd_Social_Media_Trends[[#This Row],[Comments]]</f>
        <v>279507</v>
      </c>
      <c r="M891">
        <f>bbdd_Social_Media_Trends[[#This Row],[Interactions]]/bbdd_Social_Media_Trends[[#This Row],[Views]]</f>
        <v>6.3698736905052747E-2</v>
      </c>
      <c r="N891" s="1" t="s">
        <v>16</v>
      </c>
      <c r="O891" s="4">
        <f t="shared" si="13"/>
        <v>0</v>
      </c>
    </row>
    <row r="892" spans="1:15" hidden="1">
      <c r="A892" s="1" t="s">
        <v>932</v>
      </c>
      <c r="B892" s="2">
        <v>44678</v>
      </c>
      <c r="C892" s="13" t="str">
        <f>TEXT(bbdd_Social_Media_Trends[[#This Row],[Post_Date]],"aaaa-mm")</f>
        <v>2022-04</v>
      </c>
      <c r="D892" s="1" t="s">
        <v>24</v>
      </c>
      <c r="E892" s="1" t="s">
        <v>35</v>
      </c>
      <c r="F892" s="1" t="s">
        <v>47</v>
      </c>
      <c r="G892" s="1" t="s">
        <v>15</v>
      </c>
      <c r="H892">
        <v>2582163</v>
      </c>
      <c r="I892">
        <v>336015</v>
      </c>
      <c r="J892">
        <v>60643</v>
      </c>
      <c r="K892">
        <v>48347</v>
      </c>
      <c r="L892">
        <f>bbdd_Social_Media_Trends[[#This Row],[Likes]]+bbdd_Social_Media_Trends[[#This Row],[Shares]]+bbdd_Social_Media_Trends[[#This Row],[Comments]]</f>
        <v>445005</v>
      </c>
      <c r="M892">
        <f>bbdd_Social_Media_Trends[[#This Row],[Interactions]]/bbdd_Social_Media_Trends[[#This Row],[Views]]</f>
        <v>0.17233807470713505</v>
      </c>
      <c r="N892" s="1" t="s">
        <v>29</v>
      </c>
      <c r="O892" s="4">
        <f t="shared" si="13"/>
        <v>0</v>
      </c>
    </row>
    <row r="893" spans="1:15">
      <c r="A893" s="1" t="s">
        <v>933</v>
      </c>
      <c r="B893" s="2">
        <v>45043</v>
      </c>
      <c r="C893" s="13" t="str">
        <f>TEXT(bbdd_Social_Media_Trends[[#This Row],[Post_Date]],"aaaa-mm")</f>
        <v>2023-04</v>
      </c>
      <c r="D893" s="1" t="s">
        <v>27</v>
      </c>
      <c r="E893" s="1" t="s">
        <v>59</v>
      </c>
      <c r="F893" s="1" t="s">
        <v>20</v>
      </c>
      <c r="G893" s="1" t="s">
        <v>37</v>
      </c>
      <c r="H893">
        <v>4638671</v>
      </c>
      <c r="I893">
        <v>371452</v>
      </c>
      <c r="J893">
        <v>16316</v>
      </c>
      <c r="K893">
        <v>46310</v>
      </c>
      <c r="L893">
        <f>bbdd_Social_Media_Trends[[#This Row],[Likes]]+bbdd_Social_Media_Trends[[#This Row],[Shares]]+bbdd_Social_Media_Trends[[#This Row],[Comments]]</f>
        <v>434078</v>
      </c>
      <c r="M893">
        <f>bbdd_Social_Media_Trends[[#This Row],[Interactions]]/bbdd_Social_Media_Trends[[#This Row],[Views]]</f>
        <v>9.3578095967573466E-2</v>
      </c>
      <c r="N893" s="1" t="s">
        <v>22</v>
      </c>
      <c r="O893" s="4">
        <f t="shared" si="13"/>
        <v>0</v>
      </c>
    </row>
    <row r="894" spans="1:15" hidden="1">
      <c r="A894" s="1" t="s">
        <v>934</v>
      </c>
      <c r="B894" s="2">
        <v>44785</v>
      </c>
      <c r="C894" s="13" t="str">
        <f>TEXT(bbdd_Social_Media_Trends[[#This Row],[Post_Date]],"aaaa-mm")</f>
        <v>2022-08</v>
      </c>
      <c r="D894" s="1" t="s">
        <v>18</v>
      </c>
      <c r="E894" s="1" t="s">
        <v>57</v>
      </c>
      <c r="F894" s="1" t="s">
        <v>36</v>
      </c>
      <c r="G894" s="1" t="s">
        <v>60</v>
      </c>
      <c r="H894">
        <v>410444</v>
      </c>
      <c r="I894">
        <v>256366</v>
      </c>
      <c r="J894">
        <v>76964</v>
      </c>
      <c r="K894">
        <v>9098</v>
      </c>
      <c r="L894">
        <f>bbdd_Social_Media_Trends[[#This Row],[Likes]]+bbdd_Social_Media_Trends[[#This Row],[Shares]]+bbdd_Social_Media_Trends[[#This Row],[Comments]]</f>
        <v>342428</v>
      </c>
      <c r="M894">
        <f>bbdd_Social_Media_Trends[[#This Row],[Interactions]]/bbdd_Social_Media_Trends[[#This Row],[Views]]</f>
        <v>0.83428677237333226</v>
      </c>
      <c r="N894" s="1" t="s">
        <v>22</v>
      </c>
      <c r="O894" s="4">
        <f t="shared" si="13"/>
        <v>0</v>
      </c>
    </row>
    <row r="895" spans="1:15" hidden="1">
      <c r="A895" s="1" t="s">
        <v>935</v>
      </c>
      <c r="B895" s="2">
        <v>44929</v>
      </c>
      <c r="C895" s="13" t="str">
        <f>TEXT(bbdd_Social_Media_Trends[[#This Row],[Post_Date]],"aaaa-mm")</f>
        <v>2023-01</v>
      </c>
      <c r="D895" s="1" t="s">
        <v>24</v>
      </c>
      <c r="E895" s="1" t="s">
        <v>57</v>
      </c>
      <c r="F895" s="1" t="s">
        <v>41</v>
      </c>
      <c r="G895" s="1" t="s">
        <v>44</v>
      </c>
      <c r="H895">
        <v>2034778</v>
      </c>
      <c r="I895">
        <v>167327</v>
      </c>
      <c r="J895">
        <v>83115</v>
      </c>
      <c r="K895">
        <v>26341</v>
      </c>
      <c r="L895">
        <f>bbdd_Social_Media_Trends[[#This Row],[Likes]]+bbdd_Social_Media_Trends[[#This Row],[Shares]]+bbdd_Social_Media_Trends[[#This Row],[Comments]]</f>
        <v>276783</v>
      </c>
      <c r="M895">
        <f>bbdd_Social_Media_Trends[[#This Row],[Interactions]]/bbdd_Social_Media_Trends[[#This Row],[Views]]</f>
        <v>0.13602614142673058</v>
      </c>
      <c r="N895" s="1" t="s">
        <v>29</v>
      </c>
      <c r="O895" s="4">
        <f t="shared" si="13"/>
        <v>0</v>
      </c>
    </row>
    <row r="896" spans="1:15" hidden="1">
      <c r="A896" s="1" t="s">
        <v>936</v>
      </c>
      <c r="B896" s="2">
        <v>44991</v>
      </c>
      <c r="C896" s="13" t="str">
        <f>TEXT(bbdd_Social_Media_Trends[[#This Row],[Post_Date]],"aaaa-mm")</f>
        <v>2023-03</v>
      </c>
      <c r="D896" s="1" t="s">
        <v>12</v>
      </c>
      <c r="E896" s="1" t="s">
        <v>13</v>
      </c>
      <c r="F896" s="1" t="s">
        <v>36</v>
      </c>
      <c r="G896" s="1" t="s">
        <v>15</v>
      </c>
      <c r="H896">
        <v>713539</v>
      </c>
      <c r="I896">
        <v>395521</v>
      </c>
      <c r="J896">
        <v>52325</v>
      </c>
      <c r="K896">
        <v>40633</v>
      </c>
      <c r="L896">
        <f>bbdd_Social_Media_Trends[[#This Row],[Likes]]+bbdd_Social_Media_Trends[[#This Row],[Shares]]+bbdd_Social_Media_Trends[[#This Row],[Comments]]</f>
        <v>488479</v>
      </c>
      <c r="M896">
        <f>bbdd_Social_Media_Trends[[#This Row],[Interactions]]/bbdd_Social_Media_Trends[[#This Row],[Views]]</f>
        <v>0.68458626648298126</v>
      </c>
      <c r="N896" s="1" t="s">
        <v>22</v>
      </c>
      <c r="O896" s="4">
        <f t="shared" si="13"/>
        <v>0</v>
      </c>
    </row>
    <row r="897" spans="1:15" hidden="1">
      <c r="A897" s="1" t="s">
        <v>937</v>
      </c>
      <c r="B897" s="2">
        <v>45286</v>
      </c>
      <c r="C897" s="13" t="str">
        <f>TEXT(bbdd_Social_Media_Trends[[#This Row],[Post_Date]],"aaaa-mm")</f>
        <v>2023-12</v>
      </c>
      <c r="D897" s="1" t="s">
        <v>12</v>
      </c>
      <c r="E897" s="1" t="s">
        <v>57</v>
      </c>
      <c r="F897" s="1" t="s">
        <v>20</v>
      </c>
      <c r="G897" s="1" t="s">
        <v>21</v>
      </c>
      <c r="H897">
        <v>2434680</v>
      </c>
      <c r="I897">
        <v>120094</v>
      </c>
      <c r="J897">
        <v>59075</v>
      </c>
      <c r="K897">
        <v>15931</v>
      </c>
      <c r="L897">
        <f>bbdd_Social_Media_Trends[[#This Row],[Likes]]+bbdd_Social_Media_Trends[[#This Row],[Shares]]+bbdd_Social_Media_Trends[[#This Row],[Comments]]</f>
        <v>195100</v>
      </c>
      <c r="M897">
        <f>bbdd_Social_Media_Trends[[#This Row],[Interactions]]/bbdd_Social_Media_Trends[[#This Row],[Views]]</f>
        <v>8.0133734207370161E-2</v>
      </c>
      <c r="N897" s="1" t="s">
        <v>29</v>
      </c>
      <c r="O897" s="4">
        <f t="shared" si="13"/>
        <v>0</v>
      </c>
    </row>
    <row r="898" spans="1:15" hidden="1">
      <c r="A898" s="1" t="s">
        <v>938</v>
      </c>
      <c r="B898" s="2">
        <v>44685</v>
      </c>
      <c r="C898" s="13" t="str">
        <f>TEXT(bbdd_Social_Media_Trends[[#This Row],[Post_Date]],"aaaa-mm")</f>
        <v>2022-05</v>
      </c>
      <c r="D898" s="1" t="s">
        <v>24</v>
      </c>
      <c r="E898" s="1" t="s">
        <v>59</v>
      </c>
      <c r="F898" s="1" t="s">
        <v>14</v>
      </c>
      <c r="G898" s="1" t="s">
        <v>28</v>
      </c>
      <c r="H898">
        <v>3587110</v>
      </c>
      <c r="I898">
        <v>51649</v>
      </c>
      <c r="J898">
        <v>89478</v>
      </c>
      <c r="K898">
        <v>30231</v>
      </c>
      <c r="L898">
        <f>bbdd_Social_Media_Trends[[#This Row],[Likes]]+bbdd_Social_Media_Trends[[#This Row],[Shares]]+bbdd_Social_Media_Trends[[#This Row],[Comments]]</f>
        <v>171358</v>
      </c>
      <c r="M898">
        <f>bbdd_Social_Media_Trends[[#This Row],[Interactions]]/bbdd_Social_Media_Trends[[#This Row],[Views]]</f>
        <v>4.7770489335426013E-2</v>
      </c>
      <c r="N898" s="1" t="s">
        <v>29</v>
      </c>
      <c r="O898" s="4">
        <f t="shared" ref="O898:O961" si="14">IF(ISERROR(VLOOKUP(A898,A899:A5896,1,FALSE)),0, 1)</f>
        <v>0</v>
      </c>
    </row>
    <row r="899" spans="1:15" hidden="1">
      <c r="A899" s="1" t="s">
        <v>939</v>
      </c>
      <c r="B899" s="2">
        <v>44751</v>
      </c>
      <c r="C899" s="13" t="str">
        <f>TEXT(bbdd_Social_Media_Trends[[#This Row],[Post_Date]],"aaaa-mm")</f>
        <v>2022-07</v>
      </c>
      <c r="D899" s="1" t="s">
        <v>12</v>
      </c>
      <c r="E899" s="1" t="s">
        <v>31</v>
      </c>
      <c r="F899" s="1" t="s">
        <v>20</v>
      </c>
      <c r="G899" s="1" t="s">
        <v>44</v>
      </c>
      <c r="H899">
        <v>2460537</v>
      </c>
      <c r="I899">
        <v>203160</v>
      </c>
      <c r="J899">
        <v>15349</v>
      </c>
      <c r="K899">
        <v>30968</v>
      </c>
      <c r="L899">
        <f>bbdd_Social_Media_Trends[[#This Row],[Likes]]+bbdd_Social_Media_Trends[[#This Row],[Shares]]+bbdd_Social_Media_Trends[[#This Row],[Comments]]</f>
        <v>249477</v>
      </c>
      <c r="M899">
        <f>bbdd_Social_Media_Trends[[#This Row],[Interactions]]/bbdd_Social_Media_Trends[[#This Row],[Views]]</f>
        <v>0.10139128165924756</v>
      </c>
      <c r="N899" s="1" t="s">
        <v>29</v>
      </c>
      <c r="O899" s="4">
        <f t="shared" si="14"/>
        <v>0</v>
      </c>
    </row>
    <row r="900" spans="1:15" hidden="1">
      <c r="A900" s="1" t="s">
        <v>940</v>
      </c>
      <c r="B900" s="2">
        <v>44706</v>
      </c>
      <c r="C900" s="13" t="str">
        <f>TEXT(bbdd_Social_Media_Trends[[#This Row],[Post_Date]],"aaaa-mm")</f>
        <v>2022-05</v>
      </c>
      <c r="D900" s="1" t="s">
        <v>24</v>
      </c>
      <c r="E900" s="1" t="s">
        <v>46</v>
      </c>
      <c r="F900" s="1" t="s">
        <v>32</v>
      </c>
      <c r="G900" s="1" t="s">
        <v>44</v>
      </c>
      <c r="H900">
        <v>1190594</v>
      </c>
      <c r="I900">
        <v>304893</v>
      </c>
      <c r="J900">
        <v>33293</v>
      </c>
      <c r="K900">
        <v>44281</v>
      </c>
      <c r="L900">
        <f>bbdd_Social_Media_Trends[[#This Row],[Likes]]+bbdd_Social_Media_Trends[[#This Row],[Shares]]+bbdd_Social_Media_Trends[[#This Row],[Comments]]</f>
        <v>382467</v>
      </c>
      <c r="M900">
        <f>bbdd_Social_Media_Trends[[#This Row],[Interactions]]/bbdd_Social_Media_Trends[[#This Row],[Views]]</f>
        <v>0.32124049004110555</v>
      </c>
      <c r="N900" s="1" t="s">
        <v>22</v>
      </c>
      <c r="O900" s="4">
        <f t="shared" si="14"/>
        <v>0</v>
      </c>
    </row>
    <row r="901" spans="1:15">
      <c r="A901" s="1" t="s">
        <v>941</v>
      </c>
      <c r="B901" s="2">
        <v>44592</v>
      </c>
      <c r="C901" s="13" t="str">
        <f>TEXT(bbdd_Social_Media_Trends[[#This Row],[Post_Date]],"aaaa-mm")</f>
        <v>2022-01</v>
      </c>
      <c r="D901" s="1" t="s">
        <v>27</v>
      </c>
      <c r="E901" s="1" t="s">
        <v>35</v>
      </c>
      <c r="F901" s="1" t="s">
        <v>20</v>
      </c>
      <c r="G901" s="1" t="s">
        <v>50</v>
      </c>
      <c r="H901">
        <v>2723499</v>
      </c>
      <c r="I901">
        <v>249264</v>
      </c>
      <c r="J901">
        <v>38529</v>
      </c>
      <c r="K901">
        <v>23572</v>
      </c>
      <c r="L901">
        <f>bbdd_Social_Media_Trends[[#This Row],[Likes]]+bbdd_Social_Media_Trends[[#This Row],[Shares]]+bbdd_Social_Media_Trends[[#This Row],[Comments]]</f>
        <v>311365</v>
      </c>
      <c r="M901">
        <f>bbdd_Social_Media_Trends[[#This Row],[Interactions]]/bbdd_Social_Media_Trends[[#This Row],[Views]]</f>
        <v>0.11432535866545206</v>
      </c>
      <c r="N901" s="1" t="s">
        <v>29</v>
      </c>
      <c r="O901" s="4">
        <f t="shared" si="14"/>
        <v>0</v>
      </c>
    </row>
    <row r="902" spans="1:15" hidden="1">
      <c r="A902" s="1" t="s">
        <v>942</v>
      </c>
      <c r="B902" s="2">
        <v>44874</v>
      </c>
      <c r="C902" s="13" t="str">
        <f>TEXT(bbdd_Social_Media_Trends[[#This Row],[Post_Date]],"aaaa-mm")</f>
        <v>2022-11</v>
      </c>
      <c r="D902" s="1" t="s">
        <v>24</v>
      </c>
      <c r="E902" s="1" t="s">
        <v>13</v>
      </c>
      <c r="F902" s="1" t="s">
        <v>41</v>
      </c>
      <c r="G902" s="1" t="s">
        <v>37</v>
      </c>
      <c r="H902">
        <v>4216678</v>
      </c>
      <c r="I902">
        <v>452894</v>
      </c>
      <c r="J902">
        <v>83096</v>
      </c>
      <c r="K902">
        <v>6059</v>
      </c>
      <c r="L902">
        <f>bbdd_Social_Media_Trends[[#This Row],[Likes]]+bbdd_Social_Media_Trends[[#This Row],[Shares]]+bbdd_Social_Media_Trends[[#This Row],[Comments]]</f>
        <v>542049</v>
      </c>
      <c r="M902">
        <f>bbdd_Social_Media_Trends[[#This Row],[Interactions]]/bbdd_Social_Media_Trends[[#This Row],[Views]]</f>
        <v>0.12854882445375246</v>
      </c>
      <c r="N902" s="1" t="s">
        <v>16</v>
      </c>
      <c r="O902" s="4">
        <f t="shared" si="14"/>
        <v>0</v>
      </c>
    </row>
    <row r="903" spans="1:15" hidden="1">
      <c r="A903" s="1" t="s">
        <v>943</v>
      </c>
      <c r="B903" s="2">
        <v>45167</v>
      </c>
      <c r="C903" s="13" t="str">
        <f>TEXT(bbdd_Social_Media_Trends[[#This Row],[Post_Date]],"aaaa-mm")</f>
        <v>2023-08</v>
      </c>
      <c r="D903" s="1" t="s">
        <v>24</v>
      </c>
      <c r="E903" s="1" t="s">
        <v>46</v>
      </c>
      <c r="F903" s="1" t="s">
        <v>20</v>
      </c>
      <c r="G903" s="1" t="s">
        <v>15</v>
      </c>
      <c r="H903">
        <v>2109525</v>
      </c>
      <c r="I903">
        <v>73395</v>
      </c>
      <c r="J903">
        <v>89584</v>
      </c>
      <c r="K903">
        <v>19033</v>
      </c>
      <c r="L903">
        <f>bbdd_Social_Media_Trends[[#This Row],[Likes]]+bbdd_Social_Media_Trends[[#This Row],[Shares]]+bbdd_Social_Media_Trends[[#This Row],[Comments]]</f>
        <v>182012</v>
      </c>
      <c r="M903">
        <f>bbdd_Social_Media_Trends[[#This Row],[Interactions]]/bbdd_Social_Media_Trends[[#This Row],[Views]]</f>
        <v>8.6281034830115788E-2</v>
      </c>
      <c r="N903" s="1" t="s">
        <v>16</v>
      </c>
      <c r="O903" s="4">
        <f t="shared" si="14"/>
        <v>0</v>
      </c>
    </row>
    <row r="904" spans="1:15" hidden="1">
      <c r="A904" s="1" t="s">
        <v>944</v>
      </c>
      <c r="B904" s="2">
        <v>44891</v>
      </c>
      <c r="C904" s="13" t="str">
        <f>TEXT(bbdd_Social_Media_Trends[[#This Row],[Post_Date]],"aaaa-mm")</f>
        <v>2022-11</v>
      </c>
      <c r="D904" s="1" t="s">
        <v>12</v>
      </c>
      <c r="E904" s="1" t="s">
        <v>59</v>
      </c>
      <c r="F904" s="1" t="s">
        <v>41</v>
      </c>
      <c r="G904" s="1" t="s">
        <v>28</v>
      </c>
      <c r="H904">
        <v>2118691</v>
      </c>
      <c r="I904">
        <v>51266</v>
      </c>
      <c r="J904">
        <v>15265</v>
      </c>
      <c r="K904">
        <v>39734</v>
      </c>
      <c r="L904">
        <f>bbdd_Social_Media_Trends[[#This Row],[Likes]]+bbdd_Social_Media_Trends[[#This Row],[Shares]]+bbdd_Social_Media_Trends[[#This Row],[Comments]]</f>
        <v>106265</v>
      </c>
      <c r="M904">
        <f>bbdd_Social_Media_Trends[[#This Row],[Interactions]]/bbdd_Social_Media_Trends[[#This Row],[Views]]</f>
        <v>5.0155968944975933E-2</v>
      </c>
      <c r="N904" s="1" t="s">
        <v>16</v>
      </c>
      <c r="O904" s="4">
        <f t="shared" si="14"/>
        <v>0</v>
      </c>
    </row>
    <row r="905" spans="1:15" hidden="1">
      <c r="A905" s="1" t="s">
        <v>945</v>
      </c>
      <c r="B905" s="2">
        <v>44980</v>
      </c>
      <c r="C905" s="13" t="str">
        <f>TEXT(bbdd_Social_Media_Trends[[#This Row],[Post_Date]],"aaaa-mm")</f>
        <v>2023-02</v>
      </c>
      <c r="D905" s="1" t="s">
        <v>12</v>
      </c>
      <c r="E905" s="1" t="s">
        <v>52</v>
      </c>
      <c r="F905" s="1" t="s">
        <v>14</v>
      </c>
      <c r="G905" s="1" t="s">
        <v>28</v>
      </c>
      <c r="H905">
        <v>579923</v>
      </c>
      <c r="I905">
        <v>487181</v>
      </c>
      <c r="J905">
        <v>219</v>
      </c>
      <c r="K905">
        <v>39465</v>
      </c>
      <c r="L905">
        <f>bbdd_Social_Media_Trends[[#This Row],[Likes]]+bbdd_Social_Media_Trends[[#This Row],[Shares]]+bbdd_Social_Media_Trends[[#This Row],[Comments]]</f>
        <v>526865</v>
      </c>
      <c r="M905">
        <f>bbdd_Social_Media_Trends[[#This Row],[Interactions]]/bbdd_Social_Media_Trends[[#This Row],[Views]]</f>
        <v>0.90850854337558606</v>
      </c>
      <c r="N905" s="1" t="s">
        <v>16</v>
      </c>
      <c r="O905" s="4">
        <f t="shared" si="14"/>
        <v>0</v>
      </c>
    </row>
    <row r="906" spans="1:15" hidden="1">
      <c r="A906" s="1" t="s">
        <v>946</v>
      </c>
      <c r="B906" s="2">
        <v>45111</v>
      </c>
      <c r="C906" s="13" t="str">
        <f>TEXT(bbdd_Social_Media_Trends[[#This Row],[Post_Date]],"aaaa-mm")</f>
        <v>2023-07</v>
      </c>
      <c r="D906" s="1" t="s">
        <v>18</v>
      </c>
      <c r="E906" s="1" t="s">
        <v>19</v>
      </c>
      <c r="F906" s="1" t="s">
        <v>41</v>
      </c>
      <c r="G906" s="1" t="s">
        <v>25</v>
      </c>
      <c r="H906">
        <v>132001</v>
      </c>
      <c r="I906">
        <v>419371</v>
      </c>
      <c r="J906">
        <v>71316</v>
      </c>
      <c r="K906">
        <v>39401</v>
      </c>
      <c r="L906">
        <f>bbdd_Social_Media_Trends[[#This Row],[Likes]]+bbdd_Social_Media_Trends[[#This Row],[Shares]]+bbdd_Social_Media_Trends[[#This Row],[Comments]]</f>
        <v>530088</v>
      </c>
      <c r="M906">
        <f>bbdd_Social_Media_Trends[[#This Row],[Interactions]]/bbdd_Social_Media_Trends[[#This Row],[Views]]</f>
        <v>4.0157877591836426</v>
      </c>
      <c r="N906" s="1" t="s">
        <v>22</v>
      </c>
      <c r="O906" s="4">
        <f t="shared" si="14"/>
        <v>0</v>
      </c>
    </row>
    <row r="907" spans="1:15" hidden="1">
      <c r="A907" s="1" t="s">
        <v>947</v>
      </c>
      <c r="B907" s="2">
        <v>45078</v>
      </c>
      <c r="C907" s="13" t="str">
        <f>TEXT(bbdd_Social_Media_Trends[[#This Row],[Post_Date]],"aaaa-mm")</f>
        <v>2023-06</v>
      </c>
      <c r="D907" s="1" t="s">
        <v>24</v>
      </c>
      <c r="E907" s="1" t="s">
        <v>39</v>
      </c>
      <c r="F907" s="1" t="s">
        <v>20</v>
      </c>
      <c r="G907" s="1" t="s">
        <v>37</v>
      </c>
      <c r="H907">
        <v>281552</v>
      </c>
      <c r="I907">
        <v>246077</v>
      </c>
      <c r="J907">
        <v>83676</v>
      </c>
      <c r="K907">
        <v>26090</v>
      </c>
      <c r="L907">
        <f>bbdd_Social_Media_Trends[[#This Row],[Likes]]+bbdd_Social_Media_Trends[[#This Row],[Shares]]+bbdd_Social_Media_Trends[[#This Row],[Comments]]</f>
        <v>355843</v>
      </c>
      <c r="M907">
        <f>bbdd_Social_Media_Trends[[#This Row],[Interactions]]/bbdd_Social_Media_Trends[[#This Row],[Views]]</f>
        <v>1.2638624481445702</v>
      </c>
      <c r="N907" s="1" t="s">
        <v>16</v>
      </c>
      <c r="O907" s="4">
        <f t="shared" si="14"/>
        <v>0</v>
      </c>
    </row>
    <row r="908" spans="1:15" hidden="1">
      <c r="A908" s="1" t="s">
        <v>948</v>
      </c>
      <c r="B908" s="2">
        <v>44639</v>
      </c>
      <c r="C908" s="13" t="str">
        <f>TEXT(bbdd_Social_Media_Trends[[#This Row],[Post_Date]],"aaaa-mm")</f>
        <v>2022-03</v>
      </c>
      <c r="D908" s="1" t="s">
        <v>18</v>
      </c>
      <c r="E908" s="1" t="s">
        <v>52</v>
      </c>
      <c r="F908" s="1" t="s">
        <v>41</v>
      </c>
      <c r="G908" s="1" t="s">
        <v>60</v>
      </c>
      <c r="H908">
        <v>2309871</v>
      </c>
      <c r="I908">
        <v>288470</v>
      </c>
      <c r="J908">
        <v>79217</v>
      </c>
      <c r="K908">
        <v>46717</v>
      </c>
      <c r="L908">
        <f>bbdd_Social_Media_Trends[[#This Row],[Likes]]+bbdd_Social_Media_Trends[[#This Row],[Shares]]+bbdd_Social_Media_Trends[[#This Row],[Comments]]</f>
        <v>414404</v>
      </c>
      <c r="M908">
        <f>bbdd_Social_Media_Trends[[#This Row],[Interactions]]/bbdd_Social_Media_Trends[[#This Row],[Views]]</f>
        <v>0.17940568975496901</v>
      </c>
      <c r="N908" s="1" t="s">
        <v>16</v>
      </c>
      <c r="O908" s="4">
        <f t="shared" si="14"/>
        <v>0</v>
      </c>
    </row>
    <row r="909" spans="1:15" hidden="1">
      <c r="A909" s="1" t="s">
        <v>949</v>
      </c>
      <c r="B909" s="2">
        <v>45054</v>
      </c>
      <c r="C909" s="13" t="str">
        <f>TEXT(bbdd_Social_Media_Trends[[#This Row],[Post_Date]],"aaaa-mm")</f>
        <v>2023-05</v>
      </c>
      <c r="D909" s="1" t="s">
        <v>12</v>
      </c>
      <c r="E909" s="1" t="s">
        <v>46</v>
      </c>
      <c r="F909" s="1" t="s">
        <v>36</v>
      </c>
      <c r="G909" s="1" t="s">
        <v>44</v>
      </c>
      <c r="H909">
        <v>2669756</v>
      </c>
      <c r="I909">
        <v>229127</v>
      </c>
      <c r="J909">
        <v>77357</v>
      </c>
      <c r="K909">
        <v>49206</v>
      </c>
      <c r="L909">
        <f>bbdd_Social_Media_Trends[[#This Row],[Likes]]+bbdd_Social_Media_Trends[[#This Row],[Shares]]+bbdd_Social_Media_Trends[[#This Row],[Comments]]</f>
        <v>355690</v>
      </c>
      <c r="M909">
        <f>bbdd_Social_Media_Trends[[#This Row],[Interactions]]/bbdd_Social_Media_Trends[[#This Row],[Views]]</f>
        <v>0.13322940373577211</v>
      </c>
      <c r="N909" s="1" t="s">
        <v>29</v>
      </c>
      <c r="O909" s="4">
        <f t="shared" si="14"/>
        <v>0</v>
      </c>
    </row>
    <row r="910" spans="1:15" hidden="1">
      <c r="A910" s="1" t="s">
        <v>950</v>
      </c>
      <c r="B910" s="2">
        <v>45247</v>
      </c>
      <c r="C910" s="13" t="str">
        <f>TEXT(bbdd_Social_Media_Trends[[#This Row],[Post_Date]],"aaaa-mm")</f>
        <v>2023-11</v>
      </c>
      <c r="D910" s="1" t="s">
        <v>18</v>
      </c>
      <c r="E910" s="1" t="s">
        <v>19</v>
      </c>
      <c r="F910" s="1" t="s">
        <v>14</v>
      </c>
      <c r="G910" s="1" t="s">
        <v>50</v>
      </c>
      <c r="H910">
        <v>3373468</v>
      </c>
      <c r="I910">
        <v>255416</v>
      </c>
      <c r="J910">
        <v>34814</v>
      </c>
      <c r="K910">
        <v>25166</v>
      </c>
      <c r="L910">
        <f>bbdd_Social_Media_Trends[[#This Row],[Likes]]+bbdd_Social_Media_Trends[[#This Row],[Shares]]+bbdd_Social_Media_Trends[[#This Row],[Comments]]</f>
        <v>315396</v>
      </c>
      <c r="M910">
        <f>bbdd_Social_Media_Trends[[#This Row],[Interactions]]/bbdd_Social_Media_Trends[[#This Row],[Views]]</f>
        <v>9.3493105611198918E-2</v>
      </c>
      <c r="N910" s="1" t="s">
        <v>22</v>
      </c>
      <c r="O910" s="4">
        <f t="shared" si="14"/>
        <v>0</v>
      </c>
    </row>
    <row r="911" spans="1:15" hidden="1">
      <c r="A911" s="1" t="s">
        <v>951</v>
      </c>
      <c r="B911" s="2">
        <v>44763</v>
      </c>
      <c r="C911" s="13" t="str">
        <f>TEXT(bbdd_Social_Media_Trends[[#This Row],[Post_Date]],"aaaa-mm")</f>
        <v>2022-07</v>
      </c>
      <c r="D911" s="1" t="s">
        <v>24</v>
      </c>
      <c r="E911" s="1" t="s">
        <v>59</v>
      </c>
      <c r="F911" s="1" t="s">
        <v>47</v>
      </c>
      <c r="G911" s="1" t="s">
        <v>15</v>
      </c>
      <c r="H911">
        <v>160165</v>
      </c>
      <c r="I911">
        <v>473595</v>
      </c>
      <c r="J911">
        <v>15369</v>
      </c>
      <c r="K911">
        <v>33197</v>
      </c>
      <c r="L911">
        <f>bbdd_Social_Media_Trends[[#This Row],[Likes]]+bbdd_Social_Media_Trends[[#This Row],[Shares]]+bbdd_Social_Media_Trends[[#This Row],[Comments]]</f>
        <v>522161</v>
      </c>
      <c r="M911">
        <f>bbdd_Social_Media_Trends[[#This Row],[Interactions]]/bbdd_Social_Media_Trends[[#This Row],[Views]]</f>
        <v>3.2601442262666627</v>
      </c>
      <c r="N911" s="1" t="s">
        <v>29</v>
      </c>
      <c r="O911" s="4">
        <f t="shared" si="14"/>
        <v>0</v>
      </c>
    </row>
    <row r="912" spans="1:15" hidden="1">
      <c r="A912" s="1" t="s">
        <v>952</v>
      </c>
      <c r="B912" s="2">
        <v>45149</v>
      </c>
      <c r="C912" s="13" t="str">
        <f>TEXT(bbdd_Social_Media_Trends[[#This Row],[Post_Date]],"aaaa-mm")</f>
        <v>2023-08</v>
      </c>
      <c r="D912" s="1" t="s">
        <v>12</v>
      </c>
      <c r="E912" s="1" t="s">
        <v>13</v>
      </c>
      <c r="F912" s="1" t="s">
        <v>32</v>
      </c>
      <c r="G912" s="1" t="s">
        <v>15</v>
      </c>
      <c r="H912">
        <v>3724099</v>
      </c>
      <c r="I912">
        <v>90120</v>
      </c>
      <c r="J912">
        <v>50063</v>
      </c>
      <c r="K912">
        <v>34585</v>
      </c>
      <c r="L912">
        <f>bbdd_Social_Media_Trends[[#This Row],[Likes]]+bbdd_Social_Media_Trends[[#This Row],[Shares]]+bbdd_Social_Media_Trends[[#This Row],[Comments]]</f>
        <v>174768</v>
      </c>
      <c r="M912">
        <f>bbdd_Social_Media_Trends[[#This Row],[Interactions]]/bbdd_Social_Media_Trends[[#This Row],[Views]]</f>
        <v>4.6928935025626332E-2</v>
      </c>
      <c r="N912" s="1" t="s">
        <v>29</v>
      </c>
      <c r="O912" s="4">
        <f t="shared" si="14"/>
        <v>0</v>
      </c>
    </row>
    <row r="913" spans="1:15" hidden="1">
      <c r="A913" s="1" t="s">
        <v>953</v>
      </c>
      <c r="B913" s="2">
        <v>44607</v>
      </c>
      <c r="C913" s="13" t="str">
        <f>TEXT(bbdd_Social_Media_Trends[[#This Row],[Post_Date]],"aaaa-mm")</f>
        <v>2022-02</v>
      </c>
      <c r="D913" s="1" t="s">
        <v>12</v>
      </c>
      <c r="E913" s="1" t="s">
        <v>19</v>
      </c>
      <c r="F913" s="1" t="s">
        <v>14</v>
      </c>
      <c r="G913" s="1" t="s">
        <v>50</v>
      </c>
      <c r="H913">
        <v>4757293</v>
      </c>
      <c r="I913">
        <v>394313</v>
      </c>
      <c r="J913">
        <v>78165</v>
      </c>
      <c r="K913">
        <v>31965</v>
      </c>
      <c r="L913">
        <f>bbdd_Social_Media_Trends[[#This Row],[Likes]]+bbdd_Social_Media_Trends[[#This Row],[Shares]]+bbdd_Social_Media_Trends[[#This Row],[Comments]]</f>
        <v>504443</v>
      </c>
      <c r="M913">
        <f>bbdd_Social_Media_Trends[[#This Row],[Interactions]]/bbdd_Social_Media_Trends[[#This Row],[Views]]</f>
        <v>0.10603572241608832</v>
      </c>
      <c r="N913" s="1" t="s">
        <v>22</v>
      </c>
      <c r="O913" s="4">
        <f t="shared" si="14"/>
        <v>0</v>
      </c>
    </row>
    <row r="914" spans="1:15" hidden="1">
      <c r="A914" s="1" t="s">
        <v>954</v>
      </c>
      <c r="B914" s="2">
        <v>44882</v>
      </c>
      <c r="C914" s="13" t="str">
        <f>TEXT(bbdd_Social_Media_Trends[[#This Row],[Post_Date]],"aaaa-mm")</f>
        <v>2022-11</v>
      </c>
      <c r="D914" s="1" t="s">
        <v>24</v>
      </c>
      <c r="E914" s="1" t="s">
        <v>46</v>
      </c>
      <c r="F914" s="1" t="s">
        <v>14</v>
      </c>
      <c r="G914" s="1" t="s">
        <v>50</v>
      </c>
      <c r="H914">
        <v>4645686</v>
      </c>
      <c r="I914">
        <v>446777</v>
      </c>
      <c r="J914">
        <v>15642</v>
      </c>
      <c r="K914">
        <v>26412</v>
      </c>
      <c r="L914">
        <f>bbdd_Social_Media_Trends[[#This Row],[Likes]]+bbdd_Social_Media_Trends[[#This Row],[Shares]]+bbdd_Social_Media_Trends[[#This Row],[Comments]]</f>
        <v>488831</v>
      </c>
      <c r="M914">
        <f>bbdd_Social_Media_Trends[[#This Row],[Interactions]]/bbdd_Social_Media_Trends[[#This Row],[Views]]</f>
        <v>0.10522256562324703</v>
      </c>
      <c r="N914" s="1" t="s">
        <v>29</v>
      </c>
      <c r="O914" s="4">
        <f t="shared" si="14"/>
        <v>0</v>
      </c>
    </row>
    <row r="915" spans="1:15" hidden="1">
      <c r="A915" s="1" t="s">
        <v>955</v>
      </c>
      <c r="B915" s="2">
        <v>44730</v>
      </c>
      <c r="C915" s="13" t="str">
        <f>TEXT(bbdd_Social_Media_Trends[[#This Row],[Post_Date]],"aaaa-mm")</f>
        <v>2022-06</v>
      </c>
      <c r="D915" s="1" t="s">
        <v>24</v>
      </c>
      <c r="E915" s="1" t="s">
        <v>52</v>
      </c>
      <c r="F915" s="1" t="s">
        <v>20</v>
      </c>
      <c r="G915" s="1" t="s">
        <v>25</v>
      </c>
      <c r="H915">
        <v>4741739</v>
      </c>
      <c r="I915">
        <v>170278</v>
      </c>
      <c r="J915">
        <v>66069</v>
      </c>
      <c r="K915">
        <v>18352</v>
      </c>
      <c r="L915">
        <f>bbdd_Social_Media_Trends[[#This Row],[Likes]]+bbdd_Social_Media_Trends[[#This Row],[Shares]]+bbdd_Social_Media_Trends[[#This Row],[Comments]]</f>
        <v>254699</v>
      </c>
      <c r="M915">
        <f>bbdd_Social_Media_Trends[[#This Row],[Interactions]]/bbdd_Social_Media_Trends[[#This Row],[Views]]</f>
        <v>5.371425968405262E-2</v>
      </c>
      <c r="N915" s="1" t="s">
        <v>16</v>
      </c>
      <c r="O915" s="4">
        <f t="shared" si="14"/>
        <v>0</v>
      </c>
    </row>
    <row r="916" spans="1:15" hidden="1">
      <c r="A916" s="1" t="s">
        <v>956</v>
      </c>
      <c r="B916" s="2">
        <v>44858</v>
      </c>
      <c r="C916" s="13" t="str">
        <f>TEXT(bbdd_Social_Media_Trends[[#This Row],[Post_Date]],"aaaa-mm")</f>
        <v>2022-10</v>
      </c>
      <c r="D916" s="1" t="s">
        <v>24</v>
      </c>
      <c r="E916" s="1" t="s">
        <v>49</v>
      </c>
      <c r="F916" s="1" t="s">
        <v>41</v>
      </c>
      <c r="G916" s="1" t="s">
        <v>44</v>
      </c>
      <c r="H916">
        <v>2107265</v>
      </c>
      <c r="I916">
        <v>257928</v>
      </c>
      <c r="J916">
        <v>88494</v>
      </c>
      <c r="K916">
        <v>37544</v>
      </c>
      <c r="L916">
        <f>bbdd_Social_Media_Trends[[#This Row],[Likes]]+bbdd_Social_Media_Trends[[#This Row],[Shares]]+bbdd_Social_Media_Trends[[#This Row],[Comments]]</f>
        <v>383966</v>
      </c>
      <c r="M916">
        <f>bbdd_Social_Media_Trends[[#This Row],[Interactions]]/bbdd_Social_Media_Trends[[#This Row],[Views]]</f>
        <v>0.1822105905047538</v>
      </c>
      <c r="N916" s="1" t="s">
        <v>22</v>
      </c>
      <c r="O916" s="4">
        <f t="shared" si="14"/>
        <v>0</v>
      </c>
    </row>
    <row r="917" spans="1:15" hidden="1">
      <c r="A917" s="1" t="s">
        <v>957</v>
      </c>
      <c r="B917" s="2">
        <v>44889</v>
      </c>
      <c r="C917" s="13" t="str">
        <f>TEXT(bbdd_Social_Media_Trends[[#This Row],[Post_Date]],"aaaa-mm")</f>
        <v>2022-11</v>
      </c>
      <c r="D917" s="1" t="s">
        <v>12</v>
      </c>
      <c r="E917" s="1" t="s">
        <v>35</v>
      </c>
      <c r="F917" s="1" t="s">
        <v>41</v>
      </c>
      <c r="G917" s="1" t="s">
        <v>37</v>
      </c>
      <c r="H917">
        <v>421767</v>
      </c>
      <c r="I917">
        <v>153271</v>
      </c>
      <c r="J917">
        <v>92874</v>
      </c>
      <c r="K917">
        <v>4701</v>
      </c>
      <c r="L917">
        <f>bbdd_Social_Media_Trends[[#This Row],[Likes]]+bbdd_Social_Media_Trends[[#This Row],[Shares]]+bbdd_Social_Media_Trends[[#This Row],[Comments]]</f>
        <v>250846</v>
      </c>
      <c r="M917">
        <f>bbdd_Social_Media_Trends[[#This Row],[Interactions]]/bbdd_Social_Media_Trends[[#This Row],[Views]]</f>
        <v>0.59475018197251084</v>
      </c>
      <c r="N917" s="1" t="s">
        <v>29</v>
      </c>
      <c r="O917" s="4">
        <f t="shared" si="14"/>
        <v>0</v>
      </c>
    </row>
    <row r="918" spans="1:15" hidden="1">
      <c r="A918" s="1" t="s">
        <v>958</v>
      </c>
      <c r="B918" s="2">
        <v>45202</v>
      </c>
      <c r="C918" s="13" t="str">
        <f>TEXT(bbdd_Social_Media_Trends[[#This Row],[Post_Date]],"aaaa-mm")</f>
        <v>2023-10</v>
      </c>
      <c r="D918" s="1" t="s">
        <v>18</v>
      </c>
      <c r="E918" s="1" t="s">
        <v>35</v>
      </c>
      <c r="F918" s="1" t="s">
        <v>47</v>
      </c>
      <c r="G918" s="1" t="s">
        <v>50</v>
      </c>
      <c r="H918">
        <v>454350</v>
      </c>
      <c r="I918">
        <v>156235</v>
      </c>
      <c r="J918">
        <v>70705</v>
      </c>
      <c r="K918">
        <v>24595</v>
      </c>
      <c r="L918">
        <f>bbdd_Social_Media_Trends[[#This Row],[Likes]]+bbdd_Social_Media_Trends[[#This Row],[Shares]]+bbdd_Social_Media_Trends[[#This Row],[Comments]]</f>
        <v>251535</v>
      </c>
      <c r="M918">
        <f>bbdd_Social_Media_Trends[[#This Row],[Interactions]]/bbdd_Social_Media_Trends[[#This Row],[Views]]</f>
        <v>0.55361505447342352</v>
      </c>
      <c r="N918" s="1" t="s">
        <v>29</v>
      </c>
      <c r="O918" s="4">
        <f t="shared" si="14"/>
        <v>0</v>
      </c>
    </row>
    <row r="919" spans="1:15" hidden="1">
      <c r="A919" s="1" t="s">
        <v>959</v>
      </c>
      <c r="B919" s="2">
        <v>45287</v>
      </c>
      <c r="C919" s="13" t="str">
        <f>TEXT(bbdd_Social_Media_Trends[[#This Row],[Post_Date]],"aaaa-mm")</f>
        <v>2023-12</v>
      </c>
      <c r="D919" s="1" t="s">
        <v>24</v>
      </c>
      <c r="E919" s="1" t="s">
        <v>59</v>
      </c>
      <c r="F919" s="1" t="s">
        <v>47</v>
      </c>
      <c r="G919" s="1" t="s">
        <v>50</v>
      </c>
      <c r="H919">
        <v>3268300</v>
      </c>
      <c r="I919">
        <v>382429</v>
      </c>
      <c r="J919">
        <v>74538</v>
      </c>
      <c r="K919">
        <v>8612</v>
      </c>
      <c r="L919">
        <f>bbdd_Social_Media_Trends[[#This Row],[Likes]]+bbdd_Social_Media_Trends[[#This Row],[Shares]]+bbdd_Social_Media_Trends[[#This Row],[Comments]]</f>
        <v>465579</v>
      </c>
      <c r="M919">
        <f>bbdd_Social_Media_Trends[[#This Row],[Interactions]]/bbdd_Social_Media_Trends[[#This Row],[Views]]</f>
        <v>0.14245295719487194</v>
      </c>
      <c r="N919" s="1" t="s">
        <v>22</v>
      </c>
      <c r="O919" s="4">
        <f t="shared" si="14"/>
        <v>0</v>
      </c>
    </row>
    <row r="920" spans="1:15" hidden="1">
      <c r="A920" s="1" t="s">
        <v>960</v>
      </c>
      <c r="B920" s="2">
        <v>45126</v>
      </c>
      <c r="C920" s="13" t="str">
        <f>TEXT(bbdd_Social_Media_Trends[[#This Row],[Post_Date]],"aaaa-mm")</f>
        <v>2023-07</v>
      </c>
      <c r="D920" s="1" t="s">
        <v>24</v>
      </c>
      <c r="E920" s="1" t="s">
        <v>49</v>
      </c>
      <c r="F920" s="1" t="s">
        <v>36</v>
      </c>
      <c r="G920" s="1" t="s">
        <v>50</v>
      </c>
      <c r="H920">
        <v>6651</v>
      </c>
      <c r="I920">
        <v>22479</v>
      </c>
      <c r="J920">
        <v>24947</v>
      </c>
      <c r="K920">
        <v>11283</v>
      </c>
      <c r="L920">
        <f>bbdd_Social_Media_Trends[[#This Row],[Likes]]+bbdd_Social_Media_Trends[[#This Row],[Shares]]+bbdd_Social_Media_Trends[[#This Row],[Comments]]</f>
        <v>58709</v>
      </c>
      <c r="M920">
        <f>bbdd_Social_Media_Trends[[#This Row],[Interactions]]/bbdd_Social_Media_Trends[[#This Row],[Views]]</f>
        <v>8.8270936701247926</v>
      </c>
      <c r="N920" s="1" t="s">
        <v>22</v>
      </c>
      <c r="O920" s="4">
        <f t="shared" si="14"/>
        <v>0</v>
      </c>
    </row>
    <row r="921" spans="1:15" hidden="1">
      <c r="A921" s="1" t="s">
        <v>961</v>
      </c>
      <c r="B921" s="2">
        <v>44854</v>
      </c>
      <c r="C921" s="13" t="str">
        <f>TEXT(bbdd_Social_Media_Trends[[#This Row],[Post_Date]],"aaaa-mm")</f>
        <v>2022-10</v>
      </c>
      <c r="D921" s="1" t="s">
        <v>12</v>
      </c>
      <c r="E921" s="1" t="s">
        <v>52</v>
      </c>
      <c r="F921" s="1" t="s">
        <v>32</v>
      </c>
      <c r="G921" s="1" t="s">
        <v>21</v>
      </c>
      <c r="H921">
        <v>1265641</v>
      </c>
      <c r="I921">
        <v>256012</v>
      </c>
      <c r="J921">
        <v>70345</v>
      </c>
      <c r="K921">
        <v>37884</v>
      </c>
      <c r="L921">
        <f>bbdd_Social_Media_Trends[[#This Row],[Likes]]+bbdd_Social_Media_Trends[[#This Row],[Shares]]+bbdd_Social_Media_Trends[[#This Row],[Comments]]</f>
        <v>364241</v>
      </c>
      <c r="M921">
        <f>bbdd_Social_Media_Trends[[#This Row],[Interactions]]/bbdd_Social_Media_Trends[[#This Row],[Views]]</f>
        <v>0.28779171976887602</v>
      </c>
      <c r="N921" s="1" t="s">
        <v>16</v>
      </c>
      <c r="O921" s="4">
        <f t="shared" si="14"/>
        <v>0</v>
      </c>
    </row>
    <row r="922" spans="1:15" hidden="1">
      <c r="A922" s="1" t="s">
        <v>962</v>
      </c>
      <c r="B922" s="2">
        <v>45038</v>
      </c>
      <c r="C922" s="13" t="str">
        <f>TEXT(bbdd_Social_Media_Trends[[#This Row],[Post_Date]],"aaaa-mm")</f>
        <v>2023-04</v>
      </c>
      <c r="D922" s="1" t="s">
        <v>18</v>
      </c>
      <c r="E922" s="1" t="s">
        <v>49</v>
      </c>
      <c r="F922" s="1" t="s">
        <v>36</v>
      </c>
      <c r="G922" s="1" t="s">
        <v>44</v>
      </c>
      <c r="H922">
        <v>2888239</v>
      </c>
      <c r="I922">
        <v>421574</v>
      </c>
      <c r="J922">
        <v>35987</v>
      </c>
      <c r="K922">
        <v>16821</v>
      </c>
      <c r="L922">
        <f>bbdd_Social_Media_Trends[[#This Row],[Likes]]+bbdd_Social_Media_Trends[[#This Row],[Shares]]+bbdd_Social_Media_Trends[[#This Row],[Comments]]</f>
        <v>474382</v>
      </c>
      <c r="M922">
        <f>bbdd_Social_Media_Trends[[#This Row],[Interactions]]/bbdd_Social_Media_Trends[[#This Row],[Views]]</f>
        <v>0.16424610290214903</v>
      </c>
      <c r="N922" s="1" t="s">
        <v>22</v>
      </c>
      <c r="O922" s="4">
        <f t="shared" si="14"/>
        <v>0</v>
      </c>
    </row>
    <row r="923" spans="1:15" hidden="1">
      <c r="A923" s="1" t="s">
        <v>963</v>
      </c>
      <c r="B923" s="2">
        <v>44620</v>
      </c>
      <c r="C923" s="13" t="str">
        <f>TEXT(bbdd_Social_Media_Trends[[#This Row],[Post_Date]],"aaaa-mm")</f>
        <v>2022-02</v>
      </c>
      <c r="D923" s="1" t="s">
        <v>18</v>
      </c>
      <c r="E923" s="1" t="s">
        <v>31</v>
      </c>
      <c r="F923" s="1" t="s">
        <v>36</v>
      </c>
      <c r="G923" s="1" t="s">
        <v>50</v>
      </c>
      <c r="H923">
        <v>850931</v>
      </c>
      <c r="I923">
        <v>6573</v>
      </c>
      <c r="J923">
        <v>15362</v>
      </c>
      <c r="K923">
        <v>16594</v>
      </c>
      <c r="L923">
        <f>bbdd_Social_Media_Trends[[#This Row],[Likes]]+bbdd_Social_Media_Trends[[#This Row],[Shares]]+bbdd_Social_Media_Trends[[#This Row],[Comments]]</f>
        <v>38529</v>
      </c>
      <c r="M923">
        <f>bbdd_Social_Media_Trends[[#This Row],[Interactions]]/bbdd_Social_Media_Trends[[#This Row],[Views]]</f>
        <v>4.5278641864028926E-2</v>
      </c>
      <c r="N923" s="1" t="s">
        <v>22</v>
      </c>
      <c r="O923" s="4">
        <f t="shared" si="14"/>
        <v>0</v>
      </c>
    </row>
    <row r="924" spans="1:15" hidden="1">
      <c r="A924" s="1" t="s">
        <v>964</v>
      </c>
      <c r="B924" s="2">
        <v>45149</v>
      </c>
      <c r="C924" s="13" t="str">
        <f>TEXT(bbdd_Social_Media_Trends[[#This Row],[Post_Date]],"aaaa-mm")</f>
        <v>2023-08</v>
      </c>
      <c r="D924" s="1" t="s">
        <v>24</v>
      </c>
      <c r="E924" s="1" t="s">
        <v>39</v>
      </c>
      <c r="F924" s="1" t="s">
        <v>20</v>
      </c>
      <c r="G924" s="1" t="s">
        <v>50</v>
      </c>
      <c r="H924">
        <v>2118152</v>
      </c>
      <c r="I924">
        <v>13010</v>
      </c>
      <c r="J924">
        <v>53774</v>
      </c>
      <c r="K924">
        <v>35179</v>
      </c>
      <c r="L924">
        <f>bbdd_Social_Media_Trends[[#This Row],[Likes]]+bbdd_Social_Media_Trends[[#This Row],[Shares]]+bbdd_Social_Media_Trends[[#This Row],[Comments]]</f>
        <v>101963</v>
      </c>
      <c r="M924">
        <f>bbdd_Social_Media_Trends[[#This Row],[Interactions]]/bbdd_Social_Media_Trends[[#This Row],[Views]]</f>
        <v>4.8137716273430803E-2</v>
      </c>
      <c r="N924" s="1" t="s">
        <v>22</v>
      </c>
      <c r="O924" s="4">
        <f t="shared" si="14"/>
        <v>0</v>
      </c>
    </row>
    <row r="925" spans="1:15" hidden="1">
      <c r="A925" s="1" t="s">
        <v>965</v>
      </c>
      <c r="B925" s="2">
        <v>45042</v>
      </c>
      <c r="C925" s="13" t="str">
        <f>TEXT(bbdd_Social_Media_Trends[[#This Row],[Post_Date]],"aaaa-mm")</f>
        <v>2023-04</v>
      </c>
      <c r="D925" s="1" t="s">
        <v>18</v>
      </c>
      <c r="E925" s="1" t="s">
        <v>31</v>
      </c>
      <c r="F925" s="1" t="s">
        <v>14</v>
      </c>
      <c r="G925" s="1" t="s">
        <v>21</v>
      </c>
      <c r="H925">
        <v>247234</v>
      </c>
      <c r="I925">
        <v>296015</v>
      </c>
      <c r="J925">
        <v>55319</v>
      </c>
      <c r="K925">
        <v>39566</v>
      </c>
      <c r="L925">
        <f>bbdd_Social_Media_Trends[[#This Row],[Likes]]+bbdd_Social_Media_Trends[[#This Row],[Shares]]+bbdd_Social_Media_Trends[[#This Row],[Comments]]</f>
        <v>390900</v>
      </c>
      <c r="M925">
        <f>bbdd_Social_Media_Trends[[#This Row],[Interactions]]/bbdd_Social_Media_Trends[[#This Row],[Views]]</f>
        <v>1.5810932153344606</v>
      </c>
      <c r="N925" s="1" t="s">
        <v>29</v>
      </c>
      <c r="O925" s="4">
        <f t="shared" si="14"/>
        <v>0</v>
      </c>
    </row>
    <row r="926" spans="1:15" hidden="1">
      <c r="A926" s="1" t="s">
        <v>966</v>
      </c>
      <c r="B926" s="2">
        <v>44632</v>
      </c>
      <c r="C926" s="13" t="str">
        <f>TEXT(bbdd_Social_Media_Trends[[#This Row],[Post_Date]],"aaaa-mm")</f>
        <v>2022-03</v>
      </c>
      <c r="D926" s="1" t="s">
        <v>24</v>
      </c>
      <c r="E926" s="1" t="s">
        <v>59</v>
      </c>
      <c r="F926" s="1" t="s">
        <v>20</v>
      </c>
      <c r="G926" s="1" t="s">
        <v>50</v>
      </c>
      <c r="H926">
        <v>3222456</v>
      </c>
      <c r="I926">
        <v>303054</v>
      </c>
      <c r="J926">
        <v>58013</v>
      </c>
      <c r="K926">
        <v>21680</v>
      </c>
      <c r="L926">
        <f>bbdd_Social_Media_Trends[[#This Row],[Likes]]+bbdd_Social_Media_Trends[[#This Row],[Shares]]+bbdd_Social_Media_Trends[[#This Row],[Comments]]</f>
        <v>382747</v>
      </c>
      <c r="M926">
        <f>bbdd_Social_Media_Trends[[#This Row],[Interactions]]/bbdd_Social_Media_Trends[[#This Row],[Views]]</f>
        <v>0.11877493439786299</v>
      </c>
      <c r="N926" s="1" t="s">
        <v>29</v>
      </c>
      <c r="O926" s="4">
        <f t="shared" si="14"/>
        <v>0</v>
      </c>
    </row>
    <row r="927" spans="1:15" hidden="1">
      <c r="A927" s="1" t="s">
        <v>967</v>
      </c>
      <c r="B927" s="2">
        <v>45147</v>
      </c>
      <c r="C927" s="13" t="str">
        <f>TEXT(bbdd_Social_Media_Trends[[#This Row],[Post_Date]],"aaaa-mm")</f>
        <v>2023-08</v>
      </c>
      <c r="D927" s="1" t="s">
        <v>24</v>
      </c>
      <c r="E927" s="1" t="s">
        <v>49</v>
      </c>
      <c r="F927" s="1" t="s">
        <v>32</v>
      </c>
      <c r="G927" s="1" t="s">
        <v>15</v>
      </c>
      <c r="H927">
        <v>2012133</v>
      </c>
      <c r="I927">
        <v>192947</v>
      </c>
      <c r="J927">
        <v>29491</v>
      </c>
      <c r="K927">
        <v>34692</v>
      </c>
      <c r="L927">
        <f>bbdd_Social_Media_Trends[[#This Row],[Likes]]+bbdd_Social_Media_Trends[[#This Row],[Shares]]+bbdd_Social_Media_Trends[[#This Row],[Comments]]</f>
        <v>257130</v>
      </c>
      <c r="M927">
        <f>bbdd_Social_Media_Trends[[#This Row],[Interactions]]/bbdd_Social_Media_Trends[[#This Row],[Views]]</f>
        <v>0.12778976340033188</v>
      </c>
      <c r="N927" s="1" t="s">
        <v>16</v>
      </c>
      <c r="O927" s="4">
        <f t="shared" si="14"/>
        <v>0</v>
      </c>
    </row>
    <row r="928" spans="1:15" hidden="1">
      <c r="A928" s="1" t="s">
        <v>968</v>
      </c>
      <c r="B928" s="2">
        <v>44865</v>
      </c>
      <c r="C928" s="13" t="str">
        <f>TEXT(bbdd_Social_Media_Trends[[#This Row],[Post_Date]],"aaaa-mm")</f>
        <v>2022-10</v>
      </c>
      <c r="D928" s="1" t="s">
        <v>24</v>
      </c>
      <c r="E928" s="1" t="s">
        <v>46</v>
      </c>
      <c r="F928" s="1" t="s">
        <v>32</v>
      </c>
      <c r="G928" s="1" t="s">
        <v>60</v>
      </c>
      <c r="H928">
        <v>4949423</v>
      </c>
      <c r="I928">
        <v>17417</v>
      </c>
      <c r="J928">
        <v>78926</v>
      </c>
      <c r="K928">
        <v>33128</v>
      </c>
      <c r="L928">
        <f>bbdd_Social_Media_Trends[[#This Row],[Likes]]+bbdd_Social_Media_Trends[[#This Row],[Shares]]+bbdd_Social_Media_Trends[[#This Row],[Comments]]</f>
        <v>129471</v>
      </c>
      <c r="M928">
        <f>bbdd_Social_Media_Trends[[#This Row],[Interactions]]/bbdd_Social_Media_Trends[[#This Row],[Views]]</f>
        <v>2.6158806794246522E-2</v>
      </c>
      <c r="N928" s="1" t="s">
        <v>29</v>
      </c>
      <c r="O928" s="4">
        <f t="shared" si="14"/>
        <v>0</v>
      </c>
    </row>
    <row r="929" spans="1:15" hidden="1">
      <c r="A929" s="1" t="s">
        <v>969</v>
      </c>
      <c r="B929" s="2">
        <v>44782</v>
      </c>
      <c r="C929" s="13" t="str">
        <f>TEXT(bbdd_Social_Media_Trends[[#This Row],[Post_Date]],"aaaa-mm")</f>
        <v>2022-08</v>
      </c>
      <c r="D929" s="1" t="s">
        <v>12</v>
      </c>
      <c r="E929" s="1" t="s">
        <v>57</v>
      </c>
      <c r="F929" s="1" t="s">
        <v>47</v>
      </c>
      <c r="G929" s="1" t="s">
        <v>25</v>
      </c>
      <c r="H929">
        <v>1342285</v>
      </c>
      <c r="I929">
        <v>474723</v>
      </c>
      <c r="J929">
        <v>90043</v>
      </c>
      <c r="K929">
        <v>13175</v>
      </c>
      <c r="L929">
        <f>bbdd_Social_Media_Trends[[#This Row],[Likes]]+bbdd_Social_Media_Trends[[#This Row],[Shares]]+bbdd_Social_Media_Trends[[#This Row],[Comments]]</f>
        <v>577941</v>
      </c>
      <c r="M929">
        <f>bbdd_Social_Media_Trends[[#This Row],[Interactions]]/bbdd_Social_Media_Trends[[#This Row],[Views]]</f>
        <v>0.43056504393627287</v>
      </c>
      <c r="N929" s="1" t="s">
        <v>29</v>
      </c>
      <c r="O929" s="4">
        <f t="shared" si="14"/>
        <v>0</v>
      </c>
    </row>
    <row r="930" spans="1:15" hidden="1">
      <c r="A930" s="1" t="s">
        <v>970</v>
      </c>
      <c r="B930" s="2">
        <v>45094</v>
      </c>
      <c r="C930" s="13" t="str">
        <f>TEXT(bbdd_Social_Media_Trends[[#This Row],[Post_Date]],"aaaa-mm")</f>
        <v>2023-06</v>
      </c>
      <c r="D930" s="1" t="s">
        <v>18</v>
      </c>
      <c r="E930" s="1" t="s">
        <v>52</v>
      </c>
      <c r="F930" s="1" t="s">
        <v>36</v>
      </c>
      <c r="G930" s="1" t="s">
        <v>60</v>
      </c>
      <c r="H930">
        <v>1115324</v>
      </c>
      <c r="I930">
        <v>415045</v>
      </c>
      <c r="J930">
        <v>34081</v>
      </c>
      <c r="K930">
        <v>31910</v>
      </c>
      <c r="L930">
        <f>bbdd_Social_Media_Trends[[#This Row],[Likes]]+bbdd_Social_Media_Trends[[#This Row],[Shares]]+bbdd_Social_Media_Trends[[#This Row],[Comments]]</f>
        <v>481036</v>
      </c>
      <c r="M930">
        <f>bbdd_Social_Media_Trends[[#This Row],[Interactions]]/bbdd_Social_Media_Trends[[#This Row],[Views]]</f>
        <v>0.43129709393862231</v>
      </c>
      <c r="N930" s="1" t="s">
        <v>29</v>
      </c>
      <c r="O930" s="4">
        <f t="shared" si="14"/>
        <v>0</v>
      </c>
    </row>
    <row r="931" spans="1:15" hidden="1">
      <c r="A931" s="1" t="s">
        <v>971</v>
      </c>
      <c r="B931" s="2">
        <v>45155</v>
      </c>
      <c r="C931" s="13" t="str">
        <f>TEXT(bbdd_Social_Media_Trends[[#This Row],[Post_Date]],"aaaa-mm")</f>
        <v>2023-08</v>
      </c>
      <c r="D931" s="1" t="s">
        <v>24</v>
      </c>
      <c r="E931" s="1" t="s">
        <v>31</v>
      </c>
      <c r="F931" s="1" t="s">
        <v>14</v>
      </c>
      <c r="G931" s="1" t="s">
        <v>28</v>
      </c>
      <c r="H931">
        <v>4587929</v>
      </c>
      <c r="I931">
        <v>426359</v>
      </c>
      <c r="J931">
        <v>52404</v>
      </c>
      <c r="K931">
        <v>29047</v>
      </c>
      <c r="L931">
        <f>bbdd_Social_Media_Trends[[#This Row],[Likes]]+bbdd_Social_Media_Trends[[#This Row],[Shares]]+bbdd_Social_Media_Trends[[#This Row],[Comments]]</f>
        <v>507810</v>
      </c>
      <c r="M931">
        <f>bbdd_Social_Media_Trends[[#This Row],[Interactions]]/bbdd_Social_Media_Trends[[#This Row],[Views]]</f>
        <v>0.11068392732319964</v>
      </c>
      <c r="N931" s="1" t="s">
        <v>29</v>
      </c>
      <c r="O931" s="4">
        <f t="shared" si="14"/>
        <v>0</v>
      </c>
    </row>
    <row r="932" spans="1:15" hidden="1">
      <c r="A932" s="1" t="s">
        <v>972</v>
      </c>
      <c r="B932" s="2">
        <v>44807</v>
      </c>
      <c r="C932" s="13" t="str">
        <f>TEXT(bbdd_Social_Media_Trends[[#This Row],[Post_Date]],"aaaa-mm")</f>
        <v>2022-09</v>
      </c>
      <c r="D932" s="1" t="s">
        <v>18</v>
      </c>
      <c r="E932" s="1" t="s">
        <v>19</v>
      </c>
      <c r="F932" s="1" t="s">
        <v>47</v>
      </c>
      <c r="G932" s="1" t="s">
        <v>37</v>
      </c>
      <c r="H932">
        <v>4008179</v>
      </c>
      <c r="I932">
        <v>455643</v>
      </c>
      <c r="J932">
        <v>63634</v>
      </c>
      <c r="K932">
        <v>37656</v>
      </c>
      <c r="L932">
        <f>bbdd_Social_Media_Trends[[#This Row],[Likes]]+bbdd_Social_Media_Trends[[#This Row],[Shares]]+bbdd_Social_Media_Trends[[#This Row],[Comments]]</f>
        <v>556933</v>
      </c>
      <c r="M932">
        <f>bbdd_Social_Media_Trends[[#This Row],[Interactions]]/bbdd_Social_Media_Trends[[#This Row],[Views]]</f>
        <v>0.13894913375874679</v>
      </c>
      <c r="N932" s="1" t="s">
        <v>29</v>
      </c>
      <c r="O932" s="4">
        <f t="shared" si="14"/>
        <v>0</v>
      </c>
    </row>
    <row r="933" spans="1:15" hidden="1">
      <c r="A933" s="1" t="s">
        <v>973</v>
      </c>
      <c r="B933" s="2">
        <v>44706</v>
      </c>
      <c r="C933" s="13" t="str">
        <f>TEXT(bbdd_Social_Media_Trends[[#This Row],[Post_Date]],"aaaa-mm")</f>
        <v>2022-05</v>
      </c>
      <c r="D933" s="1" t="s">
        <v>24</v>
      </c>
      <c r="E933" s="1" t="s">
        <v>57</v>
      </c>
      <c r="F933" s="1" t="s">
        <v>47</v>
      </c>
      <c r="G933" s="1" t="s">
        <v>50</v>
      </c>
      <c r="H933">
        <v>759694</v>
      </c>
      <c r="I933">
        <v>365351</v>
      </c>
      <c r="J933">
        <v>5889</v>
      </c>
      <c r="K933">
        <v>32197</v>
      </c>
      <c r="L933">
        <f>bbdd_Social_Media_Trends[[#This Row],[Likes]]+bbdd_Social_Media_Trends[[#This Row],[Shares]]+bbdd_Social_Media_Trends[[#This Row],[Comments]]</f>
        <v>403437</v>
      </c>
      <c r="M933">
        <f>bbdd_Social_Media_Trends[[#This Row],[Interactions]]/bbdd_Social_Media_Trends[[#This Row],[Views]]</f>
        <v>0.53105197619041355</v>
      </c>
      <c r="N933" s="1" t="s">
        <v>16</v>
      </c>
      <c r="O933" s="4">
        <f t="shared" si="14"/>
        <v>0</v>
      </c>
    </row>
    <row r="934" spans="1:15" hidden="1">
      <c r="A934" s="1" t="s">
        <v>974</v>
      </c>
      <c r="B934" s="2">
        <v>45137</v>
      </c>
      <c r="C934" s="13" t="str">
        <f>TEXT(bbdd_Social_Media_Trends[[#This Row],[Post_Date]],"aaaa-mm")</f>
        <v>2023-07</v>
      </c>
      <c r="D934" s="1" t="s">
        <v>12</v>
      </c>
      <c r="E934" s="1" t="s">
        <v>13</v>
      </c>
      <c r="F934" s="1" t="s">
        <v>41</v>
      </c>
      <c r="G934" s="1" t="s">
        <v>44</v>
      </c>
      <c r="H934">
        <v>1360958</v>
      </c>
      <c r="I934">
        <v>488748</v>
      </c>
      <c r="J934">
        <v>52814</v>
      </c>
      <c r="K934">
        <v>21553</v>
      </c>
      <c r="L934">
        <f>bbdd_Social_Media_Trends[[#This Row],[Likes]]+bbdd_Social_Media_Trends[[#This Row],[Shares]]+bbdd_Social_Media_Trends[[#This Row],[Comments]]</f>
        <v>563115</v>
      </c>
      <c r="M934">
        <f>bbdd_Social_Media_Trends[[#This Row],[Interactions]]/bbdd_Social_Media_Trends[[#This Row],[Views]]</f>
        <v>0.41376368704985755</v>
      </c>
      <c r="N934" s="1" t="s">
        <v>29</v>
      </c>
      <c r="O934" s="4">
        <f t="shared" si="14"/>
        <v>0</v>
      </c>
    </row>
    <row r="935" spans="1:15" hidden="1">
      <c r="A935" s="1" t="s">
        <v>975</v>
      </c>
      <c r="B935" s="2">
        <v>44925</v>
      </c>
      <c r="C935" s="13" t="str">
        <f>TEXT(bbdd_Social_Media_Trends[[#This Row],[Post_Date]],"aaaa-mm")</f>
        <v>2022-12</v>
      </c>
      <c r="D935" s="1" t="s">
        <v>24</v>
      </c>
      <c r="E935" s="1" t="s">
        <v>49</v>
      </c>
      <c r="F935" s="1" t="s">
        <v>14</v>
      </c>
      <c r="G935" s="1" t="s">
        <v>28</v>
      </c>
      <c r="H935">
        <v>2889543</v>
      </c>
      <c r="I935">
        <v>52902</v>
      </c>
      <c r="J935">
        <v>63885</v>
      </c>
      <c r="K935">
        <v>24634</v>
      </c>
      <c r="L935">
        <f>bbdd_Social_Media_Trends[[#This Row],[Likes]]+bbdd_Social_Media_Trends[[#This Row],[Shares]]+bbdd_Social_Media_Trends[[#This Row],[Comments]]</f>
        <v>141421</v>
      </c>
      <c r="M935">
        <f>bbdd_Social_Media_Trends[[#This Row],[Interactions]]/bbdd_Social_Media_Trends[[#This Row],[Views]]</f>
        <v>4.8942341401391157E-2</v>
      </c>
      <c r="N935" s="1" t="s">
        <v>29</v>
      </c>
      <c r="O935" s="4">
        <f t="shared" si="14"/>
        <v>0</v>
      </c>
    </row>
    <row r="936" spans="1:15" hidden="1">
      <c r="A936" s="1" t="s">
        <v>976</v>
      </c>
      <c r="B936" s="2">
        <v>44991</v>
      </c>
      <c r="C936" s="13" t="str">
        <f>TEXT(bbdd_Social_Media_Trends[[#This Row],[Post_Date]],"aaaa-mm")</f>
        <v>2023-03</v>
      </c>
      <c r="D936" s="1" t="s">
        <v>18</v>
      </c>
      <c r="E936" s="1" t="s">
        <v>57</v>
      </c>
      <c r="F936" s="1" t="s">
        <v>47</v>
      </c>
      <c r="G936" s="1" t="s">
        <v>28</v>
      </c>
      <c r="H936">
        <v>1420653</v>
      </c>
      <c r="I936">
        <v>40254</v>
      </c>
      <c r="J936">
        <v>15175</v>
      </c>
      <c r="K936">
        <v>14173</v>
      </c>
      <c r="L936">
        <f>bbdd_Social_Media_Trends[[#This Row],[Likes]]+bbdd_Social_Media_Trends[[#This Row],[Shares]]+bbdd_Social_Media_Trends[[#This Row],[Comments]]</f>
        <v>69602</v>
      </c>
      <c r="M936">
        <f>bbdd_Social_Media_Trends[[#This Row],[Interactions]]/bbdd_Social_Media_Trends[[#This Row],[Views]]</f>
        <v>4.8992963095140049E-2</v>
      </c>
      <c r="N936" s="1" t="s">
        <v>22</v>
      </c>
      <c r="O936" s="4">
        <f t="shared" si="14"/>
        <v>0</v>
      </c>
    </row>
    <row r="937" spans="1:15" hidden="1">
      <c r="A937" s="1" t="s">
        <v>977</v>
      </c>
      <c r="B937" s="2">
        <v>44770</v>
      </c>
      <c r="C937" s="13" t="str">
        <f>TEXT(bbdd_Social_Media_Trends[[#This Row],[Post_Date]],"aaaa-mm")</f>
        <v>2022-07</v>
      </c>
      <c r="D937" s="1" t="s">
        <v>12</v>
      </c>
      <c r="E937" s="1" t="s">
        <v>19</v>
      </c>
      <c r="F937" s="1" t="s">
        <v>36</v>
      </c>
      <c r="G937" s="1" t="s">
        <v>60</v>
      </c>
      <c r="H937">
        <v>3939062</v>
      </c>
      <c r="I937">
        <v>464055</v>
      </c>
      <c r="J937">
        <v>50908</v>
      </c>
      <c r="K937">
        <v>46604</v>
      </c>
      <c r="L937">
        <f>bbdd_Social_Media_Trends[[#This Row],[Likes]]+bbdd_Social_Media_Trends[[#This Row],[Shares]]+bbdd_Social_Media_Trends[[#This Row],[Comments]]</f>
        <v>561567</v>
      </c>
      <c r="M937">
        <f>bbdd_Social_Media_Trends[[#This Row],[Interactions]]/bbdd_Social_Media_Trends[[#This Row],[Views]]</f>
        <v>0.14256363570819652</v>
      </c>
      <c r="N937" s="1" t="s">
        <v>16</v>
      </c>
      <c r="O937" s="4">
        <f t="shared" si="14"/>
        <v>0</v>
      </c>
    </row>
    <row r="938" spans="1:15">
      <c r="A938" s="1" t="s">
        <v>978</v>
      </c>
      <c r="B938" s="2">
        <v>45196</v>
      </c>
      <c r="C938" s="13" t="str">
        <f>TEXT(bbdd_Social_Media_Trends[[#This Row],[Post_Date]],"aaaa-mm")</f>
        <v>2023-09</v>
      </c>
      <c r="D938" s="1" t="s">
        <v>27</v>
      </c>
      <c r="E938" s="1" t="s">
        <v>57</v>
      </c>
      <c r="F938" s="1" t="s">
        <v>14</v>
      </c>
      <c r="G938" s="1" t="s">
        <v>37</v>
      </c>
      <c r="H938">
        <v>4389372</v>
      </c>
      <c r="I938">
        <v>241611</v>
      </c>
      <c r="J938">
        <v>14910</v>
      </c>
      <c r="K938">
        <v>38606</v>
      </c>
      <c r="L938">
        <f>bbdd_Social_Media_Trends[[#This Row],[Likes]]+bbdd_Social_Media_Trends[[#This Row],[Shares]]+bbdd_Social_Media_Trends[[#This Row],[Comments]]</f>
        <v>295127</v>
      </c>
      <c r="M938">
        <f>bbdd_Social_Media_Trends[[#This Row],[Interactions]]/bbdd_Social_Media_Trends[[#This Row],[Views]]</f>
        <v>6.723672543589379E-2</v>
      </c>
      <c r="N938" s="1" t="s">
        <v>16</v>
      </c>
      <c r="O938" s="4">
        <f t="shared" si="14"/>
        <v>0</v>
      </c>
    </row>
    <row r="939" spans="1:15" hidden="1">
      <c r="A939" s="1" t="s">
        <v>979</v>
      </c>
      <c r="B939" s="2">
        <v>44672</v>
      </c>
      <c r="C939" s="13" t="str">
        <f>TEXT(bbdd_Social_Media_Trends[[#This Row],[Post_Date]],"aaaa-mm")</f>
        <v>2022-04</v>
      </c>
      <c r="D939" s="1" t="s">
        <v>12</v>
      </c>
      <c r="E939" s="1" t="s">
        <v>39</v>
      </c>
      <c r="F939" s="1" t="s">
        <v>47</v>
      </c>
      <c r="G939" s="1" t="s">
        <v>37</v>
      </c>
      <c r="H939">
        <v>872093</v>
      </c>
      <c r="I939">
        <v>237702</v>
      </c>
      <c r="J939">
        <v>32141</v>
      </c>
      <c r="K939">
        <v>143</v>
      </c>
      <c r="L939">
        <f>bbdd_Social_Media_Trends[[#This Row],[Likes]]+bbdd_Social_Media_Trends[[#This Row],[Shares]]+bbdd_Social_Media_Trends[[#This Row],[Comments]]</f>
        <v>269986</v>
      </c>
      <c r="M939">
        <f>bbdd_Social_Media_Trends[[#This Row],[Interactions]]/bbdd_Social_Media_Trends[[#This Row],[Views]]</f>
        <v>0.30958395492223878</v>
      </c>
      <c r="N939" s="1" t="s">
        <v>16</v>
      </c>
      <c r="O939" s="4">
        <f t="shared" si="14"/>
        <v>0</v>
      </c>
    </row>
    <row r="940" spans="1:15">
      <c r="A940" s="1" t="s">
        <v>980</v>
      </c>
      <c r="B940" s="2">
        <v>44648</v>
      </c>
      <c r="C940" s="13" t="str">
        <f>TEXT(bbdd_Social_Media_Trends[[#This Row],[Post_Date]],"aaaa-mm")</f>
        <v>2022-03</v>
      </c>
      <c r="D940" s="1" t="s">
        <v>27</v>
      </c>
      <c r="E940" s="1" t="s">
        <v>46</v>
      </c>
      <c r="F940" s="1" t="s">
        <v>32</v>
      </c>
      <c r="G940" s="1" t="s">
        <v>15</v>
      </c>
      <c r="H940">
        <v>2478006</v>
      </c>
      <c r="I940">
        <v>469276</v>
      </c>
      <c r="J940">
        <v>57073</v>
      </c>
      <c r="K940">
        <v>16266</v>
      </c>
      <c r="L940">
        <f>bbdd_Social_Media_Trends[[#This Row],[Likes]]+bbdd_Social_Media_Trends[[#This Row],[Shares]]+bbdd_Social_Media_Trends[[#This Row],[Comments]]</f>
        <v>542615</v>
      </c>
      <c r="M940">
        <f>bbdd_Social_Media_Trends[[#This Row],[Interactions]]/bbdd_Social_Media_Trends[[#This Row],[Views]]</f>
        <v>0.21897243186658952</v>
      </c>
      <c r="N940" s="1" t="s">
        <v>29</v>
      </c>
      <c r="O940" s="4">
        <f t="shared" si="14"/>
        <v>0</v>
      </c>
    </row>
    <row r="941" spans="1:15" hidden="1">
      <c r="A941" s="1" t="s">
        <v>981</v>
      </c>
      <c r="B941" s="2">
        <v>44694</v>
      </c>
      <c r="C941" s="13" t="str">
        <f>TEXT(bbdd_Social_Media_Trends[[#This Row],[Post_Date]],"aaaa-mm")</f>
        <v>2022-05</v>
      </c>
      <c r="D941" s="1" t="s">
        <v>12</v>
      </c>
      <c r="E941" s="1" t="s">
        <v>13</v>
      </c>
      <c r="F941" s="1" t="s">
        <v>41</v>
      </c>
      <c r="G941" s="1" t="s">
        <v>37</v>
      </c>
      <c r="H941">
        <v>4816608</v>
      </c>
      <c r="I941">
        <v>10450</v>
      </c>
      <c r="J941">
        <v>96249</v>
      </c>
      <c r="K941">
        <v>3214</v>
      </c>
      <c r="L941">
        <f>bbdd_Social_Media_Trends[[#This Row],[Likes]]+bbdd_Social_Media_Trends[[#This Row],[Shares]]+bbdd_Social_Media_Trends[[#This Row],[Comments]]</f>
        <v>109913</v>
      </c>
      <c r="M941">
        <f>bbdd_Social_Media_Trends[[#This Row],[Interactions]]/bbdd_Social_Media_Trends[[#This Row],[Views]]</f>
        <v>2.2819585899454552E-2</v>
      </c>
      <c r="N941" s="1" t="s">
        <v>29</v>
      </c>
      <c r="O941" s="4">
        <f t="shared" si="14"/>
        <v>0</v>
      </c>
    </row>
    <row r="942" spans="1:15" hidden="1">
      <c r="A942" s="1" t="s">
        <v>982</v>
      </c>
      <c r="B942" s="2">
        <v>45067</v>
      </c>
      <c r="C942" s="13" t="str">
        <f>TEXT(bbdd_Social_Media_Trends[[#This Row],[Post_Date]],"aaaa-mm")</f>
        <v>2023-05</v>
      </c>
      <c r="D942" s="1" t="s">
        <v>18</v>
      </c>
      <c r="E942" s="1" t="s">
        <v>49</v>
      </c>
      <c r="F942" s="1" t="s">
        <v>41</v>
      </c>
      <c r="G942" s="1" t="s">
        <v>15</v>
      </c>
      <c r="H942">
        <v>2989338</v>
      </c>
      <c r="I942">
        <v>479456</v>
      </c>
      <c r="J942">
        <v>99198</v>
      </c>
      <c r="K942">
        <v>24250</v>
      </c>
      <c r="L942">
        <f>bbdd_Social_Media_Trends[[#This Row],[Likes]]+bbdd_Social_Media_Trends[[#This Row],[Shares]]+bbdd_Social_Media_Trends[[#This Row],[Comments]]</f>
        <v>602904</v>
      </c>
      <c r="M942">
        <f>bbdd_Social_Media_Trends[[#This Row],[Interactions]]/bbdd_Social_Media_Trends[[#This Row],[Views]]</f>
        <v>0.20168478773561235</v>
      </c>
      <c r="N942" s="1" t="s">
        <v>22</v>
      </c>
      <c r="O942" s="4">
        <f t="shared" si="14"/>
        <v>0</v>
      </c>
    </row>
    <row r="943" spans="1:15">
      <c r="A943" s="1" t="s">
        <v>983</v>
      </c>
      <c r="B943" s="2">
        <v>44792</v>
      </c>
      <c r="C943" s="13" t="str">
        <f>TEXT(bbdd_Social_Media_Trends[[#This Row],[Post_Date]],"aaaa-mm")</f>
        <v>2022-08</v>
      </c>
      <c r="D943" s="1" t="s">
        <v>27</v>
      </c>
      <c r="E943" s="1" t="s">
        <v>52</v>
      </c>
      <c r="F943" s="1" t="s">
        <v>36</v>
      </c>
      <c r="G943" s="1" t="s">
        <v>60</v>
      </c>
      <c r="H943">
        <v>2450619</v>
      </c>
      <c r="I943">
        <v>393130</v>
      </c>
      <c r="J943">
        <v>29439</v>
      </c>
      <c r="K943">
        <v>16494</v>
      </c>
      <c r="L943">
        <f>bbdd_Social_Media_Trends[[#This Row],[Likes]]+bbdd_Social_Media_Trends[[#This Row],[Shares]]+bbdd_Social_Media_Trends[[#This Row],[Comments]]</f>
        <v>439063</v>
      </c>
      <c r="M943">
        <f>bbdd_Social_Media_Trends[[#This Row],[Interactions]]/bbdd_Social_Media_Trends[[#This Row],[Views]]</f>
        <v>0.17916412139137092</v>
      </c>
      <c r="N943" s="1" t="s">
        <v>29</v>
      </c>
      <c r="O943" s="4">
        <f t="shared" si="14"/>
        <v>0</v>
      </c>
    </row>
    <row r="944" spans="1:15" hidden="1">
      <c r="A944" s="1" t="s">
        <v>984</v>
      </c>
      <c r="B944" s="2">
        <v>44767</v>
      </c>
      <c r="C944" s="13" t="str">
        <f>TEXT(bbdd_Social_Media_Trends[[#This Row],[Post_Date]],"aaaa-mm")</f>
        <v>2022-07</v>
      </c>
      <c r="D944" s="1" t="s">
        <v>24</v>
      </c>
      <c r="E944" s="1" t="s">
        <v>13</v>
      </c>
      <c r="F944" s="1" t="s">
        <v>20</v>
      </c>
      <c r="G944" s="1" t="s">
        <v>15</v>
      </c>
      <c r="H944">
        <v>3495620</v>
      </c>
      <c r="I944">
        <v>264370</v>
      </c>
      <c r="J944">
        <v>42528</v>
      </c>
      <c r="K944">
        <v>26970</v>
      </c>
      <c r="L944">
        <f>bbdd_Social_Media_Trends[[#This Row],[Likes]]+bbdd_Social_Media_Trends[[#This Row],[Shares]]+bbdd_Social_Media_Trends[[#This Row],[Comments]]</f>
        <v>333868</v>
      </c>
      <c r="M944">
        <f>bbdd_Social_Media_Trends[[#This Row],[Interactions]]/bbdd_Social_Media_Trends[[#This Row],[Views]]</f>
        <v>9.5510381563213398E-2</v>
      </c>
      <c r="N944" s="1" t="s">
        <v>16</v>
      </c>
      <c r="O944" s="4">
        <f t="shared" si="14"/>
        <v>0</v>
      </c>
    </row>
    <row r="945" spans="1:15" hidden="1">
      <c r="A945" s="1" t="s">
        <v>985</v>
      </c>
      <c r="B945" s="2">
        <v>45075</v>
      </c>
      <c r="C945" s="13" t="str">
        <f>TEXT(bbdd_Social_Media_Trends[[#This Row],[Post_Date]],"aaaa-mm")</f>
        <v>2023-05</v>
      </c>
      <c r="D945" s="1" t="s">
        <v>12</v>
      </c>
      <c r="E945" s="1" t="s">
        <v>49</v>
      </c>
      <c r="F945" s="1" t="s">
        <v>41</v>
      </c>
      <c r="G945" s="1" t="s">
        <v>15</v>
      </c>
      <c r="H945">
        <v>1782713</v>
      </c>
      <c r="I945">
        <v>79936</v>
      </c>
      <c r="J945">
        <v>65474</v>
      </c>
      <c r="K945">
        <v>33082</v>
      </c>
      <c r="L945">
        <f>bbdd_Social_Media_Trends[[#This Row],[Likes]]+bbdd_Social_Media_Trends[[#This Row],[Shares]]+bbdd_Social_Media_Trends[[#This Row],[Comments]]</f>
        <v>178492</v>
      </c>
      <c r="M945">
        <f>bbdd_Social_Media_Trends[[#This Row],[Interactions]]/bbdd_Social_Media_Trends[[#This Row],[Views]]</f>
        <v>0.10012380007325913</v>
      </c>
      <c r="N945" s="1" t="s">
        <v>29</v>
      </c>
      <c r="O945" s="4">
        <f t="shared" si="14"/>
        <v>0</v>
      </c>
    </row>
    <row r="946" spans="1:15" hidden="1">
      <c r="A946" s="1" t="s">
        <v>986</v>
      </c>
      <c r="B946" s="2">
        <v>45169</v>
      </c>
      <c r="C946" s="13" t="str">
        <f>TEXT(bbdd_Social_Media_Trends[[#This Row],[Post_Date]],"aaaa-mm")</f>
        <v>2023-08</v>
      </c>
      <c r="D946" s="1" t="s">
        <v>24</v>
      </c>
      <c r="E946" s="1" t="s">
        <v>49</v>
      </c>
      <c r="F946" s="1" t="s">
        <v>32</v>
      </c>
      <c r="G946" s="1" t="s">
        <v>15</v>
      </c>
      <c r="H946">
        <v>40315</v>
      </c>
      <c r="I946">
        <v>245660</v>
      </c>
      <c r="J946">
        <v>20515</v>
      </c>
      <c r="K946">
        <v>23450</v>
      </c>
      <c r="L946">
        <f>bbdd_Social_Media_Trends[[#This Row],[Likes]]+bbdd_Social_Media_Trends[[#This Row],[Shares]]+bbdd_Social_Media_Trends[[#This Row],[Comments]]</f>
        <v>289625</v>
      </c>
      <c r="M946">
        <f>bbdd_Social_Media_Trends[[#This Row],[Interactions]]/bbdd_Social_Media_Trends[[#This Row],[Views]]</f>
        <v>7.1840506015130847</v>
      </c>
      <c r="N946" s="1" t="s">
        <v>29</v>
      </c>
      <c r="O946" s="4">
        <f t="shared" si="14"/>
        <v>0</v>
      </c>
    </row>
    <row r="947" spans="1:15" hidden="1">
      <c r="A947" s="1" t="s">
        <v>987</v>
      </c>
      <c r="B947" s="2">
        <v>45116</v>
      </c>
      <c r="C947" s="13" t="str">
        <f>TEXT(bbdd_Social_Media_Trends[[#This Row],[Post_Date]],"aaaa-mm")</f>
        <v>2023-07</v>
      </c>
      <c r="D947" s="1" t="s">
        <v>18</v>
      </c>
      <c r="E947" s="1" t="s">
        <v>35</v>
      </c>
      <c r="F947" s="1" t="s">
        <v>14</v>
      </c>
      <c r="G947" s="1" t="s">
        <v>37</v>
      </c>
      <c r="H947">
        <v>3808187</v>
      </c>
      <c r="I947">
        <v>142833</v>
      </c>
      <c r="J947">
        <v>22552</v>
      </c>
      <c r="K947">
        <v>23672</v>
      </c>
      <c r="L947">
        <f>bbdd_Social_Media_Trends[[#This Row],[Likes]]+bbdd_Social_Media_Trends[[#This Row],[Shares]]+bbdd_Social_Media_Trends[[#This Row],[Comments]]</f>
        <v>189057</v>
      </c>
      <c r="M947">
        <f>bbdd_Social_Media_Trends[[#This Row],[Interactions]]/bbdd_Social_Media_Trends[[#This Row],[Views]]</f>
        <v>4.964488351018477E-2</v>
      </c>
      <c r="N947" s="1" t="s">
        <v>16</v>
      </c>
      <c r="O947" s="4">
        <f t="shared" si="14"/>
        <v>0</v>
      </c>
    </row>
    <row r="948" spans="1:15" hidden="1">
      <c r="A948" s="1" t="s">
        <v>988</v>
      </c>
      <c r="B948" s="2">
        <v>45090</v>
      </c>
      <c r="C948" s="13" t="str">
        <f>TEXT(bbdd_Social_Media_Trends[[#This Row],[Post_Date]],"aaaa-mm")</f>
        <v>2023-06</v>
      </c>
      <c r="D948" s="1" t="s">
        <v>24</v>
      </c>
      <c r="E948" s="1" t="s">
        <v>13</v>
      </c>
      <c r="F948" s="1" t="s">
        <v>20</v>
      </c>
      <c r="G948" s="1" t="s">
        <v>25</v>
      </c>
      <c r="H948">
        <v>2347697</v>
      </c>
      <c r="I948">
        <v>385302</v>
      </c>
      <c r="J948">
        <v>85841</v>
      </c>
      <c r="K948">
        <v>40121</v>
      </c>
      <c r="L948">
        <f>bbdd_Social_Media_Trends[[#This Row],[Likes]]+bbdd_Social_Media_Trends[[#This Row],[Shares]]+bbdd_Social_Media_Trends[[#This Row],[Comments]]</f>
        <v>511264</v>
      </c>
      <c r="M948">
        <f>bbdd_Social_Media_Trends[[#This Row],[Interactions]]/bbdd_Social_Media_Trends[[#This Row],[Views]]</f>
        <v>0.21777256605090009</v>
      </c>
      <c r="N948" s="1" t="s">
        <v>22</v>
      </c>
      <c r="O948" s="4">
        <f t="shared" si="14"/>
        <v>0</v>
      </c>
    </row>
    <row r="949" spans="1:15">
      <c r="A949" s="1" t="s">
        <v>989</v>
      </c>
      <c r="B949" s="2">
        <v>44627</v>
      </c>
      <c r="C949" s="13" t="str">
        <f>TEXT(bbdd_Social_Media_Trends[[#This Row],[Post_Date]],"aaaa-mm")</f>
        <v>2022-03</v>
      </c>
      <c r="D949" s="1" t="s">
        <v>27</v>
      </c>
      <c r="E949" s="1" t="s">
        <v>57</v>
      </c>
      <c r="F949" s="1" t="s">
        <v>20</v>
      </c>
      <c r="G949" s="1" t="s">
        <v>25</v>
      </c>
      <c r="H949">
        <v>4288053</v>
      </c>
      <c r="I949">
        <v>39463</v>
      </c>
      <c r="J949">
        <v>99816</v>
      </c>
      <c r="K949">
        <v>7492</v>
      </c>
      <c r="L949">
        <f>bbdd_Social_Media_Trends[[#This Row],[Likes]]+bbdd_Social_Media_Trends[[#This Row],[Shares]]+bbdd_Social_Media_Trends[[#This Row],[Comments]]</f>
        <v>146771</v>
      </c>
      <c r="M949">
        <f>bbdd_Social_Media_Trends[[#This Row],[Interactions]]/bbdd_Social_Media_Trends[[#This Row],[Views]]</f>
        <v>3.4227888507907901E-2</v>
      </c>
      <c r="N949" s="1" t="s">
        <v>16</v>
      </c>
      <c r="O949" s="4">
        <f t="shared" si="14"/>
        <v>0</v>
      </c>
    </row>
    <row r="950" spans="1:15" hidden="1">
      <c r="A950" s="1" t="s">
        <v>990</v>
      </c>
      <c r="B950" s="2">
        <v>44959</v>
      </c>
      <c r="C950" s="13" t="str">
        <f>TEXT(bbdd_Social_Media_Trends[[#This Row],[Post_Date]],"aaaa-mm")</f>
        <v>2023-02</v>
      </c>
      <c r="D950" s="1" t="s">
        <v>24</v>
      </c>
      <c r="E950" s="1" t="s">
        <v>52</v>
      </c>
      <c r="F950" s="1" t="s">
        <v>14</v>
      </c>
      <c r="G950" s="1" t="s">
        <v>44</v>
      </c>
      <c r="H950">
        <v>1198783</v>
      </c>
      <c r="I950">
        <v>102757</v>
      </c>
      <c r="J950">
        <v>64448</v>
      </c>
      <c r="K950">
        <v>45215</v>
      </c>
      <c r="L950">
        <f>bbdd_Social_Media_Trends[[#This Row],[Likes]]+bbdd_Social_Media_Trends[[#This Row],[Shares]]+bbdd_Social_Media_Trends[[#This Row],[Comments]]</f>
        <v>212420</v>
      </c>
      <c r="M950">
        <f>bbdd_Social_Media_Trends[[#This Row],[Interactions]]/bbdd_Social_Media_Trends[[#This Row],[Views]]</f>
        <v>0.17719637332194402</v>
      </c>
      <c r="N950" s="1" t="s">
        <v>29</v>
      </c>
      <c r="O950" s="4">
        <f t="shared" si="14"/>
        <v>0</v>
      </c>
    </row>
    <row r="951" spans="1:15" hidden="1">
      <c r="A951" s="1" t="s">
        <v>991</v>
      </c>
      <c r="B951" s="2">
        <v>44834</v>
      </c>
      <c r="C951" s="13" t="str">
        <f>TEXT(bbdd_Social_Media_Trends[[#This Row],[Post_Date]],"aaaa-mm")</f>
        <v>2022-09</v>
      </c>
      <c r="D951" s="1" t="s">
        <v>12</v>
      </c>
      <c r="E951" s="1" t="s">
        <v>39</v>
      </c>
      <c r="F951" s="1" t="s">
        <v>47</v>
      </c>
      <c r="G951" s="1" t="s">
        <v>25</v>
      </c>
      <c r="H951">
        <v>1498964</v>
      </c>
      <c r="I951">
        <v>362284</v>
      </c>
      <c r="J951">
        <v>38536</v>
      </c>
      <c r="K951">
        <v>9519</v>
      </c>
      <c r="L951">
        <f>bbdd_Social_Media_Trends[[#This Row],[Likes]]+bbdd_Social_Media_Trends[[#This Row],[Shares]]+bbdd_Social_Media_Trends[[#This Row],[Comments]]</f>
        <v>410339</v>
      </c>
      <c r="M951">
        <f>bbdd_Social_Media_Trends[[#This Row],[Interactions]]/bbdd_Social_Media_Trends[[#This Row],[Views]]</f>
        <v>0.27374840222980673</v>
      </c>
      <c r="N951" s="1" t="s">
        <v>22</v>
      </c>
      <c r="O951" s="4">
        <f t="shared" si="14"/>
        <v>0</v>
      </c>
    </row>
    <row r="952" spans="1:15" hidden="1">
      <c r="A952" s="1" t="s">
        <v>992</v>
      </c>
      <c r="B952" s="2">
        <v>44738</v>
      </c>
      <c r="C952" s="13" t="str">
        <f>TEXT(bbdd_Social_Media_Trends[[#This Row],[Post_Date]],"aaaa-mm")</f>
        <v>2022-06</v>
      </c>
      <c r="D952" s="1" t="s">
        <v>12</v>
      </c>
      <c r="E952" s="1" t="s">
        <v>52</v>
      </c>
      <c r="F952" s="1" t="s">
        <v>47</v>
      </c>
      <c r="G952" s="1" t="s">
        <v>25</v>
      </c>
      <c r="H952">
        <v>3207539</v>
      </c>
      <c r="I952">
        <v>370923</v>
      </c>
      <c r="J952">
        <v>31855</v>
      </c>
      <c r="K952">
        <v>28893</v>
      </c>
      <c r="L952">
        <f>bbdd_Social_Media_Trends[[#This Row],[Likes]]+bbdd_Social_Media_Trends[[#This Row],[Shares]]+bbdd_Social_Media_Trends[[#This Row],[Comments]]</f>
        <v>431671</v>
      </c>
      <c r="M952">
        <f>bbdd_Social_Media_Trends[[#This Row],[Interactions]]/bbdd_Social_Media_Trends[[#This Row],[Views]]</f>
        <v>0.13458012513643638</v>
      </c>
      <c r="N952" s="1" t="s">
        <v>29</v>
      </c>
      <c r="O952" s="4">
        <f t="shared" si="14"/>
        <v>0</v>
      </c>
    </row>
    <row r="953" spans="1:15" hidden="1">
      <c r="A953" s="1" t="s">
        <v>993</v>
      </c>
      <c r="B953" s="2">
        <v>45147</v>
      </c>
      <c r="C953" s="13" t="str">
        <f>TEXT(bbdd_Social_Media_Trends[[#This Row],[Post_Date]],"aaaa-mm")</f>
        <v>2023-08</v>
      </c>
      <c r="D953" s="1" t="s">
        <v>24</v>
      </c>
      <c r="E953" s="1" t="s">
        <v>57</v>
      </c>
      <c r="F953" s="1" t="s">
        <v>47</v>
      </c>
      <c r="G953" s="1" t="s">
        <v>15</v>
      </c>
      <c r="H953">
        <v>1556088</v>
      </c>
      <c r="I953">
        <v>310527</v>
      </c>
      <c r="J953">
        <v>69553</v>
      </c>
      <c r="K953">
        <v>15425</v>
      </c>
      <c r="L953">
        <f>bbdd_Social_Media_Trends[[#This Row],[Likes]]+bbdd_Social_Media_Trends[[#This Row],[Shares]]+bbdd_Social_Media_Trends[[#This Row],[Comments]]</f>
        <v>395505</v>
      </c>
      <c r="M953">
        <f>bbdd_Social_Media_Trends[[#This Row],[Interactions]]/bbdd_Social_Media_Trends[[#This Row],[Views]]</f>
        <v>0.25416621682064255</v>
      </c>
      <c r="N953" s="1" t="s">
        <v>22</v>
      </c>
      <c r="O953" s="4">
        <f t="shared" si="14"/>
        <v>0</v>
      </c>
    </row>
    <row r="954" spans="1:15" hidden="1">
      <c r="A954" s="1" t="s">
        <v>994</v>
      </c>
      <c r="B954" s="2">
        <v>45007</v>
      </c>
      <c r="C954" s="13" t="str">
        <f>TEXT(bbdd_Social_Media_Trends[[#This Row],[Post_Date]],"aaaa-mm")</f>
        <v>2023-03</v>
      </c>
      <c r="D954" s="1" t="s">
        <v>18</v>
      </c>
      <c r="E954" s="1" t="s">
        <v>49</v>
      </c>
      <c r="F954" s="1" t="s">
        <v>41</v>
      </c>
      <c r="G954" s="1" t="s">
        <v>37</v>
      </c>
      <c r="H954">
        <v>507910</v>
      </c>
      <c r="I954">
        <v>439117</v>
      </c>
      <c r="J954">
        <v>23000</v>
      </c>
      <c r="K954">
        <v>36313</v>
      </c>
      <c r="L954">
        <f>bbdd_Social_Media_Trends[[#This Row],[Likes]]+bbdd_Social_Media_Trends[[#This Row],[Shares]]+bbdd_Social_Media_Trends[[#This Row],[Comments]]</f>
        <v>498430</v>
      </c>
      <c r="M954">
        <f>bbdd_Social_Media_Trends[[#This Row],[Interactions]]/bbdd_Social_Media_Trends[[#This Row],[Views]]</f>
        <v>0.98133527593471281</v>
      </c>
      <c r="N954" s="1" t="s">
        <v>16</v>
      </c>
      <c r="O954" s="4">
        <f t="shared" si="14"/>
        <v>0</v>
      </c>
    </row>
    <row r="955" spans="1:15" hidden="1">
      <c r="A955" s="1" t="s">
        <v>995</v>
      </c>
      <c r="B955" s="2">
        <v>44609</v>
      </c>
      <c r="C955" s="13" t="str">
        <f>TEXT(bbdd_Social_Media_Trends[[#This Row],[Post_Date]],"aaaa-mm")</f>
        <v>2022-02</v>
      </c>
      <c r="D955" s="1" t="s">
        <v>12</v>
      </c>
      <c r="E955" s="1" t="s">
        <v>31</v>
      </c>
      <c r="F955" s="1" t="s">
        <v>36</v>
      </c>
      <c r="G955" s="1" t="s">
        <v>15</v>
      </c>
      <c r="H955">
        <v>3445560</v>
      </c>
      <c r="I955">
        <v>270449</v>
      </c>
      <c r="J955">
        <v>55139</v>
      </c>
      <c r="K955">
        <v>38067</v>
      </c>
      <c r="L955">
        <f>bbdd_Social_Media_Trends[[#This Row],[Likes]]+bbdd_Social_Media_Trends[[#This Row],[Shares]]+bbdd_Social_Media_Trends[[#This Row],[Comments]]</f>
        <v>363655</v>
      </c>
      <c r="M955">
        <f>bbdd_Social_Media_Trends[[#This Row],[Interactions]]/bbdd_Social_Media_Trends[[#This Row],[Views]]</f>
        <v>0.10554307572644214</v>
      </c>
      <c r="N955" s="1" t="s">
        <v>29</v>
      </c>
      <c r="O955" s="4">
        <f t="shared" si="14"/>
        <v>0</v>
      </c>
    </row>
    <row r="956" spans="1:15">
      <c r="A956" s="1" t="s">
        <v>996</v>
      </c>
      <c r="B956" s="2">
        <v>44794</v>
      </c>
      <c r="C956" s="13" t="str">
        <f>TEXT(bbdd_Social_Media_Trends[[#This Row],[Post_Date]],"aaaa-mm")</f>
        <v>2022-08</v>
      </c>
      <c r="D956" s="1" t="s">
        <v>27</v>
      </c>
      <c r="E956" s="1" t="s">
        <v>19</v>
      </c>
      <c r="F956" s="1" t="s">
        <v>14</v>
      </c>
      <c r="G956" s="1" t="s">
        <v>44</v>
      </c>
      <c r="H956">
        <v>2851176</v>
      </c>
      <c r="I956">
        <v>364420</v>
      </c>
      <c r="J956">
        <v>46475</v>
      </c>
      <c r="K956">
        <v>5976</v>
      </c>
      <c r="L956">
        <f>bbdd_Social_Media_Trends[[#This Row],[Likes]]+bbdd_Social_Media_Trends[[#This Row],[Shares]]+bbdd_Social_Media_Trends[[#This Row],[Comments]]</f>
        <v>416871</v>
      </c>
      <c r="M956">
        <f>bbdd_Social_Media_Trends[[#This Row],[Interactions]]/bbdd_Social_Media_Trends[[#This Row],[Views]]</f>
        <v>0.14621019537201491</v>
      </c>
      <c r="N956" s="1" t="s">
        <v>29</v>
      </c>
      <c r="O956" s="4">
        <f t="shared" si="14"/>
        <v>0</v>
      </c>
    </row>
    <row r="957" spans="1:15">
      <c r="A957" s="1" t="s">
        <v>997</v>
      </c>
      <c r="B957" s="2">
        <v>44794</v>
      </c>
      <c r="C957" s="13" t="str">
        <f>TEXT(bbdd_Social_Media_Trends[[#This Row],[Post_Date]],"aaaa-mm")</f>
        <v>2022-08</v>
      </c>
      <c r="D957" s="1" t="s">
        <v>27</v>
      </c>
      <c r="E957" s="1" t="s">
        <v>31</v>
      </c>
      <c r="F957" s="1" t="s">
        <v>41</v>
      </c>
      <c r="G957" s="1" t="s">
        <v>15</v>
      </c>
      <c r="H957">
        <v>3085394</v>
      </c>
      <c r="I957">
        <v>447385</v>
      </c>
      <c r="J957">
        <v>34168</v>
      </c>
      <c r="K957">
        <v>6255</v>
      </c>
      <c r="L957">
        <f>bbdd_Social_Media_Trends[[#This Row],[Likes]]+bbdd_Social_Media_Trends[[#This Row],[Shares]]+bbdd_Social_Media_Trends[[#This Row],[Comments]]</f>
        <v>487808</v>
      </c>
      <c r="M957">
        <f>bbdd_Social_Media_Trends[[#This Row],[Interactions]]/bbdd_Social_Media_Trends[[#This Row],[Views]]</f>
        <v>0.15810233636287618</v>
      </c>
      <c r="N957" s="1" t="s">
        <v>22</v>
      </c>
      <c r="O957" s="4">
        <f t="shared" si="14"/>
        <v>0</v>
      </c>
    </row>
    <row r="958" spans="1:15">
      <c r="A958" s="1" t="s">
        <v>998</v>
      </c>
      <c r="B958" s="2">
        <v>44990</v>
      </c>
      <c r="C958" s="13" t="str">
        <f>TEXT(bbdd_Social_Media_Trends[[#This Row],[Post_Date]],"aaaa-mm")</f>
        <v>2023-03</v>
      </c>
      <c r="D958" s="1" t="s">
        <v>27</v>
      </c>
      <c r="E958" s="1" t="s">
        <v>13</v>
      </c>
      <c r="F958" s="1" t="s">
        <v>14</v>
      </c>
      <c r="G958" s="1" t="s">
        <v>50</v>
      </c>
      <c r="H958">
        <v>598295</v>
      </c>
      <c r="I958">
        <v>441991</v>
      </c>
      <c r="J958">
        <v>68122</v>
      </c>
      <c r="K958">
        <v>23592</v>
      </c>
      <c r="L958">
        <f>bbdd_Social_Media_Trends[[#This Row],[Likes]]+bbdd_Social_Media_Trends[[#This Row],[Shares]]+bbdd_Social_Media_Trends[[#This Row],[Comments]]</f>
        <v>533705</v>
      </c>
      <c r="M958">
        <f>bbdd_Social_Media_Trends[[#This Row],[Interactions]]/bbdd_Social_Media_Trends[[#This Row],[Views]]</f>
        <v>0.89204322282486059</v>
      </c>
      <c r="N958" s="1" t="s">
        <v>22</v>
      </c>
      <c r="O958" s="4">
        <f t="shared" si="14"/>
        <v>0</v>
      </c>
    </row>
    <row r="959" spans="1:15">
      <c r="A959" s="1" t="s">
        <v>999</v>
      </c>
      <c r="B959" s="2">
        <v>45013</v>
      </c>
      <c r="C959" s="13" t="str">
        <f>TEXT(bbdd_Social_Media_Trends[[#This Row],[Post_Date]],"aaaa-mm")</f>
        <v>2023-03</v>
      </c>
      <c r="D959" s="1" t="s">
        <v>27</v>
      </c>
      <c r="E959" s="1" t="s">
        <v>57</v>
      </c>
      <c r="F959" s="1" t="s">
        <v>14</v>
      </c>
      <c r="G959" s="1" t="s">
        <v>37</v>
      </c>
      <c r="H959">
        <v>323613</v>
      </c>
      <c r="I959">
        <v>80041</v>
      </c>
      <c r="J959">
        <v>23225</v>
      </c>
      <c r="K959">
        <v>35210</v>
      </c>
      <c r="L959">
        <f>bbdd_Social_Media_Trends[[#This Row],[Likes]]+bbdd_Social_Media_Trends[[#This Row],[Shares]]+bbdd_Social_Media_Trends[[#This Row],[Comments]]</f>
        <v>138476</v>
      </c>
      <c r="M959">
        <f>bbdd_Social_Media_Trends[[#This Row],[Interactions]]/bbdd_Social_Media_Trends[[#This Row],[Views]]</f>
        <v>0.4279061718781384</v>
      </c>
      <c r="N959" s="1" t="s">
        <v>16</v>
      </c>
      <c r="O959" s="4">
        <f t="shared" si="14"/>
        <v>0</v>
      </c>
    </row>
    <row r="960" spans="1:15" hidden="1">
      <c r="A960" s="1" t="s">
        <v>1000</v>
      </c>
      <c r="B960" s="2">
        <v>45222</v>
      </c>
      <c r="C960" s="13" t="str">
        <f>TEXT(bbdd_Social_Media_Trends[[#This Row],[Post_Date]],"aaaa-mm")</f>
        <v>2023-10</v>
      </c>
      <c r="D960" s="1" t="s">
        <v>12</v>
      </c>
      <c r="E960" s="1" t="s">
        <v>46</v>
      </c>
      <c r="F960" s="1" t="s">
        <v>32</v>
      </c>
      <c r="G960" s="1" t="s">
        <v>28</v>
      </c>
      <c r="H960">
        <v>4081534</v>
      </c>
      <c r="I960">
        <v>350009</v>
      </c>
      <c r="J960">
        <v>87267</v>
      </c>
      <c r="K960">
        <v>5450</v>
      </c>
      <c r="L960">
        <f>bbdd_Social_Media_Trends[[#This Row],[Likes]]+bbdd_Social_Media_Trends[[#This Row],[Shares]]+bbdd_Social_Media_Trends[[#This Row],[Comments]]</f>
        <v>442726</v>
      </c>
      <c r="M960">
        <f>bbdd_Social_Media_Trends[[#This Row],[Interactions]]/bbdd_Social_Media_Trends[[#This Row],[Views]]</f>
        <v>0.10847049173178516</v>
      </c>
      <c r="N960" s="1" t="s">
        <v>29</v>
      </c>
      <c r="O960" s="4">
        <f t="shared" si="14"/>
        <v>0</v>
      </c>
    </row>
    <row r="961" spans="1:15" hidden="1">
      <c r="A961" s="1" t="s">
        <v>1001</v>
      </c>
      <c r="B961" s="2">
        <v>44936</v>
      </c>
      <c r="C961" s="13" t="str">
        <f>TEXT(bbdd_Social_Media_Trends[[#This Row],[Post_Date]],"aaaa-mm")</f>
        <v>2023-01</v>
      </c>
      <c r="D961" s="1" t="s">
        <v>24</v>
      </c>
      <c r="E961" s="1" t="s">
        <v>59</v>
      </c>
      <c r="F961" s="1" t="s">
        <v>41</v>
      </c>
      <c r="G961" s="1" t="s">
        <v>60</v>
      </c>
      <c r="H961">
        <v>2272154</v>
      </c>
      <c r="I961">
        <v>318845</v>
      </c>
      <c r="J961">
        <v>42786</v>
      </c>
      <c r="K961">
        <v>25436</v>
      </c>
      <c r="L961">
        <f>bbdd_Social_Media_Trends[[#This Row],[Likes]]+bbdd_Social_Media_Trends[[#This Row],[Shares]]+bbdd_Social_Media_Trends[[#This Row],[Comments]]</f>
        <v>387067</v>
      </c>
      <c r="M961">
        <f>bbdd_Social_Media_Trends[[#This Row],[Interactions]]/bbdd_Social_Media_Trends[[#This Row],[Views]]</f>
        <v>0.17035244970191282</v>
      </c>
      <c r="N961" s="1" t="s">
        <v>29</v>
      </c>
      <c r="O961" s="4">
        <f t="shared" si="14"/>
        <v>0</v>
      </c>
    </row>
    <row r="962" spans="1:15" hidden="1">
      <c r="A962" s="1" t="s">
        <v>1002</v>
      </c>
      <c r="B962" s="2">
        <v>44621</v>
      </c>
      <c r="C962" s="13" t="str">
        <f>TEXT(bbdd_Social_Media_Trends[[#This Row],[Post_Date]],"aaaa-mm")</f>
        <v>2022-03</v>
      </c>
      <c r="D962" s="1" t="s">
        <v>12</v>
      </c>
      <c r="E962" s="1" t="s">
        <v>35</v>
      </c>
      <c r="F962" s="1" t="s">
        <v>36</v>
      </c>
      <c r="G962" s="1" t="s">
        <v>15</v>
      </c>
      <c r="H962">
        <v>1371750</v>
      </c>
      <c r="I962">
        <v>3936</v>
      </c>
      <c r="J962">
        <v>66622</v>
      </c>
      <c r="K962">
        <v>2780</v>
      </c>
      <c r="L962">
        <f>bbdd_Social_Media_Trends[[#This Row],[Likes]]+bbdd_Social_Media_Trends[[#This Row],[Shares]]+bbdd_Social_Media_Trends[[#This Row],[Comments]]</f>
        <v>73338</v>
      </c>
      <c r="M962">
        <f>bbdd_Social_Media_Trends[[#This Row],[Interactions]]/bbdd_Social_Media_Trends[[#This Row],[Views]]</f>
        <v>5.3463094587206127E-2</v>
      </c>
      <c r="N962" s="1" t="s">
        <v>16</v>
      </c>
      <c r="O962" s="4">
        <f t="shared" ref="O962:O1025" si="15">IF(ISERROR(VLOOKUP(A962,A963:A5960,1,FALSE)),0, 1)</f>
        <v>0</v>
      </c>
    </row>
    <row r="963" spans="1:15" hidden="1">
      <c r="A963" s="1" t="s">
        <v>1003</v>
      </c>
      <c r="B963" s="2">
        <v>45213</v>
      </c>
      <c r="C963" s="13" t="str">
        <f>TEXT(bbdd_Social_Media_Trends[[#This Row],[Post_Date]],"aaaa-mm")</f>
        <v>2023-10</v>
      </c>
      <c r="D963" s="1" t="s">
        <v>24</v>
      </c>
      <c r="E963" s="1" t="s">
        <v>49</v>
      </c>
      <c r="F963" s="1" t="s">
        <v>20</v>
      </c>
      <c r="G963" s="1" t="s">
        <v>50</v>
      </c>
      <c r="H963">
        <v>3766760</v>
      </c>
      <c r="I963">
        <v>286848</v>
      </c>
      <c r="J963">
        <v>62825</v>
      </c>
      <c r="K963">
        <v>37504</v>
      </c>
      <c r="L963">
        <f>bbdd_Social_Media_Trends[[#This Row],[Likes]]+bbdd_Social_Media_Trends[[#This Row],[Shares]]+bbdd_Social_Media_Trends[[#This Row],[Comments]]</f>
        <v>387177</v>
      </c>
      <c r="M963">
        <f>bbdd_Social_Media_Trends[[#This Row],[Interactions]]/bbdd_Social_Media_Trends[[#This Row],[Views]]</f>
        <v>0.10278780702779046</v>
      </c>
      <c r="N963" s="1" t="s">
        <v>22</v>
      </c>
      <c r="O963" s="4">
        <f t="shared" si="15"/>
        <v>0</v>
      </c>
    </row>
    <row r="964" spans="1:15" hidden="1">
      <c r="A964" s="1" t="s">
        <v>1004</v>
      </c>
      <c r="B964" s="2">
        <v>44881</v>
      </c>
      <c r="C964" s="13" t="str">
        <f>TEXT(bbdd_Social_Media_Trends[[#This Row],[Post_Date]],"aaaa-mm")</f>
        <v>2022-11</v>
      </c>
      <c r="D964" s="1" t="s">
        <v>12</v>
      </c>
      <c r="E964" s="1" t="s">
        <v>19</v>
      </c>
      <c r="F964" s="1" t="s">
        <v>32</v>
      </c>
      <c r="G964" s="1" t="s">
        <v>50</v>
      </c>
      <c r="H964">
        <v>1499664</v>
      </c>
      <c r="I964">
        <v>207319</v>
      </c>
      <c r="J964">
        <v>88398</v>
      </c>
      <c r="K964">
        <v>30665</v>
      </c>
      <c r="L964">
        <f>bbdd_Social_Media_Trends[[#This Row],[Likes]]+bbdd_Social_Media_Trends[[#This Row],[Shares]]+bbdd_Social_Media_Trends[[#This Row],[Comments]]</f>
        <v>326382</v>
      </c>
      <c r="M964">
        <f>bbdd_Social_Media_Trends[[#This Row],[Interactions]]/bbdd_Social_Media_Trends[[#This Row],[Views]]</f>
        <v>0.21763675063214161</v>
      </c>
      <c r="N964" s="1" t="s">
        <v>29</v>
      </c>
      <c r="O964" s="4">
        <f t="shared" si="15"/>
        <v>0</v>
      </c>
    </row>
    <row r="965" spans="1:15" hidden="1">
      <c r="A965" s="1" t="s">
        <v>1005</v>
      </c>
      <c r="B965" s="2">
        <v>44605</v>
      </c>
      <c r="C965" s="13" t="str">
        <f>TEXT(bbdd_Social_Media_Trends[[#This Row],[Post_Date]],"aaaa-mm")</f>
        <v>2022-02</v>
      </c>
      <c r="D965" s="1" t="s">
        <v>12</v>
      </c>
      <c r="E965" s="1" t="s">
        <v>59</v>
      </c>
      <c r="F965" s="1" t="s">
        <v>41</v>
      </c>
      <c r="G965" s="1" t="s">
        <v>15</v>
      </c>
      <c r="H965">
        <v>1518152</v>
      </c>
      <c r="I965">
        <v>92660</v>
      </c>
      <c r="J965">
        <v>60723</v>
      </c>
      <c r="K965">
        <v>46917</v>
      </c>
      <c r="L965">
        <f>bbdd_Social_Media_Trends[[#This Row],[Likes]]+bbdd_Social_Media_Trends[[#This Row],[Shares]]+bbdd_Social_Media_Trends[[#This Row],[Comments]]</f>
        <v>200300</v>
      </c>
      <c r="M965">
        <f>bbdd_Social_Media_Trends[[#This Row],[Interactions]]/bbdd_Social_Media_Trends[[#This Row],[Views]]</f>
        <v>0.13193672306857285</v>
      </c>
      <c r="N965" s="1" t="s">
        <v>29</v>
      </c>
      <c r="O965" s="4">
        <f t="shared" si="15"/>
        <v>0</v>
      </c>
    </row>
    <row r="966" spans="1:15" hidden="1">
      <c r="A966" s="1" t="s">
        <v>1006</v>
      </c>
      <c r="B966" s="2">
        <v>44792</v>
      </c>
      <c r="C966" s="13" t="str">
        <f>TEXT(bbdd_Social_Media_Trends[[#This Row],[Post_Date]],"aaaa-mm")</f>
        <v>2022-08</v>
      </c>
      <c r="D966" s="1" t="s">
        <v>12</v>
      </c>
      <c r="E966" s="1" t="s">
        <v>52</v>
      </c>
      <c r="F966" s="1" t="s">
        <v>14</v>
      </c>
      <c r="G966" s="1" t="s">
        <v>15</v>
      </c>
      <c r="H966">
        <v>3175553</v>
      </c>
      <c r="I966">
        <v>292632</v>
      </c>
      <c r="J966">
        <v>83336</v>
      </c>
      <c r="K966">
        <v>2755</v>
      </c>
      <c r="L966">
        <f>bbdd_Social_Media_Trends[[#This Row],[Likes]]+bbdd_Social_Media_Trends[[#This Row],[Shares]]+bbdd_Social_Media_Trends[[#This Row],[Comments]]</f>
        <v>378723</v>
      </c>
      <c r="M966">
        <f>bbdd_Social_Media_Trends[[#This Row],[Interactions]]/bbdd_Social_Media_Trends[[#This Row],[Views]]</f>
        <v>0.11926206238724404</v>
      </c>
      <c r="N966" s="1" t="s">
        <v>16</v>
      </c>
      <c r="O966" s="4">
        <f t="shared" si="15"/>
        <v>0</v>
      </c>
    </row>
    <row r="967" spans="1:15" hidden="1">
      <c r="A967" s="1" t="s">
        <v>1007</v>
      </c>
      <c r="B967" s="2">
        <v>44968</v>
      </c>
      <c r="C967" s="13" t="str">
        <f>TEXT(bbdd_Social_Media_Trends[[#This Row],[Post_Date]],"aaaa-mm")</f>
        <v>2023-02</v>
      </c>
      <c r="D967" s="1" t="s">
        <v>24</v>
      </c>
      <c r="E967" s="1" t="s">
        <v>19</v>
      </c>
      <c r="F967" s="1" t="s">
        <v>32</v>
      </c>
      <c r="G967" s="1" t="s">
        <v>50</v>
      </c>
      <c r="H967">
        <v>3768650</v>
      </c>
      <c r="I967">
        <v>216605</v>
      </c>
      <c r="J967">
        <v>32767</v>
      </c>
      <c r="K967">
        <v>23675</v>
      </c>
      <c r="L967">
        <f>bbdd_Social_Media_Trends[[#This Row],[Likes]]+bbdd_Social_Media_Trends[[#This Row],[Shares]]+bbdd_Social_Media_Trends[[#This Row],[Comments]]</f>
        <v>273047</v>
      </c>
      <c r="M967">
        <f>bbdd_Social_Media_Trends[[#This Row],[Interactions]]/bbdd_Social_Media_Trends[[#This Row],[Views]]</f>
        <v>7.2452204370265214E-2</v>
      </c>
      <c r="N967" s="1" t="s">
        <v>29</v>
      </c>
      <c r="O967" s="4">
        <f t="shared" si="15"/>
        <v>0</v>
      </c>
    </row>
    <row r="968" spans="1:15" hidden="1">
      <c r="A968" s="1" t="s">
        <v>1008</v>
      </c>
      <c r="B968" s="2">
        <v>44925</v>
      </c>
      <c r="C968" s="13" t="str">
        <f>TEXT(bbdd_Social_Media_Trends[[#This Row],[Post_Date]],"aaaa-mm")</f>
        <v>2022-12</v>
      </c>
      <c r="D968" s="1" t="s">
        <v>18</v>
      </c>
      <c r="E968" s="1" t="s">
        <v>52</v>
      </c>
      <c r="F968" s="1" t="s">
        <v>47</v>
      </c>
      <c r="G968" s="1" t="s">
        <v>15</v>
      </c>
      <c r="H968">
        <v>1803252</v>
      </c>
      <c r="I968">
        <v>274745</v>
      </c>
      <c r="J968">
        <v>62197</v>
      </c>
      <c r="K968">
        <v>45341</v>
      </c>
      <c r="L968">
        <f>bbdd_Social_Media_Trends[[#This Row],[Likes]]+bbdd_Social_Media_Trends[[#This Row],[Shares]]+bbdd_Social_Media_Trends[[#This Row],[Comments]]</f>
        <v>382283</v>
      </c>
      <c r="M968">
        <f>bbdd_Social_Media_Trends[[#This Row],[Interactions]]/bbdd_Social_Media_Trends[[#This Row],[Views]]</f>
        <v>0.21199643754727571</v>
      </c>
      <c r="N968" s="1" t="s">
        <v>22</v>
      </c>
      <c r="O968" s="4">
        <f t="shared" si="15"/>
        <v>0</v>
      </c>
    </row>
    <row r="969" spans="1:15">
      <c r="A969" s="1" t="s">
        <v>1009</v>
      </c>
      <c r="B969" s="2">
        <v>44749</v>
      </c>
      <c r="C969" s="13" t="str">
        <f>TEXT(bbdd_Social_Media_Trends[[#This Row],[Post_Date]],"aaaa-mm")</f>
        <v>2022-07</v>
      </c>
      <c r="D969" s="1" t="s">
        <v>27</v>
      </c>
      <c r="E969" s="1" t="s">
        <v>49</v>
      </c>
      <c r="F969" s="1" t="s">
        <v>32</v>
      </c>
      <c r="G969" s="1" t="s">
        <v>37</v>
      </c>
      <c r="H969">
        <v>1489456</v>
      </c>
      <c r="I969">
        <v>446331</v>
      </c>
      <c r="J969">
        <v>87557</v>
      </c>
      <c r="K969">
        <v>47811</v>
      </c>
      <c r="L969">
        <f>bbdd_Social_Media_Trends[[#This Row],[Likes]]+bbdd_Social_Media_Trends[[#This Row],[Shares]]+bbdd_Social_Media_Trends[[#This Row],[Comments]]</f>
        <v>581699</v>
      </c>
      <c r="M969">
        <f>bbdd_Social_Media_Trends[[#This Row],[Interactions]]/bbdd_Social_Media_Trends[[#This Row],[Views]]</f>
        <v>0.39054460151894382</v>
      </c>
      <c r="N969" s="1" t="s">
        <v>29</v>
      </c>
      <c r="O969" s="4">
        <f t="shared" si="15"/>
        <v>0</v>
      </c>
    </row>
    <row r="970" spans="1:15" hidden="1">
      <c r="A970" s="1" t="s">
        <v>1010</v>
      </c>
      <c r="B970" s="2">
        <v>45161</v>
      </c>
      <c r="C970" s="13" t="str">
        <f>TEXT(bbdd_Social_Media_Trends[[#This Row],[Post_Date]],"aaaa-mm")</f>
        <v>2023-08</v>
      </c>
      <c r="D970" s="1" t="s">
        <v>18</v>
      </c>
      <c r="E970" s="1" t="s">
        <v>46</v>
      </c>
      <c r="F970" s="1" t="s">
        <v>41</v>
      </c>
      <c r="G970" s="1" t="s">
        <v>50</v>
      </c>
      <c r="H970">
        <v>3154913</v>
      </c>
      <c r="I970">
        <v>367384</v>
      </c>
      <c r="J970">
        <v>25852</v>
      </c>
      <c r="K970">
        <v>41170</v>
      </c>
      <c r="L970">
        <f>bbdd_Social_Media_Trends[[#This Row],[Likes]]+bbdd_Social_Media_Trends[[#This Row],[Shares]]+bbdd_Social_Media_Trends[[#This Row],[Comments]]</f>
        <v>434406</v>
      </c>
      <c r="M970">
        <f>bbdd_Social_Media_Trends[[#This Row],[Interactions]]/bbdd_Social_Media_Trends[[#This Row],[Views]]</f>
        <v>0.13769191099722877</v>
      </c>
      <c r="N970" s="1" t="s">
        <v>16</v>
      </c>
      <c r="O970" s="4">
        <f t="shared" si="15"/>
        <v>0</v>
      </c>
    </row>
    <row r="971" spans="1:15" hidden="1">
      <c r="A971" s="1" t="s">
        <v>1011</v>
      </c>
      <c r="B971" s="2">
        <v>44790</v>
      </c>
      <c r="C971" s="13" t="str">
        <f>TEXT(bbdd_Social_Media_Trends[[#This Row],[Post_Date]],"aaaa-mm")</f>
        <v>2022-08</v>
      </c>
      <c r="D971" s="1" t="s">
        <v>24</v>
      </c>
      <c r="E971" s="1" t="s">
        <v>35</v>
      </c>
      <c r="F971" s="1" t="s">
        <v>36</v>
      </c>
      <c r="G971" s="1" t="s">
        <v>15</v>
      </c>
      <c r="H971">
        <v>1554285</v>
      </c>
      <c r="I971">
        <v>452975</v>
      </c>
      <c r="J971">
        <v>22542</v>
      </c>
      <c r="K971">
        <v>29937</v>
      </c>
      <c r="L971">
        <f>bbdd_Social_Media_Trends[[#This Row],[Likes]]+bbdd_Social_Media_Trends[[#This Row],[Shares]]+bbdd_Social_Media_Trends[[#This Row],[Comments]]</f>
        <v>505454</v>
      </c>
      <c r="M971">
        <f>bbdd_Social_Media_Trends[[#This Row],[Interactions]]/bbdd_Social_Media_Trends[[#This Row],[Views]]</f>
        <v>0.32520033327221198</v>
      </c>
      <c r="N971" s="1" t="s">
        <v>16</v>
      </c>
      <c r="O971" s="4">
        <f t="shared" si="15"/>
        <v>0</v>
      </c>
    </row>
    <row r="972" spans="1:15" hidden="1">
      <c r="A972" s="1" t="s">
        <v>1012</v>
      </c>
      <c r="B972" s="2">
        <v>44895</v>
      </c>
      <c r="C972" s="13" t="str">
        <f>TEXT(bbdd_Social_Media_Trends[[#This Row],[Post_Date]],"aaaa-mm")</f>
        <v>2022-11</v>
      </c>
      <c r="D972" s="1" t="s">
        <v>18</v>
      </c>
      <c r="E972" s="1" t="s">
        <v>46</v>
      </c>
      <c r="F972" s="1" t="s">
        <v>41</v>
      </c>
      <c r="G972" s="1" t="s">
        <v>44</v>
      </c>
      <c r="H972">
        <v>1907181</v>
      </c>
      <c r="I972">
        <v>338676</v>
      </c>
      <c r="J972">
        <v>59140</v>
      </c>
      <c r="K972">
        <v>30282</v>
      </c>
      <c r="L972">
        <f>bbdd_Social_Media_Trends[[#This Row],[Likes]]+bbdd_Social_Media_Trends[[#This Row],[Shares]]+bbdd_Social_Media_Trends[[#This Row],[Comments]]</f>
        <v>428098</v>
      </c>
      <c r="M972">
        <f>bbdd_Social_Media_Trends[[#This Row],[Interactions]]/bbdd_Social_Media_Trends[[#This Row],[Views]]</f>
        <v>0.22446637209577905</v>
      </c>
      <c r="N972" s="1" t="s">
        <v>29</v>
      </c>
      <c r="O972" s="4">
        <f t="shared" si="15"/>
        <v>0</v>
      </c>
    </row>
    <row r="973" spans="1:15" hidden="1">
      <c r="A973" s="1" t="s">
        <v>1013</v>
      </c>
      <c r="B973" s="2">
        <v>44867</v>
      </c>
      <c r="C973" s="13" t="str">
        <f>TEXT(bbdd_Social_Media_Trends[[#This Row],[Post_Date]],"aaaa-mm")</f>
        <v>2022-11</v>
      </c>
      <c r="D973" s="1" t="s">
        <v>18</v>
      </c>
      <c r="E973" s="1" t="s">
        <v>31</v>
      </c>
      <c r="F973" s="1" t="s">
        <v>47</v>
      </c>
      <c r="G973" s="1" t="s">
        <v>28</v>
      </c>
      <c r="H973">
        <v>483039</v>
      </c>
      <c r="I973">
        <v>282741</v>
      </c>
      <c r="J973">
        <v>24926</v>
      </c>
      <c r="K973">
        <v>37989</v>
      </c>
      <c r="L973">
        <f>bbdd_Social_Media_Trends[[#This Row],[Likes]]+bbdd_Social_Media_Trends[[#This Row],[Shares]]+bbdd_Social_Media_Trends[[#This Row],[Comments]]</f>
        <v>345656</v>
      </c>
      <c r="M973">
        <f>bbdd_Social_Media_Trends[[#This Row],[Interactions]]/bbdd_Social_Media_Trends[[#This Row],[Views]]</f>
        <v>0.71558611209446854</v>
      </c>
      <c r="N973" s="1" t="s">
        <v>29</v>
      </c>
      <c r="O973" s="4">
        <f t="shared" si="15"/>
        <v>0</v>
      </c>
    </row>
    <row r="974" spans="1:15">
      <c r="A974" s="1" t="s">
        <v>1014</v>
      </c>
      <c r="B974" s="2">
        <v>44674</v>
      </c>
      <c r="C974" s="13" t="str">
        <f>TEXT(bbdd_Social_Media_Trends[[#This Row],[Post_Date]],"aaaa-mm")</f>
        <v>2022-04</v>
      </c>
      <c r="D974" s="1" t="s">
        <v>27</v>
      </c>
      <c r="E974" s="1" t="s">
        <v>52</v>
      </c>
      <c r="F974" s="1" t="s">
        <v>47</v>
      </c>
      <c r="G974" s="1" t="s">
        <v>37</v>
      </c>
      <c r="H974">
        <v>4822353</v>
      </c>
      <c r="I974">
        <v>247730</v>
      </c>
      <c r="J974">
        <v>44555</v>
      </c>
      <c r="K974">
        <v>34043</v>
      </c>
      <c r="L974">
        <f>bbdd_Social_Media_Trends[[#This Row],[Likes]]+bbdd_Social_Media_Trends[[#This Row],[Shares]]+bbdd_Social_Media_Trends[[#This Row],[Comments]]</f>
        <v>326328</v>
      </c>
      <c r="M974">
        <f>bbdd_Social_Media_Trends[[#This Row],[Interactions]]/bbdd_Social_Media_Trends[[#This Row],[Views]]</f>
        <v>6.7669869874727132E-2</v>
      </c>
      <c r="N974" s="1" t="s">
        <v>29</v>
      </c>
      <c r="O974" s="4">
        <f t="shared" si="15"/>
        <v>0</v>
      </c>
    </row>
    <row r="975" spans="1:15" hidden="1">
      <c r="A975" s="1" t="s">
        <v>1015</v>
      </c>
      <c r="B975" s="2">
        <v>44934</v>
      </c>
      <c r="C975" s="13" t="str">
        <f>TEXT(bbdd_Social_Media_Trends[[#This Row],[Post_Date]],"aaaa-mm")</f>
        <v>2023-01</v>
      </c>
      <c r="D975" s="1" t="s">
        <v>24</v>
      </c>
      <c r="E975" s="1" t="s">
        <v>52</v>
      </c>
      <c r="F975" s="1" t="s">
        <v>41</v>
      </c>
      <c r="G975" s="1" t="s">
        <v>37</v>
      </c>
      <c r="H975">
        <v>4029198</v>
      </c>
      <c r="I975">
        <v>466975</v>
      </c>
      <c r="J975">
        <v>67045</v>
      </c>
      <c r="K975">
        <v>10147</v>
      </c>
      <c r="L975">
        <f>bbdd_Social_Media_Trends[[#This Row],[Likes]]+bbdd_Social_Media_Trends[[#This Row],[Shares]]+bbdd_Social_Media_Trends[[#This Row],[Comments]]</f>
        <v>544167</v>
      </c>
      <c r="M975">
        <f>bbdd_Social_Media_Trends[[#This Row],[Interactions]]/bbdd_Social_Media_Trends[[#This Row],[Views]]</f>
        <v>0.13505590938941198</v>
      </c>
      <c r="N975" s="1" t="s">
        <v>22</v>
      </c>
      <c r="O975" s="4">
        <f t="shared" si="15"/>
        <v>0</v>
      </c>
    </row>
    <row r="976" spans="1:15">
      <c r="A976" s="1" t="s">
        <v>1016</v>
      </c>
      <c r="B976" s="2">
        <v>44591</v>
      </c>
      <c r="C976" s="13" t="str">
        <f>TEXT(bbdd_Social_Media_Trends[[#This Row],[Post_Date]],"aaaa-mm")</f>
        <v>2022-01</v>
      </c>
      <c r="D976" s="1" t="s">
        <v>27</v>
      </c>
      <c r="E976" s="1" t="s">
        <v>52</v>
      </c>
      <c r="F976" s="1" t="s">
        <v>47</v>
      </c>
      <c r="G976" s="1" t="s">
        <v>44</v>
      </c>
      <c r="H976">
        <v>69120</v>
      </c>
      <c r="I976">
        <v>45620</v>
      </c>
      <c r="J976">
        <v>52454</v>
      </c>
      <c r="K976">
        <v>12605</v>
      </c>
      <c r="L976">
        <f>bbdd_Social_Media_Trends[[#This Row],[Likes]]+bbdd_Social_Media_Trends[[#This Row],[Shares]]+bbdd_Social_Media_Trends[[#This Row],[Comments]]</f>
        <v>110679</v>
      </c>
      <c r="M976">
        <f>bbdd_Social_Media_Trends[[#This Row],[Interactions]]/bbdd_Social_Media_Trends[[#This Row],[Views]]</f>
        <v>1.6012586805555555</v>
      </c>
      <c r="N976" s="1" t="s">
        <v>22</v>
      </c>
      <c r="O976" s="4">
        <f t="shared" si="15"/>
        <v>0</v>
      </c>
    </row>
    <row r="977" spans="1:15" hidden="1">
      <c r="A977" s="1" t="s">
        <v>1017</v>
      </c>
      <c r="B977" s="2">
        <v>45272</v>
      </c>
      <c r="C977" s="13" t="str">
        <f>TEXT(bbdd_Social_Media_Trends[[#This Row],[Post_Date]],"aaaa-mm")</f>
        <v>2023-12</v>
      </c>
      <c r="D977" s="1" t="s">
        <v>18</v>
      </c>
      <c r="E977" s="1" t="s">
        <v>52</v>
      </c>
      <c r="F977" s="1" t="s">
        <v>20</v>
      </c>
      <c r="G977" s="1" t="s">
        <v>37</v>
      </c>
      <c r="H977">
        <v>2533284</v>
      </c>
      <c r="I977">
        <v>189339</v>
      </c>
      <c r="J977">
        <v>96463</v>
      </c>
      <c r="K977">
        <v>9657</v>
      </c>
      <c r="L977">
        <f>bbdd_Social_Media_Trends[[#This Row],[Likes]]+bbdd_Social_Media_Trends[[#This Row],[Shares]]+bbdd_Social_Media_Trends[[#This Row],[Comments]]</f>
        <v>295459</v>
      </c>
      <c r="M977">
        <f>bbdd_Social_Media_Trends[[#This Row],[Interactions]]/bbdd_Social_Media_Trends[[#This Row],[Views]]</f>
        <v>0.11663082386341207</v>
      </c>
      <c r="N977" s="1" t="s">
        <v>29</v>
      </c>
      <c r="O977" s="4">
        <f t="shared" si="15"/>
        <v>0</v>
      </c>
    </row>
    <row r="978" spans="1:15" hidden="1">
      <c r="A978" s="1" t="s">
        <v>1018</v>
      </c>
      <c r="B978" s="2">
        <v>45111</v>
      </c>
      <c r="C978" s="13" t="str">
        <f>TEXT(bbdd_Social_Media_Trends[[#This Row],[Post_Date]],"aaaa-mm")</f>
        <v>2023-07</v>
      </c>
      <c r="D978" s="1" t="s">
        <v>18</v>
      </c>
      <c r="E978" s="1" t="s">
        <v>49</v>
      </c>
      <c r="F978" s="1" t="s">
        <v>32</v>
      </c>
      <c r="G978" s="1" t="s">
        <v>50</v>
      </c>
      <c r="H978">
        <v>1444784</v>
      </c>
      <c r="I978">
        <v>440354</v>
      </c>
      <c r="J978">
        <v>41263</v>
      </c>
      <c r="K978">
        <v>32270</v>
      </c>
      <c r="L978">
        <f>bbdd_Social_Media_Trends[[#This Row],[Likes]]+bbdd_Social_Media_Trends[[#This Row],[Shares]]+bbdd_Social_Media_Trends[[#This Row],[Comments]]</f>
        <v>513887</v>
      </c>
      <c r="M978">
        <f>bbdd_Social_Media_Trends[[#This Row],[Interactions]]/bbdd_Social_Media_Trends[[#This Row],[Views]]</f>
        <v>0.35568430990376415</v>
      </c>
      <c r="N978" s="1" t="s">
        <v>29</v>
      </c>
      <c r="O978" s="4">
        <f t="shared" si="15"/>
        <v>0</v>
      </c>
    </row>
    <row r="979" spans="1:15">
      <c r="A979" s="1" t="s">
        <v>1019</v>
      </c>
      <c r="B979" s="2">
        <v>44953</v>
      </c>
      <c r="C979" s="13" t="str">
        <f>TEXT(bbdd_Social_Media_Trends[[#This Row],[Post_Date]],"aaaa-mm")</f>
        <v>2023-01</v>
      </c>
      <c r="D979" s="1" t="s">
        <v>27</v>
      </c>
      <c r="E979" s="1" t="s">
        <v>19</v>
      </c>
      <c r="F979" s="1" t="s">
        <v>20</v>
      </c>
      <c r="G979" s="1" t="s">
        <v>25</v>
      </c>
      <c r="H979">
        <v>1174310</v>
      </c>
      <c r="I979">
        <v>237235</v>
      </c>
      <c r="J979">
        <v>78681</v>
      </c>
      <c r="K979">
        <v>17776</v>
      </c>
      <c r="L979">
        <f>bbdd_Social_Media_Trends[[#This Row],[Likes]]+bbdd_Social_Media_Trends[[#This Row],[Shares]]+bbdd_Social_Media_Trends[[#This Row],[Comments]]</f>
        <v>333692</v>
      </c>
      <c r="M979">
        <f>bbdd_Social_Media_Trends[[#This Row],[Interactions]]/bbdd_Social_Media_Trends[[#This Row],[Views]]</f>
        <v>0.28416005995009835</v>
      </c>
      <c r="N979" s="1" t="s">
        <v>16</v>
      </c>
      <c r="O979" s="4">
        <f t="shared" si="15"/>
        <v>0</v>
      </c>
    </row>
    <row r="980" spans="1:15" hidden="1">
      <c r="A980" s="1" t="s">
        <v>1020</v>
      </c>
      <c r="B980" s="2">
        <v>44572</v>
      </c>
      <c r="C980" s="13" t="str">
        <f>TEXT(bbdd_Social_Media_Trends[[#This Row],[Post_Date]],"aaaa-mm")</f>
        <v>2022-01</v>
      </c>
      <c r="D980" s="1" t="s">
        <v>24</v>
      </c>
      <c r="E980" s="1" t="s">
        <v>46</v>
      </c>
      <c r="F980" s="1" t="s">
        <v>14</v>
      </c>
      <c r="G980" s="1" t="s">
        <v>21</v>
      </c>
      <c r="H980">
        <v>1803388</v>
      </c>
      <c r="I980">
        <v>484300</v>
      </c>
      <c r="J980">
        <v>31088</v>
      </c>
      <c r="K980">
        <v>15886</v>
      </c>
      <c r="L980">
        <f>bbdd_Social_Media_Trends[[#This Row],[Likes]]+bbdd_Social_Media_Trends[[#This Row],[Shares]]+bbdd_Social_Media_Trends[[#This Row],[Comments]]</f>
        <v>531274</v>
      </c>
      <c r="M980">
        <f>bbdd_Social_Media_Trends[[#This Row],[Interactions]]/bbdd_Social_Media_Trends[[#This Row],[Views]]</f>
        <v>0.29459772383979488</v>
      </c>
      <c r="N980" s="1" t="s">
        <v>22</v>
      </c>
      <c r="O980" s="4">
        <f t="shared" si="15"/>
        <v>0</v>
      </c>
    </row>
    <row r="981" spans="1:15" hidden="1">
      <c r="A981" s="1" t="s">
        <v>1021</v>
      </c>
      <c r="B981" s="2">
        <v>44718</v>
      </c>
      <c r="C981" s="13" t="str">
        <f>TEXT(bbdd_Social_Media_Trends[[#This Row],[Post_Date]],"aaaa-mm")</f>
        <v>2022-06</v>
      </c>
      <c r="D981" s="1" t="s">
        <v>12</v>
      </c>
      <c r="E981" s="1" t="s">
        <v>57</v>
      </c>
      <c r="F981" s="1" t="s">
        <v>20</v>
      </c>
      <c r="G981" s="1" t="s">
        <v>37</v>
      </c>
      <c r="H981">
        <v>1517604</v>
      </c>
      <c r="I981">
        <v>160995</v>
      </c>
      <c r="J981">
        <v>69788</v>
      </c>
      <c r="K981">
        <v>23037</v>
      </c>
      <c r="L981">
        <f>bbdd_Social_Media_Trends[[#This Row],[Likes]]+bbdd_Social_Media_Trends[[#This Row],[Shares]]+bbdd_Social_Media_Trends[[#This Row],[Comments]]</f>
        <v>253820</v>
      </c>
      <c r="M981">
        <f>bbdd_Social_Media_Trends[[#This Row],[Interactions]]/bbdd_Social_Media_Trends[[#This Row],[Views]]</f>
        <v>0.16725048168033294</v>
      </c>
      <c r="N981" s="1" t="s">
        <v>16</v>
      </c>
      <c r="O981" s="4">
        <f t="shared" si="15"/>
        <v>0</v>
      </c>
    </row>
    <row r="982" spans="1:15" hidden="1">
      <c r="A982" s="1" t="s">
        <v>1022</v>
      </c>
      <c r="B982" s="2">
        <v>44670</v>
      </c>
      <c r="C982" s="13" t="str">
        <f>TEXT(bbdd_Social_Media_Trends[[#This Row],[Post_Date]],"aaaa-mm")</f>
        <v>2022-04</v>
      </c>
      <c r="D982" s="1" t="s">
        <v>12</v>
      </c>
      <c r="E982" s="1" t="s">
        <v>52</v>
      </c>
      <c r="F982" s="1" t="s">
        <v>36</v>
      </c>
      <c r="G982" s="1" t="s">
        <v>25</v>
      </c>
      <c r="H982">
        <v>2746993</v>
      </c>
      <c r="I982">
        <v>39549</v>
      </c>
      <c r="J982">
        <v>53941</v>
      </c>
      <c r="K982">
        <v>13070</v>
      </c>
      <c r="L982">
        <f>bbdd_Social_Media_Trends[[#This Row],[Likes]]+bbdd_Social_Media_Trends[[#This Row],[Shares]]+bbdd_Social_Media_Trends[[#This Row],[Comments]]</f>
        <v>106560</v>
      </c>
      <c r="M982">
        <f>bbdd_Social_Media_Trends[[#This Row],[Interactions]]/bbdd_Social_Media_Trends[[#This Row],[Views]]</f>
        <v>3.8791507659466186E-2</v>
      </c>
      <c r="N982" s="1" t="s">
        <v>29</v>
      </c>
      <c r="O982" s="4">
        <f t="shared" si="15"/>
        <v>0</v>
      </c>
    </row>
    <row r="983" spans="1:15" hidden="1">
      <c r="A983" s="1" t="s">
        <v>1023</v>
      </c>
      <c r="B983" s="2">
        <v>45174</v>
      </c>
      <c r="C983" s="13" t="str">
        <f>TEXT(bbdd_Social_Media_Trends[[#This Row],[Post_Date]],"aaaa-mm")</f>
        <v>2023-09</v>
      </c>
      <c r="D983" s="1" t="s">
        <v>12</v>
      </c>
      <c r="E983" s="1" t="s">
        <v>49</v>
      </c>
      <c r="F983" s="1" t="s">
        <v>32</v>
      </c>
      <c r="G983" s="1" t="s">
        <v>44</v>
      </c>
      <c r="H983">
        <v>4312799</v>
      </c>
      <c r="I983">
        <v>395984</v>
      </c>
      <c r="J983">
        <v>12729</v>
      </c>
      <c r="K983">
        <v>37191</v>
      </c>
      <c r="L983">
        <f>bbdd_Social_Media_Trends[[#This Row],[Likes]]+bbdd_Social_Media_Trends[[#This Row],[Shares]]+bbdd_Social_Media_Trends[[#This Row],[Comments]]</f>
        <v>445904</v>
      </c>
      <c r="M983">
        <f>bbdd_Social_Media_Trends[[#This Row],[Interactions]]/bbdd_Social_Media_Trends[[#This Row],[Views]]</f>
        <v>0.10339086055250894</v>
      </c>
      <c r="N983" s="1" t="s">
        <v>22</v>
      </c>
      <c r="O983" s="4">
        <f t="shared" si="15"/>
        <v>0</v>
      </c>
    </row>
    <row r="984" spans="1:15" hidden="1">
      <c r="A984" s="1" t="s">
        <v>1024</v>
      </c>
      <c r="B984" s="2">
        <v>44806</v>
      </c>
      <c r="C984" s="13" t="str">
        <f>TEXT(bbdd_Social_Media_Trends[[#This Row],[Post_Date]],"aaaa-mm")</f>
        <v>2022-09</v>
      </c>
      <c r="D984" s="1" t="s">
        <v>12</v>
      </c>
      <c r="E984" s="1" t="s">
        <v>52</v>
      </c>
      <c r="F984" s="1" t="s">
        <v>20</v>
      </c>
      <c r="G984" s="1" t="s">
        <v>50</v>
      </c>
      <c r="H984">
        <v>3269647</v>
      </c>
      <c r="I984">
        <v>395557</v>
      </c>
      <c r="J984">
        <v>90552</v>
      </c>
      <c r="K984">
        <v>37531</v>
      </c>
      <c r="L984">
        <f>bbdd_Social_Media_Trends[[#This Row],[Likes]]+bbdd_Social_Media_Trends[[#This Row],[Shares]]+bbdd_Social_Media_Trends[[#This Row],[Comments]]</f>
        <v>523640</v>
      </c>
      <c r="M984">
        <f>bbdd_Social_Media_Trends[[#This Row],[Interactions]]/bbdd_Social_Media_Trends[[#This Row],[Views]]</f>
        <v>0.16015184513802255</v>
      </c>
      <c r="N984" s="1" t="s">
        <v>22</v>
      </c>
      <c r="O984" s="4">
        <f t="shared" si="15"/>
        <v>0</v>
      </c>
    </row>
    <row r="985" spans="1:15" hidden="1">
      <c r="A985" s="1" t="s">
        <v>1025</v>
      </c>
      <c r="B985" s="2">
        <v>44693</v>
      </c>
      <c r="C985" s="13" t="str">
        <f>TEXT(bbdd_Social_Media_Trends[[#This Row],[Post_Date]],"aaaa-mm")</f>
        <v>2022-05</v>
      </c>
      <c r="D985" s="1" t="s">
        <v>24</v>
      </c>
      <c r="E985" s="1" t="s">
        <v>35</v>
      </c>
      <c r="F985" s="1" t="s">
        <v>47</v>
      </c>
      <c r="G985" s="1" t="s">
        <v>15</v>
      </c>
      <c r="H985">
        <v>3327043</v>
      </c>
      <c r="I985">
        <v>459898</v>
      </c>
      <c r="J985">
        <v>8577</v>
      </c>
      <c r="K985">
        <v>4560</v>
      </c>
      <c r="L985">
        <f>bbdd_Social_Media_Trends[[#This Row],[Likes]]+bbdd_Social_Media_Trends[[#This Row],[Shares]]+bbdd_Social_Media_Trends[[#This Row],[Comments]]</f>
        <v>473035</v>
      </c>
      <c r="M985">
        <f>bbdd_Social_Media_Trends[[#This Row],[Interactions]]/bbdd_Social_Media_Trends[[#This Row],[Views]]</f>
        <v>0.14217880562409321</v>
      </c>
      <c r="N985" s="1" t="s">
        <v>22</v>
      </c>
      <c r="O985" s="4">
        <f t="shared" si="15"/>
        <v>0</v>
      </c>
    </row>
    <row r="986" spans="1:15" hidden="1">
      <c r="A986" s="1" t="s">
        <v>1026</v>
      </c>
      <c r="B986" s="2">
        <v>44767</v>
      </c>
      <c r="C986" s="13" t="str">
        <f>TEXT(bbdd_Social_Media_Trends[[#This Row],[Post_Date]],"aaaa-mm")</f>
        <v>2022-07</v>
      </c>
      <c r="D986" s="1" t="s">
        <v>12</v>
      </c>
      <c r="E986" s="1" t="s">
        <v>57</v>
      </c>
      <c r="F986" s="1" t="s">
        <v>20</v>
      </c>
      <c r="G986" s="1" t="s">
        <v>44</v>
      </c>
      <c r="H986">
        <v>3590490</v>
      </c>
      <c r="I986">
        <v>177470</v>
      </c>
      <c r="J986">
        <v>69628</v>
      </c>
      <c r="K986">
        <v>13394</v>
      </c>
      <c r="L986">
        <f>bbdd_Social_Media_Trends[[#This Row],[Likes]]+bbdd_Social_Media_Trends[[#This Row],[Shares]]+bbdd_Social_Media_Trends[[#This Row],[Comments]]</f>
        <v>260492</v>
      </c>
      <c r="M986">
        <f>bbdd_Social_Media_Trends[[#This Row],[Interactions]]/bbdd_Social_Media_Trends[[#This Row],[Views]]</f>
        <v>7.2550543240616189E-2</v>
      </c>
      <c r="N986" s="1" t="s">
        <v>16</v>
      </c>
      <c r="O986" s="4">
        <f t="shared" si="15"/>
        <v>0</v>
      </c>
    </row>
    <row r="987" spans="1:15" hidden="1">
      <c r="A987" s="1" t="s">
        <v>1027</v>
      </c>
      <c r="B987" s="2">
        <v>45028</v>
      </c>
      <c r="C987" s="13" t="str">
        <f>TEXT(bbdd_Social_Media_Trends[[#This Row],[Post_Date]],"aaaa-mm")</f>
        <v>2023-04</v>
      </c>
      <c r="D987" s="1" t="s">
        <v>18</v>
      </c>
      <c r="E987" s="1" t="s">
        <v>35</v>
      </c>
      <c r="F987" s="1" t="s">
        <v>14</v>
      </c>
      <c r="G987" s="1" t="s">
        <v>21</v>
      </c>
      <c r="H987">
        <v>2109687</v>
      </c>
      <c r="I987">
        <v>81944</v>
      </c>
      <c r="J987">
        <v>74586</v>
      </c>
      <c r="K987">
        <v>22335</v>
      </c>
      <c r="L987">
        <f>bbdd_Social_Media_Trends[[#This Row],[Likes]]+bbdd_Social_Media_Trends[[#This Row],[Shares]]+bbdd_Social_Media_Trends[[#This Row],[Comments]]</f>
        <v>178865</v>
      </c>
      <c r="M987">
        <f>bbdd_Social_Media_Trends[[#This Row],[Interactions]]/bbdd_Social_Media_Trends[[#This Row],[Views]]</f>
        <v>8.4782718953095887E-2</v>
      </c>
      <c r="N987" s="1" t="s">
        <v>16</v>
      </c>
      <c r="O987" s="4">
        <f t="shared" si="15"/>
        <v>0</v>
      </c>
    </row>
    <row r="988" spans="1:15" hidden="1">
      <c r="A988" s="1" t="s">
        <v>1028</v>
      </c>
      <c r="B988" s="2">
        <v>44620</v>
      </c>
      <c r="C988" s="13" t="str">
        <f>TEXT(bbdd_Social_Media_Trends[[#This Row],[Post_Date]],"aaaa-mm")</f>
        <v>2022-02</v>
      </c>
      <c r="D988" s="1" t="s">
        <v>24</v>
      </c>
      <c r="E988" s="1" t="s">
        <v>57</v>
      </c>
      <c r="F988" s="1" t="s">
        <v>32</v>
      </c>
      <c r="G988" s="1" t="s">
        <v>25</v>
      </c>
      <c r="H988">
        <v>4842053</v>
      </c>
      <c r="I988">
        <v>171073</v>
      </c>
      <c r="J988">
        <v>74732</v>
      </c>
      <c r="K988">
        <v>42889</v>
      </c>
      <c r="L988">
        <f>bbdd_Social_Media_Trends[[#This Row],[Likes]]+bbdd_Social_Media_Trends[[#This Row],[Shares]]+bbdd_Social_Media_Trends[[#This Row],[Comments]]</f>
        <v>288694</v>
      </c>
      <c r="M988">
        <f>bbdd_Social_Media_Trends[[#This Row],[Interactions]]/bbdd_Social_Media_Trends[[#This Row],[Views]]</f>
        <v>5.9622230487770371E-2</v>
      </c>
      <c r="N988" s="1" t="s">
        <v>22</v>
      </c>
      <c r="O988" s="4">
        <f t="shared" si="15"/>
        <v>0</v>
      </c>
    </row>
    <row r="989" spans="1:15" hidden="1">
      <c r="A989" s="1" t="s">
        <v>1029</v>
      </c>
      <c r="B989" s="2">
        <v>45235</v>
      </c>
      <c r="C989" s="13" t="str">
        <f>TEXT(bbdd_Social_Media_Trends[[#This Row],[Post_Date]],"aaaa-mm")</f>
        <v>2023-11</v>
      </c>
      <c r="D989" s="1" t="s">
        <v>18</v>
      </c>
      <c r="E989" s="1" t="s">
        <v>31</v>
      </c>
      <c r="F989" s="1" t="s">
        <v>41</v>
      </c>
      <c r="G989" s="1" t="s">
        <v>28</v>
      </c>
      <c r="H989">
        <v>2352184</v>
      </c>
      <c r="I989">
        <v>486228</v>
      </c>
      <c r="J989">
        <v>59382</v>
      </c>
      <c r="K989">
        <v>26190</v>
      </c>
      <c r="L989">
        <f>bbdd_Social_Media_Trends[[#This Row],[Likes]]+bbdd_Social_Media_Trends[[#This Row],[Shares]]+bbdd_Social_Media_Trends[[#This Row],[Comments]]</f>
        <v>571800</v>
      </c>
      <c r="M989">
        <f>bbdd_Social_Media_Trends[[#This Row],[Interactions]]/bbdd_Social_Media_Trends[[#This Row],[Views]]</f>
        <v>0.24309322740057751</v>
      </c>
      <c r="N989" s="1" t="s">
        <v>22</v>
      </c>
      <c r="O989" s="4">
        <f t="shared" si="15"/>
        <v>0</v>
      </c>
    </row>
    <row r="990" spans="1:15" hidden="1">
      <c r="A990" s="1" t="s">
        <v>1030</v>
      </c>
      <c r="B990" s="2">
        <v>44714</v>
      </c>
      <c r="C990" s="13" t="str">
        <f>TEXT(bbdd_Social_Media_Trends[[#This Row],[Post_Date]],"aaaa-mm")</f>
        <v>2022-06</v>
      </c>
      <c r="D990" s="1" t="s">
        <v>24</v>
      </c>
      <c r="E990" s="1" t="s">
        <v>35</v>
      </c>
      <c r="F990" s="1" t="s">
        <v>14</v>
      </c>
      <c r="G990" s="1" t="s">
        <v>25</v>
      </c>
      <c r="H990">
        <v>4485225</v>
      </c>
      <c r="I990">
        <v>201005</v>
      </c>
      <c r="J990">
        <v>32520</v>
      </c>
      <c r="K990">
        <v>47972</v>
      </c>
      <c r="L990">
        <f>bbdd_Social_Media_Trends[[#This Row],[Likes]]+bbdd_Social_Media_Trends[[#This Row],[Shares]]+bbdd_Social_Media_Trends[[#This Row],[Comments]]</f>
        <v>281497</v>
      </c>
      <c r="M990">
        <f>bbdd_Social_Media_Trends[[#This Row],[Interactions]]/bbdd_Social_Media_Trends[[#This Row],[Views]]</f>
        <v>6.2760954021258683E-2</v>
      </c>
      <c r="N990" s="1" t="s">
        <v>22</v>
      </c>
      <c r="O990" s="4">
        <f t="shared" si="15"/>
        <v>0</v>
      </c>
    </row>
    <row r="991" spans="1:15" hidden="1">
      <c r="A991" s="1" t="s">
        <v>1031</v>
      </c>
      <c r="B991" s="2">
        <v>45075</v>
      </c>
      <c r="C991" s="13" t="str">
        <f>TEXT(bbdd_Social_Media_Trends[[#This Row],[Post_Date]],"aaaa-mm")</f>
        <v>2023-05</v>
      </c>
      <c r="D991" s="1" t="s">
        <v>24</v>
      </c>
      <c r="E991" s="1" t="s">
        <v>59</v>
      </c>
      <c r="F991" s="1" t="s">
        <v>41</v>
      </c>
      <c r="G991" s="1" t="s">
        <v>37</v>
      </c>
      <c r="H991">
        <v>2061327</v>
      </c>
      <c r="I991">
        <v>471049</v>
      </c>
      <c r="J991">
        <v>25198</v>
      </c>
      <c r="K991">
        <v>1014</v>
      </c>
      <c r="L991">
        <f>bbdd_Social_Media_Trends[[#This Row],[Likes]]+bbdd_Social_Media_Trends[[#This Row],[Shares]]+bbdd_Social_Media_Trends[[#This Row],[Comments]]</f>
        <v>497261</v>
      </c>
      <c r="M991">
        <f>bbdd_Social_Media_Trends[[#This Row],[Interactions]]/bbdd_Social_Media_Trends[[#This Row],[Views]]</f>
        <v>0.24123343845978829</v>
      </c>
      <c r="N991" s="1" t="s">
        <v>29</v>
      </c>
      <c r="O991" s="4">
        <f t="shared" si="15"/>
        <v>0</v>
      </c>
    </row>
    <row r="992" spans="1:15" hidden="1">
      <c r="A992" s="1" t="s">
        <v>1032</v>
      </c>
      <c r="B992" s="2">
        <v>45222</v>
      </c>
      <c r="C992" s="13" t="str">
        <f>TEXT(bbdd_Social_Media_Trends[[#This Row],[Post_Date]],"aaaa-mm")</f>
        <v>2023-10</v>
      </c>
      <c r="D992" s="1" t="s">
        <v>24</v>
      </c>
      <c r="E992" s="1" t="s">
        <v>19</v>
      </c>
      <c r="F992" s="1" t="s">
        <v>20</v>
      </c>
      <c r="G992" s="1" t="s">
        <v>44</v>
      </c>
      <c r="H992">
        <v>1618201</v>
      </c>
      <c r="I992">
        <v>485204</v>
      </c>
      <c r="J992">
        <v>92660</v>
      </c>
      <c r="K992">
        <v>8526</v>
      </c>
      <c r="L992">
        <f>bbdd_Social_Media_Trends[[#This Row],[Likes]]+bbdd_Social_Media_Trends[[#This Row],[Shares]]+bbdd_Social_Media_Trends[[#This Row],[Comments]]</f>
        <v>586390</v>
      </c>
      <c r="M992">
        <f>bbdd_Social_Media_Trends[[#This Row],[Interactions]]/bbdd_Social_Media_Trends[[#This Row],[Views]]</f>
        <v>0.36237154716873859</v>
      </c>
      <c r="N992" s="1" t="s">
        <v>22</v>
      </c>
      <c r="O992" s="4">
        <f t="shared" si="15"/>
        <v>0</v>
      </c>
    </row>
    <row r="993" spans="1:15">
      <c r="A993" s="1" t="s">
        <v>1033</v>
      </c>
      <c r="B993" s="2">
        <v>44997</v>
      </c>
      <c r="C993" s="13" t="str">
        <f>TEXT(bbdd_Social_Media_Trends[[#This Row],[Post_Date]],"aaaa-mm")</f>
        <v>2023-03</v>
      </c>
      <c r="D993" s="1" t="s">
        <v>27</v>
      </c>
      <c r="E993" s="1" t="s">
        <v>52</v>
      </c>
      <c r="F993" s="1" t="s">
        <v>41</v>
      </c>
      <c r="G993" s="1" t="s">
        <v>28</v>
      </c>
      <c r="H993">
        <v>1740011</v>
      </c>
      <c r="I993">
        <v>394641</v>
      </c>
      <c r="J993">
        <v>25434</v>
      </c>
      <c r="K993">
        <v>40742</v>
      </c>
      <c r="L993">
        <f>bbdd_Social_Media_Trends[[#This Row],[Likes]]+bbdd_Social_Media_Trends[[#This Row],[Shares]]+bbdd_Social_Media_Trends[[#This Row],[Comments]]</f>
        <v>460817</v>
      </c>
      <c r="M993">
        <f>bbdd_Social_Media_Trends[[#This Row],[Interactions]]/bbdd_Social_Media_Trends[[#This Row],[Views]]</f>
        <v>0.26483568207327424</v>
      </c>
      <c r="N993" s="1" t="s">
        <v>22</v>
      </c>
      <c r="O993" s="4">
        <f t="shared" si="15"/>
        <v>0</v>
      </c>
    </row>
    <row r="994" spans="1:15" hidden="1">
      <c r="A994" s="1" t="s">
        <v>1034</v>
      </c>
      <c r="B994" s="2">
        <v>44860</v>
      </c>
      <c r="C994" s="13" t="str">
        <f>TEXT(bbdd_Social_Media_Trends[[#This Row],[Post_Date]],"aaaa-mm")</f>
        <v>2022-10</v>
      </c>
      <c r="D994" s="1" t="s">
        <v>24</v>
      </c>
      <c r="E994" s="1" t="s">
        <v>46</v>
      </c>
      <c r="F994" s="1" t="s">
        <v>32</v>
      </c>
      <c r="G994" s="1" t="s">
        <v>44</v>
      </c>
      <c r="H994">
        <v>3104601</v>
      </c>
      <c r="I994">
        <v>401463</v>
      </c>
      <c r="J994">
        <v>50057</v>
      </c>
      <c r="K994">
        <v>4663</v>
      </c>
      <c r="L994">
        <f>bbdd_Social_Media_Trends[[#This Row],[Likes]]+bbdd_Social_Media_Trends[[#This Row],[Shares]]+bbdd_Social_Media_Trends[[#This Row],[Comments]]</f>
        <v>456183</v>
      </c>
      <c r="M994">
        <f>bbdd_Social_Media_Trends[[#This Row],[Interactions]]/bbdd_Social_Media_Trends[[#This Row],[Views]]</f>
        <v>0.14693772243196468</v>
      </c>
      <c r="N994" s="1" t="s">
        <v>29</v>
      </c>
      <c r="O994" s="4">
        <f t="shared" si="15"/>
        <v>0</v>
      </c>
    </row>
    <row r="995" spans="1:15">
      <c r="A995" s="1" t="s">
        <v>1035</v>
      </c>
      <c r="B995" s="2">
        <v>44652</v>
      </c>
      <c r="C995" s="13" t="str">
        <f>TEXT(bbdd_Social_Media_Trends[[#This Row],[Post_Date]],"aaaa-mm")</f>
        <v>2022-04</v>
      </c>
      <c r="D995" s="1" t="s">
        <v>27</v>
      </c>
      <c r="E995" s="1" t="s">
        <v>31</v>
      </c>
      <c r="F995" s="1" t="s">
        <v>20</v>
      </c>
      <c r="G995" s="1" t="s">
        <v>44</v>
      </c>
      <c r="H995">
        <v>2924425</v>
      </c>
      <c r="I995">
        <v>56074</v>
      </c>
      <c r="J995">
        <v>82482</v>
      </c>
      <c r="K995">
        <v>19622</v>
      </c>
      <c r="L995">
        <f>bbdd_Social_Media_Trends[[#This Row],[Likes]]+bbdd_Social_Media_Trends[[#This Row],[Shares]]+bbdd_Social_Media_Trends[[#This Row],[Comments]]</f>
        <v>158178</v>
      </c>
      <c r="M995">
        <f>bbdd_Social_Media_Trends[[#This Row],[Interactions]]/bbdd_Social_Media_Trends[[#This Row],[Views]]</f>
        <v>5.4088581516024518E-2</v>
      </c>
      <c r="N995" s="1" t="s">
        <v>22</v>
      </c>
      <c r="O995" s="4">
        <f t="shared" si="15"/>
        <v>0</v>
      </c>
    </row>
    <row r="996" spans="1:15" hidden="1">
      <c r="A996" s="1" t="s">
        <v>1036</v>
      </c>
      <c r="B996" s="2">
        <v>44825</v>
      </c>
      <c r="C996" s="13" t="str">
        <f>TEXT(bbdd_Social_Media_Trends[[#This Row],[Post_Date]],"aaaa-mm")</f>
        <v>2022-09</v>
      </c>
      <c r="D996" s="1" t="s">
        <v>12</v>
      </c>
      <c r="E996" s="1" t="s">
        <v>39</v>
      </c>
      <c r="F996" s="1" t="s">
        <v>47</v>
      </c>
      <c r="G996" s="1" t="s">
        <v>44</v>
      </c>
      <c r="H996">
        <v>683790</v>
      </c>
      <c r="I996">
        <v>215503</v>
      </c>
      <c r="J996">
        <v>17809</v>
      </c>
      <c r="K996">
        <v>14778</v>
      </c>
      <c r="L996">
        <f>bbdd_Social_Media_Trends[[#This Row],[Likes]]+bbdd_Social_Media_Trends[[#This Row],[Shares]]+bbdd_Social_Media_Trends[[#This Row],[Comments]]</f>
        <v>248090</v>
      </c>
      <c r="M996">
        <f>bbdd_Social_Media_Trends[[#This Row],[Interactions]]/bbdd_Social_Media_Trends[[#This Row],[Views]]</f>
        <v>0.36281606926103044</v>
      </c>
      <c r="N996" s="1" t="s">
        <v>16</v>
      </c>
      <c r="O996" s="4">
        <f t="shared" si="15"/>
        <v>0</v>
      </c>
    </row>
    <row r="997" spans="1:15" hidden="1">
      <c r="A997" s="1" t="s">
        <v>1037</v>
      </c>
      <c r="B997" s="2">
        <v>44862</v>
      </c>
      <c r="C997" s="13" t="str">
        <f>TEXT(bbdd_Social_Media_Trends[[#This Row],[Post_Date]],"aaaa-mm")</f>
        <v>2022-10</v>
      </c>
      <c r="D997" s="1" t="s">
        <v>18</v>
      </c>
      <c r="E997" s="1" t="s">
        <v>57</v>
      </c>
      <c r="F997" s="1" t="s">
        <v>36</v>
      </c>
      <c r="G997" s="1" t="s">
        <v>44</v>
      </c>
      <c r="H997">
        <v>2707572</v>
      </c>
      <c r="I997">
        <v>230179</v>
      </c>
      <c r="J997">
        <v>53270</v>
      </c>
      <c r="K997">
        <v>6352</v>
      </c>
      <c r="L997">
        <f>bbdd_Social_Media_Trends[[#This Row],[Likes]]+bbdd_Social_Media_Trends[[#This Row],[Shares]]+bbdd_Social_Media_Trends[[#This Row],[Comments]]</f>
        <v>289801</v>
      </c>
      <c r="M997">
        <f>bbdd_Social_Media_Trends[[#This Row],[Interactions]]/bbdd_Social_Media_Trends[[#This Row],[Views]]</f>
        <v>0.10703353410361756</v>
      </c>
      <c r="N997" s="1" t="s">
        <v>16</v>
      </c>
      <c r="O997" s="4">
        <f t="shared" si="15"/>
        <v>0</v>
      </c>
    </row>
    <row r="998" spans="1:15">
      <c r="A998" s="1" t="s">
        <v>1038</v>
      </c>
      <c r="B998" s="2">
        <v>44983</v>
      </c>
      <c r="C998" s="13" t="str">
        <f>TEXT(bbdd_Social_Media_Trends[[#This Row],[Post_Date]],"aaaa-mm")</f>
        <v>2023-02</v>
      </c>
      <c r="D998" s="1" t="s">
        <v>27</v>
      </c>
      <c r="E998" s="1" t="s">
        <v>57</v>
      </c>
      <c r="F998" s="1" t="s">
        <v>32</v>
      </c>
      <c r="G998" s="1" t="s">
        <v>37</v>
      </c>
      <c r="H998">
        <v>3249574</v>
      </c>
      <c r="I998">
        <v>165175</v>
      </c>
      <c r="J998">
        <v>61456</v>
      </c>
      <c r="K998">
        <v>274</v>
      </c>
      <c r="L998">
        <f>bbdd_Social_Media_Trends[[#This Row],[Likes]]+bbdd_Social_Media_Trends[[#This Row],[Shares]]+bbdd_Social_Media_Trends[[#This Row],[Comments]]</f>
        <v>226905</v>
      </c>
      <c r="M998">
        <f>bbdd_Social_Media_Trends[[#This Row],[Interactions]]/bbdd_Social_Media_Trends[[#This Row],[Views]]</f>
        <v>6.982607566407166E-2</v>
      </c>
      <c r="N998" s="1" t="s">
        <v>29</v>
      </c>
      <c r="O998" s="4">
        <f t="shared" si="15"/>
        <v>0</v>
      </c>
    </row>
    <row r="999" spans="1:15" hidden="1">
      <c r="A999" s="1" t="s">
        <v>1039</v>
      </c>
      <c r="B999" s="2">
        <v>45181</v>
      </c>
      <c r="C999" s="13" t="str">
        <f>TEXT(bbdd_Social_Media_Trends[[#This Row],[Post_Date]],"aaaa-mm")</f>
        <v>2023-09</v>
      </c>
      <c r="D999" s="1" t="s">
        <v>18</v>
      </c>
      <c r="E999" s="1" t="s">
        <v>57</v>
      </c>
      <c r="F999" s="1" t="s">
        <v>47</v>
      </c>
      <c r="G999" s="1" t="s">
        <v>25</v>
      </c>
      <c r="H999">
        <v>4190005</v>
      </c>
      <c r="I999">
        <v>84964</v>
      </c>
      <c r="J999">
        <v>50369</v>
      </c>
      <c r="K999">
        <v>19038</v>
      </c>
      <c r="L999">
        <f>bbdd_Social_Media_Trends[[#This Row],[Likes]]+bbdd_Social_Media_Trends[[#This Row],[Shares]]+bbdd_Social_Media_Trends[[#This Row],[Comments]]</f>
        <v>154371</v>
      </c>
      <c r="M999">
        <f>bbdd_Social_Media_Trends[[#This Row],[Interactions]]/bbdd_Social_Media_Trends[[#This Row],[Views]]</f>
        <v>3.6842676798715036E-2</v>
      </c>
      <c r="N999" s="1" t="s">
        <v>16</v>
      </c>
      <c r="O999" s="4">
        <f t="shared" si="15"/>
        <v>0</v>
      </c>
    </row>
    <row r="1000" spans="1:15" hidden="1">
      <c r="A1000" s="1" t="s">
        <v>1040</v>
      </c>
      <c r="B1000" s="2">
        <v>44759</v>
      </c>
      <c r="C1000" s="13" t="str">
        <f>TEXT(bbdd_Social_Media_Trends[[#This Row],[Post_Date]],"aaaa-mm")</f>
        <v>2022-07</v>
      </c>
      <c r="D1000" s="1" t="s">
        <v>24</v>
      </c>
      <c r="E1000" s="1" t="s">
        <v>31</v>
      </c>
      <c r="F1000" s="1" t="s">
        <v>41</v>
      </c>
      <c r="G1000" s="1" t="s">
        <v>25</v>
      </c>
      <c r="H1000">
        <v>4903151</v>
      </c>
      <c r="I1000">
        <v>221692</v>
      </c>
      <c r="J1000">
        <v>89008</v>
      </c>
      <c r="K1000">
        <v>32540</v>
      </c>
      <c r="L1000">
        <f>bbdd_Social_Media_Trends[[#This Row],[Likes]]+bbdd_Social_Media_Trends[[#This Row],[Shares]]+bbdd_Social_Media_Trends[[#This Row],[Comments]]</f>
        <v>343240</v>
      </c>
      <c r="M1000">
        <f>bbdd_Social_Media_Trends[[#This Row],[Interactions]]/bbdd_Social_Media_Trends[[#This Row],[Views]]</f>
        <v>7.0003962757826554E-2</v>
      </c>
      <c r="N1000" s="1" t="s">
        <v>22</v>
      </c>
      <c r="O1000" s="4">
        <f t="shared" si="15"/>
        <v>0</v>
      </c>
    </row>
    <row r="1001" spans="1:15" hidden="1">
      <c r="A1001" s="1" t="s">
        <v>1041</v>
      </c>
      <c r="B1001" s="2">
        <v>45067</v>
      </c>
      <c r="C1001" s="13" t="str">
        <f>TEXT(bbdd_Social_Media_Trends[[#This Row],[Post_Date]],"aaaa-mm")</f>
        <v>2023-05</v>
      </c>
      <c r="D1001" s="1" t="s">
        <v>12</v>
      </c>
      <c r="E1001" s="1" t="s">
        <v>13</v>
      </c>
      <c r="F1001" s="1" t="s">
        <v>14</v>
      </c>
      <c r="G1001" s="1" t="s">
        <v>15</v>
      </c>
      <c r="H1001">
        <v>203606</v>
      </c>
      <c r="I1001">
        <v>488156</v>
      </c>
      <c r="J1001">
        <v>57433</v>
      </c>
      <c r="K1001">
        <v>8556</v>
      </c>
      <c r="L1001">
        <f>bbdd_Social_Media_Trends[[#This Row],[Likes]]+bbdd_Social_Media_Trends[[#This Row],[Shares]]+bbdd_Social_Media_Trends[[#This Row],[Comments]]</f>
        <v>554145</v>
      </c>
      <c r="M1001">
        <f>bbdd_Social_Media_Trends[[#This Row],[Interactions]]/bbdd_Social_Media_Trends[[#This Row],[Views]]</f>
        <v>2.7216535858471755</v>
      </c>
      <c r="N1001" s="1" t="s">
        <v>29</v>
      </c>
      <c r="O1001" s="4">
        <f t="shared" si="15"/>
        <v>0</v>
      </c>
    </row>
    <row r="1002" spans="1:15" hidden="1">
      <c r="A1002" s="1" t="s">
        <v>1042</v>
      </c>
      <c r="B1002" s="2">
        <v>44900</v>
      </c>
      <c r="C1002" s="13" t="str">
        <f>TEXT(bbdd_Social_Media_Trends[[#This Row],[Post_Date]],"aaaa-mm")</f>
        <v>2022-12</v>
      </c>
      <c r="D1002" s="1" t="s">
        <v>24</v>
      </c>
      <c r="E1002" s="1" t="s">
        <v>13</v>
      </c>
      <c r="F1002" s="1" t="s">
        <v>32</v>
      </c>
      <c r="G1002" s="1" t="s">
        <v>25</v>
      </c>
      <c r="H1002">
        <v>495987</v>
      </c>
      <c r="I1002">
        <v>106797</v>
      </c>
      <c r="J1002">
        <v>25673</v>
      </c>
      <c r="K1002">
        <v>14776</v>
      </c>
      <c r="L1002">
        <f>bbdd_Social_Media_Trends[[#This Row],[Likes]]+bbdd_Social_Media_Trends[[#This Row],[Shares]]+bbdd_Social_Media_Trends[[#This Row],[Comments]]</f>
        <v>147246</v>
      </c>
      <c r="M1002">
        <f>bbdd_Social_Media_Trends[[#This Row],[Interactions]]/bbdd_Social_Media_Trends[[#This Row],[Views]]</f>
        <v>0.29687471647442371</v>
      </c>
      <c r="N1002" s="1" t="s">
        <v>22</v>
      </c>
      <c r="O1002" s="4">
        <f t="shared" si="15"/>
        <v>0</v>
      </c>
    </row>
    <row r="1003" spans="1:15" hidden="1">
      <c r="A1003" s="1" t="s">
        <v>1043</v>
      </c>
      <c r="B1003" s="2">
        <v>45197</v>
      </c>
      <c r="C1003" s="13" t="str">
        <f>TEXT(bbdd_Social_Media_Trends[[#This Row],[Post_Date]],"aaaa-mm")</f>
        <v>2023-09</v>
      </c>
      <c r="D1003" s="1" t="s">
        <v>18</v>
      </c>
      <c r="E1003" s="1" t="s">
        <v>35</v>
      </c>
      <c r="F1003" s="1" t="s">
        <v>20</v>
      </c>
      <c r="G1003" s="1" t="s">
        <v>15</v>
      </c>
      <c r="H1003">
        <v>3415328</v>
      </c>
      <c r="I1003">
        <v>118469</v>
      </c>
      <c r="J1003">
        <v>14421</v>
      </c>
      <c r="K1003">
        <v>17676</v>
      </c>
      <c r="L1003">
        <f>bbdd_Social_Media_Trends[[#This Row],[Likes]]+bbdd_Social_Media_Trends[[#This Row],[Shares]]+bbdd_Social_Media_Trends[[#This Row],[Comments]]</f>
        <v>150566</v>
      </c>
      <c r="M1003">
        <f>bbdd_Social_Media_Trends[[#This Row],[Interactions]]/bbdd_Social_Media_Trends[[#This Row],[Views]]</f>
        <v>4.4085370424158381E-2</v>
      </c>
      <c r="N1003" s="1" t="s">
        <v>29</v>
      </c>
      <c r="O1003" s="4">
        <f t="shared" si="15"/>
        <v>0</v>
      </c>
    </row>
    <row r="1004" spans="1:15" hidden="1">
      <c r="A1004" s="1" t="s">
        <v>1044</v>
      </c>
      <c r="B1004" s="2">
        <v>44835</v>
      </c>
      <c r="C1004" s="13" t="str">
        <f>TEXT(bbdd_Social_Media_Trends[[#This Row],[Post_Date]],"aaaa-mm")</f>
        <v>2022-10</v>
      </c>
      <c r="D1004" s="1" t="s">
        <v>18</v>
      </c>
      <c r="E1004" s="1" t="s">
        <v>52</v>
      </c>
      <c r="F1004" s="1" t="s">
        <v>14</v>
      </c>
      <c r="G1004" s="1" t="s">
        <v>37</v>
      </c>
      <c r="H1004">
        <v>3458904</v>
      </c>
      <c r="I1004">
        <v>231857</v>
      </c>
      <c r="J1004">
        <v>64606</v>
      </c>
      <c r="K1004">
        <v>40429</v>
      </c>
      <c r="L1004">
        <f>bbdd_Social_Media_Trends[[#This Row],[Likes]]+bbdd_Social_Media_Trends[[#This Row],[Shares]]+bbdd_Social_Media_Trends[[#This Row],[Comments]]</f>
        <v>336892</v>
      </c>
      <c r="M1004">
        <f>bbdd_Social_Media_Trends[[#This Row],[Interactions]]/bbdd_Social_Media_Trends[[#This Row],[Views]]</f>
        <v>9.7398482293813302E-2</v>
      </c>
      <c r="N1004" s="1" t="s">
        <v>22</v>
      </c>
      <c r="O1004" s="4">
        <f t="shared" si="15"/>
        <v>0</v>
      </c>
    </row>
    <row r="1005" spans="1:15">
      <c r="A1005" s="1" t="s">
        <v>1045</v>
      </c>
      <c r="B1005" s="2">
        <v>45285</v>
      </c>
      <c r="C1005" s="13" t="str">
        <f>TEXT(bbdd_Social_Media_Trends[[#This Row],[Post_Date]],"aaaa-mm")</f>
        <v>2023-12</v>
      </c>
      <c r="D1005" s="1" t="s">
        <v>27</v>
      </c>
      <c r="E1005" s="1" t="s">
        <v>49</v>
      </c>
      <c r="F1005" s="1" t="s">
        <v>32</v>
      </c>
      <c r="G1005" s="1" t="s">
        <v>15</v>
      </c>
      <c r="H1005">
        <v>1776694</v>
      </c>
      <c r="I1005">
        <v>409291</v>
      </c>
      <c r="J1005">
        <v>47848</v>
      </c>
      <c r="K1005">
        <v>32217</v>
      </c>
      <c r="L1005">
        <f>bbdd_Social_Media_Trends[[#This Row],[Likes]]+bbdd_Social_Media_Trends[[#This Row],[Shares]]+bbdd_Social_Media_Trends[[#This Row],[Comments]]</f>
        <v>489356</v>
      </c>
      <c r="M1005">
        <f>bbdd_Social_Media_Trends[[#This Row],[Interactions]]/bbdd_Social_Media_Trends[[#This Row],[Views]]</f>
        <v>0.27543065941574635</v>
      </c>
      <c r="N1005" s="1" t="s">
        <v>29</v>
      </c>
      <c r="O1005" s="4">
        <f t="shared" si="15"/>
        <v>0</v>
      </c>
    </row>
    <row r="1006" spans="1:15" hidden="1">
      <c r="A1006" s="1" t="s">
        <v>1046</v>
      </c>
      <c r="B1006" s="2">
        <v>45170</v>
      </c>
      <c r="C1006" s="13" t="str">
        <f>TEXT(bbdd_Social_Media_Trends[[#This Row],[Post_Date]],"aaaa-mm")</f>
        <v>2023-09</v>
      </c>
      <c r="D1006" s="1" t="s">
        <v>24</v>
      </c>
      <c r="E1006" s="1" t="s">
        <v>13</v>
      </c>
      <c r="F1006" s="1" t="s">
        <v>41</v>
      </c>
      <c r="G1006" s="1" t="s">
        <v>15</v>
      </c>
      <c r="H1006">
        <v>1249604</v>
      </c>
      <c r="I1006">
        <v>30553</v>
      </c>
      <c r="J1006">
        <v>87308</v>
      </c>
      <c r="K1006">
        <v>16040</v>
      </c>
      <c r="L1006">
        <f>bbdd_Social_Media_Trends[[#This Row],[Likes]]+bbdd_Social_Media_Trends[[#This Row],[Shares]]+bbdd_Social_Media_Trends[[#This Row],[Comments]]</f>
        <v>133901</v>
      </c>
      <c r="M1006">
        <f>bbdd_Social_Media_Trends[[#This Row],[Interactions]]/bbdd_Social_Media_Trends[[#This Row],[Views]]</f>
        <v>0.1071547466237304</v>
      </c>
      <c r="N1006" s="1" t="s">
        <v>22</v>
      </c>
      <c r="O1006" s="4">
        <f t="shared" si="15"/>
        <v>0</v>
      </c>
    </row>
    <row r="1007" spans="1:15" hidden="1">
      <c r="A1007" s="1" t="s">
        <v>1047</v>
      </c>
      <c r="B1007" s="2">
        <v>45260</v>
      </c>
      <c r="C1007" s="13" t="str">
        <f>TEXT(bbdd_Social_Media_Trends[[#This Row],[Post_Date]],"aaaa-mm")</f>
        <v>2023-11</v>
      </c>
      <c r="D1007" s="1" t="s">
        <v>18</v>
      </c>
      <c r="E1007" s="1" t="s">
        <v>19</v>
      </c>
      <c r="F1007" s="1" t="s">
        <v>36</v>
      </c>
      <c r="G1007" s="1" t="s">
        <v>25</v>
      </c>
      <c r="H1007">
        <v>2362909</v>
      </c>
      <c r="I1007">
        <v>209360</v>
      </c>
      <c r="J1007">
        <v>42036</v>
      </c>
      <c r="K1007">
        <v>10082</v>
      </c>
      <c r="L1007">
        <f>bbdd_Social_Media_Trends[[#This Row],[Likes]]+bbdd_Social_Media_Trends[[#This Row],[Shares]]+bbdd_Social_Media_Trends[[#This Row],[Comments]]</f>
        <v>261478</v>
      </c>
      <c r="M1007">
        <f>bbdd_Social_Media_Trends[[#This Row],[Interactions]]/bbdd_Social_Media_Trends[[#This Row],[Views]]</f>
        <v>0.11065936098258544</v>
      </c>
      <c r="N1007" s="1" t="s">
        <v>16</v>
      </c>
      <c r="O1007" s="4">
        <f t="shared" si="15"/>
        <v>0</v>
      </c>
    </row>
    <row r="1008" spans="1:15" hidden="1">
      <c r="A1008" s="1" t="s">
        <v>1048</v>
      </c>
      <c r="B1008" s="2">
        <v>44666</v>
      </c>
      <c r="C1008" s="13" t="str">
        <f>TEXT(bbdd_Social_Media_Trends[[#This Row],[Post_Date]],"aaaa-mm")</f>
        <v>2022-04</v>
      </c>
      <c r="D1008" s="1" t="s">
        <v>18</v>
      </c>
      <c r="E1008" s="1" t="s">
        <v>13</v>
      </c>
      <c r="F1008" s="1" t="s">
        <v>14</v>
      </c>
      <c r="G1008" s="1" t="s">
        <v>50</v>
      </c>
      <c r="H1008">
        <v>2980875</v>
      </c>
      <c r="I1008">
        <v>23957</v>
      </c>
      <c r="J1008">
        <v>13444</v>
      </c>
      <c r="K1008">
        <v>22622</v>
      </c>
      <c r="L1008">
        <f>bbdd_Social_Media_Trends[[#This Row],[Likes]]+bbdd_Social_Media_Trends[[#This Row],[Shares]]+bbdd_Social_Media_Trends[[#This Row],[Comments]]</f>
        <v>60023</v>
      </c>
      <c r="M1008">
        <f>bbdd_Social_Media_Trends[[#This Row],[Interactions]]/bbdd_Social_Media_Trends[[#This Row],[Views]]</f>
        <v>2.0136033882668679E-2</v>
      </c>
      <c r="N1008" s="1" t="s">
        <v>16</v>
      </c>
      <c r="O1008" s="4">
        <f t="shared" si="15"/>
        <v>0</v>
      </c>
    </row>
    <row r="1009" spans="1:15" hidden="1">
      <c r="A1009" s="1" t="s">
        <v>1049</v>
      </c>
      <c r="B1009" s="2">
        <v>44771</v>
      </c>
      <c r="C1009" s="13" t="str">
        <f>TEXT(bbdd_Social_Media_Trends[[#This Row],[Post_Date]],"aaaa-mm")</f>
        <v>2022-07</v>
      </c>
      <c r="D1009" s="1" t="s">
        <v>24</v>
      </c>
      <c r="E1009" s="1" t="s">
        <v>52</v>
      </c>
      <c r="F1009" s="1" t="s">
        <v>32</v>
      </c>
      <c r="G1009" s="1" t="s">
        <v>44</v>
      </c>
      <c r="H1009">
        <v>4003396</v>
      </c>
      <c r="I1009">
        <v>356630</v>
      </c>
      <c r="J1009">
        <v>52250</v>
      </c>
      <c r="K1009">
        <v>48835</v>
      </c>
      <c r="L1009">
        <f>bbdd_Social_Media_Trends[[#This Row],[Likes]]+bbdd_Social_Media_Trends[[#This Row],[Shares]]+bbdd_Social_Media_Trends[[#This Row],[Comments]]</f>
        <v>457715</v>
      </c>
      <c r="M1009">
        <f>bbdd_Social_Media_Trends[[#This Row],[Interactions]]/bbdd_Social_Media_Trends[[#This Row],[Views]]</f>
        <v>0.114331682401641</v>
      </c>
      <c r="N1009" s="1" t="s">
        <v>16</v>
      </c>
      <c r="O1009" s="4">
        <f t="shared" si="15"/>
        <v>0</v>
      </c>
    </row>
    <row r="1010" spans="1:15" hidden="1">
      <c r="A1010" s="1" t="s">
        <v>1050</v>
      </c>
      <c r="B1010" s="2">
        <v>44931</v>
      </c>
      <c r="C1010" s="13" t="str">
        <f>TEXT(bbdd_Social_Media_Trends[[#This Row],[Post_Date]],"aaaa-mm")</f>
        <v>2023-01</v>
      </c>
      <c r="D1010" s="1" t="s">
        <v>24</v>
      </c>
      <c r="E1010" s="1" t="s">
        <v>35</v>
      </c>
      <c r="F1010" s="1" t="s">
        <v>41</v>
      </c>
      <c r="G1010" s="1" t="s">
        <v>15</v>
      </c>
      <c r="H1010">
        <v>4582322</v>
      </c>
      <c r="I1010">
        <v>164949</v>
      </c>
      <c r="J1010">
        <v>4598</v>
      </c>
      <c r="K1010">
        <v>34876</v>
      </c>
      <c r="L1010">
        <f>bbdd_Social_Media_Trends[[#This Row],[Likes]]+bbdd_Social_Media_Trends[[#This Row],[Shares]]+bbdd_Social_Media_Trends[[#This Row],[Comments]]</f>
        <v>204423</v>
      </c>
      <c r="M1010">
        <f>bbdd_Social_Media_Trends[[#This Row],[Interactions]]/bbdd_Social_Media_Trends[[#This Row],[Views]]</f>
        <v>4.461122548786401E-2</v>
      </c>
      <c r="N1010" s="1" t="s">
        <v>16</v>
      </c>
      <c r="O1010" s="4">
        <f t="shared" si="15"/>
        <v>0</v>
      </c>
    </row>
    <row r="1011" spans="1:15" hidden="1">
      <c r="A1011" s="1" t="s">
        <v>1051</v>
      </c>
      <c r="B1011" s="2">
        <v>45172</v>
      </c>
      <c r="C1011" s="13" t="str">
        <f>TEXT(bbdd_Social_Media_Trends[[#This Row],[Post_Date]],"aaaa-mm")</f>
        <v>2023-09</v>
      </c>
      <c r="D1011" s="1" t="s">
        <v>18</v>
      </c>
      <c r="E1011" s="1" t="s">
        <v>46</v>
      </c>
      <c r="F1011" s="1" t="s">
        <v>41</v>
      </c>
      <c r="G1011" s="1" t="s">
        <v>60</v>
      </c>
      <c r="H1011">
        <v>3284675</v>
      </c>
      <c r="I1011">
        <v>375788</v>
      </c>
      <c r="J1011">
        <v>31851</v>
      </c>
      <c r="K1011">
        <v>4538</v>
      </c>
      <c r="L1011">
        <f>bbdd_Social_Media_Trends[[#This Row],[Likes]]+bbdd_Social_Media_Trends[[#This Row],[Shares]]+bbdd_Social_Media_Trends[[#This Row],[Comments]]</f>
        <v>412177</v>
      </c>
      <c r="M1011">
        <f>bbdd_Social_Media_Trends[[#This Row],[Interactions]]/bbdd_Social_Media_Trends[[#This Row],[Views]]</f>
        <v>0.12548486532153105</v>
      </c>
      <c r="N1011" s="1" t="s">
        <v>16</v>
      </c>
      <c r="O1011" s="4">
        <f t="shared" si="15"/>
        <v>0</v>
      </c>
    </row>
    <row r="1012" spans="1:15" hidden="1">
      <c r="A1012" s="1" t="s">
        <v>1052</v>
      </c>
      <c r="B1012" s="2">
        <v>45056</v>
      </c>
      <c r="C1012" s="13" t="str">
        <f>TEXT(bbdd_Social_Media_Trends[[#This Row],[Post_Date]],"aaaa-mm")</f>
        <v>2023-05</v>
      </c>
      <c r="D1012" s="1" t="s">
        <v>18</v>
      </c>
      <c r="E1012" s="1" t="s">
        <v>13</v>
      </c>
      <c r="F1012" s="1" t="s">
        <v>47</v>
      </c>
      <c r="G1012" s="1" t="s">
        <v>60</v>
      </c>
      <c r="H1012">
        <v>1558041</v>
      </c>
      <c r="I1012">
        <v>407000</v>
      </c>
      <c r="J1012">
        <v>95826</v>
      </c>
      <c r="K1012">
        <v>14793</v>
      </c>
      <c r="L1012">
        <f>bbdd_Social_Media_Trends[[#This Row],[Likes]]+bbdd_Social_Media_Trends[[#This Row],[Shares]]+bbdd_Social_Media_Trends[[#This Row],[Comments]]</f>
        <v>517619</v>
      </c>
      <c r="M1012">
        <f>bbdd_Social_Media_Trends[[#This Row],[Interactions]]/bbdd_Social_Media_Trends[[#This Row],[Views]]</f>
        <v>0.33222424827074515</v>
      </c>
      <c r="N1012" s="1" t="s">
        <v>22</v>
      </c>
      <c r="O1012" s="4">
        <f t="shared" si="15"/>
        <v>0</v>
      </c>
    </row>
    <row r="1013" spans="1:15">
      <c r="A1013" s="1" t="s">
        <v>1053</v>
      </c>
      <c r="B1013" s="2">
        <v>45019</v>
      </c>
      <c r="C1013" s="13" t="str">
        <f>TEXT(bbdd_Social_Media_Trends[[#This Row],[Post_Date]],"aaaa-mm")</f>
        <v>2023-04</v>
      </c>
      <c r="D1013" s="1" t="s">
        <v>27</v>
      </c>
      <c r="E1013" s="1" t="s">
        <v>52</v>
      </c>
      <c r="F1013" s="1" t="s">
        <v>20</v>
      </c>
      <c r="G1013" s="1" t="s">
        <v>25</v>
      </c>
      <c r="H1013">
        <v>2188290</v>
      </c>
      <c r="I1013">
        <v>74779</v>
      </c>
      <c r="J1013">
        <v>95888</v>
      </c>
      <c r="K1013">
        <v>30392</v>
      </c>
      <c r="L1013">
        <f>bbdd_Social_Media_Trends[[#This Row],[Likes]]+bbdd_Social_Media_Trends[[#This Row],[Shares]]+bbdd_Social_Media_Trends[[#This Row],[Comments]]</f>
        <v>201059</v>
      </c>
      <c r="M1013">
        <f>bbdd_Social_Media_Trends[[#This Row],[Interactions]]/bbdd_Social_Media_Trends[[#This Row],[Views]]</f>
        <v>9.1879504087666625E-2</v>
      </c>
      <c r="N1013" s="1" t="s">
        <v>22</v>
      </c>
      <c r="O1013" s="4">
        <f t="shared" si="15"/>
        <v>0</v>
      </c>
    </row>
    <row r="1014" spans="1:15" hidden="1">
      <c r="A1014" s="1" t="s">
        <v>1054</v>
      </c>
      <c r="B1014" s="2">
        <v>44644</v>
      </c>
      <c r="C1014" s="13" t="str">
        <f>TEXT(bbdd_Social_Media_Trends[[#This Row],[Post_Date]],"aaaa-mm")</f>
        <v>2022-03</v>
      </c>
      <c r="D1014" s="1" t="s">
        <v>12</v>
      </c>
      <c r="E1014" s="1" t="s">
        <v>35</v>
      </c>
      <c r="F1014" s="1" t="s">
        <v>36</v>
      </c>
      <c r="G1014" s="1" t="s">
        <v>15</v>
      </c>
      <c r="H1014">
        <v>1893329</v>
      </c>
      <c r="I1014">
        <v>477886</v>
      </c>
      <c r="J1014">
        <v>83144</v>
      </c>
      <c r="K1014">
        <v>22309</v>
      </c>
      <c r="L1014">
        <f>bbdd_Social_Media_Trends[[#This Row],[Likes]]+bbdd_Social_Media_Trends[[#This Row],[Shares]]+bbdd_Social_Media_Trends[[#This Row],[Comments]]</f>
        <v>583339</v>
      </c>
      <c r="M1014">
        <f>bbdd_Social_Media_Trends[[#This Row],[Interactions]]/bbdd_Social_Media_Trends[[#This Row],[Views]]</f>
        <v>0.30810228967073339</v>
      </c>
      <c r="N1014" s="1" t="s">
        <v>29</v>
      </c>
      <c r="O1014" s="4">
        <f t="shared" si="15"/>
        <v>0</v>
      </c>
    </row>
    <row r="1015" spans="1:15">
      <c r="A1015" s="1" t="s">
        <v>1055</v>
      </c>
      <c r="B1015" s="2">
        <v>45047</v>
      </c>
      <c r="C1015" s="13" t="str">
        <f>TEXT(bbdd_Social_Media_Trends[[#This Row],[Post_Date]],"aaaa-mm")</f>
        <v>2023-05</v>
      </c>
      <c r="D1015" s="1" t="s">
        <v>27</v>
      </c>
      <c r="E1015" s="1" t="s">
        <v>13</v>
      </c>
      <c r="F1015" s="1" t="s">
        <v>47</v>
      </c>
      <c r="G1015" s="1" t="s">
        <v>60</v>
      </c>
      <c r="H1015">
        <v>1259550</v>
      </c>
      <c r="I1015">
        <v>444463</v>
      </c>
      <c r="J1015">
        <v>95640</v>
      </c>
      <c r="K1015">
        <v>40419</v>
      </c>
      <c r="L1015">
        <f>bbdd_Social_Media_Trends[[#This Row],[Likes]]+bbdd_Social_Media_Trends[[#This Row],[Shares]]+bbdd_Social_Media_Trends[[#This Row],[Comments]]</f>
        <v>580522</v>
      </c>
      <c r="M1015">
        <f>bbdd_Social_Media_Trends[[#This Row],[Interactions]]/bbdd_Social_Media_Trends[[#This Row],[Views]]</f>
        <v>0.46089635187170019</v>
      </c>
      <c r="N1015" s="1" t="s">
        <v>29</v>
      </c>
      <c r="O1015" s="4">
        <f t="shared" si="15"/>
        <v>0</v>
      </c>
    </row>
    <row r="1016" spans="1:15" hidden="1">
      <c r="A1016" s="1" t="s">
        <v>1056</v>
      </c>
      <c r="B1016" s="2">
        <v>44879</v>
      </c>
      <c r="C1016" s="13" t="str">
        <f>TEXT(bbdd_Social_Media_Trends[[#This Row],[Post_Date]],"aaaa-mm")</f>
        <v>2022-11</v>
      </c>
      <c r="D1016" s="1" t="s">
        <v>18</v>
      </c>
      <c r="E1016" s="1" t="s">
        <v>31</v>
      </c>
      <c r="F1016" s="1" t="s">
        <v>41</v>
      </c>
      <c r="G1016" s="1" t="s">
        <v>28</v>
      </c>
      <c r="H1016">
        <v>251154</v>
      </c>
      <c r="I1016">
        <v>309987</v>
      </c>
      <c r="J1016">
        <v>21850</v>
      </c>
      <c r="K1016">
        <v>21949</v>
      </c>
      <c r="L1016">
        <f>bbdd_Social_Media_Trends[[#This Row],[Likes]]+bbdd_Social_Media_Trends[[#This Row],[Shares]]+bbdd_Social_Media_Trends[[#This Row],[Comments]]</f>
        <v>353786</v>
      </c>
      <c r="M1016">
        <f>bbdd_Social_Media_Trends[[#This Row],[Interactions]]/bbdd_Social_Media_Trends[[#This Row],[Views]]</f>
        <v>1.4086417098672528</v>
      </c>
      <c r="N1016" s="1" t="s">
        <v>29</v>
      </c>
      <c r="O1016" s="4">
        <f t="shared" si="15"/>
        <v>0</v>
      </c>
    </row>
    <row r="1017" spans="1:15">
      <c r="A1017" s="1" t="s">
        <v>1057</v>
      </c>
      <c r="B1017" s="2">
        <v>44757</v>
      </c>
      <c r="C1017" s="13" t="str">
        <f>TEXT(bbdd_Social_Media_Trends[[#This Row],[Post_Date]],"aaaa-mm")</f>
        <v>2022-07</v>
      </c>
      <c r="D1017" s="1" t="s">
        <v>27</v>
      </c>
      <c r="E1017" s="1" t="s">
        <v>52</v>
      </c>
      <c r="F1017" s="1" t="s">
        <v>47</v>
      </c>
      <c r="G1017" s="1" t="s">
        <v>28</v>
      </c>
      <c r="H1017">
        <v>3000680</v>
      </c>
      <c r="I1017">
        <v>425076</v>
      </c>
      <c r="J1017">
        <v>88638</v>
      </c>
      <c r="K1017">
        <v>29249</v>
      </c>
      <c r="L1017">
        <f>bbdd_Social_Media_Trends[[#This Row],[Likes]]+bbdd_Social_Media_Trends[[#This Row],[Shares]]+bbdd_Social_Media_Trends[[#This Row],[Comments]]</f>
        <v>542963</v>
      </c>
      <c r="M1017">
        <f>bbdd_Social_Media_Trends[[#This Row],[Interactions]]/bbdd_Social_Media_Trends[[#This Row],[Views]]</f>
        <v>0.18094665209219243</v>
      </c>
      <c r="N1017" s="1" t="s">
        <v>16</v>
      </c>
      <c r="O1017" s="4">
        <f t="shared" si="15"/>
        <v>0</v>
      </c>
    </row>
    <row r="1018" spans="1:15">
      <c r="A1018" s="1" t="s">
        <v>1058</v>
      </c>
      <c r="B1018" s="2">
        <v>45241</v>
      </c>
      <c r="C1018" s="13" t="str">
        <f>TEXT(bbdd_Social_Media_Trends[[#This Row],[Post_Date]],"aaaa-mm")</f>
        <v>2023-11</v>
      </c>
      <c r="D1018" s="1" t="s">
        <v>27</v>
      </c>
      <c r="E1018" s="1" t="s">
        <v>39</v>
      </c>
      <c r="F1018" s="1" t="s">
        <v>32</v>
      </c>
      <c r="G1018" s="1" t="s">
        <v>50</v>
      </c>
      <c r="H1018">
        <v>4172105</v>
      </c>
      <c r="I1018">
        <v>113356</v>
      </c>
      <c r="J1018">
        <v>15475</v>
      </c>
      <c r="K1018">
        <v>39721</v>
      </c>
      <c r="L1018">
        <f>bbdd_Social_Media_Trends[[#This Row],[Likes]]+bbdd_Social_Media_Trends[[#This Row],[Shares]]+bbdd_Social_Media_Trends[[#This Row],[Comments]]</f>
        <v>168552</v>
      </c>
      <c r="M1018">
        <f>bbdd_Social_Media_Trends[[#This Row],[Interactions]]/bbdd_Social_Media_Trends[[#This Row],[Views]]</f>
        <v>4.0399750245978951E-2</v>
      </c>
      <c r="N1018" s="1" t="s">
        <v>16</v>
      </c>
      <c r="O1018" s="4">
        <f t="shared" si="15"/>
        <v>0</v>
      </c>
    </row>
    <row r="1019" spans="1:15" hidden="1">
      <c r="A1019" s="1" t="s">
        <v>1059</v>
      </c>
      <c r="B1019" s="2">
        <v>44977</v>
      </c>
      <c r="C1019" s="13" t="str">
        <f>TEXT(bbdd_Social_Media_Trends[[#This Row],[Post_Date]],"aaaa-mm")</f>
        <v>2023-02</v>
      </c>
      <c r="D1019" s="1" t="s">
        <v>12</v>
      </c>
      <c r="E1019" s="1" t="s">
        <v>31</v>
      </c>
      <c r="F1019" s="1" t="s">
        <v>20</v>
      </c>
      <c r="G1019" s="1" t="s">
        <v>21</v>
      </c>
      <c r="H1019">
        <v>1373399</v>
      </c>
      <c r="I1019">
        <v>241489</v>
      </c>
      <c r="J1019">
        <v>20322</v>
      </c>
      <c r="K1019">
        <v>23441</v>
      </c>
      <c r="L1019">
        <f>bbdd_Social_Media_Trends[[#This Row],[Likes]]+bbdd_Social_Media_Trends[[#This Row],[Shares]]+bbdd_Social_Media_Trends[[#This Row],[Comments]]</f>
        <v>285252</v>
      </c>
      <c r="M1019">
        <f>bbdd_Social_Media_Trends[[#This Row],[Interactions]]/bbdd_Social_Media_Trends[[#This Row],[Views]]</f>
        <v>0.20769783580736553</v>
      </c>
      <c r="N1019" s="1" t="s">
        <v>22</v>
      </c>
      <c r="O1019" s="4">
        <f t="shared" si="15"/>
        <v>0</v>
      </c>
    </row>
    <row r="1020" spans="1:15" hidden="1">
      <c r="A1020" s="1" t="s">
        <v>1060</v>
      </c>
      <c r="B1020" s="2">
        <v>45258</v>
      </c>
      <c r="C1020" s="13" t="str">
        <f>TEXT(bbdd_Social_Media_Trends[[#This Row],[Post_Date]],"aaaa-mm")</f>
        <v>2023-11</v>
      </c>
      <c r="D1020" s="1" t="s">
        <v>24</v>
      </c>
      <c r="E1020" s="1" t="s">
        <v>35</v>
      </c>
      <c r="F1020" s="1" t="s">
        <v>36</v>
      </c>
      <c r="G1020" s="1" t="s">
        <v>15</v>
      </c>
      <c r="H1020">
        <v>106972</v>
      </c>
      <c r="I1020">
        <v>206432</v>
      </c>
      <c r="J1020">
        <v>65280</v>
      </c>
      <c r="K1020">
        <v>9800</v>
      </c>
      <c r="L1020">
        <f>bbdd_Social_Media_Trends[[#This Row],[Likes]]+bbdd_Social_Media_Trends[[#This Row],[Shares]]+bbdd_Social_Media_Trends[[#This Row],[Comments]]</f>
        <v>281512</v>
      </c>
      <c r="M1020">
        <f>bbdd_Social_Media_Trends[[#This Row],[Interactions]]/bbdd_Social_Media_Trends[[#This Row],[Views]]</f>
        <v>2.6316419249897169</v>
      </c>
      <c r="N1020" s="1" t="s">
        <v>16</v>
      </c>
      <c r="O1020" s="4">
        <f t="shared" si="15"/>
        <v>0</v>
      </c>
    </row>
    <row r="1021" spans="1:15">
      <c r="A1021" s="1" t="s">
        <v>1061</v>
      </c>
      <c r="B1021" s="2">
        <v>45220</v>
      </c>
      <c r="C1021" s="13" t="str">
        <f>TEXT(bbdd_Social_Media_Trends[[#This Row],[Post_Date]],"aaaa-mm")</f>
        <v>2023-10</v>
      </c>
      <c r="D1021" s="1" t="s">
        <v>27</v>
      </c>
      <c r="E1021" s="1" t="s">
        <v>35</v>
      </c>
      <c r="F1021" s="1" t="s">
        <v>14</v>
      </c>
      <c r="G1021" s="1" t="s">
        <v>50</v>
      </c>
      <c r="H1021">
        <v>3312960</v>
      </c>
      <c r="I1021">
        <v>366286</v>
      </c>
      <c r="J1021">
        <v>22239</v>
      </c>
      <c r="K1021">
        <v>43842</v>
      </c>
      <c r="L1021">
        <f>bbdd_Social_Media_Trends[[#This Row],[Likes]]+bbdd_Social_Media_Trends[[#This Row],[Shares]]+bbdd_Social_Media_Trends[[#This Row],[Comments]]</f>
        <v>432367</v>
      </c>
      <c r="M1021">
        <f>bbdd_Social_Media_Trends[[#This Row],[Interactions]]/bbdd_Social_Media_Trends[[#This Row],[Views]]</f>
        <v>0.13050776345020768</v>
      </c>
      <c r="N1021" s="1" t="s">
        <v>22</v>
      </c>
      <c r="O1021" s="4">
        <f t="shared" si="15"/>
        <v>0</v>
      </c>
    </row>
    <row r="1022" spans="1:15" hidden="1">
      <c r="A1022" s="1" t="s">
        <v>1062</v>
      </c>
      <c r="B1022" s="2">
        <v>44892</v>
      </c>
      <c r="C1022" s="13" t="str">
        <f>TEXT(bbdd_Social_Media_Trends[[#This Row],[Post_Date]],"aaaa-mm")</f>
        <v>2022-11</v>
      </c>
      <c r="D1022" s="1" t="s">
        <v>12</v>
      </c>
      <c r="E1022" s="1" t="s">
        <v>31</v>
      </c>
      <c r="F1022" s="1" t="s">
        <v>47</v>
      </c>
      <c r="G1022" s="1" t="s">
        <v>60</v>
      </c>
      <c r="H1022">
        <v>1529954</v>
      </c>
      <c r="I1022">
        <v>243198</v>
      </c>
      <c r="J1022">
        <v>84121</v>
      </c>
      <c r="K1022">
        <v>45333</v>
      </c>
      <c r="L1022">
        <f>bbdd_Social_Media_Trends[[#This Row],[Likes]]+bbdd_Social_Media_Trends[[#This Row],[Shares]]+bbdd_Social_Media_Trends[[#This Row],[Comments]]</f>
        <v>372652</v>
      </c>
      <c r="M1022">
        <f>bbdd_Social_Media_Trends[[#This Row],[Interactions]]/bbdd_Social_Media_Trends[[#This Row],[Views]]</f>
        <v>0.24357072173411751</v>
      </c>
      <c r="N1022" s="1" t="s">
        <v>16</v>
      </c>
      <c r="O1022" s="4">
        <f t="shared" si="15"/>
        <v>0</v>
      </c>
    </row>
    <row r="1023" spans="1:15">
      <c r="A1023" s="1" t="s">
        <v>1063</v>
      </c>
      <c r="B1023" s="2">
        <v>44874</v>
      </c>
      <c r="C1023" s="13" t="str">
        <f>TEXT(bbdd_Social_Media_Trends[[#This Row],[Post_Date]],"aaaa-mm")</f>
        <v>2022-11</v>
      </c>
      <c r="D1023" s="1" t="s">
        <v>27</v>
      </c>
      <c r="E1023" s="1" t="s">
        <v>57</v>
      </c>
      <c r="F1023" s="1" t="s">
        <v>32</v>
      </c>
      <c r="G1023" s="1" t="s">
        <v>25</v>
      </c>
      <c r="H1023">
        <v>102258</v>
      </c>
      <c r="I1023">
        <v>164931</v>
      </c>
      <c r="J1023">
        <v>73156</v>
      </c>
      <c r="K1023">
        <v>20281</v>
      </c>
      <c r="L1023">
        <f>bbdd_Social_Media_Trends[[#This Row],[Likes]]+bbdd_Social_Media_Trends[[#This Row],[Shares]]+bbdd_Social_Media_Trends[[#This Row],[Comments]]</f>
        <v>258368</v>
      </c>
      <c r="M1023">
        <f>bbdd_Social_Media_Trends[[#This Row],[Interactions]]/bbdd_Social_Media_Trends[[#This Row],[Views]]</f>
        <v>2.5266287234250622</v>
      </c>
      <c r="N1023" s="1" t="s">
        <v>16</v>
      </c>
      <c r="O1023" s="4">
        <f t="shared" si="15"/>
        <v>0</v>
      </c>
    </row>
    <row r="1024" spans="1:15" hidden="1">
      <c r="A1024" s="1" t="s">
        <v>1064</v>
      </c>
      <c r="B1024" s="2">
        <v>45202</v>
      </c>
      <c r="C1024" s="13" t="str">
        <f>TEXT(bbdd_Social_Media_Trends[[#This Row],[Post_Date]],"aaaa-mm")</f>
        <v>2023-10</v>
      </c>
      <c r="D1024" s="1" t="s">
        <v>18</v>
      </c>
      <c r="E1024" s="1" t="s">
        <v>39</v>
      </c>
      <c r="F1024" s="1" t="s">
        <v>36</v>
      </c>
      <c r="G1024" s="1" t="s">
        <v>28</v>
      </c>
      <c r="H1024">
        <v>235741</v>
      </c>
      <c r="I1024">
        <v>197273</v>
      </c>
      <c r="J1024">
        <v>83423</v>
      </c>
      <c r="K1024">
        <v>15114</v>
      </c>
      <c r="L1024">
        <f>bbdd_Social_Media_Trends[[#This Row],[Likes]]+bbdd_Social_Media_Trends[[#This Row],[Shares]]+bbdd_Social_Media_Trends[[#This Row],[Comments]]</f>
        <v>295810</v>
      </c>
      <c r="M1024">
        <f>bbdd_Social_Media_Trends[[#This Row],[Interactions]]/bbdd_Social_Media_Trends[[#This Row],[Views]]</f>
        <v>1.2548093034304597</v>
      </c>
      <c r="N1024" s="1" t="s">
        <v>16</v>
      </c>
      <c r="O1024" s="4">
        <f t="shared" si="15"/>
        <v>0</v>
      </c>
    </row>
    <row r="1025" spans="1:15" hidden="1">
      <c r="A1025" s="1" t="s">
        <v>1065</v>
      </c>
      <c r="B1025" s="2">
        <v>44868</v>
      </c>
      <c r="C1025" s="13" t="str">
        <f>TEXT(bbdd_Social_Media_Trends[[#This Row],[Post_Date]],"aaaa-mm")</f>
        <v>2022-11</v>
      </c>
      <c r="D1025" s="1" t="s">
        <v>24</v>
      </c>
      <c r="E1025" s="1" t="s">
        <v>59</v>
      </c>
      <c r="F1025" s="1" t="s">
        <v>41</v>
      </c>
      <c r="G1025" s="1" t="s">
        <v>44</v>
      </c>
      <c r="H1025">
        <v>3379946</v>
      </c>
      <c r="I1025">
        <v>52964</v>
      </c>
      <c r="J1025">
        <v>78464</v>
      </c>
      <c r="K1025">
        <v>19620</v>
      </c>
      <c r="L1025">
        <f>bbdd_Social_Media_Trends[[#This Row],[Likes]]+bbdd_Social_Media_Trends[[#This Row],[Shares]]+bbdd_Social_Media_Trends[[#This Row],[Comments]]</f>
        <v>151048</v>
      </c>
      <c r="M1025">
        <f>bbdd_Social_Media_Trends[[#This Row],[Interactions]]/bbdd_Social_Media_Trends[[#This Row],[Views]]</f>
        <v>4.4689471370252663E-2</v>
      </c>
      <c r="N1025" s="1" t="s">
        <v>22</v>
      </c>
      <c r="O1025" s="4">
        <f t="shared" si="15"/>
        <v>0</v>
      </c>
    </row>
    <row r="1026" spans="1:15">
      <c r="A1026" s="1" t="s">
        <v>1066</v>
      </c>
      <c r="B1026" s="2">
        <v>45067</v>
      </c>
      <c r="C1026" s="13" t="str">
        <f>TEXT(bbdd_Social_Media_Trends[[#This Row],[Post_Date]],"aaaa-mm")</f>
        <v>2023-05</v>
      </c>
      <c r="D1026" s="1" t="s">
        <v>27</v>
      </c>
      <c r="E1026" s="1" t="s">
        <v>13</v>
      </c>
      <c r="F1026" s="1" t="s">
        <v>20</v>
      </c>
      <c r="G1026" s="1" t="s">
        <v>50</v>
      </c>
      <c r="H1026">
        <v>2234585</v>
      </c>
      <c r="I1026">
        <v>38539</v>
      </c>
      <c r="J1026">
        <v>86095</v>
      </c>
      <c r="K1026">
        <v>38190</v>
      </c>
      <c r="L1026">
        <f>bbdd_Social_Media_Trends[[#This Row],[Likes]]+bbdd_Social_Media_Trends[[#This Row],[Shares]]+bbdd_Social_Media_Trends[[#This Row],[Comments]]</f>
        <v>162824</v>
      </c>
      <c r="M1026">
        <f>bbdd_Social_Media_Trends[[#This Row],[Interactions]]/bbdd_Social_Media_Trends[[#This Row],[Views]]</f>
        <v>7.2865431388826118E-2</v>
      </c>
      <c r="N1026" s="1" t="s">
        <v>16</v>
      </c>
      <c r="O1026" s="4">
        <f t="shared" ref="O1026:O1089" si="16">IF(ISERROR(VLOOKUP(A1026,A1027:A6024,1,FALSE)),0, 1)</f>
        <v>0</v>
      </c>
    </row>
    <row r="1027" spans="1:15" hidden="1">
      <c r="A1027" s="1" t="s">
        <v>1067</v>
      </c>
      <c r="B1027" s="2">
        <v>44911</v>
      </c>
      <c r="C1027" s="13" t="str">
        <f>TEXT(bbdd_Social_Media_Trends[[#This Row],[Post_Date]],"aaaa-mm")</f>
        <v>2022-12</v>
      </c>
      <c r="D1027" s="1" t="s">
        <v>24</v>
      </c>
      <c r="E1027" s="1" t="s">
        <v>31</v>
      </c>
      <c r="F1027" s="1" t="s">
        <v>41</v>
      </c>
      <c r="G1027" s="1" t="s">
        <v>60</v>
      </c>
      <c r="H1027">
        <v>2688261</v>
      </c>
      <c r="I1027">
        <v>401420</v>
      </c>
      <c r="J1027">
        <v>13288</v>
      </c>
      <c r="K1027">
        <v>32169</v>
      </c>
      <c r="L1027">
        <f>bbdd_Social_Media_Trends[[#This Row],[Likes]]+bbdd_Social_Media_Trends[[#This Row],[Shares]]+bbdd_Social_Media_Trends[[#This Row],[Comments]]</f>
        <v>446877</v>
      </c>
      <c r="M1027">
        <f>bbdd_Social_Media_Trends[[#This Row],[Interactions]]/bbdd_Social_Media_Trends[[#This Row],[Views]]</f>
        <v>0.16623274302606778</v>
      </c>
      <c r="N1027" s="1" t="s">
        <v>16</v>
      </c>
      <c r="O1027" s="4">
        <f t="shared" si="16"/>
        <v>0</v>
      </c>
    </row>
    <row r="1028" spans="1:15" hidden="1">
      <c r="A1028" s="1" t="s">
        <v>1068</v>
      </c>
      <c r="B1028" s="2">
        <v>44917</v>
      </c>
      <c r="C1028" s="13" t="str">
        <f>TEXT(bbdd_Social_Media_Trends[[#This Row],[Post_Date]],"aaaa-mm")</f>
        <v>2022-12</v>
      </c>
      <c r="D1028" s="1" t="s">
        <v>12</v>
      </c>
      <c r="E1028" s="1" t="s">
        <v>39</v>
      </c>
      <c r="F1028" s="1" t="s">
        <v>14</v>
      </c>
      <c r="G1028" s="1" t="s">
        <v>25</v>
      </c>
      <c r="H1028">
        <v>2260892</v>
      </c>
      <c r="I1028">
        <v>110179</v>
      </c>
      <c r="J1028">
        <v>66087</v>
      </c>
      <c r="K1028">
        <v>49262</v>
      </c>
      <c r="L1028">
        <f>bbdd_Social_Media_Trends[[#This Row],[Likes]]+bbdd_Social_Media_Trends[[#This Row],[Shares]]+bbdd_Social_Media_Trends[[#This Row],[Comments]]</f>
        <v>225528</v>
      </c>
      <c r="M1028">
        <f>bbdd_Social_Media_Trends[[#This Row],[Interactions]]/bbdd_Social_Media_Trends[[#This Row],[Views]]</f>
        <v>9.9751779386189163E-2</v>
      </c>
      <c r="N1028" s="1" t="s">
        <v>16</v>
      </c>
      <c r="O1028" s="4">
        <f t="shared" si="16"/>
        <v>0</v>
      </c>
    </row>
    <row r="1029" spans="1:15" hidden="1">
      <c r="A1029" s="1" t="s">
        <v>1069</v>
      </c>
      <c r="B1029" s="2">
        <v>44856</v>
      </c>
      <c r="C1029" s="13" t="str">
        <f>TEXT(bbdd_Social_Media_Trends[[#This Row],[Post_Date]],"aaaa-mm")</f>
        <v>2022-10</v>
      </c>
      <c r="D1029" s="1" t="s">
        <v>12</v>
      </c>
      <c r="E1029" s="1" t="s">
        <v>46</v>
      </c>
      <c r="F1029" s="1" t="s">
        <v>41</v>
      </c>
      <c r="G1029" s="1" t="s">
        <v>44</v>
      </c>
      <c r="H1029">
        <v>1130376</v>
      </c>
      <c r="I1029">
        <v>138976</v>
      </c>
      <c r="J1029">
        <v>12325</v>
      </c>
      <c r="K1029">
        <v>30626</v>
      </c>
      <c r="L1029">
        <f>bbdd_Social_Media_Trends[[#This Row],[Likes]]+bbdd_Social_Media_Trends[[#This Row],[Shares]]+bbdd_Social_Media_Trends[[#This Row],[Comments]]</f>
        <v>181927</v>
      </c>
      <c r="M1029">
        <f>bbdd_Social_Media_Trends[[#This Row],[Interactions]]/bbdd_Social_Media_Trends[[#This Row],[Views]]</f>
        <v>0.16094379215411508</v>
      </c>
      <c r="N1029" s="1" t="s">
        <v>16</v>
      </c>
      <c r="O1029" s="4">
        <f t="shared" si="16"/>
        <v>0</v>
      </c>
    </row>
    <row r="1030" spans="1:15" hidden="1">
      <c r="A1030" s="1" t="s">
        <v>1070</v>
      </c>
      <c r="B1030" s="2">
        <v>44790</v>
      </c>
      <c r="C1030" s="13" t="str">
        <f>TEXT(bbdd_Social_Media_Trends[[#This Row],[Post_Date]],"aaaa-mm")</f>
        <v>2022-08</v>
      </c>
      <c r="D1030" s="1" t="s">
        <v>18</v>
      </c>
      <c r="E1030" s="1" t="s">
        <v>57</v>
      </c>
      <c r="F1030" s="1" t="s">
        <v>41</v>
      </c>
      <c r="G1030" s="1" t="s">
        <v>60</v>
      </c>
      <c r="H1030">
        <v>4650686</v>
      </c>
      <c r="I1030">
        <v>35344</v>
      </c>
      <c r="J1030">
        <v>74563</v>
      </c>
      <c r="K1030">
        <v>32695</v>
      </c>
      <c r="L1030">
        <f>bbdd_Social_Media_Trends[[#This Row],[Likes]]+bbdd_Social_Media_Trends[[#This Row],[Shares]]+bbdd_Social_Media_Trends[[#This Row],[Comments]]</f>
        <v>142602</v>
      </c>
      <c r="M1030">
        <f>bbdd_Social_Media_Trends[[#This Row],[Interactions]]/bbdd_Social_Media_Trends[[#This Row],[Views]]</f>
        <v>3.066257322038082E-2</v>
      </c>
      <c r="N1030" s="1" t="s">
        <v>16</v>
      </c>
      <c r="O1030" s="4">
        <f t="shared" si="16"/>
        <v>0</v>
      </c>
    </row>
    <row r="1031" spans="1:15" hidden="1">
      <c r="A1031" s="1" t="s">
        <v>1071</v>
      </c>
      <c r="B1031" s="2">
        <v>44750</v>
      </c>
      <c r="C1031" s="13" t="str">
        <f>TEXT(bbdd_Social_Media_Trends[[#This Row],[Post_Date]],"aaaa-mm")</f>
        <v>2022-07</v>
      </c>
      <c r="D1031" s="1" t="s">
        <v>18</v>
      </c>
      <c r="E1031" s="1" t="s">
        <v>35</v>
      </c>
      <c r="F1031" s="1" t="s">
        <v>20</v>
      </c>
      <c r="G1031" s="1" t="s">
        <v>44</v>
      </c>
      <c r="H1031">
        <v>473893</v>
      </c>
      <c r="I1031">
        <v>391296</v>
      </c>
      <c r="J1031">
        <v>16786</v>
      </c>
      <c r="K1031">
        <v>34510</v>
      </c>
      <c r="L1031">
        <f>bbdd_Social_Media_Trends[[#This Row],[Likes]]+bbdd_Social_Media_Trends[[#This Row],[Shares]]+bbdd_Social_Media_Trends[[#This Row],[Comments]]</f>
        <v>442592</v>
      </c>
      <c r="M1031">
        <f>bbdd_Social_Media_Trends[[#This Row],[Interactions]]/bbdd_Social_Media_Trends[[#This Row],[Views]]</f>
        <v>0.93394922482501319</v>
      </c>
      <c r="N1031" s="1" t="s">
        <v>29</v>
      </c>
      <c r="O1031" s="4">
        <f t="shared" si="16"/>
        <v>0</v>
      </c>
    </row>
    <row r="1032" spans="1:15" hidden="1">
      <c r="A1032" s="1" t="s">
        <v>1072</v>
      </c>
      <c r="B1032" s="2">
        <v>44869</v>
      </c>
      <c r="C1032" s="13" t="str">
        <f>TEXT(bbdd_Social_Media_Trends[[#This Row],[Post_Date]],"aaaa-mm")</f>
        <v>2022-11</v>
      </c>
      <c r="D1032" s="1" t="s">
        <v>18</v>
      </c>
      <c r="E1032" s="1" t="s">
        <v>35</v>
      </c>
      <c r="F1032" s="1" t="s">
        <v>41</v>
      </c>
      <c r="G1032" s="1" t="s">
        <v>21</v>
      </c>
      <c r="H1032">
        <v>2350338</v>
      </c>
      <c r="I1032">
        <v>117930</v>
      </c>
      <c r="J1032">
        <v>10242</v>
      </c>
      <c r="K1032">
        <v>49338</v>
      </c>
      <c r="L1032">
        <f>bbdd_Social_Media_Trends[[#This Row],[Likes]]+bbdd_Social_Media_Trends[[#This Row],[Shares]]+bbdd_Social_Media_Trends[[#This Row],[Comments]]</f>
        <v>177510</v>
      </c>
      <c r="M1032">
        <f>bbdd_Social_Media_Trends[[#This Row],[Interactions]]/bbdd_Social_Media_Trends[[#This Row],[Views]]</f>
        <v>7.5525307423868399E-2</v>
      </c>
      <c r="N1032" s="1" t="s">
        <v>22</v>
      </c>
      <c r="O1032" s="4">
        <f t="shared" si="16"/>
        <v>0</v>
      </c>
    </row>
    <row r="1033" spans="1:15" hidden="1">
      <c r="A1033" s="1" t="s">
        <v>1073</v>
      </c>
      <c r="B1033" s="2">
        <v>45132</v>
      </c>
      <c r="C1033" s="13" t="str">
        <f>TEXT(bbdd_Social_Media_Trends[[#This Row],[Post_Date]],"aaaa-mm")</f>
        <v>2023-07</v>
      </c>
      <c r="D1033" s="1" t="s">
        <v>24</v>
      </c>
      <c r="E1033" s="1" t="s">
        <v>59</v>
      </c>
      <c r="F1033" s="1" t="s">
        <v>20</v>
      </c>
      <c r="G1033" s="1" t="s">
        <v>50</v>
      </c>
      <c r="H1033">
        <v>4539318</v>
      </c>
      <c r="I1033">
        <v>227085</v>
      </c>
      <c r="J1033">
        <v>49466</v>
      </c>
      <c r="K1033">
        <v>43222</v>
      </c>
      <c r="L1033">
        <f>bbdd_Social_Media_Trends[[#This Row],[Likes]]+bbdd_Social_Media_Trends[[#This Row],[Shares]]+bbdd_Social_Media_Trends[[#This Row],[Comments]]</f>
        <v>319773</v>
      </c>
      <c r="M1033">
        <f>bbdd_Social_Media_Trends[[#This Row],[Interactions]]/bbdd_Social_Media_Trends[[#This Row],[Views]]</f>
        <v>7.04451637889216E-2</v>
      </c>
      <c r="N1033" s="1" t="s">
        <v>16</v>
      </c>
      <c r="O1033" s="4">
        <f t="shared" si="16"/>
        <v>0</v>
      </c>
    </row>
    <row r="1034" spans="1:15">
      <c r="A1034" s="1" t="s">
        <v>1074</v>
      </c>
      <c r="B1034" s="2">
        <v>45059</v>
      </c>
      <c r="C1034" s="13" t="str">
        <f>TEXT(bbdd_Social_Media_Trends[[#This Row],[Post_Date]],"aaaa-mm")</f>
        <v>2023-05</v>
      </c>
      <c r="D1034" s="1" t="s">
        <v>27</v>
      </c>
      <c r="E1034" s="1" t="s">
        <v>13</v>
      </c>
      <c r="F1034" s="1" t="s">
        <v>36</v>
      </c>
      <c r="G1034" s="1" t="s">
        <v>37</v>
      </c>
      <c r="H1034">
        <v>1190886</v>
      </c>
      <c r="I1034">
        <v>286183</v>
      </c>
      <c r="J1034">
        <v>15049</v>
      </c>
      <c r="K1034">
        <v>26925</v>
      </c>
      <c r="L1034">
        <f>bbdd_Social_Media_Trends[[#This Row],[Likes]]+bbdd_Social_Media_Trends[[#This Row],[Shares]]+bbdd_Social_Media_Trends[[#This Row],[Comments]]</f>
        <v>328157</v>
      </c>
      <c r="M1034">
        <f>bbdd_Social_Media_Trends[[#This Row],[Interactions]]/bbdd_Social_Media_Trends[[#This Row],[Views]]</f>
        <v>0.27555702225066042</v>
      </c>
      <c r="N1034" s="1" t="s">
        <v>16</v>
      </c>
      <c r="O1034" s="4">
        <f t="shared" si="16"/>
        <v>0</v>
      </c>
    </row>
    <row r="1035" spans="1:15" hidden="1">
      <c r="A1035" s="1" t="s">
        <v>1075</v>
      </c>
      <c r="B1035" s="2">
        <v>44810</v>
      </c>
      <c r="C1035" s="13" t="str">
        <f>TEXT(bbdd_Social_Media_Trends[[#This Row],[Post_Date]],"aaaa-mm")</f>
        <v>2022-09</v>
      </c>
      <c r="D1035" s="1" t="s">
        <v>18</v>
      </c>
      <c r="E1035" s="1" t="s">
        <v>19</v>
      </c>
      <c r="F1035" s="1" t="s">
        <v>36</v>
      </c>
      <c r="G1035" s="1" t="s">
        <v>28</v>
      </c>
      <c r="H1035">
        <v>11338</v>
      </c>
      <c r="I1035">
        <v>379782</v>
      </c>
      <c r="J1035">
        <v>86100</v>
      </c>
      <c r="K1035">
        <v>44273</v>
      </c>
      <c r="L1035">
        <f>bbdd_Social_Media_Trends[[#This Row],[Likes]]+bbdd_Social_Media_Trends[[#This Row],[Shares]]+bbdd_Social_Media_Trends[[#This Row],[Comments]]</f>
        <v>510155</v>
      </c>
      <c r="M1035">
        <f>bbdd_Social_Media_Trends[[#This Row],[Interactions]]/bbdd_Social_Media_Trends[[#This Row],[Views]]</f>
        <v>44.995149056270947</v>
      </c>
      <c r="N1035" s="1" t="s">
        <v>22</v>
      </c>
      <c r="O1035" s="4">
        <f t="shared" si="16"/>
        <v>0</v>
      </c>
    </row>
    <row r="1036" spans="1:15" hidden="1">
      <c r="A1036" s="1" t="s">
        <v>1076</v>
      </c>
      <c r="B1036" s="2">
        <v>45059</v>
      </c>
      <c r="C1036" s="13" t="str">
        <f>TEXT(bbdd_Social_Media_Trends[[#This Row],[Post_Date]],"aaaa-mm")</f>
        <v>2023-05</v>
      </c>
      <c r="D1036" s="1" t="s">
        <v>18</v>
      </c>
      <c r="E1036" s="1" t="s">
        <v>39</v>
      </c>
      <c r="F1036" s="1" t="s">
        <v>20</v>
      </c>
      <c r="G1036" s="1" t="s">
        <v>25</v>
      </c>
      <c r="H1036">
        <v>1878293</v>
      </c>
      <c r="I1036">
        <v>135556</v>
      </c>
      <c r="J1036">
        <v>66131</v>
      </c>
      <c r="K1036">
        <v>1905</v>
      </c>
      <c r="L1036">
        <f>bbdd_Social_Media_Trends[[#This Row],[Likes]]+bbdd_Social_Media_Trends[[#This Row],[Shares]]+bbdd_Social_Media_Trends[[#This Row],[Comments]]</f>
        <v>203592</v>
      </c>
      <c r="M1036">
        <f>bbdd_Social_Media_Trends[[#This Row],[Interactions]]/bbdd_Social_Media_Trends[[#This Row],[Views]]</f>
        <v>0.10839203468255486</v>
      </c>
      <c r="N1036" s="1" t="s">
        <v>16</v>
      </c>
      <c r="O1036" s="4">
        <f t="shared" si="16"/>
        <v>0</v>
      </c>
    </row>
    <row r="1037" spans="1:15" hidden="1">
      <c r="A1037" s="1" t="s">
        <v>1077</v>
      </c>
      <c r="B1037" s="2">
        <v>45056</v>
      </c>
      <c r="C1037" s="13" t="str">
        <f>TEXT(bbdd_Social_Media_Trends[[#This Row],[Post_Date]],"aaaa-mm")</f>
        <v>2023-05</v>
      </c>
      <c r="D1037" s="1" t="s">
        <v>18</v>
      </c>
      <c r="E1037" s="1" t="s">
        <v>13</v>
      </c>
      <c r="F1037" s="1" t="s">
        <v>47</v>
      </c>
      <c r="G1037" s="1" t="s">
        <v>21</v>
      </c>
      <c r="H1037">
        <v>1939855</v>
      </c>
      <c r="I1037">
        <v>270361</v>
      </c>
      <c r="J1037">
        <v>16051</v>
      </c>
      <c r="K1037">
        <v>48568</v>
      </c>
      <c r="L1037">
        <f>bbdd_Social_Media_Trends[[#This Row],[Likes]]+bbdd_Social_Media_Trends[[#This Row],[Shares]]+bbdd_Social_Media_Trends[[#This Row],[Comments]]</f>
        <v>334980</v>
      </c>
      <c r="M1037">
        <f>bbdd_Social_Media_Trends[[#This Row],[Interactions]]/bbdd_Social_Media_Trends[[#This Row],[Views]]</f>
        <v>0.17268300981258908</v>
      </c>
      <c r="N1037" s="1" t="s">
        <v>22</v>
      </c>
      <c r="O1037" s="4">
        <f t="shared" si="16"/>
        <v>0</v>
      </c>
    </row>
    <row r="1038" spans="1:15" hidden="1">
      <c r="A1038" s="1" t="s">
        <v>1078</v>
      </c>
      <c r="B1038" s="2">
        <v>44606</v>
      </c>
      <c r="C1038" s="13" t="str">
        <f>TEXT(bbdd_Social_Media_Trends[[#This Row],[Post_Date]],"aaaa-mm")</f>
        <v>2022-02</v>
      </c>
      <c r="D1038" s="1" t="s">
        <v>24</v>
      </c>
      <c r="E1038" s="1" t="s">
        <v>39</v>
      </c>
      <c r="F1038" s="1" t="s">
        <v>36</v>
      </c>
      <c r="G1038" s="1" t="s">
        <v>21</v>
      </c>
      <c r="H1038">
        <v>3725275</v>
      </c>
      <c r="I1038">
        <v>304621</v>
      </c>
      <c r="J1038">
        <v>39355</v>
      </c>
      <c r="K1038">
        <v>21276</v>
      </c>
      <c r="L1038">
        <f>bbdd_Social_Media_Trends[[#This Row],[Likes]]+bbdd_Social_Media_Trends[[#This Row],[Shares]]+bbdd_Social_Media_Trends[[#This Row],[Comments]]</f>
        <v>365252</v>
      </c>
      <c r="M1038">
        <f>bbdd_Social_Media_Trends[[#This Row],[Interactions]]/bbdd_Social_Media_Trends[[#This Row],[Views]]</f>
        <v>9.8046989819543517E-2</v>
      </c>
      <c r="N1038" s="1" t="s">
        <v>22</v>
      </c>
      <c r="O1038" s="4">
        <f t="shared" si="16"/>
        <v>0</v>
      </c>
    </row>
    <row r="1039" spans="1:15">
      <c r="A1039" s="1" t="s">
        <v>1079</v>
      </c>
      <c r="B1039" s="2">
        <v>44740</v>
      </c>
      <c r="C1039" s="13" t="str">
        <f>TEXT(bbdd_Social_Media_Trends[[#This Row],[Post_Date]],"aaaa-mm")</f>
        <v>2022-06</v>
      </c>
      <c r="D1039" s="1" t="s">
        <v>27</v>
      </c>
      <c r="E1039" s="1" t="s">
        <v>35</v>
      </c>
      <c r="F1039" s="1" t="s">
        <v>36</v>
      </c>
      <c r="G1039" s="1" t="s">
        <v>60</v>
      </c>
      <c r="H1039">
        <v>3464426</v>
      </c>
      <c r="I1039">
        <v>174304</v>
      </c>
      <c r="J1039">
        <v>3700</v>
      </c>
      <c r="K1039">
        <v>7670</v>
      </c>
      <c r="L1039">
        <f>bbdd_Social_Media_Trends[[#This Row],[Likes]]+bbdd_Social_Media_Trends[[#This Row],[Shares]]+bbdd_Social_Media_Trends[[#This Row],[Comments]]</f>
        <v>185674</v>
      </c>
      <c r="M1039">
        <f>bbdd_Social_Media_Trends[[#This Row],[Interactions]]/bbdd_Social_Media_Trends[[#This Row],[Views]]</f>
        <v>5.3594448257806633E-2</v>
      </c>
      <c r="N1039" s="1" t="s">
        <v>16</v>
      </c>
      <c r="O1039" s="4">
        <f t="shared" si="16"/>
        <v>0</v>
      </c>
    </row>
    <row r="1040" spans="1:15" hidden="1">
      <c r="A1040" s="1" t="s">
        <v>1080</v>
      </c>
      <c r="B1040" s="2">
        <v>44640</v>
      </c>
      <c r="C1040" s="13" t="str">
        <f>TEXT(bbdd_Social_Media_Trends[[#This Row],[Post_Date]],"aaaa-mm")</f>
        <v>2022-03</v>
      </c>
      <c r="D1040" s="1" t="s">
        <v>12</v>
      </c>
      <c r="E1040" s="1" t="s">
        <v>46</v>
      </c>
      <c r="F1040" s="1" t="s">
        <v>47</v>
      </c>
      <c r="G1040" s="1" t="s">
        <v>21</v>
      </c>
      <c r="H1040">
        <v>2404354</v>
      </c>
      <c r="I1040">
        <v>337049</v>
      </c>
      <c r="J1040">
        <v>40767</v>
      </c>
      <c r="K1040">
        <v>13246</v>
      </c>
      <c r="L1040">
        <f>bbdd_Social_Media_Trends[[#This Row],[Likes]]+bbdd_Social_Media_Trends[[#This Row],[Shares]]+bbdd_Social_Media_Trends[[#This Row],[Comments]]</f>
        <v>391062</v>
      </c>
      <c r="M1040">
        <f>bbdd_Social_Media_Trends[[#This Row],[Interactions]]/bbdd_Social_Media_Trends[[#This Row],[Views]]</f>
        <v>0.16264743045325272</v>
      </c>
      <c r="N1040" s="1" t="s">
        <v>16</v>
      </c>
      <c r="O1040" s="4">
        <f t="shared" si="16"/>
        <v>0</v>
      </c>
    </row>
    <row r="1041" spans="1:15">
      <c r="A1041" s="1" t="s">
        <v>1081</v>
      </c>
      <c r="B1041" s="2">
        <v>45040</v>
      </c>
      <c r="C1041" s="13" t="str">
        <f>TEXT(bbdd_Social_Media_Trends[[#This Row],[Post_Date]],"aaaa-mm")</f>
        <v>2023-04</v>
      </c>
      <c r="D1041" s="1" t="s">
        <v>27</v>
      </c>
      <c r="E1041" s="1" t="s">
        <v>57</v>
      </c>
      <c r="F1041" s="1" t="s">
        <v>32</v>
      </c>
      <c r="G1041" s="1" t="s">
        <v>60</v>
      </c>
      <c r="H1041">
        <v>3462645</v>
      </c>
      <c r="I1041">
        <v>247106</v>
      </c>
      <c r="J1041">
        <v>97876</v>
      </c>
      <c r="K1041">
        <v>38689</v>
      </c>
      <c r="L1041">
        <f>bbdd_Social_Media_Trends[[#This Row],[Likes]]+bbdd_Social_Media_Trends[[#This Row],[Shares]]+bbdd_Social_Media_Trends[[#This Row],[Comments]]</f>
        <v>383671</v>
      </c>
      <c r="M1041">
        <f>bbdd_Social_Media_Trends[[#This Row],[Interactions]]/bbdd_Social_Media_Trends[[#This Row],[Views]]</f>
        <v>0.11080286890512889</v>
      </c>
      <c r="N1041" s="1" t="s">
        <v>29</v>
      </c>
      <c r="O1041" s="4">
        <f t="shared" si="16"/>
        <v>0</v>
      </c>
    </row>
    <row r="1042" spans="1:15" hidden="1">
      <c r="A1042" s="1" t="s">
        <v>1082</v>
      </c>
      <c r="B1042" s="2">
        <v>44810</v>
      </c>
      <c r="C1042" s="13" t="str">
        <f>TEXT(bbdd_Social_Media_Trends[[#This Row],[Post_Date]],"aaaa-mm")</f>
        <v>2022-09</v>
      </c>
      <c r="D1042" s="1" t="s">
        <v>12</v>
      </c>
      <c r="E1042" s="1" t="s">
        <v>49</v>
      </c>
      <c r="F1042" s="1" t="s">
        <v>32</v>
      </c>
      <c r="G1042" s="1" t="s">
        <v>28</v>
      </c>
      <c r="H1042">
        <v>3106476</v>
      </c>
      <c r="I1042">
        <v>152334</v>
      </c>
      <c r="J1042">
        <v>49965</v>
      </c>
      <c r="K1042">
        <v>44652</v>
      </c>
      <c r="L1042">
        <f>bbdd_Social_Media_Trends[[#This Row],[Likes]]+bbdd_Social_Media_Trends[[#This Row],[Shares]]+bbdd_Social_Media_Trends[[#This Row],[Comments]]</f>
        <v>246951</v>
      </c>
      <c r="M1042">
        <f>bbdd_Social_Media_Trends[[#This Row],[Interactions]]/bbdd_Social_Media_Trends[[#This Row],[Views]]</f>
        <v>7.9495544147130059E-2</v>
      </c>
      <c r="N1042" s="1" t="s">
        <v>16</v>
      </c>
      <c r="O1042" s="4">
        <f t="shared" si="16"/>
        <v>0</v>
      </c>
    </row>
    <row r="1043" spans="1:15" hidden="1">
      <c r="A1043" s="1" t="s">
        <v>1083</v>
      </c>
      <c r="B1043" s="2">
        <v>44951</v>
      </c>
      <c r="C1043" s="13" t="str">
        <f>TEXT(bbdd_Social_Media_Trends[[#This Row],[Post_Date]],"aaaa-mm")</f>
        <v>2023-01</v>
      </c>
      <c r="D1043" s="1" t="s">
        <v>18</v>
      </c>
      <c r="E1043" s="1" t="s">
        <v>35</v>
      </c>
      <c r="F1043" s="1" t="s">
        <v>14</v>
      </c>
      <c r="G1043" s="1" t="s">
        <v>15</v>
      </c>
      <c r="H1043">
        <v>4796296</v>
      </c>
      <c r="I1043">
        <v>473059</v>
      </c>
      <c r="J1043">
        <v>1016</v>
      </c>
      <c r="K1043">
        <v>10919</v>
      </c>
      <c r="L1043">
        <f>bbdd_Social_Media_Trends[[#This Row],[Likes]]+bbdd_Social_Media_Trends[[#This Row],[Shares]]+bbdd_Social_Media_Trends[[#This Row],[Comments]]</f>
        <v>484994</v>
      </c>
      <c r="M1043">
        <f>bbdd_Social_Media_Trends[[#This Row],[Interactions]]/bbdd_Social_Media_Trends[[#This Row],[Views]]</f>
        <v>0.10111844640113955</v>
      </c>
      <c r="N1043" s="1" t="s">
        <v>22</v>
      </c>
      <c r="O1043" s="4">
        <f t="shared" si="16"/>
        <v>0</v>
      </c>
    </row>
    <row r="1044" spans="1:15" hidden="1">
      <c r="A1044" s="1" t="s">
        <v>1084</v>
      </c>
      <c r="B1044" s="2">
        <v>44761</v>
      </c>
      <c r="C1044" s="13" t="str">
        <f>TEXT(bbdd_Social_Media_Trends[[#This Row],[Post_Date]],"aaaa-mm")</f>
        <v>2022-07</v>
      </c>
      <c r="D1044" s="1" t="s">
        <v>24</v>
      </c>
      <c r="E1044" s="1" t="s">
        <v>57</v>
      </c>
      <c r="F1044" s="1" t="s">
        <v>20</v>
      </c>
      <c r="G1044" s="1" t="s">
        <v>60</v>
      </c>
      <c r="H1044">
        <v>2876540</v>
      </c>
      <c r="I1044">
        <v>10981</v>
      </c>
      <c r="J1044">
        <v>63070</v>
      </c>
      <c r="K1044">
        <v>9201</v>
      </c>
      <c r="L1044">
        <f>bbdd_Social_Media_Trends[[#This Row],[Likes]]+bbdd_Social_Media_Trends[[#This Row],[Shares]]+bbdd_Social_Media_Trends[[#This Row],[Comments]]</f>
        <v>83252</v>
      </c>
      <c r="M1044">
        <f>bbdd_Social_Media_Trends[[#This Row],[Interactions]]/bbdd_Social_Media_Trends[[#This Row],[Views]]</f>
        <v>2.8941714698909105E-2</v>
      </c>
      <c r="N1044" s="1" t="s">
        <v>29</v>
      </c>
      <c r="O1044" s="4">
        <f t="shared" si="16"/>
        <v>0</v>
      </c>
    </row>
    <row r="1045" spans="1:15" hidden="1">
      <c r="A1045" s="1" t="s">
        <v>1085</v>
      </c>
      <c r="B1045" s="2">
        <v>44716</v>
      </c>
      <c r="C1045" s="13" t="str">
        <f>TEXT(bbdd_Social_Media_Trends[[#This Row],[Post_Date]],"aaaa-mm")</f>
        <v>2022-06</v>
      </c>
      <c r="D1045" s="1" t="s">
        <v>18</v>
      </c>
      <c r="E1045" s="1" t="s">
        <v>49</v>
      </c>
      <c r="F1045" s="1" t="s">
        <v>14</v>
      </c>
      <c r="G1045" s="1" t="s">
        <v>37</v>
      </c>
      <c r="H1045">
        <v>4298093</v>
      </c>
      <c r="I1045">
        <v>313918</v>
      </c>
      <c r="J1045">
        <v>75168</v>
      </c>
      <c r="K1045">
        <v>21454</v>
      </c>
      <c r="L1045">
        <f>bbdd_Social_Media_Trends[[#This Row],[Likes]]+bbdd_Social_Media_Trends[[#This Row],[Shares]]+bbdd_Social_Media_Trends[[#This Row],[Comments]]</f>
        <v>410540</v>
      </c>
      <c r="M1045">
        <f>bbdd_Social_Media_Trends[[#This Row],[Interactions]]/bbdd_Social_Media_Trends[[#This Row],[Views]]</f>
        <v>9.551677918555973E-2</v>
      </c>
      <c r="N1045" s="1" t="s">
        <v>16</v>
      </c>
      <c r="O1045" s="4">
        <f t="shared" si="16"/>
        <v>0</v>
      </c>
    </row>
    <row r="1046" spans="1:15" hidden="1">
      <c r="A1046" s="1" t="s">
        <v>1086</v>
      </c>
      <c r="B1046" s="2">
        <v>44776</v>
      </c>
      <c r="C1046" s="13" t="str">
        <f>TEXT(bbdd_Social_Media_Trends[[#This Row],[Post_Date]],"aaaa-mm")</f>
        <v>2022-08</v>
      </c>
      <c r="D1046" s="1" t="s">
        <v>18</v>
      </c>
      <c r="E1046" s="1" t="s">
        <v>35</v>
      </c>
      <c r="F1046" s="1" t="s">
        <v>36</v>
      </c>
      <c r="G1046" s="1" t="s">
        <v>37</v>
      </c>
      <c r="H1046">
        <v>2685008</v>
      </c>
      <c r="I1046">
        <v>312885</v>
      </c>
      <c r="J1046">
        <v>79634</v>
      </c>
      <c r="K1046">
        <v>27209</v>
      </c>
      <c r="L1046">
        <f>bbdd_Social_Media_Trends[[#This Row],[Likes]]+bbdd_Social_Media_Trends[[#This Row],[Shares]]+bbdd_Social_Media_Trends[[#This Row],[Comments]]</f>
        <v>419728</v>
      </c>
      <c r="M1046">
        <f>bbdd_Social_Media_Trends[[#This Row],[Interactions]]/bbdd_Social_Media_Trends[[#This Row],[Views]]</f>
        <v>0.1563228117011197</v>
      </c>
      <c r="N1046" s="1" t="s">
        <v>22</v>
      </c>
      <c r="O1046" s="4">
        <f t="shared" si="16"/>
        <v>0</v>
      </c>
    </row>
    <row r="1047" spans="1:15" hidden="1">
      <c r="A1047" s="1" t="s">
        <v>1087</v>
      </c>
      <c r="B1047" s="2">
        <v>45042</v>
      </c>
      <c r="C1047" s="13" t="str">
        <f>TEXT(bbdd_Social_Media_Trends[[#This Row],[Post_Date]],"aaaa-mm")</f>
        <v>2023-04</v>
      </c>
      <c r="D1047" s="1" t="s">
        <v>12</v>
      </c>
      <c r="E1047" s="1" t="s">
        <v>52</v>
      </c>
      <c r="F1047" s="1" t="s">
        <v>14</v>
      </c>
      <c r="G1047" s="1" t="s">
        <v>15</v>
      </c>
      <c r="H1047">
        <v>794730</v>
      </c>
      <c r="I1047">
        <v>194026</v>
      </c>
      <c r="J1047">
        <v>93504</v>
      </c>
      <c r="K1047">
        <v>47841</v>
      </c>
      <c r="L1047">
        <f>bbdd_Social_Media_Trends[[#This Row],[Likes]]+bbdd_Social_Media_Trends[[#This Row],[Shares]]+bbdd_Social_Media_Trends[[#This Row],[Comments]]</f>
        <v>335371</v>
      </c>
      <c r="M1047">
        <f>bbdd_Social_Media_Trends[[#This Row],[Interactions]]/bbdd_Social_Media_Trends[[#This Row],[Views]]</f>
        <v>0.42199363305776805</v>
      </c>
      <c r="N1047" s="1" t="s">
        <v>16</v>
      </c>
      <c r="O1047" s="4">
        <f t="shared" si="16"/>
        <v>0</v>
      </c>
    </row>
    <row r="1048" spans="1:15" hidden="1">
      <c r="A1048" s="1" t="s">
        <v>1088</v>
      </c>
      <c r="B1048" s="2">
        <v>44805</v>
      </c>
      <c r="C1048" s="13" t="str">
        <f>TEXT(bbdd_Social_Media_Trends[[#This Row],[Post_Date]],"aaaa-mm")</f>
        <v>2022-09</v>
      </c>
      <c r="D1048" s="1" t="s">
        <v>24</v>
      </c>
      <c r="E1048" s="1" t="s">
        <v>39</v>
      </c>
      <c r="F1048" s="1" t="s">
        <v>41</v>
      </c>
      <c r="G1048" s="1" t="s">
        <v>28</v>
      </c>
      <c r="H1048">
        <v>1477708</v>
      </c>
      <c r="I1048">
        <v>265660</v>
      </c>
      <c r="J1048">
        <v>97515</v>
      </c>
      <c r="K1048">
        <v>21963</v>
      </c>
      <c r="L1048">
        <f>bbdd_Social_Media_Trends[[#This Row],[Likes]]+bbdd_Social_Media_Trends[[#This Row],[Shares]]+bbdd_Social_Media_Trends[[#This Row],[Comments]]</f>
        <v>385138</v>
      </c>
      <c r="M1048">
        <f>bbdd_Social_Media_Trends[[#This Row],[Interactions]]/bbdd_Social_Media_Trends[[#This Row],[Views]]</f>
        <v>0.26063200578192713</v>
      </c>
      <c r="N1048" s="1" t="s">
        <v>22</v>
      </c>
      <c r="O1048" s="4">
        <f t="shared" si="16"/>
        <v>0</v>
      </c>
    </row>
    <row r="1049" spans="1:15" hidden="1">
      <c r="A1049" s="1" t="s">
        <v>1089</v>
      </c>
      <c r="B1049" s="2">
        <v>44767</v>
      </c>
      <c r="C1049" s="13" t="str">
        <f>TEXT(bbdd_Social_Media_Trends[[#This Row],[Post_Date]],"aaaa-mm")</f>
        <v>2022-07</v>
      </c>
      <c r="D1049" s="1" t="s">
        <v>12</v>
      </c>
      <c r="E1049" s="1" t="s">
        <v>13</v>
      </c>
      <c r="F1049" s="1" t="s">
        <v>14</v>
      </c>
      <c r="G1049" s="1" t="s">
        <v>60</v>
      </c>
      <c r="H1049">
        <v>2418004</v>
      </c>
      <c r="I1049">
        <v>471089</v>
      </c>
      <c r="J1049">
        <v>47327</v>
      </c>
      <c r="K1049">
        <v>24701</v>
      </c>
      <c r="L1049">
        <f>bbdd_Social_Media_Trends[[#This Row],[Likes]]+bbdd_Social_Media_Trends[[#This Row],[Shares]]+bbdd_Social_Media_Trends[[#This Row],[Comments]]</f>
        <v>543117</v>
      </c>
      <c r="M1049">
        <f>bbdd_Social_Media_Trends[[#This Row],[Interactions]]/bbdd_Social_Media_Trends[[#This Row],[Views]]</f>
        <v>0.22461377235107965</v>
      </c>
      <c r="N1049" s="1" t="s">
        <v>22</v>
      </c>
      <c r="O1049" s="4">
        <f t="shared" si="16"/>
        <v>0</v>
      </c>
    </row>
    <row r="1050" spans="1:15" hidden="1">
      <c r="A1050" s="1" t="s">
        <v>1090</v>
      </c>
      <c r="B1050" s="2">
        <v>44782</v>
      </c>
      <c r="C1050" s="13" t="str">
        <f>TEXT(bbdd_Social_Media_Trends[[#This Row],[Post_Date]],"aaaa-mm")</f>
        <v>2022-08</v>
      </c>
      <c r="D1050" s="1" t="s">
        <v>18</v>
      </c>
      <c r="E1050" s="1" t="s">
        <v>59</v>
      </c>
      <c r="F1050" s="1" t="s">
        <v>36</v>
      </c>
      <c r="G1050" s="1" t="s">
        <v>21</v>
      </c>
      <c r="H1050">
        <v>454490</v>
      </c>
      <c r="I1050">
        <v>367108</v>
      </c>
      <c r="J1050">
        <v>6386</v>
      </c>
      <c r="K1050">
        <v>33172</v>
      </c>
      <c r="L1050">
        <f>bbdd_Social_Media_Trends[[#This Row],[Likes]]+bbdd_Social_Media_Trends[[#This Row],[Shares]]+bbdd_Social_Media_Trends[[#This Row],[Comments]]</f>
        <v>406666</v>
      </c>
      <c r="M1050">
        <f>bbdd_Social_Media_Trends[[#This Row],[Interactions]]/bbdd_Social_Media_Trends[[#This Row],[Views]]</f>
        <v>0.89477436247222164</v>
      </c>
      <c r="N1050" s="1" t="s">
        <v>29</v>
      </c>
      <c r="O1050" s="4">
        <f t="shared" si="16"/>
        <v>0</v>
      </c>
    </row>
    <row r="1051" spans="1:15" hidden="1">
      <c r="A1051" s="1" t="s">
        <v>1091</v>
      </c>
      <c r="B1051" s="2">
        <v>44961</v>
      </c>
      <c r="C1051" s="13" t="str">
        <f>TEXT(bbdd_Social_Media_Trends[[#This Row],[Post_Date]],"aaaa-mm")</f>
        <v>2023-02</v>
      </c>
      <c r="D1051" s="1" t="s">
        <v>12</v>
      </c>
      <c r="E1051" s="1" t="s">
        <v>13</v>
      </c>
      <c r="F1051" s="1" t="s">
        <v>47</v>
      </c>
      <c r="G1051" s="1" t="s">
        <v>37</v>
      </c>
      <c r="H1051">
        <v>1061491</v>
      </c>
      <c r="I1051">
        <v>404574</v>
      </c>
      <c r="J1051">
        <v>82042</v>
      </c>
      <c r="K1051">
        <v>29450</v>
      </c>
      <c r="L1051">
        <f>bbdd_Social_Media_Trends[[#This Row],[Likes]]+bbdd_Social_Media_Trends[[#This Row],[Shares]]+bbdd_Social_Media_Trends[[#This Row],[Comments]]</f>
        <v>516066</v>
      </c>
      <c r="M1051">
        <f>bbdd_Social_Media_Trends[[#This Row],[Interactions]]/bbdd_Social_Media_Trends[[#This Row],[Views]]</f>
        <v>0.48617086720471486</v>
      </c>
      <c r="N1051" s="1" t="s">
        <v>22</v>
      </c>
      <c r="O1051" s="4">
        <f t="shared" si="16"/>
        <v>0</v>
      </c>
    </row>
    <row r="1052" spans="1:15" hidden="1">
      <c r="A1052" s="1" t="s">
        <v>1092</v>
      </c>
      <c r="B1052" s="2">
        <v>44853</v>
      </c>
      <c r="C1052" s="13" t="str">
        <f>TEXT(bbdd_Social_Media_Trends[[#This Row],[Post_Date]],"aaaa-mm")</f>
        <v>2022-10</v>
      </c>
      <c r="D1052" s="1" t="s">
        <v>24</v>
      </c>
      <c r="E1052" s="1" t="s">
        <v>39</v>
      </c>
      <c r="F1052" s="1" t="s">
        <v>20</v>
      </c>
      <c r="G1052" s="1" t="s">
        <v>21</v>
      </c>
      <c r="H1052">
        <v>655507</v>
      </c>
      <c r="I1052">
        <v>247570</v>
      </c>
      <c r="J1052">
        <v>68972</v>
      </c>
      <c r="K1052">
        <v>23701</v>
      </c>
      <c r="L1052">
        <f>bbdd_Social_Media_Trends[[#This Row],[Likes]]+bbdd_Social_Media_Trends[[#This Row],[Shares]]+bbdd_Social_Media_Trends[[#This Row],[Comments]]</f>
        <v>340243</v>
      </c>
      <c r="M1052">
        <f>bbdd_Social_Media_Trends[[#This Row],[Interactions]]/bbdd_Social_Media_Trends[[#This Row],[Views]]</f>
        <v>0.51905319088888446</v>
      </c>
      <c r="N1052" s="1" t="s">
        <v>22</v>
      </c>
      <c r="O1052" s="4">
        <f t="shared" si="16"/>
        <v>0</v>
      </c>
    </row>
    <row r="1053" spans="1:15" hidden="1">
      <c r="A1053" s="1" t="s">
        <v>1093</v>
      </c>
      <c r="B1053" s="2">
        <v>44566</v>
      </c>
      <c r="C1053" s="13" t="str">
        <f>TEXT(bbdd_Social_Media_Trends[[#This Row],[Post_Date]],"aaaa-mm")</f>
        <v>2022-01</v>
      </c>
      <c r="D1053" s="1" t="s">
        <v>12</v>
      </c>
      <c r="E1053" s="1" t="s">
        <v>13</v>
      </c>
      <c r="F1053" s="1" t="s">
        <v>20</v>
      </c>
      <c r="G1053" s="1" t="s">
        <v>44</v>
      </c>
      <c r="H1053">
        <v>2631238</v>
      </c>
      <c r="I1053">
        <v>442816</v>
      </c>
      <c r="J1053">
        <v>29304</v>
      </c>
      <c r="K1053">
        <v>44101</v>
      </c>
      <c r="L1053">
        <f>bbdd_Social_Media_Trends[[#This Row],[Likes]]+bbdd_Social_Media_Trends[[#This Row],[Shares]]+bbdd_Social_Media_Trends[[#This Row],[Comments]]</f>
        <v>516221</v>
      </c>
      <c r="M1053">
        <f>bbdd_Social_Media_Trends[[#This Row],[Interactions]]/bbdd_Social_Media_Trends[[#This Row],[Views]]</f>
        <v>0.19618939829844353</v>
      </c>
      <c r="N1053" s="1" t="s">
        <v>29</v>
      </c>
      <c r="O1053" s="4">
        <f t="shared" si="16"/>
        <v>0</v>
      </c>
    </row>
    <row r="1054" spans="1:15" hidden="1">
      <c r="A1054" s="1" t="s">
        <v>1094</v>
      </c>
      <c r="B1054" s="2">
        <v>44595</v>
      </c>
      <c r="C1054" s="13" t="str">
        <f>TEXT(bbdd_Social_Media_Trends[[#This Row],[Post_Date]],"aaaa-mm")</f>
        <v>2022-02</v>
      </c>
      <c r="D1054" s="1" t="s">
        <v>18</v>
      </c>
      <c r="E1054" s="1" t="s">
        <v>31</v>
      </c>
      <c r="F1054" s="1" t="s">
        <v>20</v>
      </c>
      <c r="G1054" s="1" t="s">
        <v>50</v>
      </c>
      <c r="H1054">
        <v>2414079</v>
      </c>
      <c r="I1054">
        <v>453772</v>
      </c>
      <c r="J1054">
        <v>12971</v>
      </c>
      <c r="K1054">
        <v>44775</v>
      </c>
      <c r="L1054">
        <f>bbdd_Social_Media_Trends[[#This Row],[Likes]]+bbdd_Social_Media_Trends[[#This Row],[Shares]]+bbdd_Social_Media_Trends[[#This Row],[Comments]]</f>
        <v>511518</v>
      </c>
      <c r="M1054">
        <f>bbdd_Social_Media_Trends[[#This Row],[Interactions]]/bbdd_Social_Media_Trends[[#This Row],[Views]]</f>
        <v>0.21188950320184219</v>
      </c>
      <c r="N1054" s="1" t="s">
        <v>22</v>
      </c>
      <c r="O1054" s="4">
        <f t="shared" si="16"/>
        <v>0</v>
      </c>
    </row>
    <row r="1055" spans="1:15">
      <c r="A1055" s="1" t="s">
        <v>1095</v>
      </c>
      <c r="B1055" s="2">
        <v>44974</v>
      </c>
      <c r="C1055" s="13" t="str">
        <f>TEXT(bbdd_Social_Media_Trends[[#This Row],[Post_Date]],"aaaa-mm")</f>
        <v>2023-02</v>
      </c>
      <c r="D1055" s="1" t="s">
        <v>27</v>
      </c>
      <c r="E1055" s="1" t="s">
        <v>52</v>
      </c>
      <c r="F1055" s="1" t="s">
        <v>41</v>
      </c>
      <c r="G1055" s="1" t="s">
        <v>37</v>
      </c>
      <c r="H1055">
        <v>3213925</v>
      </c>
      <c r="I1055">
        <v>436365</v>
      </c>
      <c r="J1055">
        <v>48616</v>
      </c>
      <c r="K1055">
        <v>46800</v>
      </c>
      <c r="L1055">
        <f>bbdd_Social_Media_Trends[[#This Row],[Likes]]+bbdd_Social_Media_Trends[[#This Row],[Shares]]+bbdd_Social_Media_Trends[[#This Row],[Comments]]</f>
        <v>531781</v>
      </c>
      <c r="M1055">
        <f>bbdd_Social_Media_Trends[[#This Row],[Interactions]]/bbdd_Social_Media_Trends[[#This Row],[Views]]</f>
        <v>0.16546154624018919</v>
      </c>
      <c r="N1055" s="1" t="s">
        <v>29</v>
      </c>
      <c r="O1055" s="4">
        <f t="shared" si="16"/>
        <v>0</v>
      </c>
    </row>
    <row r="1056" spans="1:15" hidden="1">
      <c r="A1056" s="1" t="s">
        <v>1096</v>
      </c>
      <c r="B1056" s="2">
        <v>45195</v>
      </c>
      <c r="C1056" s="13" t="str">
        <f>TEXT(bbdd_Social_Media_Trends[[#This Row],[Post_Date]],"aaaa-mm")</f>
        <v>2023-09</v>
      </c>
      <c r="D1056" s="1" t="s">
        <v>24</v>
      </c>
      <c r="E1056" s="1" t="s">
        <v>52</v>
      </c>
      <c r="F1056" s="1" t="s">
        <v>41</v>
      </c>
      <c r="G1056" s="1" t="s">
        <v>28</v>
      </c>
      <c r="H1056">
        <v>1658817</v>
      </c>
      <c r="I1056">
        <v>280297</v>
      </c>
      <c r="J1056">
        <v>70901</v>
      </c>
      <c r="K1056">
        <v>36696</v>
      </c>
      <c r="L1056">
        <f>bbdd_Social_Media_Trends[[#This Row],[Likes]]+bbdd_Social_Media_Trends[[#This Row],[Shares]]+bbdd_Social_Media_Trends[[#This Row],[Comments]]</f>
        <v>387894</v>
      </c>
      <c r="M1056">
        <f>bbdd_Social_Media_Trends[[#This Row],[Interactions]]/bbdd_Social_Media_Trends[[#This Row],[Views]]</f>
        <v>0.23383772893574156</v>
      </c>
      <c r="N1056" s="1" t="s">
        <v>22</v>
      </c>
      <c r="O1056" s="4">
        <f t="shared" si="16"/>
        <v>0</v>
      </c>
    </row>
    <row r="1057" spans="1:15" hidden="1">
      <c r="A1057" s="1" t="s">
        <v>1097</v>
      </c>
      <c r="B1057" s="2">
        <v>45127</v>
      </c>
      <c r="C1057" s="13" t="str">
        <f>TEXT(bbdd_Social_Media_Trends[[#This Row],[Post_Date]],"aaaa-mm")</f>
        <v>2023-07</v>
      </c>
      <c r="D1057" s="1" t="s">
        <v>12</v>
      </c>
      <c r="E1057" s="1" t="s">
        <v>52</v>
      </c>
      <c r="F1057" s="1" t="s">
        <v>32</v>
      </c>
      <c r="G1057" s="1" t="s">
        <v>25</v>
      </c>
      <c r="H1057">
        <v>2878436</v>
      </c>
      <c r="I1057">
        <v>149765</v>
      </c>
      <c r="J1057">
        <v>9840</v>
      </c>
      <c r="K1057">
        <v>42118</v>
      </c>
      <c r="L1057">
        <f>bbdd_Social_Media_Trends[[#This Row],[Likes]]+bbdd_Social_Media_Trends[[#This Row],[Shares]]+bbdd_Social_Media_Trends[[#This Row],[Comments]]</f>
        <v>201723</v>
      </c>
      <c r="M1057">
        <f>bbdd_Social_Media_Trends[[#This Row],[Interactions]]/bbdd_Social_Media_Trends[[#This Row],[Views]]</f>
        <v>7.0080766082692134E-2</v>
      </c>
      <c r="N1057" s="1" t="s">
        <v>16</v>
      </c>
      <c r="O1057" s="4">
        <f t="shared" si="16"/>
        <v>0</v>
      </c>
    </row>
    <row r="1058" spans="1:15" hidden="1">
      <c r="A1058" s="1" t="s">
        <v>1098</v>
      </c>
      <c r="B1058" s="2">
        <v>44751</v>
      </c>
      <c r="C1058" s="13" t="str">
        <f>TEXT(bbdd_Social_Media_Trends[[#This Row],[Post_Date]],"aaaa-mm")</f>
        <v>2022-07</v>
      </c>
      <c r="D1058" s="1" t="s">
        <v>12</v>
      </c>
      <c r="E1058" s="1" t="s">
        <v>13</v>
      </c>
      <c r="F1058" s="1" t="s">
        <v>41</v>
      </c>
      <c r="G1058" s="1" t="s">
        <v>25</v>
      </c>
      <c r="H1058">
        <v>3730939</v>
      </c>
      <c r="I1058">
        <v>8927</v>
      </c>
      <c r="J1058">
        <v>36583</v>
      </c>
      <c r="K1058">
        <v>33397</v>
      </c>
      <c r="L1058">
        <f>bbdd_Social_Media_Trends[[#This Row],[Likes]]+bbdd_Social_Media_Trends[[#This Row],[Shares]]+bbdd_Social_Media_Trends[[#This Row],[Comments]]</f>
        <v>78907</v>
      </c>
      <c r="M1058">
        <f>bbdd_Social_Media_Trends[[#This Row],[Interactions]]/bbdd_Social_Media_Trends[[#This Row],[Views]]</f>
        <v>2.1149367491668989E-2</v>
      </c>
      <c r="N1058" s="1" t="s">
        <v>22</v>
      </c>
      <c r="O1058" s="4">
        <f t="shared" si="16"/>
        <v>0</v>
      </c>
    </row>
    <row r="1059" spans="1:15" hidden="1">
      <c r="A1059" s="1" t="s">
        <v>1099</v>
      </c>
      <c r="B1059" s="2">
        <v>45215</v>
      </c>
      <c r="C1059" s="13" t="str">
        <f>TEXT(bbdd_Social_Media_Trends[[#This Row],[Post_Date]],"aaaa-mm")</f>
        <v>2023-10</v>
      </c>
      <c r="D1059" s="1" t="s">
        <v>12</v>
      </c>
      <c r="E1059" s="1" t="s">
        <v>19</v>
      </c>
      <c r="F1059" s="1" t="s">
        <v>14</v>
      </c>
      <c r="G1059" s="1" t="s">
        <v>60</v>
      </c>
      <c r="H1059">
        <v>1951149</v>
      </c>
      <c r="I1059">
        <v>367712</v>
      </c>
      <c r="J1059">
        <v>57910</v>
      </c>
      <c r="K1059">
        <v>28894</v>
      </c>
      <c r="L1059">
        <f>bbdd_Social_Media_Trends[[#This Row],[Likes]]+bbdd_Social_Media_Trends[[#This Row],[Shares]]+bbdd_Social_Media_Trends[[#This Row],[Comments]]</f>
        <v>454516</v>
      </c>
      <c r="M1059">
        <f>bbdd_Social_Media_Trends[[#This Row],[Interactions]]/bbdd_Social_Media_Trends[[#This Row],[Views]]</f>
        <v>0.2329478681535854</v>
      </c>
      <c r="N1059" s="1" t="s">
        <v>29</v>
      </c>
      <c r="O1059" s="4">
        <f t="shared" si="16"/>
        <v>0</v>
      </c>
    </row>
    <row r="1060" spans="1:15" hidden="1">
      <c r="A1060" s="1" t="s">
        <v>1100</v>
      </c>
      <c r="B1060" s="2">
        <v>44848</v>
      </c>
      <c r="C1060" s="13" t="str">
        <f>TEXT(bbdd_Social_Media_Trends[[#This Row],[Post_Date]],"aaaa-mm")</f>
        <v>2022-10</v>
      </c>
      <c r="D1060" s="1" t="s">
        <v>18</v>
      </c>
      <c r="E1060" s="1" t="s">
        <v>57</v>
      </c>
      <c r="F1060" s="1" t="s">
        <v>41</v>
      </c>
      <c r="G1060" s="1" t="s">
        <v>21</v>
      </c>
      <c r="H1060">
        <v>4031260</v>
      </c>
      <c r="I1060">
        <v>489680</v>
      </c>
      <c r="J1060">
        <v>10003</v>
      </c>
      <c r="K1060">
        <v>38423</v>
      </c>
      <c r="L1060">
        <f>bbdd_Social_Media_Trends[[#This Row],[Likes]]+bbdd_Social_Media_Trends[[#This Row],[Shares]]+bbdd_Social_Media_Trends[[#This Row],[Comments]]</f>
        <v>538106</v>
      </c>
      <c r="M1060">
        <f>bbdd_Social_Media_Trends[[#This Row],[Interactions]]/bbdd_Social_Media_Trends[[#This Row],[Views]]</f>
        <v>0.13348332779329539</v>
      </c>
      <c r="N1060" s="1" t="s">
        <v>16</v>
      </c>
      <c r="O1060" s="4">
        <f t="shared" si="16"/>
        <v>0</v>
      </c>
    </row>
    <row r="1061" spans="1:15" hidden="1">
      <c r="A1061" s="1" t="s">
        <v>1101</v>
      </c>
      <c r="B1061" s="2">
        <v>44679</v>
      </c>
      <c r="C1061" s="13" t="str">
        <f>TEXT(bbdd_Social_Media_Trends[[#This Row],[Post_Date]],"aaaa-mm")</f>
        <v>2022-04</v>
      </c>
      <c r="D1061" s="1" t="s">
        <v>12</v>
      </c>
      <c r="E1061" s="1" t="s">
        <v>31</v>
      </c>
      <c r="F1061" s="1" t="s">
        <v>36</v>
      </c>
      <c r="G1061" s="1" t="s">
        <v>15</v>
      </c>
      <c r="H1061">
        <v>800596</v>
      </c>
      <c r="I1061">
        <v>434086</v>
      </c>
      <c r="J1061">
        <v>82037</v>
      </c>
      <c r="K1061">
        <v>27401</v>
      </c>
      <c r="L1061">
        <f>bbdd_Social_Media_Trends[[#This Row],[Likes]]+bbdd_Social_Media_Trends[[#This Row],[Shares]]+bbdd_Social_Media_Trends[[#This Row],[Comments]]</f>
        <v>543524</v>
      </c>
      <c r="M1061">
        <f>bbdd_Social_Media_Trends[[#This Row],[Interactions]]/bbdd_Social_Media_Trends[[#This Row],[Views]]</f>
        <v>0.67889922008103964</v>
      </c>
      <c r="N1061" s="1" t="s">
        <v>16</v>
      </c>
      <c r="O1061" s="4">
        <f t="shared" si="16"/>
        <v>0</v>
      </c>
    </row>
    <row r="1062" spans="1:15" hidden="1">
      <c r="A1062" s="1" t="s">
        <v>1102</v>
      </c>
      <c r="B1062" s="2">
        <v>45220</v>
      </c>
      <c r="C1062" s="13" t="str">
        <f>TEXT(bbdd_Social_Media_Trends[[#This Row],[Post_Date]],"aaaa-mm")</f>
        <v>2023-10</v>
      </c>
      <c r="D1062" s="1" t="s">
        <v>24</v>
      </c>
      <c r="E1062" s="1" t="s">
        <v>46</v>
      </c>
      <c r="F1062" s="1" t="s">
        <v>41</v>
      </c>
      <c r="G1062" s="1" t="s">
        <v>37</v>
      </c>
      <c r="H1062">
        <v>3059352</v>
      </c>
      <c r="I1062">
        <v>45964</v>
      </c>
      <c r="J1062">
        <v>49018</v>
      </c>
      <c r="K1062">
        <v>20424</v>
      </c>
      <c r="L1062">
        <f>bbdd_Social_Media_Trends[[#This Row],[Likes]]+bbdd_Social_Media_Trends[[#This Row],[Shares]]+bbdd_Social_Media_Trends[[#This Row],[Comments]]</f>
        <v>115406</v>
      </c>
      <c r="M1062">
        <f>bbdd_Social_Media_Trends[[#This Row],[Interactions]]/bbdd_Social_Media_Trends[[#This Row],[Views]]</f>
        <v>3.7722367350994587E-2</v>
      </c>
      <c r="N1062" s="1" t="s">
        <v>22</v>
      </c>
      <c r="O1062" s="4">
        <f t="shared" si="16"/>
        <v>0</v>
      </c>
    </row>
    <row r="1063" spans="1:15">
      <c r="A1063" s="1" t="s">
        <v>1103</v>
      </c>
      <c r="B1063" s="2">
        <v>45260</v>
      </c>
      <c r="C1063" s="13" t="str">
        <f>TEXT(bbdd_Social_Media_Trends[[#This Row],[Post_Date]],"aaaa-mm")</f>
        <v>2023-11</v>
      </c>
      <c r="D1063" s="1" t="s">
        <v>27</v>
      </c>
      <c r="E1063" s="1" t="s">
        <v>57</v>
      </c>
      <c r="F1063" s="1" t="s">
        <v>36</v>
      </c>
      <c r="G1063" s="1" t="s">
        <v>60</v>
      </c>
      <c r="H1063">
        <v>489829</v>
      </c>
      <c r="I1063">
        <v>338839</v>
      </c>
      <c r="J1063">
        <v>69684</v>
      </c>
      <c r="K1063">
        <v>45590</v>
      </c>
      <c r="L1063">
        <f>bbdd_Social_Media_Trends[[#This Row],[Likes]]+bbdd_Social_Media_Trends[[#This Row],[Shares]]+bbdd_Social_Media_Trends[[#This Row],[Comments]]</f>
        <v>454113</v>
      </c>
      <c r="M1063">
        <f>bbdd_Social_Media_Trends[[#This Row],[Interactions]]/bbdd_Social_Media_Trends[[#This Row],[Views]]</f>
        <v>0.92708475815029323</v>
      </c>
      <c r="N1063" s="1" t="s">
        <v>16</v>
      </c>
      <c r="O1063" s="4">
        <f t="shared" si="16"/>
        <v>0</v>
      </c>
    </row>
    <row r="1064" spans="1:15">
      <c r="A1064" s="1" t="s">
        <v>1104</v>
      </c>
      <c r="B1064" s="2">
        <v>44877</v>
      </c>
      <c r="C1064" s="13" t="str">
        <f>TEXT(bbdd_Social_Media_Trends[[#This Row],[Post_Date]],"aaaa-mm")</f>
        <v>2022-11</v>
      </c>
      <c r="D1064" s="1" t="s">
        <v>27</v>
      </c>
      <c r="E1064" s="1" t="s">
        <v>39</v>
      </c>
      <c r="F1064" s="1" t="s">
        <v>14</v>
      </c>
      <c r="G1064" s="1" t="s">
        <v>25</v>
      </c>
      <c r="H1064">
        <v>1775441</v>
      </c>
      <c r="I1064">
        <v>300600</v>
      </c>
      <c r="J1064">
        <v>92494</v>
      </c>
      <c r="K1064">
        <v>29780</v>
      </c>
      <c r="L1064">
        <f>bbdd_Social_Media_Trends[[#This Row],[Likes]]+bbdd_Social_Media_Trends[[#This Row],[Shares]]+bbdd_Social_Media_Trends[[#This Row],[Comments]]</f>
        <v>422874</v>
      </c>
      <c r="M1064">
        <f>bbdd_Social_Media_Trends[[#This Row],[Interactions]]/bbdd_Social_Media_Trends[[#This Row],[Views]]</f>
        <v>0.23817969732590383</v>
      </c>
      <c r="N1064" s="1" t="s">
        <v>29</v>
      </c>
      <c r="O1064" s="4">
        <f t="shared" si="16"/>
        <v>0</v>
      </c>
    </row>
    <row r="1065" spans="1:15" hidden="1">
      <c r="A1065" s="1" t="s">
        <v>1105</v>
      </c>
      <c r="B1065" s="2">
        <v>44725</v>
      </c>
      <c r="C1065" s="13" t="str">
        <f>TEXT(bbdd_Social_Media_Trends[[#This Row],[Post_Date]],"aaaa-mm")</f>
        <v>2022-06</v>
      </c>
      <c r="D1065" s="1" t="s">
        <v>24</v>
      </c>
      <c r="E1065" s="1" t="s">
        <v>52</v>
      </c>
      <c r="F1065" s="1" t="s">
        <v>20</v>
      </c>
      <c r="G1065" s="1" t="s">
        <v>15</v>
      </c>
      <c r="H1065">
        <v>3386425</v>
      </c>
      <c r="I1065">
        <v>804</v>
      </c>
      <c r="J1065">
        <v>77479</v>
      </c>
      <c r="K1065">
        <v>48511</v>
      </c>
      <c r="L1065">
        <f>bbdd_Social_Media_Trends[[#This Row],[Likes]]+bbdd_Social_Media_Trends[[#This Row],[Shares]]+bbdd_Social_Media_Trends[[#This Row],[Comments]]</f>
        <v>126794</v>
      </c>
      <c r="M1065">
        <f>bbdd_Social_Media_Trends[[#This Row],[Interactions]]/bbdd_Social_Media_Trends[[#This Row],[Views]]</f>
        <v>3.7441845013546735E-2</v>
      </c>
      <c r="N1065" s="1" t="s">
        <v>29</v>
      </c>
      <c r="O1065" s="4">
        <f t="shared" si="16"/>
        <v>0</v>
      </c>
    </row>
    <row r="1066" spans="1:15" hidden="1">
      <c r="A1066" s="1" t="s">
        <v>1106</v>
      </c>
      <c r="B1066" s="2">
        <v>44977</v>
      </c>
      <c r="C1066" s="13" t="str">
        <f>TEXT(bbdd_Social_Media_Trends[[#This Row],[Post_Date]],"aaaa-mm")</f>
        <v>2023-02</v>
      </c>
      <c r="D1066" s="1" t="s">
        <v>18</v>
      </c>
      <c r="E1066" s="1" t="s">
        <v>39</v>
      </c>
      <c r="F1066" s="1" t="s">
        <v>47</v>
      </c>
      <c r="G1066" s="1" t="s">
        <v>21</v>
      </c>
      <c r="H1066">
        <v>3147828</v>
      </c>
      <c r="I1066">
        <v>488798</v>
      </c>
      <c r="J1066">
        <v>11213</v>
      </c>
      <c r="K1066">
        <v>28108</v>
      </c>
      <c r="L1066">
        <f>bbdd_Social_Media_Trends[[#This Row],[Likes]]+bbdd_Social_Media_Trends[[#This Row],[Shares]]+bbdd_Social_Media_Trends[[#This Row],[Comments]]</f>
        <v>528119</v>
      </c>
      <c r="M1066">
        <f>bbdd_Social_Media_Trends[[#This Row],[Interactions]]/bbdd_Social_Media_Trends[[#This Row],[Views]]</f>
        <v>0.16777250853604453</v>
      </c>
      <c r="N1066" s="1" t="s">
        <v>29</v>
      </c>
      <c r="O1066" s="4">
        <f t="shared" si="16"/>
        <v>0</v>
      </c>
    </row>
    <row r="1067" spans="1:15" hidden="1">
      <c r="A1067" s="1" t="s">
        <v>1107</v>
      </c>
      <c r="B1067" s="2">
        <v>45029</v>
      </c>
      <c r="C1067" s="13" t="str">
        <f>TEXT(bbdd_Social_Media_Trends[[#This Row],[Post_Date]],"aaaa-mm")</f>
        <v>2023-04</v>
      </c>
      <c r="D1067" s="1" t="s">
        <v>12</v>
      </c>
      <c r="E1067" s="1" t="s">
        <v>13</v>
      </c>
      <c r="F1067" s="1" t="s">
        <v>20</v>
      </c>
      <c r="G1067" s="1" t="s">
        <v>28</v>
      </c>
      <c r="H1067">
        <v>1370433</v>
      </c>
      <c r="I1067">
        <v>360983</v>
      </c>
      <c r="J1067">
        <v>28865</v>
      </c>
      <c r="K1067">
        <v>7949</v>
      </c>
      <c r="L1067">
        <f>bbdd_Social_Media_Trends[[#This Row],[Likes]]+bbdd_Social_Media_Trends[[#This Row],[Shares]]+bbdd_Social_Media_Trends[[#This Row],[Comments]]</f>
        <v>397797</v>
      </c>
      <c r="M1067">
        <f>bbdd_Social_Media_Trends[[#This Row],[Interactions]]/bbdd_Social_Media_Trends[[#This Row],[Views]]</f>
        <v>0.29027103112665853</v>
      </c>
      <c r="N1067" s="1" t="s">
        <v>22</v>
      </c>
      <c r="O1067" s="4">
        <f t="shared" si="16"/>
        <v>0</v>
      </c>
    </row>
    <row r="1068" spans="1:15" hidden="1">
      <c r="A1068" s="1" t="s">
        <v>1108</v>
      </c>
      <c r="B1068" s="2">
        <v>44666</v>
      </c>
      <c r="C1068" s="13" t="str">
        <f>TEXT(bbdd_Social_Media_Trends[[#This Row],[Post_Date]],"aaaa-mm")</f>
        <v>2022-04</v>
      </c>
      <c r="D1068" s="1" t="s">
        <v>24</v>
      </c>
      <c r="E1068" s="1" t="s">
        <v>49</v>
      </c>
      <c r="F1068" s="1" t="s">
        <v>36</v>
      </c>
      <c r="G1068" s="1" t="s">
        <v>60</v>
      </c>
      <c r="H1068">
        <v>4329212</v>
      </c>
      <c r="I1068">
        <v>314231</v>
      </c>
      <c r="J1068">
        <v>36820</v>
      </c>
      <c r="K1068">
        <v>38094</v>
      </c>
      <c r="L1068">
        <f>bbdd_Social_Media_Trends[[#This Row],[Likes]]+bbdd_Social_Media_Trends[[#This Row],[Shares]]+bbdd_Social_Media_Trends[[#This Row],[Comments]]</f>
        <v>389145</v>
      </c>
      <c r="M1068">
        <f>bbdd_Social_Media_Trends[[#This Row],[Interactions]]/bbdd_Social_Media_Trends[[#This Row],[Views]]</f>
        <v>8.9888182884090687E-2</v>
      </c>
      <c r="N1068" s="1" t="s">
        <v>29</v>
      </c>
      <c r="O1068" s="4">
        <f t="shared" si="16"/>
        <v>0</v>
      </c>
    </row>
    <row r="1069" spans="1:15">
      <c r="A1069" s="1" t="s">
        <v>1109</v>
      </c>
      <c r="B1069" s="2">
        <v>44826</v>
      </c>
      <c r="C1069" s="13" t="str">
        <f>TEXT(bbdd_Social_Media_Trends[[#This Row],[Post_Date]],"aaaa-mm")</f>
        <v>2022-09</v>
      </c>
      <c r="D1069" s="1" t="s">
        <v>27</v>
      </c>
      <c r="E1069" s="1" t="s">
        <v>35</v>
      </c>
      <c r="F1069" s="1" t="s">
        <v>36</v>
      </c>
      <c r="G1069" s="1" t="s">
        <v>25</v>
      </c>
      <c r="H1069">
        <v>1193284</v>
      </c>
      <c r="I1069">
        <v>301260</v>
      </c>
      <c r="J1069">
        <v>95595</v>
      </c>
      <c r="K1069">
        <v>13072</v>
      </c>
      <c r="L1069">
        <f>bbdd_Social_Media_Trends[[#This Row],[Likes]]+bbdd_Social_Media_Trends[[#This Row],[Shares]]+bbdd_Social_Media_Trends[[#This Row],[Comments]]</f>
        <v>409927</v>
      </c>
      <c r="M1069">
        <f>bbdd_Social_Media_Trends[[#This Row],[Interactions]]/bbdd_Social_Media_Trends[[#This Row],[Views]]</f>
        <v>0.34352844754475881</v>
      </c>
      <c r="N1069" s="1" t="s">
        <v>16</v>
      </c>
      <c r="O1069" s="4">
        <f t="shared" si="16"/>
        <v>0</v>
      </c>
    </row>
    <row r="1070" spans="1:15" hidden="1">
      <c r="A1070" s="1" t="s">
        <v>1110</v>
      </c>
      <c r="B1070" s="2">
        <v>44886</v>
      </c>
      <c r="C1070" s="13" t="str">
        <f>TEXT(bbdd_Social_Media_Trends[[#This Row],[Post_Date]],"aaaa-mm")</f>
        <v>2022-11</v>
      </c>
      <c r="D1070" s="1" t="s">
        <v>12</v>
      </c>
      <c r="E1070" s="1" t="s">
        <v>35</v>
      </c>
      <c r="F1070" s="1" t="s">
        <v>36</v>
      </c>
      <c r="G1070" s="1" t="s">
        <v>37</v>
      </c>
      <c r="H1070">
        <v>4969573</v>
      </c>
      <c r="I1070">
        <v>61124</v>
      </c>
      <c r="J1070">
        <v>69585</v>
      </c>
      <c r="K1070">
        <v>20780</v>
      </c>
      <c r="L1070">
        <f>bbdd_Social_Media_Trends[[#This Row],[Likes]]+bbdd_Social_Media_Trends[[#This Row],[Shares]]+bbdd_Social_Media_Trends[[#This Row],[Comments]]</f>
        <v>151489</v>
      </c>
      <c r="M1070">
        <f>bbdd_Social_Media_Trends[[#This Row],[Interactions]]/bbdd_Social_Media_Trends[[#This Row],[Views]]</f>
        <v>3.0483303092639951E-2</v>
      </c>
      <c r="N1070" s="1" t="s">
        <v>16</v>
      </c>
      <c r="O1070" s="4">
        <f t="shared" si="16"/>
        <v>0</v>
      </c>
    </row>
    <row r="1071" spans="1:15">
      <c r="A1071" s="1" t="s">
        <v>1111</v>
      </c>
      <c r="B1071" s="2">
        <v>44817</v>
      </c>
      <c r="C1071" s="13" t="str">
        <f>TEXT(bbdd_Social_Media_Trends[[#This Row],[Post_Date]],"aaaa-mm")</f>
        <v>2022-09</v>
      </c>
      <c r="D1071" s="1" t="s">
        <v>27</v>
      </c>
      <c r="E1071" s="1" t="s">
        <v>52</v>
      </c>
      <c r="F1071" s="1" t="s">
        <v>32</v>
      </c>
      <c r="G1071" s="1" t="s">
        <v>50</v>
      </c>
      <c r="H1071">
        <v>131873</v>
      </c>
      <c r="I1071">
        <v>454436</v>
      </c>
      <c r="J1071">
        <v>93369</v>
      </c>
      <c r="K1071">
        <v>18730</v>
      </c>
      <c r="L1071">
        <f>bbdd_Social_Media_Trends[[#This Row],[Likes]]+bbdd_Social_Media_Trends[[#This Row],[Shares]]+bbdd_Social_Media_Trends[[#This Row],[Comments]]</f>
        <v>566535</v>
      </c>
      <c r="M1071">
        <f>bbdd_Social_Media_Trends[[#This Row],[Interactions]]/bbdd_Social_Media_Trends[[#This Row],[Views]]</f>
        <v>4.2960651535947463</v>
      </c>
      <c r="N1071" s="1" t="s">
        <v>29</v>
      </c>
      <c r="O1071" s="4">
        <f t="shared" si="16"/>
        <v>0</v>
      </c>
    </row>
    <row r="1072" spans="1:15" hidden="1">
      <c r="A1072" s="1" t="s">
        <v>1112</v>
      </c>
      <c r="B1072" s="2">
        <v>45121</v>
      </c>
      <c r="C1072" s="13" t="str">
        <f>TEXT(bbdd_Social_Media_Trends[[#This Row],[Post_Date]],"aaaa-mm")</f>
        <v>2023-07</v>
      </c>
      <c r="D1072" s="1" t="s">
        <v>24</v>
      </c>
      <c r="E1072" s="1" t="s">
        <v>49</v>
      </c>
      <c r="F1072" s="1" t="s">
        <v>36</v>
      </c>
      <c r="G1072" s="1" t="s">
        <v>25</v>
      </c>
      <c r="H1072">
        <v>3380653</v>
      </c>
      <c r="I1072">
        <v>387333</v>
      </c>
      <c r="J1072">
        <v>43799</v>
      </c>
      <c r="K1072">
        <v>7391</v>
      </c>
      <c r="L1072">
        <f>bbdd_Social_Media_Trends[[#This Row],[Likes]]+bbdd_Social_Media_Trends[[#This Row],[Shares]]+bbdd_Social_Media_Trends[[#This Row],[Comments]]</f>
        <v>438523</v>
      </c>
      <c r="M1072">
        <f>bbdd_Social_Media_Trends[[#This Row],[Interactions]]/bbdd_Social_Media_Trends[[#This Row],[Views]]</f>
        <v>0.12971547212920106</v>
      </c>
      <c r="N1072" s="1" t="s">
        <v>16</v>
      </c>
      <c r="O1072" s="4">
        <f t="shared" si="16"/>
        <v>0</v>
      </c>
    </row>
    <row r="1073" spans="1:15" hidden="1">
      <c r="A1073" s="1" t="s">
        <v>1113</v>
      </c>
      <c r="B1073" s="2">
        <v>44564</v>
      </c>
      <c r="C1073" s="13" t="str">
        <f>TEXT(bbdd_Social_Media_Trends[[#This Row],[Post_Date]],"aaaa-mm")</f>
        <v>2022-01</v>
      </c>
      <c r="D1073" s="1" t="s">
        <v>24</v>
      </c>
      <c r="E1073" s="1" t="s">
        <v>31</v>
      </c>
      <c r="F1073" s="1" t="s">
        <v>14</v>
      </c>
      <c r="G1073" s="1" t="s">
        <v>25</v>
      </c>
      <c r="H1073">
        <v>4615991</v>
      </c>
      <c r="I1073">
        <v>4652</v>
      </c>
      <c r="J1073">
        <v>67987</v>
      </c>
      <c r="K1073">
        <v>39672</v>
      </c>
      <c r="L1073">
        <f>bbdd_Social_Media_Trends[[#This Row],[Likes]]+bbdd_Social_Media_Trends[[#This Row],[Shares]]+bbdd_Social_Media_Trends[[#This Row],[Comments]]</f>
        <v>112311</v>
      </c>
      <c r="M1073">
        <f>bbdd_Social_Media_Trends[[#This Row],[Interactions]]/bbdd_Social_Media_Trends[[#This Row],[Views]]</f>
        <v>2.4330853331386477E-2</v>
      </c>
      <c r="N1073" s="1" t="s">
        <v>16</v>
      </c>
      <c r="O1073" s="4">
        <f t="shared" si="16"/>
        <v>0</v>
      </c>
    </row>
    <row r="1074" spans="1:15" hidden="1">
      <c r="A1074" s="1" t="s">
        <v>1114</v>
      </c>
      <c r="B1074" s="2">
        <v>45031</v>
      </c>
      <c r="C1074" s="13" t="str">
        <f>TEXT(bbdd_Social_Media_Trends[[#This Row],[Post_Date]],"aaaa-mm")</f>
        <v>2023-04</v>
      </c>
      <c r="D1074" s="1" t="s">
        <v>12</v>
      </c>
      <c r="E1074" s="1" t="s">
        <v>57</v>
      </c>
      <c r="F1074" s="1" t="s">
        <v>20</v>
      </c>
      <c r="G1074" s="1" t="s">
        <v>44</v>
      </c>
      <c r="H1074">
        <v>864943</v>
      </c>
      <c r="I1074">
        <v>82684</v>
      </c>
      <c r="J1074">
        <v>91782</v>
      </c>
      <c r="K1074">
        <v>8394</v>
      </c>
      <c r="L1074">
        <f>bbdd_Social_Media_Trends[[#This Row],[Likes]]+bbdd_Social_Media_Trends[[#This Row],[Shares]]+bbdd_Social_Media_Trends[[#This Row],[Comments]]</f>
        <v>182860</v>
      </c>
      <c r="M1074">
        <f>bbdd_Social_Media_Trends[[#This Row],[Interactions]]/bbdd_Social_Media_Trends[[#This Row],[Views]]</f>
        <v>0.21141277517709259</v>
      </c>
      <c r="N1074" s="1" t="s">
        <v>16</v>
      </c>
      <c r="O1074" s="4">
        <f t="shared" si="16"/>
        <v>0</v>
      </c>
    </row>
    <row r="1075" spans="1:15" hidden="1">
      <c r="A1075" s="1" t="s">
        <v>1115</v>
      </c>
      <c r="B1075" s="2">
        <v>44691</v>
      </c>
      <c r="C1075" s="13" t="str">
        <f>TEXT(bbdd_Social_Media_Trends[[#This Row],[Post_Date]],"aaaa-mm")</f>
        <v>2022-05</v>
      </c>
      <c r="D1075" s="1" t="s">
        <v>18</v>
      </c>
      <c r="E1075" s="1" t="s">
        <v>35</v>
      </c>
      <c r="F1075" s="1" t="s">
        <v>32</v>
      </c>
      <c r="G1075" s="1" t="s">
        <v>15</v>
      </c>
      <c r="H1075">
        <v>1263647</v>
      </c>
      <c r="I1075">
        <v>322686</v>
      </c>
      <c r="J1075">
        <v>75202</v>
      </c>
      <c r="K1075">
        <v>21411</v>
      </c>
      <c r="L1075">
        <f>bbdd_Social_Media_Trends[[#This Row],[Likes]]+bbdd_Social_Media_Trends[[#This Row],[Shares]]+bbdd_Social_Media_Trends[[#This Row],[Comments]]</f>
        <v>419299</v>
      </c>
      <c r="M1075">
        <f>bbdd_Social_Media_Trends[[#This Row],[Interactions]]/bbdd_Social_Media_Trends[[#This Row],[Views]]</f>
        <v>0.33181655952967876</v>
      </c>
      <c r="N1075" s="1" t="s">
        <v>16</v>
      </c>
      <c r="O1075" s="4">
        <f t="shared" si="16"/>
        <v>0</v>
      </c>
    </row>
    <row r="1076" spans="1:15">
      <c r="A1076" s="1" t="s">
        <v>1116</v>
      </c>
      <c r="B1076" s="2">
        <v>44940</v>
      </c>
      <c r="C1076" s="13" t="str">
        <f>TEXT(bbdd_Social_Media_Trends[[#This Row],[Post_Date]],"aaaa-mm")</f>
        <v>2023-01</v>
      </c>
      <c r="D1076" s="1" t="s">
        <v>27</v>
      </c>
      <c r="E1076" s="1" t="s">
        <v>59</v>
      </c>
      <c r="F1076" s="1" t="s">
        <v>32</v>
      </c>
      <c r="G1076" s="1" t="s">
        <v>60</v>
      </c>
      <c r="H1076">
        <v>1984393</v>
      </c>
      <c r="I1076">
        <v>375236</v>
      </c>
      <c r="J1076">
        <v>99926</v>
      </c>
      <c r="K1076">
        <v>43802</v>
      </c>
      <c r="L1076">
        <f>bbdd_Social_Media_Trends[[#This Row],[Likes]]+bbdd_Social_Media_Trends[[#This Row],[Shares]]+bbdd_Social_Media_Trends[[#This Row],[Comments]]</f>
        <v>518964</v>
      </c>
      <c r="M1076">
        <f>bbdd_Social_Media_Trends[[#This Row],[Interactions]]/bbdd_Social_Media_Trends[[#This Row],[Views]]</f>
        <v>0.26152279311608134</v>
      </c>
      <c r="N1076" s="1" t="s">
        <v>22</v>
      </c>
      <c r="O1076" s="4">
        <f t="shared" si="16"/>
        <v>0</v>
      </c>
    </row>
    <row r="1077" spans="1:15" hidden="1">
      <c r="A1077" s="1" t="s">
        <v>1117</v>
      </c>
      <c r="B1077" s="2">
        <v>45201</v>
      </c>
      <c r="C1077" s="13" t="str">
        <f>TEXT(bbdd_Social_Media_Trends[[#This Row],[Post_Date]],"aaaa-mm")</f>
        <v>2023-10</v>
      </c>
      <c r="D1077" s="1" t="s">
        <v>12</v>
      </c>
      <c r="E1077" s="1" t="s">
        <v>46</v>
      </c>
      <c r="F1077" s="1" t="s">
        <v>47</v>
      </c>
      <c r="G1077" s="1" t="s">
        <v>60</v>
      </c>
      <c r="H1077">
        <v>3986858</v>
      </c>
      <c r="I1077">
        <v>90525</v>
      </c>
      <c r="J1077">
        <v>32612</v>
      </c>
      <c r="K1077">
        <v>1252</v>
      </c>
      <c r="L1077">
        <f>bbdd_Social_Media_Trends[[#This Row],[Likes]]+bbdd_Social_Media_Trends[[#This Row],[Shares]]+bbdd_Social_Media_Trends[[#This Row],[Comments]]</f>
        <v>124389</v>
      </c>
      <c r="M1077">
        <f>bbdd_Social_Media_Trends[[#This Row],[Interactions]]/bbdd_Social_Media_Trends[[#This Row],[Views]]</f>
        <v>3.1199756800969584E-2</v>
      </c>
      <c r="N1077" s="1" t="s">
        <v>22</v>
      </c>
      <c r="O1077" s="4">
        <f t="shared" si="16"/>
        <v>0</v>
      </c>
    </row>
    <row r="1078" spans="1:15" hidden="1">
      <c r="A1078" s="1" t="s">
        <v>1118</v>
      </c>
      <c r="B1078" s="2">
        <v>45023</v>
      </c>
      <c r="C1078" s="13" t="str">
        <f>TEXT(bbdd_Social_Media_Trends[[#This Row],[Post_Date]],"aaaa-mm")</f>
        <v>2023-04</v>
      </c>
      <c r="D1078" s="1" t="s">
        <v>12</v>
      </c>
      <c r="E1078" s="1" t="s">
        <v>52</v>
      </c>
      <c r="F1078" s="1" t="s">
        <v>14</v>
      </c>
      <c r="G1078" s="1" t="s">
        <v>25</v>
      </c>
      <c r="H1078">
        <v>1026460</v>
      </c>
      <c r="I1078">
        <v>195036</v>
      </c>
      <c r="J1078">
        <v>70291</v>
      </c>
      <c r="K1078">
        <v>35850</v>
      </c>
      <c r="L1078">
        <f>bbdd_Social_Media_Trends[[#This Row],[Likes]]+bbdd_Social_Media_Trends[[#This Row],[Shares]]+bbdd_Social_Media_Trends[[#This Row],[Comments]]</f>
        <v>301177</v>
      </c>
      <c r="M1078">
        <f>bbdd_Social_Media_Trends[[#This Row],[Interactions]]/bbdd_Social_Media_Trends[[#This Row],[Views]]</f>
        <v>0.29341328449233289</v>
      </c>
      <c r="N1078" s="1" t="s">
        <v>29</v>
      </c>
      <c r="O1078" s="4">
        <f t="shared" si="16"/>
        <v>0</v>
      </c>
    </row>
    <row r="1079" spans="1:15" hidden="1">
      <c r="A1079" s="1" t="s">
        <v>1119</v>
      </c>
      <c r="B1079" s="2">
        <v>44995</v>
      </c>
      <c r="C1079" s="13" t="str">
        <f>TEXT(bbdd_Social_Media_Trends[[#This Row],[Post_Date]],"aaaa-mm")</f>
        <v>2023-03</v>
      </c>
      <c r="D1079" s="1" t="s">
        <v>12</v>
      </c>
      <c r="E1079" s="1" t="s">
        <v>49</v>
      </c>
      <c r="F1079" s="1" t="s">
        <v>20</v>
      </c>
      <c r="G1079" s="1" t="s">
        <v>44</v>
      </c>
      <c r="H1079">
        <v>3391235</v>
      </c>
      <c r="I1079">
        <v>264956</v>
      </c>
      <c r="J1079">
        <v>65030</v>
      </c>
      <c r="K1079">
        <v>40163</v>
      </c>
      <c r="L1079">
        <f>bbdd_Social_Media_Trends[[#This Row],[Likes]]+bbdd_Social_Media_Trends[[#This Row],[Shares]]+bbdd_Social_Media_Trends[[#This Row],[Comments]]</f>
        <v>370149</v>
      </c>
      <c r="M1079">
        <f>bbdd_Social_Media_Trends[[#This Row],[Interactions]]/bbdd_Social_Media_Trends[[#This Row],[Views]]</f>
        <v>0.10914873195163415</v>
      </c>
      <c r="N1079" s="1" t="s">
        <v>16</v>
      </c>
      <c r="O1079" s="4">
        <f t="shared" si="16"/>
        <v>0</v>
      </c>
    </row>
    <row r="1080" spans="1:15" hidden="1">
      <c r="A1080" s="1" t="s">
        <v>1120</v>
      </c>
      <c r="B1080" s="2">
        <v>44980</v>
      </c>
      <c r="C1080" s="13" t="str">
        <f>TEXT(bbdd_Social_Media_Trends[[#This Row],[Post_Date]],"aaaa-mm")</f>
        <v>2023-02</v>
      </c>
      <c r="D1080" s="1" t="s">
        <v>24</v>
      </c>
      <c r="E1080" s="1" t="s">
        <v>13</v>
      </c>
      <c r="F1080" s="1" t="s">
        <v>14</v>
      </c>
      <c r="G1080" s="1" t="s">
        <v>25</v>
      </c>
      <c r="H1080">
        <v>3216923</v>
      </c>
      <c r="I1080">
        <v>205624</v>
      </c>
      <c r="J1080">
        <v>63081</v>
      </c>
      <c r="K1080">
        <v>49107</v>
      </c>
      <c r="L1080">
        <f>bbdd_Social_Media_Trends[[#This Row],[Likes]]+bbdd_Social_Media_Trends[[#This Row],[Shares]]+bbdd_Social_Media_Trends[[#This Row],[Comments]]</f>
        <v>317812</v>
      </c>
      <c r="M1080">
        <f>bbdd_Social_Media_Trends[[#This Row],[Interactions]]/bbdd_Social_Media_Trends[[#This Row],[Views]]</f>
        <v>9.8793785241362633E-2</v>
      </c>
      <c r="N1080" s="1" t="s">
        <v>29</v>
      </c>
      <c r="O1080" s="4">
        <f t="shared" si="16"/>
        <v>0</v>
      </c>
    </row>
    <row r="1081" spans="1:15" hidden="1">
      <c r="A1081" s="1" t="s">
        <v>1121</v>
      </c>
      <c r="B1081" s="2">
        <v>45072</v>
      </c>
      <c r="C1081" s="13" t="str">
        <f>TEXT(bbdd_Social_Media_Trends[[#This Row],[Post_Date]],"aaaa-mm")</f>
        <v>2023-05</v>
      </c>
      <c r="D1081" s="1" t="s">
        <v>18</v>
      </c>
      <c r="E1081" s="1" t="s">
        <v>31</v>
      </c>
      <c r="F1081" s="1" t="s">
        <v>36</v>
      </c>
      <c r="G1081" s="1" t="s">
        <v>60</v>
      </c>
      <c r="H1081">
        <v>4841137</v>
      </c>
      <c r="I1081">
        <v>431351</v>
      </c>
      <c r="J1081">
        <v>625</v>
      </c>
      <c r="K1081">
        <v>19075</v>
      </c>
      <c r="L1081">
        <f>bbdd_Social_Media_Trends[[#This Row],[Likes]]+bbdd_Social_Media_Trends[[#This Row],[Shares]]+bbdd_Social_Media_Trends[[#This Row],[Comments]]</f>
        <v>451051</v>
      </c>
      <c r="M1081">
        <f>bbdd_Social_Media_Trends[[#This Row],[Interactions]]/bbdd_Social_Media_Trends[[#This Row],[Views]]</f>
        <v>9.3170468011956692E-2</v>
      </c>
      <c r="N1081" s="1" t="s">
        <v>22</v>
      </c>
      <c r="O1081" s="4">
        <f t="shared" si="16"/>
        <v>0</v>
      </c>
    </row>
    <row r="1082" spans="1:15" hidden="1">
      <c r="A1082" s="1" t="s">
        <v>1122</v>
      </c>
      <c r="B1082" s="2">
        <v>44872</v>
      </c>
      <c r="C1082" s="13" t="str">
        <f>TEXT(bbdd_Social_Media_Trends[[#This Row],[Post_Date]],"aaaa-mm")</f>
        <v>2022-11</v>
      </c>
      <c r="D1082" s="1" t="s">
        <v>12</v>
      </c>
      <c r="E1082" s="1" t="s">
        <v>39</v>
      </c>
      <c r="F1082" s="1" t="s">
        <v>20</v>
      </c>
      <c r="G1082" s="1" t="s">
        <v>25</v>
      </c>
      <c r="H1082">
        <v>2056554</v>
      </c>
      <c r="I1082">
        <v>5852</v>
      </c>
      <c r="J1082">
        <v>96016</v>
      </c>
      <c r="K1082">
        <v>26074</v>
      </c>
      <c r="L1082">
        <f>bbdd_Social_Media_Trends[[#This Row],[Likes]]+bbdd_Social_Media_Trends[[#This Row],[Shares]]+bbdd_Social_Media_Trends[[#This Row],[Comments]]</f>
        <v>127942</v>
      </c>
      <c r="M1082">
        <f>bbdd_Social_Media_Trends[[#This Row],[Interactions]]/bbdd_Social_Media_Trends[[#This Row],[Views]]</f>
        <v>6.2211835915808679E-2</v>
      </c>
      <c r="N1082" s="1" t="s">
        <v>16</v>
      </c>
      <c r="O1082" s="4">
        <f t="shared" si="16"/>
        <v>0</v>
      </c>
    </row>
    <row r="1083" spans="1:15" hidden="1">
      <c r="A1083" s="1" t="s">
        <v>1123</v>
      </c>
      <c r="B1083" s="2">
        <v>45282</v>
      </c>
      <c r="C1083" s="13" t="str">
        <f>TEXT(bbdd_Social_Media_Trends[[#This Row],[Post_Date]],"aaaa-mm")</f>
        <v>2023-12</v>
      </c>
      <c r="D1083" s="1" t="s">
        <v>18</v>
      </c>
      <c r="E1083" s="1" t="s">
        <v>46</v>
      </c>
      <c r="F1083" s="1" t="s">
        <v>41</v>
      </c>
      <c r="G1083" s="1" t="s">
        <v>25</v>
      </c>
      <c r="H1083">
        <v>1889541</v>
      </c>
      <c r="I1083">
        <v>357123</v>
      </c>
      <c r="J1083">
        <v>24263</v>
      </c>
      <c r="K1083">
        <v>35214</v>
      </c>
      <c r="L1083">
        <f>bbdd_Social_Media_Trends[[#This Row],[Likes]]+bbdd_Social_Media_Trends[[#This Row],[Shares]]+bbdd_Social_Media_Trends[[#This Row],[Comments]]</f>
        <v>416600</v>
      </c>
      <c r="M1083">
        <f>bbdd_Social_Media_Trends[[#This Row],[Interactions]]/bbdd_Social_Media_Trends[[#This Row],[Views]]</f>
        <v>0.22047682479501635</v>
      </c>
      <c r="N1083" s="1" t="s">
        <v>29</v>
      </c>
      <c r="O1083" s="4">
        <f t="shared" si="16"/>
        <v>0</v>
      </c>
    </row>
    <row r="1084" spans="1:15" hidden="1">
      <c r="A1084" s="1" t="s">
        <v>1124</v>
      </c>
      <c r="B1084" s="2">
        <v>45257</v>
      </c>
      <c r="C1084" s="13" t="str">
        <f>TEXT(bbdd_Social_Media_Trends[[#This Row],[Post_Date]],"aaaa-mm")</f>
        <v>2023-11</v>
      </c>
      <c r="D1084" s="1" t="s">
        <v>18</v>
      </c>
      <c r="E1084" s="1" t="s">
        <v>59</v>
      </c>
      <c r="F1084" s="1" t="s">
        <v>14</v>
      </c>
      <c r="G1084" s="1" t="s">
        <v>25</v>
      </c>
      <c r="H1084">
        <v>353263</v>
      </c>
      <c r="I1084">
        <v>473924</v>
      </c>
      <c r="J1084">
        <v>71436</v>
      </c>
      <c r="K1084">
        <v>3303</v>
      </c>
      <c r="L1084">
        <f>bbdd_Social_Media_Trends[[#This Row],[Likes]]+bbdd_Social_Media_Trends[[#This Row],[Shares]]+bbdd_Social_Media_Trends[[#This Row],[Comments]]</f>
        <v>548663</v>
      </c>
      <c r="M1084">
        <f>bbdd_Social_Media_Trends[[#This Row],[Interactions]]/bbdd_Social_Media_Trends[[#This Row],[Views]]</f>
        <v>1.5531289718991232</v>
      </c>
      <c r="N1084" s="1" t="s">
        <v>16</v>
      </c>
      <c r="O1084" s="4">
        <f t="shared" si="16"/>
        <v>0</v>
      </c>
    </row>
    <row r="1085" spans="1:15" hidden="1">
      <c r="A1085" s="1" t="s">
        <v>1125</v>
      </c>
      <c r="B1085" s="2">
        <v>45010</v>
      </c>
      <c r="C1085" s="13" t="str">
        <f>TEXT(bbdd_Social_Media_Trends[[#This Row],[Post_Date]],"aaaa-mm")</f>
        <v>2023-03</v>
      </c>
      <c r="D1085" s="1" t="s">
        <v>18</v>
      </c>
      <c r="E1085" s="1" t="s">
        <v>57</v>
      </c>
      <c r="F1085" s="1" t="s">
        <v>14</v>
      </c>
      <c r="G1085" s="1" t="s">
        <v>50</v>
      </c>
      <c r="H1085">
        <v>2385749</v>
      </c>
      <c r="I1085">
        <v>319160</v>
      </c>
      <c r="J1085">
        <v>12581</v>
      </c>
      <c r="K1085">
        <v>37720</v>
      </c>
      <c r="L1085">
        <f>bbdd_Social_Media_Trends[[#This Row],[Likes]]+bbdd_Social_Media_Trends[[#This Row],[Shares]]+bbdd_Social_Media_Trends[[#This Row],[Comments]]</f>
        <v>369461</v>
      </c>
      <c r="M1085">
        <f>bbdd_Social_Media_Trends[[#This Row],[Interactions]]/bbdd_Social_Media_Trends[[#This Row],[Views]]</f>
        <v>0.15486163883962648</v>
      </c>
      <c r="N1085" s="1" t="s">
        <v>29</v>
      </c>
      <c r="O1085" s="4">
        <f t="shared" si="16"/>
        <v>0</v>
      </c>
    </row>
    <row r="1086" spans="1:15">
      <c r="A1086" s="1" t="s">
        <v>1126</v>
      </c>
      <c r="B1086" s="2">
        <v>44900</v>
      </c>
      <c r="C1086" s="13" t="str">
        <f>TEXT(bbdd_Social_Media_Trends[[#This Row],[Post_Date]],"aaaa-mm")</f>
        <v>2022-12</v>
      </c>
      <c r="D1086" s="1" t="s">
        <v>27</v>
      </c>
      <c r="E1086" s="1" t="s">
        <v>35</v>
      </c>
      <c r="F1086" s="1" t="s">
        <v>32</v>
      </c>
      <c r="G1086" s="1" t="s">
        <v>15</v>
      </c>
      <c r="H1086">
        <v>2543088</v>
      </c>
      <c r="I1086">
        <v>334654</v>
      </c>
      <c r="J1086">
        <v>46205</v>
      </c>
      <c r="K1086">
        <v>44955</v>
      </c>
      <c r="L1086">
        <f>bbdd_Social_Media_Trends[[#This Row],[Likes]]+bbdd_Social_Media_Trends[[#This Row],[Shares]]+bbdd_Social_Media_Trends[[#This Row],[Comments]]</f>
        <v>425814</v>
      </c>
      <c r="M1086">
        <f>bbdd_Social_Media_Trends[[#This Row],[Interactions]]/bbdd_Social_Media_Trends[[#This Row],[Views]]</f>
        <v>0.16743974254921576</v>
      </c>
      <c r="N1086" s="1" t="s">
        <v>29</v>
      </c>
      <c r="O1086" s="4">
        <f t="shared" si="16"/>
        <v>0</v>
      </c>
    </row>
    <row r="1087" spans="1:15" hidden="1">
      <c r="A1087" s="1" t="s">
        <v>1127</v>
      </c>
      <c r="B1087" s="2">
        <v>44720</v>
      </c>
      <c r="C1087" s="13" t="str">
        <f>TEXT(bbdd_Social_Media_Trends[[#This Row],[Post_Date]],"aaaa-mm")</f>
        <v>2022-06</v>
      </c>
      <c r="D1087" s="1" t="s">
        <v>18</v>
      </c>
      <c r="E1087" s="1" t="s">
        <v>46</v>
      </c>
      <c r="F1087" s="1" t="s">
        <v>47</v>
      </c>
      <c r="G1087" s="1" t="s">
        <v>44</v>
      </c>
      <c r="H1087">
        <v>4826724</v>
      </c>
      <c r="I1087">
        <v>359660</v>
      </c>
      <c r="J1087">
        <v>68209</v>
      </c>
      <c r="K1087">
        <v>1169</v>
      </c>
      <c r="L1087">
        <f>bbdd_Social_Media_Trends[[#This Row],[Likes]]+bbdd_Social_Media_Trends[[#This Row],[Shares]]+bbdd_Social_Media_Trends[[#This Row],[Comments]]</f>
        <v>429038</v>
      </c>
      <c r="M1087">
        <f>bbdd_Social_Media_Trends[[#This Row],[Interactions]]/bbdd_Social_Media_Trends[[#This Row],[Views]]</f>
        <v>8.8888032545469758E-2</v>
      </c>
      <c r="N1087" s="1" t="s">
        <v>16</v>
      </c>
      <c r="O1087" s="4">
        <f t="shared" si="16"/>
        <v>0</v>
      </c>
    </row>
    <row r="1088" spans="1:15" hidden="1">
      <c r="A1088" s="1" t="s">
        <v>1128</v>
      </c>
      <c r="B1088" s="2">
        <v>45217</v>
      </c>
      <c r="C1088" s="13" t="str">
        <f>TEXT(bbdd_Social_Media_Trends[[#This Row],[Post_Date]],"aaaa-mm")</f>
        <v>2023-10</v>
      </c>
      <c r="D1088" s="1" t="s">
        <v>12</v>
      </c>
      <c r="E1088" s="1" t="s">
        <v>31</v>
      </c>
      <c r="F1088" s="1" t="s">
        <v>36</v>
      </c>
      <c r="G1088" s="1" t="s">
        <v>50</v>
      </c>
      <c r="H1088">
        <v>332982</v>
      </c>
      <c r="I1088">
        <v>248040</v>
      </c>
      <c r="J1088">
        <v>43908</v>
      </c>
      <c r="K1088">
        <v>44462</v>
      </c>
      <c r="L1088">
        <f>bbdd_Social_Media_Trends[[#This Row],[Likes]]+bbdd_Social_Media_Trends[[#This Row],[Shares]]+bbdd_Social_Media_Trends[[#This Row],[Comments]]</f>
        <v>336410</v>
      </c>
      <c r="M1088">
        <f>bbdd_Social_Media_Trends[[#This Row],[Interactions]]/bbdd_Social_Media_Trends[[#This Row],[Views]]</f>
        <v>1.0102948507727145</v>
      </c>
      <c r="N1088" s="1" t="s">
        <v>16</v>
      </c>
      <c r="O1088" s="4">
        <f t="shared" si="16"/>
        <v>0</v>
      </c>
    </row>
    <row r="1089" spans="1:15" hidden="1">
      <c r="A1089" s="1" t="s">
        <v>1129</v>
      </c>
      <c r="B1089" s="2">
        <v>44979</v>
      </c>
      <c r="C1089" s="13" t="str">
        <f>TEXT(bbdd_Social_Media_Trends[[#This Row],[Post_Date]],"aaaa-mm")</f>
        <v>2023-02</v>
      </c>
      <c r="D1089" s="1" t="s">
        <v>12</v>
      </c>
      <c r="E1089" s="1" t="s">
        <v>49</v>
      </c>
      <c r="F1089" s="1" t="s">
        <v>47</v>
      </c>
      <c r="G1089" s="1" t="s">
        <v>25</v>
      </c>
      <c r="H1089">
        <v>243690</v>
      </c>
      <c r="I1089">
        <v>434643</v>
      </c>
      <c r="J1089">
        <v>49661</v>
      </c>
      <c r="K1089">
        <v>16049</v>
      </c>
      <c r="L1089">
        <f>bbdd_Social_Media_Trends[[#This Row],[Likes]]+bbdd_Social_Media_Trends[[#This Row],[Shares]]+bbdd_Social_Media_Trends[[#This Row],[Comments]]</f>
        <v>500353</v>
      </c>
      <c r="M1089">
        <f>bbdd_Social_Media_Trends[[#This Row],[Interactions]]/bbdd_Social_Media_Trends[[#This Row],[Views]]</f>
        <v>2.0532356682670607</v>
      </c>
      <c r="N1089" s="1" t="s">
        <v>29</v>
      </c>
      <c r="O1089" s="4">
        <f t="shared" si="16"/>
        <v>0</v>
      </c>
    </row>
    <row r="1090" spans="1:15" hidden="1">
      <c r="A1090" s="1" t="s">
        <v>1130</v>
      </c>
      <c r="B1090" s="2">
        <v>44679</v>
      </c>
      <c r="C1090" s="13" t="str">
        <f>TEXT(bbdd_Social_Media_Trends[[#This Row],[Post_Date]],"aaaa-mm")</f>
        <v>2022-04</v>
      </c>
      <c r="D1090" s="1" t="s">
        <v>18</v>
      </c>
      <c r="E1090" s="1" t="s">
        <v>19</v>
      </c>
      <c r="F1090" s="1" t="s">
        <v>14</v>
      </c>
      <c r="G1090" s="1" t="s">
        <v>21</v>
      </c>
      <c r="H1090">
        <v>2780722</v>
      </c>
      <c r="I1090">
        <v>130632</v>
      </c>
      <c r="J1090">
        <v>4458</v>
      </c>
      <c r="K1090">
        <v>42849</v>
      </c>
      <c r="L1090">
        <f>bbdd_Social_Media_Trends[[#This Row],[Likes]]+bbdd_Social_Media_Trends[[#This Row],[Shares]]+bbdd_Social_Media_Trends[[#This Row],[Comments]]</f>
        <v>177939</v>
      </c>
      <c r="M1090">
        <f>bbdd_Social_Media_Trends[[#This Row],[Interactions]]/bbdd_Social_Media_Trends[[#This Row],[Views]]</f>
        <v>6.3990215490796989E-2</v>
      </c>
      <c r="N1090" s="1" t="s">
        <v>22</v>
      </c>
      <c r="O1090" s="4">
        <f t="shared" ref="O1090:O1153" si="17">IF(ISERROR(VLOOKUP(A1090,A1091:A6088,1,FALSE)),0, 1)</f>
        <v>0</v>
      </c>
    </row>
    <row r="1091" spans="1:15" hidden="1">
      <c r="A1091" s="1" t="s">
        <v>1131</v>
      </c>
      <c r="B1091" s="2">
        <v>45076</v>
      </c>
      <c r="C1091" s="13" t="str">
        <f>TEXT(bbdd_Social_Media_Trends[[#This Row],[Post_Date]],"aaaa-mm")</f>
        <v>2023-05</v>
      </c>
      <c r="D1091" s="1" t="s">
        <v>24</v>
      </c>
      <c r="E1091" s="1" t="s">
        <v>19</v>
      </c>
      <c r="F1091" s="1" t="s">
        <v>32</v>
      </c>
      <c r="G1091" s="1" t="s">
        <v>37</v>
      </c>
      <c r="H1091">
        <v>4582230</v>
      </c>
      <c r="I1091">
        <v>284453</v>
      </c>
      <c r="J1091">
        <v>89108</v>
      </c>
      <c r="K1091">
        <v>46380</v>
      </c>
      <c r="L1091">
        <f>bbdd_Social_Media_Trends[[#This Row],[Likes]]+bbdd_Social_Media_Trends[[#This Row],[Shares]]+bbdd_Social_Media_Trends[[#This Row],[Comments]]</f>
        <v>419941</v>
      </c>
      <c r="M1091">
        <f>bbdd_Social_Media_Trends[[#This Row],[Interactions]]/bbdd_Social_Media_Trends[[#This Row],[Views]]</f>
        <v>9.1645552493000132E-2</v>
      </c>
      <c r="N1091" s="1" t="s">
        <v>22</v>
      </c>
      <c r="O1091" s="4">
        <f t="shared" si="17"/>
        <v>0</v>
      </c>
    </row>
    <row r="1092" spans="1:15">
      <c r="A1092" s="1" t="s">
        <v>1132</v>
      </c>
      <c r="B1092" s="2">
        <v>44816</v>
      </c>
      <c r="C1092" s="13" t="str">
        <f>TEXT(bbdd_Social_Media_Trends[[#This Row],[Post_Date]],"aaaa-mm")</f>
        <v>2022-09</v>
      </c>
      <c r="D1092" s="1" t="s">
        <v>27</v>
      </c>
      <c r="E1092" s="1" t="s">
        <v>59</v>
      </c>
      <c r="F1092" s="1" t="s">
        <v>32</v>
      </c>
      <c r="G1092" s="1" t="s">
        <v>60</v>
      </c>
      <c r="H1092">
        <v>4126761</v>
      </c>
      <c r="I1092">
        <v>108177</v>
      </c>
      <c r="J1092">
        <v>6409</v>
      </c>
      <c r="K1092">
        <v>1021</v>
      </c>
      <c r="L1092">
        <f>bbdd_Social_Media_Trends[[#This Row],[Likes]]+bbdd_Social_Media_Trends[[#This Row],[Shares]]+bbdd_Social_Media_Trends[[#This Row],[Comments]]</f>
        <v>115607</v>
      </c>
      <c r="M1092">
        <f>bbdd_Social_Media_Trends[[#This Row],[Interactions]]/bbdd_Social_Media_Trends[[#This Row],[Views]]</f>
        <v>2.8013979971217136E-2</v>
      </c>
      <c r="N1092" s="1" t="s">
        <v>22</v>
      </c>
      <c r="O1092" s="4">
        <f t="shared" si="17"/>
        <v>0</v>
      </c>
    </row>
    <row r="1093" spans="1:15" hidden="1">
      <c r="A1093" s="1" t="s">
        <v>1133</v>
      </c>
      <c r="B1093" s="2">
        <v>44981</v>
      </c>
      <c r="C1093" s="13" t="str">
        <f>TEXT(bbdd_Social_Media_Trends[[#This Row],[Post_Date]],"aaaa-mm")</f>
        <v>2023-02</v>
      </c>
      <c r="D1093" s="1" t="s">
        <v>24</v>
      </c>
      <c r="E1093" s="1" t="s">
        <v>59</v>
      </c>
      <c r="F1093" s="1" t="s">
        <v>32</v>
      </c>
      <c r="G1093" s="1" t="s">
        <v>25</v>
      </c>
      <c r="H1093">
        <v>2116294</v>
      </c>
      <c r="I1093">
        <v>479845</v>
      </c>
      <c r="J1093">
        <v>2280</v>
      </c>
      <c r="K1093">
        <v>48864</v>
      </c>
      <c r="L1093">
        <f>bbdd_Social_Media_Trends[[#This Row],[Likes]]+bbdd_Social_Media_Trends[[#This Row],[Shares]]+bbdd_Social_Media_Trends[[#This Row],[Comments]]</f>
        <v>530989</v>
      </c>
      <c r="M1093">
        <f>bbdd_Social_Media_Trends[[#This Row],[Interactions]]/bbdd_Social_Media_Trends[[#This Row],[Views]]</f>
        <v>0.25090511998805459</v>
      </c>
      <c r="N1093" s="1" t="s">
        <v>29</v>
      </c>
      <c r="O1093" s="4">
        <f t="shared" si="17"/>
        <v>0</v>
      </c>
    </row>
    <row r="1094" spans="1:15" hidden="1">
      <c r="A1094" s="1" t="s">
        <v>1134</v>
      </c>
      <c r="B1094" s="2">
        <v>44956</v>
      </c>
      <c r="C1094" s="13" t="str">
        <f>TEXT(bbdd_Social_Media_Trends[[#This Row],[Post_Date]],"aaaa-mm")</f>
        <v>2023-01</v>
      </c>
      <c r="D1094" s="1" t="s">
        <v>18</v>
      </c>
      <c r="E1094" s="1" t="s">
        <v>31</v>
      </c>
      <c r="F1094" s="1" t="s">
        <v>32</v>
      </c>
      <c r="G1094" s="1" t="s">
        <v>50</v>
      </c>
      <c r="H1094">
        <v>3724442</v>
      </c>
      <c r="I1094">
        <v>459724</v>
      </c>
      <c r="J1094">
        <v>55807</v>
      </c>
      <c r="K1094">
        <v>9912</v>
      </c>
      <c r="L1094">
        <f>bbdd_Social_Media_Trends[[#This Row],[Likes]]+bbdd_Social_Media_Trends[[#This Row],[Shares]]+bbdd_Social_Media_Trends[[#This Row],[Comments]]</f>
        <v>525443</v>
      </c>
      <c r="M1094">
        <f>bbdd_Social_Media_Trends[[#This Row],[Interactions]]/bbdd_Social_Media_Trends[[#This Row],[Views]]</f>
        <v>0.14107965703318778</v>
      </c>
      <c r="N1094" s="1" t="s">
        <v>22</v>
      </c>
      <c r="O1094" s="4">
        <f t="shared" si="17"/>
        <v>0</v>
      </c>
    </row>
    <row r="1095" spans="1:15" hidden="1">
      <c r="A1095" s="1" t="s">
        <v>1135</v>
      </c>
      <c r="B1095" s="2">
        <v>45269</v>
      </c>
      <c r="C1095" s="13" t="str">
        <f>TEXT(bbdd_Social_Media_Trends[[#This Row],[Post_Date]],"aaaa-mm")</f>
        <v>2023-12</v>
      </c>
      <c r="D1095" s="1" t="s">
        <v>18</v>
      </c>
      <c r="E1095" s="1" t="s">
        <v>39</v>
      </c>
      <c r="F1095" s="1" t="s">
        <v>36</v>
      </c>
      <c r="G1095" s="1" t="s">
        <v>25</v>
      </c>
      <c r="H1095">
        <v>4170208</v>
      </c>
      <c r="I1095">
        <v>315259</v>
      </c>
      <c r="J1095">
        <v>26019</v>
      </c>
      <c r="K1095">
        <v>37399</v>
      </c>
      <c r="L1095">
        <f>bbdd_Social_Media_Trends[[#This Row],[Likes]]+bbdd_Social_Media_Trends[[#This Row],[Shares]]+bbdd_Social_Media_Trends[[#This Row],[Comments]]</f>
        <v>378677</v>
      </c>
      <c r="M1095">
        <f>bbdd_Social_Media_Trends[[#This Row],[Interactions]]/bbdd_Social_Media_Trends[[#This Row],[Views]]</f>
        <v>9.0805302757080708E-2</v>
      </c>
      <c r="N1095" s="1" t="s">
        <v>22</v>
      </c>
      <c r="O1095" s="4">
        <f t="shared" si="17"/>
        <v>0</v>
      </c>
    </row>
    <row r="1096" spans="1:15" hidden="1">
      <c r="A1096" s="1" t="s">
        <v>1136</v>
      </c>
      <c r="B1096" s="2">
        <v>44567</v>
      </c>
      <c r="C1096" s="13" t="str">
        <f>TEXT(bbdd_Social_Media_Trends[[#This Row],[Post_Date]],"aaaa-mm")</f>
        <v>2022-01</v>
      </c>
      <c r="D1096" s="1" t="s">
        <v>24</v>
      </c>
      <c r="E1096" s="1" t="s">
        <v>35</v>
      </c>
      <c r="F1096" s="1" t="s">
        <v>20</v>
      </c>
      <c r="G1096" s="1" t="s">
        <v>50</v>
      </c>
      <c r="H1096">
        <v>1340034</v>
      </c>
      <c r="I1096">
        <v>92561</v>
      </c>
      <c r="J1096">
        <v>43545</v>
      </c>
      <c r="K1096">
        <v>32024</v>
      </c>
      <c r="L1096">
        <f>bbdd_Social_Media_Trends[[#This Row],[Likes]]+bbdd_Social_Media_Trends[[#This Row],[Shares]]+bbdd_Social_Media_Trends[[#This Row],[Comments]]</f>
        <v>168130</v>
      </c>
      <c r="M1096">
        <f>bbdd_Social_Media_Trends[[#This Row],[Interactions]]/bbdd_Social_Media_Trends[[#This Row],[Views]]</f>
        <v>0.12546696576355526</v>
      </c>
      <c r="N1096" s="1" t="s">
        <v>29</v>
      </c>
      <c r="O1096" s="4">
        <f t="shared" si="17"/>
        <v>0</v>
      </c>
    </row>
    <row r="1097" spans="1:15">
      <c r="A1097" s="1" t="s">
        <v>1137</v>
      </c>
      <c r="B1097" s="2">
        <v>45104</v>
      </c>
      <c r="C1097" s="13" t="str">
        <f>TEXT(bbdd_Social_Media_Trends[[#This Row],[Post_Date]],"aaaa-mm")</f>
        <v>2023-06</v>
      </c>
      <c r="D1097" s="1" t="s">
        <v>27</v>
      </c>
      <c r="E1097" s="1" t="s">
        <v>19</v>
      </c>
      <c r="F1097" s="1" t="s">
        <v>32</v>
      </c>
      <c r="G1097" s="1" t="s">
        <v>21</v>
      </c>
      <c r="H1097">
        <v>2091486</v>
      </c>
      <c r="I1097">
        <v>222248</v>
      </c>
      <c r="J1097">
        <v>78214</v>
      </c>
      <c r="K1097">
        <v>42629</v>
      </c>
      <c r="L1097">
        <f>bbdd_Social_Media_Trends[[#This Row],[Likes]]+bbdd_Social_Media_Trends[[#This Row],[Shares]]+bbdd_Social_Media_Trends[[#This Row],[Comments]]</f>
        <v>343091</v>
      </c>
      <c r="M1097">
        <f>bbdd_Social_Media_Trends[[#This Row],[Interactions]]/bbdd_Social_Media_Trends[[#This Row],[Views]]</f>
        <v>0.16404173874460551</v>
      </c>
      <c r="N1097" s="1" t="s">
        <v>16</v>
      </c>
      <c r="O1097" s="4">
        <f t="shared" si="17"/>
        <v>0</v>
      </c>
    </row>
    <row r="1098" spans="1:15" hidden="1">
      <c r="A1098" s="1" t="s">
        <v>1138</v>
      </c>
      <c r="B1098" s="2">
        <v>44584</v>
      </c>
      <c r="C1098" s="13" t="str">
        <f>TEXT(bbdd_Social_Media_Trends[[#This Row],[Post_Date]],"aaaa-mm")</f>
        <v>2022-01</v>
      </c>
      <c r="D1098" s="1" t="s">
        <v>24</v>
      </c>
      <c r="E1098" s="1" t="s">
        <v>59</v>
      </c>
      <c r="F1098" s="1" t="s">
        <v>47</v>
      </c>
      <c r="G1098" s="1" t="s">
        <v>37</v>
      </c>
      <c r="H1098">
        <v>4386555</v>
      </c>
      <c r="I1098">
        <v>119786</v>
      </c>
      <c r="J1098">
        <v>77421</v>
      </c>
      <c r="K1098">
        <v>45384</v>
      </c>
      <c r="L1098">
        <f>bbdd_Social_Media_Trends[[#This Row],[Likes]]+bbdd_Social_Media_Trends[[#This Row],[Shares]]+bbdd_Social_Media_Trends[[#This Row],[Comments]]</f>
        <v>242591</v>
      </c>
      <c r="M1098">
        <f>bbdd_Social_Media_Trends[[#This Row],[Interactions]]/bbdd_Social_Media_Trends[[#This Row],[Views]]</f>
        <v>5.5303307493009893E-2</v>
      </c>
      <c r="N1098" s="1" t="s">
        <v>29</v>
      </c>
      <c r="O1098" s="4">
        <f t="shared" si="17"/>
        <v>0</v>
      </c>
    </row>
    <row r="1099" spans="1:15">
      <c r="A1099" s="1" t="s">
        <v>1139</v>
      </c>
      <c r="B1099" s="2">
        <v>44787</v>
      </c>
      <c r="C1099" s="13" t="str">
        <f>TEXT(bbdd_Social_Media_Trends[[#This Row],[Post_Date]],"aaaa-mm")</f>
        <v>2022-08</v>
      </c>
      <c r="D1099" s="1" t="s">
        <v>27</v>
      </c>
      <c r="E1099" s="1" t="s">
        <v>59</v>
      </c>
      <c r="F1099" s="1" t="s">
        <v>36</v>
      </c>
      <c r="G1099" s="1" t="s">
        <v>15</v>
      </c>
      <c r="H1099">
        <v>97528</v>
      </c>
      <c r="I1099">
        <v>402649</v>
      </c>
      <c r="J1099">
        <v>98985</v>
      </c>
      <c r="K1099">
        <v>48533</v>
      </c>
      <c r="L1099">
        <f>bbdd_Social_Media_Trends[[#This Row],[Likes]]+bbdd_Social_Media_Trends[[#This Row],[Shares]]+bbdd_Social_Media_Trends[[#This Row],[Comments]]</f>
        <v>550167</v>
      </c>
      <c r="M1099">
        <f>bbdd_Social_Media_Trends[[#This Row],[Interactions]]/bbdd_Social_Media_Trends[[#This Row],[Views]]</f>
        <v>5.6411184480354359</v>
      </c>
      <c r="N1099" s="1" t="s">
        <v>22</v>
      </c>
      <c r="O1099" s="4">
        <f t="shared" si="17"/>
        <v>0</v>
      </c>
    </row>
    <row r="1100" spans="1:15">
      <c r="A1100" s="1" t="s">
        <v>1140</v>
      </c>
      <c r="B1100" s="2">
        <v>44911</v>
      </c>
      <c r="C1100" s="13" t="str">
        <f>TEXT(bbdd_Social_Media_Trends[[#This Row],[Post_Date]],"aaaa-mm")</f>
        <v>2022-12</v>
      </c>
      <c r="D1100" s="1" t="s">
        <v>27</v>
      </c>
      <c r="E1100" s="1" t="s">
        <v>49</v>
      </c>
      <c r="F1100" s="1" t="s">
        <v>41</v>
      </c>
      <c r="G1100" s="1" t="s">
        <v>44</v>
      </c>
      <c r="H1100">
        <v>3781524</v>
      </c>
      <c r="I1100">
        <v>76341</v>
      </c>
      <c r="J1100">
        <v>10644</v>
      </c>
      <c r="K1100">
        <v>1692</v>
      </c>
      <c r="L1100">
        <f>bbdd_Social_Media_Trends[[#This Row],[Likes]]+bbdd_Social_Media_Trends[[#This Row],[Shares]]+bbdd_Social_Media_Trends[[#This Row],[Comments]]</f>
        <v>88677</v>
      </c>
      <c r="M1100">
        <f>bbdd_Social_Media_Trends[[#This Row],[Interactions]]/bbdd_Social_Media_Trends[[#This Row],[Views]]</f>
        <v>2.3450069337124398E-2</v>
      </c>
      <c r="N1100" s="1" t="s">
        <v>22</v>
      </c>
      <c r="O1100" s="4">
        <f t="shared" si="17"/>
        <v>0</v>
      </c>
    </row>
    <row r="1101" spans="1:15" hidden="1">
      <c r="A1101" s="1" t="s">
        <v>1141</v>
      </c>
      <c r="B1101" s="2">
        <v>44708</v>
      </c>
      <c r="C1101" s="13" t="str">
        <f>TEXT(bbdd_Social_Media_Trends[[#This Row],[Post_Date]],"aaaa-mm")</f>
        <v>2022-05</v>
      </c>
      <c r="D1101" s="1" t="s">
        <v>12</v>
      </c>
      <c r="E1101" s="1" t="s">
        <v>57</v>
      </c>
      <c r="F1101" s="1" t="s">
        <v>20</v>
      </c>
      <c r="G1101" s="1" t="s">
        <v>37</v>
      </c>
      <c r="H1101">
        <v>2076113</v>
      </c>
      <c r="I1101">
        <v>484384</v>
      </c>
      <c r="J1101">
        <v>39567</v>
      </c>
      <c r="K1101">
        <v>41864</v>
      </c>
      <c r="L1101">
        <f>bbdd_Social_Media_Trends[[#This Row],[Likes]]+bbdd_Social_Media_Trends[[#This Row],[Shares]]+bbdd_Social_Media_Trends[[#This Row],[Comments]]</f>
        <v>565815</v>
      </c>
      <c r="M1101">
        <f>bbdd_Social_Media_Trends[[#This Row],[Interactions]]/bbdd_Social_Media_Trends[[#This Row],[Views]]</f>
        <v>0.27253574347831744</v>
      </c>
      <c r="N1101" s="1" t="s">
        <v>29</v>
      </c>
      <c r="O1101" s="4">
        <f t="shared" si="17"/>
        <v>0</v>
      </c>
    </row>
    <row r="1102" spans="1:15" hidden="1">
      <c r="A1102" s="1" t="s">
        <v>1142</v>
      </c>
      <c r="B1102" s="2">
        <v>45236</v>
      </c>
      <c r="C1102" s="13" t="str">
        <f>TEXT(bbdd_Social_Media_Trends[[#This Row],[Post_Date]],"aaaa-mm")</f>
        <v>2023-11</v>
      </c>
      <c r="D1102" s="1" t="s">
        <v>12</v>
      </c>
      <c r="E1102" s="1" t="s">
        <v>46</v>
      </c>
      <c r="F1102" s="1" t="s">
        <v>36</v>
      </c>
      <c r="G1102" s="1" t="s">
        <v>25</v>
      </c>
      <c r="H1102">
        <v>3648938</v>
      </c>
      <c r="I1102">
        <v>224759</v>
      </c>
      <c r="J1102">
        <v>88368</v>
      </c>
      <c r="K1102">
        <v>34806</v>
      </c>
      <c r="L1102">
        <f>bbdd_Social_Media_Trends[[#This Row],[Likes]]+bbdd_Social_Media_Trends[[#This Row],[Shares]]+bbdd_Social_Media_Trends[[#This Row],[Comments]]</f>
        <v>347933</v>
      </c>
      <c r="M1102">
        <f>bbdd_Social_Media_Trends[[#This Row],[Interactions]]/bbdd_Social_Media_Trends[[#This Row],[Views]]</f>
        <v>9.5351853059712166E-2</v>
      </c>
      <c r="N1102" s="1" t="s">
        <v>16</v>
      </c>
      <c r="O1102" s="4">
        <f t="shared" si="17"/>
        <v>0</v>
      </c>
    </row>
    <row r="1103" spans="1:15" hidden="1">
      <c r="A1103" s="1" t="s">
        <v>1143</v>
      </c>
      <c r="B1103" s="2">
        <v>45061</v>
      </c>
      <c r="C1103" s="13" t="str">
        <f>TEXT(bbdd_Social_Media_Trends[[#This Row],[Post_Date]],"aaaa-mm")</f>
        <v>2023-05</v>
      </c>
      <c r="D1103" s="1" t="s">
        <v>12</v>
      </c>
      <c r="E1103" s="1" t="s">
        <v>31</v>
      </c>
      <c r="F1103" s="1" t="s">
        <v>41</v>
      </c>
      <c r="G1103" s="1" t="s">
        <v>60</v>
      </c>
      <c r="H1103">
        <v>1304352</v>
      </c>
      <c r="I1103">
        <v>334062</v>
      </c>
      <c r="J1103">
        <v>84453</v>
      </c>
      <c r="K1103">
        <v>42589</v>
      </c>
      <c r="L1103">
        <f>bbdd_Social_Media_Trends[[#This Row],[Likes]]+bbdd_Social_Media_Trends[[#This Row],[Shares]]+bbdd_Social_Media_Trends[[#This Row],[Comments]]</f>
        <v>461104</v>
      </c>
      <c r="M1103">
        <f>bbdd_Social_Media_Trends[[#This Row],[Interactions]]/bbdd_Social_Media_Trends[[#This Row],[Views]]</f>
        <v>0.35351193542847331</v>
      </c>
      <c r="N1103" s="1" t="s">
        <v>22</v>
      </c>
      <c r="O1103" s="4">
        <f t="shared" si="17"/>
        <v>0</v>
      </c>
    </row>
    <row r="1104" spans="1:15" hidden="1">
      <c r="A1104" s="1" t="s">
        <v>1144</v>
      </c>
      <c r="B1104" s="2">
        <v>44607</v>
      </c>
      <c r="C1104" s="13" t="str">
        <f>TEXT(bbdd_Social_Media_Trends[[#This Row],[Post_Date]],"aaaa-mm")</f>
        <v>2022-02</v>
      </c>
      <c r="D1104" s="1" t="s">
        <v>18</v>
      </c>
      <c r="E1104" s="1" t="s">
        <v>49</v>
      </c>
      <c r="F1104" s="1" t="s">
        <v>36</v>
      </c>
      <c r="G1104" s="1" t="s">
        <v>28</v>
      </c>
      <c r="H1104">
        <v>4113719</v>
      </c>
      <c r="I1104">
        <v>371010</v>
      </c>
      <c r="J1104">
        <v>23116</v>
      </c>
      <c r="K1104">
        <v>29531</v>
      </c>
      <c r="L1104">
        <f>bbdd_Social_Media_Trends[[#This Row],[Likes]]+bbdd_Social_Media_Trends[[#This Row],[Shares]]+bbdd_Social_Media_Trends[[#This Row],[Comments]]</f>
        <v>423657</v>
      </c>
      <c r="M1104">
        <f>bbdd_Social_Media_Trends[[#This Row],[Interactions]]/bbdd_Social_Media_Trends[[#This Row],[Views]]</f>
        <v>0.10298637315771933</v>
      </c>
      <c r="N1104" s="1" t="s">
        <v>29</v>
      </c>
      <c r="O1104" s="4">
        <f t="shared" si="17"/>
        <v>0</v>
      </c>
    </row>
    <row r="1105" spans="1:15" hidden="1">
      <c r="A1105" s="1" t="s">
        <v>1145</v>
      </c>
      <c r="B1105" s="2">
        <v>44929</v>
      </c>
      <c r="C1105" s="13" t="str">
        <f>TEXT(bbdd_Social_Media_Trends[[#This Row],[Post_Date]],"aaaa-mm")</f>
        <v>2023-01</v>
      </c>
      <c r="D1105" s="1" t="s">
        <v>12</v>
      </c>
      <c r="E1105" s="1" t="s">
        <v>57</v>
      </c>
      <c r="F1105" s="1" t="s">
        <v>41</v>
      </c>
      <c r="G1105" s="1" t="s">
        <v>44</v>
      </c>
      <c r="H1105">
        <v>2919564</v>
      </c>
      <c r="I1105">
        <v>36753</v>
      </c>
      <c r="J1105">
        <v>49519</v>
      </c>
      <c r="K1105">
        <v>6372</v>
      </c>
      <c r="L1105">
        <f>bbdd_Social_Media_Trends[[#This Row],[Likes]]+bbdd_Social_Media_Trends[[#This Row],[Shares]]+bbdd_Social_Media_Trends[[#This Row],[Comments]]</f>
        <v>92644</v>
      </c>
      <c r="M1105">
        <f>bbdd_Social_Media_Trends[[#This Row],[Interactions]]/bbdd_Social_Media_Trends[[#This Row],[Views]]</f>
        <v>3.1732135346236631E-2</v>
      </c>
      <c r="N1105" s="1" t="s">
        <v>16</v>
      </c>
      <c r="O1105" s="4">
        <f t="shared" si="17"/>
        <v>0</v>
      </c>
    </row>
    <row r="1106" spans="1:15">
      <c r="A1106" s="1" t="s">
        <v>1146</v>
      </c>
      <c r="B1106" s="2">
        <v>45071</v>
      </c>
      <c r="C1106" s="13" t="str">
        <f>TEXT(bbdd_Social_Media_Trends[[#This Row],[Post_Date]],"aaaa-mm")</f>
        <v>2023-05</v>
      </c>
      <c r="D1106" s="1" t="s">
        <v>27</v>
      </c>
      <c r="E1106" s="1" t="s">
        <v>39</v>
      </c>
      <c r="F1106" s="1" t="s">
        <v>36</v>
      </c>
      <c r="G1106" s="1" t="s">
        <v>60</v>
      </c>
      <c r="H1106">
        <v>4732496</v>
      </c>
      <c r="I1106">
        <v>365067</v>
      </c>
      <c r="J1106">
        <v>78267</v>
      </c>
      <c r="K1106">
        <v>37692</v>
      </c>
      <c r="L1106">
        <f>bbdd_Social_Media_Trends[[#This Row],[Likes]]+bbdd_Social_Media_Trends[[#This Row],[Shares]]+bbdd_Social_Media_Trends[[#This Row],[Comments]]</f>
        <v>481026</v>
      </c>
      <c r="M1106">
        <f>bbdd_Social_Media_Trends[[#This Row],[Interactions]]/bbdd_Social_Media_Trends[[#This Row],[Views]]</f>
        <v>0.10164319209144604</v>
      </c>
      <c r="N1106" s="1" t="s">
        <v>29</v>
      </c>
      <c r="O1106" s="4">
        <f t="shared" si="17"/>
        <v>0</v>
      </c>
    </row>
    <row r="1107" spans="1:15" hidden="1">
      <c r="A1107" s="1" t="s">
        <v>1147</v>
      </c>
      <c r="B1107" s="2">
        <v>45288</v>
      </c>
      <c r="C1107" s="13" t="str">
        <f>TEXT(bbdd_Social_Media_Trends[[#This Row],[Post_Date]],"aaaa-mm")</f>
        <v>2023-12</v>
      </c>
      <c r="D1107" s="1" t="s">
        <v>24</v>
      </c>
      <c r="E1107" s="1" t="s">
        <v>13</v>
      </c>
      <c r="F1107" s="1" t="s">
        <v>20</v>
      </c>
      <c r="G1107" s="1" t="s">
        <v>37</v>
      </c>
      <c r="H1107">
        <v>2040652</v>
      </c>
      <c r="I1107">
        <v>407996</v>
      </c>
      <c r="J1107">
        <v>11598</v>
      </c>
      <c r="K1107">
        <v>40259</v>
      </c>
      <c r="L1107">
        <f>bbdd_Social_Media_Trends[[#This Row],[Likes]]+bbdd_Social_Media_Trends[[#This Row],[Shares]]+bbdd_Social_Media_Trends[[#This Row],[Comments]]</f>
        <v>459853</v>
      </c>
      <c r="M1107">
        <f>bbdd_Social_Media_Trends[[#This Row],[Interactions]]/bbdd_Social_Media_Trends[[#This Row],[Views]]</f>
        <v>0.22534611486916928</v>
      </c>
      <c r="N1107" s="1" t="s">
        <v>29</v>
      </c>
      <c r="O1107" s="4">
        <f t="shared" si="17"/>
        <v>0</v>
      </c>
    </row>
    <row r="1108" spans="1:15">
      <c r="A1108" s="1" t="s">
        <v>1148</v>
      </c>
      <c r="B1108" s="2">
        <v>45115</v>
      </c>
      <c r="C1108" s="13" t="str">
        <f>TEXT(bbdd_Social_Media_Trends[[#This Row],[Post_Date]],"aaaa-mm")</f>
        <v>2023-07</v>
      </c>
      <c r="D1108" s="1" t="s">
        <v>27</v>
      </c>
      <c r="E1108" s="1" t="s">
        <v>39</v>
      </c>
      <c r="F1108" s="1" t="s">
        <v>41</v>
      </c>
      <c r="G1108" s="1" t="s">
        <v>50</v>
      </c>
      <c r="H1108">
        <v>3380651</v>
      </c>
      <c r="I1108">
        <v>451739</v>
      </c>
      <c r="J1108">
        <v>2827</v>
      </c>
      <c r="K1108">
        <v>2335</v>
      </c>
      <c r="L1108">
        <f>bbdd_Social_Media_Trends[[#This Row],[Likes]]+bbdd_Social_Media_Trends[[#This Row],[Shares]]+bbdd_Social_Media_Trends[[#This Row],[Comments]]</f>
        <v>456901</v>
      </c>
      <c r="M1108">
        <f>bbdd_Social_Media_Trends[[#This Row],[Interactions]]/bbdd_Social_Media_Trends[[#This Row],[Views]]</f>
        <v>0.13515177993824268</v>
      </c>
      <c r="N1108" s="1" t="s">
        <v>16</v>
      </c>
      <c r="O1108" s="4">
        <f t="shared" si="17"/>
        <v>0</v>
      </c>
    </row>
    <row r="1109" spans="1:15">
      <c r="A1109" s="1" t="s">
        <v>1149</v>
      </c>
      <c r="B1109" s="2">
        <v>45206</v>
      </c>
      <c r="C1109" s="13" t="str">
        <f>TEXT(bbdd_Social_Media_Trends[[#This Row],[Post_Date]],"aaaa-mm")</f>
        <v>2023-10</v>
      </c>
      <c r="D1109" s="1" t="s">
        <v>27</v>
      </c>
      <c r="E1109" s="1" t="s">
        <v>19</v>
      </c>
      <c r="F1109" s="1" t="s">
        <v>14</v>
      </c>
      <c r="G1109" s="1" t="s">
        <v>21</v>
      </c>
      <c r="H1109">
        <v>2592595</v>
      </c>
      <c r="I1109">
        <v>237876</v>
      </c>
      <c r="J1109">
        <v>33780</v>
      </c>
      <c r="K1109">
        <v>36343</v>
      </c>
      <c r="L1109">
        <f>bbdd_Social_Media_Trends[[#This Row],[Likes]]+bbdd_Social_Media_Trends[[#This Row],[Shares]]+bbdd_Social_Media_Trends[[#This Row],[Comments]]</f>
        <v>307999</v>
      </c>
      <c r="M1109">
        <f>bbdd_Social_Media_Trends[[#This Row],[Interactions]]/bbdd_Social_Media_Trends[[#This Row],[Views]]</f>
        <v>0.11879950397188917</v>
      </c>
      <c r="N1109" s="1" t="s">
        <v>16</v>
      </c>
      <c r="O1109" s="4">
        <f t="shared" si="17"/>
        <v>0</v>
      </c>
    </row>
    <row r="1110" spans="1:15" hidden="1">
      <c r="A1110" s="1" t="s">
        <v>1150</v>
      </c>
      <c r="B1110" s="2">
        <v>44730</v>
      </c>
      <c r="C1110" s="13" t="str">
        <f>TEXT(bbdd_Social_Media_Trends[[#This Row],[Post_Date]],"aaaa-mm")</f>
        <v>2022-06</v>
      </c>
      <c r="D1110" s="1" t="s">
        <v>18</v>
      </c>
      <c r="E1110" s="1" t="s">
        <v>39</v>
      </c>
      <c r="F1110" s="1" t="s">
        <v>32</v>
      </c>
      <c r="G1110" s="1" t="s">
        <v>50</v>
      </c>
      <c r="H1110">
        <v>4284095</v>
      </c>
      <c r="I1110">
        <v>435610</v>
      </c>
      <c r="J1110">
        <v>44348</v>
      </c>
      <c r="K1110">
        <v>35611</v>
      </c>
      <c r="L1110">
        <f>bbdd_Social_Media_Trends[[#This Row],[Likes]]+bbdd_Social_Media_Trends[[#This Row],[Shares]]+bbdd_Social_Media_Trends[[#This Row],[Comments]]</f>
        <v>515569</v>
      </c>
      <c r="M1110">
        <f>bbdd_Social_Media_Trends[[#This Row],[Interactions]]/bbdd_Social_Media_Trends[[#This Row],[Views]]</f>
        <v>0.12034490364942887</v>
      </c>
      <c r="N1110" s="1" t="s">
        <v>16</v>
      </c>
      <c r="O1110" s="4">
        <f t="shared" si="17"/>
        <v>0</v>
      </c>
    </row>
    <row r="1111" spans="1:15">
      <c r="A1111" s="1" t="s">
        <v>1151</v>
      </c>
      <c r="B1111" s="2">
        <v>44611</v>
      </c>
      <c r="C1111" s="13" t="str">
        <f>TEXT(bbdd_Social_Media_Trends[[#This Row],[Post_Date]],"aaaa-mm")</f>
        <v>2022-02</v>
      </c>
      <c r="D1111" s="1" t="s">
        <v>27</v>
      </c>
      <c r="E1111" s="1" t="s">
        <v>57</v>
      </c>
      <c r="F1111" s="1" t="s">
        <v>14</v>
      </c>
      <c r="G1111" s="1" t="s">
        <v>25</v>
      </c>
      <c r="H1111">
        <v>1562200</v>
      </c>
      <c r="I1111">
        <v>236997</v>
      </c>
      <c r="J1111">
        <v>84050</v>
      </c>
      <c r="K1111">
        <v>12958</v>
      </c>
      <c r="L1111">
        <f>bbdd_Social_Media_Trends[[#This Row],[Likes]]+bbdd_Social_Media_Trends[[#This Row],[Shares]]+bbdd_Social_Media_Trends[[#This Row],[Comments]]</f>
        <v>334005</v>
      </c>
      <c r="M1111">
        <f>bbdd_Social_Media_Trends[[#This Row],[Interactions]]/bbdd_Social_Media_Trends[[#This Row],[Views]]</f>
        <v>0.21380425041607989</v>
      </c>
      <c r="N1111" s="1" t="s">
        <v>22</v>
      </c>
      <c r="O1111" s="4">
        <f t="shared" si="17"/>
        <v>0</v>
      </c>
    </row>
    <row r="1112" spans="1:15" hidden="1">
      <c r="A1112" s="1" t="s">
        <v>1152</v>
      </c>
      <c r="B1112" s="2">
        <v>45000</v>
      </c>
      <c r="C1112" s="13" t="str">
        <f>TEXT(bbdd_Social_Media_Trends[[#This Row],[Post_Date]],"aaaa-mm")</f>
        <v>2023-03</v>
      </c>
      <c r="D1112" s="1" t="s">
        <v>24</v>
      </c>
      <c r="E1112" s="1" t="s">
        <v>59</v>
      </c>
      <c r="F1112" s="1" t="s">
        <v>41</v>
      </c>
      <c r="G1112" s="1" t="s">
        <v>60</v>
      </c>
      <c r="H1112">
        <v>3305437</v>
      </c>
      <c r="I1112">
        <v>493487</v>
      </c>
      <c r="J1112">
        <v>69852</v>
      </c>
      <c r="K1112">
        <v>38719</v>
      </c>
      <c r="L1112">
        <f>bbdd_Social_Media_Trends[[#This Row],[Likes]]+bbdd_Social_Media_Trends[[#This Row],[Shares]]+bbdd_Social_Media_Trends[[#This Row],[Comments]]</f>
        <v>602058</v>
      </c>
      <c r="M1112">
        <f>bbdd_Social_Media_Trends[[#This Row],[Interactions]]/bbdd_Social_Media_Trends[[#This Row],[Views]]</f>
        <v>0.18214172588979913</v>
      </c>
      <c r="N1112" s="1" t="s">
        <v>16</v>
      </c>
      <c r="O1112" s="4">
        <f t="shared" si="17"/>
        <v>0</v>
      </c>
    </row>
    <row r="1113" spans="1:15">
      <c r="A1113" s="1" t="s">
        <v>1153</v>
      </c>
      <c r="B1113" s="2">
        <v>45141</v>
      </c>
      <c r="C1113" s="13" t="str">
        <f>TEXT(bbdd_Social_Media_Trends[[#This Row],[Post_Date]],"aaaa-mm")</f>
        <v>2023-08</v>
      </c>
      <c r="D1113" s="1" t="s">
        <v>27</v>
      </c>
      <c r="E1113" s="1" t="s">
        <v>31</v>
      </c>
      <c r="F1113" s="1" t="s">
        <v>20</v>
      </c>
      <c r="G1113" s="1" t="s">
        <v>21</v>
      </c>
      <c r="H1113">
        <v>2293007</v>
      </c>
      <c r="I1113">
        <v>93269</v>
      </c>
      <c r="J1113">
        <v>84008</v>
      </c>
      <c r="K1113">
        <v>11949</v>
      </c>
      <c r="L1113">
        <f>bbdd_Social_Media_Trends[[#This Row],[Likes]]+bbdd_Social_Media_Trends[[#This Row],[Shares]]+bbdd_Social_Media_Trends[[#This Row],[Comments]]</f>
        <v>189226</v>
      </c>
      <c r="M1113">
        <f>bbdd_Social_Media_Trends[[#This Row],[Interactions]]/bbdd_Social_Media_Trends[[#This Row],[Views]]</f>
        <v>8.2523079955708817E-2</v>
      </c>
      <c r="N1113" s="1" t="s">
        <v>22</v>
      </c>
      <c r="O1113" s="4">
        <f t="shared" si="17"/>
        <v>0</v>
      </c>
    </row>
    <row r="1114" spans="1:15" hidden="1">
      <c r="A1114" s="1" t="s">
        <v>1154</v>
      </c>
      <c r="B1114" s="2">
        <v>45173</v>
      </c>
      <c r="C1114" s="13" t="str">
        <f>TEXT(bbdd_Social_Media_Trends[[#This Row],[Post_Date]],"aaaa-mm")</f>
        <v>2023-09</v>
      </c>
      <c r="D1114" s="1" t="s">
        <v>24</v>
      </c>
      <c r="E1114" s="1" t="s">
        <v>59</v>
      </c>
      <c r="F1114" s="1" t="s">
        <v>20</v>
      </c>
      <c r="G1114" s="1" t="s">
        <v>15</v>
      </c>
      <c r="H1114">
        <v>1191376</v>
      </c>
      <c r="I1114">
        <v>239380</v>
      </c>
      <c r="J1114">
        <v>16309</v>
      </c>
      <c r="K1114">
        <v>8387</v>
      </c>
      <c r="L1114">
        <f>bbdd_Social_Media_Trends[[#This Row],[Likes]]+bbdd_Social_Media_Trends[[#This Row],[Shares]]+bbdd_Social_Media_Trends[[#This Row],[Comments]]</f>
        <v>264076</v>
      </c>
      <c r="M1114">
        <f>bbdd_Social_Media_Trends[[#This Row],[Interactions]]/bbdd_Social_Media_Trends[[#This Row],[Views]]</f>
        <v>0.22165630329971395</v>
      </c>
      <c r="N1114" s="1" t="s">
        <v>29</v>
      </c>
      <c r="O1114" s="4">
        <f t="shared" si="17"/>
        <v>0</v>
      </c>
    </row>
    <row r="1115" spans="1:15">
      <c r="A1115" s="1" t="s">
        <v>1155</v>
      </c>
      <c r="B1115" s="2">
        <v>44635</v>
      </c>
      <c r="C1115" s="13" t="str">
        <f>TEXT(bbdd_Social_Media_Trends[[#This Row],[Post_Date]],"aaaa-mm")</f>
        <v>2022-03</v>
      </c>
      <c r="D1115" s="1" t="s">
        <v>27</v>
      </c>
      <c r="E1115" s="1" t="s">
        <v>49</v>
      </c>
      <c r="F1115" s="1" t="s">
        <v>41</v>
      </c>
      <c r="G1115" s="1" t="s">
        <v>21</v>
      </c>
      <c r="H1115">
        <v>660930</v>
      </c>
      <c r="I1115">
        <v>336481</v>
      </c>
      <c r="J1115">
        <v>11129</v>
      </c>
      <c r="K1115">
        <v>35123</v>
      </c>
      <c r="L1115">
        <f>bbdd_Social_Media_Trends[[#This Row],[Likes]]+bbdd_Social_Media_Trends[[#This Row],[Shares]]+bbdd_Social_Media_Trends[[#This Row],[Comments]]</f>
        <v>382733</v>
      </c>
      <c r="M1115">
        <f>bbdd_Social_Media_Trends[[#This Row],[Interactions]]/bbdd_Social_Media_Trends[[#This Row],[Views]]</f>
        <v>0.57908250495513902</v>
      </c>
      <c r="N1115" s="1" t="s">
        <v>29</v>
      </c>
      <c r="O1115" s="4">
        <f t="shared" si="17"/>
        <v>0</v>
      </c>
    </row>
    <row r="1116" spans="1:15" hidden="1">
      <c r="A1116" s="1" t="s">
        <v>1156</v>
      </c>
      <c r="B1116" s="2">
        <v>44762</v>
      </c>
      <c r="C1116" s="13" t="str">
        <f>TEXT(bbdd_Social_Media_Trends[[#This Row],[Post_Date]],"aaaa-mm")</f>
        <v>2022-07</v>
      </c>
      <c r="D1116" s="1" t="s">
        <v>12</v>
      </c>
      <c r="E1116" s="1" t="s">
        <v>35</v>
      </c>
      <c r="F1116" s="1" t="s">
        <v>41</v>
      </c>
      <c r="G1116" s="1" t="s">
        <v>21</v>
      </c>
      <c r="H1116">
        <v>790471</v>
      </c>
      <c r="I1116">
        <v>245250</v>
      </c>
      <c r="J1116">
        <v>99730</v>
      </c>
      <c r="K1116">
        <v>49881</v>
      </c>
      <c r="L1116">
        <f>bbdd_Social_Media_Trends[[#This Row],[Likes]]+bbdd_Social_Media_Trends[[#This Row],[Shares]]+bbdd_Social_Media_Trends[[#This Row],[Comments]]</f>
        <v>394861</v>
      </c>
      <c r="M1116">
        <f>bbdd_Social_Media_Trends[[#This Row],[Interactions]]/bbdd_Social_Media_Trends[[#This Row],[Views]]</f>
        <v>0.49952623182887163</v>
      </c>
      <c r="N1116" s="1" t="s">
        <v>22</v>
      </c>
      <c r="O1116" s="4">
        <f t="shared" si="17"/>
        <v>0</v>
      </c>
    </row>
    <row r="1117" spans="1:15">
      <c r="A1117" s="1" t="s">
        <v>1157</v>
      </c>
      <c r="B1117" s="2">
        <v>44775</v>
      </c>
      <c r="C1117" s="13" t="str">
        <f>TEXT(bbdd_Social_Media_Trends[[#This Row],[Post_Date]],"aaaa-mm")</f>
        <v>2022-08</v>
      </c>
      <c r="D1117" s="1" t="s">
        <v>27</v>
      </c>
      <c r="E1117" s="1" t="s">
        <v>35</v>
      </c>
      <c r="F1117" s="1" t="s">
        <v>41</v>
      </c>
      <c r="G1117" s="1" t="s">
        <v>37</v>
      </c>
      <c r="H1117">
        <v>4565789</v>
      </c>
      <c r="I1117">
        <v>300350</v>
      </c>
      <c r="J1117">
        <v>4163</v>
      </c>
      <c r="K1117">
        <v>15057</v>
      </c>
      <c r="L1117">
        <f>bbdd_Social_Media_Trends[[#This Row],[Likes]]+bbdd_Social_Media_Trends[[#This Row],[Shares]]+bbdd_Social_Media_Trends[[#This Row],[Comments]]</f>
        <v>319570</v>
      </c>
      <c r="M1117">
        <f>bbdd_Social_Media_Trends[[#This Row],[Interactions]]/bbdd_Social_Media_Trends[[#This Row],[Views]]</f>
        <v>6.9992283918507842E-2</v>
      </c>
      <c r="N1117" s="1" t="s">
        <v>22</v>
      </c>
      <c r="O1117" s="4">
        <f t="shared" si="17"/>
        <v>0</v>
      </c>
    </row>
    <row r="1118" spans="1:15" hidden="1">
      <c r="A1118" s="1" t="s">
        <v>1158</v>
      </c>
      <c r="B1118" s="2">
        <v>44733</v>
      </c>
      <c r="C1118" s="13" t="str">
        <f>TEXT(bbdd_Social_Media_Trends[[#This Row],[Post_Date]],"aaaa-mm")</f>
        <v>2022-06</v>
      </c>
      <c r="D1118" s="1" t="s">
        <v>18</v>
      </c>
      <c r="E1118" s="1" t="s">
        <v>52</v>
      </c>
      <c r="F1118" s="1" t="s">
        <v>20</v>
      </c>
      <c r="G1118" s="1" t="s">
        <v>60</v>
      </c>
      <c r="H1118">
        <v>1513083</v>
      </c>
      <c r="I1118">
        <v>352786</v>
      </c>
      <c r="J1118">
        <v>90781</v>
      </c>
      <c r="K1118">
        <v>29795</v>
      </c>
      <c r="L1118">
        <f>bbdd_Social_Media_Trends[[#This Row],[Likes]]+bbdd_Social_Media_Trends[[#This Row],[Shares]]+bbdd_Social_Media_Trends[[#This Row],[Comments]]</f>
        <v>473362</v>
      </c>
      <c r="M1118">
        <f>bbdd_Social_Media_Trends[[#This Row],[Interactions]]/bbdd_Social_Media_Trends[[#This Row],[Views]]</f>
        <v>0.3128460236484053</v>
      </c>
      <c r="N1118" s="1" t="s">
        <v>29</v>
      </c>
      <c r="O1118" s="4">
        <f t="shared" si="17"/>
        <v>0</v>
      </c>
    </row>
    <row r="1119" spans="1:15" hidden="1">
      <c r="A1119" s="1" t="s">
        <v>1159</v>
      </c>
      <c r="B1119" s="2">
        <v>44794</v>
      </c>
      <c r="C1119" s="13" t="str">
        <f>TEXT(bbdd_Social_Media_Trends[[#This Row],[Post_Date]],"aaaa-mm")</f>
        <v>2022-08</v>
      </c>
      <c r="D1119" s="1" t="s">
        <v>24</v>
      </c>
      <c r="E1119" s="1" t="s">
        <v>59</v>
      </c>
      <c r="F1119" s="1" t="s">
        <v>20</v>
      </c>
      <c r="G1119" s="1" t="s">
        <v>37</v>
      </c>
      <c r="H1119">
        <v>3829879</v>
      </c>
      <c r="I1119">
        <v>145994</v>
      </c>
      <c r="J1119">
        <v>75122</v>
      </c>
      <c r="K1119">
        <v>11620</v>
      </c>
      <c r="L1119">
        <f>bbdd_Social_Media_Trends[[#This Row],[Likes]]+bbdd_Social_Media_Trends[[#This Row],[Shares]]+bbdd_Social_Media_Trends[[#This Row],[Comments]]</f>
        <v>232736</v>
      </c>
      <c r="M1119">
        <f>bbdd_Social_Media_Trends[[#This Row],[Interactions]]/bbdd_Social_Media_Trends[[#This Row],[Views]]</f>
        <v>6.0768499474787588E-2</v>
      </c>
      <c r="N1119" s="1" t="s">
        <v>29</v>
      </c>
      <c r="O1119" s="4">
        <f t="shared" si="17"/>
        <v>0</v>
      </c>
    </row>
    <row r="1120" spans="1:15">
      <c r="A1120" s="1" t="s">
        <v>1160</v>
      </c>
      <c r="B1120" s="2">
        <v>45174</v>
      </c>
      <c r="C1120" s="13" t="str">
        <f>TEXT(bbdd_Social_Media_Trends[[#This Row],[Post_Date]],"aaaa-mm")</f>
        <v>2023-09</v>
      </c>
      <c r="D1120" s="1" t="s">
        <v>27</v>
      </c>
      <c r="E1120" s="1" t="s">
        <v>49</v>
      </c>
      <c r="F1120" s="1" t="s">
        <v>41</v>
      </c>
      <c r="G1120" s="1" t="s">
        <v>28</v>
      </c>
      <c r="H1120">
        <v>2754577</v>
      </c>
      <c r="I1120">
        <v>351227</v>
      </c>
      <c r="J1120">
        <v>85607</v>
      </c>
      <c r="K1120">
        <v>43219</v>
      </c>
      <c r="L1120">
        <f>bbdd_Social_Media_Trends[[#This Row],[Likes]]+bbdd_Social_Media_Trends[[#This Row],[Shares]]+bbdd_Social_Media_Trends[[#This Row],[Comments]]</f>
        <v>480053</v>
      </c>
      <c r="M1120">
        <f>bbdd_Social_Media_Trends[[#This Row],[Interactions]]/bbdd_Social_Media_Trends[[#This Row],[Views]]</f>
        <v>0.17427467084782891</v>
      </c>
      <c r="N1120" s="1" t="s">
        <v>16</v>
      </c>
      <c r="O1120" s="4">
        <f t="shared" si="17"/>
        <v>0</v>
      </c>
    </row>
    <row r="1121" spans="1:15" hidden="1">
      <c r="A1121" s="1" t="s">
        <v>1161</v>
      </c>
      <c r="B1121" s="2">
        <v>44612</v>
      </c>
      <c r="C1121" s="13" t="str">
        <f>TEXT(bbdd_Social_Media_Trends[[#This Row],[Post_Date]],"aaaa-mm")</f>
        <v>2022-02</v>
      </c>
      <c r="D1121" s="1" t="s">
        <v>24</v>
      </c>
      <c r="E1121" s="1" t="s">
        <v>52</v>
      </c>
      <c r="F1121" s="1" t="s">
        <v>14</v>
      </c>
      <c r="G1121" s="1" t="s">
        <v>50</v>
      </c>
      <c r="H1121">
        <v>3497840</v>
      </c>
      <c r="I1121">
        <v>366736</v>
      </c>
      <c r="J1121">
        <v>65404</v>
      </c>
      <c r="K1121">
        <v>28802</v>
      </c>
      <c r="L1121">
        <f>bbdd_Social_Media_Trends[[#This Row],[Likes]]+bbdd_Social_Media_Trends[[#This Row],[Shares]]+bbdd_Social_Media_Trends[[#This Row],[Comments]]</f>
        <v>460942</v>
      </c>
      <c r="M1121">
        <f>bbdd_Social_Media_Trends[[#This Row],[Interactions]]/bbdd_Social_Media_Trends[[#This Row],[Views]]</f>
        <v>0.13177904077945246</v>
      </c>
      <c r="N1121" s="1" t="s">
        <v>16</v>
      </c>
      <c r="O1121" s="4">
        <f t="shared" si="17"/>
        <v>0</v>
      </c>
    </row>
    <row r="1122" spans="1:15" hidden="1">
      <c r="A1122" s="1" t="s">
        <v>1162</v>
      </c>
      <c r="B1122" s="2">
        <v>44788</v>
      </c>
      <c r="C1122" s="13" t="str">
        <f>TEXT(bbdd_Social_Media_Trends[[#This Row],[Post_Date]],"aaaa-mm")</f>
        <v>2022-08</v>
      </c>
      <c r="D1122" s="1" t="s">
        <v>18</v>
      </c>
      <c r="E1122" s="1" t="s">
        <v>49</v>
      </c>
      <c r="F1122" s="1" t="s">
        <v>36</v>
      </c>
      <c r="G1122" s="1" t="s">
        <v>44</v>
      </c>
      <c r="H1122">
        <v>4746014</v>
      </c>
      <c r="I1122">
        <v>29305</v>
      </c>
      <c r="J1122">
        <v>89872</v>
      </c>
      <c r="K1122">
        <v>16323</v>
      </c>
      <c r="L1122">
        <f>bbdd_Social_Media_Trends[[#This Row],[Likes]]+bbdd_Social_Media_Trends[[#This Row],[Shares]]+bbdd_Social_Media_Trends[[#This Row],[Comments]]</f>
        <v>135500</v>
      </c>
      <c r="M1122">
        <f>bbdd_Social_Media_Trends[[#This Row],[Interactions]]/bbdd_Social_Media_Trends[[#This Row],[Views]]</f>
        <v>2.8550273977278617E-2</v>
      </c>
      <c r="N1122" s="1" t="s">
        <v>22</v>
      </c>
      <c r="O1122" s="4">
        <f t="shared" si="17"/>
        <v>0</v>
      </c>
    </row>
    <row r="1123" spans="1:15" hidden="1">
      <c r="A1123" s="1" t="s">
        <v>1163</v>
      </c>
      <c r="B1123" s="2">
        <v>44643</v>
      </c>
      <c r="C1123" s="13" t="str">
        <f>TEXT(bbdd_Social_Media_Trends[[#This Row],[Post_Date]],"aaaa-mm")</f>
        <v>2022-03</v>
      </c>
      <c r="D1123" s="1" t="s">
        <v>24</v>
      </c>
      <c r="E1123" s="1" t="s">
        <v>52</v>
      </c>
      <c r="F1123" s="1" t="s">
        <v>14</v>
      </c>
      <c r="G1123" s="1" t="s">
        <v>50</v>
      </c>
      <c r="H1123">
        <v>4161787</v>
      </c>
      <c r="I1123">
        <v>343575</v>
      </c>
      <c r="J1123">
        <v>2003</v>
      </c>
      <c r="K1123">
        <v>19921</v>
      </c>
      <c r="L1123">
        <f>bbdd_Social_Media_Trends[[#This Row],[Likes]]+bbdd_Social_Media_Trends[[#This Row],[Shares]]+bbdd_Social_Media_Trends[[#This Row],[Comments]]</f>
        <v>365499</v>
      </c>
      <c r="M1123">
        <f>bbdd_Social_Media_Trends[[#This Row],[Interactions]]/bbdd_Social_Media_Trends[[#This Row],[Views]]</f>
        <v>8.7822610815978808E-2</v>
      </c>
      <c r="N1123" s="1" t="s">
        <v>22</v>
      </c>
      <c r="O1123" s="4">
        <f t="shared" si="17"/>
        <v>0</v>
      </c>
    </row>
    <row r="1124" spans="1:15">
      <c r="A1124" s="1" t="s">
        <v>1164</v>
      </c>
      <c r="B1124" s="2">
        <v>44608</v>
      </c>
      <c r="C1124" s="13" t="str">
        <f>TEXT(bbdd_Social_Media_Trends[[#This Row],[Post_Date]],"aaaa-mm")</f>
        <v>2022-02</v>
      </c>
      <c r="D1124" s="1" t="s">
        <v>27</v>
      </c>
      <c r="E1124" s="1" t="s">
        <v>31</v>
      </c>
      <c r="F1124" s="1" t="s">
        <v>14</v>
      </c>
      <c r="G1124" s="1" t="s">
        <v>21</v>
      </c>
      <c r="H1124">
        <v>3873103</v>
      </c>
      <c r="I1124">
        <v>121317</v>
      </c>
      <c r="J1124">
        <v>4727</v>
      </c>
      <c r="K1124">
        <v>38875</v>
      </c>
      <c r="L1124">
        <f>bbdd_Social_Media_Trends[[#This Row],[Likes]]+bbdd_Social_Media_Trends[[#This Row],[Shares]]+bbdd_Social_Media_Trends[[#This Row],[Comments]]</f>
        <v>164919</v>
      </c>
      <c r="M1124">
        <f>bbdd_Social_Media_Trends[[#This Row],[Interactions]]/bbdd_Social_Media_Trends[[#This Row],[Views]]</f>
        <v>4.2580587193265969E-2</v>
      </c>
      <c r="N1124" s="1" t="s">
        <v>22</v>
      </c>
      <c r="O1124" s="4">
        <f t="shared" si="17"/>
        <v>0</v>
      </c>
    </row>
    <row r="1125" spans="1:15">
      <c r="A1125" s="1" t="s">
        <v>1165</v>
      </c>
      <c r="B1125" s="2">
        <v>44565</v>
      </c>
      <c r="C1125" s="13" t="str">
        <f>TEXT(bbdd_Social_Media_Trends[[#This Row],[Post_Date]],"aaaa-mm")</f>
        <v>2022-01</v>
      </c>
      <c r="D1125" s="1" t="s">
        <v>27</v>
      </c>
      <c r="E1125" s="1" t="s">
        <v>49</v>
      </c>
      <c r="F1125" s="1" t="s">
        <v>36</v>
      </c>
      <c r="G1125" s="1" t="s">
        <v>25</v>
      </c>
      <c r="H1125">
        <v>3620241</v>
      </c>
      <c r="I1125">
        <v>386951</v>
      </c>
      <c r="J1125">
        <v>38015</v>
      </c>
      <c r="K1125">
        <v>31259</v>
      </c>
      <c r="L1125">
        <f>bbdd_Social_Media_Trends[[#This Row],[Likes]]+bbdd_Social_Media_Trends[[#This Row],[Shares]]+bbdd_Social_Media_Trends[[#This Row],[Comments]]</f>
        <v>456225</v>
      </c>
      <c r="M1125">
        <f>bbdd_Social_Media_Trends[[#This Row],[Interactions]]/bbdd_Social_Media_Trends[[#This Row],[Views]]</f>
        <v>0.12602061575458651</v>
      </c>
      <c r="N1125" s="1" t="s">
        <v>16</v>
      </c>
      <c r="O1125" s="4">
        <f t="shared" si="17"/>
        <v>0</v>
      </c>
    </row>
    <row r="1126" spans="1:15">
      <c r="A1126" s="1" t="s">
        <v>1166</v>
      </c>
      <c r="B1126" s="2">
        <v>45057</v>
      </c>
      <c r="C1126" s="13" t="str">
        <f>TEXT(bbdd_Social_Media_Trends[[#This Row],[Post_Date]],"aaaa-mm")</f>
        <v>2023-05</v>
      </c>
      <c r="D1126" s="1" t="s">
        <v>27</v>
      </c>
      <c r="E1126" s="1" t="s">
        <v>57</v>
      </c>
      <c r="F1126" s="1" t="s">
        <v>14</v>
      </c>
      <c r="G1126" s="1" t="s">
        <v>21</v>
      </c>
      <c r="H1126">
        <v>3722406</v>
      </c>
      <c r="I1126">
        <v>295942</v>
      </c>
      <c r="J1126">
        <v>27878</v>
      </c>
      <c r="K1126">
        <v>47869</v>
      </c>
      <c r="L1126">
        <f>bbdd_Social_Media_Trends[[#This Row],[Likes]]+bbdd_Social_Media_Trends[[#This Row],[Shares]]+bbdd_Social_Media_Trends[[#This Row],[Comments]]</f>
        <v>371689</v>
      </c>
      <c r="M1126">
        <f>bbdd_Social_Media_Trends[[#This Row],[Interactions]]/bbdd_Social_Media_Trends[[#This Row],[Views]]</f>
        <v>9.9851816271519012E-2</v>
      </c>
      <c r="N1126" s="1" t="s">
        <v>22</v>
      </c>
      <c r="O1126" s="4">
        <f t="shared" si="17"/>
        <v>0</v>
      </c>
    </row>
    <row r="1127" spans="1:15">
      <c r="A1127" s="1" t="s">
        <v>1167</v>
      </c>
      <c r="B1127" s="2">
        <v>44796</v>
      </c>
      <c r="C1127" s="13" t="str">
        <f>TEXT(bbdd_Social_Media_Trends[[#This Row],[Post_Date]],"aaaa-mm")</f>
        <v>2022-08</v>
      </c>
      <c r="D1127" s="1" t="s">
        <v>27</v>
      </c>
      <c r="E1127" s="1" t="s">
        <v>31</v>
      </c>
      <c r="F1127" s="1" t="s">
        <v>14</v>
      </c>
      <c r="G1127" s="1" t="s">
        <v>21</v>
      </c>
      <c r="H1127">
        <v>2975095</v>
      </c>
      <c r="I1127">
        <v>449386</v>
      </c>
      <c r="J1127">
        <v>33351</v>
      </c>
      <c r="K1127">
        <v>13313</v>
      </c>
      <c r="L1127">
        <f>bbdd_Social_Media_Trends[[#This Row],[Likes]]+bbdd_Social_Media_Trends[[#This Row],[Shares]]+bbdd_Social_Media_Trends[[#This Row],[Comments]]</f>
        <v>496050</v>
      </c>
      <c r="M1127">
        <f>bbdd_Social_Media_Trends[[#This Row],[Interactions]]/bbdd_Social_Media_Trends[[#This Row],[Views]]</f>
        <v>0.16673417151385081</v>
      </c>
      <c r="N1127" s="1" t="s">
        <v>16</v>
      </c>
      <c r="O1127" s="4">
        <f t="shared" si="17"/>
        <v>0</v>
      </c>
    </row>
    <row r="1128" spans="1:15">
      <c r="A1128" s="1" t="s">
        <v>1168</v>
      </c>
      <c r="B1128" s="2">
        <v>44600</v>
      </c>
      <c r="C1128" s="13" t="str">
        <f>TEXT(bbdd_Social_Media_Trends[[#This Row],[Post_Date]],"aaaa-mm")</f>
        <v>2022-02</v>
      </c>
      <c r="D1128" s="1" t="s">
        <v>27</v>
      </c>
      <c r="E1128" s="1" t="s">
        <v>57</v>
      </c>
      <c r="F1128" s="1" t="s">
        <v>47</v>
      </c>
      <c r="G1128" s="1" t="s">
        <v>25</v>
      </c>
      <c r="H1128">
        <v>178206</v>
      </c>
      <c r="I1128">
        <v>37884</v>
      </c>
      <c r="J1128">
        <v>42111</v>
      </c>
      <c r="K1128">
        <v>34950</v>
      </c>
      <c r="L1128">
        <f>bbdd_Social_Media_Trends[[#This Row],[Likes]]+bbdd_Social_Media_Trends[[#This Row],[Shares]]+bbdd_Social_Media_Trends[[#This Row],[Comments]]</f>
        <v>114945</v>
      </c>
      <c r="M1128">
        <f>bbdd_Social_Media_Trends[[#This Row],[Interactions]]/bbdd_Social_Media_Trends[[#This Row],[Views]]</f>
        <v>0.64501195245951315</v>
      </c>
      <c r="N1128" s="1" t="s">
        <v>29</v>
      </c>
      <c r="O1128" s="4">
        <f t="shared" si="17"/>
        <v>0</v>
      </c>
    </row>
    <row r="1129" spans="1:15" hidden="1">
      <c r="A1129" s="1" t="s">
        <v>1169</v>
      </c>
      <c r="B1129" s="2">
        <v>44895</v>
      </c>
      <c r="C1129" s="13" t="str">
        <f>TEXT(bbdd_Social_Media_Trends[[#This Row],[Post_Date]],"aaaa-mm")</f>
        <v>2022-11</v>
      </c>
      <c r="D1129" s="1" t="s">
        <v>12</v>
      </c>
      <c r="E1129" s="1" t="s">
        <v>57</v>
      </c>
      <c r="F1129" s="1" t="s">
        <v>47</v>
      </c>
      <c r="G1129" s="1" t="s">
        <v>28</v>
      </c>
      <c r="H1129">
        <v>2221223</v>
      </c>
      <c r="I1129">
        <v>69758</v>
      </c>
      <c r="J1129">
        <v>80790</v>
      </c>
      <c r="K1129">
        <v>38108</v>
      </c>
      <c r="L1129">
        <f>bbdd_Social_Media_Trends[[#This Row],[Likes]]+bbdd_Social_Media_Trends[[#This Row],[Shares]]+bbdd_Social_Media_Trends[[#This Row],[Comments]]</f>
        <v>188656</v>
      </c>
      <c r="M1129">
        <f>bbdd_Social_Media_Trends[[#This Row],[Interactions]]/bbdd_Social_Media_Trends[[#This Row],[Views]]</f>
        <v>8.4933390298947919E-2</v>
      </c>
      <c r="N1129" s="1" t="s">
        <v>22</v>
      </c>
      <c r="O1129" s="4">
        <f t="shared" si="17"/>
        <v>0</v>
      </c>
    </row>
    <row r="1130" spans="1:15" hidden="1">
      <c r="A1130" s="1" t="s">
        <v>1170</v>
      </c>
      <c r="B1130" s="2">
        <v>45059</v>
      </c>
      <c r="C1130" s="13" t="str">
        <f>TEXT(bbdd_Social_Media_Trends[[#This Row],[Post_Date]],"aaaa-mm")</f>
        <v>2023-05</v>
      </c>
      <c r="D1130" s="1" t="s">
        <v>24</v>
      </c>
      <c r="E1130" s="1" t="s">
        <v>52</v>
      </c>
      <c r="F1130" s="1" t="s">
        <v>14</v>
      </c>
      <c r="G1130" s="1" t="s">
        <v>60</v>
      </c>
      <c r="H1130">
        <v>3283134</v>
      </c>
      <c r="I1130">
        <v>413608</v>
      </c>
      <c r="J1130">
        <v>67001</v>
      </c>
      <c r="K1130">
        <v>12600</v>
      </c>
      <c r="L1130">
        <f>bbdd_Social_Media_Trends[[#This Row],[Likes]]+bbdd_Social_Media_Trends[[#This Row],[Shares]]+bbdd_Social_Media_Trends[[#This Row],[Comments]]</f>
        <v>493209</v>
      </c>
      <c r="M1130">
        <f>bbdd_Social_Media_Trends[[#This Row],[Interactions]]/bbdd_Social_Media_Trends[[#This Row],[Views]]</f>
        <v>0.15022505934878078</v>
      </c>
      <c r="N1130" s="1" t="s">
        <v>16</v>
      </c>
      <c r="O1130" s="4">
        <f t="shared" si="17"/>
        <v>0</v>
      </c>
    </row>
    <row r="1131" spans="1:15" hidden="1">
      <c r="A1131" s="1" t="s">
        <v>1171</v>
      </c>
      <c r="B1131" s="2">
        <v>44724</v>
      </c>
      <c r="C1131" s="13" t="str">
        <f>TEXT(bbdd_Social_Media_Trends[[#This Row],[Post_Date]],"aaaa-mm")</f>
        <v>2022-06</v>
      </c>
      <c r="D1131" s="1" t="s">
        <v>24</v>
      </c>
      <c r="E1131" s="1" t="s">
        <v>31</v>
      </c>
      <c r="F1131" s="1" t="s">
        <v>41</v>
      </c>
      <c r="G1131" s="1" t="s">
        <v>44</v>
      </c>
      <c r="H1131">
        <v>2215064</v>
      </c>
      <c r="I1131">
        <v>29791</v>
      </c>
      <c r="J1131">
        <v>99856</v>
      </c>
      <c r="K1131">
        <v>25420</v>
      </c>
      <c r="L1131">
        <f>bbdd_Social_Media_Trends[[#This Row],[Likes]]+bbdd_Social_Media_Trends[[#This Row],[Shares]]+bbdd_Social_Media_Trends[[#This Row],[Comments]]</f>
        <v>155067</v>
      </c>
      <c r="M1131">
        <f>bbdd_Social_Media_Trends[[#This Row],[Interactions]]/bbdd_Social_Media_Trends[[#This Row],[Views]]</f>
        <v>7.0005652206888827E-2</v>
      </c>
      <c r="N1131" s="1" t="s">
        <v>16</v>
      </c>
      <c r="O1131" s="4">
        <f t="shared" si="17"/>
        <v>0</v>
      </c>
    </row>
    <row r="1132" spans="1:15" hidden="1">
      <c r="A1132" s="1" t="s">
        <v>1172</v>
      </c>
      <c r="B1132" s="2">
        <v>44792</v>
      </c>
      <c r="C1132" s="13" t="str">
        <f>TEXT(bbdd_Social_Media_Trends[[#This Row],[Post_Date]],"aaaa-mm")</f>
        <v>2022-08</v>
      </c>
      <c r="D1132" s="1" t="s">
        <v>24</v>
      </c>
      <c r="E1132" s="1" t="s">
        <v>59</v>
      </c>
      <c r="F1132" s="1" t="s">
        <v>14</v>
      </c>
      <c r="G1132" s="1" t="s">
        <v>25</v>
      </c>
      <c r="H1132">
        <v>2189190</v>
      </c>
      <c r="I1132">
        <v>105704</v>
      </c>
      <c r="J1132">
        <v>95438</v>
      </c>
      <c r="K1132">
        <v>38438</v>
      </c>
      <c r="L1132">
        <f>bbdd_Social_Media_Trends[[#This Row],[Likes]]+bbdd_Social_Media_Trends[[#This Row],[Shares]]+bbdd_Social_Media_Trends[[#This Row],[Comments]]</f>
        <v>239580</v>
      </c>
      <c r="M1132">
        <f>bbdd_Social_Media_Trends[[#This Row],[Interactions]]/bbdd_Social_Media_Trends[[#This Row],[Views]]</f>
        <v>0.1094377372452825</v>
      </c>
      <c r="N1132" s="1" t="s">
        <v>29</v>
      </c>
      <c r="O1132" s="4">
        <f t="shared" si="17"/>
        <v>0</v>
      </c>
    </row>
    <row r="1133" spans="1:15" hidden="1">
      <c r="A1133" s="1" t="s">
        <v>1173</v>
      </c>
      <c r="B1133" s="2">
        <v>45075</v>
      </c>
      <c r="C1133" s="13" t="str">
        <f>TEXT(bbdd_Social_Media_Trends[[#This Row],[Post_Date]],"aaaa-mm")</f>
        <v>2023-05</v>
      </c>
      <c r="D1133" s="1" t="s">
        <v>18</v>
      </c>
      <c r="E1133" s="1" t="s">
        <v>52</v>
      </c>
      <c r="F1133" s="1" t="s">
        <v>41</v>
      </c>
      <c r="G1133" s="1" t="s">
        <v>15</v>
      </c>
      <c r="H1133">
        <v>2085067</v>
      </c>
      <c r="I1133">
        <v>227030</v>
      </c>
      <c r="J1133">
        <v>40851</v>
      </c>
      <c r="K1133">
        <v>2906</v>
      </c>
      <c r="L1133">
        <f>bbdd_Social_Media_Trends[[#This Row],[Likes]]+bbdd_Social_Media_Trends[[#This Row],[Shares]]+bbdd_Social_Media_Trends[[#This Row],[Comments]]</f>
        <v>270787</v>
      </c>
      <c r="M1133">
        <f>bbdd_Social_Media_Trends[[#This Row],[Interactions]]/bbdd_Social_Media_Trends[[#This Row],[Views]]</f>
        <v>0.12986968764073289</v>
      </c>
      <c r="N1133" s="1" t="s">
        <v>29</v>
      </c>
      <c r="O1133" s="4">
        <f t="shared" si="17"/>
        <v>0</v>
      </c>
    </row>
    <row r="1134" spans="1:15" hidden="1">
      <c r="A1134" s="1" t="s">
        <v>1174</v>
      </c>
      <c r="B1134" s="2">
        <v>44642</v>
      </c>
      <c r="C1134" s="13" t="str">
        <f>TEXT(bbdd_Social_Media_Trends[[#This Row],[Post_Date]],"aaaa-mm")</f>
        <v>2022-03</v>
      </c>
      <c r="D1134" s="1" t="s">
        <v>18</v>
      </c>
      <c r="E1134" s="1" t="s">
        <v>49</v>
      </c>
      <c r="F1134" s="1" t="s">
        <v>41</v>
      </c>
      <c r="G1134" s="1" t="s">
        <v>21</v>
      </c>
      <c r="H1134">
        <v>4121250</v>
      </c>
      <c r="I1134">
        <v>73511</v>
      </c>
      <c r="J1134">
        <v>93273</v>
      </c>
      <c r="K1134">
        <v>36056</v>
      </c>
      <c r="L1134">
        <f>bbdd_Social_Media_Trends[[#This Row],[Likes]]+bbdd_Social_Media_Trends[[#This Row],[Shares]]+bbdd_Social_Media_Trends[[#This Row],[Comments]]</f>
        <v>202840</v>
      </c>
      <c r="M1134">
        <f>bbdd_Social_Media_Trends[[#This Row],[Interactions]]/bbdd_Social_Media_Trends[[#This Row],[Views]]</f>
        <v>4.9218077039733091E-2</v>
      </c>
      <c r="N1134" s="1" t="s">
        <v>22</v>
      </c>
      <c r="O1134" s="4">
        <f t="shared" si="17"/>
        <v>0</v>
      </c>
    </row>
    <row r="1135" spans="1:15" hidden="1">
      <c r="A1135" s="1" t="s">
        <v>1175</v>
      </c>
      <c r="B1135" s="2">
        <v>44928</v>
      </c>
      <c r="C1135" s="13" t="str">
        <f>TEXT(bbdd_Social_Media_Trends[[#This Row],[Post_Date]],"aaaa-mm")</f>
        <v>2023-01</v>
      </c>
      <c r="D1135" s="1" t="s">
        <v>24</v>
      </c>
      <c r="E1135" s="1" t="s">
        <v>52</v>
      </c>
      <c r="F1135" s="1" t="s">
        <v>41</v>
      </c>
      <c r="G1135" s="1" t="s">
        <v>60</v>
      </c>
      <c r="H1135">
        <v>1706185</v>
      </c>
      <c r="I1135">
        <v>35065</v>
      </c>
      <c r="J1135">
        <v>44031</v>
      </c>
      <c r="K1135">
        <v>14777</v>
      </c>
      <c r="L1135">
        <f>bbdd_Social_Media_Trends[[#This Row],[Likes]]+bbdd_Social_Media_Trends[[#This Row],[Shares]]+bbdd_Social_Media_Trends[[#This Row],[Comments]]</f>
        <v>93873</v>
      </c>
      <c r="M1135">
        <f>bbdd_Social_Media_Trends[[#This Row],[Interactions]]/bbdd_Social_Media_Trends[[#This Row],[Views]]</f>
        <v>5.5019238828145835E-2</v>
      </c>
      <c r="N1135" s="1" t="s">
        <v>22</v>
      </c>
      <c r="O1135" s="4">
        <f t="shared" si="17"/>
        <v>0</v>
      </c>
    </row>
    <row r="1136" spans="1:15" hidden="1">
      <c r="A1136" s="1" t="s">
        <v>1176</v>
      </c>
      <c r="B1136" s="2">
        <v>44580</v>
      </c>
      <c r="C1136" s="13" t="str">
        <f>TEXT(bbdd_Social_Media_Trends[[#This Row],[Post_Date]],"aaaa-mm")</f>
        <v>2022-01</v>
      </c>
      <c r="D1136" s="1" t="s">
        <v>24</v>
      </c>
      <c r="E1136" s="1" t="s">
        <v>19</v>
      </c>
      <c r="F1136" s="1" t="s">
        <v>14</v>
      </c>
      <c r="G1136" s="1" t="s">
        <v>50</v>
      </c>
      <c r="H1136">
        <v>697238</v>
      </c>
      <c r="I1136">
        <v>308437</v>
      </c>
      <c r="J1136">
        <v>36985</v>
      </c>
      <c r="K1136">
        <v>18584</v>
      </c>
      <c r="L1136">
        <f>bbdd_Social_Media_Trends[[#This Row],[Likes]]+bbdd_Social_Media_Trends[[#This Row],[Shares]]+bbdd_Social_Media_Trends[[#This Row],[Comments]]</f>
        <v>364006</v>
      </c>
      <c r="M1136">
        <f>bbdd_Social_Media_Trends[[#This Row],[Interactions]]/bbdd_Social_Media_Trends[[#This Row],[Views]]</f>
        <v>0.5220685045852349</v>
      </c>
      <c r="N1136" s="1" t="s">
        <v>22</v>
      </c>
      <c r="O1136" s="4">
        <f t="shared" si="17"/>
        <v>0</v>
      </c>
    </row>
    <row r="1137" spans="1:15" hidden="1">
      <c r="A1137" s="1" t="s">
        <v>1177</v>
      </c>
      <c r="B1137" s="2">
        <v>44816</v>
      </c>
      <c r="C1137" s="13" t="str">
        <f>TEXT(bbdd_Social_Media_Trends[[#This Row],[Post_Date]],"aaaa-mm")</f>
        <v>2022-09</v>
      </c>
      <c r="D1137" s="1" t="s">
        <v>12</v>
      </c>
      <c r="E1137" s="1" t="s">
        <v>19</v>
      </c>
      <c r="F1137" s="1" t="s">
        <v>41</v>
      </c>
      <c r="G1137" s="1" t="s">
        <v>15</v>
      </c>
      <c r="H1137">
        <v>492746</v>
      </c>
      <c r="I1137">
        <v>467395</v>
      </c>
      <c r="J1137">
        <v>66735</v>
      </c>
      <c r="K1137">
        <v>1125</v>
      </c>
      <c r="L1137">
        <f>bbdd_Social_Media_Trends[[#This Row],[Likes]]+bbdd_Social_Media_Trends[[#This Row],[Shares]]+bbdd_Social_Media_Trends[[#This Row],[Comments]]</f>
        <v>535255</v>
      </c>
      <c r="M1137">
        <f>bbdd_Social_Media_Trends[[#This Row],[Interactions]]/bbdd_Social_Media_Trends[[#This Row],[Views]]</f>
        <v>1.086269599347331</v>
      </c>
      <c r="N1137" s="1" t="s">
        <v>22</v>
      </c>
      <c r="O1137" s="4">
        <f t="shared" si="17"/>
        <v>0</v>
      </c>
    </row>
    <row r="1138" spans="1:15" hidden="1">
      <c r="A1138" s="1" t="s">
        <v>1178</v>
      </c>
      <c r="B1138" s="2">
        <v>45168</v>
      </c>
      <c r="C1138" s="13" t="str">
        <f>TEXT(bbdd_Social_Media_Trends[[#This Row],[Post_Date]],"aaaa-mm")</f>
        <v>2023-08</v>
      </c>
      <c r="D1138" s="1" t="s">
        <v>24</v>
      </c>
      <c r="E1138" s="1" t="s">
        <v>49</v>
      </c>
      <c r="F1138" s="1" t="s">
        <v>32</v>
      </c>
      <c r="G1138" s="1" t="s">
        <v>60</v>
      </c>
      <c r="H1138">
        <v>2611265</v>
      </c>
      <c r="I1138">
        <v>196133</v>
      </c>
      <c r="J1138">
        <v>74984</v>
      </c>
      <c r="K1138">
        <v>14125</v>
      </c>
      <c r="L1138">
        <f>bbdd_Social_Media_Trends[[#This Row],[Likes]]+bbdd_Social_Media_Trends[[#This Row],[Shares]]+bbdd_Social_Media_Trends[[#This Row],[Comments]]</f>
        <v>285242</v>
      </c>
      <c r="M1138">
        <f>bbdd_Social_Media_Trends[[#This Row],[Interactions]]/bbdd_Social_Media_Trends[[#This Row],[Views]]</f>
        <v>0.10923517911816687</v>
      </c>
      <c r="N1138" s="1" t="s">
        <v>22</v>
      </c>
      <c r="O1138" s="4">
        <f t="shared" si="17"/>
        <v>0</v>
      </c>
    </row>
    <row r="1139" spans="1:15" hidden="1">
      <c r="A1139" s="1" t="s">
        <v>1179</v>
      </c>
      <c r="B1139" s="2">
        <v>45029</v>
      </c>
      <c r="C1139" s="13" t="str">
        <f>TEXT(bbdd_Social_Media_Trends[[#This Row],[Post_Date]],"aaaa-mm")</f>
        <v>2023-04</v>
      </c>
      <c r="D1139" s="1" t="s">
        <v>18</v>
      </c>
      <c r="E1139" s="1" t="s">
        <v>13</v>
      </c>
      <c r="F1139" s="1" t="s">
        <v>47</v>
      </c>
      <c r="G1139" s="1" t="s">
        <v>15</v>
      </c>
      <c r="H1139">
        <v>4248915</v>
      </c>
      <c r="I1139">
        <v>261493</v>
      </c>
      <c r="J1139">
        <v>87021</v>
      </c>
      <c r="K1139">
        <v>28833</v>
      </c>
      <c r="L1139">
        <f>bbdd_Social_Media_Trends[[#This Row],[Likes]]+bbdd_Social_Media_Trends[[#This Row],[Shares]]+bbdd_Social_Media_Trends[[#This Row],[Comments]]</f>
        <v>377347</v>
      </c>
      <c r="M1139">
        <f>bbdd_Social_Media_Trends[[#This Row],[Interactions]]/bbdd_Social_Media_Trends[[#This Row],[Views]]</f>
        <v>8.8810202133956545E-2</v>
      </c>
      <c r="N1139" s="1" t="s">
        <v>22</v>
      </c>
      <c r="O1139" s="4">
        <f t="shared" si="17"/>
        <v>0</v>
      </c>
    </row>
    <row r="1140" spans="1:15">
      <c r="A1140" s="1" t="s">
        <v>1180</v>
      </c>
      <c r="B1140" s="2">
        <v>44742</v>
      </c>
      <c r="C1140" s="13" t="str">
        <f>TEXT(bbdd_Social_Media_Trends[[#This Row],[Post_Date]],"aaaa-mm")</f>
        <v>2022-06</v>
      </c>
      <c r="D1140" s="1" t="s">
        <v>27</v>
      </c>
      <c r="E1140" s="1" t="s">
        <v>31</v>
      </c>
      <c r="F1140" s="1" t="s">
        <v>32</v>
      </c>
      <c r="G1140" s="1" t="s">
        <v>50</v>
      </c>
      <c r="H1140">
        <v>3239323</v>
      </c>
      <c r="I1140">
        <v>38620</v>
      </c>
      <c r="J1140">
        <v>936</v>
      </c>
      <c r="K1140">
        <v>18479</v>
      </c>
      <c r="L1140">
        <f>bbdd_Social_Media_Trends[[#This Row],[Likes]]+bbdd_Social_Media_Trends[[#This Row],[Shares]]+bbdd_Social_Media_Trends[[#This Row],[Comments]]</f>
        <v>58035</v>
      </c>
      <c r="M1140">
        <f>bbdd_Social_Media_Trends[[#This Row],[Interactions]]/bbdd_Social_Media_Trends[[#This Row],[Views]]</f>
        <v>1.7915780550442177E-2</v>
      </c>
      <c r="N1140" s="1" t="s">
        <v>29</v>
      </c>
      <c r="O1140" s="4">
        <f t="shared" si="17"/>
        <v>0</v>
      </c>
    </row>
    <row r="1141" spans="1:15" hidden="1">
      <c r="A1141" s="1" t="s">
        <v>1181</v>
      </c>
      <c r="B1141" s="2">
        <v>44895</v>
      </c>
      <c r="C1141" s="13" t="str">
        <f>TEXT(bbdd_Social_Media_Trends[[#This Row],[Post_Date]],"aaaa-mm")</f>
        <v>2022-11</v>
      </c>
      <c r="D1141" s="1" t="s">
        <v>24</v>
      </c>
      <c r="E1141" s="1" t="s">
        <v>59</v>
      </c>
      <c r="F1141" s="1" t="s">
        <v>41</v>
      </c>
      <c r="G1141" s="1" t="s">
        <v>50</v>
      </c>
      <c r="H1141">
        <v>3551156</v>
      </c>
      <c r="I1141">
        <v>74808</v>
      </c>
      <c r="J1141">
        <v>24814</v>
      </c>
      <c r="K1141">
        <v>5993</v>
      </c>
      <c r="L1141">
        <f>bbdd_Social_Media_Trends[[#This Row],[Likes]]+bbdd_Social_Media_Trends[[#This Row],[Shares]]+bbdd_Social_Media_Trends[[#This Row],[Comments]]</f>
        <v>105615</v>
      </c>
      <c r="M1141">
        <f>bbdd_Social_Media_Trends[[#This Row],[Interactions]]/bbdd_Social_Media_Trends[[#This Row],[Views]]</f>
        <v>2.974101954405833E-2</v>
      </c>
      <c r="N1141" s="1" t="s">
        <v>29</v>
      </c>
      <c r="O1141" s="4">
        <f t="shared" si="17"/>
        <v>0</v>
      </c>
    </row>
    <row r="1142" spans="1:15" hidden="1">
      <c r="A1142" s="1" t="s">
        <v>1182</v>
      </c>
      <c r="B1142" s="2">
        <v>44769</v>
      </c>
      <c r="C1142" s="13" t="str">
        <f>TEXT(bbdd_Social_Media_Trends[[#This Row],[Post_Date]],"aaaa-mm")</f>
        <v>2022-07</v>
      </c>
      <c r="D1142" s="1" t="s">
        <v>12</v>
      </c>
      <c r="E1142" s="1" t="s">
        <v>57</v>
      </c>
      <c r="F1142" s="1" t="s">
        <v>32</v>
      </c>
      <c r="G1142" s="1" t="s">
        <v>25</v>
      </c>
      <c r="H1142">
        <v>4569045</v>
      </c>
      <c r="I1142">
        <v>140232</v>
      </c>
      <c r="J1142">
        <v>946</v>
      </c>
      <c r="K1142">
        <v>8215</v>
      </c>
      <c r="L1142">
        <f>bbdd_Social_Media_Trends[[#This Row],[Likes]]+bbdd_Social_Media_Trends[[#This Row],[Shares]]+bbdd_Social_Media_Trends[[#This Row],[Comments]]</f>
        <v>149393</v>
      </c>
      <c r="M1142">
        <f>bbdd_Social_Media_Trends[[#This Row],[Interactions]]/bbdd_Social_Media_Trends[[#This Row],[Views]]</f>
        <v>3.2696767048693981E-2</v>
      </c>
      <c r="N1142" s="1" t="s">
        <v>22</v>
      </c>
      <c r="O1142" s="4">
        <f t="shared" si="17"/>
        <v>0</v>
      </c>
    </row>
    <row r="1143" spans="1:15">
      <c r="A1143" s="1" t="s">
        <v>1183</v>
      </c>
      <c r="B1143" s="2">
        <v>45092</v>
      </c>
      <c r="C1143" s="13" t="str">
        <f>TEXT(bbdd_Social_Media_Trends[[#This Row],[Post_Date]],"aaaa-mm")</f>
        <v>2023-06</v>
      </c>
      <c r="D1143" s="1" t="s">
        <v>27</v>
      </c>
      <c r="E1143" s="1" t="s">
        <v>57</v>
      </c>
      <c r="F1143" s="1" t="s">
        <v>32</v>
      </c>
      <c r="G1143" s="1" t="s">
        <v>25</v>
      </c>
      <c r="H1143">
        <v>651443</v>
      </c>
      <c r="I1143">
        <v>338455</v>
      </c>
      <c r="J1143">
        <v>43231</v>
      </c>
      <c r="K1143">
        <v>38317</v>
      </c>
      <c r="L1143">
        <f>bbdd_Social_Media_Trends[[#This Row],[Likes]]+bbdd_Social_Media_Trends[[#This Row],[Shares]]+bbdd_Social_Media_Trends[[#This Row],[Comments]]</f>
        <v>420003</v>
      </c>
      <c r="M1143">
        <f>bbdd_Social_Media_Trends[[#This Row],[Interactions]]/bbdd_Social_Media_Trends[[#This Row],[Views]]</f>
        <v>0.64472716722721712</v>
      </c>
      <c r="N1143" s="1" t="s">
        <v>29</v>
      </c>
      <c r="O1143" s="4">
        <f t="shared" si="17"/>
        <v>0</v>
      </c>
    </row>
    <row r="1144" spans="1:15" hidden="1">
      <c r="A1144" s="1" t="s">
        <v>1184</v>
      </c>
      <c r="B1144" s="2">
        <v>44873</v>
      </c>
      <c r="C1144" s="13" t="str">
        <f>TEXT(bbdd_Social_Media_Trends[[#This Row],[Post_Date]],"aaaa-mm")</f>
        <v>2022-11</v>
      </c>
      <c r="D1144" s="1" t="s">
        <v>12</v>
      </c>
      <c r="E1144" s="1" t="s">
        <v>35</v>
      </c>
      <c r="F1144" s="1" t="s">
        <v>32</v>
      </c>
      <c r="G1144" s="1" t="s">
        <v>21</v>
      </c>
      <c r="H1144">
        <v>3484442</v>
      </c>
      <c r="I1144">
        <v>290461</v>
      </c>
      <c r="J1144">
        <v>51999</v>
      </c>
      <c r="K1144">
        <v>5863</v>
      </c>
      <c r="L1144">
        <f>bbdd_Social_Media_Trends[[#This Row],[Likes]]+bbdd_Social_Media_Trends[[#This Row],[Shares]]+bbdd_Social_Media_Trends[[#This Row],[Comments]]</f>
        <v>348323</v>
      </c>
      <c r="M1144">
        <f>bbdd_Social_Media_Trends[[#This Row],[Interactions]]/bbdd_Social_Media_Trends[[#This Row],[Views]]</f>
        <v>9.9965216812333224E-2</v>
      </c>
      <c r="N1144" s="1" t="s">
        <v>16</v>
      </c>
      <c r="O1144" s="4">
        <f t="shared" si="17"/>
        <v>0</v>
      </c>
    </row>
    <row r="1145" spans="1:15" hidden="1">
      <c r="A1145" s="1" t="s">
        <v>1185</v>
      </c>
      <c r="B1145" s="2">
        <v>44647</v>
      </c>
      <c r="C1145" s="13" t="str">
        <f>TEXT(bbdd_Social_Media_Trends[[#This Row],[Post_Date]],"aaaa-mm")</f>
        <v>2022-03</v>
      </c>
      <c r="D1145" s="1" t="s">
        <v>12</v>
      </c>
      <c r="E1145" s="1" t="s">
        <v>39</v>
      </c>
      <c r="F1145" s="1" t="s">
        <v>41</v>
      </c>
      <c r="G1145" s="1" t="s">
        <v>28</v>
      </c>
      <c r="H1145">
        <v>497423</v>
      </c>
      <c r="I1145">
        <v>158956</v>
      </c>
      <c r="J1145">
        <v>68044</v>
      </c>
      <c r="K1145">
        <v>30123</v>
      </c>
      <c r="L1145">
        <f>bbdd_Social_Media_Trends[[#This Row],[Likes]]+bbdd_Social_Media_Trends[[#This Row],[Shares]]+bbdd_Social_Media_Trends[[#This Row],[Comments]]</f>
        <v>257123</v>
      </c>
      <c r="M1145">
        <f>bbdd_Social_Media_Trends[[#This Row],[Interactions]]/bbdd_Social_Media_Trends[[#This Row],[Views]]</f>
        <v>0.5169101549385533</v>
      </c>
      <c r="N1145" s="1" t="s">
        <v>29</v>
      </c>
      <c r="O1145" s="4">
        <f t="shared" si="17"/>
        <v>0</v>
      </c>
    </row>
    <row r="1146" spans="1:15">
      <c r="A1146" s="1" t="s">
        <v>1186</v>
      </c>
      <c r="B1146" s="2">
        <v>44694</v>
      </c>
      <c r="C1146" s="13" t="str">
        <f>TEXT(bbdd_Social_Media_Trends[[#This Row],[Post_Date]],"aaaa-mm")</f>
        <v>2022-05</v>
      </c>
      <c r="D1146" s="1" t="s">
        <v>27</v>
      </c>
      <c r="E1146" s="1" t="s">
        <v>49</v>
      </c>
      <c r="F1146" s="1" t="s">
        <v>32</v>
      </c>
      <c r="G1146" s="1" t="s">
        <v>25</v>
      </c>
      <c r="H1146">
        <v>222706</v>
      </c>
      <c r="I1146">
        <v>422102</v>
      </c>
      <c r="J1146">
        <v>50384</v>
      </c>
      <c r="K1146">
        <v>8792</v>
      </c>
      <c r="L1146">
        <f>bbdd_Social_Media_Trends[[#This Row],[Likes]]+bbdd_Social_Media_Trends[[#This Row],[Shares]]+bbdd_Social_Media_Trends[[#This Row],[Comments]]</f>
        <v>481278</v>
      </c>
      <c r="M1146">
        <f>bbdd_Social_Media_Trends[[#This Row],[Interactions]]/bbdd_Social_Media_Trends[[#This Row],[Views]]</f>
        <v>2.1610464019828832</v>
      </c>
      <c r="N1146" s="1" t="s">
        <v>22</v>
      </c>
      <c r="O1146" s="4">
        <f t="shared" si="17"/>
        <v>0</v>
      </c>
    </row>
    <row r="1147" spans="1:15">
      <c r="A1147" s="1" t="s">
        <v>1187</v>
      </c>
      <c r="B1147" s="2">
        <v>45056</v>
      </c>
      <c r="C1147" s="13" t="str">
        <f>TEXT(bbdd_Social_Media_Trends[[#This Row],[Post_Date]],"aaaa-mm")</f>
        <v>2023-05</v>
      </c>
      <c r="D1147" s="1" t="s">
        <v>27</v>
      </c>
      <c r="E1147" s="1" t="s">
        <v>49</v>
      </c>
      <c r="F1147" s="1" t="s">
        <v>41</v>
      </c>
      <c r="G1147" s="1" t="s">
        <v>37</v>
      </c>
      <c r="H1147">
        <v>1128302</v>
      </c>
      <c r="I1147">
        <v>228488</v>
      </c>
      <c r="J1147">
        <v>52037</v>
      </c>
      <c r="K1147">
        <v>25873</v>
      </c>
      <c r="L1147">
        <f>bbdd_Social_Media_Trends[[#This Row],[Likes]]+bbdd_Social_Media_Trends[[#This Row],[Shares]]+bbdd_Social_Media_Trends[[#This Row],[Comments]]</f>
        <v>306398</v>
      </c>
      <c r="M1147">
        <f>bbdd_Social_Media_Trends[[#This Row],[Interactions]]/bbdd_Social_Media_Trends[[#This Row],[Views]]</f>
        <v>0.27155672860634827</v>
      </c>
      <c r="N1147" s="1" t="s">
        <v>22</v>
      </c>
      <c r="O1147" s="4">
        <f t="shared" si="17"/>
        <v>0</v>
      </c>
    </row>
    <row r="1148" spans="1:15">
      <c r="A1148" s="1" t="s">
        <v>1188</v>
      </c>
      <c r="B1148" s="2">
        <v>44839</v>
      </c>
      <c r="C1148" s="13" t="str">
        <f>TEXT(bbdd_Social_Media_Trends[[#This Row],[Post_Date]],"aaaa-mm")</f>
        <v>2022-10</v>
      </c>
      <c r="D1148" s="1" t="s">
        <v>27</v>
      </c>
      <c r="E1148" s="1" t="s">
        <v>19</v>
      </c>
      <c r="F1148" s="1" t="s">
        <v>41</v>
      </c>
      <c r="G1148" s="1" t="s">
        <v>60</v>
      </c>
      <c r="H1148">
        <v>2677335</v>
      </c>
      <c r="I1148">
        <v>7372</v>
      </c>
      <c r="J1148">
        <v>39950</v>
      </c>
      <c r="K1148">
        <v>10623</v>
      </c>
      <c r="L1148">
        <f>bbdd_Social_Media_Trends[[#This Row],[Likes]]+bbdd_Social_Media_Trends[[#This Row],[Shares]]+bbdd_Social_Media_Trends[[#This Row],[Comments]]</f>
        <v>57945</v>
      </c>
      <c r="M1148">
        <f>bbdd_Social_Media_Trends[[#This Row],[Interactions]]/bbdd_Social_Media_Trends[[#This Row],[Views]]</f>
        <v>2.1642790312008022E-2</v>
      </c>
      <c r="N1148" s="1" t="s">
        <v>22</v>
      </c>
      <c r="O1148" s="4">
        <f t="shared" si="17"/>
        <v>0</v>
      </c>
    </row>
    <row r="1149" spans="1:15">
      <c r="A1149" s="1" t="s">
        <v>1189</v>
      </c>
      <c r="B1149" s="2">
        <v>45112</v>
      </c>
      <c r="C1149" s="13" t="str">
        <f>TEXT(bbdd_Social_Media_Trends[[#This Row],[Post_Date]],"aaaa-mm")</f>
        <v>2023-07</v>
      </c>
      <c r="D1149" s="1" t="s">
        <v>27</v>
      </c>
      <c r="E1149" s="1" t="s">
        <v>19</v>
      </c>
      <c r="F1149" s="1" t="s">
        <v>20</v>
      </c>
      <c r="G1149" s="1" t="s">
        <v>21</v>
      </c>
      <c r="H1149">
        <v>1050909</v>
      </c>
      <c r="I1149">
        <v>258178</v>
      </c>
      <c r="J1149">
        <v>5642</v>
      </c>
      <c r="K1149">
        <v>13315</v>
      </c>
      <c r="L1149">
        <f>bbdd_Social_Media_Trends[[#This Row],[Likes]]+bbdd_Social_Media_Trends[[#This Row],[Shares]]+bbdd_Social_Media_Trends[[#This Row],[Comments]]</f>
        <v>277135</v>
      </c>
      <c r="M1149">
        <f>bbdd_Social_Media_Trends[[#This Row],[Interactions]]/bbdd_Social_Media_Trends[[#This Row],[Views]]</f>
        <v>0.26370979789877147</v>
      </c>
      <c r="N1149" s="1" t="s">
        <v>29</v>
      </c>
      <c r="O1149" s="4">
        <f t="shared" si="17"/>
        <v>0</v>
      </c>
    </row>
    <row r="1150" spans="1:15" hidden="1">
      <c r="A1150" s="1" t="s">
        <v>1190</v>
      </c>
      <c r="B1150" s="2">
        <v>44702</v>
      </c>
      <c r="C1150" s="13" t="str">
        <f>TEXT(bbdd_Social_Media_Trends[[#This Row],[Post_Date]],"aaaa-mm")</f>
        <v>2022-05</v>
      </c>
      <c r="D1150" s="1" t="s">
        <v>24</v>
      </c>
      <c r="E1150" s="1" t="s">
        <v>19</v>
      </c>
      <c r="F1150" s="1" t="s">
        <v>41</v>
      </c>
      <c r="G1150" s="1" t="s">
        <v>50</v>
      </c>
      <c r="H1150">
        <v>1015391</v>
      </c>
      <c r="I1150">
        <v>388747</v>
      </c>
      <c r="J1150">
        <v>2397</v>
      </c>
      <c r="K1150">
        <v>15351</v>
      </c>
      <c r="L1150">
        <f>bbdd_Social_Media_Trends[[#This Row],[Likes]]+bbdd_Social_Media_Trends[[#This Row],[Shares]]+bbdd_Social_Media_Trends[[#This Row],[Comments]]</f>
        <v>406495</v>
      </c>
      <c r="M1150">
        <f>bbdd_Social_Media_Trends[[#This Row],[Interactions]]/bbdd_Social_Media_Trends[[#This Row],[Views]]</f>
        <v>0.40033346760016586</v>
      </c>
      <c r="N1150" s="1" t="s">
        <v>16</v>
      </c>
      <c r="O1150" s="4">
        <f t="shared" si="17"/>
        <v>0</v>
      </c>
    </row>
    <row r="1151" spans="1:15" hidden="1">
      <c r="A1151" s="1" t="s">
        <v>1191</v>
      </c>
      <c r="B1151" s="2">
        <v>44838</v>
      </c>
      <c r="C1151" s="13" t="str">
        <f>TEXT(bbdd_Social_Media_Trends[[#This Row],[Post_Date]],"aaaa-mm")</f>
        <v>2022-10</v>
      </c>
      <c r="D1151" s="1" t="s">
        <v>24</v>
      </c>
      <c r="E1151" s="1" t="s">
        <v>59</v>
      </c>
      <c r="F1151" s="1" t="s">
        <v>32</v>
      </c>
      <c r="G1151" s="1" t="s">
        <v>50</v>
      </c>
      <c r="H1151">
        <v>1217360</v>
      </c>
      <c r="I1151">
        <v>423212</v>
      </c>
      <c r="J1151">
        <v>78276</v>
      </c>
      <c r="K1151">
        <v>46525</v>
      </c>
      <c r="L1151">
        <f>bbdd_Social_Media_Trends[[#This Row],[Likes]]+bbdd_Social_Media_Trends[[#This Row],[Shares]]+bbdd_Social_Media_Trends[[#This Row],[Comments]]</f>
        <v>548013</v>
      </c>
      <c r="M1151">
        <f>bbdd_Social_Media_Trends[[#This Row],[Interactions]]/bbdd_Social_Media_Trends[[#This Row],[Views]]</f>
        <v>0.45016511138857856</v>
      </c>
      <c r="N1151" s="1" t="s">
        <v>22</v>
      </c>
      <c r="O1151" s="4">
        <f t="shared" si="17"/>
        <v>0</v>
      </c>
    </row>
    <row r="1152" spans="1:15" hidden="1">
      <c r="A1152" s="1" t="s">
        <v>1192</v>
      </c>
      <c r="B1152" s="2">
        <v>45196</v>
      </c>
      <c r="C1152" s="13" t="str">
        <f>TEXT(bbdd_Social_Media_Trends[[#This Row],[Post_Date]],"aaaa-mm")</f>
        <v>2023-09</v>
      </c>
      <c r="D1152" s="1" t="s">
        <v>12</v>
      </c>
      <c r="E1152" s="1" t="s">
        <v>13</v>
      </c>
      <c r="F1152" s="1" t="s">
        <v>36</v>
      </c>
      <c r="G1152" s="1" t="s">
        <v>25</v>
      </c>
      <c r="H1152">
        <v>3371506</v>
      </c>
      <c r="I1152">
        <v>450959</v>
      </c>
      <c r="J1152">
        <v>9604</v>
      </c>
      <c r="K1152">
        <v>38602</v>
      </c>
      <c r="L1152">
        <f>bbdd_Social_Media_Trends[[#This Row],[Likes]]+bbdd_Social_Media_Trends[[#This Row],[Shares]]+bbdd_Social_Media_Trends[[#This Row],[Comments]]</f>
        <v>499165</v>
      </c>
      <c r="M1152">
        <f>bbdd_Social_Media_Trends[[#This Row],[Interactions]]/bbdd_Social_Media_Trends[[#This Row],[Views]]</f>
        <v>0.14805401503067175</v>
      </c>
      <c r="N1152" s="1" t="s">
        <v>29</v>
      </c>
      <c r="O1152" s="4">
        <f t="shared" si="17"/>
        <v>0</v>
      </c>
    </row>
    <row r="1153" spans="1:15">
      <c r="A1153" s="1" t="s">
        <v>1193</v>
      </c>
      <c r="B1153" s="2">
        <v>44884</v>
      </c>
      <c r="C1153" s="13" t="str">
        <f>TEXT(bbdd_Social_Media_Trends[[#This Row],[Post_Date]],"aaaa-mm")</f>
        <v>2022-11</v>
      </c>
      <c r="D1153" s="1" t="s">
        <v>27</v>
      </c>
      <c r="E1153" s="1" t="s">
        <v>46</v>
      </c>
      <c r="F1153" s="1" t="s">
        <v>47</v>
      </c>
      <c r="G1153" s="1" t="s">
        <v>60</v>
      </c>
      <c r="H1153">
        <v>2477176</v>
      </c>
      <c r="I1153">
        <v>11709</v>
      </c>
      <c r="J1153">
        <v>98546</v>
      </c>
      <c r="K1153">
        <v>46222</v>
      </c>
      <c r="L1153">
        <f>bbdd_Social_Media_Trends[[#This Row],[Likes]]+bbdd_Social_Media_Trends[[#This Row],[Shares]]+bbdd_Social_Media_Trends[[#This Row],[Comments]]</f>
        <v>156477</v>
      </c>
      <c r="M1153">
        <f>bbdd_Social_Media_Trends[[#This Row],[Interactions]]/bbdd_Social_Media_Trends[[#This Row],[Views]]</f>
        <v>6.3167493952791406E-2</v>
      </c>
      <c r="N1153" s="1" t="s">
        <v>16</v>
      </c>
      <c r="O1153" s="4">
        <f t="shared" si="17"/>
        <v>0</v>
      </c>
    </row>
    <row r="1154" spans="1:15" hidden="1">
      <c r="A1154" s="1" t="s">
        <v>1194</v>
      </c>
      <c r="B1154" s="2">
        <v>45246</v>
      </c>
      <c r="C1154" s="13" t="str">
        <f>TEXT(bbdd_Social_Media_Trends[[#This Row],[Post_Date]],"aaaa-mm")</f>
        <v>2023-11</v>
      </c>
      <c r="D1154" s="1" t="s">
        <v>18</v>
      </c>
      <c r="E1154" s="1" t="s">
        <v>31</v>
      </c>
      <c r="F1154" s="1" t="s">
        <v>47</v>
      </c>
      <c r="G1154" s="1" t="s">
        <v>50</v>
      </c>
      <c r="H1154">
        <v>2912775</v>
      </c>
      <c r="I1154">
        <v>178086</v>
      </c>
      <c r="J1154">
        <v>11014</v>
      </c>
      <c r="K1154">
        <v>25511</v>
      </c>
      <c r="L1154">
        <f>bbdd_Social_Media_Trends[[#This Row],[Likes]]+bbdd_Social_Media_Trends[[#This Row],[Shares]]+bbdd_Social_Media_Trends[[#This Row],[Comments]]</f>
        <v>214611</v>
      </c>
      <c r="M1154">
        <f>bbdd_Social_Media_Trends[[#This Row],[Interactions]]/bbdd_Social_Media_Trends[[#This Row],[Views]]</f>
        <v>7.3679223420964543E-2</v>
      </c>
      <c r="N1154" s="1" t="s">
        <v>22</v>
      </c>
      <c r="O1154" s="4">
        <f t="shared" ref="O1154:O1217" si="18">IF(ISERROR(VLOOKUP(A1154,A1155:A6152,1,FALSE)),0, 1)</f>
        <v>0</v>
      </c>
    </row>
    <row r="1155" spans="1:15">
      <c r="A1155" s="1" t="s">
        <v>1195</v>
      </c>
      <c r="B1155" s="2">
        <v>44667</v>
      </c>
      <c r="C1155" s="13" t="str">
        <f>TEXT(bbdd_Social_Media_Trends[[#This Row],[Post_Date]],"aaaa-mm")</f>
        <v>2022-04</v>
      </c>
      <c r="D1155" s="1" t="s">
        <v>27</v>
      </c>
      <c r="E1155" s="1" t="s">
        <v>46</v>
      </c>
      <c r="F1155" s="1" t="s">
        <v>14</v>
      </c>
      <c r="G1155" s="1" t="s">
        <v>25</v>
      </c>
      <c r="H1155">
        <v>962239</v>
      </c>
      <c r="I1155">
        <v>312622</v>
      </c>
      <c r="J1155">
        <v>27648</v>
      </c>
      <c r="K1155">
        <v>42018</v>
      </c>
      <c r="L1155">
        <f>bbdd_Social_Media_Trends[[#This Row],[Likes]]+bbdd_Social_Media_Trends[[#This Row],[Shares]]+bbdd_Social_Media_Trends[[#This Row],[Comments]]</f>
        <v>382288</v>
      </c>
      <c r="M1155">
        <f>bbdd_Social_Media_Trends[[#This Row],[Interactions]]/bbdd_Social_Media_Trends[[#This Row],[Views]]</f>
        <v>0.39729007034634845</v>
      </c>
      <c r="N1155" s="1" t="s">
        <v>29</v>
      </c>
      <c r="O1155" s="4">
        <f t="shared" si="18"/>
        <v>0</v>
      </c>
    </row>
    <row r="1156" spans="1:15" hidden="1">
      <c r="A1156" s="1" t="s">
        <v>1196</v>
      </c>
      <c r="B1156" s="2">
        <v>44867</v>
      </c>
      <c r="C1156" s="13" t="str">
        <f>TEXT(bbdd_Social_Media_Trends[[#This Row],[Post_Date]],"aaaa-mm")</f>
        <v>2022-11</v>
      </c>
      <c r="D1156" s="1" t="s">
        <v>12</v>
      </c>
      <c r="E1156" s="1" t="s">
        <v>13</v>
      </c>
      <c r="F1156" s="1" t="s">
        <v>32</v>
      </c>
      <c r="G1156" s="1" t="s">
        <v>25</v>
      </c>
      <c r="H1156">
        <v>3069640</v>
      </c>
      <c r="I1156">
        <v>139491</v>
      </c>
      <c r="J1156">
        <v>60853</v>
      </c>
      <c r="K1156">
        <v>30527</v>
      </c>
      <c r="L1156">
        <f>bbdd_Social_Media_Trends[[#This Row],[Likes]]+bbdd_Social_Media_Trends[[#This Row],[Shares]]+bbdd_Social_Media_Trends[[#This Row],[Comments]]</f>
        <v>230871</v>
      </c>
      <c r="M1156">
        <f>bbdd_Social_Media_Trends[[#This Row],[Interactions]]/bbdd_Social_Media_Trends[[#This Row],[Views]]</f>
        <v>7.5211099672925816E-2</v>
      </c>
      <c r="N1156" s="1" t="s">
        <v>22</v>
      </c>
      <c r="O1156" s="4">
        <f t="shared" si="18"/>
        <v>0</v>
      </c>
    </row>
    <row r="1157" spans="1:15">
      <c r="A1157" s="1" t="s">
        <v>1197</v>
      </c>
      <c r="B1157" s="2">
        <v>45093</v>
      </c>
      <c r="C1157" s="13" t="str">
        <f>TEXT(bbdd_Social_Media_Trends[[#This Row],[Post_Date]],"aaaa-mm")</f>
        <v>2023-06</v>
      </c>
      <c r="D1157" s="1" t="s">
        <v>27</v>
      </c>
      <c r="E1157" s="1" t="s">
        <v>19</v>
      </c>
      <c r="F1157" s="1" t="s">
        <v>36</v>
      </c>
      <c r="G1157" s="1" t="s">
        <v>60</v>
      </c>
      <c r="H1157">
        <v>1106136</v>
      </c>
      <c r="I1157">
        <v>186803</v>
      </c>
      <c r="J1157">
        <v>18713</v>
      </c>
      <c r="K1157">
        <v>7394</v>
      </c>
      <c r="L1157">
        <f>bbdd_Social_Media_Trends[[#This Row],[Likes]]+bbdd_Social_Media_Trends[[#This Row],[Shares]]+bbdd_Social_Media_Trends[[#This Row],[Comments]]</f>
        <v>212910</v>
      </c>
      <c r="M1157">
        <f>bbdd_Social_Media_Trends[[#This Row],[Interactions]]/bbdd_Social_Media_Trends[[#This Row],[Views]]</f>
        <v>0.19248085226409772</v>
      </c>
      <c r="N1157" s="1" t="s">
        <v>22</v>
      </c>
      <c r="O1157" s="4">
        <f t="shared" si="18"/>
        <v>0</v>
      </c>
    </row>
    <row r="1158" spans="1:15" hidden="1">
      <c r="A1158" s="1" t="s">
        <v>1198</v>
      </c>
      <c r="B1158" s="2">
        <v>45253</v>
      </c>
      <c r="C1158" s="13" t="str">
        <f>TEXT(bbdd_Social_Media_Trends[[#This Row],[Post_Date]],"aaaa-mm")</f>
        <v>2023-11</v>
      </c>
      <c r="D1158" s="1" t="s">
        <v>18</v>
      </c>
      <c r="E1158" s="1" t="s">
        <v>57</v>
      </c>
      <c r="F1158" s="1" t="s">
        <v>47</v>
      </c>
      <c r="G1158" s="1" t="s">
        <v>50</v>
      </c>
      <c r="H1158">
        <v>4018134</v>
      </c>
      <c r="I1158">
        <v>476460</v>
      </c>
      <c r="J1158">
        <v>96568</v>
      </c>
      <c r="K1158">
        <v>48685</v>
      </c>
      <c r="L1158">
        <f>bbdd_Social_Media_Trends[[#This Row],[Likes]]+bbdd_Social_Media_Trends[[#This Row],[Shares]]+bbdd_Social_Media_Trends[[#This Row],[Comments]]</f>
        <v>621713</v>
      </c>
      <c r="M1158">
        <f>bbdd_Social_Media_Trends[[#This Row],[Interactions]]/bbdd_Social_Media_Trends[[#This Row],[Views]]</f>
        <v>0.15472679607001658</v>
      </c>
      <c r="N1158" s="1" t="s">
        <v>22</v>
      </c>
      <c r="O1158" s="4">
        <f t="shared" si="18"/>
        <v>0</v>
      </c>
    </row>
    <row r="1159" spans="1:15" hidden="1">
      <c r="A1159" s="1" t="s">
        <v>1199</v>
      </c>
      <c r="B1159" s="2">
        <v>44564</v>
      </c>
      <c r="C1159" s="13" t="str">
        <f>TEXT(bbdd_Social_Media_Trends[[#This Row],[Post_Date]],"aaaa-mm")</f>
        <v>2022-01</v>
      </c>
      <c r="D1159" s="1" t="s">
        <v>18</v>
      </c>
      <c r="E1159" s="1" t="s">
        <v>57</v>
      </c>
      <c r="F1159" s="1" t="s">
        <v>14</v>
      </c>
      <c r="G1159" s="1" t="s">
        <v>25</v>
      </c>
      <c r="H1159">
        <v>1135196</v>
      </c>
      <c r="I1159">
        <v>106116</v>
      </c>
      <c r="J1159">
        <v>41569</v>
      </c>
      <c r="K1159">
        <v>21497</v>
      </c>
      <c r="L1159">
        <f>bbdd_Social_Media_Trends[[#This Row],[Likes]]+bbdd_Social_Media_Trends[[#This Row],[Shares]]+bbdd_Social_Media_Trends[[#This Row],[Comments]]</f>
        <v>169182</v>
      </c>
      <c r="M1159">
        <f>bbdd_Social_Media_Trends[[#This Row],[Interactions]]/bbdd_Social_Media_Trends[[#This Row],[Views]]</f>
        <v>0.14903329469096085</v>
      </c>
      <c r="N1159" s="1" t="s">
        <v>22</v>
      </c>
      <c r="O1159" s="4">
        <f t="shared" si="18"/>
        <v>0</v>
      </c>
    </row>
    <row r="1160" spans="1:15" hidden="1">
      <c r="A1160" s="1" t="s">
        <v>1200</v>
      </c>
      <c r="B1160" s="2">
        <v>44763</v>
      </c>
      <c r="C1160" s="13" t="str">
        <f>TEXT(bbdd_Social_Media_Trends[[#This Row],[Post_Date]],"aaaa-mm")</f>
        <v>2022-07</v>
      </c>
      <c r="D1160" s="1" t="s">
        <v>12</v>
      </c>
      <c r="E1160" s="1" t="s">
        <v>19</v>
      </c>
      <c r="F1160" s="1" t="s">
        <v>41</v>
      </c>
      <c r="G1160" s="1" t="s">
        <v>50</v>
      </c>
      <c r="H1160">
        <v>136335</v>
      </c>
      <c r="I1160">
        <v>97707</v>
      </c>
      <c r="J1160">
        <v>63913</v>
      </c>
      <c r="K1160">
        <v>30021</v>
      </c>
      <c r="L1160">
        <f>bbdd_Social_Media_Trends[[#This Row],[Likes]]+bbdd_Social_Media_Trends[[#This Row],[Shares]]+bbdd_Social_Media_Trends[[#This Row],[Comments]]</f>
        <v>191641</v>
      </c>
      <c r="M1160">
        <f>bbdd_Social_Media_Trends[[#This Row],[Interactions]]/bbdd_Social_Media_Trends[[#This Row],[Views]]</f>
        <v>1.4056625224630506</v>
      </c>
      <c r="N1160" s="1" t="s">
        <v>29</v>
      </c>
      <c r="O1160" s="4">
        <f t="shared" si="18"/>
        <v>0</v>
      </c>
    </row>
    <row r="1161" spans="1:15" hidden="1">
      <c r="A1161" s="1" t="s">
        <v>1201</v>
      </c>
      <c r="B1161" s="2">
        <v>45063</v>
      </c>
      <c r="C1161" s="13" t="str">
        <f>TEXT(bbdd_Social_Media_Trends[[#This Row],[Post_Date]],"aaaa-mm")</f>
        <v>2023-05</v>
      </c>
      <c r="D1161" s="1" t="s">
        <v>18</v>
      </c>
      <c r="E1161" s="1" t="s">
        <v>46</v>
      </c>
      <c r="F1161" s="1" t="s">
        <v>41</v>
      </c>
      <c r="G1161" s="1" t="s">
        <v>44</v>
      </c>
      <c r="H1161">
        <v>312301</v>
      </c>
      <c r="I1161">
        <v>376135</v>
      </c>
      <c r="J1161">
        <v>50291</v>
      </c>
      <c r="K1161">
        <v>40981</v>
      </c>
      <c r="L1161">
        <f>bbdd_Social_Media_Trends[[#This Row],[Likes]]+bbdd_Social_Media_Trends[[#This Row],[Shares]]+bbdd_Social_Media_Trends[[#This Row],[Comments]]</f>
        <v>467407</v>
      </c>
      <c r="M1161">
        <f>bbdd_Social_Media_Trends[[#This Row],[Interactions]]/bbdd_Social_Media_Trends[[#This Row],[Views]]</f>
        <v>1.4966554702034256</v>
      </c>
      <c r="N1161" s="1" t="s">
        <v>16</v>
      </c>
      <c r="O1161" s="4">
        <f t="shared" si="18"/>
        <v>0</v>
      </c>
    </row>
    <row r="1162" spans="1:15" hidden="1">
      <c r="A1162" s="1" t="s">
        <v>1202</v>
      </c>
      <c r="B1162" s="2">
        <v>44756</v>
      </c>
      <c r="C1162" s="13" t="str">
        <f>TEXT(bbdd_Social_Media_Trends[[#This Row],[Post_Date]],"aaaa-mm")</f>
        <v>2022-07</v>
      </c>
      <c r="D1162" s="1" t="s">
        <v>18</v>
      </c>
      <c r="E1162" s="1" t="s">
        <v>31</v>
      </c>
      <c r="F1162" s="1" t="s">
        <v>20</v>
      </c>
      <c r="G1162" s="1" t="s">
        <v>25</v>
      </c>
      <c r="H1162">
        <v>2930383</v>
      </c>
      <c r="I1162">
        <v>479741</v>
      </c>
      <c r="J1162">
        <v>220</v>
      </c>
      <c r="K1162">
        <v>33112</v>
      </c>
      <c r="L1162">
        <f>bbdd_Social_Media_Trends[[#This Row],[Likes]]+bbdd_Social_Media_Trends[[#This Row],[Shares]]+bbdd_Social_Media_Trends[[#This Row],[Comments]]</f>
        <v>513073</v>
      </c>
      <c r="M1162">
        <f>bbdd_Social_Media_Trends[[#This Row],[Interactions]]/bbdd_Social_Media_Trends[[#This Row],[Views]]</f>
        <v>0.17508735206285322</v>
      </c>
      <c r="N1162" s="1" t="s">
        <v>29</v>
      </c>
      <c r="O1162" s="4">
        <f t="shared" si="18"/>
        <v>0</v>
      </c>
    </row>
    <row r="1163" spans="1:15" hidden="1">
      <c r="A1163" s="1" t="s">
        <v>1203</v>
      </c>
      <c r="B1163" s="2">
        <v>45061</v>
      </c>
      <c r="C1163" s="13" t="str">
        <f>TEXT(bbdd_Social_Media_Trends[[#This Row],[Post_Date]],"aaaa-mm")</f>
        <v>2023-05</v>
      </c>
      <c r="D1163" s="1" t="s">
        <v>24</v>
      </c>
      <c r="E1163" s="1" t="s">
        <v>59</v>
      </c>
      <c r="F1163" s="1" t="s">
        <v>47</v>
      </c>
      <c r="G1163" s="1" t="s">
        <v>21</v>
      </c>
      <c r="H1163">
        <v>963339</v>
      </c>
      <c r="I1163">
        <v>243870</v>
      </c>
      <c r="J1163">
        <v>4291</v>
      </c>
      <c r="K1163">
        <v>30134</v>
      </c>
      <c r="L1163">
        <f>bbdd_Social_Media_Trends[[#This Row],[Likes]]+bbdd_Social_Media_Trends[[#This Row],[Shares]]+bbdd_Social_Media_Trends[[#This Row],[Comments]]</f>
        <v>278295</v>
      </c>
      <c r="M1163">
        <f>bbdd_Social_Media_Trends[[#This Row],[Interactions]]/bbdd_Social_Media_Trends[[#This Row],[Views]]</f>
        <v>0.28888584392410149</v>
      </c>
      <c r="N1163" s="1" t="s">
        <v>29</v>
      </c>
      <c r="O1163" s="4">
        <f t="shared" si="18"/>
        <v>0</v>
      </c>
    </row>
    <row r="1164" spans="1:15" hidden="1">
      <c r="A1164" s="1" t="s">
        <v>1204</v>
      </c>
      <c r="B1164" s="2">
        <v>45253</v>
      </c>
      <c r="C1164" s="13" t="str">
        <f>TEXT(bbdd_Social_Media_Trends[[#This Row],[Post_Date]],"aaaa-mm")</f>
        <v>2023-11</v>
      </c>
      <c r="D1164" s="1" t="s">
        <v>12</v>
      </c>
      <c r="E1164" s="1" t="s">
        <v>31</v>
      </c>
      <c r="F1164" s="1" t="s">
        <v>36</v>
      </c>
      <c r="G1164" s="1" t="s">
        <v>44</v>
      </c>
      <c r="H1164">
        <v>2542362</v>
      </c>
      <c r="I1164">
        <v>339645</v>
      </c>
      <c r="J1164">
        <v>75620</v>
      </c>
      <c r="K1164">
        <v>27672</v>
      </c>
      <c r="L1164">
        <f>bbdd_Social_Media_Trends[[#This Row],[Likes]]+bbdd_Social_Media_Trends[[#This Row],[Shares]]+bbdd_Social_Media_Trends[[#This Row],[Comments]]</f>
        <v>442937</v>
      </c>
      <c r="M1164">
        <f>bbdd_Social_Media_Trends[[#This Row],[Interactions]]/bbdd_Social_Media_Trends[[#This Row],[Views]]</f>
        <v>0.17422263233953308</v>
      </c>
      <c r="N1164" s="1" t="s">
        <v>16</v>
      </c>
      <c r="O1164" s="4">
        <f t="shared" si="18"/>
        <v>0</v>
      </c>
    </row>
    <row r="1165" spans="1:15">
      <c r="A1165" s="1" t="s">
        <v>1205</v>
      </c>
      <c r="B1165" s="2">
        <v>45103</v>
      </c>
      <c r="C1165" s="13" t="str">
        <f>TEXT(bbdd_Social_Media_Trends[[#This Row],[Post_Date]],"aaaa-mm")</f>
        <v>2023-06</v>
      </c>
      <c r="D1165" s="1" t="s">
        <v>27</v>
      </c>
      <c r="E1165" s="1" t="s">
        <v>46</v>
      </c>
      <c r="F1165" s="1" t="s">
        <v>20</v>
      </c>
      <c r="G1165" s="1" t="s">
        <v>60</v>
      </c>
      <c r="H1165">
        <v>929670</v>
      </c>
      <c r="I1165">
        <v>415475</v>
      </c>
      <c r="J1165">
        <v>77500</v>
      </c>
      <c r="K1165">
        <v>1737</v>
      </c>
      <c r="L1165">
        <f>bbdd_Social_Media_Trends[[#This Row],[Likes]]+bbdd_Social_Media_Trends[[#This Row],[Shares]]+bbdd_Social_Media_Trends[[#This Row],[Comments]]</f>
        <v>494712</v>
      </c>
      <c r="M1165">
        <f>bbdd_Social_Media_Trends[[#This Row],[Interactions]]/bbdd_Social_Media_Trends[[#This Row],[Views]]</f>
        <v>0.53213720997773406</v>
      </c>
      <c r="N1165" s="1" t="s">
        <v>22</v>
      </c>
      <c r="O1165" s="4">
        <f t="shared" si="18"/>
        <v>0</v>
      </c>
    </row>
    <row r="1166" spans="1:15" hidden="1">
      <c r="A1166" s="1" t="s">
        <v>1206</v>
      </c>
      <c r="B1166" s="2">
        <v>45157</v>
      </c>
      <c r="C1166" s="13" t="str">
        <f>TEXT(bbdd_Social_Media_Trends[[#This Row],[Post_Date]],"aaaa-mm")</f>
        <v>2023-08</v>
      </c>
      <c r="D1166" s="1" t="s">
        <v>18</v>
      </c>
      <c r="E1166" s="1" t="s">
        <v>59</v>
      </c>
      <c r="F1166" s="1" t="s">
        <v>47</v>
      </c>
      <c r="G1166" s="1" t="s">
        <v>44</v>
      </c>
      <c r="H1166">
        <v>2808211</v>
      </c>
      <c r="I1166">
        <v>93056</v>
      </c>
      <c r="J1166">
        <v>17427</v>
      </c>
      <c r="K1166">
        <v>27332</v>
      </c>
      <c r="L1166">
        <f>bbdd_Social_Media_Trends[[#This Row],[Likes]]+bbdd_Social_Media_Trends[[#This Row],[Shares]]+bbdd_Social_Media_Trends[[#This Row],[Comments]]</f>
        <v>137815</v>
      </c>
      <c r="M1166">
        <f>bbdd_Social_Media_Trends[[#This Row],[Interactions]]/bbdd_Social_Media_Trends[[#This Row],[Views]]</f>
        <v>4.9075728283950175E-2</v>
      </c>
      <c r="N1166" s="1" t="s">
        <v>29</v>
      </c>
      <c r="O1166" s="4">
        <f t="shared" si="18"/>
        <v>0</v>
      </c>
    </row>
    <row r="1167" spans="1:15" hidden="1">
      <c r="A1167" s="1" t="s">
        <v>1207</v>
      </c>
      <c r="B1167" s="2">
        <v>45232</v>
      </c>
      <c r="C1167" s="13" t="str">
        <f>TEXT(bbdd_Social_Media_Trends[[#This Row],[Post_Date]],"aaaa-mm")</f>
        <v>2023-11</v>
      </c>
      <c r="D1167" s="1" t="s">
        <v>24</v>
      </c>
      <c r="E1167" s="1" t="s">
        <v>13</v>
      </c>
      <c r="F1167" s="1" t="s">
        <v>41</v>
      </c>
      <c r="G1167" s="1" t="s">
        <v>21</v>
      </c>
      <c r="H1167">
        <v>209672</v>
      </c>
      <c r="I1167">
        <v>221957</v>
      </c>
      <c r="J1167">
        <v>65127</v>
      </c>
      <c r="K1167">
        <v>34835</v>
      </c>
      <c r="L1167">
        <f>bbdd_Social_Media_Trends[[#This Row],[Likes]]+bbdd_Social_Media_Trends[[#This Row],[Shares]]+bbdd_Social_Media_Trends[[#This Row],[Comments]]</f>
        <v>321919</v>
      </c>
      <c r="M1167">
        <f>bbdd_Social_Media_Trends[[#This Row],[Interactions]]/bbdd_Social_Media_Trends[[#This Row],[Views]]</f>
        <v>1.5353456827807241</v>
      </c>
      <c r="N1167" s="1" t="s">
        <v>22</v>
      </c>
      <c r="O1167" s="4">
        <f t="shared" si="18"/>
        <v>0</v>
      </c>
    </row>
    <row r="1168" spans="1:15" hidden="1">
      <c r="A1168" s="1" t="s">
        <v>1208</v>
      </c>
      <c r="B1168" s="2">
        <v>45015</v>
      </c>
      <c r="C1168" s="13" t="str">
        <f>TEXT(bbdd_Social_Media_Trends[[#This Row],[Post_Date]],"aaaa-mm")</f>
        <v>2023-03</v>
      </c>
      <c r="D1168" s="1" t="s">
        <v>24</v>
      </c>
      <c r="E1168" s="1" t="s">
        <v>35</v>
      </c>
      <c r="F1168" s="1" t="s">
        <v>36</v>
      </c>
      <c r="G1168" s="1" t="s">
        <v>50</v>
      </c>
      <c r="H1168">
        <v>3737771</v>
      </c>
      <c r="I1168">
        <v>3185</v>
      </c>
      <c r="J1168">
        <v>21475</v>
      </c>
      <c r="K1168">
        <v>43289</v>
      </c>
      <c r="L1168">
        <f>bbdd_Social_Media_Trends[[#This Row],[Likes]]+bbdd_Social_Media_Trends[[#This Row],[Shares]]+bbdd_Social_Media_Trends[[#This Row],[Comments]]</f>
        <v>67949</v>
      </c>
      <c r="M1168">
        <f>bbdd_Social_Media_Trends[[#This Row],[Interactions]]/bbdd_Social_Media_Trends[[#This Row],[Views]]</f>
        <v>1.8179016317479053E-2</v>
      </c>
      <c r="N1168" s="1" t="s">
        <v>22</v>
      </c>
      <c r="O1168" s="4">
        <f t="shared" si="18"/>
        <v>0</v>
      </c>
    </row>
    <row r="1169" spans="1:15">
      <c r="A1169" s="1" t="s">
        <v>1209</v>
      </c>
      <c r="B1169" s="2">
        <v>44916</v>
      </c>
      <c r="C1169" s="13" t="str">
        <f>TEXT(bbdd_Social_Media_Trends[[#This Row],[Post_Date]],"aaaa-mm")</f>
        <v>2022-12</v>
      </c>
      <c r="D1169" s="1" t="s">
        <v>27</v>
      </c>
      <c r="E1169" s="1" t="s">
        <v>13</v>
      </c>
      <c r="F1169" s="1" t="s">
        <v>14</v>
      </c>
      <c r="G1169" s="1" t="s">
        <v>60</v>
      </c>
      <c r="H1169">
        <v>4446755</v>
      </c>
      <c r="I1169">
        <v>221164</v>
      </c>
      <c r="J1169">
        <v>44206</v>
      </c>
      <c r="K1169">
        <v>37039</v>
      </c>
      <c r="L1169">
        <f>bbdd_Social_Media_Trends[[#This Row],[Likes]]+bbdd_Social_Media_Trends[[#This Row],[Shares]]+bbdd_Social_Media_Trends[[#This Row],[Comments]]</f>
        <v>302409</v>
      </c>
      <c r="M1169">
        <f>bbdd_Social_Media_Trends[[#This Row],[Interactions]]/bbdd_Social_Media_Trends[[#This Row],[Views]]</f>
        <v>6.8006670032416894E-2</v>
      </c>
      <c r="N1169" s="1" t="s">
        <v>29</v>
      </c>
      <c r="O1169" s="4">
        <f t="shared" si="18"/>
        <v>0</v>
      </c>
    </row>
    <row r="1170" spans="1:15" hidden="1">
      <c r="A1170" s="1" t="s">
        <v>1210</v>
      </c>
      <c r="B1170" s="2">
        <v>45159</v>
      </c>
      <c r="C1170" s="13" t="str">
        <f>TEXT(bbdd_Social_Media_Trends[[#This Row],[Post_Date]],"aaaa-mm")</f>
        <v>2023-08</v>
      </c>
      <c r="D1170" s="1" t="s">
        <v>12</v>
      </c>
      <c r="E1170" s="1" t="s">
        <v>39</v>
      </c>
      <c r="F1170" s="1" t="s">
        <v>32</v>
      </c>
      <c r="G1170" s="1" t="s">
        <v>15</v>
      </c>
      <c r="H1170">
        <v>2013957</v>
      </c>
      <c r="I1170">
        <v>449783</v>
      </c>
      <c r="J1170">
        <v>37315</v>
      </c>
      <c r="K1170">
        <v>45597</v>
      </c>
      <c r="L1170">
        <f>bbdd_Social_Media_Trends[[#This Row],[Likes]]+bbdd_Social_Media_Trends[[#This Row],[Shares]]+bbdd_Social_Media_Trends[[#This Row],[Comments]]</f>
        <v>532695</v>
      </c>
      <c r="M1170">
        <f>bbdd_Social_Media_Trends[[#This Row],[Interactions]]/bbdd_Social_Media_Trends[[#This Row],[Views]]</f>
        <v>0.26450167506058969</v>
      </c>
      <c r="N1170" s="1" t="s">
        <v>22</v>
      </c>
      <c r="O1170" s="4">
        <f t="shared" si="18"/>
        <v>0</v>
      </c>
    </row>
    <row r="1171" spans="1:15" hidden="1">
      <c r="A1171" s="1" t="s">
        <v>1211</v>
      </c>
      <c r="B1171" s="2">
        <v>45068</v>
      </c>
      <c r="C1171" s="13" t="str">
        <f>TEXT(bbdd_Social_Media_Trends[[#This Row],[Post_Date]],"aaaa-mm")</f>
        <v>2023-05</v>
      </c>
      <c r="D1171" s="1" t="s">
        <v>12</v>
      </c>
      <c r="E1171" s="1" t="s">
        <v>57</v>
      </c>
      <c r="F1171" s="1" t="s">
        <v>47</v>
      </c>
      <c r="G1171" s="1" t="s">
        <v>50</v>
      </c>
      <c r="H1171">
        <v>1036784</v>
      </c>
      <c r="I1171">
        <v>398301</v>
      </c>
      <c r="J1171">
        <v>83508</v>
      </c>
      <c r="K1171">
        <v>44951</v>
      </c>
      <c r="L1171">
        <f>bbdd_Social_Media_Trends[[#This Row],[Likes]]+bbdd_Social_Media_Trends[[#This Row],[Shares]]+bbdd_Social_Media_Trends[[#This Row],[Comments]]</f>
        <v>526760</v>
      </c>
      <c r="M1171">
        <f>bbdd_Social_Media_Trends[[#This Row],[Interactions]]/bbdd_Social_Media_Trends[[#This Row],[Views]]</f>
        <v>0.50807111220852175</v>
      </c>
      <c r="N1171" s="1" t="s">
        <v>22</v>
      </c>
      <c r="O1171" s="4">
        <f t="shared" si="18"/>
        <v>0</v>
      </c>
    </row>
    <row r="1172" spans="1:15" hidden="1">
      <c r="A1172" s="1" t="s">
        <v>1212</v>
      </c>
      <c r="B1172" s="2">
        <v>44729</v>
      </c>
      <c r="C1172" s="13" t="str">
        <f>TEXT(bbdd_Social_Media_Trends[[#This Row],[Post_Date]],"aaaa-mm")</f>
        <v>2022-06</v>
      </c>
      <c r="D1172" s="1" t="s">
        <v>24</v>
      </c>
      <c r="E1172" s="1" t="s">
        <v>19</v>
      </c>
      <c r="F1172" s="1" t="s">
        <v>14</v>
      </c>
      <c r="G1172" s="1" t="s">
        <v>60</v>
      </c>
      <c r="H1172">
        <v>3980555</v>
      </c>
      <c r="I1172">
        <v>275061</v>
      </c>
      <c r="J1172">
        <v>89641</v>
      </c>
      <c r="K1172">
        <v>47571</v>
      </c>
      <c r="L1172">
        <f>bbdd_Social_Media_Trends[[#This Row],[Likes]]+bbdd_Social_Media_Trends[[#This Row],[Shares]]+bbdd_Social_Media_Trends[[#This Row],[Comments]]</f>
        <v>412273</v>
      </c>
      <c r="M1172">
        <f>bbdd_Social_Media_Trends[[#This Row],[Interactions]]/bbdd_Social_Media_Trends[[#This Row],[Views]]</f>
        <v>0.10357173811189646</v>
      </c>
      <c r="N1172" s="1" t="s">
        <v>29</v>
      </c>
      <c r="O1172" s="4">
        <f t="shared" si="18"/>
        <v>0</v>
      </c>
    </row>
    <row r="1173" spans="1:15" hidden="1">
      <c r="A1173" s="1" t="s">
        <v>1213</v>
      </c>
      <c r="B1173" s="2">
        <v>44566</v>
      </c>
      <c r="C1173" s="13" t="str">
        <f>TEXT(bbdd_Social_Media_Trends[[#This Row],[Post_Date]],"aaaa-mm")</f>
        <v>2022-01</v>
      </c>
      <c r="D1173" s="1" t="s">
        <v>12</v>
      </c>
      <c r="E1173" s="1" t="s">
        <v>39</v>
      </c>
      <c r="F1173" s="1" t="s">
        <v>14</v>
      </c>
      <c r="G1173" s="1" t="s">
        <v>25</v>
      </c>
      <c r="H1173">
        <v>4198164</v>
      </c>
      <c r="I1173">
        <v>5801</v>
      </c>
      <c r="J1173">
        <v>27958</v>
      </c>
      <c r="K1173">
        <v>40130</v>
      </c>
      <c r="L1173">
        <f>bbdd_Social_Media_Trends[[#This Row],[Likes]]+bbdd_Social_Media_Trends[[#This Row],[Shares]]+bbdd_Social_Media_Trends[[#This Row],[Comments]]</f>
        <v>73889</v>
      </c>
      <c r="M1173">
        <f>bbdd_Social_Media_Trends[[#This Row],[Interactions]]/bbdd_Social_Media_Trends[[#This Row],[Views]]</f>
        <v>1.7600312898686188E-2</v>
      </c>
      <c r="N1173" s="1" t="s">
        <v>16</v>
      </c>
      <c r="O1173" s="4">
        <f t="shared" si="18"/>
        <v>0</v>
      </c>
    </row>
    <row r="1174" spans="1:15" hidden="1">
      <c r="A1174" s="1" t="s">
        <v>1214</v>
      </c>
      <c r="B1174" s="2">
        <v>45208</v>
      </c>
      <c r="C1174" s="13" t="str">
        <f>TEXT(bbdd_Social_Media_Trends[[#This Row],[Post_Date]],"aaaa-mm")</f>
        <v>2023-10</v>
      </c>
      <c r="D1174" s="1" t="s">
        <v>18</v>
      </c>
      <c r="E1174" s="1" t="s">
        <v>19</v>
      </c>
      <c r="F1174" s="1" t="s">
        <v>36</v>
      </c>
      <c r="G1174" s="1" t="s">
        <v>60</v>
      </c>
      <c r="H1174">
        <v>3123278</v>
      </c>
      <c r="I1174">
        <v>298146</v>
      </c>
      <c r="J1174">
        <v>8587</v>
      </c>
      <c r="K1174">
        <v>1236</v>
      </c>
      <c r="L1174">
        <f>bbdd_Social_Media_Trends[[#This Row],[Likes]]+bbdd_Social_Media_Trends[[#This Row],[Shares]]+bbdd_Social_Media_Trends[[#This Row],[Comments]]</f>
        <v>307969</v>
      </c>
      <c r="M1174">
        <f>bbdd_Social_Media_Trends[[#This Row],[Interactions]]/bbdd_Social_Media_Trends[[#This Row],[Views]]</f>
        <v>9.8604414976828827E-2</v>
      </c>
      <c r="N1174" s="1" t="s">
        <v>29</v>
      </c>
      <c r="O1174" s="4">
        <f t="shared" si="18"/>
        <v>0</v>
      </c>
    </row>
    <row r="1175" spans="1:15" hidden="1">
      <c r="A1175" s="1" t="s">
        <v>1215</v>
      </c>
      <c r="B1175" s="2">
        <v>45142</v>
      </c>
      <c r="C1175" s="13" t="str">
        <f>TEXT(bbdd_Social_Media_Trends[[#This Row],[Post_Date]],"aaaa-mm")</f>
        <v>2023-08</v>
      </c>
      <c r="D1175" s="1" t="s">
        <v>12</v>
      </c>
      <c r="E1175" s="1" t="s">
        <v>39</v>
      </c>
      <c r="F1175" s="1" t="s">
        <v>14</v>
      </c>
      <c r="G1175" s="1" t="s">
        <v>37</v>
      </c>
      <c r="H1175">
        <v>2064157</v>
      </c>
      <c r="I1175">
        <v>356084</v>
      </c>
      <c r="J1175">
        <v>56738</v>
      </c>
      <c r="K1175">
        <v>25612</v>
      </c>
      <c r="L1175">
        <f>bbdd_Social_Media_Trends[[#This Row],[Likes]]+bbdd_Social_Media_Trends[[#This Row],[Shares]]+bbdd_Social_Media_Trends[[#This Row],[Comments]]</f>
        <v>438434</v>
      </c>
      <c r="M1175">
        <f>bbdd_Social_Media_Trends[[#This Row],[Interactions]]/bbdd_Social_Media_Trends[[#This Row],[Views]]</f>
        <v>0.21240341698814577</v>
      </c>
      <c r="N1175" s="1" t="s">
        <v>29</v>
      </c>
      <c r="O1175" s="4">
        <f t="shared" si="18"/>
        <v>0</v>
      </c>
    </row>
    <row r="1176" spans="1:15" hidden="1">
      <c r="A1176" s="1" t="s">
        <v>1216</v>
      </c>
      <c r="B1176" s="2">
        <v>44622</v>
      </c>
      <c r="C1176" s="13" t="str">
        <f>TEXT(bbdd_Social_Media_Trends[[#This Row],[Post_Date]],"aaaa-mm")</f>
        <v>2022-03</v>
      </c>
      <c r="D1176" s="1" t="s">
        <v>12</v>
      </c>
      <c r="E1176" s="1" t="s">
        <v>19</v>
      </c>
      <c r="F1176" s="1" t="s">
        <v>32</v>
      </c>
      <c r="G1176" s="1" t="s">
        <v>60</v>
      </c>
      <c r="H1176">
        <v>2074835</v>
      </c>
      <c r="I1176">
        <v>47157</v>
      </c>
      <c r="J1176">
        <v>47309</v>
      </c>
      <c r="K1176">
        <v>8648</v>
      </c>
      <c r="L1176">
        <f>bbdd_Social_Media_Trends[[#This Row],[Likes]]+bbdd_Social_Media_Trends[[#This Row],[Shares]]+bbdd_Social_Media_Trends[[#This Row],[Comments]]</f>
        <v>103114</v>
      </c>
      <c r="M1176">
        <f>bbdd_Social_Media_Trends[[#This Row],[Interactions]]/bbdd_Social_Media_Trends[[#This Row],[Views]]</f>
        <v>4.9697445820992996E-2</v>
      </c>
      <c r="N1176" s="1" t="s">
        <v>22</v>
      </c>
      <c r="O1176" s="4">
        <f t="shared" si="18"/>
        <v>0</v>
      </c>
    </row>
    <row r="1177" spans="1:15" hidden="1">
      <c r="A1177" s="1" t="s">
        <v>1217</v>
      </c>
      <c r="B1177" s="2">
        <v>45104</v>
      </c>
      <c r="C1177" s="13" t="str">
        <f>TEXT(bbdd_Social_Media_Trends[[#This Row],[Post_Date]],"aaaa-mm")</f>
        <v>2023-06</v>
      </c>
      <c r="D1177" s="1" t="s">
        <v>12</v>
      </c>
      <c r="E1177" s="1" t="s">
        <v>19</v>
      </c>
      <c r="F1177" s="1" t="s">
        <v>47</v>
      </c>
      <c r="G1177" s="1" t="s">
        <v>60</v>
      </c>
      <c r="H1177">
        <v>4860381</v>
      </c>
      <c r="I1177">
        <v>322942</v>
      </c>
      <c r="J1177">
        <v>75521</v>
      </c>
      <c r="K1177">
        <v>4830</v>
      </c>
      <c r="L1177">
        <f>bbdd_Social_Media_Trends[[#This Row],[Likes]]+bbdd_Social_Media_Trends[[#This Row],[Shares]]+bbdd_Social_Media_Trends[[#This Row],[Comments]]</f>
        <v>403293</v>
      </c>
      <c r="M1177">
        <f>bbdd_Social_Media_Trends[[#This Row],[Interactions]]/bbdd_Social_Media_Trends[[#This Row],[Views]]</f>
        <v>8.2975593888627255E-2</v>
      </c>
      <c r="N1177" s="1" t="s">
        <v>16</v>
      </c>
      <c r="O1177" s="4">
        <f t="shared" si="18"/>
        <v>0</v>
      </c>
    </row>
    <row r="1178" spans="1:15" hidden="1">
      <c r="A1178" s="1" t="s">
        <v>1218</v>
      </c>
      <c r="B1178" s="2">
        <v>45090</v>
      </c>
      <c r="C1178" s="13" t="str">
        <f>TEXT(bbdd_Social_Media_Trends[[#This Row],[Post_Date]],"aaaa-mm")</f>
        <v>2023-06</v>
      </c>
      <c r="D1178" s="1" t="s">
        <v>18</v>
      </c>
      <c r="E1178" s="1" t="s">
        <v>59</v>
      </c>
      <c r="F1178" s="1" t="s">
        <v>47</v>
      </c>
      <c r="G1178" s="1" t="s">
        <v>25</v>
      </c>
      <c r="H1178">
        <v>3599873</v>
      </c>
      <c r="I1178">
        <v>278305</v>
      </c>
      <c r="J1178">
        <v>77717</v>
      </c>
      <c r="K1178">
        <v>19512</v>
      </c>
      <c r="L1178">
        <f>bbdd_Social_Media_Trends[[#This Row],[Likes]]+bbdd_Social_Media_Trends[[#This Row],[Shares]]+bbdd_Social_Media_Trends[[#This Row],[Comments]]</f>
        <v>375534</v>
      </c>
      <c r="M1178">
        <f>bbdd_Social_Media_Trends[[#This Row],[Interactions]]/bbdd_Social_Media_Trends[[#This Row],[Views]]</f>
        <v>0.10431868013121574</v>
      </c>
      <c r="N1178" s="1" t="s">
        <v>29</v>
      </c>
      <c r="O1178" s="4">
        <f t="shared" si="18"/>
        <v>0</v>
      </c>
    </row>
    <row r="1179" spans="1:15" hidden="1">
      <c r="A1179" s="1" t="s">
        <v>1219</v>
      </c>
      <c r="B1179" s="2">
        <v>45096</v>
      </c>
      <c r="C1179" s="13" t="str">
        <f>TEXT(bbdd_Social_Media_Trends[[#This Row],[Post_Date]],"aaaa-mm")</f>
        <v>2023-06</v>
      </c>
      <c r="D1179" s="1" t="s">
        <v>12</v>
      </c>
      <c r="E1179" s="1" t="s">
        <v>39</v>
      </c>
      <c r="F1179" s="1" t="s">
        <v>47</v>
      </c>
      <c r="G1179" s="1" t="s">
        <v>25</v>
      </c>
      <c r="H1179">
        <v>3940481</v>
      </c>
      <c r="I1179">
        <v>94795</v>
      </c>
      <c r="J1179">
        <v>68944</v>
      </c>
      <c r="K1179">
        <v>47811</v>
      </c>
      <c r="L1179">
        <f>bbdd_Social_Media_Trends[[#This Row],[Likes]]+bbdd_Social_Media_Trends[[#This Row],[Shares]]+bbdd_Social_Media_Trends[[#This Row],[Comments]]</f>
        <v>211550</v>
      </c>
      <c r="M1179">
        <f>bbdd_Social_Media_Trends[[#This Row],[Interactions]]/bbdd_Social_Media_Trends[[#This Row],[Views]]</f>
        <v>5.3686339307307915E-2</v>
      </c>
      <c r="N1179" s="1" t="s">
        <v>22</v>
      </c>
      <c r="O1179" s="4">
        <f t="shared" si="18"/>
        <v>0</v>
      </c>
    </row>
    <row r="1180" spans="1:15" hidden="1">
      <c r="A1180" s="1" t="s">
        <v>1220</v>
      </c>
      <c r="B1180" s="2">
        <v>45139</v>
      </c>
      <c r="C1180" s="13" t="str">
        <f>TEXT(bbdd_Social_Media_Trends[[#This Row],[Post_Date]],"aaaa-mm")</f>
        <v>2023-08</v>
      </c>
      <c r="D1180" s="1" t="s">
        <v>12</v>
      </c>
      <c r="E1180" s="1" t="s">
        <v>59</v>
      </c>
      <c r="F1180" s="1" t="s">
        <v>47</v>
      </c>
      <c r="G1180" s="1" t="s">
        <v>15</v>
      </c>
      <c r="H1180">
        <v>3402318</v>
      </c>
      <c r="I1180">
        <v>493021</v>
      </c>
      <c r="J1180">
        <v>14422</v>
      </c>
      <c r="K1180">
        <v>17661</v>
      </c>
      <c r="L1180">
        <f>bbdd_Social_Media_Trends[[#This Row],[Likes]]+bbdd_Social_Media_Trends[[#This Row],[Shares]]+bbdd_Social_Media_Trends[[#This Row],[Comments]]</f>
        <v>525104</v>
      </c>
      <c r="M1180">
        <f>bbdd_Social_Media_Trends[[#This Row],[Interactions]]/bbdd_Social_Media_Trends[[#This Row],[Views]]</f>
        <v>0.15433713133222704</v>
      </c>
      <c r="N1180" s="1" t="s">
        <v>22</v>
      </c>
      <c r="O1180" s="4">
        <f t="shared" si="18"/>
        <v>0</v>
      </c>
    </row>
    <row r="1181" spans="1:15" hidden="1">
      <c r="A1181" s="1" t="s">
        <v>1221</v>
      </c>
      <c r="B1181" s="2">
        <v>44877</v>
      </c>
      <c r="C1181" s="13" t="str">
        <f>TEXT(bbdd_Social_Media_Trends[[#This Row],[Post_Date]],"aaaa-mm")</f>
        <v>2022-11</v>
      </c>
      <c r="D1181" s="1" t="s">
        <v>18</v>
      </c>
      <c r="E1181" s="1" t="s">
        <v>57</v>
      </c>
      <c r="F1181" s="1" t="s">
        <v>32</v>
      </c>
      <c r="G1181" s="1" t="s">
        <v>44</v>
      </c>
      <c r="H1181">
        <v>2836169</v>
      </c>
      <c r="I1181">
        <v>142049</v>
      </c>
      <c r="J1181">
        <v>19440</v>
      </c>
      <c r="K1181">
        <v>32540</v>
      </c>
      <c r="L1181">
        <f>bbdd_Social_Media_Trends[[#This Row],[Likes]]+bbdd_Social_Media_Trends[[#This Row],[Shares]]+bbdd_Social_Media_Trends[[#This Row],[Comments]]</f>
        <v>194029</v>
      </c>
      <c r="M1181">
        <f>bbdd_Social_Media_Trends[[#This Row],[Interactions]]/bbdd_Social_Media_Trends[[#This Row],[Views]]</f>
        <v>6.8412354834990446E-2</v>
      </c>
      <c r="N1181" s="1" t="s">
        <v>16</v>
      </c>
      <c r="O1181" s="4">
        <f t="shared" si="18"/>
        <v>0</v>
      </c>
    </row>
    <row r="1182" spans="1:15" hidden="1">
      <c r="A1182" s="1" t="s">
        <v>1222</v>
      </c>
      <c r="B1182" s="2">
        <v>44645</v>
      </c>
      <c r="C1182" s="13" t="str">
        <f>TEXT(bbdd_Social_Media_Trends[[#This Row],[Post_Date]],"aaaa-mm")</f>
        <v>2022-03</v>
      </c>
      <c r="D1182" s="1" t="s">
        <v>18</v>
      </c>
      <c r="E1182" s="1" t="s">
        <v>59</v>
      </c>
      <c r="F1182" s="1" t="s">
        <v>36</v>
      </c>
      <c r="G1182" s="1" t="s">
        <v>28</v>
      </c>
      <c r="H1182">
        <v>3207625</v>
      </c>
      <c r="I1182">
        <v>410976</v>
      </c>
      <c r="J1182">
        <v>85117</v>
      </c>
      <c r="K1182">
        <v>37271</v>
      </c>
      <c r="L1182">
        <f>bbdd_Social_Media_Trends[[#This Row],[Likes]]+bbdd_Social_Media_Trends[[#This Row],[Shares]]+bbdd_Social_Media_Trends[[#This Row],[Comments]]</f>
        <v>533364</v>
      </c>
      <c r="M1182">
        <f>bbdd_Social_Media_Trends[[#This Row],[Interactions]]/bbdd_Social_Media_Trends[[#This Row],[Views]]</f>
        <v>0.16628003585207124</v>
      </c>
      <c r="N1182" s="1" t="s">
        <v>29</v>
      </c>
      <c r="O1182" s="4">
        <f t="shared" si="18"/>
        <v>0</v>
      </c>
    </row>
    <row r="1183" spans="1:15" hidden="1">
      <c r="A1183" s="1" t="s">
        <v>1223</v>
      </c>
      <c r="B1183" s="2">
        <v>44757</v>
      </c>
      <c r="C1183" s="13" t="str">
        <f>TEXT(bbdd_Social_Media_Trends[[#This Row],[Post_Date]],"aaaa-mm")</f>
        <v>2022-07</v>
      </c>
      <c r="D1183" s="1" t="s">
        <v>24</v>
      </c>
      <c r="E1183" s="1" t="s">
        <v>57</v>
      </c>
      <c r="F1183" s="1" t="s">
        <v>32</v>
      </c>
      <c r="G1183" s="1" t="s">
        <v>28</v>
      </c>
      <c r="H1183">
        <v>3036452</v>
      </c>
      <c r="I1183">
        <v>221744</v>
      </c>
      <c r="J1183">
        <v>11077</v>
      </c>
      <c r="K1183">
        <v>49900</v>
      </c>
      <c r="L1183">
        <f>bbdd_Social_Media_Trends[[#This Row],[Likes]]+bbdd_Social_Media_Trends[[#This Row],[Shares]]+bbdd_Social_Media_Trends[[#This Row],[Comments]]</f>
        <v>282721</v>
      </c>
      <c r="M1183">
        <f>bbdd_Social_Media_Trends[[#This Row],[Interactions]]/bbdd_Social_Media_Trends[[#This Row],[Views]]</f>
        <v>9.31089969477535E-2</v>
      </c>
      <c r="N1183" s="1" t="s">
        <v>16</v>
      </c>
      <c r="O1183" s="4">
        <f t="shared" si="18"/>
        <v>0</v>
      </c>
    </row>
    <row r="1184" spans="1:15" hidden="1">
      <c r="A1184" s="1" t="s">
        <v>1224</v>
      </c>
      <c r="B1184" s="2">
        <v>44760</v>
      </c>
      <c r="C1184" s="13" t="str">
        <f>TEXT(bbdd_Social_Media_Trends[[#This Row],[Post_Date]],"aaaa-mm")</f>
        <v>2022-07</v>
      </c>
      <c r="D1184" s="1" t="s">
        <v>12</v>
      </c>
      <c r="E1184" s="1" t="s">
        <v>46</v>
      </c>
      <c r="F1184" s="1" t="s">
        <v>47</v>
      </c>
      <c r="G1184" s="1" t="s">
        <v>37</v>
      </c>
      <c r="H1184">
        <v>4172163</v>
      </c>
      <c r="I1184">
        <v>236621</v>
      </c>
      <c r="J1184">
        <v>13929</v>
      </c>
      <c r="K1184">
        <v>2337</v>
      </c>
      <c r="L1184">
        <f>bbdd_Social_Media_Trends[[#This Row],[Likes]]+bbdd_Social_Media_Trends[[#This Row],[Shares]]+bbdd_Social_Media_Trends[[#This Row],[Comments]]</f>
        <v>252887</v>
      </c>
      <c r="M1184">
        <f>bbdd_Social_Media_Trends[[#This Row],[Interactions]]/bbdd_Social_Media_Trends[[#This Row],[Views]]</f>
        <v>6.0612924279324659E-2</v>
      </c>
      <c r="N1184" s="1" t="s">
        <v>16</v>
      </c>
      <c r="O1184" s="4">
        <f t="shared" si="18"/>
        <v>0</v>
      </c>
    </row>
    <row r="1185" spans="1:15" hidden="1">
      <c r="A1185" s="1" t="s">
        <v>1225</v>
      </c>
      <c r="B1185" s="2">
        <v>44941</v>
      </c>
      <c r="C1185" s="13" t="str">
        <f>TEXT(bbdd_Social_Media_Trends[[#This Row],[Post_Date]],"aaaa-mm")</f>
        <v>2023-01</v>
      </c>
      <c r="D1185" s="1" t="s">
        <v>24</v>
      </c>
      <c r="E1185" s="1" t="s">
        <v>52</v>
      </c>
      <c r="F1185" s="1" t="s">
        <v>14</v>
      </c>
      <c r="G1185" s="1" t="s">
        <v>21</v>
      </c>
      <c r="H1185">
        <v>1588694</v>
      </c>
      <c r="I1185">
        <v>85453</v>
      </c>
      <c r="J1185">
        <v>32995</v>
      </c>
      <c r="K1185">
        <v>47809</v>
      </c>
      <c r="L1185">
        <f>bbdd_Social_Media_Trends[[#This Row],[Likes]]+bbdd_Social_Media_Trends[[#This Row],[Shares]]+bbdd_Social_Media_Trends[[#This Row],[Comments]]</f>
        <v>166257</v>
      </c>
      <c r="M1185">
        <f>bbdd_Social_Media_Trends[[#This Row],[Interactions]]/bbdd_Social_Media_Trends[[#This Row],[Views]]</f>
        <v>0.10465010883153081</v>
      </c>
      <c r="N1185" s="1" t="s">
        <v>29</v>
      </c>
      <c r="O1185" s="4">
        <f t="shared" si="18"/>
        <v>0</v>
      </c>
    </row>
    <row r="1186" spans="1:15" hidden="1">
      <c r="A1186" s="1" t="s">
        <v>1226</v>
      </c>
      <c r="B1186" s="2">
        <v>44628</v>
      </c>
      <c r="C1186" s="13" t="str">
        <f>TEXT(bbdd_Social_Media_Trends[[#This Row],[Post_Date]],"aaaa-mm")</f>
        <v>2022-03</v>
      </c>
      <c r="D1186" s="1" t="s">
        <v>12</v>
      </c>
      <c r="E1186" s="1" t="s">
        <v>19</v>
      </c>
      <c r="F1186" s="1" t="s">
        <v>47</v>
      </c>
      <c r="G1186" s="1" t="s">
        <v>44</v>
      </c>
      <c r="H1186">
        <v>4698854</v>
      </c>
      <c r="I1186">
        <v>234921</v>
      </c>
      <c r="J1186">
        <v>87352</v>
      </c>
      <c r="K1186">
        <v>22243</v>
      </c>
      <c r="L1186">
        <f>bbdd_Social_Media_Trends[[#This Row],[Likes]]+bbdd_Social_Media_Trends[[#This Row],[Shares]]+bbdd_Social_Media_Trends[[#This Row],[Comments]]</f>
        <v>344516</v>
      </c>
      <c r="M1186">
        <f>bbdd_Social_Media_Trends[[#This Row],[Interactions]]/bbdd_Social_Media_Trends[[#This Row],[Views]]</f>
        <v>7.3319153989462107E-2</v>
      </c>
      <c r="N1186" s="1" t="s">
        <v>16</v>
      </c>
      <c r="O1186" s="4">
        <f t="shared" si="18"/>
        <v>0</v>
      </c>
    </row>
    <row r="1187" spans="1:15" hidden="1">
      <c r="A1187" s="1" t="s">
        <v>1227</v>
      </c>
      <c r="B1187" s="2">
        <v>44715</v>
      </c>
      <c r="C1187" s="13" t="str">
        <f>TEXT(bbdd_Social_Media_Trends[[#This Row],[Post_Date]],"aaaa-mm")</f>
        <v>2022-06</v>
      </c>
      <c r="D1187" s="1" t="s">
        <v>12</v>
      </c>
      <c r="E1187" s="1" t="s">
        <v>31</v>
      </c>
      <c r="F1187" s="1" t="s">
        <v>20</v>
      </c>
      <c r="G1187" s="1" t="s">
        <v>44</v>
      </c>
      <c r="H1187">
        <v>1435830</v>
      </c>
      <c r="I1187">
        <v>117831</v>
      </c>
      <c r="J1187">
        <v>84434</v>
      </c>
      <c r="K1187">
        <v>24859</v>
      </c>
      <c r="L1187">
        <f>bbdd_Social_Media_Trends[[#This Row],[Likes]]+bbdd_Social_Media_Trends[[#This Row],[Shares]]+bbdd_Social_Media_Trends[[#This Row],[Comments]]</f>
        <v>227124</v>
      </c>
      <c r="M1187">
        <f>bbdd_Social_Media_Trends[[#This Row],[Interactions]]/bbdd_Social_Media_Trends[[#This Row],[Views]]</f>
        <v>0.1581830718121226</v>
      </c>
      <c r="N1187" s="1" t="s">
        <v>16</v>
      </c>
      <c r="O1187" s="4">
        <f t="shared" si="18"/>
        <v>0</v>
      </c>
    </row>
    <row r="1188" spans="1:15" hidden="1">
      <c r="A1188" s="1" t="s">
        <v>1228</v>
      </c>
      <c r="B1188" s="2">
        <v>45049</v>
      </c>
      <c r="C1188" s="13" t="str">
        <f>TEXT(bbdd_Social_Media_Trends[[#This Row],[Post_Date]],"aaaa-mm")</f>
        <v>2023-05</v>
      </c>
      <c r="D1188" s="1" t="s">
        <v>12</v>
      </c>
      <c r="E1188" s="1" t="s">
        <v>31</v>
      </c>
      <c r="F1188" s="1" t="s">
        <v>20</v>
      </c>
      <c r="G1188" s="1" t="s">
        <v>28</v>
      </c>
      <c r="H1188">
        <v>3990883</v>
      </c>
      <c r="I1188">
        <v>491508</v>
      </c>
      <c r="J1188">
        <v>66058</v>
      </c>
      <c r="K1188">
        <v>37043</v>
      </c>
      <c r="L1188">
        <f>bbdd_Social_Media_Trends[[#This Row],[Likes]]+bbdd_Social_Media_Trends[[#This Row],[Shares]]+bbdd_Social_Media_Trends[[#This Row],[Comments]]</f>
        <v>594609</v>
      </c>
      <c r="M1188">
        <f>bbdd_Social_Media_Trends[[#This Row],[Interactions]]/bbdd_Social_Media_Trends[[#This Row],[Views]]</f>
        <v>0.14899183965052346</v>
      </c>
      <c r="N1188" s="1" t="s">
        <v>22</v>
      </c>
      <c r="O1188" s="4">
        <f t="shared" si="18"/>
        <v>0</v>
      </c>
    </row>
    <row r="1189" spans="1:15" hidden="1">
      <c r="A1189" s="1" t="s">
        <v>1229</v>
      </c>
      <c r="B1189" s="2">
        <v>44584</v>
      </c>
      <c r="C1189" s="13" t="str">
        <f>TEXT(bbdd_Social_Media_Trends[[#This Row],[Post_Date]],"aaaa-mm")</f>
        <v>2022-01</v>
      </c>
      <c r="D1189" s="1" t="s">
        <v>24</v>
      </c>
      <c r="E1189" s="1" t="s">
        <v>19</v>
      </c>
      <c r="F1189" s="1" t="s">
        <v>32</v>
      </c>
      <c r="G1189" s="1" t="s">
        <v>50</v>
      </c>
      <c r="H1189">
        <v>778600</v>
      </c>
      <c r="I1189">
        <v>491963</v>
      </c>
      <c r="J1189">
        <v>55403</v>
      </c>
      <c r="K1189">
        <v>8603</v>
      </c>
      <c r="L1189">
        <f>bbdd_Social_Media_Trends[[#This Row],[Likes]]+bbdd_Social_Media_Trends[[#This Row],[Shares]]+bbdd_Social_Media_Trends[[#This Row],[Comments]]</f>
        <v>555969</v>
      </c>
      <c r="M1189">
        <f>bbdd_Social_Media_Trends[[#This Row],[Interactions]]/bbdd_Social_Media_Trends[[#This Row],[Views]]</f>
        <v>0.71406241972771645</v>
      </c>
      <c r="N1189" s="1" t="s">
        <v>29</v>
      </c>
      <c r="O1189" s="4">
        <f t="shared" si="18"/>
        <v>0</v>
      </c>
    </row>
    <row r="1190" spans="1:15" hidden="1">
      <c r="A1190" s="1" t="s">
        <v>1230</v>
      </c>
      <c r="B1190" s="2">
        <v>44693</v>
      </c>
      <c r="C1190" s="13" t="str">
        <f>TEXT(bbdd_Social_Media_Trends[[#This Row],[Post_Date]],"aaaa-mm")</f>
        <v>2022-05</v>
      </c>
      <c r="D1190" s="1" t="s">
        <v>12</v>
      </c>
      <c r="E1190" s="1" t="s">
        <v>35</v>
      </c>
      <c r="F1190" s="1" t="s">
        <v>41</v>
      </c>
      <c r="G1190" s="1" t="s">
        <v>25</v>
      </c>
      <c r="H1190">
        <v>4103458</v>
      </c>
      <c r="I1190">
        <v>118601</v>
      </c>
      <c r="J1190">
        <v>51035</v>
      </c>
      <c r="K1190">
        <v>44941</v>
      </c>
      <c r="L1190">
        <f>bbdd_Social_Media_Trends[[#This Row],[Likes]]+bbdd_Social_Media_Trends[[#This Row],[Shares]]+bbdd_Social_Media_Trends[[#This Row],[Comments]]</f>
        <v>214577</v>
      </c>
      <c r="M1190">
        <f>bbdd_Social_Media_Trends[[#This Row],[Interactions]]/bbdd_Social_Media_Trends[[#This Row],[Views]]</f>
        <v>5.2291750031315053E-2</v>
      </c>
      <c r="N1190" s="1" t="s">
        <v>29</v>
      </c>
      <c r="O1190" s="4">
        <f t="shared" si="18"/>
        <v>0</v>
      </c>
    </row>
    <row r="1191" spans="1:15" hidden="1">
      <c r="A1191" s="1" t="s">
        <v>1231</v>
      </c>
      <c r="B1191" s="2">
        <v>45044</v>
      </c>
      <c r="C1191" s="13" t="str">
        <f>TEXT(bbdd_Social_Media_Trends[[#This Row],[Post_Date]],"aaaa-mm")</f>
        <v>2023-04</v>
      </c>
      <c r="D1191" s="1" t="s">
        <v>12</v>
      </c>
      <c r="E1191" s="1" t="s">
        <v>31</v>
      </c>
      <c r="F1191" s="1" t="s">
        <v>14</v>
      </c>
      <c r="G1191" s="1" t="s">
        <v>28</v>
      </c>
      <c r="H1191">
        <v>4149798</v>
      </c>
      <c r="I1191">
        <v>198160</v>
      </c>
      <c r="J1191">
        <v>72234</v>
      </c>
      <c r="K1191">
        <v>42191</v>
      </c>
      <c r="L1191">
        <f>bbdd_Social_Media_Trends[[#This Row],[Likes]]+bbdd_Social_Media_Trends[[#This Row],[Shares]]+bbdd_Social_Media_Trends[[#This Row],[Comments]]</f>
        <v>312585</v>
      </c>
      <c r="M1191">
        <f>bbdd_Social_Media_Trends[[#This Row],[Interactions]]/bbdd_Social_Media_Trends[[#This Row],[Views]]</f>
        <v>7.5325353185865918E-2</v>
      </c>
      <c r="N1191" s="1" t="s">
        <v>22</v>
      </c>
      <c r="O1191" s="4">
        <f t="shared" si="18"/>
        <v>0</v>
      </c>
    </row>
    <row r="1192" spans="1:15" hidden="1">
      <c r="A1192" s="1" t="s">
        <v>1232</v>
      </c>
      <c r="B1192" s="2">
        <v>44580</v>
      </c>
      <c r="C1192" s="13" t="str">
        <f>TEXT(bbdd_Social_Media_Trends[[#This Row],[Post_Date]],"aaaa-mm")</f>
        <v>2022-01</v>
      </c>
      <c r="D1192" s="1" t="s">
        <v>24</v>
      </c>
      <c r="E1192" s="1" t="s">
        <v>46</v>
      </c>
      <c r="F1192" s="1" t="s">
        <v>14</v>
      </c>
      <c r="G1192" s="1" t="s">
        <v>37</v>
      </c>
      <c r="H1192">
        <v>3312891</v>
      </c>
      <c r="I1192">
        <v>292286</v>
      </c>
      <c r="J1192">
        <v>6952</v>
      </c>
      <c r="K1192">
        <v>23430</v>
      </c>
      <c r="L1192">
        <f>bbdd_Social_Media_Trends[[#This Row],[Likes]]+bbdd_Social_Media_Trends[[#This Row],[Shares]]+bbdd_Social_Media_Trends[[#This Row],[Comments]]</f>
        <v>322668</v>
      </c>
      <c r="M1192">
        <f>bbdd_Social_Media_Trends[[#This Row],[Interactions]]/bbdd_Social_Media_Trends[[#This Row],[Views]]</f>
        <v>9.7397710941893353E-2</v>
      </c>
      <c r="N1192" s="1" t="s">
        <v>29</v>
      </c>
      <c r="O1192" s="4">
        <f t="shared" si="18"/>
        <v>0</v>
      </c>
    </row>
    <row r="1193" spans="1:15" hidden="1">
      <c r="A1193" s="1" t="s">
        <v>1233</v>
      </c>
      <c r="B1193" s="2">
        <v>44977</v>
      </c>
      <c r="C1193" s="13" t="str">
        <f>TEXT(bbdd_Social_Media_Trends[[#This Row],[Post_Date]],"aaaa-mm")</f>
        <v>2023-02</v>
      </c>
      <c r="D1193" s="1" t="s">
        <v>12</v>
      </c>
      <c r="E1193" s="1" t="s">
        <v>46</v>
      </c>
      <c r="F1193" s="1" t="s">
        <v>14</v>
      </c>
      <c r="G1193" s="1" t="s">
        <v>21</v>
      </c>
      <c r="H1193">
        <v>1154890</v>
      </c>
      <c r="I1193">
        <v>242791</v>
      </c>
      <c r="J1193">
        <v>31594</v>
      </c>
      <c r="K1193">
        <v>24465</v>
      </c>
      <c r="L1193">
        <f>bbdd_Social_Media_Trends[[#This Row],[Likes]]+bbdd_Social_Media_Trends[[#This Row],[Shares]]+bbdd_Social_Media_Trends[[#This Row],[Comments]]</f>
        <v>298850</v>
      </c>
      <c r="M1193">
        <f>bbdd_Social_Media_Trends[[#This Row],[Interactions]]/bbdd_Social_Media_Trends[[#This Row],[Views]]</f>
        <v>0.25876923343348718</v>
      </c>
      <c r="N1193" s="1" t="s">
        <v>29</v>
      </c>
      <c r="O1193" s="4">
        <f t="shared" si="18"/>
        <v>0</v>
      </c>
    </row>
    <row r="1194" spans="1:15">
      <c r="A1194" s="1" t="s">
        <v>1234</v>
      </c>
      <c r="B1194" s="2">
        <v>45185</v>
      </c>
      <c r="C1194" s="13" t="str">
        <f>TEXT(bbdd_Social_Media_Trends[[#This Row],[Post_Date]],"aaaa-mm")</f>
        <v>2023-09</v>
      </c>
      <c r="D1194" s="1" t="s">
        <v>27</v>
      </c>
      <c r="E1194" s="1" t="s">
        <v>52</v>
      </c>
      <c r="F1194" s="1" t="s">
        <v>14</v>
      </c>
      <c r="G1194" s="1" t="s">
        <v>44</v>
      </c>
      <c r="H1194">
        <v>2289467</v>
      </c>
      <c r="I1194">
        <v>55335</v>
      </c>
      <c r="J1194">
        <v>94333</v>
      </c>
      <c r="K1194">
        <v>43209</v>
      </c>
      <c r="L1194">
        <f>bbdd_Social_Media_Trends[[#This Row],[Likes]]+bbdd_Social_Media_Trends[[#This Row],[Shares]]+bbdd_Social_Media_Trends[[#This Row],[Comments]]</f>
        <v>192877</v>
      </c>
      <c r="M1194">
        <f>bbdd_Social_Media_Trends[[#This Row],[Interactions]]/bbdd_Social_Media_Trends[[#This Row],[Views]]</f>
        <v>8.42453723945355E-2</v>
      </c>
      <c r="N1194" s="1" t="s">
        <v>16</v>
      </c>
      <c r="O1194" s="4">
        <f t="shared" si="18"/>
        <v>0</v>
      </c>
    </row>
    <row r="1195" spans="1:15" hidden="1">
      <c r="A1195" s="1" t="s">
        <v>1235</v>
      </c>
      <c r="B1195" s="2">
        <v>44834</v>
      </c>
      <c r="C1195" s="13" t="str">
        <f>TEXT(bbdd_Social_Media_Trends[[#This Row],[Post_Date]],"aaaa-mm")</f>
        <v>2022-09</v>
      </c>
      <c r="D1195" s="1" t="s">
        <v>24</v>
      </c>
      <c r="E1195" s="1" t="s">
        <v>39</v>
      </c>
      <c r="F1195" s="1" t="s">
        <v>32</v>
      </c>
      <c r="G1195" s="1" t="s">
        <v>21</v>
      </c>
      <c r="H1195">
        <v>950724</v>
      </c>
      <c r="I1195">
        <v>371343</v>
      </c>
      <c r="J1195">
        <v>52165</v>
      </c>
      <c r="K1195">
        <v>30174</v>
      </c>
      <c r="L1195">
        <f>bbdd_Social_Media_Trends[[#This Row],[Likes]]+bbdd_Social_Media_Trends[[#This Row],[Shares]]+bbdd_Social_Media_Trends[[#This Row],[Comments]]</f>
        <v>453682</v>
      </c>
      <c r="M1195">
        <f>bbdd_Social_Media_Trends[[#This Row],[Interactions]]/bbdd_Social_Media_Trends[[#This Row],[Views]]</f>
        <v>0.47719632616826757</v>
      </c>
      <c r="N1195" s="1" t="s">
        <v>22</v>
      </c>
      <c r="O1195" s="4">
        <f t="shared" si="18"/>
        <v>0</v>
      </c>
    </row>
    <row r="1196" spans="1:15" hidden="1">
      <c r="A1196" s="1" t="s">
        <v>1236</v>
      </c>
      <c r="B1196" s="2">
        <v>44777</v>
      </c>
      <c r="C1196" s="13" t="str">
        <f>TEXT(bbdd_Social_Media_Trends[[#This Row],[Post_Date]],"aaaa-mm")</f>
        <v>2022-08</v>
      </c>
      <c r="D1196" s="1" t="s">
        <v>24</v>
      </c>
      <c r="E1196" s="1" t="s">
        <v>19</v>
      </c>
      <c r="F1196" s="1" t="s">
        <v>32</v>
      </c>
      <c r="G1196" s="1" t="s">
        <v>37</v>
      </c>
      <c r="H1196">
        <v>4641254</v>
      </c>
      <c r="I1196">
        <v>378649</v>
      </c>
      <c r="J1196">
        <v>39504</v>
      </c>
      <c r="K1196">
        <v>22534</v>
      </c>
      <c r="L1196">
        <f>bbdd_Social_Media_Trends[[#This Row],[Likes]]+bbdd_Social_Media_Trends[[#This Row],[Shares]]+bbdd_Social_Media_Trends[[#This Row],[Comments]]</f>
        <v>440687</v>
      </c>
      <c r="M1196">
        <f>bbdd_Social_Media_Trends[[#This Row],[Interactions]]/bbdd_Social_Media_Trends[[#This Row],[Views]]</f>
        <v>9.4949985499608508E-2</v>
      </c>
      <c r="N1196" s="1" t="s">
        <v>16</v>
      </c>
      <c r="O1196" s="4">
        <f t="shared" si="18"/>
        <v>0</v>
      </c>
    </row>
    <row r="1197" spans="1:15">
      <c r="A1197" s="1" t="s">
        <v>1237</v>
      </c>
      <c r="B1197" s="2">
        <v>44633</v>
      </c>
      <c r="C1197" s="13" t="str">
        <f>TEXT(bbdd_Social_Media_Trends[[#This Row],[Post_Date]],"aaaa-mm")</f>
        <v>2022-03</v>
      </c>
      <c r="D1197" s="1" t="s">
        <v>27</v>
      </c>
      <c r="E1197" s="1" t="s">
        <v>13</v>
      </c>
      <c r="F1197" s="1" t="s">
        <v>47</v>
      </c>
      <c r="G1197" s="1" t="s">
        <v>60</v>
      </c>
      <c r="H1197">
        <v>633478</v>
      </c>
      <c r="I1197">
        <v>356209</v>
      </c>
      <c r="J1197">
        <v>80366</v>
      </c>
      <c r="K1197">
        <v>48809</v>
      </c>
      <c r="L1197">
        <f>bbdd_Social_Media_Trends[[#This Row],[Likes]]+bbdd_Social_Media_Trends[[#This Row],[Shares]]+bbdd_Social_Media_Trends[[#This Row],[Comments]]</f>
        <v>485384</v>
      </c>
      <c r="M1197">
        <f>bbdd_Social_Media_Trends[[#This Row],[Interactions]]/bbdd_Social_Media_Trends[[#This Row],[Views]]</f>
        <v>0.76622076851919085</v>
      </c>
      <c r="N1197" s="1" t="s">
        <v>29</v>
      </c>
      <c r="O1197" s="4">
        <f t="shared" si="18"/>
        <v>0</v>
      </c>
    </row>
    <row r="1198" spans="1:15" hidden="1">
      <c r="A1198" s="1" t="s">
        <v>1238</v>
      </c>
      <c r="B1198" s="2">
        <v>44859</v>
      </c>
      <c r="C1198" s="13" t="str">
        <f>TEXT(bbdd_Social_Media_Trends[[#This Row],[Post_Date]],"aaaa-mm")</f>
        <v>2022-10</v>
      </c>
      <c r="D1198" s="1" t="s">
        <v>24</v>
      </c>
      <c r="E1198" s="1" t="s">
        <v>59</v>
      </c>
      <c r="F1198" s="1" t="s">
        <v>47</v>
      </c>
      <c r="G1198" s="1" t="s">
        <v>28</v>
      </c>
      <c r="H1198">
        <v>513065</v>
      </c>
      <c r="I1198">
        <v>249364</v>
      </c>
      <c r="J1198">
        <v>19912</v>
      </c>
      <c r="K1198">
        <v>7312</v>
      </c>
      <c r="L1198">
        <f>bbdd_Social_Media_Trends[[#This Row],[Likes]]+bbdd_Social_Media_Trends[[#This Row],[Shares]]+bbdd_Social_Media_Trends[[#This Row],[Comments]]</f>
        <v>276588</v>
      </c>
      <c r="M1198">
        <f>bbdd_Social_Media_Trends[[#This Row],[Interactions]]/bbdd_Social_Media_Trends[[#This Row],[Views]]</f>
        <v>0.53908958903842596</v>
      </c>
      <c r="N1198" s="1" t="s">
        <v>22</v>
      </c>
      <c r="O1198" s="4">
        <f t="shared" si="18"/>
        <v>0</v>
      </c>
    </row>
    <row r="1199" spans="1:15" hidden="1">
      <c r="A1199" s="1" t="s">
        <v>1239</v>
      </c>
      <c r="B1199" s="2">
        <v>45193</v>
      </c>
      <c r="C1199" s="13" t="str">
        <f>TEXT(bbdd_Social_Media_Trends[[#This Row],[Post_Date]],"aaaa-mm")</f>
        <v>2023-09</v>
      </c>
      <c r="D1199" s="1" t="s">
        <v>24</v>
      </c>
      <c r="E1199" s="1" t="s">
        <v>39</v>
      </c>
      <c r="F1199" s="1" t="s">
        <v>36</v>
      </c>
      <c r="G1199" s="1" t="s">
        <v>37</v>
      </c>
      <c r="H1199">
        <v>2165655</v>
      </c>
      <c r="I1199">
        <v>124165</v>
      </c>
      <c r="J1199">
        <v>5295</v>
      </c>
      <c r="K1199">
        <v>34518</v>
      </c>
      <c r="L1199">
        <f>bbdd_Social_Media_Trends[[#This Row],[Likes]]+bbdd_Social_Media_Trends[[#This Row],[Shares]]+bbdd_Social_Media_Trends[[#This Row],[Comments]]</f>
        <v>163978</v>
      </c>
      <c r="M1199">
        <f>bbdd_Social_Media_Trends[[#This Row],[Interactions]]/bbdd_Social_Media_Trends[[#This Row],[Views]]</f>
        <v>7.5717508098011921E-2</v>
      </c>
      <c r="N1199" s="1" t="s">
        <v>16</v>
      </c>
      <c r="O1199" s="4">
        <f t="shared" si="18"/>
        <v>0</v>
      </c>
    </row>
    <row r="1200" spans="1:15" hidden="1">
      <c r="A1200" s="1" t="s">
        <v>1240</v>
      </c>
      <c r="B1200" s="2">
        <v>44960</v>
      </c>
      <c r="C1200" s="13" t="str">
        <f>TEXT(bbdd_Social_Media_Trends[[#This Row],[Post_Date]],"aaaa-mm")</f>
        <v>2023-02</v>
      </c>
      <c r="D1200" s="1" t="s">
        <v>18</v>
      </c>
      <c r="E1200" s="1" t="s">
        <v>19</v>
      </c>
      <c r="F1200" s="1" t="s">
        <v>14</v>
      </c>
      <c r="G1200" s="1" t="s">
        <v>60</v>
      </c>
      <c r="H1200">
        <v>4029746</v>
      </c>
      <c r="I1200">
        <v>268583</v>
      </c>
      <c r="J1200">
        <v>97064</v>
      </c>
      <c r="K1200">
        <v>12067</v>
      </c>
      <c r="L1200">
        <f>bbdd_Social_Media_Trends[[#This Row],[Likes]]+bbdd_Social_Media_Trends[[#This Row],[Shares]]+bbdd_Social_Media_Trends[[#This Row],[Comments]]</f>
        <v>377714</v>
      </c>
      <c r="M1200">
        <f>bbdd_Social_Media_Trends[[#This Row],[Interactions]]/bbdd_Social_Media_Trends[[#This Row],[Views]]</f>
        <v>9.373146595343726E-2</v>
      </c>
      <c r="N1200" s="1" t="s">
        <v>29</v>
      </c>
      <c r="O1200" s="4">
        <f t="shared" si="18"/>
        <v>0</v>
      </c>
    </row>
    <row r="1201" spans="1:15">
      <c r="A1201" s="1" t="s">
        <v>1241</v>
      </c>
      <c r="B1201" s="2">
        <v>45075</v>
      </c>
      <c r="C1201" s="13" t="str">
        <f>TEXT(bbdd_Social_Media_Trends[[#This Row],[Post_Date]],"aaaa-mm")</f>
        <v>2023-05</v>
      </c>
      <c r="D1201" s="1" t="s">
        <v>27</v>
      </c>
      <c r="E1201" s="1" t="s">
        <v>46</v>
      </c>
      <c r="F1201" s="1" t="s">
        <v>14</v>
      </c>
      <c r="G1201" s="1" t="s">
        <v>37</v>
      </c>
      <c r="H1201">
        <v>505913</v>
      </c>
      <c r="I1201">
        <v>272303</v>
      </c>
      <c r="J1201">
        <v>96744</v>
      </c>
      <c r="K1201">
        <v>360</v>
      </c>
      <c r="L1201">
        <f>bbdd_Social_Media_Trends[[#This Row],[Likes]]+bbdd_Social_Media_Trends[[#This Row],[Shares]]+bbdd_Social_Media_Trends[[#This Row],[Comments]]</f>
        <v>369407</v>
      </c>
      <c r="M1201">
        <f>bbdd_Social_Media_Trends[[#This Row],[Interactions]]/bbdd_Social_Media_Trends[[#This Row],[Views]]</f>
        <v>0.73017890427800825</v>
      </c>
      <c r="N1201" s="1" t="s">
        <v>16</v>
      </c>
      <c r="O1201" s="4">
        <f t="shared" si="18"/>
        <v>0</v>
      </c>
    </row>
    <row r="1202" spans="1:15" hidden="1">
      <c r="A1202" s="1" t="s">
        <v>1242</v>
      </c>
      <c r="B1202" s="2">
        <v>44830</v>
      </c>
      <c r="C1202" s="13" t="str">
        <f>TEXT(bbdd_Social_Media_Trends[[#This Row],[Post_Date]],"aaaa-mm")</f>
        <v>2022-09</v>
      </c>
      <c r="D1202" s="1" t="s">
        <v>12</v>
      </c>
      <c r="E1202" s="1" t="s">
        <v>13</v>
      </c>
      <c r="F1202" s="1" t="s">
        <v>47</v>
      </c>
      <c r="G1202" s="1" t="s">
        <v>60</v>
      </c>
      <c r="H1202">
        <v>4486868</v>
      </c>
      <c r="I1202">
        <v>94546</v>
      </c>
      <c r="J1202">
        <v>72083</v>
      </c>
      <c r="K1202">
        <v>47825</v>
      </c>
      <c r="L1202">
        <f>bbdd_Social_Media_Trends[[#This Row],[Likes]]+bbdd_Social_Media_Trends[[#This Row],[Shares]]+bbdd_Social_Media_Trends[[#This Row],[Comments]]</f>
        <v>214454</v>
      </c>
      <c r="M1202">
        <f>bbdd_Social_Media_Trends[[#This Row],[Interactions]]/bbdd_Social_Media_Trends[[#This Row],[Views]]</f>
        <v>4.7795923570740216E-2</v>
      </c>
      <c r="N1202" s="1" t="s">
        <v>29</v>
      </c>
      <c r="O1202" s="4">
        <f t="shared" si="18"/>
        <v>0</v>
      </c>
    </row>
    <row r="1203" spans="1:15" hidden="1">
      <c r="A1203" s="1" t="s">
        <v>1243</v>
      </c>
      <c r="B1203" s="2">
        <v>44591</v>
      </c>
      <c r="C1203" s="13" t="str">
        <f>TEXT(bbdd_Social_Media_Trends[[#This Row],[Post_Date]],"aaaa-mm")</f>
        <v>2022-01</v>
      </c>
      <c r="D1203" s="1" t="s">
        <v>18</v>
      </c>
      <c r="E1203" s="1" t="s">
        <v>52</v>
      </c>
      <c r="F1203" s="1" t="s">
        <v>41</v>
      </c>
      <c r="G1203" s="1" t="s">
        <v>15</v>
      </c>
      <c r="H1203">
        <v>4184048</v>
      </c>
      <c r="I1203">
        <v>287717</v>
      </c>
      <c r="J1203">
        <v>88326</v>
      </c>
      <c r="K1203">
        <v>45451</v>
      </c>
      <c r="L1203">
        <f>bbdd_Social_Media_Trends[[#This Row],[Likes]]+bbdd_Social_Media_Trends[[#This Row],[Shares]]+bbdd_Social_Media_Trends[[#This Row],[Comments]]</f>
        <v>421494</v>
      </c>
      <c r="M1203">
        <f>bbdd_Social_Media_Trends[[#This Row],[Interactions]]/bbdd_Social_Media_Trends[[#This Row],[Views]]</f>
        <v>0.10073832804977381</v>
      </c>
      <c r="N1203" s="1" t="s">
        <v>22</v>
      </c>
      <c r="O1203" s="4">
        <f t="shared" si="18"/>
        <v>0</v>
      </c>
    </row>
    <row r="1204" spans="1:15" hidden="1">
      <c r="A1204" s="1" t="s">
        <v>1244</v>
      </c>
      <c r="B1204" s="2">
        <v>44605</v>
      </c>
      <c r="C1204" s="13" t="str">
        <f>TEXT(bbdd_Social_Media_Trends[[#This Row],[Post_Date]],"aaaa-mm")</f>
        <v>2022-02</v>
      </c>
      <c r="D1204" s="1" t="s">
        <v>24</v>
      </c>
      <c r="E1204" s="1" t="s">
        <v>52</v>
      </c>
      <c r="F1204" s="1" t="s">
        <v>32</v>
      </c>
      <c r="G1204" s="1" t="s">
        <v>44</v>
      </c>
      <c r="H1204">
        <v>2435410</v>
      </c>
      <c r="I1204">
        <v>326186</v>
      </c>
      <c r="J1204">
        <v>1739</v>
      </c>
      <c r="K1204">
        <v>5729</v>
      </c>
      <c r="L1204">
        <f>bbdd_Social_Media_Trends[[#This Row],[Likes]]+bbdd_Social_Media_Trends[[#This Row],[Shares]]+bbdd_Social_Media_Trends[[#This Row],[Comments]]</f>
        <v>333654</v>
      </c>
      <c r="M1204">
        <f>bbdd_Social_Media_Trends[[#This Row],[Interactions]]/bbdd_Social_Media_Trends[[#This Row],[Views]]</f>
        <v>0.13700116202200041</v>
      </c>
      <c r="N1204" s="1" t="s">
        <v>29</v>
      </c>
      <c r="O1204" s="4">
        <f t="shared" si="18"/>
        <v>0</v>
      </c>
    </row>
    <row r="1205" spans="1:15" hidden="1">
      <c r="A1205" s="1" t="s">
        <v>1245</v>
      </c>
      <c r="B1205" s="2">
        <v>44751</v>
      </c>
      <c r="C1205" s="13" t="str">
        <f>TEXT(bbdd_Social_Media_Trends[[#This Row],[Post_Date]],"aaaa-mm")</f>
        <v>2022-07</v>
      </c>
      <c r="D1205" s="1" t="s">
        <v>18</v>
      </c>
      <c r="E1205" s="1" t="s">
        <v>19</v>
      </c>
      <c r="F1205" s="1" t="s">
        <v>14</v>
      </c>
      <c r="G1205" s="1" t="s">
        <v>60</v>
      </c>
      <c r="H1205">
        <v>1171718</v>
      </c>
      <c r="I1205">
        <v>339285</v>
      </c>
      <c r="J1205">
        <v>76401</v>
      </c>
      <c r="K1205">
        <v>22897</v>
      </c>
      <c r="L1205">
        <f>bbdd_Social_Media_Trends[[#This Row],[Likes]]+bbdd_Social_Media_Trends[[#This Row],[Shares]]+bbdd_Social_Media_Trends[[#This Row],[Comments]]</f>
        <v>438583</v>
      </c>
      <c r="M1205">
        <f>bbdd_Social_Media_Trends[[#This Row],[Interactions]]/bbdd_Social_Media_Trends[[#This Row],[Views]]</f>
        <v>0.37430764057563337</v>
      </c>
      <c r="N1205" s="1" t="s">
        <v>16</v>
      </c>
      <c r="O1205" s="4">
        <f t="shared" si="18"/>
        <v>0</v>
      </c>
    </row>
    <row r="1206" spans="1:15" hidden="1">
      <c r="A1206" s="1" t="s">
        <v>1246</v>
      </c>
      <c r="B1206" s="2">
        <v>45093</v>
      </c>
      <c r="C1206" s="13" t="str">
        <f>TEXT(bbdd_Social_Media_Trends[[#This Row],[Post_Date]],"aaaa-mm")</f>
        <v>2023-06</v>
      </c>
      <c r="D1206" s="1" t="s">
        <v>24</v>
      </c>
      <c r="E1206" s="1" t="s">
        <v>35</v>
      </c>
      <c r="F1206" s="1" t="s">
        <v>20</v>
      </c>
      <c r="G1206" s="1" t="s">
        <v>25</v>
      </c>
      <c r="H1206">
        <v>4098970</v>
      </c>
      <c r="I1206">
        <v>468202</v>
      </c>
      <c r="J1206">
        <v>10925</v>
      </c>
      <c r="K1206">
        <v>38510</v>
      </c>
      <c r="L1206">
        <f>bbdd_Social_Media_Trends[[#This Row],[Likes]]+bbdd_Social_Media_Trends[[#This Row],[Shares]]+bbdd_Social_Media_Trends[[#This Row],[Comments]]</f>
        <v>517637</v>
      </c>
      <c r="M1206">
        <f>bbdd_Social_Media_Trends[[#This Row],[Interactions]]/bbdd_Social_Media_Trends[[#This Row],[Views]]</f>
        <v>0.12628465199794095</v>
      </c>
      <c r="N1206" s="1" t="s">
        <v>16</v>
      </c>
      <c r="O1206" s="4">
        <f t="shared" si="18"/>
        <v>0</v>
      </c>
    </row>
    <row r="1207" spans="1:15">
      <c r="A1207" s="1" t="s">
        <v>1247</v>
      </c>
      <c r="B1207" s="2">
        <v>44616</v>
      </c>
      <c r="C1207" s="13" t="str">
        <f>TEXT(bbdd_Social_Media_Trends[[#This Row],[Post_Date]],"aaaa-mm")</f>
        <v>2022-02</v>
      </c>
      <c r="D1207" s="1" t="s">
        <v>27</v>
      </c>
      <c r="E1207" s="1" t="s">
        <v>49</v>
      </c>
      <c r="F1207" s="1" t="s">
        <v>14</v>
      </c>
      <c r="G1207" s="1" t="s">
        <v>28</v>
      </c>
      <c r="H1207">
        <v>1538823</v>
      </c>
      <c r="I1207">
        <v>307662</v>
      </c>
      <c r="J1207">
        <v>59624</v>
      </c>
      <c r="K1207">
        <v>8124</v>
      </c>
      <c r="L1207">
        <f>bbdd_Social_Media_Trends[[#This Row],[Likes]]+bbdd_Social_Media_Trends[[#This Row],[Shares]]+bbdd_Social_Media_Trends[[#This Row],[Comments]]</f>
        <v>375410</v>
      </c>
      <c r="M1207">
        <f>bbdd_Social_Media_Trends[[#This Row],[Interactions]]/bbdd_Social_Media_Trends[[#This Row],[Views]]</f>
        <v>0.24395918179023837</v>
      </c>
      <c r="N1207" s="1" t="s">
        <v>29</v>
      </c>
      <c r="O1207" s="4">
        <f t="shared" si="18"/>
        <v>0</v>
      </c>
    </row>
    <row r="1208" spans="1:15" hidden="1">
      <c r="A1208" s="1" t="s">
        <v>1248</v>
      </c>
      <c r="B1208" s="2">
        <v>44973</v>
      </c>
      <c r="C1208" s="13" t="str">
        <f>TEXT(bbdd_Social_Media_Trends[[#This Row],[Post_Date]],"aaaa-mm")</f>
        <v>2023-02</v>
      </c>
      <c r="D1208" s="1" t="s">
        <v>24</v>
      </c>
      <c r="E1208" s="1" t="s">
        <v>52</v>
      </c>
      <c r="F1208" s="1" t="s">
        <v>14</v>
      </c>
      <c r="G1208" s="1" t="s">
        <v>60</v>
      </c>
      <c r="H1208">
        <v>2595660</v>
      </c>
      <c r="I1208">
        <v>434540</v>
      </c>
      <c r="J1208">
        <v>40012</v>
      </c>
      <c r="K1208">
        <v>13478</v>
      </c>
      <c r="L1208">
        <f>bbdd_Social_Media_Trends[[#This Row],[Likes]]+bbdd_Social_Media_Trends[[#This Row],[Shares]]+bbdd_Social_Media_Trends[[#This Row],[Comments]]</f>
        <v>488030</v>
      </c>
      <c r="M1208">
        <f>bbdd_Social_Media_Trends[[#This Row],[Interactions]]/bbdd_Social_Media_Trends[[#This Row],[Views]]</f>
        <v>0.18801769106893815</v>
      </c>
      <c r="N1208" s="1" t="s">
        <v>16</v>
      </c>
      <c r="O1208" s="4">
        <f t="shared" si="18"/>
        <v>0</v>
      </c>
    </row>
    <row r="1209" spans="1:15" hidden="1">
      <c r="A1209" s="1" t="s">
        <v>1249</v>
      </c>
      <c r="B1209" s="2">
        <v>45185</v>
      </c>
      <c r="C1209" s="13" t="str">
        <f>TEXT(bbdd_Social_Media_Trends[[#This Row],[Post_Date]],"aaaa-mm")</f>
        <v>2023-09</v>
      </c>
      <c r="D1209" s="1" t="s">
        <v>12</v>
      </c>
      <c r="E1209" s="1" t="s">
        <v>39</v>
      </c>
      <c r="F1209" s="1" t="s">
        <v>20</v>
      </c>
      <c r="G1209" s="1" t="s">
        <v>28</v>
      </c>
      <c r="H1209">
        <v>3521130</v>
      </c>
      <c r="I1209">
        <v>260136</v>
      </c>
      <c r="J1209">
        <v>65723</v>
      </c>
      <c r="K1209">
        <v>32176</v>
      </c>
      <c r="L1209">
        <f>bbdd_Social_Media_Trends[[#This Row],[Likes]]+bbdd_Social_Media_Trends[[#This Row],[Shares]]+bbdd_Social_Media_Trends[[#This Row],[Comments]]</f>
        <v>358035</v>
      </c>
      <c r="M1209">
        <f>bbdd_Social_Media_Trends[[#This Row],[Interactions]]/bbdd_Social_Media_Trends[[#This Row],[Views]]</f>
        <v>0.10168184645270126</v>
      </c>
      <c r="N1209" s="1" t="s">
        <v>29</v>
      </c>
      <c r="O1209" s="4">
        <f t="shared" si="18"/>
        <v>0</v>
      </c>
    </row>
    <row r="1210" spans="1:15" hidden="1">
      <c r="A1210" s="1" t="s">
        <v>1250</v>
      </c>
      <c r="B1210" s="2">
        <v>44720</v>
      </c>
      <c r="C1210" s="13" t="str">
        <f>TEXT(bbdd_Social_Media_Trends[[#This Row],[Post_Date]],"aaaa-mm")</f>
        <v>2022-06</v>
      </c>
      <c r="D1210" s="1" t="s">
        <v>18</v>
      </c>
      <c r="E1210" s="1" t="s">
        <v>39</v>
      </c>
      <c r="F1210" s="1" t="s">
        <v>36</v>
      </c>
      <c r="G1210" s="1" t="s">
        <v>21</v>
      </c>
      <c r="H1210">
        <v>3589308</v>
      </c>
      <c r="I1210">
        <v>407373</v>
      </c>
      <c r="J1210">
        <v>70852</v>
      </c>
      <c r="K1210">
        <v>20849</v>
      </c>
      <c r="L1210">
        <f>bbdd_Social_Media_Trends[[#This Row],[Likes]]+bbdd_Social_Media_Trends[[#This Row],[Shares]]+bbdd_Social_Media_Trends[[#This Row],[Comments]]</f>
        <v>499074</v>
      </c>
      <c r="M1210">
        <f>bbdd_Social_Media_Trends[[#This Row],[Interactions]]/bbdd_Social_Media_Trends[[#This Row],[Views]]</f>
        <v>0.1390446292154365</v>
      </c>
      <c r="N1210" s="1" t="s">
        <v>16</v>
      </c>
      <c r="O1210" s="4">
        <f t="shared" si="18"/>
        <v>0</v>
      </c>
    </row>
    <row r="1211" spans="1:15">
      <c r="A1211" s="1" t="s">
        <v>1251</v>
      </c>
      <c r="B1211" s="2">
        <v>45066</v>
      </c>
      <c r="C1211" s="13" t="str">
        <f>TEXT(bbdd_Social_Media_Trends[[#This Row],[Post_Date]],"aaaa-mm")</f>
        <v>2023-05</v>
      </c>
      <c r="D1211" s="1" t="s">
        <v>27</v>
      </c>
      <c r="E1211" s="1" t="s">
        <v>35</v>
      </c>
      <c r="F1211" s="1" t="s">
        <v>36</v>
      </c>
      <c r="G1211" s="1" t="s">
        <v>15</v>
      </c>
      <c r="H1211">
        <v>1035365</v>
      </c>
      <c r="I1211">
        <v>326981</v>
      </c>
      <c r="J1211">
        <v>34821</v>
      </c>
      <c r="K1211">
        <v>2572</v>
      </c>
      <c r="L1211">
        <f>bbdd_Social_Media_Trends[[#This Row],[Likes]]+bbdd_Social_Media_Trends[[#This Row],[Shares]]+bbdd_Social_Media_Trends[[#This Row],[Comments]]</f>
        <v>364374</v>
      </c>
      <c r="M1211">
        <f>bbdd_Social_Media_Trends[[#This Row],[Interactions]]/bbdd_Social_Media_Trends[[#This Row],[Views]]</f>
        <v>0.35192806401607163</v>
      </c>
      <c r="N1211" s="1" t="s">
        <v>16</v>
      </c>
      <c r="O1211" s="4">
        <f t="shared" si="18"/>
        <v>0</v>
      </c>
    </row>
    <row r="1212" spans="1:15" hidden="1">
      <c r="A1212" s="1" t="s">
        <v>1252</v>
      </c>
      <c r="B1212" s="2">
        <v>44762</v>
      </c>
      <c r="C1212" s="13" t="str">
        <f>TEXT(bbdd_Social_Media_Trends[[#This Row],[Post_Date]],"aaaa-mm")</f>
        <v>2022-07</v>
      </c>
      <c r="D1212" s="1" t="s">
        <v>18</v>
      </c>
      <c r="E1212" s="1" t="s">
        <v>19</v>
      </c>
      <c r="F1212" s="1" t="s">
        <v>47</v>
      </c>
      <c r="G1212" s="1" t="s">
        <v>15</v>
      </c>
      <c r="H1212">
        <v>2315963</v>
      </c>
      <c r="I1212">
        <v>306373</v>
      </c>
      <c r="J1212">
        <v>6915</v>
      </c>
      <c r="K1212">
        <v>33050</v>
      </c>
      <c r="L1212">
        <f>bbdd_Social_Media_Trends[[#This Row],[Likes]]+bbdd_Social_Media_Trends[[#This Row],[Shares]]+bbdd_Social_Media_Trends[[#This Row],[Comments]]</f>
        <v>346338</v>
      </c>
      <c r="M1212">
        <f>bbdd_Social_Media_Trends[[#This Row],[Interactions]]/bbdd_Social_Media_Trends[[#This Row],[Views]]</f>
        <v>0.14954383986272665</v>
      </c>
      <c r="N1212" s="1" t="s">
        <v>22</v>
      </c>
      <c r="O1212" s="4">
        <f t="shared" si="18"/>
        <v>0</v>
      </c>
    </row>
    <row r="1213" spans="1:15">
      <c r="A1213" s="1" t="s">
        <v>1253</v>
      </c>
      <c r="B1213" s="2">
        <v>45114</v>
      </c>
      <c r="C1213" s="13" t="str">
        <f>TEXT(bbdd_Social_Media_Trends[[#This Row],[Post_Date]],"aaaa-mm")</f>
        <v>2023-07</v>
      </c>
      <c r="D1213" s="1" t="s">
        <v>27</v>
      </c>
      <c r="E1213" s="1" t="s">
        <v>19</v>
      </c>
      <c r="F1213" s="1" t="s">
        <v>47</v>
      </c>
      <c r="G1213" s="1" t="s">
        <v>50</v>
      </c>
      <c r="H1213">
        <v>2676777</v>
      </c>
      <c r="I1213">
        <v>488199</v>
      </c>
      <c r="J1213">
        <v>52014</v>
      </c>
      <c r="K1213">
        <v>45422</v>
      </c>
      <c r="L1213">
        <f>bbdd_Social_Media_Trends[[#This Row],[Likes]]+bbdd_Social_Media_Trends[[#This Row],[Shares]]+bbdd_Social_Media_Trends[[#This Row],[Comments]]</f>
        <v>585635</v>
      </c>
      <c r="M1213">
        <f>bbdd_Social_Media_Trends[[#This Row],[Interactions]]/bbdd_Social_Media_Trends[[#This Row],[Views]]</f>
        <v>0.21878363419888919</v>
      </c>
      <c r="N1213" s="1" t="s">
        <v>22</v>
      </c>
      <c r="O1213" s="4">
        <f t="shared" si="18"/>
        <v>0</v>
      </c>
    </row>
    <row r="1214" spans="1:15" hidden="1">
      <c r="A1214" s="1" t="s">
        <v>1254</v>
      </c>
      <c r="B1214" s="2">
        <v>45117</v>
      </c>
      <c r="C1214" s="13" t="str">
        <f>TEXT(bbdd_Social_Media_Trends[[#This Row],[Post_Date]],"aaaa-mm")</f>
        <v>2023-07</v>
      </c>
      <c r="D1214" s="1" t="s">
        <v>18</v>
      </c>
      <c r="E1214" s="1" t="s">
        <v>49</v>
      </c>
      <c r="F1214" s="1" t="s">
        <v>14</v>
      </c>
      <c r="G1214" s="1" t="s">
        <v>50</v>
      </c>
      <c r="H1214">
        <v>2950546</v>
      </c>
      <c r="I1214">
        <v>305105</v>
      </c>
      <c r="J1214">
        <v>99587</v>
      </c>
      <c r="K1214">
        <v>34102</v>
      </c>
      <c r="L1214">
        <f>bbdd_Social_Media_Trends[[#This Row],[Likes]]+bbdd_Social_Media_Trends[[#This Row],[Shares]]+bbdd_Social_Media_Trends[[#This Row],[Comments]]</f>
        <v>438794</v>
      </c>
      <c r="M1214">
        <f>bbdd_Social_Media_Trends[[#This Row],[Interactions]]/bbdd_Social_Media_Trends[[#This Row],[Views]]</f>
        <v>0.14871620371280433</v>
      </c>
      <c r="N1214" s="1" t="s">
        <v>22</v>
      </c>
      <c r="O1214" s="4">
        <f t="shared" si="18"/>
        <v>0</v>
      </c>
    </row>
    <row r="1215" spans="1:15" hidden="1">
      <c r="A1215" s="1" t="s">
        <v>1255</v>
      </c>
      <c r="B1215" s="2">
        <v>44681</v>
      </c>
      <c r="C1215" s="13" t="str">
        <f>TEXT(bbdd_Social_Media_Trends[[#This Row],[Post_Date]],"aaaa-mm")</f>
        <v>2022-04</v>
      </c>
      <c r="D1215" s="1" t="s">
        <v>12</v>
      </c>
      <c r="E1215" s="1" t="s">
        <v>59</v>
      </c>
      <c r="F1215" s="1" t="s">
        <v>36</v>
      </c>
      <c r="G1215" s="1" t="s">
        <v>60</v>
      </c>
      <c r="H1215">
        <v>3368170</v>
      </c>
      <c r="I1215">
        <v>17758</v>
      </c>
      <c r="J1215">
        <v>93392</v>
      </c>
      <c r="K1215">
        <v>19981</v>
      </c>
      <c r="L1215">
        <f>bbdd_Social_Media_Trends[[#This Row],[Likes]]+bbdd_Social_Media_Trends[[#This Row],[Shares]]+bbdd_Social_Media_Trends[[#This Row],[Comments]]</f>
        <v>131131</v>
      </c>
      <c r="M1215">
        <f>bbdd_Social_Media_Trends[[#This Row],[Interactions]]/bbdd_Social_Media_Trends[[#This Row],[Views]]</f>
        <v>3.893241730672739E-2</v>
      </c>
      <c r="N1215" s="1" t="s">
        <v>16</v>
      </c>
      <c r="O1215" s="4">
        <f t="shared" si="18"/>
        <v>0</v>
      </c>
    </row>
    <row r="1216" spans="1:15">
      <c r="A1216" s="1" t="s">
        <v>1256</v>
      </c>
      <c r="B1216" s="2">
        <v>44988</v>
      </c>
      <c r="C1216" s="13" t="str">
        <f>TEXT(bbdd_Social_Media_Trends[[#This Row],[Post_Date]],"aaaa-mm")</f>
        <v>2023-03</v>
      </c>
      <c r="D1216" s="1" t="s">
        <v>27</v>
      </c>
      <c r="E1216" s="1" t="s">
        <v>59</v>
      </c>
      <c r="F1216" s="1" t="s">
        <v>47</v>
      </c>
      <c r="G1216" s="1" t="s">
        <v>37</v>
      </c>
      <c r="H1216">
        <v>4736019</v>
      </c>
      <c r="I1216">
        <v>308046</v>
      </c>
      <c r="J1216">
        <v>88779</v>
      </c>
      <c r="K1216">
        <v>33858</v>
      </c>
      <c r="L1216">
        <f>bbdd_Social_Media_Trends[[#This Row],[Likes]]+bbdd_Social_Media_Trends[[#This Row],[Shares]]+bbdd_Social_Media_Trends[[#This Row],[Comments]]</f>
        <v>430683</v>
      </c>
      <c r="M1216">
        <f>bbdd_Social_Media_Trends[[#This Row],[Interactions]]/bbdd_Social_Media_Trends[[#This Row],[Views]]</f>
        <v>9.0937768619593795E-2</v>
      </c>
      <c r="N1216" s="1" t="s">
        <v>22</v>
      </c>
      <c r="O1216" s="4">
        <f t="shared" si="18"/>
        <v>0</v>
      </c>
    </row>
    <row r="1217" spans="1:15" hidden="1">
      <c r="A1217" s="1" t="s">
        <v>1257</v>
      </c>
      <c r="B1217" s="2">
        <v>44686</v>
      </c>
      <c r="C1217" s="13" t="str">
        <f>TEXT(bbdd_Social_Media_Trends[[#This Row],[Post_Date]],"aaaa-mm")</f>
        <v>2022-05</v>
      </c>
      <c r="D1217" s="1" t="s">
        <v>12</v>
      </c>
      <c r="E1217" s="1" t="s">
        <v>39</v>
      </c>
      <c r="F1217" s="1" t="s">
        <v>47</v>
      </c>
      <c r="G1217" s="1" t="s">
        <v>37</v>
      </c>
      <c r="H1217">
        <v>2258063</v>
      </c>
      <c r="I1217">
        <v>241357</v>
      </c>
      <c r="J1217">
        <v>49321</v>
      </c>
      <c r="K1217">
        <v>14634</v>
      </c>
      <c r="L1217">
        <f>bbdd_Social_Media_Trends[[#This Row],[Likes]]+bbdd_Social_Media_Trends[[#This Row],[Shares]]+bbdd_Social_Media_Trends[[#This Row],[Comments]]</f>
        <v>305312</v>
      </c>
      <c r="M1217">
        <f>bbdd_Social_Media_Trends[[#This Row],[Interactions]]/bbdd_Social_Media_Trends[[#This Row],[Views]]</f>
        <v>0.13520969078364953</v>
      </c>
      <c r="N1217" s="1" t="s">
        <v>29</v>
      </c>
      <c r="O1217" s="4">
        <f t="shared" si="18"/>
        <v>0</v>
      </c>
    </row>
    <row r="1218" spans="1:15">
      <c r="A1218" s="1" t="s">
        <v>1258</v>
      </c>
      <c r="B1218" s="2">
        <v>45201</v>
      </c>
      <c r="C1218" s="13" t="str">
        <f>TEXT(bbdd_Social_Media_Trends[[#This Row],[Post_Date]],"aaaa-mm")</f>
        <v>2023-10</v>
      </c>
      <c r="D1218" s="1" t="s">
        <v>27</v>
      </c>
      <c r="E1218" s="1" t="s">
        <v>35</v>
      </c>
      <c r="F1218" s="1" t="s">
        <v>41</v>
      </c>
      <c r="G1218" s="1" t="s">
        <v>44</v>
      </c>
      <c r="H1218">
        <v>4989820</v>
      </c>
      <c r="I1218">
        <v>166706</v>
      </c>
      <c r="J1218">
        <v>39793</v>
      </c>
      <c r="K1218">
        <v>15510</v>
      </c>
      <c r="L1218">
        <f>bbdd_Social_Media_Trends[[#This Row],[Likes]]+bbdd_Social_Media_Trends[[#This Row],[Shares]]+bbdd_Social_Media_Trends[[#This Row],[Comments]]</f>
        <v>222009</v>
      </c>
      <c r="M1218">
        <f>bbdd_Social_Media_Trends[[#This Row],[Interactions]]/bbdd_Social_Media_Trends[[#This Row],[Views]]</f>
        <v>4.4492386498911782E-2</v>
      </c>
      <c r="N1218" s="1" t="s">
        <v>16</v>
      </c>
      <c r="O1218" s="4">
        <f t="shared" ref="O1218:O1281" si="19">IF(ISERROR(VLOOKUP(A1218,A1219:A6216,1,FALSE)),0, 1)</f>
        <v>0</v>
      </c>
    </row>
    <row r="1219" spans="1:15">
      <c r="A1219" s="1" t="s">
        <v>1259</v>
      </c>
      <c r="B1219" s="2">
        <v>45018</v>
      </c>
      <c r="C1219" s="13" t="str">
        <f>TEXT(bbdd_Social_Media_Trends[[#This Row],[Post_Date]],"aaaa-mm")</f>
        <v>2023-04</v>
      </c>
      <c r="D1219" s="1" t="s">
        <v>27</v>
      </c>
      <c r="E1219" s="1" t="s">
        <v>57</v>
      </c>
      <c r="F1219" s="1" t="s">
        <v>32</v>
      </c>
      <c r="G1219" s="1" t="s">
        <v>44</v>
      </c>
      <c r="H1219">
        <v>4766161</v>
      </c>
      <c r="I1219">
        <v>384232</v>
      </c>
      <c r="J1219">
        <v>67245</v>
      </c>
      <c r="K1219">
        <v>8995</v>
      </c>
      <c r="L1219">
        <f>bbdd_Social_Media_Trends[[#This Row],[Likes]]+bbdd_Social_Media_Trends[[#This Row],[Shares]]+bbdd_Social_Media_Trends[[#This Row],[Comments]]</f>
        <v>460472</v>
      </c>
      <c r="M1219">
        <f>bbdd_Social_Media_Trends[[#This Row],[Interactions]]/bbdd_Social_Media_Trends[[#This Row],[Views]]</f>
        <v>9.661276654313608E-2</v>
      </c>
      <c r="N1219" s="1" t="s">
        <v>22</v>
      </c>
      <c r="O1219" s="4">
        <f t="shared" si="19"/>
        <v>0</v>
      </c>
    </row>
    <row r="1220" spans="1:15" hidden="1">
      <c r="A1220" s="1" t="s">
        <v>1260</v>
      </c>
      <c r="B1220" s="2">
        <v>44753</v>
      </c>
      <c r="C1220" s="13" t="str">
        <f>TEXT(bbdd_Social_Media_Trends[[#This Row],[Post_Date]],"aaaa-mm")</f>
        <v>2022-07</v>
      </c>
      <c r="D1220" s="1" t="s">
        <v>12</v>
      </c>
      <c r="E1220" s="1" t="s">
        <v>13</v>
      </c>
      <c r="F1220" s="1" t="s">
        <v>47</v>
      </c>
      <c r="G1220" s="1" t="s">
        <v>15</v>
      </c>
      <c r="H1220">
        <v>4706101</v>
      </c>
      <c r="I1220">
        <v>198755</v>
      </c>
      <c r="J1220">
        <v>73600</v>
      </c>
      <c r="K1220">
        <v>39098</v>
      </c>
      <c r="L1220">
        <f>bbdd_Social_Media_Trends[[#This Row],[Likes]]+bbdd_Social_Media_Trends[[#This Row],[Shares]]+bbdd_Social_Media_Trends[[#This Row],[Comments]]</f>
        <v>311453</v>
      </c>
      <c r="M1220">
        <f>bbdd_Social_Media_Trends[[#This Row],[Interactions]]/bbdd_Social_Media_Trends[[#This Row],[Views]]</f>
        <v>6.6180687579803318E-2</v>
      </c>
      <c r="N1220" s="1" t="s">
        <v>29</v>
      </c>
      <c r="O1220" s="4">
        <f t="shared" si="19"/>
        <v>0</v>
      </c>
    </row>
    <row r="1221" spans="1:15" hidden="1">
      <c r="A1221" s="1" t="s">
        <v>1261</v>
      </c>
      <c r="B1221" s="2">
        <v>45031</v>
      </c>
      <c r="C1221" s="13" t="str">
        <f>TEXT(bbdd_Social_Media_Trends[[#This Row],[Post_Date]],"aaaa-mm")</f>
        <v>2023-04</v>
      </c>
      <c r="D1221" s="1" t="s">
        <v>24</v>
      </c>
      <c r="E1221" s="1" t="s">
        <v>59</v>
      </c>
      <c r="F1221" s="1" t="s">
        <v>41</v>
      </c>
      <c r="G1221" s="1" t="s">
        <v>50</v>
      </c>
      <c r="H1221">
        <v>1726804</v>
      </c>
      <c r="I1221">
        <v>328441</v>
      </c>
      <c r="J1221">
        <v>44676</v>
      </c>
      <c r="K1221">
        <v>1323</v>
      </c>
      <c r="L1221">
        <f>bbdd_Social_Media_Trends[[#This Row],[Likes]]+bbdd_Social_Media_Trends[[#This Row],[Shares]]+bbdd_Social_Media_Trends[[#This Row],[Comments]]</f>
        <v>374440</v>
      </c>
      <c r="M1221">
        <f>bbdd_Social_Media_Trends[[#This Row],[Interactions]]/bbdd_Social_Media_Trends[[#This Row],[Views]]</f>
        <v>0.21683989613181345</v>
      </c>
      <c r="N1221" s="1" t="s">
        <v>16</v>
      </c>
      <c r="O1221" s="4">
        <f t="shared" si="19"/>
        <v>0</v>
      </c>
    </row>
    <row r="1222" spans="1:15">
      <c r="A1222" s="1" t="s">
        <v>1262</v>
      </c>
      <c r="B1222" s="2">
        <v>44578</v>
      </c>
      <c r="C1222" s="13" t="str">
        <f>TEXT(bbdd_Social_Media_Trends[[#This Row],[Post_Date]],"aaaa-mm")</f>
        <v>2022-01</v>
      </c>
      <c r="D1222" s="1" t="s">
        <v>27</v>
      </c>
      <c r="E1222" s="1" t="s">
        <v>31</v>
      </c>
      <c r="F1222" s="1" t="s">
        <v>36</v>
      </c>
      <c r="G1222" s="1" t="s">
        <v>50</v>
      </c>
      <c r="H1222">
        <v>3218932</v>
      </c>
      <c r="I1222">
        <v>135138</v>
      </c>
      <c r="J1222">
        <v>58808</v>
      </c>
      <c r="K1222">
        <v>4020</v>
      </c>
      <c r="L1222">
        <f>bbdd_Social_Media_Trends[[#This Row],[Likes]]+bbdd_Social_Media_Trends[[#This Row],[Shares]]+bbdd_Social_Media_Trends[[#This Row],[Comments]]</f>
        <v>197966</v>
      </c>
      <c r="M1222">
        <f>bbdd_Social_Media_Trends[[#This Row],[Interactions]]/bbdd_Social_Media_Trends[[#This Row],[Views]]</f>
        <v>6.1500522533560822E-2</v>
      </c>
      <c r="N1222" s="1" t="s">
        <v>22</v>
      </c>
      <c r="O1222" s="4">
        <f t="shared" si="19"/>
        <v>0</v>
      </c>
    </row>
    <row r="1223" spans="1:15" hidden="1">
      <c r="A1223" s="1" t="s">
        <v>1263</v>
      </c>
      <c r="B1223" s="2">
        <v>45024</v>
      </c>
      <c r="C1223" s="13" t="str">
        <f>TEXT(bbdd_Social_Media_Trends[[#This Row],[Post_Date]],"aaaa-mm")</f>
        <v>2023-04</v>
      </c>
      <c r="D1223" s="1" t="s">
        <v>18</v>
      </c>
      <c r="E1223" s="1" t="s">
        <v>19</v>
      </c>
      <c r="F1223" s="1" t="s">
        <v>41</v>
      </c>
      <c r="G1223" s="1" t="s">
        <v>44</v>
      </c>
      <c r="H1223">
        <v>1374292</v>
      </c>
      <c r="I1223">
        <v>468164</v>
      </c>
      <c r="J1223">
        <v>79559</v>
      </c>
      <c r="K1223">
        <v>11612</v>
      </c>
      <c r="L1223">
        <f>bbdd_Social_Media_Trends[[#This Row],[Likes]]+bbdd_Social_Media_Trends[[#This Row],[Shares]]+bbdd_Social_Media_Trends[[#This Row],[Comments]]</f>
        <v>559335</v>
      </c>
      <c r="M1223">
        <f>bbdd_Social_Media_Trends[[#This Row],[Interactions]]/bbdd_Social_Media_Trends[[#This Row],[Views]]</f>
        <v>0.40699865821819525</v>
      </c>
      <c r="N1223" s="1" t="s">
        <v>29</v>
      </c>
      <c r="O1223" s="4">
        <f t="shared" si="19"/>
        <v>0</v>
      </c>
    </row>
    <row r="1224" spans="1:15" hidden="1">
      <c r="A1224" s="1" t="s">
        <v>1264</v>
      </c>
      <c r="B1224" s="2">
        <v>45169</v>
      </c>
      <c r="C1224" s="13" t="str">
        <f>TEXT(bbdd_Social_Media_Trends[[#This Row],[Post_Date]],"aaaa-mm")</f>
        <v>2023-08</v>
      </c>
      <c r="D1224" s="1" t="s">
        <v>24</v>
      </c>
      <c r="E1224" s="1" t="s">
        <v>39</v>
      </c>
      <c r="F1224" s="1" t="s">
        <v>20</v>
      </c>
      <c r="G1224" s="1" t="s">
        <v>37</v>
      </c>
      <c r="H1224">
        <v>2307722</v>
      </c>
      <c r="I1224">
        <v>112883</v>
      </c>
      <c r="J1224">
        <v>48860</v>
      </c>
      <c r="K1224">
        <v>26500</v>
      </c>
      <c r="L1224">
        <f>bbdd_Social_Media_Trends[[#This Row],[Likes]]+bbdd_Social_Media_Trends[[#This Row],[Shares]]+bbdd_Social_Media_Trends[[#This Row],[Comments]]</f>
        <v>188243</v>
      </c>
      <c r="M1224">
        <f>bbdd_Social_Media_Trends[[#This Row],[Interactions]]/bbdd_Social_Media_Trends[[#This Row],[Views]]</f>
        <v>8.1570917120866379E-2</v>
      </c>
      <c r="N1224" s="1" t="s">
        <v>16</v>
      </c>
      <c r="O1224" s="4">
        <f t="shared" si="19"/>
        <v>0</v>
      </c>
    </row>
    <row r="1225" spans="1:15" hidden="1">
      <c r="A1225" s="1" t="s">
        <v>1265</v>
      </c>
      <c r="B1225" s="2">
        <v>44568</v>
      </c>
      <c r="C1225" s="13" t="str">
        <f>TEXT(bbdd_Social_Media_Trends[[#This Row],[Post_Date]],"aaaa-mm")</f>
        <v>2022-01</v>
      </c>
      <c r="D1225" s="1" t="s">
        <v>12</v>
      </c>
      <c r="E1225" s="1" t="s">
        <v>52</v>
      </c>
      <c r="F1225" s="1" t="s">
        <v>32</v>
      </c>
      <c r="G1225" s="1" t="s">
        <v>60</v>
      </c>
      <c r="H1225">
        <v>3943560</v>
      </c>
      <c r="I1225">
        <v>361857</v>
      </c>
      <c r="J1225">
        <v>53708</v>
      </c>
      <c r="K1225">
        <v>10889</v>
      </c>
      <c r="L1225">
        <f>bbdd_Social_Media_Trends[[#This Row],[Likes]]+bbdd_Social_Media_Trends[[#This Row],[Shares]]+bbdd_Social_Media_Trends[[#This Row],[Comments]]</f>
        <v>426454</v>
      </c>
      <c r="M1225">
        <f>bbdd_Social_Media_Trends[[#This Row],[Interactions]]/bbdd_Social_Media_Trends[[#This Row],[Views]]</f>
        <v>0.10813934617452252</v>
      </c>
      <c r="N1225" s="1" t="s">
        <v>16</v>
      </c>
      <c r="O1225" s="4">
        <f t="shared" si="19"/>
        <v>0</v>
      </c>
    </row>
    <row r="1226" spans="1:15">
      <c r="A1226" s="1" t="s">
        <v>1266</v>
      </c>
      <c r="B1226" s="2">
        <v>45282</v>
      </c>
      <c r="C1226" s="13" t="str">
        <f>TEXT(bbdd_Social_Media_Trends[[#This Row],[Post_Date]],"aaaa-mm")</f>
        <v>2023-12</v>
      </c>
      <c r="D1226" s="1" t="s">
        <v>27</v>
      </c>
      <c r="E1226" s="1" t="s">
        <v>49</v>
      </c>
      <c r="F1226" s="1" t="s">
        <v>36</v>
      </c>
      <c r="G1226" s="1" t="s">
        <v>60</v>
      </c>
      <c r="H1226">
        <v>4397362</v>
      </c>
      <c r="I1226">
        <v>416040</v>
      </c>
      <c r="J1226">
        <v>26255</v>
      </c>
      <c r="K1226">
        <v>37205</v>
      </c>
      <c r="L1226">
        <f>bbdd_Social_Media_Trends[[#This Row],[Likes]]+bbdd_Social_Media_Trends[[#This Row],[Shares]]+bbdd_Social_Media_Trends[[#This Row],[Comments]]</f>
        <v>479500</v>
      </c>
      <c r="M1226">
        <f>bbdd_Social_Media_Trends[[#This Row],[Interactions]]/bbdd_Social_Media_Trends[[#This Row],[Views]]</f>
        <v>0.1090426487516834</v>
      </c>
      <c r="N1226" s="1" t="s">
        <v>22</v>
      </c>
      <c r="O1226" s="4">
        <f t="shared" si="19"/>
        <v>0</v>
      </c>
    </row>
    <row r="1227" spans="1:15" hidden="1">
      <c r="A1227" s="1" t="s">
        <v>1267</v>
      </c>
      <c r="B1227" s="2">
        <v>44860</v>
      </c>
      <c r="C1227" s="13" t="str">
        <f>TEXT(bbdd_Social_Media_Trends[[#This Row],[Post_Date]],"aaaa-mm")</f>
        <v>2022-10</v>
      </c>
      <c r="D1227" s="1" t="s">
        <v>18</v>
      </c>
      <c r="E1227" s="1" t="s">
        <v>57</v>
      </c>
      <c r="F1227" s="1" t="s">
        <v>47</v>
      </c>
      <c r="G1227" s="1" t="s">
        <v>21</v>
      </c>
      <c r="H1227">
        <v>2904623</v>
      </c>
      <c r="I1227">
        <v>210629</v>
      </c>
      <c r="J1227">
        <v>93645</v>
      </c>
      <c r="K1227">
        <v>25652</v>
      </c>
      <c r="L1227">
        <f>bbdd_Social_Media_Trends[[#This Row],[Likes]]+bbdd_Social_Media_Trends[[#This Row],[Shares]]+bbdd_Social_Media_Trends[[#This Row],[Comments]]</f>
        <v>329926</v>
      </c>
      <c r="M1227">
        <f>bbdd_Social_Media_Trends[[#This Row],[Interactions]]/bbdd_Social_Media_Trends[[#This Row],[Views]]</f>
        <v>0.11358651363705376</v>
      </c>
      <c r="N1227" s="1" t="s">
        <v>16</v>
      </c>
      <c r="O1227" s="4">
        <f t="shared" si="19"/>
        <v>0</v>
      </c>
    </row>
    <row r="1228" spans="1:15">
      <c r="A1228" s="1" t="s">
        <v>1268</v>
      </c>
      <c r="B1228" s="2">
        <v>45181</v>
      </c>
      <c r="C1228" s="13" t="str">
        <f>TEXT(bbdd_Social_Media_Trends[[#This Row],[Post_Date]],"aaaa-mm")</f>
        <v>2023-09</v>
      </c>
      <c r="D1228" s="1" t="s">
        <v>27</v>
      </c>
      <c r="E1228" s="1" t="s">
        <v>31</v>
      </c>
      <c r="F1228" s="1" t="s">
        <v>47</v>
      </c>
      <c r="G1228" s="1" t="s">
        <v>60</v>
      </c>
      <c r="H1228">
        <v>4648895</v>
      </c>
      <c r="I1228">
        <v>334635</v>
      </c>
      <c r="J1228">
        <v>14885</v>
      </c>
      <c r="K1228">
        <v>39943</v>
      </c>
      <c r="L1228">
        <f>bbdd_Social_Media_Trends[[#This Row],[Likes]]+bbdd_Social_Media_Trends[[#This Row],[Shares]]+bbdd_Social_Media_Trends[[#This Row],[Comments]]</f>
        <v>389463</v>
      </c>
      <c r="M1228">
        <f>bbdd_Social_Media_Trends[[#This Row],[Interactions]]/bbdd_Social_Media_Trends[[#This Row],[Views]]</f>
        <v>8.3775391786650374E-2</v>
      </c>
      <c r="N1228" s="1" t="s">
        <v>16</v>
      </c>
      <c r="O1228" s="4">
        <f t="shared" si="19"/>
        <v>0</v>
      </c>
    </row>
    <row r="1229" spans="1:15">
      <c r="A1229" s="1" t="s">
        <v>1269</v>
      </c>
      <c r="B1229" s="2">
        <v>45065</v>
      </c>
      <c r="C1229" s="13" t="str">
        <f>TEXT(bbdd_Social_Media_Trends[[#This Row],[Post_Date]],"aaaa-mm")</f>
        <v>2023-05</v>
      </c>
      <c r="D1229" s="1" t="s">
        <v>27</v>
      </c>
      <c r="E1229" s="1" t="s">
        <v>19</v>
      </c>
      <c r="F1229" s="1" t="s">
        <v>36</v>
      </c>
      <c r="G1229" s="1" t="s">
        <v>37</v>
      </c>
      <c r="H1229">
        <v>2182075</v>
      </c>
      <c r="I1229">
        <v>401349</v>
      </c>
      <c r="J1229">
        <v>79190</v>
      </c>
      <c r="K1229">
        <v>49849</v>
      </c>
      <c r="L1229">
        <f>bbdd_Social_Media_Trends[[#This Row],[Likes]]+bbdd_Social_Media_Trends[[#This Row],[Shares]]+bbdd_Social_Media_Trends[[#This Row],[Comments]]</f>
        <v>530388</v>
      </c>
      <c r="M1229">
        <f>bbdd_Social_Media_Trends[[#This Row],[Interactions]]/bbdd_Social_Media_Trends[[#This Row],[Views]]</f>
        <v>0.24306588911930158</v>
      </c>
      <c r="N1229" s="1" t="s">
        <v>16</v>
      </c>
      <c r="O1229" s="4">
        <f t="shared" si="19"/>
        <v>0</v>
      </c>
    </row>
    <row r="1230" spans="1:15">
      <c r="A1230" s="1" t="s">
        <v>1270</v>
      </c>
      <c r="B1230" s="2">
        <v>44594</v>
      </c>
      <c r="C1230" s="13" t="str">
        <f>TEXT(bbdd_Social_Media_Trends[[#This Row],[Post_Date]],"aaaa-mm")</f>
        <v>2022-02</v>
      </c>
      <c r="D1230" s="1" t="s">
        <v>27</v>
      </c>
      <c r="E1230" s="1" t="s">
        <v>57</v>
      </c>
      <c r="F1230" s="1" t="s">
        <v>36</v>
      </c>
      <c r="G1230" s="1" t="s">
        <v>44</v>
      </c>
      <c r="H1230">
        <v>3686801</v>
      </c>
      <c r="I1230">
        <v>289690</v>
      </c>
      <c r="J1230">
        <v>37216</v>
      </c>
      <c r="K1230">
        <v>29859</v>
      </c>
      <c r="L1230">
        <f>bbdd_Social_Media_Trends[[#This Row],[Likes]]+bbdd_Social_Media_Trends[[#This Row],[Shares]]+bbdd_Social_Media_Trends[[#This Row],[Comments]]</f>
        <v>356765</v>
      </c>
      <c r="M1230">
        <f>bbdd_Social_Media_Trends[[#This Row],[Interactions]]/bbdd_Social_Media_Trends[[#This Row],[Views]]</f>
        <v>9.6768173817897957E-2</v>
      </c>
      <c r="N1230" s="1" t="s">
        <v>29</v>
      </c>
      <c r="O1230" s="4">
        <f t="shared" si="19"/>
        <v>0</v>
      </c>
    </row>
    <row r="1231" spans="1:15" hidden="1">
      <c r="A1231" s="1" t="s">
        <v>1271</v>
      </c>
      <c r="B1231" s="2">
        <v>44938</v>
      </c>
      <c r="C1231" s="13" t="str">
        <f>TEXT(bbdd_Social_Media_Trends[[#This Row],[Post_Date]],"aaaa-mm")</f>
        <v>2023-01</v>
      </c>
      <c r="D1231" s="1" t="s">
        <v>18</v>
      </c>
      <c r="E1231" s="1" t="s">
        <v>46</v>
      </c>
      <c r="F1231" s="1" t="s">
        <v>14</v>
      </c>
      <c r="G1231" s="1" t="s">
        <v>15</v>
      </c>
      <c r="H1231">
        <v>436676</v>
      </c>
      <c r="I1231">
        <v>411915</v>
      </c>
      <c r="J1231">
        <v>89675</v>
      </c>
      <c r="K1231">
        <v>24765</v>
      </c>
      <c r="L1231">
        <f>bbdd_Social_Media_Trends[[#This Row],[Likes]]+bbdd_Social_Media_Trends[[#This Row],[Shares]]+bbdd_Social_Media_Trends[[#This Row],[Comments]]</f>
        <v>526355</v>
      </c>
      <c r="M1231">
        <f>bbdd_Social_Media_Trends[[#This Row],[Interactions]]/bbdd_Social_Media_Trends[[#This Row],[Views]]</f>
        <v>1.2053673661936997</v>
      </c>
      <c r="N1231" s="1" t="s">
        <v>29</v>
      </c>
      <c r="O1231" s="4">
        <f t="shared" si="19"/>
        <v>0</v>
      </c>
    </row>
    <row r="1232" spans="1:15" hidden="1">
      <c r="A1232" s="1" t="s">
        <v>1272</v>
      </c>
      <c r="B1232" s="2">
        <v>44909</v>
      </c>
      <c r="C1232" s="13" t="str">
        <f>TEXT(bbdd_Social_Media_Trends[[#This Row],[Post_Date]],"aaaa-mm")</f>
        <v>2022-12</v>
      </c>
      <c r="D1232" s="1" t="s">
        <v>18</v>
      </c>
      <c r="E1232" s="1" t="s">
        <v>13</v>
      </c>
      <c r="F1232" s="1" t="s">
        <v>36</v>
      </c>
      <c r="G1232" s="1" t="s">
        <v>44</v>
      </c>
      <c r="H1232">
        <v>1021135</v>
      </c>
      <c r="I1232">
        <v>442784</v>
      </c>
      <c r="J1232">
        <v>49480</v>
      </c>
      <c r="K1232">
        <v>32668</v>
      </c>
      <c r="L1232">
        <f>bbdd_Social_Media_Trends[[#This Row],[Likes]]+bbdd_Social_Media_Trends[[#This Row],[Shares]]+bbdd_Social_Media_Trends[[#This Row],[Comments]]</f>
        <v>524932</v>
      </c>
      <c r="M1232">
        <f>bbdd_Social_Media_Trends[[#This Row],[Interactions]]/bbdd_Social_Media_Trends[[#This Row],[Views]]</f>
        <v>0.5140671899406053</v>
      </c>
      <c r="N1232" s="1" t="s">
        <v>16</v>
      </c>
      <c r="O1232" s="4">
        <f t="shared" si="19"/>
        <v>0</v>
      </c>
    </row>
    <row r="1233" spans="1:15" hidden="1">
      <c r="A1233" s="1" t="s">
        <v>1273</v>
      </c>
      <c r="B1233" s="2">
        <v>45001</v>
      </c>
      <c r="C1233" s="13" t="str">
        <f>TEXT(bbdd_Social_Media_Trends[[#This Row],[Post_Date]],"aaaa-mm")</f>
        <v>2023-03</v>
      </c>
      <c r="D1233" s="1" t="s">
        <v>24</v>
      </c>
      <c r="E1233" s="1" t="s">
        <v>46</v>
      </c>
      <c r="F1233" s="1" t="s">
        <v>36</v>
      </c>
      <c r="G1233" s="1" t="s">
        <v>60</v>
      </c>
      <c r="H1233">
        <v>2616896</v>
      </c>
      <c r="I1233">
        <v>411249</v>
      </c>
      <c r="J1233">
        <v>93026</v>
      </c>
      <c r="K1233">
        <v>8004</v>
      </c>
      <c r="L1233">
        <f>bbdd_Social_Media_Trends[[#This Row],[Likes]]+bbdd_Social_Media_Trends[[#This Row],[Shares]]+bbdd_Social_Media_Trends[[#This Row],[Comments]]</f>
        <v>512279</v>
      </c>
      <c r="M1233">
        <f>bbdd_Social_Media_Trends[[#This Row],[Interactions]]/bbdd_Social_Media_Trends[[#This Row],[Views]]</f>
        <v>0.19575825711071437</v>
      </c>
      <c r="N1233" s="1" t="s">
        <v>16</v>
      </c>
      <c r="O1233" s="4">
        <f t="shared" si="19"/>
        <v>0</v>
      </c>
    </row>
    <row r="1234" spans="1:15" hidden="1">
      <c r="A1234" s="1" t="s">
        <v>1274</v>
      </c>
      <c r="B1234" s="2">
        <v>45263</v>
      </c>
      <c r="C1234" s="13" t="str">
        <f>TEXT(bbdd_Social_Media_Trends[[#This Row],[Post_Date]],"aaaa-mm")</f>
        <v>2023-12</v>
      </c>
      <c r="D1234" s="1" t="s">
        <v>18</v>
      </c>
      <c r="E1234" s="1" t="s">
        <v>52</v>
      </c>
      <c r="F1234" s="1" t="s">
        <v>47</v>
      </c>
      <c r="G1234" s="1" t="s">
        <v>50</v>
      </c>
      <c r="H1234">
        <v>80333</v>
      </c>
      <c r="I1234">
        <v>106027</v>
      </c>
      <c r="J1234">
        <v>74544</v>
      </c>
      <c r="K1234">
        <v>43880</v>
      </c>
      <c r="L1234">
        <f>bbdd_Social_Media_Trends[[#This Row],[Likes]]+bbdd_Social_Media_Trends[[#This Row],[Shares]]+bbdd_Social_Media_Trends[[#This Row],[Comments]]</f>
        <v>224451</v>
      </c>
      <c r="M1234">
        <f>bbdd_Social_Media_Trends[[#This Row],[Interactions]]/bbdd_Social_Media_Trends[[#This Row],[Views]]</f>
        <v>2.7940074440142904</v>
      </c>
      <c r="N1234" s="1" t="s">
        <v>29</v>
      </c>
      <c r="O1234" s="4">
        <f t="shared" si="19"/>
        <v>0</v>
      </c>
    </row>
    <row r="1235" spans="1:15">
      <c r="A1235" s="1" t="s">
        <v>1275</v>
      </c>
      <c r="B1235" s="2">
        <v>45019</v>
      </c>
      <c r="C1235" s="13" t="str">
        <f>TEXT(bbdd_Social_Media_Trends[[#This Row],[Post_Date]],"aaaa-mm")</f>
        <v>2023-04</v>
      </c>
      <c r="D1235" s="1" t="s">
        <v>27</v>
      </c>
      <c r="E1235" s="1" t="s">
        <v>31</v>
      </c>
      <c r="F1235" s="1" t="s">
        <v>32</v>
      </c>
      <c r="G1235" s="1" t="s">
        <v>60</v>
      </c>
      <c r="H1235">
        <v>2286789</v>
      </c>
      <c r="I1235">
        <v>161388</v>
      </c>
      <c r="J1235">
        <v>40096</v>
      </c>
      <c r="K1235">
        <v>47798</v>
      </c>
      <c r="L1235">
        <f>bbdd_Social_Media_Trends[[#This Row],[Likes]]+bbdd_Social_Media_Trends[[#This Row],[Shares]]+bbdd_Social_Media_Trends[[#This Row],[Comments]]</f>
        <v>249282</v>
      </c>
      <c r="M1235">
        <f>bbdd_Social_Media_Trends[[#This Row],[Interactions]]/bbdd_Social_Media_Trends[[#This Row],[Views]]</f>
        <v>0.10900962003927778</v>
      </c>
      <c r="N1235" s="1" t="s">
        <v>22</v>
      </c>
      <c r="O1235" s="4">
        <f t="shared" si="19"/>
        <v>0</v>
      </c>
    </row>
    <row r="1236" spans="1:15" hidden="1">
      <c r="A1236" s="1" t="s">
        <v>1276</v>
      </c>
      <c r="B1236" s="2">
        <v>44743</v>
      </c>
      <c r="C1236" s="13" t="str">
        <f>TEXT(bbdd_Social_Media_Trends[[#This Row],[Post_Date]],"aaaa-mm")</f>
        <v>2022-07</v>
      </c>
      <c r="D1236" s="1" t="s">
        <v>24</v>
      </c>
      <c r="E1236" s="1" t="s">
        <v>57</v>
      </c>
      <c r="F1236" s="1" t="s">
        <v>36</v>
      </c>
      <c r="G1236" s="1" t="s">
        <v>50</v>
      </c>
      <c r="H1236">
        <v>803980</v>
      </c>
      <c r="I1236">
        <v>242545</v>
      </c>
      <c r="J1236">
        <v>76839</v>
      </c>
      <c r="K1236">
        <v>34020</v>
      </c>
      <c r="L1236">
        <f>bbdd_Social_Media_Trends[[#This Row],[Likes]]+bbdd_Social_Media_Trends[[#This Row],[Shares]]+bbdd_Social_Media_Trends[[#This Row],[Comments]]</f>
        <v>353404</v>
      </c>
      <c r="M1236">
        <f>bbdd_Social_Media_Trends[[#This Row],[Interactions]]/bbdd_Social_Media_Trends[[#This Row],[Views]]</f>
        <v>0.43956814846140452</v>
      </c>
      <c r="N1236" s="1" t="s">
        <v>29</v>
      </c>
      <c r="O1236" s="4">
        <f t="shared" si="19"/>
        <v>0</v>
      </c>
    </row>
    <row r="1237" spans="1:15">
      <c r="A1237" s="1" t="s">
        <v>1277</v>
      </c>
      <c r="B1237" s="2">
        <v>45097</v>
      </c>
      <c r="C1237" s="13" t="str">
        <f>TEXT(bbdd_Social_Media_Trends[[#This Row],[Post_Date]],"aaaa-mm")</f>
        <v>2023-06</v>
      </c>
      <c r="D1237" s="1" t="s">
        <v>27</v>
      </c>
      <c r="E1237" s="1" t="s">
        <v>52</v>
      </c>
      <c r="F1237" s="1" t="s">
        <v>47</v>
      </c>
      <c r="G1237" s="1" t="s">
        <v>37</v>
      </c>
      <c r="H1237">
        <v>1658169</v>
      </c>
      <c r="I1237">
        <v>328783</v>
      </c>
      <c r="J1237">
        <v>1574</v>
      </c>
      <c r="K1237">
        <v>11658</v>
      </c>
      <c r="L1237">
        <f>bbdd_Social_Media_Trends[[#This Row],[Likes]]+bbdd_Social_Media_Trends[[#This Row],[Shares]]+bbdd_Social_Media_Trends[[#This Row],[Comments]]</f>
        <v>342015</v>
      </c>
      <c r="M1237">
        <f>bbdd_Social_Media_Trends[[#This Row],[Interactions]]/bbdd_Social_Media_Trends[[#This Row],[Views]]</f>
        <v>0.20626064050166176</v>
      </c>
      <c r="N1237" s="1" t="s">
        <v>16</v>
      </c>
      <c r="O1237" s="4">
        <f t="shared" si="19"/>
        <v>0</v>
      </c>
    </row>
    <row r="1238" spans="1:15" hidden="1">
      <c r="A1238" s="1" t="s">
        <v>1278</v>
      </c>
      <c r="B1238" s="2">
        <v>44620</v>
      </c>
      <c r="C1238" s="13" t="str">
        <f>TEXT(bbdd_Social_Media_Trends[[#This Row],[Post_Date]],"aaaa-mm")</f>
        <v>2022-02</v>
      </c>
      <c r="D1238" s="1" t="s">
        <v>24</v>
      </c>
      <c r="E1238" s="1" t="s">
        <v>31</v>
      </c>
      <c r="F1238" s="1" t="s">
        <v>32</v>
      </c>
      <c r="G1238" s="1" t="s">
        <v>37</v>
      </c>
      <c r="H1238">
        <v>723296</v>
      </c>
      <c r="I1238">
        <v>216935</v>
      </c>
      <c r="J1238">
        <v>93964</v>
      </c>
      <c r="K1238">
        <v>23402</v>
      </c>
      <c r="L1238">
        <f>bbdd_Social_Media_Trends[[#This Row],[Likes]]+bbdd_Social_Media_Trends[[#This Row],[Shares]]+bbdd_Social_Media_Trends[[#This Row],[Comments]]</f>
        <v>334301</v>
      </c>
      <c r="M1238">
        <f>bbdd_Social_Media_Trends[[#This Row],[Interactions]]/bbdd_Social_Media_Trends[[#This Row],[Views]]</f>
        <v>0.46219113613237178</v>
      </c>
      <c r="N1238" s="1" t="s">
        <v>29</v>
      </c>
      <c r="O1238" s="4">
        <f t="shared" si="19"/>
        <v>0</v>
      </c>
    </row>
    <row r="1239" spans="1:15" hidden="1">
      <c r="A1239" s="1" t="s">
        <v>1279</v>
      </c>
      <c r="B1239" s="2">
        <v>44908</v>
      </c>
      <c r="C1239" s="13" t="str">
        <f>TEXT(bbdd_Social_Media_Trends[[#This Row],[Post_Date]],"aaaa-mm")</f>
        <v>2022-12</v>
      </c>
      <c r="D1239" s="1" t="s">
        <v>12</v>
      </c>
      <c r="E1239" s="1" t="s">
        <v>57</v>
      </c>
      <c r="F1239" s="1" t="s">
        <v>36</v>
      </c>
      <c r="G1239" s="1" t="s">
        <v>37</v>
      </c>
      <c r="H1239">
        <v>3206060</v>
      </c>
      <c r="I1239">
        <v>426226</v>
      </c>
      <c r="J1239">
        <v>17467</v>
      </c>
      <c r="K1239">
        <v>29795</v>
      </c>
      <c r="L1239">
        <f>bbdd_Social_Media_Trends[[#This Row],[Likes]]+bbdd_Social_Media_Trends[[#This Row],[Shares]]+bbdd_Social_Media_Trends[[#This Row],[Comments]]</f>
        <v>473488</v>
      </c>
      <c r="M1239">
        <f>bbdd_Social_Media_Trends[[#This Row],[Interactions]]/bbdd_Social_Media_Trends[[#This Row],[Views]]</f>
        <v>0.14768532092350112</v>
      </c>
      <c r="N1239" s="1" t="s">
        <v>16</v>
      </c>
      <c r="O1239" s="4">
        <f t="shared" si="19"/>
        <v>0</v>
      </c>
    </row>
    <row r="1240" spans="1:15" hidden="1">
      <c r="A1240" s="1" t="s">
        <v>1280</v>
      </c>
      <c r="B1240" s="2">
        <v>44925</v>
      </c>
      <c r="C1240" s="13" t="str">
        <f>TEXT(bbdd_Social_Media_Trends[[#This Row],[Post_Date]],"aaaa-mm")</f>
        <v>2022-12</v>
      </c>
      <c r="D1240" s="1" t="s">
        <v>12</v>
      </c>
      <c r="E1240" s="1" t="s">
        <v>57</v>
      </c>
      <c r="F1240" s="1" t="s">
        <v>32</v>
      </c>
      <c r="G1240" s="1" t="s">
        <v>37</v>
      </c>
      <c r="H1240">
        <v>1655182</v>
      </c>
      <c r="I1240">
        <v>289945</v>
      </c>
      <c r="J1240">
        <v>93775</v>
      </c>
      <c r="K1240">
        <v>32084</v>
      </c>
      <c r="L1240">
        <f>bbdd_Social_Media_Trends[[#This Row],[Likes]]+bbdd_Social_Media_Trends[[#This Row],[Shares]]+bbdd_Social_Media_Trends[[#This Row],[Comments]]</f>
        <v>415804</v>
      </c>
      <c r="M1240">
        <f>bbdd_Social_Media_Trends[[#This Row],[Interactions]]/bbdd_Social_Media_Trends[[#This Row],[Views]]</f>
        <v>0.25121346172203418</v>
      </c>
      <c r="N1240" s="1" t="s">
        <v>16</v>
      </c>
      <c r="O1240" s="4">
        <f t="shared" si="19"/>
        <v>0</v>
      </c>
    </row>
    <row r="1241" spans="1:15" hidden="1">
      <c r="A1241" s="1" t="s">
        <v>1281</v>
      </c>
      <c r="B1241" s="2">
        <v>45046</v>
      </c>
      <c r="C1241" s="13" t="str">
        <f>TEXT(bbdd_Social_Media_Trends[[#This Row],[Post_Date]],"aaaa-mm")</f>
        <v>2023-04</v>
      </c>
      <c r="D1241" s="1" t="s">
        <v>12</v>
      </c>
      <c r="E1241" s="1" t="s">
        <v>49</v>
      </c>
      <c r="F1241" s="1" t="s">
        <v>14</v>
      </c>
      <c r="G1241" s="1" t="s">
        <v>28</v>
      </c>
      <c r="H1241">
        <v>1476674</v>
      </c>
      <c r="I1241">
        <v>464620</v>
      </c>
      <c r="J1241">
        <v>19688</v>
      </c>
      <c r="K1241">
        <v>29990</v>
      </c>
      <c r="L1241">
        <f>bbdd_Social_Media_Trends[[#This Row],[Likes]]+bbdd_Social_Media_Trends[[#This Row],[Shares]]+bbdd_Social_Media_Trends[[#This Row],[Comments]]</f>
        <v>514298</v>
      </c>
      <c r="M1241">
        <f>bbdd_Social_Media_Trends[[#This Row],[Interactions]]/bbdd_Social_Media_Trends[[#This Row],[Views]]</f>
        <v>0.34828134036354674</v>
      </c>
      <c r="N1241" s="1" t="s">
        <v>29</v>
      </c>
      <c r="O1241" s="4">
        <f t="shared" si="19"/>
        <v>0</v>
      </c>
    </row>
    <row r="1242" spans="1:15" hidden="1">
      <c r="A1242" s="1" t="s">
        <v>1282</v>
      </c>
      <c r="B1242" s="2">
        <v>44875</v>
      </c>
      <c r="C1242" s="13" t="str">
        <f>TEXT(bbdd_Social_Media_Trends[[#This Row],[Post_Date]],"aaaa-mm")</f>
        <v>2022-11</v>
      </c>
      <c r="D1242" s="1" t="s">
        <v>24</v>
      </c>
      <c r="E1242" s="1" t="s">
        <v>49</v>
      </c>
      <c r="F1242" s="1" t="s">
        <v>20</v>
      </c>
      <c r="G1242" s="1" t="s">
        <v>25</v>
      </c>
      <c r="H1242">
        <v>1771174</v>
      </c>
      <c r="I1242">
        <v>91099</v>
      </c>
      <c r="J1242">
        <v>97414</v>
      </c>
      <c r="K1242">
        <v>3140</v>
      </c>
      <c r="L1242">
        <f>bbdd_Social_Media_Trends[[#This Row],[Likes]]+bbdd_Social_Media_Trends[[#This Row],[Shares]]+bbdd_Social_Media_Trends[[#This Row],[Comments]]</f>
        <v>191653</v>
      </c>
      <c r="M1242">
        <f>bbdd_Social_Media_Trends[[#This Row],[Interactions]]/bbdd_Social_Media_Trends[[#This Row],[Views]]</f>
        <v>0.10820676003599872</v>
      </c>
      <c r="N1242" s="1" t="s">
        <v>29</v>
      </c>
      <c r="O1242" s="4">
        <f t="shared" si="19"/>
        <v>0</v>
      </c>
    </row>
    <row r="1243" spans="1:15" hidden="1">
      <c r="A1243" s="1" t="s">
        <v>1283</v>
      </c>
      <c r="B1243" s="2">
        <v>44628</v>
      </c>
      <c r="C1243" s="13" t="str">
        <f>TEXT(bbdd_Social_Media_Trends[[#This Row],[Post_Date]],"aaaa-mm")</f>
        <v>2022-03</v>
      </c>
      <c r="D1243" s="1" t="s">
        <v>12</v>
      </c>
      <c r="E1243" s="1" t="s">
        <v>13</v>
      </c>
      <c r="F1243" s="1" t="s">
        <v>47</v>
      </c>
      <c r="G1243" s="1" t="s">
        <v>28</v>
      </c>
      <c r="H1243">
        <v>3327212</v>
      </c>
      <c r="I1243">
        <v>134040</v>
      </c>
      <c r="J1243">
        <v>6283</v>
      </c>
      <c r="K1243">
        <v>36793</v>
      </c>
      <c r="L1243">
        <f>bbdd_Social_Media_Trends[[#This Row],[Likes]]+bbdd_Social_Media_Trends[[#This Row],[Shares]]+bbdd_Social_Media_Trends[[#This Row],[Comments]]</f>
        <v>177116</v>
      </c>
      <c r="M1243">
        <f>bbdd_Social_Media_Trends[[#This Row],[Interactions]]/bbdd_Social_Media_Trends[[#This Row],[Views]]</f>
        <v>5.3232556266327481E-2</v>
      </c>
      <c r="N1243" s="1" t="s">
        <v>16</v>
      </c>
      <c r="O1243" s="4">
        <f t="shared" si="19"/>
        <v>0</v>
      </c>
    </row>
    <row r="1244" spans="1:15" hidden="1">
      <c r="A1244" s="1" t="s">
        <v>1284</v>
      </c>
      <c r="B1244" s="2">
        <v>44803</v>
      </c>
      <c r="C1244" s="13" t="str">
        <f>TEXT(bbdd_Social_Media_Trends[[#This Row],[Post_Date]],"aaaa-mm")</f>
        <v>2022-08</v>
      </c>
      <c r="D1244" s="1" t="s">
        <v>12</v>
      </c>
      <c r="E1244" s="1" t="s">
        <v>39</v>
      </c>
      <c r="F1244" s="1" t="s">
        <v>32</v>
      </c>
      <c r="G1244" s="1" t="s">
        <v>21</v>
      </c>
      <c r="H1244">
        <v>690673</v>
      </c>
      <c r="I1244">
        <v>437322</v>
      </c>
      <c r="J1244">
        <v>28171</v>
      </c>
      <c r="K1244">
        <v>24122</v>
      </c>
      <c r="L1244">
        <f>bbdd_Social_Media_Trends[[#This Row],[Likes]]+bbdd_Social_Media_Trends[[#This Row],[Shares]]+bbdd_Social_Media_Trends[[#This Row],[Comments]]</f>
        <v>489615</v>
      </c>
      <c r="M1244">
        <f>bbdd_Social_Media_Trends[[#This Row],[Interactions]]/bbdd_Social_Media_Trends[[#This Row],[Views]]</f>
        <v>0.70889552653716015</v>
      </c>
      <c r="N1244" s="1" t="s">
        <v>22</v>
      </c>
      <c r="O1244" s="4">
        <f t="shared" si="19"/>
        <v>0</v>
      </c>
    </row>
    <row r="1245" spans="1:15">
      <c r="A1245" s="1" t="s">
        <v>1285</v>
      </c>
      <c r="B1245" s="2">
        <v>44976</v>
      </c>
      <c r="C1245" s="13" t="str">
        <f>TEXT(bbdd_Social_Media_Trends[[#This Row],[Post_Date]],"aaaa-mm")</f>
        <v>2023-02</v>
      </c>
      <c r="D1245" s="1" t="s">
        <v>27</v>
      </c>
      <c r="E1245" s="1" t="s">
        <v>39</v>
      </c>
      <c r="F1245" s="1" t="s">
        <v>36</v>
      </c>
      <c r="G1245" s="1" t="s">
        <v>28</v>
      </c>
      <c r="H1245">
        <v>3569008</v>
      </c>
      <c r="I1245">
        <v>137418</v>
      </c>
      <c r="J1245">
        <v>23331</v>
      </c>
      <c r="K1245">
        <v>49305</v>
      </c>
      <c r="L1245">
        <f>bbdd_Social_Media_Trends[[#This Row],[Likes]]+bbdd_Social_Media_Trends[[#This Row],[Shares]]+bbdd_Social_Media_Trends[[#This Row],[Comments]]</f>
        <v>210054</v>
      </c>
      <c r="M1245">
        <f>bbdd_Social_Media_Trends[[#This Row],[Interactions]]/bbdd_Social_Media_Trends[[#This Row],[Views]]</f>
        <v>5.8855009571287038E-2</v>
      </c>
      <c r="N1245" s="1" t="s">
        <v>22</v>
      </c>
      <c r="O1245" s="4">
        <f t="shared" si="19"/>
        <v>0</v>
      </c>
    </row>
    <row r="1246" spans="1:15" hidden="1">
      <c r="A1246" s="1" t="s">
        <v>1286</v>
      </c>
      <c r="B1246" s="2">
        <v>44890</v>
      </c>
      <c r="C1246" s="13" t="str">
        <f>TEXT(bbdd_Social_Media_Trends[[#This Row],[Post_Date]],"aaaa-mm")</f>
        <v>2022-11</v>
      </c>
      <c r="D1246" s="1" t="s">
        <v>12</v>
      </c>
      <c r="E1246" s="1" t="s">
        <v>31</v>
      </c>
      <c r="F1246" s="1" t="s">
        <v>36</v>
      </c>
      <c r="G1246" s="1" t="s">
        <v>25</v>
      </c>
      <c r="H1246">
        <v>3099684</v>
      </c>
      <c r="I1246">
        <v>153065</v>
      </c>
      <c r="J1246">
        <v>41200</v>
      </c>
      <c r="K1246">
        <v>7632</v>
      </c>
      <c r="L1246">
        <f>bbdd_Social_Media_Trends[[#This Row],[Likes]]+bbdd_Social_Media_Trends[[#This Row],[Shares]]+bbdd_Social_Media_Trends[[#This Row],[Comments]]</f>
        <v>201897</v>
      </c>
      <c r="M1246">
        <f>bbdd_Social_Media_Trends[[#This Row],[Interactions]]/bbdd_Social_Media_Trends[[#This Row],[Views]]</f>
        <v>6.5134704053703543E-2</v>
      </c>
      <c r="N1246" s="1" t="s">
        <v>29</v>
      </c>
      <c r="O1246" s="4">
        <f t="shared" si="19"/>
        <v>0</v>
      </c>
    </row>
    <row r="1247" spans="1:15" hidden="1">
      <c r="A1247" s="1" t="s">
        <v>1287</v>
      </c>
      <c r="B1247" s="2">
        <v>44779</v>
      </c>
      <c r="C1247" s="13" t="str">
        <f>TEXT(bbdd_Social_Media_Trends[[#This Row],[Post_Date]],"aaaa-mm")</f>
        <v>2022-08</v>
      </c>
      <c r="D1247" s="1" t="s">
        <v>24</v>
      </c>
      <c r="E1247" s="1" t="s">
        <v>46</v>
      </c>
      <c r="F1247" s="1" t="s">
        <v>47</v>
      </c>
      <c r="G1247" s="1" t="s">
        <v>37</v>
      </c>
      <c r="H1247">
        <v>3710671</v>
      </c>
      <c r="I1247">
        <v>76950</v>
      </c>
      <c r="J1247">
        <v>26333</v>
      </c>
      <c r="K1247">
        <v>7103</v>
      </c>
      <c r="L1247">
        <f>bbdd_Social_Media_Trends[[#This Row],[Likes]]+bbdd_Social_Media_Trends[[#This Row],[Shares]]+bbdd_Social_Media_Trends[[#This Row],[Comments]]</f>
        <v>110386</v>
      </c>
      <c r="M1247">
        <f>bbdd_Social_Media_Trends[[#This Row],[Interactions]]/bbdd_Social_Media_Trends[[#This Row],[Views]]</f>
        <v>2.9748258468616593E-2</v>
      </c>
      <c r="N1247" s="1" t="s">
        <v>22</v>
      </c>
      <c r="O1247" s="4">
        <f t="shared" si="19"/>
        <v>0</v>
      </c>
    </row>
    <row r="1248" spans="1:15" hidden="1">
      <c r="A1248" s="1" t="s">
        <v>1288</v>
      </c>
      <c r="B1248" s="2">
        <v>45230</v>
      </c>
      <c r="C1248" s="13" t="str">
        <f>TEXT(bbdd_Social_Media_Trends[[#This Row],[Post_Date]],"aaaa-mm")</f>
        <v>2023-10</v>
      </c>
      <c r="D1248" s="1" t="s">
        <v>18</v>
      </c>
      <c r="E1248" s="1" t="s">
        <v>19</v>
      </c>
      <c r="F1248" s="1" t="s">
        <v>32</v>
      </c>
      <c r="G1248" s="1" t="s">
        <v>50</v>
      </c>
      <c r="H1248">
        <v>3188483</v>
      </c>
      <c r="I1248">
        <v>368317</v>
      </c>
      <c r="J1248">
        <v>49091</v>
      </c>
      <c r="K1248">
        <v>21981</v>
      </c>
      <c r="L1248">
        <f>bbdd_Social_Media_Trends[[#This Row],[Likes]]+bbdd_Social_Media_Trends[[#This Row],[Shares]]+bbdd_Social_Media_Trends[[#This Row],[Comments]]</f>
        <v>439389</v>
      </c>
      <c r="M1248">
        <f>bbdd_Social_Media_Trends[[#This Row],[Interactions]]/bbdd_Social_Media_Trends[[#This Row],[Views]]</f>
        <v>0.13780503142089828</v>
      </c>
      <c r="N1248" s="1" t="s">
        <v>29</v>
      </c>
      <c r="O1248" s="4">
        <f t="shared" si="19"/>
        <v>0</v>
      </c>
    </row>
    <row r="1249" spans="1:15" hidden="1">
      <c r="A1249" s="1" t="s">
        <v>1289</v>
      </c>
      <c r="B1249" s="2">
        <v>45226</v>
      </c>
      <c r="C1249" s="13" t="str">
        <f>TEXT(bbdd_Social_Media_Trends[[#This Row],[Post_Date]],"aaaa-mm")</f>
        <v>2023-10</v>
      </c>
      <c r="D1249" s="1" t="s">
        <v>12</v>
      </c>
      <c r="E1249" s="1" t="s">
        <v>35</v>
      </c>
      <c r="F1249" s="1" t="s">
        <v>41</v>
      </c>
      <c r="G1249" s="1" t="s">
        <v>60</v>
      </c>
      <c r="H1249">
        <v>2801347</v>
      </c>
      <c r="I1249">
        <v>499380</v>
      </c>
      <c r="J1249">
        <v>60311</v>
      </c>
      <c r="K1249">
        <v>12282</v>
      </c>
      <c r="L1249">
        <f>bbdd_Social_Media_Trends[[#This Row],[Likes]]+bbdd_Social_Media_Trends[[#This Row],[Shares]]+bbdd_Social_Media_Trends[[#This Row],[Comments]]</f>
        <v>571973</v>
      </c>
      <c r="M1249">
        <f>bbdd_Social_Media_Trends[[#This Row],[Interactions]]/bbdd_Social_Media_Trends[[#This Row],[Views]]</f>
        <v>0.20417784729988822</v>
      </c>
      <c r="N1249" s="1" t="s">
        <v>16</v>
      </c>
      <c r="O1249" s="4">
        <f t="shared" si="19"/>
        <v>0</v>
      </c>
    </row>
    <row r="1250" spans="1:15" hidden="1">
      <c r="A1250" s="1" t="s">
        <v>1290</v>
      </c>
      <c r="B1250" s="2">
        <v>44673</v>
      </c>
      <c r="C1250" s="13" t="str">
        <f>TEXT(bbdd_Social_Media_Trends[[#This Row],[Post_Date]],"aaaa-mm")</f>
        <v>2022-04</v>
      </c>
      <c r="D1250" s="1" t="s">
        <v>12</v>
      </c>
      <c r="E1250" s="1" t="s">
        <v>13</v>
      </c>
      <c r="F1250" s="1" t="s">
        <v>41</v>
      </c>
      <c r="G1250" s="1" t="s">
        <v>60</v>
      </c>
      <c r="H1250">
        <v>2248578</v>
      </c>
      <c r="I1250">
        <v>93218</v>
      </c>
      <c r="J1250">
        <v>59577</v>
      </c>
      <c r="K1250">
        <v>14331</v>
      </c>
      <c r="L1250">
        <f>bbdd_Social_Media_Trends[[#This Row],[Likes]]+bbdd_Social_Media_Trends[[#This Row],[Shares]]+bbdd_Social_Media_Trends[[#This Row],[Comments]]</f>
        <v>167126</v>
      </c>
      <c r="M1250">
        <f>bbdd_Social_Media_Trends[[#This Row],[Interactions]]/bbdd_Social_Media_Trends[[#This Row],[Views]]</f>
        <v>7.4325195745933659E-2</v>
      </c>
      <c r="N1250" s="1" t="s">
        <v>22</v>
      </c>
      <c r="O1250" s="4">
        <f t="shared" si="19"/>
        <v>0</v>
      </c>
    </row>
    <row r="1251" spans="1:15" hidden="1">
      <c r="A1251" s="1" t="s">
        <v>1291</v>
      </c>
      <c r="B1251" s="2">
        <v>44751</v>
      </c>
      <c r="C1251" s="13" t="str">
        <f>TEXT(bbdd_Social_Media_Trends[[#This Row],[Post_Date]],"aaaa-mm")</f>
        <v>2022-07</v>
      </c>
      <c r="D1251" s="1" t="s">
        <v>24</v>
      </c>
      <c r="E1251" s="1" t="s">
        <v>46</v>
      </c>
      <c r="F1251" s="1" t="s">
        <v>41</v>
      </c>
      <c r="G1251" s="1" t="s">
        <v>28</v>
      </c>
      <c r="H1251">
        <v>1609482</v>
      </c>
      <c r="I1251">
        <v>403027</v>
      </c>
      <c r="J1251">
        <v>23102</v>
      </c>
      <c r="K1251">
        <v>44642</v>
      </c>
      <c r="L1251">
        <f>bbdd_Social_Media_Trends[[#This Row],[Likes]]+bbdd_Social_Media_Trends[[#This Row],[Shares]]+bbdd_Social_Media_Trends[[#This Row],[Comments]]</f>
        <v>470771</v>
      </c>
      <c r="M1251">
        <f>bbdd_Social_Media_Trends[[#This Row],[Interactions]]/bbdd_Social_Media_Trends[[#This Row],[Views]]</f>
        <v>0.29249845602498192</v>
      </c>
      <c r="N1251" s="1" t="s">
        <v>16</v>
      </c>
      <c r="O1251" s="4">
        <f t="shared" si="19"/>
        <v>0</v>
      </c>
    </row>
    <row r="1252" spans="1:15">
      <c r="A1252" s="1" t="s">
        <v>1292</v>
      </c>
      <c r="B1252" s="2">
        <v>45058</v>
      </c>
      <c r="C1252" s="13" t="str">
        <f>TEXT(bbdd_Social_Media_Trends[[#This Row],[Post_Date]],"aaaa-mm")</f>
        <v>2023-05</v>
      </c>
      <c r="D1252" s="1" t="s">
        <v>27</v>
      </c>
      <c r="E1252" s="1" t="s">
        <v>13</v>
      </c>
      <c r="F1252" s="1" t="s">
        <v>41</v>
      </c>
      <c r="G1252" s="1" t="s">
        <v>25</v>
      </c>
      <c r="H1252">
        <v>4251376</v>
      </c>
      <c r="I1252">
        <v>37945</v>
      </c>
      <c r="J1252">
        <v>3378</v>
      </c>
      <c r="K1252">
        <v>26696</v>
      </c>
      <c r="L1252">
        <f>bbdd_Social_Media_Trends[[#This Row],[Likes]]+bbdd_Social_Media_Trends[[#This Row],[Shares]]+bbdd_Social_Media_Trends[[#This Row],[Comments]]</f>
        <v>68019</v>
      </c>
      <c r="M1252">
        <f>bbdd_Social_Media_Trends[[#This Row],[Interactions]]/bbdd_Social_Media_Trends[[#This Row],[Views]]</f>
        <v>1.5999290582625485E-2</v>
      </c>
      <c r="N1252" s="1" t="s">
        <v>29</v>
      </c>
      <c r="O1252" s="4">
        <f t="shared" si="19"/>
        <v>0</v>
      </c>
    </row>
    <row r="1253" spans="1:15">
      <c r="A1253" s="1" t="s">
        <v>1293</v>
      </c>
      <c r="B1253" s="2">
        <v>44743</v>
      </c>
      <c r="C1253" s="13" t="str">
        <f>TEXT(bbdd_Social_Media_Trends[[#This Row],[Post_Date]],"aaaa-mm")</f>
        <v>2022-07</v>
      </c>
      <c r="D1253" s="1" t="s">
        <v>27</v>
      </c>
      <c r="E1253" s="1" t="s">
        <v>13</v>
      </c>
      <c r="F1253" s="1" t="s">
        <v>47</v>
      </c>
      <c r="G1253" s="1" t="s">
        <v>21</v>
      </c>
      <c r="H1253">
        <v>1358058</v>
      </c>
      <c r="I1253">
        <v>300720</v>
      </c>
      <c r="J1253">
        <v>59766</v>
      </c>
      <c r="K1253">
        <v>43145</v>
      </c>
      <c r="L1253">
        <f>bbdd_Social_Media_Trends[[#This Row],[Likes]]+bbdd_Social_Media_Trends[[#This Row],[Shares]]+bbdd_Social_Media_Trends[[#This Row],[Comments]]</f>
        <v>403631</v>
      </c>
      <c r="M1253">
        <f>bbdd_Social_Media_Trends[[#This Row],[Interactions]]/bbdd_Social_Media_Trends[[#This Row],[Views]]</f>
        <v>0.29721190111173457</v>
      </c>
      <c r="N1253" s="1" t="s">
        <v>22</v>
      </c>
      <c r="O1253" s="4">
        <f t="shared" si="19"/>
        <v>0</v>
      </c>
    </row>
    <row r="1254" spans="1:15" hidden="1">
      <c r="A1254" s="1" t="s">
        <v>1294</v>
      </c>
      <c r="B1254" s="2">
        <v>44988</v>
      </c>
      <c r="C1254" s="13" t="str">
        <f>TEXT(bbdd_Social_Media_Trends[[#This Row],[Post_Date]],"aaaa-mm")</f>
        <v>2023-03</v>
      </c>
      <c r="D1254" s="1" t="s">
        <v>12</v>
      </c>
      <c r="E1254" s="1" t="s">
        <v>57</v>
      </c>
      <c r="F1254" s="1" t="s">
        <v>36</v>
      </c>
      <c r="G1254" s="1" t="s">
        <v>21</v>
      </c>
      <c r="H1254">
        <v>2606224</v>
      </c>
      <c r="I1254">
        <v>69943</v>
      </c>
      <c r="J1254">
        <v>67574</v>
      </c>
      <c r="K1254">
        <v>13284</v>
      </c>
      <c r="L1254">
        <f>bbdd_Social_Media_Trends[[#This Row],[Likes]]+bbdd_Social_Media_Trends[[#This Row],[Shares]]+bbdd_Social_Media_Trends[[#This Row],[Comments]]</f>
        <v>150801</v>
      </c>
      <c r="M1254">
        <f>bbdd_Social_Media_Trends[[#This Row],[Interactions]]/bbdd_Social_Media_Trends[[#This Row],[Views]]</f>
        <v>5.7861872195175856E-2</v>
      </c>
      <c r="N1254" s="1" t="s">
        <v>22</v>
      </c>
      <c r="O1254" s="4">
        <f t="shared" si="19"/>
        <v>0</v>
      </c>
    </row>
    <row r="1255" spans="1:15" hidden="1">
      <c r="A1255" s="1" t="s">
        <v>1295</v>
      </c>
      <c r="B1255" s="2">
        <v>44948</v>
      </c>
      <c r="C1255" s="13" t="str">
        <f>TEXT(bbdd_Social_Media_Trends[[#This Row],[Post_Date]],"aaaa-mm")</f>
        <v>2023-01</v>
      </c>
      <c r="D1255" s="1" t="s">
        <v>18</v>
      </c>
      <c r="E1255" s="1" t="s">
        <v>49</v>
      </c>
      <c r="F1255" s="1" t="s">
        <v>14</v>
      </c>
      <c r="G1255" s="1" t="s">
        <v>25</v>
      </c>
      <c r="H1255">
        <v>3442475</v>
      </c>
      <c r="I1255">
        <v>429165</v>
      </c>
      <c r="J1255">
        <v>1181</v>
      </c>
      <c r="K1255">
        <v>16421</v>
      </c>
      <c r="L1255">
        <f>bbdd_Social_Media_Trends[[#This Row],[Likes]]+bbdd_Social_Media_Trends[[#This Row],[Shares]]+bbdd_Social_Media_Trends[[#This Row],[Comments]]</f>
        <v>446767</v>
      </c>
      <c r="M1255">
        <f>bbdd_Social_Media_Trends[[#This Row],[Interactions]]/bbdd_Social_Media_Trends[[#This Row],[Views]]</f>
        <v>0.12978075367286618</v>
      </c>
      <c r="N1255" s="1" t="s">
        <v>22</v>
      </c>
      <c r="O1255" s="4">
        <f t="shared" si="19"/>
        <v>0</v>
      </c>
    </row>
    <row r="1256" spans="1:15" hidden="1">
      <c r="A1256" s="1" t="s">
        <v>1296</v>
      </c>
      <c r="B1256" s="2">
        <v>45253</v>
      </c>
      <c r="C1256" s="13" t="str">
        <f>TEXT(bbdd_Social_Media_Trends[[#This Row],[Post_Date]],"aaaa-mm")</f>
        <v>2023-11</v>
      </c>
      <c r="D1256" s="1" t="s">
        <v>24</v>
      </c>
      <c r="E1256" s="1" t="s">
        <v>31</v>
      </c>
      <c r="F1256" s="1" t="s">
        <v>41</v>
      </c>
      <c r="G1256" s="1" t="s">
        <v>28</v>
      </c>
      <c r="H1256">
        <v>3909627</v>
      </c>
      <c r="I1256">
        <v>162796</v>
      </c>
      <c r="J1256">
        <v>63419</v>
      </c>
      <c r="K1256">
        <v>5547</v>
      </c>
      <c r="L1256">
        <f>bbdd_Social_Media_Trends[[#This Row],[Likes]]+bbdd_Social_Media_Trends[[#This Row],[Shares]]+bbdd_Social_Media_Trends[[#This Row],[Comments]]</f>
        <v>231762</v>
      </c>
      <c r="M1256">
        <f>bbdd_Social_Media_Trends[[#This Row],[Interactions]]/bbdd_Social_Media_Trends[[#This Row],[Views]]</f>
        <v>5.927982388089708E-2</v>
      </c>
      <c r="N1256" s="1" t="s">
        <v>16</v>
      </c>
      <c r="O1256" s="4">
        <f t="shared" si="19"/>
        <v>0</v>
      </c>
    </row>
    <row r="1257" spans="1:15">
      <c r="A1257" s="1" t="s">
        <v>1297</v>
      </c>
      <c r="B1257" s="2">
        <v>44725</v>
      </c>
      <c r="C1257" s="13" t="str">
        <f>TEXT(bbdd_Social_Media_Trends[[#This Row],[Post_Date]],"aaaa-mm")</f>
        <v>2022-06</v>
      </c>
      <c r="D1257" s="1" t="s">
        <v>27</v>
      </c>
      <c r="E1257" s="1" t="s">
        <v>19</v>
      </c>
      <c r="F1257" s="1" t="s">
        <v>32</v>
      </c>
      <c r="G1257" s="1" t="s">
        <v>44</v>
      </c>
      <c r="H1257">
        <v>4022893</v>
      </c>
      <c r="I1257">
        <v>120768</v>
      </c>
      <c r="J1257">
        <v>54001</v>
      </c>
      <c r="K1257">
        <v>43214</v>
      </c>
      <c r="L1257">
        <f>bbdd_Social_Media_Trends[[#This Row],[Likes]]+bbdd_Social_Media_Trends[[#This Row],[Shares]]+bbdd_Social_Media_Trends[[#This Row],[Comments]]</f>
        <v>217983</v>
      </c>
      <c r="M1257">
        <f>bbdd_Social_Media_Trends[[#This Row],[Interactions]]/bbdd_Social_Media_Trends[[#This Row],[Views]]</f>
        <v>5.4185632081191322E-2</v>
      </c>
      <c r="N1257" s="1" t="s">
        <v>22</v>
      </c>
      <c r="O1257" s="4">
        <f t="shared" si="19"/>
        <v>0</v>
      </c>
    </row>
    <row r="1258" spans="1:15" hidden="1">
      <c r="A1258" s="1" t="s">
        <v>1298</v>
      </c>
      <c r="B1258" s="2">
        <v>45207</v>
      </c>
      <c r="C1258" s="13" t="str">
        <f>TEXT(bbdd_Social_Media_Trends[[#This Row],[Post_Date]],"aaaa-mm")</f>
        <v>2023-10</v>
      </c>
      <c r="D1258" s="1" t="s">
        <v>12</v>
      </c>
      <c r="E1258" s="1" t="s">
        <v>52</v>
      </c>
      <c r="F1258" s="1" t="s">
        <v>41</v>
      </c>
      <c r="G1258" s="1" t="s">
        <v>50</v>
      </c>
      <c r="H1258">
        <v>2288198</v>
      </c>
      <c r="I1258">
        <v>160224</v>
      </c>
      <c r="J1258">
        <v>63631</v>
      </c>
      <c r="K1258">
        <v>2779</v>
      </c>
      <c r="L1258">
        <f>bbdd_Social_Media_Trends[[#This Row],[Likes]]+bbdd_Social_Media_Trends[[#This Row],[Shares]]+bbdd_Social_Media_Trends[[#This Row],[Comments]]</f>
        <v>226634</v>
      </c>
      <c r="M1258">
        <f>bbdd_Social_Media_Trends[[#This Row],[Interactions]]/bbdd_Social_Media_Trends[[#This Row],[Views]]</f>
        <v>9.9044750497990122E-2</v>
      </c>
      <c r="N1258" s="1" t="s">
        <v>16</v>
      </c>
      <c r="O1258" s="4">
        <f t="shared" si="19"/>
        <v>0</v>
      </c>
    </row>
    <row r="1259" spans="1:15">
      <c r="A1259" s="1" t="s">
        <v>1299</v>
      </c>
      <c r="B1259" s="2">
        <v>44572</v>
      </c>
      <c r="C1259" s="13" t="str">
        <f>TEXT(bbdd_Social_Media_Trends[[#This Row],[Post_Date]],"aaaa-mm")</f>
        <v>2022-01</v>
      </c>
      <c r="D1259" s="1" t="s">
        <v>27</v>
      </c>
      <c r="E1259" s="1" t="s">
        <v>59</v>
      </c>
      <c r="F1259" s="1" t="s">
        <v>32</v>
      </c>
      <c r="G1259" s="1" t="s">
        <v>44</v>
      </c>
      <c r="H1259">
        <v>1707547</v>
      </c>
      <c r="I1259">
        <v>468293</v>
      </c>
      <c r="J1259">
        <v>62396</v>
      </c>
      <c r="K1259">
        <v>41097</v>
      </c>
      <c r="L1259">
        <f>bbdd_Social_Media_Trends[[#This Row],[Likes]]+bbdd_Social_Media_Trends[[#This Row],[Shares]]+bbdd_Social_Media_Trends[[#This Row],[Comments]]</f>
        <v>571786</v>
      </c>
      <c r="M1259">
        <f>bbdd_Social_Media_Trends[[#This Row],[Interactions]]/bbdd_Social_Media_Trends[[#This Row],[Views]]</f>
        <v>0.3348581327483226</v>
      </c>
      <c r="N1259" s="1" t="s">
        <v>22</v>
      </c>
      <c r="O1259" s="4">
        <f t="shared" si="19"/>
        <v>0</v>
      </c>
    </row>
    <row r="1260" spans="1:15" hidden="1">
      <c r="A1260" s="1" t="s">
        <v>1300</v>
      </c>
      <c r="B1260" s="2">
        <v>45027</v>
      </c>
      <c r="C1260" s="13" t="str">
        <f>TEXT(bbdd_Social_Media_Trends[[#This Row],[Post_Date]],"aaaa-mm")</f>
        <v>2023-04</v>
      </c>
      <c r="D1260" s="1" t="s">
        <v>12</v>
      </c>
      <c r="E1260" s="1" t="s">
        <v>31</v>
      </c>
      <c r="F1260" s="1" t="s">
        <v>47</v>
      </c>
      <c r="G1260" s="1" t="s">
        <v>60</v>
      </c>
      <c r="H1260">
        <v>167982</v>
      </c>
      <c r="I1260">
        <v>473290</v>
      </c>
      <c r="J1260">
        <v>53315</v>
      </c>
      <c r="K1260">
        <v>22117</v>
      </c>
      <c r="L1260">
        <f>bbdd_Social_Media_Trends[[#This Row],[Likes]]+bbdd_Social_Media_Trends[[#This Row],[Shares]]+bbdd_Social_Media_Trends[[#This Row],[Comments]]</f>
        <v>548722</v>
      </c>
      <c r="M1260">
        <f>bbdd_Social_Media_Trends[[#This Row],[Interactions]]/bbdd_Social_Media_Trends[[#This Row],[Views]]</f>
        <v>3.2665523687061708</v>
      </c>
      <c r="N1260" s="1" t="s">
        <v>16</v>
      </c>
      <c r="O1260" s="4">
        <f t="shared" si="19"/>
        <v>0</v>
      </c>
    </row>
    <row r="1261" spans="1:15" hidden="1">
      <c r="A1261" s="1" t="s">
        <v>1301</v>
      </c>
      <c r="B1261" s="2">
        <v>45280</v>
      </c>
      <c r="C1261" s="13" t="str">
        <f>TEXT(bbdd_Social_Media_Trends[[#This Row],[Post_Date]],"aaaa-mm")</f>
        <v>2023-12</v>
      </c>
      <c r="D1261" s="1" t="s">
        <v>24</v>
      </c>
      <c r="E1261" s="1" t="s">
        <v>57</v>
      </c>
      <c r="F1261" s="1" t="s">
        <v>20</v>
      </c>
      <c r="G1261" s="1" t="s">
        <v>21</v>
      </c>
      <c r="H1261">
        <v>1723036</v>
      </c>
      <c r="I1261">
        <v>269685</v>
      </c>
      <c r="J1261">
        <v>15870</v>
      </c>
      <c r="K1261">
        <v>11719</v>
      </c>
      <c r="L1261">
        <f>bbdd_Social_Media_Trends[[#This Row],[Likes]]+bbdd_Social_Media_Trends[[#This Row],[Shares]]+bbdd_Social_Media_Trends[[#This Row],[Comments]]</f>
        <v>297274</v>
      </c>
      <c r="M1261">
        <f>bbdd_Social_Media_Trends[[#This Row],[Interactions]]/bbdd_Social_Media_Trends[[#This Row],[Views]]</f>
        <v>0.17252918685390206</v>
      </c>
      <c r="N1261" s="1" t="s">
        <v>29</v>
      </c>
      <c r="O1261" s="4">
        <f t="shared" si="19"/>
        <v>0</v>
      </c>
    </row>
    <row r="1262" spans="1:15" hidden="1">
      <c r="A1262" s="1" t="s">
        <v>1302</v>
      </c>
      <c r="B1262" s="2">
        <v>44790</v>
      </c>
      <c r="C1262" s="13" t="str">
        <f>TEXT(bbdd_Social_Media_Trends[[#This Row],[Post_Date]],"aaaa-mm")</f>
        <v>2022-08</v>
      </c>
      <c r="D1262" s="1" t="s">
        <v>18</v>
      </c>
      <c r="E1262" s="1" t="s">
        <v>57</v>
      </c>
      <c r="F1262" s="1" t="s">
        <v>14</v>
      </c>
      <c r="G1262" s="1" t="s">
        <v>44</v>
      </c>
      <c r="H1262">
        <v>1368137</v>
      </c>
      <c r="I1262">
        <v>220395</v>
      </c>
      <c r="J1262">
        <v>47904</v>
      </c>
      <c r="K1262">
        <v>42984</v>
      </c>
      <c r="L1262">
        <f>bbdd_Social_Media_Trends[[#This Row],[Likes]]+bbdd_Social_Media_Trends[[#This Row],[Shares]]+bbdd_Social_Media_Trends[[#This Row],[Comments]]</f>
        <v>311283</v>
      </c>
      <c r="M1262">
        <f>bbdd_Social_Media_Trends[[#This Row],[Interactions]]/bbdd_Social_Media_Trends[[#This Row],[Views]]</f>
        <v>0.22752326704123929</v>
      </c>
      <c r="N1262" s="1" t="s">
        <v>29</v>
      </c>
      <c r="O1262" s="4">
        <f t="shared" si="19"/>
        <v>0</v>
      </c>
    </row>
    <row r="1263" spans="1:15" hidden="1">
      <c r="A1263" s="1" t="s">
        <v>1303</v>
      </c>
      <c r="B1263" s="2">
        <v>44886</v>
      </c>
      <c r="C1263" s="13" t="str">
        <f>TEXT(bbdd_Social_Media_Trends[[#This Row],[Post_Date]],"aaaa-mm")</f>
        <v>2022-11</v>
      </c>
      <c r="D1263" s="1" t="s">
        <v>18</v>
      </c>
      <c r="E1263" s="1" t="s">
        <v>35</v>
      </c>
      <c r="F1263" s="1" t="s">
        <v>20</v>
      </c>
      <c r="G1263" s="1" t="s">
        <v>25</v>
      </c>
      <c r="H1263">
        <v>1753723</v>
      </c>
      <c r="I1263">
        <v>413003</v>
      </c>
      <c r="J1263">
        <v>90078</v>
      </c>
      <c r="K1263">
        <v>39688</v>
      </c>
      <c r="L1263">
        <f>bbdd_Social_Media_Trends[[#This Row],[Likes]]+bbdd_Social_Media_Trends[[#This Row],[Shares]]+bbdd_Social_Media_Trends[[#This Row],[Comments]]</f>
        <v>542769</v>
      </c>
      <c r="M1263">
        <f>bbdd_Social_Media_Trends[[#This Row],[Interactions]]/bbdd_Social_Media_Trends[[#This Row],[Views]]</f>
        <v>0.30949528517331415</v>
      </c>
      <c r="N1263" s="1" t="s">
        <v>16</v>
      </c>
      <c r="O1263" s="4">
        <f t="shared" si="19"/>
        <v>0</v>
      </c>
    </row>
    <row r="1264" spans="1:15" hidden="1">
      <c r="A1264" s="1" t="s">
        <v>1304</v>
      </c>
      <c r="B1264" s="2">
        <v>44577</v>
      </c>
      <c r="C1264" s="13" t="str">
        <f>TEXT(bbdd_Social_Media_Trends[[#This Row],[Post_Date]],"aaaa-mm")</f>
        <v>2022-01</v>
      </c>
      <c r="D1264" s="1" t="s">
        <v>24</v>
      </c>
      <c r="E1264" s="1" t="s">
        <v>46</v>
      </c>
      <c r="F1264" s="1" t="s">
        <v>41</v>
      </c>
      <c r="G1264" s="1" t="s">
        <v>60</v>
      </c>
      <c r="H1264">
        <v>4289386</v>
      </c>
      <c r="I1264">
        <v>188014</v>
      </c>
      <c r="J1264">
        <v>39473</v>
      </c>
      <c r="K1264">
        <v>14691</v>
      </c>
      <c r="L1264">
        <f>bbdd_Social_Media_Trends[[#This Row],[Likes]]+bbdd_Social_Media_Trends[[#This Row],[Shares]]+bbdd_Social_Media_Trends[[#This Row],[Comments]]</f>
        <v>242178</v>
      </c>
      <c r="M1264">
        <f>bbdd_Social_Media_Trends[[#This Row],[Interactions]]/bbdd_Social_Media_Trends[[#This Row],[Views]]</f>
        <v>5.6459828982516377E-2</v>
      </c>
      <c r="N1264" s="1" t="s">
        <v>29</v>
      </c>
      <c r="O1264" s="4">
        <f t="shared" si="19"/>
        <v>0</v>
      </c>
    </row>
    <row r="1265" spans="1:15" hidden="1">
      <c r="A1265" s="1" t="s">
        <v>1305</v>
      </c>
      <c r="B1265" s="2">
        <v>45198</v>
      </c>
      <c r="C1265" s="13" t="str">
        <f>TEXT(bbdd_Social_Media_Trends[[#This Row],[Post_Date]],"aaaa-mm")</f>
        <v>2023-09</v>
      </c>
      <c r="D1265" s="1" t="s">
        <v>24</v>
      </c>
      <c r="E1265" s="1" t="s">
        <v>35</v>
      </c>
      <c r="F1265" s="1" t="s">
        <v>14</v>
      </c>
      <c r="G1265" s="1" t="s">
        <v>60</v>
      </c>
      <c r="H1265">
        <v>3356274</v>
      </c>
      <c r="I1265">
        <v>322024</v>
      </c>
      <c r="J1265">
        <v>4474</v>
      </c>
      <c r="K1265">
        <v>33051</v>
      </c>
      <c r="L1265">
        <f>bbdd_Social_Media_Trends[[#This Row],[Likes]]+bbdd_Social_Media_Trends[[#This Row],[Shares]]+bbdd_Social_Media_Trends[[#This Row],[Comments]]</f>
        <v>359549</v>
      </c>
      <c r="M1265">
        <f>bbdd_Social_Media_Trends[[#This Row],[Interactions]]/bbdd_Social_Media_Trends[[#This Row],[Views]]</f>
        <v>0.1071274276176498</v>
      </c>
      <c r="N1265" s="1" t="s">
        <v>16</v>
      </c>
      <c r="O1265" s="4">
        <f t="shared" si="19"/>
        <v>0</v>
      </c>
    </row>
    <row r="1266" spans="1:15" hidden="1">
      <c r="A1266" s="1" t="s">
        <v>1306</v>
      </c>
      <c r="B1266" s="2">
        <v>44894</v>
      </c>
      <c r="C1266" s="13" t="str">
        <f>TEXT(bbdd_Social_Media_Trends[[#This Row],[Post_Date]],"aaaa-mm")</f>
        <v>2022-11</v>
      </c>
      <c r="D1266" s="1" t="s">
        <v>18</v>
      </c>
      <c r="E1266" s="1" t="s">
        <v>31</v>
      </c>
      <c r="F1266" s="1" t="s">
        <v>36</v>
      </c>
      <c r="G1266" s="1" t="s">
        <v>44</v>
      </c>
      <c r="H1266">
        <v>2213124</v>
      </c>
      <c r="I1266">
        <v>480760</v>
      </c>
      <c r="J1266">
        <v>63167</v>
      </c>
      <c r="K1266">
        <v>20082</v>
      </c>
      <c r="L1266">
        <f>bbdd_Social_Media_Trends[[#This Row],[Likes]]+bbdd_Social_Media_Trends[[#This Row],[Shares]]+bbdd_Social_Media_Trends[[#This Row],[Comments]]</f>
        <v>564009</v>
      </c>
      <c r="M1266">
        <f>bbdd_Social_Media_Trends[[#This Row],[Interactions]]/bbdd_Social_Media_Trends[[#This Row],[Views]]</f>
        <v>0.25484744641511275</v>
      </c>
      <c r="N1266" s="1" t="s">
        <v>16</v>
      </c>
      <c r="O1266" s="4">
        <f t="shared" si="19"/>
        <v>0</v>
      </c>
    </row>
    <row r="1267" spans="1:15" hidden="1">
      <c r="A1267" s="1" t="s">
        <v>1307</v>
      </c>
      <c r="B1267" s="2">
        <v>44563</v>
      </c>
      <c r="C1267" s="13" t="str">
        <f>TEXT(bbdd_Social_Media_Trends[[#This Row],[Post_Date]],"aaaa-mm")</f>
        <v>2022-01</v>
      </c>
      <c r="D1267" s="1" t="s">
        <v>12</v>
      </c>
      <c r="E1267" s="1" t="s">
        <v>35</v>
      </c>
      <c r="F1267" s="1" t="s">
        <v>14</v>
      </c>
      <c r="G1267" s="1" t="s">
        <v>50</v>
      </c>
      <c r="H1267">
        <v>1714956</v>
      </c>
      <c r="I1267">
        <v>137707</v>
      </c>
      <c r="J1267">
        <v>28180</v>
      </c>
      <c r="K1267">
        <v>47207</v>
      </c>
      <c r="L1267">
        <f>bbdd_Social_Media_Trends[[#This Row],[Likes]]+bbdd_Social_Media_Trends[[#This Row],[Shares]]+bbdd_Social_Media_Trends[[#This Row],[Comments]]</f>
        <v>213094</v>
      </c>
      <c r="M1267">
        <f>bbdd_Social_Media_Trends[[#This Row],[Interactions]]/bbdd_Social_Media_Trends[[#This Row],[Views]]</f>
        <v>0.12425624913991963</v>
      </c>
      <c r="N1267" s="1" t="s">
        <v>22</v>
      </c>
      <c r="O1267" s="4">
        <f t="shared" si="19"/>
        <v>0</v>
      </c>
    </row>
    <row r="1268" spans="1:15" hidden="1">
      <c r="A1268" s="1" t="s">
        <v>1308</v>
      </c>
      <c r="B1268" s="2">
        <v>44910</v>
      </c>
      <c r="C1268" s="13" t="str">
        <f>TEXT(bbdd_Social_Media_Trends[[#This Row],[Post_Date]],"aaaa-mm")</f>
        <v>2022-12</v>
      </c>
      <c r="D1268" s="1" t="s">
        <v>12</v>
      </c>
      <c r="E1268" s="1" t="s">
        <v>35</v>
      </c>
      <c r="F1268" s="1" t="s">
        <v>20</v>
      </c>
      <c r="G1268" s="1" t="s">
        <v>15</v>
      </c>
      <c r="H1268">
        <v>2347135</v>
      </c>
      <c r="I1268">
        <v>149856</v>
      </c>
      <c r="J1268">
        <v>83261</v>
      </c>
      <c r="K1268">
        <v>13888</v>
      </c>
      <c r="L1268">
        <f>bbdd_Social_Media_Trends[[#This Row],[Likes]]+bbdd_Social_Media_Trends[[#This Row],[Shares]]+bbdd_Social_Media_Trends[[#This Row],[Comments]]</f>
        <v>247005</v>
      </c>
      <c r="M1268">
        <f>bbdd_Social_Media_Trends[[#This Row],[Interactions]]/bbdd_Social_Media_Trends[[#This Row],[Views]]</f>
        <v>0.10523680998323488</v>
      </c>
      <c r="N1268" s="1" t="s">
        <v>29</v>
      </c>
      <c r="O1268" s="4">
        <f t="shared" si="19"/>
        <v>0</v>
      </c>
    </row>
    <row r="1269" spans="1:15">
      <c r="A1269" s="1" t="s">
        <v>1309</v>
      </c>
      <c r="B1269" s="2">
        <v>45165</v>
      </c>
      <c r="C1269" s="13" t="str">
        <f>TEXT(bbdd_Social_Media_Trends[[#This Row],[Post_Date]],"aaaa-mm")</f>
        <v>2023-08</v>
      </c>
      <c r="D1269" s="1" t="s">
        <v>27</v>
      </c>
      <c r="E1269" s="1" t="s">
        <v>57</v>
      </c>
      <c r="F1269" s="1" t="s">
        <v>47</v>
      </c>
      <c r="G1269" s="1" t="s">
        <v>50</v>
      </c>
      <c r="H1269">
        <v>3849864</v>
      </c>
      <c r="I1269">
        <v>429897</v>
      </c>
      <c r="J1269">
        <v>10666</v>
      </c>
      <c r="K1269">
        <v>23842</v>
      </c>
      <c r="L1269">
        <f>bbdd_Social_Media_Trends[[#This Row],[Likes]]+bbdd_Social_Media_Trends[[#This Row],[Shares]]+bbdd_Social_Media_Trends[[#This Row],[Comments]]</f>
        <v>464405</v>
      </c>
      <c r="M1269">
        <f>bbdd_Social_Media_Trends[[#This Row],[Interactions]]/bbdd_Social_Media_Trends[[#This Row],[Views]]</f>
        <v>0.12062893650269205</v>
      </c>
      <c r="N1269" s="1" t="s">
        <v>22</v>
      </c>
      <c r="O1269" s="4">
        <f t="shared" si="19"/>
        <v>0</v>
      </c>
    </row>
    <row r="1270" spans="1:15" hidden="1">
      <c r="A1270" s="1" t="s">
        <v>1310</v>
      </c>
      <c r="B1270" s="2">
        <v>44909</v>
      </c>
      <c r="C1270" s="13" t="str">
        <f>TEXT(bbdd_Social_Media_Trends[[#This Row],[Post_Date]],"aaaa-mm")</f>
        <v>2022-12</v>
      </c>
      <c r="D1270" s="1" t="s">
        <v>12</v>
      </c>
      <c r="E1270" s="1" t="s">
        <v>52</v>
      </c>
      <c r="F1270" s="1" t="s">
        <v>20</v>
      </c>
      <c r="G1270" s="1" t="s">
        <v>60</v>
      </c>
      <c r="H1270">
        <v>2458064</v>
      </c>
      <c r="I1270">
        <v>428601</v>
      </c>
      <c r="J1270">
        <v>16411</v>
      </c>
      <c r="K1270">
        <v>12329</v>
      </c>
      <c r="L1270">
        <f>bbdd_Social_Media_Trends[[#This Row],[Likes]]+bbdd_Social_Media_Trends[[#This Row],[Shares]]+bbdd_Social_Media_Trends[[#This Row],[Comments]]</f>
        <v>457341</v>
      </c>
      <c r="M1270">
        <f>bbdd_Social_Media_Trends[[#This Row],[Interactions]]/bbdd_Social_Media_Trends[[#This Row],[Views]]</f>
        <v>0.18605740127189527</v>
      </c>
      <c r="N1270" s="1" t="s">
        <v>22</v>
      </c>
      <c r="O1270" s="4">
        <f t="shared" si="19"/>
        <v>0</v>
      </c>
    </row>
    <row r="1271" spans="1:15" hidden="1">
      <c r="A1271" s="1" t="s">
        <v>1311</v>
      </c>
      <c r="B1271" s="2">
        <v>44782</v>
      </c>
      <c r="C1271" s="13" t="str">
        <f>TEXT(bbdd_Social_Media_Trends[[#This Row],[Post_Date]],"aaaa-mm")</f>
        <v>2022-08</v>
      </c>
      <c r="D1271" s="1" t="s">
        <v>12</v>
      </c>
      <c r="E1271" s="1" t="s">
        <v>59</v>
      </c>
      <c r="F1271" s="1" t="s">
        <v>36</v>
      </c>
      <c r="G1271" s="1" t="s">
        <v>15</v>
      </c>
      <c r="H1271">
        <v>4138951</v>
      </c>
      <c r="I1271">
        <v>356632</v>
      </c>
      <c r="J1271">
        <v>57983</v>
      </c>
      <c r="K1271">
        <v>12027</v>
      </c>
      <c r="L1271">
        <f>bbdd_Social_Media_Trends[[#This Row],[Likes]]+bbdd_Social_Media_Trends[[#This Row],[Shares]]+bbdd_Social_Media_Trends[[#This Row],[Comments]]</f>
        <v>426642</v>
      </c>
      <c r="M1271">
        <f>bbdd_Social_Media_Trends[[#This Row],[Interactions]]/bbdd_Social_Media_Trends[[#This Row],[Views]]</f>
        <v>0.10307974170266813</v>
      </c>
      <c r="N1271" s="1" t="s">
        <v>16</v>
      </c>
      <c r="O1271" s="4">
        <f t="shared" si="19"/>
        <v>0</v>
      </c>
    </row>
    <row r="1272" spans="1:15" hidden="1">
      <c r="A1272" s="1" t="s">
        <v>1312</v>
      </c>
      <c r="B1272" s="2">
        <v>45042</v>
      </c>
      <c r="C1272" s="13" t="str">
        <f>TEXT(bbdd_Social_Media_Trends[[#This Row],[Post_Date]],"aaaa-mm")</f>
        <v>2023-04</v>
      </c>
      <c r="D1272" s="1" t="s">
        <v>24</v>
      </c>
      <c r="E1272" s="1" t="s">
        <v>57</v>
      </c>
      <c r="F1272" s="1" t="s">
        <v>47</v>
      </c>
      <c r="G1272" s="1" t="s">
        <v>60</v>
      </c>
      <c r="H1272">
        <v>786091</v>
      </c>
      <c r="I1272">
        <v>115476</v>
      </c>
      <c r="J1272">
        <v>45804</v>
      </c>
      <c r="K1272">
        <v>33532</v>
      </c>
      <c r="L1272">
        <f>bbdd_Social_Media_Trends[[#This Row],[Likes]]+bbdd_Social_Media_Trends[[#This Row],[Shares]]+bbdd_Social_Media_Trends[[#This Row],[Comments]]</f>
        <v>194812</v>
      </c>
      <c r="M1272">
        <f>bbdd_Social_Media_Trends[[#This Row],[Interactions]]/bbdd_Social_Media_Trends[[#This Row],[Views]]</f>
        <v>0.24782372524300622</v>
      </c>
      <c r="N1272" s="1" t="s">
        <v>29</v>
      </c>
      <c r="O1272" s="4">
        <f t="shared" si="19"/>
        <v>0</v>
      </c>
    </row>
    <row r="1273" spans="1:15" hidden="1">
      <c r="A1273" s="1" t="s">
        <v>1313</v>
      </c>
      <c r="B1273" s="2">
        <v>45264</v>
      </c>
      <c r="C1273" s="13" t="str">
        <f>TEXT(bbdd_Social_Media_Trends[[#This Row],[Post_Date]],"aaaa-mm")</f>
        <v>2023-12</v>
      </c>
      <c r="D1273" s="1" t="s">
        <v>18</v>
      </c>
      <c r="E1273" s="1" t="s">
        <v>35</v>
      </c>
      <c r="F1273" s="1" t="s">
        <v>36</v>
      </c>
      <c r="G1273" s="1" t="s">
        <v>28</v>
      </c>
      <c r="H1273">
        <v>2428341</v>
      </c>
      <c r="I1273">
        <v>178208</v>
      </c>
      <c r="J1273">
        <v>2717</v>
      </c>
      <c r="K1273">
        <v>10620</v>
      </c>
      <c r="L1273">
        <f>bbdd_Social_Media_Trends[[#This Row],[Likes]]+bbdd_Social_Media_Trends[[#This Row],[Shares]]+bbdd_Social_Media_Trends[[#This Row],[Comments]]</f>
        <v>191545</v>
      </c>
      <c r="M1273">
        <f>bbdd_Social_Media_Trends[[#This Row],[Interactions]]/bbdd_Social_Media_Trends[[#This Row],[Views]]</f>
        <v>7.8878954809065122E-2</v>
      </c>
      <c r="N1273" s="1" t="s">
        <v>16</v>
      </c>
      <c r="O1273" s="4">
        <f t="shared" si="19"/>
        <v>0</v>
      </c>
    </row>
    <row r="1274" spans="1:15" hidden="1">
      <c r="A1274" s="1" t="s">
        <v>1314</v>
      </c>
      <c r="B1274" s="2">
        <v>44749</v>
      </c>
      <c r="C1274" s="13" t="str">
        <f>TEXT(bbdd_Social_Media_Trends[[#This Row],[Post_Date]],"aaaa-mm")</f>
        <v>2022-07</v>
      </c>
      <c r="D1274" s="1" t="s">
        <v>18</v>
      </c>
      <c r="E1274" s="1" t="s">
        <v>46</v>
      </c>
      <c r="F1274" s="1" t="s">
        <v>47</v>
      </c>
      <c r="G1274" s="1" t="s">
        <v>28</v>
      </c>
      <c r="H1274">
        <v>1934060</v>
      </c>
      <c r="I1274">
        <v>55050</v>
      </c>
      <c r="J1274">
        <v>41483</v>
      </c>
      <c r="K1274">
        <v>39848</v>
      </c>
      <c r="L1274">
        <f>bbdd_Social_Media_Trends[[#This Row],[Likes]]+bbdd_Social_Media_Trends[[#This Row],[Shares]]+bbdd_Social_Media_Trends[[#This Row],[Comments]]</f>
        <v>136381</v>
      </c>
      <c r="M1274">
        <f>bbdd_Social_Media_Trends[[#This Row],[Interactions]]/bbdd_Social_Media_Trends[[#This Row],[Views]]</f>
        <v>7.0515392490408779E-2</v>
      </c>
      <c r="N1274" s="1" t="s">
        <v>22</v>
      </c>
      <c r="O1274" s="4">
        <f t="shared" si="19"/>
        <v>0</v>
      </c>
    </row>
    <row r="1275" spans="1:15">
      <c r="A1275" s="1" t="s">
        <v>1315</v>
      </c>
      <c r="B1275" s="2">
        <v>44668</v>
      </c>
      <c r="C1275" s="13" t="str">
        <f>TEXT(bbdd_Social_Media_Trends[[#This Row],[Post_Date]],"aaaa-mm")</f>
        <v>2022-04</v>
      </c>
      <c r="D1275" s="1" t="s">
        <v>27</v>
      </c>
      <c r="E1275" s="1" t="s">
        <v>35</v>
      </c>
      <c r="F1275" s="1" t="s">
        <v>41</v>
      </c>
      <c r="G1275" s="1" t="s">
        <v>15</v>
      </c>
      <c r="H1275">
        <v>3328075</v>
      </c>
      <c r="I1275">
        <v>305353</v>
      </c>
      <c r="J1275">
        <v>8424</v>
      </c>
      <c r="K1275">
        <v>46784</v>
      </c>
      <c r="L1275">
        <f>bbdd_Social_Media_Trends[[#This Row],[Likes]]+bbdd_Social_Media_Trends[[#This Row],[Shares]]+bbdd_Social_Media_Trends[[#This Row],[Comments]]</f>
        <v>360561</v>
      </c>
      <c r="M1275">
        <f>bbdd_Social_Media_Trends[[#This Row],[Interactions]]/bbdd_Social_Media_Trends[[#This Row],[Views]]</f>
        <v>0.108339205096039</v>
      </c>
      <c r="N1275" s="1" t="s">
        <v>22</v>
      </c>
      <c r="O1275" s="4">
        <f t="shared" si="19"/>
        <v>0</v>
      </c>
    </row>
    <row r="1276" spans="1:15" hidden="1">
      <c r="A1276" s="1" t="s">
        <v>1316</v>
      </c>
      <c r="B1276" s="2">
        <v>45028</v>
      </c>
      <c r="C1276" s="13" t="str">
        <f>TEXT(bbdd_Social_Media_Trends[[#This Row],[Post_Date]],"aaaa-mm")</f>
        <v>2023-04</v>
      </c>
      <c r="D1276" s="1" t="s">
        <v>18</v>
      </c>
      <c r="E1276" s="1" t="s">
        <v>13</v>
      </c>
      <c r="F1276" s="1" t="s">
        <v>20</v>
      </c>
      <c r="G1276" s="1" t="s">
        <v>21</v>
      </c>
      <c r="H1276">
        <v>4618662</v>
      </c>
      <c r="I1276">
        <v>1774</v>
      </c>
      <c r="J1276">
        <v>38568</v>
      </c>
      <c r="K1276">
        <v>31300</v>
      </c>
      <c r="L1276">
        <f>bbdd_Social_Media_Trends[[#This Row],[Likes]]+bbdd_Social_Media_Trends[[#This Row],[Shares]]+bbdd_Social_Media_Trends[[#This Row],[Comments]]</f>
        <v>71642</v>
      </c>
      <c r="M1276">
        <f>bbdd_Social_Media_Trends[[#This Row],[Interactions]]/bbdd_Social_Media_Trends[[#This Row],[Views]]</f>
        <v>1.5511418674932264E-2</v>
      </c>
      <c r="N1276" s="1" t="s">
        <v>29</v>
      </c>
      <c r="O1276" s="4">
        <f t="shared" si="19"/>
        <v>0</v>
      </c>
    </row>
    <row r="1277" spans="1:15">
      <c r="A1277" s="1" t="s">
        <v>1317</v>
      </c>
      <c r="B1277" s="2">
        <v>44905</v>
      </c>
      <c r="C1277" s="13" t="str">
        <f>TEXT(bbdd_Social_Media_Trends[[#This Row],[Post_Date]],"aaaa-mm")</f>
        <v>2022-12</v>
      </c>
      <c r="D1277" s="1" t="s">
        <v>27</v>
      </c>
      <c r="E1277" s="1" t="s">
        <v>19</v>
      </c>
      <c r="F1277" s="1" t="s">
        <v>14</v>
      </c>
      <c r="G1277" s="1" t="s">
        <v>25</v>
      </c>
      <c r="H1277">
        <v>2637799</v>
      </c>
      <c r="I1277">
        <v>128740</v>
      </c>
      <c r="J1277">
        <v>47263</v>
      </c>
      <c r="K1277">
        <v>25381</v>
      </c>
      <c r="L1277">
        <f>bbdd_Social_Media_Trends[[#This Row],[Likes]]+bbdd_Social_Media_Trends[[#This Row],[Shares]]+bbdd_Social_Media_Trends[[#This Row],[Comments]]</f>
        <v>201384</v>
      </c>
      <c r="M1277">
        <f>bbdd_Social_Media_Trends[[#This Row],[Interactions]]/bbdd_Social_Media_Trends[[#This Row],[Views]]</f>
        <v>7.6345468324159643E-2</v>
      </c>
      <c r="N1277" s="1" t="s">
        <v>29</v>
      </c>
      <c r="O1277" s="4">
        <f t="shared" si="19"/>
        <v>0</v>
      </c>
    </row>
    <row r="1278" spans="1:15" hidden="1">
      <c r="A1278" s="1" t="s">
        <v>1318</v>
      </c>
      <c r="B1278" s="2">
        <v>44799</v>
      </c>
      <c r="C1278" s="13" t="str">
        <f>TEXT(bbdd_Social_Media_Trends[[#This Row],[Post_Date]],"aaaa-mm")</f>
        <v>2022-08</v>
      </c>
      <c r="D1278" s="1" t="s">
        <v>24</v>
      </c>
      <c r="E1278" s="1" t="s">
        <v>49</v>
      </c>
      <c r="F1278" s="1" t="s">
        <v>32</v>
      </c>
      <c r="G1278" s="1" t="s">
        <v>37</v>
      </c>
      <c r="H1278">
        <v>1021175</v>
      </c>
      <c r="I1278">
        <v>427434</v>
      </c>
      <c r="J1278">
        <v>92929</v>
      </c>
      <c r="K1278">
        <v>40158</v>
      </c>
      <c r="L1278">
        <f>bbdd_Social_Media_Trends[[#This Row],[Likes]]+bbdd_Social_Media_Trends[[#This Row],[Shares]]+bbdd_Social_Media_Trends[[#This Row],[Comments]]</f>
        <v>560521</v>
      </c>
      <c r="M1278">
        <f>bbdd_Social_Media_Trends[[#This Row],[Interactions]]/bbdd_Social_Media_Trends[[#This Row],[Views]]</f>
        <v>0.54889808309055743</v>
      </c>
      <c r="N1278" s="1" t="s">
        <v>22</v>
      </c>
      <c r="O1278" s="4">
        <f t="shared" si="19"/>
        <v>0</v>
      </c>
    </row>
    <row r="1279" spans="1:15" hidden="1">
      <c r="A1279" s="1" t="s">
        <v>1319</v>
      </c>
      <c r="B1279" s="2">
        <v>45257</v>
      </c>
      <c r="C1279" s="13" t="str">
        <f>TEXT(bbdd_Social_Media_Trends[[#This Row],[Post_Date]],"aaaa-mm")</f>
        <v>2023-11</v>
      </c>
      <c r="D1279" s="1" t="s">
        <v>18</v>
      </c>
      <c r="E1279" s="1" t="s">
        <v>59</v>
      </c>
      <c r="F1279" s="1" t="s">
        <v>32</v>
      </c>
      <c r="G1279" s="1" t="s">
        <v>21</v>
      </c>
      <c r="H1279">
        <v>136708</v>
      </c>
      <c r="I1279">
        <v>9741</v>
      </c>
      <c r="J1279">
        <v>60279</v>
      </c>
      <c r="K1279">
        <v>1977</v>
      </c>
      <c r="L1279">
        <f>bbdd_Social_Media_Trends[[#This Row],[Likes]]+bbdd_Social_Media_Trends[[#This Row],[Shares]]+bbdd_Social_Media_Trends[[#This Row],[Comments]]</f>
        <v>71997</v>
      </c>
      <c r="M1279">
        <f>bbdd_Social_Media_Trends[[#This Row],[Interactions]]/bbdd_Social_Media_Trends[[#This Row],[Views]]</f>
        <v>0.52664803815431427</v>
      </c>
      <c r="N1279" s="1" t="s">
        <v>22</v>
      </c>
      <c r="O1279" s="4">
        <f t="shared" si="19"/>
        <v>0</v>
      </c>
    </row>
    <row r="1280" spans="1:15" hidden="1">
      <c r="A1280" s="1" t="s">
        <v>1320</v>
      </c>
      <c r="B1280" s="2">
        <v>45200</v>
      </c>
      <c r="C1280" s="13" t="str">
        <f>TEXT(bbdd_Social_Media_Trends[[#This Row],[Post_Date]],"aaaa-mm")</f>
        <v>2023-10</v>
      </c>
      <c r="D1280" s="1" t="s">
        <v>12</v>
      </c>
      <c r="E1280" s="1" t="s">
        <v>57</v>
      </c>
      <c r="F1280" s="1" t="s">
        <v>41</v>
      </c>
      <c r="G1280" s="1" t="s">
        <v>25</v>
      </c>
      <c r="H1280">
        <v>4820047</v>
      </c>
      <c r="I1280">
        <v>240695</v>
      </c>
      <c r="J1280">
        <v>76116</v>
      </c>
      <c r="K1280">
        <v>10533</v>
      </c>
      <c r="L1280">
        <f>bbdd_Social_Media_Trends[[#This Row],[Likes]]+bbdd_Social_Media_Trends[[#This Row],[Shares]]+bbdd_Social_Media_Trends[[#This Row],[Comments]]</f>
        <v>327344</v>
      </c>
      <c r="M1280">
        <f>bbdd_Social_Media_Trends[[#This Row],[Interactions]]/bbdd_Social_Media_Trends[[#This Row],[Views]]</f>
        <v>6.7913030723559337E-2</v>
      </c>
      <c r="N1280" s="1" t="s">
        <v>29</v>
      </c>
      <c r="O1280" s="4">
        <f t="shared" si="19"/>
        <v>0</v>
      </c>
    </row>
    <row r="1281" spans="1:15">
      <c r="A1281" s="1" t="s">
        <v>1321</v>
      </c>
      <c r="B1281" s="2">
        <v>44585</v>
      </c>
      <c r="C1281" s="13" t="str">
        <f>TEXT(bbdd_Social_Media_Trends[[#This Row],[Post_Date]],"aaaa-mm")</f>
        <v>2022-01</v>
      </c>
      <c r="D1281" s="1" t="s">
        <v>27</v>
      </c>
      <c r="E1281" s="1" t="s">
        <v>57</v>
      </c>
      <c r="F1281" s="1" t="s">
        <v>14</v>
      </c>
      <c r="G1281" s="1" t="s">
        <v>50</v>
      </c>
      <c r="H1281">
        <v>1417619</v>
      </c>
      <c r="I1281">
        <v>261333</v>
      </c>
      <c r="J1281">
        <v>28832</v>
      </c>
      <c r="K1281">
        <v>33631</v>
      </c>
      <c r="L1281">
        <f>bbdd_Social_Media_Trends[[#This Row],[Likes]]+bbdd_Social_Media_Trends[[#This Row],[Shares]]+bbdd_Social_Media_Trends[[#This Row],[Comments]]</f>
        <v>323796</v>
      </c>
      <c r="M1281">
        <f>bbdd_Social_Media_Trends[[#This Row],[Interactions]]/bbdd_Social_Media_Trends[[#This Row],[Views]]</f>
        <v>0.22840833820652798</v>
      </c>
      <c r="N1281" s="1" t="s">
        <v>22</v>
      </c>
      <c r="O1281" s="4">
        <f t="shared" si="19"/>
        <v>0</v>
      </c>
    </row>
    <row r="1282" spans="1:15" hidden="1">
      <c r="A1282" s="1" t="s">
        <v>1322</v>
      </c>
      <c r="B1282" s="2">
        <v>45228</v>
      </c>
      <c r="C1282" s="13" t="str">
        <f>TEXT(bbdd_Social_Media_Trends[[#This Row],[Post_Date]],"aaaa-mm")</f>
        <v>2023-10</v>
      </c>
      <c r="D1282" s="1" t="s">
        <v>18</v>
      </c>
      <c r="E1282" s="1" t="s">
        <v>13</v>
      </c>
      <c r="F1282" s="1" t="s">
        <v>20</v>
      </c>
      <c r="G1282" s="1" t="s">
        <v>50</v>
      </c>
      <c r="H1282">
        <v>3373662</v>
      </c>
      <c r="I1282">
        <v>127818</v>
      </c>
      <c r="J1282">
        <v>52586</v>
      </c>
      <c r="K1282">
        <v>17121</v>
      </c>
      <c r="L1282">
        <f>bbdd_Social_Media_Trends[[#This Row],[Likes]]+bbdd_Social_Media_Trends[[#This Row],[Shares]]+bbdd_Social_Media_Trends[[#This Row],[Comments]]</f>
        <v>197525</v>
      </c>
      <c r="M1282">
        <f>bbdd_Social_Media_Trends[[#This Row],[Interactions]]/bbdd_Social_Media_Trends[[#This Row],[Views]]</f>
        <v>5.854913740617762E-2</v>
      </c>
      <c r="N1282" s="1" t="s">
        <v>22</v>
      </c>
      <c r="O1282" s="4">
        <f t="shared" ref="O1282:O1345" si="20">IF(ISERROR(VLOOKUP(A1282,A1283:A6280,1,FALSE)),0, 1)</f>
        <v>0</v>
      </c>
    </row>
    <row r="1283" spans="1:15" hidden="1">
      <c r="A1283" s="1" t="s">
        <v>1323</v>
      </c>
      <c r="B1283" s="2">
        <v>45211</v>
      </c>
      <c r="C1283" s="13" t="str">
        <f>TEXT(bbdd_Social_Media_Trends[[#This Row],[Post_Date]],"aaaa-mm")</f>
        <v>2023-10</v>
      </c>
      <c r="D1283" s="1" t="s">
        <v>24</v>
      </c>
      <c r="E1283" s="1" t="s">
        <v>49</v>
      </c>
      <c r="F1283" s="1" t="s">
        <v>41</v>
      </c>
      <c r="G1283" s="1" t="s">
        <v>28</v>
      </c>
      <c r="H1283">
        <v>280264</v>
      </c>
      <c r="I1283">
        <v>24388</v>
      </c>
      <c r="J1283">
        <v>40754</v>
      </c>
      <c r="K1283">
        <v>36005</v>
      </c>
      <c r="L1283">
        <f>bbdd_Social_Media_Trends[[#This Row],[Likes]]+bbdd_Social_Media_Trends[[#This Row],[Shares]]+bbdd_Social_Media_Trends[[#This Row],[Comments]]</f>
        <v>101147</v>
      </c>
      <c r="M1283">
        <f>bbdd_Social_Media_Trends[[#This Row],[Interactions]]/bbdd_Social_Media_Trends[[#This Row],[Views]]</f>
        <v>0.36089900950532355</v>
      </c>
      <c r="N1283" s="1" t="s">
        <v>29</v>
      </c>
      <c r="O1283" s="4">
        <f t="shared" si="20"/>
        <v>0</v>
      </c>
    </row>
    <row r="1284" spans="1:15">
      <c r="A1284" s="1" t="s">
        <v>1324</v>
      </c>
      <c r="B1284" s="2">
        <v>44787</v>
      </c>
      <c r="C1284" s="13" t="str">
        <f>TEXT(bbdd_Social_Media_Trends[[#This Row],[Post_Date]],"aaaa-mm")</f>
        <v>2022-08</v>
      </c>
      <c r="D1284" s="1" t="s">
        <v>27</v>
      </c>
      <c r="E1284" s="1" t="s">
        <v>31</v>
      </c>
      <c r="F1284" s="1" t="s">
        <v>32</v>
      </c>
      <c r="G1284" s="1" t="s">
        <v>25</v>
      </c>
      <c r="H1284">
        <v>1412186</v>
      </c>
      <c r="I1284">
        <v>348080</v>
      </c>
      <c r="J1284">
        <v>24255</v>
      </c>
      <c r="K1284">
        <v>47797</v>
      </c>
      <c r="L1284">
        <f>bbdd_Social_Media_Trends[[#This Row],[Likes]]+bbdd_Social_Media_Trends[[#This Row],[Shares]]+bbdd_Social_Media_Trends[[#This Row],[Comments]]</f>
        <v>420132</v>
      </c>
      <c r="M1284">
        <f>bbdd_Social_Media_Trends[[#This Row],[Interactions]]/bbdd_Social_Media_Trends[[#This Row],[Views]]</f>
        <v>0.29750471963324943</v>
      </c>
      <c r="N1284" s="1" t="s">
        <v>29</v>
      </c>
      <c r="O1284" s="4">
        <f t="shared" si="20"/>
        <v>0</v>
      </c>
    </row>
    <row r="1285" spans="1:15">
      <c r="A1285" s="1" t="s">
        <v>1325</v>
      </c>
      <c r="B1285" s="2">
        <v>45131</v>
      </c>
      <c r="C1285" s="13" t="str">
        <f>TEXT(bbdd_Social_Media_Trends[[#This Row],[Post_Date]],"aaaa-mm")</f>
        <v>2023-07</v>
      </c>
      <c r="D1285" s="1" t="s">
        <v>27</v>
      </c>
      <c r="E1285" s="1" t="s">
        <v>35</v>
      </c>
      <c r="F1285" s="1" t="s">
        <v>41</v>
      </c>
      <c r="G1285" s="1" t="s">
        <v>28</v>
      </c>
      <c r="H1285">
        <v>2440607</v>
      </c>
      <c r="I1285">
        <v>59389</v>
      </c>
      <c r="J1285">
        <v>15997</v>
      </c>
      <c r="K1285">
        <v>21735</v>
      </c>
      <c r="L1285">
        <f>bbdd_Social_Media_Trends[[#This Row],[Likes]]+bbdd_Social_Media_Trends[[#This Row],[Shares]]+bbdd_Social_Media_Trends[[#This Row],[Comments]]</f>
        <v>97121</v>
      </c>
      <c r="M1285">
        <f>bbdd_Social_Media_Trends[[#This Row],[Interactions]]/bbdd_Social_Media_Trends[[#This Row],[Views]]</f>
        <v>3.9793789004128888E-2</v>
      </c>
      <c r="N1285" s="1" t="s">
        <v>29</v>
      </c>
      <c r="O1285" s="4">
        <f t="shared" si="20"/>
        <v>0</v>
      </c>
    </row>
    <row r="1286" spans="1:15">
      <c r="A1286" s="1" t="s">
        <v>1326</v>
      </c>
      <c r="B1286" s="2">
        <v>45003</v>
      </c>
      <c r="C1286" s="13" t="str">
        <f>TEXT(bbdd_Social_Media_Trends[[#This Row],[Post_Date]],"aaaa-mm")</f>
        <v>2023-03</v>
      </c>
      <c r="D1286" s="1" t="s">
        <v>27</v>
      </c>
      <c r="E1286" s="1" t="s">
        <v>49</v>
      </c>
      <c r="F1286" s="1" t="s">
        <v>41</v>
      </c>
      <c r="G1286" s="1" t="s">
        <v>50</v>
      </c>
      <c r="H1286">
        <v>1212383</v>
      </c>
      <c r="I1286">
        <v>134452</v>
      </c>
      <c r="J1286">
        <v>16512</v>
      </c>
      <c r="K1286">
        <v>26744</v>
      </c>
      <c r="L1286">
        <f>bbdd_Social_Media_Trends[[#This Row],[Likes]]+bbdd_Social_Media_Trends[[#This Row],[Shares]]+bbdd_Social_Media_Trends[[#This Row],[Comments]]</f>
        <v>177708</v>
      </c>
      <c r="M1286">
        <f>bbdd_Social_Media_Trends[[#This Row],[Interactions]]/bbdd_Social_Media_Trends[[#This Row],[Views]]</f>
        <v>0.14657744293676173</v>
      </c>
      <c r="N1286" s="1" t="s">
        <v>29</v>
      </c>
      <c r="O1286" s="4">
        <f t="shared" si="20"/>
        <v>0</v>
      </c>
    </row>
    <row r="1287" spans="1:15">
      <c r="A1287" s="1" t="s">
        <v>1327</v>
      </c>
      <c r="B1287" s="2">
        <v>44909</v>
      </c>
      <c r="C1287" s="13" t="str">
        <f>TEXT(bbdd_Social_Media_Trends[[#This Row],[Post_Date]],"aaaa-mm")</f>
        <v>2022-12</v>
      </c>
      <c r="D1287" s="1" t="s">
        <v>27</v>
      </c>
      <c r="E1287" s="1" t="s">
        <v>19</v>
      </c>
      <c r="F1287" s="1" t="s">
        <v>20</v>
      </c>
      <c r="G1287" s="1" t="s">
        <v>21</v>
      </c>
      <c r="H1287">
        <v>2561337</v>
      </c>
      <c r="I1287">
        <v>468506</v>
      </c>
      <c r="J1287">
        <v>33962</v>
      </c>
      <c r="K1287">
        <v>5509</v>
      </c>
      <c r="L1287">
        <f>bbdd_Social_Media_Trends[[#This Row],[Likes]]+bbdd_Social_Media_Trends[[#This Row],[Shares]]+bbdd_Social_Media_Trends[[#This Row],[Comments]]</f>
        <v>507977</v>
      </c>
      <c r="M1287">
        <f>bbdd_Social_Media_Trends[[#This Row],[Interactions]]/bbdd_Social_Media_Trends[[#This Row],[Views]]</f>
        <v>0.19832493732765349</v>
      </c>
      <c r="N1287" s="1" t="s">
        <v>29</v>
      </c>
      <c r="O1287" s="4">
        <f t="shared" si="20"/>
        <v>0</v>
      </c>
    </row>
    <row r="1288" spans="1:15">
      <c r="A1288" s="1" t="s">
        <v>1328</v>
      </c>
      <c r="B1288" s="2">
        <v>45240</v>
      </c>
      <c r="C1288" s="13" t="str">
        <f>TEXT(bbdd_Social_Media_Trends[[#This Row],[Post_Date]],"aaaa-mm")</f>
        <v>2023-11</v>
      </c>
      <c r="D1288" s="1" t="s">
        <v>27</v>
      </c>
      <c r="E1288" s="1" t="s">
        <v>31</v>
      </c>
      <c r="F1288" s="1" t="s">
        <v>32</v>
      </c>
      <c r="G1288" s="1" t="s">
        <v>37</v>
      </c>
      <c r="H1288">
        <v>886874</v>
      </c>
      <c r="I1288">
        <v>374139</v>
      </c>
      <c r="J1288">
        <v>41228</v>
      </c>
      <c r="K1288">
        <v>35296</v>
      </c>
      <c r="L1288">
        <f>bbdd_Social_Media_Trends[[#This Row],[Likes]]+bbdd_Social_Media_Trends[[#This Row],[Shares]]+bbdd_Social_Media_Trends[[#This Row],[Comments]]</f>
        <v>450663</v>
      </c>
      <c r="M1288">
        <f>bbdd_Social_Media_Trends[[#This Row],[Interactions]]/bbdd_Social_Media_Trends[[#This Row],[Views]]</f>
        <v>0.50814771884168441</v>
      </c>
      <c r="N1288" s="1" t="s">
        <v>16</v>
      </c>
      <c r="O1288" s="4">
        <f t="shared" si="20"/>
        <v>0</v>
      </c>
    </row>
    <row r="1289" spans="1:15" hidden="1">
      <c r="A1289" s="1" t="s">
        <v>1329</v>
      </c>
      <c r="B1289" s="2">
        <v>44732</v>
      </c>
      <c r="C1289" s="13" t="str">
        <f>TEXT(bbdd_Social_Media_Trends[[#This Row],[Post_Date]],"aaaa-mm")</f>
        <v>2022-06</v>
      </c>
      <c r="D1289" s="1" t="s">
        <v>12</v>
      </c>
      <c r="E1289" s="1" t="s">
        <v>57</v>
      </c>
      <c r="F1289" s="1" t="s">
        <v>36</v>
      </c>
      <c r="G1289" s="1" t="s">
        <v>25</v>
      </c>
      <c r="H1289">
        <v>1622096</v>
      </c>
      <c r="I1289">
        <v>119815</v>
      </c>
      <c r="J1289">
        <v>41769</v>
      </c>
      <c r="K1289">
        <v>1529</v>
      </c>
      <c r="L1289">
        <f>bbdd_Social_Media_Trends[[#This Row],[Likes]]+bbdd_Social_Media_Trends[[#This Row],[Shares]]+bbdd_Social_Media_Trends[[#This Row],[Comments]]</f>
        <v>163113</v>
      </c>
      <c r="M1289">
        <f>bbdd_Social_Media_Trends[[#This Row],[Interactions]]/bbdd_Social_Media_Trends[[#This Row],[Views]]</f>
        <v>0.1005569337449818</v>
      </c>
      <c r="N1289" s="1" t="s">
        <v>22</v>
      </c>
      <c r="O1289" s="4">
        <f t="shared" si="20"/>
        <v>0</v>
      </c>
    </row>
    <row r="1290" spans="1:15" hidden="1">
      <c r="A1290" s="1" t="s">
        <v>1330</v>
      </c>
      <c r="B1290" s="2">
        <v>45263</v>
      </c>
      <c r="C1290" s="13" t="str">
        <f>TEXT(bbdd_Social_Media_Trends[[#This Row],[Post_Date]],"aaaa-mm")</f>
        <v>2023-12</v>
      </c>
      <c r="D1290" s="1" t="s">
        <v>18</v>
      </c>
      <c r="E1290" s="1" t="s">
        <v>39</v>
      </c>
      <c r="F1290" s="1" t="s">
        <v>32</v>
      </c>
      <c r="G1290" s="1" t="s">
        <v>25</v>
      </c>
      <c r="H1290">
        <v>946358</v>
      </c>
      <c r="I1290">
        <v>304294</v>
      </c>
      <c r="J1290">
        <v>25948</v>
      </c>
      <c r="K1290">
        <v>35055</v>
      </c>
      <c r="L1290">
        <f>bbdd_Social_Media_Trends[[#This Row],[Likes]]+bbdd_Social_Media_Trends[[#This Row],[Shares]]+bbdd_Social_Media_Trends[[#This Row],[Comments]]</f>
        <v>365297</v>
      </c>
      <c r="M1290">
        <f>bbdd_Social_Media_Trends[[#This Row],[Interactions]]/bbdd_Social_Media_Trends[[#This Row],[Views]]</f>
        <v>0.38600297139137618</v>
      </c>
      <c r="N1290" s="1" t="s">
        <v>29</v>
      </c>
      <c r="O1290" s="4">
        <f t="shared" si="20"/>
        <v>0</v>
      </c>
    </row>
    <row r="1291" spans="1:15" hidden="1">
      <c r="A1291" s="1" t="s">
        <v>1331</v>
      </c>
      <c r="B1291" s="2">
        <v>44737</v>
      </c>
      <c r="C1291" s="13" t="str">
        <f>TEXT(bbdd_Social_Media_Trends[[#This Row],[Post_Date]],"aaaa-mm")</f>
        <v>2022-06</v>
      </c>
      <c r="D1291" s="1" t="s">
        <v>24</v>
      </c>
      <c r="E1291" s="1" t="s">
        <v>46</v>
      </c>
      <c r="F1291" s="1" t="s">
        <v>14</v>
      </c>
      <c r="G1291" s="1" t="s">
        <v>44</v>
      </c>
      <c r="H1291">
        <v>4119667</v>
      </c>
      <c r="I1291">
        <v>242655</v>
      </c>
      <c r="J1291">
        <v>41085</v>
      </c>
      <c r="K1291">
        <v>3854</v>
      </c>
      <c r="L1291">
        <f>bbdd_Social_Media_Trends[[#This Row],[Likes]]+bbdd_Social_Media_Trends[[#This Row],[Shares]]+bbdd_Social_Media_Trends[[#This Row],[Comments]]</f>
        <v>287594</v>
      </c>
      <c r="M1291">
        <f>bbdd_Social_Media_Trends[[#This Row],[Interactions]]/bbdd_Social_Media_Trends[[#This Row],[Views]]</f>
        <v>6.9810011343149819E-2</v>
      </c>
      <c r="N1291" s="1" t="s">
        <v>16</v>
      </c>
      <c r="O1291" s="4">
        <f t="shared" si="20"/>
        <v>0</v>
      </c>
    </row>
    <row r="1292" spans="1:15" hidden="1">
      <c r="A1292" s="1" t="s">
        <v>1332</v>
      </c>
      <c r="B1292" s="2">
        <v>44614</v>
      </c>
      <c r="C1292" s="13" t="str">
        <f>TEXT(bbdd_Social_Media_Trends[[#This Row],[Post_Date]],"aaaa-mm")</f>
        <v>2022-02</v>
      </c>
      <c r="D1292" s="1" t="s">
        <v>12</v>
      </c>
      <c r="E1292" s="1" t="s">
        <v>19</v>
      </c>
      <c r="F1292" s="1" t="s">
        <v>32</v>
      </c>
      <c r="G1292" s="1" t="s">
        <v>60</v>
      </c>
      <c r="H1292">
        <v>3974573</v>
      </c>
      <c r="I1292">
        <v>400911</v>
      </c>
      <c r="J1292">
        <v>46622</v>
      </c>
      <c r="K1292">
        <v>18136</v>
      </c>
      <c r="L1292">
        <f>bbdd_Social_Media_Trends[[#This Row],[Likes]]+bbdd_Social_Media_Trends[[#This Row],[Shares]]+bbdd_Social_Media_Trends[[#This Row],[Comments]]</f>
        <v>465669</v>
      </c>
      <c r="M1292">
        <f>bbdd_Social_Media_Trends[[#This Row],[Interactions]]/bbdd_Social_Media_Trends[[#This Row],[Views]]</f>
        <v>0.11716201966852792</v>
      </c>
      <c r="N1292" s="1" t="s">
        <v>29</v>
      </c>
      <c r="O1292" s="4">
        <f t="shared" si="20"/>
        <v>0</v>
      </c>
    </row>
    <row r="1293" spans="1:15">
      <c r="A1293" s="1" t="s">
        <v>1333</v>
      </c>
      <c r="B1293" s="2">
        <v>44762</v>
      </c>
      <c r="C1293" s="13" t="str">
        <f>TEXT(bbdd_Social_Media_Trends[[#This Row],[Post_Date]],"aaaa-mm")</f>
        <v>2022-07</v>
      </c>
      <c r="D1293" s="1" t="s">
        <v>27</v>
      </c>
      <c r="E1293" s="1" t="s">
        <v>13</v>
      </c>
      <c r="F1293" s="1" t="s">
        <v>32</v>
      </c>
      <c r="G1293" s="1" t="s">
        <v>21</v>
      </c>
      <c r="H1293">
        <v>2764814</v>
      </c>
      <c r="I1293">
        <v>67913</v>
      </c>
      <c r="J1293">
        <v>48844</v>
      </c>
      <c r="K1293">
        <v>32596</v>
      </c>
      <c r="L1293">
        <f>bbdd_Social_Media_Trends[[#This Row],[Likes]]+bbdd_Social_Media_Trends[[#This Row],[Shares]]+bbdd_Social_Media_Trends[[#This Row],[Comments]]</f>
        <v>149353</v>
      </c>
      <c r="M1293">
        <f>bbdd_Social_Media_Trends[[#This Row],[Interactions]]/bbdd_Social_Media_Trends[[#This Row],[Views]]</f>
        <v>5.4019185377388861E-2</v>
      </c>
      <c r="N1293" s="1" t="s">
        <v>29</v>
      </c>
      <c r="O1293" s="4">
        <f t="shared" si="20"/>
        <v>0</v>
      </c>
    </row>
    <row r="1294" spans="1:15" hidden="1">
      <c r="A1294" s="1" t="s">
        <v>1334</v>
      </c>
      <c r="B1294" s="2">
        <v>44973</v>
      </c>
      <c r="C1294" s="13" t="str">
        <f>TEXT(bbdd_Social_Media_Trends[[#This Row],[Post_Date]],"aaaa-mm")</f>
        <v>2023-02</v>
      </c>
      <c r="D1294" s="1" t="s">
        <v>18</v>
      </c>
      <c r="E1294" s="1" t="s">
        <v>31</v>
      </c>
      <c r="F1294" s="1" t="s">
        <v>32</v>
      </c>
      <c r="G1294" s="1" t="s">
        <v>50</v>
      </c>
      <c r="H1294">
        <v>3105914</v>
      </c>
      <c r="I1294">
        <v>310842</v>
      </c>
      <c r="J1294">
        <v>86059</v>
      </c>
      <c r="K1294">
        <v>25445</v>
      </c>
      <c r="L1294">
        <f>bbdd_Social_Media_Trends[[#This Row],[Likes]]+bbdd_Social_Media_Trends[[#This Row],[Shares]]+bbdd_Social_Media_Trends[[#This Row],[Comments]]</f>
        <v>422346</v>
      </c>
      <c r="M1294">
        <f>bbdd_Social_Media_Trends[[#This Row],[Interactions]]/bbdd_Social_Media_Trends[[#This Row],[Views]]</f>
        <v>0.13598122807006247</v>
      </c>
      <c r="N1294" s="1" t="s">
        <v>29</v>
      </c>
      <c r="O1294" s="4">
        <f t="shared" si="20"/>
        <v>0</v>
      </c>
    </row>
    <row r="1295" spans="1:15">
      <c r="A1295" s="1" t="s">
        <v>1335</v>
      </c>
      <c r="B1295" s="2">
        <v>45024</v>
      </c>
      <c r="C1295" s="13" t="str">
        <f>TEXT(bbdd_Social_Media_Trends[[#This Row],[Post_Date]],"aaaa-mm")</f>
        <v>2023-04</v>
      </c>
      <c r="D1295" s="1" t="s">
        <v>27</v>
      </c>
      <c r="E1295" s="1" t="s">
        <v>52</v>
      </c>
      <c r="F1295" s="1" t="s">
        <v>14</v>
      </c>
      <c r="G1295" s="1" t="s">
        <v>15</v>
      </c>
      <c r="H1295">
        <v>2289887</v>
      </c>
      <c r="I1295">
        <v>411599</v>
      </c>
      <c r="J1295">
        <v>6923</v>
      </c>
      <c r="K1295">
        <v>34729</v>
      </c>
      <c r="L1295">
        <f>bbdd_Social_Media_Trends[[#This Row],[Likes]]+bbdd_Social_Media_Trends[[#This Row],[Shares]]+bbdd_Social_Media_Trends[[#This Row],[Comments]]</f>
        <v>453251</v>
      </c>
      <c r="M1295">
        <f>bbdd_Social_Media_Trends[[#This Row],[Interactions]]/bbdd_Social_Media_Trends[[#This Row],[Views]]</f>
        <v>0.19793596801938262</v>
      </c>
      <c r="N1295" s="1" t="s">
        <v>16</v>
      </c>
      <c r="O1295" s="4">
        <f t="shared" si="20"/>
        <v>0</v>
      </c>
    </row>
    <row r="1296" spans="1:15">
      <c r="A1296" s="1" t="s">
        <v>1336</v>
      </c>
      <c r="B1296" s="2">
        <v>44844</v>
      </c>
      <c r="C1296" s="13" t="str">
        <f>TEXT(bbdd_Social_Media_Trends[[#This Row],[Post_Date]],"aaaa-mm")</f>
        <v>2022-10</v>
      </c>
      <c r="D1296" s="1" t="s">
        <v>27</v>
      </c>
      <c r="E1296" s="1" t="s">
        <v>19</v>
      </c>
      <c r="F1296" s="1" t="s">
        <v>14</v>
      </c>
      <c r="G1296" s="1" t="s">
        <v>37</v>
      </c>
      <c r="H1296">
        <v>1213734</v>
      </c>
      <c r="I1296">
        <v>342720</v>
      </c>
      <c r="J1296">
        <v>58380</v>
      </c>
      <c r="K1296">
        <v>21282</v>
      </c>
      <c r="L1296">
        <f>bbdd_Social_Media_Trends[[#This Row],[Likes]]+bbdd_Social_Media_Trends[[#This Row],[Shares]]+bbdd_Social_Media_Trends[[#This Row],[Comments]]</f>
        <v>422382</v>
      </c>
      <c r="M1296">
        <f>bbdd_Social_Media_Trends[[#This Row],[Interactions]]/bbdd_Social_Media_Trends[[#This Row],[Views]]</f>
        <v>0.34800211578484247</v>
      </c>
      <c r="N1296" s="1" t="s">
        <v>22</v>
      </c>
      <c r="O1296" s="4">
        <f t="shared" si="20"/>
        <v>0</v>
      </c>
    </row>
    <row r="1297" spans="1:15">
      <c r="A1297" s="1" t="s">
        <v>1337</v>
      </c>
      <c r="B1297" s="2">
        <v>44689</v>
      </c>
      <c r="C1297" s="13" t="str">
        <f>TEXT(bbdd_Social_Media_Trends[[#This Row],[Post_Date]],"aaaa-mm")</f>
        <v>2022-05</v>
      </c>
      <c r="D1297" s="1" t="s">
        <v>27</v>
      </c>
      <c r="E1297" s="1" t="s">
        <v>52</v>
      </c>
      <c r="F1297" s="1" t="s">
        <v>14</v>
      </c>
      <c r="G1297" s="1" t="s">
        <v>44</v>
      </c>
      <c r="H1297">
        <v>264136</v>
      </c>
      <c r="I1297">
        <v>434933</v>
      </c>
      <c r="J1297">
        <v>9642</v>
      </c>
      <c r="K1297">
        <v>7876</v>
      </c>
      <c r="L1297">
        <f>bbdd_Social_Media_Trends[[#This Row],[Likes]]+bbdd_Social_Media_Trends[[#This Row],[Shares]]+bbdd_Social_Media_Trends[[#This Row],[Comments]]</f>
        <v>452451</v>
      </c>
      <c r="M1297">
        <f>bbdd_Social_Media_Trends[[#This Row],[Interactions]]/bbdd_Social_Media_Trends[[#This Row],[Views]]</f>
        <v>1.7129471181512554</v>
      </c>
      <c r="N1297" s="1" t="s">
        <v>16</v>
      </c>
      <c r="O1297" s="4">
        <f t="shared" si="20"/>
        <v>0</v>
      </c>
    </row>
    <row r="1298" spans="1:15" hidden="1">
      <c r="A1298" s="1" t="s">
        <v>1338</v>
      </c>
      <c r="B1298" s="2">
        <v>45261</v>
      </c>
      <c r="C1298" s="13" t="str">
        <f>TEXT(bbdd_Social_Media_Trends[[#This Row],[Post_Date]],"aaaa-mm")</f>
        <v>2023-12</v>
      </c>
      <c r="D1298" s="1" t="s">
        <v>24</v>
      </c>
      <c r="E1298" s="1" t="s">
        <v>31</v>
      </c>
      <c r="F1298" s="1" t="s">
        <v>20</v>
      </c>
      <c r="G1298" s="1" t="s">
        <v>44</v>
      </c>
      <c r="H1298">
        <v>1661537</v>
      </c>
      <c r="I1298">
        <v>8669</v>
      </c>
      <c r="J1298">
        <v>88291</v>
      </c>
      <c r="K1298">
        <v>10996</v>
      </c>
      <c r="L1298">
        <f>bbdd_Social_Media_Trends[[#This Row],[Likes]]+bbdd_Social_Media_Trends[[#This Row],[Shares]]+bbdd_Social_Media_Trends[[#This Row],[Comments]]</f>
        <v>107956</v>
      </c>
      <c r="M1298">
        <f>bbdd_Social_Media_Trends[[#This Row],[Interactions]]/bbdd_Social_Media_Trends[[#This Row],[Views]]</f>
        <v>6.4973575671200823E-2</v>
      </c>
      <c r="N1298" s="1" t="s">
        <v>29</v>
      </c>
      <c r="O1298" s="4">
        <f t="shared" si="20"/>
        <v>0</v>
      </c>
    </row>
    <row r="1299" spans="1:15" hidden="1">
      <c r="A1299" s="1" t="s">
        <v>1339</v>
      </c>
      <c r="B1299" s="2">
        <v>45177</v>
      </c>
      <c r="C1299" s="13" t="str">
        <f>TEXT(bbdd_Social_Media_Trends[[#This Row],[Post_Date]],"aaaa-mm")</f>
        <v>2023-09</v>
      </c>
      <c r="D1299" s="1" t="s">
        <v>18</v>
      </c>
      <c r="E1299" s="1" t="s">
        <v>46</v>
      </c>
      <c r="F1299" s="1" t="s">
        <v>41</v>
      </c>
      <c r="G1299" s="1" t="s">
        <v>15</v>
      </c>
      <c r="H1299">
        <v>643763</v>
      </c>
      <c r="I1299">
        <v>472554</v>
      </c>
      <c r="J1299">
        <v>57987</v>
      </c>
      <c r="K1299">
        <v>11509</v>
      </c>
      <c r="L1299">
        <f>bbdd_Social_Media_Trends[[#This Row],[Likes]]+bbdd_Social_Media_Trends[[#This Row],[Shares]]+bbdd_Social_Media_Trends[[#This Row],[Comments]]</f>
        <v>542050</v>
      </c>
      <c r="M1299">
        <f>bbdd_Social_Media_Trends[[#This Row],[Interactions]]/bbdd_Social_Media_Trends[[#This Row],[Views]]</f>
        <v>0.84200241393183517</v>
      </c>
      <c r="N1299" s="1" t="s">
        <v>16</v>
      </c>
      <c r="O1299" s="4">
        <f t="shared" si="20"/>
        <v>0</v>
      </c>
    </row>
    <row r="1300" spans="1:15" hidden="1">
      <c r="A1300" s="1" t="s">
        <v>1340</v>
      </c>
      <c r="B1300" s="2">
        <v>45048</v>
      </c>
      <c r="C1300" s="13" t="str">
        <f>TEXT(bbdd_Social_Media_Trends[[#This Row],[Post_Date]],"aaaa-mm")</f>
        <v>2023-05</v>
      </c>
      <c r="D1300" s="1" t="s">
        <v>12</v>
      </c>
      <c r="E1300" s="1" t="s">
        <v>31</v>
      </c>
      <c r="F1300" s="1" t="s">
        <v>47</v>
      </c>
      <c r="G1300" s="1" t="s">
        <v>28</v>
      </c>
      <c r="H1300">
        <v>1296499</v>
      </c>
      <c r="I1300">
        <v>230354</v>
      </c>
      <c r="J1300">
        <v>67311</v>
      </c>
      <c r="K1300">
        <v>23584</v>
      </c>
      <c r="L1300">
        <f>bbdd_Social_Media_Trends[[#This Row],[Likes]]+bbdd_Social_Media_Trends[[#This Row],[Shares]]+bbdd_Social_Media_Trends[[#This Row],[Comments]]</f>
        <v>321249</v>
      </c>
      <c r="M1300">
        <f>bbdd_Social_Media_Trends[[#This Row],[Interactions]]/bbdd_Social_Media_Trends[[#This Row],[Views]]</f>
        <v>0.24778191113143935</v>
      </c>
      <c r="N1300" s="1" t="s">
        <v>29</v>
      </c>
      <c r="O1300" s="4">
        <f t="shared" si="20"/>
        <v>0</v>
      </c>
    </row>
    <row r="1301" spans="1:15" hidden="1">
      <c r="A1301" s="1" t="s">
        <v>1341</v>
      </c>
      <c r="B1301" s="2">
        <v>44967</v>
      </c>
      <c r="C1301" s="13" t="str">
        <f>TEXT(bbdd_Social_Media_Trends[[#This Row],[Post_Date]],"aaaa-mm")</f>
        <v>2023-02</v>
      </c>
      <c r="D1301" s="1" t="s">
        <v>12</v>
      </c>
      <c r="E1301" s="1" t="s">
        <v>35</v>
      </c>
      <c r="F1301" s="1" t="s">
        <v>32</v>
      </c>
      <c r="G1301" s="1" t="s">
        <v>44</v>
      </c>
      <c r="H1301">
        <v>1205102</v>
      </c>
      <c r="I1301">
        <v>220248</v>
      </c>
      <c r="J1301">
        <v>24146</v>
      </c>
      <c r="K1301">
        <v>6273</v>
      </c>
      <c r="L1301">
        <f>bbdd_Social_Media_Trends[[#This Row],[Likes]]+bbdd_Social_Media_Trends[[#This Row],[Shares]]+bbdd_Social_Media_Trends[[#This Row],[Comments]]</f>
        <v>250667</v>
      </c>
      <c r="M1301">
        <f>bbdd_Social_Media_Trends[[#This Row],[Interactions]]/bbdd_Social_Media_Trends[[#This Row],[Views]]</f>
        <v>0.20800479959372734</v>
      </c>
      <c r="N1301" s="1" t="s">
        <v>16</v>
      </c>
      <c r="O1301" s="4">
        <f t="shared" si="20"/>
        <v>0</v>
      </c>
    </row>
    <row r="1302" spans="1:15" hidden="1">
      <c r="A1302" s="1" t="s">
        <v>1342</v>
      </c>
      <c r="B1302" s="2">
        <v>44958</v>
      </c>
      <c r="C1302" s="13" t="str">
        <f>TEXT(bbdd_Social_Media_Trends[[#This Row],[Post_Date]],"aaaa-mm")</f>
        <v>2023-02</v>
      </c>
      <c r="D1302" s="1" t="s">
        <v>24</v>
      </c>
      <c r="E1302" s="1" t="s">
        <v>35</v>
      </c>
      <c r="F1302" s="1" t="s">
        <v>32</v>
      </c>
      <c r="G1302" s="1" t="s">
        <v>21</v>
      </c>
      <c r="H1302">
        <v>3264905</v>
      </c>
      <c r="I1302">
        <v>287339</v>
      </c>
      <c r="J1302">
        <v>75893</v>
      </c>
      <c r="K1302">
        <v>22514</v>
      </c>
      <c r="L1302">
        <f>bbdd_Social_Media_Trends[[#This Row],[Likes]]+bbdd_Social_Media_Trends[[#This Row],[Shares]]+bbdd_Social_Media_Trends[[#This Row],[Comments]]</f>
        <v>385746</v>
      </c>
      <c r="M1302">
        <f>bbdd_Social_Media_Trends[[#This Row],[Interactions]]/bbdd_Social_Media_Trends[[#This Row],[Views]]</f>
        <v>0.11814922639402985</v>
      </c>
      <c r="N1302" s="1" t="s">
        <v>29</v>
      </c>
      <c r="O1302" s="4">
        <f t="shared" si="20"/>
        <v>0</v>
      </c>
    </row>
    <row r="1303" spans="1:15" hidden="1">
      <c r="A1303" s="1" t="s">
        <v>1343</v>
      </c>
      <c r="B1303" s="2">
        <v>44668</v>
      </c>
      <c r="C1303" s="13" t="str">
        <f>TEXT(bbdd_Social_Media_Trends[[#This Row],[Post_Date]],"aaaa-mm")</f>
        <v>2022-04</v>
      </c>
      <c r="D1303" s="1" t="s">
        <v>12</v>
      </c>
      <c r="E1303" s="1" t="s">
        <v>59</v>
      </c>
      <c r="F1303" s="1" t="s">
        <v>36</v>
      </c>
      <c r="G1303" s="1" t="s">
        <v>37</v>
      </c>
      <c r="H1303">
        <v>4295107</v>
      </c>
      <c r="I1303">
        <v>52742</v>
      </c>
      <c r="J1303">
        <v>18986</v>
      </c>
      <c r="K1303">
        <v>7245</v>
      </c>
      <c r="L1303">
        <f>bbdd_Social_Media_Trends[[#This Row],[Likes]]+bbdd_Social_Media_Trends[[#This Row],[Shares]]+bbdd_Social_Media_Trends[[#This Row],[Comments]]</f>
        <v>78973</v>
      </c>
      <c r="M1303">
        <f>bbdd_Social_Media_Trends[[#This Row],[Interactions]]/bbdd_Social_Media_Trends[[#This Row],[Views]]</f>
        <v>1.8386736349059522E-2</v>
      </c>
      <c r="N1303" s="1" t="s">
        <v>22</v>
      </c>
      <c r="O1303" s="4">
        <f t="shared" si="20"/>
        <v>0</v>
      </c>
    </row>
    <row r="1304" spans="1:15">
      <c r="A1304" s="1" t="s">
        <v>1344</v>
      </c>
      <c r="B1304" s="2">
        <v>44755</v>
      </c>
      <c r="C1304" s="13" t="str">
        <f>TEXT(bbdd_Social_Media_Trends[[#This Row],[Post_Date]],"aaaa-mm")</f>
        <v>2022-07</v>
      </c>
      <c r="D1304" s="1" t="s">
        <v>27</v>
      </c>
      <c r="E1304" s="1" t="s">
        <v>57</v>
      </c>
      <c r="F1304" s="1" t="s">
        <v>36</v>
      </c>
      <c r="G1304" s="1" t="s">
        <v>50</v>
      </c>
      <c r="H1304">
        <v>736289</v>
      </c>
      <c r="I1304">
        <v>485171</v>
      </c>
      <c r="J1304">
        <v>37329</v>
      </c>
      <c r="K1304">
        <v>48944</v>
      </c>
      <c r="L1304">
        <f>bbdd_Social_Media_Trends[[#This Row],[Likes]]+bbdd_Social_Media_Trends[[#This Row],[Shares]]+bbdd_Social_Media_Trends[[#This Row],[Comments]]</f>
        <v>571444</v>
      </c>
      <c r="M1304">
        <f>bbdd_Social_Media_Trends[[#This Row],[Interactions]]/bbdd_Social_Media_Trends[[#This Row],[Views]]</f>
        <v>0.77611372708270798</v>
      </c>
      <c r="N1304" s="1" t="s">
        <v>22</v>
      </c>
      <c r="O1304" s="4">
        <f t="shared" si="20"/>
        <v>0</v>
      </c>
    </row>
    <row r="1305" spans="1:15" hidden="1">
      <c r="A1305" s="1" t="s">
        <v>1345</v>
      </c>
      <c r="B1305" s="2">
        <v>44801</v>
      </c>
      <c r="C1305" s="13" t="str">
        <f>TEXT(bbdd_Social_Media_Trends[[#This Row],[Post_Date]],"aaaa-mm")</f>
        <v>2022-08</v>
      </c>
      <c r="D1305" s="1" t="s">
        <v>24</v>
      </c>
      <c r="E1305" s="1" t="s">
        <v>39</v>
      </c>
      <c r="F1305" s="1" t="s">
        <v>36</v>
      </c>
      <c r="G1305" s="1" t="s">
        <v>15</v>
      </c>
      <c r="H1305">
        <v>961783</v>
      </c>
      <c r="I1305">
        <v>142483</v>
      </c>
      <c r="J1305">
        <v>59165</v>
      </c>
      <c r="K1305">
        <v>21732</v>
      </c>
      <c r="L1305">
        <f>bbdd_Social_Media_Trends[[#This Row],[Likes]]+bbdd_Social_Media_Trends[[#This Row],[Shares]]+bbdd_Social_Media_Trends[[#This Row],[Comments]]</f>
        <v>223380</v>
      </c>
      <c r="M1305">
        <f>bbdd_Social_Media_Trends[[#This Row],[Interactions]]/bbdd_Social_Media_Trends[[#This Row],[Views]]</f>
        <v>0.232256132620352</v>
      </c>
      <c r="N1305" s="1" t="s">
        <v>22</v>
      </c>
      <c r="O1305" s="4">
        <f t="shared" si="20"/>
        <v>0</v>
      </c>
    </row>
    <row r="1306" spans="1:15" hidden="1">
      <c r="A1306" s="1" t="s">
        <v>1346</v>
      </c>
      <c r="B1306" s="2">
        <v>44605</v>
      </c>
      <c r="C1306" s="13" t="str">
        <f>TEXT(bbdd_Social_Media_Trends[[#This Row],[Post_Date]],"aaaa-mm")</f>
        <v>2022-02</v>
      </c>
      <c r="D1306" s="1" t="s">
        <v>18</v>
      </c>
      <c r="E1306" s="1" t="s">
        <v>13</v>
      </c>
      <c r="F1306" s="1" t="s">
        <v>41</v>
      </c>
      <c r="G1306" s="1" t="s">
        <v>15</v>
      </c>
      <c r="H1306">
        <v>3171066</v>
      </c>
      <c r="I1306">
        <v>339557</v>
      </c>
      <c r="J1306">
        <v>4006</v>
      </c>
      <c r="K1306">
        <v>12554</v>
      </c>
      <c r="L1306">
        <f>bbdd_Social_Media_Trends[[#This Row],[Likes]]+bbdd_Social_Media_Trends[[#This Row],[Shares]]+bbdd_Social_Media_Trends[[#This Row],[Comments]]</f>
        <v>356117</v>
      </c>
      <c r="M1306">
        <f>bbdd_Social_Media_Trends[[#This Row],[Interactions]]/bbdd_Social_Media_Trends[[#This Row],[Views]]</f>
        <v>0.11230198299247005</v>
      </c>
      <c r="N1306" s="1" t="s">
        <v>22</v>
      </c>
      <c r="O1306" s="4">
        <f t="shared" si="20"/>
        <v>0</v>
      </c>
    </row>
    <row r="1307" spans="1:15">
      <c r="A1307" s="1" t="s">
        <v>1347</v>
      </c>
      <c r="B1307" s="2">
        <v>45187</v>
      </c>
      <c r="C1307" s="13" t="str">
        <f>TEXT(bbdd_Social_Media_Trends[[#This Row],[Post_Date]],"aaaa-mm")</f>
        <v>2023-09</v>
      </c>
      <c r="D1307" s="1" t="s">
        <v>27</v>
      </c>
      <c r="E1307" s="1" t="s">
        <v>35</v>
      </c>
      <c r="F1307" s="1" t="s">
        <v>41</v>
      </c>
      <c r="G1307" s="1" t="s">
        <v>50</v>
      </c>
      <c r="H1307">
        <v>2389579</v>
      </c>
      <c r="I1307">
        <v>152619</v>
      </c>
      <c r="J1307">
        <v>48984</v>
      </c>
      <c r="K1307">
        <v>25191</v>
      </c>
      <c r="L1307">
        <f>bbdd_Social_Media_Trends[[#This Row],[Likes]]+bbdd_Social_Media_Trends[[#This Row],[Shares]]+bbdd_Social_Media_Trends[[#This Row],[Comments]]</f>
        <v>226794</v>
      </c>
      <c r="M1307">
        <f>bbdd_Social_Media_Trends[[#This Row],[Interactions]]/bbdd_Social_Media_Trends[[#This Row],[Views]]</f>
        <v>9.4909605415849405E-2</v>
      </c>
      <c r="N1307" s="1" t="s">
        <v>22</v>
      </c>
      <c r="O1307" s="4">
        <f t="shared" si="20"/>
        <v>0</v>
      </c>
    </row>
    <row r="1308" spans="1:15" hidden="1">
      <c r="A1308" s="1" t="s">
        <v>1348</v>
      </c>
      <c r="B1308" s="2">
        <v>44703</v>
      </c>
      <c r="C1308" s="13" t="str">
        <f>TEXT(bbdd_Social_Media_Trends[[#This Row],[Post_Date]],"aaaa-mm")</f>
        <v>2022-05</v>
      </c>
      <c r="D1308" s="1" t="s">
        <v>12</v>
      </c>
      <c r="E1308" s="1" t="s">
        <v>13</v>
      </c>
      <c r="F1308" s="1" t="s">
        <v>20</v>
      </c>
      <c r="G1308" s="1" t="s">
        <v>21</v>
      </c>
      <c r="H1308">
        <v>804183</v>
      </c>
      <c r="I1308">
        <v>164716</v>
      </c>
      <c r="J1308">
        <v>88378</v>
      </c>
      <c r="K1308">
        <v>8578</v>
      </c>
      <c r="L1308">
        <f>bbdd_Social_Media_Trends[[#This Row],[Likes]]+bbdd_Social_Media_Trends[[#This Row],[Shares]]+bbdd_Social_Media_Trends[[#This Row],[Comments]]</f>
        <v>261672</v>
      </c>
      <c r="M1308">
        <f>bbdd_Social_Media_Trends[[#This Row],[Interactions]]/bbdd_Social_Media_Trends[[#This Row],[Views]]</f>
        <v>0.32538862423105192</v>
      </c>
      <c r="N1308" s="1" t="s">
        <v>22</v>
      </c>
      <c r="O1308" s="4">
        <f t="shared" si="20"/>
        <v>0</v>
      </c>
    </row>
    <row r="1309" spans="1:15" hidden="1">
      <c r="A1309" s="1" t="s">
        <v>1349</v>
      </c>
      <c r="B1309" s="2">
        <v>45185</v>
      </c>
      <c r="C1309" s="13" t="str">
        <f>TEXT(bbdd_Social_Media_Trends[[#This Row],[Post_Date]],"aaaa-mm")</f>
        <v>2023-09</v>
      </c>
      <c r="D1309" s="1" t="s">
        <v>24</v>
      </c>
      <c r="E1309" s="1" t="s">
        <v>46</v>
      </c>
      <c r="F1309" s="1" t="s">
        <v>47</v>
      </c>
      <c r="G1309" s="1" t="s">
        <v>21</v>
      </c>
      <c r="H1309">
        <v>278830</v>
      </c>
      <c r="I1309">
        <v>96874</v>
      </c>
      <c r="J1309">
        <v>13638</v>
      </c>
      <c r="K1309">
        <v>40689</v>
      </c>
      <c r="L1309">
        <f>bbdd_Social_Media_Trends[[#This Row],[Likes]]+bbdd_Social_Media_Trends[[#This Row],[Shares]]+bbdd_Social_Media_Trends[[#This Row],[Comments]]</f>
        <v>151201</v>
      </c>
      <c r="M1309">
        <f>bbdd_Social_Media_Trends[[#This Row],[Interactions]]/bbdd_Social_Media_Trends[[#This Row],[Views]]</f>
        <v>0.54226948319764734</v>
      </c>
      <c r="N1309" s="1" t="s">
        <v>22</v>
      </c>
      <c r="O1309" s="4">
        <f t="shared" si="20"/>
        <v>0</v>
      </c>
    </row>
    <row r="1310" spans="1:15">
      <c r="A1310" s="1" t="s">
        <v>1350</v>
      </c>
      <c r="B1310" s="2">
        <v>45053</v>
      </c>
      <c r="C1310" s="13" t="str">
        <f>TEXT(bbdd_Social_Media_Trends[[#This Row],[Post_Date]],"aaaa-mm")</f>
        <v>2023-05</v>
      </c>
      <c r="D1310" s="1" t="s">
        <v>27</v>
      </c>
      <c r="E1310" s="1" t="s">
        <v>52</v>
      </c>
      <c r="F1310" s="1" t="s">
        <v>20</v>
      </c>
      <c r="G1310" s="1" t="s">
        <v>15</v>
      </c>
      <c r="H1310">
        <v>894414</v>
      </c>
      <c r="I1310">
        <v>424359</v>
      </c>
      <c r="J1310">
        <v>9498</v>
      </c>
      <c r="K1310">
        <v>48618</v>
      </c>
      <c r="L1310">
        <f>bbdd_Social_Media_Trends[[#This Row],[Likes]]+bbdd_Social_Media_Trends[[#This Row],[Shares]]+bbdd_Social_Media_Trends[[#This Row],[Comments]]</f>
        <v>482475</v>
      </c>
      <c r="M1310">
        <f>bbdd_Social_Media_Trends[[#This Row],[Interactions]]/bbdd_Social_Media_Trends[[#This Row],[Views]]</f>
        <v>0.53943140424903901</v>
      </c>
      <c r="N1310" s="1" t="s">
        <v>16</v>
      </c>
      <c r="O1310" s="4">
        <f t="shared" si="20"/>
        <v>0</v>
      </c>
    </row>
    <row r="1311" spans="1:15">
      <c r="A1311" s="1" t="s">
        <v>1351</v>
      </c>
      <c r="B1311" s="2">
        <v>45052</v>
      </c>
      <c r="C1311" s="13" t="str">
        <f>TEXT(bbdd_Social_Media_Trends[[#This Row],[Post_Date]],"aaaa-mm")</f>
        <v>2023-05</v>
      </c>
      <c r="D1311" s="1" t="s">
        <v>27</v>
      </c>
      <c r="E1311" s="1" t="s">
        <v>49</v>
      </c>
      <c r="F1311" s="1" t="s">
        <v>47</v>
      </c>
      <c r="G1311" s="1" t="s">
        <v>15</v>
      </c>
      <c r="H1311">
        <v>3175002</v>
      </c>
      <c r="I1311">
        <v>317730</v>
      </c>
      <c r="J1311">
        <v>81407</v>
      </c>
      <c r="K1311">
        <v>42155</v>
      </c>
      <c r="L1311">
        <f>bbdd_Social_Media_Trends[[#This Row],[Likes]]+bbdd_Social_Media_Trends[[#This Row],[Shares]]+bbdd_Social_Media_Trends[[#This Row],[Comments]]</f>
        <v>441292</v>
      </c>
      <c r="M1311">
        <f>bbdd_Social_Media_Trends[[#This Row],[Interactions]]/bbdd_Social_Media_Trends[[#This Row],[Views]]</f>
        <v>0.13898951874675985</v>
      </c>
      <c r="N1311" s="1" t="s">
        <v>29</v>
      </c>
      <c r="O1311" s="4">
        <f t="shared" si="20"/>
        <v>0</v>
      </c>
    </row>
    <row r="1312" spans="1:15">
      <c r="A1312" s="1" t="s">
        <v>1352</v>
      </c>
      <c r="B1312" s="2">
        <v>44640</v>
      </c>
      <c r="C1312" s="13" t="str">
        <f>TEXT(bbdd_Social_Media_Trends[[#This Row],[Post_Date]],"aaaa-mm")</f>
        <v>2022-03</v>
      </c>
      <c r="D1312" s="1" t="s">
        <v>27</v>
      </c>
      <c r="E1312" s="1" t="s">
        <v>31</v>
      </c>
      <c r="F1312" s="1" t="s">
        <v>47</v>
      </c>
      <c r="G1312" s="1" t="s">
        <v>25</v>
      </c>
      <c r="H1312">
        <v>2362838</v>
      </c>
      <c r="I1312">
        <v>3194</v>
      </c>
      <c r="J1312">
        <v>35532</v>
      </c>
      <c r="K1312">
        <v>3408</v>
      </c>
      <c r="L1312">
        <f>bbdd_Social_Media_Trends[[#This Row],[Likes]]+bbdd_Social_Media_Trends[[#This Row],[Shares]]+bbdd_Social_Media_Trends[[#This Row],[Comments]]</f>
        <v>42134</v>
      </c>
      <c r="M1312">
        <f>bbdd_Social_Media_Trends[[#This Row],[Interactions]]/bbdd_Social_Media_Trends[[#This Row],[Views]]</f>
        <v>1.7831946159660543E-2</v>
      </c>
      <c r="N1312" s="1" t="s">
        <v>16</v>
      </c>
      <c r="O1312" s="4">
        <f t="shared" si="20"/>
        <v>0</v>
      </c>
    </row>
    <row r="1313" spans="1:15" hidden="1">
      <c r="A1313" s="1" t="s">
        <v>1353</v>
      </c>
      <c r="B1313" s="2">
        <v>45170</v>
      </c>
      <c r="C1313" s="13" t="str">
        <f>TEXT(bbdd_Social_Media_Trends[[#This Row],[Post_Date]],"aaaa-mm")</f>
        <v>2023-09</v>
      </c>
      <c r="D1313" s="1" t="s">
        <v>12</v>
      </c>
      <c r="E1313" s="1" t="s">
        <v>31</v>
      </c>
      <c r="F1313" s="1" t="s">
        <v>14</v>
      </c>
      <c r="G1313" s="1" t="s">
        <v>60</v>
      </c>
      <c r="H1313">
        <v>2010391</v>
      </c>
      <c r="I1313">
        <v>142135</v>
      </c>
      <c r="J1313">
        <v>17115</v>
      </c>
      <c r="K1313">
        <v>37585</v>
      </c>
      <c r="L1313">
        <f>bbdd_Social_Media_Trends[[#This Row],[Likes]]+bbdd_Social_Media_Trends[[#This Row],[Shares]]+bbdd_Social_Media_Trends[[#This Row],[Comments]]</f>
        <v>196835</v>
      </c>
      <c r="M1313">
        <f>bbdd_Social_Media_Trends[[#This Row],[Interactions]]/bbdd_Social_Media_Trends[[#This Row],[Views]]</f>
        <v>9.7908814752951046E-2</v>
      </c>
      <c r="N1313" s="1" t="s">
        <v>29</v>
      </c>
      <c r="O1313" s="4">
        <f t="shared" si="20"/>
        <v>0</v>
      </c>
    </row>
    <row r="1314" spans="1:15" hidden="1">
      <c r="A1314" s="1" t="s">
        <v>1354</v>
      </c>
      <c r="B1314" s="2">
        <v>44571</v>
      </c>
      <c r="C1314" s="13" t="str">
        <f>TEXT(bbdd_Social_Media_Trends[[#This Row],[Post_Date]],"aaaa-mm")</f>
        <v>2022-01</v>
      </c>
      <c r="D1314" s="1" t="s">
        <v>24</v>
      </c>
      <c r="E1314" s="1" t="s">
        <v>46</v>
      </c>
      <c r="F1314" s="1" t="s">
        <v>36</v>
      </c>
      <c r="G1314" s="1" t="s">
        <v>15</v>
      </c>
      <c r="H1314">
        <v>1333519</v>
      </c>
      <c r="I1314">
        <v>33634</v>
      </c>
      <c r="J1314">
        <v>67008</v>
      </c>
      <c r="K1314">
        <v>19020</v>
      </c>
      <c r="L1314">
        <f>bbdd_Social_Media_Trends[[#This Row],[Likes]]+bbdd_Social_Media_Trends[[#This Row],[Shares]]+bbdd_Social_Media_Trends[[#This Row],[Comments]]</f>
        <v>119662</v>
      </c>
      <c r="M1314">
        <f>bbdd_Social_Media_Trends[[#This Row],[Interactions]]/bbdd_Social_Media_Trends[[#This Row],[Views]]</f>
        <v>8.9734004539867823E-2</v>
      </c>
      <c r="N1314" s="1" t="s">
        <v>22</v>
      </c>
      <c r="O1314" s="4">
        <f t="shared" si="20"/>
        <v>0</v>
      </c>
    </row>
    <row r="1315" spans="1:15" hidden="1">
      <c r="A1315" s="1" t="s">
        <v>1355</v>
      </c>
      <c r="B1315" s="2">
        <v>45120</v>
      </c>
      <c r="C1315" s="13" t="str">
        <f>TEXT(bbdd_Social_Media_Trends[[#This Row],[Post_Date]],"aaaa-mm")</f>
        <v>2023-07</v>
      </c>
      <c r="D1315" s="1" t="s">
        <v>12</v>
      </c>
      <c r="E1315" s="1" t="s">
        <v>13</v>
      </c>
      <c r="F1315" s="1" t="s">
        <v>14</v>
      </c>
      <c r="G1315" s="1" t="s">
        <v>60</v>
      </c>
      <c r="H1315">
        <v>2851867</v>
      </c>
      <c r="I1315">
        <v>407380</v>
      </c>
      <c r="J1315">
        <v>86927</v>
      </c>
      <c r="K1315">
        <v>39494</v>
      </c>
      <c r="L1315">
        <f>bbdd_Social_Media_Trends[[#This Row],[Likes]]+bbdd_Social_Media_Trends[[#This Row],[Shares]]+bbdd_Social_Media_Trends[[#This Row],[Comments]]</f>
        <v>533801</v>
      </c>
      <c r="M1315">
        <f>bbdd_Social_Media_Trends[[#This Row],[Interactions]]/bbdd_Social_Media_Trends[[#This Row],[Views]]</f>
        <v>0.18717597980550987</v>
      </c>
      <c r="N1315" s="1" t="s">
        <v>29</v>
      </c>
      <c r="O1315" s="4">
        <f t="shared" si="20"/>
        <v>0</v>
      </c>
    </row>
    <row r="1316" spans="1:15" hidden="1">
      <c r="A1316" s="1" t="s">
        <v>1356</v>
      </c>
      <c r="B1316" s="2">
        <v>45209</v>
      </c>
      <c r="C1316" s="13" t="str">
        <f>TEXT(bbdd_Social_Media_Trends[[#This Row],[Post_Date]],"aaaa-mm")</f>
        <v>2023-10</v>
      </c>
      <c r="D1316" s="1" t="s">
        <v>18</v>
      </c>
      <c r="E1316" s="1" t="s">
        <v>19</v>
      </c>
      <c r="F1316" s="1" t="s">
        <v>47</v>
      </c>
      <c r="G1316" s="1" t="s">
        <v>50</v>
      </c>
      <c r="H1316">
        <v>330476</v>
      </c>
      <c r="I1316">
        <v>485696</v>
      </c>
      <c r="J1316">
        <v>2619</v>
      </c>
      <c r="K1316">
        <v>4585</v>
      </c>
      <c r="L1316">
        <f>bbdd_Social_Media_Trends[[#This Row],[Likes]]+bbdd_Social_Media_Trends[[#This Row],[Shares]]+bbdd_Social_Media_Trends[[#This Row],[Comments]]</f>
        <v>492900</v>
      </c>
      <c r="M1316">
        <f>bbdd_Social_Media_Trends[[#This Row],[Interactions]]/bbdd_Social_Media_Trends[[#This Row],[Views]]</f>
        <v>1.4914850095014465</v>
      </c>
      <c r="N1316" s="1" t="s">
        <v>29</v>
      </c>
      <c r="O1316" s="4">
        <f t="shared" si="20"/>
        <v>0</v>
      </c>
    </row>
    <row r="1317" spans="1:15" hidden="1">
      <c r="A1317" s="1" t="s">
        <v>1357</v>
      </c>
      <c r="B1317" s="2">
        <v>44706</v>
      </c>
      <c r="C1317" s="13" t="str">
        <f>TEXT(bbdd_Social_Media_Trends[[#This Row],[Post_Date]],"aaaa-mm")</f>
        <v>2022-05</v>
      </c>
      <c r="D1317" s="1" t="s">
        <v>24</v>
      </c>
      <c r="E1317" s="1" t="s">
        <v>35</v>
      </c>
      <c r="F1317" s="1" t="s">
        <v>32</v>
      </c>
      <c r="G1317" s="1" t="s">
        <v>28</v>
      </c>
      <c r="H1317">
        <v>1068462</v>
      </c>
      <c r="I1317">
        <v>397476</v>
      </c>
      <c r="J1317">
        <v>34854</v>
      </c>
      <c r="K1317">
        <v>18603</v>
      </c>
      <c r="L1317">
        <f>bbdd_Social_Media_Trends[[#This Row],[Likes]]+bbdd_Social_Media_Trends[[#This Row],[Shares]]+bbdd_Social_Media_Trends[[#This Row],[Comments]]</f>
        <v>450933</v>
      </c>
      <c r="M1317">
        <f>bbdd_Social_Media_Trends[[#This Row],[Interactions]]/bbdd_Social_Media_Trends[[#This Row],[Views]]</f>
        <v>0.42203934253160152</v>
      </c>
      <c r="N1317" s="1" t="s">
        <v>22</v>
      </c>
      <c r="O1317" s="4">
        <f t="shared" si="20"/>
        <v>0</v>
      </c>
    </row>
    <row r="1318" spans="1:15" hidden="1">
      <c r="A1318" s="1" t="s">
        <v>1358</v>
      </c>
      <c r="B1318" s="2">
        <v>45076</v>
      </c>
      <c r="C1318" s="13" t="str">
        <f>TEXT(bbdd_Social_Media_Trends[[#This Row],[Post_Date]],"aaaa-mm")</f>
        <v>2023-05</v>
      </c>
      <c r="D1318" s="1" t="s">
        <v>24</v>
      </c>
      <c r="E1318" s="1" t="s">
        <v>57</v>
      </c>
      <c r="F1318" s="1" t="s">
        <v>41</v>
      </c>
      <c r="G1318" s="1" t="s">
        <v>28</v>
      </c>
      <c r="H1318">
        <v>370537</v>
      </c>
      <c r="I1318">
        <v>271989</v>
      </c>
      <c r="J1318">
        <v>18364</v>
      </c>
      <c r="K1318">
        <v>40465</v>
      </c>
      <c r="L1318">
        <f>bbdd_Social_Media_Trends[[#This Row],[Likes]]+bbdd_Social_Media_Trends[[#This Row],[Shares]]+bbdd_Social_Media_Trends[[#This Row],[Comments]]</f>
        <v>330818</v>
      </c>
      <c r="M1318">
        <f>bbdd_Social_Media_Trends[[#This Row],[Interactions]]/bbdd_Social_Media_Trends[[#This Row],[Views]]</f>
        <v>0.89280692616391888</v>
      </c>
      <c r="N1318" s="1" t="s">
        <v>29</v>
      </c>
      <c r="O1318" s="4">
        <f t="shared" si="20"/>
        <v>0</v>
      </c>
    </row>
    <row r="1319" spans="1:15" hidden="1">
      <c r="A1319" s="1" t="s">
        <v>1359</v>
      </c>
      <c r="B1319" s="2">
        <v>45107</v>
      </c>
      <c r="C1319" s="13" t="str">
        <f>TEXT(bbdd_Social_Media_Trends[[#This Row],[Post_Date]],"aaaa-mm")</f>
        <v>2023-06</v>
      </c>
      <c r="D1319" s="1" t="s">
        <v>24</v>
      </c>
      <c r="E1319" s="1" t="s">
        <v>52</v>
      </c>
      <c r="F1319" s="1" t="s">
        <v>14</v>
      </c>
      <c r="G1319" s="1" t="s">
        <v>44</v>
      </c>
      <c r="H1319">
        <v>2055018</v>
      </c>
      <c r="I1319">
        <v>318200</v>
      </c>
      <c r="J1319">
        <v>34749</v>
      </c>
      <c r="K1319">
        <v>4831</v>
      </c>
      <c r="L1319">
        <f>bbdd_Social_Media_Trends[[#This Row],[Likes]]+bbdd_Social_Media_Trends[[#This Row],[Shares]]+bbdd_Social_Media_Trends[[#This Row],[Comments]]</f>
        <v>357780</v>
      </c>
      <c r="M1319">
        <f>bbdd_Social_Media_Trends[[#This Row],[Interactions]]/bbdd_Social_Media_Trends[[#This Row],[Views]]</f>
        <v>0.17410066481169509</v>
      </c>
      <c r="N1319" s="1" t="s">
        <v>16</v>
      </c>
      <c r="O1319" s="4">
        <f t="shared" si="20"/>
        <v>0</v>
      </c>
    </row>
    <row r="1320" spans="1:15" hidden="1">
      <c r="A1320" s="1" t="s">
        <v>1360</v>
      </c>
      <c r="B1320" s="2">
        <v>45084</v>
      </c>
      <c r="C1320" s="13" t="str">
        <f>TEXT(bbdd_Social_Media_Trends[[#This Row],[Post_Date]],"aaaa-mm")</f>
        <v>2023-06</v>
      </c>
      <c r="D1320" s="1" t="s">
        <v>18</v>
      </c>
      <c r="E1320" s="1" t="s">
        <v>31</v>
      </c>
      <c r="F1320" s="1" t="s">
        <v>14</v>
      </c>
      <c r="G1320" s="1" t="s">
        <v>25</v>
      </c>
      <c r="H1320">
        <v>1179104</v>
      </c>
      <c r="I1320">
        <v>355660</v>
      </c>
      <c r="J1320">
        <v>14269</v>
      </c>
      <c r="K1320">
        <v>32625</v>
      </c>
      <c r="L1320">
        <f>bbdd_Social_Media_Trends[[#This Row],[Likes]]+bbdd_Social_Media_Trends[[#This Row],[Shares]]+bbdd_Social_Media_Trends[[#This Row],[Comments]]</f>
        <v>402554</v>
      </c>
      <c r="M1320">
        <f>bbdd_Social_Media_Trends[[#This Row],[Interactions]]/bbdd_Social_Media_Trends[[#This Row],[Views]]</f>
        <v>0.34140669525334494</v>
      </c>
      <c r="N1320" s="1" t="s">
        <v>22</v>
      </c>
      <c r="O1320" s="4">
        <f t="shared" si="20"/>
        <v>0</v>
      </c>
    </row>
    <row r="1321" spans="1:15" hidden="1">
      <c r="A1321" s="1" t="s">
        <v>1361</v>
      </c>
      <c r="B1321" s="2">
        <v>44678</v>
      </c>
      <c r="C1321" s="13" t="str">
        <f>TEXT(bbdd_Social_Media_Trends[[#This Row],[Post_Date]],"aaaa-mm")</f>
        <v>2022-04</v>
      </c>
      <c r="D1321" s="1" t="s">
        <v>24</v>
      </c>
      <c r="E1321" s="1" t="s">
        <v>59</v>
      </c>
      <c r="F1321" s="1" t="s">
        <v>47</v>
      </c>
      <c r="G1321" s="1" t="s">
        <v>60</v>
      </c>
      <c r="H1321">
        <v>842477</v>
      </c>
      <c r="I1321">
        <v>301736</v>
      </c>
      <c r="J1321">
        <v>68814</v>
      </c>
      <c r="K1321">
        <v>19088</v>
      </c>
      <c r="L1321">
        <f>bbdd_Social_Media_Trends[[#This Row],[Likes]]+bbdd_Social_Media_Trends[[#This Row],[Shares]]+bbdd_Social_Media_Trends[[#This Row],[Comments]]</f>
        <v>389638</v>
      </c>
      <c r="M1321">
        <f>bbdd_Social_Media_Trends[[#This Row],[Interactions]]/bbdd_Social_Media_Trends[[#This Row],[Views]]</f>
        <v>0.46249096414501523</v>
      </c>
      <c r="N1321" s="1" t="s">
        <v>29</v>
      </c>
      <c r="O1321" s="4">
        <f t="shared" si="20"/>
        <v>0</v>
      </c>
    </row>
    <row r="1322" spans="1:15" hidden="1">
      <c r="A1322" s="1" t="s">
        <v>1362</v>
      </c>
      <c r="B1322" s="2">
        <v>44994</v>
      </c>
      <c r="C1322" s="13" t="str">
        <f>TEXT(bbdd_Social_Media_Trends[[#This Row],[Post_Date]],"aaaa-mm")</f>
        <v>2023-03</v>
      </c>
      <c r="D1322" s="1" t="s">
        <v>18</v>
      </c>
      <c r="E1322" s="1" t="s">
        <v>59</v>
      </c>
      <c r="F1322" s="1" t="s">
        <v>41</v>
      </c>
      <c r="G1322" s="1" t="s">
        <v>21</v>
      </c>
      <c r="H1322">
        <v>739337</v>
      </c>
      <c r="I1322">
        <v>157550</v>
      </c>
      <c r="J1322">
        <v>81164</v>
      </c>
      <c r="K1322">
        <v>9915</v>
      </c>
      <c r="L1322">
        <f>bbdd_Social_Media_Trends[[#This Row],[Likes]]+bbdd_Social_Media_Trends[[#This Row],[Shares]]+bbdd_Social_Media_Trends[[#This Row],[Comments]]</f>
        <v>248629</v>
      </c>
      <c r="M1322">
        <f>bbdd_Social_Media_Trends[[#This Row],[Interactions]]/bbdd_Social_Media_Trends[[#This Row],[Views]]</f>
        <v>0.33628642959841049</v>
      </c>
      <c r="N1322" s="1" t="s">
        <v>22</v>
      </c>
      <c r="O1322" s="4">
        <f t="shared" si="20"/>
        <v>0</v>
      </c>
    </row>
    <row r="1323" spans="1:15" hidden="1">
      <c r="A1323" s="1" t="s">
        <v>1363</v>
      </c>
      <c r="B1323" s="2">
        <v>44880</v>
      </c>
      <c r="C1323" s="13" t="str">
        <f>TEXT(bbdd_Social_Media_Trends[[#This Row],[Post_Date]],"aaaa-mm")</f>
        <v>2022-11</v>
      </c>
      <c r="D1323" s="1" t="s">
        <v>24</v>
      </c>
      <c r="E1323" s="1" t="s">
        <v>52</v>
      </c>
      <c r="F1323" s="1" t="s">
        <v>20</v>
      </c>
      <c r="G1323" s="1" t="s">
        <v>28</v>
      </c>
      <c r="H1323">
        <v>4500031</v>
      </c>
      <c r="I1323">
        <v>189284</v>
      </c>
      <c r="J1323">
        <v>97120</v>
      </c>
      <c r="K1323">
        <v>44811</v>
      </c>
      <c r="L1323">
        <f>bbdd_Social_Media_Trends[[#This Row],[Likes]]+bbdd_Social_Media_Trends[[#This Row],[Shares]]+bbdd_Social_Media_Trends[[#This Row],[Comments]]</f>
        <v>331215</v>
      </c>
      <c r="M1323">
        <f>bbdd_Social_Media_Trends[[#This Row],[Interactions]]/bbdd_Social_Media_Trends[[#This Row],[Views]]</f>
        <v>7.3602826291641096E-2</v>
      </c>
      <c r="N1323" s="1" t="s">
        <v>22</v>
      </c>
      <c r="O1323" s="4">
        <f t="shared" si="20"/>
        <v>0</v>
      </c>
    </row>
    <row r="1324" spans="1:15">
      <c r="A1324" s="1" t="s">
        <v>1364</v>
      </c>
      <c r="B1324" s="2">
        <v>44966</v>
      </c>
      <c r="C1324" s="13" t="str">
        <f>TEXT(bbdd_Social_Media_Trends[[#This Row],[Post_Date]],"aaaa-mm")</f>
        <v>2023-02</v>
      </c>
      <c r="D1324" s="1" t="s">
        <v>27</v>
      </c>
      <c r="E1324" s="1" t="s">
        <v>19</v>
      </c>
      <c r="F1324" s="1" t="s">
        <v>36</v>
      </c>
      <c r="G1324" s="1" t="s">
        <v>15</v>
      </c>
      <c r="H1324">
        <v>1215133</v>
      </c>
      <c r="I1324">
        <v>357427</v>
      </c>
      <c r="J1324">
        <v>68104</v>
      </c>
      <c r="K1324">
        <v>34015</v>
      </c>
      <c r="L1324">
        <f>bbdd_Social_Media_Trends[[#This Row],[Likes]]+bbdd_Social_Media_Trends[[#This Row],[Shares]]+bbdd_Social_Media_Trends[[#This Row],[Comments]]</f>
        <v>459546</v>
      </c>
      <c r="M1324">
        <f>bbdd_Social_Media_Trends[[#This Row],[Interactions]]/bbdd_Social_Media_Trends[[#This Row],[Views]]</f>
        <v>0.37818576238156648</v>
      </c>
      <c r="N1324" s="1" t="s">
        <v>29</v>
      </c>
      <c r="O1324" s="4">
        <f t="shared" si="20"/>
        <v>0</v>
      </c>
    </row>
    <row r="1325" spans="1:15" hidden="1">
      <c r="A1325" s="1" t="s">
        <v>1365</v>
      </c>
      <c r="B1325" s="2">
        <v>44982</v>
      </c>
      <c r="C1325" s="13" t="str">
        <f>TEXT(bbdd_Social_Media_Trends[[#This Row],[Post_Date]],"aaaa-mm")</f>
        <v>2023-02</v>
      </c>
      <c r="D1325" s="1" t="s">
        <v>18</v>
      </c>
      <c r="E1325" s="1" t="s">
        <v>13</v>
      </c>
      <c r="F1325" s="1" t="s">
        <v>32</v>
      </c>
      <c r="G1325" s="1" t="s">
        <v>25</v>
      </c>
      <c r="H1325">
        <v>449348</v>
      </c>
      <c r="I1325">
        <v>35182</v>
      </c>
      <c r="J1325">
        <v>4716</v>
      </c>
      <c r="K1325">
        <v>18161</v>
      </c>
      <c r="L1325">
        <f>bbdd_Social_Media_Trends[[#This Row],[Likes]]+bbdd_Social_Media_Trends[[#This Row],[Shares]]+bbdd_Social_Media_Trends[[#This Row],[Comments]]</f>
        <v>58059</v>
      </c>
      <c r="M1325">
        <f>bbdd_Social_Media_Trends[[#This Row],[Interactions]]/bbdd_Social_Media_Trends[[#This Row],[Views]]</f>
        <v>0.12920720688642209</v>
      </c>
      <c r="N1325" s="1" t="s">
        <v>16</v>
      </c>
      <c r="O1325" s="4">
        <f t="shared" si="20"/>
        <v>0</v>
      </c>
    </row>
    <row r="1326" spans="1:15" hidden="1">
      <c r="A1326" s="1" t="s">
        <v>1366</v>
      </c>
      <c r="B1326" s="2">
        <v>44758</v>
      </c>
      <c r="C1326" s="13" t="str">
        <f>TEXT(bbdd_Social_Media_Trends[[#This Row],[Post_Date]],"aaaa-mm")</f>
        <v>2022-07</v>
      </c>
      <c r="D1326" s="1" t="s">
        <v>24</v>
      </c>
      <c r="E1326" s="1" t="s">
        <v>31</v>
      </c>
      <c r="F1326" s="1" t="s">
        <v>47</v>
      </c>
      <c r="G1326" s="1" t="s">
        <v>21</v>
      </c>
      <c r="H1326">
        <v>1190740</v>
      </c>
      <c r="I1326">
        <v>213240</v>
      </c>
      <c r="J1326">
        <v>94333</v>
      </c>
      <c r="K1326">
        <v>16398</v>
      </c>
      <c r="L1326">
        <f>bbdd_Social_Media_Trends[[#This Row],[Likes]]+bbdd_Social_Media_Trends[[#This Row],[Shares]]+bbdd_Social_Media_Trends[[#This Row],[Comments]]</f>
        <v>323971</v>
      </c>
      <c r="M1326">
        <f>bbdd_Social_Media_Trends[[#This Row],[Interactions]]/bbdd_Social_Media_Trends[[#This Row],[Views]]</f>
        <v>0.27207534810286038</v>
      </c>
      <c r="N1326" s="1" t="s">
        <v>22</v>
      </c>
      <c r="O1326" s="4">
        <f t="shared" si="20"/>
        <v>0</v>
      </c>
    </row>
    <row r="1327" spans="1:15">
      <c r="A1327" s="1" t="s">
        <v>1367</v>
      </c>
      <c r="B1327" s="2">
        <v>44865</v>
      </c>
      <c r="C1327" s="13" t="str">
        <f>TEXT(bbdd_Social_Media_Trends[[#This Row],[Post_Date]],"aaaa-mm")</f>
        <v>2022-10</v>
      </c>
      <c r="D1327" s="1" t="s">
        <v>27</v>
      </c>
      <c r="E1327" s="1" t="s">
        <v>59</v>
      </c>
      <c r="F1327" s="1" t="s">
        <v>32</v>
      </c>
      <c r="G1327" s="1" t="s">
        <v>25</v>
      </c>
      <c r="H1327">
        <v>1118979</v>
      </c>
      <c r="I1327">
        <v>426061</v>
      </c>
      <c r="J1327">
        <v>23299</v>
      </c>
      <c r="K1327">
        <v>8196</v>
      </c>
      <c r="L1327">
        <f>bbdd_Social_Media_Trends[[#This Row],[Likes]]+bbdd_Social_Media_Trends[[#This Row],[Shares]]+bbdd_Social_Media_Trends[[#This Row],[Comments]]</f>
        <v>457556</v>
      </c>
      <c r="M1327">
        <f>bbdd_Social_Media_Trends[[#This Row],[Interactions]]/bbdd_Social_Media_Trends[[#This Row],[Views]]</f>
        <v>0.40890490348791175</v>
      </c>
      <c r="N1327" s="1" t="s">
        <v>22</v>
      </c>
      <c r="O1327" s="4">
        <f t="shared" si="20"/>
        <v>0</v>
      </c>
    </row>
    <row r="1328" spans="1:15" hidden="1">
      <c r="A1328" s="1" t="s">
        <v>1368</v>
      </c>
      <c r="B1328" s="2">
        <v>44944</v>
      </c>
      <c r="C1328" s="13" t="str">
        <f>TEXT(bbdd_Social_Media_Trends[[#This Row],[Post_Date]],"aaaa-mm")</f>
        <v>2023-01</v>
      </c>
      <c r="D1328" s="1" t="s">
        <v>18</v>
      </c>
      <c r="E1328" s="1" t="s">
        <v>59</v>
      </c>
      <c r="F1328" s="1" t="s">
        <v>36</v>
      </c>
      <c r="G1328" s="1" t="s">
        <v>25</v>
      </c>
      <c r="H1328">
        <v>4007152</v>
      </c>
      <c r="I1328">
        <v>432650</v>
      </c>
      <c r="J1328">
        <v>96770</v>
      </c>
      <c r="K1328">
        <v>7738</v>
      </c>
      <c r="L1328">
        <f>bbdd_Social_Media_Trends[[#This Row],[Likes]]+bbdd_Social_Media_Trends[[#This Row],[Shares]]+bbdd_Social_Media_Trends[[#This Row],[Comments]]</f>
        <v>537158</v>
      </c>
      <c r="M1328">
        <f>bbdd_Social_Media_Trends[[#This Row],[Interactions]]/bbdd_Social_Media_Trends[[#This Row],[Views]]</f>
        <v>0.1340498189237643</v>
      </c>
      <c r="N1328" s="1" t="s">
        <v>22</v>
      </c>
      <c r="O1328" s="4">
        <f t="shared" si="20"/>
        <v>0</v>
      </c>
    </row>
    <row r="1329" spans="1:15" hidden="1">
      <c r="A1329" s="1" t="s">
        <v>1369</v>
      </c>
      <c r="B1329" s="2">
        <v>45011</v>
      </c>
      <c r="C1329" s="13" t="str">
        <f>TEXT(bbdd_Social_Media_Trends[[#This Row],[Post_Date]],"aaaa-mm")</f>
        <v>2023-03</v>
      </c>
      <c r="D1329" s="1" t="s">
        <v>24</v>
      </c>
      <c r="E1329" s="1" t="s">
        <v>59</v>
      </c>
      <c r="F1329" s="1" t="s">
        <v>32</v>
      </c>
      <c r="G1329" s="1" t="s">
        <v>37</v>
      </c>
      <c r="H1329">
        <v>3390112</v>
      </c>
      <c r="I1329">
        <v>413183</v>
      </c>
      <c r="J1329">
        <v>6201</v>
      </c>
      <c r="K1329">
        <v>2949</v>
      </c>
      <c r="L1329">
        <f>bbdd_Social_Media_Trends[[#This Row],[Likes]]+bbdd_Social_Media_Trends[[#This Row],[Shares]]+bbdd_Social_Media_Trends[[#This Row],[Comments]]</f>
        <v>422333</v>
      </c>
      <c r="M1329">
        <f>bbdd_Social_Media_Trends[[#This Row],[Interactions]]/bbdd_Social_Media_Trends[[#This Row],[Views]]</f>
        <v>0.12457789005201009</v>
      </c>
      <c r="N1329" s="1" t="s">
        <v>29</v>
      </c>
      <c r="O1329" s="4">
        <f t="shared" si="20"/>
        <v>0</v>
      </c>
    </row>
    <row r="1330" spans="1:15" hidden="1">
      <c r="A1330" s="1" t="s">
        <v>1370</v>
      </c>
      <c r="B1330" s="2">
        <v>45280</v>
      </c>
      <c r="C1330" s="13" t="str">
        <f>TEXT(bbdd_Social_Media_Trends[[#This Row],[Post_Date]],"aaaa-mm")</f>
        <v>2023-12</v>
      </c>
      <c r="D1330" s="1" t="s">
        <v>18</v>
      </c>
      <c r="E1330" s="1" t="s">
        <v>49</v>
      </c>
      <c r="F1330" s="1" t="s">
        <v>47</v>
      </c>
      <c r="G1330" s="1" t="s">
        <v>50</v>
      </c>
      <c r="H1330">
        <v>4223266</v>
      </c>
      <c r="I1330">
        <v>5635</v>
      </c>
      <c r="J1330">
        <v>13422</v>
      </c>
      <c r="K1330">
        <v>13879</v>
      </c>
      <c r="L1330">
        <f>bbdd_Social_Media_Trends[[#This Row],[Likes]]+bbdd_Social_Media_Trends[[#This Row],[Shares]]+bbdd_Social_Media_Trends[[#This Row],[Comments]]</f>
        <v>32936</v>
      </c>
      <c r="M1330">
        <f>bbdd_Social_Media_Trends[[#This Row],[Interactions]]/bbdd_Social_Media_Trends[[#This Row],[Views]]</f>
        <v>7.7987036573116631E-3</v>
      </c>
      <c r="N1330" s="1" t="s">
        <v>29</v>
      </c>
      <c r="O1330" s="4">
        <f t="shared" si="20"/>
        <v>0</v>
      </c>
    </row>
    <row r="1331" spans="1:15" hidden="1">
      <c r="A1331" s="1" t="s">
        <v>1371</v>
      </c>
      <c r="B1331" s="2">
        <v>45212</v>
      </c>
      <c r="C1331" s="13" t="str">
        <f>TEXT(bbdd_Social_Media_Trends[[#This Row],[Post_Date]],"aaaa-mm")</f>
        <v>2023-10</v>
      </c>
      <c r="D1331" s="1" t="s">
        <v>24</v>
      </c>
      <c r="E1331" s="1" t="s">
        <v>57</v>
      </c>
      <c r="F1331" s="1" t="s">
        <v>36</v>
      </c>
      <c r="G1331" s="1" t="s">
        <v>60</v>
      </c>
      <c r="H1331">
        <v>837863</v>
      </c>
      <c r="I1331">
        <v>264887</v>
      </c>
      <c r="J1331">
        <v>35633</v>
      </c>
      <c r="K1331">
        <v>21578</v>
      </c>
      <c r="L1331">
        <f>bbdd_Social_Media_Trends[[#This Row],[Likes]]+bbdd_Social_Media_Trends[[#This Row],[Shares]]+bbdd_Social_Media_Trends[[#This Row],[Comments]]</f>
        <v>322098</v>
      </c>
      <c r="M1331">
        <f>bbdd_Social_Media_Trends[[#This Row],[Interactions]]/bbdd_Social_Media_Trends[[#This Row],[Views]]</f>
        <v>0.38442800314609904</v>
      </c>
      <c r="N1331" s="1" t="s">
        <v>16</v>
      </c>
      <c r="O1331" s="4">
        <f t="shared" si="20"/>
        <v>0</v>
      </c>
    </row>
    <row r="1332" spans="1:15" hidden="1">
      <c r="A1332" s="1" t="s">
        <v>1372</v>
      </c>
      <c r="B1332" s="2">
        <v>45164</v>
      </c>
      <c r="C1332" s="13" t="str">
        <f>TEXT(bbdd_Social_Media_Trends[[#This Row],[Post_Date]],"aaaa-mm")</f>
        <v>2023-08</v>
      </c>
      <c r="D1332" s="1" t="s">
        <v>24</v>
      </c>
      <c r="E1332" s="1" t="s">
        <v>49</v>
      </c>
      <c r="F1332" s="1" t="s">
        <v>36</v>
      </c>
      <c r="G1332" s="1" t="s">
        <v>44</v>
      </c>
      <c r="H1332">
        <v>3425267</v>
      </c>
      <c r="I1332">
        <v>229865</v>
      </c>
      <c r="J1332">
        <v>43423</v>
      </c>
      <c r="K1332">
        <v>22490</v>
      </c>
      <c r="L1332">
        <f>bbdd_Social_Media_Trends[[#This Row],[Likes]]+bbdd_Social_Media_Trends[[#This Row],[Shares]]+bbdd_Social_Media_Trends[[#This Row],[Comments]]</f>
        <v>295778</v>
      </c>
      <c r="M1332">
        <f>bbdd_Social_Media_Trends[[#This Row],[Interactions]]/bbdd_Social_Media_Trends[[#This Row],[Views]]</f>
        <v>8.6351808486754458E-2</v>
      </c>
      <c r="N1332" s="1" t="s">
        <v>29</v>
      </c>
      <c r="O1332" s="4">
        <f t="shared" si="20"/>
        <v>0</v>
      </c>
    </row>
    <row r="1333" spans="1:15" hidden="1">
      <c r="A1333" s="1" t="s">
        <v>1373</v>
      </c>
      <c r="B1333" s="2">
        <v>44848</v>
      </c>
      <c r="C1333" s="13" t="str">
        <f>TEXT(bbdd_Social_Media_Trends[[#This Row],[Post_Date]],"aaaa-mm")</f>
        <v>2022-10</v>
      </c>
      <c r="D1333" s="1" t="s">
        <v>24</v>
      </c>
      <c r="E1333" s="1" t="s">
        <v>19</v>
      </c>
      <c r="F1333" s="1" t="s">
        <v>20</v>
      </c>
      <c r="G1333" s="1" t="s">
        <v>44</v>
      </c>
      <c r="H1333">
        <v>4347648</v>
      </c>
      <c r="I1333">
        <v>241142</v>
      </c>
      <c r="J1333">
        <v>55800</v>
      </c>
      <c r="K1333">
        <v>165</v>
      </c>
      <c r="L1333">
        <f>bbdd_Social_Media_Trends[[#This Row],[Likes]]+bbdd_Social_Media_Trends[[#This Row],[Shares]]+bbdd_Social_Media_Trends[[#This Row],[Comments]]</f>
        <v>297107</v>
      </c>
      <c r="M1333">
        <f>bbdd_Social_Media_Trends[[#This Row],[Interactions]]/bbdd_Social_Media_Trends[[#This Row],[Views]]</f>
        <v>6.8337409100276747E-2</v>
      </c>
      <c r="N1333" s="1" t="s">
        <v>16</v>
      </c>
      <c r="O1333" s="4">
        <f t="shared" si="20"/>
        <v>0</v>
      </c>
    </row>
    <row r="1334" spans="1:15" hidden="1">
      <c r="A1334" s="1" t="s">
        <v>1374</v>
      </c>
      <c r="B1334" s="2">
        <v>45005</v>
      </c>
      <c r="C1334" s="13" t="str">
        <f>TEXT(bbdd_Social_Media_Trends[[#This Row],[Post_Date]],"aaaa-mm")</f>
        <v>2023-03</v>
      </c>
      <c r="D1334" s="1" t="s">
        <v>12</v>
      </c>
      <c r="E1334" s="1" t="s">
        <v>46</v>
      </c>
      <c r="F1334" s="1" t="s">
        <v>14</v>
      </c>
      <c r="G1334" s="1" t="s">
        <v>15</v>
      </c>
      <c r="H1334">
        <v>2454558</v>
      </c>
      <c r="I1334">
        <v>271958</v>
      </c>
      <c r="J1334">
        <v>31163</v>
      </c>
      <c r="K1334">
        <v>46231</v>
      </c>
      <c r="L1334">
        <f>bbdd_Social_Media_Trends[[#This Row],[Likes]]+bbdd_Social_Media_Trends[[#This Row],[Shares]]+bbdd_Social_Media_Trends[[#This Row],[Comments]]</f>
        <v>349352</v>
      </c>
      <c r="M1334">
        <f>bbdd_Social_Media_Trends[[#This Row],[Interactions]]/bbdd_Social_Media_Trends[[#This Row],[Views]]</f>
        <v>0.14232786513905965</v>
      </c>
      <c r="N1334" s="1" t="s">
        <v>16</v>
      </c>
      <c r="O1334" s="4">
        <f t="shared" si="20"/>
        <v>0</v>
      </c>
    </row>
    <row r="1335" spans="1:15" hidden="1">
      <c r="A1335" s="1" t="s">
        <v>1375</v>
      </c>
      <c r="B1335" s="2">
        <v>45148</v>
      </c>
      <c r="C1335" s="13" t="str">
        <f>TEXT(bbdd_Social_Media_Trends[[#This Row],[Post_Date]],"aaaa-mm")</f>
        <v>2023-08</v>
      </c>
      <c r="D1335" s="1" t="s">
        <v>24</v>
      </c>
      <c r="E1335" s="1" t="s">
        <v>52</v>
      </c>
      <c r="F1335" s="1" t="s">
        <v>14</v>
      </c>
      <c r="G1335" s="1" t="s">
        <v>25</v>
      </c>
      <c r="H1335">
        <v>4328041</v>
      </c>
      <c r="I1335">
        <v>127158</v>
      </c>
      <c r="J1335">
        <v>91300</v>
      </c>
      <c r="K1335">
        <v>2263</v>
      </c>
      <c r="L1335">
        <f>bbdd_Social_Media_Trends[[#This Row],[Likes]]+bbdd_Social_Media_Trends[[#This Row],[Shares]]+bbdd_Social_Media_Trends[[#This Row],[Comments]]</f>
        <v>220721</v>
      </c>
      <c r="M1335">
        <f>bbdd_Social_Media_Trends[[#This Row],[Interactions]]/bbdd_Social_Media_Trends[[#This Row],[Views]]</f>
        <v>5.0997899511580409E-2</v>
      </c>
      <c r="N1335" s="1" t="s">
        <v>29</v>
      </c>
      <c r="O1335" s="4">
        <f t="shared" si="20"/>
        <v>0</v>
      </c>
    </row>
    <row r="1336" spans="1:15" hidden="1">
      <c r="A1336" s="1" t="s">
        <v>1376</v>
      </c>
      <c r="B1336" s="2">
        <v>44861</v>
      </c>
      <c r="C1336" s="13" t="str">
        <f>TEXT(bbdd_Social_Media_Trends[[#This Row],[Post_Date]],"aaaa-mm")</f>
        <v>2022-10</v>
      </c>
      <c r="D1336" s="1" t="s">
        <v>12</v>
      </c>
      <c r="E1336" s="1" t="s">
        <v>57</v>
      </c>
      <c r="F1336" s="1" t="s">
        <v>41</v>
      </c>
      <c r="G1336" s="1" t="s">
        <v>44</v>
      </c>
      <c r="H1336">
        <v>4511744</v>
      </c>
      <c r="I1336">
        <v>254344</v>
      </c>
      <c r="J1336">
        <v>59222</v>
      </c>
      <c r="K1336">
        <v>41866</v>
      </c>
      <c r="L1336">
        <f>bbdd_Social_Media_Trends[[#This Row],[Likes]]+bbdd_Social_Media_Trends[[#This Row],[Shares]]+bbdd_Social_Media_Trends[[#This Row],[Comments]]</f>
        <v>355432</v>
      </c>
      <c r="M1336">
        <f>bbdd_Social_Media_Trends[[#This Row],[Interactions]]/bbdd_Social_Media_Trends[[#This Row],[Views]]</f>
        <v>7.877929244212438E-2</v>
      </c>
      <c r="N1336" s="1" t="s">
        <v>22</v>
      </c>
      <c r="O1336" s="4">
        <f t="shared" si="20"/>
        <v>0</v>
      </c>
    </row>
    <row r="1337" spans="1:15">
      <c r="A1337" s="1" t="s">
        <v>1377</v>
      </c>
      <c r="B1337" s="2">
        <v>45103</v>
      </c>
      <c r="C1337" s="13" t="str">
        <f>TEXT(bbdd_Social_Media_Trends[[#This Row],[Post_Date]],"aaaa-mm")</f>
        <v>2023-06</v>
      </c>
      <c r="D1337" s="1" t="s">
        <v>27</v>
      </c>
      <c r="E1337" s="1" t="s">
        <v>59</v>
      </c>
      <c r="F1337" s="1" t="s">
        <v>41</v>
      </c>
      <c r="G1337" s="1" t="s">
        <v>37</v>
      </c>
      <c r="H1337">
        <v>4610463</v>
      </c>
      <c r="I1337">
        <v>425376</v>
      </c>
      <c r="J1337">
        <v>84697</v>
      </c>
      <c r="K1337">
        <v>14385</v>
      </c>
      <c r="L1337">
        <f>bbdd_Social_Media_Trends[[#This Row],[Likes]]+bbdd_Social_Media_Trends[[#This Row],[Shares]]+bbdd_Social_Media_Trends[[#This Row],[Comments]]</f>
        <v>524458</v>
      </c>
      <c r="M1337">
        <f>bbdd_Social_Media_Trends[[#This Row],[Interactions]]/bbdd_Social_Media_Trends[[#This Row],[Views]]</f>
        <v>0.11375386810391928</v>
      </c>
      <c r="N1337" s="1" t="s">
        <v>22</v>
      </c>
      <c r="O1337" s="4">
        <f t="shared" si="20"/>
        <v>0</v>
      </c>
    </row>
    <row r="1338" spans="1:15" hidden="1">
      <c r="A1338" s="1" t="s">
        <v>1378</v>
      </c>
      <c r="B1338" s="2">
        <v>44566</v>
      </c>
      <c r="C1338" s="13" t="str">
        <f>TEXT(bbdd_Social_Media_Trends[[#This Row],[Post_Date]],"aaaa-mm")</f>
        <v>2022-01</v>
      </c>
      <c r="D1338" s="1" t="s">
        <v>18</v>
      </c>
      <c r="E1338" s="1" t="s">
        <v>19</v>
      </c>
      <c r="F1338" s="1" t="s">
        <v>41</v>
      </c>
      <c r="G1338" s="1" t="s">
        <v>44</v>
      </c>
      <c r="H1338">
        <v>2277825</v>
      </c>
      <c r="I1338">
        <v>468829</v>
      </c>
      <c r="J1338">
        <v>14948</v>
      </c>
      <c r="K1338">
        <v>24904</v>
      </c>
      <c r="L1338">
        <f>bbdd_Social_Media_Trends[[#This Row],[Likes]]+bbdd_Social_Media_Trends[[#This Row],[Shares]]+bbdd_Social_Media_Trends[[#This Row],[Comments]]</f>
        <v>508681</v>
      </c>
      <c r="M1338">
        <f>bbdd_Social_Media_Trends[[#This Row],[Interactions]]/bbdd_Social_Media_Trends[[#This Row],[Views]]</f>
        <v>0.22331873607498381</v>
      </c>
      <c r="N1338" s="1" t="s">
        <v>29</v>
      </c>
      <c r="O1338" s="4">
        <f t="shared" si="20"/>
        <v>0</v>
      </c>
    </row>
    <row r="1339" spans="1:15">
      <c r="A1339" s="1" t="s">
        <v>1379</v>
      </c>
      <c r="B1339" s="2">
        <v>44795</v>
      </c>
      <c r="C1339" s="13" t="str">
        <f>TEXT(bbdd_Social_Media_Trends[[#This Row],[Post_Date]],"aaaa-mm")</f>
        <v>2022-08</v>
      </c>
      <c r="D1339" s="1" t="s">
        <v>27</v>
      </c>
      <c r="E1339" s="1" t="s">
        <v>46</v>
      </c>
      <c r="F1339" s="1" t="s">
        <v>41</v>
      </c>
      <c r="G1339" s="1" t="s">
        <v>37</v>
      </c>
      <c r="H1339">
        <v>3893120</v>
      </c>
      <c r="I1339">
        <v>140608</v>
      </c>
      <c r="J1339">
        <v>79169</v>
      </c>
      <c r="K1339">
        <v>3536</v>
      </c>
      <c r="L1339">
        <f>bbdd_Social_Media_Trends[[#This Row],[Likes]]+bbdd_Social_Media_Trends[[#This Row],[Shares]]+bbdd_Social_Media_Trends[[#This Row],[Comments]]</f>
        <v>223313</v>
      </c>
      <c r="M1339">
        <f>bbdd_Social_Media_Trends[[#This Row],[Interactions]]/bbdd_Social_Media_Trends[[#This Row],[Views]]</f>
        <v>5.736093416077593E-2</v>
      </c>
      <c r="N1339" s="1" t="s">
        <v>16</v>
      </c>
      <c r="O1339" s="4">
        <f t="shared" si="20"/>
        <v>0</v>
      </c>
    </row>
    <row r="1340" spans="1:15" hidden="1">
      <c r="A1340" s="1" t="s">
        <v>1380</v>
      </c>
      <c r="B1340" s="2">
        <v>45254</v>
      </c>
      <c r="C1340" s="13" t="str">
        <f>TEXT(bbdd_Social_Media_Trends[[#This Row],[Post_Date]],"aaaa-mm")</f>
        <v>2023-11</v>
      </c>
      <c r="D1340" s="1" t="s">
        <v>12</v>
      </c>
      <c r="E1340" s="1" t="s">
        <v>39</v>
      </c>
      <c r="F1340" s="1" t="s">
        <v>14</v>
      </c>
      <c r="G1340" s="1" t="s">
        <v>50</v>
      </c>
      <c r="H1340">
        <v>323133</v>
      </c>
      <c r="I1340">
        <v>316119</v>
      </c>
      <c r="J1340">
        <v>92969</v>
      </c>
      <c r="K1340">
        <v>275</v>
      </c>
      <c r="L1340">
        <f>bbdd_Social_Media_Trends[[#This Row],[Likes]]+bbdd_Social_Media_Trends[[#This Row],[Shares]]+bbdd_Social_Media_Trends[[#This Row],[Comments]]</f>
        <v>409363</v>
      </c>
      <c r="M1340">
        <f>bbdd_Social_Media_Trends[[#This Row],[Interactions]]/bbdd_Social_Media_Trends[[#This Row],[Views]]</f>
        <v>1.2668560623644134</v>
      </c>
      <c r="N1340" s="1" t="s">
        <v>29</v>
      </c>
      <c r="O1340" s="4">
        <f t="shared" si="20"/>
        <v>0</v>
      </c>
    </row>
    <row r="1341" spans="1:15" hidden="1">
      <c r="A1341" s="1" t="s">
        <v>1381</v>
      </c>
      <c r="B1341" s="2">
        <v>44770</v>
      </c>
      <c r="C1341" s="13" t="str">
        <f>TEXT(bbdd_Social_Media_Trends[[#This Row],[Post_Date]],"aaaa-mm")</f>
        <v>2022-07</v>
      </c>
      <c r="D1341" s="1" t="s">
        <v>12</v>
      </c>
      <c r="E1341" s="1" t="s">
        <v>35</v>
      </c>
      <c r="F1341" s="1" t="s">
        <v>47</v>
      </c>
      <c r="G1341" s="1" t="s">
        <v>37</v>
      </c>
      <c r="H1341">
        <v>4714288</v>
      </c>
      <c r="I1341">
        <v>367578</v>
      </c>
      <c r="J1341">
        <v>82639</v>
      </c>
      <c r="K1341">
        <v>34084</v>
      </c>
      <c r="L1341">
        <f>bbdd_Social_Media_Trends[[#This Row],[Likes]]+bbdd_Social_Media_Trends[[#This Row],[Shares]]+bbdd_Social_Media_Trends[[#This Row],[Comments]]</f>
        <v>484301</v>
      </c>
      <c r="M1341">
        <f>bbdd_Social_Media_Trends[[#This Row],[Interactions]]/bbdd_Social_Media_Trends[[#This Row],[Views]]</f>
        <v>0.10273046534280468</v>
      </c>
      <c r="N1341" s="1" t="s">
        <v>16</v>
      </c>
      <c r="O1341" s="4">
        <f t="shared" si="20"/>
        <v>0</v>
      </c>
    </row>
    <row r="1342" spans="1:15" hidden="1">
      <c r="A1342" s="1" t="s">
        <v>1382</v>
      </c>
      <c r="B1342" s="2">
        <v>45158</v>
      </c>
      <c r="C1342" s="13" t="str">
        <f>TEXT(bbdd_Social_Media_Trends[[#This Row],[Post_Date]],"aaaa-mm")</f>
        <v>2023-08</v>
      </c>
      <c r="D1342" s="1" t="s">
        <v>18</v>
      </c>
      <c r="E1342" s="1" t="s">
        <v>49</v>
      </c>
      <c r="F1342" s="1" t="s">
        <v>47</v>
      </c>
      <c r="G1342" s="1" t="s">
        <v>37</v>
      </c>
      <c r="H1342">
        <v>2449412</v>
      </c>
      <c r="I1342">
        <v>260270</v>
      </c>
      <c r="J1342">
        <v>93639</v>
      </c>
      <c r="K1342">
        <v>48015</v>
      </c>
      <c r="L1342">
        <f>bbdd_Social_Media_Trends[[#This Row],[Likes]]+bbdd_Social_Media_Trends[[#This Row],[Shares]]+bbdd_Social_Media_Trends[[#This Row],[Comments]]</f>
        <v>401924</v>
      </c>
      <c r="M1342">
        <f>bbdd_Social_Media_Trends[[#This Row],[Interactions]]/bbdd_Social_Media_Trends[[#This Row],[Views]]</f>
        <v>0.16408999384342038</v>
      </c>
      <c r="N1342" s="1" t="s">
        <v>22</v>
      </c>
      <c r="O1342" s="4">
        <f t="shared" si="20"/>
        <v>0</v>
      </c>
    </row>
    <row r="1343" spans="1:15" hidden="1">
      <c r="A1343" s="1" t="s">
        <v>1383</v>
      </c>
      <c r="B1343" s="2">
        <v>44908</v>
      </c>
      <c r="C1343" s="13" t="str">
        <f>TEXT(bbdd_Social_Media_Trends[[#This Row],[Post_Date]],"aaaa-mm")</f>
        <v>2022-12</v>
      </c>
      <c r="D1343" s="1" t="s">
        <v>18</v>
      </c>
      <c r="E1343" s="1" t="s">
        <v>59</v>
      </c>
      <c r="F1343" s="1" t="s">
        <v>14</v>
      </c>
      <c r="G1343" s="1" t="s">
        <v>44</v>
      </c>
      <c r="H1343">
        <v>3525460</v>
      </c>
      <c r="I1343">
        <v>12794</v>
      </c>
      <c r="J1343">
        <v>64359</v>
      </c>
      <c r="K1343">
        <v>44733</v>
      </c>
      <c r="L1343">
        <f>bbdd_Social_Media_Trends[[#This Row],[Likes]]+bbdd_Social_Media_Trends[[#This Row],[Shares]]+bbdd_Social_Media_Trends[[#This Row],[Comments]]</f>
        <v>121886</v>
      </c>
      <c r="M1343">
        <f>bbdd_Social_Media_Trends[[#This Row],[Interactions]]/bbdd_Social_Media_Trends[[#This Row],[Views]]</f>
        <v>3.4573076988534832E-2</v>
      </c>
      <c r="N1343" s="1" t="s">
        <v>29</v>
      </c>
      <c r="O1343" s="4">
        <f t="shared" si="20"/>
        <v>0</v>
      </c>
    </row>
    <row r="1344" spans="1:15">
      <c r="A1344" s="1" t="s">
        <v>1384</v>
      </c>
      <c r="B1344" s="2">
        <v>44993</v>
      </c>
      <c r="C1344" s="13" t="str">
        <f>TEXT(bbdd_Social_Media_Trends[[#This Row],[Post_Date]],"aaaa-mm")</f>
        <v>2023-03</v>
      </c>
      <c r="D1344" s="1" t="s">
        <v>27</v>
      </c>
      <c r="E1344" s="1" t="s">
        <v>49</v>
      </c>
      <c r="F1344" s="1" t="s">
        <v>47</v>
      </c>
      <c r="G1344" s="1" t="s">
        <v>50</v>
      </c>
      <c r="H1344">
        <v>4742368</v>
      </c>
      <c r="I1344">
        <v>54608</v>
      </c>
      <c r="J1344">
        <v>90554</v>
      </c>
      <c r="K1344">
        <v>26913</v>
      </c>
      <c r="L1344">
        <f>bbdd_Social_Media_Trends[[#This Row],[Likes]]+bbdd_Social_Media_Trends[[#This Row],[Shares]]+bbdd_Social_Media_Trends[[#This Row],[Comments]]</f>
        <v>172075</v>
      </c>
      <c r="M1344">
        <f>bbdd_Social_Media_Trends[[#This Row],[Interactions]]/bbdd_Social_Media_Trends[[#This Row],[Views]]</f>
        <v>3.6284615618189055E-2</v>
      </c>
      <c r="N1344" s="1" t="s">
        <v>22</v>
      </c>
      <c r="O1344" s="4">
        <f t="shared" si="20"/>
        <v>0</v>
      </c>
    </row>
    <row r="1345" spans="1:15" hidden="1">
      <c r="A1345" s="1" t="s">
        <v>1385</v>
      </c>
      <c r="B1345" s="2">
        <v>45236</v>
      </c>
      <c r="C1345" s="13" t="str">
        <f>TEXT(bbdd_Social_Media_Trends[[#This Row],[Post_Date]],"aaaa-mm")</f>
        <v>2023-11</v>
      </c>
      <c r="D1345" s="1" t="s">
        <v>18</v>
      </c>
      <c r="E1345" s="1" t="s">
        <v>59</v>
      </c>
      <c r="F1345" s="1" t="s">
        <v>47</v>
      </c>
      <c r="G1345" s="1" t="s">
        <v>28</v>
      </c>
      <c r="H1345">
        <v>2884482</v>
      </c>
      <c r="I1345">
        <v>205837</v>
      </c>
      <c r="J1345">
        <v>18884</v>
      </c>
      <c r="K1345">
        <v>34478</v>
      </c>
      <c r="L1345">
        <f>bbdd_Social_Media_Trends[[#This Row],[Likes]]+bbdd_Social_Media_Trends[[#This Row],[Shares]]+bbdd_Social_Media_Trends[[#This Row],[Comments]]</f>
        <v>259199</v>
      </c>
      <c r="M1345">
        <f>bbdd_Social_Media_Trends[[#This Row],[Interactions]]/bbdd_Social_Media_Trends[[#This Row],[Views]]</f>
        <v>8.98598084508761E-2</v>
      </c>
      <c r="N1345" s="1" t="s">
        <v>16</v>
      </c>
      <c r="O1345" s="4">
        <f t="shared" si="20"/>
        <v>0</v>
      </c>
    </row>
    <row r="1346" spans="1:15" hidden="1">
      <c r="A1346" s="1" t="s">
        <v>1386</v>
      </c>
      <c r="B1346" s="2">
        <v>44687</v>
      </c>
      <c r="C1346" s="13" t="str">
        <f>TEXT(bbdd_Social_Media_Trends[[#This Row],[Post_Date]],"aaaa-mm")</f>
        <v>2022-05</v>
      </c>
      <c r="D1346" s="1" t="s">
        <v>12</v>
      </c>
      <c r="E1346" s="1" t="s">
        <v>19</v>
      </c>
      <c r="F1346" s="1" t="s">
        <v>36</v>
      </c>
      <c r="G1346" s="1" t="s">
        <v>37</v>
      </c>
      <c r="H1346">
        <v>2816091</v>
      </c>
      <c r="I1346">
        <v>31691</v>
      </c>
      <c r="J1346">
        <v>13582</v>
      </c>
      <c r="K1346">
        <v>28775</v>
      </c>
      <c r="L1346">
        <f>bbdd_Social_Media_Trends[[#This Row],[Likes]]+bbdd_Social_Media_Trends[[#This Row],[Shares]]+bbdd_Social_Media_Trends[[#This Row],[Comments]]</f>
        <v>74048</v>
      </c>
      <c r="M1346">
        <f>bbdd_Social_Media_Trends[[#This Row],[Interactions]]/bbdd_Social_Media_Trends[[#This Row],[Views]]</f>
        <v>2.6294604826335513E-2</v>
      </c>
      <c r="N1346" s="1" t="s">
        <v>22</v>
      </c>
      <c r="O1346" s="4">
        <f t="shared" ref="O1346:O1409" si="21">IF(ISERROR(VLOOKUP(A1346,A1347:A6344,1,FALSE)),0, 1)</f>
        <v>0</v>
      </c>
    </row>
    <row r="1347" spans="1:15" hidden="1">
      <c r="A1347" s="1" t="s">
        <v>1387</v>
      </c>
      <c r="B1347" s="2">
        <v>45009</v>
      </c>
      <c r="C1347" s="13" t="str">
        <f>TEXT(bbdd_Social_Media_Trends[[#This Row],[Post_Date]],"aaaa-mm")</f>
        <v>2023-03</v>
      </c>
      <c r="D1347" s="1" t="s">
        <v>24</v>
      </c>
      <c r="E1347" s="1" t="s">
        <v>13</v>
      </c>
      <c r="F1347" s="1" t="s">
        <v>36</v>
      </c>
      <c r="G1347" s="1" t="s">
        <v>50</v>
      </c>
      <c r="H1347">
        <v>4467747</v>
      </c>
      <c r="I1347">
        <v>342278</v>
      </c>
      <c r="J1347">
        <v>65649</v>
      </c>
      <c r="K1347">
        <v>39380</v>
      </c>
      <c r="L1347">
        <f>bbdd_Social_Media_Trends[[#This Row],[Likes]]+bbdd_Social_Media_Trends[[#This Row],[Shares]]+bbdd_Social_Media_Trends[[#This Row],[Comments]]</f>
        <v>447307</v>
      </c>
      <c r="M1347">
        <f>bbdd_Social_Media_Trends[[#This Row],[Interactions]]/bbdd_Social_Media_Trends[[#This Row],[Views]]</f>
        <v>0.1001191428252316</v>
      </c>
      <c r="N1347" s="1" t="s">
        <v>22</v>
      </c>
      <c r="O1347" s="4">
        <f t="shared" si="21"/>
        <v>0</v>
      </c>
    </row>
    <row r="1348" spans="1:15">
      <c r="A1348" s="1" t="s">
        <v>1388</v>
      </c>
      <c r="B1348" s="2">
        <v>45120</v>
      </c>
      <c r="C1348" s="13" t="str">
        <f>TEXT(bbdd_Social_Media_Trends[[#This Row],[Post_Date]],"aaaa-mm")</f>
        <v>2023-07</v>
      </c>
      <c r="D1348" s="1" t="s">
        <v>27</v>
      </c>
      <c r="E1348" s="1" t="s">
        <v>46</v>
      </c>
      <c r="F1348" s="1" t="s">
        <v>47</v>
      </c>
      <c r="G1348" s="1" t="s">
        <v>60</v>
      </c>
      <c r="H1348">
        <v>4985164</v>
      </c>
      <c r="I1348">
        <v>47700</v>
      </c>
      <c r="J1348">
        <v>96055</v>
      </c>
      <c r="K1348">
        <v>48941</v>
      </c>
      <c r="L1348">
        <f>bbdd_Social_Media_Trends[[#This Row],[Likes]]+bbdd_Social_Media_Trends[[#This Row],[Shares]]+bbdd_Social_Media_Trends[[#This Row],[Comments]]</f>
        <v>192696</v>
      </c>
      <c r="M1348">
        <f>bbdd_Social_Media_Trends[[#This Row],[Interactions]]/bbdd_Social_Media_Trends[[#This Row],[Views]]</f>
        <v>3.8653893833783599E-2</v>
      </c>
      <c r="N1348" s="1" t="s">
        <v>16</v>
      </c>
      <c r="O1348" s="4">
        <f t="shared" si="21"/>
        <v>0</v>
      </c>
    </row>
    <row r="1349" spans="1:15" hidden="1">
      <c r="A1349" s="1" t="s">
        <v>1389</v>
      </c>
      <c r="B1349" s="2">
        <v>45218</v>
      </c>
      <c r="C1349" s="13" t="str">
        <f>TEXT(bbdd_Social_Media_Trends[[#This Row],[Post_Date]],"aaaa-mm")</f>
        <v>2023-10</v>
      </c>
      <c r="D1349" s="1" t="s">
        <v>12</v>
      </c>
      <c r="E1349" s="1" t="s">
        <v>35</v>
      </c>
      <c r="F1349" s="1" t="s">
        <v>20</v>
      </c>
      <c r="G1349" s="1" t="s">
        <v>44</v>
      </c>
      <c r="H1349">
        <v>4745468</v>
      </c>
      <c r="I1349">
        <v>126563</v>
      </c>
      <c r="J1349">
        <v>37361</v>
      </c>
      <c r="K1349">
        <v>35102</v>
      </c>
      <c r="L1349">
        <f>bbdd_Social_Media_Trends[[#This Row],[Likes]]+bbdd_Social_Media_Trends[[#This Row],[Shares]]+bbdd_Social_Media_Trends[[#This Row],[Comments]]</f>
        <v>199026</v>
      </c>
      <c r="M1349">
        <f>bbdd_Social_Media_Trends[[#This Row],[Interactions]]/bbdd_Social_Media_Trends[[#This Row],[Views]]</f>
        <v>4.1940225916600848E-2</v>
      </c>
      <c r="N1349" s="1" t="s">
        <v>16</v>
      </c>
      <c r="O1349" s="4">
        <f t="shared" si="21"/>
        <v>0</v>
      </c>
    </row>
    <row r="1350" spans="1:15">
      <c r="A1350" s="1" t="s">
        <v>1390</v>
      </c>
      <c r="B1350" s="2">
        <v>45157</v>
      </c>
      <c r="C1350" s="13" t="str">
        <f>TEXT(bbdd_Social_Media_Trends[[#This Row],[Post_Date]],"aaaa-mm")</f>
        <v>2023-08</v>
      </c>
      <c r="D1350" s="1" t="s">
        <v>27</v>
      </c>
      <c r="E1350" s="1" t="s">
        <v>57</v>
      </c>
      <c r="F1350" s="1" t="s">
        <v>14</v>
      </c>
      <c r="G1350" s="1" t="s">
        <v>15</v>
      </c>
      <c r="H1350">
        <v>4193386</v>
      </c>
      <c r="I1350">
        <v>430264</v>
      </c>
      <c r="J1350">
        <v>84216</v>
      </c>
      <c r="K1350">
        <v>12887</v>
      </c>
      <c r="L1350">
        <f>bbdd_Social_Media_Trends[[#This Row],[Likes]]+bbdd_Social_Media_Trends[[#This Row],[Shares]]+bbdd_Social_Media_Trends[[#This Row],[Comments]]</f>
        <v>527367</v>
      </c>
      <c r="M1350">
        <f>bbdd_Social_Media_Trends[[#This Row],[Interactions]]/bbdd_Social_Media_Trends[[#This Row],[Views]]</f>
        <v>0.12576161603057767</v>
      </c>
      <c r="N1350" s="1" t="s">
        <v>29</v>
      </c>
      <c r="O1350" s="4">
        <f t="shared" si="21"/>
        <v>0</v>
      </c>
    </row>
    <row r="1351" spans="1:15">
      <c r="A1351" s="1" t="s">
        <v>1391</v>
      </c>
      <c r="B1351" s="2">
        <v>44786</v>
      </c>
      <c r="C1351" s="13" t="str">
        <f>TEXT(bbdd_Social_Media_Trends[[#This Row],[Post_Date]],"aaaa-mm")</f>
        <v>2022-08</v>
      </c>
      <c r="D1351" s="1" t="s">
        <v>27</v>
      </c>
      <c r="E1351" s="1" t="s">
        <v>19</v>
      </c>
      <c r="F1351" s="1" t="s">
        <v>36</v>
      </c>
      <c r="G1351" s="1" t="s">
        <v>60</v>
      </c>
      <c r="H1351">
        <v>1406438</v>
      </c>
      <c r="I1351">
        <v>73183</v>
      </c>
      <c r="J1351">
        <v>6162</v>
      </c>
      <c r="K1351">
        <v>13527</v>
      </c>
      <c r="L1351">
        <f>bbdd_Social_Media_Trends[[#This Row],[Likes]]+bbdd_Social_Media_Trends[[#This Row],[Shares]]+bbdd_Social_Media_Trends[[#This Row],[Comments]]</f>
        <v>92872</v>
      </c>
      <c r="M1351">
        <f>bbdd_Social_Media_Trends[[#This Row],[Interactions]]/bbdd_Social_Media_Trends[[#This Row],[Views]]</f>
        <v>6.6033483168116899E-2</v>
      </c>
      <c r="N1351" s="1" t="s">
        <v>22</v>
      </c>
      <c r="O1351" s="4">
        <f t="shared" si="21"/>
        <v>0</v>
      </c>
    </row>
    <row r="1352" spans="1:15">
      <c r="A1352" s="1" t="s">
        <v>1392</v>
      </c>
      <c r="B1352" s="2">
        <v>45139</v>
      </c>
      <c r="C1352" s="13" t="str">
        <f>TEXT(bbdd_Social_Media_Trends[[#This Row],[Post_Date]],"aaaa-mm")</f>
        <v>2023-08</v>
      </c>
      <c r="D1352" s="1" t="s">
        <v>27</v>
      </c>
      <c r="E1352" s="1" t="s">
        <v>31</v>
      </c>
      <c r="F1352" s="1" t="s">
        <v>41</v>
      </c>
      <c r="G1352" s="1" t="s">
        <v>44</v>
      </c>
      <c r="H1352">
        <v>4920264</v>
      </c>
      <c r="I1352">
        <v>398327</v>
      </c>
      <c r="J1352">
        <v>3628</v>
      </c>
      <c r="K1352">
        <v>34070</v>
      </c>
      <c r="L1352">
        <f>bbdd_Social_Media_Trends[[#This Row],[Likes]]+bbdd_Social_Media_Trends[[#This Row],[Shares]]+bbdd_Social_Media_Trends[[#This Row],[Comments]]</f>
        <v>436025</v>
      </c>
      <c r="M1352">
        <f>bbdd_Social_Media_Trends[[#This Row],[Interactions]]/bbdd_Social_Media_Trends[[#This Row],[Views]]</f>
        <v>8.8618212356084955E-2</v>
      </c>
      <c r="N1352" s="1" t="s">
        <v>22</v>
      </c>
      <c r="O1352" s="4">
        <f t="shared" si="21"/>
        <v>0</v>
      </c>
    </row>
    <row r="1353" spans="1:15" hidden="1">
      <c r="A1353" s="1" t="s">
        <v>1393</v>
      </c>
      <c r="B1353" s="2">
        <v>44724</v>
      </c>
      <c r="C1353" s="13" t="str">
        <f>TEXT(bbdd_Social_Media_Trends[[#This Row],[Post_Date]],"aaaa-mm")</f>
        <v>2022-06</v>
      </c>
      <c r="D1353" s="1" t="s">
        <v>12</v>
      </c>
      <c r="E1353" s="1" t="s">
        <v>52</v>
      </c>
      <c r="F1353" s="1" t="s">
        <v>41</v>
      </c>
      <c r="G1353" s="1" t="s">
        <v>28</v>
      </c>
      <c r="H1353">
        <v>675163</v>
      </c>
      <c r="I1353">
        <v>272637</v>
      </c>
      <c r="J1353">
        <v>95308</v>
      </c>
      <c r="K1353">
        <v>27495</v>
      </c>
      <c r="L1353">
        <f>bbdd_Social_Media_Trends[[#This Row],[Likes]]+bbdd_Social_Media_Trends[[#This Row],[Shares]]+bbdd_Social_Media_Trends[[#This Row],[Comments]]</f>
        <v>395440</v>
      </c>
      <c r="M1353">
        <f>bbdd_Social_Media_Trends[[#This Row],[Interactions]]/bbdd_Social_Media_Trends[[#This Row],[Views]]</f>
        <v>0.58569560239527341</v>
      </c>
      <c r="N1353" s="1" t="s">
        <v>16</v>
      </c>
      <c r="O1353" s="4">
        <f t="shared" si="21"/>
        <v>0</v>
      </c>
    </row>
    <row r="1354" spans="1:15">
      <c r="A1354" s="1" t="s">
        <v>1394</v>
      </c>
      <c r="B1354" s="2">
        <v>45196</v>
      </c>
      <c r="C1354" s="13" t="str">
        <f>TEXT(bbdd_Social_Media_Trends[[#This Row],[Post_Date]],"aaaa-mm")</f>
        <v>2023-09</v>
      </c>
      <c r="D1354" s="1" t="s">
        <v>27</v>
      </c>
      <c r="E1354" s="1" t="s">
        <v>52</v>
      </c>
      <c r="F1354" s="1" t="s">
        <v>20</v>
      </c>
      <c r="G1354" s="1" t="s">
        <v>44</v>
      </c>
      <c r="H1354">
        <v>3156979</v>
      </c>
      <c r="I1354">
        <v>486439</v>
      </c>
      <c r="J1354">
        <v>65910</v>
      </c>
      <c r="K1354">
        <v>47543</v>
      </c>
      <c r="L1354">
        <f>bbdd_Social_Media_Trends[[#This Row],[Likes]]+bbdd_Social_Media_Trends[[#This Row],[Shares]]+bbdd_Social_Media_Trends[[#This Row],[Comments]]</f>
        <v>599892</v>
      </c>
      <c r="M1354">
        <f>bbdd_Social_Media_Trends[[#This Row],[Interactions]]/bbdd_Social_Media_Trends[[#This Row],[Views]]</f>
        <v>0.19002090289482446</v>
      </c>
      <c r="N1354" s="1" t="s">
        <v>22</v>
      </c>
      <c r="O1354" s="4">
        <f t="shared" si="21"/>
        <v>0</v>
      </c>
    </row>
    <row r="1355" spans="1:15" hidden="1">
      <c r="A1355" s="1" t="s">
        <v>1395</v>
      </c>
      <c r="B1355" s="2">
        <v>45127</v>
      </c>
      <c r="C1355" s="13" t="str">
        <f>TEXT(bbdd_Social_Media_Trends[[#This Row],[Post_Date]],"aaaa-mm")</f>
        <v>2023-07</v>
      </c>
      <c r="D1355" s="1" t="s">
        <v>24</v>
      </c>
      <c r="E1355" s="1" t="s">
        <v>31</v>
      </c>
      <c r="F1355" s="1" t="s">
        <v>47</v>
      </c>
      <c r="G1355" s="1" t="s">
        <v>50</v>
      </c>
      <c r="H1355">
        <v>2825287</v>
      </c>
      <c r="I1355">
        <v>117638</v>
      </c>
      <c r="J1355">
        <v>95968</v>
      </c>
      <c r="K1355">
        <v>7429</v>
      </c>
      <c r="L1355">
        <f>bbdd_Social_Media_Trends[[#This Row],[Likes]]+bbdd_Social_Media_Trends[[#This Row],[Shares]]+bbdd_Social_Media_Trends[[#This Row],[Comments]]</f>
        <v>221035</v>
      </c>
      <c r="M1355">
        <f>bbdd_Social_Media_Trends[[#This Row],[Interactions]]/bbdd_Social_Media_Trends[[#This Row],[Views]]</f>
        <v>7.8234529801751121E-2</v>
      </c>
      <c r="N1355" s="1" t="s">
        <v>16</v>
      </c>
      <c r="O1355" s="4">
        <f t="shared" si="21"/>
        <v>0</v>
      </c>
    </row>
    <row r="1356" spans="1:15" hidden="1">
      <c r="A1356" s="1" t="s">
        <v>1396</v>
      </c>
      <c r="B1356" s="2">
        <v>44835</v>
      </c>
      <c r="C1356" s="13" t="str">
        <f>TEXT(bbdd_Social_Media_Trends[[#This Row],[Post_Date]],"aaaa-mm")</f>
        <v>2022-10</v>
      </c>
      <c r="D1356" s="1" t="s">
        <v>18</v>
      </c>
      <c r="E1356" s="1" t="s">
        <v>35</v>
      </c>
      <c r="F1356" s="1" t="s">
        <v>41</v>
      </c>
      <c r="G1356" s="1" t="s">
        <v>21</v>
      </c>
      <c r="H1356">
        <v>4880933</v>
      </c>
      <c r="I1356">
        <v>424044</v>
      </c>
      <c r="J1356">
        <v>36411</v>
      </c>
      <c r="K1356">
        <v>15765</v>
      </c>
      <c r="L1356">
        <f>bbdd_Social_Media_Trends[[#This Row],[Likes]]+bbdd_Social_Media_Trends[[#This Row],[Shares]]+bbdd_Social_Media_Trends[[#This Row],[Comments]]</f>
        <v>476220</v>
      </c>
      <c r="M1356">
        <f>bbdd_Social_Media_Trends[[#This Row],[Interactions]]/bbdd_Social_Media_Trends[[#This Row],[Views]]</f>
        <v>9.7567411804259555E-2</v>
      </c>
      <c r="N1356" s="1" t="s">
        <v>29</v>
      </c>
      <c r="O1356" s="4">
        <f t="shared" si="21"/>
        <v>0</v>
      </c>
    </row>
    <row r="1357" spans="1:15" hidden="1">
      <c r="A1357" s="1" t="s">
        <v>1397</v>
      </c>
      <c r="B1357" s="2">
        <v>44970</v>
      </c>
      <c r="C1357" s="13" t="str">
        <f>TEXT(bbdd_Social_Media_Trends[[#This Row],[Post_Date]],"aaaa-mm")</f>
        <v>2023-02</v>
      </c>
      <c r="D1357" s="1" t="s">
        <v>12</v>
      </c>
      <c r="E1357" s="1" t="s">
        <v>35</v>
      </c>
      <c r="F1357" s="1" t="s">
        <v>20</v>
      </c>
      <c r="G1357" s="1" t="s">
        <v>37</v>
      </c>
      <c r="H1357">
        <v>203380</v>
      </c>
      <c r="I1357">
        <v>209884</v>
      </c>
      <c r="J1357">
        <v>73618</v>
      </c>
      <c r="K1357">
        <v>20779</v>
      </c>
      <c r="L1357">
        <f>bbdd_Social_Media_Trends[[#This Row],[Likes]]+bbdd_Social_Media_Trends[[#This Row],[Shares]]+bbdd_Social_Media_Trends[[#This Row],[Comments]]</f>
        <v>304281</v>
      </c>
      <c r="M1357">
        <f>bbdd_Social_Media_Trends[[#This Row],[Interactions]]/bbdd_Social_Media_Trends[[#This Row],[Views]]</f>
        <v>1.4961205624938538</v>
      </c>
      <c r="N1357" s="1" t="s">
        <v>29</v>
      </c>
      <c r="O1357" s="4">
        <f t="shared" si="21"/>
        <v>0</v>
      </c>
    </row>
    <row r="1358" spans="1:15" hidden="1">
      <c r="A1358" s="1" t="s">
        <v>1398</v>
      </c>
      <c r="B1358" s="2">
        <v>45243</v>
      </c>
      <c r="C1358" s="13" t="str">
        <f>TEXT(bbdd_Social_Media_Trends[[#This Row],[Post_Date]],"aaaa-mm")</f>
        <v>2023-11</v>
      </c>
      <c r="D1358" s="1" t="s">
        <v>18</v>
      </c>
      <c r="E1358" s="1" t="s">
        <v>49</v>
      </c>
      <c r="F1358" s="1" t="s">
        <v>41</v>
      </c>
      <c r="G1358" s="1" t="s">
        <v>44</v>
      </c>
      <c r="H1358">
        <v>1591371</v>
      </c>
      <c r="I1358">
        <v>457773</v>
      </c>
      <c r="J1358">
        <v>5808</v>
      </c>
      <c r="K1358">
        <v>24319</v>
      </c>
      <c r="L1358">
        <f>bbdd_Social_Media_Trends[[#This Row],[Likes]]+bbdd_Social_Media_Trends[[#This Row],[Shares]]+bbdd_Social_Media_Trends[[#This Row],[Comments]]</f>
        <v>487900</v>
      </c>
      <c r="M1358">
        <f>bbdd_Social_Media_Trends[[#This Row],[Interactions]]/bbdd_Social_Media_Trends[[#This Row],[Views]]</f>
        <v>0.306590983497877</v>
      </c>
      <c r="N1358" s="1" t="s">
        <v>16</v>
      </c>
      <c r="O1358" s="4">
        <f t="shared" si="21"/>
        <v>0</v>
      </c>
    </row>
    <row r="1359" spans="1:15" hidden="1">
      <c r="A1359" s="1" t="s">
        <v>1399</v>
      </c>
      <c r="B1359" s="2">
        <v>44743</v>
      </c>
      <c r="C1359" s="13" t="str">
        <f>TEXT(bbdd_Social_Media_Trends[[#This Row],[Post_Date]],"aaaa-mm")</f>
        <v>2022-07</v>
      </c>
      <c r="D1359" s="1" t="s">
        <v>24</v>
      </c>
      <c r="E1359" s="1" t="s">
        <v>57</v>
      </c>
      <c r="F1359" s="1" t="s">
        <v>20</v>
      </c>
      <c r="G1359" s="1" t="s">
        <v>21</v>
      </c>
      <c r="H1359">
        <v>3671946</v>
      </c>
      <c r="I1359">
        <v>28063</v>
      </c>
      <c r="J1359">
        <v>80288</v>
      </c>
      <c r="K1359">
        <v>21251</v>
      </c>
      <c r="L1359">
        <f>bbdd_Social_Media_Trends[[#This Row],[Likes]]+bbdd_Social_Media_Trends[[#This Row],[Shares]]+bbdd_Social_Media_Trends[[#This Row],[Comments]]</f>
        <v>129602</v>
      </c>
      <c r="M1359">
        <f>bbdd_Social_Media_Trends[[#This Row],[Interactions]]/bbdd_Social_Media_Trends[[#This Row],[Views]]</f>
        <v>3.5295181356152838E-2</v>
      </c>
      <c r="N1359" s="1" t="s">
        <v>29</v>
      </c>
      <c r="O1359" s="4">
        <f t="shared" si="21"/>
        <v>0</v>
      </c>
    </row>
    <row r="1360" spans="1:15" hidden="1">
      <c r="A1360" s="1" t="s">
        <v>1400</v>
      </c>
      <c r="B1360" s="2">
        <v>44694</v>
      </c>
      <c r="C1360" s="13" t="str">
        <f>TEXT(bbdd_Social_Media_Trends[[#This Row],[Post_Date]],"aaaa-mm")</f>
        <v>2022-05</v>
      </c>
      <c r="D1360" s="1" t="s">
        <v>18</v>
      </c>
      <c r="E1360" s="1" t="s">
        <v>46</v>
      </c>
      <c r="F1360" s="1" t="s">
        <v>20</v>
      </c>
      <c r="G1360" s="1" t="s">
        <v>44</v>
      </c>
      <c r="H1360">
        <v>4747943</v>
      </c>
      <c r="I1360">
        <v>215327</v>
      </c>
      <c r="J1360">
        <v>30817</v>
      </c>
      <c r="K1360">
        <v>27401</v>
      </c>
      <c r="L1360">
        <f>bbdd_Social_Media_Trends[[#This Row],[Likes]]+bbdd_Social_Media_Trends[[#This Row],[Shares]]+bbdd_Social_Media_Trends[[#This Row],[Comments]]</f>
        <v>273545</v>
      </c>
      <c r="M1360">
        <f>bbdd_Social_Media_Trends[[#This Row],[Interactions]]/bbdd_Social_Media_Trends[[#This Row],[Views]]</f>
        <v>5.761337067441627E-2</v>
      </c>
      <c r="N1360" s="1" t="s">
        <v>16</v>
      </c>
      <c r="O1360" s="4">
        <f t="shared" si="21"/>
        <v>0</v>
      </c>
    </row>
    <row r="1361" spans="1:15" hidden="1">
      <c r="A1361" s="1" t="s">
        <v>1401</v>
      </c>
      <c r="B1361" s="2">
        <v>44599</v>
      </c>
      <c r="C1361" s="13" t="str">
        <f>TEXT(bbdd_Social_Media_Trends[[#This Row],[Post_Date]],"aaaa-mm")</f>
        <v>2022-02</v>
      </c>
      <c r="D1361" s="1" t="s">
        <v>24</v>
      </c>
      <c r="E1361" s="1" t="s">
        <v>59</v>
      </c>
      <c r="F1361" s="1" t="s">
        <v>41</v>
      </c>
      <c r="G1361" s="1" t="s">
        <v>44</v>
      </c>
      <c r="H1361">
        <v>2578412</v>
      </c>
      <c r="I1361">
        <v>251504</v>
      </c>
      <c r="J1361">
        <v>84789</v>
      </c>
      <c r="K1361">
        <v>13528</v>
      </c>
      <c r="L1361">
        <f>bbdd_Social_Media_Trends[[#This Row],[Likes]]+bbdd_Social_Media_Trends[[#This Row],[Shares]]+bbdd_Social_Media_Trends[[#This Row],[Comments]]</f>
        <v>349821</v>
      </c>
      <c r="M1361">
        <f>bbdd_Social_Media_Trends[[#This Row],[Interactions]]/bbdd_Social_Media_Trends[[#This Row],[Views]]</f>
        <v>0.13567304216703924</v>
      </c>
      <c r="N1361" s="1" t="s">
        <v>22</v>
      </c>
      <c r="O1361" s="4">
        <f t="shared" si="21"/>
        <v>0</v>
      </c>
    </row>
    <row r="1362" spans="1:15">
      <c r="A1362" s="1" t="s">
        <v>1402</v>
      </c>
      <c r="B1362" s="2">
        <v>44988</v>
      </c>
      <c r="C1362" s="13" t="str">
        <f>TEXT(bbdd_Social_Media_Trends[[#This Row],[Post_Date]],"aaaa-mm")</f>
        <v>2023-03</v>
      </c>
      <c r="D1362" s="1" t="s">
        <v>27</v>
      </c>
      <c r="E1362" s="1" t="s">
        <v>49</v>
      </c>
      <c r="F1362" s="1" t="s">
        <v>14</v>
      </c>
      <c r="G1362" s="1" t="s">
        <v>21</v>
      </c>
      <c r="H1362">
        <v>1449220</v>
      </c>
      <c r="I1362">
        <v>225649</v>
      </c>
      <c r="J1362">
        <v>39904</v>
      </c>
      <c r="K1362">
        <v>16363</v>
      </c>
      <c r="L1362">
        <f>bbdd_Social_Media_Trends[[#This Row],[Likes]]+bbdd_Social_Media_Trends[[#This Row],[Shares]]+bbdd_Social_Media_Trends[[#This Row],[Comments]]</f>
        <v>281916</v>
      </c>
      <c r="M1362">
        <f>bbdd_Social_Media_Trends[[#This Row],[Interactions]]/bbdd_Social_Media_Trends[[#This Row],[Views]]</f>
        <v>0.19452947102579318</v>
      </c>
      <c r="N1362" s="1" t="s">
        <v>29</v>
      </c>
      <c r="O1362" s="4">
        <f t="shared" si="21"/>
        <v>0</v>
      </c>
    </row>
    <row r="1363" spans="1:15">
      <c r="A1363" s="1" t="s">
        <v>1403</v>
      </c>
      <c r="B1363" s="2">
        <v>45250</v>
      </c>
      <c r="C1363" s="13" t="str">
        <f>TEXT(bbdd_Social_Media_Trends[[#This Row],[Post_Date]],"aaaa-mm")</f>
        <v>2023-11</v>
      </c>
      <c r="D1363" s="1" t="s">
        <v>27</v>
      </c>
      <c r="E1363" s="1" t="s">
        <v>13</v>
      </c>
      <c r="F1363" s="1" t="s">
        <v>32</v>
      </c>
      <c r="G1363" s="1" t="s">
        <v>37</v>
      </c>
      <c r="H1363">
        <v>597344</v>
      </c>
      <c r="I1363">
        <v>17521</v>
      </c>
      <c r="J1363">
        <v>66825</v>
      </c>
      <c r="K1363">
        <v>29302</v>
      </c>
      <c r="L1363">
        <f>bbdd_Social_Media_Trends[[#This Row],[Likes]]+bbdd_Social_Media_Trends[[#This Row],[Shares]]+bbdd_Social_Media_Trends[[#This Row],[Comments]]</f>
        <v>113648</v>
      </c>
      <c r="M1363">
        <f>bbdd_Social_Media_Trends[[#This Row],[Interactions]]/bbdd_Social_Media_Trends[[#This Row],[Views]]</f>
        <v>0.19025553115122945</v>
      </c>
      <c r="N1363" s="1" t="s">
        <v>22</v>
      </c>
      <c r="O1363" s="4">
        <f t="shared" si="21"/>
        <v>0</v>
      </c>
    </row>
    <row r="1364" spans="1:15" hidden="1">
      <c r="A1364" s="1" t="s">
        <v>1404</v>
      </c>
      <c r="B1364" s="2">
        <v>45039</v>
      </c>
      <c r="C1364" s="13" t="str">
        <f>TEXT(bbdd_Social_Media_Trends[[#This Row],[Post_Date]],"aaaa-mm")</f>
        <v>2023-04</v>
      </c>
      <c r="D1364" s="1" t="s">
        <v>12</v>
      </c>
      <c r="E1364" s="1" t="s">
        <v>35</v>
      </c>
      <c r="F1364" s="1" t="s">
        <v>14</v>
      </c>
      <c r="G1364" s="1" t="s">
        <v>50</v>
      </c>
      <c r="H1364">
        <v>1009899</v>
      </c>
      <c r="I1364">
        <v>476137</v>
      </c>
      <c r="J1364">
        <v>3228</v>
      </c>
      <c r="K1364">
        <v>47964</v>
      </c>
      <c r="L1364">
        <f>bbdd_Social_Media_Trends[[#This Row],[Likes]]+bbdd_Social_Media_Trends[[#This Row],[Shares]]+bbdd_Social_Media_Trends[[#This Row],[Comments]]</f>
        <v>527329</v>
      </c>
      <c r="M1364">
        <f>bbdd_Social_Media_Trends[[#This Row],[Interactions]]/bbdd_Social_Media_Trends[[#This Row],[Views]]</f>
        <v>0.52216013680575979</v>
      </c>
      <c r="N1364" s="1" t="s">
        <v>29</v>
      </c>
      <c r="O1364" s="4">
        <f t="shared" si="21"/>
        <v>0</v>
      </c>
    </row>
    <row r="1365" spans="1:15">
      <c r="A1365" s="1" t="s">
        <v>1405</v>
      </c>
      <c r="B1365" s="2">
        <v>44810</v>
      </c>
      <c r="C1365" s="13" t="str">
        <f>TEXT(bbdd_Social_Media_Trends[[#This Row],[Post_Date]],"aaaa-mm")</f>
        <v>2022-09</v>
      </c>
      <c r="D1365" s="1" t="s">
        <v>27</v>
      </c>
      <c r="E1365" s="1" t="s">
        <v>59</v>
      </c>
      <c r="F1365" s="1" t="s">
        <v>20</v>
      </c>
      <c r="G1365" s="1" t="s">
        <v>60</v>
      </c>
      <c r="H1365">
        <v>3120029</v>
      </c>
      <c r="I1365">
        <v>151582</v>
      </c>
      <c r="J1365">
        <v>8928</v>
      </c>
      <c r="K1365">
        <v>27509</v>
      </c>
      <c r="L1365">
        <f>bbdd_Social_Media_Trends[[#This Row],[Likes]]+bbdd_Social_Media_Trends[[#This Row],[Shares]]+bbdd_Social_Media_Trends[[#This Row],[Comments]]</f>
        <v>188019</v>
      </c>
      <c r="M1365">
        <f>bbdd_Social_Media_Trends[[#This Row],[Interactions]]/bbdd_Social_Media_Trends[[#This Row],[Views]]</f>
        <v>6.0261939872994767E-2</v>
      </c>
      <c r="N1365" s="1" t="s">
        <v>22</v>
      </c>
      <c r="O1365" s="4">
        <f t="shared" si="21"/>
        <v>0</v>
      </c>
    </row>
    <row r="1366" spans="1:15" hidden="1">
      <c r="A1366" s="1" t="s">
        <v>1406</v>
      </c>
      <c r="B1366" s="2">
        <v>44580</v>
      </c>
      <c r="C1366" s="13" t="str">
        <f>TEXT(bbdd_Social_Media_Trends[[#This Row],[Post_Date]],"aaaa-mm")</f>
        <v>2022-01</v>
      </c>
      <c r="D1366" s="1" t="s">
        <v>12</v>
      </c>
      <c r="E1366" s="1" t="s">
        <v>39</v>
      </c>
      <c r="F1366" s="1" t="s">
        <v>36</v>
      </c>
      <c r="G1366" s="1" t="s">
        <v>28</v>
      </c>
      <c r="H1366">
        <v>2364689</v>
      </c>
      <c r="I1366">
        <v>57101</v>
      </c>
      <c r="J1366">
        <v>14115</v>
      </c>
      <c r="K1366">
        <v>11231</v>
      </c>
      <c r="L1366">
        <f>bbdd_Social_Media_Trends[[#This Row],[Likes]]+bbdd_Social_Media_Trends[[#This Row],[Shares]]+bbdd_Social_Media_Trends[[#This Row],[Comments]]</f>
        <v>82447</v>
      </c>
      <c r="M1366">
        <f>bbdd_Social_Media_Trends[[#This Row],[Interactions]]/bbdd_Social_Media_Trends[[#This Row],[Views]]</f>
        <v>3.4865895684379637E-2</v>
      </c>
      <c r="N1366" s="1" t="s">
        <v>16</v>
      </c>
      <c r="O1366" s="4">
        <f t="shared" si="21"/>
        <v>0</v>
      </c>
    </row>
    <row r="1367" spans="1:15">
      <c r="A1367" s="1" t="s">
        <v>1407</v>
      </c>
      <c r="B1367" s="2">
        <v>44581</v>
      </c>
      <c r="C1367" s="13" t="str">
        <f>TEXT(bbdd_Social_Media_Trends[[#This Row],[Post_Date]],"aaaa-mm")</f>
        <v>2022-01</v>
      </c>
      <c r="D1367" s="1" t="s">
        <v>27</v>
      </c>
      <c r="E1367" s="1" t="s">
        <v>39</v>
      </c>
      <c r="F1367" s="1" t="s">
        <v>14</v>
      </c>
      <c r="G1367" s="1" t="s">
        <v>50</v>
      </c>
      <c r="H1367">
        <v>853053</v>
      </c>
      <c r="I1367">
        <v>422491</v>
      </c>
      <c r="J1367">
        <v>51824</v>
      </c>
      <c r="K1367">
        <v>41589</v>
      </c>
      <c r="L1367">
        <f>bbdd_Social_Media_Trends[[#This Row],[Likes]]+bbdd_Social_Media_Trends[[#This Row],[Shares]]+bbdd_Social_Media_Trends[[#This Row],[Comments]]</f>
        <v>515904</v>
      </c>
      <c r="M1367">
        <f>bbdd_Social_Media_Trends[[#This Row],[Interactions]]/bbdd_Social_Media_Trends[[#This Row],[Views]]</f>
        <v>0.60477367760268119</v>
      </c>
      <c r="N1367" s="1" t="s">
        <v>29</v>
      </c>
      <c r="O1367" s="4">
        <f t="shared" si="21"/>
        <v>0</v>
      </c>
    </row>
    <row r="1368" spans="1:15" hidden="1">
      <c r="A1368" s="1" t="s">
        <v>1408</v>
      </c>
      <c r="B1368" s="2">
        <v>44724</v>
      </c>
      <c r="C1368" s="13" t="str">
        <f>TEXT(bbdd_Social_Media_Trends[[#This Row],[Post_Date]],"aaaa-mm")</f>
        <v>2022-06</v>
      </c>
      <c r="D1368" s="1" t="s">
        <v>12</v>
      </c>
      <c r="E1368" s="1" t="s">
        <v>31</v>
      </c>
      <c r="F1368" s="1" t="s">
        <v>32</v>
      </c>
      <c r="G1368" s="1" t="s">
        <v>44</v>
      </c>
      <c r="H1368">
        <v>318179</v>
      </c>
      <c r="I1368">
        <v>247637</v>
      </c>
      <c r="J1368">
        <v>74541</v>
      </c>
      <c r="K1368">
        <v>9632</v>
      </c>
      <c r="L1368">
        <f>bbdd_Social_Media_Trends[[#This Row],[Likes]]+bbdd_Social_Media_Trends[[#This Row],[Shares]]+bbdd_Social_Media_Trends[[#This Row],[Comments]]</f>
        <v>331810</v>
      </c>
      <c r="M1368">
        <f>bbdd_Social_Media_Trends[[#This Row],[Interactions]]/bbdd_Social_Media_Trends[[#This Row],[Views]]</f>
        <v>1.0428406651601771</v>
      </c>
      <c r="N1368" s="1" t="s">
        <v>29</v>
      </c>
      <c r="O1368" s="4">
        <f t="shared" si="21"/>
        <v>0</v>
      </c>
    </row>
    <row r="1369" spans="1:15" hidden="1">
      <c r="A1369" s="1" t="s">
        <v>1409</v>
      </c>
      <c r="B1369" s="2">
        <v>44699</v>
      </c>
      <c r="C1369" s="13" t="str">
        <f>TEXT(bbdd_Social_Media_Trends[[#This Row],[Post_Date]],"aaaa-mm")</f>
        <v>2022-05</v>
      </c>
      <c r="D1369" s="1" t="s">
        <v>24</v>
      </c>
      <c r="E1369" s="1" t="s">
        <v>59</v>
      </c>
      <c r="F1369" s="1" t="s">
        <v>36</v>
      </c>
      <c r="G1369" s="1" t="s">
        <v>15</v>
      </c>
      <c r="H1369">
        <v>2205622</v>
      </c>
      <c r="I1369">
        <v>171076</v>
      </c>
      <c r="J1369">
        <v>81828</v>
      </c>
      <c r="K1369">
        <v>23677</v>
      </c>
      <c r="L1369">
        <f>bbdd_Social_Media_Trends[[#This Row],[Likes]]+bbdd_Social_Media_Trends[[#This Row],[Shares]]+bbdd_Social_Media_Trends[[#This Row],[Comments]]</f>
        <v>276581</v>
      </c>
      <c r="M1369">
        <f>bbdd_Social_Media_Trends[[#This Row],[Interactions]]/bbdd_Social_Media_Trends[[#This Row],[Views]]</f>
        <v>0.12539818699668392</v>
      </c>
      <c r="N1369" s="1" t="s">
        <v>22</v>
      </c>
      <c r="O1369" s="4">
        <f t="shared" si="21"/>
        <v>0</v>
      </c>
    </row>
    <row r="1370" spans="1:15" hidden="1">
      <c r="A1370" s="1" t="s">
        <v>1410</v>
      </c>
      <c r="B1370" s="2">
        <v>45225</v>
      </c>
      <c r="C1370" s="13" t="str">
        <f>TEXT(bbdd_Social_Media_Trends[[#This Row],[Post_Date]],"aaaa-mm")</f>
        <v>2023-10</v>
      </c>
      <c r="D1370" s="1" t="s">
        <v>12</v>
      </c>
      <c r="E1370" s="1" t="s">
        <v>49</v>
      </c>
      <c r="F1370" s="1" t="s">
        <v>32</v>
      </c>
      <c r="G1370" s="1" t="s">
        <v>50</v>
      </c>
      <c r="H1370">
        <v>963137</v>
      </c>
      <c r="I1370">
        <v>158489</v>
      </c>
      <c r="J1370">
        <v>94198</v>
      </c>
      <c r="K1370">
        <v>2651</v>
      </c>
      <c r="L1370">
        <f>bbdd_Social_Media_Trends[[#This Row],[Likes]]+bbdd_Social_Media_Trends[[#This Row],[Shares]]+bbdd_Social_Media_Trends[[#This Row],[Comments]]</f>
        <v>255338</v>
      </c>
      <c r="M1370">
        <f>bbdd_Social_Media_Trends[[#This Row],[Interactions]]/bbdd_Social_Media_Trends[[#This Row],[Views]]</f>
        <v>0.26511077863273863</v>
      </c>
      <c r="N1370" s="1" t="s">
        <v>29</v>
      </c>
      <c r="O1370" s="4">
        <f t="shared" si="21"/>
        <v>0</v>
      </c>
    </row>
    <row r="1371" spans="1:15" hidden="1">
      <c r="A1371" s="1" t="s">
        <v>1411</v>
      </c>
      <c r="B1371" s="2">
        <v>44790</v>
      </c>
      <c r="C1371" s="13" t="str">
        <f>TEXT(bbdd_Social_Media_Trends[[#This Row],[Post_Date]],"aaaa-mm")</f>
        <v>2022-08</v>
      </c>
      <c r="D1371" s="1" t="s">
        <v>24</v>
      </c>
      <c r="E1371" s="1" t="s">
        <v>57</v>
      </c>
      <c r="F1371" s="1" t="s">
        <v>14</v>
      </c>
      <c r="G1371" s="1" t="s">
        <v>50</v>
      </c>
      <c r="H1371">
        <v>4356359</v>
      </c>
      <c r="I1371">
        <v>427373</v>
      </c>
      <c r="J1371">
        <v>98628</v>
      </c>
      <c r="K1371">
        <v>27675</v>
      </c>
      <c r="L1371">
        <f>bbdd_Social_Media_Trends[[#This Row],[Likes]]+bbdd_Social_Media_Trends[[#This Row],[Shares]]+bbdd_Social_Media_Trends[[#This Row],[Comments]]</f>
        <v>553676</v>
      </c>
      <c r="M1371">
        <f>bbdd_Social_Media_Trends[[#This Row],[Interactions]]/bbdd_Social_Media_Trends[[#This Row],[Views]]</f>
        <v>0.12709604511473915</v>
      </c>
      <c r="N1371" s="1" t="s">
        <v>29</v>
      </c>
      <c r="O1371" s="4">
        <f t="shared" si="21"/>
        <v>0</v>
      </c>
    </row>
    <row r="1372" spans="1:15" hidden="1">
      <c r="A1372" s="1" t="s">
        <v>1412</v>
      </c>
      <c r="B1372" s="2">
        <v>44665</v>
      </c>
      <c r="C1372" s="13" t="str">
        <f>TEXT(bbdd_Social_Media_Trends[[#This Row],[Post_Date]],"aaaa-mm")</f>
        <v>2022-04</v>
      </c>
      <c r="D1372" s="1" t="s">
        <v>18</v>
      </c>
      <c r="E1372" s="1" t="s">
        <v>13</v>
      </c>
      <c r="F1372" s="1" t="s">
        <v>36</v>
      </c>
      <c r="G1372" s="1" t="s">
        <v>28</v>
      </c>
      <c r="H1372">
        <v>1180989</v>
      </c>
      <c r="I1372">
        <v>109429</v>
      </c>
      <c r="J1372">
        <v>18098</v>
      </c>
      <c r="K1372">
        <v>33218</v>
      </c>
      <c r="L1372">
        <f>bbdd_Social_Media_Trends[[#This Row],[Likes]]+bbdd_Social_Media_Trends[[#This Row],[Shares]]+bbdd_Social_Media_Trends[[#This Row],[Comments]]</f>
        <v>160745</v>
      </c>
      <c r="M1372">
        <f>bbdd_Social_Media_Trends[[#This Row],[Interactions]]/bbdd_Social_Media_Trends[[#This Row],[Views]]</f>
        <v>0.1361104972188564</v>
      </c>
      <c r="N1372" s="1" t="s">
        <v>22</v>
      </c>
      <c r="O1372" s="4">
        <f t="shared" si="21"/>
        <v>0</v>
      </c>
    </row>
    <row r="1373" spans="1:15">
      <c r="A1373" s="1" t="s">
        <v>1413</v>
      </c>
      <c r="B1373" s="2">
        <v>45172</v>
      </c>
      <c r="C1373" s="13" t="str">
        <f>TEXT(bbdd_Social_Media_Trends[[#This Row],[Post_Date]],"aaaa-mm")</f>
        <v>2023-09</v>
      </c>
      <c r="D1373" s="1" t="s">
        <v>27</v>
      </c>
      <c r="E1373" s="1" t="s">
        <v>13</v>
      </c>
      <c r="F1373" s="1" t="s">
        <v>47</v>
      </c>
      <c r="G1373" s="1" t="s">
        <v>25</v>
      </c>
      <c r="H1373">
        <v>3465465</v>
      </c>
      <c r="I1373">
        <v>146955</v>
      </c>
      <c r="J1373">
        <v>2010</v>
      </c>
      <c r="K1373">
        <v>4596</v>
      </c>
      <c r="L1373">
        <f>bbdd_Social_Media_Trends[[#This Row],[Likes]]+bbdd_Social_Media_Trends[[#This Row],[Shares]]+bbdd_Social_Media_Trends[[#This Row],[Comments]]</f>
        <v>153561</v>
      </c>
      <c r="M1373">
        <f>bbdd_Social_Media_Trends[[#This Row],[Interactions]]/bbdd_Social_Media_Trends[[#This Row],[Views]]</f>
        <v>4.4311802312243811E-2</v>
      </c>
      <c r="N1373" s="1" t="s">
        <v>16</v>
      </c>
      <c r="O1373" s="4">
        <f t="shared" si="21"/>
        <v>0</v>
      </c>
    </row>
    <row r="1374" spans="1:15" hidden="1">
      <c r="A1374" s="1" t="s">
        <v>1414</v>
      </c>
      <c r="B1374" s="2">
        <v>44817</v>
      </c>
      <c r="C1374" s="13" t="str">
        <f>TEXT(bbdd_Social_Media_Trends[[#This Row],[Post_Date]],"aaaa-mm")</f>
        <v>2022-09</v>
      </c>
      <c r="D1374" s="1" t="s">
        <v>18</v>
      </c>
      <c r="E1374" s="1" t="s">
        <v>35</v>
      </c>
      <c r="F1374" s="1" t="s">
        <v>47</v>
      </c>
      <c r="G1374" s="1" t="s">
        <v>21</v>
      </c>
      <c r="H1374">
        <v>2744810</v>
      </c>
      <c r="I1374">
        <v>30544</v>
      </c>
      <c r="J1374">
        <v>94790</v>
      </c>
      <c r="K1374">
        <v>20833</v>
      </c>
      <c r="L1374">
        <f>bbdd_Social_Media_Trends[[#This Row],[Likes]]+bbdd_Social_Media_Trends[[#This Row],[Shares]]+bbdd_Social_Media_Trends[[#This Row],[Comments]]</f>
        <v>146167</v>
      </c>
      <c r="M1374">
        <f>bbdd_Social_Media_Trends[[#This Row],[Interactions]]/bbdd_Social_Media_Trends[[#This Row],[Views]]</f>
        <v>5.3252137670731309E-2</v>
      </c>
      <c r="N1374" s="1" t="s">
        <v>22</v>
      </c>
      <c r="O1374" s="4">
        <f t="shared" si="21"/>
        <v>0</v>
      </c>
    </row>
    <row r="1375" spans="1:15" hidden="1">
      <c r="A1375" s="1" t="s">
        <v>1415</v>
      </c>
      <c r="B1375" s="2">
        <v>45083</v>
      </c>
      <c r="C1375" s="13" t="str">
        <f>TEXT(bbdd_Social_Media_Trends[[#This Row],[Post_Date]],"aaaa-mm")</f>
        <v>2023-06</v>
      </c>
      <c r="D1375" s="1" t="s">
        <v>24</v>
      </c>
      <c r="E1375" s="1" t="s">
        <v>52</v>
      </c>
      <c r="F1375" s="1" t="s">
        <v>14</v>
      </c>
      <c r="G1375" s="1" t="s">
        <v>15</v>
      </c>
      <c r="H1375">
        <v>4517381</v>
      </c>
      <c r="I1375">
        <v>232135</v>
      </c>
      <c r="J1375">
        <v>69688</v>
      </c>
      <c r="K1375">
        <v>1995</v>
      </c>
      <c r="L1375">
        <f>bbdd_Social_Media_Trends[[#This Row],[Likes]]+bbdd_Social_Media_Trends[[#This Row],[Shares]]+bbdd_Social_Media_Trends[[#This Row],[Comments]]</f>
        <v>303818</v>
      </c>
      <c r="M1375">
        <f>bbdd_Social_Media_Trends[[#This Row],[Interactions]]/bbdd_Social_Media_Trends[[#This Row],[Views]]</f>
        <v>6.7255341092548979E-2</v>
      </c>
      <c r="N1375" s="1" t="s">
        <v>29</v>
      </c>
      <c r="O1375" s="4">
        <f t="shared" si="21"/>
        <v>0</v>
      </c>
    </row>
    <row r="1376" spans="1:15" hidden="1">
      <c r="A1376" s="1" t="s">
        <v>1416</v>
      </c>
      <c r="B1376" s="2">
        <v>45225</v>
      </c>
      <c r="C1376" s="13" t="str">
        <f>TEXT(bbdd_Social_Media_Trends[[#This Row],[Post_Date]],"aaaa-mm")</f>
        <v>2023-10</v>
      </c>
      <c r="D1376" s="1" t="s">
        <v>24</v>
      </c>
      <c r="E1376" s="1" t="s">
        <v>52</v>
      </c>
      <c r="F1376" s="1" t="s">
        <v>14</v>
      </c>
      <c r="G1376" s="1" t="s">
        <v>50</v>
      </c>
      <c r="H1376">
        <v>4496073</v>
      </c>
      <c r="I1376">
        <v>124732</v>
      </c>
      <c r="J1376">
        <v>19857</v>
      </c>
      <c r="K1376">
        <v>2918</v>
      </c>
      <c r="L1376">
        <f>bbdd_Social_Media_Trends[[#This Row],[Likes]]+bbdd_Social_Media_Trends[[#This Row],[Shares]]+bbdd_Social_Media_Trends[[#This Row],[Comments]]</f>
        <v>147507</v>
      </c>
      <c r="M1376">
        <f>bbdd_Social_Media_Trends[[#This Row],[Interactions]]/bbdd_Social_Media_Trends[[#This Row],[Views]]</f>
        <v>3.2807963749698903E-2</v>
      </c>
      <c r="N1376" s="1" t="s">
        <v>22</v>
      </c>
      <c r="O1376" s="4">
        <f t="shared" si="21"/>
        <v>0</v>
      </c>
    </row>
    <row r="1377" spans="1:15" hidden="1">
      <c r="A1377" s="1" t="s">
        <v>1417</v>
      </c>
      <c r="B1377" s="2">
        <v>45084</v>
      </c>
      <c r="C1377" s="13" t="str">
        <f>TEXT(bbdd_Social_Media_Trends[[#This Row],[Post_Date]],"aaaa-mm")</f>
        <v>2023-06</v>
      </c>
      <c r="D1377" s="1" t="s">
        <v>18</v>
      </c>
      <c r="E1377" s="1" t="s">
        <v>59</v>
      </c>
      <c r="F1377" s="1" t="s">
        <v>41</v>
      </c>
      <c r="G1377" s="1" t="s">
        <v>44</v>
      </c>
      <c r="H1377">
        <v>323411</v>
      </c>
      <c r="I1377">
        <v>56058</v>
      </c>
      <c r="J1377">
        <v>33031</v>
      </c>
      <c r="K1377">
        <v>39409</v>
      </c>
      <c r="L1377">
        <f>bbdd_Social_Media_Trends[[#This Row],[Likes]]+bbdd_Social_Media_Trends[[#This Row],[Shares]]+bbdd_Social_Media_Trends[[#This Row],[Comments]]</f>
        <v>128498</v>
      </c>
      <c r="M1377">
        <f>bbdd_Social_Media_Trends[[#This Row],[Interactions]]/bbdd_Social_Media_Trends[[#This Row],[Views]]</f>
        <v>0.39732105587008482</v>
      </c>
      <c r="N1377" s="1" t="s">
        <v>16</v>
      </c>
      <c r="O1377" s="4">
        <f t="shared" si="21"/>
        <v>0</v>
      </c>
    </row>
    <row r="1378" spans="1:15">
      <c r="A1378" s="1" t="s">
        <v>1418</v>
      </c>
      <c r="B1378" s="2">
        <v>44771</v>
      </c>
      <c r="C1378" s="13" t="str">
        <f>TEXT(bbdd_Social_Media_Trends[[#This Row],[Post_Date]],"aaaa-mm")</f>
        <v>2022-07</v>
      </c>
      <c r="D1378" s="1" t="s">
        <v>27</v>
      </c>
      <c r="E1378" s="1" t="s">
        <v>19</v>
      </c>
      <c r="F1378" s="1" t="s">
        <v>47</v>
      </c>
      <c r="G1378" s="1" t="s">
        <v>44</v>
      </c>
      <c r="H1378">
        <v>1690683</v>
      </c>
      <c r="I1378">
        <v>485592</v>
      </c>
      <c r="J1378">
        <v>49331</v>
      </c>
      <c r="K1378">
        <v>19554</v>
      </c>
      <c r="L1378">
        <f>bbdd_Social_Media_Trends[[#This Row],[Likes]]+bbdd_Social_Media_Trends[[#This Row],[Shares]]+bbdd_Social_Media_Trends[[#This Row],[Comments]]</f>
        <v>554477</v>
      </c>
      <c r="M1378">
        <f>bbdd_Social_Media_Trends[[#This Row],[Interactions]]/bbdd_Social_Media_Trends[[#This Row],[Views]]</f>
        <v>0.3279603568498648</v>
      </c>
      <c r="N1378" s="1" t="s">
        <v>16</v>
      </c>
      <c r="O1378" s="4">
        <f t="shared" si="21"/>
        <v>0</v>
      </c>
    </row>
    <row r="1379" spans="1:15" hidden="1">
      <c r="A1379" s="1" t="s">
        <v>1419</v>
      </c>
      <c r="B1379" s="2">
        <v>44753</v>
      </c>
      <c r="C1379" s="13" t="str">
        <f>TEXT(bbdd_Social_Media_Trends[[#This Row],[Post_Date]],"aaaa-mm")</f>
        <v>2022-07</v>
      </c>
      <c r="D1379" s="1" t="s">
        <v>12</v>
      </c>
      <c r="E1379" s="1" t="s">
        <v>46</v>
      </c>
      <c r="F1379" s="1" t="s">
        <v>47</v>
      </c>
      <c r="G1379" s="1" t="s">
        <v>50</v>
      </c>
      <c r="H1379">
        <v>4125312</v>
      </c>
      <c r="I1379">
        <v>360231</v>
      </c>
      <c r="J1379">
        <v>50867</v>
      </c>
      <c r="K1379">
        <v>10401</v>
      </c>
      <c r="L1379">
        <f>bbdd_Social_Media_Trends[[#This Row],[Likes]]+bbdd_Social_Media_Trends[[#This Row],[Shares]]+bbdd_Social_Media_Trends[[#This Row],[Comments]]</f>
        <v>421499</v>
      </c>
      <c r="M1379">
        <f>bbdd_Social_Media_Trends[[#This Row],[Interactions]]/bbdd_Social_Media_Trends[[#This Row],[Views]]</f>
        <v>0.10217384769927705</v>
      </c>
      <c r="N1379" s="1" t="s">
        <v>22</v>
      </c>
      <c r="O1379" s="4">
        <f t="shared" si="21"/>
        <v>0</v>
      </c>
    </row>
    <row r="1380" spans="1:15" hidden="1">
      <c r="A1380" s="1" t="s">
        <v>1420</v>
      </c>
      <c r="B1380" s="2">
        <v>45219</v>
      </c>
      <c r="C1380" s="13" t="str">
        <f>TEXT(bbdd_Social_Media_Trends[[#This Row],[Post_Date]],"aaaa-mm")</f>
        <v>2023-10</v>
      </c>
      <c r="D1380" s="1" t="s">
        <v>18</v>
      </c>
      <c r="E1380" s="1" t="s">
        <v>19</v>
      </c>
      <c r="F1380" s="1" t="s">
        <v>47</v>
      </c>
      <c r="G1380" s="1" t="s">
        <v>21</v>
      </c>
      <c r="H1380">
        <v>3262393</v>
      </c>
      <c r="I1380">
        <v>454181</v>
      </c>
      <c r="J1380">
        <v>90442</v>
      </c>
      <c r="K1380">
        <v>5100</v>
      </c>
      <c r="L1380">
        <f>bbdd_Social_Media_Trends[[#This Row],[Likes]]+bbdd_Social_Media_Trends[[#This Row],[Shares]]+bbdd_Social_Media_Trends[[#This Row],[Comments]]</f>
        <v>549723</v>
      </c>
      <c r="M1380">
        <f>bbdd_Social_Media_Trends[[#This Row],[Interactions]]/bbdd_Social_Media_Trends[[#This Row],[Views]]</f>
        <v>0.16850299764620633</v>
      </c>
      <c r="N1380" s="1" t="s">
        <v>29</v>
      </c>
      <c r="O1380" s="4">
        <f t="shared" si="21"/>
        <v>0</v>
      </c>
    </row>
    <row r="1381" spans="1:15" hidden="1">
      <c r="A1381" s="1" t="s">
        <v>1421</v>
      </c>
      <c r="B1381" s="2">
        <v>44670</v>
      </c>
      <c r="C1381" s="13" t="str">
        <f>TEXT(bbdd_Social_Media_Trends[[#This Row],[Post_Date]],"aaaa-mm")</f>
        <v>2022-04</v>
      </c>
      <c r="D1381" s="1" t="s">
        <v>12</v>
      </c>
      <c r="E1381" s="1" t="s">
        <v>52</v>
      </c>
      <c r="F1381" s="1" t="s">
        <v>20</v>
      </c>
      <c r="G1381" s="1" t="s">
        <v>25</v>
      </c>
      <c r="H1381">
        <v>1323089</v>
      </c>
      <c r="I1381">
        <v>321120</v>
      </c>
      <c r="J1381">
        <v>43717</v>
      </c>
      <c r="K1381">
        <v>31601</v>
      </c>
      <c r="L1381">
        <f>bbdd_Social_Media_Trends[[#This Row],[Likes]]+bbdd_Social_Media_Trends[[#This Row],[Shares]]+bbdd_Social_Media_Trends[[#This Row],[Comments]]</f>
        <v>396438</v>
      </c>
      <c r="M1381">
        <f>bbdd_Social_Media_Trends[[#This Row],[Interactions]]/bbdd_Social_Media_Trends[[#This Row],[Views]]</f>
        <v>0.29963063709244048</v>
      </c>
      <c r="N1381" s="1" t="s">
        <v>16</v>
      </c>
      <c r="O1381" s="4">
        <f t="shared" si="21"/>
        <v>0</v>
      </c>
    </row>
    <row r="1382" spans="1:15">
      <c r="A1382" s="1" t="s">
        <v>1422</v>
      </c>
      <c r="B1382" s="2">
        <v>45074</v>
      </c>
      <c r="C1382" s="13" t="str">
        <f>TEXT(bbdd_Social_Media_Trends[[#This Row],[Post_Date]],"aaaa-mm")</f>
        <v>2023-05</v>
      </c>
      <c r="D1382" s="1" t="s">
        <v>27</v>
      </c>
      <c r="E1382" s="1" t="s">
        <v>52</v>
      </c>
      <c r="F1382" s="1" t="s">
        <v>47</v>
      </c>
      <c r="G1382" s="1" t="s">
        <v>44</v>
      </c>
      <c r="H1382">
        <v>4993673</v>
      </c>
      <c r="I1382">
        <v>462012</v>
      </c>
      <c r="J1382">
        <v>14851</v>
      </c>
      <c r="K1382">
        <v>39245</v>
      </c>
      <c r="L1382">
        <f>bbdd_Social_Media_Trends[[#This Row],[Likes]]+bbdd_Social_Media_Trends[[#This Row],[Shares]]+bbdd_Social_Media_Trends[[#This Row],[Comments]]</f>
        <v>516108</v>
      </c>
      <c r="M1382">
        <f>bbdd_Social_Media_Trends[[#This Row],[Interactions]]/bbdd_Social_Media_Trends[[#This Row],[Views]]</f>
        <v>0.1033523821043148</v>
      </c>
      <c r="N1382" s="1" t="s">
        <v>29</v>
      </c>
      <c r="O1382" s="4">
        <f t="shared" si="21"/>
        <v>0</v>
      </c>
    </row>
    <row r="1383" spans="1:15">
      <c r="A1383" s="1" t="s">
        <v>1423</v>
      </c>
      <c r="B1383" s="2">
        <v>44802</v>
      </c>
      <c r="C1383" s="13" t="str">
        <f>TEXT(bbdd_Social_Media_Trends[[#This Row],[Post_Date]],"aaaa-mm")</f>
        <v>2022-08</v>
      </c>
      <c r="D1383" s="1" t="s">
        <v>27</v>
      </c>
      <c r="E1383" s="1" t="s">
        <v>39</v>
      </c>
      <c r="F1383" s="1" t="s">
        <v>20</v>
      </c>
      <c r="G1383" s="1" t="s">
        <v>60</v>
      </c>
      <c r="H1383">
        <v>1871397</v>
      </c>
      <c r="I1383">
        <v>491635</v>
      </c>
      <c r="J1383">
        <v>26412</v>
      </c>
      <c r="K1383">
        <v>40281</v>
      </c>
      <c r="L1383">
        <f>bbdd_Social_Media_Trends[[#This Row],[Likes]]+bbdd_Social_Media_Trends[[#This Row],[Shares]]+bbdd_Social_Media_Trends[[#This Row],[Comments]]</f>
        <v>558328</v>
      </c>
      <c r="M1383">
        <f>bbdd_Social_Media_Trends[[#This Row],[Interactions]]/bbdd_Social_Media_Trends[[#This Row],[Views]]</f>
        <v>0.29834823930999144</v>
      </c>
      <c r="N1383" s="1" t="s">
        <v>16</v>
      </c>
      <c r="O1383" s="4">
        <f t="shared" si="21"/>
        <v>0</v>
      </c>
    </row>
    <row r="1384" spans="1:15" hidden="1">
      <c r="A1384" s="1" t="s">
        <v>1424</v>
      </c>
      <c r="B1384" s="2">
        <v>44650</v>
      </c>
      <c r="C1384" s="13" t="str">
        <f>TEXT(bbdd_Social_Media_Trends[[#This Row],[Post_Date]],"aaaa-mm")</f>
        <v>2022-03</v>
      </c>
      <c r="D1384" s="1" t="s">
        <v>24</v>
      </c>
      <c r="E1384" s="1" t="s">
        <v>46</v>
      </c>
      <c r="F1384" s="1" t="s">
        <v>41</v>
      </c>
      <c r="G1384" s="1" t="s">
        <v>44</v>
      </c>
      <c r="H1384">
        <v>1091382</v>
      </c>
      <c r="I1384">
        <v>169871</v>
      </c>
      <c r="J1384">
        <v>69296</v>
      </c>
      <c r="K1384">
        <v>28132</v>
      </c>
      <c r="L1384">
        <f>bbdd_Social_Media_Trends[[#This Row],[Likes]]+bbdd_Social_Media_Trends[[#This Row],[Shares]]+bbdd_Social_Media_Trends[[#This Row],[Comments]]</f>
        <v>267299</v>
      </c>
      <c r="M1384">
        <f>bbdd_Social_Media_Trends[[#This Row],[Interactions]]/bbdd_Social_Media_Trends[[#This Row],[Views]]</f>
        <v>0.24491791141873331</v>
      </c>
      <c r="N1384" s="1" t="s">
        <v>22</v>
      </c>
      <c r="O1384" s="4">
        <f t="shared" si="21"/>
        <v>0</v>
      </c>
    </row>
    <row r="1385" spans="1:15" hidden="1">
      <c r="A1385" s="1" t="s">
        <v>1425</v>
      </c>
      <c r="B1385" s="2">
        <v>44866</v>
      </c>
      <c r="C1385" s="13" t="str">
        <f>TEXT(bbdd_Social_Media_Trends[[#This Row],[Post_Date]],"aaaa-mm")</f>
        <v>2022-11</v>
      </c>
      <c r="D1385" s="1" t="s">
        <v>18</v>
      </c>
      <c r="E1385" s="1" t="s">
        <v>39</v>
      </c>
      <c r="F1385" s="1" t="s">
        <v>36</v>
      </c>
      <c r="G1385" s="1" t="s">
        <v>25</v>
      </c>
      <c r="H1385">
        <v>3717231</v>
      </c>
      <c r="I1385">
        <v>417599</v>
      </c>
      <c r="J1385">
        <v>10888</v>
      </c>
      <c r="K1385">
        <v>30642</v>
      </c>
      <c r="L1385">
        <f>bbdd_Social_Media_Trends[[#This Row],[Likes]]+bbdd_Social_Media_Trends[[#This Row],[Shares]]+bbdd_Social_Media_Trends[[#This Row],[Comments]]</f>
        <v>459129</v>
      </c>
      <c r="M1385">
        <f>bbdd_Social_Media_Trends[[#This Row],[Interactions]]/bbdd_Social_Media_Trends[[#This Row],[Views]]</f>
        <v>0.12351371222288848</v>
      </c>
      <c r="N1385" s="1" t="s">
        <v>29</v>
      </c>
      <c r="O1385" s="4">
        <f t="shared" si="21"/>
        <v>0</v>
      </c>
    </row>
    <row r="1386" spans="1:15" hidden="1">
      <c r="A1386" s="1" t="s">
        <v>1426</v>
      </c>
      <c r="B1386" s="2">
        <v>44977</v>
      </c>
      <c r="C1386" s="13" t="str">
        <f>TEXT(bbdd_Social_Media_Trends[[#This Row],[Post_Date]],"aaaa-mm")</f>
        <v>2023-02</v>
      </c>
      <c r="D1386" s="1" t="s">
        <v>24</v>
      </c>
      <c r="E1386" s="1" t="s">
        <v>13</v>
      </c>
      <c r="F1386" s="1" t="s">
        <v>20</v>
      </c>
      <c r="G1386" s="1" t="s">
        <v>15</v>
      </c>
      <c r="H1386">
        <v>3351844</v>
      </c>
      <c r="I1386">
        <v>109560</v>
      </c>
      <c r="J1386">
        <v>72783</v>
      </c>
      <c r="K1386">
        <v>24165</v>
      </c>
      <c r="L1386">
        <f>bbdd_Social_Media_Trends[[#This Row],[Likes]]+bbdd_Social_Media_Trends[[#This Row],[Shares]]+bbdd_Social_Media_Trends[[#This Row],[Comments]]</f>
        <v>206508</v>
      </c>
      <c r="M1386">
        <f>bbdd_Social_Media_Trends[[#This Row],[Interactions]]/bbdd_Social_Media_Trends[[#This Row],[Views]]</f>
        <v>6.1610265871562042E-2</v>
      </c>
      <c r="N1386" s="1" t="s">
        <v>16</v>
      </c>
      <c r="O1386" s="4">
        <f t="shared" si="21"/>
        <v>0</v>
      </c>
    </row>
    <row r="1387" spans="1:15">
      <c r="A1387" s="1" t="s">
        <v>1427</v>
      </c>
      <c r="B1387" s="2">
        <v>44838</v>
      </c>
      <c r="C1387" s="13" t="str">
        <f>TEXT(bbdd_Social_Media_Trends[[#This Row],[Post_Date]],"aaaa-mm")</f>
        <v>2022-10</v>
      </c>
      <c r="D1387" s="1" t="s">
        <v>27</v>
      </c>
      <c r="E1387" s="1" t="s">
        <v>19</v>
      </c>
      <c r="F1387" s="1" t="s">
        <v>32</v>
      </c>
      <c r="G1387" s="1" t="s">
        <v>60</v>
      </c>
      <c r="H1387">
        <v>1088400</v>
      </c>
      <c r="I1387">
        <v>219478</v>
      </c>
      <c r="J1387">
        <v>50960</v>
      </c>
      <c r="K1387">
        <v>9544</v>
      </c>
      <c r="L1387">
        <f>bbdd_Social_Media_Trends[[#This Row],[Likes]]+bbdd_Social_Media_Trends[[#This Row],[Shares]]+bbdd_Social_Media_Trends[[#This Row],[Comments]]</f>
        <v>279982</v>
      </c>
      <c r="M1387">
        <f>bbdd_Social_Media_Trends[[#This Row],[Interactions]]/bbdd_Social_Media_Trends[[#This Row],[Views]]</f>
        <v>0.25724182285924291</v>
      </c>
      <c r="N1387" s="1" t="s">
        <v>29</v>
      </c>
      <c r="O1387" s="4">
        <f t="shared" si="21"/>
        <v>0</v>
      </c>
    </row>
    <row r="1388" spans="1:15" hidden="1">
      <c r="A1388" s="1" t="s">
        <v>1428</v>
      </c>
      <c r="B1388" s="2">
        <v>45152</v>
      </c>
      <c r="C1388" s="13" t="str">
        <f>TEXT(bbdd_Social_Media_Trends[[#This Row],[Post_Date]],"aaaa-mm")</f>
        <v>2023-08</v>
      </c>
      <c r="D1388" s="1" t="s">
        <v>12</v>
      </c>
      <c r="E1388" s="1" t="s">
        <v>46</v>
      </c>
      <c r="F1388" s="1" t="s">
        <v>36</v>
      </c>
      <c r="G1388" s="1" t="s">
        <v>15</v>
      </c>
      <c r="H1388">
        <v>1068851</v>
      </c>
      <c r="I1388">
        <v>486900</v>
      </c>
      <c r="J1388">
        <v>57469</v>
      </c>
      <c r="K1388">
        <v>18804</v>
      </c>
      <c r="L1388">
        <f>bbdd_Social_Media_Trends[[#This Row],[Likes]]+bbdd_Social_Media_Trends[[#This Row],[Shares]]+bbdd_Social_Media_Trends[[#This Row],[Comments]]</f>
        <v>563173</v>
      </c>
      <c r="M1388">
        <f>bbdd_Social_Media_Trends[[#This Row],[Interactions]]/bbdd_Social_Media_Trends[[#This Row],[Views]]</f>
        <v>0.52689570389137497</v>
      </c>
      <c r="N1388" s="1" t="s">
        <v>29</v>
      </c>
      <c r="O1388" s="4">
        <f t="shared" si="21"/>
        <v>0</v>
      </c>
    </row>
    <row r="1389" spans="1:15">
      <c r="A1389" s="1" t="s">
        <v>1429</v>
      </c>
      <c r="B1389" s="2">
        <v>44900</v>
      </c>
      <c r="C1389" s="13" t="str">
        <f>TEXT(bbdd_Social_Media_Trends[[#This Row],[Post_Date]],"aaaa-mm")</f>
        <v>2022-12</v>
      </c>
      <c r="D1389" s="1" t="s">
        <v>27</v>
      </c>
      <c r="E1389" s="1" t="s">
        <v>57</v>
      </c>
      <c r="F1389" s="1" t="s">
        <v>20</v>
      </c>
      <c r="G1389" s="1" t="s">
        <v>25</v>
      </c>
      <c r="H1389">
        <v>4256215</v>
      </c>
      <c r="I1389">
        <v>226028</v>
      </c>
      <c r="J1389">
        <v>42182</v>
      </c>
      <c r="K1389">
        <v>44655</v>
      </c>
      <c r="L1389">
        <f>bbdd_Social_Media_Trends[[#This Row],[Likes]]+bbdd_Social_Media_Trends[[#This Row],[Shares]]+bbdd_Social_Media_Trends[[#This Row],[Comments]]</f>
        <v>312865</v>
      </c>
      <c r="M1389">
        <f>bbdd_Social_Media_Trends[[#This Row],[Interactions]]/bbdd_Social_Media_Trends[[#This Row],[Views]]</f>
        <v>7.3507799770453325E-2</v>
      </c>
      <c r="N1389" s="1" t="s">
        <v>29</v>
      </c>
      <c r="O1389" s="4">
        <f t="shared" si="21"/>
        <v>0</v>
      </c>
    </row>
    <row r="1390" spans="1:15" hidden="1">
      <c r="A1390" s="1" t="s">
        <v>1430</v>
      </c>
      <c r="B1390" s="2">
        <v>45056</v>
      </c>
      <c r="C1390" s="13" t="str">
        <f>TEXT(bbdd_Social_Media_Trends[[#This Row],[Post_Date]],"aaaa-mm")</f>
        <v>2023-05</v>
      </c>
      <c r="D1390" s="1" t="s">
        <v>24</v>
      </c>
      <c r="E1390" s="1" t="s">
        <v>19</v>
      </c>
      <c r="F1390" s="1" t="s">
        <v>32</v>
      </c>
      <c r="G1390" s="1" t="s">
        <v>50</v>
      </c>
      <c r="H1390">
        <v>2875825</v>
      </c>
      <c r="I1390">
        <v>267989</v>
      </c>
      <c r="J1390">
        <v>33779</v>
      </c>
      <c r="K1390">
        <v>31998</v>
      </c>
      <c r="L1390">
        <f>bbdd_Social_Media_Trends[[#This Row],[Likes]]+bbdd_Social_Media_Trends[[#This Row],[Shares]]+bbdd_Social_Media_Trends[[#This Row],[Comments]]</f>
        <v>333766</v>
      </c>
      <c r="M1390">
        <f>bbdd_Social_Media_Trends[[#This Row],[Interactions]]/bbdd_Social_Media_Trends[[#This Row],[Views]]</f>
        <v>0.11605921778967775</v>
      </c>
      <c r="N1390" s="1" t="s">
        <v>16</v>
      </c>
      <c r="O1390" s="4">
        <f t="shared" si="21"/>
        <v>0</v>
      </c>
    </row>
    <row r="1391" spans="1:15">
      <c r="A1391" s="1" t="s">
        <v>1431</v>
      </c>
      <c r="B1391" s="2">
        <v>44736</v>
      </c>
      <c r="C1391" s="13" t="str">
        <f>TEXT(bbdd_Social_Media_Trends[[#This Row],[Post_Date]],"aaaa-mm")</f>
        <v>2022-06</v>
      </c>
      <c r="D1391" s="1" t="s">
        <v>27</v>
      </c>
      <c r="E1391" s="1" t="s">
        <v>57</v>
      </c>
      <c r="F1391" s="1" t="s">
        <v>36</v>
      </c>
      <c r="G1391" s="1" t="s">
        <v>44</v>
      </c>
      <c r="H1391">
        <v>1064061</v>
      </c>
      <c r="I1391">
        <v>290505</v>
      </c>
      <c r="J1391">
        <v>80733</v>
      </c>
      <c r="K1391">
        <v>47868</v>
      </c>
      <c r="L1391">
        <f>bbdd_Social_Media_Trends[[#This Row],[Likes]]+bbdd_Social_Media_Trends[[#This Row],[Shares]]+bbdd_Social_Media_Trends[[#This Row],[Comments]]</f>
        <v>419106</v>
      </c>
      <c r="M1391">
        <f>bbdd_Social_Media_Trends[[#This Row],[Interactions]]/bbdd_Social_Media_Trends[[#This Row],[Views]]</f>
        <v>0.39387403541714244</v>
      </c>
      <c r="N1391" s="1" t="s">
        <v>29</v>
      </c>
      <c r="O1391" s="4">
        <f t="shared" si="21"/>
        <v>0</v>
      </c>
    </row>
    <row r="1392" spans="1:15" hidden="1">
      <c r="A1392" s="1" t="s">
        <v>1432</v>
      </c>
      <c r="B1392" s="2">
        <v>44754</v>
      </c>
      <c r="C1392" s="13" t="str">
        <f>TEXT(bbdd_Social_Media_Trends[[#This Row],[Post_Date]],"aaaa-mm")</f>
        <v>2022-07</v>
      </c>
      <c r="D1392" s="1" t="s">
        <v>12</v>
      </c>
      <c r="E1392" s="1" t="s">
        <v>52</v>
      </c>
      <c r="F1392" s="1" t="s">
        <v>47</v>
      </c>
      <c r="G1392" s="1" t="s">
        <v>50</v>
      </c>
      <c r="H1392">
        <v>3806689</v>
      </c>
      <c r="I1392">
        <v>20540</v>
      </c>
      <c r="J1392">
        <v>47457</v>
      </c>
      <c r="K1392">
        <v>9403</v>
      </c>
      <c r="L1392">
        <f>bbdd_Social_Media_Trends[[#This Row],[Likes]]+bbdd_Social_Media_Trends[[#This Row],[Shares]]+bbdd_Social_Media_Trends[[#This Row],[Comments]]</f>
        <v>77400</v>
      </c>
      <c r="M1392">
        <f>bbdd_Social_Media_Trends[[#This Row],[Interactions]]/bbdd_Social_Media_Trends[[#This Row],[Views]]</f>
        <v>2.0332630272659521E-2</v>
      </c>
      <c r="N1392" s="1" t="s">
        <v>16</v>
      </c>
      <c r="O1392" s="4">
        <f t="shared" si="21"/>
        <v>0</v>
      </c>
    </row>
    <row r="1393" spans="1:15" hidden="1">
      <c r="A1393" s="1" t="s">
        <v>1433</v>
      </c>
      <c r="B1393" s="2">
        <v>44621</v>
      </c>
      <c r="C1393" s="13" t="str">
        <f>TEXT(bbdd_Social_Media_Trends[[#This Row],[Post_Date]],"aaaa-mm")</f>
        <v>2022-03</v>
      </c>
      <c r="D1393" s="1" t="s">
        <v>24</v>
      </c>
      <c r="E1393" s="1" t="s">
        <v>39</v>
      </c>
      <c r="F1393" s="1" t="s">
        <v>32</v>
      </c>
      <c r="G1393" s="1" t="s">
        <v>37</v>
      </c>
      <c r="H1393">
        <v>4581334</v>
      </c>
      <c r="I1393">
        <v>82540</v>
      </c>
      <c r="J1393">
        <v>38617</v>
      </c>
      <c r="K1393">
        <v>2955</v>
      </c>
      <c r="L1393">
        <f>bbdd_Social_Media_Trends[[#This Row],[Likes]]+bbdd_Social_Media_Trends[[#This Row],[Shares]]+bbdd_Social_Media_Trends[[#This Row],[Comments]]</f>
        <v>124112</v>
      </c>
      <c r="M1393">
        <f>bbdd_Social_Media_Trends[[#This Row],[Interactions]]/bbdd_Social_Media_Trends[[#This Row],[Views]]</f>
        <v>2.7090799317404057E-2</v>
      </c>
      <c r="N1393" s="1" t="s">
        <v>16</v>
      </c>
      <c r="O1393" s="4">
        <f t="shared" si="21"/>
        <v>0</v>
      </c>
    </row>
    <row r="1394" spans="1:15" hidden="1">
      <c r="A1394" s="1" t="s">
        <v>1434</v>
      </c>
      <c r="B1394" s="2">
        <v>44925</v>
      </c>
      <c r="C1394" s="13" t="str">
        <f>TEXT(bbdd_Social_Media_Trends[[#This Row],[Post_Date]],"aaaa-mm")</f>
        <v>2022-12</v>
      </c>
      <c r="D1394" s="1" t="s">
        <v>12</v>
      </c>
      <c r="E1394" s="1" t="s">
        <v>13</v>
      </c>
      <c r="F1394" s="1" t="s">
        <v>20</v>
      </c>
      <c r="G1394" s="1" t="s">
        <v>21</v>
      </c>
      <c r="H1394">
        <v>1122575</v>
      </c>
      <c r="I1394">
        <v>36002</v>
      </c>
      <c r="J1394">
        <v>75771</v>
      </c>
      <c r="K1394">
        <v>49277</v>
      </c>
      <c r="L1394">
        <f>bbdd_Social_Media_Trends[[#This Row],[Likes]]+bbdd_Social_Media_Trends[[#This Row],[Shares]]+bbdd_Social_Media_Trends[[#This Row],[Comments]]</f>
        <v>161050</v>
      </c>
      <c r="M1394">
        <f>bbdd_Social_Media_Trends[[#This Row],[Interactions]]/bbdd_Social_Media_Trends[[#This Row],[Views]]</f>
        <v>0.14346480190633143</v>
      </c>
      <c r="N1394" s="1" t="s">
        <v>22</v>
      </c>
      <c r="O1394" s="4">
        <f t="shared" si="21"/>
        <v>0</v>
      </c>
    </row>
    <row r="1395" spans="1:15" hidden="1">
      <c r="A1395" s="1" t="s">
        <v>1435</v>
      </c>
      <c r="B1395" s="2">
        <v>45100</v>
      </c>
      <c r="C1395" s="13" t="str">
        <f>TEXT(bbdd_Social_Media_Trends[[#This Row],[Post_Date]],"aaaa-mm")</f>
        <v>2023-06</v>
      </c>
      <c r="D1395" s="1" t="s">
        <v>12</v>
      </c>
      <c r="E1395" s="1" t="s">
        <v>39</v>
      </c>
      <c r="F1395" s="1" t="s">
        <v>14</v>
      </c>
      <c r="G1395" s="1" t="s">
        <v>15</v>
      </c>
      <c r="H1395">
        <v>3589440</v>
      </c>
      <c r="I1395">
        <v>232704</v>
      </c>
      <c r="J1395">
        <v>14507</v>
      </c>
      <c r="K1395">
        <v>29927</v>
      </c>
      <c r="L1395">
        <f>bbdd_Social_Media_Trends[[#This Row],[Likes]]+bbdd_Social_Media_Trends[[#This Row],[Shares]]+bbdd_Social_Media_Trends[[#This Row],[Comments]]</f>
        <v>277138</v>
      </c>
      <c r="M1395">
        <f>bbdd_Social_Media_Trends[[#This Row],[Interactions]]/bbdd_Social_Media_Trends[[#This Row],[Views]]</f>
        <v>7.7209258268699302E-2</v>
      </c>
      <c r="N1395" s="1" t="s">
        <v>16</v>
      </c>
      <c r="O1395" s="4">
        <f t="shared" si="21"/>
        <v>0</v>
      </c>
    </row>
    <row r="1396" spans="1:15" hidden="1">
      <c r="A1396" s="1" t="s">
        <v>1436</v>
      </c>
      <c r="B1396" s="2">
        <v>44688</v>
      </c>
      <c r="C1396" s="13" t="str">
        <f>TEXT(bbdd_Social_Media_Trends[[#This Row],[Post_Date]],"aaaa-mm")</f>
        <v>2022-05</v>
      </c>
      <c r="D1396" s="1" t="s">
        <v>24</v>
      </c>
      <c r="E1396" s="1" t="s">
        <v>49</v>
      </c>
      <c r="F1396" s="1" t="s">
        <v>32</v>
      </c>
      <c r="G1396" s="1" t="s">
        <v>50</v>
      </c>
      <c r="H1396">
        <v>3436501</v>
      </c>
      <c r="I1396">
        <v>353078</v>
      </c>
      <c r="J1396">
        <v>6086</v>
      </c>
      <c r="K1396">
        <v>47414</v>
      </c>
      <c r="L1396">
        <f>bbdd_Social_Media_Trends[[#This Row],[Likes]]+bbdd_Social_Media_Trends[[#This Row],[Shares]]+bbdd_Social_Media_Trends[[#This Row],[Comments]]</f>
        <v>406578</v>
      </c>
      <c r="M1396">
        <f>bbdd_Social_Media_Trends[[#This Row],[Interactions]]/bbdd_Social_Media_Trends[[#This Row],[Views]]</f>
        <v>0.11831161987149139</v>
      </c>
      <c r="N1396" s="1" t="s">
        <v>22</v>
      </c>
      <c r="O1396" s="4">
        <f t="shared" si="21"/>
        <v>0</v>
      </c>
    </row>
    <row r="1397" spans="1:15">
      <c r="A1397" s="1" t="s">
        <v>1437</v>
      </c>
      <c r="B1397" s="2">
        <v>44973</v>
      </c>
      <c r="C1397" s="13" t="str">
        <f>TEXT(bbdd_Social_Media_Trends[[#This Row],[Post_Date]],"aaaa-mm")</f>
        <v>2023-02</v>
      </c>
      <c r="D1397" s="1" t="s">
        <v>27</v>
      </c>
      <c r="E1397" s="1" t="s">
        <v>19</v>
      </c>
      <c r="F1397" s="1" t="s">
        <v>41</v>
      </c>
      <c r="G1397" s="1" t="s">
        <v>28</v>
      </c>
      <c r="H1397">
        <v>4946463</v>
      </c>
      <c r="I1397">
        <v>445158</v>
      </c>
      <c r="J1397">
        <v>72002</v>
      </c>
      <c r="K1397">
        <v>36183</v>
      </c>
      <c r="L1397">
        <f>bbdd_Social_Media_Trends[[#This Row],[Likes]]+bbdd_Social_Media_Trends[[#This Row],[Shares]]+bbdd_Social_Media_Trends[[#This Row],[Comments]]</f>
        <v>553343</v>
      </c>
      <c r="M1397">
        <f>bbdd_Social_Media_Trends[[#This Row],[Interactions]]/bbdd_Social_Media_Trends[[#This Row],[Views]]</f>
        <v>0.1118663982728669</v>
      </c>
      <c r="N1397" s="1" t="s">
        <v>29</v>
      </c>
      <c r="O1397" s="4">
        <f t="shared" si="21"/>
        <v>0</v>
      </c>
    </row>
    <row r="1398" spans="1:15" hidden="1">
      <c r="A1398" s="1" t="s">
        <v>1438</v>
      </c>
      <c r="B1398" s="2">
        <v>44732</v>
      </c>
      <c r="C1398" s="13" t="str">
        <f>TEXT(bbdd_Social_Media_Trends[[#This Row],[Post_Date]],"aaaa-mm")</f>
        <v>2022-06</v>
      </c>
      <c r="D1398" s="1" t="s">
        <v>24</v>
      </c>
      <c r="E1398" s="1" t="s">
        <v>13</v>
      </c>
      <c r="F1398" s="1" t="s">
        <v>47</v>
      </c>
      <c r="G1398" s="1" t="s">
        <v>60</v>
      </c>
      <c r="H1398">
        <v>1687923</v>
      </c>
      <c r="I1398">
        <v>409229</v>
      </c>
      <c r="J1398">
        <v>27714</v>
      </c>
      <c r="K1398">
        <v>13106</v>
      </c>
      <c r="L1398">
        <f>bbdd_Social_Media_Trends[[#This Row],[Likes]]+bbdd_Social_Media_Trends[[#This Row],[Shares]]+bbdd_Social_Media_Trends[[#This Row],[Comments]]</f>
        <v>450049</v>
      </c>
      <c r="M1398">
        <f>bbdd_Social_Media_Trends[[#This Row],[Interactions]]/bbdd_Social_Media_Trends[[#This Row],[Views]]</f>
        <v>0.26662886873394104</v>
      </c>
      <c r="N1398" s="1" t="s">
        <v>22</v>
      </c>
      <c r="O1398" s="4">
        <f t="shared" si="21"/>
        <v>0</v>
      </c>
    </row>
    <row r="1399" spans="1:15" hidden="1">
      <c r="A1399" s="1" t="s">
        <v>1439</v>
      </c>
      <c r="B1399" s="2">
        <v>44935</v>
      </c>
      <c r="C1399" s="13" t="str">
        <f>TEXT(bbdd_Social_Media_Trends[[#This Row],[Post_Date]],"aaaa-mm")</f>
        <v>2023-01</v>
      </c>
      <c r="D1399" s="1" t="s">
        <v>12</v>
      </c>
      <c r="E1399" s="1" t="s">
        <v>31</v>
      </c>
      <c r="F1399" s="1" t="s">
        <v>41</v>
      </c>
      <c r="G1399" s="1" t="s">
        <v>25</v>
      </c>
      <c r="H1399">
        <v>924656</v>
      </c>
      <c r="I1399">
        <v>154970</v>
      </c>
      <c r="J1399">
        <v>2083</v>
      </c>
      <c r="K1399">
        <v>31448</v>
      </c>
      <c r="L1399">
        <f>bbdd_Social_Media_Trends[[#This Row],[Likes]]+bbdd_Social_Media_Trends[[#This Row],[Shares]]+bbdd_Social_Media_Trends[[#This Row],[Comments]]</f>
        <v>188501</v>
      </c>
      <c r="M1399">
        <f>bbdd_Social_Media_Trends[[#This Row],[Interactions]]/bbdd_Social_Media_Trends[[#This Row],[Views]]</f>
        <v>0.20386067899845997</v>
      </c>
      <c r="N1399" s="1" t="s">
        <v>16</v>
      </c>
      <c r="O1399" s="4">
        <f t="shared" si="21"/>
        <v>0</v>
      </c>
    </row>
    <row r="1400" spans="1:15">
      <c r="A1400" s="1" t="s">
        <v>1440</v>
      </c>
      <c r="B1400" s="2">
        <v>45240</v>
      </c>
      <c r="C1400" s="13" t="str">
        <f>TEXT(bbdd_Social_Media_Trends[[#This Row],[Post_Date]],"aaaa-mm")</f>
        <v>2023-11</v>
      </c>
      <c r="D1400" s="1" t="s">
        <v>27</v>
      </c>
      <c r="E1400" s="1" t="s">
        <v>39</v>
      </c>
      <c r="F1400" s="1" t="s">
        <v>20</v>
      </c>
      <c r="G1400" s="1" t="s">
        <v>60</v>
      </c>
      <c r="H1400">
        <v>3630952</v>
      </c>
      <c r="I1400">
        <v>413617</v>
      </c>
      <c r="J1400">
        <v>89862</v>
      </c>
      <c r="K1400">
        <v>4384</v>
      </c>
      <c r="L1400">
        <f>bbdd_Social_Media_Trends[[#This Row],[Likes]]+bbdd_Social_Media_Trends[[#This Row],[Shares]]+bbdd_Social_Media_Trends[[#This Row],[Comments]]</f>
        <v>507863</v>
      </c>
      <c r="M1400">
        <f>bbdd_Social_Media_Trends[[#This Row],[Interactions]]/bbdd_Social_Media_Trends[[#This Row],[Views]]</f>
        <v>0.13987048024870613</v>
      </c>
      <c r="N1400" s="1" t="s">
        <v>22</v>
      </c>
      <c r="O1400" s="4">
        <f t="shared" si="21"/>
        <v>0</v>
      </c>
    </row>
    <row r="1401" spans="1:15" hidden="1">
      <c r="A1401" s="1" t="s">
        <v>1441</v>
      </c>
      <c r="B1401" s="2">
        <v>44937</v>
      </c>
      <c r="C1401" s="13" t="str">
        <f>TEXT(bbdd_Social_Media_Trends[[#This Row],[Post_Date]],"aaaa-mm")</f>
        <v>2023-01</v>
      </c>
      <c r="D1401" s="1" t="s">
        <v>18</v>
      </c>
      <c r="E1401" s="1" t="s">
        <v>35</v>
      </c>
      <c r="F1401" s="1" t="s">
        <v>41</v>
      </c>
      <c r="G1401" s="1" t="s">
        <v>28</v>
      </c>
      <c r="H1401">
        <v>23823</v>
      </c>
      <c r="I1401">
        <v>40878</v>
      </c>
      <c r="J1401">
        <v>92816</v>
      </c>
      <c r="K1401">
        <v>32364</v>
      </c>
      <c r="L1401">
        <f>bbdd_Social_Media_Trends[[#This Row],[Likes]]+bbdd_Social_Media_Trends[[#This Row],[Shares]]+bbdd_Social_Media_Trends[[#This Row],[Comments]]</f>
        <v>166058</v>
      </c>
      <c r="M1401">
        <f>bbdd_Social_Media_Trends[[#This Row],[Interactions]]/bbdd_Social_Media_Trends[[#This Row],[Views]]</f>
        <v>6.9704907022625191</v>
      </c>
      <c r="N1401" s="1" t="s">
        <v>22</v>
      </c>
      <c r="O1401" s="4">
        <f t="shared" si="21"/>
        <v>0</v>
      </c>
    </row>
    <row r="1402" spans="1:15" hidden="1">
      <c r="A1402" s="1" t="s">
        <v>1442</v>
      </c>
      <c r="B1402" s="2">
        <v>44631</v>
      </c>
      <c r="C1402" s="13" t="str">
        <f>TEXT(bbdd_Social_Media_Trends[[#This Row],[Post_Date]],"aaaa-mm")</f>
        <v>2022-03</v>
      </c>
      <c r="D1402" s="1" t="s">
        <v>24</v>
      </c>
      <c r="E1402" s="1" t="s">
        <v>57</v>
      </c>
      <c r="F1402" s="1" t="s">
        <v>14</v>
      </c>
      <c r="G1402" s="1" t="s">
        <v>44</v>
      </c>
      <c r="H1402">
        <v>3270361</v>
      </c>
      <c r="I1402">
        <v>115776</v>
      </c>
      <c r="J1402">
        <v>61334</v>
      </c>
      <c r="K1402">
        <v>8923</v>
      </c>
      <c r="L1402">
        <f>bbdd_Social_Media_Trends[[#This Row],[Likes]]+bbdd_Social_Media_Trends[[#This Row],[Shares]]+bbdd_Social_Media_Trends[[#This Row],[Comments]]</f>
        <v>186033</v>
      </c>
      <c r="M1402">
        <f>bbdd_Social_Media_Trends[[#This Row],[Interactions]]/bbdd_Social_Media_Trends[[#This Row],[Views]]</f>
        <v>5.6884545773387099E-2</v>
      </c>
      <c r="N1402" s="1" t="s">
        <v>29</v>
      </c>
      <c r="O1402" s="4">
        <f t="shared" si="21"/>
        <v>0</v>
      </c>
    </row>
    <row r="1403" spans="1:15" hidden="1">
      <c r="A1403" s="1" t="s">
        <v>1443</v>
      </c>
      <c r="B1403" s="2">
        <v>44577</v>
      </c>
      <c r="C1403" s="13" t="str">
        <f>TEXT(bbdd_Social_Media_Trends[[#This Row],[Post_Date]],"aaaa-mm")</f>
        <v>2022-01</v>
      </c>
      <c r="D1403" s="1" t="s">
        <v>12</v>
      </c>
      <c r="E1403" s="1" t="s">
        <v>52</v>
      </c>
      <c r="F1403" s="1" t="s">
        <v>14</v>
      </c>
      <c r="G1403" s="1" t="s">
        <v>15</v>
      </c>
      <c r="H1403">
        <v>534126</v>
      </c>
      <c r="I1403">
        <v>87051</v>
      </c>
      <c r="J1403">
        <v>54840</v>
      </c>
      <c r="K1403">
        <v>1455</v>
      </c>
      <c r="L1403">
        <f>bbdd_Social_Media_Trends[[#This Row],[Likes]]+bbdd_Social_Media_Trends[[#This Row],[Shares]]+bbdd_Social_Media_Trends[[#This Row],[Comments]]</f>
        <v>143346</v>
      </c>
      <c r="M1403">
        <f>bbdd_Social_Media_Trends[[#This Row],[Interactions]]/bbdd_Social_Media_Trends[[#This Row],[Views]]</f>
        <v>0.26837487783781355</v>
      </c>
      <c r="N1403" s="1" t="s">
        <v>22</v>
      </c>
      <c r="O1403" s="4">
        <f t="shared" si="21"/>
        <v>0</v>
      </c>
    </row>
    <row r="1404" spans="1:15" hidden="1">
      <c r="A1404" s="1" t="s">
        <v>1444</v>
      </c>
      <c r="B1404" s="2">
        <v>45082</v>
      </c>
      <c r="C1404" s="13" t="str">
        <f>TEXT(bbdd_Social_Media_Trends[[#This Row],[Post_Date]],"aaaa-mm")</f>
        <v>2023-06</v>
      </c>
      <c r="D1404" s="1" t="s">
        <v>12</v>
      </c>
      <c r="E1404" s="1" t="s">
        <v>35</v>
      </c>
      <c r="F1404" s="1" t="s">
        <v>14</v>
      </c>
      <c r="G1404" s="1" t="s">
        <v>44</v>
      </c>
      <c r="H1404">
        <v>4126231</v>
      </c>
      <c r="I1404">
        <v>268495</v>
      </c>
      <c r="J1404">
        <v>57440</v>
      </c>
      <c r="K1404">
        <v>8547</v>
      </c>
      <c r="L1404">
        <f>bbdd_Social_Media_Trends[[#This Row],[Likes]]+bbdd_Social_Media_Trends[[#This Row],[Shares]]+bbdd_Social_Media_Trends[[#This Row],[Comments]]</f>
        <v>334482</v>
      </c>
      <c r="M1404">
        <f>bbdd_Social_Media_Trends[[#This Row],[Interactions]]/bbdd_Social_Media_Trends[[#This Row],[Views]]</f>
        <v>8.1062354482819787E-2</v>
      </c>
      <c r="N1404" s="1" t="s">
        <v>22</v>
      </c>
      <c r="O1404" s="4">
        <f t="shared" si="21"/>
        <v>0</v>
      </c>
    </row>
    <row r="1405" spans="1:15">
      <c r="A1405" s="1" t="s">
        <v>1445</v>
      </c>
      <c r="B1405" s="2">
        <v>45136</v>
      </c>
      <c r="C1405" s="13" t="str">
        <f>TEXT(bbdd_Social_Media_Trends[[#This Row],[Post_Date]],"aaaa-mm")</f>
        <v>2023-07</v>
      </c>
      <c r="D1405" s="1" t="s">
        <v>27</v>
      </c>
      <c r="E1405" s="1" t="s">
        <v>57</v>
      </c>
      <c r="F1405" s="1" t="s">
        <v>36</v>
      </c>
      <c r="G1405" s="1" t="s">
        <v>21</v>
      </c>
      <c r="H1405">
        <v>4883178</v>
      </c>
      <c r="I1405">
        <v>104079</v>
      </c>
      <c r="J1405">
        <v>97157</v>
      </c>
      <c r="K1405">
        <v>25266</v>
      </c>
      <c r="L1405">
        <f>bbdd_Social_Media_Trends[[#This Row],[Likes]]+bbdd_Social_Media_Trends[[#This Row],[Shares]]+bbdd_Social_Media_Trends[[#This Row],[Comments]]</f>
        <v>226502</v>
      </c>
      <c r="M1405">
        <f>bbdd_Social_Media_Trends[[#This Row],[Interactions]]/bbdd_Social_Media_Trends[[#This Row],[Views]]</f>
        <v>4.6384137543214687E-2</v>
      </c>
      <c r="N1405" s="1" t="s">
        <v>22</v>
      </c>
      <c r="O1405" s="4">
        <f t="shared" si="21"/>
        <v>0</v>
      </c>
    </row>
    <row r="1406" spans="1:15" hidden="1">
      <c r="A1406" s="1" t="s">
        <v>1446</v>
      </c>
      <c r="B1406" s="2">
        <v>44824</v>
      </c>
      <c r="C1406" s="13" t="str">
        <f>TEXT(bbdd_Social_Media_Trends[[#This Row],[Post_Date]],"aaaa-mm")</f>
        <v>2022-09</v>
      </c>
      <c r="D1406" s="1" t="s">
        <v>18</v>
      </c>
      <c r="E1406" s="1" t="s">
        <v>46</v>
      </c>
      <c r="F1406" s="1" t="s">
        <v>32</v>
      </c>
      <c r="G1406" s="1" t="s">
        <v>15</v>
      </c>
      <c r="H1406">
        <v>1749951</v>
      </c>
      <c r="I1406">
        <v>204875</v>
      </c>
      <c r="J1406">
        <v>35997</v>
      </c>
      <c r="K1406">
        <v>12109</v>
      </c>
      <c r="L1406">
        <f>bbdd_Social_Media_Trends[[#This Row],[Likes]]+bbdd_Social_Media_Trends[[#This Row],[Shares]]+bbdd_Social_Media_Trends[[#This Row],[Comments]]</f>
        <v>252981</v>
      </c>
      <c r="M1406">
        <f>bbdd_Social_Media_Trends[[#This Row],[Interactions]]/bbdd_Social_Media_Trends[[#This Row],[Views]]</f>
        <v>0.14456461923791009</v>
      </c>
      <c r="N1406" s="1" t="s">
        <v>29</v>
      </c>
      <c r="O1406" s="4">
        <f t="shared" si="21"/>
        <v>0</v>
      </c>
    </row>
    <row r="1407" spans="1:15" hidden="1">
      <c r="A1407" s="1" t="s">
        <v>1447</v>
      </c>
      <c r="B1407" s="2">
        <v>45289</v>
      </c>
      <c r="C1407" s="13" t="str">
        <f>TEXT(bbdd_Social_Media_Trends[[#This Row],[Post_Date]],"aaaa-mm")</f>
        <v>2023-12</v>
      </c>
      <c r="D1407" s="1" t="s">
        <v>12</v>
      </c>
      <c r="E1407" s="1" t="s">
        <v>35</v>
      </c>
      <c r="F1407" s="1" t="s">
        <v>14</v>
      </c>
      <c r="G1407" s="1" t="s">
        <v>37</v>
      </c>
      <c r="H1407">
        <v>215435</v>
      </c>
      <c r="I1407">
        <v>384718</v>
      </c>
      <c r="J1407">
        <v>41860</v>
      </c>
      <c r="K1407">
        <v>11247</v>
      </c>
      <c r="L1407">
        <f>bbdd_Social_Media_Trends[[#This Row],[Likes]]+bbdd_Social_Media_Trends[[#This Row],[Shares]]+bbdd_Social_Media_Trends[[#This Row],[Comments]]</f>
        <v>437825</v>
      </c>
      <c r="M1407">
        <f>bbdd_Social_Media_Trends[[#This Row],[Interactions]]/bbdd_Social_Media_Trends[[#This Row],[Views]]</f>
        <v>2.0322835193909996</v>
      </c>
      <c r="N1407" s="1" t="s">
        <v>22</v>
      </c>
      <c r="O1407" s="4">
        <f t="shared" si="21"/>
        <v>0</v>
      </c>
    </row>
    <row r="1408" spans="1:15" hidden="1">
      <c r="A1408" s="1" t="s">
        <v>1448</v>
      </c>
      <c r="B1408" s="2">
        <v>44877</v>
      </c>
      <c r="C1408" s="13" t="str">
        <f>TEXT(bbdd_Social_Media_Trends[[#This Row],[Post_Date]],"aaaa-mm")</f>
        <v>2022-11</v>
      </c>
      <c r="D1408" s="1" t="s">
        <v>12</v>
      </c>
      <c r="E1408" s="1" t="s">
        <v>31</v>
      </c>
      <c r="F1408" s="1" t="s">
        <v>41</v>
      </c>
      <c r="G1408" s="1" t="s">
        <v>37</v>
      </c>
      <c r="H1408">
        <v>1166376</v>
      </c>
      <c r="I1408">
        <v>489633</v>
      </c>
      <c r="J1408">
        <v>74135</v>
      </c>
      <c r="K1408">
        <v>5827</v>
      </c>
      <c r="L1408">
        <f>bbdd_Social_Media_Trends[[#This Row],[Likes]]+bbdd_Social_Media_Trends[[#This Row],[Shares]]+bbdd_Social_Media_Trends[[#This Row],[Comments]]</f>
        <v>569595</v>
      </c>
      <c r="M1408">
        <f>bbdd_Social_Media_Trends[[#This Row],[Interactions]]/bbdd_Social_Media_Trends[[#This Row],[Views]]</f>
        <v>0.48834595362044486</v>
      </c>
      <c r="N1408" s="1" t="s">
        <v>29</v>
      </c>
      <c r="O1408" s="4">
        <f t="shared" si="21"/>
        <v>0</v>
      </c>
    </row>
    <row r="1409" spans="1:15" hidden="1">
      <c r="A1409" s="1" t="s">
        <v>1449</v>
      </c>
      <c r="B1409" s="2">
        <v>44605</v>
      </c>
      <c r="C1409" s="13" t="str">
        <f>TEXT(bbdd_Social_Media_Trends[[#This Row],[Post_Date]],"aaaa-mm")</f>
        <v>2022-02</v>
      </c>
      <c r="D1409" s="1" t="s">
        <v>18</v>
      </c>
      <c r="E1409" s="1" t="s">
        <v>39</v>
      </c>
      <c r="F1409" s="1" t="s">
        <v>32</v>
      </c>
      <c r="G1409" s="1" t="s">
        <v>15</v>
      </c>
      <c r="H1409">
        <v>4096709</v>
      </c>
      <c r="I1409">
        <v>436110</v>
      </c>
      <c r="J1409">
        <v>99307</v>
      </c>
      <c r="K1409">
        <v>43672</v>
      </c>
      <c r="L1409">
        <f>bbdd_Social_Media_Trends[[#This Row],[Likes]]+bbdd_Social_Media_Trends[[#This Row],[Shares]]+bbdd_Social_Media_Trends[[#This Row],[Comments]]</f>
        <v>579089</v>
      </c>
      <c r="M1409">
        <f>bbdd_Social_Media_Trends[[#This Row],[Interactions]]/bbdd_Social_Media_Trends[[#This Row],[Views]]</f>
        <v>0.14135468250246722</v>
      </c>
      <c r="N1409" s="1" t="s">
        <v>22</v>
      </c>
      <c r="O1409" s="4">
        <f t="shared" si="21"/>
        <v>0</v>
      </c>
    </row>
    <row r="1410" spans="1:15" hidden="1">
      <c r="A1410" s="1" t="s">
        <v>1450</v>
      </c>
      <c r="B1410" s="2">
        <v>44808</v>
      </c>
      <c r="C1410" s="13" t="str">
        <f>TEXT(bbdd_Social_Media_Trends[[#This Row],[Post_Date]],"aaaa-mm")</f>
        <v>2022-09</v>
      </c>
      <c r="D1410" s="1" t="s">
        <v>12</v>
      </c>
      <c r="E1410" s="1" t="s">
        <v>39</v>
      </c>
      <c r="F1410" s="1" t="s">
        <v>47</v>
      </c>
      <c r="G1410" s="1" t="s">
        <v>25</v>
      </c>
      <c r="H1410">
        <v>4482940</v>
      </c>
      <c r="I1410">
        <v>45442</v>
      </c>
      <c r="J1410">
        <v>17114</v>
      </c>
      <c r="K1410">
        <v>47200</v>
      </c>
      <c r="L1410">
        <f>bbdd_Social_Media_Trends[[#This Row],[Likes]]+bbdd_Social_Media_Trends[[#This Row],[Shares]]+bbdd_Social_Media_Trends[[#This Row],[Comments]]</f>
        <v>109756</v>
      </c>
      <c r="M1410">
        <f>bbdd_Social_Media_Trends[[#This Row],[Interactions]]/bbdd_Social_Media_Trends[[#This Row],[Views]]</f>
        <v>2.4483040147760177E-2</v>
      </c>
      <c r="N1410" s="1" t="s">
        <v>16</v>
      </c>
      <c r="O1410" s="4">
        <f t="shared" ref="O1410:O1473" si="22">IF(ISERROR(VLOOKUP(A1410,A1411:A6408,1,FALSE)),0, 1)</f>
        <v>0</v>
      </c>
    </row>
    <row r="1411" spans="1:15" hidden="1">
      <c r="A1411" s="1" t="s">
        <v>1451</v>
      </c>
      <c r="B1411" s="2">
        <v>45013</v>
      </c>
      <c r="C1411" s="13" t="str">
        <f>TEXT(bbdd_Social_Media_Trends[[#This Row],[Post_Date]],"aaaa-mm")</f>
        <v>2023-03</v>
      </c>
      <c r="D1411" s="1" t="s">
        <v>18</v>
      </c>
      <c r="E1411" s="1" t="s">
        <v>59</v>
      </c>
      <c r="F1411" s="1" t="s">
        <v>36</v>
      </c>
      <c r="G1411" s="1" t="s">
        <v>15</v>
      </c>
      <c r="H1411">
        <v>183630</v>
      </c>
      <c r="I1411">
        <v>124969</v>
      </c>
      <c r="J1411">
        <v>28636</v>
      </c>
      <c r="K1411">
        <v>6719</v>
      </c>
      <c r="L1411">
        <f>bbdd_Social_Media_Trends[[#This Row],[Likes]]+bbdd_Social_Media_Trends[[#This Row],[Shares]]+bbdd_Social_Media_Trends[[#This Row],[Comments]]</f>
        <v>160324</v>
      </c>
      <c r="M1411">
        <f>bbdd_Social_Media_Trends[[#This Row],[Interactions]]/bbdd_Social_Media_Trends[[#This Row],[Views]]</f>
        <v>0.87308174045635245</v>
      </c>
      <c r="N1411" s="1" t="s">
        <v>29</v>
      </c>
      <c r="O1411" s="4">
        <f t="shared" si="22"/>
        <v>0</v>
      </c>
    </row>
    <row r="1412" spans="1:15" hidden="1">
      <c r="A1412" s="1" t="s">
        <v>1452</v>
      </c>
      <c r="B1412" s="2">
        <v>45261</v>
      </c>
      <c r="C1412" s="13" t="str">
        <f>TEXT(bbdd_Social_Media_Trends[[#This Row],[Post_Date]],"aaaa-mm")</f>
        <v>2023-12</v>
      </c>
      <c r="D1412" s="1" t="s">
        <v>18</v>
      </c>
      <c r="E1412" s="1" t="s">
        <v>52</v>
      </c>
      <c r="F1412" s="1" t="s">
        <v>20</v>
      </c>
      <c r="G1412" s="1" t="s">
        <v>50</v>
      </c>
      <c r="H1412">
        <v>1270114</v>
      </c>
      <c r="I1412">
        <v>443977</v>
      </c>
      <c r="J1412">
        <v>12624</v>
      </c>
      <c r="K1412">
        <v>5006</v>
      </c>
      <c r="L1412">
        <f>bbdd_Social_Media_Trends[[#This Row],[Likes]]+bbdd_Social_Media_Trends[[#This Row],[Shares]]+bbdd_Social_Media_Trends[[#This Row],[Comments]]</f>
        <v>461607</v>
      </c>
      <c r="M1412">
        <f>bbdd_Social_Media_Trends[[#This Row],[Interactions]]/bbdd_Social_Media_Trends[[#This Row],[Views]]</f>
        <v>0.36343745522055498</v>
      </c>
      <c r="N1412" s="1" t="s">
        <v>22</v>
      </c>
      <c r="O1412" s="4">
        <f t="shared" si="22"/>
        <v>0</v>
      </c>
    </row>
    <row r="1413" spans="1:15">
      <c r="A1413" s="1" t="s">
        <v>1453</v>
      </c>
      <c r="B1413" s="2">
        <v>45071</v>
      </c>
      <c r="C1413" s="13" t="str">
        <f>TEXT(bbdd_Social_Media_Trends[[#This Row],[Post_Date]],"aaaa-mm")</f>
        <v>2023-05</v>
      </c>
      <c r="D1413" s="1" t="s">
        <v>27</v>
      </c>
      <c r="E1413" s="1" t="s">
        <v>49</v>
      </c>
      <c r="F1413" s="1" t="s">
        <v>32</v>
      </c>
      <c r="G1413" s="1" t="s">
        <v>28</v>
      </c>
      <c r="H1413">
        <v>3869946</v>
      </c>
      <c r="I1413">
        <v>95722</v>
      </c>
      <c r="J1413">
        <v>26834</v>
      </c>
      <c r="K1413">
        <v>29707</v>
      </c>
      <c r="L1413">
        <f>bbdd_Social_Media_Trends[[#This Row],[Likes]]+bbdd_Social_Media_Trends[[#This Row],[Shares]]+bbdd_Social_Media_Trends[[#This Row],[Comments]]</f>
        <v>152263</v>
      </c>
      <c r="M1413">
        <f>bbdd_Social_Media_Trends[[#This Row],[Interactions]]/bbdd_Social_Media_Trends[[#This Row],[Views]]</f>
        <v>3.9344993444352973E-2</v>
      </c>
      <c r="N1413" s="1" t="s">
        <v>29</v>
      </c>
      <c r="O1413" s="4">
        <f t="shared" si="22"/>
        <v>0</v>
      </c>
    </row>
    <row r="1414" spans="1:15">
      <c r="A1414" s="1" t="s">
        <v>1454</v>
      </c>
      <c r="B1414" s="2">
        <v>45059</v>
      </c>
      <c r="C1414" s="13" t="str">
        <f>TEXT(bbdd_Social_Media_Trends[[#This Row],[Post_Date]],"aaaa-mm")</f>
        <v>2023-05</v>
      </c>
      <c r="D1414" s="1" t="s">
        <v>27</v>
      </c>
      <c r="E1414" s="1" t="s">
        <v>39</v>
      </c>
      <c r="F1414" s="1" t="s">
        <v>41</v>
      </c>
      <c r="G1414" s="1" t="s">
        <v>21</v>
      </c>
      <c r="H1414">
        <v>4596667</v>
      </c>
      <c r="I1414">
        <v>27747</v>
      </c>
      <c r="J1414">
        <v>18462</v>
      </c>
      <c r="K1414">
        <v>49929</v>
      </c>
      <c r="L1414">
        <f>bbdd_Social_Media_Trends[[#This Row],[Likes]]+bbdd_Social_Media_Trends[[#This Row],[Shares]]+bbdd_Social_Media_Trends[[#This Row],[Comments]]</f>
        <v>96138</v>
      </c>
      <c r="M1414">
        <f>bbdd_Social_Media_Trends[[#This Row],[Interactions]]/bbdd_Social_Media_Trends[[#This Row],[Views]]</f>
        <v>2.0914719295524343E-2</v>
      </c>
      <c r="N1414" s="1" t="s">
        <v>22</v>
      </c>
      <c r="O1414" s="4">
        <f t="shared" si="22"/>
        <v>0</v>
      </c>
    </row>
    <row r="1415" spans="1:15" hidden="1">
      <c r="A1415" s="1" t="s">
        <v>1455</v>
      </c>
      <c r="B1415" s="2">
        <v>45188</v>
      </c>
      <c r="C1415" s="13" t="str">
        <f>TEXT(bbdd_Social_Media_Trends[[#This Row],[Post_Date]],"aaaa-mm")</f>
        <v>2023-09</v>
      </c>
      <c r="D1415" s="1" t="s">
        <v>18</v>
      </c>
      <c r="E1415" s="1" t="s">
        <v>31</v>
      </c>
      <c r="F1415" s="1" t="s">
        <v>36</v>
      </c>
      <c r="G1415" s="1" t="s">
        <v>60</v>
      </c>
      <c r="H1415">
        <v>1253544</v>
      </c>
      <c r="I1415">
        <v>142240</v>
      </c>
      <c r="J1415">
        <v>4875</v>
      </c>
      <c r="K1415">
        <v>24089</v>
      </c>
      <c r="L1415">
        <f>bbdd_Social_Media_Trends[[#This Row],[Likes]]+bbdd_Social_Media_Trends[[#This Row],[Shares]]+bbdd_Social_Media_Trends[[#This Row],[Comments]]</f>
        <v>171204</v>
      </c>
      <c r="M1415">
        <f>bbdd_Social_Media_Trends[[#This Row],[Interactions]]/bbdd_Social_Media_Trends[[#This Row],[Views]]</f>
        <v>0.13657597978212171</v>
      </c>
      <c r="N1415" s="1" t="s">
        <v>22</v>
      </c>
      <c r="O1415" s="4">
        <f t="shared" si="22"/>
        <v>0</v>
      </c>
    </row>
    <row r="1416" spans="1:15" hidden="1">
      <c r="A1416" s="1" t="s">
        <v>1456</v>
      </c>
      <c r="B1416" s="2">
        <v>44917</v>
      </c>
      <c r="C1416" s="13" t="str">
        <f>TEXT(bbdd_Social_Media_Trends[[#This Row],[Post_Date]],"aaaa-mm")</f>
        <v>2022-12</v>
      </c>
      <c r="D1416" s="1" t="s">
        <v>18</v>
      </c>
      <c r="E1416" s="1" t="s">
        <v>46</v>
      </c>
      <c r="F1416" s="1" t="s">
        <v>14</v>
      </c>
      <c r="G1416" s="1" t="s">
        <v>37</v>
      </c>
      <c r="H1416">
        <v>1581916</v>
      </c>
      <c r="I1416">
        <v>469936</v>
      </c>
      <c r="J1416">
        <v>5231</v>
      </c>
      <c r="K1416">
        <v>20186</v>
      </c>
      <c r="L1416">
        <f>bbdd_Social_Media_Trends[[#This Row],[Likes]]+bbdd_Social_Media_Trends[[#This Row],[Shares]]+bbdd_Social_Media_Trends[[#This Row],[Comments]]</f>
        <v>495353</v>
      </c>
      <c r="M1416">
        <f>bbdd_Social_Media_Trends[[#This Row],[Interactions]]/bbdd_Social_Media_Trends[[#This Row],[Views]]</f>
        <v>0.31313483143226317</v>
      </c>
      <c r="N1416" s="1" t="s">
        <v>29</v>
      </c>
      <c r="O1416" s="4">
        <f t="shared" si="22"/>
        <v>0</v>
      </c>
    </row>
    <row r="1417" spans="1:15">
      <c r="A1417" s="1" t="s">
        <v>1457</v>
      </c>
      <c r="B1417" s="2">
        <v>45054</v>
      </c>
      <c r="C1417" s="13" t="str">
        <f>TEXT(bbdd_Social_Media_Trends[[#This Row],[Post_Date]],"aaaa-mm")</f>
        <v>2023-05</v>
      </c>
      <c r="D1417" s="1" t="s">
        <v>27</v>
      </c>
      <c r="E1417" s="1" t="s">
        <v>13</v>
      </c>
      <c r="F1417" s="1" t="s">
        <v>36</v>
      </c>
      <c r="G1417" s="1" t="s">
        <v>60</v>
      </c>
      <c r="H1417">
        <v>2572752</v>
      </c>
      <c r="I1417">
        <v>354527</v>
      </c>
      <c r="J1417">
        <v>52194</v>
      </c>
      <c r="K1417">
        <v>10554</v>
      </c>
      <c r="L1417">
        <f>bbdd_Social_Media_Trends[[#This Row],[Likes]]+bbdd_Social_Media_Trends[[#This Row],[Shares]]+bbdd_Social_Media_Trends[[#This Row],[Comments]]</f>
        <v>417275</v>
      </c>
      <c r="M1417">
        <f>bbdd_Social_Media_Trends[[#This Row],[Interactions]]/bbdd_Social_Media_Trends[[#This Row],[Views]]</f>
        <v>0.16219013725380449</v>
      </c>
      <c r="N1417" s="1" t="s">
        <v>29</v>
      </c>
      <c r="O1417" s="4">
        <f t="shared" si="22"/>
        <v>0</v>
      </c>
    </row>
    <row r="1418" spans="1:15" hidden="1">
      <c r="A1418" s="1" t="s">
        <v>1458</v>
      </c>
      <c r="B1418" s="2">
        <v>45275</v>
      </c>
      <c r="C1418" s="13" t="str">
        <f>TEXT(bbdd_Social_Media_Trends[[#This Row],[Post_Date]],"aaaa-mm")</f>
        <v>2023-12</v>
      </c>
      <c r="D1418" s="1" t="s">
        <v>18</v>
      </c>
      <c r="E1418" s="1" t="s">
        <v>52</v>
      </c>
      <c r="F1418" s="1" t="s">
        <v>41</v>
      </c>
      <c r="G1418" s="1" t="s">
        <v>60</v>
      </c>
      <c r="H1418">
        <v>1760362</v>
      </c>
      <c r="I1418">
        <v>304604</v>
      </c>
      <c r="J1418">
        <v>96372</v>
      </c>
      <c r="K1418">
        <v>32740</v>
      </c>
      <c r="L1418">
        <f>bbdd_Social_Media_Trends[[#This Row],[Likes]]+bbdd_Social_Media_Trends[[#This Row],[Shares]]+bbdd_Social_Media_Trends[[#This Row],[Comments]]</f>
        <v>433716</v>
      </c>
      <c r="M1418">
        <f>bbdd_Social_Media_Trends[[#This Row],[Interactions]]/bbdd_Social_Media_Trends[[#This Row],[Views]]</f>
        <v>0.24637886980064327</v>
      </c>
      <c r="N1418" s="1" t="s">
        <v>16</v>
      </c>
      <c r="O1418" s="4">
        <f t="shared" si="22"/>
        <v>0</v>
      </c>
    </row>
    <row r="1419" spans="1:15" hidden="1">
      <c r="A1419" s="1" t="s">
        <v>1459</v>
      </c>
      <c r="B1419" s="2">
        <v>45097</v>
      </c>
      <c r="C1419" s="13" t="str">
        <f>TEXT(bbdd_Social_Media_Trends[[#This Row],[Post_Date]],"aaaa-mm")</f>
        <v>2023-06</v>
      </c>
      <c r="D1419" s="1" t="s">
        <v>18</v>
      </c>
      <c r="E1419" s="1" t="s">
        <v>19</v>
      </c>
      <c r="F1419" s="1" t="s">
        <v>14</v>
      </c>
      <c r="G1419" s="1" t="s">
        <v>28</v>
      </c>
      <c r="H1419">
        <v>2065185</v>
      </c>
      <c r="I1419">
        <v>429022</v>
      </c>
      <c r="J1419">
        <v>80506</v>
      </c>
      <c r="K1419">
        <v>34002</v>
      </c>
      <c r="L1419">
        <f>bbdd_Social_Media_Trends[[#This Row],[Likes]]+bbdd_Social_Media_Trends[[#This Row],[Shares]]+bbdd_Social_Media_Trends[[#This Row],[Comments]]</f>
        <v>543530</v>
      </c>
      <c r="M1419">
        <f>bbdd_Social_Media_Trends[[#This Row],[Interactions]]/bbdd_Social_Media_Trends[[#This Row],[Views]]</f>
        <v>0.26318707524991708</v>
      </c>
      <c r="N1419" s="1" t="s">
        <v>22</v>
      </c>
      <c r="O1419" s="4">
        <f t="shared" si="22"/>
        <v>0</v>
      </c>
    </row>
    <row r="1420" spans="1:15" hidden="1">
      <c r="A1420" s="1" t="s">
        <v>1460</v>
      </c>
      <c r="B1420" s="2">
        <v>44739</v>
      </c>
      <c r="C1420" s="13" t="str">
        <f>TEXT(bbdd_Social_Media_Trends[[#This Row],[Post_Date]],"aaaa-mm")</f>
        <v>2022-06</v>
      </c>
      <c r="D1420" s="1" t="s">
        <v>24</v>
      </c>
      <c r="E1420" s="1" t="s">
        <v>31</v>
      </c>
      <c r="F1420" s="1" t="s">
        <v>20</v>
      </c>
      <c r="G1420" s="1" t="s">
        <v>25</v>
      </c>
      <c r="H1420">
        <v>2321786</v>
      </c>
      <c r="I1420">
        <v>187199</v>
      </c>
      <c r="J1420">
        <v>28150</v>
      </c>
      <c r="K1420">
        <v>34043</v>
      </c>
      <c r="L1420">
        <f>bbdd_Social_Media_Trends[[#This Row],[Likes]]+bbdd_Social_Media_Trends[[#This Row],[Shares]]+bbdd_Social_Media_Trends[[#This Row],[Comments]]</f>
        <v>249392</v>
      </c>
      <c r="M1420">
        <f>bbdd_Social_Media_Trends[[#This Row],[Interactions]]/bbdd_Social_Media_Trends[[#This Row],[Views]]</f>
        <v>0.10741386157036006</v>
      </c>
      <c r="N1420" s="1" t="s">
        <v>16</v>
      </c>
      <c r="O1420" s="4">
        <f t="shared" si="22"/>
        <v>0</v>
      </c>
    </row>
    <row r="1421" spans="1:15" hidden="1">
      <c r="A1421" s="1" t="s">
        <v>1461</v>
      </c>
      <c r="B1421" s="2">
        <v>44838</v>
      </c>
      <c r="C1421" s="13" t="str">
        <f>TEXT(bbdd_Social_Media_Trends[[#This Row],[Post_Date]],"aaaa-mm")</f>
        <v>2022-10</v>
      </c>
      <c r="D1421" s="1" t="s">
        <v>18</v>
      </c>
      <c r="E1421" s="1" t="s">
        <v>49</v>
      </c>
      <c r="F1421" s="1" t="s">
        <v>32</v>
      </c>
      <c r="G1421" s="1" t="s">
        <v>21</v>
      </c>
      <c r="H1421">
        <v>1834220</v>
      </c>
      <c r="I1421">
        <v>276597</v>
      </c>
      <c r="J1421">
        <v>79599</v>
      </c>
      <c r="K1421">
        <v>22457</v>
      </c>
      <c r="L1421">
        <f>bbdd_Social_Media_Trends[[#This Row],[Likes]]+bbdd_Social_Media_Trends[[#This Row],[Shares]]+bbdd_Social_Media_Trends[[#This Row],[Comments]]</f>
        <v>378653</v>
      </c>
      <c r="M1421">
        <f>bbdd_Social_Media_Trends[[#This Row],[Interactions]]/bbdd_Social_Media_Trends[[#This Row],[Views]]</f>
        <v>0.20643815899946572</v>
      </c>
      <c r="N1421" s="1" t="s">
        <v>29</v>
      </c>
      <c r="O1421" s="4">
        <f t="shared" si="22"/>
        <v>0</v>
      </c>
    </row>
    <row r="1422" spans="1:15">
      <c r="A1422" s="1" t="s">
        <v>1462</v>
      </c>
      <c r="B1422" s="2">
        <v>44709</v>
      </c>
      <c r="C1422" s="13" t="str">
        <f>TEXT(bbdd_Social_Media_Trends[[#This Row],[Post_Date]],"aaaa-mm")</f>
        <v>2022-05</v>
      </c>
      <c r="D1422" s="1" t="s">
        <v>27</v>
      </c>
      <c r="E1422" s="1" t="s">
        <v>52</v>
      </c>
      <c r="F1422" s="1" t="s">
        <v>14</v>
      </c>
      <c r="G1422" s="1" t="s">
        <v>21</v>
      </c>
      <c r="H1422">
        <v>3627837</v>
      </c>
      <c r="I1422">
        <v>118275</v>
      </c>
      <c r="J1422">
        <v>97590</v>
      </c>
      <c r="K1422">
        <v>15628</v>
      </c>
      <c r="L1422">
        <f>bbdd_Social_Media_Trends[[#This Row],[Likes]]+bbdd_Social_Media_Trends[[#This Row],[Shares]]+bbdd_Social_Media_Trends[[#This Row],[Comments]]</f>
        <v>231493</v>
      </c>
      <c r="M1422">
        <f>bbdd_Social_Media_Trends[[#This Row],[Interactions]]/bbdd_Social_Media_Trends[[#This Row],[Views]]</f>
        <v>6.3810198749282288E-2</v>
      </c>
      <c r="N1422" s="1" t="s">
        <v>22</v>
      </c>
      <c r="O1422" s="4">
        <f t="shared" si="22"/>
        <v>0</v>
      </c>
    </row>
    <row r="1423" spans="1:15" hidden="1">
      <c r="A1423" s="1" t="s">
        <v>1463</v>
      </c>
      <c r="B1423" s="2">
        <v>44805</v>
      </c>
      <c r="C1423" s="13" t="str">
        <f>TEXT(bbdd_Social_Media_Trends[[#This Row],[Post_Date]],"aaaa-mm")</f>
        <v>2022-09</v>
      </c>
      <c r="D1423" s="1" t="s">
        <v>24</v>
      </c>
      <c r="E1423" s="1" t="s">
        <v>31</v>
      </c>
      <c r="F1423" s="1" t="s">
        <v>32</v>
      </c>
      <c r="G1423" s="1" t="s">
        <v>25</v>
      </c>
      <c r="H1423">
        <v>1869418</v>
      </c>
      <c r="I1423">
        <v>422698</v>
      </c>
      <c r="J1423">
        <v>91378</v>
      </c>
      <c r="K1423">
        <v>14943</v>
      </c>
      <c r="L1423">
        <f>bbdd_Social_Media_Trends[[#This Row],[Likes]]+bbdd_Social_Media_Trends[[#This Row],[Shares]]+bbdd_Social_Media_Trends[[#This Row],[Comments]]</f>
        <v>529019</v>
      </c>
      <c r="M1423">
        <f>bbdd_Social_Media_Trends[[#This Row],[Interactions]]/bbdd_Social_Media_Trends[[#This Row],[Views]]</f>
        <v>0.28298593465987809</v>
      </c>
      <c r="N1423" s="1" t="s">
        <v>16</v>
      </c>
      <c r="O1423" s="4">
        <f t="shared" si="22"/>
        <v>0</v>
      </c>
    </row>
    <row r="1424" spans="1:15">
      <c r="A1424" s="1" t="s">
        <v>1464</v>
      </c>
      <c r="B1424" s="2">
        <v>45137</v>
      </c>
      <c r="C1424" s="13" t="str">
        <f>TEXT(bbdd_Social_Media_Trends[[#This Row],[Post_Date]],"aaaa-mm")</f>
        <v>2023-07</v>
      </c>
      <c r="D1424" s="1" t="s">
        <v>27</v>
      </c>
      <c r="E1424" s="1" t="s">
        <v>31</v>
      </c>
      <c r="F1424" s="1" t="s">
        <v>32</v>
      </c>
      <c r="G1424" s="1" t="s">
        <v>60</v>
      </c>
      <c r="H1424">
        <v>3319990</v>
      </c>
      <c r="I1424">
        <v>492053</v>
      </c>
      <c r="J1424">
        <v>70509</v>
      </c>
      <c r="K1424">
        <v>850</v>
      </c>
      <c r="L1424">
        <f>bbdd_Social_Media_Trends[[#This Row],[Likes]]+bbdd_Social_Media_Trends[[#This Row],[Shares]]+bbdd_Social_Media_Trends[[#This Row],[Comments]]</f>
        <v>563412</v>
      </c>
      <c r="M1424">
        <f>bbdd_Social_Media_Trends[[#This Row],[Interactions]]/bbdd_Social_Media_Trends[[#This Row],[Views]]</f>
        <v>0.16970292079193008</v>
      </c>
      <c r="N1424" s="1" t="s">
        <v>22</v>
      </c>
      <c r="O1424" s="4">
        <f t="shared" si="22"/>
        <v>0</v>
      </c>
    </row>
    <row r="1425" spans="1:15" hidden="1">
      <c r="A1425" s="1" t="s">
        <v>1465</v>
      </c>
      <c r="B1425" s="2">
        <v>44844</v>
      </c>
      <c r="C1425" s="13" t="str">
        <f>TEXT(bbdd_Social_Media_Trends[[#This Row],[Post_Date]],"aaaa-mm")</f>
        <v>2022-10</v>
      </c>
      <c r="D1425" s="1" t="s">
        <v>18</v>
      </c>
      <c r="E1425" s="1" t="s">
        <v>46</v>
      </c>
      <c r="F1425" s="1" t="s">
        <v>36</v>
      </c>
      <c r="G1425" s="1" t="s">
        <v>44</v>
      </c>
      <c r="H1425">
        <v>1401937</v>
      </c>
      <c r="I1425">
        <v>135014</v>
      </c>
      <c r="J1425">
        <v>42756</v>
      </c>
      <c r="K1425">
        <v>42886</v>
      </c>
      <c r="L1425">
        <f>bbdd_Social_Media_Trends[[#This Row],[Likes]]+bbdd_Social_Media_Trends[[#This Row],[Shares]]+bbdd_Social_Media_Trends[[#This Row],[Comments]]</f>
        <v>220656</v>
      </c>
      <c r="M1425">
        <f>bbdd_Social_Media_Trends[[#This Row],[Interactions]]/bbdd_Social_Media_Trends[[#This Row],[Views]]</f>
        <v>0.15739366319599241</v>
      </c>
      <c r="N1425" s="1" t="s">
        <v>16</v>
      </c>
      <c r="O1425" s="4">
        <f t="shared" si="22"/>
        <v>0</v>
      </c>
    </row>
    <row r="1426" spans="1:15" hidden="1">
      <c r="A1426" s="1" t="s">
        <v>1466</v>
      </c>
      <c r="B1426" s="2">
        <v>44579</v>
      </c>
      <c r="C1426" s="13" t="str">
        <f>TEXT(bbdd_Social_Media_Trends[[#This Row],[Post_Date]],"aaaa-mm")</f>
        <v>2022-01</v>
      </c>
      <c r="D1426" s="1" t="s">
        <v>24</v>
      </c>
      <c r="E1426" s="1" t="s">
        <v>57</v>
      </c>
      <c r="F1426" s="1" t="s">
        <v>20</v>
      </c>
      <c r="G1426" s="1" t="s">
        <v>25</v>
      </c>
      <c r="H1426">
        <v>3069341</v>
      </c>
      <c r="I1426">
        <v>152047</v>
      </c>
      <c r="J1426">
        <v>18783</v>
      </c>
      <c r="K1426">
        <v>29122</v>
      </c>
      <c r="L1426">
        <f>bbdd_Social_Media_Trends[[#This Row],[Likes]]+bbdd_Social_Media_Trends[[#This Row],[Shares]]+bbdd_Social_Media_Trends[[#This Row],[Comments]]</f>
        <v>199952</v>
      </c>
      <c r="M1426">
        <f>bbdd_Social_Media_Trends[[#This Row],[Interactions]]/bbdd_Social_Media_Trends[[#This Row],[Views]]</f>
        <v>6.5144928504196828E-2</v>
      </c>
      <c r="N1426" s="1" t="s">
        <v>16</v>
      </c>
      <c r="O1426" s="4">
        <f t="shared" si="22"/>
        <v>0</v>
      </c>
    </row>
    <row r="1427" spans="1:15">
      <c r="A1427" s="1" t="s">
        <v>1467</v>
      </c>
      <c r="B1427" s="2">
        <v>44800</v>
      </c>
      <c r="C1427" s="13" t="str">
        <f>TEXT(bbdd_Social_Media_Trends[[#This Row],[Post_Date]],"aaaa-mm")</f>
        <v>2022-08</v>
      </c>
      <c r="D1427" s="1" t="s">
        <v>27</v>
      </c>
      <c r="E1427" s="1" t="s">
        <v>19</v>
      </c>
      <c r="F1427" s="1" t="s">
        <v>47</v>
      </c>
      <c r="G1427" s="1" t="s">
        <v>15</v>
      </c>
      <c r="H1427">
        <v>4571329</v>
      </c>
      <c r="I1427">
        <v>49155</v>
      </c>
      <c r="J1427">
        <v>98931</v>
      </c>
      <c r="K1427">
        <v>27535</v>
      </c>
      <c r="L1427">
        <f>bbdd_Social_Media_Trends[[#This Row],[Likes]]+bbdd_Social_Media_Trends[[#This Row],[Shares]]+bbdd_Social_Media_Trends[[#This Row],[Comments]]</f>
        <v>175621</v>
      </c>
      <c r="M1427">
        <f>bbdd_Social_Media_Trends[[#This Row],[Interactions]]/bbdd_Social_Media_Trends[[#This Row],[Views]]</f>
        <v>3.8417930540549587E-2</v>
      </c>
      <c r="N1427" s="1" t="s">
        <v>29</v>
      </c>
      <c r="O1427" s="4">
        <f t="shared" si="22"/>
        <v>0</v>
      </c>
    </row>
    <row r="1428" spans="1:15" hidden="1">
      <c r="A1428" s="1" t="s">
        <v>1468</v>
      </c>
      <c r="B1428" s="2">
        <v>44599</v>
      </c>
      <c r="C1428" s="13" t="str">
        <f>TEXT(bbdd_Social_Media_Trends[[#This Row],[Post_Date]],"aaaa-mm")</f>
        <v>2022-02</v>
      </c>
      <c r="D1428" s="1" t="s">
        <v>24</v>
      </c>
      <c r="E1428" s="1" t="s">
        <v>49</v>
      </c>
      <c r="F1428" s="1" t="s">
        <v>41</v>
      </c>
      <c r="G1428" s="1" t="s">
        <v>15</v>
      </c>
      <c r="H1428">
        <v>3533891</v>
      </c>
      <c r="I1428">
        <v>362421</v>
      </c>
      <c r="J1428">
        <v>44888</v>
      </c>
      <c r="K1428">
        <v>6152</v>
      </c>
      <c r="L1428">
        <f>bbdd_Social_Media_Trends[[#This Row],[Likes]]+bbdd_Social_Media_Trends[[#This Row],[Shares]]+bbdd_Social_Media_Trends[[#This Row],[Comments]]</f>
        <v>413461</v>
      </c>
      <c r="M1428">
        <f>bbdd_Social_Media_Trends[[#This Row],[Interactions]]/bbdd_Social_Media_Trends[[#This Row],[Views]]</f>
        <v>0.1169987982085469</v>
      </c>
      <c r="N1428" s="1" t="s">
        <v>29</v>
      </c>
      <c r="O1428" s="4">
        <f t="shared" si="22"/>
        <v>0</v>
      </c>
    </row>
    <row r="1429" spans="1:15" hidden="1">
      <c r="A1429" s="1" t="s">
        <v>1469</v>
      </c>
      <c r="B1429" s="2">
        <v>45147</v>
      </c>
      <c r="C1429" s="13" t="str">
        <f>TEXT(bbdd_Social_Media_Trends[[#This Row],[Post_Date]],"aaaa-mm")</f>
        <v>2023-08</v>
      </c>
      <c r="D1429" s="1" t="s">
        <v>12</v>
      </c>
      <c r="E1429" s="1" t="s">
        <v>19</v>
      </c>
      <c r="F1429" s="1" t="s">
        <v>47</v>
      </c>
      <c r="G1429" s="1" t="s">
        <v>25</v>
      </c>
      <c r="H1429">
        <v>2967157</v>
      </c>
      <c r="I1429">
        <v>412876</v>
      </c>
      <c r="J1429">
        <v>73893</v>
      </c>
      <c r="K1429">
        <v>17235</v>
      </c>
      <c r="L1429">
        <f>bbdd_Social_Media_Trends[[#This Row],[Likes]]+bbdd_Social_Media_Trends[[#This Row],[Shares]]+bbdd_Social_Media_Trends[[#This Row],[Comments]]</f>
        <v>504004</v>
      </c>
      <c r="M1429">
        <f>bbdd_Social_Media_Trends[[#This Row],[Interactions]]/bbdd_Social_Media_Trends[[#This Row],[Views]]</f>
        <v>0.16986091399949513</v>
      </c>
      <c r="N1429" s="1" t="s">
        <v>29</v>
      </c>
      <c r="O1429" s="4">
        <f t="shared" si="22"/>
        <v>0</v>
      </c>
    </row>
    <row r="1430" spans="1:15" hidden="1">
      <c r="A1430" s="1" t="s">
        <v>1470</v>
      </c>
      <c r="B1430" s="2">
        <v>45079</v>
      </c>
      <c r="C1430" s="13" t="str">
        <f>TEXT(bbdd_Social_Media_Trends[[#This Row],[Post_Date]],"aaaa-mm")</f>
        <v>2023-06</v>
      </c>
      <c r="D1430" s="1" t="s">
        <v>24</v>
      </c>
      <c r="E1430" s="1" t="s">
        <v>59</v>
      </c>
      <c r="F1430" s="1" t="s">
        <v>32</v>
      </c>
      <c r="G1430" s="1" t="s">
        <v>44</v>
      </c>
      <c r="H1430">
        <v>2307580</v>
      </c>
      <c r="I1430">
        <v>242509</v>
      </c>
      <c r="J1430">
        <v>24840</v>
      </c>
      <c r="K1430">
        <v>36605</v>
      </c>
      <c r="L1430">
        <f>bbdd_Social_Media_Trends[[#This Row],[Likes]]+bbdd_Social_Media_Trends[[#This Row],[Shares]]+bbdd_Social_Media_Trends[[#This Row],[Comments]]</f>
        <v>303954</v>
      </c>
      <c r="M1430">
        <f>bbdd_Social_Media_Trends[[#This Row],[Interactions]]/bbdd_Social_Media_Trends[[#This Row],[Views]]</f>
        <v>0.13171981036410438</v>
      </c>
      <c r="N1430" s="1" t="s">
        <v>22</v>
      </c>
      <c r="O1430" s="4">
        <f t="shared" si="22"/>
        <v>0</v>
      </c>
    </row>
    <row r="1431" spans="1:15" hidden="1">
      <c r="A1431" s="1" t="s">
        <v>1471</v>
      </c>
      <c r="B1431" s="2">
        <v>45162</v>
      </c>
      <c r="C1431" s="13" t="str">
        <f>TEXT(bbdd_Social_Media_Trends[[#This Row],[Post_Date]],"aaaa-mm")</f>
        <v>2023-08</v>
      </c>
      <c r="D1431" s="1" t="s">
        <v>18</v>
      </c>
      <c r="E1431" s="1" t="s">
        <v>49</v>
      </c>
      <c r="F1431" s="1" t="s">
        <v>41</v>
      </c>
      <c r="G1431" s="1" t="s">
        <v>15</v>
      </c>
      <c r="H1431">
        <v>538315</v>
      </c>
      <c r="I1431">
        <v>258979</v>
      </c>
      <c r="J1431">
        <v>34138</v>
      </c>
      <c r="K1431">
        <v>31038</v>
      </c>
      <c r="L1431">
        <f>bbdd_Social_Media_Trends[[#This Row],[Likes]]+bbdd_Social_Media_Trends[[#This Row],[Shares]]+bbdd_Social_Media_Trends[[#This Row],[Comments]]</f>
        <v>324155</v>
      </c>
      <c r="M1431">
        <f>bbdd_Social_Media_Trends[[#This Row],[Interactions]]/bbdd_Social_Media_Trends[[#This Row],[Views]]</f>
        <v>0.60216601803776604</v>
      </c>
      <c r="N1431" s="1" t="s">
        <v>22</v>
      </c>
      <c r="O1431" s="4">
        <f t="shared" si="22"/>
        <v>0</v>
      </c>
    </row>
    <row r="1432" spans="1:15">
      <c r="A1432" s="1" t="s">
        <v>1472</v>
      </c>
      <c r="B1432" s="2">
        <v>44677</v>
      </c>
      <c r="C1432" s="13" t="str">
        <f>TEXT(bbdd_Social_Media_Trends[[#This Row],[Post_Date]],"aaaa-mm")</f>
        <v>2022-04</v>
      </c>
      <c r="D1432" s="1" t="s">
        <v>27</v>
      </c>
      <c r="E1432" s="1" t="s">
        <v>57</v>
      </c>
      <c r="F1432" s="1" t="s">
        <v>47</v>
      </c>
      <c r="G1432" s="1" t="s">
        <v>37</v>
      </c>
      <c r="H1432">
        <v>2864531</v>
      </c>
      <c r="I1432">
        <v>281538</v>
      </c>
      <c r="J1432">
        <v>66575</v>
      </c>
      <c r="K1432">
        <v>25027</v>
      </c>
      <c r="L1432">
        <f>bbdd_Social_Media_Trends[[#This Row],[Likes]]+bbdd_Social_Media_Trends[[#This Row],[Shares]]+bbdd_Social_Media_Trends[[#This Row],[Comments]]</f>
        <v>373140</v>
      </c>
      <c r="M1432">
        <f>bbdd_Social_Media_Trends[[#This Row],[Interactions]]/bbdd_Social_Media_Trends[[#This Row],[Views]]</f>
        <v>0.13026216158945392</v>
      </c>
      <c r="N1432" s="1" t="s">
        <v>16</v>
      </c>
      <c r="O1432" s="4">
        <f t="shared" si="22"/>
        <v>0</v>
      </c>
    </row>
    <row r="1433" spans="1:15">
      <c r="A1433" s="1" t="s">
        <v>1473</v>
      </c>
      <c r="B1433" s="2">
        <v>45194</v>
      </c>
      <c r="C1433" s="13" t="str">
        <f>TEXT(bbdd_Social_Media_Trends[[#This Row],[Post_Date]],"aaaa-mm")</f>
        <v>2023-09</v>
      </c>
      <c r="D1433" s="1" t="s">
        <v>27</v>
      </c>
      <c r="E1433" s="1" t="s">
        <v>39</v>
      </c>
      <c r="F1433" s="1" t="s">
        <v>36</v>
      </c>
      <c r="G1433" s="1" t="s">
        <v>25</v>
      </c>
      <c r="H1433">
        <v>4812846</v>
      </c>
      <c r="I1433">
        <v>282674</v>
      </c>
      <c r="J1433">
        <v>48887</v>
      </c>
      <c r="K1433">
        <v>13168</v>
      </c>
      <c r="L1433">
        <f>bbdd_Social_Media_Trends[[#This Row],[Likes]]+bbdd_Social_Media_Trends[[#This Row],[Shares]]+bbdd_Social_Media_Trends[[#This Row],[Comments]]</f>
        <v>344729</v>
      </c>
      <c r="M1433">
        <f>bbdd_Social_Media_Trends[[#This Row],[Interactions]]/bbdd_Social_Media_Trends[[#This Row],[Views]]</f>
        <v>7.1626850308528472E-2</v>
      </c>
      <c r="N1433" s="1" t="s">
        <v>22</v>
      </c>
      <c r="O1433" s="4">
        <f t="shared" si="22"/>
        <v>0</v>
      </c>
    </row>
    <row r="1434" spans="1:15" hidden="1">
      <c r="A1434" s="1" t="s">
        <v>1474</v>
      </c>
      <c r="B1434" s="2">
        <v>44596</v>
      </c>
      <c r="C1434" s="13" t="str">
        <f>TEXT(bbdd_Social_Media_Trends[[#This Row],[Post_Date]],"aaaa-mm")</f>
        <v>2022-02</v>
      </c>
      <c r="D1434" s="1" t="s">
        <v>24</v>
      </c>
      <c r="E1434" s="1" t="s">
        <v>35</v>
      </c>
      <c r="F1434" s="1" t="s">
        <v>32</v>
      </c>
      <c r="G1434" s="1" t="s">
        <v>15</v>
      </c>
      <c r="H1434">
        <v>4988430</v>
      </c>
      <c r="I1434">
        <v>387248</v>
      </c>
      <c r="J1434">
        <v>73957</v>
      </c>
      <c r="K1434">
        <v>36470</v>
      </c>
      <c r="L1434">
        <f>bbdd_Social_Media_Trends[[#This Row],[Likes]]+bbdd_Social_Media_Trends[[#This Row],[Shares]]+bbdd_Social_Media_Trends[[#This Row],[Comments]]</f>
        <v>497675</v>
      </c>
      <c r="M1434">
        <f>bbdd_Social_Media_Trends[[#This Row],[Interactions]]/bbdd_Social_Media_Trends[[#This Row],[Views]]</f>
        <v>9.9765858195865226E-2</v>
      </c>
      <c r="N1434" s="1" t="s">
        <v>22</v>
      </c>
      <c r="O1434" s="4">
        <f t="shared" si="22"/>
        <v>0</v>
      </c>
    </row>
    <row r="1435" spans="1:15" hidden="1">
      <c r="A1435" s="1" t="s">
        <v>1475</v>
      </c>
      <c r="B1435" s="2">
        <v>44577</v>
      </c>
      <c r="C1435" s="13" t="str">
        <f>TEXT(bbdd_Social_Media_Trends[[#This Row],[Post_Date]],"aaaa-mm")</f>
        <v>2022-01</v>
      </c>
      <c r="D1435" s="1" t="s">
        <v>12</v>
      </c>
      <c r="E1435" s="1" t="s">
        <v>57</v>
      </c>
      <c r="F1435" s="1" t="s">
        <v>32</v>
      </c>
      <c r="G1435" s="1" t="s">
        <v>15</v>
      </c>
      <c r="H1435">
        <v>320458</v>
      </c>
      <c r="I1435">
        <v>417326</v>
      </c>
      <c r="J1435">
        <v>92430</v>
      </c>
      <c r="K1435">
        <v>12583</v>
      </c>
      <c r="L1435">
        <f>bbdd_Social_Media_Trends[[#This Row],[Likes]]+bbdd_Social_Media_Trends[[#This Row],[Shares]]+bbdd_Social_Media_Trends[[#This Row],[Comments]]</f>
        <v>522339</v>
      </c>
      <c r="M1435">
        <f>bbdd_Social_Media_Trends[[#This Row],[Interactions]]/bbdd_Social_Media_Trends[[#This Row],[Views]]</f>
        <v>1.6299764711756299</v>
      </c>
      <c r="N1435" s="1" t="s">
        <v>29</v>
      </c>
      <c r="O1435" s="4">
        <f t="shared" si="22"/>
        <v>0</v>
      </c>
    </row>
    <row r="1436" spans="1:15" hidden="1">
      <c r="A1436" s="1" t="s">
        <v>1476</v>
      </c>
      <c r="B1436" s="2">
        <v>45253</v>
      </c>
      <c r="C1436" s="13" t="str">
        <f>TEXT(bbdd_Social_Media_Trends[[#This Row],[Post_Date]],"aaaa-mm")</f>
        <v>2023-11</v>
      </c>
      <c r="D1436" s="1" t="s">
        <v>12</v>
      </c>
      <c r="E1436" s="1" t="s">
        <v>46</v>
      </c>
      <c r="F1436" s="1" t="s">
        <v>41</v>
      </c>
      <c r="G1436" s="1" t="s">
        <v>21</v>
      </c>
      <c r="H1436">
        <v>494177</v>
      </c>
      <c r="I1436">
        <v>74495</v>
      </c>
      <c r="J1436">
        <v>51341</v>
      </c>
      <c r="K1436">
        <v>20363</v>
      </c>
      <c r="L1436">
        <f>bbdd_Social_Media_Trends[[#This Row],[Likes]]+bbdd_Social_Media_Trends[[#This Row],[Shares]]+bbdd_Social_Media_Trends[[#This Row],[Comments]]</f>
        <v>146199</v>
      </c>
      <c r="M1436">
        <f>bbdd_Social_Media_Trends[[#This Row],[Interactions]]/bbdd_Social_Media_Trends[[#This Row],[Views]]</f>
        <v>0.29584339214491973</v>
      </c>
      <c r="N1436" s="1" t="s">
        <v>22</v>
      </c>
      <c r="O1436" s="4">
        <f t="shared" si="22"/>
        <v>0</v>
      </c>
    </row>
    <row r="1437" spans="1:15" hidden="1">
      <c r="A1437" s="1" t="s">
        <v>1477</v>
      </c>
      <c r="B1437" s="2">
        <v>44889</v>
      </c>
      <c r="C1437" s="13" t="str">
        <f>TEXT(bbdd_Social_Media_Trends[[#This Row],[Post_Date]],"aaaa-mm")</f>
        <v>2022-11</v>
      </c>
      <c r="D1437" s="1" t="s">
        <v>12</v>
      </c>
      <c r="E1437" s="1" t="s">
        <v>39</v>
      </c>
      <c r="F1437" s="1" t="s">
        <v>47</v>
      </c>
      <c r="G1437" s="1" t="s">
        <v>28</v>
      </c>
      <c r="H1437">
        <v>2263835</v>
      </c>
      <c r="I1437">
        <v>253167</v>
      </c>
      <c r="J1437">
        <v>92950</v>
      </c>
      <c r="K1437">
        <v>2373</v>
      </c>
      <c r="L1437">
        <f>bbdd_Social_Media_Trends[[#This Row],[Likes]]+bbdd_Social_Media_Trends[[#This Row],[Shares]]+bbdd_Social_Media_Trends[[#This Row],[Comments]]</f>
        <v>348490</v>
      </c>
      <c r="M1437">
        <f>bbdd_Social_Media_Trends[[#This Row],[Interactions]]/bbdd_Social_Media_Trends[[#This Row],[Views]]</f>
        <v>0.15393789741743547</v>
      </c>
      <c r="N1437" s="1" t="s">
        <v>16</v>
      </c>
      <c r="O1437" s="4">
        <f t="shared" si="22"/>
        <v>0</v>
      </c>
    </row>
    <row r="1438" spans="1:15" hidden="1">
      <c r="A1438" s="1" t="s">
        <v>1478</v>
      </c>
      <c r="B1438" s="2">
        <v>44914</v>
      </c>
      <c r="C1438" s="13" t="str">
        <f>TEXT(bbdd_Social_Media_Trends[[#This Row],[Post_Date]],"aaaa-mm")</f>
        <v>2022-12</v>
      </c>
      <c r="D1438" s="1" t="s">
        <v>18</v>
      </c>
      <c r="E1438" s="1" t="s">
        <v>46</v>
      </c>
      <c r="F1438" s="1" t="s">
        <v>41</v>
      </c>
      <c r="G1438" s="1" t="s">
        <v>37</v>
      </c>
      <c r="H1438">
        <v>2243545</v>
      </c>
      <c r="I1438">
        <v>436598</v>
      </c>
      <c r="J1438">
        <v>7615</v>
      </c>
      <c r="K1438">
        <v>11674</v>
      </c>
      <c r="L1438">
        <f>bbdd_Social_Media_Trends[[#This Row],[Likes]]+bbdd_Social_Media_Trends[[#This Row],[Shares]]+bbdd_Social_Media_Trends[[#This Row],[Comments]]</f>
        <v>455887</v>
      </c>
      <c r="M1438">
        <f>bbdd_Social_Media_Trends[[#This Row],[Interactions]]/bbdd_Social_Media_Trends[[#This Row],[Views]]</f>
        <v>0.20319940094805319</v>
      </c>
      <c r="N1438" s="1" t="s">
        <v>22</v>
      </c>
      <c r="O1438" s="4">
        <f t="shared" si="22"/>
        <v>0</v>
      </c>
    </row>
    <row r="1439" spans="1:15" hidden="1">
      <c r="A1439" s="1" t="s">
        <v>1479</v>
      </c>
      <c r="B1439" s="2">
        <v>44741</v>
      </c>
      <c r="C1439" s="13" t="str">
        <f>TEXT(bbdd_Social_Media_Trends[[#This Row],[Post_Date]],"aaaa-mm")</f>
        <v>2022-06</v>
      </c>
      <c r="D1439" s="1" t="s">
        <v>18</v>
      </c>
      <c r="E1439" s="1" t="s">
        <v>19</v>
      </c>
      <c r="F1439" s="1" t="s">
        <v>47</v>
      </c>
      <c r="G1439" s="1" t="s">
        <v>50</v>
      </c>
      <c r="H1439">
        <v>1786017</v>
      </c>
      <c r="I1439">
        <v>418903</v>
      </c>
      <c r="J1439">
        <v>61845</v>
      </c>
      <c r="K1439">
        <v>42763</v>
      </c>
      <c r="L1439">
        <f>bbdd_Social_Media_Trends[[#This Row],[Likes]]+bbdd_Social_Media_Trends[[#This Row],[Shares]]+bbdd_Social_Media_Trends[[#This Row],[Comments]]</f>
        <v>523511</v>
      </c>
      <c r="M1439">
        <f>bbdd_Social_Media_Trends[[#This Row],[Interactions]]/bbdd_Social_Media_Trends[[#This Row],[Views]]</f>
        <v>0.29311647089585374</v>
      </c>
      <c r="N1439" s="1" t="s">
        <v>22</v>
      </c>
      <c r="O1439" s="4">
        <f t="shared" si="22"/>
        <v>0</v>
      </c>
    </row>
    <row r="1440" spans="1:15" hidden="1">
      <c r="A1440" s="1" t="s">
        <v>1480</v>
      </c>
      <c r="B1440" s="2">
        <v>45254</v>
      </c>
      <c r="C1440" s="13" t="str">
        <f>TEXT(bbdd_Social_Media_Trends[[#This Row],[Post_Date]],"aaaa-mm")</f>
        <v>2023-11</v>
      </c>
      <c r="D1440" s="1" t="s">
        <v>12</v>
      </c>
      <c r="E1440" s="1" t="s">
        <v>13</v>
      </c>
      <c r="F1440" s="1" t="s">
        <v>14</v>
      </c>
      <c r="G1440" s="1" t="s">
        <v>28</v>
      </c>
      <c r="H1440">
        <v>2793453</v>
      </c>
      <c r="I1440">
        <v>52138</v>
      </c>
      <c r="J1440">
        <v>49038</v>
      </c>
      <c r="K1440">
        <v>10863</v>
      </c>
      <c r="L1440">
        <f>bbdd_Social_Media_Trends[[#This Row],[Likes]]+bbdd_Social_Media_Trends[[#This Row],[Shares]]+bbdd_Social_Media_Trends[[#This Row],[Comments]]</f>
        <v>112039</v>
      </c>
      <c r="M1440">
        <f>bbdd_Social_Media_Trends[[#This Row],[Interactions]]/bbdd_Social_Media_Trends[[#This Row],[Views]]</f>
        <v>4.0107708989555221E-2</v>
      </c>
      <c r="N1440" s="1" t="s">
        <v>22</v>
      </c>
      <c r="O1440" s="4">
        <f t="shared" si="22"/>
        <v>0</v>
      </c>
    </row>
    <row r="1441" spans="1:15" hidden="1">
      <c r="A1441" s="1" t="s">
        <v>1481</v>
      </c>
      <c r="B1441" s="2">
        <v>44910</v>
      </c>
      <c r="C1441" s="13" t="str">
        <f>TEXT(bbdd_Social_Media_Trends[[#This Row],[Post_Date]],"aaaa-mm")</f>
        <v>2022-12</v>
      </c>
      <c r="D1441" s="1" t="s">
        <v>24</v>
      </c>
      <c r="E1441" s="1" t="s">
        <v>49</v>
      </c>
      <c r="F1441" s="1" t="s">
        <v>36</v>
      </c>
      <c r="G1441" s="1" t="s">
        <v>60</v>
      </c>
      <c r="H1441">
        <v>4561911</v>
      </c>
      <c r="I1441">
        <v>61464</v>
      </c>
      <c r="J1441">
        <v>87896</v>
      </c>
      <c r="K1441">
        <v>29370</v>
      </c>
      <c r="L1441">
        <f>bbdd_Social_Media_Trends[[#This Row],[Likes]]+bbdd_Social_Media_Trends[[#This Row],[Shares]]+bbdd_Social_Media_Trends[[#This Row],[Comments]]</f>
        <v>178730</v>
      </c>
      <c r="M1441">
        <f>bbdd_Social_Media_Trends[[#This Row],[Interactions]]/bbdd_Social_Media_Trends[[#This Row],[Views]]</f>
        <v>3.9178756446585652E-2</v>
      </c>
      <c r="N1441" s="1" t="s">
        <v>29</v>
      </c>
      <c r="O1441" s="4">
        <f t="shared" si="22"/>
        <v>0</v>
      </c>
    </row>
    <row r="1442" spans="1:15">
      <c r="A1442" s="1" t="s">
        <v>1482</v>
      </c>
      <c r="B1442" s="2">
        <v>45236</v>
      </c>
      <c r="C1442" s="13" t="str">
        <f>TEXT(bbdd_Social_Media_Trends[[#This Row],[Post_Date]],"aaaa-mm")</f>
        <v>2023-11</v>
      </c>
      <c r="D1442" s="1" t="s">
        <v>27</v>
      </c>
      <c r="E1442" s="1" t="s">
        <v>39</v>
      </c>
      <c r="F1442" s="1" t="s">
        <v>32</v>
      </c>
      <c r="G1442" s="1" t="s">
        <v>25</v>
      </c>
      <c r="H1442">
        <v>4608473</v>
      </c>
      <c r="I1442">
        <v>304395</v>
      </c>
      <c r="J1442">
        <v>4335</v>
      </c>
      <c r="K1442">
        <v>6543</v>
      </c>
      <c r="L1442">
        <f>bbdd_Social_Media_Trends[[#This Row],[Likes]]+bbdd_Social_Media_Trends[[#This Row],[Shares]]+bbdd_Social_Media_Trends[[#This Row],[Comments]]</f>
        <v>315273</v>
      </c>
      <c r="M1442">
        <f>bbdd_Social_Media_Trends[[#This Row],[Interactions]]/bbdd_Social_Media_Trends[[#This Row],[Views]]</f>
        <v>6.8411597507460717E-2</v>
      </c>
      <c r="N1442" s="1" t="s">
        <v>16</v>
      </c>
      <c r="O1442" s="4">
        <f t="shared" si="22"/>
        <v>0</v>
      </c>
    </row>
    <row r="1443" spans="1:15" hidden="1">
      <c r="A1443" s="1" t="s">
        <v>1483</v>
      </c>
      <c r="B1443" s="2">
        <v>44835</v>
      </c>
      <c r="C1443" s="13" t="str">
        <f>TEXT(bbdd_Social_Media_Trends[[#This Row],[Post_Date]],"aaaa-mm")</f>
        <v>2022-10</v>
      </c>
      <c r="D1443" s="1" t="s">
        <v>12</v>
      </c>
      <c r="E1443" s="1" t="s">
        <v>52</v>
      </c>
      <c r="F1443" s="1" t="s">
        <v>36</v>
      </c>
      <c r="G1443" s="1" t="s">
        <v>50</v>
      </c>
      <c r="H1443">
        <v>2090020</v>
      </c>
      <c r="I1443">
        <v>106952</v>
      </c>
      <c r="J1443">
        <v>66241</v>
      </c>
      <c r="K1443">
        <v>31466</v>
      </c>
      <c r="L1443">
        <f>bbdd_Social_Media_Trends[[#This Row],[Likes]]+bbdd_Social_Media_Trends[[#This Row],[Shares]]+bbdd_Social_Media_Trends[[#This Row],[Comments]]</f>
        <v>204659</v>
      </c>
      <c r="M1443">
        <f>bbdd_Social_Media_Trends[[#This Row],[Interactions]]/bbdd_Social_Media_Trends[[#This Row],[Views]]</f>
        <v>9.7922029454263593E-2</v>
      </c>
      <c r="N1443" s="1" t="s">
        <v>29</v>
      </c>
      <c r="O1443" s="4">
        <f t="shared" si="22"/>
        <v>0</v>
      </c>
    </row>
    <row r="1444" spans="1:15" hidden="1">
      <c r="A1444" s="1" t="s">
        <v>1484</v>
      </c>
      <c r="B1444" s="2">
        <v>44921</v>
      </c>
      <c r="C1444" s="13" t="str">
        <f>TEXT(bbdd_Social_Media_Trends[[#This Row],[Post_Date]],"aaaa-mm")</f>
        <v>2022-12</v>
      </c>
      <c r="D1444" s="1" t="s">
        <v>12</v>
      </c>
      <c r="E1444" s="1" t="s">
        <v>13</v>
      </c>
      <c r="F1444" s="1" t="s">
        <v>32</v>
      </c>
      <c r="G1444" s="1" t="s">
        <v>37</v>
      </c>
      <c r="H1444">
        <v>2954922</v>
      </c>
      <c r="I1444">
        <v>83459</v>
      </c>
      <c r="J1444">
        <v>90758</v>
      </c>
      <c r="K1444">
        <v>11510</v>
      </c>
      <c r="L1444">
        <f>bbdd_Social_Media_Trends[[#This Row],[Likes]]+bbdd_Social_Media_Trends[[#This Row],[Shares]]+bbdd_Social_Media_Trends[[#This Row],[Comments]]</f>
        <v>185727</v>
      </c>
      <c r="M1444">
        <f>bbdd_Social_Media_Trends[[#This Row],[Interactions]]/bbdd_Social_Media_Trends[[#This Row],[Views]]</f>
        <v>6.2853435725206963E-2</v>
      </c>
      <c r="N1444" s="1" t="s">
        <v>22</v>
      </c>
      <c r="O1444" s="4">
        <f t="shared" si="22"/>
        <v>0</v>
      </c>
    </row>
    <row r="1445" spans="1:15" hidden="1">
      <c r="A1445" s="1" t="s">
        <v>1485</v>
      </c>
      <c r="B1445" s="2">
        <v>44888</v>
      </c>
      <c r="C1445" s="13" t="str">
        <f>TEXT(bbdd_Social_Media_Trends[[#This Row],[Post_Date]],"aaaa-mm")</f>
        <v>2022-11</v>
      </c>
      <c r="D1445" s="1" t="s">
        <v>12</v>
      </c>
      <c r="E1445" s="1" t="s">
        <v>35</v>
      </c>
      <c r="F1445" s="1" t="s">
        <v>47</v>
      </c>
      <c r="G1445" s="1" t="s">
        <v>44</v>
      </c>
      <c r="H1445">
        <v>2972779</v>
      </c>
      <c r="I1445">
        <v>83040</v>
      </c>
      <c r="J1445">
        <v>51880</v>
      </c>
      <c r="K1445">
        <v>28713</v>
      </c>
      <c r="L1445">
        <f>bbdd_Social_Media_Trends[[#This Row],[Likes]]+bbdd_Social_Media_Trends[[#This Row],[Shares]]+bbdd_Social_Media_Trends[[#This Row],[Comments]]</f>
        <v>163633</v>
      </c>
      <c r="M1445">
        <f>bbdd_Social_Media_Trends[[#This Row],[Interactions]]/bbdd_Social_Media_Trends[[#This Row],[Views]]</f>
        <v>5.5043782265684738E-2</v>
      </c>
      <c r="N1445" s="1" t="s">
        <v>16</v>
      </c>
      <c r="O1445" s="4">
        <f t="shared" si="22"/>
        <v>0</v>
      </c>
    </row>
    <row r="1446" spans="1:15">
      <c r="A1446" s="1" t="s">
        <v>1486</v>
      </c>
      <c r="B1446" s="2">
        <v>45180</v>
      </c>
      <c r="C1446" s="13" t="str">
        <f>TEXT(bbdd_Social_Media_Trends[[#This Row],[Post_Date]],"aaaa-mm")</f>
        <v>2023-09</v>
      </c>
      <c r="D1446" s="1" t="s">
        <v>27</v>
      </c>
      <c r="E1446" s="1" t="s">
        <v>13</v>
      </c>
      <c r="F1446" s="1" t="s">
        <v>36</v>
      </c>
      <c r="G1446" s="1" t="s">
        <v>60</v>
      </c>
      <c r="H1446">
        <v>1149619</v>
      </c>
      <c r="I1446">
        <v>297330</v>
      </c>
      <c r="J1446">
        <v>86236</v>
      </c>
      <c r="K1446">
        <v>24425</v>
      </c>
      <c r="L1446">
        <f>bbdd_Social_Media_Trends[[#This Row],[Likes]]+bbdd_Social_Media_Trends[[#This Row],[Shares]]+bbdd_Social_Media_Trends[[#This Row],[Comments]]</f>
        <v>407991</v>
      </c>
      <c r="M1446">
        <f>bbdd_Social_Media_Trends[[#This Row],[Interactions]]/bbdd_Social_Media_Trends[[#This Row],[Views]]</f>
        <v>0.35489235999057078</v>
      </c>
      <c r="N1446" s="1" t="s">
        <v>29</v>
      </c>
      <c r="O1446" s="4">
        <f t="shared" si="22"/>
        <v>0</v>
      </c>
    </row>
    <row r="1447" spans="1:15" hidden="1">
      <c r="A1447" s="1" t="s">
        <v>1487</v>
      </c>
      <c r="B1447" s="2">
        <v>44897</v>
      </c>
      <c r="C1447" s="13" t="str">
        <f>TEXT(bbdd_Social_Media_Trends[[#This Row],[Post_Date]],"aaaa-mm")</f>
        <v>2022-12</v>
      </c>
      <c r="D1447" s="1" t="s">
        <v>12</v>
      </c>
      <c r="E1447" s="1" t="s">
        <v>52</v>
      </c>
      <c r="F1447" s="1" t="s">
        <v>41</v>
      </c>
      <c r="G1447" s="1" t="s">
        <v>21</v>
      </c>
      <c r="H1447">
        <v>3654157</v>
      </c>
      <c r="I1447">
        <v>446765</v>
      </c>
      <c r="J1447">
        <v>960</v>
      </c>
      <c r="K1447">
        <v>10338</v>
      </c>
      <c r="L1447">
        <f>bbdd_Social_Media_Trends[[#This Row],[Likes]]+bbdd_Social_Media_Trends[[#This Row],[Shares]]+bbdd_Social_Media_Trends[[#This Row],[Comments]]</f>
        <v>458063</v>
      </c>
      <c r="M1447">
        <f>bbdd_Social_Media_Trends[[#This Row],[Interactions]]/bbdd_Social_Media_Trends[[#This Row],[Views]]</f>
        <v>0.12535394620428186</v>
      </c>
      <c r="N1447" s="1" t="s">
        <v>29</v>
      </c>
      <c r="O1447" s="4">
        <f t="shared" si="22"/>
        <v>0</v>
      </c>
    </row>
    <row r="1448" spans="1:15" hidden="1">
      <c r="A1448" s="1" t="s">
        <v>1488</v>
      </c>
      <c r="B1448" s="2">
        <v>44683</v>
      </c>
      <c r="C1448" s="13" t="str">
        <f>TEXT(bbdd_Social_Media_Trends[[#This Row],[Post_Date]],"aaaa-mm")</f>
        <v>2022-05</v>
      </c>
      <c r="D1448" s="1" t="s">
        <v>24</v>
      </c>
      <c r="E1448" s="1" t="s">
        <v>31</v>
      </c>
      <c r="F1448" s="1" t="s">
        <v>14</v>
      </c>
      <c r="G1448" s="1" t="s">
        <v>60</v>
      </c>
      <c r="H1448">
        <v>237146</v>
      </c>
      <c r="I1448">
        <v>366143</v>
      </c>
      <c r="J1448">
        <v>43936</v>
      </c>
      <c r="K1448">
        <v>27510</v>
      </c>
      <c r="L1448">
        <f>bbdd_Social_Media_Trends[[#This Row],[Likes]]+bbdd_Social_Media_Trends[[#This Row],[Shares]]+bbdd_Social_Media_Trends[[#This Row],[Comments]]</f>
        <v>437589</v>
      </c>
      <c r="M1448">
        <f>bbdd_Social_Media_Trends[[#This Row],[Interactions]]/bbdd_Social_Media_Trends[[#This Row],[Views]]</f>
        <v>1.8452303644168571</v>
      </c>
      <c r="N1448" s="1" t="s">
        <v>22</v>
      </c>
      <c r="O1448" s="4">
        <f t="shared" si="22"/>
        <v>0</v>
      </c>
    </row>
    <row r="1449" spans="1:15" hidden="1">
      <c r="A1449" s="1" t="s">
        <v>1489</v>
      </c>
      <c r="B1449" s="2">
        <v>45067</v>
      </c>
      <c r="C1449" s="13" t="str">
        <f>TEXT(bbdd_Social_Media_Trends[[#This Row],[Post_Date]],"aaaa-mm")</f>
        <v>2023-05</v>
      </c>
      <c r="D1449" s="1" t="s">
        <v>24</v>
      </c>
      <c r="E1449" s="1" t="s">
        <v>13</v>
      </c>
      <c r="F1449" s="1" t="s">
        <v>14</v>
      </c>
      <c r="G1449" s="1" t="s">
        <v>25</v>
      </c>
      <c r="H1449">
        <v>4822497</v>
      </c>
      <c r="I1449">
        <v>93252</v>
      </c>
      <c r="J1449">
        <v>89723</v>
      </c>
      <c r="K1449">
        <v>22110</v>
      </c>
      <c r="L1449">
        <f>bbdd_Social_Media_Trends[[#This Row],[Likes]]+bbdd_Social_Media_Trends[[#This Row],[Shares]]+bbdd_Social_Media_Trends[[#This Row],[Comments]]</f>
        <v>205085</v>
      </c>
      <c r="M1449">
        <f>bbdd_Social_Media_Trends[[#This Row],[Interactions]]/bbdd_Social_Media_Trends[[#This Row],[Views]]</f>
        <v>4.2526724226059652E-2</v>
      </c>
      <c r="N1449" s="1" t="s">
        <v>29</v>
      </c>
      <c r="O1449" s="4">
        <f t="shared" si="22"/>
        <v>0</v>
      </c>
    </row>
    <row r="1450" spans="1:15" hidden="1">
      <c r="A1450" s="1" t="s">
        <v>1490</v>
      </c>
      <c r="B1450" s="2">
        <v>44853</v>
      </c>
      <c r="C1450" s="13" t="str">
        <f>TEXT(bbdd_Social_Media_Trends[[#This Row],[Post_Date]],"aaaa-mm")</f>
        <v>2022-10</v>
      </c>
      <c r="D1450" s="1" t="s">
        <v>18</v>
      </c>
      <c r="E1450" s="1" t="s">
        <v>35</v>
      </c>
      <c r="F1450" s="1" t="s">
        <v>32</v>
      </c>
      <c r="G1450" s="1" t="s">
        <v>37</v>
      </c>
      <c r="H1450">
        <v>4059730</v>
      </c>
      <c r="I1450">
        <v>479772</v>
      </c>
      <c r="J1450">
        <v>15896</v>
      </c>
      <c r="K1450">
        <v>35015</v>
      </c>
      <c r="L1450">
        <f>bbdd_Social_Media_Trends[[#This Row],[Likes]]+bbdd_Social_Media_Trends[[#This Row],[Shares]]+bbdd_Social_Media_Trends[[#This Row],[Comments]]</f>
        <v>530683</v>
      </c>
      <c r="M1450">
        <f>bbdd_Social_Media_Trends[[#This Row],[Interactions]]/bbdd_Social_Media_Trends[[#This Row],[Views]]</f>
        <v>0.13071879164377925</v>
      </c>
      <c r="N1450" s="1" t="s">
        <v>22</v>
      </c>
      <c r="O1450" s="4">
        <f t="shared" si="22"/>
        <v>0</v>
      </c>
    </row>
    <row r="1451" spans="1:15">
      <c r="A1451" s="1" t="s">
        <v>1491</v>
      </c>
      <c r="B1451" s="2">
        <v>44841</v>
      </c>
      <c r="C1451" s="13" t="str">
        <f>TEXT(bbdd_Social_Media_Trends[[#This Row],[Post_Date]],"aaaa-mm")</f>
        <v>2022-10</v>
      </c>
      <c r="D1451" s="1" t="s">
        <v>27</v>
      </c>
      <c r="E1451" s="1" t="s">
        <v>19</v>
      </c>
      <c r="F1451" s="1" t="s">
        <v>32</v>
      </c>
      <c r="G1451" s="1" t="s">
        <v>37</v>
      </c>
      <c r="H1451">
        <v>1704415</v>
      </c>
      <c r="I1451">
        <v>111106</v>
      </c>
      <c r="J1451">
        <v>36968</v>
      </c>
      <c r="K1451">
        <v>11611</v>
      </c>
      <c r="L1451">
        <f>bbdd_Social_Media_Trends[[#This Row],[Likes]]+bbdd_Social_Media_Trends[[#This Row],[Shares]]+bbdd_Social_Media_Trends[[#This Row],[Comments]]</f>
        <v>159685</v>
      </c>
      <c r="M1451">
        <f>bbdd_Social_Media_Trends[[#This Row],[Interactions]]/bbdd_Social_Media_Trends[[#This Row],[Views]]</f>
        <v>9.3689037000965147E-2</v>
      </c>
      <c r="N1451" s="1" t="s">
        <v>16</v>
      </c>
      <c r="O1451" s="4">
        <f t="shared" si="22"/>
        <v>0</v>
      </c>
    </row>
    <row r="1452" spans="1:15" hidden="1">
      <c r="A1452" s="1" t="s">
        <v>1492</v>
      </c>
      <c r="B1452" s="2">
        <v>44785</v>
      </c>
      <c r="C1452" s="13" t="str">
        <f>TEXT(bbdd_Social_Media_Trends[[#This Row],[Post_Date]],"aaaa-mm")</f>
        <v>2022-08</v>
      </c>
      <c r="D1452" s="1" t="s">
        <v>12</v>
      </c>
      <c r="E1452" s="1" t="s">
        <v>39</v>
      </c>
      <c r="F1452" s="1" t="s">
        <v>20</v>
      </c>
      <c r="G1452" s="1" t="s">
        <v>15</v>
      </c>
      <c r="H1452">
        <v>1245862</v>
      </c>
      <c r="I1452">
        <v>162049</v>
      </c>
      <c r="J1452">
        <v>83886</v>
      </c>
      <c r="K1452">
        <v>27223</v>
      </c>
      <c r="L1452">
        <f>bbdd_Social_Media_Trends[[#This Row],[Likes]]+bbdd_Social_Media_Trends[[#This Row],[Shares]]+bbdd_Social_Media_Trends[[#This Row],[Comments]]</f>
        <v>273158</v>
      </c>
      <c r="M1452">
        <f>bbdd_Social_Media_Trends[[#This Row],[Interactions]]/bbdd_Social_Media_Trends[[#This Row],[Views]]</f>
        <v>0.21925221252434057</v>
      </c>
      <c r="N1452" s="1" t="s">
        <v>29</v>
      </c>
      <c r="O1452" s="4">
        <f t="shared" si="22"/>
        <v>0</v>
      </c>
    </row>
    <row r="1453" spans="1:15" hidden="1">
      <c r="A1453" s="1" t="s">
        <v>1493</v>
      </c>
      <c r="B1453" s="2">
        <v>45221</v>
      </c>
      <c r="C1453" s="13" t="str">
        <f>TEXT(bbdd_Social_Media_Trends[[#This Row],[Post_Date]],"aaaa-mm")</f>
        <v>2023-10</v>
      </c>
      <c r="D1453" s="1" t="s">
        <v>24</v>
      </c>
      <c r="E1453" s="1" t="s">
        <v>39</v>
      </c>
      <c r="F1453" s="1" t="s">
        <v>14</v>
      </c>
      <c r="G1453" s="1" t="s">
        <v>28</v>
      </c>
      <c r="H1453">
        <v>536923</v>
      </c>
      <c r="I1453">
        <v>464158</v>
      </c>
      <c r="J1453">
        <v>44277</v>
      </c>
      <c r="K1453">
        <v>47080</v>
      </c>
      <c r="L1453">
        <f>bbdd_Social_Media_Trends[[#This Row],[Likes]]+bbdd_Social_Media_Trends[[#This Row],[Shares]]+bbdd_Social_Media_Trends[[#This Row],[Comments]]</f>
        <v>555515</v>
      </c>
      <c r="M1453">
        <f>bbdd_Social_Media_Trends[[#This Row],[Interactions]]/bbdd_Social_Media_Trends[[#This Row],[Views]]</f>
        <v>1.0346269390583007</v>
      </c>
      <c r="N1453" s="1" t="s">
        <v>29</v>
      </c>
      <c r="O1453" s="4">
        <f t="shared" si="22"/>
        <v>0</v>
      </c>
    </row>
    <row r="1454" spans="1:15">
      <c r="A1454" s="1" t="s">
        <v>1494</v>
      </c>
      <c r="B1454" s="2">
        <v>44608</v>
      </c>
      <c r="C1454" s="13" t="str">
        <f>TEXT(bbdd_Social_Media_Trends[[#This Row],[Post_Date]],"aaaa-mm")</f>
        <v>2022-02</v>
      </c>
      <c r="D1454" s="1" t="s">
        <v>27</v>
      </c>
      <c r="E1454" s="1" t="s">
        <v>57</v>
      </c>
      <c r="F1454" s="1" t="s">
        <v>32</v>
      </c>
      <c r="G1454" s="1" t="s">
        <v>25</v>
      </c>
      <c r="H1454">
        <v>540051</v>
      </c>
      <c r="I1454">
        <v>496755</v>
      </c>
      <c r="J1454">
        <v>33448</v>
      </c>
      <c r="K1454">
        <v>20685</v>
      </c>
      <c r="L1454">
        <f>bbdd_Social_Media_Trends[[#This Row],[Likes]]+bbdd_Social_Media_Trends[[#This Row],[Shares]]+bbdd_Social_Media_Trends[[#This Row],[Comments]]</f>
        <v>550888</v>
      </c>
      <c r="M1454">
        <f>bbdd_Social_Media_Trends[[#This Row],[Interactions]]/bbdd_Social_Media_Trends[[#This Row],[Views]]</f>
        <v>1.0200666233374256</v>
      </c>
      <c r="N1454" s="1" t="s">
        <v>22</v>
      </c>
      <c r="O1454" s="4">
        <f t="shared" si="22"/>
        <v>0</v>
      </c>
    </row>
    <row r="1455" spans="1:15">
      <c r="A1455" s="1" t="s">
        <v>1495</v>
      </c>
      <c r="B1455" s="2">
        <v>45064</v>
      </c>
      <c r="C1455" s="13" t="str">
        <f>TEXT(bbdd_Social_Media_Trends[[#This Row],[Post_Date]],"aaaa-mm")</f>
        <v>2023-05</v>
      </c>
      <c r="D1455" s="1" t="s">
        <v>27</v>
      </c>
      <c r="E1455" s="1" t="s">
        <v>57</v>
      </c>
      <c r="F1455" s="1" t="s">
        <v>32</v>
      </c>
      <c r="G1455" s="1" t="s">
        <v>44</v>
      </c>
      <c r="H1455">
        <v>2550618</v>
      </c>
      <c r="I1455">
        <v>270046</v>
      </c>
      <c r="J1455">
        <v>39624</v>
      </c>
      <c r="K1455">
        <v>31764</v>
      </c>
      <c r="L1455">
        <f>bbdd_Social_Media_Trends[[#This Row],[Likes]]+bbdd_Social_Media_Trends[[#This Row],[Shares]]+bbdd_Social_Media_Trends[[#This Row],[Comments]]</f>
        <v>341434</v>
      </c>
      <c r="M1455">
        <f>bbdd_Social_Media_Trends[[#This Row],[Interactions]]/bbdd_Social_Media_Trends[[#This Row],[Views]]</f>
        <v>0.13386324412358103</v>
      </c>
      <c r="N1455" s="1" t="s">
        <v>16</v>
      </c>
      <c r="O1455" s="4">
        <f t="shared" si="22"/>
        <v>0</v>
      </c>
    </row>
    <row r="1456" spans="1:15" hidden="1">
      <c r="A1456" s="1" t="s">
        <v>1496</v>
      </c>
      <c r="B1456" s="2">
        <v>44593</v>
      </c>
      <c r="C1456" s="13" t="str">
        <f>TEXT(bbdd_Social_Media_Trends[[#This Row],[Post_Date]],"aaaa-mm")</f>
        <v>2022-02</v>
      </c>
      <c r="D1456" s="1" t="s">
        <v>18</v>
      </c>
      <c r="E1456" s="1" t="s">
        <v>13</v>
      </c>
      <c r="F1456" s="1" t="s">
        <v>14</v>
      </c>
      <c r="G1456" s="1" t="s">
        <v>44</v>
      </c>
      <c r="H1456">
        <v>3262707</v>
      </c>
      <c r="I1456">
        <v>322516</v>
      </c>
      <c r="J1456">
        <v>95255</v>
      </c>
      <c r="K1456">
        <v>21585</v>
      </c>
      <c r="L1456">
        <f>bbdd_Social_Media_Trends[[#This Row],[Likes]]+bbdd_Social_Media_Trends[[#This Row],[Shares]]+bbdd_Social_Media_Trends[[#This Row],[Comments]]</f>
        <v>439356</v>
      </c>
      <c r="M1456">
        <f>bbdd_Social_Media_Trends[[#This Row],[Interactions]]/bbdd_Social_Media_Trends[[#This Row],[Views]]</f>
        <v>0.13465996180472228</v>
      </c>
      <c r="N1456" s="1" t="s">
        <v>16</v>
      </c>
      <c r="O1456" s="4">
        <f t="shared" si="22"/>
        <v>0</v>
      </c>
    </row>
    <row r="1457" spans="1:15" hidden="1">
      <c r="A1457" s="1" t="s">
        <v>1497</v>
      </c>
      <c r="B1457" s="2">
        <v>44615</v>
      </c>
      <c r="C1457" s="13" t="str">
        <f>TEXT(bbdd_Social_Media_Trends[[#This Row],[Post_Date]],"aaaa-mm")</f>
        <v>2022-02</v>
      </c>
      <c r="D1457" s="1" t="s">
        <v>18</v>
      </c>
      <c r="E1457" s="1" t="s">
        <v>46</v>
      </c>
      <c r="F1457" s="1" t="s">
        <v>32</v>
      </c>
      <c r="G1457" s="1" t="s">
        <v>50</v>
      </c>
      <c r="H1457">
        <v>3707557</v>
      </c>
      <c r="I1457">
        <v>238257</v>
      </c>
      <c r="J1457">
        <v>87810</v>
      </c>
      <c r="K1457">
        <v>32469</v>
      </c>
      <c r="L1457">
        <f>bbdd_Social_Media_Trends[[#This Row],[Likes]]+bbdd_Social_Media_Trends[[#This Row],[Shares]]+bbdd_Social_Media_Trends[[#This Row],[Comments]]</f>
        <v>358536</v>
      </c>
      <c r="M1457">
        <f>bbdd_Social_Media_Trends[[#This Row],[Interactions]]/bbdd_Social_Media_Trends[[#This Row],[Views]]</f>
        <v>9.6704110010985667E-2</v>
      </c>
      <c r="N1457" s="1" t="s">
        <v>22</v>
      </c>
      <c r="O1457" s="4">
        <f t="shared" si="22"/>
        <v>0</v>
      </c>
    </row>
    <row r="1458" spans="1:15">
      <c r="A1458" s="1" t="s">
        <v>1498</v>
      </c>
      <c r="B1458" s="2">
        <v>45197</v>
      </c>
      <c r="C1458" s="13" t="str">
        <f>TEXT(bbdd_Social_Media_Trends[[#This Row],[Post_Date]],"aaaa-mm")</f>
        <v>2023-09</v>
      </c>
      <c r="D1458" s="1" t="s">
        <v>27</v>
      </c>
      <c r="E1458" s="1" t="s">
        <v>52</v>
      </c>
      <c r="F1458" s="1" t="s">
        <v>32</v>
      </c>
      <c r="G1458" s="1" t="s">
        <v>50</v>
      </c>
      <c r="H1458">
        <v>3789717</v>
      </c>
      <c r="I1458">
        <v>314746</v>
      </c>
      <c r="J1458">
        <v>69878</v>
      </c>
      <c r="K1458">
        <v>17368</v>
      </c>
      <c r="L1458">
        <f>bbdd_Social_Media_Trends[[#This Row],[Likes]]+bbdd_Social_Media_Trends[[#This Row],[Shares]]+bbdd_Social_Media_Trends[[#This Row],[Comments]]</f>
        <v>401992</v>
      </c>
      <c r="M1458">
        <f>bbdd_Social_Media_Trends[[#This Row],[Interactions]]/bbdd_Social_Media_Trends[[#This Row],[Views]]</f>
        <v>0.10607441136105941</v>
      </c>
      <c r="N1458" s="1" t="s">
        <v>22</v>
      </c>
      <c r="O1458" s="4">
        <f t="shared" si="22"/>
        <v>0</v>
      </c>
    </row>
    <row r="1459" spans="1:15">
      <c r="A1459" s="1" t="s">
        <v>1499</v>
      </c>
      <c r="B1459" s="2">
        <v>45015</v>
      </c>
      <c r="C1459" s="13" t="str">
        <f>TEXT(bbdd_Social_Media_Trends[[#This Row],[Post_Date]],"aaaa-mm")</f>
        <v>2023-03</v>
      </c>
      <c r="D1459" s="1" t="s">
        <v>27</v>
      </c>
      <c r="E1459" s="1" t="s">
        <v>52</v>
      </c>
      <c r="F1459" s="1" t="s">
        <v>14</v>
      </c>
      <c r="G1459" s="1" t="s">
        <v>60</v>
      </c>
      <c r="H1459">
        <v>1980686</v>
      </c>
      <c r="I1459">
        <v>27994</v>
      </c>
      <c r="J1459">
        <v>52403</v>
      </c>
      <c r="K1459">
        <v>25446</v>
      </c>
      <c r="L1459">
        <f>bbdd_Social_Media_Trends[[#This Row],[Likes]]+bbdd_Social_Media_Trends[[#This Row],[Shares]]+bbdd_Social_Media_Trends[[#This Row],[Comments]]</f>
        <v>105843</v>
      </c>
      <c r="M1459">
        <f>bbdd_Social_Media_Trends[[#This Row],[Interactions]]/bbdd_Social_Media_Trends[[#This Row],[Views]]</f>
        <v>5.3437546385444235E-2</v>
      </c>
      <c r="N1459" s="1" t="s">
        <v>22</v>
      </c>
      <c r="O1459" s="4">
        <f t="shared" si="22"/>
        <v>0</v>
      </c>
    </row>
    <row r="1460" spans="1:15" hidden="1">
      <c r="A1460" s="1" t="s">
        <v>1500</v>
      </c>
      <c r="B1460" s="2">
        <v>45065</v>
      </c>
      <c r="C1460" s="13" t="str">
        <f>TEXT(bbdd_Social_Media_Trends[[#This Row],[Post_Date]],"aaaa-mm")</f>
        <v>2023-05</v>
      </c>
      <c r="D1460" s="1" t="s">
        <v>12</v>
      </c>
      <c r="E1460" s="1" t="s">
        <v>59</v>
      </c>
      <c r="F1460" s="1" t="s">
        <v>41</v>
      </c>
      <c r="G1460" s="1" t="s">
        <v>15</v>
      </c>
      <c r="H1460">
        <v>2133430</v>
      </c>
      <c r="I1460">
        <v>479806</v>
      </c>
      <c r="J1460">
        <v>15065</v>
      </c>
      <c r="K1460">
        <v>12873</v>
      </c>
      <c r="L1460">
        <f>bbdd_Social_Media_Trends[[#This Row],[Likes]]+bbdd_Social_Media_Trends[[#This Row],[Shares]]+bbdd_Social_Media_Trends[[#This Row],[Comments]]</f>
        <v>507744</v>
      </c>
      <c r="M1460">
        <f>bbdd_Social_Media_Trends[[#This Row],[Interactions]]/bbdd_Social_Media_Trends[[#This Row],[Views]]</f>
        <v>0.2379942158870926</v>
      </c>
      <c r="N1460" s="1" t="s">
        <v>16</v>
      </c>
      <c r="O1460" s="4">
        <f t="shared" si="22"/>
        <v>0</v>
      </c>
    </row>
    <row r="1461" spans="1:15" hidden="1">
      <c r="A1461" s="1" t="s">
        <v>1501</v>
      </c>
      <c r="B1461" s="2">
        <v>44944</v>
      </c>
      <c r="C1461" s="13" t="str">
        <f>TEXT(bbdd_Social_Media_Trends[[#This Row],[Post_Date]],"aaaa-mm")</f>
        <v>2023-01</v>
      </c>
      <c r="D1461" s="1" t="s">
        <v>12</v>
      </c>
      <c r="E1461" s="1" t="s">
        <v>39</v>
      </c>
      <c r="F1461" s="1" t="s">
        <v>14</v>
      </c>
      <c r="G1461" s="1" t="s">
        <v>37</v>
      </c>
      <c r="H1461">
        <v>3067711</v>
      </c>
      <c r="I1461">
        <v>211685</v>
      </c>
      <c r="J1461">
        <v>55025</v>
      </c>
      <c r="K1461">
        <v>91</v>
      </c>
      <c r="L1461">
        <f>bbdd_Social_Media_Trends[[#This Row],[Likes]]+bbdd_Social_Media_Trends[[#This Row],[Shares]]+bbdd_Social_Media_Trends[[#This Row],[Comments]]</f>
        <v>266801</v>
      </c>
      <c r="M1461">
        <f>bbdd_Social_Media_Trends[[#This Row],[Interactions]]/bbdd_Social_Media_Trends[[#This Row],[Views]]</f>
        <v>8.6970708779282008E-2</v>
      </c>
      <c r="N1461" s="1" t="s">
        <v>16</v>
      </c>
      <c r="O1461" s="4">
        <f t="shared" si="22"/>
        <v>0</v>
      </c>
    </row>
    <row r="1462" spans="1:15" hidden="1">
      <c r="A1462" s="1" t="s">
        <v>1502</v>
      </c>
      <c r="B1462" s="2">
        <v>45088</v>
      </c>
      <c r="C1462" s="13" t="str">
        <f>TEXT(bbdd_Social_Media_Trends[[#This Row],[Post_Date]],"aaaa-mm")</f>
        <v>2023-06</v>
      </c>
      <c r="D1462" s="1" t="s">
        <v>12</v>
      </c>
      <c r="E1462" s="1" t="s">
        <v>57</v>
      </c>
      <c r="F1462" s="1" t="s">
        <v>41</v>
      </c>
      <c r="G1462" s="1" t="s">
        <v>21</v>
      </c>
      <c r="H1462">
        <v>2412395</v>
      </c>
      <c r="I1462">
        <v>496981</v>
      </c>
      <c r="J1462">
        <v>33360</v>
      </c>
      <c r="K1462">
        <v>46462</v>
      </c>
      <c r="L1462">
        <f>bbdd_Social_Media_Trends[[#This Row],[Likes]]+bbdd_Social_Media_Trends[[#This Row],[Shares]]+bbdd_Social_Media_Trends[[#This Row],[Comments]]</f>
        <v>576803</v>
      </c>
      <c r="M1462">
        <f>bbdd_Social_Media_Trends[[#This Row],[Interactions]]/bbdd_Social_Media_Trends[[#This Row],[Views]]</f>
        <v>0.23909973283811317</v>
      </c>
      <c r="N1462" s="1" t="s">
        <v>16</v>
      </c>
      <c r="O1462" s="4">
        <f t="shared" si="22"/>
        <v>0</v>
      </c>
    </row>
    <row r="1463" spans="1:15" hidden="1">
      <c r="A1463" s="1" t="s">
        <v>1503</v>
      </c>
      <c r="B1463" s="2">
        <v>44706</v>
      </c>
      <c r="C1463" s="13" t="str">
        <f>TEXT(bbdd_Social_Media_Trends[[#This Row],[Post_Date]],"aaaa-mm")</f>
        <v>2022-05</v>
      </c>
      <c r="D1463" s="1" t="s">
        <v>18</v>
      </c>
      <c r="E1463" s="1" t="s">
        <v>31</v>
      </c>
      <c r="F1463" s="1" t="s">
        <v>14</v>
      </c>
      <c r="G1463" s="1" t="s">
        <v>15</v>
      </c>
      <c r="H1463">
        <v>712815</v>
      </c>
      <c r="I1463">
        <v>321009</v>
      </c>
      <c r="J1463">
        <v>10779</v>
      </c>
      <c r="K1463">
        <v>9754</v>
      </c>
      <c r="L1463">
        <f>bbdd_Social_Media_Trends[[#This Row],[Likes]]+bbdd_Social_Media_Trends[[#This Row],[Shares]]+bbdd_Social_Media_Trends[[#This Row],[Comments]]</f>
        <v>341542</v>
      </c>
      <c r="M1463">
        <f>bbdd_Social_Media_Trends[[#This Row],[Interactions]]/bbdd_Social_Media_Trends[[#This Row],[Views]]</f>
        <v>0.47914536029685123</v>
      </c>
      <c r="N1463" s="1" t="s">
        <v>29</v>
      </c>
      <c r="O1463" s="4">
        <f t="shared" si="22"/>
        <v>0</v>
      </c>
    </row>
    <row r="1464" spans="1:15" hidden="1">
      <c r="A1464" s="1" t="s">
        <v>1504</v>
      </c>
      <c r="B1464" s="2">
        <v>44802</v>
      </c>
      <c r="C1464" s="13" t="str">
        <f>TEXT(bbdd_Social_Media_Trends[[#This Row],[Post_Date]],"aaaa-mm")</f>
        <v>2022-08</v>
      </c>
      <c r="D1464" s="1" t="s">
        <v>24</v>
      </c>
      <c r="E1464" s="1" t="s">
        <v>19</v>
      </c>
      <c r="F1464" s="1" t="s">
        <v>36</v>
      </c>
      <c r="G1464" s="1" t="s">
        <v>15</v>
      </c>
      <c r="H1464">
        <v>1582056</v>
      </c>
      <c r="I1464">
        <v>494486</v>
      </c>
      <c r="J1464">
        <v>84288</v>
      </c>
      <c r="K1464">
        <v>37093</v>
      </c>
      <c r="L1464">
        <f>bbdd_Social_Media_Trends[[#This Row],[Likes]]+bbdd_Social_Media_Trends[[#This Row],[Shares]]+bbdd_Social_Media_Trends[[#This Row],[Comments]]</f>
        <v>615867</v>
      </c>
      <c r="M1464">
        <f>bbdd_Social_Media_Trends[[#This Row],[Interactions]]/bbdd_Social_Media_Trends[[#This Row],[Views]]</f>
        <v>0.3892826802591059</v>
      </c>
      <c r="N1464" s="1" t="s">
        <v>22</v>
      </c>
      <c r="O1464" s="4">
        <f t="shared" si="22"/>
        <v>0</v>
      </c>
    </row>
    <row r="1465" spans="1:15" hidden="1">
      <c r="A1465" s="1" t="s">
        <v>1505</v>
      </c>
      <c r="B1465" s="2">
        <v>44648</v>
      </c>
      <c r="C1465" s="13" t="str">
        <f>TEXT(bbdd_Social_Media_Trends[[#This Row],[Post_Date]],"aaaa-mm")</f>
        <v>2022-03</v>
      </c>
      <c r="D1465" s="1" t="s">
        <v>18</v>
      </c>
      <c r="E1465" s="1" t="s">
        <v>19</v>
      </c>
      <c r="F1465" s="1" t="s">
        <v>36</v>
      </c>
      <c r="G1465" s="1" t="s">
        <v>37</v>
      </c>
      <c r="H1465">
        <v>322957</v>
      </c>
      <c r="I1465">
        <v>396843</v>
      </c>
      <c r="J1465">
        <v>98493</v>
      </c>
      <c r="K1465">
        <v>11487</v>
      </c>
      <c r="L1465">
        <f>bbdd_Social_Media_Trends[[#This Row],[Likes]]+bbdd_Social_Media_Trends[[#This Row],[Shares]]+bbdd_Social_Media_Trends[[#This Row],[Comments]]</f>
        <v>506823</v>
      </c>
      <c r="M1465">
        <f>bbdd_Social_Media_Trends[[#This Row],[Interactions]]/bbdd_Social_Media_Trends[[#This Row],[Views]]</f>
        <v>1.5693203739197479</v>
      </c>
      <c r="N1465" s="1" t="s">
        <v>29</v>
      </c>
      <c r="O1465" s="4">
        <f t="shared" si="22"/>
        <v>0</v>
      </c>
    </row>
    <row r="1466" spans="1:15">
      <c r="A1466" s="1" t="s">
        <v>1506</v>
      </c>
      <c r="B1466" s="2">
        <v>44850</v>
      </c>
      <c r="C1466" s="13" t="str">
        <f>TEXT(bbdd_Social_Media_Trends[[#This Row],[Post_Date]],"aaaa-mm")</f>
        <v>2022-10</v>
      </c>
      <c r="D1466" s="1" t="s">
        <v>27</v>
      </c>
      <c r="E1466" s="1" t="s">
        <v>52</v>
      </c>
      <c r="F1466" s="1" t="s">
        <v>20</v>
      </c>
      <c r="G1466" s="1" t="s">
        <v>21</v>
      </c>
      <c r="H1466">
        <v>4995243</v>
      </c>
      <c r="I1466">
        <v>198754</v>
      </c>
      <c r="J1466">
        <v>50261</v>
      </c>
      <c r="K1466">
        <v>36892</v>
      </c>
      <c r="L1466">
        <f>bbdd_Social_Media_Trends[[#This Row],[Likes]]+bbdd_Social_Media_Trends[[#This Row],[Shares]]+bbdd_Social_Media_Trends[[#This Row],[Comments]]</f>
        <v>285907</v>
      </c>
      <c r="M1466">
        <f>bbdd_Social_Media_Trends[[#This Row],[Interactions]]/bbdd_Social_Media_Trends[[#This Row],[Views]]</f>
        <v>5.7235854191677961E-2</v>
      </c>
      <c r="N1466" s="1" t="s">
        <v>22</v>
      </c>
      <c r="O1466" s="4">
        <f t="shared" si="22"/>
        <v>0</v>
      </c>
    </row>
    <row r="1467" spans="1:15" hidden="1">
      <c r="A1467" s="1" t="s">
        <v>1507</v>
      </c>
      <c r="B1467" s="2">
        <v>44579</v>
      </c>
      <c r="C1467" s="13" t="str">
        <f>TEXT(bbdd_Social_Media_Trends[[#This Row],[Post_Date]],"aaaa-mm")</f>
        <v>2022-01</v>
      </c>
      <c r="D1467" s="1" t="s">
        <v>12</v>
      </c>
      <c r="E1467" s="1" t="s">
        <v>59</v>
      </c>
      <c r="F1467" s="1" t="s">
        <v>20</v>
      </c>
      <c r="G1467" s="1" t="s">
        <v>37</v>
      </c>
      <c r="H1467">
        <v>3678890</v>
      </c>
      <c r="I1467">
        <v>73518</v>
      </c>
      <c r="J1467">
        <v>35146</v>
      </c>
      <c r="K1467">
        <v>5294</v>
      </c>
      <c r="L1467">
        <f>bbdd_Social_Media_Trends[[#This Row],[Likes]]+bbdd_Social_Media_Trends[[#This Row],[Shares]]+bbdd_Social_Media_Trends[[#This Row],[Comments]]</f>
        <v>113958</v>
      </c>
      <c r="M1467">
        <f>bbdd_Social_Media_Trends[[#This Row],[Interactions]]/bbdd_Social_Media_Trends[[#This Row],[Views]]</f>
        <v>3.0976191188102933E-2</v>
      </c>
      <c r="N1467" s="1" t="s">
        <v>22</v>
      </c>
      <c r="O1467" s="4">
        <f t="shared" si="22"/>
        <v>0</v>
      </c>
    </row>
    <row r="1468" spans="1:15" hidden="1">
      <c r="A1468" s="1" t="s">
        <v>1508</v>
      </c>
      <c r="B1468" s="2">
        <v>44698</v>
      </c>
      <c r="C1468" s="13" t="str">
        <f>TEXT(bbdd_Social_Media_Trends[[#This Row],[Post_Date]],"aaaa-mm")</f>
        <v>2022-05</v>
      </c>
      <c r="D1468" s="1" t="s">
        <v>18</v>
      </c>
      <c r="E1468" s="1" t="s">
        <v>52</v>
      </c>
      <c r="F1468" s="1" t="s">
        <v>20</v>
      </c>
      <c r="G1468" s="1" t="s">
        <v>50</v>
      </c>
      <c r="H1468">
        <v>2249841</v>
      </c>
      <c r="I1468">
        <v>97823</v>
      </c>
      <c r="J1468">
        <v>18276</v>
      </c>
      <c r="K1468">
        <v>5221</v>
      </c>
      <c r="L1468">
        <f>bbdd_Social_Media_Trends[[#This Row],[Likes]]+bbdd_Social_Media_Trends[[#This Row],[Shares]]+bbdd_Social_Media_Trends[[#This Row],[Comments]]</f>
        <v>121320</v>
      </c>
      <c r="M1468">
        <f>bbdd_Social_Media_Trends[[#This Row],[Interactions]]/bbdd_Social_Media_Trends[[#This Row],[Views]]</f>
        <v>5.3923810615950196E-2</v>
      </c>
      <c r="N1468" s="1" t="s">
        <v>16</v>
      </c>
      <c r="O1468" s="4">
        <f t="shared" si="22"/>
        <v>0</v>
      </c>
    </row>
    <row r="1469" spans="1:15" hidden="1">
      <c r="A1469" s="1" t="s">
        <v>1509</v>
      </c>
      <c r="B1469" s="2">
        <v>44984</v>
      </c>
      <c r="C1469" s="13" t="str">
        <f>TEXT(bbdd_Social_Media_Trends[[#This Row],[Post_Date]],"aaaa-mm")</f>
        <v>2023-02</v>
      </c>
      <c r="D1469" s="1" t="s">
        <v>18</v>
      </c>
      <c r="E1469" s="1" t="s">
        <v>31</v>
      </c>
      <c r="F1469" s="1" t="s">
        <v>20</v>
      </c>
      <c r="G1469" s="1" t="s">
        <v>28</v>
      </c>
      <c r="H1469">
        <v>1684281</v>
      </c>
      <c r="I1469">
        <v>409446</v>
      </c>
      <c r="J1469">
        <v>92094</v>
      </c>
      <c r="K1469">
        <v>7598</v>
      </c>
      <c r="L1469">
        <f>bbdd_Social_Media_Trends[[#This Row],[Likes]]+bbdd_Social_Media_Trends[[#This Row],[Shares]]+bbdd_Social_Media_Trends[[#This Row],[Comments]]</f>
        <v>509138</v>
      </c>
      <c r="M1469">
        <f>bbdd_Social_Media_Trends[[#This Row],[Interactions]]/bbdd_Social_Media_Trends[[#This Row],[Views]]</f>
        <v>0.30228803863488335</v>
      </c>
      <c r="N1469" s="1" t="s">
        <v>16</v>
      </c>
      <c r="O1469" s="4">
        <f t="shared" si="22"/>
        <v>0</v>
      </c>
    </row>
    <row r="1470" spans="1:15" hidden="1">
      <c r="A1470" s="1" t="s">
        <v>1510</v>
      </c>
      <c r="B1470" s="2">
        <v>44679</v>
      </c>
      <c r="C1470" s="13" t="str">
        <f>TEXT(bbdd_Social_Media_Trends[[#This Row],[Post_Date]],"aaaa-mm")</f>
        <v>2022-04</v>
      </c>
      <c r="D1470" s="1" t="s">
        <v>12</v>
      </c>
      <c r="E1470" s="1" t="s">
        <v>46</v>
      </c>
      <c r="F1470" s="1" t="s">
        <v>47</v>
      </c>
      <c r="G1470" s="1" t="s">
        <v>15</v>
      </c>
      <c r="H1470">
        <v>1873057</v>
      </c>
      <c r="I1470">
        <v>21326</v>
      </c>
      <c r="J1470">
        <v>82659</v>
      </c>
      <c r="K1470">
        <v>29430</v>
      </c>
      <c r="L1470">
        <f>bbdd_Social_Media_Trends[[#This Row],[Likes]]+bbdd_Social_Media_Trends[[#This Row],[Shares]]+bbdd_Social_Media_Trends[[#This Row],[Comments]]</f>
        <v>133415</v>
      </c>
      <c r="M1470">
        <f>bbdd_Social_Media_Trends[[#This Row],[Interactions]]/bbdd_Social_Media_Trends[[#This Row],[Views]]</f>
        <v>7.1228478364513195E-2</v>
      </c>
      <c r="N1470" s="1" t="s">
        <v>16</v>
      </c>
      <c r="O1470" s="4">
        <f t="shared" si="22"/>
        <v>0</v>
      </c>
    </row>
    <row r="1471" spans="1:15">
      <c r="A1471" s="1" t="s">
        <v>1511</v>
      </c>
      <c r="B1471" s="2">
        <v>45283</v>
      </c>
      <c r="C1471" s="13" t="str">
        <f>TEXT(bbdd_Social_Media_Trends[[#This Row],[Post_Date]],"aaaa-mm")</f>
        <v>2023-12</v>
      </c>
      <c r="D1471" s="1" t="s">
        <v>27</v>
      </c>
      <c r="E1471" s="1" t="s">
        <v>39</v>
      </c>
      <c r="F1471" s="1" t="s">
        <v>32</v>
      </c>
      <c r="G1471" s="1" t="s">
        <v>28</v>
      </c>
      <c r="H1471">
        <v>4400045</v>
      </c>
      <c r="I1471">
        <v>264695</v>
      </c>
      <c r="J1471">
        <v>92687</v>
      </c>
      <c r="K1471">
        <v>40287</v>
      </c>
      <c r="L1471">
        <f>bbdd_Social_Media_Trends[[#This Row],[Likes]]+bbdd_Social_Media_Trends[[#This Row],[Shares]]+bbdd_Social_Media_Trends[[#This Row],[Comments]]</f>
        <v>397669</v>
      </c>
      <c r="M1471">
        <f>bbdd_Social_Media_Trends[[#This Row],[Interactions]]/bbdd_Social_Media_Trends[[#This Row],[Views]]</f>
        <v>9.0378393857335551E-2</v>
      </c>
      <c r="N1471" s="1" t="s">
        <v>29</v>
      </c>
      <c r="O1471" s="4">
        <f t="shared" si="22"/>
        <v>0</v>
      </c>
    </row>
    <row r="1472" spans="1:15" hidden="1">
      <c r="A1472" s="1" t="s">
        <v>1512</v>
      </c>
      <c r="B1472" s="2">
        <v>45048</v>
      </c>
      <c r="C1472" s="13" t="str">
        <f>TEXT(bbdd_Social_Media_Trends[[#This Row],[Post_Date]],"aaaa-mm")</f>
        <v>2023-05</v>
      </c>
      <c r="D1472" s="1" t="s">
        <v>24</v>
      </c>
      <c r="E1472" s="1" t="s">
        <v>57</v>
      </c>
      <c r="F1472" s="1" t="s">
        <v>14</v>
      </c>
      <c r="G1472" s="1" t="s">
        <v>44</v>
      </c>
      <c r="H1472">
        <v>4295904</v>
      </c>
      <c r="I1472">
        <v>96005</v>
      </c>
      <c r="J1472">
        <v>37813</v>
      </c>
      <c r="K1472">
        <v>34742</v>
      </c>
      <c r="L1472">
        <f>bbdd_Social_Media_Trends[[#This Row],[Likes]]+bbdd_Social_Media_Trends[[#This Row],[Shares]]+bbdd_Social_Media_Trends[[#This Row],[Comments]]</f>
        <v>168560</v>
      </c>
      <c r="M1472">
        <f>bbdd_Social_Media_Trends[[#This Row],[Interactions]]/bbdd_Social_Media_Trends[[#This Row],[Views]]</f>
        <v>3.9237375881770169E-2</v>
      </c>
      <c r="N1472" s="1" t="s">
        <v>16</v>
      </c>
      <c r="O1472" s="4">
        <f t="shared" si="22"/>
        <v>0</v>
      </c>
    </row>
    <row r="1473" spans="1:15" hidden="1">
      <c r="A1473" s="1" t="s">
        <v>1513</v>
      </c>
      <c r="B1473" s="2">
        <v>44694</v>
      </c>
      <c r="C1473" s="13" t="str">
        <f>TEXT(bbdd_Social_Media_Trends[[#This Row],[Post_Date]],"aaaa-mm")</f>
        <v>2022-05</v>
      </c>
      <c r="D1473" s="1" t="s">
        <v>12</v>
      </c>
      <c r="E1473" s="1" t="s">
        <v>19</v>
      </c>
      <c r="F1473" s="1" t="s">
        <v>41</v>
      </c>
      <c r="G1473" s="1" t="s">
        <v>21</v>
      </c>
      <c r="H1473">
        <v>1325071</v>
      </c>
      <c r="I1473">
        <v>32968</v>
      </c>
      <c r="J1473">
        <v>51401</v>
      </c>
      <c r="K1473">
        <v>6451</v>
      </c>
      <c r="L1473">
        <f>bbdd_Social_Media_Trends[[#This Row],[Likes]]+bbdd_Social_Media_Trends[[#This Row],[Shares]]+bbdd_Social_Media_Trends[[#This Row],[Comments]]</f>
        <v>90820</v>
      </c>
      <c r="M1473">
        <f>bbdd_Social_Media_Trends[[#This Row],[Interactions]]/bbdd_Social_Media_Trends[[#This Row],[Views]]</f>
        <v>6.853972353179566E-2</v>
      </c>
      <c r="N1473" s="1" t="s">
        <v>16</v>
      </c>
      <c r="O1473" s="4">
        <f t="shared" si="22"/>
        <v>0</v>
      </c>
    </row>
    <row r="1474" spans="1:15">
      <c r="A1474" s="1" t="s">
        <v>1514</v>
      </c>
      <c r="B1474" s="2">
        <v>44640</v>
      </c>
      <c r="C1474" s="13" t="str">
        <f>TEXT(bbdd_Social_Media_Trends[[#This Row],[Post_Date]],"aaaa-mm")</f>
        <v>2022-03</v>
      </c>
      <c r="D1474" s="1" t="s">
        <v>27</v>
      </c>
      <c r="E1474" s="1" t="s">
        <v>13</v>
      </c>
      <c r="F1474" s="1" t="s">
        <v>36</v>
      </c>
      <c r="G1474" s="1" t="s">
        <v>25</v>
      </c>
      <c r="H1474">
        <v>655188</v>
      </c>
      <c r="I1474">
        <v>203395</v>
      </c>
      <c r="J1474">
        <v>52047</v>
      </c>
      <c r="K1474">
        <v>33016</v>
      </c>
      <c r="L1474">
        <f>bbdd_Social_Media_Trends[[#This Row],[Likes]]+bbdd_Social_Media_Trends[[#This Row],[Shares]]+bbdd_Social_Media_Trends[[#This Row],[Comments]]</f>
        <v>288458</v>
      </c>
      <c r="M1474">
        <f>bbdd_Social_Media_Trends[[#This Row],[Interactions]]/bbdd_Social_Media_Trends[[#This Row],[Views]]</f>
        <v>0.44026752626726984</v>
      </c>
      <c r="N1474" s="1" t="s">
        <v>16</v>
      </c>
      <c r="O1474" s="4">
        <f t="shared" ref="O1474:O1537" si="23">IF(ISERROR(VLOOKUP(A1474,A1475:A6472,1,FALSE)),0, 1)</f>
        <v>0</v>
      </c>
    </row>
    <row r="1475" spans="1:15" hidden="1">
      <c r="A1475" s="1" t="s">
        <v>1515</v>
      </c>
      <c r="B1475" s="2">
        <v>45067</v>
      </c>
      <c r="C1475" s="13" t="str">
        <f>TEXT(bbdd_Social_Media_Trends[[#This Row],[Post_Date]],"aaaa-mm")</f>
        <v>2023-05</v>
      </c>
      <c r="D1475" s="1" t="s">
        <v>24</v>
      </c>
      <c r="E1475" s="1" t="s">
        <v>19</v>
      </c>
      <c r="F1475" s="1" t="s">
        <v>47</v>
      </c>
      <c r="G1475" s="1" t="s">
        <v>21</v>
      </c>
      <c r="H1475">
        <v>3918763</v>
      </c>
      <c r="I1475">
        <v>377071</v>
      </c>
      <c r="J1475">
        <v>94228</v>
      </c>
      <c r="K1475">
        <v>18967</v>
      </c>
      <c r="L1475">
        <f>bbdd_Social_Media_Trends[[#This Row],[Likes]]+bbdd_Social_Media_Trends[[#This Row],[Shares]]+bbdd_Social_Media_Trends[[#This Row],[Comments]]</f>
        <v>490266</v>
      </c>
      <c r="M1475">
        <f>bbdd_Social_Media_Trends[[#This Row],[Interactions]]/bbdd_Social_Media_Trends[[#This Row],[Views]]</f>
        <v>0.12510733616705066</v>
      </c>
      <c r="N1475" s="1" t="s">
        <v>29</v>
      </c>
      <c r="O1475" s="4">
        <f t="shared" si="23"/>
        <v>0</v>
      </c>
    </row>
    <row r="1476" spans="1:15" hidden="1">
      <c r="A1476" s="1" t="s">
        <v>1516</v>
      </c>
      <c r="B1476" s="2">
        <v>45221</v>
      </c>
      <c r="C1476" s="13" t="str">
        <f>TEXT(bbdd_Social_Media_Trends[[#This Row],[Post_Date]],"aaaa-mm")</f>
        <v>2023-10</v>
      </c>
      <c r="D1476" s="1" t="s">
        <v>18</v>
      </c>
      <c r="E1476" s="1" t="s">
        <v>13</v>
      </c>
      <c r="F1476" s="1" t="s">
        <v>32</v>
      </c>
      <c r="G1476" s="1" t="s">
        <v>44</v>
      </c>
      <c r="H1476">
        <v>990310</v>
      </c>
      <c r="I1476">
        <v>94516</v>
      </c>
      <c r="J1476">
        <v>53191</v>
      </c>
      <c r="K1476">
        <v>6975</v>
      </c>
      <c r="L1476">
        <f>bbdd_Social_Media_Trends[[#This Row],[Likes]]+bbdd_Social_Media_Trends[[#This Row],[Shares]]+bbdd_Social_Media_Trends[[#This Row],[Comments]]</f>
        <v>154682</v>
      </c>
      <c r="M1476">
        <f>bbdd_Social_Media_Trends[[#This Row],[Interactions]]/bbdd_Social_Media_Trends[[#This Row],[Views]]</f>
        <v>0.15619553473154871</v>
      </c>
      <c r="N1476" s="1" t="s">
        <v>22</v>
      </c>
      <c r="O1476" s="4">
        <f t="shared" si="23"/>
        <v>0</v>
      </c>
    </row>
    <row r="1477" spans="1:15" hidden="1">
      <c r="A1477" s="1" t="s">
        <v>1517</v>
      </c>
      <c r="B1477" s="2">
        <v>45044</v>
      </c>
      <c r="C1477" s="13" t="str">
        <f>TEXT(bbdd_Social_Media_Trends[[#This Row],[Post_Date]],"aaaa-mm")</f>
        <v>2023-04</v>
      </c>
      <c r="D1477" s="1" t="s">
        <v>24</v>
      </c>
      <c r="E1477" s="1" t="s">
        <v>13</v>
      </c>
      <c r="F1477" s="1" t="s">
        <v>41</v>
      </c>
      <c r="G1477" s="1" t="s">
        <v>21</v>
      </c>
      <c r="H1477">
        <v>239932</v>
      </c>
      <c r="I1477">
        <v>144696</v>
      </c>
      <c r="J1477">
        <v>32439</v>
      </c>
      <c r="K1477">
        <v>22126</v>
      </c>
      <c r="L1477">
        <f>bbdd_Social_Media_Trends[[#This Row],[Likes]]+bbdd_Social_Media_Trends[[#This Row],[Shares]]+bbdd_Social_Media_Trends[[#This Row],[Comments]]</f>
        <v>199261</v>
      </c>
      <c r="M1477">
        <f>bbdd_Social_Media_Trends[[#This Row],[Interactions]]/bbdd_Social_Media_Trends[[#This Row],[Views]]</f>
        <v>0.83048947201707146</v>
      </c>
      <c r="N1477" s="1" t="s">
        <v>29</v>
      </c>
      <c r="O1477" s="4">
        <f t="shared" si="23"/>
        <v>0</v>
      </c>
    </row>
    <row r="1478" spans="1:15" hidden="1">
      <c r="A1478" s="1" t="s">
        <v>1518</v>
      </c>
      <c r="B1478" s="2">
        <v>44624</v>
      </c>
      <c r="C1478" s="13" t="str">
        <f>TEXT(bbdd_Social_Media_Trends[[#This Row],[Post_Date]],"aaaa-mm")</f>
        <v>2022-03</v>
      </c>
      <c r="D1478" s="1" t="s">
        <v>12</v>
      </c>
      <c r="E1478" s="1" t="s">
        <v>49</v>
      </c>
      <c r="F1478" s="1" t="s">
        <v>47</v>
      </c>
      <c r="G1478" s="1" t="s">
        <v>21</v>
      </c>
      <c r="H1478">
        <v>1093638</v>
      </c>
      <c r="I1478">
        <v>160508</v>
      </c>
      <c r="J1478">
        <v>65534</v>
      </c>
      <c r="K1478">
        <v>14746</v>
      </c>
      <c r="L1478">
        <f>bbdd_Social_Media_Trends[[#This Row],[Likes]]+bbdd_Social_Media_Trends[[#This Row],[Shares]]+bbdd_Social_Media_Trends[[#This Row],[Comments]]</f>
        <v>240788</v>
      </c>
      <c r="M1478">
        <f>bbdd_Social_Media_Trends[[#This Row],[Interactions]]/bbdd_Social_Media_Trends[[#This Row],[Views]]</f>
        <v>0.22017157414062058</v>
      </c>
      <c r="N1478" s="1" t="s">
        <v>16</v>
      </c>
      <c r="O1478" s="4">
        <f t="shared" si="23"/>
        <v>0</v>
      </c>
    </row>
    <row r="1479" spans="1:15" hidden="1">
      <c r="A1479" s="1" t="s">
        <v>1519</v>
      </c>
      <c r="B1479" s="2">
        <v>44916</v>
      </c>
      <c r="C1479" s="13" t="str">
        <f>TEXT(bbdd_Social_Media_Trends[[#This Row],[Post_Date]],"aaaa-mm")</f>
        <v>2022-12</v>
      </c>
      <c r="D1479" s="1" t="s">
        <v>18</v>
      </c>
      <c r="E1479" s="1" t="s">
        <v>49</v>
      </c>
      <c r="F1479" s="1" t="s">
        <v>20</v>
      </c>
      <c r="G1479" s="1" t="s">
        <v>21</v>
      </c>
      <c r="H1479">
        <v>4459322</v>
      </c>
      <c r="I1479">
        <v>130429</v>
      </c>
      <c r="J1479">
        <v>41640</v>
      </c>
      <c r="K1479">
        <v>43576</v>
      </c>
      <c r="L1479">
        <f>bbdd_Social_Media_Trends[[#This Row],[Likes]]+bbdd_Social_Media_Trends[[#This Row],[Shares]]+bbdd_Social_Media_Trends[[#This Row],[Comments]]</f>
        <v>215645</v>
      </c>
      <c r="M1479">
        <f>bbdd_Social_Media_Trends[[#This Row],[Interactions]]/bbdd_Social_Media_Trends[[#This Row],[Views]]</f>
        <v>4.8358248182122754E-2</v>
      </c>
      <c r="N1479" s="1" t="s">
        <v>16</v>
      </c>
      <c r="O1479" s="4">
        <f t="shared" si="23"/>
        <v>0</v>
      </c>
    </row>
    <row r="1480" spans="1:15" hidden="1">
      <c r="A1480" s="1" t="s">
        <v>1520</v>
      </c>
      <c r="B1480" s="2">
        <v>44875</v>
      </c>
      <c r="C1480" s="13" t="str">
        <f>TEXT(bbdd_Social_Media_Trends[[#This Row],[Post_Date]],"aaaa-mm")</f>
        <v>2022-11</v>
      </c>
      <c r="D1480" s="1" t="s">
        <v>18</v>
      </c>
      <c r="E1480" s="1" t="s">
        <v>35</v>
      </c>
      <c r="F1480" s="1" t="s">
        <v>32</v>
      </c>
      <c r="G1480" s="1" t="s">
        <v>25</v>
      </c>
      <c r="H1480">
        <v>4856239</v>
      </c>
      <c r="I1480">
        <v>463589</v>
      </c>
      <c r="J1480">
        <v>77615</v>
      </c>
      <c r="K1480">
        <v>15106</v>
      </c>
      <c r="L1480">
        <f>bbdd_Social_Media_Trends[[#This Row],[Likes]]+bbdd_Social_Media_Trends[[#This Row],[Shares]]+bbdd_Social_Media_Trends[[#This Row],[Comments]]</f>
        <v>556310</v>
      </c>
      <c r="M1480">
        <f>bbdd_Social_Media_Trends[[#This Row],[Interactions]]/bbdd_Social_Media_Trends[[#This Row],[Views]]</f>
        <v>0.11455572923820265</v>
      </c>
      <c r="N1480" s="1" t="s">
        <v>22</v>
      </c>
      <c r="O1480" s="4">
        <f t="shared" si="23"/>
        <v>0</v>
      </c>
    </row>
    <row r="1481" spans="1:15" hidden="1">
      <c r="A1481" s="1" t="s">
        <v>1521</v>
      </c>
      <c r="B1481" s="2">
        <v>45132</v>
      </c>
      <c r="C1481" s="13" t="str">
        <f>TEXT(bbdd_Social_Media_Trends[[#This Row],[Post_Date]],"aaaa-mm")</f>
        <v>2023-07</v>
      </c>
      <c r="D1481" s="1" t="s">
        <v>24</v>
      </c>
      <c r="E1481" s="1" t="s">
        <v>31</v>
      </c>
      <c r="F1481" s="1" t="s">
        <v>32</v>
      </c>
      <c r="G1481" s="1" t="s">
        <v>25</v>
      </c>
      <c r="H1481">
        <v>180256</v>
      </c>
      <c r="I1481">
        <v>229751</v>
      </c>
      <c r="J1481">
        <v>7248</v>
      </c>
      <c r="K1481">
        <v>44829</v>
      </c>
      <c r="L1481">
        <f>bbdd_Social_Media_Trends[[#This Row],[Likes]]+bbdd_Social_Media_Trends[[#This Row],[Shares]]+bbdd_Social_Media_Trends[[#This Row],[Comments]]</f>
        <v>281828</v>
      </c>
      <c r="M1481">
        <f>bbdd_Social_Media_Trends[[#This Row],[Interactions]]/bbdd_Social_Media_Trends[[#This Row],[Views]]</f>
        <v>1.5634874844665365</v>
      </c>
      <c r="N1481" s="1" t="s">
        <v>29</v>
      </c>
      <c r="O1481" s="4">
        <f t="shared" si="23"/>
        <v>0</v>
      </c>
    </row>
    <row r="1482" spans="1:15" hidden="1">
      <c r="A1482" s="1" t="s">
        <v>1522</v>
      </c>
      <c r="B1482" s="2">
        <v>44652</v>
      </c>
      <c r="C1482" s="13" t="str">
        <f>TEXT(bbdd_Social_Media_Trends[[#This Row],[Post_Date]],"aaaa-mm")</f>
        <v>2022-04</v>
      </c>
      <c r="D1482" s="1" t="s">
        <v>12</v>
      </c>
      <c r="E1482" s="1" t="s">
        <v>52</v>
      </c>
      <c r="F1482" s="1" t="s">
        <v>36</v>
      </c>
      <c r="G1482" s="1" t="s">
        <v>25</v>
      </c>
      <c r="H1482">
        <v>3716784</v>
      </c>
      <c r="I1482">
        <v>8333</v>
      </c>
      <c r="J1482">
        <v>58793</v>
      </c>
      <c r="K1482">
        <v>1796</v>
      </c>
      <c r="L1482">
        <f>bbdd_Social_Media_Trends[[#This Row],[Likes]]+bbdd_Social_Media_Trends[[#This Row],[Shares]]+bbdd_Social_Media_Trends[[#This Row],[Comments]]</f>
        <v>68922</v>
      </c>
      <c r="M1482">
        <f>bbdd_Social_Media_Trends[[#This Row],[Interactions]]/bbdd_Social_Media_Trends[[#This Row],[Views]]</f>
        <v>1.8543450466855217E-2</v>
      </c>
      <c r="N1482" s="1" t="s">
        <v>29</v>
      </c>
      <c r="O1482" s="4">
        <f t="shared" si="23"/>
        <v>0</v>
      </c>
    </row>
    <row r="1483" spans="1:15" hidden="1">
      <c r="A1483" s="1" t="s">
        <v>1523</v>
      </c>
      <c r="B1483" s="2">
        <v>45014</v>
      </c>
      <c r="C1483" s="13" t="str">
        <f>TEXT(bbdd_Social_Media_Trends[[#This Row],[Post_Date]],"aaaa-mm")</f>
        <v>2023-03</v>
      </c>
      <c r="D1483" s="1" t="s">
        <v>24</v>
      </c>
      <c r="E1483" s="1" t="s">
        <v>57</v>
      </c>
      <c r="F1483" s="1" t="s">
        <v>32</v>
      </c>
      <c r="G1483" s="1" t="s">
        <v>15</v>
      </c>
      <c r="H1483">
        <v>2121741</v>
      </c>
      <c r="I1483">
        <v>241186</v>
      </c>
      <c r="J1483">
        <v>76623</v>
      </c>
      <c r="K1483">
        <v>19400</v>
      </c>
      <c r="L1483">
        <f>bbdd_Social_Media_Trends[[#This Row],[Likes]]+bbdd_Social_Media_Trends[[#This Row],[Shares]]+bbdd_Social_Media_Trends[[#This Row],[Comments]]</f>
        <v>337209</v>
      </c>
      <c r="M1483">
        <f>bbdd_Social_Media_Trends[[#This Row],[Interactions]]/bbdd_Social_Media_Trends[[#This Row],[Views]]</f>
        <v>0.15893033127040482</v>
      </c>
      <c r="N1483" s="1" t="s">
        <v>22</v>
      </c>
      <c r="O1483" s="4">
        <f t="shared" si="23"/>
        <v>0</v>
      </c>
    </row>
    <row r="1484" spans="1:15" hidden="1">
      <c r="A1484" s="1" t="s">
        <v>1524</v>
      </c>
      <c r="B1484" s="2">
        <v>45207</v>
      </c>
      <c r="C1484" s="13" t="str">
        <f>TEXT(bbdd_Social_Media_Trends[[#This Row],[Post_Date]],"aaaa-mm")</f>
        <v>2023-10</v>
      </c>
      <c r="D1484" s="1" t="s">
        <v>24</v>
      </c>
      <c r="E1484" s="1" t="s">
        <v>35</v>
      </c>
      <c r="F1484" s="1" t="s">
        <v>32</v>
      </c>
      <c r="G1484" s="1" t="s">
        <v>21</v>
      </c>
      <c r="H1484">
        <v>1491502</v>
      </c>
      <c r="I1484">
        <v>426504</v>
      </c>
      <c r="J1484">
        <v>12495</v>
      </c>
      <c r="K1484">
        <v>12223</v>
      </c>
      <c r="L1484">
        <f>bbdd_Social_Media_Trends[[#This Row],[Likes]]+bbdd_Social_Media_Trends[[#This Row],[Shares]]+bbdd_Social_Media_Trends[[#This Row],[Comments]]</f>
        <v>451222</v>
      </c>
      <c r="M1484">
        <f>bbdd_Social_Media_Trends[[#This Row],[Interactions]]/bbdd_Social_Media_Trends[[#This Row],[Views]]</f>
        <v>0.30252859198311499</v>
      </c>
      <c r="N1484" s="1" t="s">
        <v>29</v>
      </c>
      <c r="O1484" s="4">
        <f t="shared" si="23"/>
        <v>0</v>
      </c>
    </row>
    <row r="1485" spans="1:15" hidden="1">
      <c r="A1485" s="1" t="s">
        <v>1525</v>
      </c>
      <c r="B1485" s="2">
        <v>44907</v>
      </c>
      <c r="C1485" s="13" t="str">
        <f>TEXT(bbdd_Social_Media_Trends[[#This Row],[Post_Date]],"aaaa-mm")</f>
        <v>2022-12</v>
      </c>
      <c r="D1485" s="1" t="s">
        <v>12</v>
      </c>
      <c r="E1485" s="1" t="s">
        <v>46</v>
      </c>
      <c r="F1485" s="1" t="s">
        <v>32</v>
      </c>
      <c r="G1485" s="1" t="s">
        <v>60</v>
      </c>
      <c r="H1485">
        <v>863776</v>
      </c>
      <c r="I1485">
        <v>360210</v>
      </c>
      <c r="J1485">
        <v>45845</v>
      </c>
      <c r="K1485">
        <v>199</v>
      </c>
      <c r="L1485">
        <f>bbdd_Social_Media_Trends[[#This Row],[Likes]]+bbdd_Social_Media_Trends[[#This Row],[Shares]]+bbdd_Social_Media_Trends[[#This Row],[Comments]]</f>
        <v>406254</v>
      </c>
      <c r="M1485">
        <f>bbdd_Social_Media_Trends[[#This Row],[Interactions]]/bbdd_Social_Media_Trends[[#This Row],[Views]]</f>
        <v>0.47032332456562814</v>
      </c>
      <c r="N1485" s="1" t="s">
        <v>22</v>
      </c>
      <c r="O1485" s="4">
        <f t="shared" si="23"/>
        <v>0</v>
      </c>
    </row>
    <row r="1486" spans="1:15" hidden="1">
      <c r="A1486" s="1" t="s">
        <v>1526</v>
      </c>
      <c r="B1486" s="2">
        <v>45272</v>
      </c>
      <c r="C1486" s="13" t="str">
        <f>TEXT(bbdd_Social_Media_Trends[[#This Row],[Post_Date]],"aaaa-mm")</f>
        <v>2023-12</v>
      </c>
      <c r="D1486" s="1" t="s">
        <v>18</v>
      </c>
      <c r="E1486" s="1" t="s">
        <v>35</v>
      </c>
      <c r="F1486" s="1" t="s">
        <v>32</v>
      </c>
      <c r="G1486" s="1" t="s">
        <v>44</v>
      </c>
      <c r="H1486">
        <v>671118</v>
      </c>
      <c r="I1486">
        <v>362241</v>
      </c>
      <c r="J1486">
        <v>15395</v>
      </c>
      <c r="K1486">
        <v>711</v>
      </c>
      <c r="L1486">
        <f>bbdd_Social_Media_Trends[[#This Row],[Likes]]+bbdd_Social_Media_Trends[[#This Row],[Shares]]+bbdd_Social_Media_Trends[[#This Row],[Comments]]</f>
        <v>378347</v>
      </c>
      <c r="M1486">
        <f>bbdd_Social_Media_Trends[[#This Row],[Interactions]]/bbdd_Social_Media_Trends[[#This Row],[Views]]</f>
        <v>0.56375629919030634</v>
      </c>
      <c r="N1486" s="1" t="s">
        <v>16</v>
      </c>
      <c r="O1486" s="4">
        <f t="shared" si="23"/>
        <v>0</v>
      </c>
    </row>
    <row r="1487" spans="1:15" hidden="1">
      <c r="A1487" s="1" t="s">
        <v>1527</v>
      </c>
      <c r="B1487" s="2">
        <v>44787</v>
      </c>
      <c r="C1487" s="13" t="str">
        <f>TEXT(bbdd_Social_Media_Trends[[#This Row],[Post_Date]],"aaaa-mm")</f>
        <v>2022-08</v>
      </c>
      <c r="D1487" s="1" t="s">
        <v>24</v>
      </c>
      <c r="E1487" s="1" t="s">
        <v>59</v>
      </c>
      <c r="F1487" s="1" t="s">
        <v>47</v>
      </c>
      <c r="G1487" s="1" t="s">
        <v>21</v>
      </c>
      <c r="H1487">
        <v>1732622</v>
      </c>
      <c r="I1487">
        <v>439661</v>
      </c>
      <c r="J1487">
        <v>38668</v>
      </c>
      <c r="K1487">
        <v>776</v>
      </c>
      <c r="L1487">
        <f>bbdd_Social_Media_Trends[[#This Row],[Likes]]+bbdd_Social_Media_Trends[[#This Row],[Shares]]+bbdd_Social_Media_Trends[[#This Row],[Comments]]</f>
        <v>479105</v>
      </c>
      <c r="M1487">
        <f>bbdd_Social_Media_Trends[[#This Row],[Interactions]]/bbdd_Social_Media_Trends[[#This Row],[Views]]</f>
        <v>0.2765202104094257</v>
      </c>
      <c r="N1487" s="1" t="s">
        <v>16</v>
      </c>
      <c r="O1487" s="4">
        <f t="shared" si="23"/>
        <v>0</v>
      </c>
    </row>
    <row r="1488" spans="1:15">
      <c r="A1488" s="1" t="s">
        <v>1528</v>
      </c>
      <c r="B1488" s="2">
        <v>44983</v>
      </c>
      <c r="C1488" s="13" t="str">
        <f>TEXT(bbdd_Social_Media_Trends[[#This Row],[Post_Date]],"aaaa-mm")</f>
        <v>2023-02</v>
      </c>
      <c r="D1488" s="1" t="s">
        <v>27</v>
      </c>
      <c r="E1488" s="1" t="s">
        <v>52</v>
      </c>
      <c r="F1488" s="1" t="s">
        <v>32</v>
      </c>
      <c r="G1488" s="1" t="s">
        <v>28</v>
      </c>
      <c r="H1488">
        <v>3944670</v>
      </c>
      <c r="I1488">
        <v>372509</v>
      </c>
      <c r="J1488">
        <v>62062</v>
      </c>
      <c r="K1488">
        <v>992</v>
      </c>
      <c r="L1488">
        <f>bbdd_Social_Media_Trends[[#This Row],[Likes]]+bbdd_Social_Media_Trends[[#This Row],[Shares]]+bbdd_Social_Media_Trends[[#This Row],[Comments]]</f>
        <v>435563</v>
      </c>
      <c r="M1488">
        <f>bbdd_Social_Media_Trends[[#This Row],[Interactions]]/bbdd_Social_Media_Trends[[#This Row],[Views]]</f>
        <v>0.11041810848562744</v>
      </c>
      <c r="N1488" s="1" t="s">
        <v>29</v>
      </c>
      <c r="O1488" s="4">
        <f t="shared" si="23"/>
        <v>0</v>
      </c>
    </row>
    <row r="1489" spans="1:15" hidden="1">
      <c r="A1489" s="1" t="s">
        <v>1529</v>
      </c>
      <c r="B1489" s="2">
        <v>44986</v>
      </c>
      <c r="C1489" s="13" t="str">
        <f>TEXT(bbdd_Social_Media_Trends[[#This Row],[Post_Date]],"aaaa-mm")</f>
        <v>2023-03</v>
      </c>
      <c r="D1489" s="1" t="s">
        <v>24</v>
      </c>
      <c r="E1489" s="1" t="s">
        <v>52</v>
      </c>
      <c r="F1489" s="1" t="s">
        <v>36</v>
      </c>
      <c r="G1489" s="1" t="s">
        <v>21</v>
      </c>
      <c r="H1489">
        <v>4833726</v>
      </c>
      <c r="I1489">
        <v>226063</v>
      </c>
      <c r="J1489">
        <v>96093</v>
      </c>
      <c r="K1489">
        <v>28087</v>
      </c>
      <c r="L1489">
        <f>bbdd_Social_Media_Trends[[#This Row],[Likes]]+bbdd_Social_Media_Trends[[#This Row],[Shares]]+bbdd_Social_Media_Trends[[#This Row],[Comments]]</f>
        <v>350243</v>
      </c>
      <c r="M1489">
        <f>bbdd_Social_Media_Trends[[#This Row],[Interactions]]/bbdd_Social_Media_Trends[[#This Row],[Views]]</f>
        <v>7.2458182362839768E-2</v>
      </c>
      <c r="N1489" s="1" t="s">
        <v>22</v>
      </c>
      <c r="O1489" s="4">
        <f t="shared" si="23"/>
        <v>0</v>
      </c>
    </row>
    <row r="1490" spans="1:15">
      <c r="A1490" s="1" t="s">
        <v>1530</v>
      </c>
      <c r="B1490" s="2">
        <v>44692</v>
      </c>
      <c r="C1490" s="13" t="str">
        <f>TEXT(bbdd_Social_Media_Trends[[#This Row],[Post_Date]],"aaaa-mm")</f>
        <v>2022-05</v>
      </c>
      <c r="D1490" s="1" t="s">
        <v>27</v>
      </c>
      <c r="E1490" s="1" t="s">
        <v>46</v>
      </c>
      <c r="F1490" s="1" t="s">
        <v>32</v>
      </c>
      <c r="G1490" s="1" t="s">
        <v>21</v>
      </c>
      <c r="H1490">
        <v>1026032</v>
      </c>
      <c r="I1490">
        <v>380810</v>
      </c>
      <c r="J1490">
        <v>37630</v>
      </c>
      <c r="K1490">
        <v>25608</v>
      </c>
      <c r="L1490">
        <f>bbdd_Social_Media_Trends[[#This Row],[Likes]]+bbdd_Social_Media_Trends[[#This Row],[Shares]]+bbdd_Social_Media_Trends[[#This Row],[Comments]]</f>
        <v>444048</v>
      </c>
      <c r="M1490">
        <f>bbdd_Social_Media_Trends[[#This Row],[Interactions]]/bbdd_Social_Media_Trends[[#This Row],[Views]]</f>
        <v>0.43278182356885553</v>
      </c>
      <c r="N1490" s="1" t="s">
        <v>22</v>
      </c>
      <c r="O1490" s="4">
        <f t="shared" si="23"/>
        <v>0</v>
      </c>
    </row>
    <row r="1491" spans="1:15">
      <c r="A1491" s="1" t="s">
        <v>1531</v>
      </c>
      <c r="B1491" s="2">
        <v>45089</v>
      </c>
      <c r="C1491" s="13" t="str">
        <f>TEXT(bbdd_Social_Media_Trends[[#This Row],[Post_Date]],"aaaa-mm")</f>
        <v>2023-06</v>
      </c>
      <c r="D1491" s="1" t="s">
        <v>27</v>
      </c>
      <c r="E1491" s="1" t="s">
        <v>31</v>
      </c>
      <c r="F1491" s="1" t="s">
        <v>20</v>
      </c>
      <c r="G1491" s="1" t="s">
        <v>25</v>
      </c>
      <c r="H1491">
        <v>4106517</v>
      </c>
      <c r="I1491">
        <v>307295</v>
      </c>
      <c r="J1491">
        <v>68183</v>
      </c>
      <c r="K1491">
        <v>5092</v>
      </c>
      <c r="L1491">
        <f>bbdd_Social_Media_Trends[[#This Row],[Likes]]+bbdd_Social_Media_Trends[[#This Row],[Shares]]+bbdd_Social_Media_Trends[[#This Row],[Comments]]</f>
        <v>380570</v>
      </c>
      <c r="M1491">
        <f>bbdd_Social_Media_Trends[[#This Row],[Interactions]]/bbdd_Social_Media_Trends[[#This Row],[Views]]</f>
        <v>9.2674643743103954E-2</v>
      </c>
      <c r="N1491" s="1" t="s">
        <v>16</v>
      </c>
      <c r="O1491" s="4">
        <f t="shared" si="23"/>
        <v>0</v>
      </c>
    </row>
    <row r="1492" spans="1:15">
      <c r="A1492" s="1" t="s">
        <v>1532</v>
      </c>
      <c r="B1492" s="2">
        <v>44713</v>
      </c>
      <c r="C1492" s="13" t="str">
        <f>TEXT(bbdd_Social_Media_Trends[[#This Row],[Post_Date]],"aaaa-mm")</f>
        <v>2022-06</v>
      </c>
      <c r="D1492" s="1" t="s">
        <v>27</v>
      </c>
      <c r="E1492" s="1" t="s">
        <v>57</v>
      </c>
      <c r="F1492" s="1" t="s">
        <v>32</v>
      </c>
      <c r="G1492" s="1" t="s">
        <v>50</v>
      </c>
      <c r="H1492">
        <v>2479066</v>
      </c>
      <c r="I1492">
        <v>402001</v>
      </c>
      <c r="J1492">
        <v>44542</v>
      </c>
      <c r="K1492">
        <v>16506</v>
      </c>
      <c r="L1492">
        <f>bbdd_Social_Media_Trends[[#This Row],[Likes]]+bbdd_Social_Media_Trends[[#This Row],[Shares]]+bbdd_Social_Media_Trends[[#This Row],[Comments]]</f>
        <v>463049</v>
      </c>
      <c r="M1492">
        <f>bbdd_Social_Media_Trends[[#This Row],[Interactions]]/bbdd_Social_Media_Trends[[#This Row],[Views]]</f>
        <v>0.18678365158491142</v>
      </c>
      <c r="N1492" s="1" t="s">
        <v>16</v>
      </c>
      <c r="O1492" s="4">
        <f t="shared" si="23"/>
        <v>0</v>
      </c>
    </row>
    <row r="1493" spans="1:15" hidden="1">
      <c r="A1493" s="1" t="s">
        <v>1533</v>
      </c>
      <c r="B1493" s="2">
        <v>45214</v>
      </c>
      <c r="C1493" s="13" t="str">
        <f>TEXT(bbdd_Social_Media_Trends[[#This Row],[Post_Date]],"aaaa-mm")</f>
        <v>2023-10</v>
      </c>
      <c r="D1493" s="1" t="s">
        <v>24</v>
      </c>
      <c r="E1493" s="1" t="s">
        <v>13</v>
      </c>
      <c r="F1493" s="1" t="s">
        <v>32</v>
      </c>
      <c r="G1493" s="1" t="s">
        <v>60</v>
      </c>
      <c r="H1493">
        <v>4289404</v>
      </c>
      <c r="I1493">
        <v>303500</v>
      </c>
      <c r="J1493">
        <v>69530</v>
      </c>
      <c r="K1493">
        <v>26484</v>
      </c>
      <c r="L1493">
        <f>bbdd_Social_Media_Trends[[#This Row],[Likes]]+bbdd_Social_Media_Trends[[#This Row],[Shares]]+bbdd_Social_Media_Trends[[#This Row],[Comments]]</f>
        <v>399514</v>
      </c>
      <c r="M1493">
        <f>bbdd_Social_Media_Trends[[#This Row],[Interactions]]/bbdd_Social_Media_Trends[[#This Row],[Views]]</f>
        <v>9.3139746221153341E-2</v>
      </c>
      <c r="N1493" s="1" t="s">
        <v>16</v>
      </c>
      <c r="O1493" s="4">
        <f t="shared" si="23"/>
        <v>0</v>
      </c>
    </row>
    <row r="1494" spans="1:15" hidden="1">
      <c r="A1494" s="1" t="s">
        <v>1534</v>
      </c>
      <c r="B1494" s="2">
        <v>44777</v>
      </c>
      <c r="C1494" s="13" t="str">
        <f>TEXT(bbdd_Social_Media_Trends[[#This Row],[Post_Date]],"aaaa-mm")</f>
        <v>2022-08</v>
      </c>
      <c r="D1494" s="1" t="s">
        <v>18</v>
      </c>
      <c r="E1494" s="1" t="s">
        <v>35</v>
      </c>
      <c r="F1494" s="1" t="s">
        <v>36</v>
      </c>
      <c r="G1494" s="1" t="s">
        <v>44</v>
      </c>
      <c r="H1494">
        <v>4751448</v>
      </c>
      <c r="I1494">
        <v>53228</v>
      </c>
      <c r="J1494">
        <v>671</v>
      </c>
      <c r="K1494">
        <v>10009</v>
      </c>
      <c r="L1494">
        <f>bbdd_Social_Media_Trends[[#This Row],[Likes]]+bbdd_Social_Media_Trends[[#This Row],[Shares]]+bbdd_Social_Media_Trends[[#This Row],[Comments]]</f>
        <v>63908</v>
      </c>
      <c r="M1494">
        <f>bbdd_Social_Media_Trends[[#This Row],[Interactions]]/bbdd_Social_Media_Trends[[#This Row],[Views]]</f>
        <v>1.3450215597434719E-2</v>
      </c>
      <c r="N1494" s="1" t="s">
        <v>16</v>
      </c>
      <c r="O1494" s="4">
        <f t="shared" si="23"/>
        <v>0</v>
      </c>
    </row>
    <row r="1495" spans="1:15">
      <c r="A1495" s="1" t="s">
        <v>1535</v>
      </c>
      <c r="B1495" s="2">
        <v>45156</v>
      </c>
      <c r="C1495" s="13" t="str">
        <f>TEXT(bbdd_Social_Media_Trends[[#This Row],[Post_Date]],"aaaa-mm")</f>
        <v>2023-08</v>
      </c>
      <c r="D1495" s="1" t="s">
        <v>27</v>
      </c>
      <c r="E1495" s="1" t="s">
        <v>39</v>
      </c>
      <c r="F1495" s="1" t="s">
        <v>36</v>
      </c>
      <c r="G1495" s="1" t="s">
        <v>60</v>
      </c>
      <c r="H1495">
        <v>3416751</v>
      </c>
      <c r="I1495">
        <v>64162</v>
      </c>
      <c r="J1495">
        <v>48379</v>
      </c>
      <c r="K1495">
        <v>32333</v>
      </c>
      <c r="L1495">
        <f>bbdd_Social_Media_Trends[[#This Row],[Likes]]+bbdd_Social_Media_Trends[[#This Row],[Shares]]+bbdd_Social_Media_Trends[[#This Row],[Comments]]</f>
        <v>144874</v>
      </c>
      <c r="M1495">
        <f>bbdd_Social_Media_Trends[[#This Row],[Interactions]]/bbdd_Social_Media_Trends[[#This Row],[Views]]</f>
        <v>4.2401099758220602E-2</v>
      </c>
      <c r="N1495" s="1" t="s">
        <v>16</v>
      </c>
      <c r="O1495" s="4">
        <f t="shared" si="23"/>
        <v>0</v>
      </c>
    </row>
    <row r="1496" spans="1:15" hidden="1">
      <c r="A1496" s="1" t="s">
        <v>1536</v>
      </c>
      <c r="B1496" s="2">
        <v>45281</v>
      </c>
      <c r="C1496" s="13" t="str">
        <f>TEXT(bbdd_Social_Media_Trends[[#This Row],[Post_Date]],"aaaa-mm")</f>
        <v>2023-12</v>
      </c>
      <c r="D1496" s="1" t="s">
        <v>18</v>
      </c>
      <c r="E1496" s="1" t="s">
        <v>13</v>
      </c>
      <c r="F1496" s="1" t="s">
        <v>41</v>
      </c>
      <c r="G1496" s="1" t="s">
        <v>28</v>
      </c>
      <c r="H1496">
        <v>4727831</v>
      </c>
      <c r="I1496">
        <v>399257</v>
      </c>
      <c r="J1496">
        <v>28383</v>
      </c>
      <c r="K1496">
        <v>10368</v>
      </c>
      <c r="L1496">
        <f>bbdd_Social_Media_Trends[[#This Row],[Likes]]+bbdd_Social_Media_Trends[[#This Row],[Shares]]+bbdd_Social_Media_Trends[[#This Row],[Comments]]</f>
        <v>438008</v>
      </c>
      <c r="M1496">
        <f>bbdd_Social_Media_Trends[[#This Row],[Interactions]]/bbdd_Social_Media_Trends[[#This Row],[Views]]</f>
        <v>9.2644597490900163E-2</v>
      </c>
      <c r="N1496" s="1" t="s">
        <v>29</v>
      </c>
      <c r="O1496" s="4">
        <f t="shared" si="23"/>
        <v>0</v>
      </c>
    </row>
    <row r="1497" spans="1:15" hidden="1">
      <c r="A1497" s="1" t="s">
        <v>1537</v>
      </c>
      <c r="B1497" s="2">
        <v>44623</v>
      </c>
      <c r="C1497" s="13" t="str">
        <f>TEXT(bbdd_Social_Media_Trends[[#This Row],[Post_Date]],"aaaa-mm")</f>
        <v>2022-03</v>
      </c>
      <c r="D1497" s="1" t="s">
        <v>24</v>
      </c>
      <c r="E1497" s="1" t="s">
        <v>52</v>
      </c>
      <c r="F1497" s="1" t="s">
        <v>32</v>
      </c>
      <c r="G1497" s="1" t="s">
        <v>25</v>
      </c>
      <c r="H1497">
        <v>3130764</v>
      </c>
      <c r="I1497">
        <v>471908</v>
      </c>
      <c r="J1497">
        <v>48103</v>
      </c>
      <c r="K1497">
        <v>21747</v>
      </c>
      <c r="L1497">
        <f>bbdd_Social_Media_Trends[[#This Row],[Likes]]+bbdd_Social_Media_Trends[[#This Row],[Shares]]+bbdd_Social_Media_Trends[[#This Row],[Comments]]</f>
        <v>541758</v>
      </c>
      <c r="M1497">
        <f>bbdd_Social_Media_Trends[[#This Row],[Interactions]]/bbdd_Social_Media_Trends[[#This Row],[Views]]</f>
        <v>0.17304338493735075</v>
      </c>
      <c r="N1497" s="1" t="s">
        <v>22</v>
      </c>
      <c r="O1497" s="4">
        <f t="shared" si="23"/>
        <v>0</v>
      </c>
    </row>
    <row r="1498" spans="1:15" hidden="1">
      <c r="A1498" s="1" t="s">
        <v>1538</v>
      </c>
      <c r="B1498" s="2">
        <v>44712</v>
      </c>
      <c r="C1498" s="13" t="str">
        <f>TEXT(bbdd_Social_Media_Trends[[#This Row],[Post_Date]],"aaaa-mm")</f>
        <v>2022-05</v>
      </c>
      <c r="D1498" s="1" t="s">
        <v>18</v>
      </c>
      <c r="E1498" s="1" t="s">
        <v>13</v>
      </c>
      <c r="F1498" s="1" t="s">
        <v>32</v>
      </c>
      <c r="G1498" s="1" t="s">
        <v>44</v>
      </c>
      <c r="H1498">
        <v>735519</v>
      </c>
      <c r="I1498">
        <v>381334</v>
      </c>
      <c r="J1498">
        <v>90166</v>
      </c>
      <c r="K1498">
        <v>35476</v>
      </c>
      <c r="L1498">
        <f>bbdd_Social_Media_Trends[[#This Row],[Likes]]+bbdd_Social_Media_Trends[[#This Row],[Shares]]+bbdd_Social_Media_Trends[[#This Row],[Comments]]</f>
        <v>506976</v>
      </c>
      <c r="M1498">
        <f>bbdd_Social_Media_Trends[[#This Row],[Interactions]]/bbdd_Social_Media_Trends[[#This Row],[Views]]</f>
        <v>0.68927655165944046</v>
      </c>
      <c r="N1498" s="1" t="s">
        <v>22</v>
      </c>
      <c r="O1498" s="4">
        <f t="shared" si="23"/>
        <v>0</v>
      </c>
    </row>
    <row r="1499" spans="1:15" hidden="1">
      <c r="A1499" s="1" t="s">
        <v>1539</v>
      </c>
      <c r="B1499" s="2">
        <v>44875</v>
      </c>
      <c r="C1499" s="13" t="str">
        <f>TEXT(bbdd_Social_Media_Trends[[#This Row],[Post_Date]],"aaaa-mm")</f>
        <v>2022-11</v>
      </c>
      <c r="D1499" s="1" t="s">
        <v>12</v>
      </c>
      <c r="E1499" s="1" t="s">
        <v>31</v>
      </c>
      <c r="F1499" s="1" t="s">
        <v>32</v>
      </c>
      <c r="G1499" s="1" t="s">
        <v>25</v>
      </c>
      <c r="H1499">
        <v>515113</v>
      </c>
      <c r="I1499">
        <v>69782</v>
      </c>
      <c r="J1499">
        <v>39001</v>
      </c>
      <c r="K1499">
        <v>16271</v>
      </c>
      <c r="L1499">
        <f>bbdd_Social_Media_Trends[[#This Row],[Likes]]+bbdd_Social_Media_Trends[[#This Row],[Shares]]+bbdd_Social_Media_Trends[[#This Row],[Comments]]</f>
        <v>125054</v>
      </c>
      <c r="M1499">
        <f>bbdd_Social_Media_Trends[[#This Row],[Interactions]]/bbdd_Social_Media_Trends[[#This Row],[Views]]</f>
        <v>0.24277003298305419</v>
      </c>
      <c r="N1499" s="1" t="s">
        <v>29</v>
      </c>
      <c r="O1499" s="4">
        <f t="shared" si="23"/>
        <v>0</v>
      </c>
    </row>
    <row r="1500" spans="1:15" hidden="1">
      <c r="A1500" s="1" t="s">
        <v>1540</v>
      </c>
      <c r="B1500" s="2">
        <v>44898</v>
      </c>
      <c r="C1500" s="13" t="str">
        <f>TEXT(bbdd_Social_Media_Trends[[#This Row],[Post_Date]],"aaaa-mm")</f>
        <v>2022-12</v>
      </c>
      <c r="D1500" s="1" t="s">
        <v>12</v>
      </c>
      <c r="E1500" s="1" t="s">
        <v>46</v>
      </c>
      <c r="F1500" s="1" t="s">
        <v>20</v>
      </c>
      <c r="G1500" s="1" t="s">
        <v>44</v>
      </c>
      <c r="H1500">
        <v>4632593</v>
      </c>
      <c r="I1500">
        <v>82688</v>
      </c>
      <c r="J1500">
        <v>35928</v>
      </c>
      <c r="K1500">
        <v>8999</v>
      </c>
      <c r="L1500">
        <f>bbdd_Social_Media_Trends[[#This Row],[Likes]]+bbdd_Social_Media_Trends[[#This Row],[Shares]]+bbdd_Social_Media_Trends[[#This Row],[Comments]]</f>
        <v>127615</v>
      </c>
      <c r="M1500">
        <f>bbdd_Social_Media_Trends[[#This Row],[Interactions]]/bbdd_Social_Media_Trends[[#This Row],[Views]]</f>
        <v>2.7547207363133347E-2</v>
      </c>
      <c r="N1500" s="1" t="s">
        <v>22</v>
      </c>
      <c r="O1500" s="4">
        <f t="shared" si="23"/>
        <v>0</v>
      </c>
    </row>
    <row r="1501" spans="1:15">
      <c r="A1501" s="1" t="s">
        <v>1541</v>
      </c>
      <c r="B1501" s="2">
        <v>45062</v>
      </c>
      <c r="C1501" s="13" t="str">
        <f>TEXT(bbdd_Social_Media_Trends[[#This Row],[Post_Date]],"aaaa-mm")</f>
        <v>2023-05</v>
      </c>
      <c r="D1501" s="1" t="s">
        <v>27</v>
      </c>
      <c r="E1501" s="1" t="s">
        <v>19</v>
      </c>
      <c r="F1501" s="1" t="s">
        <v>20</v>
      </c>
      <c r="G1501" s="1" t="s">
        <v>60</v>
      </c>
      <c r="H1501">
        <v>1763821</v>
      </c>
      <c r="I1501">
        <v>229796</v>
      </c>
      <c r="J1501">
        <v>94518</v>
      </c>
      <c r="K1501">
        <v>13069</v>
      </c>
      <c r="L1501">
        <f>bbdd_Social_Media_Trends[[#This Row],[Likes]]+bbdd_Social_Media_Trends[[#This Row],[Shares]]+bbdd_Social_Media_Trends[[#This Row],[Comments]]</f>
        <v>337383</v>
      </c>
      <c r="M1501">
        <f>bbdd_Social_Media_Trends[[#This Row],[Interactions]]/bbdd_Social_Media_Trends[[#This Row],[Views]]</f>
        <v>0.19127961397443391</v>
      </c>
      <c r="N1501" s="1" t="s">
        <v>22</v>
      </c>
      <c r="O1501" s="4">
        <f t="shared" si="23"/>
        <v>0</v>
      </c>
    </row>
    <row r="1502" spans="1:15">
      <c r="A1502" s="1" t="s">
        <v>1542</v>
      </c>
      <c r="B1502" s="2">
        <v>45189</v>
      </c>
      <c r="C1502" s="13" t="str">
        <f>TEXT(bbdd_Social_Media_Trends[[#This Row],[Post_Date]],"aaaa-mm")</f>
        <v>2023-09</v>
      </c>
      <c r="D1502" s="1" t="s">
        <v>27</v>
      </c>
      <c r="E1502" s="1" t="s">
        <v>57</v>
      </c>
      <c r="F1502" s="1" t="s">
        <v>36</v>
      </c>
      <c r="G1502" s="1" t="s">
        <v>60</v>
      </c>
      <c r="H1502">
        <v>2579953</v>
      </c>
      <c r="I1502">
        <v>129665</v>
      </c>
      <c r="J1502">
        <v>13366</v>
      </c>
      <c r="K1502">
        <v>22743</v>
      </c>
      <c r="L1502">
        <f>bbdd_Social_Media_Trends[[#This Row],[Likes]]+bbdd_Social_Media_Trends[[#This Row],[Shares]]+bbdd_Social_Media_Trends[[#This Row],[Comments]]</f>
        <v>165774</v>
      </c>
      <c r="M1502">
        <f>bbdd_Social_Media_Trends[[#This Row],[Interactions]]/bbdd_Social_Media_Trends[[#This Row],[Views]]</f>
        <v>6.4254658902700934E-2</v>
      </c>
      <c r="N1502" s="1" t="s">
        <v>29</v>
      </c>
      <c r="O1502" s="4">
        <f t="shared" si="23"/>
        <v>0</v>
      </c>
    </row>
    <row r="1503" spans="1:15" hidden="1">
      <c r="A1503" s="1" t="s">
        <v>1543</v>
      </c>
      <c r="B1503" s="2">
        <v>45275</v>
      </c>
      <c r="C1503" s="13" t="str">
        <f>TEXT(bbdd_Social_Media_Trends[[#This Row],[Post_Date]],"aaaa-mm")</f>
        <v>2023-12</v>
      </c>
      <c r="D1503" s="1" t="s">
        <v>18</v>
      </c>
      <c r="E1503" s="1" t="s">
        <v>35</v>
      </c>
      <c r="F1503" s="1" t="s">
        <v>14</v>
      </c>
      <c r="G1503" s="1" t="s">
        <v>50</v>
      </c>
      <c r="H1503">
        <v>3239663</v>
      </c>
      <c r="I1503">
        <v>288436</v>
      </c>
      <c r="J1503">
        <v>94297</v>
      </c>
      <c r="K1503">
        <v>5399</v>
      </c>
      <c r="L1503">
        <f>bbdd_Social_Media_Trends[[#This Row],[Likes]]+bbdd_Social_Media_Trends[[#This Row],[Shares]]+bbdd_Social_Media_Trends[[#This Row],[Comments]]</f>
        <v>388132</v>
      </c>
      <c r="M1503">
        <f>bbdd_Social_Media_Trends[[#This Row],[Interactions]]/bbdd_Social_Media_Trends[[#This Row],[Views]]</f>
        <v>0.11980628849358714</v>
      </c>
      <c r="N1503" s="1" t="s">
        <v>16</v>
      </c>
      <c r="O1503" s="4">
        <f t="shared" si="23"/>
        <v>0</v>
      </c>
    </row>
    <row r="1504" spans="1:15" hidden="1">
      <c r="A1504" s="1" t="s">
        <v>1544</v>
      </c>
      <c r="B1504" s="2">
        <v>45166</v>
      </c>
      <c r="C1504" s="13" t="str">
        <f>TEXT(bbdd_Social_Media_Trends[[#This Row],[Post_Date]],"aaaa-mm")</f>
        <v>2023-08</v>
      </c>
      <c r="D1504" s="1" t="s">
        <v>12</v>
      </c>
      <c r="E1504" s="1" t="s">
        <v>19</v>
      </c>
      <c r="F1504" s="1" t="s">
        <v>41</v>
      </c>
      <c r="G1504" s="1" t="s">
        <v>25</v>
      </c>
      <c r="H1504">
        <v>2768113</v>
      </c>
      <c r="I1504">
        <v>444617</v>
      </c>
      <c r="J1504">
        <v>75286</v>
      </c>
      <c r="K1504">
        <v>49358</v>
      </c>
      <c r="L1504">
        <f>bbdd_Social_Media_Trends[[#This Row],[Likes]]+bbdd_Social_Media_Trends[[#This Row],[Shares]]+bbdd_Social_Media_Trends[[#This Row],[Comments]]</f>
        <v>569261</v>
      </c>
      <c r="M1504">
        <f>bbdd_Social_Media_Trends[[#This Row],[Interactions]]/bbdd_Social_Media_Trends[[#This Row],[Views]]</f>
        <v>0.20564948034997127</v>
      </c>
      <c r="N1504" s="1" t="s">
        <v>29</v>
      </c>
      <c r="O1504" s="4">
        <f t="shared" si="23"/>
        <v>0</v>
      </c>
    </row>
    <row r="1505" spans="1:15" hidden="1">
      <c r="A1505" s="1" t="s">
        <v>1545</v>
      </c>
      <c r="B1505" s="2">
        <v>44796</v>
      </c>
      <c r="C1505" s="13" t="str">
        <f>TEXT(bbdd_Social_Media_Trends[[#This Row],[Post_Date]],"aaaa-mm")</f>
        <v>2022-08</v>
      </c>
      <c r="D1505" s="1" t="s">
        <v>24</v>
      </c>
      <c r="E1505" s="1" t="s">
        <v>39</v>
      </c>
      <c r="F1505" s="1" t="s">
        <v>20</v>
      </c>
      <c r="G1505" s="1" t="s">
        <v>60</v>
      </c>
      <c r="H1505">
        <v>829927</v>
      </c>
      <c r="I1505">
        <v>186967</v>
      </c>
      <c r="J1505">
        <v>80175</v>
      </c>
      <c r="K1505">
        <v>49580</v>
      </c>
      <c r="L1505">
        <f>bbdd_Social_Media_Trends[[#This Row],[Likes]]+bbdd_Social_Media_Trends[[#This Row],[Shares]]+bbdd_Social_Media_Trends[[#This Row],[Comments]]</f>
        <v>316722</v>
      </c>
      <c r="M1505">
        <f>bbdd_Social_Media_Trends[[#This Row],[Interactions]]/bbdd_Social_Media_Trends[[#This Row],[Views]]</f>
        <v>0.38162633581025801</v>
      </c>
      <c r="N1505" s="1" t="s">
        <v>16</v>
      </c>
      <c r="O1505" s="4">
        <f t="shared" si="23"/>
        <v>0</v>
      </c>
    </row>
    <row r="1506" spans="1:15" hidden="1">
      <c r="A1506" s="1" t="s">
        <v>1546</v>
      </c>
      <c r="B1506" s="2">
        <v>45223</v>
      </c>
      <c r="C1506" s="13" t="str">
        <f>TEXT(bbdd_Social_Media_Trends[[#This Row],[Post_Date]],"aaaa-mm")</f>
        <v>2023-10</v>
      </c>
      <c r="D1506" s="1" t="s">
        <v>18</v>
      </c>
      <c r="E1506" s="1" t="s">
        <v>39</v>
      </c>
      <c r="F1506" s="1" t="s">
        <v>47</v>
      </c>
      <c r="G1506" s="1" t="s">
        <v>60</v>
      </c>
      <c r="H1506">
        <v>4631785</v>
      </c>
      <c r="I1506">
        <v>399114</v>
      </c>
      <c r="J1506">
        <v>43028</v>
      </c>
      <c r="K1506">
        <v>19189</v>
      </c>
      <c r="L1506">
        <f>bbdd_Social_Media_Trends[[#This Row],[Likes]]+bbdd_Social_Media_Trends[[#This Row],[Shares]]+bbdd_Social_Media_Trends[[#This Row],[Comments]]</f>
        <v>461331</v>
      </c>
      <c r="M1506">
        <f>bbdd_Social_Media_Trends[[#This Row],[Interactions]]/bbdd_Social_Media_Trends[[#This Row],[Views]]</f>
        <v>9.9601125699919149E-2</v>
      </c>
      <c r="N1506" s="1" t="s">
        <v>16</v>
      </c>
      <c r="O1506" s="4">
        <f t="shared" si="23"/>
        <v>0</v>
      </c>
    </row>
    <row r="1507" spans="1:15" hidden="1">
      <c r="A1507" s="1" t="s">
        <v>1547</v>
      </c>
      <c r="B1507" s="2">
        <v>45017</v>
      </c>
      <c r="C1507" s="13" t="str">
        <f>TEXT(bbdd_Social_Media_Trends[[#This Row],[Post_Date]],"aaaa-mm")</f>
        <v>2023-04</v>
      </c>
      <c r="D1507" s="1" t="s">
        <v>18</v>
      </c>
      <c r="E1507" s="1" t="s">
        <v>19</v>
      </c>
      <c r="F1507" s="1" t="s">
        <v>36</v>
      </c>
      <c r="G1507" s="1" t="s">
        <v>50</v>
      </c>
      <c r="H1507">
        <v>3923269</v>
      </c>
      <c r="I1507">
        <v>38803</v>
      </c>
      <c r="J1507">
        <v>3269</v>
      </c>
      <c r="K1507">
        <v>25920</v>
      </c>
      <c r="L1507">
        <f>bbdd_Social_Media_Trends[[#This Row],[Likes]]+bbdd_Social_Media_Trends[[#This Row],[Shares]]+bbdd_Social_Media_Trends[[#This Row],[Comments]]</f>
        <v>67992</v>
      </c>
      <c r="M1507">
        <f>bbdd_Social_Media_Trends[[#This Row],[Interactions]]/bbdd_Social_Media_Trends[[#This Row],[Views]]</f>
        <v>1.733044560543771E-2</v>
      </c>
      <c r="N1507" s="1" t="s">
        <v>16</v>
      </c>
      <c r="O1507" s="4">
        <f t="shared" si="23"/>
        <v>0</v>
      </c>
    </row>
    <row r="1508" spans="1:15" hidden="1">
      <c r="A1508" s="1" t="s">
        <v>1548</v>
      </c>
      <c r="B1508" s="2">
        <v>44816</v>
      </c>
      <c r="C1508" s="13" t="str">
        <f>TEXT(bbdd_Social_Media_Trends[[#This Row],[Post_Date]],"aaaa-mm")</f>
        <v>2022-09</v>
      </c>
      <c r="D1508" s="1" t="s">
        <v>18</v>
      </c>
      <c r="E1508" s="1" t="s">
        <v>35</v>
      </c>
      <c r="F1508" s="1" t="s">
        <v>36</v>
      </c>
      <c r="G1508" s="1" t="s">
        <v>44</v>
      </c>
      <c r="H1508">
        <v>1684045</v>
      </c>
      <c r="I1508">
        <v>237632</v>
      </c>
      <c r="J1508">
        <v>16203</v>
      </c>
      <c r="K1508">
        <v>33795</v>
      </c>
      <c r="L1508">
        <f>bbdd_Social_Media_Trends[[#This Row],[Likes]]+bbdd_Social_Media_Trends[[#This Row],[Shares]]+bbdd_Social_Media_Trends[[#This Row],[Comments]]</f>
        <v>287630</v>
      </c>
      <c r="M1508">
        <f>bbdd_Social_Media_Trends[[#This Row],[Interactions]]/bbdd_Social_Media_Trends[[#This Row],[Views]]</f>
        <v>0.17079709865235193</v>
      </c>
      <c r="N1508" s="1" t="s">
        <v>29</v>
      </c>
      <c r="O1508" s="4">
        <f t="shared" si="23"/>
        <v>0</v>
      </c>
    </row>
    <row r="1509" spans="1:15" hidden="1">
      <c r="A1509" s="1" t="s">
        <v>1549</v>
      </c>
      <c r="B1509" s="2">
        <v>44709</v>
      </c>
      <c r="C1509" s="13" t="str">
        <f>TEXT(bbdd_Social_Media_Trends[[#This Row],[Post_Date]],"aaaa-mm")</f>
        <v>2022-05</v>
      </c>
      <c r="D1509" s="1" t="s">
        <v>12</v>
      </c>
      <c r="E1509" s="1" t="s">
        <v>52</v>
      </c>
      <c r="F1509" s="1" t="s">
        <v>32</v>
      </c>
      <c r="G1509" s="1" t="s">
        <v>25</v>
      </c>
      <c r="H1509">
        <v>4473700</v>
      </c>
      <c r="I1509">
        <v>15777</v>
      </c>
      <c r="J1509">
        <v>85487</v>
      </c>
      <c r="K1509">
        <v>15204</v>
      </c>
      <c r="L1509">
        <f>bbdd_Social_Media_Trends[[#This Row],[Likes]]+bbdd_Social_Media_Trends[[#This Row],[Shares]]+bbdd_Social_Media_Trends[[#This Row],[Comments]]</f>
        <v>116468</v>
      </c>
      <c r="M1509">
        <f>bbdd_Social_Media_Trends[[#This Row],[Interactions]]/bbdd_Social_Media_Trends[[#This Row],[Views]]</f>
        <v>2.6033931644947137E-2</v>
      </c>
      <c r="N1509" s="1" t="s">
        <v>16</v>
      </c>
      <c r="O1509" s="4">
        <f t="shared" si="23"/>
        <v>0</v>
      </c>
    </row>
    <row r="1510" spans="1:15">
      <c r="A1510" s="1" t="s">
        <v>1550</v>
      </c>
      <c r="B1510" s="2">
        <v>44598</v>
      </c>
      <c r="C1510" s="13" t="str">
        <f>TEXT(bbdd_Social_Media_Trends[[#This Row],[Post_Date]],"aaaa-mm")</f>
        <v>2022-02</v>
      </c>
      <c r="D1510" s="1" t="s">
        <v>27</v>
      </c>
      <c r="E1510" s="1" t="s">
        <v>52</v>
      </c>
      <c r="F1510" s="1" t="s">
        <v>41</v>
      </c>
      <c r="G1510" s="1" t="s">
        <v>15</v>
      </c>
      <c r="H1510">
        <v>3822229</v>
      </c>
      <c r="I1510">
        <v>385332</v>
      </c>
      <c r="J1510">
        <v>48139</v>
      </c>
      <c r="K1510">
        <v>6985</v>
      </c>
      <c r="L1510">
        <f>bbdd_Social_Media_Trends[[#This Row],[Likes]]+bbdd_Social_Media_Trends[[#This Row],[Shares]]+bbdd_Social_Media_Trends[[#This Row],[Comments]]</f>
        <v>440456</v>
      </c>
      <c r="M1510">
        <f>bbdd_Social_Media_Trends[[#This Row],[Interactions]]/bbdd_Social_Media_Trends[[#This Row],[Views]]</f>
        <v>0.1152353770535465</v>
      </c>
      <c r="N1510" s="1" t="s">
        <v>29</v>
      </c>
      <c r="O1510" s="4">
        <f t="shared" si="23"/>
        <v>0</v>
      </c>
    </row>
    <row r="1511" spans="1:15" hidden="1">
      <c r="A1511" s="1" t="s">
        <v>1551</v>
      </c>
      <c r="B1511" s="2">
        <v>45005</v>
      </c>
      <c r="C1511" s="13" t="str">
        <f>TEXT(bbdd_Social_Media_Trends[[#This Row],[Post_Date]],"aaaa-mm")</f>
        <v>2023-03</v>
      </c>
      <c r="D1511" s="1" t="s">
        <v>24</v>
      </c>
      <c r="E1511" s="1" t="s">
        <v>52</v>
      </c>
      <c r="F1511" s="1" t="s">
        <v>36</v>
      </c>
      <c r="G1511" s="1" t="s">
        <v>28</v>
      </c>
      <c r="H1511">
        <v>4253475</v>
      </c>
      <c r="I1511">
        <v>394052</v>
      </c>
      <c r="J1511">
        <v>7337</v>
      </c>
      <c r="K1511">
        <v>4553</v>
      </c>
      <c r="L1511">
        <f>bbdd_Social_Media_Trends[[#This Row],[Likes]]+bbdd_Social_Media_Trends[[#This Row],[Shares]]+bbdd_Social_Media_Trends[[#This Row],[Comments]]</f>
        <v>405942</v>
      </c>
      <c r="M1511">
        <f>bbdd_Social_Media_Trends[[#This Row],[Interactions]]/bbdd_Social_Media_Trends[[#This Row],[Views]]</f>
        <v>9.5437730326380199E-2</v>
      </c>
      <c r="N1511" s="1" t="s">
        <v>16</v>
      </c>
      <c r="O1511" s="4">
        <f t="shared" si="23"/>
        <v>0</v>
      </c>
    </row>
    <row r="1512" spans="1:15">
      <c r="A1512" s="1" t="s">
        <v>1552</v>
      </c>
      <c r="B1512" s="2">
        <v>45235</v>
      </c>
      <c r="C1512" s="13" t="str">
        <f>TEXT(bbdd_Social_Media_Trends[[#This Row],[Post_Date]],"aaaa-mm")</f>
        <v>2023-11</v>
      </c>
      <c r="D1512" s="1" t="s">
        <v>27</v>
      </c>
      <c r="E1512" s="1" t="s">
        <v>59</v>
      </c>
      <c r="F1512" s="1" t="s">
        <v>36</v>
      </c>
      <c r="G1512" s="1" t="s">
        <v>37</v>
      </c>
      <c r="H1512">
        <v>2829354</v>
      </c>
      <c r="I1512">
        <v>130736</v>
      </c>
      <c r="J1512">
        <v>42112</v>
      </c>
      <c r="K1512">
        <v>46374</v>
      </c>
      <c r="L1512">
        <f>bbdd_Social_Media_Trends[[#This Row],[Likes]]+bbdd_Social_Media_Trends[[#This Row],[Shares]]+bbdd_Social_Media_Trends[[#This Row],[Comments]]</f>
        <v>219222</v>
      </c>
      <c r="M1512">
        <f>bbdd_Social_Media_Trends[[#This Row],[Interactions]]/bbdd_Social_Media_Trends[[#This Row],[Views]]</f>
        <v>7.7481290782277515E-2</v>
      </c>
      <c r="N1512" s="1" t="s">
        <v>22</v>
      </c>
      <c r="O1512" s="4">
        <f t="shared" si="23"/>
        <v>0</v>
      </c>
    </row>
    <row r="1513" spans="1:15" hidden="1">
      <c r="A1513" s="1" t="s">
        <v>1553</v>
      </c>
      <c r="B1513" s="2">
        <v>44986</v>
      </c>
      <c r="C1513" s="13" t="str">
        <f>TEXT(bbdd_Social_Media_Trends[[#This Row],[Post_Date]],"aaaa-mm")</f>
        <v>2023-03</v>
      </c>
      <c r="D1513" s="1" t="s">
        <v>24</v>
      </c>
      <c r="E1513" s="1" t="s">
        <v>46</v>
      </c>
      <c r="F1513" s="1" t="s">
        <v>36</v>
      </c>
      <c r="G1513" s="1" t="s">
        <v>37</v>
      </c>
      <c r="H1513">
        <v>4577129</v>
      </c>
      <c r="I1513">
        <v>120208</v>
      </c>
      <c r="J1513">
        <v>84673</v>
      </c>
      <c r="K1513">
        <v>8875</v>
      </c>
      <c r="L1513">
        <f>bbdd_Social_Media_Trends[[#This Row],[Likes]]+bbdd_Social_Media_Trends[[#This Row],[Shares]]+bbdd_Social_Media_Trends[[#This Row],[Comments]]</f>
        <v>213756</v>
      </c>
      <c r="M1513">
        <f>bbdd_Social_Media_Trends[[#This Row],[Interactions]]/bbdd_Social_Media_Trends[[#This Row],[Views]]</f>
        <v>4.6700890449012905E-2</v>
      </c>
      <c r="N1513" s="1" t="s">
        <v>16</v>
      </c>
      <c r="O1513" s="4">
        <f t="shared" si="23"/>
        <v>0</v>
      </c>
    </row>
    <row r="1514" spans="1:15">
      <c r="A1514" s="1" t="s">
        <v>1554</v>
      </c>
      <c r="B1514" s="2">
        <v>45234</v>
      </c>
      <c r="C1514" s="13" t="str">
        <f>TEXT(bbdd_Social_Media_Trends[[#This Row],[Post_Date]],"aaaa-mm")</f>
        <v>2023-11</v>
      </c>
      <c r="D1514" s="1" t="s">
        <v>27</v>
      </c>
      <c r="E1514" s="1" t="s">
        <v>35</v>
      </c>
      <c r="F1514" s="1" t="s">
        <v>14</v>
      </c>
      <c r="G1514" s="1" t="s">
        <v>15</v>
      </c>
      <c r="H1514">
        <v>1194963</v>
      </c>
      <c r="I1514">
        <v>103244</v>
      </c>
      <c r="J1514">
        <v>46147</v>
      </c>
      <c r="K1514">
        <v>35429</v>
      </c>
      <c r="L1514">
        <f>bbdd_Social_Media_Trends[[#This Row],[Likes]]+bbdd_Social_Media_Trends[[#This Row],[Shares]]+bbdd_Social_Media_Trends[[#This Row],[Comments]]</f>
        <v>184820</v>
      </c>
      <c r="M1514">
        <f>bbdd_Social_Media_Trends[[#This Row],[Interactions]]/bbdd_Social_Media_Trends[[#This Row],[Views]]</f>
        <v>0.15466587668404796</v>
      </c>
      <c r="N1514" s="1" t="s">
        <v>16</v>
      </c>
      <c r="O1514" s="4">
        <f t="shared" si="23"/>
        <v>0</v>
      </c>
    </row>
    <row r="1515" spans="1:15" hidden="1">
      <c r="A1515" s="1" t="s">
        <v>1555</v>
      </c>
      <c r="B1515" s="2">
        <v>45225</v>
      </c>
      <c r="C1515" s="13" t="str">
        <f>TEXT(bbdd_Social_Media_Trends[[#This Row],[Post_Date]],"aaaa-mm")</f>
        <v>2023-10</v>
      </c>
      <c r="D1515" s="1" t="s">
        <v>18</v>
      </c>
      <c r="E1515" s="1" t="s">
        <v>39</v>
      </c>
      <c r="F1515" s="1" t="s">
        <v>32</v>
      </c>
      <c r="G1515" s="1" t="s">
        <v>50</v>
      </c>
      <c r="H1515">
        <v>18259</v>
      </c>
      <c r="I1515">
        <v>325660</v>
      </c>
      <c r="J1515">
        <v>50504</v>
      </c>
      <c r="K1515">
        <v>27761</v>
      </c>
      <c r="L1515">
        <f>bbdd_Social_Media_Trends[[#This Row],[Likes]]+bbdd_Social_Media_Trends[[#This Row],[Shares]]+bbdd_Social_Media_Trends[[#This Row],[Comments]]</f>
        <v>403925</v>
      </c>
      <c r="M1515">
        <f>bbdd_Social_Media_Trends[[#This Row],[Interactions]]/bbdd_Social_Media_Trends[[#This Row],[Views]]</f>
        <v>22.121967249027875</v>
      </c>
      <c r="N1515" s="1" t="s">
        <v>29</v>
      </c>
      <c r="O1515" s="4">
        <f t="shared" si="23"/>
        <v>0</v>
      </c>
    </row>
    <row r="1516" spans="1:15" hidden="1">
      <c r="A1516" s="1" t="s">
        <v>1556</v>
      </c>
      <c r="B1516" s="2">
        <v>44644</v>
      </c>
      <c r="C1516" s="13" t="str">
        <f>TEXT(bbdd_Social_Media_Trends[[#This Row],[Post_Date]],"aaaa-mm")</f>
        <v>2022-03</v>
      </c>
      <c r="D1516" s="1" t="s">
        <v>24</v>
      </c>
      <c r="E1516" s="1" t="s">
        <v>19</v>
      </c>
      <c r="F1516" s="1" t="s">
        <v>32</v>
      </c>
      <c r="G1516" s="1" t="s">
        <v>25</v>
      </c>
      <c r="H1516">
        <v>4558750</v>
      </c>
      <c r="I1516">
        <v>161524</v>
      </c>
      <c r="J1516">
        <v>66774</v>
      </c>
      <c r="K1516">
        <v>20755</v>
      </c>
      <c r="L1516">
        <f>bbdd_Social_Media_Trends[[#This Row],[Likes]]+bbdd_Social_Media_Trends[[#This Row],[Shares]]+bbdd_Social_Media_Trends[[#This Row],[Comments]]</f>
        <v>249053</v>
      </c>
      <c r="M1516">
        <f>bbdd_Social_Media_Trends[[#This Row],[Interactions]]/bbdd_Social_Media_Trends[[#This Row],[Views]]</f>
        <v>5.4631861804222651E-2</v>
      </c>
      <c r="N1516" s="1" t="s">
        <v>16</v>
      </c>
      <c r="O1516" s="4">
        <f t="shared" si="23"/>
        <v>0</v>
      </c>
    </row>
    <row r="1517" spans="1:15">
      <c r="A1517" s="1" t="s">
        <v>1557</v>
      </c>
      <c r="B1517" s="2">
        <v>44999</v>
      </c>
      <c r="C1517" s="13" t="str">
        <f>TEXT(bbdd_Social_Media_Trends[[#This Row],[Post_Date]],"aaaa-mm")</f>
        <v>2023-03</v>
      </c>
      <c r="D1517" s="1" t="s">
        <v>27</v>
      </c>
      <c r="E1517" s="1" t="s">
        <v>57</v>
      </c>
      <c r="F1517" s="1" t="s">
        <v>41</v>
      </c>
      <c r="G1517" s="1" t="s">
        <v>60</v>
      </c>
      <c r="H1517">
        <v>2624457</v>
      </c>
      <c r="I1517">
        <v>270811</v>
      </c>
      <c r="J1517">
        <v>8063</v>
      </c>
      <c r="K1517">
        <v>43610</v>
      </c>
      <c r="L1517">
        <f>bbdd_Social_Media_Trends[[#This Row],[Likes]]+bbdd_Social_Media_Trends[[#This Row],[Shares]]+bbdd_Social_Media_Trends[[#This Row],[Comments]]</f>
        <v>322484</v>
      </c>
      <c r="M1517">
        <f>bbdd_Social_Media_Trends[[#This Row],[Interactions]]/bbdd_Social_Media_Trends[[#This Row],[Views]]</f>
        <v>0.12287646549362402</v>
      </c>
      <c r="N1517" s="1" t="s">
        <v>22</v>
      </c>
      <c r="O1517" s="4">
        <f t="shared" si="23"/>
        <v>0</v>
      </c>
    </row>
    <row r="1518" spans="1:15">
      <c r="A1518" s="1" t="s">
        <v>1558</v>
      </c>
      <c r="B1518" s="2">
        <v>45260</v>
      </c>
      <c r="C1518" s="13" t="str">
        <f>TEXT(bbdd_Social_Media_Trends[[#This Row],[Post_Date]],"aaaa-mm")</f>
        <v>2023-11</v>
      </c>
      <c r="D1518" s="1" t="s">
        <v>27</v>
      </c>
      <c r="E1518" s="1" t="s">
        <v>39</v>
      </c>
      <c r="F1518" s="1" t="s">
        <v>14</v>
      </c>
      <c r="G1518" s="1" t="s">
        <v>15</v>
      </c>
      <c r="H1518">
        <v>3810909</v>
      </c>
      <c r="I1518">
        <v>73215</v>
      </c>
      <c r="J1518">
        <v>60036</v>
      </c>
      <c r="K1518">
        <v>6135</v>
      </c>
      <c r="L1518">
        <f>bbdd_Social_Media_Trends[[#This Row],[Likes]]+bbdd_Social_Media_Trends[[#This Row],[Shares]]+bbdd_Social_Media_Trends[[#This Row],[Comments]]</f>
        <v>139386</v>
      </c>
      <c r="M1518">
        <f>bbdd_Social_Media_Trends[[#This Row],[Interactions]]/bbdd_Social_Media_Trends[[#This Row],[Views]]</f>
        <v>3.6575525681668074E-2</v>
      </c>
      <c r="N1518" s="1" t="s">
        <v>16</v>
      </c>
      <c r="O1518" s="4">
        <f t="shared" si="23"/>
        <v>0</v>
      </c>
    </row>
    <row r="1519" spans="1:15" hidden="1">
      <c r="A1519" s="1" t="s">
        <v>1559</v>
      </c>
      <c r="B1519" s="2">
        <v>44767</v>
      </c>
      <c r="C1519" s="13" t="str">
        <f>TEXT(bbdd_Social_Media_Trends[[#This Row],[Post_Date]],"aaaa-mm")</f>
        <v>2022-07</v>
      </c>
      <c r="D1519" s="1" t="s">
        <v>18</v>
      </c>
      <c r="E1519" s="1" t="s">
        <v>57</v>
      </c>
      <c r="F1519" s="1" t="s">
        <v>20</v>
      </c>
      <c r="G1519" s="1" t="s">
        <v>25</v>
      </c>
      <c r="H1519">
        <v>2804201</v>
      </c>
      <c r="I1519">
        <v>214403</v>
      </c>
      <c r="J1519">
        <v>58405</v>
      </c>
      <c r="K1519">
        <v>45421</v>
      </c>
      <c r="L1519">
        <f>bbdd_Social_Media_Trends[[#This Row],[Likes]]+bbdd_Social_Media_Trends[[#This Row],[Shares]]+bbdd_Social_Media_Trends[[#This Row],[Comments]]</f>
        <v>318229</v>
      </c>
      <c r="M1519">
        <f>bbdd_Social_Media_Trends[[#This Row],[Interactions]]/bbdd_Social_Media_Trends[[#This Row],[Views]]</f>
        <v>0.11348294933209138</v>
      </c>
      <c r="N1519" s="1" t="s">
        <v>16</v>
      </c>
      <c r="O1519" s="4">
        <f t="shared" si="23"/>
        <v>0</v>
      </c>
    </row>
    <row r="1520" spans="1:15" hidden="1">
      <c r="A1520" s="1" t="s">
        <v>1560</v>
      </c>
      <c r="B1520" s="2">
        <v>44774</v>
      </c>
      <c r="C1520" s="13" t="str">
        <f>TEXT(bbdd_Social_Media_Trends[[#This Row],[Post_Date]],"aaaa-mm")</f>
        <v>2022-08</v>
      </c>
      <c r="D1520" s="1" t="s">
        <v>12</v>
      </c>
      <c r="E1520" s="1" t="s">
        <v>31</v>
      </c>
      <c r="F1520" s="1" t="s">
        <v>36</v>
      </c>
      <c r="G1520" s="1" t="s">
        <v>37</v>
      </c>
      <c r="H1520">
        <v>296962</v>
      </c>
      <c r="I1520">
        <v>420882</v>
      </c>
      <c r="J1520">
        <v>50231</v>
      </c>
      <c r="K1520">
        <v>20919</v>
      </c>
      <c r="L1520">
        <f>bbdd_Social_Media_Trends[[#This Row],[Likes]]+bbdd_Social_Media_Trends[[#This Row],[Shares]]+bbdd_Social_Media_Trends[[#This Row],[Comments]]</f>
        <v>492032</v>
      </c>
      <c r="M1520">
        <f>bbdd_Social_Media_Trends[[#This Row],[Interactions]]/bbdd_Social_Media_Trends[[#This Row],[Views]]</f>
        <v>1.6568853927438527</v>
      </c>
      <c r="N1520" s="1" t="s">
        <v>29</v>
      </c>
      <c r="O1520" s="4">
        <f t="shared" si="23"/>
        <v>0</v>
      </c>
    </row>
    <row r="1521" spans="1:15" hidden="1">
      <c r="A1521" s="1" t="s">
        <v>1561</v>
      </c>
      <c r="B1521" s="2">
        <v>45015</v>
      </c>
      <c r="C1521" s="13" t="str">
        <f>TEXT(bbdd_Social_Media_Trends[[#This Row],[Post_Date]],"aaaa-mm")</f>
        <v>2023-03</v>
      </c>
      <c r="D1521" s="1" t="s">
        <v>12</v>
      </c>
      <c r="E1521" s="1" t="s">
        <v>13</v>
      </c>
      <c r="F1521" s="1" t="s">
        <v>47</v>
      </c>
      <c r="G1521" s="1" t="s">
        <v>50</v>
      </c>
      <c r="H1521">
        <v>3678271</v>
      </c>
      <c r="I1521">
        <v>388515</v>
      </c>
      <c r="J1521">
        <v>29923</v>
      </c>
      <c r="K1521">
        <v>39653</v>
      </c>
      <c r="L1521">
        <f>bbdd_Social_Media_Trends[[#This Row],[Likes]]+bbdd_Social_Media_Trends[[#This Row],[Shares]]+bbdd_Social_Media_Trends[[#This Row],[Comments]]</f>
        <v>458091</v>
      </c>
      <c r="M1521">
        <f>bbdd_Social_Media_Trends[[#This Row],[Interactions]]/bbdd_Social_Media_Trends[[#This Row],[Views]]</f>
        <v>0.12453976338339399</v>
      </c>
      <c r="N1521" s="1" t="s">
        <v>22</v>
      </c>
      <c r="O1521" s="4">
        <f t="shared" si="23"/>
        <v>0</v>
      </c>
    </row>
    <row r="1522" spans="1:15" hidden="1">
      <c r="A1522" s="1" t="s">
        <v>1562</v>
      </c>
      <c r="B1522" s="2">
        <v>44983</v>
      </c>
      <c r="C1522" s="13" t="str">
        <f>TEXT(bbdd_Social_Media_Trends[[#This Row],[Post_Date]],"aaaa-mm")</f>
        <v>2023-02</v>
      </c>
      <c r="D1522" s="1" t="s">
        <v>18</v>
      </c>
      <c r="E1522" s="1" t="s">
        <v>39</v>
      </c>
      <c r="F1522" s="1" t="s">
        <v>20</v>
      </c>
      <c r="G1522" s="1" t="s">
        <v>21</v>
      </c>
      <c r="H1522">
        <v>3433826</v>
      </c>
      <c r="I1522">
        <v>11737</v>
      </c>
      <c r="J1522">
        <v>47228</v>
      </c>
      <c r="K1522">
        <v>22379</v>
      </c>
      <c r="L1522">
        <f>bbdd_Social_Media_Trends[[#This Row],[Likes]]+bbdd_Social_Media_Trends[[#This Row],[Shares]]+bbdd_Social_Media_Trends[[#This Row],[Comments]]</f>
        <v>81344</v>
      </c>
      <c r="M1522">
        <f>bbdd_Social_Media_Trends[[#This Row],[Interactions]]/bbdd_Social_Media_Trends[[#This Row],[Views]]</f>
        <v>2.3689027923954213E-2</v>
      </c>
      <c r="N1522" s="1" t="s">
        <v>22</v>
      </c>
      <c r="O1522" s="4">
        <f t="shared" si="23"/>
        <v>0</v>
      </c>
    </row>
    <row r="1523" spans="1:15" hidden="1">
      <c r="A1523" s="1" t="s">
        <v>1563</v>
      </c>
      <c r="B1523" s="2">
        <v>45235</v>
      </c>
      <c r="C1523" s="13" t="str">
        <f>TEXT(bbdd_Social_Media_Trends[[#This Row],[Post_Date]],"aaaa-mm")</f>
        <v>2023-11</v>
      </c>
      <c r="D1523" s="1" t="s">
        <v>18</v>
      </c>
      <c r="E1523" s="1" t="s">
        <v>13</v>
      </c>
      <c r="F1523" s="1" t="s">
        <v>41</v>
      </c>
      <c r="G1523" s="1" t="s">
        <v>60</v>
      </c>
      <c r="H1523">
        <v>807398</v>
      </c>
      <c r="I1523">
        <v>175697</v>
      </c>
      <c r="J1523">
        <v>86610</v>
      </c>
      <c r="K1523">
        <v>31176</v>
      </c>
      <c r="L1523">
        <f>bbdd_Social_Media_Trends[[#This Row],[Likes]]+bbdd_Social_Media_Trends[[#This Row],[Shares]]+bbdd_Social_Media_Trends[[#This Row],[Comments]]</f>
        <v>293483</v>
      </c>
      <c r="M1523">
        <f>bbdd_Social_Media_Trends[[#This Row],[Interactions]]/bbdd_Social_Media_Trends[[#This Row],[Views]]</f>
        <v>0.36349235445220324</v>
      </c>
      <c r="N1523" s="1" t="s">
        <v>29</v>
      </c>
      <c r="O1523" s="4">
        <f t="shared" si="23"/>
        <v>0</v>
      </c>
    </row>
    <row r="1524" spans="1:15" hidden="1">
      <c r="A1524" s="1" t="s">
        <v>1564</v>
      </c>
      <c r="B1524" s="2">
        <v>45154</v>
      </c>
      <c r="C1524" s="13" t="str">
        <f>TEXT(bbdd_Social_Media_Trends[[#This Row],[Post_Date]],"aaaa-mm")</f>
        <v>2023-08</v>
      </c>
      <c r="D1524" s="1" t="s">
        <v>12</v>
      </c>
      <c r="E1524" s="1" t="s">
        <v>49</v>
      </c>
      <c r="F1524" s="1" t="s">
        <v>36</v>
      </c>
      <c r="G1524" s="1" t="s">
        <v>15</v>
      </c>
      <c r="H1524">
        <v>344152</v>
      </c>
      <c r="I1524">
        <v>155459</v>
      </c>
      <c r="J1524">
        <v>92731</v>
      </c>
      <c r="K1524">
        <v>12480</v>
      </c>
      <c r="L1524">
        <f>bbdd_Social_Media_Trends[[#This Row],[Likes]]+bbdd_Social_Media_Trends[[#This Row],[Shares]]+bbdd_Social_Media_Trends[[#This Row],[Comments]]</f>
        <v>260670</v>
      </c>
      <c r="M1524">
        <f>bbdd_Social_Media_Trends[[#This Row],[Interactions]]/bbdd_Social_Media_Trends[[#This Row],[Views]]</f>
        <v>0.75742695088216838</v>
      </c>
      <c r="N1524" s="1" t="s">
        <v>29</v>
      </c>
      <c r="O1524" s="4">
        <f t="shared" si="23"/>
        <v>0</v>
      </c>
    </row>
    <row r="1525" spans="1:15" hidden="1">
      <c r="A1525" s="1" t="s">
        <v>1565</v>
      </c>
      <c r="B1525" s="2">
        <v>44626</v>
      </c>
      <c r="C1525" s="13" t="str">
        <f>TEXT(bbdd_Social_Media_Trends[[#This Row],[Post_Date]],"aaaa-mm")</f>
        <v>2022-03</v>
      </c>
      <c r="D1525" s="1" t="s">
        <v>24</v>
      </c>
      <c r="E1525" s="1" t="s">
        <v>52</v>
      </c>
      <c r="F1525" s="1" t="s">
        <v>32</v>
      </c>
      <c r="G1525" s="1" t="s">
        <v>25</v>
      </c>
      <c r="H1525">
        <v>1595568</v>
      </c>
      <c r="I1525">
        <v>145000</v>
      </c>
      <c r="J1525">
        <v>70495</v>
      </c>
      <c r="K1525">
        <v>40154</v>
      </c>
      <c r="L1525">
        <f>bbdd_Social_Media_Trends[[#This Row],[Likes]]+bbdd_Social_Media_Trends[[#This Row],[Shares]]+bbdd_Social_Media_Trends[[#This Row],[Comments]]</f>
        <v>255649</v>
      </c>
      <c r="M1525">
        <f>bbdd_Social_Media_Trends[[#This Row],[Interactions]]/bbdd_Social_Media_Trends[[#This Row],[Views]]</f>
        <v>0.16022444671740721</v>
      </c>
      <c r="N1525" s="1" t="s">
        <v>29</v>
      </c>
      <c r="O1525" s="4">
        <f t="shared" si="23"/>
        <v>0</v>
      </c>
    </row>
    <row r="1526" spans="1:15">
      <c r="A1526" s="1" t="s">
        <v>1566</v>
      </c>
      <c r="B1526" s="2">
        <v>44887</v>
      </c>
      <c r="C1526" s="13" t="str">
        <f>TEXT(bbdd_Social_Media_Trends[[#This Row],[Post_Date]],"aaaa-mm")</f>
        <v>2022-11</v>
      </c>
      <c r="D1526" s="1" t="s">
        <v>27</v>
      </c>
      <c r="E1526" s="1" t="s">
        <v>52</v>
      </c>
      <c r="F1526" s="1" t="s">
        <v>47</v>
      </c>
      <c r="G1526" s="1" t="s">
        <v>21</v>
      </c>
      <c r="H1526">
        <v>2632783</v>
      </c>
      <c r="I1526">
        <v>220230</v>
      </c>
      <c r="J1526">
        <v>80297</v>
      </c>
      <c r="K1526">
        <v>29046</v>
      </c>
      <c r="L1526">
        <f>bbdd_Social_Media_Trends[[#This Row],[Likes]]+bbdd_Social_Media_Trends[[#This Row],[Shares]]+bbdd_Social_Media_Trends[[#This Row],[Comments]]</f>
        <v>329573</v>
      </c>
      <c r="M1526">
        <f>bbdd_Social_Media_Trends[[#This Row],[Interactions]]/bbdd_Social_Media_Trends[[#This Row],[Views]]</f>
        <v>0.1251804649300759</v>
      </c>
      <c r="N1526" s="1" t="s">
        <v>22</v>
      </c>
      <c r="O1526" s="4">
        <f t="shared" si="23"/>
        <v>0</v>
      </c>
    </row>
    <row r="1527" spans="1:15" hidden="1">
      <c r="A1527" s="1" t="s">
        <v>1567</v>
      </c>
      <c r="B1527" s="2">
        <v>45090</v>
      </c>
      <c r="C1527" s="13" t="str">
        <f>TEXT(bbdd_Social_Media_Trends[[#This Row],[Post_Date]],"aaaa-mm")</f>
        <v>2023-06</v>
      </c>
      <c r="D1527" s="1" t="s">
        <v>12</v>
      </c>
      <c r="E1527" s="1" t="s">
        <v>31</v>
      </c>
      <c r="F1527" s="1" t="s">
        <v>32</v>
      </c>
      <c r="G1527" s="1" t="s">
        <v>44</v>
      </c>
      <c r="H1527">
        <v>2252242</v>
      </c>
      <c r="I1527">
        <v>248785</v>
      </c>
      <c r="J1527">
        <v>7800</v>
      </c>
      <c r="K1527">
        <v>26183</v>
      </c>
      <c r="L1527">
        <f>bbdd_Social_Media_Trends[[#This Row],[Likes]]+bbdd_Social_Media_Trends[[#This Row],[Shares]]+bbdd_Social_Media_Trends[[#This Row],[Comments]]</f>
        <v>282768</v>
      </c>
      <c r="M1527">
        <f>bbdd_Social_Media_Trends[[#This Row],[Interactions]]/bbdd_Social_Media_Trends[[#This Row],[Views]]</f>
        <v>0.12554956350161306</v>
      </c>
      <c r="N1527" s="1" t="s">
        <v>29</v>
      </c>
      <c r="O1527" s="4">
        <f t="shared" si="23"/>
        <v>0</v>
      </c>
    </row>
    <row r="1528" spans="1:15" hidden="1">
      <c r="A1528" s="1" t="s">
        <v>1568</v>
      </c>
      <c r="B1528" s="2">
        <v>44999</v>
      </c>
      <c r="C1528" s="13" t="str">
        <f>TEXT(bbdd_Social_Media_Trends[[#This Row],[Post_Date]],"aaaa-mm")</f>
        <v>2023-03</v>
      </c>
      <c r="D1528" s="1" t="s">
        <v>24</v>
      </c>
      <c r="E1528" s="1" t="s">
        <v>39</v>
      </c>
      <c r="F1528" s="1" t="s">
        <v>32</v>
      </c>
      <c r="G1528" s="1" t="s">
        <v>21</v>
      </c>
      <c r="H1528">
        <v>2532021</v>
      </c>
      <c r="I1528">
        <v>335223</v>
      </c>
      <c r="J1528">
        <v>14017</v>
      </c>
      <c r="K1528">
        <v>24606</v>
      </c>
      <c r="L1528">
        <f>bbdd_Social_Media_Trends[[#This Row],[Likes]]+bbdd_Social_Media_Trends[[#This Row],[Shares]]+bbdd_Social_Media_Trends[[#This Row],[Comments]]</f>
        <v>373846</v>
      </c>
      <c r="M1528">
        <f>bbdd_Social_Media_Trends[[#This Row],[Interactions]]/bbdd_Social_Media_Trends[[#This Row],[Views]]</f>
        <v>0.14764727464740615</v>
      </c>
      <c r="N1528" s="1" t="s">
        <v>29</v>
      </c>
      <c r="O1528" s="4">
        <f t="shared" si="23"/>
        <v>0</v>
      </c>
    </row>
    <row r="1529" spans="1:15">
      <c r="A1529" s="1" t="s">
        <v>1569</v>
      </c>
      <c r="B1529" s="2">
        <v>45084</v>
      </c>
      <c r="C1529" s="13" t="str">
        <f>TEXT(bbdd_Social_Media_Trends[[#This Row],[Post_Date]],"aaaa-mm")</f>
        <v>2023-06</v>
      </c>
      <c r="D1529" s="1" t="s">
        <v>27</v>
      </c>
      <c r="E1529" s="1" t="s">
        <v>13</v>
      </c>
      <c r="F1529" s="1" t="s">
        <v>14</v>
      </c>
      <c r="G1529" s="1" t="s">
        <v>15</v>
      </c>
      <c r="H1529">
        <v>4138006</v>
      </c>
      <c r="I1529">
        <v>417828</v>
      </c>
      <c r="J1529">
        <v>36755</v>
      </c>
      <c r="K1529">
        <v>20440</v>
      </c>
      <c r="L1529">
        <f>bbdd_Social_Media_Trends[[#This Row],[Likes]]+bbdd_Social_Media_Trends[[#This Row],[Shares]]+bbdd_Social_Media_Trends[[#This Row],[Comments]]</f>
        <v>475023</v>
      </c>
      <c r="M1529">
        <f>bbdd_Social_Media_Trends[[#This Row],[Interactions]]/bbdd_Social_Media_Trends[[#This Row],[Views]]</f>
        <v>0.11479514529461775</v>
      </c>
      <c r="N1529" s="1" t="s">
        <v>16</v>
      </c>
      <c r="O1529" s="4">
        <f t="shared" si="23"/>
        <v>0</v>
      </c>
    </row>
    <row r="1530" spans="1:15" hidden="1">
      <c r="A1530" s="1" t="s">
        <v>1570</v>
      </c>
      <c r="B1530" s="2">
        <v>44913</v>
      </c>
      <c r="C1530" s="13" t="str">
        <f>TEXT(bbdd_Social_Media_Trends[[#This Row],[Post_Date]],"aaaa-mm")</f>
        <v>2022-12</v>
      </c>
      <c r="D1530" s="1" t="s">
        <v>18</v>
      </c>
      <c r="E1530" s="1" t="s">
        <v>57</v>
      </c>
      <c r="F1530" s="1" t="s">
        <v>20</v>
      </c>
      <c r="G1530" s="1" t="s">
        <v>21</v>
      </c>
      <c r="H1530">
        <v>4854421</v>
      </c>
      <c r="I1530">
        <v>486650</v>
      </c>
      <c r="J1530">
        <v>86108</v>
      </c>
      <c r="K1530">
        <v>46638</v>
      </c>
      <c r="L1530">
        <f>bbdd_Social_Media_Trends[[#This Row],[Likes]]+bbdd_Social_Media_Trends[[#This Row],[Shares]]+bbdd_Social_Media_Trends[[#This Row],[Comments]]</f>
        <v>619396</v>
      </c>
      <c r="M1530">
        <f>bbdd_Social_Media_Trends[[#This Row],[Interactions]]/bbdd_Social_Media_Trends[[#This Row],[Views]]</f>
        <v>0.12759420742453118</v>
      </c>
      <c r="N1530" s="1" t="s">
        <v>22</v>
      </c>
      <c r="O1530" s="4">
        <f t="shared" si="23"/>
        <v>0</v>
      </c>
    </row>
    <row r="1531" spans="1:15" hidden="1">
      <c r="A1531" s="1" t="s">
        <v>1571</v>
      </c>
      <c r="B1531" s="2">
        <v>44907</v>
      </c>
      <c r="C1531" s="13" t="str">
        <f>TEXT(bbdd_Social_Media_Trends[[#This Row],[Post_Date]],"aaaa-mm")</f>
        <v>2022-12</v>
      </c>
      <c r="D1531" s="1" t="s">
        <v>24</v>
      </c>
      <c r="E1531" s="1" t="s">
        <v>49</v>
      </c>
      <c r="F1531" s="1" t="s">
        <v>14</v>
      </c>
      <c r="G1531" s="1" t="s">
        <v>25</v>
      </c>
      <c r="H1531">
        <v>4066022</v>
      </c>
      <c r="I1531">
        <v>295418</v>
      </c>
      <c r="J1531">
        <v>61929</v>
      </c>
      <c r="K1531">
        <v>8393</v>
      </c>
      <c r="L1531">
        <f>bbdd_Social_Media_Trends[[#This Row],[Likes]]+bbdd_Social_Media_Trends[[#This Row],[Shares]]+bbdd_Social_Media_Trends[[#This Row],[Comments]]</f>
        <v>365740</v>
      </c>
      <c r="M1531">
        <f>bbdd_Social_Media_Trends[[#This Row],[Interactions]]/bbdd_Social_Media_Trends[[#This Row],[Views]]</f>
        <v>8.9950324912162302E-2</v>
      </c>
      <c r="N1531" s="1" t="s">
        <v>29</v>
      </c>
      <c r="O1531" s="4">
        <f t="shared" si="23"/>
        <v>0</v>
      </c>
    </row>
    <row r="1532" spans="1:15">
      <c r="A1532" s="1" t="s">
        <v>1572</v>
      </c>
      <c r="B1532" s="2">
        <v>45110</v>
      </c>
      <c r="C1532" s="13" t="str">
        <f>TEXT(bbdd_Social_Media_Trends[[#This Row],[Post_Date]],"aaaa-mm")</f>
        <v>2023-07</v>
      </c>
      <c r="D1532" s="1" t="s">
        <v>27</v>
      </c>
      <c r="E1532" s="1" t="s">
        <v>46</v>
      </c>
      <c r="F1532" s="1" t="s">
        <v>41</v>
      </c>
      <c r="G1532" s="1" t="s">
        <v>25</v>
      </c>
      <c r="H1532">
        <v>2007848</v>
      </c>
      <c r="I1532">
        <v>280952</v>
      </c>
      <c r="J1532">
        <v>42850</v>
      </c>
      <c r="K1532">
        <v>13703</v>
      </c>
      <c r="L1532">
        <f>bbdd_Social_Media_Trends[[#This Row],[Likes]]+bbdd_Social_Media_Trends[[#This Row],[Shares]]+bbdd_Social_Media_Trends[[#This Row],[Comments]]</f>
        <v>337505</v>
      </c>
      <c r="M1532">
        <f>bbdd_Social_Media_Trends[[#This Row],[Interactions]]/bbdd_Social_Media_Trends[[#This Row],[Views]]</f>
        <v>0.16809290344687447</v>
      </c>
      <c r="N1532" s="1" t="s">
        <v>16</v>
      </c>
      <c r="O1532" s="4">
        <f t="shared" si="23"/>
        <v>0</v>
      </c>
    </row>
    <row r="1533" spans="1:15" hidden="1">
      <c r="A1533" s="1" t="s">
        <v>1573</v>
      </c>
      <c r="B1533" s="2">
        <v>44732</v>
      </c>
      <c r="C1533" s="13" t="str">
        <f>TEXT(bbdd_Social_Media_Trends[[#This Row],[Post_Date]],"aaaa-mm")</f>
        <v>2022-06</v>
      </c>
      <c r="D1533" s="1" t="s">
        <v>12</v>
      </c>
      <c r="E1533" s="1" t="s">
        <v>52</v>
      </c>
      <c r="F1533" s="1" t="s">
        <v>41</v>
      </c>
      <c r="G1533" s="1" t="s">
        <v>25</v>
      </c>
      <c r="H1533">
        <v>4321729</v>
      </c>
      <c r="I1533">
        <v>395257</v>
      </c>
      <c r="J1533">
        <v>25222</v>
      </c>
      <c r="K1533">
        <v>9123</v>
      </c>
      <c r="L1533">
        <f>bbdd_Social_Media_Trends[[#This Row],[Likes]]+bbdd_Social_Media_Trends[[#This Row],[Shares]]+bbdd_Social_Media_Trends[[#This Row],[Comments]]</f>
        <v>429602</v>
      </c>
      <c r="M1533">
        <f>bbdd_Social_Media_Trends[[#This Row],[Interactions]]/bbdd_Social_Media_Trends[[#This Row],[Views]]</f>
        <v>9.9405122348023206E-2</v>
      </c>
      <c r="N1533" s="1" t="s">
        <v>16</v>
      </c>
      <c r="O1533" s="4">
        <f t="shared" si="23"/>
        <v>0</v>
      </c>
    </row>
    <row r="1534" spans="1:15">
      <c r="A1534" s="1" t="s">
        <v>1574</v>
      </c>
      <c r="B1534" s="2">
        <v>44674</v>
      </c>
      <c r="C1534" s="13" t="str">
        <f>TEXT(bbdd_Social_Media_Trends[[#This Row],[Post_Date]],"aaaa-mm")</f>
        <v>2022-04</v>
      </c>
      <c r="D1534" s="1" t="s">
        <v>27</v>
      </c>
      <c r="E1534" s="1" t="s">
        <v>31</v>
      </c>
      <c r="F1534" s="1" t="s">
        <v>41</v>
      </c>
      <c r="G1534" s="1" t="s">
        <v>60</v>
      </c>
      <c r="H1534">
        <v>111610</v>
      </c>
      <c r="I1534">
        <v>3213</v>
      </c>
      <c r="J1534">
        <v>71922</v>
      </c>
      <c r="K1534">
        <v>12065</v>
      </c>
      <c r="L1534">
        <f>bbdd_Social_Media_Trends[[#This Row],[Likes]]+bbdd_Social_Media_Trends[[#This Row],[Shares]]+bbdd_Social_Media_Trends[[#This Row],[Comments]]</f>
        <v>87200</v>
      </c>
      <c r="M1534">
        <f>bbdd_Social_Media_Trends[[#This Row],[Interactions]]/bbdd_Social_Media_Trends[[#This Row],[Views]]</f>
        <v>0.78129199892482748</v>
      </c>
      <c r="N1534" s="1" t="s">
        <v>29</v>
      </c>
      <c r="O1534" s="4">
        <f t="shared" si="23"/>
        <v>0</v>
      </c>
    </row>
    <row r="1535" spans="1:15" hidden="1">
      <c r="A1535" s="1" t="s">
        <v>1575</v>
      </c>
      <c r="B1535" s="2">
        <v>44871</v>
      </c>
      <c r="C1535" s="13" t="str">
        <f>TEXT(bbdd_Social_Media_Trends[[#This Row],[Post_Date]],"aaaa-mm")</f>
        <v>2022-11</v>
      </c>
      <c r="D1535" s="1" t="s">
        <v>18</v>
      </c>
      <c r="E1535" s="1" t="s">
        <v>39</v>
      </c>
      <c r="F1535" s="1" t="s">
        <v>14</v>
      </c>
      <c r="G1535" s="1" t="s">
        <v>44</v>
      </c>
      <c r="H1535">
        <v>2048086</v>
      </c>
      <c r="I1535">
        <v>191738</v>
      </c>
      <c r="J1535">
        <v>99853</v>
      </c>
      <c r="K1535">
        <v>42598</v>
      </c>
      <c r="L1535">
        <f>bbdd_Social_Media_Trends[[#This Row],[Likes]]+bbdd_Social_Media_Trends[[#This Row],[Shares]]+bbdd_Social_Media_Trends[[#This Row],[Comments]]</f>
        <v>334189</v>
      </c>
      <c r="M1535">
        <f>bbdd_Social_Media_Trends[[#This Row],[Interactions]]/bbdd_Social_Media_Trends[[#This Row],[Views]]</f>
        <v>0.16317137073345553</v>
      </c>
      <c r="N1535" s="1" t="s">
        <v>29</v>
      </c>
      <c r="O1535" s="4">
        <f t="shared" si="23"/>
        <v>0</v>
      </c>
    </row>
    <row r="1536" spans="1:15" hidden="1">
      <c r="A1536" s="1" t="s">
        <v>1576</v>
      </c>
      <c r="B1536" s="2">
        <v>45095</v>
      </c>
      <c r="C1536" s="13" t="str">
        <f>TEXT(bbdd_Social_Media_Trends[[#This Row],[Post_Date]],"aaaa-mm")</f>
        <v>2023-06</v>
      </c>
      <c r="D1536" s="1" t="s">
        <v>24</v>
      </c>
      <c r="E1536" s="1" t="s">
        <v>52</v>
      </c>
      <c r="F1536" s="1" t="s">
        <v>32</v>
      </c>
      <c r="G1536" s="1" t="s">
        <v>37</v>
      </c>
      <c r="H1536">
        <v>103478</v>
      </c>
      <c r="I1536">
        <v>456488</v>
      </c>
      <c r="J1536">
        <v>26980</v>
      </c>
      <c r="K1536">
        <v>47979</v>
      </c>
      <c r="L1536">
        <f>bbdd_Social_Media_Trends[[#This Row],[Likes]]+bbdd_Social_Media_Trends[[#This Row],[Shares]]+bbdd_Social_Media_Trends[[#This Row],[Comments]]</f>
        <v>531447</v>
      </c>
      <c r="M1536">
        <f>bbdd_Social_Media_Trends[[#This Row],[Interactions]]/bbdd_Social_Media_Trends[[#This Row],[Views]]</f>
        <v>5.1358453004503373</v>
      </c>
      <c r="N1536" s="1" t="s">
        <v>29</v>
      </c>
      <c r="O1536" s="4">
        <f t="shared" si="23"/>
        <v>0</v>
      </c>
    </row>
    <row r="1537" spans="1:15" hidden="1">
      <c r="A1537" s="1" t="s">
        <v>1577</v>
      </c>
      <c r="B1537" s="2">
        <v>44616</v>
      </c>
      <c r="C1537" s="13" t="str">
        <f>TEXT(bbdd_Social_Media_Trends[[#This Row],[Post_Date]],"aaaa-mm")</f>
        <v>2022-02</v>
      </c>
      <c r="D1537" s="1" t="s">
        <v>24</v>
      </c>
      <c r="E1537" s="1" t="s">
        <v>46</v>
      </c>
      <c r="F1537" s="1" t="s">
        <v>32</v>
      </c>
      <c r="G1537" s="1" t="s">
        <v>60</v>
      </c>
      <c r="H1537">
        <v>4894673</v>
      </c>
      <c r="I1537">
        <v>140903</v>
      </c>
      <c r="J1537">
        <v>8150</v>
      </c>
      <c r="K1537">
        <v>24491</v>
      </c>
      <c r="L1537">
        <f>bbdd_Social_Media_Trends[[#This Row],[Likes]]+bbdd_Social_Media_Trends[[#This Row],[Shares]]+bbdd_Social_Media_Trends[[#This Row],[Comments]]</f>
        <v>173544</v>
      </c>
      <c r="M1537">
        <f>bbdd_Social_Media_Trends[[#This Row],[Interactions]]/bbdd_Social_Media_Trends[[#This Row],[Views]]</f>
        <v>3.5455688255374769E-2</v>
      </c>
      <c r="N1537" s="1" t="s">
        <v>22</v>
      </c>
      <c r="O1537" s="4">
        <f t="shared" si="23"/>
        <v>0</v>
      </c>
    </row>
    <row r="1538" spans="1:15" hidden="1">
      <c r="A1538" s="1" t="s">
        <v>1578</v>
      </c>
      <c r="B1538" s="2">
        <v>44976</v>
      </c>
      <c r="C1538" s="13" t="str">
        <f>TEXT(bbdd_Social_Media_Trends[[#This Row],[Post_Date]],"aaaa-mm")</f>
        <v>2023-02</v>
      </c>
      <c r="D1538" s="1" t="s">
        <v>18</v>
      </c>
      <c r="E1538" s="1" t="s">
        <v>39</v>
      </c>
      <c r="F1538" s="1" t="s">
        <v>47</v>
      </c>
      <c r="G1538" s="1" t="s">
        <v>60</v>
      </c>
      <c r="H1538">
        <v>991012</v>
      </c>
      <c r="I1538">
        <v>355863</v>
      </c>
      <c r="J1538">
        <v>94626</v>
      </c>
      <c r="K1538">
        <v>26180</v>
      </c>
      <c r="L1538">
        <f>bbdd_Social_Media_Trends[[#This Row],[Likes]]+bbdd_Social_Media_Trends[[#This Row],[Shares]]+bbdd_Social_Media_Trends[[#This Row],[Comments]]</f>
        <v>476669</v>
      </c>
      <c r="M1538">
        <f>bbdd_Social_Media_Trends[[#This Row],[Interactions]]/bbdd_Social_Media_Trends[[#This Row],[Views]]</f>
        <v>0.48099215751171531</v>
      </c>
      <c r="N1538" s="1" t="s">
        <v>16</v>
      </c>
      <c r="O1538" s="4">
        <f t="shared" ref="O1538:O1601" si="24">IF(ISERROR(VLOOKUP(A1538,A1539:A6536,1,FALSE)),0, 1)</f>
        <v>0</v>
      </c>
    </row>
    <row r="1539" spans="1:15">
      <c r="A1539" s="1" t="s">
        <v>1579</v>
      </c>
      <c r="B1539" s="2">
        <v>44673</v>
      </c>
      <c r="C1539" s="13" t="str">
        <f>TEXT(bbdd_Social_Media_Trends[[#This Row],[Post_Date]],"aaaa-mm")</f>
        <v>2022-04</v>
      </c>
      <c r="D1539" s="1" t="s">
        <v>27</v>
      </c>
      <c r="E1539" s="1" t="s">
        <v>13</v>
      </c>
      <c r="F1539" s="1" t="s">
        <v>14</v>
      </c>
      <c r="G1539" s="1" t="s">
        <v>50</v>
      </c>
      <c r="H1539">
        <v>20509</v>
      </c>
      <c r="I1539">
        <v>237516</v>
      </c>
      <c r="J1539">
        <v>66323</v>
      </c>
      <c r="K1539">
        <v>41897</v>
      </c>
      <c r="L1539">
        <f>bbdd_Social_Media_Trends[[#This Row],[Likes]]+bbdd_Social_Media_Trends[[#This Row],[Shares]]+bbdd_Social_Media_Trends[[#This Row],[Comments]]</f>
        <v>345736</v>
      </c>
      <c r="M1539">
        <f>bbdd_Social_Media_Trends[[#This Row],[Interactions]]/bbdd_Social_Media_Trends[[#This Row],[Views]]</f>
        <v>16.857769759617728</v>
      </c>
      <c r="N1539" s="1" t="s">
        <v>22</v>
      </c>
      <c r="O1539" s="4">
        <f t="shared" si="24"/>
        <v>0</v>
      </c>
    </row>
    <row r="1540" spans="1:15">
      <c r="A1540" s="1" t="s">
        <v>1580</v>
      </c>
      <c r="B1540" s="2">
        <v>45034</v>
      </c>
      <c r="C1540" s="13" t="str">
        <f>TEXT(bbdd_Social_Media_Trends[[#This Row],[Post_Date]],"aaaa-mm")</f>
        <v>2023-04</v>
      </c>
      <c r="D1540" s="1" t="s">
        <v>27</v>
      </c>
      <c r="E1540" s="1" t="s">
        <v>57</v>
      </c>
      <c r="F1540" s="1" t="s">
        <v>32</v>
      </c>
      <c r="G1540" s="1" t="s">
        <v>28</v>
      </c>
      <c r="H1540">
        <v>1469953</v>
      </c>
      <c r="I1540">
        <v>306082</v>
      </c>
      <c r="J1540">
        <v>51502</v>
      </c>
      <c r="K1540">
        <v>1668</v>
      </c>
      <c r="L1540">
        <f>bbdd_Social_Media_Trends[[#This Row],[Likes]]+bbdd_Social_Media_Trends[[#This Row],[Shares]]+bbdd_Social_Media_Trends[[#This Row],[Comments]]</f>
        <v>359252</v>
      </c>
      <c r="M1540">
        <f>bbdd_Social_Media_Trends[[#This Row],[Interactions]]/bbdd_Social_Media_Trends[[#This Row],[Views]]</f>
        <v>0.24439692969775223</v>
      </c>
      <c r="N1540" s="1" t="s">
        <v>16</v>
      </c>
      <c r="O1540" s="4">
        <f t="shared" si="24"/>
        <v>0</v>
      </c>
    </row>
    <row r="1541" spans="1:15" hidden="1">
      <c r="A1541" s="1" t="s">
        <v>1581</v>
      </c>
      <c r="B1541" s="2">
        <v>44600</v>
      </c>
      <c r="C1541" s="13" t="str">
        <f>TEXT(bbdd_Social_Media_Trends[[#This Row],[Post_Date]],"aaaa-mm")</f>
        <v>2022-02</v>
      </c>
      <c r="D1541" s="1" t="s">
        <v>18</v>
      </c>
      <c r="E1541" s="1" t="s">
        <v>52</v>
      </c>
      <c r="F1541" s="1" t="s">
        <v>47</v>
      </c>
      <c r="G1541" s="1" t="s">
        <v>60</v>
      </c>
      <c r="H1541">
        <v>1913736</v>
      </c>
      <c r="I1541">
        <v>54523</v>
      </c>
      <c r="J1541">
        <v>2152</v>
      </c>
      <c r="K1541">
        <v>11464</v>
      </c>
      <c r="L1541">
        <f>bbdd_Social_Media_Trends[[#This Row],[Likes]]+bbdd_Social_Media_Trends[[#This Row],[Shares]]+bbdd_Social_Media_Trends[[#This Row],[Comments]]</f>
        <v>68139</v>
      </c>
      <c r="M1541">
        <f>bbdd_Social_Media_Trends[[#This Row],[Interactions]]/bbdd_Social_Media_Trends[[#This Row],[Views]]</f>
        <v>3.5605224545078321E-2</v>
      </c>
      <c r="N1541" s="1" t="s">
        <v>16</v>
      </c>
      <c r="O1541" s="4">
        <f t="shared" si="24"/>
        <v>0</v>
      </c>
    </row>
    <row r="1542" spans="1:15" hidden="1">
      <c r="A1542" s="1" t="s">
        <v>1582</v>
      </c>
      <c r="B1542" s="2">
        <v>45231</v>
      </c>
      <c r="C1542" s="13" t="str">
        <f>TEXT(bbdd_Social_Media_Trends[[#This Row],[Post_Date]],"aaaa-mm")</f>
        <v>2023-11</v>
      </c>
      <c r="D1542" s="1" t="s">
        <v>18</v>
      </c>
      <c r="E1542" s="1" t="s">
        <v>35</v>
      </c>
      <c r="F1542" s="1" t="s">
        <v>41</v>
      </c>
      <c r="G1542" s="1" t="s">
        <v>37</v>
      </c>
      <c r="H1542">
        <v>4323</v>
      </c>
      <c r="I1542">
        <v>301571</v>
      </c>
      <c r="J1542">
        <v>81786</v>
      </c>
      <c r="K1542">
        <v>30318</v>
      </c>
      <c r="L1542">
        <f>bbdd_Social_Media_Trends[[#This Row],[Likes]]+bbdd_Social_Media_Trends[[#This Row],[Shares]]+bbdd_Social_Media_Trends[[#This Row],[Comments]]</f>
        <v>413675</v>
      </c>
      <c r="M1542">
        <f>bbdd_Social_Media_Trends[[#This Row],[Interactions]]/bbdd_Social_Media_Trends[[#This Row],[Views]]</f>
        <v>95.69164931760352</v>
      </c>
      <c r="N1542" s="1" t="s">
        <v>29</v>
      </c>
      <c r="O1542" s="4">
        <f t="shared" si="24"/>
        <v>0</v>
      </c>
    </row>
    <row r="1543" spans="1:15">
      <c r="A1543" s="1" t="s">
        <v>1583</v>
      </c>
      <c r="B1543" s="2">
        <v>44938</v>
      </c>
      <c r="C1543" s="13" t="str">
        <f>TEXT(bbdd_Social_Media_Trends[[#This Row],[Post_Date]],"aaaa-mm")</f>
        <v>2023-01</v>
      </c>
      <c r="D1543" s="1" t="s">
        <v>27</v>
      </c>
      <c r="E1543" s="1" t="s">
        <v>52</v>
      </c>
      <c r="F1543" s="1" t="s">
        <v>47</v>
      </c>
      <c r="G1543" s="1" t="s">
        <v>50</v>
      </c>
      <c r="H1543">
        <v>2911881</v>
      </c>
      <c r="I1543">
        <v>44708</v>
      </c>
      <c r="J1543">
        <v>57294</v>
      </c>
      <c r="K1543">
        <v>21899</v>
      </c>
      <c r="L1543">
        <f>bbdd_Social_Media_Trends[[#This Row],[Likes]]+bbdd_Social_Media_Trends[[#This Row],[Shares]]+bbdd_Social_Media_Trends[[#This Row],[Comments]]</f>
        <v>123901</v>
      </c>
      <c r="M1543">
        <f>bbdd_Social_Media_Trends[[#This Row],[Interactions]]/bbdd_Social_Media_Trends[[#This Row],[Views]]</f>
        <v>4.2550159158289781E-2</v>
      </c>
      <c r="N1543" s="1" t="s">
        <v>29</v>
      </c>
      <c r="O1543" s="4">
        <f t="shared" si="24"/>
        <v>0</v>
      </c>
    </row>
    <row r="1544" spans="1:15">
      <c r="A1544" s="1" t="s">
        <v>1584</v>
      </c>
      <c r="B1544" s="2">
        <v>45019</v>
      </c>
      <c r="C1544" s="13" t="str">
        <f>TEXT(bbdd_Social_Media_Trends[[#This Row],[Post_Date]],"aaaa-mm")</f>
        <v>2023-04</v>
      </c>
      <c r="D1544" s="1" t="s">
        <v>27</v>
      </c>
      <c r="E1544" s="1" t="s">
        <v>35</v>
      </c>
      <c r="F1544" s="1" t="s">
        <v>47</v>
      </c>
      <c r="G1544" s="1" t="s">
        <v>50</v>
      </c>
      <c r="H1544">
        <v>2206955</v>
      </c>
      <c r="I1544">
        <v>316622</v>
      </c>
      <c r="J1544">
        <v>64570</v>
      </c>
      <c r="K1544">
        <v>9555</v>
      </c>
      <c r="L1544">
        <f>bbdd_Social_Media_Trends[[#This Row],[Likes]]+bbdd_Social_Media_Trends[[#This Row],[Shares]]+bbdd_Social_Media_Trends[[#This Row],[Comments]]</f>
        <v>390747</v>
      </c>
      <c r="M1544">
        <f>bbdd_Social_Media_Trends[[#This Row],[Interactions]]/bbdd_Social_Media_Trends[[#This Row],[Views]]</f>
        <v>0.17705254524899691</v>
      </c>
      <c r="N1544" s="1" t="s">
        <v>22</v>
      </c>
      <c r="O1544" s="4">
        <f t="shared" si="24"/>
        <v>0</v>
      </c>
    </row>
    <row r="1545" spans="1:15">
      <c r="A1545" s="1" t="s">
        <v>1585</v>
      </c>
      <c r="B1545" s="2">
        <v>44911</v>
      </c>
      <c r="C1545" s="13" t="str">
        <f>TEXT(bbdd_Social_Media_Trends[[#This Row],[Post_Date]],"aaaa-mm")</f>
        <v>2022-12</v>
      </c>
      <c r="D1545" s="1" t="s">
        <v>27</v>
      </c>
      <c r="E1545" s="1" t="s">
        <v>13</v>
      </c>
      <c r="F1545" s="1" t="s">
        <v>41</v>
      </c>
      <c r="G1545" s="1" t="s">
        <v>28</v>
      </c>
      <c r="H1545">
        <v>4574924</v>
      </c>
      <c r="I1545">
        <v>197709</v>
      </c>
      <c r="J1545">
        <v>97880</v>
      </c>
      <c r="K1545">
        <v>18735</v>
      </c>
      <c r="L1545">
        <f>bbdd_Social_Media_Trends[[#This Row],[Likes]]+bbdd_Social_Media_Trends[[#This Row],[Shares]]+bbdd_Social_Media_Trends[[#This Row],[Comments]]</f>
        <v>314324</v>
      </c>
      <c r="M1545">
        <f>bbdd_Social_Media_Trends[[#This Row],[Interactions]]/bbdd_Social_Media_Trends[[#This Row],[Views]]</f>
        <v>6.8705840796480996E-2</v>
      </c>
      <c r="N1545" s="1" t="s">
        <v>22</v>
      </c>
      <c r="O1545" s="4">
        <f t="shared" si="24"/>
        <v>0</v>
      </c>
    </row>
    <row r="1546" spans="1:15">
      <c r="A1546" s="1" t="s">
        <v>1586</v>
      </c>
      <c r="B1546" s="2">
        <v>44829</v>
      </c>
      <c r="C1546" s="13" t="str">
        <f>TEXT(bbdd_Social_Media_Trends[[#This Row],[Post_Date]],"aaaa-mm")</f>
        <v>2022-09</v>
      </c>
      <c r="D1546" s="1" t="s">
        <v>27</v>
      </c>
      <c r="E1546" s="1" t="s">
        <v>39</v>
      </c>
      <c r="F1546" s="1" t="s">
        <v>20</v>
      </c>
      <c r="G1546" s="1" t="s">
        <v>60</v>
      </c>
      <c r="H1546">
        <v>4910553</v>
      </c>
      <c r="I1546">
        <v>499704</v>
      </c>
      <c r="J1546">
        <v>34160</v>
      </c>
      <c r="K1546">
        <v>9319</v>
      </c>
      <c r="L1546">
        <f>bbdd_Social_Media_Trends[[#This Row],[Likes]]+bbdd_Social_Media_Trends[[#This Row],[Shares]]+bbdd_Social_Media_Trends[[#This Row],[Comments]]</f>
        <v>543183</v>
      </c>
      <c r="M1546">
        <f>bbdd_Social_Media_Trends[[#This Row],[Interactions]]/bbdd_Social_Media_Trends[[#This Row],[Views]]</f>
        <v>0.1106154439225073</v>
      </c>
      <c r="N1546" s="1" t="s">
        <v>29</v>
      </c>
      <c r="O1546" s="4">
        <f t="shared" si="24"/>
        <v>0</v>
      </c>
    </row>
    <row r="1547" spans="1:15">
      <c r="A1547" s="1" t="s">
        <v>1587</v>
      </c>
      <c r="B1547" s="2">
        <v>45128</v>
      </c>
      <c r="C1547" s="13" t="str">
        <f>TEXT(bbdd_Social_Media_Trends[[#This Row],[Post_Date]],"aaaa-mm")</f>
        <v>2023-07</v>
      </c>
      <c r="D1547" s="1" t="s">
        <v>27</v>
      </c>
      <c r="E1547" s="1" t="s">
        <v>57</v>
      </c>
      <c r="F1547" s="1" t="s">
        <v>47</v>
      </c>
      <c r="G1547" s="1" t="s">
        <v>15</v>
      </c>
      <c r="H1547">
        <v>3101726</v>
      </c>
      <c r="I1547">
        <v>490</v>
      </c>
      <c r="J1547">
        <v>80829</v>
      </c>
      <c r="K1547">
        <v>593</v>
      </c>
      <c r="L1547">
        <f>bbdd_Social_Media_Trends[[#This Row],[Likes]]+bbdd_Social_Media_Trends[[#This Row],[Shares]]+bbdd_Social_Media_Trends[[#This Row],[Comments]]</f>
        <v>81912</v>
      </c>
      <c r="M1547">
        <f>bbdd_Social_Media_Trends[[#This Row],[Interactions]]/bbdd_Social_Media_Trends[[#This Row],[Views]]</f>
        <v>2.6408522222788215E-2</v>
      </c>
      <c r="N1547" s="1" t="s">
        <v>16</v>
      </c>
      <c r="O1547" s="4">
        <f t="shared" si="24"/>
        <v>0</v>
      </c>
    </row>
    <row r="1548" spans="1:15" hidden="1">
      <c r="A1548" s="1" t="s">
        <v>1588</v>
      </c>
      <c r="B1548" s="2">
        <v>44974</v>
      </c>
      <c r="C1548" s="13" t="str">
        <f>TEXT(bbdd_Social_Media_Trends[[#This Row],[Post_Date]],"aaaa-mm")</f>
        <v>2023-02</v>
      </c>
      <c r="D1548" s="1" t="s">
        <v>18</v>
      </c>
      <c r="E1548" s="1" t="s">
        <v>35</v>
      </c>
      <c r="F1548" s="1" t="s">
        <v>20</v>
      </c>
      <c r="G1548" s="1" t="s">
        <v>60</v>
      </c>
      <c r="H1548">
        <v>1664101</v>
      </c>
      <c r="I1548">
        <v>117775</v>
      </c>
      <c r="J1548">
        <v>50763</v>
      </c>
      <c r="K1548">
        <v>42936</v>
      </c>
      <c r="L1548">
        <f>bbdd_Social_Media_Trends[[#This Row],[Likes]]+bbdd_Social_Media_Trends[[#This Row],[Shares]]+bbdd_Social_Media_Trends[[#This Row],[Comments]]</f>
        <v>211474</v>
      </c>
      <c r="M1548">
        <f>bbdd_Social_Media_Trends[[#This Row],[Interactions]]/bbdd_Social_Media_Trends[[#This Row],[Views]]</f>
        <v>0.12708002699355389</v>
      </c>
      <c r="N1548" s="1" t="s">
        <v>16</v>
      </c>
      <c r="O1548" s="4">
        <f t="shared" si="24"/>
        <v>0</v>
      </c>
    </row>
    <row r="1549" spans="1:15" hidden="1">
      <c r="A1549" s="1" t="s">
        <v>1589</v>
      </c>
      <c r="B1549" s="2">
        <v>44618</v>
      </c>
      <c r="C1549" s="13" t="str">
        <f>TEXT(bbdd_Social_Media_Trends[[#This Row],[Post_Date]],"aaaa-mm")</f>
        <v>2022-02</v>
      </c>
      <c r="D1549" s="1" t="s">
        <v>12</v>
      </c>
      <c r="E1549" s="1" t="s">
        <v>19</v>
      </c>
      <c r="F1549" s="1" t="s">
        <v>36</v>
      </c>
      <c r="G1549" s="1" t="s">
        <v>25</v>
      </c>
      <c r="H1549">
        <v>2417241</v>
      </c>
      <c r="I1549">
        <v>419969</v>
      </c>
      <c r="J1549">
        <v>78050</v>
      </c>
      <c r="K1549">
        <v>42955</v>
      </c>
      <c r="L1549">
        <f>bbdd_Social_Media_Trends[[#This Row],[Likes]]+bbdd_Social_Media_Trends[[#This Row],[Shares]]+bbdd_Social_Media_Trends[[#This Row],[Comments]]</f>
        <v>540974</v>
      </c>
      <c r="M1549">
        <f>bbdd_Social_Media_Trends[[#This Row],[Interactions]]/bbdd_Social_Media_Trends[[#This Row],[Views]]</f>
        <v>0.22379812356318629</v>
      </c>
      <c r="N1549" s="1" t="s">
        <v>29</v>
      </c>
      <c r="O1549" s="4">
        <f t="shared" si="24"/>
        <v>0</v>
      </c>
    </row>
    <row r="1550" spans="1:15" hidden="1">
      <c r="A1550" s="1" t="s">
        <v>1590</v>
      </c>
      <c r="B1550" s="2">
        <v>44568</v>
      </c>
      <c r="C1550" s="13" t="str">
        <f>TEXT(bbdd_Social_Media_Trends[[#This Row],[Post_Date]],"aaaa-mm")</f>
        <v>2022-01</v>
      </c>
      <c r="D1550" s="1" t="s">
        <v>12</v>
      </c>
      <c r="E1550" s="1" t="s">
        <v>49</v>
      </c>
      <c r="F1550" s="1" t="s">
        <v>32</v>
      </c>
      <c r="G1550" s="1" t="s">
        <v>37</v>
      </c>
      <c r="H1550">
        <v>2758290</v>
      </c>
      <c r="I1550">
        <v>30695</v>
      </c>
      <c r="J1550">
        <v>65435</v>
      </c>
      <c r="K1550">
        <v>16736</v>
      </c>
      <c r="L1550">
        <f>bbdd_Social_Media_Trends[[#This Row],[Likes]]+bbdd_Social_Media_Trends[[#This Row],[Shares]]+bbdd_Social_Media_Trends[[#This Row],[Comments]]</f>
        <v>112866</v>
      </c>
      <c r="M1550">
        <f>bbdd_Social_Media_Trends[[#This Row],[Interactions]]/bbdd_Social_Media_Trends[[#This Row],[Views]]</f>
        <v>4.09188301447636E-2</v>
      </c>
      <c r="N1550" s="1" t="s">
        <v>29</v>
      </c>
      <c r="O1550" s="4">
        <f t="shared" si="24"/>
        <v>0</v>
      </c>
    </row>
    <row r="1551" spans="1:15" hidden="1">
      <c r="A1551" s="1" t="s">
        <v>1591</v>
      </c>
      <c r="B1551" s="2">
        <v>45150</v>
      </c>
      <c r="C1551" s="13" t="str">
        <f>TEXT(bbdd_Social_Media_Trends[[#This Row],[Post_Date]],"aaaa-mm")</f>
        <v>2023-08</v>
      </c>
      <c r="D1551" s="1" t="s">
        <v>24</v>
      </c>
      <c r="E1551" s="1" t="s">
        <v>39</v>
      </c>
      <c r="F1551" s="1" t="s">
        <v>32</v>
      </c>
      <c r="G1551" s="1" t="s">
        <v>25</v>
      </c>
      <c r="H1551">
        <v>271748</v>
      </c>
      <c r="I1551">
        <v>215421</v>
      </c>
      <c r="J1551">
        <v>41229</v>
      </c>
      <c r="K1551">
        <v>16581</v>
      </c>
      <c r="L1551">
        <f>bbdd_Social_Media_Trends[[#This Row],[Likes]]+bbdd_Social_Media_Trends[[#This Row],[Shares]]+bbdd_Social_Media_Trends[[#This Row],[Comments]]</f>
        <v>273231</v>
      </c>
      <c r="M1551">
        <f>bbdd_Social_Media_Trends[[#This Row],[Interactions]]/bbdd_Social_Media_Trends[[#This Row],[Views]]</f>
        <v>1.0054572618749724</v>
      </c>
      <c r="N1551" s="1" t="s">
        <v>29</v>
      </c>
      <c r="O1551" s="4">
        <f t="shared" si="24"/>
        <v>0</v>
      </c>
    </row>
    <row r="1552" spans="1:15">
      <c r="A1552" s="1" t="s">
        <v>1592</v>
      </c>
      <c r="B1552" s="2">
        <v>45166</v>
      </c>
      <c r="C1552" s="13" t="str">
        <f>TEXT(bbdd_Social_Media_Trends[[#This Row],[Post_Date]],"aaaa-mm")</f>
        <v>2023-08</v>
      </c>
      <c r="D1552" s="1" t="s">
        <v>27</v>
      </c>
      <c r="E1552" s="1" t="s">
        <v>49</v>
      </c>
      <c r="F1552" s="1" t="s">
        <v>20</v>
      </c>
      <c r="G1552" s="1" t="s">
        <v>21</v>
      </c>
      <c r="H1552">
        <v>1151377</v>
      </c>
      <c r="I1552">
        <v>488602</v>
      </c>
      <c r="J1552">
        <v>78927</v>
      </c>
      <c r="K1552">
        <v>10780</v>
      </c>
      <c r="L1552">
        <f>bbdd_Social_Media_Trends[[#This Row],[Likes]]+bbdd_Social_Media_Trends[[#This Row],[Shares]]+bbdd_Social_Media_Trends[[#This Row],[Comments]]</f>
        <v>578309</v>
      </c>
      <c r="M1552">
        <f>bbdd_Social_Media_Trends[[#This Row],[Interactions]]/bbdd_Social_Media_Trends[[#This Row],[Views]]</f>
        <v>0.50227597042497807</v>
      </c>
      <c r="N1552" s="1" t="s">
        <v>16</v>
      </c>
      <c r="O1552" s="4">
        <f t="shared" si="24"/>
        <v>0</v>
      </c>
    </row>
    <row r="1553" spans="1:15" hidden="1">
      <c r="A1553" s="1" t="s">
        <v>1593</v>
      </c>
      <c r="B1553" s="2">
        <v>44671</v>
      </c>
      <c r="C1553" s="13" t="str">
        <f>TEXT(bbdd_Social_Media_Trends[[#This Row],[Post_Date]],"aaaa-mm")</f>
        <v>2022-04</v>
      </c>
      <c r="D1553" s="1" t="s">
        <v>24</v>
      </c>
      <c r="E1553" s="1" t="s">
        <v>57</v>
      </c>
      <c r="F1553" s="1" t="s">
        <v>14</v>
      </c>
      <c r="G1553" s="1" t="s">
        <v>44</v>
      </c>
      <c r="H1553">
        <v>1188499</v>
      </c>
      <c r="I1553">
        <v>97329</v>
      </c>
      <c r="J1553">
        <v>81880</v>
      </c>
      <c r="K1553">
        <v>35799</v>
      </c>
      <c r="L1553">
        <f>bbdd_Social_Media_Trends[[#This Row],[Likes]]+bbdd_Social_Media_Trends[[#This Row],[Shares]]+bbdd_Social_Media_Trends[[#This Row],[Comments]]</f>
        <v>215008</v>
      </c>
      <c r="M1553">
        <f>bbdd_Social_Media_Trends[[#This Row],[Interactions]]/bbdd_Social_Media_Trends[[#This Row],[Views]]</f>
        <v>0.18090717787730576</v>
      </c>
      <c r="N1553" s="1" t="s">
        <v>29</v>
      </c>
      <c r="O1553" s="4">
        <f t="shared" si="24"/>
        <v>0</v>
      </c>
    </row>
    <row r="1554" spans="1:15">
      <c r="A1554" s="1" t="s">
        <v>1594</v>
      </c>
      <c r="B1554" s="2">
        <v>44964</v>
      </c>
      <c r="C1554" s="13" t="str">
        <f>TEXT(bbdd_Social_Media_Trends[[#This Row],[Post_Date]],"aaaa-mm")</f>
        <v>2023-02</v>
      </c>
      <c r="D1554" s="1" t="s">
        <v>27</v>
      </c>
      <c r="E1554" s="1" t="s">
        <v>52</v>
      </c>
      <c r="F1554" s="1" t="s">
        <v>41</v>
      </c>
      <c r="G1554" s="1" t="s">
        <v>37</v>
      </c>
      <c r="H1554">
        <v>1797416</v>
      </c>
      <c r="I1554">
        <v>432818</v>
      </c>
      <c r="J1554">
        <v>87238</v>
      </c>
      <c r="K1554">
        <v>33875</v>
      </c>
      <c r="L1554">
        <f>bbdd_Social_Media_Trends[[#This Row],[Likes]]+bbdd_Social_Media_Trends[[#This Row],[Shares]]+bbdd_Social_Media_Trends[[#This Row],[Comments]]</f>
        <v>553931</v>
      </c>
      <c r="M1554">
        <f>bbdd_Social_Media_Trends[[#This Row],[Interactions]]/bbdd_Social_Media_Trends[[#This Row],[Views]]</f>
        <v>0.30818185662083791</v>
      </c>
      <c r="N1554" s="1" t="s">
        <v>29</v>
      </c>
      <c r="O1554" s="4">
        <f t="shared" si="24"/>
        <v>0</v>
      </c>
    </row>
    <row r="1555" spans="1:15">
      <c r="A1555" s="1" t="s">
        <v>1595</v>
      </c>
      <c r="B1555" s="2">
        <v>44835</v>
      </c>
      <c r="C1555" s="13" t="str">
        <f>TEXT(bbdd_Social_Media_Trends[[#This Row],[Post_Date]],"aaaa-mm")</f>
        <v>2022-10</v>
      </c>
      <c r="D1555" s="1" t="s">
        <v>27</v>
      </c>
      <c r="E1555" s="1" t="s">
        <v>39</v>
      </c>
      <c r="F1555" s="1" t="s">
        <v>14</v>
      </c>
      <c r="G1555" s="1" t="s">
        <v>21</v>
      </c>
      <c r="H1555">
        <v>4334449</v>
      </c>
      <c r="I1555">
        <v>298421</v>
      </c>
      <c r="J1555">
        <v>27429</v>
      </c>
      <c r="K1555">
        <v>47285</v>
      </c>
      <c r="L1555">
        <f>bbdd_Social_Media_Trends[[#This Row],[Likes]]+bbdd_Social_Media_Trends[[#This Row],[Shares]]+bbdd_Social_Media_Trends[[#This Row],[Comments]]</f>
        <v>373135</v>
      </c>
      <c r="M1555">
        <f>bbdd_Social_Media_Trends[[#This Row],[Interactions]]/bbdd_Social_Media_Trends[[#This Row],[Views]]</f>
        <v>8.6085913111447379E-2</v>
      </c>
      <c r="N1555" s="1" t="s">
        <v>22</v>
      </c>
      <c r="O1555" s="4">
        <f t="shared" si="24"/>
        <v>0</v>
      </c>
    </row>
    <row r="1556" spans="1:15">
      <c r="A1556" s="1" t="s">
        <v>1596</v>
      </c>
      <c r="B1556" s="2">
        <v>44819</v>
      </c>
      <c r="C1556" s="13" t="str">
        <f>TEXT(bbdd_Social_Media_Trends[[#This Row],[Post_Date]],"aaaa-mm")</f>
        <v>2022-09</v>
      </c>
      <c r="D1556" s="1" t="s">
        <v>27</v>
      </c>
      <c r="E1556" s="1" t="s">
        <v>49</v>
      </c>
      <c r="F1556" s="1" t="s">
        <v>47</v>
      </c>
      <c r="G1556" s="1" t="s">
        <v>25</v>
      </c>
      <c r="H1556">
        <v>4938299</v>
      </c>
      <c r="I1556">
        <v>139325</v>
      </c>
      <c r="J1556">
        <v>25425</v>
      </c>
      <c r="K1556">
        <v>21859</v>
      </c>
      <c r="L1556">
        <f>bbdd_Social_Media_Trends[[#This Row],[Likes]]+bbdd_Social_Media_Trends[[#This Row],[Shares]]+bbdd_Social_Media_Trends[[#This Row],[Comments]]</f>
        <v>186609</v>
      </c>
      <c r="M1556">
        <f>bbdd_Social_Media_Trends[[#This Row],[Interactions]]/bbdd_Social_Media_Trends[[#This Row],[Views]]</f>
        <v>3.7788112870443855E-2</v>
      </c>
      <c r="N1556" s="1" t="s">
        <v>22</v>
      </c>
      <c r="O1556" s="4">
        <f t="shared" si="24"/>
        <v>0</v>
      </c>
    </row>
    <row r="1557" spans="1:15">
      <c r="A1557" s="1" t="s">
        <v>1597</v>
      </c>
      <c r="B1557" s="2">
        <v>44838</v>
      </c>
      <c r="C1557" s="13" t="str">
        <f>TEXT(bbdd_Social_Media_Trends[[#This Row],[Post_Date]],"aaaa-mm")</f>
        <v>2022-10</v>
      </c>
      <c r="D1557" s="1" t="s">
        <v>27</v>
      </c>
      <c r="E1557" s="1" t="s">
        <v>59</v>
      </c>
      <c r="F1557" s="1" t="s">
        <v>36</v>
      </c>
      <c r="G1557" s="1" t="s">
        <v>44</v>
      </c>
      <c r="H1557">
        <v>4629556</v>
      </c>
      <c r="I1557">
        <v>8738</v>
      </c>
      <c r="J1557">
        <v>79929</v>
      </c>
      <c r="K1557">
        <v>19204</v>
      </c>
      <c r="L1557">
        <f>bbdd_Social_Media_Trends[[#This Row],[Likes]]+bbdd_Social_Media_Trends[[#This Row],[Shares]]+bbdd_Social_Media_Trends[[#This Row],[Comments]]</f>
        <v>107871</v>
      </c>
      <c r="M1557">
        <f>bbdd_Social_Media_Trends[[#This Row],[Interactions]]/bbdd_Social_Media_Trends[[#This Row],[Views]]</f>
        <v>2.3300506571256509E-2</v>
      </c>
      <c r="N1557" s="1" t="s">
        <v>29</v>
      </c>
      <c r="O1557" s="4">
        <f t="shared" si="24"/>
        <v>0</v>
      </c>
    </row>
    <row r="1558" spans="1:15" hidden="1">
      <c r="A1558" s="1" t="s">
        <v>1598</v>
      </c>
      <c r="B1558" s="2">
        <v>44789</v>
      </c>
      <c r="C1558" s="13" t="str">
        <f>TEXT(bbdd_Social_Media_Trends[[#This Row],[Post_Date]],"aaaa-mm")</f>
        <v>2022-08</v>
      </c>
      <c r="D1558" s="1" t="s">
        <v>24</v>
      </c>
      <c r="E1558" s="1" t="s">
        <v>49</v>
      </c>
      <c r="F1558" s="1" t="s">
        <v>32</v>
      </c>
      <c r="G1558" s="1" t="s">
        <v>37</v>
      </c>
      <c r="H1558">
        <v>4774320</v>
      </c>
      <c r="I1558">
        <v>416290</v>
      </c>
      <c r="J1558">
        <v>52552</v>
      </c>
      <c r="K1558">
        <v>21456</v>
      </c>
      <c r="L1558">
        <f>bbdd_Social_Media_Trends[[#This Row],[Likes]]+bbdd_Social_Media_Trends[[#This Row],[Shares]]+bbdd_Social_Media_Trends[[#This Row],[Comments]]</f>
        <v>490298</v>
      </c>
      <c r="M1558">
        <f>bbdd_Social_Media_Trends[[#This Row],[Interactions]]/bbdd_Social_Media_Trends[[#This Row],[Views]]</f>
        <v>0.10269483402872032</v>
      </c>
      <c r="N1558" s="1" t="s">
        <v>16</v>
      </c>
      <c r="O1558" s="4">
        <f t="shared" si="24"/>
        <v>0</v>
      </c>
    </row>
    <row r="1559" spans="1:15" hidden="1">
      <c r="A1559" s="1" t="s">
        <v>1599</v>
      </c>
      <c r="B1559" s="2">
        <v>45168</v>
      </c>
      <c r="C1559" s="13" t="str">
        <f>TEXT(bbdd_Social_Media_Trends[[#This Row],[Post_Date]],"aaaa-mm")</f>
        <v>2023-08</v>
      </c>
      <c r="D1559" s="1" t="s">
        <v>12</v>
      </c>
      <c r="E1559" s="1" t="s">
        <v>39</v>
      </c>
      <c r="F1559" s="1" t="s">
        <v>14</v>
      </c>
      <c r="G1559" s="1" t="s">
        <v>37</v>
      </c>
      <c r="H1559">
        <v>2497597</v>
      </c>
      <c r="I1559">
        <v>321619</v>
      </c>
      <c r="J1559">
        <v>36084</v>
      </c>
      <c r="K1559">
        <v>47880</v>
      </c>
      <c r="L1559">
        <f>bbdd_Social_Media_Trends[[#This Row],[Likes]]+bbdd_Social_Media_Trends[[#This Row],[Shares]]+bbdd_Social_Media_Trends[[#This Row],[Comments]]</f>
        <v>405583</v>
      </c>
      <c r="M1559">
        <f>bbdd_Social_Media_Trends[[#This Row],[Interactions]]/bbdd_Social_Media_Trends[[#This Row],[Views]]</f>
        <v>0.16238928858418711</v>
      </c>
      <c r="N1559" s="1" t="s">
        <v>29</v>
      </c>
      <c r="O1559" s="4">
        <f t="shared" si="24"/>
        <v>0</v>
      </c>
    </row>
    <row r="1560" spans="1:15">
      <c r="A1560" s="1" t="s">
        <v>1600</v>
      </c>
      <c r="B1560" s="2">
        <v>45148</v>
      </c>
      <c r="C1560" s="13" t="str">
        <f>TEXT(bbdd_Social_Media_Trends[[#This Row],[Post_Date]],"aaaa-mm")</f>
        <v>2023-08</v>
      </c>
      <c r="D1560" s="1" t="s">
        <v>27</v>
      </c>
      <c r="E1560" s="1" t="s">
        <v>35</v>
      </c>
      <c r="F1560" s="1" t="s">
        <v>20</v>
      </c>
      <c r="G1560" s="1" t="s">
        <v>25</v>
      </c>
      <c r="H1560">
        <v>1882126</v>
      </c>
      <c r="I1560">
        <v>475800</v>
      </c>
      <c r="J1560">
        <v>43114</v>
      </c>
      <c r="K1560">
        <v>27910</v>
      </c>
      <c r="L1560">
        <f>bbdd_Social_Media_Trends[[#This Row],[Likes]]+bbdd_Social_Media_Trends[[#This Row],[Shares]]+bbdd_Social_Media_Trends[[#This Row],[Comments]]</f>
        <v>546824</v>
      </c>
      <c r="M1560">
        <f>bbdd_Social_Media_Trends[[#This Row],[Interactions]]/bbdd_Social_Media_Trends[[#This Row],[Views]]</f>
        <v>0.29053527765941284</v>
      </c>
      <c r="N1560" s="1" t="s">
        <v>29</v>
      </c>
      <c r="O1560" s="4">
        <f t="shared" si="24"/>
        <v>0</v>
      </c>
    </row>
    <row r="1561" spans="1:15">
      <c r="A1561" s="1" t="s">
        <v>1601</v>
      </c>
      <c r="B1561" s="2">
        <v>44973</v>
      </c>
      <c r="C1561" s="13" t="str">
        <f>TEXT(bbdd_Social_Media_Trends[[#This Row],[Post_Date]],"aaaa-mm")</f>
        <v>2023-02</v>
      </c>
      <c r="D1561" s="1" t="s">
        <v>27</v>
      </c>
      <c r="E1561" s="1" t="s">
        <v>35</v>
      </c>
      <c r="F1561" s="1" t="s">
        <v>47</v>
      </c>
      <c r="G1561" s="1" t="s">
        <v>25</v>
      </c>
      <c r="H1561">
        <v>1194460</v>
      </c>
      <c r="I1561">
        <v>216370</v>
      </c>
      <c r="J1561">
        <v>38625</v>
      </c>
      <c r="K1561">
        <v>17650</v>
      </c>
      <c r="L1561">
        <f>bbdd_Social_Media_Trends[[#This Row],[Likes]]+bbdd_Social_Media_Trends[[#This Row],[Shares]]+bbdd_Social_Media_Trends[[#This Row],[Comments]]</f>
        <v>272645</v>
      </c>
      <c r="M1561">
        <f>bbdd_Social_Media_Trends[[#This Row],[Interactions]]/bbdd_Social_Media_Trends[[#This Row],[Views]]</f>
        <v>0.22825795757078512</v>
      </c>
      <c r="N1561" s="1" t="s">
        <v>22</v>
      </c>
      <c r="O1561" s="4">
        <f t="shared" si="24"/>
        <v>0</v>
      </c>
    </row>
    <row r="1562" spans="1:15" hidden="1">
      <c r="A1562" s="1" t="s">
        <v>1602</v>
      </c>
      <c r="B1562" s="2">
        <v>45185</v>
      </c>
      <c r="C1562" s="13" t="str">
        <f>TEXT(bbdd_Social_Media_Trends[[#This Row],[Post_Date]],"aaaa-mm")</f>
        <v>2023-09</v>
      </c>
      <c r="D1562" s="1" t="s">
        <v>24</v>
      </c>
      <c r="E1562" s="1" t="s">
        <v>35</v>
      </c>
      <c r="F1562" s="1" t="s">
        <v>36</v>
      </c>
      <c r="G1562" s="1" t="s">
        <v>15</v>
      </c>
      <c r="H1562">
        <v>1622856</v>
      </c>
      <c r="I1562">
        <v>192496</v>
      </c>
      <c r="J1562">
        <v>43325</v>
      </c>
      <c r="K1562">
        <v>17806</v>
      </c>
      <c r="L1562">
        <f>bbdd_Social_Media_Trends[[#This Row],[Likes]]+bbdd_Social_Media_Trends[[#This Row],[Shares]]+bbdd_Social_Media_Trends[[#This Row],[Comments]]</f>
        <v>253627</v>
      </c>
      <c r="M1562">
        <f>bbdd_Social_Media_Trends[[#This Row],[Interactions]]/bbdd_Social_Media_Trends[[#This Row],[Views]]</f>
        <v>0.15628435301715002</v>
      </c>
      <c r="N1562" s="1" t="s">
        <v>29</v>
      </c>
      <c r="O1562" s="4">
        <f t="shared" si="24"/>
        <v>0</v>
      </c>
    </row>
    <row r="1563" spans="1:15" hidden="1">
      <c r="A1563" s="1" t="s">
        <v>1603</v>
      </c>
      <c r="B1563" s="2">
        <v>44834</v>
      </c>
      <c r="C1563" s="13" t="str">
        <f>TEXT(bbdd_Social_Media_Trends[[#This Row],[Post_Date]],"aaaa-mm")</f>
        <v>2022-09</v>
      </c>
      <c r="D1563" s="1" t="s">
        <v>24</v>
      </c>
      <c r="E1563" s="1" t="s">
        <v>39</v>
      </c>
      <c r="F1563" s="1" t="s">
        <v>36</v>
      </c>
      <c r="G1563" s="1" t="s">
        <v>21</v>
      </c>
      <c r="H1563">
        <v>1301521</v>
      </c>
      <c r="I1563">
        <v>96995</v>
      </c>
      <c r="J1563">
        <v>8034</v>
      </c>
      <c r="K1563">
        <v>37607</v>
      </c>
      <c r="L1563">
        <f>bbdd_Social_Media_Trends[[#This Row],[Likes]]+bbdd_Social_Media_Trends[[#This Row],[Shares]]+bbdd_Social_Media_Trends[[#This Row],[Comments]]</f>
        <v>142636</v>
      </c>
      <c r="M1563">
        <f>bbdd_Social_Media_Trends[[#This Row],[Interactions]]/bbdd_Social_Media_Trends[[#This Row],[Views]]</f>
        <v>0.10959177762018438</v>
      </c>
      <c r="N1563" s="1" t="s">
        <v>22</v>
      </c>
      <c r="O1563" s="4">
        <f t="shared" si="24"/>
        <v>0</v>
      </c>
    </row>
    <row r="1564" spans="1:15">
      <c r="A1564" s="1" t="s">
        <v>1604</v>
      </c>
      <c r="B1564" s="2">
        <v>45113</v>
      </c>
      <c r="C1564" s="13" t="str">
        <f>TEXT(bbdd_Social_Media_Trends[[#This Row],[Post_Date]],"aaaa-mm")</f>
        <v>2023-07</v>
      </c>
      <c r="D1564" s="1" t="s">
        <v>27</v>
      </c>
      <c r="E1564" s="1" t="s">
        <v>31</v>
      </c>
      <c r="F1564" s="1" t="s">
        <v>47</v>
      </c>
      <c r="G1564" s="1" t="s">
        <v>28</v>
      </c>
      <c r="H1564">
        <v>4530295</v>
      </c>
      <c r="I1564">
        <v>353065</v>
      </c>
      <c r="J1564">
        <v>91917</v>
      </c>
      <c r="K1564">
        <v>19537</v>
      </c>
      <c r="L1564">
        <f>bbdd_Social_Media_Trends[[#This Row],[Likes]]+bbdd_Social_Media_Trends[[#This Row],[Shares]]+bbdd_Social_Media_Trends[[#This Row],[Comments]]</f>
        <v>464519</v>
      </c>
      <c r="M1564">
        <f>bbdd_Social_Media_Trends[[#This Row],[Interactions]]/bbdd_Social_Media_Trends[[#This Row],[Views]]</f>
        <v>0.10253614830822276</v>
      </c>
      <c r="N1564" s="1" t="s">
        <v>16</v>
      </c>
      <c r="O1564" s="4">
        <f t="shared" si="24"/>
        <v>0</v>
      </c>
    </row>
    <row r="1565" spans="1:15" hidden="1">
      <c r="A1565" s="1" t="s">
        <v>1605</v>
      </c>
      <c r="B1565" s="2">
        <v>45039</v>
      </c>
      <c r="C1565" s="13" t="str">
        <f>TEXT(bbdd_Social_Media_Trends[[#This Row],[Post_Date]],"aaaa-mm")</f>
        <v>2023-04</v>
      </c>
      <c r="D1565" s="1" t="s">
        <v>18</v>
      </c>
      <c r="E1565" s="1" t="s">
        <v>57</v>
      </c>
      <c r="F1565" s="1" t="s">
        <v>47</v>
      </c>
      <c r="G1565" s="1" t="s">
        <v>15</v>
      </c>
      <c r="H1565">
        <v>3642505</v>
      </c>
      <c r="I1565">
        <v>472553</v>
      </c>
      <c r="J1565">
        <v>83616</v>
      </c>
      <c r="K1565">
        <v>25351</v>
      </c>
      <c r="L1565">
        <f>bbdd_Social_Media_Trends[[#This Row],[Likes]]+bbdd_Social_Media_Trends[[#This Row],[Shares]]+bbdd_Social_Media_Trends[[#This Row],[Comments]]</f>
        <v>581520</v>
      </c>
      <c r="M1565">
        <f>bbdd_Social_Media_Trends[[#This Row],[Interactions]]/bbdd_Social_Media_Trends[[#This Row],[Views]]</f>
        <v>0.15964837385260969</v>
      </c>
      <c r="N1565" s="1" t="s">
        <v>29</v>
      </c>
      <c r="O1565" s="4">
        <f t="shared" si="24"/>
        <v>0</v>
      </c>
    </row>
    <row r="1566" spans="1:15">
      <c r="A1566" s="1" t="s">
        <v>1606</v>
      </c>
      <c r="B1566" s="2">
        <v>44779</v>
      </c>
      <c r="C1566" s="13" t="str">
        <f>TEXT(bbdd_Social_Media_Trends[[#This Row],[Post_Date]],"aaaa-mm")</f>
        <v>2022-08</v>
      </c>
      <c r="D1566" s="1" t="s">
        <v>27</v>
      </c>
      <c r="E1566" s="1" t="s">
        <v>31</v>
      </c>
      <c r="F1566" s="1" t="s">
        <v>20</v>
      </c>
      <c r="G1566" s="1" t="s">
        <v>15</v>
      </c>
      <c r="H1566">
        <v>110017</v>
      </c>
      <c r="I1566">
        <v>447835</v>
      </c>
      <c r="J1566">
        <v>93230</v>
      </c>
      <c r="K1566">
        <v>15675</v>
      </c>
      <c r="L1566">
        <f>bbdd_Social_Media_Trends[[#This Row],[Likes]]+bbdd_Social_Media_Trends[[#This Row],[Shares]]+bbdd_Social_Media_Trends[[#This Row],[Comments]]</f>
        <v>556740</v>
      </c>
      <c r="M1566">
        <f>bbdd_Social_Media_Trends[[#This Row],[Interactions]]/bbdd_Social_Media_Trends[[#This Row],[Views]]</f>
        <v>5.0604906514447769</v>
      </c>
      <c r="N1566" s="1" t="s">
        <v>16</v>
      </c>
      <c r="O1566" s="4">
        <f t="shared" si="24"/>
        <v>0</v>
      </c>
    </row>
    <row r="1567" spans="1:15">
      <c r="A1567" s="1" t="s">
        <v>1607</v>
      </c>
      <c r="B1567" s="2">
        <v>44628</v>
      </c>
      <c r="C1567" s="13" t="str">
        <f>TEXT(bbdd_Social_Media_Trends[[#This Row],[Post_Date]],"aaaa-mm")</f>
        <v>2022-03</v>
      </c>
      <c r="D1567" s="1" t="s">
        <v>27</v>
      </c>
      <c r="E1567" s="1" t="s">
        <v>19</v>
      </c>
      <c r="F1567" s="1" t="s">
        <v>47</v>
      </c>
      <c r="G1567" s="1" t="s">
        <v>60</v>
      </c>
      <c r="H1567">
        <v>558319</v>
      </c>
      <c r="I1567">
        <v>94611</v>
      </c>
      <c r="J1567">
        <v>39828</v>
      </c>
      <c r="K1567">
        <v>27525</v>
      </c>
      <c r="L1567">
        <f>bbdd_Social_Media_Trends[[#This Row],[Likes]]+bbdd_Social_Media_Trends[[#This Row],[Shares]]+bbdd_Social_Media_Trends[[#This Row],[Comments]]</f>
        <v>161964</v>
      </c>
      <c r="M1567">
        <f>bbdd_Social_Media_Trends[[#This Row],[Interactions]]/bbdd_Social_Media_Trends[[#This Row],[Views]]</f>
        <v>0.29009222326304496</v>
      </c>
      <c r="N1567" s="1" t="s">
        <v>29</v>
      </c>
      <c r="O1567" s="4">
        <f t="shared" si="24"/>
        <v>0</v>
      </c>
    </row>
    <row r="1568" spans="1:15" hidden="1">
      <c r="A1568" s="1" t="s">
        <v>1608</v>
      </c>
      <c r="B1568" s="2">
        <v>44932</v>
      </c>
      <c r="C1568" s="13" t="str">
        <f>TEXT(bbdd_Social_Media_Trends[[#This Row],[Post_Date]],"aaaa-mm")</f>
        <v>2023-01</v>
      </c>
      <c r="D1568" s="1" t="s">
        <v>18</v>
      </c>
      <c r="E1568" s="1" t="s">
        <v>13</v>
      </c>
      <c r="F1568" s="1" t="s">
        <v>47</v>
      </c>
      <c r="G1568" s="1" t="s">
        <v>28</v>
      </c>
      <c r="H1568">
        <v>797275</v>
      </c>
      <c r="I1568">
        <v>354616</v>
      </c>
      <c r="J1568">
        <v>31544</v>
      </c>
      <c r="K1568">
        <v>29280</v>
      </c>
      <c r="L1568">
        <f>bbdd_Social_Media_Trends[[#This Row],[Likes]]+bbdd_Social_Media_Trends[[#This Row],[Shares]]+bbdd_Social_Media_Trends[[#This Row],[Comments]]</f>
        <v>415440</v>
      </c>
      <c r="M1568">
        <f>bbdd_Social_Media_Trends[[#This Row],[Interactions]]/bbdd_Social_Media_Trends[[#This Row],[Views]]</f>
        <v>0.52107491141701423</v>
      </c>
      <c r="N1568" s="1" t="s">
        <v>16</v>
      </c>
      <c r="O1568" s="4">
        <f t="shared" si="24"/>
        <v>0</v>
      </c>
    </row>
    <row r="1569" spans="1:15" hidden="1">
      <c r="A1569" s="1" t="s">
        <v>1609</v>
      </c>
      <c r="B1569" s="2">
        <v>44574</v>
      </c>
      <c r="C1569" s="13" t="str">
        <f>TEXT(bbdd_Social_Media_Trends[[#This Row],[Post_Date]],"aaaa-mm")</f>
        <v>2022-01</v>
      </c>
      <c r="D1569" s="1" t="s">
        <v>18</v>
      </c>
      <c r="E1569" s="1" t="s">
        <v>57</v>
      </c>
      <c r="F1569" s="1" t="s">
        <v>47</v>
      </c>
      <c r="G1569" s="1" t="s">
        <v>50</v>
      </c>
      <c r="H1569">
        <v>1146819</v>
      </c>
      <c r="I1569">
        <v>153532</v>
      </c>
      <c r="J1569">
        <v>13633</v>
      </c>
      <c r="K1569">
        <v>27160</v>
      </c>
      <c r="L1569">
        <f>bbdd_Social_Media_Trends[[#This Row],[Likes]]+bbdd_Social_Media_Trends[[#This Row],[Shares]]+bbdd_Social_Media_Trends[[#This Row],[Comments]]</f>
        <v>194325</v>
      </c>
      <c r="M1569">
        <f>bbdd_Social_Media_Trends[[#This Row],[Interactions]]/bbdd_Social_Media_Trends[[#This Row],[Views]]</f>
        <v>0.16944696591179603</v>
      </c>
      <c r="N1569" s="1" t="s">
        <v>22</v>
      </c>
      <c r="O1569" s="4">
        <f t="shared" si="24"/>
        <v>0</v>
      </c>
    </row>
    <row r="1570" spans="1:15" hidden="1">
      <c r="A1570" s="1" t="s">
        <v>1610</v>
      </c>
      <c r="B1570" s="2">
        <v>44780</v>
      </c>
      <c r="C1570" s="13" t="str">
        <f>TEXT(bbdd_Social_Media_Trends[[#This Row],[Post_Date]],"aaaa-mm")</f>
        <v>2022-08</v>
      </c>
      <c r="D1570" s="1" t="s">
        <v>12</v>
      </c>
      <c r="E1570" s="1" t="s">
        <v>39</v>
      </c>
      <c r="F1570" s="1" t="s">
        <v>47</v>
      </c>
      <c r="G1570" s="1" t="s">
        <v>50</v>
      </c>
      <c r="H1570">
        <v>3317315</v>
      </c>
      <c r="I1570">
        <v>70605</v>
      </c>
      <c r="J1570">
        <v>61789</v>
      </c>
      <c r="K1570">
        <v>43169</v>
      </c>
      <c r="L1570">
        <f>bbdd_Social_Media_Trends[[#This Row],[Likes]]+bbdd_Social_Media_Trends[[#This Row],[Shares]]+bbdd_Social_Media_Trends[[#This Row],[Comments]]</f>
        <v>175563</v>
      </c>
      <c r="M1570">
        <f>bbdd_Social_Media_Trends[[#This Row],[Interactions]]/bbdd_Social_Media_Trends[[#This Row],[Views]]</f>
        <v>5.2923222545944539E-2</v>
      </c>
      <c r="N1570" s="1" t="s">
        <v>29</v>
      </c>
      <c r="O1570" s="4">
        <f t="shared" si="24"/>
        <v>0</v>
      </c>
    </row>
    <row r="1571" spans="1:15" hidden="1">
      <c r="A1571" s="1" t="s">
        <v>1611</v>
      </c>
      <c r="B1571" s="2">
        <v>45268</v>
      </c>
      <c r="C1571" s="13" t="str">
        <f>TEXT(bbdd_Social_Media_Trends[[#This Row],[Post_Date]],"aaaa-mm")</f>
        <v>2023-12</v>
      </c>
      <c r="D1571" s="1" t="s">
        <v>12</v>
      </c>
      <c r="E1571" s="1" t="s">
        <v>31</v>
      </c>
      <c r="F1571" s="1" t="s">
        <v>41</v>
      </c>
      <c r="G1571" s="1" t="s">
        <v>28</v>
      </c>
      <c r="H1571">
        <v>243941</v>
      </c>
      <c r="I1571">
        <v>453454</v>
      </c>
      <c r="J1571">
        <v>4373</v>
      </c>
      <c r="K1571">
        <v>23761</v>
      </c>
      <c r="L1571">
        <f>bbdd_Social_Media_Trends[[#This Row],[Likes]]+bbdd_Social_Media_Trends[[#This Row],[Shares]]+bbdd_Social_Media_Trends[[#This Row],[Comments]]</f>
        <v>481588</v>
      </c>
      <c r="M1571">
        <f>bbdd_Social_Media_Trends[[#This Row],[Interactions]]/bbdd_Social_Media_Trends[[#This Row],[Views]]</f>
        <v>1.9741986791888202</v>
      </c>
      <c r="N1571" s="1" t="s">
        <v>22</v>
      </c>
      <c r="O1571" s="4">
        <f t="shared" si="24"/>
        <v>0</v>
      </c>
    </row>
    <row r="1572" spans="1:15">
      <c r="A1572" s="1" t="s">
        <v>1612</v>
      </c>
      <c r="B1572" s="2">
        <v>44611</v>
      </c>
      <c r="C1572" s="13" t="str">
        <f>TEXT(bbdd_Social_Media_Trends[[#This Row],[Post_Date]],"aaaa-mm")</f>
        <v>2022-02</v>
      </c>
      <c r="D1572" s="1" t="s">
        <v>27</v>
      </c>
      <c r="E1572" s="1" t="s">
        <v>57</v>
      </c>
      <c r="F1572" s="1" t="s">
        <v>32</v>
      </c>
      <c r="G1572" s="1" t="s">
        <v>50</v>
      </c>
      <c r="H1572">
        <v>2514764</v>
      </c>
      <c r="I1572">
        <v>100963</v>
      </c>
      <c r="J1572">
        <v>79384</v>
      </c>
      <c r="K1572">
        <v>29464</v>
      </c>
      <c r="L1572">
        <f>bbdd_Social_Media_Trends[[#This Row],[Likes]]+bbdd_Social_Media_Trends[[#This Row],[Shares]]+bbdd_Social_Media_Trends[[#This Row],[Comments]]</f>
        <v>209811</v>
      </c>
      <c r="M1572">
        <f>bbdd_Social_Media_Trends[[#This Row],[Interactions]]/bbdd_Social_Media_Trends[[#This Row],[Views]]</f>
        <v>8.3431685836126174E-2</v>
      </c>
      <c r="N1572" s="1" t="s">
        <v>22</v>
      </c>
      <c r="O1572" s="4">
        <f t="shared" si="24"/>
        <v>0</v>
      </c>
    </row>
    <row r="1573" spans="1:15" hidden="1">
      <c r="A1573" s="1" t="s">
        <v>1613</v>
      </c>
      <c r="B1573" s="2">
        <v>44687</v>
      </c>
      <c r="C1573" s="13" t="str">
        <f>TEXT(bbdd_Social_Media_Trends[[#This Row],[Post_Date]],"aaaa-mm")</f>
        <v>2022-05</v>
      </c>
      <c r="D1573" s="1" t="s">
        <v>18</v>
      </c>
      <c r="E1573" s="1" t="s">
        <v>52</v>
      </c>
      <c r="F1573" s="1" t="s">
        <v>47</v>
      </c>
      <c r="G1573" s="1" t="s">
        <v>21</v>
      </c>
      <c r="H1573">
        <v>4956932</v>
      </c>
      <c r="I1573">
        <v>128560</v>
      </c>
      <c r="J1573">
        <v>68871</v>
      </c>
      <c r="K1573">
        <v>43838</v>
      </c>
      <c r="L1573">
        <f>bbdd_Social_Media_Trends[[#This Row],[Likes]]+bbdd_Social_Media_Trends[[#This Row],[Shares]]+bbdd_Social_Media_Trends[[#This Row],[Comments]]</f>
        <v>241269</v>
      </c>
      <c r="M1573">
        <f>bbdd_Social_Media_Trends[[#This Row],[Interactions]]/bbdd_Social_Media_Trends[[#This Row],[Views]]</f>
        <v>4.8673050185074153E-2</v>
      </c>
      <c r="N1573" s="1" t="s">
        <v>22</v>
      </c>
      <c r="O1573" s="4">
        <f t="shared" si="24"/>
        <v>0</v>
      </c>
    </row>
    <row r="1574" spans="1:15" hidden="1">
      <c r="A1574" s="1" t="s">
        <v>1614</v>
      </c>
      <c r="B1574" s="2">
        <v>44666</v>
      </c>
      <c r="C1574" s="13" t="str">
        <f>TEXT(bbdd_Social_Media_Trends[[#This Row],[Post_Date]],"aaaa-mm")</f>
        <v>2022-04</v>
      </c>
      <c r="D1574" s="1" t="s">
        <v>24</v>
      </c>
      <c r="E1574" s="1" t="s">
        <v>57</v>
      </c>
      <c r="F1574" s="1" t="s">
        <v>36</v>
      </c>
      <c r="G1574" s="1" t="s">
        <v>21</v>
      </c>
      <c r="H1574">
        <v>2131247</v>
      </c>
      <c r="I1574">
        <v>184490</v>
      </c>
      <c r="J1574">
        <v>46526</v>
      </c>
      <c r="K1574">
        <v>35734</v>
      </c>
      <c r="L1574">
        <f>bbdd_Social_Media_Trends[[#This Row],[Likes]]+bbdd_Social_Media_Trends[[#This Row],[Shares]]+bbdd_Social_Media_Trends[[#This Row],[Comments]]</f>
        <v>266750</v>
      </c>
      <c r="M1574">
        <f>bbdd_Social_Media_Trends[[#This Row],[Interactions]]/bbdd_Social_Media_Trends[[#This Row],[Views]]</f>
        <v>0.12516146650294405</v>
      </c>
      <c r="N1574" s="1" t="s">
        <v>16</v>
      </c>
      <c r="O1574" s="4">
        <f t="shared" si="24"/>
        <v>0</v>
      </c>
    </row>
    <row r="1575" spans="1:15" hidden="1">
      <c r="A1575" s="1" t="s">
        <v>1615</v>
      </c>
      <c r="B1575" s="2">
        <v>44965</v>
      </c>
      <c r="C1575" s="13" t="str">
        <f>TEXT(bbdd_Social_Media_Trends[[#This Row],[Post_Date]],"aaaa-mm")</f>
        <v>2023-02</v>
      </c>
      <c r="D1575" s="1" t="s">
        <v>18</v>
      </c>
      <c r="E1575" s="1" t="s">
        <v>49</v>
      </c>
      <c r="F1575" s="1" t="s">
        <v>14</v>
      </c>
      <c r="G1575" s="1" t="s">
        <v>15</v>
      </c>
      <c r="H1575">
        <v>1131722</v>
      </c>
      <c r="I1575">
        <v>340105</v>
      </c>
      <c r="J1575">
        <v>73373</v>
      </c>
      <c r="K1575">
        <v>11857</v>
      </c>
      <c r="L1575">
        <f>bbdd_Social_Media_Trends[[#This Row],[Likes]]+bbdd_Social_Media_Trends[[#This Row],[Shares]]+bbdd_Social_Media_Trends[[#This Row],[Comments]]</f>
        <v>425335</v>
      </c>
      <c r="M1575">
        <f>bbdd_Social_Media_Trends[[#This Row],[Interactions]]/bbdd_Social_Media_Trends[[#This Row],[Views]]</f>
        <v>0.37582992996513276</v>
      </c>
      <c r="N1575" s="1" t="s">
        <v>22</v>
      </c>
      <c r="O1575" s="4">
        <f t="shared" si="24"/>
        <v>0</v>
      </c>
    </row>
    <row r="1576" spans="1:15">
      <c r="A1576" s="1" t="s">
        <v>1616</v>
      </c>
      <c r="B1576" s="2">
        <v>44713</v>
      </c>
      <c r="C1576" s="13" t="str">
        <f>TEXT(bbdd_Social_Media_Trends[[#This Row],[Post_Date]],"aaaa-mm")</f>
        <v>2022-06</v>
      </c>
      <c r="D1576" s="1" t="s">
        <v>27</v>
      </c>
      <c r="E1576" s="1" t="s">
        <v>57</v>
      </c>
      <c r="F1576" s="1" t="s">
        <v>47</v>
      </c>
      <c r="G1576" s="1" t="s">
        <v>60</v>
      </c>
      <c r="H1576">
        <v>2833025</v>
      </c>
      <c r="I1576">
        <v>156803</v>
      </c>
      <c r="J1576">
        <v>67252</v>
      </c>
      <c r="K1576">
        <v>2601</v>
      </c>
      <c r="L1576">
        <f>bbdd_Social_Media_Trends[[#This Row],[Likes]]+bbdd_Social_Media_Trends[[#This Row],[Shares]]+bbdd_Social_Media_Trends[[#This Row],[Comments]]</f>
        <v>226656</v>
      </c>
      <c r="M1576">
        <f>bbdd_Social_Media_Trends[[#This Row],[Interactions]]/bbdd_Social_Media_Trends[[#This Row],[Views]]</f>
        <v>8.0004941714245367E-2</v>
      </c>
      <c r="N1576" s="1" t="s">
        <v>29</v>
      </c>
      <c r="O1576" s="4">
        <f t="shared" si="24"/>
        <v>0</v>
      </c>
    </row>
    <row r="1577" spans="1:15" hidden="1">
      <c r="A1577" s="1" t="s">
        <v>1617</v>
      </c>
      <c r="B1577" s="2">
        <v>44829</v>
      </c>
      <c r="C1577" s="13" t="str">
        <f>TEXT(bbdd_Social_Media_Trends[[#This Row],[Post_Date]],"aaaa-mm")</f>
        <v>2022-09</v>
      </c>
      <c r="D1577" s="1" t="s">
        <v>12</v>
      </c>
      <c r="E1577" s="1" t="s">
        <v>59</v>
      </c>
      <c r="F1577" s="1" t="s">
        <v>14</v>
      </c>
      <c r="G1577" s="1" t="s">
        <v>28</v>
      </c>
      <c r="H1577">
        <v>3587576</v>
      </c>
      <c r="I1577">
        <v>363800</v>
      </c>
      <c r="J1577">
        <v>86707</v>
      </c>
      <c r="K1577">
        <v>9705</v>
      </c>
      <c r="L1577">
        <f>bbdd_Social_Media_Trends[[#This Row],[Likes]]+bbdd_Social_Media_Trends[[#This Row],[Shares]]+bbdd_Social_Media_Trends[[#This Row],[Comments]]</f>
        <v>460212</v>
      </c>
      <c r="M1577">
        <f>bbdd_Social_Media_Trends[[#This Row],[Interactions]]/bbdd_Social_Media_Trends[[#This Row],[Views]]</f>
        <v>0.12827937303627854</v>
      </c>
      <c r="N1577" s="1" t="s">
        <v>16</v>
      </c>
      <c r="O1577" s="4">
        <f t="shared" si="24"/>
        <v>0</v>
      </c>
    </row>
    <row r="1578" spans="1:15" hidden="1">
      <c r="A1578" s="1" t="s">
        <v>1618</v>
      </c>
      <c r="B1578" s="2">
        <v>44843</v>
      </c>
      <c r="C1578" s="13" t="str">
        <f>TEXT(bbdd_Social_Media_Trends[[#This Row],[Post_Date]],"aaaa-mm")</f>
        <v>2022-10</v>
      </c>
      <c r="D1578" s="1" t="s">
        <v>24</v>
      </c>
      <c r="E1578" s="1" t="s">
        <v>39</v>
      </c>
      <c r="F1578" s="1" t="s">
        <v>32</v>
      </c>
      <c r="G1578" s="1" t="s">
        <v>60</v>
      </c>
      <c r="H1578">
        <v>1942883</v>
      </c>
      <c r="I1578">
        <v>174956</v>
      </c>
      <c r="J1578">
        <v>57853</v>
      </c>
      <c r="K1578">
        <v>15443</v>
      </c>
      <c r="L1578">
        <f>bbdd_Social_Media_Trends[[#This Row],[Likes]]+bbdd_Social_Media_Trends[[#This Row],[Shares]]+bbdd_Social_Media_Trends[[#This Row],[Comments]]</f>
        <v>248252</v>
      </c>
      <c r="M1578">
        <f>bbdd_Social_Media_Trends[[#This Row],[Interactions]]/bbdd_Social_Media_Trends[[#This Row],[Views]]</f>
        <v>0.12777506417010184</v>
      </c>
      <c r="N1578" s="1" t="s">
        <v>29</v>
      </c>
      <c r="O1578" s="4">
        <f t="shared" si="24"/>
        <v>0</v>
      </c>
    </row>
    <row r="1579" spans="1:15" hidden="1">
      <c r="A1579" s="1" t="s">
        <v>1619</v>
      </c>
      <c r="B1579" s="2">
        <v>45290</v>
      </c>
      <c r="C1579" s="13" t="str">
        <f>TEXT(bbdd_Social_Media_Trends[[#This Row],[Post_Date]],"aaaa-mm")</f>
        <v>2023-12</v>
      </c>
      <c r="D1579" s="1" t="s">
        <v>24</v>
      </c>
      <c r="E1579" s="1" t="s">
        <v>31</v>
      </c>
      <c r="F1579" s="1" t="s">
        <v>32</v>
      </c>
      <c r="G1579" s="1" t="s">
        <v>21</v>
      </c>
      <c r="H1579">
        <v>295323</v>
      </c>
      <c r="I1579">
        <v>249791</v>
      </c>
      <c r="J1579">
        <v>34311</v>
      </c>
      <c r="K1579">
        <v>31083</v>
      </c>
      <c r="L1579">
        <f>bbdd_Social_Media_Trends[[#This Row],[Likes]]+bbdd_Social_Media_Trends[[#This Row],[Shares]]+bbdd_Social_Media_Trends[[#This Row],[Comments]]</f>
        <v>315185</v>
      </c>
      <c r="M1579">
        <f>bbdd_Social_Media_Trends[[#This Row],[Interactions]]/bbdd_Social_Media_Trends[[#This Row],[Views]]</f>
        <v>1.0672551748424606</v>
      </c>
      <c r="N1579" s="1" t="s">
        <v>16</v>
      </c>
      <c r="O1579" s="4">
        <f t="shared" si="24"/>
        <v>0</v>
      </c>
    </row>
    <row r="1580" spans="1:15" hidden="1">
      <c r="A1580" s="1" t="s">
        <v>1620</v>
      </c>
      <c r="B1580" s="2">
        <v>44788</v>
      </c>
      <c r="C1580" s="13" t="str">
        <f>TEXT(bbdd_Social_Media_Trends[[#This Row],[Post_Date]],"aaaa-mm")</f>
        <v>2022-08</v>
      </c>
      <c r="D1580" s="1" t="s">
        <v>24</v>
      </c>
      <c r="E1580" s="1" t="s">
        <v>52</v>
      </c>
      <c r="F1580" s="1" t="s">
        <v>32</v>
      </c>
      <c r="G1580" s="1" t="s">
        <v>21</v>
      </c>
      <c r="H1580">
        <v>57621</v>
      </c>
      <c r="I1580">
        <v>424733</v>
      </c>
      <c r="J1580">
        <v>91384</v>
      </c>
      <c r="K1580">
        <v>26655</v>
      </c>
      <c r="L1580">
        <f>bbdd_Social_Media_Trends[[#This Row],[Likes]]+bbdd_Social_Media_Trends[[#This Row],[Shares]]+bbdd_Social_Media_Trends[[#This Row],[Comments]]</f>
        <v>542772</v>
      </c>
      <c r="M1580">
        <f>bbdd_Social_Media_Trends[[#This Row],[Interactions]]/bbdd_Social_Media_Trends[[#This Row],[Views]]</f>
        <v>9.4196907377518606</v>
      </c>
      <c r="N1580" s="1" t="s">
        <v>29</v>
      </c>
      <c r="O1580" s="4">
        <f t="shared" si="24"/>
        <v>0</v>
      </c>
    </row>
    <row r="1581" spans="1:15" hidden="1">
      <c r="A1581" s="1" t="s">
        <v>1621</v>
      </c>
      <c r="B1581" s="2">
        <v>45181</v>
      </c>
      <c r="C1581" s="13" t="str">
        <f>TEXT(bbdd_Social_Media_Trends[[#This Row],[Post_Date]],"aaaa-mm")</f>
        <v>2023-09</v>
      </c>
      <c r="D1581" s="1" t="s">
        <v>24</v>
      </c>
      <c r="E1581" s="1" t="s">
        <v>13</v>
      </c>
      <c r="F1581" s="1" t="s">
        <v>14</v>
      </c>
      <c r="G1581" s="1" t="s">
        <v>15</v>
      </c>
      <c r="H1581">
        <v>720247</v>
      </c>
      <c r="I1581">
        <v>6093</v>
      </c>
      <c r="J1581">
        <v>2414</v>
      </c>
      <c r="K1581">
        <v>30680</v>
      </c>
      <c r="L1581">
        <f>bbdd_Social_Media_Trends[[#This Row],[Likes]]+bbdd_Social_Media_Trends[[#This Row],[Shares]]+bbdd_Social_Media_Trends[[#This Row],[Comments]]</f>
        <v>39187</v>
      </c>
      <c r="M1581">
        <f>bbdd_Social_Media_Trends[[#This Row],[Interactions]]/bbdd_Social_Media_Trends[[#This Row],[Views]]</f>
        <v>5.4407724016899757E-2</v>
      </c>
      <c r="N1581" s="1" t="s">
        <v>22</v>
      </c>
      <c r="O1581" s="4">
        <f t="shared" si="24"/>
        <v>0</v>
      </c>
    </row>
    <row r="1582" spans="1:15">
      <c r="A1582" s="1" t="s">
        <v>1622</v>
      </c>
      <c r="B1582" s="2">
        <v>44777</v>
      </c>
      <c r="C1582" s="13" t="str">
        <f>TEXT(bbdd_Social_Media_Trends[[#This Row],[Post_Date]],"aaaa-mm")</f>
        <v>2022-08</v>
      </c>
      <c r="D1582" s="1" t="s">
        <v>27</v>
      </c>
      <c r="E1582" s="1" t="s">
        <v>31</v>
      </c>
      <c r="F1582" s="1" t="s">
        <v>14</v>
      </c>
      <c r="G1582" s="1" t="s">
        <v>37</v>
      </c>
      <c r="H1582">
        <v>841094</v>
      </c>
      <c r="I1582">
        <v>337567</v>
      </c>
      <c r="J1582">
        <v>10161</v>
      </c>
      <c r="K1582">
        <v>19041</v>
      </c>
      <c r="L1582">
        <f>bbdd_Social_Media_Trends[[#This Row],[Likes]]+bbdd_Social_Media_Trends[[#This Row],[Shares]]+bbdd_Social_Media_Trends[[#This Row],[Comments]]</f>
        <v>366769</v>
      </c>
      <c r="M1582">
        <f>bbdd_Social_Media_Trends[[#This Row],[Interactions]]/bbdd_Social_Media_Trends[[#This Row],[Views]]</f>
        <v>0.43606184326603209</v>
      </c>
      <c r="N1582" s="1" t="s">
        <v>16</v>
      </c>
      <c r="O1582" s="4">
        <f t="shared" si="24"/>
        <v>0</v>
      </c>
    </row>
    <row r="1583" spans="1:15" hidden="1">
      <c r="A1583" s="1" t="s">
        <v>1623</v>
      </c>
      <c r="B1583" s="2">
        <v>44927</v>
      </c>
      <c r="C1583" s="13" t="str">
        <f>TEXT(bbdd_Social_Media_Trends[[#This Row],[Post_Date]],"aaaa-mm")</f>
        <v>2023-01</v>
      </c>
      <c r="D1583" s="1" t="s">
        <v>18</v>
      </c>
      <c r="E1583" s="1" t="s">
        <v>35</v>
      </c>
      <c r="F1583" s="1" t="s">
        <v>36</v>
      </c>
      <c r="G1583" s="1" t="s">
        <v>15</v>
      </c>
      <c r="H1583">
        <v>2851192</v>
      </c>
      <c r="I1583">
        <v>57367</v>
      </c>
      <c r="J1583">
        <v>19782</v>
      </c>
      <c r="K1583">
        <v>37567</v>
      </c>
      <c r="L1583">
        <f>bbdd_Social_Media_Trends[[#This Row],[Likes]]+bbdd_Social_Media_Trends[[#This Row],[Shares]]+bbdd_Social_Media_Trends[[#This Row],[Comments]]</f>
        <v>114716</v>
      </c>
      <c r="M1583">
        <f>bbdd_Social_Media_Trends[[#This Row],[Interactions]]/bbdd_Social_Media_Trends[[#This Row],[Views]]</f>
        <v>4.0234400208754795E-2</v>
      </c>
      <c r="N1583" s="1" t="s">
        <v>29</v>
      </c>
      <c r="O1583" s="4">
        <f t="shared" si="24"/>
        <v>0</v>
      </c>
    </row>
    <row r="1584" spans="1:15">
      <c r="A1584" s="1" t="s">
        <v>1624</v>
      </c>
      <c r="B1584" s="2">
        <v>44806</v>
      </c>
      <c r="C1584" s="13" t="str">
        <f>TEXT(bbdd_Social_Media_Trends[[#This Row],[Post_Date]],"aaaa-mm")</f>
        <v>2022-09</v>
      </c>
      <c r="D1584" s="1" t="s">
        <v>27</v>
      </c>
      <c r="E1584" s="1" t="s">
        <v>13</v>
      </c>
      <c r="F1584" s="1" t="s">
        <v>47</v>
      </c>
      <c r="G1584" s="1" t="s">
        <v>44</v>
      </c>
      <c r="H1584">
        <v>416547</v>
      </c>
      <c r="I1584">
        <v>247208</v>
      </c>
      <c r="J1584">
        <v>58688</v>
      </c>
      <c r="K1584">
        <v>23164</v>
      </c>
      <c r="L1584">
        <f>bbdd_Social_Media_Trends[[#This Row],[Likes]]+bbdd_Social_Media_Trends[[#This Row],[Shares]]+bbdd_Social_Media_Trends[[#This Row],[Comments]]</f>
        <v>329060</v>
      </c>
      <c r="M1584">
        <f>bbdd_Social_Media_Trends[[#This Row],[Interactions]]/bbdd_Social_Media_Trends[[#This Row],[Views]]</f>
        <v>0.7899708796366316</v>
      </c>
      <c r="N1584" s="1" t="s">
        <v>29</v>
      </c>
      <c r="O1584" s="4">
        <f t="shared" si="24"/>
        <v>0</v>
      </c>
    </row>
    <row r="1585" spans="1:15">
      <c r="A1585" s="1" t="s">
        <v>1625</v>
      </c>
      <c r="B1585" s="2">
        <v>44685</v>
      </c>
      <c r="C1585" s="13" t="str">
        <f>TEXT(bbdd_Social_Media_Trends[[#This Row],[Post_Date]],"aaaa-mm")</f>
        <v>2022-05</v>
      </c>
      <c r="D1585" s="1" t="s">
        <v>27</v>
      </c>
      <c r="E1585" s="1" t="s">
        <v>19</v>
      </c>
      <c r="F1585" s="1" t="s">
        <v>32</v>
      </c>
      <c r="G1585" s="1" t="s">
        <v>37</v>
      </c>
      <c r="H1585">
        <v>238276</v>
      </c>
      <c r="I1585">
        <v>86411</v>
      </c>
      <c r="J1585">
        <v>87917</v>
      </c>
      <c r="K1585">
        <v>20519</v>
      </c>
      <c r="L1585">
        <f>bbdd_Social_Media_Trends[[#This Row],[Likes]]+bbdd_Social_Media_Trends[[#This Row],[Shares]]+bbdd_Social_Media_Trends[[#This Row],[Comments]]</f>
        <v>194847</v>
      </c>
      <c r="M1585">
        <f>bbdd_Social_Media_Trends[[#This Row],[Interactions]]/bbdd_Social_Media_Trends[[#This Row],[Views]]</f>
        <v>0.81773657439272107</v>
      </c>
      <c r="N1585" s="1" t="s">
        <v>29</v>
      </c>
      <c r="O1585" s="4">
        <f t="shared" si="24"/>
        <v>0</v>
      </c>
    </row>
    <row r="1586" spans="1:15" hidden="1">
      <c r="A1586" s="1" t="s">
        <v>1626</v>
      </c>
      <c r="B1586" s="2">
        <v>45281</v>
      </c>
      <c r="C1586" s="13" t="str">
        <f>TEXT(bbdd_Social_Media_Trends[[#This Row],[Post_Date]],"aaaa-mm")</f>
        <v>2023-12</v>
      </c>
      <c r="D1586" s="1" t="s">
        <v>24</v>
      </c>
      <c r="E1586" s="1" t="s">
        <v>52</v>
      </c>
      <c r="F1586" s="1" t="s">
        <v>47</v>
      </c>
      <c r="G1586" s="1" t="s">
        <v>60</v>
      </c>
      <c r="H1586">
        <v>3675226</v>
      </c>
      <c r="I1586">
        <v>477204</v>
      </c>
      <c r="J1586">
        <v>2549</v>
      </c>
      <c r="K1586">
        <v>30839</v>
      </c>
      <c r="L1586">
        <f>bbdd_Social_Media_Trends[[#This Row],[Likes]]+bbdd_Social_Media_Trends[[#This Row],[Shares]]+bbdd_Social_Media_Trends[[#This Row],[Comments]]</f>
        <v>510592</v>
      </c>
      <c r="M1586">
        <f>bbdd_Social_Media_Trends[[#This Row],[Interactions]]/bbdd_Social_Media_Trends[[#This Row],[Views]]</f>
        <v>0.13892805503661543</v>
      </c>
      <c r="N1586" s="1" t="s">
        <v>16</v>
      </c>
      <c r="O1586" s="4">
        <f t="shared" si="24"/>
        <v>0</v>
      </c>
    </row>
    <row r="1587" spans="1:15" hidden="1">
      <c r="A1587" s="1" t="s">
        <v>1627</v>
      </c>
      <c r="B1587" s="2">
        <v>45213</v>
      </c>
      <c r="C1587" s="13" t="str">
        <f>TEXT(bbdd_Social_Media_Trends[[#This Row],[Post_Date]],"aaaa-mm")</f>
        <v>2023-10</v>
      </c>
      <c r="D1587" s="1" t="s">
        <v>12</v>
      </c>
      <c r="E1587" s="1" t="s">
        <v>13</v>
      </c>
      <c r="F1587" s="1" t="s">
        <v>36</v>
      </c>
      <c r="G1587" s="1" t="s">
        <v>21</v>
      </c>
      <c r="H1587">
        <v>543860</v>
      </c>
      <c r="I1587">
        <v>495293</v>
      </c>
      <c r="J1587">
        <v>51511</v>
      </c>
      <c r="K1587">
        <v>22273</v>
      </c>
      <c r="L1587">
        <f>bbdd_Social_Media_Trends[[#This Row],[Likes]]+bbdd_Social_Media_Trends[[#This Row],[Shares]]+bbdd_Social_Media_Trends[[#This Row],[Comments]]</f>
        <v>569077</v>
      </c>
      <c r="M1587">
        <f>bbdd_Social_Media_Trends[[#This Row],[Interactions]]/bbdd_Social_Media_Trends[[#This Row],[Views]]</f>
        <v>1.0463667120214761</v>
      </c>
      <c r="N1587" s="1" t="s">
        <v>16</v>
      </c>
      <c r="O1587" s="4">
        <f t="shared" si="24"/>
        <v>0</v>
      </c>
    </row>
    <row r="1588" spans="1:15">
      <c r="A1588" s="1" t="s">
        <v>1628</v>
      </c>
      <c r="B1588" s="2">
        <v>45290</v>
      </c>
      <c r="C1588" s="13" t="str">
        <f>TEXT(bbdd_Social_Media_Trends[[#This Row],[Post_Date]],"aaaa-mm")</f>
        <v>2023-12</v>
      </c>
      <c r="D1588" s="1" t="s">
        <v>27</v>
      </c>
      <c r="E1588" s="1" t="s">
        <v>19</v>
      </c>
      <c r="F1588" s="1" t="s">
        <v>41</v>
      </c>
      <c r="G1588" s="1" t="s">
        <v>37</v>
      </c>
      <c r="H1588">
        <v>4025654</v>
      </c>
      <c r="I1588">
        <v>427509</v>
      </c>
      <c r="J1588">
        <v>7469</v>
      </c>
      <c r="K1588">
        <v>31997</v>
      </c>
      <c r="L1588">
        <f>bbdd_Social_Media_Trends[[#This Row],[Likes]]+bbdd_Social_Media_Trends[[#This Row],[Shares]]+bbdd_Social_Media_Trends[[#This Row],[Comments]]</f>
        <v>466975</v>
      </c>
      <c r="M1588">
        <f>bbdd_Social_Media_Trends[[#This Row],[Interactions]]/bbdd_Social_Media_Trends[[#This Row],[Views]]</f>
        <v>0.11599978537648789</v>
      </c>
      <c r="N1588" s="1" t="s">
        <v>29</v>
      </c>
      <c r="O1588" s="4">
        <f t="shared" si="24"/>
        <v>0</v>
      </c>
    </row>
    <row r="1589" spans="1:15" hidden="1">
      <c r="A1589" s="1" t="s">
        <v>1629</v>
      </c>
      <c r="B1589" s="2">
        <v>45177</v>
      </c>
      <c r="C1589" s="13" t="str">
        <f>TEXT(bbdd_Social_Media_Trends[[#This Row],[Post_Date]],"aaaa-mm")</f>
        <v>2023-09</v>
      </c>
      <c r="D1589" s="1" t="s">
        <v>18</v>
      </c>
      <c r="E1589" s="1" t="s">
        <v>49</v>
      </c>
      <c r="F1589" s="1" t="s">
        <v>41</v>
      </c>
      <c r="G1589" s="1" t="s">
        <v>37</v>
      </c>
      <c r="H1589">
        <v>3830274</v>
      </c>
      <c r="I1589">
        <v>264013</v>
      </c>
      <c r="J1589">
        <v>37812</v>
      </c>
      <c r="K1589">
        <v>25236</v>
      </c>
      <c r="L1589">
        <f>bbdd_Social_Media_Trends[[#This Row],[Likes]]+bbdd_Social_Media_Trends[[#This Row],[Shares]]+bbdd_Social_Media_Trends[[#This Row],[Comments]]</f>
        <v>327061</v>
      </c>
      <c r="M1589">
        <f>bbdd_Social_Media_Trends[[#This Row],[Interactions]]/bbdd_Social_Media_Trends[[#This Row],[Views]]</f>
        <v>8.5388408244423245E-2</v>
      </c>
      <c r="N1589" s="1" t="s">
        <v>29</v>
      </c>
      <c r="O1589" s="4">
        <f t="shared" si="24"/>
        <v>0</v>
      </c>
    </row>
    <row r="1590" spans="1:15" hidden="1">
      <c r="A1590" s="1" t="s">
        <v>1630</v>
      </c>
      <c r="B1590" s="2">
        <v>44580</v>
      </c>
      <c r="C1590" s="13" t="str">
        <f>TEXT(bbdd_Social_Media_Trends[[#This Row],[Post_Date]],"aaaa-mm")</f>
        <v>2022-01</v>
      </c>
      <c r="D1590" s="1" t="s">
        <v>18</v>
      </c>
      <c r="E1590" s="1" t="s">
        <v>52</v>
      </c>
      <c r="F1590" s="1" t="s">
        <v>32</v>
      </c>
      <c r="G1590" s="1" t="s">
        <v>37</v>
      </c>
      <c r="H1590">
        <v>4277170</v>
      </c>
      <c r="I1590">
        <v>471076</v>
      </c>
      <c r="J1590">
        <v>43675</v>
      </c>
      <c r="K1590">
        <v>21460</v>
      </c>
      <c r="L1590">
        <f>bbdd_Social_Media_Trends[[#This Row],[Likes]]+bbdd_Social_Media_Trends[[#This Row],[Shares]]+bbdd_Social_Media_Trends[[#This Row],[Comments]]</f>
        <v>536211</v>
      </c>
      <c r="M1590">
        <f>bbdd_Social_Media_Trends[[#This Row],[Interactions]]/bbdd_Social_Media_Trends[[#This Row],[Views]]</f>
        <v>0.12536583769174478</v>
      </c>
      <c r="N1590" s="1" t="s">
        <v>22</v>
      </c>
      <c r="O1590" s="4">
        <f t="shared" si="24"/>
        <v>0</v>
      </c>
    </row>
    <row r="1591" spans="1:15" hidden="1">
      <c r="A1591" s="1" t="s">
        <v>1631</v>
      </c>
      <c r="B1591" s="2">
        <v>44983</v>
      </c>
      <c r="C1591" s="13" t="str">
        <f>TEXT(bbdd_Social_Media_Trends[[#This Row],[Post_Date]],"aaaa-mm")</f>
        <v>2023-02</v>
      </c>
      <c r="D1591" s="1" t="s">
        <v>18</v>
      </c>
      <c r="E1591" s="1" t="s">
        <v>46</v>
      </c>
      <c r="F1591" s="1" t="s">
        <v>47</v>
      </c>
      <c r="G1591" s="1" t="s">
        <v>28</v>
      </c>
      <c r="H1591">
        <v>1586403</v>
      </c>
      <c r="I1591">
        <v>28598</v>
      </c>
      <c r="J1591">
        <v>85817</v>
      </c>
      <c r="K1591">
        <v>46074</v>
      </c>
      <c r="L1591">
        <f>bbdd_Social_Media_Trends[[#This Row],[Likes]]+bbdd_Social_Media_Trends[[#This Row],[Shares]]+bbdd_Social_Media_Trends[[#This Row],[Comments]]</f>
        <v>160489</v>
      </c>
      <c r="M1591">
        <f>bbdd_Social_Media_Trends[[#This Row],[Interactions]]/bbdd_Social_Media_Trends[[#This Row],[Views]]</f>
        <v>0.10116534071102992</v>
      </c>
      <c r="N1591" s="1" t="s">
        <v>22</v>
      </c>
      <c r="O1591" s="4">
        <f t="shared" si="24"/>
        <v>0</v>
      </c>
    </row>
    <row r="1592" spans="1:15" hidden="1">
      <c r="A1592" s="1" t="s">
        <v>1632</v>
      </c>
      <c r="B1592" s="2">
        <v>44950</v>
      </c>
      <c r="C1592" s="13" t="str">
        <f>TEXT(bbdd_Social_Media_Trends[[#This Row],[Post_Date]],"aaaa-mm")</f>
        <v>2023-01</v>
      </c>
      <c r="D1592" s="1" t="s">
        <v>12</v>
      </c>
      <c r="E1592" s="1" t="s">
        <v>31</v>
      </c>
      <c r="F1592" s="1" t="s">
        <v>20</v>
      </c>
      <c r="G1592" s="1" t="s">
        <v>28</v>
      </c>
      <c r="H1592">
        <v>914452</v>
      </c>
      <c r="I1592">
        <v>339941</v>
      </c>
      <c r="J1592">
        <v>5979</v>
      </c>
      <c r="K1592">
        <v>34553</v>
      </c>
      <c r="L1592">
        <f>bbdd_Social_Media_Trends[[#This Row],[Likes]]+bbdd_Social_Media_Trends[[#This Row],[Shares]]+bbdd_Social_Media_Trends[[#This Row],[Comments]]</f>
        <v>380473</v>
      </c>
      <c r="M1592">
        <f>bbdd_Social_Media_Trends[[#This Row],[Interactions]]/bbdd_Social_Media_Trends[[#This Row],[Views]]</f>
        <v>0.41606667162409838</v>
      </c>
      <c r="N1592" s="1" t="s">
        <v>16</v>
      </c>
      <c r="O1592" s="4">
        <f t="shared" si="24"/>
        <v>0</v>
      </c>
    </row>
    <row r="1593" spans="1:15" hidden="1">
      <c r="A1593" s="1" t="s">
        <v>1633</v>
      </c>
      <c r="B1593" s="2">
        <v>45159</v>
      </c>
      <c r="C1593" s="13" t="str">
        <f>TEXT(bbdd_Social_Media_Trends[[#This Row],[Post_Date]],"aaaa-mm")</f>
        <v>2023-08</v>
      </c>
      <c r="D1593" s="1" t="s">
        <v>24</v>
      </c>
      <c r="E1593" s="1" t="s">
        <v>13</v>
      </c>
      <c r="F1593" s="1" t="s">
        <v>47</v>
      </c>
      <c r="G1593" s="1" t="s">
        <v>37</v>
      </c>
      <c r="H1593">
        <v>1124083</v>
      </c>
      <c r="I1593">
        <v>331967</v>
      </c>
      <c r="J1593">
        <v>1699</v>
      </c>
      <c r="K1593">
        <v>22789</v>
      </c>
      <c r="L1593">
        <f>bbdd_Social_Media_Trends[[#This Row],[Likes]]+bbdd_Social_Media_Trends[[#This Row],[Shares]]+bbdd_Social_Media_Trends[[#This Row],[Comments]]</f>
        <v>356455</v>
      </c>
      <c r="M1593">
        <f>bbdd_Social_Media_Trends[[#This Row],[Interactions]]/bbdd_Social_Media_Trends[[#This Row],[Views]]</f>
        <v>0.31710736662684164</v>
      </c>
      <c r="N1593" s="1" t="s">
        <v>29</v>
      </c>
      <c r="O1593" s="4">
        <f t="shared" si="24"/>
        <v>0</v>
      </c>
    </row>
    <row r="1594" spans="1:15">
      <c r="A1594" s="1" t="s">
        <v>1634</v>
      </c>
      <c r="B1594" s="2">
        <v>45085</v>
      </c>
      <c r="C1594" s="13" t="str">
        <f>TEXT(bbdd_Social_Media_Trends[[#This Row],[Post_Date]],"aaaa-mm")</f>
        <v>2023-06</v>
      </c>
      <c r="D1594" s="1" t="s">
        <v>27</v>
      </c>
      <c r="E1594" s="1" t="s">
        <v>13</v>
      </c>
      <c r="F1594" s="1" t="s">
        <v>20</v>
      </c>
      <c r="G1594" s="1" t="s">
        <v>60</v>
      </c>
      <c r="H1594">
        <v>2656928</v>
      </c>
      <c r="I1594">
        <v>243831</v>
      </c>
      <c r="J1594">
        <v>52757</v>
      </c>
      <c r="K1594">
        <v>9603</v>
      </c>
      <c r="L1594">
        <f>bbdd_Social_Media_Trends[[#This Row],[Likes]]+bbdd_Social_Media_Trends[[#This Row],[Shares]]+bbdd_Social_Media_Trends[[#This Row],[Comments]]</f>
        <v>306191</v>
      </c>
      <c r="M1594">
        <f>bbdd_Social_Media_Trends[[#This Row],[Interactions]]/bbdd_Social_Media_Trends[[#This Row],[Views]]</f>
        <v>0.11524249057558203</v>
      </c>
      <c r="N1594" s="1" t="s">
        <v>29</v>
      </c>
      <c r="O1594" s="4">
        <f t="shared" si="24"/>
        <v>0</v>
      </c>
    </row>
    <row r="1595" spans="1:15" hidden="1">
      <c r="A1595" s="1" t="s">
        <v>1635</v>
      </c>
      <c r="B1595" s="2">
        <v>45099</v>
      </c>
      <c r="C1595" s="13" t="str">
        <f>TEXT(bbdd_Social_Media_Trends[[#This Row],[Post_Date]],"aaaa-mm")</f>
        <v>2023-06</v>
      </c>
      <c r="D1595" s="1" t="s">
        <v>12</v>
      </c>
      <c r="E1595" s="1" t="s">
        <v>35</v>
      </c>
      <c r="F1595" s="1" t="s">
        <v>47</v>
      </c>
      <c r="G1595" s="1" t="s">
        <v>21</v>
      </c>
      <c r="H1595">
        <v>4174343</v>
      </c>
      <c r="I1595">
        <v>92667</v>
      </c>
      <c r="J1595">
        <v>67770</v>
      </c>
      <c r="K1595">
        <v>33150</v>
      </c>
      <c r="L1595">
        <f>bbdd_Social_Media_Trends[[#This Row],[Likes]]+bbdd_Social_Media_Trends[[#This Row],[Shares]]+bbdd_Social_Media_Trends[[#This Row],[Comments]]</f>
        <v>193587</v>
      </c>
      <c r="M1595">
        <f>bbdd_Social_Media_Trends[[#This Row],[Interactions]]/bbdd_Social_Media_Trends[[#This Row],[Views]]</f>
        <v>4.6375441596438048E-2</v>
      </c>
      <c r="N1595" s="1" t="s">
        <v>16</v>
      </c>
      <c r="O1595" s="4">
        <f t="shared" si="24"/>
        <v>0</v>
      </c>
    </row>
    <row r="1596" spans="1:15" hidden="1">
      <c r="A1596" s="1" t="s">
        <v>1636</v>
      </c>
      <c r="B1596" s="2">
        <v>45238</v>
      </c>
      <c r="C1596" s="13" t="str">
        <f>TEXT(bbdd_Social_Media_Trends[[#This Row],[Post_Date]],"aaaa-mm")</f>
        <v>2023-11</v>
      </c>
      <c r="D1596" s="1" t="s">
        <v>18</v>
      </c>
      <c r="E1596" s="1" t="s">
        <v>46</v>
      </c>
      <c r="F1596" s="1" t="s">
        <v>32</v>
      </c>
      <c r="G1596" s="1" t="s">
        <v>15</v>
      </c>
      <c r="H1596">
        <v>2150898</v>
      </c>
      <c r="I1596">
        <v>109954</v>
      </c>
      <c r="J1596">
        <v>6366</v>
      </c>
      <c r="K1596">
        <v>25896</v>
      </c>
      <c r="L1596">
        <f>bbdd_Social_Media_Trends[[#This Row],[Likes]]+bbdd_Social_Media_Trends[[#This Row],[Shares]]+bbdd_Social_Media_Trends[[#This Row],[Comments]]</f>
        <v>142216</v>
      </c>
      <c r="M1596">
        <f>bbdd_Social_Media_Trends[[#This Row],[Interactions]]/bbdd_Social_Media_Trends[[#This Row],[Views]]</f>
        <v>6.6119360378781328E-2</v>
      </c>
      <c r="N1596" s="1" t="s">
        <v>29</v>
      </c>
      <c r="O1596" s="4">
        <f t="shared" si="24"/>
        <v>0</v>
      </c>
    </row>
    <row r="1597" spans="1:15">
      <c r="A1597" s="1" t="s">
        <v>1637</v>
      </c>
      <c r="B1597" s="2">
        <v>45116</v>
      </c>
      <c r="C1597" s="13" t="str">
        <f>TEXT(bbdd_Social_Media_Trends[[#This Row],[Post_Date]],"aaaa-mm")</f>
        <v>2023-07</v>
      </c>
      <c r="D1597" s="1" t="s">
        <v>27</v>
      </c>
      <c r="E1597" s="1" t="s">
        <v>31</v>
      </c>
      <c r="F1597" s="1" t="s">
        <v>32</v>
      </c>
      <c r="G1597" s="1" t="s">
        <v>37</v>
      </c>
      <c r="H1597">
        <v>4242231</v>
      </c>
      <c r="I1597">
        <v>207880</v>
      </c>
      <c r="J1597">
        <v>83865</v>
      </c>
      <c r="K1597">
        <v>28311</v>
      </c>
      <c r="L1597">
        <f>bbdd_Social_Media_Trends[[#This Row],[Likes]]+bbdd_Social_Media_Trends[[#This Row],[Shares]]+bbdd_Social_Media_Trends[[#This Row],[Comments]]</f>
        <v>320056</v>
      </c>
      <c r="M1597">
        <f>bbdd_Social_Media_Trends[[#This Row],[Interactions]]/bbdd_Social_Media_Trends[[#This Row],[Views]]</f>
        <v>7.54452079577939E-2</v>
      </c>
      <c r="N1597" s="1" t="s">
        <v>22</v>
      </c>
      <c r="O1597" s="4">
        <f t="shared" si="24"/>
        <v>0</v>
      </c>
    </row>
    <row r="1598" spans="1:15" hidden="1">
      <c r="A1598" s="1" t="s">
        <v>1638</v>
      </c>
      <c r="B1598" s="2">
        <v>44888</v>
      </c>
      <c r="C1598" s="13" t="str">
        <f>TEXT(bbdd_Social_Media_Trends[[#This Row],[Post_Date]],"aaaa-mm")</f>
        <v>2022-11</v>
      </c>
      <c r="D1598" s="1" t="s">
        <v>12</v>
      </c>
      <c r="E1598" s="1" t="s">
        <v>35</v>
      </c>
      <c r="F1598" s="1" t="s">
        <v>36</v>
      </c>
      <c r="G1598" s="1" t="s">
        <v>37</v>
      </c>
      <c r="H1598">
        <v>1418648</v>
      </c>
      <c r="I1598">
        <v>351250</v>
      </c>
      <c r="J1598">
        <v>22389</v>
      </c>
      <c r="K1598">
        <v>24313</v>
      </c>
      <c r="L1598">
        <f>bbdd_Social_Media_Trends[[#This Row],[Likes]]+bbdd_Social_Media_Trends[[#This Row],[Shares]]+bbdd_Social_Media_Trends[[#This Row],[Comments]]</f>
        <v>397952</v>
      </c>
      <c r="M1598">
        <f>bbdd_Social_Media_Trends[[#This Row],[Interactions]]/bbdd_Social_Media_Trends[[#This Row],[Views]]</f>
        <v>0.28051496918192531</v>
      </c>
      <c r="N1598" s="1" t="s">
        <v>22</v>
      </c>
      <c r="O1598" s="4">
        <f t="shared" si="24"/>
        <v>0</v>
      </c>
    </row>
    <row r="1599" spans="1:15" hidden="1">
      <c r="A1599" s="1" t="s">
        <v>1639</v>
      </c>
      <c r="B1599" s="2">
        <v>44802</v>
      </c>
      <c r="C1599" s="13" t="str">
        <f>TEXT(bbdd_Social_Media_Trends[[#This Row],[Post_Date]],"aaaa-mm")</f>
        <v>2022-08</v>
      </c>
      <c r="D1599" s="1" t="s">
        <v>12</v>
      </c>
      <c r="E1599" s="1" t="s">
        <v>31</v>
      </c>
      <c r="F1599" s="1" t="s">
        <v>20</v>
      </c>
      <c r="G1599" s="1" t="s">
        <v>44</v>
      </c>
      <c r="H1599">
        <v>3545754</v>
      </c>
      <c r="I1599">
        <v>223054</v>
      </c>
      <c r="J1599">
        <v>61984</v>
      </c>
      <c r="K1599">
        <v>32043</v>
      </c>
      <c r="L1599">
        <f>bbdd_Social_Media_Trends[[#This Row],[Likes]]+bbdd_Social_Media_Trends[[#This Row],[Shares]]+bbdd_Social_Media_Trends[[#This Row],[Comments]]</f>
        <v>317081</v>
      </c>
      <c r="M1599">
        <f>bbdd_Social_Media_Trends[[#This Row],[Interactions]]/bbdd_Social_Media_Trends[[#This Row],[Views]]</f>
        <v>8.9425549544610253E-2</v>
      </c>
      <c r="N1599" s="1" t="s">
        <v>22</v>
      </c>
      <c r="O1599" s="4">
        <f t="shared" si="24"/>
        <v>0</v>
      </c>
    </row>
    <row r="1600" spans="1:15" hidden="1">
      <c r="A1600" s="1" t="s">
        <v>1640</v>
      </c>
      <c r="B1600" s="2">
        <v>44711</v>
      </c>
      <c r="C1600" s="13" t="str">
        <f>TEXT(bbdd_Social_Media_Trends[[#This Row],[Post_Date]],"aaaa-mm")</f>
        <v>2022-05</v>
      </c>
      <c r="D1600" s="1" t="s">
        <v>24</v>
      </c>
      <c r="E1600" s="1" t="s">
        <v>57</v>
      </c>
      <c r="F1600" s="1" t="s">
        <v>41</v>
      </c>
      <c r="G1600" s="1" t="s">
        <v>44</v>
      </c>
      <c r="H1600">
        <v>2651800</v>
      </c>
      <c r="I1600">
        <v>219881</v>
      </c>
      <c r="J1600">
        <v>16104</v>
      </c>
      <c r="K1600">
        <v>23971</v>
      </c>
      <c r="L1600">
        <f>bbdd_Social_Media_Trends[[#This Row],[Likes]]+bbdd_Social_Media_Trends[[#This Row],[Shares]]+bbdd_Social_Media_Trends[[#This Row],[Comments]]</f>
        <v>259956</v>
      </c>
      <c r="M1600">
        <f>bbdd_Social_Media_Trends[[#This Row],[Interactions]]/bbdd_Social_Media_Trends[[#This Row],[Views]]</f>
        <v>9.8030017346707896E-2</v>
      </c>
      <c r="N1600" s="1" t="s">
        <v>16</v>
      </c>
      <c r="O1600" s="4">
        <f t="shared" si="24"/>
        <v>0</v>
      </c>
    </row>
    <row r="1601" spans="1:15" hidden="1">
      <c r="A1601" s="1" t="s">
        <v>1641</v>
      </c>
      <c r="B1601" s="2">
        <v>45019</v>
      </c>
      <c r="C1601" s="13" t="str">
        <f>TEXT(bbdd_Social_Media_Trends[[#This Row],[Post_Date]],"aaaa-mm")</f>
        <v>2023-04</v>
      </c>
      <c r="D1601" s="1" t="s">
        <v>18</v>
      </c>
      <c r="E1601" s="1" t="s">
        <v>46</v>
      </c>
      <c r="F1601" s="1" t="s">
        <v>20</v>
      </c>
      <c r="G1601" s="1" t="s">
        <v>44</v>
      </c>
      <c r="H1601">
        <v>3985221</v>
      </c>
      <c r="I1601">
        <v>262934</v>
      </c>
      <c r="J1601">
        <v>82583</v>
      </c>
      <c r="K1601">
        <v>19181</v>
      </c>
      <c r="L1601">
        <f>bbdd_Social_Media_Trends[[#This Row],[Likes]]+bbdd_Social_Media_Trends[[#This Row],[Shares]]+bbdd_Social_Media_Trends[[#This Row],[Comments]]</f>
        <v>364698</v>
      </c>
      <c r="M1601">
        <f>bbdd_Social_Media_Trends[[#This Row],[Interactions]]/bbdd_Social_Media_Trends[[#This Row],[Views]]</f>
        <v>9.1512616238848488E-2</v>
      </c>
      <c r="N1601" s="1" t="s">
        <v>22</v>
      </c>
      <c r="O1601" s="4">
        <f t="shared" si="24"/>
        <v>0</v>
      </c>
    </row>
    <row r="1602" spans="1:15" hidden="1">
      <c r="A1602" s="1" t="s">
        <v>1642</v>
      </c>
      <c r="B1602" s="2">
        <v>44912</v>
      </c>
      <c r="C1602" s="13" t="str">
        <f>TEXT(bbdd_Social_Media_Trends[[#This Row],[Post_Date]],"aaaa-mm")</f>
        <v>2022-12</v>
      </c>
      <c r="D1602" s="1" t="s">
        <v>12</v>
      </c>
      <c r="E1602" s="1" t="s">
        <v>19</v>
      </c>
      <c r="F1602" s="1" t="s">
        <v>36</v>
      </c>
      <c r="G1602" s="1" t="s">
        <v>15</v>
      </c>
      <c r="H1602">
        <v>4070028</v>
      </c>
      <c r="I1602">
        <v>212737</v>
      </c>
      <c r="J1602">
        <v>50214</v>
      </c>
      <c r="K1602">
        <v>25262</v>
      </c>
      <c r="L1602">
        <f>bbdd_Social_Media_Trends[[#This Row],[Likes]]+bbdd_Social_Media_Trends[[#This Row],[Shares]]+bbdd_Social_Media_Trends[[#This Row],[Comments]]</f>
        <v>288213</v>
      </c>
      <c r="M1602">
        <f>bbdd_Social_Media_Trends[[#This Row],[Interactions]]/bbdd_Social_Media_Trends[[#This Row],[Views]]</f>
        <v>7.081351774484107E-2</v>
      </c>
      <c r="N1602" s="1" t="s">
        <v>29</v>
      </c>
      <c r="O1602" s="4">
        <f t="shared" ref="O1602:O1665" si="25">IF(ISERROR(VLOOKUP(A1602,A1603:A6600,1,FALSE)),0, 1)</f>
        <v>0</v>
      </c>
    </row>
    <row r="1603" spans="1:15">
      <c r="A1603" s="1" t="s">
        <v>1643</v>
      </c>
      <c r="B1603" s="2">
        <v>45276</v>
      </c>
      <c r="C1603" s="13" t="str">
        <f>TEXT(bbdd_Social_Media_Trends[[#This Row],[Post_Date]],"aaaa-mm")</f>
        <v>2023-12</v>
      </c>
      <c r="D1603" s="1" t="s">
        <v>27</v>
      </c>
      <c r="E1603" s="1" t="s">
        <v>52</v>
      </c>
      <c r="F1603" s="1" t="s">
        <v>47</v>
      </c>
      <c r="G1603" s="1" t="s">
        <v>37</v>
      </c>
      <c r="H1603">
        <v>2703326</v>
      </c>
      <c r="I1603">
        <v>239560</v>
      </c>
      <c r="J1603">
        <v>14191</v>
      </c>
      <c r="K1603">
        <v>44747</v>
      </c>
      <c r="L1603">
        <f>bbdd_Social_Media_Trends[[#This Row],[Likes]]+bbdd_Social_Media_Trends[[#This Row],[Shares]]+bbdd_Social_Media_Trends[[#This Row],[Comments]]</f>
        <v>298498</v>
      </c>
      <c r="M1603">
        <f>bbdd_Social_Media_Trends[[#This Row],[Interactions]]/bbdd_Social_Media_Trends[[#This Row],[Views]]</f>
        <v>0.11041879521744695</v>
      </c>
      <c r="N1603" s="1" t="s">
        <v>29</v>
      </c>
      <c r="O1603" s="4">
        <f t="shared" si="25"/>
        <v>0</v>
      </c>
    </row>
    <row r="1604" spans="1:15">
      <c r="A1604" s="1" t="s">
        <v>1644</v>
      </c>
      <c r="B1604" s="2">
        <v>45270</v>
      </c>
      <c r="C1604" s="13" t="str">
        <f>TEXT(bbdd_Social_Media_Trends[[#This Row],[Post_Date]],"aaaa-mm")</f>
        <v>2023-12</v>
      </c>
      <c r="D1604" s="1" t="s">
        <v>27</v>
      </c>
      <c r="E1604" s="1" t="s">
        <v>57</v>
      </c>
      <c r="F1604" s="1" t="s">
        <v>41</v>
      </c>
      <c r="G1604" s="1" t="s">
        <v>50</v>
      </c>
      <c r="H1604">
        <v>2695917</v>
      </c>
      <c r="I1604">
        <v>354316</v>
      </c>
      <c r="J1604">
        <v>26738</v>
      </c>
      <c r="K1604">
        <v>3079</v>
      </c>
      <c r="L1604">
        <f>bbdd_Social_Media_Trends[[#This Row],[Likes]]+bbdd_Social_Media_Trends[[#This Row],[Shares]]+bbdd_Social_Media_Trends[[#This Row],[Comments]]</f>
        <v>384133</v>
      </c>
      <c r="M1604">
        <f>bbdd_Social_Media_Trends[[#This Row],[Interactions]]/bbdd_Social_Media_Trends[[#This Row],[Views]]</f>
        <v>0.14248695341881817</v>
      </c>
      <c r="N1604" s="1" t="s">
        <v>16</v>
      </c>
      <c r="O1604" s="4">
        <f t="shared" si="25"/>
        <v>0</v>
      </c>
    </row>
    <row r="1605" spans="1:15" hidden="1">
      <c r="A1605" s="1" t="s">
        <v>1645</v>
      </c>
      <c r="B1605" s="2">
        <v>44930</v>
      </c>
      <c r="C1605" s="13" t="str">
        <f>TEXT(bbdd_Social_Media_Trends[[#This Row],[Post_Date]],"aaaa-mm")</f>
        <v>2023-01</v>
      </c>
      <c r="D1605" s="1" t="s">
        <v>12</v>
      </c>
      <c r="E1605" s="1" t="s">
        <v>59</v>
      </c>
      <c r="F1605" s="1" t="s">
        <v>20</v>
      </c>
      <c r="G1605" s="1" t="s">
        <v>44</v>
      </c>
      <c r="H1605">
        <v>3185499</v>
      </c>
      <c r="I1605">
        <v>55001</v>
      </c>
      <c r="J1605">
        <v>79409</v>
      </c>
      <c r="K1605">
        <v>32643</v>
      </c>
      <c r="L1605">
        <f>bbdd_Social_Media_Trends[[#This Row],[Likes]]+bbdd_Social_Media_Trends[[#This Row],[Shares]]+bbdd_Social_Media_Trends[[#This Row],[Comments]]</f>
        <v>167053</v>
      </c>
      <c r="M1605">
        <f>bbdd_Social_Media_Trends[[#This Row],[Interactions]]/bbdd_Social_Media_Trends[[#This Row],[Views]]</f>
        <v>5.2441705365470215E-2</v>
      </c>
      <c r="N1605" s="1" t="s">
        <v>16</v>
      </c>
      <c r="O1605" s="4">
        <f t="shared" si="25"/>
        <v>0</v>
      </c>
    </row>
    <row r="1606" spans="1:15" hidden="1">
      <c r="A1606" s="1" t="s">
        <v>1646</v>
      </c>
      <c r="B1606" s="2">
        <v>45178</v>
      </c>
      <c r="C1606" s="13" t="str">
        <f>TEXT(bbdd_Social_Media_Trends[[#This Row],[Post_Date]],"aaaa-mm")</f>
        <v>2023-09</v>
      </c>
      <c r="D1606" s="1" t="s">
        <v>18</v>
      </c>
      <c r="E1606" s="1" t="s">
        <v>52</v>
      </c>
      <c r="F1606" s="1" t="s">
        <v>36</v>
      </c>
      <c r="G1606" s="1" t="s">
        <v>28</v>
      </c>
      <c r="H1606">
        <v>2316764</v>
      </c>
      <c r="I1606">
        <v>98083</v>
      </c>
      <c r="J1606">
        <v>89325</v>
      </c>
      <c r="K1606">
        <v>34220</v>
      </c>
      <c r="L1606">
        <f>bbdd_Social_Media_Trends[[#This Row],[Likes]]+bbdd_Social_Media_Trends[[#This Row],[Shares]]+bbdd_Social_Media_Trends[[#This Row],[Comments]]</f>
        <v>221628</v>
      </c>
      <c r="M1606">
        <f>bbdd_Social_Media_Trends[[#This Row],[Interactions]]/bbdd_Social_Media_Trends[[#This Row],[Views]]</f>
        <v>9.5662743378263818E-2</v>
      </c>
      <c r="N1606" s="1" t="s">
        <v>29</v>
      </c>
      <c r="O1606" s="4">
        <f t="shared" si="25"/>
        <v>0</v>
      </c>
    </row>
    <row r="1607" spans="1:15" hidden="1">
      <c r="A1607" s="1" t="s">
        <v>1647</v>
      </c>
      <c r="B1607" s="2">
        <v>45288</v>
      </c>
      <c r="C1607" s="13" t="str">
        <f>TEXT(bbdd_Social_Media_Trends[[#This Row],[Post_Date]],"aaaa-mm")</f>
        <v>2023-12</v>
      </c>
      <c r="D1607" s="1" t="s">
        <v>18</v>
      </c>
      <c r="E1607" s="1" t="s">
        <v>52</v>
      </c>
      <c r="F1607" s="1" t="s">
        <v>14</v>
      </c>
      <c r="G1607" s="1" t="s">
        <v>28</v>
      </c>
      <c r="H1607">
        <v>2463746</v>
      </c>
      <c r="I1607">
        <v>310242</v>
      </c>
      <c r="J1607">
        <v>10086</v>
      </c>
      <c r="K1607">
        <v>38862</v>
      </c>
      <c r="L1607">
        <f>bbdd_Social_Media_Trends[[#This Row],[Likes]]+bbdd_Social_Media_Trends[[#This Row],[Shares]]+bbdd_Social_Media_Trends[[#This Row],[Comments]]</f>
        <v>359190</v>
      </c>
      <c r="M1607">
        <f>bbdd_Social_Media_Trends[[#This Row],[Interactions]]/bbdd_Social_Media_Trends[[#This Row],[Views]]</f>
        <v>0.14579019103430305</v>
      </c>
      <c r="N1607" s="1" t="s">
        <v>16</v>
      </c>
      <c r="O1607" s="4">
        <f t="shared" si="25"/>
        <v>0</v>
      </c>
    </row>
    <row r="1608" spans="1:15">
      <c r="A1608" s="1" t="s">
        <v>1648</v>
      </c>
      <c r="B1608" s="2">
        <v>45250</v>
      </c>
      <c r="C1608" s="13" t="str">
        <f>TEXT(bbdd_Social_Media_Trends[[#This Row],[Post_Date]],"aaaa-mm")</f>
        <v>2023-11</v>
      </c>
      <c r="D1608" s="1" t="s">
        <v>27</v>
      </c>
      <c r="E1608" s="1" t="s">
        <v>52</v>
      </c>
      <c r="F1608" s="1" t="s">
        <v>36</v>
      </c>
      <c r="G1608" s="1" t="s">
        <v>25</v>
      </c>
      <c r="H1608">
        <v>979236</v>
      </c>
      <c r="I1608">
        <v>445534</v>
      </c>
      <c r="J1608">
        <v>44401</v>
      </c>
      <c r="K1608">
        <v>41269</v>
      </c>
      <c r="L1608">
        <f>bbdd_Social_Media_Trends[[#This Row],[Likes]]+bbdd_Social_Media_Trends[[#This Row],[Shares]]+bbdd_Social_Media_Trends[[#This Row],[Comments]]</f>
        <v>531204</v>
      </c>
      <c r="M1608">
        <f>bbdd_Social_Media_Trends[[#This Row],[Interactions]]/bbdd_Social_Media_Trends[[#This Row],[Views]]</f>
        <v>0.54246780142886908</v>
      </c>
      <c r="N1608" s="1" t="s">
        <v>16</v>
      </c>
      <c r="O1608" s="4">
        <f t="shared" si="25"/>
        <v>0</v>
      </c>
    </row>
    <row r="1609" spans="1:15" hidden="1">
      <c r="A1609" s="1" t="s">
        <v>1649</v>
      </c>
      <c r="B1609" s="2">
        <v>44669</v>
      </c>
      <c r="C1609" s="13" t="str">
        <f>TEXT(bbdd_Social_Media_Trends[[#This Row],[Post_Date]],"aaaa-mm")</f>
        <v>2022-04</v>
      </c>
      <c r="D1609" s="1" t="s">
        <v>18</v>
      </c>
      <c r="E1609" s="1" t="s">
        <v>52</v>
      </c>
      <c r="F1609" s="1" t="s">
        <v>47</v>
      </c>
      <c r="G1609" s="1" t="s">
        <v>28</v>
      </c>
      <c r="H1609">
        <v>3418348</v>
      </c>
      <c r="I1609">
        <v>292153</v>
      </c>
      <c r="J1609">
        <v>51497</v>
      </c>
      <c r="K1609">
        <v>30601</v>
      </c>
      <c r="L1609">
        <f>bbdd_Social_Media_Trends[[#This Row],[Likes]]+bbdd_Social_Media_Trends[[#This Row],[Shares]]+bbdd_Social_Media_Trends[[#This Row],[Comments]]</f>
        <v>374251</v>
      </c>
      <c r="M1609">
        <f>bbdd_Social_Media_Trends[[#This Row],[Interactions]]/bbdd_Social_Media_Trends[[#This Row],[Views]]</f>
        <v>0.10948300173066054</v>
      </c>
      <c r="N1609" s="1" t="s">
        <v>29</v>
      </c>
      <c r="O1609" s="4">
        <f t="shared" si="25"/>
        <v>0</v>
      </c>
    </row>
    <row r="1610" spans="1:15" hidden="1">
      <c r="A1610" s="1" t="s">
        <v>1650</v>
      </c>
      <c r="B1610" s="2">
        <v>45175</v>
      </c>
      <c r="C1610" s="13" t="str">
        <f>TEXT(bbdd_Social_Media_Trends[[#This Row],[Post_Date]],"aaaa-mm")</f>
        <v>2023-09</v>
      </c>
      <c r="D1610" s="1" t="s">
        <v>18</v>
      </c>
      <c r="E1610" s="1" t="s">
        <v>52</v>
      </c>
      <c r="F1610" s="1" t="s">
        <v>32</v>
      </c>
      <c r="G1610" s="1" t="s">
        <v>25</v>
      </c>
      <c r="H1610">
        <v>1057426</v>
      </c>
      <c r="I1610">
        <v>357002</v>
      </c>
      <c r="J1610">
        <v>30426</v>
      </c>
      <c r="K1610">
        <v>49349</v>
      </c>
      <c r="L1610">
        <f>bbdd_Social_Media_Trends[[#This Row],[Likes]]+bbdd_Social_Media_Trends[[#This Row],[Shares]]+bbdd_Social_Media_Trends[[#This Row],[Comments]]</f>
        <v>436777</v>
      </c>
      <c r="M1610">
        <f>bbdd_Social_Media_Trends[[#This Row],[Interactions]]/bbdd_Social_Media_Trends[[#This Row],[Views]]</f>
        <v>0.41305680019216473</v>
      </c>
      <c r="N1610" s="1" t="s">
        <v>29</v>
      </c>
      <c r="O1610" s="4">
        <f t="shared" si="25"/>
        <v>0</v>
      </c>
    </row>
    <row r="1611" spans="1:15" hidden="1">
      <c r="A1611" s="1" t="s">
        <v>1651</v>
      </c>
      <c r="B1611" s="2">
        <v>45268</v>
      </c>
      <c r="C1611" s="13" t="str">
        <f>TEXT(bbdd_Social_Media_Trends[[#This Row],[Post_Date]],"aaaa-mm")</f>
        <v>2023-12</v>
      </c>
      <c r="D1611" s="1" t="s">
        <v>18</v>
      </c>
      <c r="E1611" s="1" t="s">
        <v>31</v>
      </c>
      <c r="F1611" s="1" t="s">
        <v>41</v>
      </c>
      <c r="G1611" s="1" t="s">
        <v>50</v>
      </c>
      <c r="H1611">
        <v>685984</v>
      </c>
      <c r="I1611">
        <v>84562</v>
      </c>
      <c r="J1611">
        <v>38364</v>
      </c>
      <c r="K1611">
        <v>24145</v>
      </c>
      <c r="L1611">
        <f>bbdd_Social_Media_Trends[[#This Row],[Likes]]+bbdd_Social_Media_Trends[[#This Row],[Shares]]+bbdd_Social_Media_Trends[[#This Row],[Comments]]</f>
        <v>147071</v>
      </c>
      <c r="M1611">
        <f>bbdd_Social_Media_Trends[[#This Row],[Interactions]]/bbdd_Social_Media_Trends[[#This Row],[Views]]</f>
        <v>0.21439421327611138</v>
      </c>
      <c r="N1611" s="1" t="s">
        <v>16</v>
      </c>
      <c r="O1611" s="4">
        <f t="shared" si="25"/>
        <v>0</v>
      </c>
    </row>
    <row r="1612" spans="1:15" hidden="1">
      <c r="A1612" s="1" t="s">
        <v>1652</v>
      </c>
      <c r="B1612" s="2">
        <v>44603</v>
      </c>
      <c r="C1612" s="13" t="str">
        <f>TEXT(bbdd_Social_Media_Trends[[#This Row],[Post_Date]],"aaaa-mm")</f>
        <v>2022-02</v>
      </c>
      <c r="D1612" s="1" t="s">
        <v>12</v>
      </c>
      <c r="E1612" s="1" t="s">
        <v>59</v>
      </c>
      <c r="F1612" s="1" t="s">
        <v>47</v>
      </c>
      <c r="G1612" s="1" t="s">
        <v>28</v>
      </c>
      <c r="H1612">
        <v>4914854</v>
      </c>
      <c r="I1612">
        <v>366072</v>
      </c>
      <c r="J1612">
        <v>63088</v>
      </c>
      <c r="K1612">
        <v>10841</v>
      </c>
      <c r="L1612">
        <f>bbdd_Social_Media_Trends[[#This Row],[Likes]]+bbdd_Social_Media_Trends[[#This Row],[Shares]]+bbdd_Social_Media_Trends[[#This Row],[Comments]]</f>
        <v>440001</v>
      </c>
      <c r="M1612">
        <f>bbdd_Social_Media_Trends[[#This Row],[Interactions]]/bbdd_Social_Media_Trends[[#This Row],[Views]]</f>
        <v>8.952473461063136E-2</v>
      </c>
      <c r="N1612" s="1" t="s">
        <v>29</v>
      </c>
      <c r="O1612" s="4">
        <f t="shared" si="25"/>
        <v>0</v>
      </c>
    </row>
    <row r="1613" spans="1:15" hidden="1">
      <c r="A1613" s="1" t="s">
        <v>1653</v>
      </c>
      <c r="B1613" s="2">
        <v>45052</v>
      </c>
      <c r="C1613" s="13" t="str">
        <f>TEXT(bbdd_Social_Media_Trends[[#This Row],[Post_Date]],"aaaa-mm")</f>
        <v>2023-05</v>
      </c>
      <c r="D1613" s="1" t="s">
        <v>18</v>
      </c>
      <c r="E1613" s="1" t="s">
        <v>19</v>
      </c>
      <c r="F1613" s="1" t="s">
        <v>41</v>
      </c>
      <c r="G1613" s="1" t="s">
        <v>25</v>
      </c>
      <c r="H1613">
        <v>2341476</v>
      </c>
      <c r="I1613">
        <v>187857</v>
      </c>
      <c r="J1613">
        <v>88914</v>
      </c>
      <c r="K1613">
        <v>17369</v>
      </c>
      <c r="L1613">
        <f>bbdd_Social_Media_Trends[[#This Row],[Likes]]+bbdd_Social_Media_Trends[[#This Row],[Shares]]+bbdd_Social_Media_Trends[[#This Row],[Comments]]</f>
        <v>294140</v>
      </c>
      <c r="M1613">
        <f>bbdd_Social_Media_Trends[[#This Row],[Interactions]]/bbdd_Social_Media_Trends[[#This Row],[Views]]</f>
        <v>0.12562161645047826</v>
      </c>
      <c r="N1613" s="1" t="s">
        <v>16</v>
      </c>
      <c r="O1613" s="4">
        <f t="shared" si="25"/>
        <v>0</v>
      </c>
    </row>
    <row r="1614" spans="1:15" hidden="1">
      <c r="A1614" s="1" t="s">
        <v>1654</v>
      </c>
      <c r="B1614" s="2">
        <v>45265</v>
      </c>
      <c r="C1614" s="13" t="str">
        <f>TEXT(bbdd_Social_Media_Trends[[#This Row],[Post_Date]],"aaaa-mm")</f>
        <v>2023-12</v>
      </c>
      <c r="D1614" s="1" t="s">
        <v>18</v>
      </c>
      <c r="E1614" s="1" t="s">
        <v>19</v>
      </c>
      <c r="F1614" s="1" t="s">
        <v>20</v>
      </c>
      <c r="G1614" s="1" t="s">
        <v>60</v>
      </c>
      <c r="H1614">
        <v>4473721</v>
      </c>
      <c r="I1614">
        <v>373738</v>
      </c>
      <c r="J1614">
        <v>40435</v>
      </c>
      <c r="K1614">
        <v>43313</v>
      </c>
      <c r="L1614">
        <f>bbdd_Social_Media_Trends[[#This Row],[Likes]]+bbdd_Social_Media_Trends[[#This Row],[Shares]]+bbdd_Social_Media_Trends[[#This Row],[Comments]]</f>
        <v>457486</v>
      </c>
      <c r="M1614">
        <f>bbdd_Social_Media_Trends[[#This Row],[Interactions]]/bbdd_Social_Media_Trends[[#This Row],[Views]]</f>
        <v>0.10226073552642197</v>
      </c>
      <c r="N1614" s="1" t="s">
        <v>22</v>
      </c>
      <c r="O1614" s="4">
        <f t="shared" si="25"/>
        <v>0</v>
      </c>
    </row>
    <row r="1615" spans="1:15" hidden="1">
      <c r="A1615" s="1" t="s">
        <v>1655</v>
      </c>
      <c r="B1615" s="2">
        <v>44986</v>
      </c>
      <c r="C1615" s="13" t="str">
        <f>TEXT(bbdd_Social_Media_Trends[[#This Row],[Post_Date]],"aaaa-mm")</f>
        <v>2023-03</v>
      </c>
      <c r="D1615" s="1" t="s">
        <v>24</v>
      </c>
      <c r="E1615" s="1" t="s">
        <v>13</v>
      </c>
      <c r="F1615" s="1" t="s">
        <v>47</v>
      </c>
      <c r="G1615" s="1" t="s">
        <v>44</v>
      </c>
      <c r="H1615">
        <v>365562</v>
      </c>
      <c r="I1615">
        <v>250857</v>
      </c>
      <c r="J1615">
        <v>19167</v>
      </c>
      <c r="K1615">
        <v>2672</v>
      </c>
      <c r="L1615">
        <f>bbdd_Social_Media_Trends[[#This Row],[Likes]]+bbdd_Social_Media_Trends[[#This Row],[Shares]]+bbdd_Social_Media_Trends[[#This Row],[Comments]]</f>
        <v>272696</v>
      </c>
      <c r="M1615">
        <f>bbdd_Social_Media_Trends[[#This Row],[Interactions]]/bbdd_Social_Media_Trends[[#This Row],[Views]]</f>
        <v>0.74596374896734341</v>
      </c>
      <c r="N1615" s="1" t="s">
        <v>16</v>
      </c>
      <c r="O1615" s="4">
        <f t="shared" si="25"/>
        <v>0</v>
      </c>
    </row>
    <row r="1616" spans="1:15" hidden="1">
      <c r="A1616" s="1" t="s">
        <v>1656</v>
      </c>
      <c r="B1616" s="2">
        <v>44587</v>
      </c>
      <c r="C1616" s="13" t="str">
        <f>TEXT(bbdd_Social_Media_Trends[[#This Row],[Post_Date]],"aaaa-mm")</f>
        <v>2022-01</v>
      </c>
      <c r="D1616" s="1" t="s">
        <v>18</v>
      </c>
      <c r="E1616" s="1" t="s">
        <v>49</v>
      </c>
      <c r="F1616" s="1" t="s">
        <v>32</v>
      </c>
      <c r="G1616" s="1" t="s">
        <v>44</v>
      </c>
      <c r="H1616">
        <v>155818</v>
      </c>
      <c r="I1616">
        <v>50777</v>
      </c>
      <c r="J1616">
        <v>5658</v>
      </c>
      <c r="K1616">
        <v>26194</v>
      </c>
      <c r="L1616">
        <f>bbdd_Social_Media_Trends[[#This Row],[Likes]]+bbdd_Social_Media_Trends[[#This Row],[Shares]]+bbdd_Social_Media_Trends[[#This Row],[Comments]]</f>
        <v>82629</v>
      </c>
      <c r="M1616">
        <f>bbdd_Social_Media_Trends[[#This Row],[Interactions]]/bbdd_Social_Media_Trends[[#This Row],[Views]]</f>
        <v>0.53029175063214773</v>
      </c>
      <c r="N1616" s="1" t="s">
        <v>22</v>
      </c>
      <c r="O1616" s="4">
        <f t="shared" si="25"/>
        <v>0</v>
      </c>
    </row>
    <row r="1617" spans="1:15">
      <c r="A1617" s="1" t="s">
        <v>1657</v>
      </c>
      <c r="B1617" s="2">
        <v>45014</v>
      </c>
      <c r="C1617" s="13" t="str">
        <f>TEXT(bbdd_Social_Media_Trends[[#This Row],[Post_Date]],"aaaa-mm")</f>
        <v>2023-03</v>
      </c>
      <c r="D1617" s="1" t="s">
        <v>27</v>
      </c>
      <c r="E1617" s="1" t="s">
        <v>31</v>
      </c>
      <c r="F1617" s="1" t="s">
        <v>36</v>
      </c>
      <c r="G1617" s="1" t="s">
        <v>25</v>
      </c>
      <c r="H1617">
        <v>659447</v>
      </c>
      <c r="I1617">
        <v>306375</v>
      </c>
      <c r="J1617">
        <v>16542</v>
      </c>
      <c r="K1617">
        <v>10073</v>
      </c>
      <c r="L1617">
        <f>bbdd_Social_Media_Trends[[#This Row],[Likes]]+bbdd_Social_Media_Trends[[#This Row],[Shares]]+bbdd_Social_Media_Trends[[#This Row],[Comments]]</f>
        <v>332990</v>
      </c>
      <c r="M1617">
        <f>bbdd_Social_Media_Trends[[#This Row],[Interactions]]/bbdd_Social_Media_Trends[[#This Row],[Views]]</f>
        <v>0.50495339276696993</v>
      </c>
      <c r="N1617" s="1" t="s">
        <v>22</v>
      </c>
      <c r="O1617" s="4">
        <f t="shared" si="25"/>
        <v>0</v>
      </c>
    </row>
    <row r="1618" spans="1:15" hidden="1">
      <c r="A1618" s="1" t="s">
        <v>1658</v>
      </c>
      <c r="B1618" s="2">
        <v>44695</v>
      </c>
      <c r="C1618" s="13" t="str">
        <f>TEXT(bbdd_Social_Media_Trends[[#This Row],[Post_Date]],"aaaa-mm")</f>
        <v>2022-05</v>
      </c>
      <c r="D1618" s="1" t="s">
        <v>18</v>
      </c>
      <c r="E1618" s="1" t="s">
        <v>52</v>
      </c>
      <c r="F1618" s="1" t="s">
        <v>20</v>
      </c>
      <c r="G1618" s="1" t="s">
        <v>21</v>
      </c>
      <c r="H1618">
        <v>1876999</v>
      </c>
      <c r="I1618">
        <v>457119</v>
      </c>
      <c r="J1618">
        <v>16393</v>
      </c>
      <c r="K1618">
        <v>27762</v>
      </c>
      <c r="L1618">
        <f>bbdd_Social_Media_Trends[[#This Row],[Likes]]+bbdd_Social_Media_Trends[[#This Row],[Shares]]+bbdd_Social_Media_Trends[[#This Row],[Comments]]</f>
        <v>501274</v>
      </c>
      <c r="M1618">
        <f>bbdd_Social_Media_Trends[[#This Row],[Interactions]]/bbdd_Social_Media_Trends[[#This Row],[Views]]</f>
        <v>0.26706141026180619</v>
      </c>
      <c r="N1618" s="1" t="s">
        <v>22</v>
      </c>
      <c r="O1618" s="4">
        <f t="shared" si="25"/>
        <v>0</v>
      </c>
    </row>
    <row r="1619" spans="1:15" hidden="1">
      <c r="A1619" s="1" t="s">
        <v>1659</v>
      </c>
      <c r="B1619" s="2">
        <v>44563</v>
      </c>
      <c r="C1619" s="13" t="str">
        <f>TEXT(bbdd_Social_Media_Trends[[#This Row],[Post_Date]],"aaaa-mm")</f>
        <v>2022-01</v>
      </c>
      <c r="D1619" s="1" t="s">
        <v>18</v>
      </c>
      <c r="E1619" s="1" t="s">
        <v>19</v>
      </c>
      <c r="F1619" s="1" t="s">
        <v>20</v>
      </c>
      <c r="G1619" s="1" t="s">
        <v>15</v>
      </c>
      <c r="H1619">
        <v>55629</v>
      </c>
      <c r="I1619">
        <v>280770</v>
      </c>
      <c r="J1619">
        <v>79724</v>
      </c>
      <c r="K1619">
        <v>33789</v>
      </c>
      <c r="L1619">
        <f>bbdd_Social_Media_Trends[[#This Row],[Likes]]+bbdd_Social_Media_Trends[[#This Row],[Shares]]+bbdd_Social_Media_Trends[[#This Row],[Comments]]</f>
        <v>394283</v>
      </c>
      <c r="M1619">
        <f>bbdd_Social_Media_Trends[[#This Row],[Interactions]]/bbdd_Social_Media_Trends[[#This Row],[Views]]</f>
        <v>7.0877240288338816</v>
      </c>
      <c r="N1619" s="1" t="s">
        <v>22</v>
      </c>
      <c r="O1619" s="4">
        <f t="shared" si="25"/>
        <v>0</v>
      </c>
    </row>
    <row r="1620" spans="1:15" hidden="1">
      <c r="A1620" s="1" t="s">
        <v>1660</v>
      </c>
      <c r="B1620" s="2">
        <v>44703</v>
      </c>
      <c r="C1620" s="13" t="str">
        <f>TEXT(bbdd_Social_Media_Trends[[#This Row],[Post_Date]],"aaaa-mm")</f>
        <v>2022-05</v>
      </c>
      <c r="D1620" s="1" t="s">
        <v>12</v>
      </c>
      <c r="E1620" s="1" t="s">
        <v>52</v>
      </c>
      <c r="F1620" s="1" t="s">
        <v>14</v>
      </c>
      <c r="G1620" s="1" t="s">
        <v>37</v>
      </c>
      <c r="H1620">
        <v>1247095</v>
      </c>
      <c r="I1620">
        <v>384412</v>
      </c>
      <c r="J1620">
        <v>9221</v>
      </c>
      <c r="K1620">
        <v>18983</v>
      </c>
      <c r="L1620">
        <f>bbdd_Social_Media_Trends[[#This Row],[Likes]]+bbdd_Social_Media_Trends[[#This Row],[Shares]]+bbdd_Social_Media_Trends[[#This Row],[Comments]]</f>
        <v>412616</v>
      </c>
      <c r="M1620">
        <f>bbdd_Social_Media_Trends[[#This Row],[Interactions]]/bbdd_Social_Media_Trends[[#This Row],[Views]]</f>
        <v>0.33086172264342334</v>
      </c>
      <c r="N1620" s="1" t="s">
        <v>29</v>
      </c>
      <c r="O1620" s="4">
        <f t="shared" si="25"/>
        <v>0</v>
      </c>
    </row>
    <row r="1621" spans="1:15" hidden="1">
      <c r="A1621" s="1" t="s">
        <v>1661</v>
      </c>
      <c r="B1621" s="2">
        <v>44758</v>
      </c>
      <c r="C1621" s="13" t="str">
        <f>TEXT(bbdd_Social_Media_Trends[[#This Row],[Post_Date]],"aaaa-mm")</f>
        <v>2022-07</v>
      </c>
      <c r="D1621" s="1" t="s">
        <v>12</v>
      </c>
      <c r="E1621" s="1" t="s">
        <v>59</v>
      </c>
      <c r="F1621" s="1" t="s">
        <v>47</v>
      </c>
      <c r="G1621" s="1" t="s">
        <v>21</v>
      </c>
      <c r="H1621">
        <v>1775119</v>
      </c>
      <c r="I1621">
        <v>140839</v>
      </c>
      <c r="J1621">
        <v>55814</v>
      </c>
      <c r="K1621">
        <v>25850</v>
      </c>
      <c r="L1621">
        <f>bbdd_Social_Media_Trends[[#This Row],[Likes]]+bbdd_Social_Media_Trends[[#This Row],[Shares]]+bbdd_Social_Media_Trends[[#This Row],[Comments]]</f>
        <v>222503</v>
      </c>
      <c r="M1621">
        <f>bbdd_Social_Media_Trends[[#This Row],[Interactions]]/bbdd_Social_Media_Trends[[#This Row],[Views]]</f>
        <v>0.12534539937885855</v>
      </c>
      <c r="N1621" s="1" t="s">
        <v>22</v>
      </c>
      <c r="O1621" s="4">
        <f t="shared" si="25"/>
        <v>0</v>
      </c>
    </row>
    <row r="1622" spans="1:15" hidden="1">
      <c r="A1622" s="1" t="s">
        <v>1662</v>
      </c>
      <c r="B1622" s="2">
        <v>44706</v>
      </c>
      <c r="C1622" s="13" t="str">
        <f>TEXT(bbdd_Social_Media_Trends[[#This Row],[Post_Date]],"aaaa-mm")</f>
        <v>2022-05</v>
      </c>
      <c r="D1622" s="1" t="s">
        <v>24</v>
      </c>
      <c r="E1622" s="1" t="s">
        <v>52</v>
      </c>
      <c r="F1622" s="1" t="s">
        <v>36</v>
      </c>
      <c r="G1622" s="1" t="s">
        <v>60</v>
      </c>
      <c r="H1622">
        <v>857952</v>
      </c>
      <c r="I1622">
        <v>53166</v>
      </c>
      <c r="J1622">
        <v>31496</v>
      </c>
      <c r="K1622">
        <v>36051</v>
      </c>
      <c r="L1622">
        <f>bbdd_Social_Media_Trends[[#This Row],[Likes]]+bbdd_Social_Media_Trends[[#This Row],[Shares]]+bbdd_Social_Media_Trends[[#This Row],[Comments]]</f>
        <v>120713</v>
      </c>
      <c r="M1622">
        <f>bbdd_Social_Media_Trends[[#This Row],[Interactions]]/bbdd_Social_Media_Trends[[#This Row],[Views]]</f>
        <v>0.14069901346462274</v>
      </c>
      <c r="N1622" s="1" t="s">
        <v>16</v>
      </c>
      <c r="O1622" s="4">
        <f t="shared" si="25"/>
        <v>0</v>
      </c>
    </row>
    <row r="1623" spans="1:15" hidden="1">
      <c r="A1623" s="1" t="s">
        <v>1663</v>
      </c>
      <c r="B1623" s="2">
        <v>45088</v>
      </c>
      <c r="C1623" s="13" t="str">
        <f>TEXT(bbdd_Social_Media_Trends[[#This Row],[Post_Date]],"aaaa-mm")</f>
        <v>2023-06</v>
      </c>
      <c r="D1623" s="1" t="s">
        <v>24</v>
      </c>
      <c r="E1623" s="1" t="s">
        <v>57</v>
      </c>
      <c r="F1623" s="1" t="s">
        <v>14</v>
      </c>
      <c r="G1623" s="1" t="s">
        <v>50</v>
      </c>
      <c r="H1623">
        <v>2209389</v>
      </c>
      <c r="I1623">
        <v>482782</v>
      </c>
      <c r="J1623">
        <v>60115</v>
      </c>
      <c r="K1623">
        <v>41459</v>
      </c>
      <c r="L1623">
        <f>bbdd_Social_Media_Trends[[#This Row],[Likes]]+bbdd_Social_Media_Trends[[#This Row],[Shares]]+bbdd_Social_Media_Trends[[#This Row],[Comments]]</f>
        <v>584356</v>
      </c>
      <c r="M1623">
        <f>bbdd_Social_Media_Trends[[#This Row],[Interactions]]/bbdd_Social_Media_Trends[[#This Row],[Views]]</f>
        <v>0.26448760268110322</v>
      </c>
      <c r="N1623" s="1" t="s">
        <v>29</v>
      </c>
      <c r="O1623" s="4">
        <f t="shared" si="25"/>
        <v>0</v>
      </c>
    </row>
    <row r="1624" spans="1:15" hidden="1">
      <c r="A1624" s="1" t="s">
        <v>1664</v>
      </c>
      <c r="B1624" s="2">
        <v>45178</v>
      </c>
      <c r="C1624" s="13" t="str">
        <f>TEXT(bbdd_Social_Media_Trends[[#This Row],[Post_Date]],"aaaa-mm")</f>
        <v>2023-09</v>
      </c>
      <c r="D1624" s="1" t="s">
        <v>24</v>
      </c>
      <c r="E1624" s="1" t="s">
        <v>59</v>
      </c>
      <c r="F1624" s="1" t="s">
        <v>36</v>
      </c>
      <c r="G1624" s="1" t="s">
        <v>25</v>
      </c>
      <c r="H1624">
        <v>4955538</v>
      </c>
      <c r="I1624">
        <v>432781</v>
      </c>
      <c r="J1624">
        <v>10972</v>
      </c>
      <c r="K1624">
        <v>2387</v>
      </c>
      <c r="L1624">
        <f>bbdd_Social_Media_Trends[[#This Row],[Likes]]+bbdd_Social_Media_Trends[[#This Row],[Shares]]+bbdd_Social_Media_Trends[[#This Row],[Comments]]</f>
        <v>446140</v>
      </c>
      <c r="M1624">
        <f>bbdd_Social_Media_Trends[[#This Row],[Interactions]]/bbdd_Social_Media_Trends[[#This Row],[Views]]</f>
        <v>9.0028570056369259E-2</v>
      </c>
      <c r="N1624" s="1" t="s">
        <v>29</v>
      </c>
      <c r="O1624" s="4">
        <f t="shared" si="25"/>
        <v>0</v>
      </c>
    </row>
    <row r="1625" spans="1:15" hidden="1">
      <c r="A1625" s="1" t="s">
        <v>1665</v>
      </c>
      <c r="B1625" s="2">
        <v>44625</v>
      </c>
      <c r="C1625" s="13" t="str">
        <f>TEXT(bbdd_Social_Media_Trends[[#This Row],[Post_Date]],"aaaa-mm")</f>
        <v>2022-03</v>
      </c>
      <c r="D1625" s="1" t="s">
        <v>24</v>
      </c>
      <c r="E1625" s="1" t="s">
        <v>46</v>
      </c>
      <c r="F1625" s="1" t="s">
        <v>32</v>
      </c>
      <c r="G1625" s="1" t="s">
        <v>15</v>
      </c>
      <c r="H1625">
        <v>1259132</v>
      </c>
      <c r="I1625">
        <v>34868</v>
      </c>
      <c r="J1625">
        <v>47819</v>
      </c>
      <c r="K1625">
        <v>39976</v>
      </c>
      <c r="L1625">
        <f>bbdd_Social_Media_Trends[[#This Row],[Likes]]+bbdd_Social_Media_Trends[[#This Row],[Shares]]+bbdd_Social_Media_Trends[[#This Row],[Comments]]</f>
        <v>122663</v>
      </c>
      <c r="M1625">
        <f>bbdd_Social_Media_Trends[[#This Row],[Interactions]]/bbdd_Social_Media_Trends[[#This Row],[Views]]</f>
        <v>9.7418697960182099E-2</v>
      </c>
      <c r="N1625" s="1" t="s">
        <v>22</v>
      </c>
      <c r="O1625" s="4">
        <f t="shared" si="25"/>
        <v>0</v>
      </c>
    </row>
    <row r="1626" spans="1:15" hidden="1">
      <c r="A1626" s="1" t="s">
        <v>1666</v>
      </c>
      <c r="B1626" s="2">
        <v>44946</v>
      </c>
      <c r="C1626" s="13" t="str">
        <f>TEXT(bbdd_Social_Media_Trends[[#This Row],[Post_Date]],"aaaa-mm")</f>
        <v>2023-01</v>
      </c>
      <c r="D1626" s="1" t="s">
        <v>18</v>
      </c>
      <c r="E1626" s="1" t="s">
        <v>57</v>
      </c>
      <c r="F1626" s="1" t="s">
        <v>14</v>
      </c>
      <c r="G1626" s="1" t="s">
        <v>25</v>
      </c>
      <c r="H1626">
        <v>4003118</v>
      </c>
      <c r="I1626">
        <v>146736</v>
      </c>
      <c r="J1626">
        <v>23416</v>
      </c>
      <c r="K1626">
        <v>41111</v>
      </c>
      <c r="L1626">
        <f>bbdd_Social_Media_Trends[[#This Row],[Likes]]+bbdd_Social_Media_Trends[[#This Row],[Shares]]+bbdd_Social_Media_Trends[[#This Row],[Comments]]</f>
        <v>211263</v>
      </c>
      <c r="M1626">
        <f>bbdd_Social_Media_Trends[[#This Row],[Interactions]]/bbdd_Social_Media_Trends[[#This Row],[Views]]</f>
        <v>5.2774612189798051E-2</v>
      </c>
      <c r="N1626" s="1" t="s">
        <v>22</v>
      </c>
      <c r="O1626" s="4">
        <f t="shared" si="25"/>
        <v>0</v>
      </c>
    </row>
    <row r="1627" spans="1:15" hidden="1">
      <c r="A1627" s="1" t="s">
        <v>1667</v>
      </c>
      <c r="B1627" s="2">
        <v>44585</v>
      </c>
      <c r="C1627" s="13" t="str">
        <f>TEXT(bbdd_Social_Media_Trends[[#This Row],[Post_Date]],"aaaa-mm")</f>
        <v>2022-01</v>
      </c>
      <c r="D1627" s="1" t="s">
        <v>24</v>
      </c>
      <c r="E1627" s="1" t="s">
        <v>39</v>
      </c>
      <c r="F1627" s="1" t="s">
        <v>20</v>
      </c>
      <c r="G1627" s="1" t="s">
        <v>21</v>
      </c>
      <c r="H1627">
        <v>1904319</v>
      </c>
      <c r="I1627">
        <v>477329</v>
      </c>
      <c r="J1627">
        <v>16741</v>
      </c>
      <c r="K1627">
        <v>13594</v>
      </c>
      <c r="L1627">
        <f>bbdd_Social_Media_Trends[[#This Row],[Likes]]+bbdd_Social_Media_Trends[[#This Row],[Shares]]+bbdd_Social_Media_Trends[[#This Row],[Comments]]</f>
        <v>507664</v>
      </c>
      <c r="M1627">
        <f>bbdd_Social_Media_Trends[[#This Row],[Interactions]]/bbdd_Social_Media_Trends[[#This Row],[Views]]</f>
        <v>0.26658558781380642</v>
      </c>
      <c r="N1627" s="1" t="s">
        <v>29</v>
      </c>
      <c r="O1627" s="4">
        <f t="shared" si="25"/>
        <v>0</v>
      </c>
    </row>
    <row r="1628" spans="1:15" hidden="1">
      <c r="A1628" s="1" t="s">
        <v>1668</v>
      </c>
      <c r="B1628" s="2">
        <v>45126</v>
      </c>
      <c r="C1628" s="13" t="str">
        <f>TEXT(bbdd_Social_Media_Trends[[#This Row],[Post_Date]],"aaaa-mm")</f>
        <v>2023-07</v>
      </c>
      <c r="D1628" s="1" t="s">
        <v>24</v>
      </c>
      <c r="E1628" s="1" t="s">
        <v>19</v>
      </c>
      <c r="F1628" s="1" t="s">
        <v>36</v>
      </c>
      <c r="G1628" s="1" t="s">
        <v>50</v>
      </c>
      <c r="H1628">
        <v>4582495</v>
      </c>
      <c r="I1628">
        <v>64321</v>
      </c>
      <c r="J1628">
        <v>94120</v>
      </c>
      <c r="K1628">
        <v>12939</v>
      </c>
      <c r="L1628">
        <f>bbdd_Social_Media_Trends[[#This Row],[Likes]]+bbdd_Social_Media_Trends[[#This Row],[Shares]]+bbdd_Social_Media_Trends[[#This Row],[Comments]]</f>
        <v>171380</v>
      </c>
      <c r="M1628">
        <f>bbdd_Social_Media_Trends[[#This Row],[Interactions]]/bbdd_Social_Media_Trends[[#This Row],[Views]]</f>
        <v>3.739884058793299E-2</v>
      </c>
      <c r="N1628" s="1" t="s">
        <v>29</v>
      </c>
      <c r="O1628" s="4">
        <f t="shared" si="25"/>
        <v>0</v>
      </c>
    </row>
    <row r="1629" spans="1:15" hidden="1">
      <c r="A1629" s="1" t="s">
        <v>1669</v>
      </c>
      <c r="B1629" s="2">
        <v>44684</v>
      </c>
      <c r="C1629" s="13" t="str">
        <f>TEXT(bbdd_Social_Media_Trends[[#This Row],[Post_Date]],"aaaa-mm")</f>
        <v>2022-05</v>
      </c>
      <c r="D1629" s="1" t="s">
        <v>12</v>
      </c>
      <c r="E1629" s="1" t="s">
        <v>52</v>
      </c>
      <c r="F1629" s="1" t="s">
        <v>20</v>
      </c>
      <c r="G1629" s="1" t="s">
        <v>25</v>
      </c>
      <c r="H1629">
        <v>1707223</v>
      </c>
      <c r="I1629">
        <v>69921</v>
      </c>
      <c r="J1629">
        <v>5348</v>
      </c>
      <c r="K1629">
        <v>27889</v>
      </c>
      <c r="L1629">
        <f>bbdd_Social_Media_Trends[[#This Row],[Likes]]+bbdd_Social_Media_Trends[[#This Row],[Shares]]+bbdd_Social_Media_Trends[[#This Row],[Comments]]</f>
        <v>103158</v>
      </c>
      <c r="M1629">
        <f>bbdd_Social_Media_Trends[[#This Row],[Interactions]]/bbdd_Social_Media_Trends[[#This Row],[Views]]</f>
        <v>6.042444367256064E-2</v>
      </c>
      <c r="N1629" s="1" t="s">
        <v>29</v>
      </c>
      <c r="O1629" s="4">
        <f t="shared" si="25"/>
        <v>0</v>
      </c>
    </row>
    <row r="1630" spans="1:15" hidden="1">
      <c r="A1630" s="1" t="s">
        <v>1670</v>
      </c>
      <c r="B1630" s="2">
        <v>44792</v>
      </c>
      <c r="C1630" s="13" t="str">
        <f>TEXT(bbdd_Social_Media_Trends[[#This Row],[Post_Date]],"aaaa-mm")</f>
        <v>2022-08</v>
      </c>
      <c r="D1630" s="1" t="s">
        <v>12</v>
      </c>
      <c r="E1630" s="1" t="s">
        <v>57</v>
      </c>
      <c r="F1630" s="1" t="s">
        <v>20</v>
      </c>
      <c r="G1630" s="1" t="s">
        <v>60</v>
      </c>
      <c r="H1630">
        <v>1451710</v>
      </c>
      <c r="I1630">
        <v>486379</v>
      </c>
      <c r="J1630">
        <v>30071</v>
      </c>
      <c r="K1630">
        <v>10948</v>
      </c>
      <c r="L1630">
        <f>bbdd_Social_Media_Trends[[#This Row],[Likes]]+bbdd_Social_Media_Trends[[#This Row],[Shares]]+bbdd_Social_Media_Trends[[#This Row],[Comments]]</f>
        <v>527398</v>
      </c>
      <c r="M1630">
        <f>bbdd_Social_Media_Trends[[#This Row],[Interactions]]/bbdd_Social_Media_Trends[[#This Row],[Views]]</f>
        <v>0.36329432186869276</v>
      </c>
      <c r="N1630" s="1" t="s">
        <v>16</v>
      </c>
      <c r="O1630" s="4">
        <f t="shared" si="25"/>
        <v>0</v>
      </c>
    </row>
    <row r="1631" spans="1:15" hidden="1">
      <c r="A1631" s="1" t="s">
        <v>1671</v>
      </c>
      <c r="B1631" s="2">
        <v>45016</v>
      </c>
      <c r="C1631" s="13" t="str">
        <f>TEXT(bbdd_Social_Media_Trends[[#This Row],[Post_Date]],"aaaa-mm")</f>
        <v>2023-03</v>
      </c>
      <c r="D1631" s="1" t="s">
        <v>24</v>
      </c>
      <c r="E1631" s="1" t="s">
        <v>31</v>
      </c>
      <c r="F1631" s="1" t="s">
        <v>47</v>
      </c>
      <c r="G1631" s="1" t="s">
        <v>60</v>
      </c>
      <c r="H1631">
        <v>2110402</v>
      </c>
      <c r="I1631">
        <v>189604</v>
      </c>
      <c r="J1631">
        <v>40737</v>
      </c>
      <c r="K1631">
        <v>13834</v>
      </c>
      <c r="L1631">
        <f>bbdd_Social_Media_Trends[[#This Row],[Likes]]+bbdd_Social_Media_Trends[[#This Row],[Shares]]+bbdd_Social_Media_Trends[[#This Row],[Comments]]</f>
        <v>244175</v>
      </c>
      <c r="M1631">
        <f>bbdd_Social_Media_Trends[[#This Row],[Interactions]]/bbdd_Social_Media_Trends[[#This Row],[Views]]</f>
        <v>0.11570070536324359</v>
      </c>
      <c r="N1631" s="1" t="s">
        <v>16</v>
      </c>
      <c r="O1631" s="4">
        <f t="shared" si="25"/>
        <v>0</v>
      </c>
    </row>
    <row r="1632" spans="1:15" hidden="1">
      <c r="A1632" s="1" t="s">
        <v>1672</v>
      </c>
      <c r="B1632" s="2">
        <v>44598</v>
      </c>
      <c r="C1632" s="13" t="str">
        <f>TEXT(bbdd_Social_Media_Trends[[#This Row],[Post_Date]],"aaaa-mm")</f>
        <v>2022-02</v>
      </c>
      <c r="D1632" s="1" t="s">
        <v>24</v>
      </c>
      <c r="E1632" s="1" t="s">
        <v>31</v>
      </c>
      <c r="F1632" s="1" t="s">
        <v>32</v>
      </c>
      <c r="G1632" s="1" t="s">
        <v>50</v>
      </c>
      <c r="H1632">
        <v>4745366</v>
      </c>
      <c r="I1632">
        <v>432269</v>
      </c>
      <c r="J1632">
        <v>60416</v>
      </c>
      <c r="K1632">
        <v>6857</v>
      </c>
      <c r="L1632">
        <f>bbdd_Social_Media_Trends[[#This Row],[Likes]]+bbdd_Social_Media_Trends[[#This Row],[Shares]]+bbdd_Social_Media_Trends[[#This Row],[Comments]]</f>
        <v>499542</v>
      </c>
      <c r="M1632">
        <f>bbdd_Social_Media_Trends[[#This Row],[Interactions]]/bbdd_Social_Media_Trends[[#This Row],[Views]]</f>
        <v>0.1052694354871679</v>
      </c>
      <c r="N1632" s="1" t="s">
        <v>16</v>
      </c>
      <c r="O1632" s="4">
        <f t="shared" si="25"/>
        <v>0</v>
      </c>
    </row>
    <row r="1633" spans="1:15" hidden="1">
      <c r="A1633" s="1" t="s">
        <v>1673</v>
      </c>
      <c r="B1633" s="2">
        <v>45169</v>
      </c>
      <c r="C1633" s="13" t="str">
        <f>TEXT(bbdd_Social_Media_Trends[[#This Row],[Post_Date]],"aaaa-mm")</f>
        <v>2023-08</v>
      </c>
      <c r="D1633" s="1" t="s">
        <v>12</v>
      </c>
      <c r="E1633" s="1" t="s">
        <v>57</v>
      </c>
      <c r="F1633" s="1" t="s">
        <v>20</v>
      </c>
      <c r="G1633" s="1" t="s">
        <v>60</v>
      </c>
      <c r="H1633">
        <v>2049721</v>
      </c>
      <c r="I1633">
        <v>268966</v>
      </c>
      <c r="J1633">
        <v>85659</v>
      </c>
      <c r="K1633">
        <v>5658</v>
      </c>
      <c r="L1633">
        <f>bbdd_Social_Media_Trends[[#This Row],[Likes]]+bbdd_Social_Media_Trends[[#This Row],[Shares]]+bbdd_Social_Media_Trends[[#This Row],[Comments]]</f>
        <v>360283</v>
      </c>
      <c r="M1633">
        <f>bbdd_Social_Media_Trends[[#This Row],[Interactions]]/bbdd_Social_Media_Trends[[#This Row],[Views]]</f>
        <v>0.17577172698137941</v>
      </c>
      <c r="N1633" s="1" t="s">
        <v>16</v>
      </c>
      <c r="O1633" s="4">
        <f t="shared" si="25"/>
        <v>0</v>
      </c>
    </row>
    <row r="1634" spans="1:15">
      <c r="A1634" s="1" t="s">
        <v>1674</v>
      </c>
      <c r="B1634" s="2">
        <v>44809</v>
      </c>
      <c r="C1634" s="13" t="str">
        <f>TEXT(bbdd_Social_Media_Trends[[#This Row],[Post_Date]],"aaaa-mm")</f>
        <v>2022-09</v>
      </c>
      <c r="D1634" s="1" t="s">
        <v>27</v>
      </c>
      <c r="E1634" s="1" t="s">
        <v>31</v>
      </c>
      <c r="F1634" s="1" t="s">
        <v>41</v>
      </c>
      <c r="G1634" s="1" t="s">
        <v>21</v>
      </c>
      <c r="H1634">
        <v>4646660</v>
      </c>
      <c r="I1634">
        <v>449894</v>
      </c>
      <c r="J1634">
        <v>57521</v>
      </c>
      <c r="K1634">
        <v>37427</v>
      </c>
      <c r="L1634">
        <f>bbdd_Social_Media_Trends[[#This Row],[Likes]]+bbdd_Social_Media_Trends[[#This Row],[Shares]]+bbdd_Social_Media_Trends[[#This Row],[Comments]]</f>
        <v>544842</v>
      </c>
      <c r="M1634">
        <f>bbdd_Social_Media_Trends[[#This Row],[Interactions]]/bbdd_Social_Media_Trends[[#This Row],[Views]]</f>
        <v>0.11725454412416661</v>
      </c>
      <c r="N1634" s="1" t="s">
        <v>16</v>
      </c>
      <c r="O1634" s="4">
        <f t="shared" si="25"/>
        <v>0</v>
      </c>
    </row>
    <row r="1635" spans="1:15" hidden="1">
      <c r="A1635" s="1" t="s">
        <v>1675</v>
      </c>
      <c r="B1635" s="2">
        <v>45144</v>
      </c>
      <c r="C1635" s="13" t="str">
        <f>TEXT(bbdd_Social_Media_Trends[[#This Row],[Post_Date]],"aaaa-mm")</f>
        <v>2023-08</v>
      </c>
      <c r="D1635" s="1" t="s">
        <v>24</v>
      </c>
      <c r="E1635" s="1" t="s">
        <v>39</v>
      </c>
      <c r="F1635" s="1" t="s">
        <v>20</v>
      </c>
      <c r="G1635" s="1" t="s">
        <v>21</v>
      </c>
      <c r="H1635">
        <v>2479459</v>
      </c>
      <c r="I1635">
        <v>142403</v>
      </c>
      <c r="J1635">
        <v>78204</v>
      </c>
      <c r="K1635">
        <v>9039</v>
      </c>
      <c r="L1635">
        <f>bbdd_Social_Media_Trends[[#This Row],[Likes]]+bbdd_Social_Media_Trends[[#This Row],[Shares]]+bbdd_Social_Media_Trends[[#This Row],[Comments]]</f>
        <v>229646</v>
      </c>
      <c r="M1635">
        <f>bbdd_Social_Media_Trends[[#This Row],[Interactions]]/bbdd_Social_Media_Trends[[#This Row],[Views]]</f>
        <v>9.2619398021907204E-2</v>
      </c>
      <c r="N1635" s="1" t="s">
        <v>16</v>
      </c>
      <c r="O1635" s="4">
        <f t="shared" si="25"/>
        <v>0</v>
      </c>
    </row>
    <row r="1636" spans="1:15" hidden="1">
      <c r="A1636" s="1" t="s">
        <v>1676</v>
      </c>
      <c r="B1636" s="2">
        <v>44977</v>
      </c>
      <c r="C1636" s="13" t="str">
        <f>TEXT(bbdd_Social_Media_Trends[[#This Row],[Post_Date]],"aaaa-mm")</f>
        <v>2023-02</v>
      </c>
      <c r="D1636" s="1" t="s">
        <v>12</v>
      </c>
      <c r="E1636" s="1" t="s">
        <v>13</v>
      </c>
      <c r="F1636" s="1" t="s">
        <v>14</v>
      </c>
      <c r="G1636" s="1" t="s">
        <v>28</v>
      </c>
      <c r="H1636">
        <v>1888760</v>
      </c>
      <c r="I1636">
        <v>461087</v>
      </c>
      <c r="J1636">
        <v>43011</v>
      </c>
      <c r="K1636">
        <v>22628</v>
      </c>
      <c r="L1636">
        <f>bbdd_Social_Media_Trends[[#This Row],[Likes]]+bbdd_Social_Media_Trends[[#This Row],[Shares]]+bbdd_Social_Media_Trends[[#This Row],[Comments]]</f>
        <v>526726</v>
      </c>
      <c r="M1636">
        <f>bbdd_Social_Media_Trends[[#This Row],[Interactions]]/bbdd_Social_Media_Trends[[#This Row],[Views]]</f>
        <v>0.27887397022385058</v>
      </c>
      <c r="N1636" s="1" t="s">
        <v>16</v>
      </c>
      <c r="O1636" s="4">
        <f t="shared" si="25"/>
        <v>0</v>
      </c>
    </row>
    <row r="1637" spans="1:15">
      <c r="A1637" s="1" t="s">
        <v>1677</v>
      </c>
      <c r="B1637" s="2">
        <v>45051</v>
      </c>
      <c r="C1637" s="13" t="str">
        <f>TEXT(bbdd_Social_Media_Trends[[#This Row],[Post_Date]],"aaaa-mm")</f>
        <v>2023-05</v>
      </c>
      <c r="D1637" s="1" t="s">
        <v>27</v>
      </c>
      <c r="E1637" s="1" t="s">
        <v>39</v>
      </c>
      <c r="F1637" s="1" t="s">
        <v>14</v>
      </c>
      <c r="G1637" s="1" t="s">
        <v>37</v>
      </c>
      <c r="H1637">
        <v>261709</v>
      </c>
      <c r="I1637">
        <v>433301</v>
      </c>
      <c r="J1637">
        <v>20171</v>
      </c>
      <c r="K1637">
        <v>13866</v>
      </c>
      <c r="L1637">
        <f>bbdd_Social_Media_Trends[[#This Row],[Likes]]+bbdd_Social_Media_Trends[[#This Row],[Shares]]+bbdd_Social_Media_Trends[[#This Row],[Comments]]</f>
        <v>467338</v>
      </c>
      <c r="M1637">
        <f>bbdd_Social_Media_Trends[[#This Row],[Interactions]]/bbdd_Social_Media_Trends[[#This Row],[Views]]</f>
        <v>1.7857161962332209</v>
      </c>
      <c r="N1637" s="1" t="s">
        <v>16</v>
      </c>
      <c r="O1637" s="4">
        <f t="shared" si="25"/>
        <v>0</v>
      </c>
    </row>
    <row r="1638" spans="1:15" hidden="1">
      <c r="A1638" s="1" t="s">
        <v>1678</v>
      </c>
      <c r="B1638" s="2">
        <v>45000</v>
      </c>
      <c r="C1638" s="13" t="str">
        <f>TEXT(bbdd_Social_Media_Trends[[#This Row],[Post_Date]],"aaaa-mm")</f>
        <v>2023-03</v>
      </c>
      <c r="D1638" s="1" t="s">
        <v>24</v>
      </c>
      <c r="E1638" s="1" t="s">
        <v>13</v>
      </c>
      <c r="F1638" s="1" t="s">
        <v>36</v>
      </c>
      <c r="G1638" s="1" t="s">
        <v>21</v>
      </c>
      <c r="H1638">
        <v>2812314</v>
      </c>
      <c r="I1638">
        <v>74309</v>
      </c>
      <c r="J1638">
        <v>1044</v>
      </c>
      <c r="K1638">
        <v>11855</v>
      </c>
      <c r="L1638">
        <f>bbdd_Social_Media_Trends[[#This Row],[Likes]]+bbdd_Social_Media_Trends[[#This Row],[Shares]]+bbdd_Social_Media_Trends[[#This Row],[Comments]]</f>
        <v>87208</v>
      </c>
      <c r="M1638">
        <f>bbdd_Social_Media_Trends[[#This Row],[Interactions]]/bbdd_Social_Media_Trends[[#This Row],[Views]]</f>
        <v>3.100933963988374E-2</v>
      </c>
      <c r="N1638" s="1" t="s">
        <v>16</v>
      </c>
      <c r="O1638" s="4">
        <f t="shared" si="25"/>
        <v>0</v>
      </c>
    </row>
    <row r="1639" spans="1:15">
      <c r="A1639" s="1" t="s">
        <v>1679</v>
      </c>
      <c r="B1639" s="2">
        <v>44899</v>
      </c>
      <c r="C1639" s="13" t="str">
        <f>TEXT(bbdd_Social_Media_Trends[[#This Row],[Post_Date]],"aaaa-mm")</f>
        <v>2022-12</v>
      </c>
      <c r="D1639" s="1" t="s">
        <v>27</v>
      </c>
      <c r="E1639" s="1" t="s">
        <v>31</v>
      </c>
      <c r="F1639" s="1" t="s">
        <v>20</v>
      </c>
      <c r="G1639" s="1" t="s">
        <v>44</v>
      </c>
      <c r="H1639">
        <v>3497312</v>
      </c>
      <c r="I1639">
        <v>27448</v>
      </c>
      <c r="J1639">
        <v>94037</v>
      </c>
      <c r="K1639">
        <v>20054</v>
      </c>
      <c r="L1639">
        <f>bbdd_Social_Media_Trends[[#This Row],[Likes]]+bbdd_Social_Media_Trends[[#This Row],[Shares]]+bbdd_Social_Media_Trends[[#This Row],[Comments]]</f>
        <v>141539</v>
      </c>
      <c r="M1639">
        <f>bbdd_Social_Media_Trends[[#This Row],[Interactions]]/bbdd_Social_Media_Trends[[#This Row],[Views]]</f>
        <v>4.0470795856932411E-2</v>
      </c>
      <c r="N1639" s="1" t="s">
        <v>29</v>
      </c>
      <c r="O1639" s="4">
        <f t="shared" si="25"/>
        <v>0</v>
      </c>
    </row>
    <row r="1640" spans="1:15" hidden="1">
      <c r="A1640" s="1" t="s">
        <v>1680</v>
      </c>
      <c r="B1640" s="2">
        <v>44725</v>
      </c>
      <c r="C1640" s="13" t="str">
        <f>TEXT(bbdd_Social_Media_Trends[[#This Row],[Post_Date]],"aaaa-mm")</f>
        <v>2022-06</v>
      </c>
      <c r="D1640" s="1" t="s">
        <v>24</v>
      </c>
      <c r="E1640" s="1" t="s">
        <v>57</v>
      </c>
      <c r="F1640" s="1" t="s">
        <v>36</v>
      </c>
      <c r="G1640" s="1" t="s">
        <v>50</v>
      </c>
      <c r="H1640">
        <v>731918</v>
      </c>
      <c r="I1640">
        <v>405408</v>
      </c>
      <c r="J1640">
        <v>33684</v>
      </c>
      <c r="K1640">
        <v>24680</v>
      </c>
      <c r="L1640">
        <f>bbdd_Social_Media_Trends[[#This Row],[Likes]]+bbdd_Social_Media_Trends[[#This Row],[Shares]]+bbdd_Social_Media_Trends[[#This Row],[Comments]]</f>
        <v>463772</v>
      </c>
      <c r="M1640">
        <f>bbdd_Social_Media_Trends[[#This Row],[Interactions]]/bbdd_Social_Media_Trends[[#This Row],[Views]]</f>
        <v>0.63363928746116371</v>
      </c>
      <c r="N1640" s="1" t="s">
        <v>16</v>
      </c>
      <c r="O1640" s="4">
        <f t="shared" si="25"/>
        <v>0</v>
      </c>
    </row>
    <row r="1641" spans="1:15" hidden="1">
      <c r="A1641" s="1" t="s">
        <v>1681</v>
      </c>
      <c r="B1641" s="2">
        <v>45271</v>
      </c>
      <c r="C1641" s="13" t="str">
        <f>TEXT(bbdd_Social_Media_Trends[[#This Row],[Post_Date]],"aaaa-mm")</f>
        <v>2023-12</v>
      </c>
      <c r="D1641" s="1" t="s">
        <v>24</v>
      </c>
      <c r="E1641" s="1" t="s">
        <v>49</v>
      </c>
      <c r="F1641" s="1" t="s">
        <v>41</v>
      </c>
      <c r="G1641" s="1" t="s">
        <v>60</v>
      </c>
      <c r="H1641">
        <v>2000395</v>
      </c>
      <c r="I1641">
        <v>191198</v>
      </c>
      <c r="J1641">
        <v>63578</v>
      </c>
      <c r="K1641">
        <v>6326</v>
      </c>
      <c r="L1641">
        <f>bbdd_Social_Media_Trends[[#This Row],[Likes]]+bbdd_Social_Media_Trends[[#This Row],[Shares]]+bbdd_Social_Media_Trends[[#This Row],[Comments]]</f>
        <v>261102</v>
      </c>
      <c r="M1641">
        <f>bbdd_Social_Media_Trends[[#This Row],[Interactions]]/bbdd_Social_Media_Trends[[#This Row],[Views]]</f>
        <v>0.13052522126879942</v>
      </c>
      <c r="N1641" s="1" t="s">
        <v>22</v>
      </c>
      <c r="O1641" s="4">
        <f t="shared" si="25"/>
        <v>0</v>
      </c>
    </row>
    <row r="1642" spans="1:15" hidden="1">
      <c r="A1642" s="1" t="s">
        <v>1682</v>
      </c>
      <c r="B1642" s="2">
        <v>45242</v>
      </c>
      <c r="C1642" s="13" t="str">
        <f>TEXT(bbdd_Social_Media_Trends[[#This Row],[Post_Date]],"aaaa-mm")</f>
        <v>2023-11</v>
      </c>
      <c r="D1642" s="1" t="s">
        <v>12</v>
      </c>
      <c r="E1642" s="1" t="s">
        <v>13</v>
      </c>
      <c r="F1642" s="1" t="s">
        <v>32</v>
      </c>
      <c r="G1642" s="1" t="s">
        <v>50</v>
      </c>
      <c r="H1642">
        <v>2940659</v>
      </c>
      <c r="I1642">
        <v>29714</v>
      </c>
      <c r="J1642">
        <v>29002</v>
      </c>
      <c r="K1642">
        <v>45381</v>
      </c>
      <c r="L1642">
        <f>bbdd_Social_Media_Trends[[#This Row],[Likes]]+bbdd_Social_Media_Trends[[#This Row],[Shares]]+bbdd_Social_Media_Trends[[#This Row],[Comments]]</f>
        <v>104097</v>
      </c>
      <c r="M1642">
        <f>bbdd_Social_Media_Trends[[#This Row],[Interactions]]/bbdd_Social_Media_Trends[[#This Row],[Views]]</f>
        <v>3.5399208136679565E-2</v>
      </c>
      <c r="N1642" s="1" t="s">
        <v>22</v>
      </c>
      <c r="O1642" s="4">
        <f t="shared" si="25"/>
        <v>0</v>
      </c>
    </row>
    <row r="1643" spans="1:15" hidden="1">
      <c r="A1643" s="1" t="s">
        <v>1683</v>
      </c>
      <c r="B1643" s="2">
        <v>45188</v>
      </c>
      <c r="C1643" s="13" t="str">
        <f>TEXT(bbdd_Social_Media_Trends[[#This Row],[Post_Date]],"aaaa-mm")</f>
        <v>2023-09</v>
      </c>
      <c r="D1643" s="1" t="s">
        <v>12</v>
      </c>
      <c r="E1643" s="1" t="s">
        <v>49</v>
      </c>
      <c r="F1643" s="1" t="s">
        <v>14</v>
      </c>
      <c r="G1643" s="1" t="s">
        <v>44</v>
      </c>
      <c r="H1643">
        <v>2734409</v>
      </c>
      <c r="I1643">
        <v>357486</v>
      </c>
      <c r="J1643">
        <v>35102</v>
      </c>
      <c r="K1643">
        <v>40977</v>
      </c>
      <c r="L1643">
        <f>bbdd_Social_Media_Trends[[#This Row],[Likes]]+bbdd_Social_Media_Trends[[#This Row],[Shares]]+bbdd_Social_Media_Trends[[#This Row],[Comments]]</f>
        <v>433565</v>
      </c>
      <c r="M1643">
        <f>bbdd_Social_Media_Trends[[#This Row],[Interactions]]/bbdd_Social_Media_Trends[[#This Row],[Views]]</f>
        <v>0.15855894271851798</v>
      </c>
      <c r="N1643" s="1" t="s">
        <v>29</v>
      </c>
      <c r="O1643" s="4">
        <f t="shared" si="25"/>
        <v>0</v>
      </c>
    </row>
    <row r="1644" spans="1:15" hidden="1">
      <c r="A1644" s="1" t="s">
        <v>1684</v>
      </c>
      <c r="B1644" s="2">
        <v>45148</v>
      </c>
      <c r="C1644" s="13" t="str">
        <f>TEXT(bbdd_Social_Media_Trends[[#This Row],[Post_Date]],"aaaa-mm")</f>
        <v>2023-08</v>
      </c>
      <c r="D1644" s="1" t="s">
        <v>24</v>
      </c>
      <c r="E1644" s="1" t="s">
        <v>57</v>
      </c>
      <c r="F1644" s="1" t="s">
        <v>41</v>
      </c>
      <c r="G1644" s="1" t="s">
        <v>44</v>
      </c>
      <c r="H1644">
        <v>4562050</v>
      </c>
      <c r="I1644">
        <v>48226</v>
      </c>
      <c r="J1644">
        <v>85609</v>
      </c>
      <c r="K1644">
        <v>32371</v>
      </c>
      <c r="L1644">
        <f>bbdd_Social_Media_Trends[[#This Row],[Likes]]+bbdd_Social_Media_Trends[[#This Row],[Shares]]+bbdd_Social_Media_Trends[[#This Row],[Comments]]</f>
        <v>166206</v>
      </c>
      <c r="M1644">
        <f>bbdd_Social_Media_Trends[[#This Row],[Interactions]]/bbdd_Social_Media_Trends[[#This Row],[Views]]</f>
        <v>3.643230565206431E-2</v>
      </c>
      <c r="N1644" s="1" t="s">
        <v>29</v>
      </c>
      <c r="O1644" s="4">
        <f t="shared" si="25"/>
        <v>0</v>
      </c>
    </row>
    <row r="1645" spans="1:15" hidden="1">
      <c r="A1645" s="1" t="s">
        <v>1685</v>
      </c>
      <c r="B1645" s="2">
        <v>44792</v>
      </c>
      <c r="C1645" s="13" t="str">
        <f>TEXT(bbdd_Social_Media_Trends[[#This Row],[Post_Date]],"aaaa-mm")</f>
        <v>2022-08</v>
      </c>
      <c r="D1645" s="1" t="s">
        <v>12</v>
      </c>
      <c r="E1645" s="1" t="s">
        <v>46</v>
      </c>
      <c r="F1645" s="1" t="s">
        <v>14</v>
      </c>
      <c r="G1645" s="1" t="s">
        <v>21</v>
      </c>
      <c r="H1645">
        <v>4855797</v>
      </c>
      <c r="I1645">
        <v>70587</v>
      </c>
      <c r="J1645">
        <v>33841</v>
      </c>
      <c r="K1645">
        <v>28587</v>
      </c>
      <c r="L1645">
        <f>bbdd_Social_Media_Trends[[#This Row],[Likes]]+bbdd_Social_Media_Trends[[#This Row],[Shares]]+bbdd_Social_Media_Trends[[#This Row],[Comments]]</f>
        <v>133015</v>
      </c>
      <c r="M1645">
        <f>bbdd_Social_Media_Trends[[#This Row],[Interactions]]/bbdd_Social_Media_Trends[[#This Row],[Views]]</f>
        <v>2.7393031463218087E-2</v>
      </c>
      <c r="N1645" s="1" t="s">
        <v>16</v>
      </c>
      <c r="O1645" s="4">
        <f t="shared" si="25"/>
        <v>0</v>
      </c>
    </row>
    <row r="1646" spans="1:15" hidden="1">
      <c r="A1646" s="1" t="s">
        <v>1686</v>
      </c>
      <c r="B1646" s="2">
        <v>45062</v>
      </c>
      <c r="C1646" s="13" t="str">
        <f>TEXT(bbdd_Social_Media_Trends[[#This Row],[Post_Date]],"aaaa-mm")</f>
        <v>2023-05</v>
      </c>
      <c r="D1646" s="1" t="s">
        <v>24</v>
      </c>
      <c r="E1646" s="1" t="s">
        <v>52</v>
      </c>
      <c r="F1646" s="1" t="s">
        <v>47</v>
      </c>
      <c r="G1646" s="1" t="s">
        <v>50</v>
      </c>
      <c r="H1646">
        <v>3399334</v>
      </c>
      <c r="I1646">
        <v>231513</v>
      </c>
      <c r="J1646">
        <v>21754</v>
      </c>
      <c r="K1646">
        <v>40671</v>
      </c>
      <c r="L1646">
        <f>bbdd_Social_Media_Trends[[#This Row],[Likes]]+bbdd_Social_Media_Trends[[#This Row],[Shares]]+bbdd_Social_Media_Trends[[#This Row],[Comments]]</f>
        <v>293938</v>
      </c>
      <c r="M1646">
        <f>bbdd_Social_Media_Trends[[#This Row],[Interactions]]/bbdd_Social_Media_Trends[[#This Row],[Views]]</f>
        <v>8.6469290749305594E-2</v>
      </c>
      <c r="N1646" s="1" t="s">
        <v>29</v>
      </c>
      <c r="O1646" s="4">
        <f t="shared" si="25"/>
        <v>0</v>
      </c>
    </row>
    <row r="1647" spans="1:15" hidden="1">
      <c r="A1647" s="1" t="s">
        <v>1687</v>
      </c>
      <c r="B1647" s="2">
        <v>44808</v>
      </c>
      <c r="C1647" s="13" t="str">
        <f>TEXT(bbdd_Social_Media_Trends[[#This Row],[Post_Date]],"aaaa-mm")</f>
        <v>2022-09</v>
      </c>
      <c r="D1647" s="1" t="s">
        <v>18</v>
      </c>
      <c r="E1647" s="1" t="s">
        <v>59</v>
      </c>
      <c r="F1647" s="1" t="s">
        <v>32</v>
      </c>
      <c r="G1647" s="1" t="s">
        <v>28</v>
      </c>
      <c r="H1647">
        <v>2149093</v>
      </c>
      <c r="I1647">
        <v>4283</v>
      </c>
      <c r="J1647">
        <v>97823</v>
      </c>
      <c r="K1647">
        <v>25162</v>
      </c>
      <c r="L1647">
        <f>bbdd_Social_Media_Trends[[#This Row],[Likes]]+bbdd_Social_Media_Trends[[#This Row],[Shares]]+bbdd_Social_Media_Trends[[#This Row],[Comments]]</f>
        <v>127268</v>
      </c>
      <c r="M1647">
        <f>bbdd_Social_Media_Trends[[#This Row],[Interactions]]/bbdd_Social_Media_Trends[[#This Row],[Views]]</f>
        <v>5.921940092867084E-2</v>
      </c>
      <c r="N1647" s="1" t="s">
        <v>22</v>
      </c>
      <c r="O1647" s="4">
        <f t="shared" si="25"/>
        <v>0</v>
      </c>
    </row>
    <row r="1648" spans="1:15">
      <c r="A1648" s="1" t="s">
        <v>1688</v>
      </c>
      <c r="B1648" s="2">
        <v>45065</v>
      </c>
      <c r="C1648" s="13" t="str">
        <f>TEXT(bbdd_Social_Media_Trends[[#This Row],[Post_Date]],"aaaa-mm")</f>
        <v>2023-05</v>
      </c>
      <c r="D1648" s="1" t="s">
        <v>27</v>
      </c>
      <c r="E1648" s="1" t="s">
        <v>59</v>
      </c>
      <c r="F1648" s="1" t="s">
        <v>20</v>
      </c>
      <c r="G1648" s="1" t="s">
        <v>15</v>
      </c>
      <c r="H1648">
        <v>4020003</v>
      </c>
      <c r="I1648">
        <v>292915</v>
      </c>
      <c r="J1648">
        <v>66714</v>
      </c>
      <c r="K1648">
        <v>16223</v>
      </c>
      <c r="L1648">
        <f>bbdd_Social_Media_Trends[[#This Row],[Likes]]+bbdd_Social_Media_Trends[[#This Row],[Shares]]+bbdd_Social_Media_Trends[[#This Row],[Comments]]</f>
        <v>375852</v>
      </c>
      <c r="M1648">
        <f>bbdd_Social_Media_Trends[[#This Row],[Interactions]]/bbdd_Social_Media_Trends[[#This Row],[Views]]</f>
        <v>9.3495452615333874E-2</v>
      </c>
      <c r="N1648" s="1" t="s">
        <v>16</v>
      </c>
      <c r="O1648" s="4">
        <f t="shared" si="25"/>
        <v>0</v>
      </c>
    </row>
    <row r="1649" spans="1:15" hidden="1">
      <c r="A1649" s="1" t="s">
        <v>1689</v>
      </c>
      <c r="B1649" s="2">
        <v>44811</v>
      </c>
      <c r="C1649" s="13" t="str">
        <f>TEXT(bbdd_Social_Media_Trends[[#This Row],[Post_Date]],"aaaa-mm")</f>
        <v>2022-09</v>
      </c>
      <c r="D1649" s="1" t="s">
        <v>24</v>
      </c>
      <c r="E1649" s="1" t="s">
        <v>13</v>
      </c>
      <c r="F1649" s="1" t="s">
        <v>20</v>
      </c>
      <c r="G1649" s="1" t="s">
        <v>37</v>
      </c>
      <c r="H1649">
        <v>752268</v>
      </c>
      <c r="I1649">
        <v>50734</v>
      </c>
      <c r="J1649">
        <v>89891</v>
      </c>
      <c r="K1649">
        <v>9399</v>
      </c>
      <c r="L1649">
        <f>bbdd_Social_Media_Trends[[#This Row],[Likes]]+bbdd_Social_Media_Trends[[#This Row],[Shares]]+bbdd_Social_Media_Trends[[#This Row],[Comments]]</f>
        <v>150024</v>
      </c>
      <c r="M1649">
        <f>bbdd_Social_Media_Trends[[#This Row],[Interactions]]/bbdd_Social_Media_Trends[[#This Row],[Views]]</f>
        <v>0.19942892692497888</v>
      </c>
      <c r="N1649" s="1" t="s">
        <v>16</v>
      </c>
      <c r="O1649" s="4">
        <f t="shared" si="25"/>
        <v>0</v>
      </c>
    </row>
    <row r="1650" spans="1:15">
      <c r="A1650" s="1" t="s">
        <v>1690</v>
      </c>
      <c r="B1650" s="2">
        <v>44714</v>
      </c>
      <c r="C1650" s="13" t="str">
        <f>TEXT(bbdd_Social_Media_Trends[[#This Row],[Post_Date]],"aaaa-mm")</f>
        <v>2022-06</v>
      </c>
      <c r="D1650" s="1" t="s">
        <v>27</v>
      </c>
      <c r="E1650" s="1" t="s">
        <v>13</v>
      </c>
      <c r="F1650" s="1" t="s">
        <v>36</v>
      </c>
      <c r="G1650" s="1" t="s">
        <v>60</v>
      </c>
      <c r="H1650">
        <v>1085319</v>
      </c>
      <c r="I1650">
        <v>225410</v>
      </c>
      <c r="J1650">
        <v>83973</v>
      </c>
      <c r="K1650">
        <v>9673</v>
      </c>
      <c r="L1650">
        <f>bbdd_Social_Media_Trends[[#This Row],[Likes]]+bbdd_Social_Media_Trends[[#This Row],[Shares]]+bbdd_Social_Media_Trends[[#This Row],[Comments]]</f>
        <v>319056</v>
      </c>
      <c r="M1650">
        <f>bbdd_Social_Media_Trends[[#This Row],[Interactions]]/bbdd_Social_Media_Trends[[#This Row],[Views]]</f>
        <v>0.29397439831054278</v>
      </c>
      <c r="N1650" s="1" t="s">
        <v>29</v>
      </c>
      <c r="O1650" s="4">
        <f t="shared" si="25"/>
        <v>0</v>
      </c>
    </row>
    <row r="1651" spans="1:15">
      <c r="A1651" s="1" t="s">
        <v>1691</v>
      </c>
      <c r="B1651" s="2">
        <v>44992</v>
      </c>
      <c r="C1651" s="13" t="str">
        <f>TEXT(bbdd_Social_Media_Trends[[#This Row],[Post_Date]],"aaaa-mm")</f>
        <v>2023-03</v>
      </c>
      <c r="D1651" s="1" t="s">
        <v>27</v>
      </c>
      <c r="E1651" s="1" t="s">
        <v>52</v>
      </c>
      <c r="F1651" s="1" t="s">
        <v>20</v>
      </c>
      <c r="G1651" s="1" t="s">
        <v>28</v>
      </c>
      <c r="H1651">
        <v>4841810</v>
      </c>
      <c r="I1651">
        <v>373052</v>
      </c>
      <c r="J1651">
        <v>32565</v>
      </c>
      <c r="K1651">
        <v>46187</v>
      </c>
      <c r="L1651">
        <f>bbdd_Social_Media_Trends[[#This Row],[Likes]]+bbdd_Social_Media_Trends[[#This Row],[Shares]]+bbdd_Social_Media_Trends[[#This Row],[Comments]]</f>
        <v>451804</v>
      </c>
      <c r="M1651">
        <f>bbdd_Social_Media_Trends[[#This Row],[Interactions]]/bbdd_Social_Media_Trends[[#This Row],[Views]]</f>
        <v>9.3313037892854125E-2</v>
      </c>
      <c r="N1651" s="1" t="s">
        <v>22</v>
      </c>
      <c r="O1651" s="4">
        <f t="shared" si="25"/>
        <v>0</v>
      </c>
    </row>
    <row r="1652" spans="1:15" hidden="1">
      <c r="A1652" s="1" t="s">
        <v>1692</v>
      </c>
      <c r="B1652" s="2">
        <v>44891</v>
      </c>
      <c r="C1652" s="13" t="str">
        <f>TEXT(bbdd_Social_Media_Trends[[#This Row],[Post_Date]],"aaaa-mm")</f>
        <v>2022-11</v>
      </c>
      <c r="D1652" s="1" t="s">
        <v>12</v>
      </c>
      <c r="E1652" s="1" t="s">
        <v>59</v>
      </c>
      <c r="F1652" s="1" t="s">
        <v>36</v>
      </c>
      <c r="G1652" s="1" t="s">
        <v>50</v>
      </c>
      <c r="H1652">
        <v>2503297</v>
      </c>
      <c r="I1652">
        <v>250047</v>
      </c>
      <c r="J1652">
        <v>1748</v>
      </c>
      <c r="K1652">
        <v>27674</v>
      </c>
      <c r="L1652">
        <f>bbdd_Social_Media_Trends[[#This Row],[Likes]]+bbdd_Social_Media_Trends[[#This Row],[Shares]]+bbdd_Social_Media_Trends[[#This Row],[Comments]]</f>
        <v>279469</v>
      </c>
      <c r="M1652">
        <f>bbdd_Social_Media_Trends[[#This Row],[Interactions]]/bbdd_Social_Media_Trends[[#This Row],[Views]]</f>
        <v>0.11164036868178247</v>
      </c>
      <c r="N1652" s="1" t="s">
        <v>22</v>
      </c>
      <c r="O1652" s="4">
        <f t="shared" si="25"/>
        <v>0</v>
      </c>
    </row>
    <row r="1653" spans="1:15" hidden="1">
      <c r="A1653" s="1" t="s">
        <v>1693</v>
      </c>
      <c r="B1653" s="2">
        <v>44822</v>
      </c>
      <c r="C1653" s="13" t="str">
        <f>TEXT(bbdd_Social_Media_Trends[[#This Row],[Post_Date]],"aaaa-mm")</f>
        <v>2022-09</v>
      </c>
      <c r="D1653" s="1" t="s">
        <v>12</v>
      </c>
      <c r="E1653" s="1" t="s">
        <v>49</v>
      </c>
      <c r="F1653" s="1" t="s">
        <v>14</v>
      </c>
      <c r="G1653" s="1" t="s">
        <v>60</v>
      </c>
      <c r="H1653">
        <v>3680526</v>
      </c>
      <c r="I1653">
        <v>81081</v>
      </c>
      <c r="J1653">
        <v>6559</v>
      </c>
      <c r="K1653">
        <v>17831</v>
      </c>
      <c r="L1653">
        <f>bbdd_Social_Media_Trends[[#This Row],[Likes]]+bbdd_Social_Media_Trends[[#This Row],[Shares]]+bbdd_Social_Media_Trends[[#This Row],[Comments]]</f>
        <v>105471</v>
      </c>
      <c r="M1653">
        <f>bbdd_Social_Media_Trends[[#This Row],[Interactions]]/bbdd_Social_Media_Trends[[#This Row],[Views]]</f>
        <v>2.8656501815229669E-2</v>
      </c>
      <c r="N1653" s="1" t="s">
        <v>22</v>
      </c>
      <c r="O1653" s="4">
        <f t="shared" si="25"/>
        <v>0</v>
      </c>
    </row>
    <row r="1654" spans="1:15" hidden="1">
      <c r="A1654" s="1" t="s">
        <v>1694</v>
      </c>
      <c r="B1654" s="2">
        <v>44845</v>
      </c>
      <c r="C1654" s="13" t="str">
        <f>TEXT(bbdd_Social_Media_Trends[[#This Row],[Post_Date]],"aaaa-mm")</f>
        <v>2022-10</v>
      </c>
      <c r="D1654" s="1" t="s">
        <v>12</v>
      </c>
      <c r="E1654" s="1" t="s">
        <v>46</v>
      </c>
      <c r="F1654" s="1" t="s">
        <v>14</v>
      </c>
      <c r="G1654" s="1" t="s">
        <v>50</v>
      </c>
      <c r="H1654">
        <v>3917058</v>
      </c>
      <c r="I1654">
        <v>443581</v>
      </c>
      <c r="J1654">
        <v>74974</v>
      </c>
      <c r="K1654">
        <v>25488</v>
      </c>
      <c r="L1654">
        <f>bbdd_Social_Media_Trends[[#This Row],[Likes]]+bbdd_Social_Media_Trends[[#This Row],[Shares]]+bbdd_Social_Media_Trends[[#This Row],[Comments]]</f>
        <v>544043</v>
      </c>
      <c r="M1654">
        <f>bbdd_Social_Media_Trends[[#This Row],[Interactions]]/bbdd_Social_Media_Trends[[#This Row],[Views]]</f>
        <v>0.13889071849331819</v>
      </c>
      <c r="N1654" s="1" t="s">
        <v>22</v>
      </c>
      <c r="O1654" s="4">
        <f t="shared" si="25"/>
        <v>0</v>
      </c>
    </row>
    <row r="1655" spans="1:15" hidden="1">
      <c r="A1655" s="1" t="s">
        <v>1695</v>
      </c>
      <c r="B1655" s="2">
        <v>45089</v>
      </c>
      <c r="C1655" s="13" t="str">
        <f>TEXT(bbdd_Social_Media_Trends[[#This Row],[Post_Date]],"aaaa-mm")</f>
        <v>2023-06</v>
      </c>
      <c r="D1655" s="1" t="s">
        <v>12</v>
      </c>
      <c r="E1655" s="1" t="s">
        <v>49</v>
      </c>
      <c r="F1655" s="1" t="s">
        <v>32</v>
      </c>
      <c r="G1655" s="1" t="s">
        <v>25</v>
      </c>
      <c r="H1655">
        <v>4464275</v>
      </c>
      <c r="I1655">
        <v>97838</v>
      </c>
      <c r="J1655">
        <v>62114</v>
      </c>
      <c r="K1655">
        <v>22434</v>
      </c>
      <c r="L1655">
        <f>bbdd_Social_Media_Trends[[#This Row],[Likes]]+bbdd_Social_Media_Trends[[#This Row],[Shares]]+bbdd_Social_Media_Trends[[#This Row],[Comments]]</f>
        <v>182386</v>
      </c>
      <c r="M1655">
        <f>bbdd_Social_Media_Trends[[#This Row],[Interactions]]/bbdd_Social_Media_Trends[[#This Row],[Views]]</f>
        <v>4.0854562050948923E-2</v>
      </c>
      <c r="N1655" s="1" t="s">
        <v>22</v>
      </c>
      <c r="O1655" s="4">
        <f t="shared" si="25"/>
        <v>0</v>
      </c>
    </row>
    <row r="1656" spans="1:15">
      <c r="A1656" s="1" t="s">
        <v>1696</v>
      </c>
      <c r="B1656" s="2">
        <v>44696</v>
      </c>
      <c r="C1656" s="13" t="str">
        <f>TEXT(bbdd_Social_Media_Trends[[#This Row],[Post_Date]],"aaaa-mm")</f>
        <v>2022-05</v>
      </c>
      <c r="D1656" s="1" t="s">
        <v>27</v>
      </c>
      <c r="E1656" s="1" t="s">
        <v>46</v>
      </c>
      <c r="F1656" s="1" t="s">
        <v>47</v>
      </c>
      <c r="G1656" s="1" t="s">
        <v>15</v>
      </c>
      <c r="H1656">
        <v>4782032</v>
      </c>
      <c r="I1656">
        <v>391629</v>
      </c>
      <c r="J1656">
        <v>93730</v>
      </c>
      <c r="K1656">
        <v>20836</v>
      </c>
      <c r="L1656">
        <f>bbdd_Social_Media_Trends[[#This Row],[Likes]]+bbdd_Social_Media_Trends[[#This Row],[Shares]]+bbdd_Social_Media_Trends[[#This Row],[Comments]]</f>
        <v>506195</v>
      </c>
      <c r="M1656">
        <f>bbdd_Social_Media_Trends[[#This Row],[Interactions]]/bbdd_Social_Media_Trends[[#This Row],[Views]]</f>
        <v>0.10585353673919372</v>
      </c>
      <c r="N1656" s="1" t="s">
        <v>16</v>
      </c>
      <c r="O1656" s="4">
        <f t="shared" si="25"/>
        <v>0</v>
      </c>
    </row>
    <row r="1657" spans="1:15" hidden="1">
      <c r="A1657" s="1" t="s">
        <v>1697</v>
      </c>
      <c r="B1657" s="2">
        <v>44649</v>
      </c>
      <c r="C1657" s="13" t="str">
        <f>TEXT(bbdd_Social_Media_Trends[[#This Row],[Post_Date]],"aaaa-mm")</f>
        <v>2022-03</v>
      </c>
      <c r="D1657" s="1" t="s">
        <v>18</v>
      </c>
      <c r="E1657" s="1" t="s">
        <v>52</v>
      </c>
      <c r="F1657" s="1" t="s">
        <v>36</v>
      </c>
      <c r="G1657" s="1" t="s">
        <v>60</v>
      </c>
      <c r="H1657">
        <v>4141357</v>
      </c>
      <c r="I1657">
        <v>340428</v>
      </c>
      <c r="J1657">
        <v>36529</v>
      </c>
      <c r="K1657">
        <v>4526</v>
      </c>
      <c r="L1657">
        <f>bbdd_Social_Media_Trends[[#This Row],[Likes]]+bbdd_Social_Media_Trends[[#This Row],[Shares]]+bbdd_Social_Media_Trends[[#This Row],[Comments]]</f>
        <v>381483</v>
      </c>
      <c r="M1657">
        <f>bbdd_Social_Media_Trends[[#This Row],[Interactions]]/bbdd_Social_Media_Trends[[#This Row],[Views]]</f>
        <v>9.2115458773537273E-2</v>
      </c>
      <c r="N1657" s="1" t="s">
        <v>16</v>
      </c>
      <c r="O1657" s="4">
        <f t="shared" si="25"/>
        <v>0</v>
      </c>
    </row>
    <row r="1658" spans="1:15" hidden="1">
      <c r="A1658" s="1" t="s">
        <v>1698</v>
      </c>
      <c r="B1658" s="2">
        <v>44762</v>
      </c>
      <c r="C1658" s="13" t="str">
        <f>TEXT(bbdd_Social_Media_Trends[[#This Row],[Post_Date]],"aaaa-mm")</f>
        <v>2022-07</v>
      </c>
      <c r="D1658" s="1" t="s">
        <v>24</v>
      </c>
      <c r="E1658" s="1" t="s">
        <v>52</v>
      </c>
      <c r="F1658" s="1" t="s">
        <v>32</v>
      </c>
      <c r="G1658" s="1" t="s">
        <v>44</v>
      </c>
      <c r="H1658">
        <v>2781286</v>
      </c>
      <c r="I1658">
        <v>186013</v>
      </c>
      <c r="J1658">
        <v>98891</v>
      </c>
      <c r="K1658">
        <v>19768</v>
      </c>
      <c r="L1658">
        <f>bbdd_Social_Media_Trends[[#This Row],[Likes]]+bbdd_Social_Media_Trends[[#This Row],[Shares]]+bbdd_Social_Media_Trends[[#This Row],[Comments]]</f>
        <v>304672</v>
      </c>
      <c r="M1658">
        <f>bbdd_Social_Media_Trends[[#This Row],[Interactions]]/bbdd_Social_Media_Trends[[#This Row],[Views]]</f>
        <v>0.10954357085175706</v>
      </c>
      <c r="N1658" s="1" t="s">
        <v>16</v>
      </c>
      <c r="O1658" s="4">
        <f t="shared" si="25"/>
        <v>0</v>
      </c>
    </row>
    <row r="1659" spans="1:15" hidden="1">
      <c r="A1659" s="1" t="s">
        <v>1699</v>
      </c>
      <c r="B1659" s="2">
        <v>45109</v>
      </c>
      <c r="C1659" s="13" t="str">
        <f>TEXT(bbdd_Social_Media_Trends[[#This Row],[Post_Date]],"aaaa-mm")</f>
        <v>2023-07</v>
      </c>
      <c r="D1659" s="1" t="s">
        <v>18</v>
      </c>
      <c r="E1659" s="1" t="s">
        <v>52</v>
      </c>
      <c r="F1659" s="1" t="s">
        <v>14</v>
      </c>
      <c r="G1659" s="1" t="s">
        <v>37</v>
      </c>
      <c r="H1659">
        <v>1577124</v>
      </c>
      <c r="I1659">
        <v>190567</v>
      </c>
      <c r="J1659">
        <v>91953</v>
      </c>
      <c r="K1659">
        <v>34496</v>
      </c>
      <c r="L1659">
        <f>bbdd_Social_Media_Trends[[#This Row],[Likes]]+bbdd_Social_Media_Trends[[#This Row],[Shares]]+bbdd_Social_Media_Trends[[#This Row],[Comments]]</f>
        <v>317016</v>
      </c>
      <c r="M1659">
        <f>bbdd_Social_Media_Trends[[#This Row],[Interactions]]/bbdd_Social_Media_Trends[[#This Row],[Views]]</f>
        <v>0.20100892510671323</v>
      </c>
      <c r="N1659" s="1" t="s">
        <v>29</v>
      </c>
      <c r="O1659" s="4">
        <f t="shared" si="25"/>
        <v>0</v>
      </c>
    </row>
    <row r="1660" spans="1:15" hidden="1">
      <c r="A1660" s="1" t="s">
        <v>1700</v>
      </c>
      <c r="B1660" s="2">
        <v>45011</v>
      </c>
      <c r="C1660" s="13" t="str">
        <f>TEXT(bbdd_Social_Media_Trends[[#This Row],[Post_Date]],"aaaa-mm")</f>
        <v>2023-03</v>
      </c>
      <c r="D1660" s="1" t="s">
        <v>12</v>
      </c>
      <c r="E1660" s="1" t="s">
        <v>19</v>
      </c>
      <c r="F1660" s="1" t="s">
        <v>41</v>
      </c>
      <c r="G1660" s="1" t="s">
        <v>60</v>
      </c>
      <c r="H1660">
        <v>4836204</v>
      </c>
      <c r="I1660">
        <v>290221</v>
      </c>
      <c r="J1660">
        <v>34793</v>
      </c>
      <c r="K1660">
        <v>15068</v>
      </c>
      <c r="L1660">
        <f>bbdd_Social_Media_Trends[[#This Row],[Likes]]+bbdd_Social_Media_Trends[[#This Row],[Shares]]+bbdd_Social_Media_Trends[[#This Row],[Comments]]</f>
        <v>340082</v>
      </c>
      <c r="M1660">
        <f>bbdd_Social_Media_Trends[[#This Row],[Interactions]]/bbdd_Social_Media_Trends[[#This Row],[Views]]</f>
        <v>7.0320027856558567E-2</v>
      </c>
      <c r="N1660" s="1" t="s">
        <v>22</v>
      </c>
      <c r="O1660" s="4">
        <f t="shared" si="25"/>
        <v>0</v>
      </c>
    </row>
    <row r="1661" spans="1:15" hidden="1">
      <c r="A1661" s="1" t="s">
        <v>1701</v>
      </c>
      <c r="B1661" s="2">
        <v>45108</v>
      </c>
      <c r="C1661" s="13" t="str">
        <f>TEXT(bbdd_Social_Media_Trends[[#This Row],[Post_Date]],"aaaa-mm")</f>
        <v>2023-07</v>
      </c>
      <c r="D1661" s="1" t="s">
        <v>12</v>
      </c>
      <c r="E1661" s="1" t="s">
        <v>59</v>
      </c>
      <c r="F1661" s="1" t="s">
        <v>32</v>
      </c>
      <c r="G1661" s="1" t="s">
        <v>60</v>
      </c>
      <c r="H1661">
        <v>2757275</v>
      </c>
      <c r="I1661">
        <v>266710</v>
      </c>
      <c r="J1661">
        <v>2008</v>
      </c>
      <c r="K1661">
        <v>36425</v>
      </c>
      <c r="L1661">
        <f>bbdd_Social_Media_Trends[[#This Row],[Likes]]+bbdd_Social_Media_Trends[[#This Row],[Shares]]+bbdd_Social_Media_Trends[[#This Row],[Comments]]</f>
        <v>305143</v>
      </c>
      <c r="M1661">
        <f>bbdd_Social_Media_Trends[[#This Row],[Interactions]]/bbdd_Social_Media_Trends[[#This Row],[Views]]</f>
        <v>0.1106683228912604</v>
      </c>
      <c r="N1661" s="1" t="s">
        <v>22</v>
      </c>
      <c r="O1661" s="4">
        <f t="shared" si="25"/>
        <v>0</v>
      </c>
    </row>
    <row r="1662" spans="1:15" hidden="1">
      <c r="A1662" s="1" t="s">
        <v>1702</v>
      </c>
      <c r="B1662" s="2">
        <v>44833</v>
      </c>
      <c r="C1662" s="13" t="str">
        <f>TEXT(bbdd_Social_Media_Trends[[#This Row],[Post_Date]],"aaaa-mm")</f>
        <v>2022-09</v>
      </c>
      <c r="D1662" s="1" t="s">
        <v>12</v>
      </c>
      <c r="E1662" s="1" t="s">
        <v>49</v>
      </c>
      <c r="F1662" s="1" t="s">
        <v>47</v>
      </c>
      <c r="G1662" s="1" t="s">
        <v>50</v>
      </c>
      <c r="H1662">
        <v>461093</v>
      </c>
      <c r="I1662">
        <v>115868</v>
      </c>
      <c r="J1662">
        <v>97631</v>
      </c>
      <c r="K1662">
        <v>836</v>
      </c>
      <c r="L1662">
        <f>bbdd_Social_Media_Trends[[#This Row],[Likes]]+bbdd_Social_Media_Trends[[#This Row],[Shares]]+bbdd_Social_Media_Trends[[#This Row],[Comments]]</f>
        <v>214335</v>
      </c>
      <c r="M1662">
        <f>bbdd_Social_Media_Trends[[#This Row],[Interactions]]/bbdd_Social_Media_Trends[[#This Row],[Views]]</f>
        <v>0.46484114918248598</v>
      </c>
      <c r="N1662" s="1" t="s">
        <v>16</v>
      </c>
      <c r="O1662" s="4">
        <f t="shared" si="25"/>
        <v>0</v>
      </c>
    </row>
    <row r="1663" spans="1:15">
      <c r="A1663" s="1" t="s">
        <v>1703</v>
      </c>
      <c r="B1663" s="2">
        <v>44898</v>
      </c>
      <c r="C1663" s="13" t="str">
        <f>TEXT(bbdd_Social_Media_Trends[[#This Row],[Post_Date]],"aaaa-mm")</f>
        <v>2022-12</v>
      </c>
      <c r="D1663" s="1" t="s">
        <v>27</v>
      </c>
      <c r="E1663" s="1" t="s">
        <v>35</v>
      </c>
      <c r="F1663" s="1" t="s">
        <v>41</v>
      </c>
      <c r="G1663" s="1" t="s">
        <v>50</v>
      </c>
      <c r="H1663">
        <v>416498</v>
      </c>
      <c r="I1663">
        <v>230768</v>
      </c>
      <c r="J1663">
        <v>35649</v>
      </c>
      <c r="K1663">
        <v>8638</v>
      </c>
      <c r="L1663">
        <f>bbdd_Social_Media_Trends[[#This Row],[Likes]]+bbdd_Social_Media_Trends[[#This Row],[Shares]]+bbdd_Social_Media_Trends[[#This Row],[Comments]]</f>
        <v>275055</v>
      </c>
      <c r="M1663">
        <f>bbdd_Social_Media_Trends[[#This Row],[Interactions]]/bbdd_Social_Media_Trends[[#This Row],[Views]]</f>
        <v>0.66039932964864179</v>
      </c>
      <c r="N1663" s="1" t="s">
        <v>29</v>
      </c>
      <c r="O1663" s="4">
        <f t="shared" si="25"/>
        <v>0</v>
      </c>
    </row>
    <row r="1664" spans="1:15" hidden="1">
      <c r="A1664" s="1" t="s">
        <v>1704</v>
      </c>
      <c r="B1664" s="2">
        <v>45256</v>
      </c>
      <c r="C1664" s="13" t="str">
        <f>TEXT(bbdd_Social_Media_Trends[[#This Row],[Post_Date]],"aaaa-mm")</f>
        <v>2023-11</v>
      </c>
      <c r="D1664" s="1" t="s">
        <v>12</v>
      </c>
      <c r="E1664" s="1" t="s">
        <v>46</v>
      </c>
      <c r="F1664" s="1" t="s">
        <v>41</v>
      </c>
      <c r="G1664" s="1" t="s">
        <v>21</v>
      </c>
      <c r="H1664">
        <v>1596995</v>
      </c>
      <c r="I1664">
        <v>92047</v>
      </c>
      <c r="J1664">
        <v>65455</v>
      </c>
      <c r="K1664">
        <v>20030</v>
      </c>
      <c r="L1664">
        <f>bbdd_Social_Media_Trends[[#This Row],[Likes]]+bbdd_Social_Media_Trends[[#This Row],[Shares]]+bbdd_Social_Media_Trends[[#This Row],[Comments]]</f>
        <v>177532</v>
      </c>
      <c r="M1664">
        <f>bbdd_Social_Media_Trends[[#This Row],[Interactions]]/bbdd_Social_Media_Trends[[#This Row],[Views]]</f>
        <v>0.11116628417747081</v>
      </c>
      <c r="N1664" s="1" t="s">
        <v>16</v>
      </c>
      <c r="O1664" s="4">
        <f t="shared" si="25"/>
        <v>0</v>
      </c>
    </row>
    <row r="1665" spans="1:15">
      <c r="A1665" s="1" t="s">
        <v>1705</v>
      </c>
      <c r="B1665" s="2">
        <v>45215</v>
      </c>
      <c r="C1665" s="13" t="str">
        <f>TEXT(bbdd_Social_Media_Trends[[#This Row],[Post_Date]],"aaaa-mm")</f>
        <v>2023-10</v>
      </c>
      <c r="D1665" s="1" t="s">
        <v>27</v>
      </c>
      <c r="E1665" s="1" t="s">
        <v>39</v>
      </c>
      <c r="F1665" s="1" t="s">
        <v>36</v>
      </c>
      <c r="G1665" s="1" t="s">
        <v>15</v>
      </c>
      <c r="H1665">
        <v>3246135</v>
      </c>
      <c r="I1665">
        <v>189814</v>
      </c>
      <c r="J1665">
        <v>23788</v>
      </c>
      <c r="K1665">
        <v>20762</v>
      </c>
      <c r="L1665">
        <f>bbdd_Social_Media_Trends[[#This Row],[Likes]]+bbdd_Social_Media_Trends[[#This Row],[Shares]]+bbdd_Social_Media_Trends[[#This Row],[Comments]]</f>
        <v>234364</v>
      </c>
      <c r="M1665">
        <f>bbdd_Social_Media_Trends[[#This Row],[Interactions]]/bbdd_Social_Media_Trends[[#This Row],[Views]]</f>
        <v>7.2197859916485294E-2</v>
      </c>
      <c r="N1665" s="1" t="s">
        <v>22</v>
      </c>
      <c r="O1665" s="4">
        <f t="shared" si="25"/>
        <v>0</v>
      </c>
    </row>
    <row r="1666" spans="1:15">
      <c r="A1666" s="1" t="s">
        <v>1706</v>
      </c>
      <c r="B1666" s="2">
        <v>44711</v>
      </c>
      <c r="C1666" s="13" t="str">
        <f>TEXT(bbdd_Social_Media_Trends[[#This Row],[Post_Date]],"aaaa-mm")</f>
        <v>2022-05</v>
      </c>
      <c r="D1666" s="1" t="s">
        <v>27</v>
      </c>
      <c r="E1666" s="1" t="s">
        <v>35</v>
      </c>
      <c r="F1666" s="1" t="s">
        <v>41</v>
      </c>
      <c r="G1666" s="1" t="s">
        <v>60</v>
      </c>
      <c r="H1666">
        <v>3397373</v>
      </c>
      <c r="I1666">
        <v>17460</v>
      </c>
      <c r="J1666">
        <v>39861</v>
      </c>
      <c r="K1666">
        <v>45560</v>
      </c>
      <c r="L1666">
        <f>bbdd_Social_Media_Trends[[#This Row],[Likes]]+bbdd_Social_Media_Trends[[#This Row],[Shares]]+bbdd_Social_Media_Trends[[#This Row],[Comments]]</f>
        <v>102881</v>
      </c>
      <c r="M1666">
        <f>bbdd_Social_Media_Trends[[#This Row],[Interactions]]/bbdd_Social_Media_Trends[[#This Row],[Views]]</f>
        <v>3.0282515343472736E-2</v>
      </c>
      <c r="N1666" s="1" t="s">
        <v>29</v>
      </c>
      <c r="O1666" s="4">
        <f t="shared" ref="O1666:O1729" si="26">IF(ISERROR(VLOOKUP(A1666,A1667:A6664,1,FALSE)),0, 1)</f>
        <v>0</v>
      </c>
    </row>
    <row r="1667" spans="1:15">
      <c r="A1667" s="1" t="s">
        <v>1707</v>
      </c>
      <c r="B1667" s="2">
        <v>44998</v>
      </c>
      <c r="C1667" s="13" t="str">
        <f>TEXT(bbdd_Social_Media_Trends[[#This Row],[Post_Date]],"aaaa-mm")</f>
        <v>2023-03</v>
      </c>
      <c r="D1667" s="1" t="s">
        <v>27</v>
      </c>
      <c r="E1667" s="1" t="s">
        <v>49</v>
      </c>
      <c r="F1667" s="1" t="s">
        <v>20</v>
      </c>
      <c r="G1667" s="1" t="s">
        <v>37</v>
      </c>
      <c r="H1667">
        <v>3774978</v>
      </c>
      <c r="I1667">
        <v>160349</v>
      </c>
      <c r="J1667">
        <v>37878</v>
      </c>
      <c r="K1667">
        <v>9591</v>
      </c>
      <c r="L1667">
        <f>bbdd_Social_Media_Trends[[#This Row],[Likes]]+bbdd_Social_Media_Trends[[#This Row],[Shares]]+bbdd_Social_Media_Trends[[#This Row],[Comments]]</f>
        <v>207818</v>
      </c>
      <c r="M1667">
        <f>bbdd_Social_Media_Trends[[#This Row],[Interactions]]/bbdd_Social_Media_Trends[[#This Row],[Views]]</f>
        <v>5.5051446657437476E-2</v>
      </c>
      <c r="N1667" s="1" t="s">
        <v>16</v>
      </c>
      <c r="O1667" s="4">
        <f t="shared" si="26"/>
        <v>0</v>
      </c>
    </row>
    <row r="1668" spans="1:15" hidden="1">
      <c r="A1668" s="1" t="s">
        <v>1708</v>
      </c>
      <c r="B1668" s="2">
        <v>45177</v>
      </c>
      <c r="C1668" s="13" t="str">
        <f>TEXT(bbdd_Social_Media_Trends[[#This Row],[Post_Date]],"aaaa-mm")</f>
        <v>2023-09</v>
      </c>
      <c r="D1668" s="1" t="s">
        <v>12</v>
      </c>
      <c r="E1668" s="1" t="s">
        <v>19</v>
      </c>
      <c r="F1668" s="1" t="s">
        <v>36</v>
      </c>
      <c r="G1668" s="1" t="s">
        <v>44</v>
      </c>
      <c r="H1668">
        <v>3520604</v>
      </c>
      <c r="I1668">
        <v>419822</v>
      </c>
      <c r="J1668">
        <v>8728</v>
      </c>
      <c r="K1668">
        <v>16207</v>
      </c>
      <c r="L1668">
        <f>bbdd_Social_Media_Trends[[#This Row],[Likes]]+bbdd_Social_Media_Trends[[#This Row],[Shares]]+bbdd_Social_Media_Trends[[#This Row],[Comments]]</f>
        <v>444757</v>
      </c>
      <c r="M1668">
        <f>bbdd_Social_Media_Trends[[#This Row],[Interactions]]/bbdd_Social_Media_Trends[[#This Row],[Views]]</f>
        <v>0.12632974341902697</v>
      </c>
      <c r="N1668" s="1" t="s">
        <v>29</v>
      </c>
      <c r="O1668" s="4">
        <f t="shared" si="26"/>
        <v>0</v>
      </c>
    </row>
    <row r="1669" spans="1:15" hidden="1">
      <c r="A1669" s="1" t="s">
        <v>1709</v>
      </c>
      <c r="B1669" s="2">
        <v>44775</v>
      </c>
      <c r="C1669" s="13" t="str">
        <f>TEXT(bbdd_Social_Media_Trends[[#This Row],[Post_Date]],"aaaa-mm")</f>
        <v>2022-08</v>
      </c>
      <c r="D1669" s="1" t="s">
        <v>12</v>
      </c>
      <c r="E1669" s="1" t="s">
        <v>19</v>
      </c>
      <c r="F1669" s="1" t="s">
        <v>20</v>
      </c>
      <c r="G1669" s="1" t="s">
        <v>50</v>
      </c>
      <c r="H1669">
        <v>295569</v>
      </c>
      <c r="I1669">
        <v>56857</v>
      </c>
      <c r="J1669">
        <v>20351</v>
      </c>
      <c r="K1669">
        <v>49993</v>
      </c>
      <c r="L1669">
        <f>bbdd_Social_Media_Trends[[#This Row],[Likes]]+bbdd_Social_Media_Trends[[#This Row],[Shares]]+bbdd_Social_Media_Trends[[#This Row],[Comments]]</f>
        <v>127201</v>
      </c>
      <c r="M1669">
        <f>bbdd_Social_Media_Trends[[#This Row],[Interactions]]/bbdd_Social_Media_Trends[[#This Row],[Views]]</f>
        <v>0.43035974679347294</v>
      </c>
      <c r="N1669" s="1" t="s">
        <v>22</v>
      </c>
      <c r="O1669" s="4">
        <f t="shared" si="26"/>
        <v>0</v>
      </c>
    </row>
    <row r="1670" spans="1:15" hidden="1">
      <c r="A1670" s="1" t="s">
        <v>1710</v>
      </c>
      <c r="B1670" s="2">
        <v>45279</v>
      </c>
      <c r="C1670" s="13" t="str">
        <f>TEXT(bbdd_Social_Media_Trends[[#This Row],[Post_Date]],"aaaa-mm")</f>
        <v>2023-12</v>
      </c>
      <c r="D1670" s="1" t="s">
        <v>24</v>
      </c>
      <c r="E1670" s="1" t="s">
        <v>57</v>
      </c>
      <c r="F1670" s="1" t="s">
        <v>36</v>
      </c>
      <c r="G1670" s="1" t="s">
        <v>37</v>
      </c>
      <c r="H1670">
        <v>2291471</v>
      </c>
      <c r="I1670">
        <v>412417</v>
      </c>
      <c r="J1670">
        <v>47074</v>
      </c>
      <c r="K1670">
        <v>31750</v>
      </c>
      <c r="L1670">
        <f>bbdd_Social_Media_Trends[[#This Row],[Likes]]+bbdd_Social_Media_Trends[[#This Row],[Shares]]+bbdd_Social_Media_Trends[[#This Row],[Comments]]</f>
        <v>491241</v>
      </c>
      <c r="M1670">
        <f>bbdd_Social_Media_Trends[[#This Row],[Interactions]]/bbdd_Social_Media_Trends[[#This Row],[Views]]</f>
        <v>0.21437801307544369</v>
      </c>
      <c r="N1670" s="1" t="s">
        <v>29</v>
      </c>
      <c r="O1670" s="4">
        <f t="shared" si="26"/>
        <v>0</v>
      </c>
    </row>
    <row r="1671" spans="1:15" hidden="1">
      <c r="A1671" s="1" t="s">
        <v>1711</v>
      </c>
      <c r="B1671" s="2">
        <v>45111</v>
      </c>
      <c r="C1671" s="13" t="str">
        <f>TEXT(bbdd_Social_Media_Trends[[#This Row],[Post_Date]],"aaaa-mm")</f>
        <v>2023-07</v>
      </c>
      <c r="D1671" s="1" t="s">
        <v>18</v>
      </c>
      <c r="E1671" s="1" t="s">
        <v>13</v>
      </c>
      <c r="F1671" s="1" t="s">
        <v>14</v>
      </c>
      <c r="G1671" s="1" t="s">
        <v>21</v>
      </c>
      <c r="H1671">
        <v>1087661</v>
      </c>
      <c r="I1671">
        <v>285688</v>
      </c>
      <c r="J1671">
        <v>15615</v>
      </c>
      <c r="K1671">
        <v>4887</v>
      </c>
      <c r="L1671">
        <f>bbdd_Social_Media_Trends[[#This Row],[Likes]]+bbdd_Social_Media_Trends[[#This Row],[Shares]]+bbdd_Social_Media_Trends[[#This Row],[Comments]]</f>
        <v>306190</v>
      </c>
      <c r="M1671">
        <f>bbdd_Social_Media_Trends[[#This Row],[Interactions]]/bbdd_Social_Media_Trends[[#This Row],[Views]]</f>
        <v>0.28151234621816906</v>
      </c>
      <c r="N1671" s="1" t="s">
        <v>22</v>
      </c>
      <c r="O1671" s="4">
        <f t="shared" si="26"/>
        <v>0</v>
      </c>
    </row>
    <row r="1672" spans="1:15" hidden="1">
      <c r="A1672" s="1" t="s">
        <v>1712</v>
      </c>
      <c r="B1672" s="2">
        <v>44914</v>
      </c>
      <c r="C1672" s="13" t="str">
        <f>TEXT(bbdd_Social_Media_Trends[[#This Row],[Post_Date]],"aaaa-mm")</f>
        <v>2022-12</v>
      </c>
      <c r="D1672" s="1" t="s">
        <v>12</v>
      </c>
      <c r="E1672" s="1" t="s">
        <v>46</v>
      </c>
      <c r="F1672" s="1" t="s">
        <v>36</v>
      </c>
      <c r="G1672" s="1" t="s">
        <v>15</v>
      </c>
      <c r="H1672">
        <v>3789362</v>
      </c>
      <c r="I1672">
        <v>458702</v>
      </c>
      <c r="J1672">
        <v>42111</v>
      </c>
      <c r="K1672">
        <v>33414</v>
      </c>
      <c r="L1672">
        <f>bbdd_Social_Media_Trends[[#This Row],[Likes]]+bbdd_Social_Media_Trends[[#This Row],[Shares]]+bbdd_Social_Media_Trends[[#This Row],[Comments]]</f>
        <v>534227</v>
      </c>
      <c r="M1672">
        <f>bbdd_Social_Media_Trends[[#This Row],[Interactions]]/bbdd_Social_Media_Trends[[#This Row],[Views]]</f>
        <v>0.14098072445968476</v>
      </c>
      <c r="N1672" s="1" t="s">
        <v>29</v>
      </c>
      <c r="O1672" s="4">
        <f t="shared" si="26"/>
        <v>0</v>
      </c>
    </row>
    <row r="1673" spans="1:15" hidden="1">
      <c r="A1673" s="1" t="s">
        <v>1713</v>
      </c>
      <c r="B1673" s="2">
        <v>44811</v>
      </c>
      <c r="C1673" s="13" t="str">
        <f>TEXT(bbdd_Social_Media_Trends[[#This Row],[Post_Date]],"aaaa-mm")</f>
        <v>2022-09</v>
      </c>
      <c r="D1673" s="1" t="s">
        <v>18</v>
      </c>
      <c r="E1673" s="1" t="s">
        <v>13</v>
      </c>
      <c r="F1673" s="1" t="s">
        <v>41</v>
      </c>
      <c r="G1673" s="1" t="s">
        <v>44</v>
      </c>
      <c r="H1673">
        <v>3925001</v>
      </c>
      <c r="I1673">
        <v>142073</v>
      </c>
      <c r="J1673">
        <v>88617</v>
      </c>
      <c r="K1673">
        <v>35526</v>
      </c>
      <c r="L1673">
        <f>bbdd_Social_Media_Trends[[#This Row],[Likes]]+bbdd_Social_Media_Trends[[#This Row],[Shares]]+bbdd_Social_Media_Trends[[#This Row],[Comments]]</f>
        <v>266216</v>
      </c>
      <c r="M1673">
        <f>bbdd_Social_Media_Trends[[#This Row],[Interactions]]/bbdd_Social_Media_Trends[[#This Row],[Views]]</f>
        <v>6.7825715203639433E-2</v>
      </c>
      <c r="N1673" s="1" t="s">
        <v>29</v>
      </c>
      <c r="O1673" s="4">
        <f t="shared" si="26"/>
        <v>0</v>
      </c>
    </row>
    <row r="1674" spans="1:15" hidden="1">
      <c r="A1674" s="1" t="s">
        <v>1714</v>
      </c>
      <c r="B1674" s="2">
        <v>45207</v>
      </c>
      <c r="C1674" s="13" t="str">
        <f>TEXT(bbdd_Social_Media_Trends[[#This Row],[Post_Date]],"aaaa-mm")</f>
        <v>2023-10</v>
      </c>
      <c r="D1674" s="1" t="s">
        <v>24</v>
      </c>
      <c r="E1674" s="1" t="s">
        <v>49</v>
      </c>
      <c r="F1674" s="1" t="s">
        <v>41</v>
      </c>
      <c r="G1674" s="1" t="s">
        <v>37</v>
      </c>
      <c r="H1674">
        <v>3287268</v>
      </c>
      <c r="I1674">
        <v>123865</v>
      </c>
      <c r="J1674">
        <v>8497</v>
      </c>
      <c r="K1674">
        <v>48466</v>
      </c>
      <c r="L1674">
        <f>bbdd_Social_Media_Trends[[#This Row],[Likes]]+bbdd_Social_Media_Trends[[#This Row],[Shares]]+bbdd_Social_Media_Trends[[#This Row],[Comments]]</f>
        <v>180828</v>
      </c>
      <c r="M1674">
        <f>bbdd_Social_Media_Trends[[#This Row],[Interactions]]/bbdd_Social_Media_Trends[[#This Row],[Views]]</f>
        <v>5.5008596804398062E-2</v>
      </c>
      <c r="N1674" s="1" t="s">
        <v>22</v>
      </c>
      <c r="O1674" s="4">
        <f t="shared" si="26"/>
        <v>0</v>
      </c>
    </row>
    <row r="1675" spans="1:15" hidden="1">
      <c r="A1675" s="1" t="s">
        <v>1715</v>
      </c>
      <c r="B1675" s="2">
        <v>44648</v>
      </c>
      <c r="C1675" s="13" t="str">
        <f>TEXT(bbdd_Social_Media_Trends[[#This Row],[Post_Date]],"aaaa-mm")</f>
        <v>2022-03</v>
      </c>
      <c r="D1675" s="1" t="s">
        <v>18</v>
      </c>
      <c r="E1675" s="1" t="s">
        <v>59</v>
      </c>
      <c r="F1675" s="1" t="s">
        <v>36</v>
      </c>
      <c r="G1675" s="1" t="s">
        <v>60</v>
      </c>
      <c r="H1675">
        <v>4330176</v>
      </c>
      <c r="I1675">
        <v>205339</v>
      </c>
      <c r="J1675">
        <v>6335</v>
      </c>
      <c r="K1675">
        <v>41452</v>
      </c>
      <c r="L1675">
        <f>bbdd_Social_Media_Trends[[#This Row],[Likes]]+bbdd_Social_Media_Trends[[#This Row],[Shares]]+bbdd_Social_Media_Trends[[#This Row],[Comments]]</f>
        <v>253126</v>
      </c>
      <c r="M1675">
        <f>bbdd_Social_Media_Trends[[#This Row],[Interactions]]/bbdd_Social_Media_Trends[[#This Row],[Views]]</f>
        <v>5.8456284455874308E-2</v>
      </c>
      <c r="N1675" s="1" t="s">
        <v>29</v>
      </c>
      <c r="O1675" s="4">
        <f t="shared" si="26"/>
        <v>0</v>
      </c>
    </row>
    <row r="1676" spans="1:15" hidden="1">
      <c r="A1676" s="1" t="s">
        <v>1716</v>
      </c>
      <c r="B1676" s="2">
        <v>44586</v>
      </c>
      <c r="C1676" s="13" t="str">
        <f>TEXT(bbdd_Social_Media_Trends[[#This Row],[Post_Date]],"aaaa-mm")</f>
        <v>2022-01</v>
      </c>
      <c r="D1676" s="1" t="s">
        <v>12</v>
      </c>
      <c r="E1676" s="1" t="s">
        <v>46</v>
      </c>
      <c r="F1676" s="1" t="s">
        <v>20</v>
      </c>
      <c r="G1676" s="1" t="s">
        <v>15</v>
      </c>
      <c r="H1676">
        <v>1558806</v>
      </c>
      <c r="I1676">
        <v>207879</v>
      </c>
      <c r="J1676">
        <v>41122</v>
      </c>
      <c r="K1676">
        <v>49288</v>
      </c>
      <c r="L1676">
        <f>bbdd_Social_Media_Trends[[#This Row],[Likes]]+bbdd_Social_Media_Trends[[#This Row],[Shares]]+bbdd_Social_Media_Trends[[#This Row],[Comments]]</f>
        <v>298289</v>
      </c>
      <c r="M1676">
        <f>bbdd_Social_Media_Trends[[#This Row],[Interactions]]/bbdd_Social_Media_Trends[[#This Row],[Views]]</f>
        <v>0.19135735941483417</v>
      </c>
      <c r="N1676" s="1" t="s">
        <v>16</v>
      </c>
      <c r="O1676" s="4">
        <f t="shared" si="26"/>
        <v>0</v>
      </c>
    </row>
    <row r="1677" spans="1:15" hidden="1">
      <c r="A1677" s="1" t="s">
        <v>1717</v>
      </c>
      <c r="B1677" s="2">
        <v>45097</v>
      </c>
      <c r="C1677" s="13" t="str">
        <f>TEXT(bbdd_Social_Media_Trends[[#This Row],[Post_Date]],"aaaa-mm")</f>
        <v>2023-06</v>
      </c>
      <c r="D1677" s="1" t="s">
        <v>18</v>
      </c>
      <c r="E1677" s="1" t="s">
        <v>19</v>
      </c>
      <c r="F1677" s="1" t="s">
        <v>47</v>
      </c>
      <c r="G1677" s="1" t="s">
        <v>25</v>
      </c>
      <c r="H1677">
        <v>4975345</v>
      </c>
      <c r="I1677">
        <v>155558</v>
      </c>
      <c r="J1677">
        <v>52987</v>
      </c>
      <c r="K1677">
        <v>25353</v>
      </c>
      <c r="L1677">
        <f>bbdd_Social_Media_Trends[[#This Row],[Likes]]+bbdd_Social_Media_Trends[[#This Row],[Shares]]+bbdd_Social_Media_Trends[[#This Row],[Comments]]</f>
        <v>233898</v>
      </c>
      <c r="M1677">
        <f>bbdd_Social_Media_Trends[[#This Row],[Interactions]]/bbdd_Social_Media_Trends[[#This Row],[Views]]</f>
        <v>4.7011413278878145E-2</v>
      </c>
      <c r="N1677" s="1" t="s">
        <v>22</v>
      </c>
      <c r="O1677" s="4">
        <f t="shared" si="26"/>
        <v>0</v>
      </c>
    </row>
    <row r="1678" spans="1:15" hidden="1">
      <c r="A1678" s="1" t="s">
        <v>1718</v>
      </c>
      <c r="B1678" s="2">
        <v>44732</v>
      </c>
      <c r="C1678" s="13" t="str">
        <f>TEXT(bbdd_Social_Media_Trends[[#This Row],[Post_Date]],"aaaa-mm")</f>
        <v>2022-06</v>
      </c>
      <c r="D1678" s="1" t="s">
        <v>18</v>
      </c>
      <c r="E1678" s="1" t="s">
        <v>52</v>
      </c>
      <c r="F1678" s="1" t="s">
        <v>32</v>
      </c>
      <c r="G1678" s="1" t="s">
        <v>25</v>
      </c>
      <c r="H1678">
        <v>3675490</v>
      </c>
      <c r="I1678">
        <v>253771</v>
      </c>
      <c r="J1678">
        <v>62578</v>
      </c>
      <c r="K1678">
        <v>7498</v>
      </c>
      <c r="L1678">
        <f>bbdd_Social_Media_Trends[[#This Row],[Likes]]+bbdd_Social_Media_Trends[[#This Row],[Shares]]+bbdd_Social_Media_Trends[[#This Row],[Comments]]</f>
        <v>323847</v>
      </c>
      <c r="M1678">
        <f>bbdd_Social_Media_Trends[[#This Row],[Interactions]]/bbdd_Social_Media_Trends[[#This Row],[Views]]</f>
        <v>8.8109884668438762E-2</v>
      </c>
      <c r="N1678" s="1" t="s">
        <v>29</v>
      </c>
      <c r="O1678" s="4">
        <f t="shared" si="26"/>
        <v>0</v>
      </c>
    </row>
    <row r="1679" spans="1:15" hidden="1">
      <c r="A1679" s="1" t="s">
        <v>1719</v>
      </c>
      <c r="B1679" s="2">
        <v>44787</v>
      </c>
      <c r="C1679" s="13" t="str">
        <f>TEXT(bbdd_Social_Media_Trends[[#This Row],[Post_Date]],"aaaa-mm")</f>
        <v>2022-08</v>
      </c>
      <c r="D1679" s="1" t="s">
        <v>12</v>
      </c>
      <c r="E1679" s="1" t="s">
        <v>49</v>
      </c>
      <c r="F1679" s="1" t="s">
        <v>47</v>
      </c>
      <c r="G1679" s="1" t="s">
        <v>37</v>
      </c>
      <c r="H1679">
        <v>2003412</v>
      </c>
      <c r="I1679">
        <v>429878</v>
      </c>
      <c r="J1679">
        <v>23965</v>
      </c>
      <c r="K1679">
        <v>46480</v>
      </c>
      <c r="L1679">
        <f>bbdd_Social_Media_Trends[[#This Row],[Likes]]+bbdd_Social_Media_Trends[[#This Row],[Shares]]+bbdd_Social_Media_Trends[[#This Row],[Comments]]</f>
        <v>500323</v>
      </c>
      <c r="M1679">
        <f>bbdd_Social_Media_Trends[[#This Row],[Interactions]]/bbdd_Social_Media_Trends[[#This Row],[Views]]</f>
        <v>0.24973545132004799</v>
      </c>
      <c r="N1679" s="1" t="s">
        <v>22</v>
      </c>
      <c r="O1679" s="4">
        <f t="shared" si="26"/>
        <v>0</v>
      </c>
    </row>
    <row r="1680" spans="1:15" hidden="1">
      <c r="A1680" s="1" t="s">
        <v>1720</v>
      </c>
      <c r="B1680" s="2">
        <v>44804</v>
      </c>
      <c r="C1680" s="13" t="str">
        <f>TEXT(bbdd_Social_Media_Trends[[#This Row],[Post_Date]],"aaaa-mm")</f>
        <v>2022-08</v>
      </c>
      <c r="D1680" s="1" t="s">
        <v>24</v>
      </c>
      <c r="E1680" s="1" t="s">
        <v>59</v>
      </c>
      <c r="F1680" s="1" t="s">
        <v>32</v>
      </c>
      <c r="G1680" s="1" t="s">
        <v>25</v>
      </c>
      <c r="H1680">
        <v>3802564</v>
      </c>
      <c r="I1680">
        <v>304493</v>
      </c>
      <c r="J1680">
        <v>39002</v>
      </c>
      <c r="K1680">
        <v>2143</v>
      </c>
      <c r="L1680">
        <f>bbdd_Social_Media_Trends[[#This Row],[Likes]]+bbdd_Social_Media_Trends[[#This Row],[Shares]]+bbdd_Social_Media_Trends[[#This Row],[Comments]]</f>
        <v>345638</v>
      </c>
      <c r="M1680">
        <f>bbdd_Social_Media_Trends[[#This Row],[Interactions]]/bbdd_Social_Media_Trends[[#This Row],[Views]]</f>
        <v>9.0896037515739381E-2</v>
      </c>
      <c r="N1680" s="1" t="s">
        <v>22</v>
      </c>
      <c r="O1680" s="4">
        <f t="shared" si="26"/>
        <v>0</v>
      </c>
    </row>
    <row r="1681" spans="1:15" hidden="1">
      <c r="A1681" s="1" t="s">
        <v>1721</v>
      </c>
      <c r="B1681" s="2">
        <v>44689</v>
      </c>
      <c r="C1681" s="13" t="str">
        <f>TEXT(bbdd_Social_Media_Trends[[#This Row],[Post_Date]],"aaaa-mm")</f>
        <v>2022-05</v>
      </c>
      <c r="D1681" s="1" t="s">
        <v>12</v>
      </c>
      <c r="E1681" s="1" t="s">
        <v>39</v>
      </c>
      <c r="F1681" s="1" t="s">
        <v>32</v>
      </c>
      <c r="G1681" s="1" t="s">
        <v>44</v>
      </c>
      <c r="H1681">
        <v>3407613</v>
      </c>
      <c r="I1681">
        <v>330611</v>
      </c>
      <c r="J1681">
        <v>3262</v>
      </c>
      <c r="K1681">
        <v>15630</v>
      </c>
      <c r="L1681">
        <f>bbdd_Social_Media_Trends[[#This Row],[Likes]]+bbdd_Social_Media_Trends[[#This Row],[Shares]]+bbdd_Social_Media_Trends[[#This Row],[Comments]]</f>
        <v>349503</v>
      </c>
      <c r="M1681">
        <f>bbdd_Social_Media_Trends[[#This Row],[Interactions]]/bbdd_Social_Media_Trends[[#This Row],[Views]]</f>
        <v>0.10256534412798636</v>
      </c>
      <c r="N1681" s="1" t="s">
        <v>29</v>
      </c>
      <c r="O1681" s="4">
        <f t="shared" si="26"/>
        <v>0</v>
      </c>
    </row>
    <row r="1682" spans="1:15">
      <c r="A1682" s="1" t="s">
        <v>1722</v>
      </c>
      <c r="B1682" s="2">
        <v>44891</v>
      </c>
      <c r="C1682" s="13" t="str">
        <f>TEXT(bbdd_Social_Media_Trends[[#This Row],[Post_Date]],"aaaa-mm")</f>
        <v>2022-11</v>
      </c>
      <c r="D1682" s="1" t="s">
        <v>27</v>
      </c>
      <c r="E1682" s="1" t="s">
        <v>13</v>
      </c>
      <c r="F1682" s="1" t="s">
        <v>36</v>
      </c>
      <c r="G1682" s="1" t="s">
        <v>50</v>
      </c>
      <c r="H1682">
        <v>240061</v>
      </c>
      <c r="I1682">
        <v>499517</v>
      </c>
      <c r="J1682">
        <v>73285</v>
      </c>
      <c r="K1682">
        <v>47847</v>
      </c>
      <c r="L1682">
        <f>bbdd_Social_Media_Trends[[#This Row],[Likes]]+bbdd_Social_Media_Trends[[#This Row],[Shares]]+bbdd_Social_Media_Trends[[#This Row],[Comments]]</f>
        <v>620649</v>
      </c>
      <c r="M1682">
        <f>bbdd_Social_Media_Trends[[#This Row],[Interactions]]/bbdd_Social_Media_Trends[[#This Row],[Views]]</f>
        <v>2.5853803824861181</v>
      </c>
      <c r="N1682" s="1" t="s">
        <v>16</v>
      </c>
      <c r="O1682" s="4">
        <f t="shared" si="26"/>
        <v>0</v>
      </c>
    </row>
    <row r="1683" spans="1:15" hidden="1">
      <c r="A1683" s="1" t="s">
        <v>1723</v>
      </c>
      <c r="B1683" s="2">
        <v>44838</v>
      </c>
      <c r="C1683" s="13" t="str">
        <f>TEXT(bbdd_Social_Media_Trends[[#This Row],[Post_Date]],"aaaa-mm")</f>
        <v>2022-10</v>
      </c>
      <c r="D1683" s="1" t="s">
        <v>18</v>
      </c>
      <c r="E1683" s="1" t="s">
        <v>19</v>
      </c>
      <c r="F1683" s="1" t="s">
        <v>36</v>
      </c>
      <c r="G1683" s="1" t="s">
        <v>37</v>
      </c>
      <c r="H1683">
        <v>1582423</v>
      </c>
      <c r="I1683">
        <v>386088</v>
      </c>
      <c r="J1683">
        <v>53051</v>
      </c>
      <c r="K1683">
        <v>35424</v>
      </c>
      <c r="L1683">
        <f>bbdd_Social_Media_Trends[[#This Row],[Likes]]+bbdd_Social_Media_Trends[[#This Row],[Shares]]+bbdd_Social_Media_Trends[[#This Row],[Comments]]</f>
        <v>474563</v>
      </c>
      <c r="M1683">
        <f>bbdd_Social_Media_Trends[[#This Row],[Interactions]]/bbdd_Social_Media_Trends[[#This Row],[Views]]</f>
        <v>0.29989642466015726</v>
      </c>
      <c r="N1683" s="1" t="s">
        <v>29</v>
      </c>
      <c r="O1683" s="4">
        <f t="shared" si="26"/>
        <v>0</v>
      </c>
    </row>
    <row r="1684" spans="1:15" hidden="1">
      <c r="A1684" s="1" t="s">
        <v>1724</v>
      </c>
      <c r="B1684" s="2">
        <v>44911</v>
      </c>
      <c r="C1684" s="13" t="str">
        <f>TEXT(bbdd_Social_Media_Trends[[#This Row],[Post_Date]],"aaaa-mm")</f>
        <v>2022-12</v>
      </c>
      <c r="D1684" s="1" t="s">
        <v>24</v>
      </c>
      <c r="E1684" s="1" t="s">
        <v>59</v>
      </c>
      <c r="F1684" s="1" t="s">
        <v>14</v>
      </c>
      <c r="G1684" s="1" t="s">
        <v>60</v>
      </c>
      <c r="H1684">
        <v>526876</v>
      </c>
      <c r="I1684">
        <v>184751</v>
      </c>
      <c r="J1684">
        <v>83234</v>
      </c>
      <c r="K1684">
        <v>31673</v>
      </c>
      <c r="L1684">
        <f>bbdd_Social_Media_Trends[[#This Row],[Likes]]+bbdd_Social_Media_Trends[[#This Row],[Shares]]+bbdd_Social_Media_Trends[[#This Row],[Comments]]</f>
        <v>299658</v>
      </c>
      <c r="M1684">
        <f>bbdd_Social_Media_Trends[[#This Row],[Interactions]]/bbdd_Social_Media_Trends[[#This Row],[Views]]</f>
        <v>0.56874482800507142</v>
      </c>
      <c r="N1684" s="1" t="s">
        <v>16</v>
      </c>
      <c r="O1684" s="4">
        <f t="shared" si="26"/>
        <v>0</v>
      </c>
    </row>
    <row r="1685" spans="1:15" hidden="1">
      <c r="A1685" s="1" t="s">
        <v>1725</v>
      </c>
      <c r="B1685" s="2">
        <v>44637</v>
      </c>
      <c r="C1685" s="13" t="str">
        <f>TEXT(bbdd_Social_Media_Trends[[#This Row],[Post_Date]],"aaaa-mm")</f>
        <v>2022-03</v>
      </c>
      <c r="D1685" s="1" t="s">
        <v>24</v>
      </c>
      <c r="E1685" s="1" t="s">
        <v>39</v>
      </c>
      <c r="F1685" s="1" t="s">
        <v>14</v>
      </c>
      <c r="G1685" s="1" t="s">
        <v>21</v>
      </c>
      <c r="H1685">
        <v>4817464</v>
      </c>
      <c r="I1685">
        <v>309479</v>
      </c>
      <c r="J1685">
        <v>60716</v>
      </c>
      <c r="K1685">
        <v>22878</v>
      </c>
      <c r="L1685">
        <f>bbdd_Social_Media_Trends[[#This Row],[Likes]]+bbdd_Social_Media_Trends[[#This Row],[Shares]]+bbdd_Social_Media_Trends[[#This Row],[Comments]]</f>
        <v>393073</v>
      </c>
      <c r="M1685">
        <f>bbdd_Social_Media_Trends[[#This Row],[Interactions]]/bbdd_Social_Media_Trends[[#This Row],[Views]]</f>
        <v>8.159334454808588E-2</v>
      </c>
      <c r="N1685" s="1" t="s">
        <v>29</v>
      </c>
      <c r="O1685" s="4">
        <f t="shared" si="26"/>
        <v>0</v>
      </c>
    </row>
    <row r="1686" spans="1:15">
      <c r="A1686" s="1" t="s">
        <v>1726</v>
      </c>
      <c r="B1686" s="2">
        <v>44716</v>
      </c>
      <c r="C1686" s="13" t="str">
        <f>TEXT(bbdd_Social_Media_Trends[[#This Row],[Post_Date]],"aaaa-mm")</f>
        <v>2022-06</v>
      </c>
      <c r="D1686" s="1" t="s">
        <v>27</v>
      </c>
      <c r="E1686" s="1" t="s">
        <v>35</v>
      </c>
      <c r="F1686" s="1" t="s">
        <v>32</v>
      </c>
      <c r="G1686" s="1" t="s">
        <v>21</v>
      </c>
      <c r="H1686">
        <v>676397</v>
      </c>
      <c r="I1686">
        <v>5615</v>
      </c>
      <c r="J1686">
        <v>87186</v>
      </c>
      <c r="K1686">
        <v>1127</v>
      </c>
      <c r="L1686">
        <f>bbdd_Social_Media_Trends[[#This Row],[Likes]]+bbdd_Social_Media_Trends[[#This Row],[Shares]]+bbdd_Social_Media_Trends[[#This Row],[Comments]]</f>
        <v>93928</v>
      </c>
      <c r="M1686">
        <f>bbdd_Social_Media_Trends[[#This Row],[Interactions]]/bbdd_Social_Media_Trends[[#This Row],[Views]]</f>
        <v>0.13886519307448142</v>
      </c>
      <c r="N1686" s="1" t="s">
        <v>29</v>
      </c>
      <c r="O1686" s="4">
        <f t="shared" si="26"/>
        <v>0</v>
      </c>
    </row>
    <row r="1687" spans="1:15" hidden="1">
      <c r="A1687" s="1" t="s">
        <v>1727</v>
      </c>
      <c r="B1687" s="2">
        <v>45041</v>
      </c>
      <c r="C1687" s="13" t="str">
        <f>TEXT(bbdd_Social_Media_Trends[[#This Row],[Post_Date]],"aaaa-mm")</f>
        <v>2023-04</v>
      </c>
      <c r="D1687" s="1" t="s">
        <v>12</v>
      </c>
      <c r="E1687" s="1" t="s">
        <v>46</v>
      </c>
      <c r="F1687" s="1" t="s">
        <v>14</v>
      </c>
      <c r="G1687" s="1" t="s">
        <v>21</v>
      </c>
      <c r="H1687">
        <v>2417845</v>
      </c>
      <c r="I1687">
        <v>324783</v>
      </c>
      <c r="J1687">
        <v>8835</v>
      </c>
      <c r="K1687">
        <v>5058</v>
      </c>
      <c r="L1687">
        <f>bbdd_Social_Media_Trends[[#This Row],[Likes]]+bbdd_Social_Media_Trends[[#This Row],[Shares]]+bbdd_Social_Media_Trends[[#This Row],[Comments]]</f>
        <v>338676</v>
      </c>
      <c r="M1687">
        <f>bbdd_Social_Media_Trends[[#This Row],[Interactions]]/bbdd_Social_Media_Trends[[#This Row],[Views]]</f>
        <v>0.14007349519923734</v>
      </c>
      <c r="N1687" s="1" t="s">
        <v>29</v>
      </c>
      <c r="O1687" s="4">
        <f t="shared" si="26"/>
        <v>0</v>
      </c>
    </row>
    <row r="1688" spans="1:15" hidden="1">
      <c r="A1688" s="1" t="s">
        <v>1728</v>
      </c>
      <c r="B1688" s="2">
        <v>44942</v>
      </c>
      <c r="C1688" s="13" t="str">
        <f>TEXT(bbdd_Social_Media_Trends[[#This Row],[Post_Date]],"aaaa-mm")</f>
        <v>2023-01</v>
      </c>
      <c r="D1688" s="1" t="s">
        <v>12</v>
      </c>
      <c r="E1688" s="1" t="s">
        <v>31</v>
      </c>
      <c r="F1688" s="1" t="s">
        <v>41</v>
      </c>
      <c r="G1688" s="1" t="s">
        <v>28</v>
      </c>
      <c r="H1688">
        <v>2279763</v>
      </c>
      <c r="I1688">
        <v>12478</v>
      </c>
      <c r="J1688">
        <v>72990</v>
      </c>
      <c r="K1688">
        <v>25143</v>
      </c>
      <c r="L1688">
        <f>bbdd_Social_Media_Trends[[#This Row],[Likes]]+bbdd_Social_Media_Trends[[#This Row],[Shares]]+bbdd_Social_Media_Trends[[#This Row],[Comments]]</f>
        <v>110611</v>
      </c>
      <c r="M1688">
        <f>bbdd_Social_Media_Trends[[#This Row],[Interactions]]/bbdd_Social_Media_Trends[[#This Row],[Views]]</f>
        <v>4.8518639876162568E-2</v>
      </c>
      <c r="N1688" s="1" t="s">
        <v>22</v>
      </c>
      <c r="O1688" s="4">
        <f t="shared" si="26"/>
        <v>0</v>
      </c>
    </row>
    <row r="1689" spans="1:15" hidden="1">
      <c r="A1689" s="1" t="s">
        <v>1729</v>
      </c>
      <c r="B1689" s="2">
        <v>45138</v>
      </c>
      <c r="C1689" s="13" t="str">
        <f>TEXT(bbdd_Social_Media_Trends[[#This Row],[Post_Date]],"aaaa-mm")</f>
        <v>2023-07</v>
      </c>
      <c r="D1689" s="1" t="s">
        <v>24</v>
      </c>
      <c r="E1689" s="1" t="s">
        <v>52</v>
      </c>
      <c r="F1689" s="1" t="s">
        <v>41</v>
      </c>
      <c r="G1689" s="1" t="s">
        <v>21</v>
      </c>
      <c r="H1689">
        <v>3343066</v>
      </c>
      <c r="I1689">
        <v>210608</v>
      </c>
      <c r="J1689">
        <v>21075</v>
      </c>
      <c r="K1689">
        <v>3469</v>
      </c>
      <c r="L1689">
        <f>bbdd_Social_Media_Trends[[#This Row],[Likes]]+bbdd_Social_Media_Trends[[#This Row],[Shares]]+bbdd_Social_Media_Trends[[#This Row],[Comments]]</f>
        <v>235152</v>
      </c>
      <c r="M1689">
        <f>bbdd_Social_Media_Trends[[#This Row],[Interactions]]/bbdd_Social_Media_Trends[[#This Row],[Views]]</f>
        <v>7.0340220623822558E-2</v>
      </c>
      <c r="N1689" s="1" t="s">
        <v>16</v>
      </c>
      <c r="O1689" s="4">
        <f t="shared" si="26"/>
        <v>0</v>
      </c>
    </row>
    <row r="1690" spans="1:15" hidden="1">
      <c r="A1690" s="1" t="s">
        <v>1730</v>
      </c>
      <c r="B1690" s="2">
        <v>44796</v>
      </c>
      <c r="C1690" s="13" t="str">
        <f>TEXT(bbdd_Social_Media_Trends[[#This Row],[Post_Date]],"aaaa-mm")</f>
        <v>2022-08</v>
      </c>
      <c r="D1690" s="1" t="s">
        <v>12</v>
      </c>
      <c r="E1690" s="1" t="s">
        <v>49</v>
      </c>
      <c r="F1690" s="1" t="s">
        <v>41</v>
      </c>
      <c r="G1690" s="1" t="s">
        <v>60</v>
      </c>
      <c r="H1690">
        <v>1190006</v>
      </c>
      <c r="I1690">
        <v>239797</v>
      </c>
      <c r="J1690">
        <v>12358</v>
      </c>
      <c r="K1690">
        <v>35109</v>
      </c>
      <c r="L1690">
        <f>bbdd_Social_Media_Trends[[#This Row],[Likes]]+bbdd_Social_Media_Trends[[#This Row],[Shares]]+bbdd_Social_Media_Trends[[#This Row],[Comments]]</f>
        <v>287264</v>
      </c>
      <c r="M1690">
        <f>bbdd_Social_Media_Trends[[#This Row],[Interactions]]/bbdd_Social_Media_Trends[[#This Row],[Views]]</f>
        <v>0.24139710219948471</v>
      </c>
      <c r="N1690" s="1" t="s">
        <v>29</v>
      </c>
      <c r="O1690" s="4">
        <f t="shared" si="26"/>
        <v>0</v>
      </c>
    </row>
    <row r="1691" spans="1:15" hidden="1">
      <c r="A1691" s="1" t="s">
        <v>1731</v>
      </c>
      <c r="B1691" s="2">
        <v>44586</v>
      </c>
      <c r="C1691" s="13" t="str">
        <f>TEXT(bbdd_Social_Media_Trends[[#This Row],[Post_Date]],"aaaa-mm")</f>
        <v>2022-01</v>
      </c>
      <c r="D1691" s="1" t="s">
        <v>18</v>
      </c>
      <c r="E1691" s="1" t="s">
        <v>46</v>
      </c>
      <c r="F1691" s="1" t="s">
        <v>47</v>
      </c>
      <c r="G1691" s="1" t="s">
        <v>60</v>
      </c>
      <c r="H1691">
        <v>3237142</v>
      </c>
      <c r="I1691">
        <v>326165</v>
      </c>
      <c r="J1691">
        <v>92290</v>
      </c>
      <c r="K1691">
        <v>9091</v>
      </c>
      <c r="L1691">
        <f>bbdd_Social_Media_Trends[[#This Row],[Likes]]+bbdd_Social_Media_Trends[[#This Row],[Shares]]+bbdd_Social_Media_Trends[[#This Row],[Comments]]</f>
        <v>427546</v>
      </c>
      <c r="M1691">
        <f>bbdd_Social_Media_Trends[[#This Row],[Interactions]]/bbdd_Social_Media_Trends[[#This Row],[Views]]</f>
        <v>0.13207514529792019</v>
      </c>
      <c r="N1691" s="1" t="s">
        <v>16</v>
      </c>
      <c r="O1691" s="4">
        <f t="shared" si="26"/>
        <v>0</v>
      </c>
    </row>
    <row r="1692" spans="1:15" hidden="1">
      <c r="A1692" s="1" t="s">
        <v>1732</v>
      </c>
      <c r="B1692" s="2">
        <v>45158</v>
      </c>
      <c r="C1692" s="13" t="str">
        <f>TEXT(bbdd_Social_Media_Trends[[#This Row],[Post_Date]],"aaaa-mm")</f>
        <v>2023-08</v>
      </c>
      <c r="D1692" s="1" t="s">
        <v>12</v>
      </c>
      <c r="E1692" s="1" t="s">
        <v>13</v>
      </c>
      <c r="F1692" s="1" t="s">
        <v>32</v>
      </c>
      <c r="G1692" s="1" t="s">
        <v>21</v>
      </c>
      <c r="H1692">
        <v>4830941</v>
      </c>
      <c r="I1692">
        <v>381524</v>
      </c>
      <c r="J1692">
        <v>86156</v>
      </c>
      <c r="K1692">
        <v>26172</v>
      </c>
      <c r="L1692">
        <f>bbdd_Social_Media_Trends[[#This Row],[Likes]]+bbdd_Social_Media_Trends[[#This Row],[Shares]]+bbdd_Social_Media_Trends[[#This Row],[Comments]]</f>
        <v>493852</v>
      </c>
      <c r="M1692">
        <f>bbdd_Social_Media_Trends[[#This Row],[Interactions]]/bbdd_Social_Media_Trends[[#This Row],[Views]]</f>
        <v>0.1022268746399511</v>
      </c>
      <c r="N1692" s="1" t="s">
        <v>29</v>
      </c>
      <c r="O1692" s="4">
        <f t="shared" si="26"/>
        <v>0</v>
      </c>
    </row>
    <row r="1693" spans="1:15" hidden="1">
      <c r="A1693" s="1" t="s">
        <v>1733</v>
      </c>
      <c r="B1693" s="2">
        <v>44934</v>
      </c>
      <c r="C1693" s="13" t="str">
        <f>TEXT(bbdd_Social_Media_Trends[[#This Row],[Post_Date]],"aaaa-mm")</f>
        <v>2023-01</v>
      </c>
      <c r="D1693" s="1" t="s">
        <v>18</v>
      </c>
      <c r="E1693" s="1" t="s">
        <v>35</v>
      </c>
      <c r="F1693" s="1" t="s">
        <v>36</v>
      </c>
      <c r="G1693" s="1" t="s">
        <v>44</v>
      </c>
      <c r="H1693">
        <v>1586264</v>
      </c>
      <c r="I1693">
        <v>161483</v>
      </c>
      <c r="J1693">
        <v>51284</v>
      </c>
      <c r="K1693">
        <v>11309</v>
      </c>
      <c r="L1693">
        <f>bbdd_Social_Media_Trends[[#This Row],[Likes]]+bbdd_Social_Media_Trends[[#This Row],[Shares]]+bbdd_Social_Media_Trends[[#This Row],[Comments]]</f>
        <v>224076</v>
      </c>
      <c r="M1693">
        <f>bbdd_Social_Media_Trends[[#This Row],[Interactions]]/bbdd_Social_Media_Trends[[#This Row],[Views]]</f>
        <v>0.14126021897994281</v>
      </c>
      <c r="N1693" s="1" t="s">
        <v>29</v>
      </c>
      <c r="O1693" s="4">
        <f t="shared" si="26"/>
        <v>0</v>
      </c>
    </row>
    <row r="1694" spans="1:15" hidden="1">
      <c r="A1694" s="1" t="s">
        <v>1734</v>
      </c>
      <c r="B1694" s="2">
        <v>44795</v>
      </c>
      <c r="C1694" s="13" t="str">
        <f>TEXT(bbdd_Social_Media_Trends[[#This Row],[Post_Date]],"aaaa-mm")</f>
        <v>2022-08</v>
      </c>
      <c r="D1694" s="1" t="s">
        <v>12</v>
      </c>
      <c r="E1694" s="1" t="s">
        <v>13</v>
      </c>
      <c r="F1694" s="1" t="s">
        <v>32</v>
      </c>
      <c r="G1694" s="1" t="s">
        <v>15</v>
      </c>
      <c r="H1694">
        <v>2948962</v>
      </c>
      <c r="I1694">
        <v>477735</v>
      </c>
      <c r="J1694">
        <v>81979</v>
      </c>
      <c r="K1694">
        <v>8202</v>
      </c>
      <c r="L1694">
        <f>bbdd_Social_Media_Trends[[#This Row],[Likes]]+bbdd_Social_Media_Trends[[#This Row],[Shares]]+bbdd_Social_Media_Trends[[#This Row],[Comments]]</f>
        <v>567916</v>
      </c>
      <c r="M1694">
        <f>bbdd_Social_Media_Trends[[#This Row],[Interactions]]/bbdd_Social_Media_Trends[[#This Row],[Views]]</f>
        <v>0.19258166093696696</v>
      </c>
      <c r="N1694" s="1" t="s">
        <v>22</v>
      </c>
      <c r="O1694" s="4">
        <f t="shared" si="26"/>
        <v>0</v>
      </c>
    </row>
    <row r="1695" spans="1:15" hidden="1">
      <c r="A1695" s="1" t="s">
        <v>1735</v>
      </c>
      <c r="B1695" s="2">
        <v>44602</v>
      </c>
      <c r="C1695" s="13" t="str">
        <f>TEXT(bbdd_Social_Media_Trends[[#This Row],[Post_Date]],"aaaa-mm")</f>
        <v>2022-02</v>
      </c>
      <c r="D1695" s="1" t="s">
        <v>24</v>
      </c>
      <c r="E1695" s="1" t="s">
        <v>57</v>
      </c>
      <c r="F1695" s="1" t="s">
        <v>32</v>
      </c>
      <c r="G1695" s="1" t="s">
        <v>44</v>
      </c>
      <c r="H1695">
        <v>2684984</v>
      </c>
      <c r="I1695">
        <v>50716</v>
      </c>
      <c r="J1695">
        <v>76232</v>
      </c>
      <c r="K1695">
        <v>49764</v>
      </c>
      <c r="L1695">
        <f>bbdd_Social_Media_Trends[[#This Row],[Likes]]+bbdd_Social_Media_Trends[[#This Row],[Shares]]+bbdd_Social_Media_Trends[[#This Row],[Comments]]</f>
        <v>176712</v>
      </c>
      <c r="M1695">
        <f>bbdd_Social_Media_Trends[[#This Row],[Interactions]]/bbdd_Social_Media_Trends[[#This Row],[Views]]</f>
        <v>6.5814917332840714E-2</v>
      </c>
      <c r="N1695" s="1" t="s">
        <v>16</v>
      </c>
      <c r="O1695" s="4">
        <f t="shared" si="26"/>
        <v>0</v>
      </c>
    </row>
    <row r="1696" spans="1:15">
      <c r="A1696" s="1" t="s">
        <v>1736</v>
      </c>
      <c r="B1696" s="2">
        <v>44856</v>
      </c>
      <c r="C1696" s="13" t="str">
        <f>TEXT(bbdd_Social_Media_Trends[[#This Row],[Post_Date]],"aaaa-mm")</f>
        <v>2022-10</v>
      </c>
      <c r="D1696" s="1" t="s">
        <v>27</v>
      </c>
      <c r="E1696" s="1" t="s">
        <v>49</v>
      </c>
      <c r="F1696" s="1" t="s">
        <v>32</v>
      </c>
      <c r="G1696" s="1" t="s">
        <v>44</v>
      </c>
      <c r="H1696">
        <v>1482566</v>
      </c>
      <c r="I1696">
        <v>354126</v>
      </c>
      <c r="J1696">
        <v>63810</v>
      </c>
      <c r="K1696">
        <v>39991</v>
      </c>
      <c r="L1696">
        <f>bbdd_Social_Media_Trends[[#This Row],[Likes]]+bbdd_Social_Media_Trends[[#This Row],[Shares]]+bbdd_Social_Media_Trends[[#This Row],[Comments]]</f>
        <v>457927</v>
      </c>
      <c r="M1696">
        <f>bbdd_Social_Media_Trends[[#This Row],[Interactions]]/bbdd_Social_Media_Trends[[#This Row],[Views]]</f>
        <v>0.30887461333930494</v>
      </c>
      <c r="N1696" s="1" t="s">
        <v>16</v>
      </c>
      <c r="O1696" s="4">
        <f t="shared" si="26"/>
        <v>0</v>
      </c>
    </row>
    <row r="1697" spans="1:15" hidden="1">
      <c r="A1697" s="1" t="s">
        <v>1737</v>
      </c>
      <c r="B1697" s="2">
        <v>45098</v>
      </c>
      <c r="C1697" s="13" t="str">
        <f>TEXT(bbdd_Social_Media_Trends[[#This Row],[Post_Date]],"aaaa-mm")</f>
        <v>2023-06</v>
      </c>
      <c r="D1697" s="1" t="s">
        <v>24</v>
      </c>
      <c r="E1697" s="1" t="s">
        <v>13</v>
      </c>
      <c r="F1697" s="1" t="s">
        <v>47</v>
      </c>
      <c r="G1697" s="1" t="s">
        <v>28</v>
      </c>
      <c r="H1697">
        <v>4157917</v>
      </c>
      <c r="I1697">
        <v>384684</v>
      </c>
      <c r="J1697">
        <v>52501</v>
      </c>
      <c r="K1697">
        <v>27924</v>
      </c>
      <c r="L1697">
        <f>bbdd_Social_Media_Trends[[#This Row],[Likes]]+bbdd_Social_Media_Trends[[#This Row],[Shares]]+bbdd_Social_Media_Trends[[#This Row],[Comments]]</f>
        <v>465109</v>
      </c>
      <c r="M1697">
        <f>bbdd_Social_Media_Trends[[#This Row],[Interactions]]/bbdd_Social_Media_Trends[[#This Row],[Views]]</f>
        <v>0.111861059275594</v>
      </c>
      <c r="N1697" s="1" t="s">
        <v>22</v>
      </c>
      <c r="O1697" s="4">
        <f t="shared" si="26"/>
        <v>0</v>
      </c>
    </row>
    <row r="1698" spans="1:15" hidden="1">
      <c r="A1698" s="1" t="s">
        <v>1738</v>
      </c>
      <c r="B1698" s="2">
        <v>45133</v>
      </c>
      <c r="C1698" s="13" t="str">
        <f>TEXT(bbdd_Social_Media_Trends[[#This Row],[Post_Date]],"aaaa-mm")</f>
        <v>2023-07</v>
      </c>
      <c r="D1698" s="1" t="s">
        <v>12</v>
      </c>
      <c r="E1698" s="1" t="s">
        <v>59</v>
      </c>
      <c r="F1698" s="1" t="s">
        <v>36</v>
      </c>
      <c r="G1698" s="1" t="s">
        <v>15</v>
      </c>
      <c r="H1698">
        <v>592935</v>
      </c>
      <c r="I1698">
        <v>98617</v>
      </c>
      <c r="J1698">
        <v>56477</v>
      </c>
      <c r="K1698">
        <v>11679</v>
      </c>
      <c r="L1698">
        <f>bbdd_Social_Media_Trends[[#This Row],[Likes]]+bbdd_Social_Media_Trends[[#This Row],[Shares]]+bbdd_Social_Media_Trends[[#This Row],[Comments]]</f>
        <v>166773</v>
      </c>
      <c r="M1698">
        <f>bbdd_Social_Media_Trends[[#This Row],[Interactions]]/bbdd_Social_Media_Trends[[#This Row],[Views]]</f>
        <v>0.28126691795896686</v>
      </c>
      <c r="N1698" s="1" t="s">
        <v>22</v>
      </c>
      <c r="O1698" s="4">
        <f t="shared" si="26"/>
        <v>0</v>
      </c>
    </row>
    <row r="1699" spans="1:15" hidden="1">
      <c r="A1699" s="1" t="s">
        <v>1739</v>
      </c>
      <c r="B1699" s="2">
        <v>44655</v>
      </c>
      <c r="C1699" s="13" t="str">
        <f>TEXT(bbdd_Social_Media_Trends[[#This Row],[Post_Date]],"aaaa-mm")</f>
        <v>2022-04</v>
      </c>
      <c r="D1699" s="1" t="s">
        <v>12</v>
      </c>
      <c r="E1699" s="1" t="s">
        <v>13</v>
      </c>
      <c r="F1699" s="1" t="s">
        <v>32</v>
      </c>
      <c r="G1699" s="1" t="s">
        <v>21</v>
      </c>
      <c r="H1699">
        <v>933613</v>
      </c>
      <c r="I1699">
        <v>305356</v>
      </c>
      <c r="J1699">
        <v>62697</v>
      </c>
      <c r="K1699">
        <v>4288</v>
      </c>
      <c r="L1699">
        <f>bbdd_Social_Media_Trends[[#This Row],[Likes]]+bbdd_Social_Media_Trends[[#This Row],[Shares]]+bbdd_Social_Media_Trends[[#This Row],[Comments]]</f>
        <v>372341</v>
      </c>
      <c r="M1699">
        <f>bbdd_Social_Media_Trends[[#This Row],[Interactions]]/bbdd_Social_Media_Trends[[#This Row],[Views]]</f>
        <v>0.39881728296414037</v>
      </c>
      <c r="N1699" s="1" t="s">
        <v>29</v>
      </c>
      <c r="O1699" s="4">
        <f t="shared" si="26"/>
        <v>0</v>
      </c>
    </row>
    <row r="1700" spans="1:15">
      <c r="A1700" s="1" t="s">
        <v>1740</v>
      </c>
      <c r="B1700" s="2">
        <v>44661</v>
      </c>
      <c r="C1700" s="13" t="str">
        <f>TEXT(bbdd_Social_Media_Trends[[#This Row],[Post_Date]],"aaaa-mm")</f>
        <v>2022-04</v>
      </c>
      <c r="D1700" s="1" t="s">
        <v>27</v>
      </c>
      <c r="E1700" s="1" t="s">
        <v>52</v>
      </c>
      <c r="F1700" s="1" t="s">
        <v>14</v>
      </c>
      <c r="G1700" s="1" t="s">
        <v>60</v>
      </c>
      <c r="H1700">
        <v>1777184</v>
      </c>
      <c r="I1700">
        <v>64483</v>
      </c>
      <c r="J1700">
        <v>44743</v>
      </c>
      <c r="K1700">
        <v>32481</v>
      </c>
      <c r="L1700">
        <f>bbdd_Social_Media_Trends[[#This Row],[Likes]]+bbdd_Social_Media_Trends[[#This Row],[Shares]]+bbdd_Social_Media_Trends[[#This Row],[Comments]]</f>
        <v>141707</v>
      </c>
      <c r="M1700">
        <f>bbdd_Social_Media_Trends[[#This Row],[Interactions]]/bbdd_Social_Media_Trends[[#This Row],[Views]]</f>
        <v>7.9736819597745645E-2</v>
      </c>
      <c r="N1700" s="1" t="s">
        <v>29</v>
      </c>
      <c r="O1700" s="4">
        <f t="shared" si="26"/>
        <v>0</v>
      </c>
    </row>
    <row r="1701" spans="1:15" hidden="1">
      <c r="A1701" s="1" t="s">
        <v>1741</v>
      </c>
      <c r="B1701" s="2">
        <v>44764</v>
      </c>
      <c r="C1701" s="13" t="str">
        <f>TEXT(bbdd_Social_Media_Trends[[#This Row],[Post_Date]],"aaaa-mm")</f>
        <v>2022-07</v>
      </c>
      <c r="D1701" s="1" t="s">
        <v>24</v>
      </c>
      <c r="E1701" s="1" t="s">
        <v>59</v>
      </c>
      <c r="F1701" s="1" t="s">
        <v>20</v>
      </c>
      <c r="G1701" s="1" t="s">
        <v>37</v>
      </c>
      <c r="H1701">
        <v>2469353</v>
      </c>
      <c r="I1701">
        <v>451890</v>
      </c>
      <c r="J1701">
        <v>14407</v>
      </c>
      <c r="K1701">
        <v>35509</v>
      </c>
      <c r="L1701">
        <f>bbdd_Social_Media_Trends[[#This Row],[Likes]]+bbdd_Social_Media_Trends[[#This Row],[Shares]]+bbdd_Social_Media_Trends[[#This Row],[Comments]]</f>
        <v>501806</v>
      </c>
      <c r="M1701">
        <f>bbdd_Social_Media_Trends[[#This Row],[Interactions]]/bbdd_Social_Media_Trends[[#This Row],[Views]]</f>
        <v>0.20321355431969426</v>
      </c>
      <c r="N1701" s="1" t="s">
        <v>16</v>
      </c>
      <c r="O1701" s="4">
        <f t="shared" si="26"/>
        <v>0</v>
      </c>
    </row>
    <row r="1702" spans="1:15">
      <c r="A1702" s="1" t="s">
        <v>1742</v>
      </c>
      <c r="B1702" s="2">
        <v>45196</v>
      </c>
      <c r="C1702" s="13" t="str">
        <f>TEXT(bbdd_Social_Media_Trends[[#This Row],[Post_Date]],"aaaa-mm")</f>
        <v>2023-09</v>
      </c>
      <c r="D1702" s="1" t="s">
        <v>27</v>
      </c>
      <c r="E1702" s="1" t="s">
        <v>19</v>
      </c>
      <c r="F1702" s="1" t="s">
        <v>20</v>
      </c>
      <c r="G1702" s="1" t="s">
        <v>60</v>
      </c>
      <c r="H1702">
        <v>218047</v>
      </c>
      <c r="I1702">
        <v>233078</v>
      </c>
      <c r="J1702">
        <v>19910</v>
      </c>
      <c r="K1702">
        <v>28027</v>
      </c>
      <c r="L1702">
        <f>bbdd_Social_Media_Trends[[#This Row],[Likes]]+bbdd_Social_Media_Trends[[#This Row],[Shares]]+bbdd_Social_Media_Trends[[#This Row],[Comments]]</f>
        <v>281015</v>
      </c>
      <c r="M1702">
        <f>bbdd_Social_Media_Trends[[#This Row],[Interactions]]/bbdd_Social_Media_Trends[[#This Row],[Views]]</f>
        <v>1.2887817764060041</v>
      </c>
      <c r="N1702" s="1" t="s">
        <v>16</v>
      </c>
      <c r="O1702" s="4">
        <f t="shared" si="26"/>
        <v>0</v>
      </c>
    </row>
    <row r="1703" spans="1:15" hidden="1">
      <c r="A1703" s="1" t="s">
        <v>1743</v>
      </c>
      <c r="B1703" s="2">
        <v>44726</v>
      </c>
      <c r="C1703" s="13" t="str">
        <f>TEXT(bbdd_Social_Media_Trends[[#This Row],[Post_Date]],"aaaa-mm")</f>
        <v>2022-06</v>
      </c>
      <c r="D1703" s="1" t="s">
        <v>12</v>
      </c>
      <c r="E1703" s="1" t="s">
        <v>13</v>
      </c>
      <c r="F1703" s="1" t="s">
        <v>41</v>
      </c>
      <c r="G1703" s="1" t="s">
        <v>21</v>
      </c>
      <c r="H1703">
        <v>4348314</v>
      </c>
      <c r="I1703">
        <v>230560</v>
      </c>
      <c r="J1703">
        <v>3067</v>
      </c>
      <c r="K1703">
        <v>48962</v>
      </c>
      <c r="L1703">
        <f>bbdd_Social_Media_Trends[[#This Row],[Likes]]+bbdd_Social_Media_Trends[[#This Row],[Shares]]+bbdd_Social_Media_Trends[[#This Row],[Comments]]</f>
        <v>282589</v>
      </c>
      <c r="M1703">
        <f>bbdd_Social_Media_Trends[[#This Row],[Interactions]]/bbdd_Social_Media_Trends[[#This Row],[Views]]</f>
        <v>6.4988177026774049E-2</v>
      </c>
      <c r="N1703" s="1" t="s">
        <v>29</v>
      </c>
      <c r="O1703" s="4">
        <f t="shared" si="26"/>
        <v>0</v>
      </c>
    </row>
    <row r="1704" spans="1:15" hidden="1">
      <c r="A1704" s="1" t="s">
        <v>1744</v>
      </c>
      <c r="B1704" s="2">
        <v>45275</v>
      </c>
      <c r="C1704" s="13" t="str">
        <f>TEXT(bbdd_Social_Media_Trends[[#This Row],[Post_Date]],"aaaa-mm")</f>
        <v>2023-12</v>
      </c>
      <c r="D1704" s="1" t="s">
        <v>12</v>
      </c>
      <c r="E1704" s="1" t="s">
        <v>31</v>
      </c>
      <c r="F1704" s="1" t="s">
        <v>20</v>
      </c>
      <c r="G1704" s="1" t="s">
        <v>37</v>
      </c>
      <c r="H1704">
        <v>2868762</v>
      </c>
      <c r="I1704">
        <v>109444</v>
      </c>
      <c r="J1704">
        <v>83287</v>
      </c>
      <c r="K1704">
        <v>38867</v>
      </c>
      <c r="L1704">
        <f>bbdd_Social_Media_Trends[[#This Row],[Likes]]+bbdd_Social_Media_Trends[[#This Row],[Shares]]+bbdd_Social_Media_Trends[[#This Row],[Comments]]</f>
        <v>231598</v>
      </c>
      <c r="M1704">
        <f>bbdd_Social_Media_Trends[[#This Row],[Interactions]]/bbdd_Social_Media_Trends[[#This Row],[Views]]</f>
        <v>8.0730991277770683E-2</v>
      </c>
      <c r="N1704" s="1" t="s">
        <v>22</v>
      </c>
      <c r="O1704" s="4">
        <f t="shared" si="26"/>
        <v>0</v>
      </c>
    </row>
    <row r="1705" spans="1:15" hidden="1">
      <c r="A1705" s="1" t="s">
        <v>1745</v>
      </c>
      <c r="B1705" s="2">
        <v>44842</v>
      </c>
      <c r="C1705" s="13" t="str">
        <f>TEXT(bbdd_Social_Media_Trends[[#This Row],[Post_Date]],"aaaa-mm")</f>
        <v>2022-10</v>
      </c>
      <c r="D1705" s="1" t="s">
        <v>12</v>
      </c>
      <c r="E1705" s="1" t="s">
        <v>35</v>
      </c>
      <c r="F1705" s="1" t="s">
        <v>32</v>
      </c>
      <c r="G1705" s="1" t="s">
        <v>28</v>
      </c>
      <c r="H1705">
        <v>28489</v>
      </c>
      <c r="I1705">
        <v>444994</v>
      </c>
      <c r="J1705">
        <v>57777</v>
      </c>
      <c r="K1705">
        <v>15240</v>
      </c>
      <c r="L1705">
        <f>bbdd_Social_Media_Trends[[#This Row],[Likes]]+bbdd_Social_Media_Trends[[#This Row],[Shares]]+bbdd_Social_Media_Trends[[#This Row],[Comments]]</f>
        <v>518011</v>
      </c>
      <c r="M1705">
        <f>bbdd_Social_Media_Trends[[#This Row],[Interactions]]/bbdd_Social_Media_Trends[[#This Row],[Views]]</f>
        <v>18.182842500614271</v>
      </c>
      <c r="N1705" s="1" t="s">
        <v>16</v>
      </c>
      <c r="O1705" s="4">
        <f t="shared" si="26"/>
        <v>0</v>
      </c>
    </row>
    <row r="1706" spans="1:15" hidden="1">
      <c r="A1706" s="1" t="s">
        <v>1746</v>
      </c>
      <c r="B1706" s="2">
        <v>44822</v>
      </c>
      <c r="C1706" s="13" t="str">
        <f>TEXT(bbdd_Social_Media_Trends[[#This Row],[Post_Date]],"aaaa-mm")</f>
        <v>2022-09</v>
      </c>
      <c r="D1706" s="1" t="s">
        <v>18</v>
      </c>
      <c r="E1706" s="1" t="s">
        <v>49</v>
      </c>
      <c r="F1706" s="1" t="s">
        <v>41</v>
      </c>
      <c r="G1706" s="1" t="s">
        <v>44</v>
      </c>
      <c r="H1706">
        <v>3470216</v>
      </c>
      <c r="I1706">
        <v>158438</v>
      </c>
      <c r="J1706">
        <v>3224</v>
      </c>
      <c r="K1706">
        <v>37495</v>
      </c>
      <c r="L1706">
        <f>bbdd_Social_Media_Trends[[#This Row],[Likes]]+bbdd_Social_Media_Trends[[#This Row],[Shares]]+bbdd_Social_Media_Trends[[#This Row],[Comments]]</f>
        <v>199157</v>
      </c>
      <c r="M1706">
        <f>bbdd_Social_Media_Trends[[#This Row],[Interactions]]/bbdd_Social_Media_Trends[[#This Row],[Views]]</f>
        <v>5.7390375699956427E-2</v>
      </c>
      <c r="N1706" s="1" t="s">
        <v>29</v>
      </c>
      <c r="O1706" s="4">
        <f t="shared" si="26"/>
        <v>0</v>
      </c>
    </row>
    <row r="1707" spans="1:15">
      <c r="A1707" s="1" t="s">
        <v>1747</v>
      </c>
      <c r="B1707" s="2">
        <v>44770</v>
      </c>
      <c r="C1707" s="13" t="str">
        <f>TEXT(bbdd_Social_Media_Trends[[#This Row],[Post_Date]],"aaaa-mm")</f>
        <v>2022-07</v>
      </c>
      <c r="D1707" s="1" t="s">
        <v>27</v>
      </c>
      <c r="E1707" s="1" t="s">
        <v>46</v>
      </c>
      <c r="F1707" s="1" t="s">
        <v>14</v>
      </c>
      <c r="G1707" s="1" t="s">
        <v>60</v>
      </c>
      <c r="H1707">
        <v>2546025</v>
      </c>
      <c r="I1707">
        <v>61904</v>
      </c>
      <c r="J1707">
        <v>25135</v>
      </c>
      <c r="K1707">
        <v>39292</v>
      </c>
      <c r="L1707">
        <f>bbdd_Social_Media_Trends[[#This Row],[Likes]]+bbdd_Social_Media_Trends[[#This Row],[Shares]]+bbdd_Social_Media_Trends[[#This Row],[Comments]]</f>
        <v>126331</v>
      </c>
      <c r="M1707">
        <f>bbdd_Social_Media_Trends[[#This Row],[Interactions]]/bbdd_Social_Media_Trends[[#This Row],[Views]]</f>
        <v>4.9618915760842881E-2</v>
      </c>
      <c r="N1707" s="1" t="s">
        <v>22</v>
      </c>
      <c r="O1707" s="4">
        <f t="shared" si="26"/>
        <v>0</v>
      </c>
    </row>
    <row r="1708" spans="1:15" hidden="1">
      <c r="A1708" s="1" t="s">
        <v>1748</v>
      </c>
      <c r="B1708" s="2">
        <v>45087</v>
      </c>
      <c r="C1708" s="13" t="str">
        <f>TEXT(bbdd_Social_Media_Trends[[#This Row],[Post_Date]],"aaaa-mm")</f>
        <v>2023-06</v>
      </c>
      <c r="D1708" s="1" t="s">
        <v>18</v>
      </c>
      <c r="E1708" s="1" t="s">
        <v>39</v>
      </c>
      <c r="F1708" s="1" t="s">
        <v>20</v>
      </c>
      <c r="G1708" s="1" t="s">
        <v>21</v>
      </c>
      <c r="H1708">
        <v>4510453</v>
      </c>
      <c r="I1708">
        <v>78761</v>
      </c>
      <c r="J1708">
        <v>81693</v>
      </c>
      <c r="K1708">
        <v>35386</v>
      </c>
      <c r="L1708">
        <f>bbdd_Social_Media_Trends[[#This Row],[Likes]]+bbdd_Social_Media_Trends[[#This Row],[Shares]]+bbdd_Social_Media_Trends[[#This Row],[Comments]]</f>
        <v>195840</v>
      </c>
      <c r="M1708">
        <f>bbdd_Social_Media_Trends[[#This Row],[Interactions]]/bbdd_Social_Media_Trends[[#This Row],[Views]]</f>
        <v>4.3419142157118146E-2</v>
      </c>
      <c r="N1708" s="1" t="s">
        <v>16</v>
      </c>
      <c r="O1708" s="4">
        <f t="shared" si="26"/>
        <v>0</v>
      </c>
    </row>
    <row r="1709" spans="1:15" hidden="1">
      <c r="A1709" s="1" t="s">
        <v>1749</v>
      </c>
      <c r="B1709" s="2">
        <v>44966</v>
      </c>
      <c r="C1709" s="13" t="str">
        <f>TEXT(bbdd_Social_Media_Trends[[#This Row],[Post_Date]],"aaaa-mm")</f>
        <v>2023-02</v>
      </c>
      <c r="D1709" s="1" t="s">
        <v>12</v>
      </c>
      <c r="E1709" s="1" t="s">
        <v>49</v>
      </c>
      <c r="F1709" s="1" t="s">
        <v>20</v>
      </c>
      <c r="G1709" s="1" t="s">
        <v>15</v>
      </c>
      <c r="H1709">
        <v>881991</v>
      </c>
      <c r="I1709">
        <v>53251</v>
      </c>
      <c r="J1709">
        <v>64414</v>
      </c>
      <c r="K1709">
        <v>3514</v>
      </c>
      <c r="L1709">
        <f>bbdd_Social_Media_Trends[[#This Row],[Likes]]+bbdd_Social_Media_Trends[[#This Row],[Shares]]+bbdd_Social_Media_Trends[[#This Row],[Comments]]</f>
        <v>121179</v>
      </c>
      <c r="M1709">
        <f>bbdd_Social_Media_Trends[[#This Row],[Interactions]]/bbdd_Social_Media_Trends[[#This Row],[Views]]</f>
        <v>0.13739255842746695</v>
      </c>
      <c r="N1709" s="1" t="s">
        <v>29</v>
      </c>
      <c r="O1709" s="4">
        <f t="shared" si="26"/>
        <v>0</v>
      </c>
    </row>
    <row r="1710" spans="1:15">
      <c r="A1710" s="1" t="s">
        <v>1750</v>
      </c>
      <c r="B1710" s="2">
        <v>44786</v>
      </c>
      <c r="C1710" s="13" t="str">
        <f>TEXT(bbdd_Social_Media_Trends[[#This Row],[Post_Date]],"aaaa-mm")</f>
        <v>2022-08</v>
      </c>
      <c r="D1710" s="1" t="s">
        <v>27</v>
      </c>
      <c r="E1710" s="1" t="s">
        <v>31</v>
      </c>
      <c r="F1710" s="1" t="s">
        <v>36</v>
      </c>
      <c r="G1710" s="1" t="s">
        <v>37</v>
      </c>
      <c r="H1710">
        <v>2324138</v>
      </c>
      <c r="I1710">
        <v>2092</v>
      </c>
      <c r="J1710">
        <v>83576</v>
      </c>
      <c r="K1710">
        <v>5162</v>
      </c>
      <c r="L1710">
        <f>bbdd_Social_Media_Trends[[#This Row],[Likes]]+bbdd_Social_Media_Trends[[#This Row],[Shares]]+bbdd_Social_Media_Trends[[#This Row],[Comments]]</f>
        <v>90830</v>
      </c>
      <c r="M1710">
        <f>bbdd_Social_Media_Trends[[#This Row],[Interactions]]/bbdd_Social_Media_Trends[[#This Row],[Views]]</f>
        <v>3.9081156110351449E-2</v>
      </c>
      <c r="N1710" s="1" t="s">
        <v>29</v>
      </c>
      <c r="O1710" s="4">
        <f t="shared" si="26"/>
        <v>0</v>
      </c>
    </row>
    <row r="1711" spans="1:15" hidden="1">
      <c r="A1711" s="1" t="s">
        <v>1751</v>
      </c>
      <c r="B1711" s="2">
        <v>45221</v>
      </c>
      <c r="C1711" s="13" t="str">
        <f>TEXT(bbdd_Social_Media_Trends[[#This Row],[Post_Date]],"aaaa-mm")</f>
        <v>2023-10</v>
      </c>
      <c r="D1711" s="1" t="s">
        <v>12</v>
      </c>
      <c r="E1711" s="1" t="s">
        <v>35</v>
      </c>
      <c r="F1711" s="1" t="s">
        <v>20</v>
      </c>
      <c r="G1711" s="1" t="s">
        <v>50</v>
      </c>
      <c r="H1711">
        <v>1882409</v>
      </c>
      <c r="I1711">
        <v>24262</v>
      </c>
      <c r="J1711">
        <v>55206</v>
      </c>
      <c r="K1711">
        <v>31018</v>
      </c>
      <c r="L1711">
        <f>bbdd_Social_Media_Trends[[#This Row],[Likes]]+bbdd_Social_Media_Trends[[#This Row],[Shares]]+bbdd_Social_Media_Trends[[#This Row],[Comments]]</f>
        <v>110486</v>
      </c>
      <c r="M1711">
        <f>bbdd_Social_Media_Trends[[#This Row],[Interactions]]/bbdd_Social_Media_Trends[[#This Row],[Views]]</f>
        <v>5.8693939521113639E-2</v>
      </c>
      <c r="N1711" s="1" t="s">
        <v>22</v>
      </c>
      <c r="O1711" s="4">
        <f t="shared" si="26"/>
        <v>0</v>
      </c>
    </row>
    <row r="1712" spans="1:15">
      <c r="A1712" s="1" t="s">
        <v>1752</v>
      </c>
      <c r="B1712" s="2">
        <v>44967</v>
      </c>
      <c r="C1712" s="13" t="str">
        <f>TEXT(bbdd_Social_Media_Trends[[#This Row],[Post_Date]],"aaaa-mm")</f>
        <v>2023-02</v>
      </c>
      <c r="D1712" s="1" t="s">
        <v>27</v>
      </c>
      <c r="E1712" s="1" t="s">
        <v>49</v>
      </c>
      <c r="F1712" s="1" t="s">
        <v>36</v>
      </c>
      <c r="G1712" s="1" t="s">
        <v>28</v>
      </c>
      <c r="H1712">
        <v>1239705</v>
      </c>
      <c r="I1712">
        <v>50435</v>
      </c>
      <c r="J1712">
        <v>14795</v>
      </c>
      <c r="K1712">
        <v>8352</v>
      </c>
      <c r="L1712">
        <f>bbdd_Social_Media_Trends[[#This Row],[Likes]]+bbdd_Social_Media_Trends[[#This Row],[Shares]]+bbdd_Social_Media_Trends[[#This Row],[Comments]]</f>
        <v>73582</v>
      </c>
      <c r="M1712">
        <f>bbdd_Social_Media_Trends[[#This Row],[Interactions]]/bbdd_Social_Media_Trends[[#This Row],[Views]]</f>
        <v>5.9354443194146997E-2</v>
      </c>
      <c r="N1712" s="1" t="s">
        <v>29</v>
      </c>
      <c r="O1712" s="4">
        <f t="shared" si="26"/>
        <v>0</v>
      </c>
    </row>
    <row r="1713" spans="1:15" hidden="1">
      <c r="A1713" s="1" t="s">
        <v>1753</v>
      </c>
      <c r="B1713" s="2">
        <v>44641</v>
      </c>
      <c r="C1713" s="13" t="str">
        <f>TEXT(bbdd_Social_Media_Trends[[#This Row],[Post_Date]],"aaaa-mm")</f>
        <v>2022-03</v>
      </c>
      <c r="D1713" s="1" t="s">
        <v>18</v>
      </c>
      <c r="E1713" s="1" t="s">
        <v>19</v>
      </c>
      <c r="F1713" s="1" t="s">
        <v>41</v>
      </c>
      <c r="G1713" s="1" t="s">
        <v>50</v>
      </c>
      <c r="H1713">
        <v>4431420</v>
      </c>
      <c r="I1713">
        <v>316236</v>
      </c>
      <c r="J1713">
        <v>20710</v>
      </c>
      <c r="K1713">
        <v>28465</v>
      </c>
      <c r="L1713">
        <f>bbdd_Social_Media_Trends[[#This Row],[Likes]]+bbdd_Social_Media_Trends[[#This Row],[Shares]]+bbdd_Social_Media_Trends[[#This Row],[Comments]]</f>
        <v>365411</v>
      </c>
      <c r="M1713">
        <f>bbdd_Social_Media_Trends[[#This Row],[Interactions]]/bbdd_Social_Media_Trends[[#This Row],[Views]]</f>
        <v>8.2459121455425125E-2</v>
      </c>
      <c r="N1713" s="1" t="s">
        <v>16</v>
      </c>
      <c r="O1713" s="4">
        <f t="shared" si="26"/>
        <v>0</v>
      </c>
    </row>
    <row r="1714" spans="1:15" hidden="1">
      <c r="A1714" s="1" t="s">
        <v>1754</v>
      </c>
      <c r="B1714" s="2">
        <v>44785</v>
      </c>
      <c r="C1714" s="13" t="str">
        <f>TEXT(bbdd_Social_Media_Trends[[#This Row],[Post_Date]],"aaaa-mm")</f>
        <v>2022-08</v>
      </c>
      <c r="D1714" s="1" t="s">
        <v>12</v>
      </c>
      <c r="E1714" s="1" t="s">
        <v>59</v>
      </c>
      <c r="F1714" s="1" t="s">
        <v>41</v>
      </c>
      <c r="G1714" s="1" t="s">
        <v>15</v>
      </c>
      <c r="H1714">
        <v>1290722</v>
      </c>
      <c r="I1714">
        <v>166513</v>
      </c>
      <c r="J1714">
        <v>58572</v>
      </c>
      <c r="K1714">
        <v>11367</v>
      </c>
      <c r="L1714">
        <f>bbdd_Social_Media_Trends[[#This Row],[Likes]]+bbdd_Social_Media_Trends[[#This Row],[Shares]]+bbdd_Social_Media_Trends[[#This Row],[Comments]]</f>
        <v>236452</v>
      </c>
      <c r="M1714">
        <f>bbdd_Social_Media_Trends[[#This Row],[Interactions]]/bbdd_Social_Media_Trends[[#This Row],[Views]]</f>
        <v>0.18319359242346531</v>
      </c>
      <c r="N1714" s="1" t="s">
        <v>16</v>
      </c>
      <c r="O1714" s="4">
        <f t="shared" si="26"/>
        <v>0</v>
      </c>
    </row>
    <row r="1715" spans="1:15" hidden="1">
      <c r="A1715" s="1" t="s">
        <v>1755</v>
      </c>
      <c r="B1715" s="2">
        <v>44588</v>
      </c>
      <c r="C1715" s="13" t="str">
        <f>TEXT(bbdd_Social_Media_Trends[[#This Row],[Post_Date]],"aaaa-mm")</f>
        <v>2022-01</v>
      </c>
      <c r="D1715" s="1" t="s">
        <v>24</v>
      </c>
      <c r="E1715" s="1" t="s">
        <v>13</v>
      </c>
      <c r="F1715" s="1" t="s">
        <v>14</v>
      </c>
      <c r="G1715" s="1" t="s">
        <v>60</v>
      </c>
      <c r="H1715">
        <v>3228275</v>
      </c>
      <c r="I1715">
        <v>113917</v>
      </c>
      <c r="J1715">
        <v>75531</v>
      </c>
      <c r="K1715">
        <v>36656</v>
      </c>
      <c r="L1715">
        <f>bbdd_Social_Media_Trends[[#This Row],[Likes]]+bbdd_Social_Media_Trends[[#This Row],[Shares]]+bbdd_Social_Media_Trends[[#This Row],[Comments]]</f>
        <v>226104</v>
      </c>
      <c r="M1715">
        <f>bbdd_Social_Media_Trends[[#This Row],[Interactions]]/bbdd_Social_Media_Trends[[#This Row],[Views]]</f>
        <v>7.003864292849897E-2</v>
      </c>
      <c r="N1715" s="1" t="s">
        <v>29</v>
      </c>
      <c r="O1715" s="4">
        <f t="shared" si="26"/>
        <v>0</v>
      </c>
    </row>
    <row r="1716" spans="1:15" hidden="1">
      <c r="A1716" s="1" t="s">
        <v>1756</v>
      </c>
      <c r="B1716" s="2">
        <v>44778</v>
      </c>
      <c r="C1716" s="13" t="str">
        <f>TEXT(bbdd_Social_Media_Trends[[#This Row],[Post_Date]],"aaaa-mm")</f>
        <v>2022-08</v>
      </c>
      <c r="D1716" s="1" t="s">
        <v>12</v>
      </c>
      <c r="E1716" s="1" t="s">
        <v>39</v>
      </c>
      <c r="F1716" s="1" t="s">
        <v>20</v>
      </c>
      <c r="G1716" s="1" t="s">
        <v>37</v>
      </c>
      <c r="H1716">
        <v>2527623</v>
      </c>
      <c r="I1716">
        <v>148521</v>
      </c>
      <c r="J1716">
        <v>43818</v>
      </c>
      <c r="K1716">
        <v>33457</v>
      </c>
      <c r="L1716">
        <f>bbdd_Social_Media_Trends[[#This Row],[Likes]]+bbdd_Social_Media_Trends[[#This Row],[Shares]]+bbdd_Social_Media_Trends[[#This Row],[Comments]]</f>
        <v>225796</v>
      </c>
      <c r="M1716">
        <f>bbdd_Social_Media_Trends[[#This Row],[Interactions]]/bbdd_Social_Media_Trends[[#This Row],[Views]]</f>
        <v>8.9331359937775537E-2</v>
      </c>
      <c r="N1716" s="1" t="s">
        <v>29</v>
      </c>
      <c r="O1716" s="4">
        <f t="shared" si="26"/>
        <v>0</v>
      </c>
    </row>
    <row r="1717" spans="1:15" hidden="1">
      <c r="A1717" s="1" t="s">
        <v>1757</v>
      </c>
      <c r="B1717" s="2">
        <v>45043</v>
      </c>
      <c r="C1717" s="13" t="str">
        <f>TEXT(bbdd_Social_Media_Trends[[#This Row],[Post_Date]],"aaaa-mm")</f>
        <v>2023-04</v>
      </c>
      <c r="D1717" s="1" t="s">
        <v>18</v>
      </c>
      <c r="E1717" s="1" t="s">
        <v>13</v>
      </c>
      <c r="F1717" s="1" t="s">
        <v>41</v>
      </c>
      <c r="G1717" s="1" t="s">
        <v>50</v>
      </c>
      <c r="H1717">
        <v>4986208</v>
      </c>
      <c r="I1717">
        <v>327244</v>
      </c>
      <c r="J1717">
        <v>16672</v>
      </c>
      <c r="K1717">
        <v>27570</v>
      </c>
      <c r="L1717">
        <f>bbdd_Social_Media_Trends[[#This Row],[Likes]]+bbdd_Social_Media_Trends[[#This Row],[Shares]]+bbdd_Social_Media_Trends[[#This Row],[Comments]]</f>
        <v>371486</v>
      </c>
      <c r="M1717">
        <f>bbdd_Social_Media_Trends[[#This Row],[Interactions]]/bbdd_Social_Media_Trends[[#This Row],[Views]]</f>
        <v>7.4502708270493323E-2</v>
      </c>
      <c r="N1717" s="1" t="s">
        <v>22</v>
      </c>
      <c r="O1717" s="4">
        <f t="shared" si="26"/>
        <v>0</v>
      </c>
    </row>
    <row r="1718" spans="1:15" hidden="1">
      <c r="A1718" s="1" t="s">
        <v>1758</v>
      </c>
      <c r="B1718" s="2">
        <v>45038</v>
      </c>
      <c r="C1718" s="13" t="str">
        <f>TEXT(bbdd_Social_Media_Trends[[#This Row],[Post_Date]],"aaaa-mm")</f>
        <v>2023-04</v>
      </c>
      <c r="D1718" s="1" t="s">
        <v>24</v>
      </c>
      <c r="E1718" s="1" t="s">
        <v>39</v>
      </c>
      <c r="F1718" s="1" t="s">
        <v>14</v>
      </c>
      <c r="G1718" s="1" t="s">
        <v>21</v>
      </c>
      <c r="H1718">
        <v>3600830</v>
      </c>
      <c r="I1718">
        <v>286882</v>
      </c>
      <c r="J1718">
        <v>82806</v>
      </c>
      <c r="K1718">
        <v>18415</v>
      </c>
      <c r="L1718">
        <f>bbdd_Social_Media_Trends[[#This Row],[Likes]]+bbdd_Social_Media_Trends[[#This Row],[Shares]]+bbdd_Social_Media_Trends[[#This Row],[Comments]]</f>
        <v>388103</v>
      </c>
      <c r="M1718">
        <f>bbdd_Social_Media_Trends[[#This Row],[Interactions]]/bbdd_Social_Media_Trends[[#This Row],[Views]]</f>
        <v>0.10778153925622704</v>
      </c>
      <c r="N1718" s="1" t="s">
        <v>29</v>
      </c>
      <c r="O1718" s="4">
        <f t="shared" si="26"/>
        <v>0</v>
      </c>
    </row>
    <row r="1719" spans="1:15">
      <c r="A1719" s="1" t="s">
        <v>1759</v>
      </c>
      <c r="B1719" s="2">
        <v>44960</v>
      </c>
      <c r="C1719" s="13" t="str">
        <f>TEXT(bbdd_Social_Media_Trends[[#This Row],[Post_Date]],"aaaa-mm")</f>
        <v>2023-02</v>
      </c>
      <c r="D1719" s="1" t="s">
        <v>27</v>
      </c>
      <c r="E1719" s="1" t="s">
        <v>49</v>
      </c>
      <c r="F1719" s="1" t="s">
        <v>47</v>
      </c>
      <c r="G1719" s="1" t="s">
        <v>60</v>
      </c>
      <c r="H1719">
        <v>2686077</v>
      </c>
      <c r="I1719">
        <v>437233</v>
      </c>
      <c r="J1719">
        <v>38768</v>
      </c>
      <c r="K1719">
        <v>18367</v>
      </c>
      <c r="L1719">
        <f>bbdd_Social_Media_Trends[[#This Row],[Likes]]+bbdd_Social_Media_Trends[[#This Row],[Shares]]+bbdd_Social_Media_Trends[[#This Row],[Comments]]</f>
        <v>494368</v>
      </c>
      <c r="M1719">
        <f>bbdd_Social_Media_Trends[[#This Row],[Interactions]]/bbdd_Social_Media_Trends[[#This Row],[Views]]</f>
        <v>0.1840483351743081</v>
      </c>
      <c r="N1719" s="1" t="s">
        <v>16</v>
      </c>
      <c r="O1719" s="4">
        <f t="shared" si="26"/>
        <v>0</v>
      </c>
    </row>
    <row r="1720" spans="1:15">
      <c r="A1720" s="1" t="s">
        <v>1760</v>
      </c>
      <c r="B1720" s="2">
        <v>44657</v>
      </c>
      <c r="C1720" s="13" t="str">
        <f>TEXT(bbdd_Social_Media_Trends[[#This Row],[Post_Date]],"aaaa-mm")</f>
        <v>2022-04</v>
      </c>
      <c r="D1720" s="1" t="s">
        <v>27</v>
      </c>
      <c r="E1720" s="1" t="s">
        <v>49</v>
      </c>
      <c r="F1720" s="1" t="s">
        <v>47</v>
      </c>
      <c r="G1720" s="1" t="s">
        <v>28</v>
      </c>
      <c r="H1720">
        <v>3717495</v>
      </c>
      <c r="I1720">
        <v>477018</v>
      </c>
      <c r="J1720">
        <v>50628</v>
      </c>
      <c r="K1720">
        <v>6831</v>
      </c>
      <c r="L1720">
        <f>bbdd_Social_Media_Trends[[#This Row],[Likes]]+bbdd_Social_Media_Trends[[#This Row],[Shares]]+bbdd_Social_Media_Trends[[#This Row],[Comments]]</f>
        <v>534477</v>
      </c>
      <c r="M1720">
        <f>bbdd_Social_Media_Trends[[#This Row],[Interactions]]/bbdd_Social_Media_Trends[[#This Row],[Views]]</f>
        <v>0.14377342807455021</v>
      </c>
      <c r="N1720" s="1" t="s">
        <v>22</v>
      </c>
      <c r="O1720" s="4">
        <f t="shared" si="26"/>
        <v>0</v>
      </c>
    </row>
    <row r="1721" spans="1:15" hidden="1">
      <c r="A1721" s="1" t="s">
        <v>1761</v>
      </c>
      <c r="B1721" s="2">
        <v>44629</v>
      </c>
      <c r="C1721" s="13" t="str">
        <f>TEXT(bbdd_Social_Media_Trends[[#This Row],[Post_Date]],"aaaa-mm")</f>
        <v>2022-03</v>
      </c>
      <c r="D1721" s="1" t="s">
        <v>24</v>
      </c>
      <c r="E1721" s="1" t="s">
        <v>49</v>
      </c>
      <c r="F1721" s="1" t="s">
        <v>14</v>
      </c>
      <c r="G1721" s="1" t="s">
        <v>21</v>
      </c>
      <c r="H1721">
        <v>4481057</v>
      </c>
      <c r="I1721">
        <v>435510</v>
      </c>
      <c r="J1721">
        <v>25727</v>
      </c>
      <c r="K1721">
        <v>7182</v>
      </c>
      <c r="L1721">
        <f>bbdd_Social_Media_Trends[[#This Row],[Likes]]+bbdd_Social_Media_Trends[[#This Row],[Shares]]+bbdd_Social_Media_Trends[[#This Row],[Comments]]</f>
        <v>468419</v>
      </c>
      <c r="M1721">
        <f>bbdd_Social_Media_Trends[[#This Row],[Interactions]]/bbdd_Social_Media_Trends[[#This Row],[Views]]</f>
        <v>0.10453314921010824</v>
      </c>
      <c r="N1721" s="1" t="s">
        <v>29</v>
      </c>
      <c r="O1721" s="4">
        <f t="shared" si="26"/>
        <v>0</v>
      </c>
    </row>
    <row r="1722" spans="1:15">
      <c r="A1722" s="1" t="s">
        <v>1762</v>
      </c>
      <c r="B1722" s="2">
        <v>44895</v>
      </c>
      <c r="C1722" s="13" t="str">
        <f>TEXT(bbdd_Social_Media_Trends[[#This Row],[Post_Date]],"aaaa-mm")</f>
        <v>2022-11</v>
      </c>
      <c r="D1722" s="1" t="s">
        <v>27</v>
      </c>
      <c r="E1722" s="1" t="s">
        <v>35</v>
      </c>
      <c r="F1722" s="1" t="s">
        <v>20</v>
      </c>
      <c r="G1722" s="1" t="s">
        <v>28</v>
      </c>
      <c r="H1722">
        <v>3998581</v>
      </c>
      <c r="I1722">
        <v>15720</v>
      </c>
      <c r="J1722">
        <v>20570</v>
      </c>
      <c r="K1722">
        <v>27906</v>
      </c>
      <c r="L1722">
        <f>bbdd_Social_Media_Trends[[#This Row],[Likes]]+bbdd_Social_Media_Trends[[#This Row],[Shares]]+bbdd_Social_Media_Trends[[#This Row],[Comments]]</f>
        <v>64196</v>
      </c>
      <c r="M1722">
        <f>bbdd_Social_Media_Trends[[#This Row],[Interactions]]/bbdd_Social_Media_Trends[[#This Row],[Views]]</f>
        <v>1.6054695403194284E-2</v>
      </c>
      <c r="N1722" s="1" t="s">
        <v>16</v>
      </c>
      <c r="O1722" s="4">
        <f t="shared" si="26"/>
        <v>0</v>
      </c>
    </row>
    <row r="1723" spans="1:15" hidden="1">
      <c r="A1723" s="1" t="s">
        <v>1763</v>
      </c>
      <c r="B1723" s="2">
        <v>45100</v>
      </c>
      <c r="C1723" s="13" t="str">
        <f>TEXT(bbdd_Social_Media_Trends[[#This Row],[Post_Date]],"aaaa-mm")</f>
        <v>2023-06</v>
      </c>
      <c r="D1723" s="1" t="s">
        <v>18</v>
      </c>
      <c r="E1723" s="1" t="s">
        <v>13</v>
      </c>
      <c r="F1723" s="1" t="s">
        <v>36</v>
      </c>
      <c r="G1723" s="1" t="s">
        <v>25</v>
      </c>
      <c r="H1723">
        <v>973433</v>
      </c>
      <c r="I1723">
        <v>191321</v>
      </c>
      <c r="J1723">
        <v>5664</v>
      </c>
      <c r="K1723">
        <v>41928</v>
      </c>
      <c r="L1723">
        <f>bbdd_Social_Media_Trends[[#This Row],[Likes]]+bbdd_Social_Media_Trends[[#This Row],[Shares]]+bbdd_Social_Media_Trends[[#This Row],[Comments]]</f>
        <v>238913</v>
      </c>
      <c r="M1723">
        <f>bbdd_Social_Media_Trends[[#This Row],[Interactions]]/bbdd_Social_Media_Trends[[#This Row],[Views]]</f>
        <v>0.24543342993303083</v>
      </c>
      <c r="N1723" s="1" t="s">
        <v>22</v>
      </c>
      <c r="O1723" s="4">
        <f t="shared" si="26"/>
        <v>0</v>
      </c>
    </row>
    <row r="1724" spans="1:15">
      <c r="A1724" s="1" t="s">
        <v>1764</v>
      </c>
      <c r="B1724" s="2">
        <v>45209</v>
      </c>
      <c r="C1724" s="13" t="str">
        <f>TEXT(bbdd_Social_Media_Trends[[#This Row],[Post_Date]],"aaaa-mm")</f>
        <v>2023-10</v>
      </c>
      <c r="D1724" s="1" t="s">
        <v>27</v>
      </c>
      <c r="E1724" s="1" t="s">
        <v>57</v>
      </c>
      <c r="F1724" s="1" t="s">
        <v>20</v>
      </c>
      <c r="G1724" s="1" t="s">
        <v>21</v>
      </c>
      <c r="H1724">
        <v>3821922</v>
      </c>
      <c r="I1724">
        <v>425847</v>
      </c>
      <c r="J1724">
        <v>50387</v>
      </c>
      <c r="K1724">
        <v>18851</v>
      </c>
      <c r="L1724">
        <f>bbdd_Social_Media_Trends[[#This Row],[Likes]]+bbdd_Social_Media_Trends[[#This Row],[Shares]]+bbdd_Social_Media_Trends[[#This Row],[Comments]]</f>
        <v>495085</v>
      </c>
      <c r="M1724">
        <f>bbdd_Social_Media_Trends[[#This Row],[Interactions]]/bbdd_Social_Media_Trends[[#This Row],[Views]]</f>
        <v>0.12953822710144267</v>
      </c>
      <c r="N1724" s="1" t="s">
        <v>29</v>
      </c>
      <c r="O1724" s="4">
        <f t="shared" si="26"/>
        <v>0</v>
      </c>
    </row>
    <row r="1725" spans="1:15" hidden="1">
      <c r="A1725" s="1" t="s">
        <v>1765</v>
      </c>
      <c r="B1725" s="2">
        <v>45085</v>
      </c>
      <c r="C1725" s="13" t="str">
        <f>TEXT(bbdd_Social_Media_Trends[[#This Row],[Post_Date]],"aaaa-mm")</f>
        <v>2023-06</v>
      </c>
      <c r="D1725" s="1" t="s">
        <v>24</v>
      </c>
      <c r="E1725" s="1" t="s">
        <v>31</v>
      </c>
      <c r="F1725" s="1" t="s">
        <v>14</v>
      </c>
      <c r="G1725" s="1" t="s">
        <v>25</v>
      </c>
      <c r="H1725">
        <v>4301015</v>
      </c>
      <c r="I1725">
        <v>146849</v>
      </c>
      <c r="J1725">
        <v>20372</v>
      </c>
      <c r="K1725">
        <v>37300</v>
      </c>
      <c r="L1725">
        <f>bbdd_Social_Media_Trends[[#This Row],[Likes]]+bbdd_Social_Media_Trends[[#This Row],[Shares]]+bbdd_Social_Media_Trends[[#This Row],[Comments]]</f>
        <v>204521</v>
      </c>
      <c r="M1725">
        <f>bbdd_Social_Media_Trends[[#This Row],[Interactions]]/bbdd_Social_Media_Trends[[#This Row],[Views]]</f>
        <v>4.7551798819580958E-2</v>
      </c>
      <c r="N1725" s="1" t="s">
        <v>16</v>
      </c>
      <c r="O1725" s="4">
        <f t="shared" si="26"/>
        <v>0</v>
      </c>
    </row>
    <row r="1726" spans="1:15" hidden="1">
      <c r="A1726" s="1" t="s">
        <v>1766</v>
      </c>
      <c r="B1726" s="2">
        <v>45188</v>
      </c>
      <c r="C1726" s="13" t="str">
        <f>TEXT(bbdd_Social_Media_Trends[[#This Row],[Post_Date]],"aaaa-mm")</f>
        <v>2023-09</v>
      </c>
      <c r="D1726" s="1" t="s">
        <v>18</v>
      </c>
      <c r="E1726" s="1" t="s">
        <v>39</v>
      </c>
      <c r="F1726" s="1" t="s">
        <v>20</v>
      </c>
      <c r="G1726" s="1" t="s">
        <v>21</v>
      </c>
      <c r="H1726">
        <v>4798066</v>
      </c>
      <c r="I1726">
        <v>375356</v>
      </c>
      <c r="J1726">
        <v>7649</v>
      </c>
      <c r="K1726">
        <v>17000</v>
      </c>
      <c r="L1726">
        <f>bbdd_Social_Media_Trends[[#This Row],[Likes]]+bbdd_Social_Media_Trends[[#This Row],[Shares]]+bbdd_Social_Media_Trends[[#This Row],[Comments]]</f>
        <v>400005</v>
      </c>
      <c r="M1726">
        <f>bbdd_Social_Media_Trends[[#This Row],[Interactions]]/bbdd_Social_Media_Trends[[#This Row],[Views]]</f>
        <v>8.336796534270266E-2</v>
      </c>
      <c r="N1726" s="1" t="s">
        <v>29</v>
      </c>
      <c r="O1726" s="4">
        <f t="shared" si="26"/>
        <v>0</v>
      </c>
    </row>
    <row r="1727" spans="1:15" hidden="1">
      <c r="A1727" s="1" t="s">
        <v>1767</v>
      </c>
      <c r="B1727" s="2">
        <v>44877</v>
      </c>
      <c r="C1727" s="13" t="str">
        <f>TEXT(bbdd_Social_Media_Trends[[#This Row],[Post_Date]],"aaaa-mm")</f>
        <v>2022-11</v>
      </c>
      <c r="D1727" s="1" t="s">
        <v>18</v>
      </c>
      <c r="E1727" s="1" t="s">
        <v>46</v>
      </c>
      <c r="F1727" s="1" t="s">
        <v>47</v>
      </c>
      <c r="G1727" s="1" t="s">
        <v>44</v>
      </c>
      <c r="H1727">
        <v>141212</v>
      </c>
      <c r="I1727">
        <v>41508</v>
      </c>
      <c r="J1727">
        <v>96422</v>
      </c>
      <c r="K1727">
        <v>16803</v>
      </c>
      <c r="L1727">
        <f>bbdd_Social_Media_Trends[[#This Row],[Likes]]+bbdd_Social_Media_Trends[[#This Row],[Shares]]+bbdd_Social_Media_Trends[[#This Row],[Comments]]</f>
        <v>154733</v>
      </c>
      <c r="M1727">
        <f>bbdd_Social_Media_Trends[[#This Row],[Interactions]]/bbdd_Social_Media_Trends[[#This Row],[Views]]</f>
        <v>1.0957496530039941</v>
      </c>
      <c r="N1727" s="1" t="s">
        <v>16</v>
      </c>
      <c r="O1727" s="4">
        <f t="shared" si="26"/>
        <v>0</v>
      </c>
    </row>
    <row r="1728" spans="1:15" hidden="1">
      <c r="A1728" s="1" t="s">
        <v>1768</v>
      </c>
      <c r="B1728" s="2">
        <v>45195</v>
      </c>
      <c r="C1728" s="13" t="str">
        <f>TEXT(bbdd_Social_Media_Trends[[#This Row],[Post_Date]],"aaaa-mm")</f>
        <v>2023-09</v>
      </c>
      <c r="D1728" s="1" t="s">
        <v>18</v>
      </c>
      <c r="E1728" s="1" t="s">
        <v>46</v>
      </c>
      <c r="F1728" s="1" t="s">
        <v>14</v>
      </c>
      <c r="G1728" s="1" t="s">
        <v>28</v>
      </c>
      <c r="H1728">
        <v>4432570</v>
      </c>
      <c r="I1728">
        <v>202923</v>
      </c>
      <c r="J1728">
        <v>40150</v>
      </c>
      <c r="K1728">
        <v>18413</v>
      </c>
      <c r="L1728">
        <f>bbdd_Social_Media_Trends[[#This Row],[Likes]]+bbdd_Social_Media_Trends[[#This Row],[Shares]]+bbdd_Social_Media_Trends[[#This Row],[Comments]]</f>
        <v>261486</v>
      </c>
      <c r="M1728">
        <f>bbdd_Social_Media_Trends[[#This Row],[Interactions]]/bbdd_Social_Media_Trends[[#This Row],[Views]]</f>
        <v>5.8991961773869332E-2</v>
      </c>
      <c r="N1728" s="1" t="s">
        <v>22</v>
      </c>
      <c r="O1728" s="4">
        <f t="shared" si="26"/>
        <v>0</v>
      </c>
    </row>
    <row r="1729" spans="1:15">
      <c r="A1729" s="1" t="s">
        <v>1769</v>
      </c>
      <c r="B1729" s="2">
        <v>45028</v>
      </c>
      <c r="C1729" s="13" t="str">
        <f>TEXT(bbdd_Social_Media_Trends[[#This Row],[Post_Date]],"aaaa-mm")</f>
        <v>2023-04</v>
      </c>
      <c r="D1729" s="1" t="s">
        <v>27</v>
      </c>
      <c r="E1729" s="1" t="s">
        <v>39</v>
      </c>
      <c r="F1729" s="1" t="s">
        <v>32</v>
      </c>
      <c r="G1729" s="1" t="s">
        <v>21</v>
      </c>
      <c r="H1729">
        <v>2592310</v>
      </c>
      <c r="I1729">
        <v>268149</v>
      </c>
      <c r="J1729">
        <v>6000</v>
      </c>
      <c r="K1729">
        <v>28800</v>
      </c>
      <c r="L1729">
        <f>bbdd_Social_Media_Trends[[#This Row],[Likes]]+bbdd_Social_Media_Trends[[#This Row],[Shares]]+bbdd_Social_Media_Trends[[#This Row],[Comments]]</f>
        <v>302949</v>
      </c>
      <c r="M1729">
        <f>bbdd_Social_Media_Trends[[#This Row],[Interactions]]/bbdd_Social_Media_Trends[[#This Row],[Views]]</f>
        <v>0.11686449537285279</v>
      </c>
      <c r="N1729" s="1" t="s">
        <v>16</v>
      </c>
      <c r="O1729" s="4">
        <f t="shared" si="26"/>
        <v>0</v>
      </c>
    </row>
    <row r="1730" spans="1:15" hidden="1">
      <c r="A1730" s="1" t="s">
        <v>1770</v>
      </c>
      <c r="B1730" s="2">
        <v>45128</v>
      </c>
      <c r="C1730" s="13" t="str">
        <f>TEXT(bbdd_Social_Media_Trends[[#This Row],[Post_Date]],"aaaa-mm")</f>
        <v>2023-07</v>
      </c>
      <c r="D1730" s="1" t="s">
        <v>18</v>
      </c>
      <c r="E1730" s="1" t="s">
        <v>39</v>
      </c>
      <c r="F1730" s="1" t="s">
        <v>14</v>
      </c>
      <c r="G1730" s="1" t="s">
        <v>44</v>
      </c>
      <c r="H1730">
        <v>2717115</v>
      </c>
      <c r="I1730">
        <v>79019</v>
      </c>
      <c r="J1730">
        <v>55167</v>
      </c>
      <c r="K1730">
        <v>42735</v>
      </c>
      <c r="L1730">
        <f>bbdd_Social_Media_Trends[[#This Row],[Likes]]+bbdd_Social_Media_Trends[[#This Row],[Shares]]+bbdd_Social_Media_Trends[[#This Row],[Comments]]</f>
        <v>176921</v>
      </c>
      <c r="M1730">
        <f>bbdd_Social_Media_Trends[[#This Row],[Interactions]]/bbdd_Social_Media_Trends[[#This Row],[Views]]</f>
        <v>6.5113548745636463E-2</v>
      </c>
      <c r="N1730" s="1" t="s">
        <v>22</v>
      </c>
      <c r="O1730" s="4">
        <f t="shared" ref="O1730:O1793" si="27">IF(ISERROR(VLOOKUP(A1730,A1731:A6728,1,FALSE)),0, 1)</f>
        <v>0</v>
      </c>
    </row>
    <row r="1731" spans="1:15">
      <c r="A1731" s="1" t="s">
        <v>1771</v>
      </c>
      <c r="B1731" s="2">
        <v>45027</v>
      </c>
      <c r="C1731" s="13" t="str">
        <f>TEXT(bbdd_Social_Media_Trends[[#This Row],[Post_Date]],"aaaa-mm")</f>
        <v>2023-04</v>
      </c>
      <c r="D1731" s="1" t="s">
        <v>27</v>
      </c>
      <c r="E1731" s="1" t="s">
        <v>31</v>
      </c>
      <c r="F1731" s="1" t="s">
        <v>41</v>
      </c>
      <c r="G1731" s="1" t="s">
        <v>50</v>
      </c>
      <c r="H1731">
        <v>2075584</v>
      </c>
      <c r="I1731">
        <v>162238</v>
      </c>
      <c r="J1731">
        <v>444</v>
      </c>
      <c r="K1731">
        <v>11401</v>
      </c>
      <c r="L1731">
        <f>bbdd_Social_Media_Trends[[#This Row],[Likes]]+bbdd_Social_Media_Trends[[#This Row],[Shares]]+bbdd_Social_Media_Trends[[#This Row],[Comments]]</f>
        <v>174083</v>
      </c>
      <c r="M1731">
        <f>bbdd_Social_Media_Trends[[#This Row],[Interactions]]/bbdd_Social_Media_Trends[[#This Row],[Views]]</f>
        <v>8.3871816317720699E-2</v>
      </c>
      <c r="N1731" s="1" t="s">
        <v>29</v>
      </c>
      <c r="O1731" s="4">
        <f t="shared" si="27"/>
        <v>0</v>
      </c>
    </row>
    <row r="1732" spans="1:15" hidden="1">
      <c r="A1732" s="1" t="s">
        <v>1772</v>
      </c>
      <c r="B1732" s="2">
        <v>44644</v>
      </c>
      <c r="C1732" s="13" t="str">
        <f>TEXT(bbdd_Social_Media_Trends[[#This Row],[Post_Date]],"aaaa-mm")</f>
        <v>2022-03</v>
      </c>
      <c r="D1732" s="1" t="s">
        <v>24</v>
      </c>
      <c r="E1732" s="1" t="s">
        <v>19</v>
      </c>
      <c r="F1732" s="1" t="s">
        <v>36</v>
      </c>
      <c r="G1732" s="1" t="s">
        <v>15</v>
      </c>
      <c r="H1732">
        <v>3172236</v>
      </c>
      <c r="I1732">
        <v>294917</v>
      </c>
      <c r="J1732">
        <v>58118</v>
      </c>
      <c r="K1732">
        <v>23149</v>
      </c>
      <c r="L1732">
        <f>bbdd_Social_Media_Trends[[#This Row],[Likes]]+bbdd_Social_Media_Trends[[#This Row],[Shares]]+bbdd_Social_Media_Trends[[#This Row],[Comments]]</f>
        <v>376184</v>
      </c>
      <c r="M1732">
        <f>bbdd_Social_Media_Trends[[#This Row],[Interactions]]/bbdd_Social_Media_Trends[[#This Row],[Views]]</f>
        <v>0.11858638512393151</v>
      </c>
      <c r="N1732" s="1" t="s">
        <v>16</v>
      </c>
      <c r="O1732" s="4">
        <f t="shared" si="27"/>
        <v>0</v>
      </c>
    </row>
    <row r="1733" spans="1:15" hidden="1">
      <c r="A1733" s="1" t="s">
        <v>1773</v>
      </c>
      <c r="B1733" s="2">
        <v>45103</v>
      </c>
      <c r="C1733" s="13" t="str">
        <f>TEXT(bbdd_Social_Media_Trends[[#This Row],[Post_Date]],"aaaa-mm")</f>
        <v>2023-06</v>
      </c>
      <c r="D1733" s="1" t="s">
        <v>24</v>
      </c>
      <c r="E1733" s="1" t="s">
        <v>52</v>
      </c>
      <c r="F1733" s="1" t="s">
        <v>47</v>
      </c>
      <c r="G1733" s="1" t="s">
        <v>28</v>
      </c>
      <c r="H1733">
        <v>2368193</v>
      </c>
      <c r="I1733">
        <v>171217</v>
      </c>
      <c r="J1733">
        <v>24221</v>
      </c>
      <c r="K1733">
        <v>16695</v>
      </c>
      <c r="L1733">
        <f>bbdd_Social_Media_Trends[[#This Row],[Likes]]+bbdd_Social_Media_Trends[[#This Row],[Shares]]+bbdd_Social_Media_Trends[[#This Row],[Comments]]</f>
        <v>212133</v>
      </c>
      <c r="M1733">
        <f>bbdd_Social_Media_Trends[[#This Row],[Interactions]]/bbdd_Social_Media_Trends[[#This Row],[Views]]</f>
        <v>8.957589182976218E-2</v>
      </c>
      <c r="N1733" s="1" t="s">
        <v>29</v>
      </c>
      <c r="O1733" s="4">
        <f t="shared" si="27"/>
        <v>0</v>
      </c>
    </row>
    <row r="1734" spans="1:15" hidden="1">
      <c r="A1734" s="1" t="s">
        <v>1774</v>
      </c>
      <c r="B1734" s="2">
        <v>45019</v>
      </c>
      <c r="C1734" s="13" t="str">
        <f>TEXT(bbdd_Social_Media_Trends[[#This Row],[Post_Date]],"aaaa-mm")</f>
        <v>2023-04</v>
      </c>
      <c r="D1734" s="1" t="s">
        <v>18</v>
      </c>
      <c r="E1734" s="1" t="s">
        <v>13</v>
      </c>
      <c r="F1734" s="1" t="s">
        <v>14</v>
      </c>
      <c r="G1734" s="1" t="s">
        <v>28</v>
      </c>
      <c r="H1734">
        <v>4039664</v>
      </c>
      <c r="I1734">
        <v>215178</v>
      </c>
      <c r="J1734">
        <v>17518</v>
      </c>
      <c r="K1734">
        <v>34782</v>
      </c>
      <c r="L1734">
        <f>bbdd_Social_Media_Trends[[#This Row],[Likes]]+bbdd_Social_Media_Trends[[#This Row],[Shares]]+bbdd_Social_Media_Trends[[#This Row],[Comments]]</f>
        <v>267478</v>
      </c>
      <c r="M1734">
        <f>bbdd_Social_Media_Trends[[#This Row],[Interactions]]/bbdd_Social_Media_Trends[[#This Row],[Views]]</f>
        <v>6.6212932560727827E-2</v>
      </c>
      <c r="N1734" s="1" t="s">
        <v>22</v>
      </c>
      <c r="O1734" s="4">
        <f t="shared" si="27"/>
        <v>0</v>
      </c>
    </row>
    <row r="1735" spans="1:15">
      <c r="A1735" s="1" t="s">
        <v>1775</v>
      </c>
      <c r="B1735" s="2">
        <v>44831</v>
      </c>
      <c r="C1735" s="13" t="str">
        <f>TEXT(bbdd_Social_Media_Trends[[#This Row],[Post_Date]],"aaaa-mm")</f>
        <v>2022-09</v>
      </c>
      <c r="D1735" s="1" t="s">
        <v>27</v>
      </c>
      <c r="E1735" s="1" t="s">
        <v>39</v>
      </c>
      <c r="F1735" s="1" t="s">
        <v>20</v>
      </c>
      <c r="G1735" s="1" t="s">
        <v>21</v>
      </c>
      <c r="H1735">
        <v>2598420</v>
      </c>
      <c r="I1735">
        <v>304484</v>
      </c>
      <c r="J1735">
        <v>19829</v>
      </c>
      <c r="K1735">
        <v>19545</v>
      </c>
      <c r="L1735">
        <f>bbdd_Social_Media_Trends[[#This Row],[Likes]]+bbdd_Social_Media_Trends[[#This Row],[Shares]]+bbdd_Social_Media_Trends[[#This Row],[Comments]]</f>
        <v>343858</v>
      </c>
      <c r="M1735">
        <f>bbdd_Social_Media_Trends[[#This Row],[Interactions]]/bbdd_Social_Media_Trends[[#This Row],[Views]]</f>
        <v>0.13233349497002025</v>
      </c>
      <c r="N1735" s="1" t="s">
        <v>29</v>
      </c>
      <c r="O1735" s="4">
        <f t="shared" si="27"/>
        <v>0</v>
      </c>
    </row>
    <row r="1736" spans="1:15" hidden="1">
      <c r="A1736" s="1" t="s">
        <v>1776</v>
      </c>
      <c r="B1736" s="2">
        <v>45161</v>
      </c>
      <c r="C1736" s="13" t="str">
        <f>TEXT(bbdd_Social_Media_Trends[[#This Row],[Post_Date]],"aaaa-mm")</f>
        <v>2023-08</v>
      </c>
      <c r="D1736" s="1" t="s">
        <v>12</v>
      </c>
      <c r="E1736" s="1" t="s">
        <v>46</v>
      </c>
      <c r="F1736" s="1" t="s">
        <v>47</v>
      </c>
      <c r="G1736" s="1" t="s">
        <v>50</v>
      </c>
      <c r="H1736">
        <v>2332745</v>
      </c>
      <c r="I1736">
        <v>40568</v>
      </c>
      <c r="J1736">
        <v>23894</v>
      </c>
      <c r="K1736">
        <v>29224</v>
      </c>
      <c r="L1736">
        <f>bbdd_Social_Media_Trends[[#This Row],[Likes]]+bbdd_Social_Media_Trends[[#This Row],[Shares]]+bbdd_Social_Media_Trends[[#This Row],[Comments]]</f>
        <v>93686</v>
      </c>
      <c r="M1736">
        <f>bbdd_Social_Media_Trends[[#This Row],[Interactions]]/bbdd_Social_Media_Trends[[#This Row],[Views]]</f>
        <v>4.0161269234314081E-2</v>
      </c>
      <c r="N1736" s="1" t="s">
        <v>16</v>
      </c>
      <c r="O1736" s="4">
        <f t="shared" si="27"/>
        <v>0</v>
      </c>
    </row>
    <row r="1737" spans="1:15">
      <c r="A1737" s="1" t="s">
        <v>1777</v>
      </c>
      <c r="B1737" s="2">
        <v>45202</v>
      </c>
      <c r="C1737" s="13" t="str">
        <f>TEXT(bbdd_Social_Media_Trends[[#This Row],[Post_Date]],"aaaa-mm")</f>
        <v>2023-10</v>
      </c>
      <c r="D1737" s="1" t="s">
        <v>27</v>
      </c>
      <c r="E1737" s="1" t="s">
        <v>31</v>
      </c>
      <c r="F1737" s="1" t="s">
        <v>32</v>
      </c>
      <c r="G1737" s="1" t="s">
        <v>21</v>
      </c>
      <c r="H1737">
        <v>770227</v>
      </c>
      <c r="I1737">
        <v>299966</v>
      </c>
      <c r="J1737">
        <v>67551</v>
      </c>
      <c r="K1737">
        <v>7360</v>
      </c>
      <c r="L1737">
        <f>bbdd_Social_Media_Trends[[#This Row],[Likes]]+bbdd_Social_Media_Trends[[#This Row],[Shares]]+bbdd_Social_Media_Trends[[#This Row],[Comments]]</f>
        <v>374877</v>
      </c>
      <c r="M1737">
        <f>bbdd_Social_Media_Trends[[#This Row],[Interactions]]/bbdd_Social_Media_Trends[[#This Row],[Views]]</f>
        <v>0.48670976218699163</v>
      </c>
      <c r="N1737" s="1" t="s">
        <v>16</v>
      </c>
      <c r="O1737" s="4">
        <f t="shared" si="27"/>
        <v>0</v>
      </c>
    </row>
    <row r="1738" spans="1:15" hidden="1">
      <c r="A1738" s="1" t="s">
        <v>1778</v>
      </c>
      <c r="B1738" s="2">
        <v>44588</v>
      </c>
      <c r="C1738" s="13" t="str">
        <f>TEXT(bbdd_Social_Media_Trends[[#This Row],[Post_Date]],"aaaa-mm")</f>
        <v>2022-01</v>
      </c>
      <c r="D1738" s="1" t="s">
        <v>24</v>
      </c>
      <c r="E1738" s="1" t="s">
        <v>19</v>
      </c>
      <c r="F1738" s="1" t="s">
        <v>47</v>
      </c>
      <c r="G1738" s="1" t="s">
        <v>21</v>
      </c>
      <c r="H1738">
        <v>2805428</v>
      </c>
      <c r="I1738">
        <v>266431</v>
      </c>
      <c r="J1738">
        <v>48212</v>
      </c>
      <c r="K1738">
        <v>43658</v>
      </c>
      <c r="L1738">
        <f>bbdd_Social_Media_Trends[[#This Row],[Likes]]+bbdd_Social_Media_Trends[[#This Row],[Shares]]+bbdd_Social_Media_Trends[[#This Row],[Comments]]</f>
        <v>358301</v>
      </c>
      <c r="M1738">
        <f>bbdd_Social_Media_Trends[[#This Row],[Interactions]]/bbdd_Social_Media_Trends[[#This Row],[Views]]</f>
        <v>0.12771705422488119</v>
      </c>
      <c r="N1738" s="1" t="s">
        <v>29</v>
      </c>
      <c r="O1738" s="4">
        <f t="shared" si="27"/>
        <v>0</v>
      </c>
    </row>
    <row r="1739" spans="1:15" hidden="1">
      <c r="A1739" s="1" t="s">
        <v>1779</v>
      </c>
      <c r="B1739" s="2">
        <v>45272</v>
      </c>
      <c r="C1739" s="13" t="str">
        <f>TEXT(bbdd_Social_Media_Trends[[#This Row],[Post_Date]],"aaaa-mm")</f>
        <v>2023-12</v>
      </c>
      <c r="D1739" s="1" t="s">
        <v>18</v>
      </c>
      <c r="E1739" s="1" t="s">
        <v>31</v>
      </c>
      <c r="F1739" s="1" t="s">
        <v>36</v>
      </c>
      <c r="G1739" s="1" t="s">
        <v>60</v>
      </c>
      <c r="H1739">
        <v>2536643</v>
      </c>
      <c r="I1739">
        <v>205972</v>
      </c>
      <c r="J1739">
        <v>96758</v>
      </c>
      <c r="K1739">
        <v>48582</v>
      </c>
      <c r="L1739">
        <f>bbdd_Social_Media_Trends[[#This Row],[Likes]]+bbdd_Social_Media_Trends[[#This Row],[Shares]]+bbdd_Social_Media_Trends[[#This Row],[Comments]]</f>
        <v>351312</v>
      </c>
      <c r="M1739">
        <f>bbdd_Social_Media_Trends[[#This Row],[Interactions]]/bbdd_Social_Media_Trends[[#This Row],[Views]]</f>
        <v>0.1384948532371327</v>
      </c>
      <c r="N1739" s="1" t="s">
        <v>29</v>
      </c>
      <c r="O1739" s="4">
        <f t="shared" si="27"/>
        <v>0</v>
      </c>
    </row>
    <row r="1740" spans="1:15">
      <c r="A1740" s="1" t="s">
        <v>1780</v>
      </c>
      <c r="B1740" s="2">
        <v>44599</v>
      </c>
      <c r="C1740" s="13" t="str">
        <f>TEXT(bbdd_Social_Media_Trends[[#This Row],[Post_Date]],"aaaa-mm")</f>
        <v>2022-02</v>
      </c>
      <c r="D1740" s="1" t="s">
        <v>27</v>
      </c>
      <c r="E1740" s="1" t="s">
        <v>39</v>
      </c>
      <c r="F1740" s="1" t="s">
        <v>41</v>
      </c>
      <c r="G1740" s="1" t="s">
        <v>28</v>
      </c>
      <c r="H1740">
        <v>51815</v>
      </c>
      <c r="I1740">
        <v>14220</v>
      </c>
      <c r="J1740">
        <v>88469</v>
      </c>
      <c r="K1740">
        <v>23486</v>
      </c>
      <c r="L1740">
        <f>bbdd_Social_Media_Trends[[#This Row],[Likes]]+bbdd_Social_Media_Trends[[#This Row],[Shares]]+bbdd_Social_Media_Trends[[#This Row],[Comments]]</f>
        <v>126175</v>
      </c>
      <c r="M1740">
        <f>bbdd_Social_Media_Trends[[#This Row],[Interactions]]/bbdd_Social_Media_Trends[[#This Row],[Views]]</f>
        <v>2.4351056643829008</v>
      </c>
      <c r="N1740" s="1" t="s">
        <v>16</v>
      </c>
      <c r="O1740" s="4">
        <f t="shared" si="27"/>
        <v>0</v>
      </c>
    </row>
    <row r="1741" spans="1:15">
      <c r="A1741" s="1" t="s">
        <v>1781</v>
      </c>
      <c r="B1741" s="2">
        <v>44818</v>
      </c>
      <c r="C1741" s="13" t="str">
        <f>TEXT(bbdd_Social_Media_Trends[[#This Row],[Post_Date]],"aaaa-mm")</f>
        <v>2022-09</v>
      </c>
      <c r="D1741" s="1" t="s">
        <v>27</v>
      </c>
      <c r="E1741" s="1" t="s">
        <v>59</v>
      </c>
      <c r="F1741" s="1" t="s">
        <v>14</v>
      </c>
      <c r="G1741" s="1" t="s">
        <v>60</v>
      </c>
      <c r="H1741">
        <v>4817560</v>
      </c>
      <c r="I1741">
        <v>335811</v>
      </c>
      <c r="J1741">
        <v>91403</v>
      </c>
      <c r="K1741">
        <v>46079</v>
      </c>
      <c r="L1741">
        <f>bbdd_Social_Media_Trends[[#This Row],[Likes]]+bbdd_Social_Media_Trends[[#This Row],[Shares]]+bbdd_Social_Media_Trends[[#This Row],[Comments]]</f>
        <v>473293</v>
      </c>
      <c r="M1741">
        <f>bbdd_Social_Media_Trends[[#This Row],[Interactions]]/bbdd_Social_Media_Trends[[#This Row],[Views]]</f>
        <v>9.8243301588355925E-2</v>
      </c>
      <c r="N1741" s="1" t="s">
        <v>29</v>
      </c>
      <c r="O1741" s="4">
        <f t="shared" si="27"/>
        <v>0</v>
      </c>
    </row>
    <row r="1742" spans="1:15" hidden="1">
      <c r="A1742" s="1" t="s">
        <v>1782</v>
      </c>
      <c r="B1742" s="2">
        <v>44818</v>
      </c>
      <c r="C1742" s="13" t="str">
        <f>TEXT(bbdd_Social_Media_Trends[[#This Row],[Post_Date]],"aaaa-mm")</f>
        <v>2022-09</v>
      </c>
      <c r="D1742" s="1" t="s">
        <v>24</v>
      </c>
      <c r="E1742" s="1" t="s">
        <v>59</v>
      </c>
      <c r="F1742" s="1" t="s">
        <v>47</v>
      </c>
      <c r="G1742" s="1" t="s">
        <v>25</v>
      </c>
      <c r="H1742">
        <v>1690909</v>
      </c>
      <c r="I1742">
        <v>344166</v>
      </c>
      <c r="J1742">
        <v>38801</v>
      </c>
      <c r="K1742">
        <v>49469</v>
      </c>
      <c r="L1742">
        <f>bbdd_Social_Media_Trends[[#This Row],[Likes]]+bbdd_Social_Media_Trends[[#This Row],[Shares]]+bbdd_Social_Media_Trends[[#This Row],[Comments]]</f>
        <v>432436</v>
      </c>
      <c r="M1742">
        <f>bbdd_Social_Media_Trends[[#This Row],[Interactions]]/bbdd_Social_Media_Trends[[#This Row],[Views]]</f>
        <v>0.25574173417966312</v>
      </c>
      <c r="N1742" s="1" t="s">
        <v>22</v>
      </c>
      <c r="O1742" s="4">
        <f t="shared" si="27"/>
        <v>0</v>
      </c>
    </row>
    <row r="1743" spans="1:15" hidden="1">
      <c r="A1743" s="1" t="s">
        <v>1783</v>
      </c>
      <c r="B1743" s="2">
        <v>45033</v>
      </c>
      <c r="C1743" s="13" t="str">
        <f>TEXT(bbdd_Social_Media_Trends[[#This Row],[Post_Date]],"aaaa-mm")</f>
        <v>2023-04</v>
      </c>
      <c r="D1743" s="1" t="s">
        <v>12</v>
      </c>
      <c r="E1743" s="1" t="s">
        <v>49</v>
      </c>
      <c r="F1743" s="1" t="s">
        <v>14</v>
      </c>
      <c r="G1743" s="1" t="s">
        <v>60</v>
      </c>
      <c r="H1743">
        <v>4921272</v>
      </c>
      <c r="I1743">
        <v>345751</v>
      </c>
      <c r="J1743">
        <v>48526</v>
      </c>
      <c r="K1743">
        <v>28348</v>
      </c>
      <c r="L1743">
        <f>bbdd_Social_Media_Trends[[#This Row],[Likes]]+bbdd_Social_Media_Trends[[#This Row],[Shares]]+bbdd_Social_Media_Trends[[#This Row],[Comments]]</f>
        <v>422625</v>
      </c>
      <c r="M1743">
        <f>bbdd_Social_Media_Trends[[#This Row],[Interactions]]/bbdd_Social_Media_Trends[[#This Row],[Views]]</f>
        <v>8.5877187848995132E-2</v>
      </c>
      <c r="N1743" s="1" t="s">
        <v>22</v>
      </c>
      <c r="O1743" s="4">
        <f t="shared" si="27"/>
        <v>0</v>
      </c>
    </row>
    <row r="1744" spans="1:15" hidden="1">
      <c r="A1744" s="1" t="s">
        <v>1784</v>
      </c>
      <c r="B1744" s="2">
        <v>44925</v>
      </c>
      <c r="C1744" s="13" t="str">
        <f>TEXT(bbdd_Social_Media_Trends[[#This Row],[Post_Date]],"aaaa-mm")</f>
        <v>2022-12</v>
      </c>
      <c r="D1744" s="1" t="s">
        <v>12</v>
      </c>
      <c r="E1744" s="1" t="s">
        <v>31</v>
      </c>
      <c r="F1744" s="1" t="s">
        <v>14</v>
      </c>
      <c r="G1744" s="1" t="s">
        <v>25</v>
      </c>
      <c r="H1744">
        <v>4098173</v>
      </c>
      <c r="I1744">
        <v>91022</v>
      </c>
      <c r="J1744">
        <v>62312</v>
      </c>
      <c r="K1744">
        <v>33968</v>
      </c>
      <c r="L1744">
        <f>bbdd_Social_Media_Trends[[#This Row],[Likes]]+bbdd_Social_Media_Trends[[#This Row],[Shares]]+bbdd_Social_Media_Trends[[#This Row],[Comments]]</f>
        <v>187302</v>
      </c>
      <c r="M1744">
        <f>bbdd_Social_Media_Trends[[#This Row],[Interactions]]/bbdd_Social_Media_Trends[[#This Row],[Views]]</f>
        <v>4.570378068470999E-2</v>
      </c>
      <c r="N1744" s="1" t="s">
        <v>29</v>
      </c>
      <c r="O1744" s="4">
        <f t="shared" si="27"/>
        <v>0</v>
      </c>
    </row>
    <row r="1745" spans="1:15" hidden="1">
      <c r="A1745" s="1" t="s">
        <v>1785</v>
      </c>
      <c r="B1745" s="2">
        <v>44572</v>
      </c>
      <c r="C1745" s="13" t="str">
        <f>TEXT(bbdd_Social_Media_Trends[[#This Row],[Post_Date]],"aaaa-mm")</f>
        <v>2022-01</v>
      </c>
      <c r="D1745" s="1" t="s">
        <v>18</v>
      </c>
      <c r="E1745" s="1" t="s">
        <v>35</v>
      </c>
      <c r="F1745" s="1" t="s">
        <v>20</v>
      </c>
      <c r="G1745" s="1" t="s">
        <v>25</v>
      </c>
      <c r="H1745">
        <v>336698</v>
      </c>
      <c r="I1745">
        <v>348443</v>
      </c>
      <c r="J1745">
        <v>1797</v>
      </c>
      <c r="K1745">
        <v>2675</v>
      </c>
      <c r="L1745">
        <f>bbdd_Social_Media_Trends[[#This Row],[Likes]]+bbdd_Social_Media_Trends[[#This Row],[Shares]]+bbdd_Social_Media_Trends[[#This Row],[Comments]]</f>
        <v>352915</v>
      </c>
      <c r="M1745">
        <f>bbdd_Social_Media_Trends[[#This Row],[Interactions]]/bbdd_Social_Media_Trends[[#This Row],[Views]]</f>
        <v>1.0481648242638804</v>
      </c>
      <c r="N1745" s="1" t="s">
        <v>22</v>
      </c>
      <c r="O1745" s="4">
        <f t="shared" si="27"/>
        <v>0</v>
      </c>
    </row>
    <row r="1746" spans="1:15" hidden="1">
      <c r="A1746" s="1" t="s">
        <v>1786</v>
      </c>
      <c r="B1746" s="2">
        <v>45248</v>
      </c>
      <c r="C1746" s="13" t="str">
        <f>TEXT(bbdd_Social_Media_Trends[[#This Row],[Post_Date]],"aaaa-mm")</f>
        <v>2023-11</v>
      </c>
      <c r="D1746" s="1" t="s">
        <v>24</v>
      </c>
      <c r="E1746" s="1" t="s">
        <v>57</v>
      </c>
      <c r="F1746" s="1" t="s">
        <v>47</v>
      </c>
      <c r="G1746" s="1" t="s">
        <v>60</v>
      </c>
      <c r="H1746">
        <v>4379236</v>
      </c>
      <c r="I1746">
        <v>485559</v>
      </c>
      <c r="J1746">
        <v>59926</v>
      </c>
      <c r="K1746">
        <v>7507</v>
      </c>
      <c r="L1746">
        <f>bbdd_Social_Media_Trends[[#This Row],[Likes]]+bbdd_Social_Media_Trends[[#This Row],[Shares]]+bbdd_Social_Media_Trends[[#This Row],[Comments]]</f>
        <v>552992</v>
      </c>
      <c r="M1746">
        <f>bbdd_Social_Media_Trends[[#This Row],[Interactions]]/bbdd_Social_Media_Trends[[#This Row],[Views]]</f>
        <v>0.12627590748705939</v>
      </c>
      <c r="N1746" s="1" t="s">
        <v>29</v>
      </c>
      <c r="O1746" s="4">
        <f t="shared" si="27"/>
        <v>0</v>
      </c>
    </row>
    <row r="1747" spans="1:15" hidden="1">
      <c r="A1747" s="1" t="s">
        <v>1787</v>
      </c>
      <c r="B1747" s="2">
        <v>45265</v>
      </c>
      <c r="C1747" s="13" t="str">
        <f>TEXT(bbdd_Social_Media_Trends[[#This Row],[Post_Date]],"aaaa-mm")</f>
        <v>2023-12</v>
      </c>
      <c r="D1747" s="1" t="s">
        <v>12</v>
      </c>
      <c r="E1747" s="1" t="s">
        <v>19</v>
      </c>
      <c r="F1747" s="1" t="s">
        <v>36</v>
      </c>
      <c r="G1747" s="1" t="s">
        <v>21</v>
      </c>
      <c r="H1747">
        <v>1213903</v>
      </c>
      <c r="I1747">
        <v>313955</v>
      </c>
      <c r="J1747">
        <v>54987</v>
      </c>
      <c r="K1747">
        <v>27784</v>
      </c>
      <c r="L1747">
        <f>bbdd_Social_Media_Trends[[#This Row],[Likes]]+bbdd_Social_Media_Trends[[#This Row],[Shares]]+bbdd_Social_Media_Trends[[#This Row],[Comments]]</f>
        <v>396726</v>
      </c>
      <c r="M1747">
        <f>bbdd_Social_Media_Trends[[#This Row],[Interactions]]/bbdd_Social_Media_Trends[[#This Row],[Views]]</f>
        <v>0.32681853492412494</v>
      </c>
      <c r="N1747" s="1" t="s">
        <v>22</v>
      </c>
      <c r="O1747" s="4">
        <f t="shared" si="27"/>
        <v>0</v>
      </c>
    </row>
    <row r="1748" spans="1:15" hidden="1">
      <c r="A1748" s="1" t="s">
        <v>1788</v>
      </c>
      <c r="B1748" s="2">
        <v>45254</v>
      </c>
      <c r="C1748" s="13" t="str">
        <f>TEXT(bbdd_Social_Media_Trends[[#This Row],[Post_Date]],"aaaa-mm")</f>
        <v>2023-11</v>
      </c>
      <c r="D1748" s="1" t="s">
        <v>24</v>
      </c>
      <c r="E1748" s="1" t="s">
        <v>19</v>
      </c>
      <c r="F1748" s="1" t="s">
        <v>32</v>
      </c>
      <c r="G1748" s="1" t="s">
        <v>50</v>
      </c>
      <c r="H1748">
        <v>2121520</v>
      </c>
      <c r="I1748">
        <v>204206</v>
      </c>
      <c r="J1748">
        <v>17380</v>
      </c>
      <c r="K1748">
        <v>21689</v>
      </c>
      <c r="L1748">
        <f>bbdd_Social_Media_Trends[[#This Row],[Likes]]+bbdd_Social_Media_Trends[[#This Row],[Shares]]+bbdd_Social_Media_Trends[[#This Row],[Comments]]</f>
        <v>243275</v>
      </c>
      <c r="M1748">
        <f>bbdd_Social_Media_Trends[[#This Row],[Interactions]]/bbdd_Social_Media_Trends[[#This Row],[Views]]</f>
        <v>0.11467014216222331</v>
      </c>
      <c r="N1748" s="1" t="s">
        <v>29</v>
      </c>
      <c r="O1748" s="4">
        <f t="shared" si="27"/>
        <v>0</v>
      </c>
    </row>
    <row r="1749" spans="1:15" hidden="1">
      <c r="A1749" s="1" t="s">
        <v>1789</v>
      </c>
      <c r="B1749" s="2">
        <v>44584</v>
      </c>
      <c r="C1749" s="13" t="str">
        <f>TEXT(bbdd_Social_Media_Trends[[#This Row],[Post_Date]],"aaaa-mm")</f>
        <v>2022-01</v>
      </c>
      <c r="D1749" s="1" t="s">
        <v>24</v>
      </c>
      <c r="E1749" s="1" t="s">
        <v>39</v>
      </c>
      <c r="F1749" s="1" t="s">
        <v>14</v>
      </c>
      <c r="G1749" s="1" t="s">
        <v>37</v>
      </c>
      <c r="H1749">
        <v>4143188</v>
      </c>
      <c r="I1749">
        <v>47437</v>
      </c>
      <c r="J1749">
        <v>53378</v>
      </c>
      <c r="K1749">
        <v>21394</v>
      </c>
      <c r="L1749">
        <f>bbdd_Social_Media_Trends[[#This Row],[Likes]]+bbdd_Social_Media_Trends[[#This Row],[Shares]]+bbdd_Social_Media_Trends[[#This Row],[Comments]]</f>
        <v>122209</v>
      </c>
      <c r="M1749">
        <f>bbdd_Social_Media_Trends[[#This Row],[Interactions]]/bbdd_Social_Media_Trends[[#This Row],[Views]]</f>
        <v>2.9496368496915903E-2</v>
      </c>
      <c r="N1749" s="1" t="s">
        <v>16</v>
      </c>
      <c r="O1749" s="4">
        <f t="shared" si="27"/>
        <v>0</v>
      </c>
    </row>
    <row r="1750" spans="1:15">
      <c r="A1750" s="1" t="s">
        <v>1790</v>
      </c>
      <c r="B1750" s="2">
        <v>44735</v>
      </c>
      <c r="C1750" s="13" t="str">
        <f>TEXT(bbdd_Social_Media_Trends[[#This Row],[Post_Date]],"aaaa-mm")</f>
        <v>2022-06</v>
      </c>
      <c r="D1750" s="1" t="s">
        <v>27</v>
      </c>
      <c r="E1750" s="1" t="s">
        <v>57</v>
      </c>
      <c r="F1750" s="1" t="s">
        <v>41</v>
      </c>
      <c r="G1750" s="1" t="s">
        <v>44</v>
      </c>
      <c r="H1750">
        <v>502571</v>
      </c>
      <c r="I1750">
        <v>222460</v>
      </c>
      <c r="J1750">
        <v>43807</v>
      </c>
      <c r="K1750">
        <v>47455</v>
      </c>
      <c r="L1750">
        <f>bbdd_Social_Media_Trends[[#This Row],[Likes]]+bbdd_Social_Media_Trends[[#This Row],[Shares]]+bbdd_Social_Media_Trends[[#This Row],[Comments]]</f>
        <v>313722</v>
      </c>
      <c r="M1750">
        <f>bbdd_Social_Media_Trends[[#This Row],[Interactions]]/bbdd_Social_Media_Trends[[#This Row],[Views]]</f>
        <v>0.62423418780630002</v>
      </c>
      <c r="N1750" s="1" t="s">
        <v>16</v>
      </c>
      <c r="O1750" s="4">
        <f t="shared" si="27"/>
        <v>0</v>
      </c>
    </row>
    <row r="1751" spans="1:15">
      <c r="A1751" s="1" t="s">
        <v>1791</v>
      </c>
      <c r="B1751" s="2">
        <v>45177</v>
      </c>
      <c r="C1751" s="13" t="str">
        <f>TEXT(bbdd_Social_Media_Trends[[#This Row],[Post_Date]],"aaaa-mm")</f>
        <v>2023-09</v>
      </c>
      <c r="D1751" s="1" t="s">
        <v>27</v>
      </c>
      <c r="E1751" s="1" t="s">
        <v>59</v>
      </c>
      <c r="F1751" s="1" t="s">
        <v>41</v>
      </c>
      <c r="G1751" s="1" t="s">
        <v>44</v>
      </c>
      <c r="H1751">
        <v>3301819</v>
      </c>
      <c r="I1751">
        <v>219535</v>
      </c>
      <c r="J1751">
        <v>69694</v>
      </c>
      <c r="K1751">
        <v>1274</v>
      </c>
      <c r="L1751">
        <f>bbdd_Social_Media_Trends[[#This Row],[Likes]]+bbdd_Social_Media_Trends[[#This Row],[Shares]]+bbdd_Social_Media_Trends[[#This Row],[Comments]]</f>
        <v>290503</v>
      </c>
      <c r="M1751">
        <f>bbdd_Social_Media_Trends[[#This Row],[Interactions]]/bbdd_Social_Media_Trends[[#This Row],[Views]]</f>
        <v>8.7982714982256752E-2</v>
      </c>
      <c r="N1751" s="1" t="s">
        <v>29</v>
      </c>
      <c r="O1751" s="4">
        <f t="shared" si="27"/>
        <v>0</v>
      </c>
    </row>
    <row r="1752" spans="1:15" hidden="1">
      <c r="A1752" s="1" t="s">
        <v>1792</v>
      </c>
      <c r="B1752" s="2">
        <v>44639</v>
      </c>
      <c r="C1752" s="13" t="str">
        <f>TEXT(bbdd_Social_Media_Trends[[#This Row],[Post_Date]],"aaaa-mm")</f>
        <v>2022-03</v>
      </c>
      <c r="D1752" s="1" t="s">
        <v>12</v>
      </c>
      <c r="E1752" s="1" t="s">
        <v>13</v>
      </c>
      <c r="F1752" s="1" t="s">
        <v>41</v>
      </c>
      <c r="G1752" s="1" t="s">
        <v>15</v>
      </c>
      <c r="H1752">
        <v>153188</v>
      </c>
      <c r="I1752">
        <v>185171</v>
      </c>
      <c r="J1752">
        <v>99287</v>
      </c>
      <c r="K1752">
        <v>27548</v>
      </c>
      <c r="L1752">
        <f>bbdd_Social_Media_Trends[[#This Row],[Likes]]+bbdd_Social_Media_Trends[[#This Row],[Shares]]+bbdd_Social_Media_Trends[[#This Row],[Comments]]</f>
        <v>312006</v>
      </c>
      <c r="M1752">
        <f>bbdd_Social_Media_Trends[[#This Row],[Interactions]]/bbdd_Social_Media_Trends[[#This Row],[Views]]</f>
        <v>2.036752226022926</v>
      </c>
      <c r="N1752" s="1" t="s">
        <v>22</v>
      </c>
      <c r="O1752" s="4">
        <f t="shared" si="27"/>
        <v>0</v>
      </c>
    </row>
    <row r="1753" spans="1:15" hidden="1">
      <c r="A1753" s="1" t="s">
        <v>1793</v>
      </c>
      <c r="B1753" s="2">
        <v>45224</v>
      </c>
      <c r="C1753" s="13" t="str">
        <f>TEXT(bbdd_Social_Media_Trends[[#This Row],[Post_Date]],"aaaa-mm")</f>
        <v>2023-10</v>
      </c>
      <c r="D1753" s="1" t="s">
        <v>24</v>
      </c>
      <c r="E1753" s="1" t="s">
        <v>57</v>
      </c>
      <c r="F1753" s="1" t="s">
        <v>14</v>
      </c>
      <c r="G1753" s="1" t="s">
        <v>50</v>
      </c>
      <c r="H1753">
        <v>4070958</v>
      </c>
      <c r="I1753">
        <v>301070</v>
      </c>
      <c r="J1753">
        <v>66175</v>
      </c>
      <c r="K1753">
        <v>32605</v>
      </c>
      <c r="L1753">
        <f>bbdd_Social_Media_Trends[[#This Row],[Likes]]+bbdd_Social_Media_Trends[[#This Row],[Shares]]+bbdd_Social_Media_Trends[[#This Row],[Comments]]</f>
        <v>399850</v>
      </c>
      <c r="M1753">
        <f>bbdd_Social_Media_Trends[[#This Row],[Interactions]]/bbdd_Social_Media_Trends[[#This Row],[Views]]</f>
        <v>9.8220124108379409E-2</v>
      </c>
      <c r="N1753" s="1" t="s">
        <v>22</v>
      </c>
      <c r="O1753" s="4">
        <f t="shared" si="27"/>
        <v>0</v>
      </c>
    </row>
    <row r="1754" spans="1:15">
      <c r="A1754" s="1" t="s">
        <v>1794</v>
      </c>
      <c r="B1754" s="2">
        <v>44832</v>
      </c>
      <c r="C1754" s="13" t="str">
        <f>TEXT(bbdd_Social_Media_Trends[[#This Row],[Post_Date]],"aaaa-mm")</f>
        <v>2022-09</v>
      </c>
      <c r="D1754" s="1" t="s">
        <v>27</v>
      </c>
      <c r="E1754" s="1" t="s">
        <v>13</v>
      </c>
      <c r="F1754" s="1" t="s">
        <v>36</v>
      </c>
      <c r="G1754" s="1" t="s">
        <v>25</v>
      </c>
      <c r="H1754">
        <v>248786</v>
      </c>
      <c r="I1754">
        <v>265311</v>
      </c>
      <c r="J1754">
        <v>3531</v>
      </c>
      <c r="K1754">
        <v>23777</v>
      </c>
      <c r="L1754">
        <f>bbdd_Social_Media_Trends[[#This Row],[Likes]]+bbdd_Social_Media_Trends[[#This Row],[Shares]]+bbdd_Social_Media_Trends[[#This Row],[Comments]]</f>
        <v>292619</v>
      </c>
      <c r="M1754">
        <f>bbdd_Social_Media_Trends[[#This Row],[Interactions]]/bbdd_Social_Media_Trends[[#This Row],[Views]]</f>
        <v>1.1761875668244999</v>
      </c>
      <c r="N1754" s="1" t="s">
        <v>16</v>
      </c>
      <c r="O1754" s="4">
        <f t="shared" si="27"/>
        <v>0</v>
      </c>
    </row>
    <row r="1755" spans="1:15" hidden="1">
      <c r="A1755" s="1" t="s">
        <v>1795</v>
      </c>
      <c r="B1755" s="2">
        <v>44945</v>
      </c>
      <c r="C1755" s="13" t="str">
        <f>TEXT(bbdd_Social_Media_Trends[[#This Row],[Post_Date]],"aaaa-mm")</f>
        <v>2023-01</v>
      </c>
      <c r="D1755" s="1" t="s">
        <v>18</v>
      </c>
      <c r="E1755" s="1" t="s">
        <v>13</v>
      </c>
      <c r="F1755" s="1" t="s">
        <v>14</v>
      </c>
      <c r="G1755" s="1" t="s">
        <v>60</v>
      </c>
      <c r="H1755">
        <v>1984433</v>
      </c>
      <c r="I1755">
        <v>210428</v>
      </c>
      <c r="J1755">
        <v>28342</v>
      </c>
      <c r="K1755">
        <v>5355</v>
      </c>
      <c r="L1755">
        <f>bbdd_Social_Media_Trends[[#This Row],[Likes]]+bbdd_Social_Media_Trends[[#This Row],[Shares]]+bbdd_Social_Media_Trends[[#This Row],[Comments]]</f>
        <v>244125</v>
      </c>
      <c r="M1755">
        <f>bbdd_Social_Media_Trends[[#This Row],[Interactions]]/bbdd_Social_Media_Trends[[#This Row],[Views]]</f>
        <v>0.12302002637529208</v>
      </c>
      <c r="N1755" s="1" t="s">
        <v>22</v>
      </c>
      <c r="O1755" s="4">
        <f t="shared" si="27"/>
        <v>0</v>
      </c>
    </row>
    <row r="1756" spans="1:15">
      <c r="A1756" s="1" t="s">
        <v>1796</v>
      </c>
      <c r="B1756" s="2">
        <v>45091</v>
      </c>
      <c r="C1756" s="13" t="str">
        <f>TEXT(bbdd_Social_Media_Trends[[#This Row],[Post_Date]],"aaaa-mm")</f>
        <v>2023-06</v>
      </c>
      <c r="D1756" s="1" t="s">
        <v>27</v>
      </c>
      <c r="E1756" s="1" t="s">
        <v>35</v>
      </c>
      <c r="F1756" s="1" t="s">
        <v>20</v>
      </c>
      <c r="G1756" s="1" t="s">
        <v>44</v>
      </c>
      <c r="H1756">
        <v>3640508</v>
      </c>
      <c r="I1756">
        <v>370123</v>
      </c>
      <c r="J1756">
        <v>1262</v>
      </c>
      <c r="K1756">
        <v>2622</v>
      </c>
      <c r="L1756">
        <f>bbdd_Social_Media_Trends[[#This Row],[Likes]]+bbdd_Social_Media_Trends[[#This Row],[Shares]]+bbdd_Social_Media_Trends[[#This Row],[Comments]]</f>
        <v>374007</v>
      </c>
      <c r="M1756">
        <f>bbdd_Social_Media_Trends[[#This Row],[Interactions]]/bbdd_Social_Media_Trends[[#This Row],[Views]]</f>
        <v>0.10273483810501172</v>
      </c>
      <c r="N1756" s="1" t="s">
        <v>29</v>
      </c>
      <c r="O1756" s="4">
        <f t="shared" si="27"/>
        <v>0</v>
      </c>
    </row>
    <row r="1757" spans="1:15">
      <c r="A1757" s="1" t="s">
        <v>1797</v>
      </c>
      <c r="B1757" s="2">
        <v>44562</v>
      </c>
      <c r="C1757" s="13" t="str">
        <f>TEXT(bbdd_Social_Media_Trends[[#This Row],[Post_Date]],"aaaa-mm")</f>
        <v>2022-01</v>
      </c>
      <c r="D1757" s="1" t="s">
        <v>27</v>
      </c>
      <c r="E1757" s="1" t="s">
        <v>52</v>
      </c>
      <c r="F1757" s="1" t="s">
        <v>41</v>
      </c>
      <c r="G1757" s="1" t="s">
        <v>60</v>
      </c>
      <c r="H1757">
        <v>3150317</v>
      </c>
      <c r="I1757">
        <v>265173</v>
      </c>
      <c r="J1757">
        <v>11352</v>
      </c>
      <c r="K1757">
        <v>30489</v>
      </c>
      <c r="L1757">
        <f>bbdd_Social_Media_Trends[[#This Row],[Likes]]+bbdd_Social_Media_Trends[[#This Row],[Shares]]+bbdd_Social_Media_Trends[[#This Row],[Comments]]</f>
        <v>307014</v>
      </c>
      <c r="M1757">
        <f>bbdd_Social_Media_Trends[[#This Row],[Interactions]]/bbdd_Social_Media_Trends[[#This Row],[Views]]</f>
        <v>9.7454954533146981E-2</v>
      </c>
      <c r="N1757" s="1" t="s">
        <v>29</v>
      </c>
      <c r="O1757" s="4">
        <f t="shared" si="27"/>
        <v>0</v>
      </c>
    </row>
    <row r="1758" spans="1:15" hidden="1">
      <c r="A1758" s="1" t="s">
        <v>1798</v>
      </c>
      <c r="B1758" s="2">
        <v>44727</v>
      </c>
      <c r="C1758" s="13" t="str">
        <f>TEXT(bbdd_Social_Media_Trends[[#This Row],[Post_Date]],"aaaa-mm")</f>
        <v>2022-06</v>
      </c>
      <c r="D1758" s="1" t="s">
        <v>12</v>
      </c>
      <c r="E1758" s="1" t="s">
        <v>13</v>
      </c>
      <c r="F1758" s="1" t="s">
        <v>32</v>
      </c>
      <c r="G1758" s="1" t="s">
        <v>37</v>
      </c>
      <c r="H1758">
        <v>3678968</v>
      </c>
      <c r="I1758">
        <v>65840</v>
      </c>
      <c r="J1758">
        <v>37210</v>
      </c>
      <c r="K1758">
        <v>5897</v>
      </c>
      <c r="L1758">
        <f>bbdd_Social_Media_Trends[[#This Row],[Likes]]+bbdd_Social_Media_Trends[[#This Row],[Shares]]+bbdd_Social_Media_Trends[[#This Row],[Comments]]</f>
        <v>108947</v>
      </c>
      <c r="M1758">
        <f>bbdd_Social_Media_Trends[[#This Row],[Interactions]]/bbdd_Social_Media_Trends[[#This Row],[Views]]</f>
        <v>2.9613467689852156E-2</v>
      </c>
      <c r="N1758" s="1" t="s">
        <v>16</v>
      </c>
      <c r="O1758" s="4">
        <f t="shared" si="27"/>
        <v>0</v>
      </c>
    </row>
    <row r="1759" spans="1:15" hidden="1">
      <c r="A1759" s="1" t="s">
        <v>1799</v>
      </c>
      <c r="B1759" s="2">
        <v>45025</v>
      </c>
      <c r="C1759" s="13" t="str">
        <f>TEXT(bbdd_Social_Media_Trends[[#This Row],[Post_Date]],"aaaa-mm")</f>
        <v>2023-04</v>
      </c>
      <c r="D1759" s="1" t="s">
        <v>24</v>
      </c>
      <c r="E1759" s="1" t="s">
        <v>39</v>
      </c>
      <c r="F1759" s="1" t="s">
        <v>20</v>
      </c>
      <c r="G1759" s="1" t="s">
        <v>50</v>
      </c>
      <c r="H1759">
        <v>2872626</v>
      </c>
      <c r="I1759">
        <v>288603</v>
      </c>
      <c r="J1759">
        <v>83247</v>
      </c>
      <c r="K1759">
        <v>9082</v>
      </c>
      <c r="L1759">
        <f>bbdd_Social_Media_Trends[[#This Row],[Likes]]+bbdd_Social_Media_Trends[[#This Row],[Shares]]+bbdd_Social_Media_Trends[[#This Row],[Comments]]</f>
        <v>380932</v>
      </c>
      <c r="M1759">
        <f>bbdd_Social_Media_Trends[[#This Row],[Interactions]]/bbdd_Social_Media_Trends[[#This Row],[Views]]</f>
        <v>0.13260758622946392</v>
      </c>
      <c r="N1759" s="1" t="s">
        <v>22</v>
      </c>
      <c r="O1759" s="4">
        <f t="shared" si="27"/>
        <v>0</v>
      </c>
    </row>
    <row r="1760" spans="1:15">
      <c r="A1760" s="1" t="s">
        <v>1800</v>
      </c>
      <c r="B1760" s="2">
        <v>44825</v>
      </c>
      <c r="C1760" s="13" t="str">
        <f>TEXT(bbdd_Social_Media_Trends[[#This Row],[Post_Date]],"aaaa-mm")</f>
        <v>2022-09</v>
      </c>
      <c r="D1760" s="1" t="s">
        <v>27</v>
      </c>
      <c r="E1760" s="1" t="s">
        <v>59</v>
      </c>
      <c r="F1760" s="1" t="s">
        <v>36</v>
      </c>
      <c r="G1760" s="1" t="s">
        <v>21</v>
      </c>
      <c r="H1760">
        <v>1136605</v>
      </c>
      <c r="I1760">
        <v>225684</v>
      </c>
      <c r="J1760">
        <v>16605</v>
      </c>
      <c r="K1760">
        <v>46318</v>
      </c>
      <c r="L1760">
        <f>bbdd_Social_Media_Trends[[#This Row],[Likes]]+bbdd_Social_Media_Trends[[#This Row],[Shares]]+bbdd_Social_Media_Trends[[#This Row],[Comments]]</f>
        <v>288607</v>
      </c>
      <c r="M1760">
        <f>bbdd_Social_Media_Trends[[#This Row],[Interactions]]/bbdd_Social_Media_Trends[[#This Row],[Views]]</f>
        <v>0.25392022734371217</v>
      </c>
      <c r="N1760" s="1" t="s">
        <v>29</v>
      </c>
      <c r="O1760" s="4">
        <f t="shared" si="27"/>
        <v>0</v>
      </c>
    </row>
    <row r="1761" spans="1:15" hidden="1">
      <c r="A1761" s="1" t="s">
        <v>1801</v>
      </c>
      <c r="B1761" s="2">
        <v>45253</v>
      </c>
      <c r="C1761" s="13" t="str">
        <f>TEXT(bbdd_Social_Media_Trends[[#This Row],[Post_Date]],"aaaa-mm")</f>
        <v>2023-11</v>
      </c>
      <c r="D1761" s="1" t="s">
        <v>24</v>
      </c>
      <c r="E1761" s="1" t="s">
        <v>35</v>
      </c>
      <c r="F1761" s="1" t="s">
        <v>36</v>
      </c>
      <c r="G1761" s="1" t="s">
        <v>21</v>
      </c>
      <c r="H1761">
        <v>3683380</v>
      </c>
      <c r="I1761">
        <v>60476</v>
      </c>
      <c r="J1761">
        <v>10992</v>
      </c>
      <c r="K1761">
        <v>43278</v>
      </c>
      <c r="L1761">
        <f>bbdd_Social_Media_Trends[[#This Row],[Likes]]+bbdd_Social_Media_Trends[[#This Row],[Shares]]+bbdd_Social_Media_Trends[[#This Row],[Comments]]</f>
        <v>114746</v>
      </c>
      <c r="M1761">
        <f>bbdd_Social_Media_Trends[[#This Row],[Interactions]]/bbdd_Social_Media_Trends[[#This Row],[Views]]</f>
        <v>3.1152365490391978E-2</v>
      </c>
      <c r="N1761" s="1" t="s">
        <v>16</v>
      </c>
      <c r="O1761" s="4">
        <f t="shared" si="27"/>
        <v>0</v>
      </c>
    </row>
    <row r="1762" spans="1:15" hidden="1">
      <c r="A1762" s="1" t="s">
        <v>1802</v>
      </c>
      <c r="B1762" s="2">
        <v>45113</v>
      </c>
      <c r="C1762" s="13" t="str">
        <f>TEXT(bbdd_Social_Media_Trends[[#This Row],[Post_Date]],"aaaa-mm")</f>
        <v>2023-07</v>
      </c>
      <c r="D1762" s="1" t="s">
        <v>12</v>
      </c>
      <c r="E1762" s="1" t="s">
        <v>35</v>
      </c>
      <c r="F1762" s="1" t="s">
        <v>32</v>
      </c>
      <c r="G1762" s="1" t="s">
        <v>44</v>
      </c>
      <c r="H1762">
        <v>4554044</v>
      </c>
      <c r="I1762">
        <v>144825</v>
      </c>
      <c r="J1762">
        <v>45930</v>
      </c>
      <c r="K1762">
        <v>8774</v>
      </c>
      <c r="L1762">
        <f>bbdd_Social_Media_Trends[[#This Row],[Likes]]+bbdd_Social_Media_Trends[[#This Row],[Shares]]+bbdd_Social_Media_Trends[[#This Row],[Comments]]</f>
        <v>199529</v>
      </c>
      <c r="M1762">
        <f>bbdd_Social_Media_Trends[[#This Row],[Interactions]]/bbdd_Social_Media_Trends[[#This Row],[Views]]</f>
        <v>4.3813586342160947E-2</v>
      </c>
      <c r="N1762" s="1" t="s">
        <v>29</v>
      </c>
      <c r="O1762" s="4">
        <f t="shared" si="27"/>
        <v>0</v>
      </c>
    </row>
    <row r="1763" spans="1:15">
      <c r="A1763" s="1" t="s">
        <v>1803</v>
      </c>
      <c r="B1763" s="2">
        <v>44998</v>
      </c>
      <c r="C1763" s="13" t="str">
        <f>TEXT(bbdd_Social_Media_Trends[[#This Row],[Post_Date]],"aaaa-mm")</f>
        <v>2023-03</v>
      </c>
      <c r="D1763" s="1" t="s">
        <v>27</v>
      </c>
      <c r="E1763" s="1" t="s">
        <v>52</v>
      </c>
      <c r="F1763" s="1" t="s">
        <v>41</v>
      </c>
      <c r="G1763" s="1" t="s">
        <v>15</v>
      </c>
      <c r="H1763">
        <v>2328409</v>
      </c>
      <c r="I1763">
        <v>278174</v>
      </c>
      <c r="J1763">
        <v>1846</v>
      </c>
      <c r="K1763">
        <v>648</v>
      </c>
      <c r="L1763">
        <f>bbdd_Social_Media_Trends[[#This Row],[Likes]]+bbdd_Social_Media_Trends[[#This Row],[Shares]]+bbdd_Social_Media_Trends[[#This Row],[Comments]]</f>
        <v>280668</v>
      </c>
      <c r="M1763">
        <f>bbdd_Social_Media_Trends[[#This Row],[Interactions]]/bbdd_Social_Media_Trends[[#This Row],[Views]]</f>
        <v>0.12054067820559017</v>
      </c>
      <c r="N1763" s="1" t="s">
        <v>29</v>
      </c>
      <c r="O1763" s="4">
        <f t="shared" si="27"/>
        <v>0</v>
      </c>
    </row>
    <row r="1764" spans="1:15">
      <c r="A1764" s="1" t="s">
        <v>1804</v>
      </c>
      <c r="B1764" s="2">
        <v>45047</v>
      </c>
      <c r="C1764" s="13" t="str">
        <f>TEXT(bbdd_Social_Media_Trends[[#This Row],[Post_Date]],"aaaa-mm")</f>
        <v>2023-05</v>
      </c>
      <c r="D1764" s="1" t="s">
        <v>27</v>
      </c>
      <c r="E1764" s="1" t="s">
        <v>35</v>
      </c>
      <c r="F1764" s="1" t="s">
        <v>14</v>
      </c>
      <c r="G1764" s="1" t="s">
        <v>50</v>
      </c>
      <c r="H1764">
        <v>2790322</v>
      </c>
      <c r="I1764">
        <v>179192</v>
      </c>
      <c r="J1764">
        <v>68128</v>
      </c>
      <c r="K1764">
        <v>12943</v>
      </c>
      <c r="L1764">
        <f>bbdd_Social_Media_Trends[[#This Row],[Likes]]+bbdd_Social_Media_Trends[[#This Row],[Shares]]+bbdd_Social_Media_Trends[[#This Row],[Comments]]</f>
        <v>260263</v>
      </c>
      <c r="M1764">
        <f>bbdd_Social_Media_Trends[[#This Row],[Interactions]]/bbdd_Social_Media_Trends[[#This Row],[Views]]</f>
        <v>9.3273464496212266E-2</v>
      </c>
      <c r="N1764" s="1" t="s">
        <v>16</v>
      </c>
      <c r="O1764" s="4">
        <f t="shared" si="27"/>
        <v>0</v>
      </c>
    </row>
    <row r="1765" spans="1:15">
      <c r="A1765" s="1" t="s">
        <v>1805</v>
      </c>
      <c r="B1765" s="2">
        <v>44758</v>
      </c>
      <c r="C1765" s="13" t="str">
        <f>TEXT(bbdd_Social_Media_Trends[[#This Row],[Post_Date]],"aaaa-mm")</f>
        <v>2022-07</v>
      </c>
      <c r="D1765" s="1" t="s">
        <v>27</v>
      </c>
      <c r="E1765" s="1" t="s">
        <v>49</v>
      </c>
      <c r="F1765" s="1" t="s">
        <v>14</v>
      </c>
      <c r="G1765" s="1" t="s">
        <v>15</v>
      </c>
      <c r="H1765">
        <v>2322882</v>
      </c>
      <c r="I1765">
        <v>29085</v>
      </c>
      <c r="J1765">
        <v>62256</v>
      </c>
      <c r="K1765">
        <v>39359</v>
      </c>
      <c r="L1765">
        <f>bbdd_Social_Media_Trends[[#This Row],[Likes]]+bbdd_Social_Media_Trends[[#This Row],[Shares]]+bbdd_Social_Media_Trends[[#This Row],[Comments]]</f>
        <v>130700</v>
      </c>
      <c r="M1765">
        <f>bbdd_Social_Media_Trends[[#This Row],[Interactions]]/bbdd_Social_Media_Trends[[#This Row],[Views]]</f>
        <v>5.6266310557316297E-2</v>
      </c>
      <c r="N1765" s="1" t="s">
        <v>29</v>
      </c>
      <c r="O1765" s="4">
        <f t="shared" si="27"/>
        <v>0</v>
      </c>
    </row>
    <row r="1766" spans="1:15" hidden="1">
      <c r="A1766" s="1" t="s">
        <v>1806</v>
      </c>
      <c r="B1766" s="2">
        <v>44900</v>
      </c>
      <c r="C1766" s="13" t="str">
        <f>TEXT(bbdd_Social_Media_Trends[[#This Row],[Post_Date]],"aaaa-mm")</f>
        <v>2022-12</v>
      </c>
      <c r="D1766" s="1" t="s">
        <v>12</v>
      </c>
      <c r="E1766" s="1" t="s">
        <v>31</v>
      </c>
      <c r="F1766" s="1" t="s">
        <v>32</v>
      </c>
      <c r="G1766" s="1" t="s">
        <v>28</v>
      </c>
      <c r="H1766">
        <v>3833488</v>
      </c>
      <c r="I1766">
        <v>410851</v>
      </c>
      <c r="J1766">
        <v>36575</v>
      </c>
      <c r="K1766">
        <v>18180</v>
      </c>
      <c r="L1766">
        <f>bbdd_Social_Media_Trends[[#This Row],[Likes]]+bbdd_Social_Media_Trends[[#This Row],[Shares]]+bbdd_Social_Media_Trends[[#This Row],[Comments]]</f>
        <v>465606</v>
      </c>
      <c r="M1766">
        <f>bbdd_Social_Media_Trends[[#This Row],[Interactions]]/bbdd_Social_Media_Trends[[#This Row],[Views]]</f>
        <v>0.12145753423514043</v>
      </c>
      <c r="N1766" s="1" t="s">
        <v>16</v>
      </c>
      <c r="O1766" s="4">
        <f t="shared" si="27"/>
        <v>0</v>
      </c>
    </row>
    <row r="1767" spans="1:15" hidden="1">
      <c r="A1767" s="1" t="s">
        <v>1807</v>
      </c>
      <c r="B1767" s="2">
        <v>45252</v>
      </c>
      <c r="C1767" s="13" t="str">
        <f>TEXT(bbdd_Social_Media_Trends[[#This Row],[Post_Date]],"aaaa-mm")</f>
        <v>2023-11</v>
      </c>
      <c r="D1767" s="1" t="s">
        <v>18</v>
      </c>
      <c r="E1767" s="1" t="s">
        <v>13</v>
      </c>
      <c r="F1767" s="1" t="s">
        <v>41</v>
      </c>
      <c r="G1767" s="1" t="s">
        <v>44</v>
      </c>
      <c r="H1767">
        <v>1876071</v>
      </c>
      <c r="I1767">
        <v>259700</v>
      </c>
      <c r="J1767">
        <v>34498</v>
      </c>
      <c r="K1767">
        <v>9001</v>
      </c>
      <c r="L1767">
        <f>bbdd_Social_Media_Trends[[#This Row],[Likes]]+bbdd_Social_Media_Trends[[#This Row],[Shares]]+bbdd_Social_Media_Trends[[#This Row],[Comments]]</f>
        <v>303199</v>
      </c>
      <c r="M1767">
        <f>bbdd_Social_Media_Trends[[#This Row],[Interactions]]/bbdd_Social_Media_Trends[[#This Row],[Views]]</f>
        <v>0.16161381951962372</v>
      </c>
      <c r="N1767" s="1" t="s">
        <v>16</v>
      </c>
      <c r="O1767" s="4">
        <f t="shared" si="27"/>
        <v>0</v>
      </c>
    </row>
    <row r="1768" spans="1:15" hidden="1">
      <c r="A1768" s="1" t="s">
        <v>1808</v>
      </c>
      <c r="B1768" s="2">
        <v>45111</v>
      </c>
      <c r="C1768" s="13" t="str">
        <f>TEXT(bbdd_Social_Media_Trends[[#This Row],[Post_Date]],"aaaa-mm")</f>
        <v>2023-07</v>
      </c>
      <c r="D1768" s="1" t="s">
        <v>24</v>
      </c>
      <c r="E1768" s="1" t="s">
        <v>13</v>
      </c>
      <c r="F1768" s="1" t="s">
        <v>32</v>
      </c>
      <c r="G1768" s="1" t="s">
        <v>60</v>
      </c>
      <c r="H1768">
        <v>1712244</v>
      </c>
      <c r="I1768">
        <v>62154</v>
      </c>
      <c r="J1768">
        <v>17276</v>
      </c>
      <c r="K1768">
        <v>37377</v>
      </c>
      <c r="L1768">
        <f>bbdd_Social_Media_Trends[[#This Row],[Likes]]+bbdd_Social_Media_Trends[[#This Row],[Shares]]+bbdd_Social_Media_Trends[[#This Row],[Comments]]</f>
        <v>116807</v>
      </c>
      <c r="M1768">
        <f>bbdd_Social_Media_Trends[[#This Row],[Interactions]]/bbdd_Social_Media_Trends[[#This Row],[Views]]</f>
        <v>6.8218665096796957E-2</v>
      </c>
      <c r="N1768" s="1" t="s">
        <v>29</v>
      </c>
      <c r="O1768" s="4">
        <f t="shared" si="27"/>
        <v>0</v>
      </c>
    </row>
    <row r="1769" spans="1:15" hidden="1">
      <c r="A1769" s="1" t="s">
        <v>1809</v>
      </c>
      <c r="B1769" s="2">
        <v>45135</v>
      </c>
      <c r="C1769" s="13" t="str">
        <f>TEXT(bbdd_Social_Media_Trends[[#This Row],[Post_Date]],"aaaa-mm")</f>
        <v>2023-07</v>
      </c>
      <c r="D1769" s="1" t="s">
        <v>12</v>
      </c>
      <c r="E1769" s="1" t="s">
        <v>39</v>
      </c>
      <c r="F1769" s="1" t="s">
        <v>47</v>
      </c>
      <c r="G1769" s="1" t="s">
        <v>21</v>
      </c>
      <c r="H1769">
        <v>2139923</v>
      </c>
      <c r="I1769">
        <v>287553</v>
      </c>
      <c r="J1769">
        <v>50271</v>
      </c>
      <c r="K1769">
        <v>26407</v>
      </c>
      <c r="L1769">
        <f>bbdd_Social_Media_Trends[[#This Row],[Likes]]+bbdd_Social_Media_Trends[[#This Row],[Shares]]+bbdd_Social_Media_Trends[[#This Row],[Comments]]</f>
        <v>364231</v>
      </c>
      <c r="M1769">
        <f>bbdd_Social_Media_Trends[[#This Row],[Interactions]]/bbdd_Social_Media_Trends[[#This Row],[Views]]</f>
        <v>0.17020752615865151</v>
      </c>
      <c r="N1769" s="1" t="s">
        <v>29</v>
      </c>
      <c r="O1769" s="4">
        <f t="shared" si="27"/>
        <v>0</v>
      </c>
    </row>
    <row r="1770" spans="1:15" hidden="1">
      <c r="A1770" s="1" t="s">
        <v>1810</v>
      </c>
      <c r="B1770" s="2">
        <v>45076</v>
      </c>
      <c r="C1770" s="13" t="str">
        <f>TEXT(bbdd_Social_Media_Trends[[#This Row],[Post_Date]],"aaaa-mm")</f>
        <v>2023-05</v>
      </c>
      <c r="D1770" s="1" t="s">
        <v>18</v>
      </c>
      <c r="E1770" s="1" t="s">
        <v>13</v>
      </c>
      <c r="F1770" s="1" t="s">
        <v>36</v>
      </c>
      <c r="G1770" s="1" t="s">
        <v>44</v>
      </c>
      <c r="H1770">
        <v>3656215</v>
      </c>
      <c r="I1770">
        <v>348583</v>
      </c>
      <c r="J1770">
        <v>16646</v>
      </c>
      <c r="K1770">
        <v>48049</v>
      </c>
      <c r="L1770">
        <f>bbdd_Social_Media_Trends[[#This Row],[Likes]]+bbdd_Social_Media_Trends[[#This Row],[Shares]]+bbdd_Social_Media_Trends[[#This Row],[Comments]]</f>
        <v>413278</v>
      </c>
      <c r="M1770">
        <f>bbdd_Social_Media_Trends[[#This Row],[Interactions]]/bbdd_Social_Media_Trends[[#This Row],[Views]]</f>
        <v>0.11303438118381988</v>
      </c>
      <c r="N1770" s="1" t="s">
        <v>16</v>
      </c>
      <c r="O1770" s="4">
        <f t="shared" si="27"/>
        <v>0</v>
      </c>
    </row>
    <row r="1771" spans="1:15" hidden="1">
      <c r="A1771" s="1" t="s">
        <v>1811</v>
      </c>
      <c r="B1771" s="2">
        <v>44719</v>
      </c>
      <c r="C1771" s="13" t="str">
        <f>TEXT(bbdd_Social_Media_Trends[[#This Row],[Post_Date]],"aaaa-mm")</f>
        <v>2022-06</v>
      </c>
      <c r="D1771" s="1" t="s">
        <v>24</v>
      </c>
      <c r="E1771" s="1" t="s">
        <v>59</v>
      </c>
      <c r="F1771" s="1" t="s">
        <v>41</v>
      </c>
      <c r="G1771" s="1" t="s">
        <v>37</v>
      </c>
      <c r="H1771">
        <v>3241892</v>
      </c>
      <c r="I1771">
        <v>359553</v>
      </c>
      <c r="J1771">
        <v>36033</v>
      </c>
      <c r="K1771">
        <v>22903</v>
      </c>
      <c r="L1771">
        <f>bbdd_Social_Media_Trends[[#This Row],[Likes]]+bbdd_Social_Media_Trends[[#This Row],[Shares]]+bbdd_Social_Media_Trends[[#This Row],[Comments]]</f>
        <v>418489</v>
      </c>
      <c r="M1771">
        <f>bbdd_Social_Media_Trends[[#This Row],[Interactions]]/bbdd_Social_Media_Trends[[#This Row],[Views]]</f>
        <v>0.12908789065150844</v>
      </c>
      <c r="N1771" s="1" t="s">
        <v>16</v>
      </c>
      <c r="O1771" s="4">
        <f t="shared" si="27"/>
        <v>0</v>
      </c>
    </row>
    <row r="1772" spans="1:15">
      <c r="A1772" s="1" t="s">
        <v>1812</v>
      </c>
      <c r="B1772" s="2">
        <v>44701</v>
      </c>
      <c r="C1772" s="13" t="str">
        <f>TEXT(bbdd_Social_Media_Trends[[#This Row],[Post_Date]],"aaaa-mm")</f>
        <v>2022-05</v>
      </c>
      <c r="D1772" s="1" t="s">
        <v>27</v>
      </c>
      <c r="E1772" s="1" t="s">
        <v>19</v>
      </c>
      <c r="F1772" s="1" t="s">
        <v>47</v>
      </c>
      <c r="G1772" s="1" t="s">
        <v>15</v>
      </c>
      <c r="H1772">
        <v>4972204</v>
      </c>
      <c r="I1772">
        <v>70410</v>
      </c>
      <c r="J1772">
        <v>10979</v>
      </c>
      <c r="K1772">
        <v>34122</v>
      </c>
      <c r="L1772">
        <f>bbdd_Social_Media_Trends[[#This Row],[Likes]]+bbdd_Social_Media_Trends[[#This Row],[Shares]]+bbdd_Social_Media_Trends[[#This Row],[Comments]]</f>
        <v>115511</v>
      </c>
      <c r="M1772">
        <f>bbdd_Social_Media_Trends[[#This Row],[Interactions]]/bbdd_Social_Media_Trends[[#This Row],[Views]]</f>
        <v>2.323134770817931E-2</v>
      </c>
      <c r="N1772" s="1" t="s">
        <v>16</v>
      </c>
      <c r="O1772" s="4">
        <f t="shared" si="27"/>
        <v>0</v>
      </c>
    </row>
    <row r="1773" spans="1:15" hidden="1">
      <c r="A1773" s="1" t="s">
        <v>1813</v>
      </c>
      <c r="B1773" s="2">
        <v>44861</v>
      </c>
      <c r="C1773" s="13" t="str">
        <f>TEXT(bbdd_Social_Media_Trends[[#This Row],[Post_Date]],"aaaa-mm")</f>
        <v>2022-10</v>
      </c>
      <c r="D1773" s="1" t="s">
        <v>18</v>
      </c>
      <c r="E1773" s="1" t="s">
        <v>46</v>
      </c>
      <c r="F1773" s="1" t="s">
        <v>20</v>
      </c>
      <c r="G1773" s="1" t="s">
        <v>60</v>
      </c>
      <c r="H1773">
        <v>1750615</v>
      </c>
      <c r="I1773">
        <v>413287</v>
      </c>
      <c r="J1773">
        <v>91905</v>
      </c>
      <c r="K1773">
        <v>18325</v>
      </c>
      <c r="L1773">
        <f>bbdd_Social_Media_Trends[[#This Row],[Likes]]+bbdd_Social_Media_Trends[[#This Row],[Shares]]+bbdd_Social_Media_Trends[[#This Row],[Comments]]</f>
        <v>523517</v>
      </c>
      <c r="M1773">
        <f>bbdd_Social_Media_Trends[[#This Row],[Interactions]]/bbdd_Social_Media_Trends[[#This Row],[Views]]</f>
        <v>0.29904747760072886</v>
      </c>
      <c r="N1773" s="1" t="s">
        <v>29</v>
      </c>
      <c r="O1773" s="4">
        <f t="shared" si="27"/>
        <v>0</v>
      </c>
    </row>
    <row r="1774" spans="1:15" hidden="1">
      <c r="A1774" s="1" t="s">
        <v>1814</v>
      </c>
      <c r="B1774" s="2">
        <v>45205</v>
      </c>
      <c r="C1774" s="13" t="str">
        <f>TEXT(bbdd_Social_Media_Trends[[#This Row],[Post_Date]],"aaaa-mm")</f>
        <v>2023-10</v>
      </c>
      <c r="D1774" s="1" t="s">
        <v>24</v>
      </c>
      <c r="E1774" s="1" t="s">
        <v>35</v>
      </c>
      <c r="F1774" s="1" t="s">
        <v>41</v>
      </c>
      <c r="G1774" s="1" t="s">
        <v>44</v>
      </c>
      <c r="H1774">
        <v>1155502</v>
      </c>
      <c r="I1774">
        <v>421577</v>
      </c>
      <c r="J1774">
        <v>53062</v>
      </c>
      <c r="K1774">
        <v>23820</v>
      </c>
      <c r="L1774">
        <f>bbdd_Social_Media_Trends[[#This Row],[Likes]]+bbdd_Social_Media_Trends[[#This Row],[Shares]]+bbdd_Social_Media_Trends[[#This Row],[Comments]]</f>
        <v>498459</v>
      </c>
      <c r="M1774">
        <f>bbdd_Social_Media_Trends[[#This Row],[Interactions]]/bbdd_Social_Media_Trends[[#This Row],[Views]]</f>
        <v>0.43137874274557725</v>
      </c>
      <c r="N1774" s="1" t="s">
        <v>16</v>
      </c>
      <c r="O1774" s="4">
        <f t="shared" si="27"/>
        <v>0</v>
      </c>
    </row>
    <row r="1775" spans="1:15" hidden="1">
      <c r="A1775" s="1" t="s">
        <v>1815</v>
      </c>
      <c r="B1775" s="2">
        <v>45127</v>
      </c>
      <c r="C1775" s="13" t="str">
        <f>TEXT(bbdd_Social_Media_Trends[[#This Row],[Post_Date]],"aaaa-mm")</f>
        <v>2023-07</v>
      </c>
      <c r="D1775" s="1" t="s">
        <v>24</v>
      </c>
      <c r="E1775" s="1" t="s">
        <v>49</v>
      </c>
      <c r="F1775" s="1" t="s">
        <v>36</v>
      </c>
      <c r="G1775" s="1" t="s">
        <v>44</v>
      </c>
      <c r="H1775">
        <v>2397678</v>
      </c>
      <c r="I1775">
        <v>418390</v>
      </c>
      <c r="J1775">
        <v>10658</v>
      </c>
      <c r="K1775">
        <v>16153</v>
      </c>
      <c r="L1775">
        <f>bbdd_Social_Media_Trends[[#This Row],[Likes]]+bbdd_Social_Media_Trends[[#This Row],[Shares]]+bbdd_Social_Media_Trends[[#This Row],[Comments]]</f>
        <v>445201</v>
      </c>
      <c r="M1775">
        <f>bbdd_Social_Media_Trends[[#This Row],[Interactions]]/bbdd_Social_Media_Trends[[#This Row],[Views]]</f>
        <v>0.18568006212677432</v>
      </c>
      <c r="N1775" s="1" t="s">
        <v>29</v>
      </c>
      <c r="O1775" s="4">
        <f t="shared" si="27"/>
        <v>0</v>
      </c>
    </row>
    <row r="1776" spans="1:15">
      <c r="A1776" s="1" t="s">
        <v>1816</v>
      </c>
      <c r="B1776" s="2">
        <v>45249</v>
      </c>
      <c r="C1776" s="13" t="str">
        <f>TEXT(bbdd_Social_Media_Trends[[#This Row],[Post_Date]],"aaaa-mm")</f>
        <v>2023-11</v>
      </c>
      <c r="D1776" s="1" t="s">
        <v>27</v>
      </c>
      <c r="E1776" s="1" t="s">
        <v>52</v>
      </c>
      <c r="F1776" s="1" t="s">
        <v>32</v>
      </c>
      <c r="G1776" s="1" t="s">
        <v>44</v>
      </c>
      <c r="H1776">
        <v>4424982</v>
      </c>
      <c r="I1776">
        <v>473087</v>
      </c>
      <c r="J1776">
        <v>70529</v>
      </c>
      <c r="K1776">
        <v>6195</v>
      </c>
      <c r="L1776">
        <f>bbdd_Social_Media_Trends[[#This Row],[Likes]]+bbdd_Social_Media_Trends[[#This Row],[Shares]]+bbdd_Social_Media_Trends[[#This Row],[Comments]]</f>
        <v>549811</v>
      </c>
      <c r="M1776">
        <f>bbdd_Social_Media_Trends[[#This Row],[Interactions]]/bbdd_Social_Media_Trends[[#This Row],[Views]]</f>
        <v>0.12425157887647904</v>
      </c>
      <c r="N1776" s="1" t="s">
        <v>22</v>
      </c>
      <c r="O1776" s="4">
        <f t="shared" si="27"/>
        <v>0</v>
      </c>
    </row>
    <row r="1777" spans="1:15" hidden="1">
      <c r="A1777" s="1" t="s">
        <v>1817</v>
      </c>
      <c r="B1777" s="2">
        <v>45175</v>
      </c>
      <c r="C1777" s="13" t="str">
        <f>TEXT(bbdd_Social_Media_Trends[[#This Row],[Post_Date]],"aaaa-mm")</f>
        <v>2023-09</v>
      </c>
      <c r="D1777" s="1" t="s">
        <v>18</v>
      </c>
      <c r="E1777" s="1" t="s">
        <v>39</v>
      </c>
      <c r="F1777" s="1" t="s">
        <v>47</v>
      </c>
      <c r="G1777" s="1" t="s">
        <v>44</v>
      </c>
      <c r="H1777">
        <v>898361</v>
      </c>
      <c r="I1777">
        <v>447804</v>
      </c>
      <c r="J1777">
        <v>83016</v>
      </c>
      <c r="K1777">
        <v>38408</v>
      </c>
      <c r="L1777">
        <f>bbdd_Social_Media_Trends[[#This Row],[Likes]]+bbdd_Social_Media_Trends[[#This Row],[Shares]]+bbdd_Social_Media_Trends[[#This Row],[Comments]]</f>
        <v>569228</v>
      </c>
      <c r="M1777">
        <f>bbdd_Social_Media_Trends[[#This Row],[Interactions]]/bbdd_Social_Media_Trends[[#This Row],[Views]]</f>
        <v>0.63362946521498598</v>
      </c>
      <c r="N1777" s="1" t="s">
        <v>29</v>
      </c>
      <c r="O1777" s="4">
        <f t="shared" si="27"/>
        <v>0</v>
      </c>
    </row>
    <row r="1778" spans="1:15">
      <c r="A1778" s="1" t="s">
        <v>1818</v>
      </c>
      <c r="B1778" s="2">
        <v>45040</v>
      </c>
      <c r="C1778" s="13" t="str">
        <f>TEXT(bbdd_Social_Media_Trends[[#This Row],[Post_Date]],"aaaa-mm")</f>
        <v>2023-04</v>
      </c>
      <c r="D1778" s="1" t="s">
        <v>27</v>
      </c>
      <c r="E1778" s="1" t="s">
        <v>39</v>
      </c>
      <c r="F1778" s="1" t="s">
        <v>32</v>
      </c>
      <c r="G1778" s="1" t="s">
        <v>37</v>
      </c>
      <c r="H1778">
        <v>4500674</v>
      </c>
      <c r="I1778">
        <v>12522</v>
      </c>
      <c r="J1778">
        <v>23287</v>
      </c>
      <c r="K1778">
        <v>37281</v>
      </c>
      <c r="L1778">
        <f>bbdd_Social_Media_Trends[[#This Row],[Likes]]+bbdd_Social_Media_Trends[[#This Row],[Shares]]+bbdd_Social_Media_Trends[[#This Row],[Comments]]</f>
        <v>73090</v>
      </c>
      <c r="M1778">
        <f>bbdd_Social_Media_Trends[[#This Row],[Interactions]]/bbdd_Social_Media_Trends[[#This Row],[Views]]</f>
        <v>1.6239789862585025E-2</v>
      </c>
      <c r="N1778" s="1" t="s">
        <v>29</v>
      </c>
      <c r="O1778" s="4">
        <f t="shared" si="27"/>
        <v>0</v>
      </c>
    </row>
    <row r="1779" spans="1:15" hidden="1">
      <c r="A1779" s="1" t="s">
        <v>1819</v>
      </c>
      <c r="B1779" s="2">
        <v>44687</v>
      </c>
      <c r="C1779" s="13" t="str">
        <f>TEXT(bbdd_Social_Media_Trends[[#This Row],[Post_Date]],"aaaa-mm")</f>
        <v>2022-05</v>
      </c>
      <c r="D1779" s="1" t="s">
        <v>18</v>
      </c>
      <c r="E1779" s="1" t="s">
        <v>59</v>
      </c>
      <c r="F1779" s="1" t="s">
        <v>32</v>
      </c>
      <c r="G1779" s="1" t="s">
        <v>50</v>
      </c>
      <c r="H1779">
        <v>194757</v>
      </c>
      <c r="I1779">
        <v>207872</v>
      </c>
      <c r="J1779">
        <v>13510</v>
      </c>
      <c r="K1779">
        <v>3589</v>
      </c>
      <c r="L1779">
        <f>bbdd_Social_Media_Trends[[#This Row],[Likes]]+bbdd_Social_Media_Trends[[#This Row],[Shares]]+bbdd_Social_Media_Trends[[#This Row],[Comments]]</f>
        <v>224971</v>
      </c>
      <c r="M1779">
        <f>bbdd_Social_Media_Trends[[#This Row],[Interactions]]/bbdd_Social_Media_Trends[[#This Row],[Views]]</f>
        <v>1.1551369142059078</v>
      </c>
      <c r="N1779" s="1" t="s">
        <v>22</v>
      </c>
      <c r="O1779" s="4">
        <f t="shared" si="27"/>
        <v>0</v>
      </c>
    </row>
    <row r="1780" spans="1:15" hidden="1">
      <c r="A1780" s="1" t="s">
        <v>1820</v>
      </c>
      <c r="B1780" s="2">
        <v>45183</v>
      </c>
      <c r="C1780" s="13" t="str">
        <f>TEXT(bbdd_Social_Media_Trends[[#This Row],[Post_Date]],"aaaa-mm")</f>
        <v>2023-09</v>
      </c>
      <c r="D1780" s="1" t="s">
        <v>18</v>
      </c>
      <c r="E1780" s="1" t="s">
        <v>59</v>
      </c>
      <c r="F1780" s="1" t="s">
        <v>36</v>
      </c>
      <c r="G1780" s="1" t="s">
        <v>44</v>
      </c>
      <c r="H1780">
        <v>438881</v>
      </c>
      <c r="I1780">
        <v>24059</v>
      </c>
      <c r="J1780">
        <v>8038</v>
      </c>
      <c r="K1780">
        <v>11310</v>
      </c>
      <c r="L1780">
        <f>bbdd_Social_Media_Trends[[#This Row],[Likes]]+bbdd_Social_Media_Trends[[#This Row],[Shares]]+bbdd_Social_Media_Trends[[#This Row],[Comments]]</f>
        <v>43407</v>
      </c>
      <c r="M1780">
        <f>bbdd_Social_Media_Trends[[#This Row],[Interactions]]/bbdd_Social_Media_Trends[[#This Row],[Views]]</f>
        <v>9.89038030810174E-2</v>
      </c>
      <c r="N1780" s="1" t="s">
        <v>16</v>
      </c>
      <c r="O1780" s="4">
        <f t="shared" si="27"/>
        <v>0</v>
      </c>
    </row>
    <row r="1781" spans="1:15" hidden="1">
      <c r="A1781" s="1" t="s">
        <v>1821</v>
      </c>
      <c r="B1781" s="2">
        <v>44961</v>
      </c>
      <c r="C1781" s="13" t="str">
        <f>TEXT(bbdd_Social_Media_Trends[[#This Row],[Post_Date]],"aaaa-mm")</f>
        <v>2023-02</v>
      </c>
      <c r="D1781" s="1" t="s">
        <v>12</v>
      </c>
      <c r="E1781" s="1" t="s">
        <v>39</v>
      </c>
      <c r="F1781" s="1" t="s">
        <v>20</v>
      </c>
      <c r="G1781" s="1" t="s">
        <v>21</v>
      </c>
      <c r="H1781">
        <v>1753799</v>
      </c>
      <c r="I1781">
        <v>100757</v>
      </c>
      <c r="J1781">
        <v>89855</v>
      </c>
      <c r="K1781">
        <v>19963</v>
      </c>
      <c r="L1781">
        <f>bbdd_Social_Media_Trends[[#This Row],[Likes]]+bbdd_Social_Media_Trends[[#This Row],[Shares]]+bbdd_Social_Media_Trends[[#This Row],[Comments]]</f>
        <v>210575</v>
      </c>
      <c r="M1781">
        <f>bbdd_Social_Media_Trends[[#This Row],[Interactions]]/bbdd_Social_Media_Trends[[#This Row],[Views]]</f>
        <v>0.12006792112437058</v>
      </c>
      <c r="N1781" s="1" t="s">
        <v>22</v>
      </c>
      <c r="O1781" s="4">
        <f t="shared" si="27"/>
        <v>0</v>
      </c>
    </row>
    <row r="1782" spans="1:15" hidden="1">
      <c r="A1782" s="1" t="s">
        <v>1822</v>
      </c>
      <c r="B1782" s="2">
        <v>44743</v>
      </c>
      <c r="C1782" s="13" t="str">
        <f>TEXT(bbdd_Social_Media_Trends[[#This Row],[Post_Date]],"aaaa-mm")</f>
        <v>2022-07</v>
      </c>
      <c r="D1782" s="1" t="s">
        <v>24</v>
      </c>
      <c r="E1782" s="1" t="s">
        <v>35</v>
      </c>
      <c r="F1782" s="1" t="s">
        <v>14</v>
      </c>
      <c r="G1782" s="1" t="s">
        <v>60</v>
      </c>
      <c r="H1782">
        <v>286519</v>
      </c>
      <c r="I1782">
        <v>493538</v>
      </c>
      <c r="J1782">
        <v>16285</v>
      </c>
      <c r="K1782">
        <v>39834</v>
      </c>
      <c r="L1782">
        <f>bbdd_Social_Media_Trends[[#This Row],[Likes]]+bbdd_Social_Media_Trends[[#This Row],[Shares]]+bbdd_Social_Media_Trends[[#This Row],[Comments]]</f>
        <v>549657</v>
      </c>
      <c r="M1782">
        <f>bbdd_Social_Media_Trends[[#This Row],[Interactions]]/bbdd_Social_Media_Trends[[#This Row],[Views]]</f>
        <v>1.9183963367176349</v>
      </c>
      <c r="N1782" s="1" t="s">
        <v>16</v>
      </c>
      <c r="O1782" s="4">
        <f t="shared" si="27"/>
        <v>0</v>
      </c>
    </row>
    <row r="1783" spans="1:15">
      <c r="A1783" s="1" t="s">
        <v>1823</v>
      </c>
      <c r="B1783" s="2">
        <v>45132</v>
      </c>
      <c r="C1783" s="13" t="str">
        <f>TEXT(bbdd_Social_Media_Trends[[#This Row],[Post_Date]],"aaaa-mm")</f>
        <v>2023-07</v>
      </c>
      <c r="D1783" s="1" t="s">
        <v>27</v>
      </c>
      <c r="E1783" s="1" t="s">
        <v>13</v>
      </c>
      <c r="F1783" s="1" t="s">
        <v>36</v>
      </c>
      <c r="G1783" s="1" t="s">
        <v>21</v>
      </c>
      <c r="H1783">
        <v>3018214</v>
      </c>
      <c r="I1783">
        <v>300016</v>
      </c>
      <c r="J1783">
        <v>27155</v>
      </c>
      <c r="K1783">
        <v>10136</v>
      </c>
      <c r="L1783">
        <f>bbdd_Social_Media_Trends[[#This Row],[Likes]]+bbdd_Social_Media_Trends[[#This Row],[Shares]]+bbdd_Social_Media_Trends[[#This Row],[Comments]]</f>
        <v>337307</v>
      </c>
      <c r="M1783">
        <f>bbdd_Social_Media_Trends[[#This Row],[Interactions]]/bbdd_Social_Media_Trends[[#This Row],[Views]]</f>
        <v>0.11175715174603258</v>
      </c>
      <c r="N1783" s="1" t="s">
        <v>22</v>
      </c>
      <c r="O1783" s="4">
        <f t="shared" si="27"/>
        <v>0</v>
      </c>
    </row>
    <row r="1784" spans="1:15" hidden="1">
      <c r="A1784" s="1" t="s">
        <v>1824</v>
      </c>
      <c r="B1784" s="2">
        <v>45244</v>
      </c>
      <c r="C1784" s="13" t="str">
        <f>TEXT(bbdd_Social_Media_Trends[[#This Row],[Post_Date]],"aaaa-mm")</f>
        <v>2023-11</v>
      </c>
      <c r="D1784" s="1" t="s">
        <v>12</v>
      </c>
      <c r="E1784" s="1" t="s">
        <v>57</v>
      </c>
      <c r="F1784" s="1" t="s">
        <v>41</v>
      </c>
      <c r="G1784" s="1" t="s">
        <v>50</v>
      </c>
      <c r="H1784">
        <v>2478731</v>
      </c>
      <c r="I1784">
        <v>10393</v>
      </c>
      <c r="J1784">
        <v>40195</v>
      </c>
      <c r="K1784">
        <v>18394</v>
      </c>
      <c r="L1784">
        <f>bbdd_Social_Media_Trends[[#This Row],[Likes]]+bbdd_Social_Media_Trends[[#This Row],[Shares]]+bbdd_Social_Media_Trends[[#This Row],[Comments]]</f>
        <v>68982</v>
      </c>
      <c r="M1784">
        <f>bbdd_Social_Media_Trends[[#This Row],[Interactions]]/bbdd_Social_Media_Trends[[#This Row],[Views]]</f>
        <v>2.782956278837841E-2</v>
      </c>
      <c r="N1784" s="1" t="s">
        <v>22</v>
      </c>
      <c r="O1784" s="4">
        <f t="shared" si="27"/>
        <v>0</v>
      </c>
    </row>
    <row r="1785" spans="1:15" hidden="1">
      <c r="A1785" s="1" t="s">
        <v>1825</v>
      </c>
      <c r="B1785" s="2">
        <v>44736</v>
      </c>
      <c r="C1785" s="13" t="str">
        <f>TEXT(bbdd_Social_Media_Trends[[#This Row],[Post_Date]],"aaaa-mm")</f>
        <v>2022-06</v>
      </c>
      <c r="D1785" s="1" t="s">
        <v>12</v>
      </c>
      <c r="E1785" s="1" t="s">
        <v>59</v>
      </c>
      <c r="F1785" s="1" t="s">
        <v>14</v>
      </c>
      <c r="G1785" s="1" t="s">
        <v>15</v>
      </c>
      <c r="H1785">
        <v>998802</v>
      </c>
      <c r="I1785">
        <v>15176</v>
      </c>
      <c r="J1785">
        <v>95015</v>
      </c>
      <c r="K1785">
        <v>47750</v>
      </c>
      <c r="L1785">
        <f>bbdd_Social_Media_Trends[[#This Row],[Likes]]+bbdd_Social_Media_Trends[[#This Row],[Shares]]+bbdd_Social_Media_Trends[[#This Row],[Comments]]</f>
        <v>157941</v>
      </c>
      <c r="M1785">
        <f>bbdd_Social_Media_Trends[[#This Row],[Interactions]]/bbdd_Social_Media_Trends[[#This Row],[Views]]</f>
        <v>0.15813044026744039</v>
      </c>
      <c r="N1785" s="1" t="s">
        <v>29</v>
      </c>
      <c r="O1785" s="4">
        <f t="shared" si="27"/>
        <v>0</v>
      </c>
    </row>
    <row r="1786" spans="1:15" hidden="1">
      <c r="A1786" s="1" t="s">
        <v>1826</v>
      </c>
      <c r="B1786" s="2">
        <v>44762</v>
      </c>
      <c r="C1786" s="13" t="str">
        <f>TEXT(bbdd_Social_Media_Trends[[#This Row],[Post_Date]],"aaaa-mm")</f>
        <v>2022-07</v>
      </c>
      <c r="D1786" s="1" t="s">
        <v>24</v>
      </c>
      <c r="E1786" s="1" t="s">
        <v>46</v>
      </c>
      <c r="F1786" s="1" t="s">
        <v>36</v>
      </c>
      <c r="G1786" s="1" t="s">
        <v>37</v>
      </c>
      <c r="H1786">
        <v>1019654</v>
      </c>
      <c r="I1786">
        <v>113693</v>
      </c>
      <c r="J1786">
        <v>84132</v>
      </c>
      <c r="K1786">
        <v>39202</v>
      </c>
      <c r="L1786">
        <f>bbdd_Social_Media_Trends[[#This Row],[Likes]]+bbdd_Social_Media_Trends[[#This Row],[Shares]]+bbdd_Social_Media_Trends[[#This Row],[Comments]]</f>
        <v>237027</v>
      </c>
      <c r="M1786">
        <f>bbdd_Social_Media_Trends[[#This Row],[Interactions]]/bbdd_Social_Media_Trends[[#This Row],[Views]]</f>
        <v>0.23245826525468444</v>
      </c>
      <c r="N1786" s="1" t="s">
        <v>22</v>
      </c>
      <c r="O1786" s="4">
        <f t="shared" si="27"/>
        <v>0</v>
      </c>
    </row>
    <row r="1787" spans="1:15" hidden="1">
      <c r="A1787" s="1" t="s">
        <v>1827</v>
      </c>
      <c r="B1787" s="2">
        <v>44591</v>
      </c>
      <c r="C1787" s="13" t="str">
        <f>TEXT(bbdd_Social_Media_Trends[[#This Row],[Post_Date]],"aaaa-mm")</f>
        <v>2022-01</v>
      </c>
      <c r="D1787" s="1" t="s">
        <v>24</v>
      </c>
      <c r="E1787" s="1" t="s">
        <v>31</v>
      </c>
      <c r="F1787" s="1" t="s">
        <v>41</v>
      </c>
      <c r="G1787" s="1" t="s">
        <v>15</v>
      </c>
      <c r="H1787">
        <v>4901437</v>
      </c>
      <c r="I1787">
        <v>184487</v>
      </c>
      <c r="J1787">
        <v>53526</v>
      </c>
      <c r="K1787">
        <v>26660</v>
      </c>
      <c r="L1787">
        <f>bbdd_Social_Media_Trends[[#This Row],[Likes]]+bbdd_Social_Media_Trends[[#This Row],[Shares]]+bbdd_Social_Media_Trends[[#This Row],[Comments]]</f>
        <v>264673</v>
      </c>
      <c r="M1787">
        <f>bbdd_Social_Media_Trends[[#This Row],[Interactions]]/bbdd_Social_Media_Trends[[#This Row],[Views]]</f>
        <v>5.399906190776297E-2</v>
      </c>
      <c r="N1787" s="1" t="s">
        <v>29</v>
      </c>
      <c r="O1787" s="4">
        <f t="shared" si="27"/>
        <v>0</v>
      </c>
    </row>
    <row r="1788" spans="1:15" hidden="1">
      <c r="A1788" s="1" t="s">
        <v>1828</v>
      </c>
      <c r="B1788" s="2">
        <v>44583</v>
      </c>
      <c r="C1788" s="13" t="str">
        <f>TEXT(bbdd_Social_Media_Trends[[#This Row],[Post_Date]],"aaaa-mm")</f>
        <v>2022-01</v>
      </c>
      <c r="D1788" s="1" t="s">
        <v>18</v>
      </c>
      <c r="E1788" s="1" t="s">
        <v>49</v>
      </c>
      <c r="F1788" s="1" t="s">
        <v>47</v>
      </c>
      <c r="G1788" s="1" t="s">
        <v>21</v>
      </c>
      <c r="H1788">
        <v>2763725</v>
      </c>
      <c r="I1788">
        <v>53379</v>
      </c>
      <c r="J1788">
        <v>35169</v>
      </c>
      <c r="K1788">
        <v>6483</v>
      </c>
      <c r="L1788">
        <f>bbdd_Social_Media_Trends[[#This Row],[Likes]]+bbdd_Social_Media_Trends[[#This Row],[Shares]]+bbdd_Social_Media_Trends[[#This Row],[Comments]]</f>
        <v>95031</v>
      </c>
      <c r="M1788">
        <f>bbdd_Social_Media_Trends[[#This Row],[Interactions]]/bbdd_Social_Media_Trends[[#This Row],[Views]]</f>
        <v>3.4385114293209347E-2</v>
      </c>
      <c r="N1788" s="1" t="s">
        <v>22</v>
      </c>
      <c r="O1788" s="4">
        <f t="shared" si="27"/>
        <v>0</v>
      </c>
    </row>
    <row r="1789" spans="1:15" hidden="1">
      <c r="A1789" s="1" t="s">
        <v>1829</v>
      </c>
      <c r="B1789" s="2">
        <v>44857</v>
      </c>
      <c r="C1789" s="13" t="str">
        <f>TEXT(bbdd_Social_Media_Trends[[#This Row],[Post_Date]],"aaaa-mm")</f>
        <v>2022-10</v>
      </c>
      <c r="D1789" s="1" t="s">
        <v>24</v>
      </c>
      <c r="E1789" s="1" t="s">
        <v>35</v>
      </c>
      <c r="F1789" s="1" t="s">
        <v>41</v>
      </c>
      <c r="G1789" s="1" t="s">
        <v>44</v>
      </c>
      <c r="H1789">
        <v>3197856</v>
      </c>
      <c r="I1789">
        <v>290226</v>
      </c>
      <c r="J1789">
        <v>21343</v>
      </c>
      <c r="K1789">
        <v>32394</v>
      </c>
      <c r="L1789">
        <f>bbdd_Social_Media_Trends[[#This Row],[Likes]]+bbdd_Social_Media_Trends[[#This Row],[Shares]]+bbdd_Social_Media_Trends[[#This Row],[Comments]]</f>
        <v>343963</v>
      </c>
      <c r="M1789">
        <f>bbdd_Social_Media_Trends[[#This Row],[Interactions]]/bbdd_Social_Media_Trends[[#This Row],[Views]]</f>
        <v>0.10756050303703481</v>
      </c>
      <c r="N1789" s="1" t="s">
        <v>22</v>
      </c>
      <c r="O1789" s="4">
        <f t="shared" si="27"/>
        <v>0</v>
      </c>
    </row>
    <row r="1790" spans="1:15" hidden="1">
      <c r="A1790" s="1" t="s">
        <v>1830</v>
      </c>
      <c r="B1790" s="2">
        <v>44648</v>
      </c>
      <c r="C1790" s="13" t="str">
        <f>TEXT(bbdd_Social_Media_Trends[[#This Row],[Post_Date]],"aaaa-mm")</f>
        <v>2022-03</v>
      </c>
      <c r="D1790" s="1" t="s">
        <v>18</v>
      </c>
      <c r="E1790" s="1" t="s">
        <v>13</v>
      </c>
      <c r="F1790" s="1" t="s">
        <v>47</v>
      </c>
      <c r="G1790" s="1" t="s">
        <v>21</v>
      </c>
      <c r="H1790">
        <v>3429630</v>
      </c>
      <c r="I1790">
        <v>163927</v>
      </c>
      <c r="J1790">
        <v>73040</v>
      </c>
      <c r="K1790">
        <v>10283</v>
      </c>
      <c r="L1790">
        <f>bbdd_Social_Media_Trends[[#This Row],[Likes]]+bbdd_Social_Media_Trends[[#This Row],[Shares]]+bbdd_Social_Media_Trends[[#This Row],[Comments]]</f>
        <v>247250</v>
      </c>
      <c r="M1790">
        <f>bbdd_Social_Media_Trends[[#This Row],[Interactions]]/bbdd_Social_Media_Trends[[#This Row],[Views]]</f>
        <v>7.2092324828042675E-2</v>
      </c>
      <c r="N1790" s="1" t="s">
        <v>22</v>
      </c>
      <c r="O1790" s="4">
        <f t="shared" si="27"/>
        <v>0</v>
      </c>
    </row>
    <row r="1791" spans="1:15">
      <c r="A1791" s="1" t="s">
        <v>1831</v>
      </c>
      <c r="B1791" s="2">
        <v>45223</v>
      </c>
      <c r="C1791" s="13" t="str">
        <f>TEXT(bbdd_Social_Media_Trends[[#This Row],[Post_Date]],"aaaa-mm")</f>
        <v>2023-10</v>
      </c>
      <c r="D1791" s="1" t="s">
        <v>27</v>
      </c>
      <c r="E1791" s="1" t="s">
        <v>59</v>
      </c>
      <c r="F1791" s="1" t="s">
        <v>20</v>
      </c>
      <c r="G1791" s="1" t="s">
        <v>37</v>
      </c>
      <c r="H1791">
        <v>522517</v>
      </c>
      <c r="I1791">
        <v>264048</v>
      </c>
      <c r="J1791">
        <v>81370</v>
      </c>
      <c r="K1791">
        <v>35137</v>
      </c>
      <c r="L1791">
        <f>bbdd_Social_Media_Trends[[#This Row],[Likes]]+bbdd_Social_Media_Trends[[#This Row],[Shares]]+bbdd_Social_Media_Trends[[#This Row],[Comments]]</f>
        <v>380555</v>
      </c>
      <c r="M1791">
        <f>bbdd_Social_Media_Trends[[#This Row],[Interactions]]/bbdd_Social_Media_Trends[[#This Row],[Views]]</f>
        <v>0.72831123197905523</v>
      </c>
      <c r="N1791" s="1" t="s">
        <v>22</v>
      </c>
      <c r="O1791" s="4">
        <f t="shared" si="27"/>
        <v>0</v>
      </c>
    </row>
    <row r="1792" spans="1:15" hidden="1">
      <c r="A1792" s="1" t="s">
        <v>1832</v>
      </c>
      <c r="B1792" s="2">
        <v>45189</v>
      </c>
      <c r="C1792" s="13" t="str">
        <f>TEXT(bbdd_Social_Media_Trends[[#This Row],[Post_Date]],"aaaa-mm")</f>
        <v>2023-09</v>
      </c>
      <c r="D1792" s="1" t="s">
        <v>18</v>
      </c>
      <c r="E1792" s="1" t="s">
        <v>52</v>
      </c>
      <c r="F1792" s="1" t="s">
        <v>47</v>
      </c>
      <c r="G1792" s="1" t="s">
        <v>60</v>
      </c>
      <c r="H1792">
        <v>168561</v>
      </c>
      <c r="I1792">
        <v>82166</v>
      </c>
      <c r="J1792">
        <v>65838</v>
      </c>
      <c r="K1792">
        <v>18714</v>
      </c>
      <c r="L1792">
        <f>bbdd_Social_Media_Trends[[#This Row],[Likes]]+bbdd_Social_Media_Trends[[#This Row],[Shares]]+bbdd_Social_Media_Trends[[#This Row],[Comments]]</f>
        <v>166718</v>
      </c>
      <c r="M1792">
        <f>bbdd_Social_Media_Trends[[#This Row],[Interactions]]/bbdd_Social_Media_Trends[[#This Row],[Views]]</f>
        <v>0.98906627274399184</v>
      </c>
      <c r="N1792" s="1" t="s">
        <v>16</v>
      </c>
      <c r="O1792" s="4">
        <f t="shared" si="27"/>
        <v>0</v>
      </c>
    </row>
    <row r="1793" spans="1:15" hidden="1">
      <c r="A1793" s="1" t="s">
        <v>1833</v>
      </c>
      <c r="B1793" s="2">
        <v>44786</v>
      </c>
      <c r="C1793" s="13" t="str">
        <f>TEXT(bbdd_Social_Media_Trends[[#This Row],[Post_Date]],"aaaa-mm")</f>
        <v>2022-08</v>
      </c>
      <c r="D1793" s="1" t="s">
        <v>18</v>
      </c>
      <c r="E1793" s="1" t="s">
        <v>57</v>
      </c>
      <c r="F1793" s="1" t="s">
        <v>36</v>
      </c>
      <c r="G1793" s="1" t="s">
        <v>37</v>
      </c>
      <c r="H1793">
        <v>3070332</v>
      </c>
      <c r="I1793">
        <v>34145</v>
      </c>
      <c r="J1793">
        <v>25996</v>
      </c>
      <c r="K1793">
        <v>24504</v>
      </c>
      <c r="L1793">
        <f>bbdd_Social_Media_Trends[[#This Row],[Likes]]+bbdd_Social_Media_Trends[[#This Row],[Shares]]+bbdd_Social_Media_Trends[[#This Row],[Comments]]</f>
        <v>84645</v>
      </c>
      <c r="M1793">
        <f>bbdd_Social_Media_Trends[[#This Row],[Interactions]]/bbdd_Social_Media_Trends[[#This Row],[Views]]</f>
        <v>2.75686798691477E-2</v>
      </c>
      <c r="N1793" s="1" t="s">
        <v>22</v>
      </c>
      <c r="O1793" s="4">
        <f t="shared" si="27"/>
        <v>0</v>
      </c>
    </row>
    <row r="1794" spans="1:15" hidden="1">
      <c r="A1794" s="1" t="s">
        <v>1834</v>
      </c>
      <c r="B1794" s="2">
        <v>44868</v>
      </c>
      <c r="C1794" s="13" t="str">
        <f>TEXT(bbdd_Social_Media_Trends[[#This Row],[Post_Date]],"aaaa-mm")</f>
        <v>2022-11</v>
      </c>
      <c r="D1794" s="1" t="s">
        <v>12</v>
      </c>
      <c r="E1794" s="1" t="s">
        <v>59</v>
      </c>
      <c r="F1794" s="1" t="s">
        <v>36</v>
      </c>
      <c r="G1794" s="1" t="s">
        <v>15</v>
      </c>
      <c r="H1794">
        <v>1345733</v>
      </c>
      <c r="I1794">
        <v>200806</v>
      </c>
      <c r="J1794">
        <v>25914</v>
      </c>
      <c r="K1794">
        <v>23500</v>
      </c>
      <c r="L1794">
        <f>bbdd_Social_Media_Trends[[#This Row],[Likes]]+bbdd_Social_Media_Trends[[#This Row],[Shares]]+bbdd_Social_Media_Trends[[#This Row],[Comments]]</f>
        <v>250220</v>
      </c>
      <c r="M1794">
        <f>bbdd_Social_Media_Trends[[#This Row],[Interactions]]/bbdd_Social_Media_Trends[[#This Row],[Views]]</f>
        <v>0.18593584314273337</v>
      </c>
      <c r="N1794" s="1" t="s">
        <v>22</v>
      </c>
      <c r="O1794" s="4">
        <f t="shared" ref="O1794:O1857" si="28">IF(ISERROR(VLOOKUP(A1794,A1795:A6792,1,FALSE)),0, 1)</f>
        <v>0</v>
      </c>
    </row>
    <row r="1795" spans="1:15" hidden="1">
      <c r="A1795" s="1" t="s">
        <v>1835</v>
      </c>
      <c r="B1795" s="2">
        <v>44834</v>
      </c>
      <c r="C1795" s="13" t="str">
        <f>TEXT(bbdd_Social_Media_Trends[[#This Row],[Post_Date]],"aaaa-mm")</f>
        <v>2022-09</v>
      </c>
      <c r="D1795" s="1" t="s">
        <v>24</v>
      </c>
      <c r="E1795" s="1" t="s">
        <v>35</v>
      </c>
      <c r="F1795" s="1" t="s">
        <v>41</v>
      </c>
      <c r="G1795" s="1" t="s">
        <v>37</v>
      </c>
      <c r="H1795">
        <v>564496</v>
      </c>
      <c r="I1795">
        <v>212366</v>
      </c>
      <c r="J1795">
        <v>38889</v>
      </c>
      <c r="K1795">
        <v>8425</v>
      </c>
      <c r="L1795">
        <f>bbdd_Social_Media_Trends[[#This Row],[Likes]]+bbdd_Social_Media_Trends[[#This Row],[Shares]]+bbdd_Social_Media_Trends[[#This Row],[Comments]]</f>
        <v>259680</v>
      </c>
      <c r="M1795">
        <f>bbdd_Social_Media_Trends[[#This Row],[Interactions]]/bbdd_Social_Media_Trends[[#This Row],[Views]]</f>
        <v>0.4600209744621751</v>
      </c>
      <c r="N1795" s="1" t="s">
        <v>29</v>
      </c>
      <c r="O1795" s="4">
        <f t="shared" si="28"/>
        <v>0</v>
      </c>
    </row>
    <row r="1796" spans="1:15">
      <c r="A1796" s="1" t="s">
        <v>1836</v>
      </c>
      <c r="B1796" s="2">
        <v>44678</v>
      </c>
      <c r="C1796" s="13" t="str">
        <f>TEXT(bbdd_Social_Media_Trends[[#This Row],[Post_Date]],"aaaa-mm")</f>
        <v>2022-04</v>
      </c>
      <c r="D1796" s="1" t="s">
        <v>27</v>
      </c>
      <c r="E1796" s="1" t="s">
        <v>13</v>
      </c>
      <c r="F1796" s="1" t="s">
        <v>20</v>
      </c>
      <c r="G1796" s="1" t="s">
        <v>50</v>
      </c>
      <c r="H1796">
        <v>2459556</v>
      </c>
      <c r="I1796">
        <v>105917</v>
      </c>
      <c r="J1796">
        <v>66293</v>
      </c>
      <c r="K1796">
        <v>2828</v>
      </c>
      <c r="L1796">
        <f>bbdd_Social_Media_Trends[[#This Row],[Likes]]+bbdd_Social_Media_Trends[[#This Row],[Shares]]+bbdd_Social_Media_Trends[[#This Row],[Comments]]</f>
        <v>175038</v>
      </c>
      <c r="M1796">
        <f>bbdd_Social_Media_Trends[[#This Row],[Interactions]]/bbdd_Social_Media_Trends[[#This Row],[Views]]</f>
        <v>7.1166503222532845E-2</v>
      </c>
      <c r="N1796" s="1" t="s">
        <v>22</v>
      </c>
      <c r="O1796" s="4">
        <f t="shared" si="28"/>
        <v>0</v>
      </c>
    </row>
    <row r="1797" spans="1:15" hidden="1">
      <c r="A1797" s="1" t="s">
        <v>1837</v>
      </c>
      <c r="B1797" s="2">
        <v>44607</v>
      </c>
      <c r="C1797" s="13" t="str">
        <f>TEXT(bbdd_Social_Media_Trends[[#This Row],[Post_Date]],"aaaa-mm")</f>
        <v>2022-02</v>
      </c>
      <c r="D1797" s="1" t="s">
        <v>12</v>
      </c>
      <c r="E1797" s="1" t="s">
        <v>35</v>
      </c>
      <c r="F1797" s="1" t="s">
        <v>14</v>
      </c>
      <c r="G1797" s="1" t="s">
        <v>28</v>
      </c>
      <c r="H1797">
        <v>3929151</v>
      </c>
      <c r="I1797">
        <v>111838</v>
      </c>
      <c r="J1797">
        <v>69221</v>
      </c>
      <c r="K1797">
        <v>43570</v>
      </c>
      <c r="L1797">
        <f>bbdd_Social_Media_Trends[[#This Row],[Likes]]+bbdd_Social_Media_Trends[[#This Row],[Shares]]+bbdd_Social_Media_Trends[[#This Row],[Comments]]</f>
        <v>224629</v>
      </c>
      <c r="M1797">
        <f>bbdd_Social_Media_Trends[[#This Row],[Interactions]]/bbdd_Social_Media_Trends[[#This Row],[Views]]</f>
        <v>5.7169856796035583E-2</v>
      </c>
      <c r="N1797" s="1" t="s">
        <v>16</v>
      </c>
      <c r="O1797" s="4">
        <f t="shared" si="28"/>
        <v>0</v>
      </c>
    </row>
    <row r="1798" spans="1:15" hidden="1">
      <c r="A1798" s="1" t="s">
        <v>1838</v>
      </c>
      <c r="B1798" s="2">
        <v>44745</v>
      </c>
      <c r="C1798" s="13" t="str">
        <f>TEXT(bbdd_Social_Media_Trends[[#This Row],[Post_Date]],"aaaa-mm")</f>
        <v>2022-07</v>
      </c>
      <c r="D1798" s="1" t="s">
        <v>18</v>
      </c>
      <c r="E1798" s="1" t="s">
        <v>19</v>
      </c>
      <c r="F1798" s="1" t="s">
        <v>20</v>
      </c>
      <c r="G1798" s="1" t="s">
        <v>25</v>
      </c>
      <c r="H1798">
        <v>3198439</v>
      </c>
      <c r="I1798">
        <v>108162</v>
      </c>
      <c r="J1798">
        <v>26927</v>
      </c>
      <c r="K1798">
        <v>16486</v>
      </c>
      <c r="L1798">
        <f>bbdd_Social_Media_Trends[[#This Row],[Likes]]+bbdd_Social_Media_Trends[[#This Row],[Shares]]+bbdd_Social_Media_Trends[[#This Row],[Comments]]</f>
        <v>151575</v>
      </c>
      <c r="M1798">
        <f>bbdd_Social_Media_Trends[[#This Row],[Interactions]]/bbdd_Social_Media_Trends[[#This Row],[Views]]</f>
        <v>4.73903050831984E-2</v>
      </c>
      <c r="N1798" s="1" t="s">
        <v>16</v>
      </c>
      <c r="O1798" s="4">
        <f t="shared" si="28"/>
        <v>0</v>
      </c>
    </row>
    <row r="1799" spans="1:15" hidden="1">
      <c r="A1799" s="1" t="s">
        <v>1839</v>
      </c>
      <c r="B1799" s="2">
        <v>45284</v>
      </c>
      <c r="C1799" s="13" t="str">
        <f>TEXT(bbdd_Social_Media_Trends[[#This Row],[Post_Date]],"aaaa-mm")</f>
        <v>2023-12</v>
      </c>
      <c r="D1799" s="1" t="s">
        <v>18</v>
      </c>
      <c r="E1799" s="1" t="s">
        <v>39</v>
      </c>
      <c r="F1799" s="1" t="s">
        <v>41</v>
      </c>
      <c r="G1799" s="1" t="s">
        <v>37</v>
      </c>
      <c r="H1799">
        <v>1144375</v>
      </c>
      <c r="I1799">
        <v>451097</v>
      </c>
      <c r="J1799">
        <v>98397</v>
      </c>
      <c r="K1799">
        <v>2912</v>
      </c>
      <c r="L1799">
        <f>bbdd_Social_Media_Trends[[#This Row],[Likes]]+bbdd_Social_Media_Trends[[#This Row],[Shares]]+bbdd_Social_Media_Trends[[#This Row],[Comments]]</f>
        <v>552406</v>
      </c>
      <c r="M1799">
        <f>bbdd_Social_Media_Trends[[#This Row],[Interactions]]/bbdd_Social_Media_Trends[[#This Row],[Views]]</f>
        <v>0.48271414527580558</v>
      </c>
      <c r="N1799" s="1" t="s">
        <v>29</v>
      </c>
      <c r="O1799" s="4">
        <f t="shared" si="28"/>
        <v>0</v>
      </c>
    </row>
    <row r="1800" spans="1:15">
      <c r="A1800" s="1" t="s">
        <v>1840</v>
      </c>
      <c r="B1800" s="2">
        <v>44738</v>
      </c>
      <c r="C1800" s="13" t="str">
        <f>TEXT(bbdd_Social_Media_Trends[[#This Row],[Post_Date]],"aaaa-mm")</f>
        <v>2022-06</v>
      </c>
      <c r="D1800" s="1" t="s">
        <v>27</v>
      </c>
      <c r="E1800" s="1" t="s">
        <v>57</v>
      </c>
      <c r="F1800" s="1" t="s">
        <v>36</v>
      </c>
      <c r="G1800" s="1" t="s">
        <v>15</v>
      </c>
      <c r="H1800">
        <v>4217172</v>
      </c>
      <c r="I1800">
        <v>258038</v>
      </c>
      <c r="J1800">
        <v>5572</v>
      </c>
      <c r="K1800">
        <v>25183</v>
      </c>
      <c r="L1800">
        <f>bbdd_Social_Media_Trends[[#This Row],[Likes]]+bbdd_Social_Media_Trends[[#This Row],[Shares]]+bbdd_Social_Media_Trends[[#This Row],[Comments]]</f>
        <v>288793</v>
      </c>
      <c r="M1800">
        <f>bbdd_Social_Media_Trends[[#This Row],[Interactions]]/bbdd_Social_Media_Trends[[#This Row],[Views]]</f>
        <v>6.8480251694737607E-2</v>
      </c>
      <c r="N1800" s="1" t="s">
        <v>29</v>
      </c>
      <c r="O1800" s="4">
        <f t="shared" si="28"/>
        <v>0</v>
      </c>
    </row>
    <row r="1801" spans="1:15" hidden="1">
      <c r="A1801" s="1" t="s">
        <v>1841</v>
      </c>
      <c r="B1801" s="2">
        <v>44892</v>
      </c>
      <c r="C1801" s="13" t="str">
        <f>TEXT(bbdd_Social_Media_Trends[[#This Row],[Post_Date]],"aaaa-mm")</f>
        <v>2022-11</v>
      </c>
      <c r="D1801" s="1" t="s">
        <v>24</v>
      </c>
      <c r="E1801" s="1" t="s">
        <v>39</v>
      </c>
      <c r="F1801" s="1" t="s">
        <v>47</v>
      </c>
      <c r="G1801" s="1" t="s">
        <v>21</v>
      </c>
      <c r="H1801">
        <v>180669</v>
      </c>
      <c r="I1801">
        <v>7280</v>
      </c>
      <c r="J1801">
        <v>64009</v>
      </c>
      <c r="K1801">
        <v>29302</v>
      </c>
      <c r="L1801">
        <f>bbdd_Social_Media_Trends[[#This Row],[Likes]]+bbdd_Social_Media_Trends[[#This Row],[Shares]]+bbdd_Social_Media_Trends[[#This Row],[Comments]]</f>
        <v>100591</v>
      </c>
      <c r="M1801">
        <f>bbdd_Social_Media_Trends[[#This Row],[Interactions]]/bbdd_Social_Media_Trends[[#This Row],[Views]]</f>
        <v>0.55676956201672667</v>
      </c>
      <c r="N1801" s="1" t="s">
        <v>29</v>
      </c>
      <c r="O1801" s="4">
        <f t="shared" si="28"/>
        <v>0</v>
      </c>
    </row>
    <row r="1802" spans="1:15">
      <c r="A1802" s="1" t="s">
        <v>1842</v>
      </c>
      <c r="B1802" s="2">
        <v>44862</v>
      </c>
      <c r="C1802" s="13" t="str">
        <f>TEXT(bbdd_Social_Media_Trends[[#This Row],[Post_Date]],"aaaa-mm")</f>
        <v>2022-10</v>
      </c>
      <c r="D1802" s="1" t="s">
        <v>27</v>
      </c>
      <c r="E1802" s="1" t="s">
        <v>19</v>
      </c>
      <c r="F1802" s="1" t="s">
        <v>41</v>
      </c>
      <c r="G1802" s="1" t="s">
        <v>50</v>
      </c>
      <c r="H1802">
        <v>2152110</v>
      </c>
      <c r="I1802">
        <v>456511</v>
      </c>
      <c r="J1802">
        <v>79661</v>
      </c>
      <c r="K1802">
        <v>1371</v>
      </c>
      <c r="L1802">
        <f>bbdd_Social_Media_Trends[[#This Row],[Likes]]+bbdd_Social_Media_Trends[[#This Row],[Shares]]+bbdd_Social_Media_Trends[[#This Row],[Comments]]</f>
        <v>537543</v>
      </c>
      <c r="M1802">
        <f>bbdd_Social_Media_Trends[[#This Row],[Interactions]]/bbdd_Social_Media_Trends[[#This Row],[Views]]</f>
        <v>0.24977487210226243</v>
      </c>
      <c r="N1802" s="1" t="s">
        <v>16</v>
      </c>
      <c r="O1802" s="4">
        <f t="shared" si="28"/>
        <v>0</v>
      </c>
    </row>
    <row r="1803" spans="1:15">
      <c r="A1803" s="1" t="s">
        <v>1843</v>
      </c>
      <c r="B1803" s="2">
        <v>45100</v>
      </c>
      <c r="C1803" s="13" t="str">
        <f>TEXT(bbdd_Social_Media_Trends[[#This Row],[Post_Date]],"aaaa-mm")</f>
        <v>2023-06</v>
      </c>
      <c r="D1803" s="1" t="s">
        <v>27</v>
      </c>
      <c r="E1803" s="1" t="s">
        <v>31</v>
      </c>
      <c r="F1803" s="1" t="s">
        <v>47</v>
      </c>
      <c r="G1803" s="1" t="s">
        <v>21</v>
      </c>
      <c r="H1803">
        <v>3349574</v>
      </c>
      <c r="I1803">
        <v>467084</v>
      </c>
      <c r="J1803">
        <v>93624</v>
      </c>
      <c r="K1803">
        <v>20110</v>
      </c>
      <c r="L1803">
        <f>bbdd_Social_Media_Trends[[#This Row],[Likes]]+bbdd_Social_Media_Trends[[#This Row],[Shares]]+bbdd_Social_Media_Trends[[#This Row],[Comments]]</f>
        <v>580818</v>
      </c>
      <c r="M1803">
        <f>bbdd_Social_Media_Trends[[#This Row],[Interactions]]/bbdd_Social_Media_Trends[[#This Row],[Views]]</f>
        <v>0.17340055780227576</v>
      </c>
      <c r="N1803" s="1" t="s">
        <v>16</v>
      </c>
      <c r="O1803" s="4">
        <f t="shared" si="28"/>
        <v>0</v>
      </c>
    </row>
    <row r="1804" spans="1:15">
      <c r="A1804" s="1" t="s">
        <v>1844</v>
      </c>
      <c r="B1804" s="2">
        <v>44717</v>
      </c>
      <c r="C1804" s="13" t="str">
        <f>TEXT(bbdd_Social_Media_Trends[[#This Row],[Post_Date]],"aaaa-mm")</f>
        <v>2022-06</v>
      </c>
      <c r="D1804" s="1" t="s">
        <v>27</v>
      </c>
      <c r="E1804" s="1" t="s">
        <v>57</v>
      </c>
      <c r="F1804" s="1" t="s">
        <v>20</v>
      </c>
      <c r="G1804" s="1" t="s">
        <v>28</v>
      </c>
      <c r="H1804">
        <v>2082007</v>
      </c>
      <c r="I1804">
        <v>190921</v>
      </c>
      <c r="J1804">
        <v>58478</v>
      </c>
      <c r="K1804">
        <v>48329</v>
      </c>
      <c r="L1804">
        <f>bbdd_Social_Media_Trends[[#This Row],[Likes]]+bbdd_Social_Media_Trends[[#This Row],[Shares]]+bbdd_Social_Media_Trends[[#This Row],[Comments]]</f>
        <v>297728</v>
      </c>
      <c r="M1804">
        <f>bbdd_Social_Media_Trends[[#This Row],[Interactions]]/bbdd_Social_Media_Trends[[#This Row],[Views]]</f>
        <v>0.14300047982547609</v>
      </c>
      <c r="N1804" s="1" t="s">
        <v>29</v>
      </c>
      <c r="O1804" s="4">
        <f t="shared" si="28"/>
        <v>0</v>
      </c>
    </row>
    <row r="1805" spans="1:15" hidden="1">
      <c r="A1805" s="1" t="s">
        <v>1845</v>
      </c>
      <c r="B1805" s="2">
        <v>45266</v>
      </c>
      <c r="C1805" s="13" t="str">
        <f>TEXT(bbdd_Social_Media_Trends[[#This Row],[Post_Date]],"aaaa-mm")</f>
        <v>2023-12</v>
      </c>
      <c r="D1805" s="1" t="s">
        <v>18</v>
      </c>
      <c r="E1805" s="1" t="s">
        <v>49</v>
      </c>
      <c r="F1805" s="1" t="s">
        <v>47</v>
      </c>
      <c r="G1805" s="1" t="s">
        <v>21</v>
      </c>
      <c r="H1805">
        <v>3814814</v>
      </c>
      <c r="I1805">
        <v>395537</v>
      </c>
      <c r="J1805">
        <v>75050</v>
      </c>
      <c r="K1805">
        <v>32906</v>
      </c>
      <c r="L1805">
        <f>bbdd_Social_Media_Trends[[#This Row],[Likes]]+bbdd_Social_Media_Trends[[#This Row],[Shares]]+bbdd_Social_Media_Trends[[#This Row],[Comments]]</f>
        <v>503493</v>
      </c>
      <c r="M1805">
        <f>bbdd_Social_Media_Trends[[#This Row],[Interactions]]/bbdd_Social_Media_Trends[[#This Row],[Views]]</f>
        <v>0.13198363013242587</v>
      </c>
      <c r="N1805" s="1" t="s">
        <v>16</v>
      </c>
      <c r="O1805" s="4">
        <f t="shared" si="28"/>
        <v>0</v>
      </c>
    </row>
    <row r="1806" spans="1:15">
      <c r="A1806" s="1" t="s">
        <v>1846</v>
      </c>
      <c r="B1806" s="2">
        <v>45110</v>
      </c>
      <c r="C1806" s="13" t="str">
        <f>TEXT(bbdd_Social_Media_Trends[[#This Row],[Post_Date]],"aaaa-mm")</f>
        <v>2023-07</v>
      </c>
      <c r="D1806" s="1" t="s">
        <v>27</v>
      </c>
      <c r="E1806" s="1" t="s">
        <v>13</v>
      </c>
      <c r="F1806" s="1" t="s">
        <v>41</v>
      </c>
      <c r="G1806" s="1" t="s">
        <v>28</v>
      </c>
      <c r="H1806">
        <v>4687019</v>
      </c>
      <c r="I1806">
        <v>208163</v>
      </c>
      <c r="J1806">
        <v>10461</v>
      </c>
      <c r="K1806">
        <v>25665</v>
      </c>
      <c r="L1806">
        <f>bbdd_Social_Media_Trends[[#This Row],[Likes]]+bbdd_Social_Media_Trends[[#This Row],[Shares]]+bbdd_Social_Media_Trends[[#This Row],[Comments]]</f>
        <v>244289</v>
      </c>
      <c r="M1806">
        <f>bbdd_Social_Media_Trends[[#This Row],[Interactions]]/bbdd_Social_Media_Trends[[#This Row],[Views]]</f>
        <v>5.2120334907966026E-2</v>
      </c>
      <c r="N1806" s="1" t="s">
        <v>22</v>
      </c>
      <c r="O1806" s="4">
        <f t="shared" si="28"/>
        <v>0</v>
      </c>
    </row>
    <row r="1807" spans="1:15" hidden="1">
      <c r="A1807" s="1" t="s">
        <v>1847</v>
      </c>
      <c r="B1807" s="2">
        <v>45170</v>
      </c>
      <c r="C1807" s="13" t="str">
        <f>TEXT(bbdd_Social_Media_Trends[[#This Row],[Post_Date]],"aaaa-mm")</f>
        <v>2023-09</v>
      </c>
      <c r="D1807" s="1" t="s">
        <v>12</v>
      </c>
      <c r="E1807" s="1" t="s">
        <v>57</v>
      </c>
      <c r="F1807" s="1" t="s">
        <v>20</v>
      </c>
      <c r="G1807" s="1" t="s">
        <v>44</v>
      </c>
      <c r="H1807">
        <v>4166522</v>
      </c>
      <c r="I1807">
        <v>257433</v>
      </c>
      <c r="J1807">
        <v>36087</v>
      </c>
      <c r="K1807">
        <v>23361</v>
      </c>
      <c r="L1807">
        <f>bbdd_Social_Media_Trends[[#This Row],[Likes]]+bbdd_Social_Media_Trends[[#This Row],[Shares]]+bbdd_Social_Media_Trends[[#This Row],[Comments]]</f>
        <v>316881</v>
      </c>
      <c r="M1807">
        <f>bbdd_Social_Media_Trends[[#This Row],[Interactions]]/bbdd_Social_Media_Trends[[#This Row],[Views]]</f>
        <v>7.6054080597678347E-2</v>
      </c>
      <c r="N1807" s="1" t="s">
        <v>29</v>
      </c>
      <c r="O1807" s="4">
        <f t="shared" si="28"/>
        <v>0</v>
      </c>
    </row>
    <row r="1808" spans="1:15" hidden="1">
      <c r="A1808" s="1" t="s">
        <v>1848</v>
      </c>
      <c r="B1808" s="2">
        <v>45201</v>
      </c>
      <c r="C1808" s="13" t="str">
        <f>TEXT(bbdd_Social_Media_Trends[[#This Row],[Post_Date]],"aaaa-mm")</f>
        <v>2023-10</v>
      </c>
      <c r="D1808" s="1" t="s">
        <v>24</v>
      </c>
      <c r="E1808" s="1" t="s">
        <v>39</v>
      </c>
      <c r="F1808" s="1" t="s">
        <v>47</v>
      </c>
      <c r="G1808" s="1" t="s">
        <v>25</v>
      </c>
      <c r="H1808">
        <v>4069431</v>
      </c>
      <c r="I1808">
        <v>39427</v>
      </c>
      <c r="J1808">
        <v>57084</v>
      </c>
      <c r="K1808">
        <v>12631</v>
      </c>
      <c r="L1808">
        <f>bbdd_Social_Media_Trends[[#This Row],[Likes]]+bbdd_Social_Media_Trends[[#This Row],[Shares]]+bbdd_Social_Media_Trends[[#This Row],[Comments]]</f>
        <v>109142</v>
      </c>
      <c r="M1808">
        <f>bbdd_Social_Media_Trends[[#This Row],[Interactions]]/bbdd_Social_Media_Trends[[#This Row],[Views]]</f>
        <v>2.6819965739682036E-2</v>
      </c>
      <c r="N1808" s="1" t="s">
        <v>16</v>
      </c>
      <c r="O1808" s="4">
        <f t="shared" si="28"/>
        <v>0</v>
      </c>
    </row>
    <row r="1809" spans="1:15" hidden="1">
      <c r="A1809" s="1" t="s">
        <v>1849</v>
      </c>
      <c r="B1809" s="2">
        <v>44941</v>
      </c>
      <c r="C1809" s="13" t="str">
        <f>TEXT(bbdd_Social_Media_Trends[[#This Row],[Post_Date]],"aaaa-mm")</f>
        <v>2023-01</v>
      </c>
      <c r="D1809" s="1" t="s">
        <v>18</v>
      </c>
      <c r="E1809" s="1" t="s">
        <v>19</v>
      </c>
      <c r="F1809" s="1" t="s">
        <v>32</v>
      </c>
      <c r="G1809" s="1" t="s">
        <v>37</v>
      </c>
      <c r="H1809">
        <v>337040</v>
      </c>
      <c r="I1809">
        <v>430802</v>
      </c>
      <c r="J1809">
        <v>63240</v>
      </c>
      <c r="K1809">
        <v>5638</v>
      </c>
      <c r="L1809">
        <f>bbdd_Social_Media_Trends[[#This Row],[Likes]]+bbdd_Social_Media_Trends[[#This Row],[Shares]]+bbdd_Social_Media_Trends[[#This Row],[Comments]]</f>
        <v>499680</v>
      </c>
      <c r="M1809">
        <f>bbdd_Social_Media_Trends[[#This Row],[Interactions]]/bbdd_Social_Media_Trends[[#This Row],[Views]]</f>
        <v>1.482553999525279</v>
      </c>
      <c r="N1809" s="1" t="s">
        <v>29</v>
      </c>
      <c r="O1809" s="4">
        <f t="shared" si="28"/>
        <v>0</v>
      </c>
    </row>
    <row r="1810" spans="1:15">
      <c r="A1810" s="1" t="s">
        <v>1850</v>
      </c>
      <c r="B1810" s="2">
        <v>44842</v>
      </c>
      <c r="C1810" s="13" t="str">
        <f>TEXT(bbdd_Social_Media_Trends[[#This Row],[Post_Date]],"aaaa-mm")</f>
        <v>2022-10</v>
      </c>
      <c r="D1810" s="1" t="s">
        <v>27</v>
      </c>
      <c r="E1810" s="1" t="s">
        <v>52</v>
      </c>
      <c r="F1810" s="1" t="s">
        <v>36</v>
      </c>
      <c r="G1810" s="1" t="s">
        <v>60</v>
      </c>
      <c r="H1810">
        <v>3376862</v>
      </c>
      <c r="I1810">
        <v>256792</v>
      </c>
      <c r="J1810">
        <v>32295</v>
      </c>
      <c r="K1810">
        <v>36817</v>
      </c>
      <c r="L1810">
        <f>bbdd_Social_Media_Trends[[#This Row],[Likes]]+bbdd_Social_Media_Trends[[#This Row],[Shares]]+bbdd_Social_Media_Trends[[#This Row],[Comments]]</f>
        <v>325904</v>
      </c>
      <c r="M1810">
        <f>bbdd_Social_Media_Trends[[#This Row],[Interactions]]/bbdd_Social_Media_Trends[[#This Row],[Views]]</f>
        <v>9.6510902725666606E-2</v>
      </c>
      <c r="N1810" s="1" t="s">
        <v>29</v>
      </c>
      <c r="O1810" s="4">
        <f t="shared" si="28"/>
        <v>0</v>
      </c>
    </row>
    <row r="1811" spans="1:15" hidden="1">
      <c r="A1811" s="1" t="s">
        <v>1851</v>
      </c>
      <c r="B1811" s="2">
        <v>45143</v>
      </c>
      <c r="C1811" s="13" t="str">
        <f>TEXT(bbdd_Social_Media_Trends[[#This Row],[Post_Date]],"aaaa-mm")</f>
        <v>2023-08</v>
      </c>
      <c r="D1811" s="1" t="s">
        <v>12</v>
      </c>
      <c r="E1811" s="1" t="s">
        <v>52</v>
      </c>
      <c r="F1811" s="1" t="s">
        <v>32</v>
      </c>
      <c r="G1811" s="1" t="s">
        <v>50</v>
      </c>
      <c r="H1811">
        <v>2282731</v>
      </c>
      <c r="I1811">
        <v>406474</v>
      </c>
      <c r="J1811">
        <v>94993</v>
      </c>
      <c r="K1811">
        <v>28457</v>
      </c>
      <c r="L1811">
        <f>bbdd_Social_Media_Trends[[#This Row],[Likes]]+bbdd_Social_Media_Trends[[#This Row],[Shares]]+bbdd_Social_Media_Trends[[#This Row],[Comments]]</f>
        <v>529924</v>
      </c>
      <c r="M1811">
        <f>bbdd_Social_Media_Trends[[#This Row],[Interactions]]/bbdd_Social_Media_Trends[[#This Row],[Views]]</f>
        <v>0.23214474241599206</v>
      </c>
      <c r="N1811" s="1" t="s">
        <v>16</v>
      </c>
      <c r="O1811" s="4">
        <f t="shared" si="28"/>
        <v>0</v>
      </c>
    </row>
    <row r="1812" spans="1:15" hidden="1">
      <c r="A1812" s="1" t="s">
        <v>1852</v>
      </c>
      <c r="B1812" s="2">
        <v>44811</v>
      </c>
      <c r="C1812" s="13" t="str">
        <f>TEXT(bbdd_Social_Media_Trends[[#This Row],[Post_Date]],"aaaa-mm")</f>
        <v>2022-09</v>
      </c>
      <c r="D1812" s="1" t="s">
        <v>12</v>
      </c>
      <c r="E1812" s="1" t="s">
        <v>13</v>
      </c>
      <c r="F1812" s="1" t="s">
        <v>32</v>
      </c>
      <c r="G1812" s="1" t="s">
        <v>37</v>
      </c>
      <c r="H1812">
        <v>4033416</v>
      </c>
      <c r="I1812">
        <v>205717</v>
      </c>
      <c r="J1812">
        <v>90647</v>
      </c>
      <c r="K1812">
        <v>33681</v>
      </c>
      <c r="L1812">
        <f>bbdd_Social_Media_Trends[[#This Row],[Likes]]+bbdd_Social_Media_Trends[[#This Row],[Shares]]+bbdd_Social_Media_Trends[[#This Row],[Comments]]</f>
        <v>330045</v>
      </c>
      <c r="M1812">
        <f>bbdd_Social_Media_Trends[[#This Row],[Interactions]]/bbdd_Social_Media_Trends[[#This Row],[Views]]</f>
        <v>8.1827661714040906E-2</v>
      </c>
      <c r="N1812" s="1" t="s">
        <v>16</v>
      </c>
      <c r="O1812" s="4">
        <f t="shared" si="28"/>
        <v>0</v>
      </c>
    </row>
    <row r="1813" spans="1:15" hidden="1">
      <c r="A1813" s="1" t="s">
        <v>1853</v>
      </c>
      <c r="B1813" s="2">
        <v>45258</v>
      </c>
      <c r="C1813" s="13" t="str">
        <f>TEXT(bbdd_Social_Media_Trends[[#This Row],[Post_Date]],"aaaa-mm")</f>
        <v>2023-11</v>
      </c>
      <c r="D1813" s="1" t="s">
        <v>24</v>
      </c>
      <c r="E1813" s="1" t="s">
        <v>39</v>
      </c>
      <c r="F1813" s="1" t="s">
        <v>14</v>
      </c>
      <c r="G1813" s="1" t="s">
        <v>44</v>
      </c>
      <c r="H1813">
        <v>1112312</v>
      </c>
      <c r="I1813">
        <v>363750</v>
      </c>
      <c r="J1813">
        <v>80345</v>
      </c>
      <c r="K1813">
        <v>19382</v>
      </c>
      <c r="L1813">
        <f>bbdd_Social_Media_Trends[[#This Row],[Likes]]+bbdd_Social_Media_Trends[[#This Row],[Shares]]+bbdd_Social_Media_Trends[[#This Row],[Comments]]</f>
        <v>463477</v>
      </c>
      <c r="M1813">
        <f>bbdd_Social_Media_Trends[[#This Row],[Interactions]]/bbdd_Social_Media_Trends[[#This Row],[Views]]</f>
        <v>0.41667895338717914</v>
      </c>
      <c r="N1813" s="1" t="s">
        <v>29</v>
      </c>
      <c r="O1813" s="4">
        <f t="shared" si="28"/>
        <v>0</v>
      </c>
    </row>
    <row r="1814" spans="1:15" hidden="1">
      <c r="A1814" s="1" t="s">
        <v>1854</v>
      </c>
      <c r="B1814" s="2">
        <v>44606</v>
      </c>
      <c r="C1814" s="13" t="str">
        <f>TEXT(bbdd_Social_Media_Trends[[#This Row],[Post_Date]],"aaaa-mm")</f>
        <v>2022-02</v>
      </c>
      <c r="D1814" s="1" t="s">
        <v>18</v>
      </c>
      <c r="E1814" s="1" t="s">
        <v>35</v>
      </c>
      <c r="F1814" s="1" t="s">
        <v>32</v>
      </c>
      <c r="G1814" s="1" t="s">
        <v>15</v>
      </c>
      <c r="H1814">
        <v>1201764</v>
      </c>
      <c r="I1814">
        <v>142790</v>
      </c>
      <c r="J1814">
        <v>37404</v>
      </c>
      <c r="K1814">
        <v>42934</v>
      </c>
      <c r="L1814">
        <f>bbdd_Social_Media_Trends[[#This Row],[Likes]]+bbdd_Social_Media_Trends[[#This Row],[Shares]]+bbdd_Social_Media_Trends[[#This Row],[Comments]]</f>
        <v>223128</v>
      </c>
      <c r="M1814">
        <f>bbdd_Social_Media_Trends[[#This Row],[Interactions]]/bbdd_Social_Media_Trends[[#This Row],[Views]]</f>
        <v>0.18566706940797029</v>
      </c>
      <c r="N1814" s="1" t="s">
        <v>22</v>
      </c>
      <c r="O1814" s="4">
        <f t="shared" si="28"/>
        <v>0</v>
      </c>
    </row>
    <row r="1815" spans="1:15">
      <c r="A1815" s="1" t="s">
        <v>1855</v>
      </c>
      <c r="B1815" s="2">
        <v>44585</v>
      </c>
      <c r="C1815" s="13" t="str">
        <f>TEXT(bbdd_Social_Media_Trends[[#This Row],[Post_Date]],"aaaa-mm")</f>
        <v>2022-01</v>
      </c>
      <c r="D1815" s="1" t="s">
        <v>27</v>
      </c>
      <c r="E1815" s="1" t="s">
        <v>59</v>
      </c>
      <c r="F1815" s="1" t="s">
        <v>14</v>
      </c>
      <c r="G1815" s="1" t="s">
        <v>44</v>
      </c>
      <c r="H1815">
        <v>2410258</v>
      </c>
      <c r="I1815">
        <v>276044</v>
      </c>
      <c r="J1815">
        <v>18080</v>
      </c>
      <c r="K1815">
        <v>4973</v>
      </c>
      <c r="L1815">
        <f>bbdd_Social_Media_Trends[[#This Row],[Likes]]+bbdd_Social_Media_Trends[[#This Row],[Shares]]+bbdd_Social_Media_Trends[[#This Row],[Comments]]</f>
        <v>299097</v>
      </c>
      <c r="M1815">
        <f>bbdd_Social_Media_Trends[[#This Row],[Interactions]]/bbdd_Social_Media_Trends[[#This Row],[Views]]</f>
        <v>0.1240933543214046</v>
      </c>
      <c r="N1815" s="1" t="s">
        <v>16</v>
      </c>
      <c r="O1815" s="4">
        <f t="shared" si="28"/>
        <v>0</v>
      </c>
    </row>
    <row r="1816" spans="1:15" hidden="1">
      <c r="A1816" s="1" t="s">
        <v>1856</v>
      </c>
      <c r="B1816" s="2">
        <v>44617</v>
      </c>
      <c r="C1816" s="13" t="str">
        <f>TEXT(bbdd_Social_Media_Trends[[#This Row],[Post_Date]],"aaaa-mm")</f>
        <v>2022-02</v>
      </c>
      <c r="D1816" s="1" t="s">
        <v>24</v>
      </c>
      <c r="E1816" s="1" t="s">
        <v>52</v>
      </c>
      <c r="F1816" s="1" t="s">
        <v>32</v>
      </c>
      <c r="G1816" s="1" t="s">
        <v>28</v>
      </c>
      <c r="H1816">
        <v>4273890</v>
      </c>
      <c r="I1816">
        <v>457777</v>
      </c>
      <c r="J1816">
        <v>53428</v>
      </c>
      <c r="K1816">
        <v>36657</v>
      </c>
      <c r="L1816">
        <f>bbdd_Social_Media_Trends[[#This Row],[Likes]]+bbdd_Social_Media_Trends[[#This Row],[Shares]]+bbdd_Social_Media_Trends[[#This Row],[Comments]]</f>
        <v>547862</v>
      </c>
      <c r="M1816">
        <f>bbdd_Social_Media_Trends[[#This Row],[Interactions]]/bbdd_Social_Media_Trends[[#This Row],[Views]]</f>
        <v>0.1281881377386877</v>
      </c>
      <c r="N1816" s="1" t="s">
        <v>16</v>
      </c>
      <c r="O1816" s="4">
        <f t="shared" si="28"/>
        <v>0</v>
      </c>
    </row>
    <row r="1817" spans="1:15" hidden="1">
      <c r="A1817" s="1" t="s">
        <v>1857</v>
      </c>
      <c r="B1817" s="2">
        <v>45116</v>
      </c>
      <c r="C1817" s="13" t="str">
        <f>TEXT(bbdd_Social_Media_Trends[[#This Row],[Post_Date]],"aaaa-mm")</f>
        <v>2023-07</v>
      </c>
      <c r="D1817" s="1" t="s">
        <v>12</v>
      </c>
      <c r="E1817" s="1" t="s">
        <v>19</v>
      </c>
      <c r="F1817" s="1" t="s">
        <v>20</v>
      </c>
      <c r="G1817" s="1" t="s">
        <v>25</v>
      </c>
      <c r="H1817">
        <v>4524809</v>
      </c>
      <c r="I1817">
        <v>54594</v>
      </c>
      <c r="J1817">
        <v>90263</v>
      </c>
      <c r="K1817">
        <v>45323</v>
      </c>
      <c r="L1817">
        <f>bbdd_Social_Media_Trends[[#This Row],[Likes]]+bbdd_Social_Media_Trends[[#This Row],[Shares]]+bbdd_Social_Media_Trends[[#This Row],[Comments]]</f>
        <v>190180</v>
      </c>
      <c r="M1817">
        <f>bbdd_Social_Media_Trends[[#This Row],[Interactions]]/bbdd_Social_Media_Trends[[#This Row],[Views]]</f>
        <v>4.2030503386993795E-2</v>
      </c>
      <c r="N1817" s="1" t="s">
        <v>22</v>
      </c>
      <c r="O1817" s="4">
        <f t="shared" si="28"/>
        <v>0</v>
      </c>
    </row>
    <row r="1818" spans="1:15">
      <c r="A1818" s="1" t="s">
        <v>1858</v>
      </c>
      <c r="B1818" s="2">
        <v>44982</v>
      </c>
      <c r="C1818" s="13" t="str">
        <f>TEXT(bbdd_Social_Media_Trends[[#This Row],[Post_Date]],"aaaa-mm")</f>
        <v>2023-02</v>
      </c>
      <c r="D1818" s="1" t="s">
        <v>27</v>
      </c>
      <c r="E1818" s="1" t="s">
        <v>31</v>
      </c>
      <c r="F1818" s="1" t="s">
        <v>20</v>
      </c>
      <c r="G1818" s="1" t="s">
        <v>25</v>
      </c>
      <c r="H1818">
        <v>3347556</v>
      </c>
      <c r="I1818">
        <v>499143</v>
      </c>
      <c r="J1818">
        <v>71117</v>
      </c>
      <c r="K1818">
        <v>26750</v>
      </c>
      <c r="L1818">
        <f>bbdd_Social_Media_Trends[[#This Row],[Likes]]+bbdd_Social_Media_Trends[[#This Row],[Shares]]+bbdd_Social_Media_Trends[[#This Row],[Comments]]</f>
        <v>597010</v>
      </c>
      <c r="M1818">
        <f>bbdd_Social_Media_Trends[[#This Row],[Interactions]]/bbdd_Social_Media_Trends[[#This Row],[Views]]</f>
        <v>0.17834205014046067</v>
      </c>
      <c r="N1818" s="1" t="s">
        <v>16</v>
      </c>
      <c r="O1818" s="4">
        <f t="shared" si="28"/>
        <v>0</v>
      </c>
    </row>
    <row r="1819" spans="1:15" hidden="1">
      <c r="A1819" s="1" t="s">
        <v>1859</v>
      </c>
      <c r="B1819" s="2">
        <v>44774</v>
      </c>
      <c r="C1819" s="13" t="str">
        <f>TEXT(bbdd_Social_Media_Trends[[#This Row],[Post_Date]],"aaaa-mm")</f>
        <v>2022-08</v>
      </c>
      <c r="D1819" s="1" t="s">
        <v>18</v>
      </c>
      <c r="E1819" s="1" t="s">
        <v>46</v>
      </c>
      <c r="F1819" s="1" t="s">
        <v>41</v>
      </c>
      <c r="G1819" s="1" t="s">
        <v>28</v>
      </c>
      <c r="H1819">
        <v>4638513</v>
      </c>
      <c r="I1819">
        <v>226807</v>
      </c>
      <c r="J1819">
        <v>91716</v>
      </c>
      <c r="K1819">
        <v>9225</v>
      </c>
      <c r="L1819">
        <f>bbdd_Social_Media_Trends[[#This Row],[Likes]]+bbdd_Social_Media_Trends[[#This Row],[Shares]]+bbdd_Social_Media_Trends[[#This Row],[Comments]]</f>
        <v>327748</v>
      </c>
      <c r="M1819">
        <f>bbdd_Social_Media_Trends[[#This Row],[Interactions]]/bbdd_Social_Media_Trends[[#This Row],[Views]]</f>
        <v>7.0657988885662285E-2</v>
      </c>
      <c r="N1819" s="1" t="s">
        <v>29</v>
      </c>
      <c r="O1819" s="4">
        <f t="shared" si="28"/>
        <v>0</v>
      </c>
    </row>
    <row r="1820" spans="1:15">
      <c r="A1820" s="1" t="s">
        <v>1860</v>
      </c>
      <c r="B1820" s="2">
        <v>45030</v>
      </c>
      <c r="C1820" s="13" t="str">
        <f>TEXT(bbdd_Social_Media_Trends[[#This Row],[Post_Date]],"aaaa-mm")</f>
        <v>2023-04</v>
      </c>
      <c r="D1820" s="1" t="s">
        <v>27</v>
      </c>
      <c r="E1820" s="1" t="s">
        <v>35</v>
      </c>
      <c r="F1820" s="1" t="s">
        <v>47</v>
      </c>
      <c r="G1820" s="1" t="s">
        <v>60</v>
      </c>
      <c r="H1820">
        <v>1203677</v>
      </c>
      <c r="I1820">
        <v>367652</v>
      </c>
      <c r="J1820">
        <v>3301</v>
      </c>
      <c r="K1820">
        <v>35773</v>
      </c>
      <c r="L1820">
        <f>bbdd_Social_Media_Trends[[#This Row],[Likes]]+bbdd_Social_Media_Trends[[#This Row],[Shares]]+bbdd_Social_Media_Trends[[#This Row],[Comments]]</f>
        <v>406726</v>
      </c>
      <c r="M1820">
        <f>bbdd_Social_Media_Trends[[#This Row],[Interactions]]/bbdd_Social_Media_Trends[[#This Row],[Views]]</f>
        <v>0.33790294240066066</v>
      </c>
      <c r="N1820" s="1" t="s">
        <v>22</v>
      </c>
      <c r="O1820" s="4">
        <f t="shared" si="28"/>
        <v>0</v>
      </c>
    </row>
    <row r="1821" spans="1:15" hidden="1">
      <c r="A1821" s="1" t="s">
        <v>1861</v>
      </c>
      <c r="B1821" s="2">
        <v>45085</v>
      </c>
      <c r="C1821" s="13" t="str">
        <f>TEXT(bbdd_Social_Media_Trends[[#This Row],[Post_Date]],"aaaa-mm")</f>
        <v>2023-06</v>
      </c>
      <c r="D1821" s="1" t="s">
        <v>24</v>
      </c>
      <c r="E1821" s="1" t="s">
        <v>49</v>
      </c>
      <c r="F1821" s="1" t="s">
        <v>32</v>
      </c>
      <c r="G1821" s="1" t="s">
        <v>25</v>
      </c>
      <c r="H1821">
        <v>3445868</v>
      </c>
      <c r="I1821">
        <v>185241</v>
      </c>
      <c r="J1821">
        <v>98935</v>
      </c>
      <c r="K1821">
        <v>32088</v>
      </c>
      <c r="L1821">
        <f>bbdd_Social_Media_Trends[[#This Row],[Likes]]+bbdd_Social_Media_Trends[[#This Row],[Shares]]+bbdd_Social_Media_Trends[[#This Row],[Comments]]</f>
        <v>316264</v>
      </c>
      <c r="M1821">
        <f>bbdd_Social_Media_Trends[[#This Row],[Interactions]]/bbdd_Social_Media_Trends[[#This Row],[Views]]</f>
        <v>9.1780648591298336E-2</v>
      </c>
      <c r="N1821" s="1" t="s">
        <v>16</v>
      </c>
      <c r="O1821" s="4">
        <f t="shared" si="28"/>
        <v>0</v>
      </c>
    </row>
    <row r="1822" spans="1:15">
      <c r="A1822" s="1" t="s">
        <v>1862</v>
      </c>
      <c r="B1822" s="2">
        <v>44603</v>
      </c>
      <c r="C1822" s="13" t="str">
        <f>TEXT(bbdd_Social_Media_Trends[[#This Row],[Post_Date]],"aaaa-mm")</f>
        <v>2022-02</v>
      </c>
      <c r="D1822" s="1" t="s">
        <v>27</v>
      </c>
      <c r="E1822" s="1" t="s">
        <v>52</v>
      </c>
      <c r="F1822" s="1" t="s">
        <v>36</v>
      </c>
      <c r="G1822" s="1" t="s">
        <v>28</v>
      </c>
      <c r="H1822">
        <v>4430105</v>
      </c>
      <c r="I1822">
        <v>374616</v>
      </c>
      <c r="J1822">
        <v>59305</v>
      </c>
      <c r="K1822">
        <v>38022</v>
      </c>
      <c r="L1822">
        <f>bbdd_Social_Media_Trends[[#This Row],[Likes]]+bbdd_Social_Media_Trends[[#This Row],[Shares]]+bbdd_Social_Media_Trends[[#This Row],[Comments]]</f>
        <v>471943</v>
      </c>
      <c r="M1822">
        <f>bbdd_Social_Media_Trends[[#This Row],[Interactions]]/bbdd_Social_Media_Trends[[#This Row],[Views]]</f>
        <v>0.10653088357950884</v>
      </c>
      <c r="N1822" s="1" t="s">
        <v>22</v>
      </c>
      <c r="O1822" s="4">
        <f t="shared" si="28"/>
        <v>0</v>
      </c>
    </row>
    <row r="1823" spans="1:15" hidden="1">
      <c r="A1823" s="1" t="s">
        <v>1863</v>
      </c>
      <c r="B1823" s="2">
        <v>44643</v>
      </c>
      <c r="C1823" s="13" t="str">
        <f>TEXT(bbdd_Social_Media_Trends[[#This Row],[Post_Date]],"aaaa-mm")</f>
        <v>2022-03</v>
      </c>
      <c r="D1823" s="1" t="s">
        <v>18</v>
      </c>
      <c r="E1823" s="1" t="s">
        <v>52</v>
      </c>
      <c r="F1823" s="1" t="s">
        <v>32</v>
      </c>
      <c r="G1823" s="1" t="s">
        <v>15</v>
      </c>
      <c r="H1823">
        <v>3927149</v>
      </c>
      <c r="I1823">
        <v>204604</v>
      </c>
      <c r="J1823">
        <v>48798</v>
      </c>
      <c r="K1823">
        <v>45548</v>
      </c>
      <c r="L1823">
        <f>bbdd_Social_Media_Trends[[#This Row],[Likes]]+bbdd_Social_Media_Trends[[#This Row],[Shares]]+bbdd_Social_Media_Trends[[#This Row],[Comments]]</f>
        <v>298950</v>
      </c>
      <c r="M1823">
        <f>bbdd_Social_Media_Trends[[#This Row],[Interactions]]/bbdd_Social_Media_Trends[[#This Row],[Views]]</f>
        <v>7.6123926033873426E-2</v>
      </c>
      <c r="N1823" s="1" t="s">
        <v>16</v>
      </c>
      <c r="O1823" s="4">
        <f t="shared" si="28"/>
        <v>0</v>
      </c>
    </row>
    <row r="1824" spans="1:15" hidden="1">
      <c r="A1824" s="1" t="s">
        <v>1864</v>
      </c>
      <c r="B1824" s="2">
        <v>44855</v>
      </c>
      <c r="C1824" s="13" t="str">
        <f>TEXT(bbdd_Social_Media_Trends[[#This Row],[Post_Date]],"aaaa-mm")</f>
        <v>2022-10</v>
      </c>
      <c r="D1824" s="1" t="s">
        <v>18</v>
      </c>
      <c r="E1824" s="1" t="s">
        <v>35</v>
      </c>
      <c r="F1824" s="1" t="s">
        <v>20</v>
      </c>
      <c r="G1824" s="1" t="s">
        <v>50</v>
      </c>
      <c r="H1824">
        <v>1377720</v>
      </c>
      <c r="I1824">
        <v>464859</v>
      </c>
      <c r="J1824">
        <v>14355</v>
      </c>
      <c r="K1824">
        <v>4959</v>
      </c>
      <c r="L1824">
        <f>bbdd_Social_Media_Trends[[#This Row],[Likes]]+bbdd_Social_Media_Trends[[#This Row],[Shares]]+bbdd_Social_Media_Trends[[#This Row],[Comments]]</f>
        <v>484173</v>
      </c>
      <c r="M1824">
        <f>bbdd_Social_Media_Trends[[#This Row],[Interactions]]/bbdd_Social_Media_Trends[[#This Row],[Views]]</f>
        <v>0.35143062451006007</v>
      </c>
      <c r="N1824" s="1" t="s">
        <v>22</v>
      </c>
      <c r="O1824" s="4">
        <f t="shared" si="28"/>
        <v>0</v>
      </c>
    </row>
    <row r="1825" spans="1:15">
      <c r="A1825" s="1" t="s">
        <v>1865</v>
      </c>
      <c r="B1825" s="2">
        <v>44774</v>
      </c>
      <c r="C1825" s="13" t="str">
        <f>TEXT(bbdd_Social_Media_Trends[[#This Row],[Post_Date]],"aaaa-mm")</f>
        <v>2022-08</v>
      </c>
      <c r="D1825" s="1" t="s">
        <v>27</v>
      </c>
      <c r="E1825" s="1" t="s">
        <v>52</v>
      </c>
      <c r="F1825" s="1" t="s">
        <v>47</v>
      </c>
      <c r="G1825" s="1" t="s">
        <v>60</v>
      </c>
      <c r="H1825">
        <v>1910857</v>
      </c>
      <c r="I1825">
        <v>341639</v>
      </c>
      <c r="J1825">
        <v>81369</v>
      </c>
      <c r="K1825">
        <v>41098</v>
      </c>
      <c r="L1825">
        <f>bbdd_Social_Media_Trends[[#This Row],[Likes]]+bbdd_Social_Media_Trends[[#This Row],[Shares]]+bbdd_Social_Media_Trends[[#This Row],[Comments]]</f>
        <v>464106</v>
      </c>
      <c r="M1825">
        <f>bbdd_Social_Media_Trends[[#This Row],[Interactions]]/bbdd_Social_Media_Trends[[#This Row],[Views]]</f>
        <v>0.24287845715299469</v>
      </c>
      <c r="N1825" s="1" t="s">
        <v>22</v>
      </c>
      <c r="O1825" s="4">
        <f t="shared" si="28"/>
        <v>0</v>
      </c>
    </row>
    <row r="1826" spans="1:15">
      <c r="A1826" s="1" t="s">
        <v>1866</v>
      </c>
      <c r="B1826" s="2">
        <v>44713</v>
      </c>
      <c r="C1826" s="13" t="str">
        <f>TEXT(bbdd_Social_Media_Trends[[#This Row],[Post_Date]],"aaaa-mm")</f>
        <v>2022-06</v>
      </c>
      <c r="D1826" s="1" t="s">
        <v>27</v>
      </c>
      <c r="E1826" s="1" t="s">
        <v>39</v>
      </c>
      <c r="F1826" s="1" t="s">
        <v>47</v>
      </c>
      <c r="G1826" s="1" t="s">
        <v>28</v>
      </c>
      <c r="H1826">
        <v>4970299</v>
      </c>
      <c r="I1826">
        <v>427690</v>
      </c>
      <c r="J1826">
        <v>66709</v>
      </c>
      <c r="K1826">
        <v>10014</v>
      </c>
      <c r="L1826">
        <f>bbdd_Social_Media_Trends[[#This Row],[Likes]]+bbdd_Social_Media_Trends[[#This Row],[Shares]]+bbdd_Social_Media_Trends[[#This Row],[Comments]]</f>
        <v>504413</v>
      </c>
      <c r="M1826">
        <f>bbdd_Social_Media_Trends[[#This Row],[Interactions]]/bbdd_Social_Media_Trends[[#This Row],[Views]]</f>
        <v>0.10148544383345952</v>
      </c>
      <c r="N1826" s="1" t="s">
        <v>16</v>
      </c>
      <c r="O1826" s="4">
        <f t="shared" si="28"/>
        <v>0</v>
      </c>
    </row>
    <row r="1827" spans="1:15" hidden="1">
      <c r="A1827" s="1" t="s">
        <v>1867</v>
      </c>
      <c r="B1827" s="2">
        <v>45012</v>
      </c>
      <c r="C1827" s="13" t="str">
        <f>TEXT(bbdd_Social_Media_Trends[[#This Row],[Post_Date]],"aaaa-mm")</f>
        <v>2023-03</v>
      </c>
      <c r="D1827" s="1" t="s">
        <v>24</v>
      </c>
      <c r="E1827" s="1" t="s">
        <v>19</v>
      </c>
      <c r="F1827" s="1" t="s">
        <v>14</v>
      </c>
      <c r="G1827" s="1" t="s">
        <v>37</v>
      </c>
      <c r="H1827">
        <v>1396001</v>
      </c>
      <c r="I1827">
        <v>435655</v>
      </c>
      <c r="J1827">
        <v>66081</v>
      </c>
      <c r="K1827">
        <v>15038</v>
      </c>
      <c r="L1827">
        <f>bbdd_Social_Media_Trends[[#This Row],[Likes]]+bbdd_Social_Media_Trends[[#This Row],[Shares]]+bbdd_Social_Media_Trends[[#This Row],[Comments]]</f>
        <v>516774</v>
      </c>
      <c r="M1827">
        <f>bbdd_Social_Media_Trends[[#This Row],[Interactions]]/bbdd_Social_Media_Trends[[#This Row],[Views]]</f>
        <v>0.37018168325094325</v>
      </c>
      <c r="N1827" s="1" t="s">
        <v>16</v>
      </c>
      <c r="O1827" s="4">
        <f t="shared" si="28"/>
        <v>0</v>
      </c>
    </row>
    <row r="1828" spans="1:15" hidden="1">
      <c r="A1828" s="1" t="s">
        <v>1868</v>
      </c>
      <c r="B1828" s="2">
        <v>45257</v>
      </c>
      <c r="C1828" s="13" t="str">
        <f>TEXT(bbdd_Social_Media_Trends[[#This Row],[Post_Date]],"aaaa-mm")</f>
        <v>2023-11</v>
      </c>
      <c r="D1828" s="1" t="s">
        <v>18</v>
      </c>
      <c r="E1828" s="1" t="s">
        <v>52</v>
      </c>
      <c r="F1828" s="1" t="s">
        <v>32</v>
      </c>
      <c r="G1828" s="1" t="s">
        <v>37</v>
      </c>
      <c r="H1828">
        <v>1598314</v>
      </c>
      <c r="I1828">
        <v>404896</v>
      </c>
      <c r="J1828">
        <v>69137</v>
      </c>
      <c r="K1828">
        <v>28060</v>
      </c>
      <c r="L1828">
        <f>bbdd_Social_Media_Trends[[#This Row],[Likes]]+bbdd_Social_Media_Trends[[#This Row],[Shares]]+bbdd_Social_Media_Trends[[#This Row],[Comments]]</f>
        <v>502093</v>
      </c>
      <c r="M1828">
        <f>bbdd_Social_Media_Trends[[#This Row],[Interactions]]/bbdd_Social_Media_Trends[[#This Row],[Views]]</f>
        <v>0.31413914912839402</v>
      </c>
      <c r="N1828" s="1" t="s">
        <v>22</v>
      </c>
      <c r="O1828" s="4">
        <f t="shared" si="28"/>
        <v>0</v>
      </c>
    </row>
    <row r="1829" spans="1:15" hidden="1">
      <c r="A1829" s="1" t="s">
        <v>1869</v>
      </c>
      <c r="B1829" s="2">
        <v>44581</v>
      </c>
      <c r="C1829" s="13" t="str">
        <f>TEXT(bbdd_Social_Media_Trends[[#This Row],[Post_Date]],"aaaa-mm")</f>
        <v>2022-01</v>
      </c>
      <c r="D1829" s="1" t="s">
        <v>18</v>
      </c>
      <c r="E1829" s="1" t="s">
        <v>52</v>
      </c>
      <c r="F1829" s="1" t="s">
        <v>14</v>
      </c>
      <c r="G1829" s="1" t="s">
        <v>21</v>
      </c>
      <c r="H1829">
        <v>784996</v>
      </c>
      <c r="I1829">
        <v>495718</v>
      </c>
      <c r="J1829">
        <v>72882</v>
      </c>
      <c r="K1829">
        <v>33474</v>
      </c>
      <c r="L1829">
        <f>bbdd_Social_Media_Trends[[#This Row],[Likes]]+bbdd_Social_Media_Trends[[#This Row],[Shares]]+bbdd_Social_Media_Trends[[#This Row],[Comments]]</f>
        <v>602074</v>
      </c>
      <c r="M1829">
        <f>bbdd_Social_Media_Trends[[#This Row],[Interactions]]/bbdd_Social_Media_Trends[[#This Row],[Views]]</f>
        <v>0.76697715657149845</v>
      </c>
      <c r="N1829" s="1" t="s">
        <v>29</v>
      </c>
      <c r="O1829" s="4">
        <f t="shared" si="28"/>
        <v>0</v>
      </c>
    </row>
    <row r="1830" spans="1:15">
      <c r="A1830" s="1" t="s">
        <v>1870</v>
      </c>
      <c r="B1830" s="2">
        <v>44781</v>
      </c>
      <c r="C1830" s="13" t="str">
        <f>TEXT(bbdd_Social_Media_Trends[[#This Row],[Post_Date]],"aaaa-mm")</f>
        <v>2022-08</v>
      </c>
      <c r="D1830" s="1" t="s">
        <v>27</v>
      </c>
      <c r="E1830" s="1" t="s">
        <v>19</v>
      </c>
      <c r="F1830" s="1" t="s">
        <v>41</v>
      </c>
      <c r="G1830" s="1" t="s">
        <v>44</v>
      </c>
      <c r="H1830">
        <v>1375599</v>
      </c>
      <c r="I1830">
        <v>297534</v>
      </c>
      <c r="J1830">
        <v>38448</v>
      </c>
      <c r="K1830">
        <v>25016</v>
      </c>
      <c r="L1830">
        <f>bbdd_Social_Media_Trends[[#This Row],[Likes]]+bbdd_Social_Media_Trends[[#This Row],[Shares]]+bbdd_Social_Media_Trends[[#This Row],[Comments]]</f>
        <v>360998</v>
      </c>
      <c r="M1830">
        <f>bbdd_Social_Media_Trends[[#This Row],[Interactions]]/bbdd_Social_Media_Trends[[#This Row],[Views]]</f>
        <v>0.26242967609019779</v>
      </c>
      <c r="N1830" s="1" t="s">
        <v>22</v>
      </c>
      <c r="O1830" s="4">
        <f t="shared" si="28"/>
        <v>0</v>
      </c>
    </row>
    <row r="1831" spans="1:15" hidden="1">
      <c r="A1831" s="1" t="s">
        <v>1871</v>
      </c>
      <c r="B1831" s="2">
        <v>44758</v>
      </c>
      <c r="C1831" s="13" t="str">
        <f>TEXT(bbdd_Social_Media_Trends[[#This Row],[Post_Date]],"aaaa-mm")</f>
        <v>2022-07</v>
      </c>
      <c r="D1831" s="1" t="s">
        <v>12</v>
      </c>
      <c r="E1831" s="1" t="s">
        <v>49</v>
      </c>
      <c r="F1831" s="1" t="s">
        <v>41</v>
      </c>
      <c r="G1831" s="1" t="s">
        <v>50</v>
      </c>
      <c r="H1831">
        <v>3362238</v>
      </c>
      <c r="I1831">
        <v>278723</v>
      </c>
      <c r="J1831">
        <v>94008</v>
      </c>
      <c r="K1831">
        <v>22654</v>
      </c>
      <c r="L1831">
        <f>bbdd_Social_Media_Trends[[#This Row],[Likes]]+bbdd_Social_Media_Trends[[#This Row],[Shares]]+bbdd_Social_Media_Trends[[#This Row],[Comments]]</f>
        <v>395385</v>
      </c>
      <c r="M1831">
        <f>bbdd_Social_Media_Trends[[#This Row],[Interactions]]/bbdd_Social_Media_Trends[[#This Row],[Views]]</f>
        <v>0.1175957799537094</v>
      </c>
      <c r="N1831" s="1" t="s">
        <v>22</v>
      </c>
      <c r="O1831" s="4">
        <f t="shared" si="28"/>
        <v>0</v>
      </c>
    </row>
    <row r="1832" spans="1:15" hidden="1">
      <c r="A1832" s="1" t="s">
        <v>1872</v>
      </c>
      <c r="B1832" s="2">
        <v>44821</v>
      </c>
      <c r="C1832" s="13" t="str">
        <f>TEXT(bbdd_Social_Media_Trends[[#This Row],[Post_Date]],"aaaa-mm")</f>
        <v>2022-09</v>
      </c>
      <c r="D1832" s="1" t="s">
        <v>18</v>
      </c>
      <c r="E1832" s="1" t="s">
        <v>13</v>
      </c>
      <c r="F1832" s="1" t="s">
        <v>14</v>
      </c>
      <c r="G1832" s="1" t="s">
        <v>60</v>
      </c>
      <c r="H1832">
        <v>3888420</v>
      </c>
      <c r="I1832">
        <v>106266</v>
      </c>
      <c r="J1832">
        <v>41933</v>
      </c>
      <c r="K1832">
        <v>5458</v>
      </c>
      <c r="L1832">
        <f>bbdd_Social_Media_Trends[[#This Row],[Likes]]+bbdd_Social_Media_Trends[[#This Row],[Shares]]+bbdd_Social_Media_Trends[[#This Row],[Comments]]</f>
        <v>153657</v>
      </c>
      <c r="M1832">
        <f>bbdd_Social_Media_Trends[[#This Row],[Interactions]]/bbdd_Social_Media_Trends[[#This Row],[Views]]</f>
        <v>3.9516564568642276E-2</v>
      </c>
      <c r="N1832" s="1" t="s">
        <v>29</v>
      </c>
      <c r="O1832" s="4">
        <f t="shared" si="28"/>
        <v>0</v>
      </c>
    </row>
    <row r="1833" spans="1:15" hidden="1">
      <c r="A1833" s="1" t="s">
        <v>1873</v>
      </c>
      <c r="B1833" s="2">
        <v>44639</v>
      </c>
      <c r="C1833" s="13" t="str">
        <f>TEXT(bbdd_Social_Media_Trends[[#This Row],[Post_Date]],"aaaa-mm")</f>
        <v>2022-03</v>
      </c>
      <c r="D1833" s="1" t="s">
        <v>24</v>
      </c>
      <c r="E1833" s="1" t="s">
        <v>57</v>
      </c>
      <c r="F1833" s="1" t="s">
        <v>41</v>
      </c>
      <c r="G1833" s="1" t="s">
        <v>28</v>
      </c>
      <c r="H1833">
        <v>3825393</v>
      </c>
      <c r="I1833">
        <v>449057</v>
      </c>
      <c r="J1833">
        <v>58906</v>
      </c>
      <c r="K1833">
        <v>5707</v>
      </c>
      <c r="L1833">
        <f>bbdd_Social_Media_Trends[[#This Row],[Likes]]+bbdd_Social_Media_Trends[[#This Row],[Shares]]+bbdd_Social_Media_Trends[[#This Row],[Comments]]</f>
        <v>513670</v>
      </c>
      <c r="M1833">
        <f>bbdd_Social_Media_Trends[[#This Row],[Interactions]]/bbdd_Social_Media_Trends[[#This Row],[Views]]</f>
        <v>0.13427901394706374</v>
      </c>
      <c r="N1833" s="1" t="s">
        <v>29</v>
      </c>
      <c r="O1833" s="4">
        <f t="shared" si="28"/>
        <v>0</v>
      </c>
    </row>
    <row r="1834" spans="1:15" hidden="1">
      <c r="A1834" s="1" t="s">
        <v>1874</v>
      </c>
      <c r="B1834" s="2">
        <v>44965</v>
      </c>
      <c r="C1834" s="13" t="str">
        <f>TEXT(bbdd_Social_Media_Trends[[#This Row],[Post_Date]],"aaaa-mm")</f>
        <v>2023-02</v>
      </c>
      <c r="D1834" s="1" t="s">
        <v>12</v>
      </c>
      <c r="E1834" s="1" t="s">
        <v>57</v>
      </c>
      <c r="F1834" s="1" t="s">
        <v>20</v>
      </c>
      <c r="G1834" s="1" t="s">
        <v>60</v>
      </c>
      <c r="H1834">
        <v>2928219</v>
      </c>
      <c r="I1834">
        <v>484249</v>
      </c>
      <c r="J1834">
        <v>4371</v>
      </c>
      <c r="K1834">
        <v>32276</v>
      </c>
      <c r="L1834">
        <f>bbdd_Social_Media_Trends[[#This Row],[Likes]]+bbdd_Social_Media_Trends[[#This Row],[Shares]]+bbdd_Social_Media_Trends[[#This Row],[Comments]]</f>
        <v>520896</v>
      </c>
      <c r="M1834">
        <f>bbdd_Social_Media_Trends[[#This Row],[Interactions]]/bbdd_Social_Media_Trends[[#This Row],[Views]]</f>
        <v>0.17788833417172692</v>
      </c>
      <c r="N1834" s="1" t="s">
        <v>22</v>
      </c>
      <c r="O1834" s="4">
        <f t="shared" si="28"/>
        <v>0</v>
      </c>
    </row>
    <row r="1835" spans="1:15">
      <c r="A1835" s="1" t="s">
        <v>1875</v>
      </c>
      <c r="B1835" s="2">
        <v>45140</v>
      </c>
      <c r="C1835" s="13" t="str">
        <f>TEXT(bbdd_Social_Media_Trends[[#This Row],[Post_Date]],"aaaa-mm")</f>
        <v>2023-08</v>
      </c>
      <c r="D1835" s="1" t="s">
        <v>27</v>
      </c>
      <c r="E1835" s="1" t="s">
        <v>57</v>
      </c>
      <c r="F1835" s="1" t="s">
        <v>20</v>
      </c>
      <c r="G1835" s="1" t="s">
        <v>25</v>
      </c>
      <c r="H1835">
        <v>506301</v>
      </c>
      <c r="I1835">
        <v>229389</v>
      </c>
      <c r="J1835">
        <v>85327</v>
      </c>
      <c r="K1835">
        <v>31817</v>
      </c>
      <c r="L1835">
        <f>bbdd_Social_Media_Trends[[#This Row],[Likes]]+bbdd_Social_Media_Trends[[#This Row],[Shares]]+bbdd_Social_Media_Trends[[#This Row],[Comments]]</f>
        <v>346533</v>
      </c>
      <c r="M1835">
        <f>bbdd_Social_Media_Trends[[#This Row],[Interactions]]/bbdd_Social_Media_Trends[[#This Row],[Views]]</f>
        <v>0.68444067856867752</v>
      </c>
      <c r="N1835" s="1" t="s">
        <v>29</v>
      </c>
      <c r="O1835" s="4">
        <f t="shared" si="28"/>
        <v>0</v>
      </c>
    </row>
    <row r="1836" spans="1:15">
      <c r="A1836" s="1" t="s">
        <v>1876</v>
      </c>
      <c r="B1836" s="2">
        <v>44816</v>
      </c>
      <c r="C1836" s="13" t="str">
        <f>TEXT(bbdd_Social_Media_Trends[[#This Row],[Post_Date]],"aaaa-mm")</f>
        <v>2022-09</v>
      </c>
      <c r="D1836" s="1" t="s">
        <v>27</v>
      </c>
      <c r="E1836" s="1" t="s">
        <v>31</v>
      </c>
      <c r="F1836" s="1" t="s">
        <v>36</v>
      </c>
      <c r="G1836" s="1" t="s">
        <v>28</v>
      </c>
      <c r="H1836">
        <v>21300</v>
      </c>
      <c r="I1836">
        <v>339452</v>
      </c>
      <c r="J1836">
        <v>57791</v>
      </c>
      <c r="K1836">
        <v>30571</v>
      </c>
      <c r="L1836">
        <f>bbdd_Social_Media_Trends[[#This Row],[Likes]]+bbdd_Social_Media_Trends[[#This Row],[Shares]]+bbdd_Social_Media_Trends[[#This Row],[Comments]]</f>
        <v>427814</v>
      </c>
      <c r="M1836">
        <f>bbdd_Social_Media_Trends[[#This Row],[Interactions]]/bbdd_Social_Media_Trends[[#This Row],[Views]]</f>
        <v>20.085164319248825</v>
      </c>
      <c r="N1836" s="1" t="s">
        <v>16</v>
      </c>
      <c r="O1836" s="4">
        <f t="shared" si="28"/>
        <v>0</v>
      </c>
    </row>
    <row r="1837" spans="1:15">
      <c r="A1837" s="1" t="s">
        <v>1877</v>
      </c>
      <c r="B1837" s="2">
        <v>45067</v>
      </c>
      <c r="C1837" s="13" t="str">
        <f>TEXT(bbdd_Social_Media_Trends[[#This Row],[Post_Date]],"aaaa-mm")</f>
        <v>2023-05</v>
      </c>
      <c r="D1837" s="1" t="s">
        <v>27</v>
      </c>
      <c r="E1837" s="1" t="s">
        <v>35</v>
      </c>
      <c r="F1837" s="1" t="s">
        <v>36</v>
      </c>
      <c r="G1837" s="1" t="s">
        <v>28</v>
      </c>
      <c r="H1837">
        <v>3759712</v>
      </c>
      <c r="I1837">
        <v>127592</v>
      </c>
      <c r="J1837">
        <v>51493</v>
      </c>
      <c r="K1837">
        <v>37036</v>
      </c>
      <c r="L1837">
        <f>bbdd_Social_Media_Trends[[#This Row],[Likes]]+bbdd_Social_Media_Trends[[#This Row],[Shares]]+bbdd_Social_Media_Trends[[#This Row],[Comments]]</f>
        <v>216121</v>
      </c>
      <c r="M1837">
        <f>bbdd_Social_Media_Trends[[#This Row],[Interactions]]/bbdd_Social_Media_Trends[[#This Row],[Views]]</f>
        <v>5.7483392344945573E-2</v>
      </c>
      <c r="N1837" s="1" t="s">
        <v>16</v>
      </c>
      <c r="O1837" s="4">
        <f t="shared" si="28"/>
        <v>0</v>
      </c>
    </row>
    <row r="1838" spans="1:15" hidden="1">
      <c r="A1838" s="1" t="s">
        <v>1878</v>
      </c>
      <c r="B1838" s="2">
        <v>45044</v>
      </c>
      <c r="C1838" s="13" t="str">
        <f>TEXT(bbdd_Social_Media_Trends[[#This Row],[Post_Date]],"aaaa-mm")</f>
        <v>2023-04</v>
      </c>
      <c r="D1838" s="1" t="s">
        <v>24</v>
      </c>
      <c r="E1838" s="1" t="s">
        <v>46</v>
      </c>
      <c r="F1838" s="1" t="s">
        <v>47</v>
      </c>
      <c r="G1838" s="1" t="s">
        <v>28</v>
      </c>
      <c r="H1838">
        <v>4838364</v>
      </c>
      <c r="I1838">
        <v>341314</v>
      </c>
      <c r="J1838">
        <v>61</v>
      </c>
      <c r="K1838">
        <v>13939</v>
      </c>
      <c r="L1838">
        <f>bbdd_Social_Media_Trends[[#This Row],[Likes]]+bbdd_Social_Media_Trends[[#This Row],[Shares]]+bbdd_Social_Media_Trends[[#This Row],[Comments]]</f>
        <v>355314</v>
      </c>
      <c r="M1838">
        <f>bbdd_Social_Media_Trends[[#This Row],[Interactions]]/bbdd_Social_Media_Trends[[#This Row],[Views]]</f>
        <v>7.3436806325443887E-2</v>
      </c>
      <c r="N1838" s="1" t="s">
        <v>22</v>
      </c>
      <c r="O1838" s="4">
        <f t="shared" si="28"/>
        <v>0</v>
      </c>
    </row>
    <row r="1839" spans="1:15">
      <c r="A1839" s="1" t="s">
        <v>1879</v>
      </c>
      <c r="B1839" s="2">
        <v>44940</v>
      </c>
      <c r="C1839" s="13" t="str">
        <f>TEXT(bbdd_Social_Media_Trends[[#This Row],[Post_Date]],"aaaa-mm")</f>
        <v>2023-01</v>
      </c>
      <c r="D1839" s="1" t="s">
        <v>27</v>
      </c>
      <c r="E1839" s="1" t="s">
        <v>49</v>
      </c>
      <c r="F1839" s="1" t="s">
        <v>14</v>
      </c>
      <c r="G1839" s="1" t="s">
        <v>50</v>
      </c>
      <c r="H1839">
        <v>332886</v>
      </c>
      <c r="I1839">
        <v>473224</v>
      </c>
      <c r="J1839">
        <v>57891</v>
      </c>
      <c r="K1839">
        <v>14749</v>
      </c>
      <c r="L1839">
        <f>bbdd_Social_Media_Trends[[#This Row],[Likes]]+bbdd_Social_Media_Trends[[#This Row],[Shares]]+bbdd_Social_Media_Trends[[#This Row],[Comments]]</f>
        <v>545864</v>
      </c>
      <c r="M1839">
        <f>bbdd_Social_Media_Trends[[#This Row],[Interactions]]/bbdd_Social_Media_Trends[[#This Row],[Views]]</f>
        <v>1.639792601671443</v>
      </c>
      <c r="N1839" s="1" t="s">
        <v>22</v>
      </c>
      <c r="O1839" s="4">
        <f t="shared" si="28"/>
        <v>0</v>
      </c>
    </row>
    <row r="1840" spans="1:15" hidden="1">
      <c r="A1840" s="1" t="s">
        <v>1880</v>
      </c>
      <c r="B1840" s="2">
        <v>44603</v>
      </c>
      <c r="C1840" s="13" t="str">
        <f>TEXT(bbdd_Social_Media_Trends[[#This Row],[Post_Date]],"aaaa-mm")</f>
        <v>2022-02</v>
      </c>
      <c r="D1840" s="1" t="s">
        <v>24</v>
      </c>
      <c r="E1840" s="1" t="s">
        <v>13</v>
      </c>
      <c r="F1840" s="1" t="s">
        <v>36</v>
      </c>
      <c r="G1840" s="1" t="s">
        <v>25</v>
      </c>
      <c r="H1840">
        <v>902229</v>
      </c>
      <c r="I1840">
        <v>166118</v>
      </c>
      <c r="J1840">
        <v>61721</v>
      </c>
      <c r="K1840">
        <v>35192</v>
      </c>
      <c r="L1840">
        <f>bbdd_Social_Media_Trends[[#This Row],[Likes]]+bbdd_Social_Media_Trends[[#This Row],[Shares]]+bbdd_Social_Media_Trends[[#This Row],[Comments]]</f>
        <v>263031</v>
      </c>
      <c r="M1840">
        <f>bbdd_Social_Media_Trends[[#This Row],[Interactions]]/bbdd_Social_Media_Trends[[#This Row],[Views]]</f>
        <v>0.29153463256002632</v>
      </c>
      <c r="N1840" s="1" t="s">
        <v>22</v>
      </c>
      <c r="O1840" s="4">
        <f t="shared" si="28"/>
        <v>0</v>
      </c>
    </row>
    <row r="1841" spans="1:15">
      <c r="A1841" s="1" t="s">
        <v>1881</v>
      </c>
      <c r="B1841" s="2">
        <v>45289</v>
      </c>
      <c r="C1841" s="13" t="str">
        <f>TEXT(bbdd_Social_Media_Trends[[#This Row],[Post_Date]],"aaaa-mm")</f>
        <v>2023-12</v>
      </c>
      <c r="D1841" s="1" t="s">
        <v>27</v>
      </c>
      <c r="E1841" s="1" t="s">
        <v>59</v>
      </c>
      <c r="F1841" s="1" t="s">
        <v>41</v>
      </c>
      <c r="G1841" s="1" t="s">
        <v>60</v>
      </c>
      <c r="H1841">
        <v>3959547</v>
      </c>
      <c r="I1841">
        <v>305095</v>
      </c>
      <c r="J1841">
        <v>29410</v>
      </c>
      <c r="K1841">
        <v>45864</v>
      </c>
      <c r="L1841">
        <f>bbdd_Social_Media_Trends[[#This Row],[Likes]]+bbdd_Social_Media_Trends[[#This Row],[Shares]]+bbdd_Social_Media_Trends[[#This Row],[Comments]]</f>
        <v>380369</v>
      </c>
      <c r="M1841">
        <f>bbdd_Social_Media_Trends[[#This Row],[Interactions]]/bbdd_Social_Media_Trends[[#This Row],[Views]]</f>
        <v>9.60637668905054E-2</v>
      </c>
      <c r="N1841" s="1" t="s">
        <v>16</v>
      </c>
      <c r="O1841" s="4">
        <f t="shared" si="28"/>
        <v>0</v>
      </c>
    </row>
    <row r="1842" spans="1:15" hidden="1">
      <c r="A1842" s="1" t="s">
        <v>1882</v>
      </c>
      <c r="B1842" s="2">
        <v>44824</v>
      </c>
      <c r="C1842" s="13" t="str">
        <f>TEXT(bbdd_Social_Media_Trends[[#This Row],[Post_Date]],"aaaa-mm")</f>
        <v>2022-09</v>
      </c>
      <c r="D1842" s="1" t="s">
        <v>24</v>
      </c>
      <c r="E1842" s="1" t="s">
        <v>13</v>
      </c>
      <c r="F1842" s="1" t="s">
        <v>41</v>
      </c>
      <c r="G1842" s="1" t="s">
        <v>37</v>
      </c>
      <c r="H1842">
        <v>635761</v>
      </c>
      <c r="I1842">
        <v>432146</v>
      </c>
      <c r="J1842">
        <v>27237</v>
      </c>
      <c r="K1842">
        <v>43941</v>
      </c>
      <c r="L1842">
        <f>bbdd_Social_Media_Trends[[#This Row],[Likes]]+bbdd_Social_Media_Trends[[#This Row],[Shares]]+bbdd_Social_Media_Trends[[#This Row],[Comments]]</f>
        <v>503324</v>
      </c>
      <c r="M1842">
        <f>bbdd_Social_Media_Trends[[#This Row],[Interactions]]/bbdd_Social_Media_Trends[[#This Row],[Views]]</f>
        <v>0.79168744229356625</v>
      </c>
      <c r="N1842" s="1" t="s">
        <v>16</v>
      </c>
      <c r="O1842" s="4">
        <f t="shared" si="28"/>
        <v>0</v>
      </c>
    </row>
    <row r="1843" spans="1:15" hidden="1">
      <c r="A1843" s="1" t="s">
        <v>1883</v>
      </c>
      <c r="B1843" s="2">
        <v>44783</v>
      </c>
      <c r="C1843" s="13" t="str">
        <f>TEXT(bbdd_Social_Media_Trends[[#This Row],[Post_Date]],"aaaa-mm")</f>
        <v>2022-08</v>
      </c>
      <c r="D1843" s="1" t="s">
        <v>18</v>
      </c>
      <c r="E1843" s="1" t="s">
        <v>46</v>
      </c>
      <c r="F1843" s="1" t="s">
        <v>47</v>
      </c>
      <c r="G1843" s="1" t="s">
        <v>21</v>
      </c>
      <c r="H1843">
        <v>4997766</v>
      </c>
      <c r="I1843">
        <v>113205</v>
      </c>
      <c r="J1843">
        <v>99750</v>
      </c>
      <c r="K1843">
        <v>26950</v>
      </c>
      <c r="L1843">
        <f>bbdd_Social_Media_Trends[[#This Row],[Likes]]+bbdd_Social_Media_Trends[[#This Row],[Shares]]+bbdd_Social_Media_Trends[[#This Row],[Comments]]</f>
        <v>239905</v>
      </c>
      <c r="M1843">
        <f>bbdd_Social_Media_Trends[[#This Row],[Interactions]]/bbdd_Social_Media_Trends[[#This Row],[Views]]</f>
        <v>4.8002447493540115E-2</v>
      </c>
      <c r="N1843" s="1" t="s">
        <v>29</v>
      </c>
      <c r="O1843" s="4">
        <f t="shared" si="28"/>
        <v>0</v>
      </c>
    </row>
    <row r="1844" spans="1:15" hidden="1">
      <c r="A1844" s="1" t="s">
        <v>1884</v>
      </c>
      <c r="B1844" s="2">
        <v>44768</v>
      </c>
      <c r="C1844" s="13" t="str">
        <f>TEXT(bbdd_Social_Media_Trends[[#This Row],[Post_Date]],"aaaa-mm")</f>
        <v>2022-07</v>
      </c>
      <c r="D1844" s="1" t="s">
        <v>18</v>
      </c>
      <c r="E1844" s="1" t="s">
        <v>31</v>
      </c>
      <c r="F1844" s="1" t="s">
        <v>41</v>
      </c>
      <c r="G1844" s="1" t="s">
        <v>50</v>
      </c>
      <c r="H1844">
        <v>1715056</v>
      </c>
      <c r="I1844">
        <v>386316</v>
      </c>
      <c r="J1844">
        <v>69991</v>
      </c>
      <c r="K1844">
        <v>15257</v>
      </c>
      <c r="L1844">
        <f>bbdd_Social_Media_Trends[[#This Row],[Likes]]+bbdd_Social_Media_Trends[[#This Row],[Shares]]+bbdd_Social_Media_Trends[[#This Row],[Comments]]</f>
        <v>471564</v>
      </c>
      <c r="M1844">
        <f>bbdd_Social_Media_Trends[[#This Row],[Interactions]]/bbdd_Social_Media_Trends[[#This Row],[Views]]</f>
        <v>0.27495545334962823</v>
      </c>
      <c r="N1844" s="1" t="s">
        <v>16</v>
      </c>
      <c r="O1844" s="4">
        <f t="shared" si="28"/>
        <v>0</v>
      </c>
    </row>
    <row r="1845" spans="1:15">
      <c r="A1845" s="1" t="s">
        <v>1885</v>
      </c>
      <c r="B1845" s="2">
        <v>45106</v>
      </c>
      <c r="C1845" s="13" t="str">
        <f>TEXT(bbdd_Social_Media_Trends[[#This Row],[Post_Date]],"aaaa-mm")</f>
        <v>2023-06</v>
      </c>
      <c r="D1845" s="1" t="s">
        <v>27</v>
      </c>
      <c r="E1845" s="1" t="s">
        <v>31</v>
      </c>
      <c r="F1845" s="1" t="s">
        <v>32</v>
      </c>
      <c r="G1845" s="1" t="s">
        <v>60</v>
      </c>
      <c r="H1845">
        <v>2856804</v>
      </c>
      <c r="I1845">
        <v>48734</v>
      </c>
      <c r="J1845">
        <v>34691</v>
      </c>
      <c r="K1845">
        <v>24234</v>
      </c>
      <c r="L1845">
        <f>bbdd_Social_Media_Trends[[#This Row],[Likes]]+bbdd_Social_Media_Trends[[#This Row],[Shares]]+bbdd_Social_Media_Trends[[#This Row],[Comments]]</f>
        <v>107659</v>
      </c>
      <c r="M1845">
        <f>bbdd_Social_Media_Trends[[#This Row],[Interactions]]/bbdd_Social_Media_Trends[[#This Row],[Views]]</f>
        <v>3.7685119455167386E-2</v>
      </c>
      <c r="N1845" s="1" t="s">
        <v>29</v>
      </c>
      <c r="O1845" s="4">
        <f t="shared" si="28"/>
        <v>0</v>
      </c>
    </row>
    <row r="1846" spans="1:15" hidden="1">
      <c r="A1846" s="1" t="s">
        <v>1886</v>
      </c>
      <c r="B1846" s="2">
        <v>45211</v>
      </c>
      <c r="C1846" s="13" t="str">
        <f>TEXT(bbdd_Social_Media_Trends[[#This Row],[Post_Date]],"aaaa-mm")</f>
        <v>2023-10</v>
      </c>
      <c r="D1846" s="1" t="s">
        <v>12</v>
      </c>
      <c r="E1846" s="1" t="s">
        <v>57</v>
      </c>
      <c r="F1846" s="1" t="s">
        <v>20</v>
      </c>
      <c r="G1846" s="1" t="s">
        <v>50</v>
      </c>
      <c r="H1846">
        <v>3139776</v>
      </c>
      <c r="I1846">
        <v>138605</v>
      </c>
      <c r="J1846">
        <v>20376</v>
      </c>
      <c r="K1846">
        <v>44725</v>
      </c>
      <c r="L1846">
        <f>bbdd_Social_Media_Trends[[#This Row],[Likes]]+bbdd_Social_Media_Trends[[#This Row],[Shares]]+bbdd_Social_Media_Trends[[#This Row],[Comments]]</f>
        <v>203706</v>
      </c>
      <c r="M1846">
        <f>bbdd_Social_Media_Trends[[#This Row],[Interactions]]/bbdd_Social_Media_Trends[[#This Row],[Views]]</f>
        <v>6.4879150614566131E-2</v>
      </c>
      <c r="N1846" s="1" t="s">
        <v>22</v>
      </c>
      <c r="O1846" s="4">
        <f t="shared" si="28"/>
        <v>0</v>
      </c>
    </row>
    <row r="1847" spans="1:15" hidden="1">
      <c r="A1847" s="1" t="s">
        <v>1887</v>
      </c>
      <c r="B1847" s="2">
        <v>45227</v>
      </c>
      <c r="C1847" s="13" t="str">
        <f>TEXT(bbdd_Social_Media_Trends[[#This Row],[Post_Date]],"aaaa-mm")</f>
        <v>2023-10</v>
      </c>
      <c r="D1847" s="1" t="s">
        <v>24</v>
      </c>
      <c r="E1847" s="1" t="s">
        <v>46</v>
      </c>
      <c r="F1847" s="1" t="s">
        <v>47</v>
      </c>
      <c r="G1847" s="1" t="s">
        <v>37</v>
      </c>
      <c r="H1847">
        <v>4530589</v>
      </c>
      <c r="I1847">
        <v>160376</v>
      </c>
      <c r="J1847">
        <v>34461</v>
      </c>
      <c r="K1847">
        <v>22342</v>
      </c>
      <c r="L1847">
        <f>bbdd_Social_Media_Trends[[#This Row],[Likes]]+bbdd_Social_Media_Trends[[#This Row],[Shares]]+bbdd_Social_Media_Trends[[#This Row],[Comments]]</f>
        <v>217179</v>
      </c>
      <c r="M1847">
        <f>bbdd_Social_Media_Trends[[#This Row],[Interactions]]/bbdd_Social_Media_Trends[[#This Row],[Views]]</f>
        <v>4.7936151348091829E-2</v>
      </c>
      <c r="N1847" s="1" t="s">
        <v>29</v>
      </c>
      <c r="O1847" s="4">
        <f t="shared" si="28"/>
        <v>0</v>
      </c>
    </row>
    <row r="1848" spans="1:15">
      <c r="A1848" s="1" t="s">
        <v>1888</v>
      </c>
      <c r="B1848" s="2">
        <v>44750</v>
      </c>
      <c r="C1848" s="13" t="str">
        <f>TEXT(bbdd_Social_Media_Trends[[#This Row],[Post_Date]],"aaaa-mm")</f>
        <v>2022-07</v>
      </c>
      <c r="D1848" s="1" t="s">
        <v>27</v>
      </c>
      <c r="E1848" s="1" t="s">
        <v>35</v>
      </c>
      <c r="F1848" s="1" t="s">
        <v>14</v>
      </c>
      <c r="G1848" s="1" t="s">
        <v>28</v>
      </c>
      <c r="H1848">
        <v>4902986</v>
      </c>
      <c r="I1848">
        <v>245503</v>
      </c>
      <c r="J1848">
        <v>93608</v>
      </c>
      <c r="K1848">
        <v>25637</v>
      </c>
      <c r="L1848">
        <f>bbdd_Social_Media_Trends[[#This Row],[Likes]]+bbdd_Social_Media_Trends[[#This Row],[Shares]]+bbdd_Social_Media_Trends[[#This Row],[Comments]]</f>
        <v>364748</v>
      </c>
      <c r="M1848">
        <f>bbdd_Social_Media_Trends[[#This Row],[Interactions]]/bbdd_Social_Media_Trends[[#This Row],[Views]]</f>
        <v>7.4393033143476242E-2</v>
      </c>
      <c r="N1848" s="1" t="s">
        <v>16</v>
      </c>
      <c r="O1848" s="4">
        <f t="shared" si="28"/>
        <v>0</v>
      </c>
    </row>
    <row r="1849" spans="1:15">
      <c r="A1849" s="1" t="s">
        <v>1889</v>
      </c>
      <c r="B1849" s="2">
        <v>44780</v>
      </c>
      <c r="C1849" s="13" t="str">
        <f>TEXT(bbdd_Social_Media_Trends[[#This Row],[Post_Date]],"aaaa-mm")</f>
        <v>2022-08</v>
      </c>
      <c r="D1849" s="1" t="s">
        <v>27</v>
      </c>
      <c r="E1849" s="1" t="s">
        <v>57</v>
      </c>
      <c r="F1849" s="1" t="s">
        <v>36</v>
      </c>
      <c r="G1849" s="1" t="s">
        <v>25</v>
      </c>
      <c r="H1849">
        <v>1257253</v>
      </c>
      <c r="I1849">
        <v>58870</v>
      </c>
      <c r="J1849">
        <v>45618</v>
      </c>
      <c r="K1849">
        <v>43369</v>
      </c>
      <c r="L1849">
        <f>bbdd_Social_Media_Trends[[#This Row],[Likes]]+bbdd_Social_Media_Trends[[#This Row],[Shares]]+bbdd_Social_Media_Trends[[#This Row],[Comments]]</f>
        <v>147857</v>
      </c>
      <c r="M1849">
        <f>bbdd_Social_Media_Trends[[#This Row],[Interactions]]/bbdd_Social_Media_Trends[[#This Row],[Views]]</f>
        <v>0.11760321908160092</v>
      </c>
      <c r="N1849" s="1" t="s">
        <v>22</v>
      </c>
      <c r="O1849" s="4">
        <f t="shared" si="28"/>
        <v>0</v>
      </c>
    </row>
    <row r="1850" spans="1:15" hidden="1">
      <c r="A1850" s="1" t="s">
        <v>1890</v>
      </c>
      <c r="B1850" s="2">
        <v>44617</v>
      </c>
      <c r="C1850" s="13" t="str">
        <f>TEXT(bbdd_Social_Media_Trends[[#This Row],[Post_Date]],"aaaa-mm")</f>
        <v>2022-02</v>
      </c>
      <c r="D1850" s="1" t="s">
        <v>24</v>
      </c>
      <c r="E1850" s="1" t="s">
        <v>19</v>
      </c>
      <c r="F1850" s="1" t="s">
        <v>41</v>
      </c>
      <c r="G1850" s="1" t="s">
        <v>37</v>
      </c>
      <c r="H1850">
        <v>824491</v>
      </c>
      <c r="I1850">
        <v>48864</v>
      </c>
      <c r="J1850">
        <v>96680</v>
      </c>
      <c r="K1850">
        <v>2188</v>
      </c>
      <c r="L1850">
        <f>bbdd_Social_Media_Trends[[#This Row],[Likes]]+bbdd_Social_Media_Trends[[#This Row],[Shares]]+bbdd_Social_Media_Trends[[#This Row],[Comments]]</f>
        <v>147732</v>
      </c>
      <c r="M1850">
        <f>bbdd_Social_Media_Trends[[#This Row],[Interactions]]/bbdd_Social_Media_Trends[[#This Row],[Views]]</f>
        <v>0.17917963931686337</v>
      </c>
      <c r="N1850" s="1" t="s">
        <v>16</v>
      </c>
      <c r="O1850" s="4">
        <f t="shared" si="28"/>
        <v>0</v>
      </c>
    </row>
    <row r="1851" spans="1:15">
      <c r="A1851" s="1" t="s">
        <v>1891</v>
      </c>
      <c r="B1851" s="2">
        <v>44706</v>
      </c>
      <c r="C1851" s="13" t="str">
        <f>TEXT(bbdd_Social_Media_Trends[[#This Row],[Post_Date]],"aaaa-mm")</f>
        <v>2022-05</v>
      </c>
      <c r="D1851" s="1" t="s">
        <v>27</v>
      </c>
      <c r="E1851" s="1" t="s">
        <v>46</v>
      </c>
      <c r="F1851" s="1" t="s">
        <v>41</v>
      </c>
      <c r="G1851" s="1" t="s">
        <v>60</v>
      </c>
      <c r="H1851">
        <v>2416511</v>
      </c>
      <c r="I1851">
        <v>341242</v>
      </c>
      <c r="J1851">
        <v>35906</v>
      </c>
      <c r="K1851">
        <v>11227</v>
      </c>
      <c r="L1851">
        <f>bbdd_Social_Media_Trends[[#This Row],[Likes]]+bbdd_Social_Media_Trends[[#This Row],[Shares]]+bbdd_Social_Media_Trends[[#This Row],[Comments]]</f>
        <v>388375</v>
      </c>
      <c r="M1851">
        <f>bbdd_Social_Media_Trends[[#This Row],[Interactions]]/bbdd_Social_Media_Trends[[#This Row],[Views]]</f>
        <v>0.16071724895934675</v>
      </c>
      <c r="N1851" s="1" t="s">
        <v>16</v>
      </c>
      <c r="O1851" s="4">
        <f t="shared" si="28"/>
        <v>0</v>
      </c>
    </row>
    <row r="1852" spans="1:15" hidden="1">
      <c r="A1852" s="1" t="s">
        <v>1892</v>
      </c>
      <c r="B1852" s="2">
        <v>44887</v>
      </c>
      <c r="C1852" s="13" t="str">
        <f>TEXT(bbdd_Social_Media_Trends[[#This Row],[Post_Date]],"aaaa-mm")</f>
        <v>2022-11</v>
      </c>
      <c r="D1852" s="1" t="s">
        <v>24</v>
      </c>
      <c r="E1852" s="1" t="s">
        <v>19</v>
      </c>
      <c r="F1852" s="1" t="s">
        <v>14</v>
      </c>
      <c r="G1852" s="1" t="s">
        <v>28</v>
      </c>
      <c r="H1852">
        <v>4273529</v>
      </c>
      <c r="I1852">
        <v>165479</v>
      </c>
      <c r="J1852">
        <v>71931</v>
      </c>
      <c r="K1852">
        <v>29512</v>
      </c>
      <c r="L1852">
        <f>bbdd_Social_Media_Trends[[#This Row],[Likes]]+bbdd_Social_Media_Trends[[#This Row],[Shares]]+bbdd_Social_Media_Trends[[#This Row],[Comments]]</f>
        <v>266922</v>
      </c>
      <c r="M1852">
        <f>bbdd_Social_Media_Trends[[#This Row],[Interactions]]/bbdd_Social_Media_Trends[[#This Row],[Views]]</f>
        <v>6.2459386609989072E-2</v>
      </c>
      <c r="N1852" s="1" t="s">
        <v>22</v>
      </c>
      <c r="O1852" s="4">
        <f t="shared" si="28"/>
        <v>0</v>
      </c>
    </row>
    <row r="1853" spans="1:15" hidden="1">
      <c r="A1853" s="1" t="s">
        <v>1893</v>
      </c>
      <c r="B1853" s="2">
        <v>45192</v>
      </c>
      <c r="C1853" s="13" t="str">
        <f>TEXT(bbdd_Social_Media_Trends[[#This Row],[Post_Date]],"aaaa-mm")</f>
        <v>2023-09</v>
      </c>
      <c r="D1853" s="1" t="s">
        <v>24</v>
      </c>
      <c r="E1853" s="1" t="s">
        <v>52</v>
      </c>
      <c r="F1853" s="1" t="s">
        <v>47</v>
      </c>
      <c r="G1853" s="1" t="s">
        <v>21</v>
      </c>
      <c r="H1853">
        <v>4966138</v>
      </c>
      <c r="I1853">
        <v>284880</v>
      </c>
      <c r="J1853">
        <v>79331</v>
      </c>
      <c r="K1853">
        <v>658</v>
      </c>
      <c r="L1853">
        <f>bbdd_Social_Media_Trends[[#This Row],[Likes]]+bbdd_Social_Media_Trends[[#This Row],[Shares]]+bbdd_Social_Media_Trends[[#This Row],[Comments]]</f>
        <v>364869</v>
      </c>
      <c r="M1853">
        <f>bbdd_Social_Media_Trends[[#This Row],[Interactions]]/bbdd_Social_Media_Trends[[#This Row],[Views]]</f>
        <v>7.347137755736953E-2</v>
      </c>
      <c r="N1853" s="1" t="s">
        <v>29</v>
      </c>
      <c r="O1853" s="4">
        <f t="shared" si="28"/>
        <v>0</v>
      </c>
    </row>
    <row r="1854" spans="1:15" hidden="1">
      <c r="A1854" s="1" t="s">
        <v>1894</v>
      </c>
      <c r="B1854" s="2">
        <v>45265</v>
      </c>
      <c r="C1854" s="13" t="str">
        <f>TEXT(bbdd_Social_Media_Trends[[#This Row],[Post_Date]],"aaaa-mm")</f>
        <v>2023-12</v>
      </c>
      <c r="D1854" s="1" t="s">
        <v>12</v>
      </c>
      <c r="E1854" s="1" t="s">
        <v>57</v>
      </c>
      <c r="F1854" s="1" t="s">
        <v>32</v>
      </c>
      <c r="G1854" s="1" t="s">
        <v>28</v>
      </c>
      <c r="H1854">
        <v>4435720</v>
      </c>
      <c r="I1854">
        <v>172273</v>
      </c>
      <c r="J1854">
        <v>26466</v>
      </c>
      <c r="K1854">
        <v>9176</v>
      </c>
      <c r="L1854">
        <f>bbdd_Social_Media_Trends[[#This Row],[Likes]]+bbdd_Social_Media_Trends[[#This Row],[Shares]]+bbdd_Social_Media_Trends[[#This Row],[Comments]]</f>
        <v>207915</v>
      </c>
      <c r="M1854">
        <f>bbdd_Social_Media_Trends[[#This Row],[Interactions]]/bbdd_Social_Media_Trends[[#This Row],[Views]]</f>
        <v>4.6872886476152689E-2</v>
      </c>
      <c r="N1854" s="1" t="s">
        <v>22</v>
      </c>
      <c r="O1854" s="4">
        <f t="shared" si="28"/>
        <v>0</v>
      </c>
    </row>
    <row r="1855" spans="1:15">
      <c r="A1855" s="1" t="s">
        <v>1895</v>
      </c>
      <c r="B1855" s="2">
        <v>44923</v>
      </c>
      <c r="C1855" s="13" t="str">
        <f>TEXT(bbdd_Social_Media_Trends[[#This Row],[Post_Date]],"aaaa-mm")</f>
        <v>2022-12</v>
      </c>
      <c r="D1855" s="1" t="s">
        <v>27</v>
      </c>
      <c r="E1855" s="1" t="s">
        <v>13</v>
      </c>
      <c r="F1855" s="1" t="s">
        <v>14</v>
      </c>
      <c r="G1855" s="1" t="s">
        <v>37</v>
      </c>
      <c r="H1855">
        <v>386796</v>
      </c>
      <c r="I1855">
        <v>176552</v>
      </c>
      <c r="J1855">
        <v>26504</v>
      </c>
      <c r="K1855">
        <v>6005</v>
      </c>
      <c r="L1855">
        <f>bbdd_Social_Media_Trends[[#This Row],[Likes]]+bbdd_Social_Media_Trends[[#This Row],[Shares]]+bbdd_Social_Media_Trends[[#This Row],[Comments]]</f>
        <v>209061</v>
      </c>
      <c r="M1855">
        <f>bbdd_Social_Media_Trends[[#This Row],[Interactions]]/bbdd_Social_Media_Trends[[#This Row],[Views]]</f>
        <v>0.54049421400428133</v>
      </c>
      <c r="N1855" s="1" t="s">
        <v>16</v>
      </c>
      <c r="O1855" s="4">
        <f t="shared" si="28"/>
        <v>0</v>
      </c>
    </row>
    <row r="1856" spans="1:15" hidden="1">
      <c r="A1856" s="1" t="s">
        <v>1896</v>
      </c>
      <c r="B1856" s="2">
        <v>45214</v>
      </c>
      <c r="C1856" s="13" t="str">
        <f>TEXT(bbdd_Social_Media_Trends[[#This Row],[Post_Date]],"aaaa-mm")</f>
        <v>2023-10</v>
      </c>
      <c r="D1856" s="1" t="s">
        <v>12</v>
      </c>
      <c r="E1856" s="1" t="s">
        <v>46</v>
      </c>
      <c r="F1856" s="1" t="s">
        <v>36</v>
      </c>
      <c r="G1856" s="1" t="s">
        <v>25</v>
      </c>
      <c r="H1856">
        <v>2933265</v>
      </c>
      <c r="I1856">
        <v>63406</v>
      </c>
      <c r="J1856">
        <v>15539</v>
      </c>
      <c r="K1856">
        <v>48828</v>
      </c>
      <c r="L1856">
        <f>bbdd_Social_Media_Trends[[#This Row],[Likes]]+bbdd_Social_Media_Trends[[#This Row],[Shares]]+bbdd_Social_Media_Trends[[#This Row],[Comments]]</f>
        <v>127773</v>
      </c>
      <c r="M1856">
        <f>bbdd_Social_Media_Trends[[#This Row],[Interactions]]/bbdd_Social_Media_Trends[[#This Row],[Views]]</f>
        <v>4.3559992022541433E-2</v>
      </c>
      <c r="N1856" s="1" t="s">
        <v>22</v>
      </c>
      <c r="O1856" s="4">
        <f t="shared" si="28"/>
        <v>0</v>
      </c>
    </row>
    <row r="1857" spans="1:15">
      <c r="A1857" s="1" t="s">
        <v>1897</v>
      </c>
      <c r="B1857" s="2">
        <v>45244</v>
      </c>
      <c r="C1857" s="13" t="str">
        <f>TEXT(bbdd_Social_Media_Trends[[#This Row],[Post_Date]],"aaaa-mm")</f>
        <v>2023-11</v>
      </c>
      <c r="D1857" s="1" t="s">
        <v>27</v>
      </c>
      <c r="E1857" s="1" t="s">
        <v>35</v>
      </c>
      <c r="F1857" s="1" t="s">
        <v>32</v>
      </c>
      <c r="G1857" s="1" t="s">
        <v>50</v>
      </c>
      <c r="H1857">
        <v>2337383</v>
      </c>
      <c r="I1857">
        <v>390284</v>
      </c>
      <c r="J1857">
        <v>55216</v>
      </c>
      <c r="K1857">
        <v>31713</v>
      </c>
      <c r="L1857">
        <f>bbdd_Social_Media_Trends[[#This Row],[Likes]]+bbdd_Social_Media_Trends[[#This Row],[Shares]]+bbdd_Social_Media_Trends[[#This Row],[Comments]]</f>
        <v>477213</v>
      </c>
      <c r="M1857">
        <f>bbdd_Social_Media_Trends[[#This Row],[Interactions]]/bbdd_Social_Media_Trends[[#This Row],[Views]]</f>
        <v>0.20416551331125452</v>
      </c>
      <c r="N1857" s="1" t="s">
        <v>22</v>
      </c>
      <c r="O1857" s="4">
        <f t="shared" si="28"/>
        <v>0</v>
      </c>
    </row>
    <row r="1858" spans="1:15" hidden="1">
      <c r="A1858" s="1" t="s">
        <v>1898</v>
      </c>
      <c r="B1858" s="2">
        <v>44991</v>
      </c>
      <c r="C1858" s="13" t="str">
        <f>TEXT(bbdd_Social_Media_Trends[[#This Row],[Post_Date]],"aaaa-mm")</f>
        <v>2023-03</v>
      </c>
      <c r="D1858" s="1" t="s">
        <v>12</v>
      </c>
      <c r="E1858" s="1" t="s">
        <v>49</v>
      </c>
      <c r="F1858" s="1" t="s">
        <v>20</v>
      </c>
      <c r="G1858" s="1" t="s">
        <v>44</v>
      </c>
      <c r="H1858">
        <v>3364916</v>
      </c>
      <c r="I1858">
        <v>26808</v>
      </c>
      <c r="J1858">
        <v>89202</v>
      </c>
      <c r="K1858">
        <v>27099</v>
      </c>
      <c r="L1858">
        <f>bbdd_Social_Media_Trends[[#This Row],[Likes]]+bbdd_Social_Media_Trends[[#This Row],[Shares]]+bbdd_Social_Media_Trends[[#This Row],[Comments]]</f>
        <v>143109</v>
      </c>
      <c r="M1858">
        <f>bbdd_Social_Media_Trends[[#This Row],[Interactions]]/bbdd_Social_Media_Trends[[#This Row],[Views]]</f>
        <v>4.2529739226774159E-2</v>
      </c>
      <c r="N1858" s="1" t="s">
        <v>22</v>
      </c>
      <c r="O1858" s="4">
        <f t="shared" ref="O1858:O1921" si="29">IF(ISERROR(VLOOKUP(A1858,A1859:A6856,1,FALSE)),0, 1)</f>
        <v>0</v>
      </c>
    </row>
    <row r="1859" spans="1:15">
      <c r="A1859" s="1" t="s">
        <v>1899</v>
      </c>
      <c r="B1859" s="2">
        <v>45080</v>
      </c>
      <c r="C1859" s="13" t="str">
        <f>TEXT(bbdd_Social_Media_Trends[[#This Row],[Post_Date]],"aaaa-mm")</f>
        <v>2023-06</v>
      </c>
      <c r="D1859" s="1" t="s">
        <v>27</v>
      </c>
      <c r="E1859" s="1" t="s">
        <v>46</v>
      </c>
      <c r="F1859" s="1" t="s">
        <v>20</v>
      </c>
      <c r="G1859" s="1" t="s">
        <v>44</v>
      </c>
      <c r="H1859">
        <v>3716517</v>
      </c>
      <c r="I1859">
        <v>438899</v>
      </c>
      <c r="J1859">
        <v>73784</v>
      </c>
      <c r="K1859">
        <v>4027</v>
      </c>
      <c r="L1859">
        <f>bbdd_Social_Media_Trends[[#This Row],[Likes]]+bbdd_Social_Media_Trends[[#This Row],[Shares]]+bbdd_Social_Media_Trends[[#This Row],[Comments]]</f>
        <v>516710</v>
      </c>
      <c r="M1859">
        <f>bbdd_Social_Media_Trends[[#This Row],[Interactions]]/bbdd_Social_Media_Trends[[#This Row],[Views]]</f>
        <v>0.13903071074341916</v>
      </c>
      <c r="N1859" s="1" t="s">
        <v>29</v>
      </c>
      <c r="O1859" s="4">
        <f t="shared" si="29"/>
        <v>0</v>
      </c>
    </row>
    <row r="1860" spans="1:15" hidden="1">
      <c r="A1860" s="1" t="s">
        <v>1900</v>
      </c>
      <c r="B1860" s="2">
        <v>44703</v>
      </c>
      <c r="C1860" s="13" t="str">
        <f>TEXT(bbdd_Social_Media_Trends[[#This Row],[Post_Date]],"aaaa-mm")</f>
        <v>2022-05</v>
      </c>
      <c r="D1860" s="1" t="s">
        <v>18</v>
      </c>
      <c r="E1860" s="1" t="s">
        <v>31</v>
      </c>
      <c r="F1860" s="1" t="s">
        <v>41</v>
      </c>
      <c r="G1860" s="1" t="s">
        <v>25</v>
      </c>
      <c r="H1860">
        <v>3358828</v>
      </c>
      <c r="I1860">
        <v>121374</v>
      </c>
      <c r="J1860">
        <v>48219</v>
      </c>
      <c r="K1860">
        <v>25068</v>
      </c>
      <c r="L1860">
        <f>bbdd_Social_Media_Trends[[#This Row],[Likes]]+bbdd_Social_Media_Trends[[#This Row],[Shares]]+bbdd_Social_Media_Trends[[#This Row],[Comments]]</f>
        <v>194661</v>
      </c>
      <c r="M1860">
        <f>bbdd_Social_Media_Trends[[#This Row],[Interactions]]/bbdd_Social_Media_Trends[[#This Row],[Views]]</f>
        <v>5.7955036697324186E-2</v>
      </c>
      <c r="N1860" s="1" t="s">
        <v>16</v>
      </c>
      <c r="O1860" s="4">
        <f t="shared" si="29"/>
        <v>0</v>
      </c>
    </row>
    <row r="1861" spans="1:15">
      <c r="A1861" s="1" t="s">
        <v>1901</v>
      </c>
      <c r="B1861" s="2">
        <v>44701</v>
      </c>
      <c r="C1861" s="13" t="str">
        <f>TEXT(bbdd_Social_Media_Trends[[#This Row],[Post_Date]],"aaaa-mm")</f>
        <v>2022-05</v>
      </c>
      <c r="D1861" s="1" t="s">
        <v>27</v>
      </c>
      <c r="E1861" s="1" t="s">
        <v>46</v>
      </c>
      <c r="F1861" s="1" t="s">
        <v>32</v>
      </c>
      <c r="G1861" s="1" t="s">
        <v>44</v>
      </c>
      <c r="H1861">
        <v>3591834</v>
      </c>
      <c r="I1861">
        <v>216428</v>
      </c>
      <c r="J1861">
        <v>98920</v>
      </c>
      <c r="K1861">
        <v>37185</v>
      </c>
      <c r="L1861">
        <f>bbdd_Social_Media_Trends[[#This Row],[Likes]]+bbdd_Social_Media_Trends[[#This Row],[Shares]]+bbdd_Social_Media_Trends[[#This Row],[Comments]]</f>
        <v>352533</v>
      </c>
      <c r="M1861">
        <f>bbdd_Social_Media_Trends[[#This Row],[Interactions]]/bbdd_Social_Media_Trends[[#This Row],[Views]]</f>
        <v>9.8148466772128115E-2</v>
      </c>
      <c r="N1861" s="1" t="s">
        <v>22</v>
      </c>
      <c r="O1861" s="4">
        <f t="shared" si="29"/>
        <v>0</v>
      </c>
    </row>
    <row r="1862" spans="1:15" hidden="1">
      <c r="A1862" s="1" t="s">
        <v>1902</v>
      </c>
      <c r="B1862" s="2">
        <v>44752</v>
      </c>
      <c r="C1862" s="13" t="str">
        <f>TEXT(bbdd_Social_Media_Trends[[#This Row],[Post_Date]],"aaaa-mm")</f>
        <v>2022-07</v>
      </c>
      <c r="D1862" s="1" t="s">
        <v>18</v>
      </c>
      <c r="E1862" s="1" t="s">
        <v>52</v>
      </c>
      <c r="F1862" s="1" t="s">
        <v>41</v>
      </c>
      <c r="G1862" s="1" t="s">
        <v>50</v>
      </c>
      <c r="H1862">
        <v>4515285</v>
      </c>
      <c r="I1862">
        <v>443710</v>
      </c>
      <c r="J1862">
        <v>6736</v>
      </c>
      <c r="K1862">
        <v>11422</v>
      </c>
      <c r="L1862">
        <f>bbdd_Social_Media_Trends[[#This Row],[Likes]]+bbdd_Social_Media_Trends[[#This Row],[Shares]]+bbdd_Social_Media_Trends[[#This Row],[Comments]]</f>
        <v>461868</v>
      </c>
      <c r="M1862">
        <f>bbdd_Social_Media_Trends[[#This Row],[Interactions]]/bbdd_Social_Media_Trends[[#This Row],[Views]]</f>
        <v>0.1022898886781233</v>
      </c>
      <c r="N1862" s="1" t="s">
        <v>16</v>
      </c>
      <c r="O1862" s="4">
        <f t="shared" si="29"/>
        <v>0</v>
      </c>
    </row>
    <row r="1863" spans="1:15" hidden="1">
      <c r="A1863" s="1" t="s">
        <v>1903</v>
      </c>
      <c r="B1863" s="2">
        <v>44828</v>
      </c>
      <c r="C1863" s="13" t="str">
        <f>TEXT(bbdd_Social_Media_Trends[[#This Row],[Post_Date]],"aaaa-mm")</f>
        <v>2022-09</v>
      </c>
      <c r="D1863" s="1" t="s">
        <v>24</v>
      </c>
      <c r="E1863" s="1" t="s">
        <v>57</v>
      </c>
      <c r="F1863" s="1" t="s">
        <v>41</v>
      </c>
      <c r="G1863" s="1" t="s">
        <v>60</v>
      </c>
      <c r="H1863">
        <v>1463886</v>
      </c>
      <c r="I1863">
        <v>297834</v>
      </c>
      <c r="J1863">
        <v>6037</v>
      </c>
      <c r="K1863">
        <v>14302</v>
      </c>
      <c r="L1863">
        <f>bbdd_Social_Media_Trends[[#This Row],[Likes]]+bbdd_Social_Media_Trends[[#This Row],[Shares]]+bbdd_Social_Media_Trends[[#This Row],[Comments]]</f>
        <v>318173</v>
      </c>
      <c r="M1863">
        <f>bbdd_Social_Media_Trends[[#This Row],[Interactions]]/bbdd_Social_Media_Trends[[#This Row],[Views]]</f>
        <v>0.21734820880860942</v>
      </c>
      <c r="N1863" s="1" t="s">
        <v>22</v>
      </c>
      <c r="O1863" s="4">
        <f t="shared" si="29"/>
        <v>0</v>
      </c>
    </row>
    <row r="1864" spans="1:15" hidden="1">
      <c r="A1864" s="1" t="s">
        <v>1904</v>
      </c>
      <c r="B1864" s="2">
        <v>45049</v>
      </c>
      <c r="C1864" s="13" t="str">
        <f>TEXT(bbdd_Social_Media_Trends[[#This Row],[Post_Date]],"aaaa-mm")</f>
        <v>2023-05</v>
      </c>
      <c r="D1864" s="1" t="s">
        <v>18</v>
      </c>
      <c r="E1864" s="1" t="s">
        <v>49</v>
      </c>
      <c r="F1864" s="1" t="s">
        <v>47</v>
      </c>
      <c r="G1864" s="1" t="s">
        <v>28</v>
      </c>
      <c r="H1864">
        <v>2206289</v>
      </c>
      <c r="I1864">
        <v>230130</v>
      </c>
      <c r="J1864">
        <v>40936</v>
      </c>
      <c r="K1864">
        <v>3040</v>
      </c>
      <c r="L1864">
        <f>bbdd_Social_Media_Trends[[#This Row],[Likes]]+bbdd_Social_Media_Trends[[#This Row],[Shares]]+bbdd_Social_Media_Trends[[#This Row],[Comments]]</f>
        <v>274106</v>
      </c>
      <c r="M1864">
        <f>bbdd_Social_Media_Trends[[#This Row],[Interactions]]/bbdd_Social_Media_Trends[[#This Row],[Views]]</f>
        <v>0.12423848371632185</v>
      </c>
      <c r="N1864" s="1" t="s">
        <v>29</v>
      </c>
      <c r="O1864" s="4">
        <f t="shared" si="29"/>
        <v>0</v>
      </c>
    </row>
    <row r="1865" spans="1:15">
      <c r="A1865" s="1" t="s">
        <v>1905</v>
      </c>
      <c r="B1865" s="2">
        <v>44761</v>
      </c>
      <c r="C1865" s="13" t="str">
        <f>TEXT(bbdd_Social_Media_Trends[[#This Row],[Post_Date]],"aaaa-mm")</f>
        <v>2022-07</v>
      </c>
      <c r="D1865" s="1" t="s">
        <v>27</v>
      </c>
      <c r="E1865" s="1" t="s">
        <v>19</v>
      </c>
      <c r="F1865" s="1" t="s">
        <v>20</v>
      </c>
      <c r="G1865" s="1" t="s">
        <v>37</v>
      </c>
      <c r="H1865">
        <v>1252628</v>
      </c>
      <c r="I1865">
        <v>397190</v>
      </c>
      <c r="J1865">
        <v>19345</v>
      </c>
      <c r="K1865">
        <v>32718</v>
      </c>
      <c r="L1865">
        <f>bbdd_Social_Media_Trends[[#This Row],[Likes]]+bbdd_Social_Media_Trends[[#This Row],[Shares]]+bbdd_Social_Media_Trends[[#This Row],[Comments]]</f>
        <v>449253</v>
      </c>
      <c r="M1865">
        <f>bbdd_Social_Media_Trends[[#This Row],[Interactions]]/bbdd_Social_Media_Trends[[#This Row],[Views]]</f>
        <v>0.35864837765082691</v>
      </c>
      <c r="N1865" s="1" t="s">
        <v>29</v>
      </c>
      <c r="O1865" s="4">
        <f t="shared" si="29"/>
        <v>0</v>
      </c>
    </row>
    <row r="1866" spans="1:15" hidden="1">
      <c r="A1866" s="1" t="s">
        <v>1906</v>
      </c>
      <c r="B1866" s="2">
        <v>44948</v>
      </c>
      <c r="C1866" s="13" t="str">
        <f>TEXT(bbdd_Social_Media_Trends[[#This Row],[Post_Date]],"aaaa-mm")</f>
        <v>2023-01</v>
      </c>
      <c r="D1866" s="1" t="s">
        <v>12</v>
      </c>
      <c r="E1866" s="1" t="s">
        <v>59</v>
      </c>
      <c r="F1866" s="1" t="s">
        <v>41</v>
      </c>
      <c r="G1866" s="1" t="s">
        <v>25</v>
      </c>
      <c r="H1866">
        <v>313920</v>
      </c>
      <c r="I1866">
        <v>52827</v>
      </c>
      <c r="J1866">
        <v>794</v>
      </c>
      <c r="K1866">
        <v>37816</v>
      </c>
      <c r="L1866">
        <f>bbdd_Social_Media_Trends[[#This Row],[Likes]]+bbdd_Social_Media_Trends[[#This Row],[Shares]]+bbdd_Social_Media_Trends[[#This Row],[Comments]]</f>
        <v>91437</v>
      </c>
      <c r="M1866">
        <f>bbdd_Social_Media_Trends[[#This Row],[Interactions]]/bbdd_Social_Media_Trends[[#This Row],[Views]]</f>
        <v>0.29127484709480123</v>
      </c>
      <c r="N1866" s="1" t="s">
        <v>16</v>
      </c>
      <c r="O1866" s="4">
        <f t="shared" si="29"/>
        <v>0</v>
      </c>
    </row>
    <row r="1867" spans="1:15" hidden="1">
      <c r="A1867" s="1" t="s">
        <v>1907</v>
      </c>
      <c r="B1867" s="2">
        <v>45281</v>
      </c>
      <c r="C1867" s="13" t="str">
        <f>TEXT(bbdd_Social_Media_Trends[[#This Row],[Post_Date]],"aaaa-mm")</f>
        <v>2023-12</v>
      </c>
      <c r="D1867" s="1" t="s">
        <v>12</v>
      </c>
      <c r="E1867" s="1" t="s">
        <v>35</v>
      </c>
      <c r="F1867" s="1" t="s">
        <v>14</v>
      </c>
      <c r="G1867" s="1" t="s">
        <v>44</v>
      </c>
      <c r="H1867">
        <v>475699</v>
      </c>
      <c r="I1867">
        <v>432611</v>
      </c>
      <c r="J1867">
        <v>71088</v>
      </c>
      <c r="K1867">
        <v>24498</v>
      </c>
      <c r="L1867">
        <f>bbdd_Social_Media_Trends[[#This Row],[Likes]]+bbdd_Social_Media_Trends[[#This Row],[Shares]]+bbdd_Social_Media_Trends[[#This Row],[Comments]]</f>
        <v>528197</v>
      </c>
      <c r="M1867">
        <f>bbdd_Social_Media_Trends[[#This Row],[Interactions]]/bbdd_Social_Media_Trends[[#This Row],[Views]]</f>
        <v>1.1103597022486908</v>
      </c>
      <c r="N1867" s="1" t="s">
        <v>22</v>
      </c>
      <c r="O1867" s="4">
        <f t="shared" si="29"/>
        <v>0</v>
      </c>
    </row>
    <row r="1868" spans="1:15" hidden="1">
      <c r="A1868" s="1" t="s">
        <v>1908</v>
      </c>
      <c r="B1868" s="2">
        <v>44568</v>
      </c>
      <c r="C1868" s="13" t="str">
        <f>TEXT(bbdd_Social_Media_Trends[[#This Row],[Post_Date]],"aaaa-mm")</f>
        <v>2022-01</v>
      </c>
      <c r="D1868" s="1" t="s">
        <v>12</v>
      </c>
      <c r="E1868" s="1" t="s">
        <v>57</v>
      </c>
      <c r="F1868" s="1" t="s">
        <v>47</v>
      </c>
      <c r="G1868" s="1" t="s">
        <v>15</v>
      </c>
      <c r="H1868">
        <v>884967</v>
      </c>
      <c r="I1868">
        <v>49027</v>
      </c>
      <c r="J1868">
        <v>43339</v>
      </c>
      <c r="K1868">
        <v>27494</v>
      </c>
      <c r="L1868">
        <f>bbdd_Social_Media_Trends[[#This Row],[Likes]]+bbdd_Social_Media_Trends[[#This Row],[Shares]]+bbdd_Social_Media_Trends[[#This Row],[Comments]]</f>
        <v>119860</v>
      </c>
      <c r="M1868">
        <f>bbdd_Social_Media_Trends[[#This Row],[Interactions]]/bbdd_Social_Media_Trends[[#This Row],[Views]]</f>
        <v>0.13544007855660153</v>
      </c>
      <c r="N1868" s="1" t="s">
        <v>29</v>
      </c>
      <c r="O1868" s="4">
        <f t="shared" si="29"/>
        <v>0</v>
      </c>
    </row>
    <row r="1869" spans="1:15" hidden="1">
      <c r="A1869" s="1" t="s">
        <v>1909</v>
      </c>
      <c r="B1869" s="2">
        <v>45131</v>
      </c>
      <c r="C1869" s="13" t="str">
        <f>TEXT(bbdd_Social_Media_Trends[[#This Row],[Post_Date]],"aaaa-mm")</f>
        <v>2023-07</v>
      </c>
      <c r="D1869" s="1" t="s">
        <v>12</v>
      </c>
      <c r="E1869" s="1" t="s">
        <v>52</v>
      </c>
      <c r="F1869" s="1" t="s">
        <v>32</v>
      </c>
      <c r="G1869" s="1" t="s">
        <v>50</v>
      </c>
      <c r="H1869">
        <v>3000891</v>
      </c>
      <c r="I1869">
        <v>433393</v>
      </c>
      <c r="J1869">
        <v>20337</v>
      </c>
      <c r="K1869">
        <v>17183</v>
      </c>
      <c r="L1869">
        <f>bbdd_Social_Media_Trends[[#This Row],[Likes]]+bbdd_Social_Media_Trends[[#This Row],[Shares]]+bbdd_Social_Media_Trends[[#This Row],[Comments]]</f>
        <v>470913</v>
      </c>
      <c r="M1869">
        <f>bbdd_Social_Media_Trends[[#This Row],[Interactions]]/bbdd_Social_Media_Trends[[#This Row],[Views]]</f>
        <v>0.15692439345514383</v>
      </c>
      <c r="N1869" s="1" t="s">
        <v>22</v>
      </c>
      <c r="O1869" s="4">
        <f t="shared" si="29"/>
        <v>0</v>
      </c>
    </row>
    <row r="1870" spans="1:15" hidden="1">
      <c r="A1870" s="1" t="s">
        <v>1910</v>
      </c>
      <c r="B1870" s="2">
        <v>45006</v>
      </c>
      <c r="C1870" s="13" t="str">
        <f>TEXT(bbdd_Social_Media_Trends[[#This Row],[Post_Date]],"aaaa-mm")</f>
        <v>2023-03</v>
      </c>
      <c r="D1870" s="1" t="s">
        <v>24</v>
      </c>
      <c r="E1870" s="1" t="s">
        <v>35</v>
      </c>
      <c r="F1870" s="1" t="s">
        <v>20</v>
      </c>
      <c r="G1870" s="1" t="s">
        <v>21</v>
      </c>
      <c r="H1870">
        <v>1298529</v>
      </c>
      <c r="I1870">
        <v>455513</v>
      </c>
      <c r="J1870">
        <v>45918</v>
      </c>
      <c r="K1870">
        <v>41015</v>
      </c>
      <c r="L1870">
        <f>bbdd_Social_Media_Trends[[#This Row],[Likes]]+bbdd_Social_Media_Trends[[#This Row],[Shares]]+bbdd_Social_Media_Trends[[#This Row],[Comments]]</f>
        <v>542446</v>
      </c>
      <c r="M1870">
        <f>bbdd_Social_Media_Trends[[#This Row],[Interactions]]/bbdd_Social_Media_Trends[[#This Row],[Views]]</f>
        <v>0.41773884141209017</v>
      </c>
      <c r="N1870" s="1" t="s">
        <v>16</v>
      </c>
      <c r="O1870" s="4">
        <f t="shared" si="29"/>
        <v>0</v>
      </c>
    </row>
    <row r="1871" spans="1:15">
      <c r="A1871" s="1" t="s">
        <v>1911</v>
      </c>
      <c r="B1871" s="2">
        <v>45286</v>
      </c>
      <c r="C1871" s="13" t="str">
        <f>TEXT(bbdd_Social_Media_Trends[[#This Row],[Post_Date]],"aaaa-mm")</f>
        <v>2023-12</v>
      </c>
      <c r="D1871" s="1" t="s">
        <v>27</v>
      </c>
      <c r="E1871" s="1" t="s">
        <v>39</v>
      </c>
      <c r="F1871" s="1" t="s">
        <v>14</v>
      </c>
      <c r="G1871" s="1" t="s">
        <v>44</v>
      </c>
      <c r="H1871">
        <v>489667</v>
      </c>
      <c r="I1871">
        <v>464385</v>
      </c>
      <c r="J1871">
        <v>79535</v>
      </c>
      <c r="K1871">
        <v>37291</v>
      </c>
      <c r="L1871">
        <f>bbdd_Social_Media_Trends[[#This Row],[Likes]]+bbdd_Social_Media_Trends[[#This Row],[Shares]]+bbdd_Social_Media_Trends[[#This Row],[Comments]]</f>
        <v>581211</v>
      </c>
      <c r="M1871">
        <f>bbdd_Social_Media_Trends[[#This Row],[Interactions]]/bbdd_Social_Media_Trends[[#This Row],[Views]]</f>
        <v>1.1869515405367321</v>
      </c>
      <c r="N1871" s="1" t="s">
        <v>16</v>
      </c>
      <c r="O1871" s="4">
        <f t="shared" si="29"/>
        <v>0</v>
      </c>
    </row>
    <row r="1872" spans="1:15" hidden="1">
      <c r="A1872" s="1" t="s">
        <v>1912</v>
      </c>
      <c r="B1872" s="2">
        <v>44611</v>
      </c>
      <c r="C1872" s="13" t="str">
        <f>TEXT(bbdd_Social_Media_Trends[[#This Row],[Post_Date]],"aaaa-mm")</f>
        <v>2022-02</v>
      </c>
      <c r="D1872" s="1" t="s">
        <v>24</v>
      </c>
      <c r="E1872" s="1" t="s">
        <v>59</v>
      </c>
      <c r="F1872" s="1" t="s">
        <v>32</v>
      </c>
      <c r="G1872" s="1" t="s">
        <v>50</v>
      </c>
      <c r="H1872">
        <v>3695445</v>
      </c>
      <c r="I1872">
        <v>78724</v>
      </c>
      <c r="J1872">
        <v>76615</v>
      </c>
      <c r="K1872">
        <v>4201</v>
      </c>
      <c r="L1872">
        <f>bbdd_Social_Media_Trends[[#This Row],[Likes]]+bbdd_Social_Media_Trends[[#This Row],[Shares]]+bbdd_Social_Media_Trends[[#This Row],[Comments]]</f>
        <v>159540</v>
      </c>
      <c r="M1872">
        <f>bbdd_Social_Media_Trends[[#This Row],[Interactions]]/bbdd_Social_Media_Trends[[#This Row],[Views]]</f>
        <v>4.3172067234122008E-2</v>
      </c>
      <c r="N1872" s="1" t="s">
        <v>29</v>
      </c>
      <c r="O1872" s="4">
        <f t="shared" si="29"/>
        <v>0</v>
      </c>
    </row>
    <row r="1873" spans="1:15" hidden="1">
      <c r="A1873" s="1" t="s">
        <v>1913</v>
      </c>
      <c r="B1873" s="2">
        <v>44811</v>
      </c>
      <c r="C1873" s="13" t="str">
        <f>TEXT(bbdd_Social_Media_Trends[[#This Row],[Post_Date]],"aaaa-mm")</f>
        <v>2022-09</v>
      </c>
      <c r="D1873" s="1" t="s">
        <v>18</v>
      </c>
      <c r="E1873" s="1" t="s">
        <v>57</v>
      </c>
      <c r="F1873" s="1" t="s">
        <v>20</v>
      </c>
      <c r="G1873" s="1" t="s">
        <v>21</v>
      </c>
      <c r="H1873">
        <v>301575</v>
      </c>
      <c r="I1873">
        <v>492868</v>
      </c>
      <c r="J1873">
        <v>95534</v>
      </c>
      <c r="K1873">
        <v>42034</v>
      </c>
      <c r="L1873">
        <f>bbdd_Social_Media_Trends[[#This Row],[Likes]]+bbdd_Social_Media_Trends[[#This Row],[Shares]]+bbdd_Social_Media_Trends[[#This Row],[Comments]]</f>
        <v>630436</v>
      </c>
      <c r="M1873">
        <f>bbdd_Social_Media_Trends[[#This Row],[Interactions]]/bbdd_Social_Media_Trends[[#This Row],[Views]]</f>
        <v>2.0904783221420873</v>
      </c>
      <c r="N1873" s="1" t="s">
        <v>16</v>
      </c>
      <c r="O1873" s="4">
        <f t="shared" si="29"/>
        <v>0</v>
      </c>
    </row>
    <row r="1874" spans="1:15">
      <c r="A1874" s="1" t="s">
        <v>1914</v>
      </c>
      <c r="B1874" s="2">
        <v>45244</v>
      </c>
      <c r="C1874" s="13" t="str">
        <f>TEXT(bbdd_Social_Media_Trends[[#This Row],[Post_Date]],"aaaa-mm")</f>
        <v>2023-11</v>
      </c>
      <c r="D1874" s="1" t="s">
        <v>27</v>
      </c>
      <c r="E1874" s="1" t="s">
        <v>31</v>
      </c>
      <c r="F1874" s="1" t="s">
        <v>41</v>
      </c>
      <c r="G1874" s="1" t="s">
        <v>28</v>
      </c>
      <c r="H1874">
        <v>4571766</v>
      </c>
      <c r="I1874">
        <v>372276</v>
      </c>
      <c r="J1874">
        <v>47001</v>
      </c>
      <c r="K1874">
        <v>9417</v>
      </c>
      <c r="L1874">
        <f>bbdd_Social_Media_Trends[[#This Row],[Likes]]+bbdd_Social_Media_Trends[[#This Row],[Shares]]+bbdd_Social_Media_Trends[[#This Row],[Comments]]</f>
        <v>428694</v>
      </c>
      <c r="M1874">
        <f>bbdd_Social_Media_Trends[[#This Row],[Interactions]]/bbdd_Social_Media_Trends[[#This Row],[Views]]</f>
        <v>9.3769891109912448E-2</v>
      </c>
      <c r="N1874" s="1" t="s">
        <v>29</v>
      </c>
      <c r="O1874" s="4">
        <f t="shared" si="29"/>
        <v>0</v>
      </c>
    </row>
    <row r="1875" spans="1:15" hidden="1">
      <c r="A1875" s="1" t="s">
        <v>1915</v>
      </c>
      <c r="B1875" s="2">
        <v>44903</v>
      </c>
      <c r="C1875" s="13" t="str">
        <f>TEXT(bbdd_Social_Media_Trends[[#This Row],[Post_Date]],"aaaa-mm")</f>
        <v>2022-12</v>
      </c>
      <c r="D1875" s="1" t="s">
        <v>18</v>
      </c>
      <c r="E1875" s="1" t="s">
        <v>35</v>
      </c>
      <c r="F1875" s="1" t="s">
        <v>36</v>
      </c>
      <c r="G1875" s="1" t="s">
        <v>50</v>
      </c>
      <c r="H1875">
        <v>4918275</v>
      </c>
      <c r="I1875">
        <v>335200</v>
      </c>
      <c r="J1875">
        <v>77799</v>
      </c>
      <c r="K1875">
        <v>37203</v>
      </c>
      <c r="L1875">
        <f>bbdd_Social_Media_Trends[[#This Row],[Likes]]+bbdd_Social_Media_Trends[[#This Row],[Shares]]+bbdd_Social_Media_Trends[[#This Row],[Comments]]</f>
        <v>450202</v>
      </c>
      <c r="M1875">
        <f>bbdd_Social_Media_Trends[[#This Row],[Interactions]]/bbdd_Social_Media_Trends[[#This Row],[Views]]</f>
        <v>9.1536565157499333E-2</v>
      </c>
      <c r="N1875" s="1" t="s">
        <v>16</v>
      </c>
      <c r="O1875" s="4">
        <f t="shared" si="29"/>
        <v>0</v>
      </c>
    </row>
    <row r="1876" spans="1:15" hidden="1">
      <c r="A1876" s="1" t="s">
        <v>1916</v>
      </c>
      <c r="B1876" s="2">
        <v>44676</v>
      </c>
      <c r="C1876" s="13" t="str">
        <f>TEXT(bbdd_Social_Media_Trends[[#This Row],[Post_Date]],"aaaa-mm")</f>
        <v>2022-04</v>
      </c>
      <c r="D1876" s="1" t="s">
        <v>12</v>
      </c>
      <c r="E1876" s="1" t="s">
        <v>31</v>
      </c>
      <c r="F1876" s="1" t="s">
        <v>36</v>
      </c>
      <c r="G1876" s="1" t="s">
        <v>15</v>
      </c>
      <c r="H1876">
        <v>1971595</v>
      </c>
      <c r="I1876">
        <v>434230</v>
      </c>
      <c r="J1876">
        <v>19189</v>
      </c>
      <c r="K1876">
        <v>23843</v>
      </c>
      <c r="L1876">
        <f>bbdd_Social_Media_Trends[[#This Row],[Likes]]+bbdd_Social_Media_Trends[[#This Row],[Shares]]+bbdd_Social_Media_Trends[[#This Row],[Comments]]</f>
        <v>477262</v>
      </c>
      <c r="M1876">
        <f>bbdd_Social_Media_Trends[[#This Row],[Interactions]]/bbdd_Social_Media_Trends[[#This Row],[Views]]</f>
        <v>0.24206898475599706</v>
      </c>
      <c r="N1876" s="1" t="s">
        <v>29</v>
      </c>
      <c r="O1876" s="4">
        <f t="shared" si="29"/>
        <v>0</v>
      </c>
    </row>
    <row r="1877" spans="1:15" hidden="1">
      <c r="A1877" s="1" t="s">
        <v>1917</v>
      </c>
      <c r="B1877" s="2">
        <v>45258</v>
      </c>
      <c r="C1877" s="13" t="str">
        <f>TEXT(bbdd_Social_Media_Trends[[#This Row],[Post_Date]],"aaaa-mm")</f>
        <v>2023-11</v>
      </c>
      <c r="D1877" s="1" t="s">
        <v>18</v>
      </c>
      <c r="E1877" s="1" t="s">
        <v>46</v>
      </c>
      <c r="F1877" s="1" t="s">
        <v>32</v>
      </c>
      <c r="G1877" s="1" t="s">
        <v>50</v>
      </c>
      <c r="H1877">
        <v>4914449</v>
      </c>
      <c r="I1877">
        <v>262719</v>
      </c>
      <c r="J1877">
        <v>19486</v>
      </c>
      <c r="K1877">
        <v>33696</v>
      </c>
      <c r="L1877">
        <f>bbdd_Social_Media_Trends[[#This Row],[Likes]]+bbdd_Social_Media_Trends[[#This Row],[Shares]]+bbdd_Social_Media_Trends[[#This Row],[Comments]]</f>
        <v>315901</v>
      </c>
      <c r="M1877">
        <f>bbdd_Social_Media_Trends[[#This Row],[Interactions]]/bbdd_Social_Media_Trends[[#This Row],[Views]]</f>
        <v>6.4280044415966062E-2</v>
      </c>
      <c r="N1877" s="1" t="s">
        <v>29</v>
      </c>
      <c r="O1877" s="4">
        <f t="shared" si="29"/>
        <v>0</v>
      </c>
    </row>
    <row r="1878" spans="1:15" hidden="1">
      <c r="A1878" s="1" t="s">
        <v>1918</v>
      </c>
      <c r="B1878" s="2">
        <v>45125</v>
      </c>
      <c r="C1878" s="13" t="str">
        <f>TEXT(bbdd_Social_Media_Trends[[#This Row],[Post_Date]],"aaaa-mm")</f>
        <v>2023-07</v>
      </c>
      <c r="D1878" s="1" t="s">
        <v>24</v>
      </c>
      <c r="E1878" s="1" t="s">
        <v>13</v>
      </c>
      <c r="F1878" s="1" t="s">
        <v>32</v>
      </c>
      <c r="G1878" s="1" t="s">
        <v>21</v>
      </c>
      <c r="H1878">
        <v>1181290</v>
      </c>
      <c r="I1878">
        <v>228496</v>
      </c>
      <c r="J1878">
        <v>23867</v>
      </c>
      <c r="K1878">
        <v>2977</v>
      </c>
      <c r="L1878">
        <f>bbdd_Social_Media_Trends[[#This Row],[Likes]]+bbdd_Social_Media_Trends[[#This Row],[Shares]]+bbdd_Social_Media_Trends[[#This Row],[Comments]]</f>
        <v>255340</v>
      </c>
      <c r="M1878">
        <f>bbdd_Social_Media_Trends[[#This Row],[Interactions]]/bbdd_Social_Media_Trends[[#This Row],[Views]]</f>
        <v>0.21615352707633181</v>
      </c>
      <c r="N1878" s="1" t="s">
        <v>16</v>
      </c>
      <c r="O1878" s="4">
        <f t="shared" si="29"/>
        <v>0</v>
      </c>
    </row>
    <row r="1879" spans="1:15">
      <c r="A1879" s="1" t="s">
        <v>1919</v>
      </c>
      <c r="B1879" s="2">
        <v>44982</v>
      </c>
      <c r="C1879" s="13" t="str">
        <f>TEXT(bbdd_Social_Media_Trends[[#This Row],[Post_Date]],"aaaa-mm")</f>
        <v>2023-02</v>
      </c>
      <c r="D1879" s="1" t="s">
        <v>27</v>
      </c>
      <c r="E1879" s="1" t="s">
        <v>19</v>
      </c>
      <c r="F1879" s="1" t="s">
        <v>36</v>
      </c>
      <c r="G1879" s="1" t="s">
        <v>21</v>
      </c>
      <c r="H1879">
        <v>990147</v>
      </c>
      <c r="I1879">
        <v>219960</v>
      </c>
      <c r="J1879">
        <v>25706</v>
      </c>
      <c r="K1879">
        <v>45138</v>
      </c>
      <c r="L1879">
        <f>bbdd_Social_Media_Trends[[#This Row],[Likes]]+bbdd_Social_Media_Trends[[#This Row],[Shares]]+bbdd_Social_Media_Trends[[#This Row],[Comments]]</f>
        <v>290804</v>
      </c>
      <c r="M1879">
        <f>bbdd_Social_Media_Trends[[#This Row],[Interactions]]/bbdd_Social_Media_Trends[[#This Row],[Views]]</f>
        <v>0.29369780446741744</v>
      </c>
      <c r="N1879" s="1" t="s">
        <v>22</v>
      </c>
      <c r="O1879" s="4">
        <f t="shared" si="29"/>
        <v>0</v>
      </c>
    </row>
    <row r="1880" spans="1:15" hidden="1">
      <c r="A1880" s="1" t="s">
        <v>1920</v>
      </c>
      <c r="B1880" s="2">
        <v>45171</v>
      </c>
      <c r="C1880" s="13" t="str">
        <f>TEXT(bbdd_Social_Media_Trends[[#This Row],[Post_Date]],"aaaa-mm")</f>
        <v>2023-09</v>
      </c>
      <c r="D1880" s="1" t="s">
        <v>18</v>
      </c>
      <c r="E1880" s="1" t="s">
        <v>59</v>
      </c>
      <c r="F1880" s="1" t="s">
        <v>36</v>
      </c>
      <c r="G1880" s="1" t="s">
        <v>28</v>
      </c>
      <c r="H1880">
        <v>1268878</v>
      </c>
      <c r="I1880">
        <v>234893</v>
      </c>
      <c r="J1880">
        <v>38551</v>
      </c>
      <c r="K1880">
        <v>46517</v>
      </c>
      <c r="L1880">
        <f>bbdd_Social_Media_Trends[[#This Row],[Likes]]+bbdd_Social_Media_Trends[[#This Row],[Shares]]+bbdd_Social_Media_Trends[[#This Row],[Comments]]</f>
        <v>319961</v>
      </c>
      <c r="M1880">
        <f>bbdd_Social_Media_Trends[[#This Row],[Interactions]]/bbdd_Social_Media_Trends[[#This Row],[Views]]</f>
        <v>0.25216057020454291</v>
      </c>
      <c r="N1880" s="1" t="s">
        <v>22</v>
      </c>
      <c r="O1880" s="4">
        <f t="shared" si="29"/>
        <v>0</v>
      </c>
    </row>
    <row r="1881" spans="1:15" hidden="1">
      <c r="A1881" s="1" t="s">
        <v>1921</v>
      </c>
      <c r="B1881" s="2">
        <v>44864</v>
      </c>
      <c r="C1881" s="13" t="str">
        <f>TEXT(bbdd_Social_Media_Trends[[#This Row],[Post_Date]],"aaaa-mm")</f>
        <v>2022-10</v>
      </c>
      <c r="D1881" s="1" t="s">
        <v>12</v>
      </c>
      <c r="E1881" s="1" t="s">
        <v>52</v>
      </c>
      <c r="F1881" s="1" t="s">
        <v>20</v>
      </c>
      <c r="G1881" s="1" t="s">
        <v>37</v>
      </c>
      <c r="H1881">
        <v>2533247</v>
      </c>
      <c r="I1881">
        <v>4775</v>
      </c>
      <c r="J1881">
        <v>13471</v>
      </c>
      <c r="K1881">
        <v>25118</v>
      </c>
      <c r="L1881">
        <f>bbdd_Social_Media_Trends[[#This Row],[Likes]]+bbdd_Social_Media_Trends[[#This Row],[Shares]]+bbdd_Social_Media_Trends[[#This Row],[Comments]]</f>
        <v>43364</v>
      </c>
      <c r="M1881">
        <f>bbdd_Social_Media_Trends[[#This Row],[Interactions]]/bbdd_Social_Media_Trends[[#This Row],[Views]]</f>
        <v>1.7117951782830494E-2</v>
      </c>
      <c r="N1881" s="1" t="s">
        <v>29</v>
      </c>
      <c r="O1881" s="4">
        <f t="shared" si="29"/>
        <v>0</v>
      </c>
    </row>
    <row r="1882" spans="1:15" hidden="1">
      <c r="A1882" s="1" t="s">
        <v>1922</v>
      </c>
      <c r="B1882" s="2">
        <v>44689</v>
      </c>
      <c r="C1882" s="13" t="str">
        <f>TEXT(bbdd_Social_Media_Trends[[#This Row],[Post_Date]],"aaaa-mm")</f>
        <v>2022-05</v>
      </c>
      <c r="D1882" s="1" t="s">
        <v>24</v>
      </c>
      <c r="E1882" s="1" t="s">
        <v>19</v>
      </c>
      <c r="F1882" s="1" t="s">
        <v>32</v>
      </c>
      <c r="G1882" s="1" t="s">
        <v>28</v>
      </c>
      <c r="H1882">
        <v>601927</v>
      </c>
      <c r="I1882">
        <v>18643</v>
      </c>
      <c r="J1882">
        <v>53816</v>
      </c>
      <c r="K1882">
        <v>2804</v>
      </c>
      <c r="L1882">
        <f>bbdd_Social_Media_Trends[[#This Row],[Likes]]+bbdd_Social_Media_Trends[[#This Row],[Shares]]+bbdd_Social_Media_Trends[[#This Row],[Comments]]</f>
        <v>75263</v>
      </c>
      <c r="M1882">
        <f>bbdd_Social_Media_Trends[[#This Row],[Interactions]]/bbdd_Social_Media_Trends[[#This Row],[Views]]</f>
        <v>0.12503675694893235</v>
      </c>
      <c r="N1882" s="1" t="s">
        <v>22</v>
      </c>
      <c r="O1882" s="4">
        <f t="shared" si="29"/>
        <v>0</v>
      </c>
    </row>
    <row r="1883" spans="1:15">
      <c r="A1883" s="1" t="s">
        <v>1923</v>
      </c>
      <c r="B1883" s="2">
        <v>44937</v>
      </c>
      <c r="C1883" s="13" t="str">
        <f>TEXT(bbdd_Social_Media_Trends[[#This Row],[Post_Date]],"aaaa-mm")</f>
        <v>2023-01</v>
      </c>
      <c r="D1883" s="1" t="s">
        <v>27</v>
      </c>
      <c r="E1883" s="1" t="s">
        <v>13</v>
      </c>
      <c r="F1883" s="1" t="s">
        <v>32</v>
      </c>
      <c r="G1883" s="1" t="s">
        <v>37</v>
      </c>
      <c r="H1883">
        <v>4995973</v>
      </c>
      <c r="I1883">
        <v>392551</v>
      </c>
      <c r="J1883">
        <v>86164</v>
      </c>
      <c r="K1883">
        <v>31055</v>
      </c>
      <c r="L1883">
        <f>bbdd_Social_Media_Trends[[#This Row],[Likes]]+bbdd_Social_Media_Trends[[#This Row],[Shares]]+bbdd_Social_Media_Trends[[#This Row],[Comments]]</f>
        <v>509770</v>
      </c>
      <c r="M1883">
        <f>bbdd_Social_Media_Trends[[#This Row],[Interactions]]/bbdd_Social_Media_Trends[[#This Row],[Views]]</f>
        <v>0.10203617993932312</v>
      </c>
      <c r="N1883" s="1" t="s">
        <v>16</v>
      </c>
      <c r="O1883" s="4">
        <f t="shared" si="29"/>
        <v>0</v>
      </c>
    </row>
    <row r="1884" spans="1:15" hidden="1">
      <c r="A1884" s="1" t="s">
        <v>1924</v>
      </c>
      <c r="B1884" s="2">
        <v>44962</v>
      </c>
      <c r="C1884" s="13" t="str">
        <f>TEXT(bbdd_Social_Media_Trends[[#This Row],[Post_Date]],"aaaa-mm")</f>
        <v>2023-02</v>
      </c>
      <c r="D1884" s="1" t="s">
        <v>12</v>
      </c>
      <c r="E1884" s="1" t="s">
        <v>46</v>
      </c>
      <c r="F1884" s="1" t="s">
        <v>20</v>
      </c>
      <c r="G1884" s="1" t="s">
        <v>50</v>
      </c>
      <c r="H1884">
        <v>758897</v>
      </c>
      <c r="I1884">
        <v>484797</v>
      </c>
      <c r="J1884">
        <v>85360</v>
      </c>
      <c r="K1884">
        <v>28431</v>
      </c>
      <c r="L1884">
        <f>bbdd_Social_Media_Trends[[#This Row],[Likes]]+bbdd_Social_Media_Trends[[#This Row],[Shares]]+bbdd_Social_Media_Trends[[#This Row],[Comments]]</f>
        <v>598588</v>
      </c>
      <c r="M1884">
        <f>bbdd_Social_Media_Trends[[#This Row],[Interactions]]/bbdd_Social_Media_Trends[[#This Row],[Views]]</f>
        <v>0.78876053008511038</v>
      </c>
      <c r="N1884" s="1" t="s">
        <v>16</v>
      </c>
      <c r="O1884" s="4">
        <f t="shared" si="29"/>
        <v>0</v>
      </c>
    </row>
    <row r="1885" spans="1:15" hidden="1">
      <c r="A1885" s="1" t="s">
        <v>1925</v>
      </c>
      <c r="B1885" s="2">
        <v>44648</v>
      </c>
      <c r="C1885" s="13" t="str">
        <f>TEXT(bbdd_Social_Media_Trends[[#This Row],[Post_Date]],"aaaa-mm")</f>
        <v>2022-03</v>
      </c>
      <c r="D1885" s="1" t="s">
        <v>24</v>
      </c>
      <c r="E1885" s="1" t="s">
        <v>35</v>
      </c>
      <c r="F1885" s="1" t="s">
        <v>41</v>
      </c>
      <c r="G1885" s="1" t="s">
        <v>25</v>
      </c>
      <c r="H1885">
        <v>4821034</v>
      </c>
      <c r="I1885">
        <v>182518</v>
      </c>
      <c r="J1885">
        <v>97479</v>
      </c>
      <c r="K1885">
        <v>48134</v>
      </c>
      <c r="L1885">
        <f>bbdd_Social_Media_Trends[[#This Row],[Likes]]+bbdd_Social_Media_Trends[[#This Row],[Shares]]+bbdd_Social_Media_Trends[[#This Row],[Comments]]</f>
        <v>328131</v>
      </c>
      <c r="M1885">
        <f>bbdd_Social_Media_Trends[[#This Row],[Interactions]]/bbdd_Social_Media_Trends[[#This Row],[Views]]</f>
        <v>6.806237002269637E-2</v>
      </c>
      <c r="N1885" s="1" t="s">
        <v>16</v>
      </c>
      <c r="O1885" s="4">
        <f t="shared" si="29"/>
        <v>0</v>
      </c>
    </row>
    <row r="1886" spans="1:15">
      <c r="A1886" s="1" t="s">
        <v>1926</v>
      </c>
      <c r="B1886" s="2">
        <v>44685</v>
      </c>
      <c r="C1886" s="13" t="str">
        <f>TEXT(bbdd_Social_Media_Trends[[#This Row],[Post_Date]],"aaaa-mm")</f>
        <v>2022-05</v>
      </c>
      <c r="D1886" s="1" t="s">
        <v>27</v>
      </c>
      <c r="E1886" s="1" t="s">
        <v>57</v>
      </c>
      <c r="F1886" s="1" t="s">
        <v>14</v>
      </c>
      <c r="G1886" s="1" t="s">
        <v>60</v>
      </c>
      <c r="H1886">
        <v>1995022</v>
      </c>
      <c r="I1886">
        <v>332925</v>
      </c>
      <c r="J1886">
        <v>75328</v>
      </c>
      <c r="K1886">
        <v>31499</v>
      </c>
      <c r="L1886">
        <f>bbdd_Social_Media_Trends[[#This Row],[Likes]]+bbdd_Social_Media_Trends[[#This Row],[Shares]]+bbdd_Social_Media_Trends[[#This Row],[Comments]]</f>
        <v>439752</v>
      </c>
      <c r="M1886">
        <f>bbdd_Social_Media_Trends[[#This Row],[Interactions]]/bbdd_Social_Media_Trends[[#This Row],[Views]]</f>
        <v>0.2204246369212971</v>
      </c>
      <c r="N1886" s="1" t="s">
        <v>29</v>
      </c>
      <c r="O1886" s="4">
        <f t="shared" si="29"/>
        <v>0</v>
      </c>
    </row>
    <row r="1887" spans="1:15" hidden="1">
      <c r="A1887" s="1" t="s">
        <v>1927</v>
      </c>
      <c r="B1887" s="2">
        <v>45282</v>
      </c>
      <c r="C1887" s="13" t="str">
        <f>TEXT(bbdd_Social_Media_Trends[[#This Row],[Post_Date]],"aaaa-mm")</f>
        <v>2023-12</v>
      </c>
      <c r="D1887" s="1" t="s">
        <v>18</v>
      </c>
      <c r="E1887" s="1" t="s">
        <v>13</v>
      </c>
      <c r="F1887" s="1" t="s">
        <v>47</v>
      </c>
      <c r="G1887" s="1" t="s">
        <v>50</v>
      </c>
      <c r="H1887">
        <v>849631</v>
      </c>
      <c r="I1887">
        <v>341563</v>
      </c>
      <c r="J1887">
        <v>84777</v>
      </c>
      <c r="K1887">
        <v>14097</v>
      </c>
      <c r="L1887">
        <f>bbdd_Social_Media_Trends[[#This Row],[Likes]]+bbdd_Social_Media_Trends[[#This Row],[Shares]]+bbdd_Social_Media_Trends[[#This Row],[Comments]]</f>
        <v>440437</v>
      </c>
      <c r="M1887">
        <f>bbdd_Social_Media_Trends[[#This Row],[Interactions]]/bbdd_Social_Media_Trends[[#This Row],[Views]]</f>
        <v>0.51838621707541277</v>
      </c>
      <c r="N1887" s="1" t="s">
        <v>16</v>
      </c>
      <c r="O1887" s="4">
        <f t="shared" si="29"/>
        <v>0</v>
      </c>
    </row>
    <row r="1888" spans="1:15">
      <c r="A1888" s="1" t="s">
        <v>1928</v>
      </c>
      <c r="B1888" s="2">
        <v>44565</v>
      </c>
      <c r="C1888" s="13" t="str">
        <f>TEXT(bbdd_Social_Media_Trends[[#This Row],[Post_Date]],"aaaa-mm")</f>
        <v>2022-01</v>
      </c>
      <c r="D1888" s="1" t="s">
        <v>27</v>
      </c>
      <c r="E1888" s="1" t="s">
        <v>57</v>
      </c>
      <c r="F1888" s="1" t="s">
        <v>36</v>
      </c>
      <c r="G1888" s="1" t="s">
        <v>25</v>
      </c>
      <c r="H1888">
        <v>320605</v>
      </c>
      <c r="I1888">
        <v>273315</v>
      </c>
      <c r="J1888">
        <v>66056</v>
      </c>
      <c r="K1888">
        <v>8941</v>
      </c>
      <c r="L1888">
        <f>bbdd_Social_Media_Trends[[#This Row],[Likes]]+bbdd_Social_Media_Trends[[#This Row],[Shares]]+bbdd_Social_Media_Trends[[#This Row],[Comments]]</f>
        <v>348312</v>
      </c>
      <c r="M1888">
        <f>bbdd_Social_Media_Trends[[#This Row],[Interactions]]/bbdd_Social_Media_Trends[[#This Row],[Views]]</f>
        <v>1.0864209853246207</v>
      </c>
      <c r="N1888" s="1" t="s">
        <v>22</v>
      </c>
      <c r="O1888" s="4">
        <f t="shared" si="29"/>
        <v>0</v>
      </c>
    </row>
    <row r="1889" spans="1:15">
      <c r="A1889" s="1" t="s">
        <v>1929</v>
      </c>
      <c r="B1889" s="2">
        <v>44614</v>
      </c>
      <c r="C1889" s="13" t="str">
        <f>TEXT(bbdd_Social_Media_Trends[[#This Row],[Post_Date]],"aaaa-mm")</f>
        <v>2022-02</v>
      </c>
      <c r="D1889" s="1" t="s">
        <v>27</v>
      </c>
      <c r="E1889" s="1" t="s">
        <v>13</v>
      </c>
      <c r="F1889" s="1" t="s">
        <v>20</v>
      </c>
      <c r="G1889" s="1" t="s">
        <v>28</v>
      </c>
      <c r="H1889">
        <v>4007218</v>
      </c>
      <c r="I1889">
        <v>440738</v>
      </c>
      <c r="J1889">
        <v>42840</v>
      </c>
      <c r="K1889">
        <v>6434</v>
      </c>
      <c r="L1889">
        <f>bbdd_Social_Media_Trends[[#This Row],[Likes]]+bbdd_Social_Media_Trends[[#This Row],[Shares]]+bbdd_Social_Media_Trends[[#This Row],[Comments]]</f>
        <v>490012</v>
      </c>
      <c r="M1889">
        <f>bbdd_Social_Media_Trends[[#This Row],[Interactions]]/bbdd_Social_Media_Trends[[#This Row],[Views]]</f>
        <v>0.12228234151473666</v>
      </c>
      <c r="N1889" s="1" t="s">
        <v>16</v>
      </c>
      <c r="O1889" s="4">
        <f t="shared" si="29"/>
        <v>0</v>
      </c>
    </row>
    <row r="1890" spans="1:15">
      <c r="A1890" s="1" t="s">
        <v>1930</v>
      </c>
      <c r="B1890" s="2">
        <v>44737</v>
      </c>
      <c r="C1890" s="13" t="str">
        <f>TEXT(bbdd_Social_Media_Trends[[#This Row],[Post_Date]],"aaaa-mm")</f>
        <v>2022-06</v>
      </c>
      <c r="D1890" s="1" t="s">
        <v>27</v>
      </c>
      <c r="E1890" s="1" t="s">
        <v>31</v>
      </c>
      <c r="F1890" s="1" t="s">
        <v>36</v>
      </c>
      <c r="G1890" s="1" t="s">
        <v>37</v>
      </c>
      <c r="H1890">
        <v>828943</v>
      </c>
      <c r="I1890">
        <v>491125</v>
      </c>
      <c r="J1890">
        <v>88275</v>
      </c>
      <c r="K1890">
        <v>10440</v>
      </c>
      <c r="L1890">
        <f>bbdd_Social_Media_Trends[[#This Row],[Likes]]+bbdd_Social_Media_Trends[[#This Row],[Shares]]+bbdd_Social_Media_Trends[[#This Row],[Comments]]</f>
        <v>589840</v>
      </c>
      <c r="M1890">
        <f>bbdd_Social_Media_Trends[[#This Row],[Interactions]]/bbdd_Social_Media_Trends[[#This Row],[Views]]</f>
        <v>0.71155676566422543</v>
      </c>
      <c r="N1890" s="1" t="s">
        <v>29</v>
      </c>
      <c r="O1890" s="4">
        <f t="shared" si="29"/>
        <v>0</v>
      </c>
    </row>
    <row r="1891" spans="1:15" hidden="1">
      <c r="A1891" s="1" t="s">
        <v>1931</v>
      </c>
      <c r="B1891" s="2">
        <v>44572</v>
      </c>
      <c r="C1891" s="13" t="str">
        <f>TEXT(bbdd_Social_Media_Trends[[#This Row],[Post_Date]],"aaaa-mm")</f>
        <v>2022-01</v>
      </c>
      <c r="D1891" s="1" t="s">
        <v>12</v>
      </c>
      <c r="E1891" s="1" t="s">
        <v>49</v>
      </c>
      <c r="F1891" s="1" t="s">
        <v>20</v>
      </c>
      <c r="G1891" s="1" t="s">
        <v>25</v>
      </c>
      <c r="H1891">
        <v>2005876</v>
      </c>
      <c r="I1891">
        <v>221371</v>
      </c>
      <c r="J1891">
        <v>29199</v>
      </c>
      <c r="K1891">
        <v>3389</v>
      </c>
      <c r="L1891">
        <f>bbdd_Social_Media_Trends[[#This Row],[Likes]]+bbdd_Social_Media_Trends[[#This Row],[Shares]]+bbdd_Social_Media_Trends[[#This Row],[Comments]]</f>
        <v>253959</v>
      </c>
      <c r="M1891">
        <f>bbdd_Social_Media_Trends[[#This Row],[Interactions]]/bbdd_Social_Media_Trends[[#This Row],[Views]]</f>
        <v>0.12660752708542303</v>
      </c>
      <c r="N1891" s="1" t="s">
        <v>16</v>
      </c>
      <c r="O1891" s="4">
        <f t="shared" si="29"/>
        <v>0</v>
      </c>
    </row>
    <row r="1892" spans="1:15">
      <c r="A1892" s="1" t="s">
        <v>1932</v>
      </c>
      <c r="B1892" s="2">
        <v>45255</v>
      </c>
      <c r="C1892" s="13" t="str">
        <f>TEXT(bbdd_Social_Media_Trends[[#This Row],[Post_Date]],"aaaa-mm")</f>
        <v>2023-11</v>
      </c>
      <c r="D1892" s="1" t="s">
        <v>27</v>
      </c>
      <c r="E1892" s="1" t="s">
        <v>52</v>
      </c>
      <c r="F1892" s="1" t="s">
        <v>20</v>
      </c>
      <c r="G1892" s="1" t="s">
        <v>28</v>
      </c>
      <c r="H1892">
        <v>4256166</v>
      </c>
      <c r="I1892">
        <v>391217</v>
      </c>
      <c r="J1892">
        <v>1492</v>
      </c>
      <c r="K1892">
        <v>5070</v>
      </c>
      <c r="L1892">
        <f>bbdd_Social_Media_Trends[[#This Row],[Likes]]+bbdd_Social_Media_Trends[[#This Row],[Shares]]+bbdd_Social_Media_Trends[[#This Row],[Comments]]</f>
        <v>397779</v>
      </c>
      <c r="M1892">
        <f>bbdd_Social_Media_Trends[[#This Row],[Interactions]]/bbdd_Social_Media_Trends[[#This Row],[Views]]</f>
        <v>9.345946563174462E-2</v>
      </c>
      <c r="N1892" s="1" t="s">
        <v>16</v>
      </c>
      <c r="O1892" s="4">
        <f t="shared" si="29"/>
        <v>0</v>
      </c>
    </row>
    <row r="1893" spans="1:15" hidden="1">
      <c r="A1893" s="1" t="s">
        <v>1933</v>
      </c>
      <c r="B1893" s="2">
        <v>45205</v>
      </c>
      <c r="C1893" s="13" t="str">
        <f>TEXT(bbdd_Social_Media_Trends[[#This Row],[Post_Date]],"aaaa-mm")</f>
        <v>2023-10</v>
      </c>
      <c r="D1893" s="1" t="s">
        <v>12</v>
      </c>
      <c r="E1893" s="1" t="s">
        <v>57</v>
      </c>
      <c r="F1893" s="1" t="s">
        <v>14</v>
      </c>
      <c r="G1893" s="1" t="s">
        <v>44</v>
      </c>
      <c r="H1893">
        <v>3900994</v>
      </c>
      <c r="I1893">
        <v>126234</v>
      </c>
      <c r="J1893">
        <v>4800</v>
      </c>
      <c r="K1893">
        <v>42985</v>
      </c>
      <c r="L1893">
        <f>bbdd_Social_Media_Trends[[#This Row],[Likes]]+bbdd_Social_Media_Trends[[#This Row],[Shares]]+bbdd_Social_Media_Trends[[#This Row],[Comments]]</f>
        <v>174019</v>
      </c>
      <c r="M1893">
        <f>bbdd_Social_Media_Trends[[#This Row],[Interactions]]/bbdd_Social_Media_Trends[[#This Row],[Views]]</f>
        <v>4.4608886863194357E-2</v>
      </c>
      <c r="N1893" s="1" t="s">
        <v>29</v>
      </c>
      <c r="O1893" s="4">
        <f t="shared" si="29"/>
        <v>0</v>
      </c>
    </row>
    <row r="1894" spans="1:15" hidden="1">
      <c r="A1894" s="1" t="s">
        <v>1934</v>
      </c>
      <c r="B1894" s="2">
        <v>44709</v>
      </c>
      <c r="C1894" s="13" t="str">
        <f>TEXT(bbdd_Social_Media_Trends[[#This Row],[Post_Date]],"aaaa-mm")</f>
        <v>2022-05</v>
      </c>
      <c r="D1894" s="1" t="s">
        <v>18</v>
      </c>
      <c r="E1894" s="1" t="s">
        <v>39</v>
      </c>
      <c r="F1894" s="1" t="s">
        <v>41</v>
      </c>
      <c r="G1894" s="1" t="s">
        <v>25</v>
      </c>
      <c r="H1894">
        <v>503394</v>
      </c>
      <c r="I1894">
        <v>495368</v>
      </c>
      <c r="J1894">
        <v>92691</v>
      </c>
      <c r="K1894">
        <v>9122</v>
      </c>
      <c r="L1894">
        <f>bbdd_Social_Media_Trends[[#This Row],[Likes]]+bbdd_Social_Media_Trends[[#This Row],[Shares]]+bbdd_Social_Media_Trends[[#This Row],[Comments]]</f>
        <v>597181</v>
      </c>
      <c r="M1894">
        <f>bbdd_Social_Media_Trends[[#This Row],[Interactions]]/bbdd_Social_Media_Trends[[#This Row],[Views]]</f>
        <v>1.186309332252669</v>
      </c>
      <c r="N1894" s="1" t="s">
        <v>29</v>
      </c>
      <c r="O1894" s="4">
        <f t="shared" si="29"/>
        <v>0</v>
      </c>
    </row>
    <row r="1895" spans="1:15" hidden="1">
      <c r="A1895" s="1" t="s">
        <v>1935</v>
      </c>
      <c r="B1895" s="2">
        <v>44948</v>
      </c>
      <c r="C1895" s="13" t="str">
        <f>TEXT(bbdd_Social_Media_Trends[[#This Row],[Post_Date]],"aaaa-mm")</f>
        <v>2023-01</v>
      </c>
      <c r="D1895" s="1" t="s">
        <v>18</v>
      </c>
      <c r="E1895" s="1" t="s">
        <v>31</v>
      </c>
      <c r="F1895" s="1" t="s">
        <v>14</v>
      </c>
      <c r="G1895" s="1" t="s">
        <v>60</v>
      </c>
      <c r="H1895">
        <v>1160169</v>
      </c>
      <c r="I1895">
        <v>74584</v>
      </c>
      <c r="J1895">
        <v>94280</v>
      </c>
      <c r="K1895">
        <v>40793</v>
      </c>
      <c r="L1895">
        <f>bbdd_Social_Media_Trends[[#This Row],[Likes]]+bbdd_Social_Media_Trends[[#This Row],[Shares]]+bbdd_Social_Media_Trends[[#This Row],[Comments]]</f>
        <v>209657</v>
      </c>
      <c r="M1895">
        <f>bbdd_Social_Media_Trends[[#This Row],[Interactions]]/bbdd_Social_Media_Trends[[#This Row],[Views]]</f>
        <v>0.18071246516671277</v>
      </c>
      <c r="N1895" s="1" t="s">
        <v>16</v>
      </c>
      <c r="O1895" s="4">
        <f t="shared" si="29"/>
        <v>0</v>
      </c>
    </row>
    <row r="1896" spans="1:15" hidden="1">
      <c r="A1896" s="1" t="s">
        <v>1936</v>
      </c>
      <c r="B1896" s="2">
        <v>44571</v>
      </c>
      <c r="C1896" s="13" t="str">
        <f>TEXT(bbdd_Social_Media_Trends[[#This Row],[Post_Date]],"aaaa-mm")</f>
        <v>2022-01</v>
      </c>
      <c r="D1896" s="1" t="s">
        <v>12</v>
      </c>
      <c r="E1896" s="1" t="s">
        <v>35</v>
      </c>
      <c r="F1896" s="1" t="s">
        <v>20</v>
      </c>
      <c r="G1896" s="1" t="s">
        <v>21</v>
      </c>
      <c r="H1896">
        <v>569201</v>
      </c>
      <c r="I1896">
        <v>492614</v>
      </c>
      <c r="J1896">
        <v>22513</v>
      </c>
      <c r="K1896">
        <v>32105</v>
      </c>
      <c r="L1896">
        <f>bbdd_Social_Media_Trends[[#This Row],[Likes]]+bbdd_Social_Media_Trends[[#This Row],[Shares]]+bbdd_Social_Media_Trends[[#This Row],[Comments]]</f>
        <v>547232</v>
      </c>
      <c r="M1896">
        <f>bbdd_Social_Media_Trends[[#This Row],[Interactions]]/bbdd_Social_Media_Trends[[#This Row],[Views]]</f>
        <v>0.96140379233346396</v>
      </c>
      <c r="N1896" s="1" t="s">
        <v>22</v>
      </c>
      <c r="O1896" s="4">
        <f t="shared" si="29"/>
        <v>0</v>
      </c>
    </row>
    <row r="1897" spans="1:15" hidden="1">
      <c r="A1897" s="1" t="s">
        <v>1937</v>
      </c>
      <c r="B1897" s="2">
        <v>44734</v>
      </c>
      <c r="C1897" s="13" t="str">
        <f>TEXT(bbdd_Social_Media_Trends[[#This Row],[Post_Date]],"aaaa-mm")</f>
        <v>2022-06</v>
      </c>
      <c r="D1897" s="1" t="s">
        <v>18</v>
      </c>
      <c r="E1897" s="1" t="s">
        <v>35</v>
      </c>
      <c r="F1897" s="1" t="s">
        <v>20</v>
      </c>
      <c r="G1897" s="1" t="s">
        <v>44</v>
      </c>
      <c r="H1897">
        <v>3926645</v>
      </c>
      <c r="I1897">
        <v>474611</v>
      </c>
      <c r="J1897">
        <v>34435</v>
      </c>
      <c r="K1897">
        <v>33268</v>
      </c>
      <c r="L1897">
        <f>bbdd_Social_Media_Trends[[#This Row],[Likes]]+bbdd_Social_Media_Trends[[#This Row],[Shares]]+bbdd_Social_Media_Trends[[#This Row],[Comments]]</f>
        <v>542314</v>
      </c>
      <c r="M1897">
        <f>bbdd_Social_Media_Trends[[#This Row],[Interactions]]/bbdd_Social_Media_Trends[[#This Row],[Views]]</f>
        <v>0.1381112883899614</v>
      </c>
      <c r="N1897" s="1" t="s">
        <v>16</v>
      </c>
      <c r="O1897" s="4">
        <f t="shared" si="29"/>
        <v>0</v>
      </c>
    </row>
    <row r="1898" spans="1:15" hidden="1">
      <c r="A1898" s="1" t="s">
        <v>1938</v>
      </c>
      <c r="B1898" s="2">
        <v>45208</v>
      </c>
      <c r="C1898" s="13" t="str">
        <f>TEXT(bbdd_Social_Media_Trends[[#This Row],[Post_Date]],"aaaa-mm")</f>
        <v>2023-10</v>
      </c>
      <c r="D1898" s="1" t="s">
        <v>24</v>
      </c>
      <c r="E1898" s="1" t="s">
        <v>35</v>
      </c>
      <c r="F1898" s="1" t="s">
        <v>36</v>
      </c>
      <c r="G1898" s="1" t="s">
        <v>21</v>
      </c>
      <c r="H1898">
        <v>4507100</v>
      </c>
      <c r="I1898">
        <v>363826</v>
      </c>
      <c r="J1898">
        <v>62646</v>
      </c>
      <c r="K1898">
        <v>25854</v>
      </c>
      <c r="L1898">
        <f>bbdd_Social_Media_Trends[[#This Row],[Likes]]+bbdd_Social_Media_Trends[[#This Row],[Shares]]+bbdd_Social_Media_Trends[[#This Row],[Comments]]</f>
        <v>452326</v>
      </c>
      <c r="M1898">
        <f>bbdd_Social_Media_Trends[[#This Row],[Interactions]]/bbdd_Social_Media_Trends[[#This Row],[Views]]</f>
        <v>0.10035854540613698</v>
      </c>
      <c r="N1898" s="1" t="s">
        <v>22</v>
      </c>
      <c r="O1898" s="4">
        <f t="shared" si="29"/>
        <v>0</v>
      </c>
    </row>
    <row r="1899" spans="1:15" hidden="1">
      <c r="A1899" s="1" t="s">
        <v>1939</v>
      </c>
      <c r="B1899" s="2">
        <v>44938</v>
      </c>
      <c r="C1899" s="13" t="str">
        <f>TEXT(bbdd_Social_Media_Trends[[#This Row],[Post_Date]],"aaaa-mm")</f>
        <v>2023-01</v>
      </c>
      <c r="D1899" s="1" t="s">
        <v>24</v>
      </c>
      <c r="E1899" s="1" t="s">
        <v>13</v>
      </c>
      <c r="F1899" s="1" t="s">
        <v>47</v>
      </c>
      <c r="G1899" s="1" t="s">
        <v>28</v>
      </c>
      <c r="H1899">
        <v>4582676</v>
      </c>
      <c r="I1899">
        <v>206957</v>
      </c>
      <c r="J1899">
        <v>30289</v>
      </c>
      <c r="K1899">
        <v>24206</v>
      </c>
      <c r="L1899">
        <f>bbdd_Social_Media_Trends[[#This Row],[Likes]]+bbdd_Social_Media_Trends[[#This Row],[Shares]]+bbdd_Social_Media_Trends[[#This Row],[Comments]]</f>
        <v>261452</v>
      </c>
      <c r="M1899">
        <f>bbdd_Social_Media_Trends[[#This Row],[Interactions]]/bbdd_Social_Media_Trends[[#This Row],[Views]]</f>
        <v>5.705225505796177E-2</v>
      </c>
      <c r="N1899" s="1" t="s">
        <v>16</v>
      </c>
      <c r="O1899" s="4">
        <f t="shared" si="29"/>
        <v>0</v>
      </c>
    </row>
    <row r="1900" spans="1:15">
      <c r="A1900" s="1" t="s">
        <v>1940</v>
      </c>
      <c r="B1900" s="2">
        <v>45062</v>
      </c>
      <c r="C1900" s="13" t="str">
        <f>TEXT(bbdd_Social_Media_Trends[[#This Row],[Post_Date]],"aaaa-mm")</f>
        <v>2023-05</v>
      </c>
      <c r="D1900" s="1" t="s">
        <v>27</v>
      </c>
      <c r="E1900" s="1" t="s">
        <v>13</v>
      </c>
      <c r="F1900" s="1" t="s">
        <v>32</v>
      </c>
      <c r="G1900" s="1" t="s">
        <v>50</v>
      </c>
      <c r="H1900">
        <v>2934403</v>
      </c>
      <c r="I1900">
        <v>327541</v>
      </c>
      <c r="J1900">
        <v>26265</v>
      </c>
      <c r="K1900">
        <v>21989</v>
      </c>
      <c r="L1900">
        <f>bbdd_Social_Media_Trends[[#This Row],[Likes]]+bbdd_Social_Media_Trends[[#This Row],[Shares]]+bbdd_Social_Media_Trends[[#This Row],[Comments]]</f>
        <v>375795</v>
      </c>
      <c r="M1900">
        <f>bbdd_Social_Media_Trends[[#This Row],[Interactions]]/bbdd_Social_Media_Trends[[#This Row],[Views]]</f>
        <v>0.128065231667225</v>
      </c>
      <c r="N1900" s="1" t="s">
        <v>16</v>
      </c>
      <c r="O1900" s="4">
        <f t="shared" si="29"/>
        <v>0</v>
      </c>
    </row>
    <row r="1901" spans="1:15">
      <c r="A1901" s="1" t="s">
        <v>1941</v>
      </c>
      <c r="B1901" s="2">
        <v>44925</v>
      </c>
      <c r="C1901" s="13" t="str">
        <f>TEXT(bbdd_Social_Media_Trends[[#This Row],[Post_Date]],"aaaa-mm")</f>
        <v>2022-12</v>
      </c>
      <c r="D1901" s="1" t="s">
        <v>27</v>
      </c>
      <c r="E1901" s="1" t="s">
        <v>46</v>
      </c>
      <c r="F1901" s="1" t="s">
        <v>32</v>
      </c>
      <c r="G1901" s="1" t="s">
        <v>37</v>
      </c>
      <c r="H1901">
        <v>2439753</v>
      </c>
      <c r="I1901">
        <v>267108</v>
      </c>
      <c r="J1901">
        <v>85546</v>
      </c>
      <c r="K1901">
        <v>12609</v>
      </c>
      <c r="L1901">
        <f>bbdd_Social_Media_Trends[[#This Row],[Likes]]+bbdd_Social_Media_Trends[[#This Row],[Shares]]+bbdd_Social_Media_Trends[[#This Row],[Comments]]</f>
        <v>365263</v>
      </c>
      <c r="M1901">
        <f>bbdd_Social_Media_Trends[[#This Row],[Interactions]]/bbdd_Social_Media_Trends[[#This Row],[Views]]</f>
        <v>0.14971310620378375</v>
      </c>
      <c r="N1901" s="1" t="s">
        <v>29</v>
      </c>
      <c r="O1901" s="4">
        <f t="shared" si="29"/>
        <v>0</v>
      </c>
    </row>
    <row r="1902" spans="1:15" hidden="1">
      <c r="A1902" s="1" t="s">
        <v>1942</v>
      </c>
      <c r="B1902" s="2">
        <v>44829</v>
      </c>
      <c r="C1902" s="13" t="str">
        <f>TEXT(bbdd_Social_Media_Trends[[#This Row],[Post_Date]],"aaaa-mm")</f>
        <v>2022-09</v>
      </c>
      <c r="D1902" s="1" t="s">
        <v>24</v>
      </c>
      <c r="E1902" s="1" t="s">
        <v>49</v>
      </c>
      <c r="F1902" s="1" t="s">
        <v>14</v>
      </c>
      <c r="G1902" s="1" t="s">
        <v>44</v>
      </c>
      <c r="H1902">
        <v>612367</v>
      </c>
      <c r="I1902">
        <v>377940</v>
      </c>
      <c r="J1902">
        <v>84389</v>
      </c>
      <c r="K1902">
        <v>2074</v>
      </c>
      <c r="L1902">
        <f>bbdd_Social_Media_Trends[[#This Row],[Likes]]+bbdd_Social_Media_Trends[[#This Row],[Shares]]+bbdd_Social_Media_Trends[[#This Row],[Comments]]</f>
        <v>464403</v>
      </c>
      <c r="M1902">
        <f>bbdd_Social_Media_Trends[[#This Row],[Interactions]]/bbdd_Social_Media_Trends[[#This Row],[Views]]</f>
        <v>0.75837365501406839</v>
      </c>
      <c r="N1902" s="1" t="s">
        <v>16</v>
      </c>
      <c r="O1902" s="4">
        <f t="shared" si="29"/>
        <v>0</v>
      </c>
    </row>
    <row r="1903" spans="1:15">
      <c r="A1903" s="1" t="s">
        <v>1943</v>
      </c>
      <c r="B1903" s="2">
        <v>44858</v>
      </c>
      <c r="C1903" s="13" t="str">
        <f>TEXT(bbdd_Social_Media_Trends[[#This Row],[Post_Date]],"aaaa-mm")</f>
        <v>2022-10</v>
      </c>
      <c r="D1903" s="1" t="s">
        <v>27</v>
      </c>
      <c r="E1903" s="1" t="s">
        <v>13</v>
      </c>
      <c r="F1903" s="1" t="s">
        <v>47</v>
      </c>
      <c r="G1903" s="1" t="s">
        <v>25</v>
      </c>
      <c r="H1903">
        <v>4636278</v>
      </c>
      <c r="I1903">
        <v>73454</v>
      </c>
      <c r="J1903">
        <v>29403</v>
      </c>
      <c r="K1903">
        <v>25464</v>
      </c>
      <c r="L1903">
        <f>bbdd_Social_Media_Trends[[#This Row],[Likes]]+bbdd_Social_Media_Trends[[#This Row],[Shares]]+bbdd_Social_Media_Trends[[#This Row],[Comments]]</f>
        <v>128321</v>
      </c>
      <c r="M1903">
        <f>bbdd_Social_Media_Trends[[#This Row],[Interactions]]/bbdd_Social_Media_Trends[[#This Row],[Views]]</f>
        <v>2.7677589652734369E-2</v>
      </c>
      <c r="N1903" s="1" t="s">
        <v>16</v>
      </c>
      <c r="O1903" s="4">
        <f t="shared" si="29"/>
        <v>0</v>
      </c>
    </row>
    <row r="1904" spans="1:15" hidden="1">
      <c r="A1904" s="1" t="s">
        <v>1944</v>
      </c>
      <c r="B1904" s="2">
        <v>45115</v>
      </c>
      <c r="C1904" s="13" t="str">
        <f>TEXT(bbdd_Social_Media_Trends[[#This Row],[Post_Date]],"aaaa-mm")</f>
        <v>2023-07</v>
      </c>
      <c r="D1904" s="1" t="s">
        <v>12</v>
      </c>
      <c r="E1904" s="1" t="s">
        <v>59</v>
      </c>
      <c r="F1904" s="1" t="s">
        <v>47</v>
      </c>
      <c r="G1904" s="1" t="s">
        <v>50</v>
      </c>
      <c r="H1904">
        <v>1398792</v>
      </c>
      <c r="I1904">
        <v>421151</v>
      </c>
      <c r="J1904">
        <v>45599</v>
      </c>
      <c r="K1904">
        <v>7589</v>
      </c>
      <c r="L1904">
        <f>bbdd_Social_Media_Trends[[#This Row],[Likes]]+bbdd_Social_Media_Trends[[#This Row],[Shares]]+bbdd_Social_Media_Trends[[#This Row],[Comments]]</f>
        <v>474339</v>
      </c>
      <c r="M1904">
        <f>bbdd_Social_Media_Trends[[#This Row],[Interactions]]/bbdd_Social_Media_Trends[[#This Row],[Views]]</f>
        <v>0.33910617161093287</v>
      </c>
      <c r="N1904" s="1" t="s">
        <v>16</v>
      </c>
      <c r="O1904" s="4">
        <f t="shared" si="29"/>
        <v>0</v>
      </c>
    </row>
    <row r="1905" spans="1:15" hidden="1">
      <c r="A1905" s="1" t="s">
        <v>1945</v>
      </c>
      <c r="B1905" s="2">
        <v>45005</v>
      </c>
      <c r="C1905" s="13" t="str">
        <f>TEXT(bbdd_Social_Media_Trends[[#This Row],[Post_Date]],"aaaa-mm")</f>
        <v>2023-03</v>
      </c>
      <c r="D1905" s="1" t="s">
        <v>18</v>
      </c>
      <c r="E1905" s="1" t="s">
        <v>57</v>
      </c>
      <c r="F1905" s="1" t="s">
        <v>32</v>
      </c>
      <c r="G1905" s="1" t="s">
        <v>37</v>
      </c>
      <c r="H1905">
        <v>661248</v>
      </c>
      <c r="I1905">
        <v>168503</v>
      </c>
      <c r="J1905">
        <v>49139</v>
      </c>
      <c r="K1905">
        <v>22125</v>
      </c>
      <c r="L1905">
        <f>bbdd_Social_Media_Trends[[#This Row],[Likes]]+bbdd_Social_Media_Trends[[#This Row],[Shares]]+bbdd_Social_Media_Trends[[#This Row],[Comments]]</f>
        <v>239767</v>
      </c>
      <c r="M1905">
        <f>bbdd_Social_Media_Trends[[#This Row],[Interactions]]/bbdd_Social_Media_Trends[[#This Row],[Views]]</f>
        <v>0.36259769405729769</v>
      </c>
      <c r="N1905" s="1" t="s">
        <v>22</v>
      </c>
      <c r="O1905" s="4">
        <f t="shared" si="29"/>
        <v>0</v>
      </c>
    </row>
    <row r="1906" spans="1:15" hidden="1">
      <c r="A1906" s="1" t="s">
        <v>1946</v>
      </c>
      <c r="B1906" s="2">
        <v>44609</v>
      </c>
      <c r="C1906" s="13" t="str">
        <f>TEXT(bbdd_Social_Media_Trends[[#This Row],[Post_Date]],"aaaa-mm")</f>
        <v>2022-02</v>
      </c>
      <c r="D1906" s="1" t="s">
        <v>12</v>
      </c>
      <c r="E1906" s="1" t="s">
        <v>49</v>
      </c>
      <c r="F1906" s="1" t="s">
        <v>36</v>
      </c>
      <c r="G1906" s="1" t="s">
        <v>60</v>
      </c>
      <c r="H1906">
        <v>2805537</v>
      </c>
      <c r="I1906">
        <v>329895</v>
      </c>
      <c r="J1906">
        <v>38661</v>
      </c>
      <c r="K1906">
        <v>27857</v>
      </c>
      <c r="L1906">
        <f>bbdd_Social_Media_Trends[[#This Row],[Likes]]+bbdd_Social_Media_Trends[[#This Row],[Shares]]+bbdd_Social_Media_Trends[[#This Row],[Comments]]</f>
        <v>396413</v>
      </c>
      <c r="M1906">
        <f>bbdd_Social_Media_Trends[[#This Row],[Interactions]]/bbdd_Social_Media_Trends[[#This Row],[Views]]</f>
        <v>0.14129665728878285</v>
      </c>
      <c r="N1906" s="1" t="s">
        <v>29</v>
      </c>
      <c r="O1906" s="4">
        <f t="shared" si="29"/>
        <v>0</v>
      </c>
    </row>
    <row r="1907" spans="1:15" hidden="1">
      <c r="A1907" s="1" t="s">
        <v>1947</v>
      </c>
      <c r="B1907" s="2">
        <v>45281</v>
      </c>
      <c r="C1907" s="13" t="str">
        <f>TEXT(bbdd_Social_Media_Trends[[#This Row],[Post_Date]],"aaaa-mm")</f>
        <v>2023-12</v>
      </c>
      <c r="D1907" s="1" t="s">
        <v>12</v>
      </c>
      <c r="E1907" s="1" t="s">
        <v>57</v>
      </c>
      <c r="F1907" s="1" t="s">
        <v>32</v>
      </c>
      <c r="G1907" s="1" t="s">
        <v>28</v>
      </c>
      <c r="H1907">
        <v>4153069</v>
      </c>
      <c r="I1907">
        <v>355599</v>
      </c>
      <c r="J1907">
        <v>67741</v>
      </c>
      <c r="K1907">
        <v>653</v>
      </c>
      <c r="L1907">
        <f>bbdd_Social_Media_Trends[[#This Row],[Likes]]+bbdd_Social_Media_Trends[[#This Row],[Shares]]+bbdd_Social_Media_Trends[[#This Row],[Comments]]</f>
        <v>423993</v>
      </c>
      <c r="M1907">
        <f>bbdd_Social_Media_Trends[[#This Row],[Interactions]]/bbdd_Social_Media_Trends[[#This Row],[Views]]</f>
        <v>0.10209148945033179</v>
      </c>
      <c r="N1907" s="1" t="s">
        <v>22</v>
      </c>
      <c r="O1907" s="4">
        <f t="shared" si="29"/>
        <v>0</v>
      </c>
    </row>
    <row r="1908" spans="1:15" hidden="1">
      <c r="A1908" s="1" t="s">
        <v>1948</v>
      </c>
      <c r="B1908" s="2">
        <v>44589</v>
      </c>
      <c r="C1908" s="13" t="str">
        <f>TEXT(bbdd_Social_Media_Trends[[#This Row],[Post_Date]],"aaaa-mm")</f>
        <v>2022-01</v>
      </c>
      <c r="D1908" s="1" t="s">
        <v>12</v>
      </c>
      <c r="E1908" s="1" t="s">
        <v>46</v>
      </c>
      <c r="F1908" s="1" t="s">
        <v>41</v>
      </c>
      <c r="G1908" s="1" t="s">
        <v>44</v>
      </c>
      <c r="H1908">
        <v>2622948</v>
      </c>
      <c r="I1908">
        <v>17240</v>
      </c>
      <c r="J1908">
        <v>46438</v>
      </c>
      <c r="K1908">
        <v>7967</v>
      </c>
      <c r="L1908">
        <f>bbdd_Social_Media_Trends[[#This Row],[Likes]]+bbdd_Social_Media_Trends[[#This Row],[Shares]]+bbdd_Social_Media_Trends[[#This Row],[Comments]]</f>
        <v>71645</v>
      </c>
      <c r="M1908">
        <f>bbdd_Social_Media_Trends[[#This Row],[Interactions]]/bbdd_Social_Media_Trends[[#This Row],[Views]]</f>
        <v>2.7314685613287034E-2</v>
      </c>
      <c r="N1908" s="1" t="s">
        <v>22</v>
      </c>
      <c r="O1908" s="4">
        <f t="shared" si="29"/>
        <v>0</v>
      </c>
    </row>
    <row r="1909" spans="1:15" hidden="1">
      <c r="A1909" s="1" t="s">
        <v>1949</v>
      </c>
      <c r="B1909" s="2">
        <v>45224</v>
      </c>
      <c r="C1909" s="13" t="str">
        <f>TEXT(bbdd_Social_Media_Trends[[#This Row],[Post_Date]],"aaaa-mm")</f>
        <v>2023-10</v>
      </c>
      <c r="D1909" s="1" t="s">
        <v>12</v>
      </c>
      <c r="E1909" s="1" t="s">
        <v>13</v>
      </c>
      <c r="F1909" s="1" t="s">
        <v>41</v>
      </c>
      <c r="G1909" s="1" t="s">
        <v>25</v>
      </c>
      <c r="H1909">
        <v>4555505</v>
      </c>
      <c r="I1909">
        <v>186489</v>
      </c>
      <c r="J1909">
        <v>89591</v>
      </c>
      <c r="K1909">
        <v>19511</v>
      </c>
      <c r="L1909">
        <f>bbdd_Social_Media_Trends[[#This Row],[Likes]]+bbdd_Social_Media_Trends[[#This Row],[Shares]]+bbdd_Social_Media_Trends[[#This Row],[Comments]]</f>
        <v>295591</v>
      </c>
      <c r="M1909">
        <f>bbdd_Social_Media_Trends[[#This Row],[Interactions]]/bbdd_Social_Media_Trends[[#This Row],[Views]]</f>
        <v>6.4886549350730599E-2</v>
      </c>
      <c r="N1909" s="1" t="s">
        <v>29</v>
      </c>
      <c r="O1909" s="4">
        <f t="shared" si="29"/>
        <v>0</v>
      </c>
    </row>
    <row r="1910" spans="1:15">
      <c r="A1910" s="1" t="s">
        <v>1950</v>
      </c>
      <c r="B1910" s="2">
        <v>45021</v>
      </c>
      <c r="C1910" s="13" t="str">
        <f>TEXT(bbdd_Social_Media_Trends[[#This Row],[Post_Date]],"aaaa-mm")</f>
        <v>2023-04</v>
      </c>
      <c r="D1910" s="1" t="s">
        <v>27</v>
      </c>
      <c r="E1910" s="1" t="s">
        <v>35</v>
      </c>
      <c r="F1910" s="1" t="s">
        <v>36</v>
      </c>
      <c r="G1910" s="1" t="s">
        <v>25</v>
      </c>
      <c r="H1910">
        <v>1252820</v>
      </c>
      <c r="I1910">
        <v>496560</v>
      </c>
      <c r="J1910">
        <v>89202</v>
      </c>
      <c r="K1910">
        <v>11634</v>
      </c>
      <c r="L1910">
        <f>bbdd_Social_Media_Trends[[#This Row],[Likes]]+bbdd_Social_Media_Trends[[#This Row],[Shares]]+bbdd_Social_Media_Trends[[#This Row],[Comments]]</f>
        <v>597396</v>
      </c>
      <c r="M1910">
        <f>bbdd_Social_Media_Trends[[#This Row],[Interactions]]/bbdd_Social_Media_Trends[[#This Row],[Views]]</f>
        <v>0.47684104659887294</v>
      </c>
      <c r="N1910" s="1" t="s">
        <v>22</v>
      </c>
      <c r="O1910" s="4">
        <f t="shared" si="29"/>
        <v>0</v>
      </c>
    </row>
    <row r="1911" spans="1:15" hidden="1">
      <c r="A1911" s="1" t="s">
        <v>1951</v>
      </c>
      <c r="B1911" s="2">
        <v>45250</v>
      </c>
      <c r="C1911" s="13" t="str">
        <f>TEXT(bbdd_Social_Media_Trends[[#This Row],[Post_Date]],"aaaa-mm")</f>
        <v>2023-11</v>
      </c>
      <c r="D1911" s="1" t="s">
        <v>24</v>
      </c>
      <c r="E1911" s="1" t="s">
        <v>59</v>
      </c>
      <c r="F1911" s="1" t="s">
        <v>41</v>
      </c>
      <c r="G1911" s="1" t="s">
        <v>44</v>
      </c>
      <c r="H1911">
        <v>3136069</v>
      </c>
      <c r="I1911">
        <v>187730</v>
      </c>
      <c r="J1911">
        <v>22089</v>
      </c>
      <c r="K1911">
        <v>33189</v>
      </c>
      <c r="L1911">
        <f>bbdd_Social_Media_Trends[[#This Row],[Likes]]+bbdd_Social_Media_Trends[[#This Row],[Shares]]+bbdd_Social_Media_Trends[[#This Row],[Comments]]</f>
        <v>243008</v>
      </c>
      <c r="M1911">
        <f>bbdd_Social_Media_Trends[[#This Row],[Interactions]]/bbdd_Social_Media_Trends[[#This Row],[Views]]</f>
        <v>7.7488090982692021E-2</v>
      </c>
      <c r="N1911" s="1" t="s">
        <v>29</v>
      </c>
      <c r="O1911" s="4">
        <f t="shared" si="29"/>
        <v>0</v>
      </c>
    </row>
    <row r="1912" spans="1:15">
      <c r="A1912" s="1" t="s">
        <v>1952</v>
      </c>
      <c r="B1912" s="2">
        <v>44891</v>
      </c>
      <c r="C1912" s="13" t="str">
        <f>TEXT(bbdd_Social_Media_Trends[[#This Row],[Post_Date]],"aaaa-mm")</f>
        <v>2022-11</v>
      </c>
      <c r="D1912" s="1" t="s">
        <v>27</v>
      </c>
      <c r="E1912" s="1" t="s">
        <v>13</v>
      </c>
      <c r="F1912" s="1" t="s">
        <v>14</v>
      </c>
      <c r="G1912" s="1" t="s">
        <v>44</v>
      </c>
      <c r="H1912">
        <v>4846462</v>
      </c>
      <c r="I1912">
        <v>47915</v>
      </c>
      <c r="J1912">
        <v>71386</v>
      </c>
      <c r="K1912">
        <v>38987</v>
      </c>
      <c r="L1912">
        <f>bbdd_Social_Media_Trends[[#This Row],[Likes]]+bbdd_Social_Media_Trends[[#This Row],[Shares]]+bbdd_Social_Media_Trends[[#This Row],[Comments]]</f>
        <v>158288</v>
      </c>
      <c r="M1912">
        <f>bbdd_Social_Media_Trends[[#This Row],[Interactions]]/bbdd_Social_Media_Trends[[#This Row],[Views]]</f>
        <v>3.2660526379862255E-2</v>
      </c>
      <c r="N1912" s="1" t="s">
        <v>16</v>
      </c>
      <c r="O1912" s="4">
        <f t="shared" si="29"/>
        <v>0</v>
      </c>
    </row>
    <row r="1913" spans="1:15" hidden="1">
      <c r="A1913" s="1" t="s">
        <v>1953</v>
      </c>
      <c r="B1913" s="2">
        <v>44771</v>
      </c>
      <c r="C1913" s="13" t="str">
        <f>TEXT(bbdd_Social_Media_Trends[[#This Row],[Post_Date]],"aaaa-mm")</f>
        <v>2022-07</v>
      </c>
      <c r="D1913" s="1" t="s">
        <v>12</v>
      </c>
      <c r="E1913" s="1" t="s">
        <v>46</v>
      </c>
      <c r="F1913" s="1" t="s">
        <v>41</v>
      </c>
      <c r="G1913" s="1" t="s">
        <v>60</v>
      </c>
      <c r="H1913">
        <v>3868115</v>
      </c>
      <c r="I1913">
        <v>16509</v>
      </c>
      <c r="J1913">
        <v>41258</v>
      </c>
      <c r="K1913">
        <v>35367</v>
      </c>
      <c r="L1913">
        <f>bbdd_Social_Media_Trends[[#This Row],[Likes]]+bbdd_Social_Media_Trends[[#This Row],[Shares]]+bbdd_Social_Media_Trends[[#This Row],[Comments]]</f>
        <v>93134</v>
      </c>
      <c r="M1913">
        <f>bbdd_Social_Media_Trends[[#This Row],[Interactions]]/bbdd_Social_Media_Trends[[#This Row],[Views]]</f>
        <v>2.4077360678263184E-2</v>
      </c>
      <c r="N1913" s="1" t="s">
        <v>22</v>
      </c>
      <c r="O1913" s="4">
        <f t="shared" si="29"/>
        <v>0</v>
      </c>
    </row>
    <row r="1914" spans="1:15" hidden="1">
      <c r="A1914" s="1" t="s">
        <v>1954</v>
      </c>
      <c r="B1914" s="2">
        <v>45007</v>
      </c>
      <c r="C1914" s="13" t="str">
        <f>TEXT(bbdd_Social_Media_Trends[[#This Row],[Post_Date]],"aaaa-mm")</f>
        <v>2023-03</v>
      </c>
      <c r="D1914" s="1" t="s">
        <v>12</v>
      </c>
      <c r="E1914" s="1" t="s">
        <v>19</v>
      </c>
      <c r="F1914" s="1" t="s">
        <v>14</v>
      </c>
      <c r="G1914" s="1" t="s">
        <v>44</v>
      </c>
      <c r="H1914">
        <v>2436327</v>
      </c>
      <c r="I1914">
        <v>155784</v>
      </c>
      <c r="J1914">
        <v>70534</v>
      </c>
      <c r="K1914">
        <v>8101</v>
      </c>
      <c r="L1914">
        <f>bbdd_Social_Media_Trends[[#This Row],[Likes]]+bbdd_Social_Media_Trends[[#This Row],[Shares]]+bbdd_Social_Media_Trends[[#This Row],[Comments]]</f>
        <v>234419</v>
      </c>
      <c r="M1914">
        <f>bbdd_Social_Media_Trends[[#This Row],[Interactions]]/bbdd_Social_Media_Trends[[#This Row],[Views]]</f>
        <v>9.6218200594583567E-2</v>
      </c>
      <c r="N1914" s="1" t="s">
        <v>29</v>
      </c>
      <c r="O1914" s="4">
        <f t="shared" si="29"/>
        <v>0</v>
      </c>
    </row>
    <row r="1915" spans="1:15" hidden="1">
      <c r="A1915" s="1" t="s">
        <v>1955</v>
      </c>
      <c r="B1915" s="2">
        <v>44996</v>
      </c>
      <c r="C1915" s="13" t="str">
        <f>TEXT(bbdd_Social_Media_Trends[[#This Row],[Post_Date]],"aaaa-mm")</f>
        <v>2023-03</v>
      </c>
      <c r="D1915" s="1" t="s">
        <v>24</v>
      </c>
      <c r="E1915" s="1" t="s">
        <v>52</v>
      </c>
      <c r="F1915" s="1" t="s">
        <v>20</v>
      </c>
      <c r="G1915" s="1" t="s">
        <v>28</v>
      </c>
      <c r="H1915">
        <v>3910450</v>
      </c>
      <c r="I1915">
        <v>184844</v>
      </c>
      <c r="J1915">
        <v>57393</v>
      </c>
      <c r="K1915">
        <v>22803</v>
      </c>
      <c r="L1915">
        <f>bbdd_Social_Media_Trends[[#This Row],[Likes]]+bbdd_Social_Media_Trends[[#This Row],[Shares]]+bbdd_Social_Media_Trends[[#This Row],[Comments]]</f>
        <v>265040</v>
      </c>
      <c r="M1915">
        <f>bbdd_Social_Media_Trends[[#This Row],[Interactions]]/bbdd_Social_Media_Trends[[#This Row],[Views]]</f>
        <v>6.7777365776317308E-2</v>
      </c>
      <c r="N1915" s="1" t="s">
        <v>16</v>
      </c>
      <c r="O1915" s="4">
        <f t="shared" si="29"/>
        <v>0</v>
      </c>
    </row>
    <row r="1916" spans="1:15">
      <c r="A1916" s="1" t="s">
        <v>1956</v>
      </c>
      <c r="B1916" s="2">
        <v>44959</v>
      </c>
      <c r="C1916" s="13" t="str">
        <f>TEXT(bbdd_Social_Media_Trends[[#This Row],[Post_Date]],"aaaa-mm")</f>
        <v>2023-02</v>
      </c>
      <c r="D1916" s="1" t="s">
        <v>27</v>
      </c>
      <c r="E1916" s="1" t="s">
        <v>13</v>
      </c>
      <c r="F1916" s="1" t="s">
        <v>20</v>
      </c>
      <c r="G1916" s="1" t="s">
        <v>21</v>
      </c>
      <c r="H1916">
        <v>844108</v>
      </c>
      <c r="I1916">
        <v>319819</v>
      </c>
      <c r="J1916">
        <v>36180</v>
      </c>
      <c r="K1916">
        <v>45727</v>
      </c>
      <c r="L1916">
        <f>bbdd_Social_Media_Trends[[#This Row],[Likes]]+bbdd_Social_Media_Trends[[#This Row],[Shares]]+bbdd_Social_Media_Trends[[#This Row],[Comments]]</f>
        <v>401726</v>
      </c>
      <c r="M1916">
        <f>bbdd_Social_Media_Trends[[#This Row],[Interactions]]/bbdd_Social_Media_Trends[[#This Row],[Views]]</f>
        <v>0.47591777355504272</v>
      </c>
      <c r="N1916" s="1" t="s">
        <v>29</v>
      </c>
      <c r="O1916" s="4">
        <f t="shared" si="29"/>
        <v>0</v>
      </c>
    </row>
    <row r="1917" spans="1:15">
      <c r="A1917" s="1" t="s">
        <v>1957</v>
      </c>
      <c r="B1917" s="2">
        <v>44941</v>
      </c>
      <c r="C1917" s="13" t="str">
        <f>TEXT(bbdd_Social_Media_Trends[[#This Row],[Post_Date]],"aaaa-mm")</f>
        <v>2023-01</v>
      </c>
      <c r="D1917" s="1" t="s">
        <v>27</v>
      </c>
      <c r="E1917" s="1" t="s">
        <v>49</v>
      </c>
      <c r="F1917" s="1" t="s">
        <v>36</v>
      </c>
      <c r="G1917" s="1" t="s">
        <v>15</v>
      </c>
      <c r="H1917">
        <v>4711034</v>
      </c>
      <c r="I1917">
        <v>399825</v>
      </c>
      <c r="J1917">
        <v>37269</v>
      </c>
      <c r="K1917">
        <v>1289</v>
      </c>
      <c r="L1917">
        <f>bbdd_Social_Media_Trends[[#This Row],[Likes]]+bbdd_Social_Media_Trends[[#This Row],[Shares]]+bbdd_Social_Media_Trends[[#This Row],[Comments]]</f>
        <v>438383</v>
      </c>
      <c r="M1917">
        <f>bbdd_Social_Media_Trends[[#This Row],[Interactions]]/bbdd_Social_Media_Trends[[#This Row],[Views]]</f>
        <v>9.3054518392352931E-2</v>
      </c>
      <c r="N1917" s="1" t="s">
        <v>16</v>
      </c>
      <c r="O1917" s="4">
        <f t="shared" si="29"/>
        <v>0</v>
      </c>
    </row>
    <row r="1918" spans="1:15">
      <c r="A1918" s="1" t="s">
        <v>1958</v>
      </c>
      <c r="B1918" s="2">
        <v>44582</v>
      </c>
      <c r="C1918" s="13" t="str">
        <f>TEXT(bbdd_Social_Media_Trends[[#This Row],[Post_Date]],"aaaa-mm")</f>
        <v>2022-01</v>
      </c>
      <c r="D1918" s="1" t="s">
        <v>27</v>
      </c>
      <c r="E1918" s="1" t="s">
        <v>46</v>
      </c>
      <c r="F1918" s="1" t="s">
        <v>41</v>
      </c>
      <c r="G1918" s="1" t="s">
        <v>50</v>
      </c>
      <c r="H1918">
        <v>29816</v>
      </c>
      <c r="I1918">
        <v>396506</v>
      </c>
      <c r="J1918">
        <v>411</v>
      </c>
      <c r="K1918">
        <v>41454</v>
      </c>
      <c r="L1918">
        <f>bbdd_Social_Media_Trends[[#This Row],[Likes]]+bbdd_Social_Media_Trends[[#This Row],[Shares]]+bbdd_Social_Media_Trends[[#This Row],[Comments]]</f>
        <v>438371</v>
      </c>
      <c r="M1918">
        <f>bbdd_Social_Media_Trends[[#This Row],[Interactions]]/bbdd_Social_Media_Trends[[#This Row],[Views]]</f>
        <v>14.702542259189697</v>
      </c>
      <c r="N1918" s="1" t="s">
        <v>29</v>
      </c>
      <c r="O1918" s="4">
        <f t="shared" si="29"/>
        <v>0</v>
      </c>
    </row>
    <row r="1919" spans="1:15" hidden="1">
      <c r="A1919" s="1" t="s">
        <v>1959</v>
      </c>
      <c r="B1919" s="2">
        <v>44852</v>
      </c>
      <c r="C1919" s="13" t="str">
        <f>TEXT(bbdd_Social_Media_Trends[[#This Row],[Post_Date]],"aaaa-mm")</f>
        <v>2022-10</v>
      </c>
      <c r="D1919" s="1" t="s">
        <v>24</v>
      </c>
      <c r="E1919" s="1" t="s">
        <v>13</v>
      </c>
      <c r="F1919" s="1" t="s">
        <v>41</v>
      </c>
      <c r="G1919" s="1" t="s">
        <v>25</v>
      </c>
      <c r="H1919">
        <v>2581052</v>
      </c>
      <c r="I1919">
        <v>65940</v>
      </c>
      <c r="J1919">
        <v>31348</v>
      </c>
      <c r="K1919">
        <v>24666</v>
      </c>
      <c r="L1919">
        <f>bbdd_Social_Media_Trends[[#This Row],[Likes]]+bbdd_Social_Media_Trends[[#This Row],[Shares]]+bbdd_Social_Media_Trends[[#This Row],[Comments]]</f>
        <v>121954</v>
      </c>
      <c r="M1919">
        <f>bbdd_Social_Media_Trends[[#This Row],[Interactions]]/bbdd_Social_Media_Trends[[#This Row],[Views]]</f>
        <v>4.7249726080683382E-2</v>
      </c>
      <c r="N1919" s="1" t="s">
        <v>22</v>
      </c>
      <c r="O1919" s="4">
        <f t="shared" si="29"/>
        <v>0</v>
      </c>
    </row>
    <row r="1920" spans="1:15" hidden="1">
      <c r="A1920" s="1" t="s">
        <v>1960</v>
      </c>
      <c r="B1920" s="2">
        <v>44960</v>
      </c>
      <c r="C1920" s="13" t="str">
        <f>TEXT(bbdd_Social_Media_Trends[[#This Row],[Post_Date]],"aaaa-mm")</f>
        <v>2023-02</v>
      </c>
      <c r="D1920" s="1" t="s">
        <v>18</v>
      </c>
      <c r="E1920" s="1" t="s">
        <v>49</v>
      </c>
      <c r="F1920" s="1" t="s">
        <v>47</v>
      </c>
      <c r="G1920" s="1" t="s">
        <v>44</v>
      </c>
      <c r="H1920">
        <v>3332344</v>
      </c>
      <c r="I1920">
        <v>128008</v>
      </c>
      <c r="J1920">
        <v>89553</v>
      </c>
      <c r="K1920">
        <v>23522</v>
      </c>
      <c r="L1920">
        <f>bbdd_Social_Media_Trends[[#This Row],[Likes]]+bbdd_Social_Media_Trends[[#This Row],[Shares]]+bbdd_Social_Media_Trends[[#This Row],[Comments]]</f>
        <v>241083</v>
      </c>
      <c r="M1920">
        <f>bbdd_Social_Media_Trends[[#This Row],[Interactions]]/bbdd_Social_Media_Trends[[#This Row],[Views]]</f>
        <v>7.2346372403329307E-2</v>
      </c>
      <c r="N1920" s="1" t="s">
        <v>22</v>
      </c>
      <c r="O1920" s="4">
        <f t="shared" si="29"/>
        <v>0</v>
      </c>
    </row>
    <row r="1921" spans="1:15" hidden="1">
      <c r="A1921" s="1" t="s">
        <v>1961</v>
      </c>
      <c r="B1921" s="2">
        <v>44601</v>
      </c>
      <c r="C1921" s="13" t="str">
        <f>TEXT(bbdd_Social_Media_Trends[[#This Row],[Post_Date]],"aaaa-mm")</f>
        <v>2022-02</v>
      </c>
      <c r="D1921" s="1" t="s">
        <v>12</v>
      </c>
      <c r="E1921" s="1" t="s">
        <v>39</v>
      </c>
      <c r="F1921" s="1" t="s">
        <v>32</v>
      </c>
      <c r="G1921" s="1" t="s">
        <v>15</v>
      </c>
      <c r="H1921">
        <v>1459984</v>
      </c>
      <c r="I1921">
        <v>399450</v>
      </c>
      <c r="J1921">
        <v>4838</v>
      </c>
      <c r="K1921">
        <v>12047</v>
      </c>
      <c r="L1921">
        <f>bbdd_Social_Media_Trends[[#This Row],[Likes]]+bbdd_Social_Media_Trends[[#This Row],[Shares]]+bbdd_Social_Media_Trends[[#This Row],[Comments]]</f>
        <v>416335</v>
      </c>
      <c r="M1921">
        <f>bbdd_Social_Media_Trends[[#This Row],[Interactions]]/bbdd_Social_Media_Trends[[#This Row],[Views]]</f>
        <v>0.28516408398996151</v>
      </c>
      <c r="N1921" s="1" t="s">
        <v>16</v>
      </c>
      <c r="O1921" s="4">
        <f t="shared" si="29"/>
        <v>0</v>
      </c>
    </row>
    <row r="1922" spans="1:15">
      <c r="A1922" s="1" t="s">
        <v>1962</v>
      </c>
      <c r="B1922" s="2">
        <v>44936</v>
      </c>
      <c r="C1922" s="13" t="str">
        <f>TEXT(bbdd_Social_Media_Trends[[#This Row],[Post_Date]],"aaaa-mm")</f>
        <v>2023-01</v>
      </c>
      <c r="D1922" s="1" t="s">
        <v>27</v>
      </c>
      <c r="E1922" s="1" t="s">
        <v>59</v>
      </c>
      <c r="F1922" s="1" t="s">
        <v>32</v>
      </c>
      <c r="G1922" s="1" t="s">
        <v>37</v>
      </c>
      <c r="H1922">
        <v>526926</v>
      </c>
      <c r="I1922">
        <v>223556</v>
      </c>
      <c r="J1922">
        <v>83342</v>
      </c>
      <c r="K1922">
        <v>14983</v>
      </c>
      <c r="L1922">
        <f>bbdd_Social_Media_Trends[[#This Row],[Likes]]+bbdd_Social_Media_Trends[[#This Row],[Shares]]+bbdd_Social_Media_Trends[[#This Row],[Comments]]</f>
        <v>321881</v>
      </c>
      <c r="M1922">
        <f>bbdd_Social_Media_Trends[[#This Row],[Interactions]]/bbdd_Social_Media_Trends[[#This Row],[Views]]</f>
        <v>0.6108656623510702</v>
      </c>
      <c r="N1922" s="1" t="s">
        <v>29</v>
      </c>
      <c r="O1922" s="4">
        <f t="shared" ref="O1922:O1985" si="30">IF(ISERROR(VLOOKUP(A1922,A1923:A6920,1,FALSE)),0, 1)</f>
        <v>0</v>
      </c>
    </row>
    <row r="1923" spans="1:15" hidden="1">
      <c r="A1923" s="1" t="s">
        <v>1963</v>
      </c>
      <c r="B1923" s="2">
        <v>45257</v>
      </c>
      <c r="C1923" s="13" t="str">
        <f>TEXT(bbdd_Social_Media_Trends[[#This Row],[Post_Date]],"aaaa-mm")</f>
        <v>2023-11</v>
      </c>
      <c r="D1923" s="1" t="s">
        <v>24</v>
      </c>
      <c r="E1923" s="1" t="s">
        <v>57</v>
      </c>
      <c r="F1923" s="1" t="s">
        <v>32</v>
      </c>
      <c r="G1923" s="1" t="s">
        <v>37</v>
      </c>
      <c r="H1923">
        <v>1022617</v>
      </c>
      <c r="I1923">
        <v>263255</v>
      </c>
      <c r="J1923">
        <v>32265</v>
      </c>
      <c r="K1923">
        <v>49499</v>
      </c>
      <c r="L1923">
        <f>bbdd_Social_Media_Trends[[#This Row],[Likes]]+bbdd_Social_Media_Trends[[#This Row],[Shares]]+bbdd_Social_Media_Trends[[#This Row],[Comments]]</f>
        <v>345019</v>
      </c>
      <c r="M1923">
        <f>bbdd_Social_Media_Trends[[#This Row],[Interactions]]/bbdd_Social_Media_Trends[[#This Row],[Views]]</f>
        <v>0.33738828906619001</v>
      </c>
      <c r="N1923" s="1" t="s">
        <v>22</v>
      </c>
      <c r="O1923" s="4">
        <f t="shared" si="30"/>
        <v>0</v>
      </c>
    </row>
    <row r="1924" spans="1:15" hidden="1">
      <c r="A1924" s="1" t="s">
        <v>1964</v>
      </c>
      <c r="B1924" s="2">
        <v>45116</v>
      </c>
      <c r="C1924" s="13" t="str">
        <f>TEXT(bbdd_Social_Media_Trends[[#This Row],[Post_Date]],"aaaa-mm")</f>
        <v>2023-07</v>
      </c>
      <c r="D1924" s="1" t="s">
        <v>18</v>
      </c>
      <c r="E1924" s="1" t="s">
        <v>39</v>
      </c>
      <c r="F1924" s="1" t="s">
        <v>36</v>
      </c>
      <c r="G1924" s="1" t="s">
        <v>25</v>
      </c>
      <c r="H1924">
        <v>4477668</v>
      </c>
      <c r="I1924">
        <v>192983</v>
      </c>
      <c r="J1924">
        <v>89916</v>
      </c>
      <c r="K1924">
        <v>41367</v>
      </c>
      <c r="L1924">
        <f>bbdd_Social_Media_Trends[[#This Row],[Likes]]+bbdd_Social_Media_Trends[[#This Row],[Shares]]+bbdd_Social_Media_Trends[[#This Row],[Comments]]</f>
        <v>324266</v>
      </c>
      <c r="M1924">
        <f>bbdd_Social_Media_Trends[[#This Row],[Interactions]]/bbdd_Social_Media_Trends[[#This Row],[Views]]</f>
        <v>7.241849998704683E-2</v>
      </c>
      <c r="N1924" s="1" t="s">
        <v>16</v>
      </c>
      <c r="O1924" s="4">
        <f t="shared" si="30"/>
        <v>0</v>
      </c>
    </row>
    <row r="1925" spans="1:15" hidden="1">
      <c r="A1925" s="1" t="s">
        <v>1965</v>
      </c>
      <c r="B1925" s="2">
        <v>44727</v>
      </c>
      <c r="C1925" s="13" t="str">
        <f>TEXT(bbdd_Social_Media_Trends[[#This Row],[Post_Date]],"aaaa-mm")</f>
        <v>2022-06</v>
      </c>
      <c r="D1925" s="1" t="s">
        <v>12</v>
      </c>
      <c r="E1925" s="1" t="s">
        <v>31</v>
      </c>
      <c r="F1925" s="1" t="s">
        <v>20</v>
      </c>
      <c r="G1925" s="1" t="s">
        <v>25</v>
      </c>
      <c r="H1925">
        <v>2785587</v>
      </c>
      <c r="I1925">
        <v>329454</v>
      </c>
      <c r="J1925">
        <v>68787</v>
      </c>
      <c r="K1925">
        <v>12448</v>
      </c>
      <c r="L1925">
        <f>bbdd_Social_Media_Trends[[#This Row],[Likes]]+bbdd_Social_Media_Trends[[#This Row],[Shares]]+bbdd_Social_Media_Trends[[#This Row],[Comments]]</f>
        <v>410689</v>
      </c>
      <c r="M1925">
        <f>bbdd_Social_Media_Trends[[#This Row],[Interactions]]/bbdd_Social_Media_Trends[[#This Row],[Views]]</f>
        <v>0.14743355709227535</v>
      </c>
      <c r="N1925" s="1" t="s">
        <v>16</v>
      </c>
      <c r="O1925" s="4">
        <f t="shared" si="30"/>
        <v>0</v>
      </c>
    </row>
    <row r="1926" spans="1:15">
      <c r="A1926" s="1" t="s">
        <v>1966</v>
      </c>
      <c r="B1926" s="2">
        <v>45026</v>
      </c>
      <c r="C1926" s="13" t="str">
        <f>TEXT(bbdd_Social_Media_Trends[[#This Row],[Post_Date]],"aaaa-mm")</f>
        <v>2023-04</v>
      </c>
      <c r="D1926" s="1" t="s">
        <v>27</v>
      </c>
      <c r="E1926" s="1" t="s">
        <v>59</v>
      </c>
      <c r="F1926" s="1" t="s">
        <v>36</v>
      </c>
      <c r="G1926" s="1" t="s">
        <v>28</v>
      </c>
      <c r="H1926">
        <v>4846969</v>
      </c>
      <c r="I1926">
        <v>477701</v>
      </c>
      <c r="J1926">
        <v>52532</v>
      </c>
      <c r="K1926">
        <v>46084</v>
      </c>
      <c r="L1926">
        <f>bbdd_Social_Media_Trends[[#This Row],[Likes]]+bbdd_Social_Media_Trends[[#This Row],[Shares]]+bbdd_Social_Media_Trends[[#This Row],[Comments]]</f>
        <v>576317</v>
      </c>
      <c r="M1926">
        <f>bbdd_Social_Media_Trends[[#This Row],[Interactions]]/bbdd_Social_Media_Trends[[#This Row],[Views]]</f>
        <v>0.11890255539080197</v>
      </c>
      <c r="N1926" s="1" t="s">
        <v>22</v>
      </c>
      <c r="O1926" s="4">
        <f t="shared" si="30"/>
        <v>0</v>
      </c>
    </row>
    <row r="1927" spans="1:15">
      <c r="A1927" s="1" t="s">
        <v>1967</v>
      </c>
      <c r="B1927" s="2">
        <v>45269</v>
      </c>
      <c r="C1927" s="13" t="str">
        <f>TEXT(bbdd_Social_Media_Trends[[#This Row],[Post_Date]],"aaaa-mm")</f>
        <v>2023-12</v>
      </c>
      <c r="D1927" s="1" t="s">
        <v>27</v>
      </c>
      <c r="E1927" s="1" t="s">
        <v>31</v>
      </c>
      <c r="F1927" s="1" t="s">
        <v>14</v>
      </c>
      <c r="G1927" s="1" t="s">
        <v>50</v>
      </c>
      <c r="H1927">
        <v>1104642</v>
      </c>
      <c r="I1927">
        <v>327242</v>
      </c>
      <c r="J1927">
        <v>19938</v>
      </c>
      <c r="K1927">
        <v>3621</v>
      </c>
      <c r="L1927">
        <f>bbdd_Social_Media_Trends[[#This Row],[Likes]]+bbdd_Social_Media_Trends[[#This Row],[Shares]]+bbdd_Social_Media_Trends[[#This Row],[Comments]]</f>
        <v>350801</v>
      </c>
      <c r="M1927">
        <f>bbdd_Social_Media_Trends[[#This Row],[Interactions]]/bbdd_Social_Media_Trends[[#This Row],[Views]]</f>
        <v>0.31756985521100956</v>
      </c>
      <c r="N1927" s="1" t="s">
        <v>22</v>
      </c>
      <c r="O1927" s="4">
        <f t="shared" si="30"/>
        <v>0</v>
      </c>
    </row>
    <row r="1928" spans="1:15">
      <c r="A1928" s="1" t="s">
        <v>1968</v>
      </c>
      <c r="B1928" s="2">
        <v>44604</v>
      </c>
      <c r="C1928" s="13" t="str">
        <f>TEXT(bbdd_Social_Media_Trends[[#This Row],[Post_Date]],"aaaa-mm")</f>
        <v>2022-02</v>
      </c>
      <c r="D1928" s="1" t="s">
        <v>27</v>
      </c>
      <c r="E1928" s="1" t="s">
        <v>31</v>
      </c>
      <c r="F1928" s="1" t="s">
        <v>32</v>
      </c>
      <c r="G1928" s="1" t="s">
        <v>60</v>
      </c>
      <c r="H1928">
        <v>1112862</v>
      </c>
      <c r="I1928">
        <v>490073</v>
      </c>
      <c r="J1928">
        <v>29355</v>
      </c>
      <c r="K1928">
        <v>2274</v>
      </c>
      <c r="L1928">
        <f>bbdd_Social_Media_Trends[[#This Row],[Likes]]+bbdd_Social_Media_Trends[[#This Row],[Shares]]+bbdd_Social_Media_Trends[[#This Row],[Comments]]</f>
        <v>521702</v>
      </c>
      <c r="M1928">
        <f>bbdd_Social_Media_Trends[[#This Row],[Interactions]]/bbdd_Social_Media_Trends[[#This Row],[Views]]</f>
        <v>0.46879307587104241</v>
      </c>
      <c r="N1928" s="1" t="s">
        <v>29</v>
      </c>
      <c r="O1928" s="4">
        <f t="shared" si="30"/>
        <v>0</v>
      </c>
    </row>
    <row r="1929" spans="1:15" hidden="1">
      <c r="A1929" s="1" t="s">
        <v>1969</v>
      </c>
      <c r="B1929" s="2">
        <v>44595</v>
      </c>
      <c r="C1929" s="13" t="str">
        <f>TEXT(bbdd_Social_Media_Trends[[#This Row],[Post_Date]],"aaaa-mm")</f>
        <v>2022-02</v>
      </c>
      <c r="D1929" s="1" t="s">
        <v>12</v>
      </c>
      <c r="E1929" s="1" t="s">
        <v>39</v>
      </c>
      <c r="F1929" s="1" t="s">
        <v>14</v>
      </c>
      <c r="G1929" s="1" t="s">
        <v>15</v>
      </c>
      <c r="H1929">
        <v>4865554</v>
      </c>
      <c r="I1929">
        <v>129992</v>
      </c>
      <c r="J1929">
        <v>3291</v>
      </c>
      <c r="K1929">
        <v>27656</v>
      </c>
      <c r="L1929">
        <f>bbdd_Social_Media_Trends[[#This Row],[Likes]]+bbdd_Social_Media_Trends[[#This Row],[Shares]]+bbdd_Social_Media_Trends[[#This Row],[Comments]]</f>
        <v>160939</v>
      </c>
      <c r="M1929">
        <f>bbdd_Social_Media_Trends[[#This Row],[Interactions]]/bbdd_Social_Media_Trends[[#This Row],[Views]]</f>
        <v>3.3077219983582547E-2</v>
      </c>
      <c r="N1929" s="1" t="s">
        <v>22</v>
      </c>
      <c r="O1929" s="4">
        <f t="shared" si="30"/>
        <v>0</v>
      </c>
    </row>
    <row r="1930" spans="1:15" hidden="1">
      <c r="A1930" s="1" t="s">
        <v>1970</v>
      </c>
      <c r="B1930" s="2">
        <v>44751</v>
      </c>
      <c r="C1930" s="13" t="str">
        <f>TEXT(bbdd_Social_Media_Trends[[#This Row],[Post_Date]],"aaaa-mm")</f>
        <v>2022-07</v>
      </c>
      <c r="D1930" s="1" t="s">
        <v>18</v>
      </c>
      <c r="E1930" s="1" t="s">
        <v>49</v>
      </c>
      <c r="F1930" s="1" t="s">
        <v>14</v>
      </c>
      <c r="G1930" s="1" t="s">
        <v>44</v>
      </c>
      <c r="H1930">
        <v>1007595</v>
      </c>
      <c r="I1930">
        <v>473430</v>
      </c>
      <c r="J1930">
        <v>80078</v>
      </c>
      <c r="K1930">
        <v>49619</v>
      </c>
      <c r="L1930">
        <f>bbdd_Social_Media_Trends[[#This Row],[Likes]]+bbdd_Social_Media_Trends[[#This Row],[Shares]]+bbdd_Social_Media_Trends[[#This Row],[Comments]]</f>
        <v>603127</v>
      </c>
      <c r="M1930">
        <f>bbdd_Social_Media_Trends[[#This Row],[Interactions]]/bbdd_Social_Media_Trends[[#This Row],[Views]]</f>
        <v>0.59858077898361939</v>
      </c>
      <c r="N1930" s="1" t="s">
        <v>16</v>
      </c>
      <c r="O1930" s="4">
        <f t="shared" si="30"/>
        <v>0</v>
      </c>
    </row>
    <row r="1931" spans="1:15">
      <c r="A1931" s="1" t="s">
        <v>1971</v>
      </c>
      <c r="B1931" s="2">
        <v>44985</v>
      </c>
      <c r="C1931" s="13" t="str">
        <f>TEXT(bbdd_Social_Media_Trends[[#This Row],[Post_Date]],"aaaa-mm")</f>
        <v>2023-02</v>
      </c>
      <c r="D1931" s="1" t="s">
        <v>27</v>
      </c>
      <c r="E1931" s="1" t="s">
        <v>19</v>
      </c>
      <c r="F1931" s="1" t="s">
        <v>47</v>
      </c>
      <c r="G1931" s="1" t="s">
        <v>25</v>
      </c>
      <c r="H1931">
        <v>2719803</v>
      </c>
      <c r="I1931">
        <v>470536</v>
      </c>
      <c r="J1931">
        <v>62860</v>
      </c>
      <c r="K1931">
        <v>17646</v>
      </c>
      <c r="L1931">
        <f>bbdd_Social_Media_Trends[[#This Row],[Likes]]+bbdd_Social_Media_Trends[[#This Row],[Shares]]+bbdd_Social_Media_Trends[[#This Row],[Comments]]</f>
        <v>551042</v>
      </c>
      <c r="M1931">
        <f>bbdd_Social_Media_Trends[[#This Row],[Interactions]]/bbdd_Social_Media_Trends[[#This Row],[Views]]</f>
        <v>0.20260364445513149</v>
      </c>
      <c r="N1931" s="1" t="s">
        <v>22</v>
      </c>
      <c r="O1931" s="4">
        <f t="shared" si="30"/>
        <v>0</v>
      </c>
    </row>
    <row r="1932" spans="1:15" hidden="1">
      <c r="A1932" s="1" t="s">
        <v>1972</v>
      </c>
      <c r="B1932" s="2">
        <v>44606</v>
      </c>
      <c r="C1932" s="13" t="str">
        <f>TEXT(bbdd_Social_Media_Trends[[#This Row],[Post_Date]],"aaaa-mm")</f>
        <v>2022-02</v>
      </c>
      <c r="D1932" s="1" t="s">
        <v>12</v>
      </c>
      <c r="E1932" s="1" t="s">
        <v>57</v>
      </c>
      <c r="F1932" s="1" t="s">
        <v>20</v>
      </c>
      <c r="G1932" s="1" t="s">
        <v>15</v>
      </c>
      <c r="H1932">
        <v>4721969</v>
      </c>
      <c r="I1932">
        <v>230080</v>
      </c>
      <c r="J1932">
        <v>11521</v>
      </c>
      <c r="K1932">
        <v>45946</v>
      </c>
      <c r="L1932">
        <f>bbdd_Social_Media_Trends[[#This Row],[Likes]]+bbdd_Social_Media_Trends[[#This Row],[Shares]]+bbdd_Social_Media_Trends[[#This Row],[Comments]]</f>
        <v>287547</v>
      </c>
      <c r="M1932">
        <f>bbdd_Social_Media_Trends[[#This Row],[Interactions]]/bbdd_Social_Media_Trends[[#This Row],[Views]]</f>
        <v>6.089557131781255E-2</v>
      </c>
      <c r="N1932" s="1" t="s">
        <v>22</v>
      </c>
      <c r="O1932" s="4">
        <f t="shared" si="30"/>
        <v>0</v>
      </c>
    </row>
    <row r="1933" spans="1:15">
      <c r="A1933" s="1" t="s">
        <v>1973</v>
      </c>
      <c r="B1933" s="2">
        <v>44656</v>
      </c>
      <c r="C1933" s="13" t="str">
        <f>TEXT(bbdd_Social_Media_Trends[[#This Row],[Post_Date]],"aaaa-mm")</f>
        <v>2022-04</v>
      </c>
      <c r="D1933" s="1" t="s">
        <v>27</v>
      </c>
      <c r="E1933" s="1" t="s">
        <v>31</v>
      </c>
      <c r="F1933" s="1" t="s">
        <v>32</v>
      </c>
      <c r="G1933" s="1" t="s">
        <v>21</v>
      </c>
      <c r="H1933">
        <v>3619985</v>
      </c>
      <c r="I1933">
        <v>168202</v>
      </c>
      <c r="J1933">
        <v>97388</v>
      </c>
      <c r="K1933">
        <v>41760</v>
      </c>
      <c r="L1933">
        <f>bbdd_Social_Media_Trends[[#This Row],[Likes]]+bbdd_Social_Media_Trends[[#This Row],[Shares]]+bbdd_Social_Media_Trends[[#This Row],[Comments]]</f>
        <v>307350</v>
      </c>
      <c r="M1933">
        <f>bbdd_Social_Media_Trends[[#This Row],[Interactions]]/bbdd_Social_Media_Trends[[#This Row],[Views]]</f>
        <v>8.4903666727900812E-2</v>
      </c>
      <c r="N1933" s="1" t="s">
        <v>29</v>
      </c>
      <c r="O1933" s="4">
        <f t="shared" si="30"/>
        <v>0</v>
      </c>
    </row>
    <row r="1934" spans="1:15">
      <c r="A1934" s="1" t="s">
        <v>1974</v>
      </c>
      <c r="B1934" s="2">
        <v>45278</v>
      </c>
      <c r="C1934" s="13" t="str">
        <f>TEXT(bbdd_Social_Media_Trends[[#This Row],[Post_Date]],"aaaa-mm")</f>
        <v>2023-12</v>
      </c>
      <c r="D1934" s="1" t="s">
        <v>27</v>
      </c>
      <c r="E1934" s="1" t="s">
        <v>52</v>
      </c>
      <c r="F1934" s="1" t="s">
        <v>32</v>
      </c>
      <c r="G1934" s="1" t="s">
        <v>25</v>
      </c>
      <c r="H1934">
        <v>2584947</v>
      </c>
      <c r="I1934">
        <v>450936</v>
      </c>
      <c r="J1934">
        <v>97710</v>
      </c>
      <c r="K1934">
        <v>156</v>
      </c>
      <c r="L1934">
        <f>bbdd_Social_Media_Trends[[#This Row],[Likes]]+bbdd_Social_Media_Trends[[#This Row],[Shares]]+bbdd_Social_Media_Trends[[#This Row],[Comments]]</f>
        <v>548802</v>
      </c>
      <c r="M1934">
        <f>bbdd_Social_Media_Trends[[#This Row],[Interactions]]/bbdd_Social_Media_Trends[[#This Row],[Views]]</f>
        <v>0.21230686741352917</v>
      </c>
      <c r="N1934" s="1" t="s">
        <v>22</v>
      </c>
      <c r="O1934" s="4">
        <f t="shared" si="30"/>
        <v>0</v>
      </c>
    </row>
    <row r="1935" spans="1:15">
      <c r="A1935" s="1" t="s">
        <v>1975</v>
      </c>
      <c r="B1935" s="2">
        <v>44815</v>
      </c>
      <c r="C1935" s="13" t="str">
        <f>TEXT(bbdd_Social_Media_Trends[[#This Row],[Post_Date]],"aaaa-mm")</f>
        <v>2022-09</v>
      </c>
      <c r="D1935" s="1" t="s">
        <v>27</v>
      </c>
      <c r="E1935" s="1" t="s">
        <v>13</v>
      </c>
      <c r="F1935" s="1" t="s">
        <v>47</v>
      </c>
      <c r="G1935" s="1" t="s">
        <v>15</v>
      </c>
      <c r="H1935">
        <v>2025937</v>
      </c>
      <c r="I1935">
        <v>218589</v>
      </c>
      <c r="J1935">
        <v>97104</v>
      </c>
      <c r="K1935">
        <v>34136</v>
      </c>
      <c r="L1935">
        <f>bbdd_Social_Media_Trends[[#This Row],[Likes]]+bbdd_Social_Media_Trends[[#This Row],[Shares]]+bbdd_Social_Media_Trends[[#This Row],[Comments]]</f>
        <v>349829</v>
      </c>
      <c r="M1935">
        <f>bbdd_Social_Media_Trends[[#This Row],[Interactions]]/bbdd_Social_Media_Trends[[#This Row],[Views]]</f>
        <v>0.17267516215953407</v>
      </c>
      <c r="N1935" s="1" t="s">
        <v>16</v>
      </c>
      <c r="O1935" s="4">
        <f t="shared" si="30"/>
        <v>0</v>
      </c>
    </row>
    <row r="1936" spans="1:15">
      <c r="A1936" s="1" t="s">
        <v>1976</v>
      </c>
      <c r="B1936" s="2">
        <v>44651</v>
      </c>
      <c r="C1936" s="13" t="str">
        <f>TEXT(bbdd_Social_Media_Trends[[#This Row],[Post_Date]],"aaaa-mm")</f>
        <v>2022-03</v>
      </c>
      <c r="D1936" s="1" t="s">
        <v>27</v>
      </c>
      <c r="E1936" s="1" t="s">
        <v>19</v>
      </c>
      <c r="F1936" s="1" t="s">
        <v>47</v>
      </c>
      <c r="G1936" s="1" t="s">
        <v>21</v>
      </c>
      <c r="H1936">
        <v>3370939</v>
      </c>
      <c r="I1936">
        <v>233815</v>
      </c>
      <c r="J1936">
        <v>37777</v>
      </c>
      <c r="K1936">
        <v>29096</v>
      </c>
      <c r="L1936">
        <f>bbdd_Social_Media_Trends[[#This Row],[Likes]]+bbdd_Social_Media_Trends[[#This Row],[Shares]]+bbdd_Social_Media_Trends[[#This Row],[Comments]]</f>
        <v>300688</v>
      </c>
      <c r="M1936">
        <f>bbdd_Social_Media_Trends[[#This Row],[Interactions]]/bbdd_Social_Media_Trends[[#This Row],[Views]]</f>
        <v>8.9200071552763188E-2</v>
      </c>
      <c r="N1936" s="1" t="s">
        <v>16</v>
      </c>
      <c r="O1936" s="4">
        <f t="shared" si="30"/>
        <v>0</v>
      </c>
    </row>
    <row r="1937" spans="1:15" hidden="1">
      <c r="A1937" s="1" t="s">
        <v>1977</v>
      </c>
      <c r="B1937" s="2">
        <v>45001</v>
      </c>
      <c r="C1937" s="13" t="str">
        <f>TEXT(bbdd_Social_Media_Trends[[#This Row],[Post_Date]],"aaaa-mm")</f>
        <v>2023-03</v>
      </c>
      <c r="D1937" s="1" t="s">
        <v>24</v>
      </c>
      <c r="E1937" s="1" t="s">
        <v>52</v>
      </c>
      <c r="F1937" s="1" t="s">
        <v>41</v>
      </c>
      <c r="G1937" s="1" t="s">
        <v>37</v>
      </c>
      <c r="H1937">
        <v>3462370</v>
      </c>
      <c r="I1937">
        <v>78467</v>
      </c>
      <c r="J1937">
        <v>70308</v>
      </c>
      <c r="K1937">
        <v>23887</v>
      </c>
      <c r="L1937">
        <f>bbdd_Social_Media_Trends[[#This Row],[Likes]]+bbdd_Social_Media_Trends[[#This Row],[Shares]]+bbdd_Social_Media_Trends[[#This Row],[Comments]]</f>
        <v>172662</v>
      </c>
      <c r="M1937">
        <f>bbdd_Social_Media_Trends[[#This Row],[Interactions]]/bbdd_Social_Media_Trends[[#This Row],[Views]]</f>
        <v>4.9868153894586653E-2</v>
      </c>
      <c r="N1937" s="1" t="s">
        <v>22</v>
      </c>
      <c r="O1937" s="4">
        <f t="shared" si="30"/>
        <v>0</v>
      </c>
    </row>
    <row r="1938" spans="1:15" hidden="1">
      <c r="A1938" s="1" t="s">
        <v>1978</v>
      </c>
      <c r="B1938" s="2">
        <v>45118</v>
      </c>
      <c r="C1938" s="13" t="str">
        <f>TEXT(bbdd_Social_Media_Trends[[#This Row],[Post_Date]],"aaaa-mm")</f>
        <v>2023-07</v>
      </c>
      <c r="D1938" s="1" t="s">
        <v>12</v>
      </c>
      <c r="E1938" s="1" t="s">
        <v>39</v>
      </c>
      <c r="F1938" s="1" t="s">
        <v>36</v>
      </c>
      <c r="G1938" s="1" t="s">
        <v>50</v>
      </c>
      <c r="H1938">
        <v>4185814</v>
      </c>
      <c r="I1938">
        <v>195362</v>
      </c>
      <c r="J1938">
        <v>59917</v>
      </c>
      <c r="K1938">
        <v>7088</v>
      </c>
      <c r="L1938">
        <f>bbdd_Social_Media_Trends[[#This Row],[Likes]]+bbdd_Social_Media_Trends[[#This Row],[Shares]]+bbdd_Social_Media_Trends[[#This Row],[Comments]]</f>
        <v>262367</v>
      </c>
      <c r="M1938">
        <f>bbdd_Social_Media_Trends[[#This Row],[Interactions]]/bbdd_Social_Media_Trends[[#This Row],[Views]]</f>
        <v>6.2680042639257263E-2</v>
      </c>
      <c r="N1938" s="1" t="s">
        <v>16</v>
      </c>
      <c r="O1938" s="4">
        <f t="shared" si="30"/>
        <v>0</v>
      </c>
    </row>
    <row r="1939" spans="1:15" hidden="1">
      <c r="A1939" s="1" t="s">
        <v>1979</v>
      </c>
      <c r="B1939" s="2">
        <v>44883</v>
      </c>
      <c r="C1939" s="13" t="str">
        <f>TEXT(bbdd_Social_Media_Trends[[#This Row],[Post_Date]],"aaaa-mm")</f>
        <v>2022-11</v>
      </c>
      <c r="D1939" s="1" t="s">
        <v>18</v>
      </c>
      <c r="E1939" s="1" t="s">
        <v>57</v>
      </c>
      <c r="F1939" s="1" t="s">
        <v>36</v>
      </c>
      <c r="G1939" s="1" t="s">
        <v>21</v>
      </c>
      <c r="H1939">
        <v>1381662</v>
      </c>
      <c r="I1939">
        <v>487591</v>
      </c>
      <c r="J1939">
        <v>42788</v>
      </c>
      <c r="K1939">
        <v>34702</v>
      </c>
      <c r="L1939">
        <f>bbdd_Social_Media_Trends[[#This Row],[Likes]]+bbdd_Social_Media_Trends[[#This Row],[Shares]]+bbdd_Social_Media_Trends[[#This Row],[Comments]]</f>
        <v>565081</v>
      </c>
      <c r="M1939">
        <f>bbdd_Social_Media_Trends[[#This Row],[Interactions]]/bbdd_Social_Media_Trends[[#This Row],[Views]]</f>
        <v>0.40898642359708814</v>
      </c>
      <c r="N1939" s="1" t="s">
        <v>16</v>
      </c>
      <c r="O1939" s="4">
        <f t="shared" si="30"/>
        <v>0</v>
      </c>
    </row>
    <row r="1940" spans="1:15" hidden="1">
      <c r="A1940" s="1" t="s">
        <v>1980</v>
      </c>
      <c r="B1940" s="2">
        <v>45011</v>
      </c>
      <c r="C1940" s="13" t="str">
        <f>TEXT(bbdd_Social_Media_Trends[[#This Row],[Post_Date]],"aaaa-mm")</f>
        <v>2023-03</v>
      </c>
      <c r="D1940" s="1" t="s">
        <v>18</v>
      </c>
      <c r="E1940" s="1" t="s">
        <v>39</v>
      </c>
      <c r="F1940" s="1" t="s">
        <v>20</v>
      </c>
      <c r="G1940" s="1" t="s">
        <v>21</v>
      </c>
      <c r="H1940">
        <v>4461646</v>
      </c>
      <c r="I1940">
        <v>53583</v>
      </c>
      <c r="J1940">
        <v>54657</v>
      </c>
      <c r="K1940">
        <v>15128</v>
      </c>
      <c r="L1940">
        <f>bbdd_Social_Media_Trends[[#This Row],[Likes]]+bbdd_Social_Media_Trends[[#This Row],[Shares]]+bbdd_Social_Media_Trends[[#This Row],[Comments]]</f>
        <v>123368</v>
      </c>
      <c r="M1940">
        <f>bbdd_Social_Media_Trends[[#This Row],[Interactions]]/bbdd_Social_Media_Trends[[#This Row],[Views]]</f>
        <v>2.7650781796673244E-2</v>
      </c>
      <c r="N1940" s="1" t="s">
        <v>22</v>
      </c>
      <c r="O1940" s="4">
        <f t="shared" si="30"/>
        <v>0</v>
      </c>
    </row>
    <row r="1941" spans="1:15" hidden="1">
      <c r="A1941" s="1" t="s">
        <v>1981</v>
      </c>
      <c r="B1941" s="2">
        <v>45105</v>
      </c>
      <c r="C1941" s="13" t="str">
        <f>TEXT(bbdd_Social_Media_Trends[[#This Row],[Post_Date]],"aaaa-mm")</f>
        <v>2023-06</v>
      </c>
      <c r="D1941" s="1" t="s">
        <v>18</v>
      </c>
      <c r="E1941" s="1" t="s">
        <v>19</v>
      </c>
      <c r="F1941" s="1" t="s">
        <v>14</v>
      </c>
      <c r="G1941" s="1" t="s">
        <v>37</v>
      </c>
      <c r="H1941">
        <v>1799797</v>
      </c>
      <c r="I1941">
        <v>411374</v>
      </c>
      <c r="J1941">
        <v>9924</v>
      </c>
      <c r="K1941">
        <v>10776</v>
      </c>
      <c r="L1941">
        <f>bbdd_Social_Media_Trends[[#This Row],[Likes]]+bbdd_Social_Media_Trends[[#This Row],[Shares]]+bbdd_Social_Media_Trends[[#This Row],[Comments]]</f>
        <v>432074</v>
      </c>
      <c r="M1941">
        <f>bbdd_Social_Media_Trends[[#This Row],[Interactions]]/bbdd_Social_Media_Trends[[#This Row],[Views]]</f>
        <v>0.24006818546758329</v>
      </c>
      <c r="N1941" s="1" t="s">
        <v>16</v>
      </c>
      <c r="O1941" s="4">
        <f t="shared" si="30"/>
        <v>0</v>
      </c>
    </row>
    <row r="1942" spans="1:15" hidden="1">
      <c r="A1942" s="1" t="s">
        <v>1982</v>
      </c>
      <c r="B1942" s="2">
        <v>45101</v>
      </c>
      <c r="C1942" s="13" t="str">
        <f>TEXT(bbdd_Social_Media_Trends[[#This Row],[Post_Date]],"aaaa-mm")</f>
        <v>2023-06</v>
      </c>
      <c r="D1942" s="1" t="s">
        <v>18</v>
      </c>
      <c r="E1942" s="1" t="s">
        <v>46</v>
      </c>
      <c r="F1942" s="1" t="s">
        <v>41</v>
      </c>
      <c r="G1942" s="1" t="s">
        <v>21</v>
      </c>
      <c r="H1942">
        <v>4781276</v>
      </c>
      <c r="I1942">
        <v>315498</v>
      </c>
      <c r="J1942">
        <v>49235</v>
      </c>
      <c r="K1942">
        <v>27630</v>
      </c>
      <c r="L1942">
        <f>bbdd_Social_Media_Trends[[#This Row],[Likes]]+bbdd_Social_Media_Trends[[#This Row],[Shares]]+bbdd_Social_Media_Trends[[#This Row],[Comments]]</f>
        <v>392363</v>
      </c>
      <c r="M1942">
        <f>bbdd_Social_Media_Trends[[#This Row],[Interactions]]/bbdd_Social_Media_Trends[[#This Row],[Views]]</f>
        <v>8.2062403425361766E-2</v>
      </c>
      <c r="N1942" s="1" t="s">
        <v>29</v>
      </c>
      <c r="O1942" s="4">
        <f t="shared" si="30"/>
        <v>0</v>
      </c>
    </row>
    <row r="1943" spans="1:15" hidden="1">
      <c r="A1943" s="1" t="s">
        <v>1983</v>
      </c>
      <c r="B1943" s="2">
        <v>44684</v>
      </c>
      <c r="C1943" s="13" t="str">
        <f>TEXT(bbdd_Social_Media_Trends[[#This Row],[Post_Date]],"aaaa-mm")</f>
        <v>2022-05</v>
      </c>
      <c r="D1943" s="1" t="s">
        <v>12</v>
      </c>
      <c r="E1943" s="1" t="s">
        <v>46</v>
      </c>
      <c r="F1943" s="1" t="s">
        <v>36</v>
      </c>
      <c r="G1943" s="1" t="s">
        <v>50</v>
      </c>
      <c r="H1943">
        <v>800884</v>
      </c>
      <c r="I1943">
        <v>357032</v>
      </c>
      <c r="J1943">
        <v>15074</v>
      </c>
      <c r="K1943">
        <v>42750</v>
      </c>
      <c r="L1943">
        <f>bbdd_Social_Media_Trends[[#This Row],[Likes]]+bbdd_Social_Media_Trends[[#This Row],[Shares]]+bbdd_Social_Media_Trends[[#This Row],[Comments]]</f>
        <v>414856</v>
      </c>
      <c r="M1943">
        <f>bbdd_Social_Media_Trends[[#This Row],[Interactions]]/bbdd_Social_Media_Trends[[#This Row],[Views]]</f>
        <v>0.51799761263803501</v>
      </c>
      <c r="N1943" s="1" t="s">
        <v>22</v>
      </c>
      <c r="O1943" s="4">
        <f t="shared" si="30"/>
        <v>0</v>
      </c>
    </row>
    <row r="1944" spans="1:15">
      <c r="A1944" s="1" t="s">
        <v>1984</v>
      </c>
      <c r="B1944" s="2">
        <v>44581</v>
      </c>
      <c r="C1944" s="13" t="str">
        <f>TEXT(bbdd_Social_Media_Trends[[#This Row],[Post_Date]],"aaaa-mm")</f>
        <v>2022-01</v>
      </c>
      <c r="D1944" s="1" t="s">
        <v>27</v>
      </c>
      <c r="E1944" s="1" t="s">
        <v>19</v>
      </c>
      <c r="F1944" s="1" t="s">
        <v>20</v>
      </c>
      <c r="G1944" s="1" t="s">
        <v>50</v>
      </c>
      <c r="H1944">
        <v>1740963</v>
      </c>
      <c r="I1944">
        <v>388958</v>
      </c>
      <c r="J1944">
        <v>2389</v>
      </c>
      <c r="K1944">
        <v>7978</v>
      </c>
      <c r="L1944">
        <f>bbdd_Social_Media_Trends[[#This Row],[Likes]]+bbdd_Social_Media_Trends[[#This Row],[Shares]]+bbdd_Social_Media_Trends[[#This Row],[Comments]]</f>
        <v>399325</v>
      </c>
      <c r="M1944">
        <f>bbdd_Social_Media_Trends[[#This Row],[Interactions]]/bbdd_Social_Media_Trends[[#This Row],[Views]]</f>
        <v>0.22937018190507208</v>
      </c>
      <c r="N1944" s="1" t="s">
        <v>16</v>
      </c>
      <c r="O1944" s="4">
        <f t="shared" si="30"/>
        <v>0</v>
      </c>
    </row>
    <row r="1945" spans="1:15" hidden="1">
      <c r="A1945" s="1" t="s">
        <v>1985</v>
      </c>
      <c r="B1945" s="2">
        <v>44848</v>
      </c>
      <c r="C1945" s="13" t="str">
        <f>TEXT(bbdd_Social_Media_Trends[[#This Row],[Post_Date]],"aaaa-mm")</f>
        <v>2022-10</v>
      </c>
      <c r="D1945" s="1" t="s">
        <v>18</v>
      </c>
      <c r="E1945" s="1" t="s">
        <v>46</v>
      </c>
      <c r="F1945" s="1" t="s">
        <v>14</v>
      </c>
      <c r="G1945" s="1" t="s">
        <v>50</v>
      </c>
      <c r="H1945">
        <v>4979028</v>
      </c>
      <c r="I1945">
        <v>496075</v>
      </c>
      <c r="J1945">
        <v>14684</v>
      </c>
      <c r="K1945">
        <v>23034</v>
      </c>
      <c r="L1945">
        <f>bbdd_Social_Media_Trends[[#This Row],[Likes]]+bbdd_Social_Media_Trends[[#This Row],[Shares]]+bbdd_Social_Media_Trends[[#This Row],[Comments]]</f>
        <v>533793</v>
      </c>
      <c r="M1945">
        <f>bbdd_Social_Media_Trends[[#This Row],[Interactions]]/bbdd_Social_Media_Trends[[#This Row],[Views]]</f>
        <v>0.10720827438608499</v>
      </c>
      <c r="N1945" s="1" t="s">
        <v>16</v>
      </c>
      <c r="O1945" s="4">
        <f t="shared" si="30"/>
        <v>0</v>
      </c>
    </row>
    <row r="1946" spans="1:15" hidden="1">
      <c r="A1946" s="1" t="s">
        <v>1986</v>
      </c>
      <c r="B1946" s="2">
        <v>45001</v>
      </c>
      <c r="C1946" s="13" t="str">
        <f>TEXT(bbdd_Social_Media_Trends[[#This Row],[Post_Date]],"aaaa-mm")</f>
        <v>2023-03</v>
      </c>
      <c r="D1946" s="1" t="s">
        <v>18</v>
      </c>
      <c r="E1946" s="1" t="s">
        <v>31</v>
      </c>
      <c r="F1946" s="1" t="s">
        <v>20</v>
      </c>
      <c r="G1946" s="1" t="s">
        <v>50</v>
      </c>
      <c r="H1946">
        <v>2260054</v>
      </c>
      <c r="I1946">
        <v>333540</v>
      </c>
      <c r="J1946">
        <v>87685</v>
      </c>
      <c r="K1946">
        <v>15277</v>
      </c>
      <c r="L1946">
        <f>bbdd_Social_Media_Trends[[#This Row],[Likes]]+bbdd_Social_Media_Trends[[#This Row],[Shares]]+bbdd_Social_Media_Trends[[#This Row],[Comments]]</f>
        <v>436502</v>
      </c>
      <c r="M1946">
        <f>bbdd_Social_Media_Trends[[#This Row],[Interactions]]/bbdd_Social_Media_Trends[[#This Row],[Views]]</f>
        <v>0.19313786307760789</v>
      </c>
      <c r="N1946" s="1" t="s">
        <v>22</v>
      </c>
      <c r="O1946" s="4">
        <f t="shared" si="30"/>
        <v>0</v>
      </c>
    </row>
    <row r="1947" spans="1:15" hidden="1">
      <c r="A1947" s="1" t="s">
        <v>1987</v>
      </c>
      <c r="B1947" s="2">
        <v>45080</v>
      </c>
      <c r="C1947" s="13" t="str">
        <f>TEXT(bbdd_Social_Media_Trends[[#This Row],[Post_Date]],"aaaa-mm")</f>
        <v>2023-06</v>
      </c>
      <c r="D1947" s="1" t="s">
        <v>12</v>
      </c>
      <c r="E1947" s="1" t="s">
        <v>52</v>
      </c>
      <c r="F1947" s="1" t="s">
        <v>32</v>
      </c>
      <c r="G1947" s="1" t="s">
        <v>44</v>
      </c>
      <c r="H1947">
        <v>4318086</v>
      </c>
      <c r="I1947">
        <v>297540</v>
      </c>
      <c r="J1947">
        <v>37515</v>
      </c>
      <c r="K1947">
        <v>35324</v>
      </c>
      <c r="L1947">
        <f>bbdd_Social_Media_Trends[[#This Row],[Likes]]+bbdd_Social_Media_Trends[[#This Row],[Shares]]+bbdd_Social_Media_Trends[[#This Row],[Comments]]</f>
        <v>370379</v>
      </c>
      <c r="M1947">
        <f>bbdd_Social_Media_Trends[[#This Row],[Interactions]]/bbdd_Social_Media_Trends[[#This Row],[Views]]</f>
        <v>8.5773882224670833E-2</v>
      </c>
      <c r="N1947" s="1" t="s">
        <v>29</v>
      </c>
      <c r="O1947" s="4">
        <f t="shared" si="30"/>
        <v>0</v>
      </c>
    </row>
    <row r="1948" spans="1:15" hidden="1">
      <c r="A1948" s="1" t="s">
        <v>1988</v>
      </c>
      <c r="B1948" s="2">
        <v>44860</v>
      </c>
      <c r="C1948" s="13" t="str">
        <f>TEXT(bbdd_Social_Media_Trends[[#This Row],[Post_Date]],"aaaa-mm")</f>
        <v>2022-10</v>
      </c>
      <c r="D1948" s="1" t="s">
        <v>24</v>
      </c>
      <c r="E1948" s="1" t="s">
        <v>31</v>
      </c>
      <c r="F1948" s="1" t="s">
        <v>32</v>
      </c>
      <c r="G1948" s="1" t="s">
        <v>37</v>
      </c>
      <c r="H1948">
        <v>1807871</v>
      </c>
      <c r="I1948">
        <v>297988</v>
      </c>
      <c r="J1948">
        <v>87418</v>
      </c>
      <c r="K1948">
        <v>16916</v>
      </c>
      <c r="L1948">
        <f>bbdd_Social_Media_Trends[[#This Row],[Likes]]+bbdd_Social_Media_Trends[[#This Row],[Shares]]+bbdd_Social_Media_Trends[[#This Row],[Comments]]</f>
        <v>402322</v>
      </c>
      <c r="M1948">
        <f>bbdd_Social_Media_Trends[[#This Row],[Interactions]]/bbdd_Social_Media_Trends[[#This Row],[Views]]</f>
        <v>0.22253910815539382</v>
      </c>
      <c r="N1948" s="1" t="s">
        <v>16</v>
      </c>
      <c r="O1948" s="4">
        <f t="shared" si="30"/>
        <v>0</v>
      </c>
    </row>
    <row r="1949" spans="1:15">
      <c r="A1949" s="1" t="s">
        <v>1989</v>
      </c>
      <c r="B1949" s="2">
        <v>45276</v>
      </c>
      <c r="C1949" s="13" t="str">
        <f>TEXT(bbdd_Social_Media_Trends[[#This Row],[Post_Date]],"aaaa-mm")</f>
        <v>2023-12</v>
      </c>
      <c r="D1949" s="1" t="s">
        <v>27</v>
      </c>
      <c r="E1949" s="1" t="s">
        <v>19</v>
      </c>
      <c r="F1949" s="1" t="s">
        <v>20</v>
      </c>
      <c r="G1949" s="1" t="s">
        <v>21</v>
      </c>
      <c r="H1949">
        <v>3203657</v>
      </c>
      <c r="I1949">
        <v>84559</v>
      </c>
      <c r="J1949">
        <v>58387</v>
      </c>
      <c r="K1949">
        <v>36234</v>
      </c>
      <c r="L1949">
        <f>bbdd_Social_Media_Trends[[#This Row],[Likes]]+bbdd_Social_Media_Trends[[#This Row],[Shares]]+bbdd_Social_Media_Trends[[#This Row],[Comments]]</f>
        <v>179180</v>
      </c>
      <c r="M1949">
        <f>bbdd_Social_Media_Trends[[#This Row],[Interactions]]/bbdd_Social_Media_Trends[[#This Row],[Views]]</f>
        <v>5.5929832688081153E-2</v>
      </c>
      <c r="N1949" s="1" t="s">
        <v>29</v>
      </c>
      <c r="O1949" s="4">
        <f t="shared" si="30"/>
        <v>0</v>
      </c>
    </row>
    <row r="1950" spans="1:15">
      <c r="A1950" s="1" t="s">
        <v>1990</v>
      </c>
      <c r="B1950" s="2">
        <v>44764</v>
      </c>
      <c r="C1950" s="13" t="str">
        <f>TEXT(bbdd_Social_Media_Trends[[#This Row],[Post_Date]],"aaaa-mm")</f>
        <v>2022-07</v>
      </c>
      <c r="D1950" s="1" t="s">
        <v>27</v>
      </c>
      <c r="E1950" s="1" t="s">
        <v>13</v>
      </c>
      <c r="F1950" s="1" t="s">
        <v>32</v>
      </c>
      <c r="G1950" s="1" t="s">
        <v>50</v>
      </c>
      <c r="H1950">
        <v>54853</v>
      </c>
      <c r="I1950">
        <v>331423</v>
      </c>
      <c r="J1950">
        <v>63763</v>
      </c>
      <c r="K1950">
        <v>2984</v>
      </c>
      <c r="L1950">
        <f>bbdd_Social_Media_Trends[[#This Row],[Likes]]+bbdd_Social_Media_Trends[[#This Row],[Shares]]+bbdd_Social_Media_Trends[[#This Row],[Comments]]</f>
        <v>398170</v>
      </c>
      <c r="M1950">
        <f>bbdd_Social_Media_Trends[[#This Row],[Interactions]]/bbdd_Social_Media_Trends[[#This Row],[Views]]</f>
        <v>7.2588554864820516</v>
      </c>
      <c r="N1950" s="1" t="s">
        <v>22</v>
      </c>
      <c r="O1950" s="4">
        <f t="shared" si="30"/>
        <v>0</v>
      </c>
    </row>
    <row r="1951" spans="1:15" hidden="1">
      <c r="A1951" s="1" t="s">
        <v>1991</v>
      </c>
      <c r="B1951" s="2">
        <v>44683</v>
      </c>
      <c r="C1951" s="13" t="str">
        <f>TEXT(bbdd_Social_Media_Trends[[#This Row],[Post_Date]],"aaaa-mm")</f>
        <v>2022-05</v>
      </c>
      <c r="D1951" s="1" t="s">
        <v>24</v>
      </c>
      <c r="E1951" s="1" t="s">
        <v>52</v>
      </c>
      <c r="F1951" s="1" t="s">
        <v>36</v>
      </c>
      <c r="G1951" s="1" t="s">
        <v>21</v>
      </c>
      <c r="H1951">
        <v>738822</v>
      </c>
      <c r="I1951">
        <v>341078</v>
      </c>
      <c r="J1951">
        <v>21459</v>
      </c>
      <c r="K1951">
        <v>47079</v>
      </c>
      <c r="L1951">
        <f>bbdd_Social_Media_Trends[[#This Row],[Likes]]+bbdd_Social_Media_Trends[[#This Row],[Shares]]+bbdd_Social_Media_Trends[[#This Row],[Comments]]</f>
        <v>409616</v>
      </c>
      <c r="M1951">
        <f>bbdd_Social_Media_Trends[[#This Row],[Interactions]]/bbdd_Social_Media_Trends[[#This Row],[Views]]</f>
        <v>0.5544177081895233</v>
      </c>
      <c r="N1951" s="1" t="s">
        <v>16</v>
      </c>
      <c r="O1951" s="4">
        <f t="shared" si="30"/>
        <v>0</v>
      </c>
    </row>
    <row r="1952" spans="1:15" hidden="1">
      <c r="A1952" s="1" t="s">
        <v>1992</v>
      </c>
      <c r="B1952" s="2">
        <v>44896</v>
      </c>
      <c r="C1952" s="13" t="str">
        <f>TEXT(bbdd_Social_Media_Trends[[#This Row],[Post_Date]],"aaaa-mm")</f>
        <v>2022-12</v>
      </c>
      <c r="D1952" s="1" t="s">
        <v>12</v>
      </c>
      <c r="E1952" s="1" t="s">
        <v>52</v>
      </c>
      <c r="F1952" s="1" t="s">
        <v>32</v>
      </c>
      <c r="G1952" s="1" t="s">
        <v>21</v>
      </c>
      <c r="H1952">
        <v>2530016</v>
      </c>
      <c r="I1952">
        <v>217176</v>
      </c>
      <c r="J1952">
        <v>9746</v>
      </c>
      <c r="K1952">
        <v>19237</v>
      </c>
      <c r="L1952">
        <f>bbdd_Social_Media_Trends[[#This Row],[Likes]]+bbdd_Social_Media_Trends[[#This Row],[Shares]]+bbdd_Social_Media_Trends[[#This Row],[Comments]]</f>
        <v>246159</v>
      </c>
      <c r="M1952">
        <f>bbdd_Social_Media_Trends[[#This Row],[Interactions]]/bbdd_Social_Media_Trends[[#This Row],[Views]]</f>
        <v>9.7295432123749415E-2</v>
      </c>
      <c r="N1952" s="1" t="s">
        <v>29</v>
      </c>
      <c r="O1952" s="4">
        <f t="shared" si="30"/>
        <v>0</v>
      </c>
    </row>
    <row r="1953" spans="1:15">
      <c r="A1953" s="1" t="s">
        <v>1993</v>
      </c>
      <c r="B1953" s="2">
        <v>44932</v>
      </c>
      <c r="C1953" s="13" t="str">
        <f>TEXT(bbdd_Social_Media_Trends[[#This Row],[Post_Date]],"aaaa-mm")</f>
        <v>2023-01</v>
      </c>
      <c r="D1953" s="1" t="s">
        <v>27</v>
      </c>
      <c r="E1953" s="1" t="s">
        <v>59</v>
      </c>
      <c r="F1953" s="1" t="s">
        <v>14</v>
      </c>
      <c r="G1953" s="1" t="s">
        <v>15</v>
      </c>
      <c r="H1953">
        <v>4334346</v>
      </c>
      <c r="I1953">
        <v>248087</v>
      </c>
      <c r="J1953">
        <v>33934</v>
      </c>
      <c r="K1953">
        <v>22770</v>
      </c>
      <c r="L1953">
        <f>bbdd_Social_Media_Trends[[#This Row],[Likes]]+bbdd_Social_Media_Trends[[#This Row],[Shares]]+bbdd_Social_Media_Trends[[#This Row],[Comments]]</f>
        <v>304791</v>
      </c>
      <c r="M1953">
        <f>bbdd_Social_Media_Trends[[#This Row],[Interactions]]/bbdd_Social_Media_Trends[[#This Row],[Views]]</f>
        <v>7.0319951383668949E-2</v>
      </c>
      <c r="N1953" s="1" t="s">
        <v>22</v>
      </c>
      <c r="O1953" s="4">
        <f t="shared" si="30"/>
        <v>0</v>
      </c>
    </row>
    <row r="1954" spans="1:15" hidden="1">
      <c r="A1954" s="1" t="s">
        <v>1994</v>
      </c>
      <c r="B1954" s="2">
        <v>44581</v>
      </c>
      <c r="C1954" s="13" t="str">
        <f>TEXT(bbdd_Social_Media_Trends[[#This Row],[Post_Date]],"aaaa-mm")</f>
        <v>2022-01</v>
      </c>
      <c r="D1954" s="1" t="s">
        <v>24</v>
      </c>
      <c r="E1954" s="1" t="s">
        <v>52</v>
      </c>
      <c r="F1954" s="1" t="s">
        <v>36</v>
      </c>
      <c r="G1954" s="1" t="s">
        <v>60</v>
      </c>
      <c r="H1954">
        <v>1313145</v>
      </c>
      <c r="I1954">
        <v>14056</v>
      </c>
      <c r="J1954">
        <v>80213</v>
      </c>
      <c r="K1954">
        <v>27953</v>
      </c>
      <c r="L1954">
        <f>bbdd_Social_Media_Trends[[#This Row],[Likes]]+bbdd_Social_Media_Trends[[#This Row],[Shares]]+bbdd_Social_Media_Trends[[#This Row],[Comments]]</f>
        <v>122222</v>
      </c>
      <c r="M1954">
        <f>bbdd_Social_Media_Trends[[#This Row],[Interactions]]/bbdd_Social_Media_Trends[[#This Row],[Views]]</f>
        <v>9.3075783710100557E-2</v>
      </c>
      <c r="N1954" s="1" t="s">
        <v>29</v>
      </c>
      <c r="O1954" s="4">
        <f t="shared" si="30"/>
        <v>0</v>
      </c>
    </row>
    <row r="1955" spans="1:15" hidden="1">
      <c r="A1955" s="1" t="s">
        <v>1995</v>
      </c>
      <c r="B1955" s="2">
        <v>44890</v>
      </c>
      <c r="C1955" s="13" t="str">
        <f>TEXT(bbdd_Social_Media_Trends[[#This Row],[Post_Date]],"aaaa-mm")</f>
        <v>2022-11</v>
      </c>
      <c r="D1955" s="1" t="s">
        <v>12</v>
      </c>
      <c r="E1955" s="1" t="s">
        <v>59</v>
      </c>
      <c r="F1955" s="1" t="s">
        <v>36</v>
      </c>
      <c r="G1955" s="1" t="s">
        <v>28</v>
      </c>
      <c r="H1955">
        <v>2374152</v>
      </c>
      <c r="I1955">
        <v>42365</v>
      </c>
      <c r="J1955">
        <v>85512</v>
      </c>
      <c r="K1955">
        <v>6217</v>
      </c>
      <c r="L1955">
        <f>bbdd_Social_Media_Trends[[#This Row],[Likes]]+bbdd_Social_Media_Trends[[#This Row],[Shares]]+bbdd_Social_Media_Trends[[#This Row],[Comments]]</f>
        <v>134094</v>
      </c>
      <c r="M1955">
        <f>bbdd_Social_Media_Trends[[#This Row],[Interactions]]/bbdd_Social_Media_Trends[[#This Row],[Views]]</f>
        <v>5.6480798196577135E-2</v>
      </c>
      <c r="N1955" s="1" t="s">
        <v>29</v>
      </c>
      <c r="O1955" s="4">
        <f t="shared" si="30"/>
        <v>0</v>
      </c>
    </row>
    <row r="1956" spans="1:15" hidden="1">
      <c r="A1956" s="1" t="s">
        <v>1996</v>
      </c>
      <c r="B1956" s="2">
        <v>44688</v>
      </c>
      <c r="C1956" s="13" t="str">
        <f>TEXT(bbdd_Social_Media_Trends[[#This Row],[Post_Date]],"aaaa-mm")</f>
        <v>2022-05</v>
      </c>
      <c r="D1956" s="1" t="s">
        <v>18</v>
      </c>
      <c r="E1956" s="1" t="s">
        <v>39</v>
      </c>
      <c r="F1956" s="1" t="s">
        <v>20</v>
      </c>
      <c r="G1956" s="1" t="s">
        <v>28</v>
      </c>
      <c r="H1956">
        <v>665714</v>
      </c>
      <c r="I1956">
        <v>301322</v>
      </c>
      <c r="J1956">
        <v>55816</v>
      </c>
      <c r="K1956">
        <v>38455</v>
      </c>
      <c r="L1956">
        <f>bbdd_Social_Media_Trends[[#This Row],[Likes]]+bbdd_Social_Media_Trends[[#This Row],[Shares]]+bbdd_Social_Media_Trends[[#This Row],[Comments]]</f>
        <v>395593</v>
      </c>
      <c r="M1956">
        <f>bbdd_Social_Media_Trends[[#This Row],[Interactions]]/bbdd_Social_Media_Trends[[#This Row],[Views]]</f>
        <v>0.59423866705522188</v>
      </c>
      <c r="N1956" s="1" t="s">
        <v>16</v>
      </c>
      <c r="O1956" s="4">
        <f t="shared" si="30"/>
        <v>0</v>
      </c>
    </row>
    <row r="1957" spans="1:15">
      <c r="A1957" s="1" t="s">
        <v>1997</v>
      </c>
      <c r="B1957" s="2">
        <v>45105</v>
      </c>
      <c r="C1957" s="13" t="str">
        <f>TEXT(bbdd_Social_Media_Trends[[#This Row],[Post_Date]],"aaaa-mm")</f>
        <v>2023-06</v>
      </c>
      <c r="D1957" s="1" t="s">
        <v>27</v>
      </c>
      <c r="E1957" s="1" t="s">
        <v>31</v>
      </c>
      <c r="F1957" s="1" t="s">
        <v>32</v>
      </c>
      <c r="G1957" s="1" t="s">
        <v>50</v>
      </c>
      <c r="H1957">
        <v>3816177</v>
      </c>
      <c r="I1957">
        <v>355774</v>
      </c>
      <c r="J1957">
        <v>21287</v>
      </c>
      <c r="K1957">
        <v>44930</v>
      </c>
      <c r="L1957">
        <f>bbdd_Social_Media_Trends[[#This Row],[Likes]]+bbdd_Social_Media_Trends[[#This Row],[Shares]]+bbdd_Social_Media_Trends[[#This Row],[Comments]]</f>
        <v>421991</v>
      </c>
      <c r="M1957">
        <f>bbdd_Social_Media_Trends[[#This Row],[Interactions]]/bbdd_Social_Media_Trends[[#This Row],[Views]]</f>
        <v>0.11057951452461455</v>
      </c>
      <c r="N1957" s="1" t="s">
        <v>29</v>
      </c>
      <c r="O1957" s="4">
        <f t="shared" si="30"/>
        <v>0</v>
      </c>
    </row>
    <row r="1958" spans="1:15" hidden="1">
      <c r="A1958" s="1" t="s">
        <v>1998</v>
      </c>
      <c r="B1958" s="2">
        <v>44696</v>
      </c>
      <c r="C1958" s="13" t="str">
        <f>TEXT(bbdd_Social_Media_Trends[[#This Row],[Post_Date]],"aaaa-mm")</f>
        <v>2022-05</v>
      </c>
      <c r="D1958" s="1" t="s">
        <v>12</v>
      </c>
      <c r="E1958" s="1" t="s">
        <v>57</v>
      </c>
      <c r="F1958" s="1" t="s">
        <v>14</v>
      </c>
      <c r="G1958" s="1" t="s">
        <v>21</v>
      </c>
      <c r="H1958">
        <v>725159</v>
      </c>
      <c r="I1958">
        <v>20810</v>
      </c>
      <c r="J1958">
        <v>3697</v>
      </c>
      <c r="K1958">
        <v>38133</v>
      </c>
      <c r="L1958">
        <f>bbdd_Social_Media_Trends[[#This Row],[Likes]]+bbdd_Social_Media_Trends[[#This Row],[Shares]]+bbdd_Social_Media_Trends[[#This Row],[Comments]]</f>
        <v>62640</v>
      </c>
      <c r="M1958">
        <f>bbdd_Social_Media_Trends[[#This Row],[Interactions]]/bbdd_Social_Media_Trends[[#This Row],[Views]]</f>
        <v>8.6381055740878898E-2</v>
      </c>
      <c r="N1958" s="1" t="s">
        <v>22</v>
      </c>
      <c r="O1958" s="4">
        <f t="shared" si="30"/>
        <v>0</v>
      </c>
    </row>
    <row r="1959" spans="1:15" hidden="1">
      <c r="A1959" s="1" t="s">
        <v>1999</v>
      </c>
      <c r="B1959" s="2">
        <v>44606</v>
      </c>
      <c r="C1959" s="13" t="str">
        <f>TEXT(bbdd_Social_Media_Trends[[#This Row],[Post_Date]],"aaaa-mm")</f>
        <v>2022-02</v>
      </c>
      <c r="D1959" s="1" t="s">
        <v>18</v>
      </c>
      <c r="E1959" s="1" t="s">
        <v>57</v>
      </c>
      <c r="F1959" s="1" t="s">
        <v>20</v>
      </c>
      <c r="G1959" s="1" t="s">
        <v>21</v>
      </c>
      <c r="H1959">
        <v>875186</v>
      </c>
      <c r="I1959">
        <v>131418</v>
      </c>
      <c r="J1959">
        <v>55237</v>
      </c>
      <c r="K1959">
        <v>25538</v>
      </c>
      <c r="L1959">
        <f>bbdd_Social_Media_Trends[[#This Row],[Likes]]+bbdd_Social_Media_Trends[[#This Row],[Shares]]+bbdd_Social_Media_Trends[[#This Row],[Comments]]</f>
        <v>212193</v>
      </c>
      <c r="M1959">
        <f>bbdd_Social_Media_Trends[[#This Row],[Interactions]]/bbdd_Social_Media_Trends[[#This Row],[Views]]</f>
        <v>0.2424547467624025</v>
      </c>
      <c r="N1959" s="1" t="s">
        <v>16</v>
      </c>
      <c r="O1959" s="4">
        <f t="shared" si="30"/>
        <v>0</v>
      </c>
    </row>
    <row r="1960" spans="1:15" hidden="1">
      <c r="A1960" s="1" t="s">
        <v>2000</v>
      </c>
      <c r="B1960" s="2">
        <v>44574</v>
      </c>
      <c r="C1960" s="13" t="str">
        <f>TEXT(bbdd_Social_Media_Trends[[#This Row],[Post_Date]],"aaaa-mm")</f>
        <v>2022-01</v>
      </c>
      <c r="D1960" s="1" t="s">
        <v>12</v>
      </c>
      <c r="E1960" s="1" t="s">
        <v>57</v>
      </c>
      <c r="F1960" s="1" t="s">
        <v>47</v>
      </c>
      <c r="G1960" s="1" t="s">
        <v>25</v>
      </c>
      <c r="H1960">
        <v>2436246</v>
      </c>
      <c r="I1960">
        <v>264035</v>
      </c>
      <c r="J1960">
        <v>22806</v>
      </c>
      <c r="K1960">
        <v>41438</v>
      </c>
      <c r="L1960">
        <f>bbdd_Social_Media_Trends[[#This Row],[Likes]]+bbdd_Social_Media_Trends[[#This Row],[Shares]]+bbdd_Social_Media_Trends[[#This Row],[Comments]]</f>
        <v>328279</v>
      </c>
      <c r="M1960">
        <f>bbdd_Social_Media_Trends[[#This Row],[Interactions]]/bbdd_Social_Media_Trends[[#This Row],[Views]]</f>
        <v>0.13474788670766416</v>
      </c>
      <c r="N1960" s="1" t="s">
        <v>29</v>
      </c>
      <c r="O1960" s="4">
        <f t="shared" si="30"/>
        <v>0</v>
      </c>
    </row>
    <row r="1961" spans="1:15">
      <c r="A1961" s="1" t="s">
        <v>2001</v>
      </c>
      <c r="B1961" s="2">
        <v>44596</v>
      </c>
      <c r="C1961" s="13" t="str">
        <f>TEXT(bbdd_Social_Media_Trends[[#This Row],[Post_Date]],"aaaa-mm")</f>
        <v>2022-02</v>
      </c>
      <c r="D1961" s="1" t="s">
        <v>27</v>
      </c>
      <c r="E1961" s="1" t="s">
        <v>46</v>
      </c>
      <c r="F1961" s="1" t="s">
        <v>14</v>
      </c>
      <c r="G1961" s="1" t="s">
        <v>37</v>
      </c>
      <c r="H1961">
        <v>1038493</v>
      </c>
      <c r="I1961">
        <v>116281</v>
      </c>
      <c r="J1961">
        <v>38535</v>
      </c>
      <c r="K1961">
        <v>34834</v>
      </c>
      <c r="L1961">
        <f>bbdd_Social_Media_Trends[[#This Row],[Likes]]+bbdd_Social_Media_Trends[[#This Row],[Shares]]+bbdd_Social_Media_Trends[[#This Row],[Comments]]</f>
        <v>189650</v>
      </c>
      <c r="M1961">
        <f>bbdd_Social_Media_Trends[[#This Row],[Interactions]]/bbdd_Social_Media_Trends[[#This Row],[Views]]</f>
        <v>0.18262039320438367</v>
      </c>
      <c r="N1961" s="1" t="s">
        <v>22</v>
      </c>
      <c r="O1961" s="4">
        <f t="shared" si="30"/>
        <v>0</v>
      </c>
    </row>
    <row r="1962" spans="1:15">
      <c r="A1962" s="1" t="s">
        <v>2002</v>
      </c>
      <c r="B1962" s="2">
        <v>44795</v>
      </c>
      <c r="C1962" s="13" t="str">
        <f>TEXT(bbdd_Social_Media_Trends[[#This Row],[Post_Date]],"aaaa-mm")</f>
        <v>2022-08</v>
      </c>
      <c r="D1962" s="1" t="s">
        <v>27</v>
      </c>
      <c r="E1962" s="1" t="s">
        <v>13</v>
      </c>
      <c r="F1962" s="1" t="s">
        <v>20</v>
      </c>
      <c r="G1962" s="1" t="s">
        <v>28</v>
      </c>
      <c r="H1962">
        <v>2356676</v>
      </c>
      <c r="I1962">
        <v>78111</v>
      </c>
      <c r="J1962">
        <v>70417</v>
      </c>
      <c r="K1962">
        <v>5222</v>
      </c>
      <c r="L1962">
        <f>bbdd_Social_Media_Trends[[#This Row],[Likes]]+bbdd_Social_Media_Trends[[#This Row],[Shares]]+bbdd_Social_Media_Trends[[#This Row],[Comments]]</f>
        <v>153750</v>
      </c>
      <c r="M1962">
        <f>bbdd_Social_Media_Trends[[#This Row],[Interactions]]/bbdd_Social_Media_Trends[[#This Row],[Views]]</f>
        <v>6.5240194239683344E-2</v>
      </c>
      <c r="N1962" s="1" t="s">
        <v>29</v>
      </c>
      <c r="O1962" s="4">
        <f t="shared" si="30"/>
        <v>0</v>
      </c>
    </row>
    <row r="1963" spans="1:15">
      <c r="A1963" s="1" t="s">
        <v>2003</v>
      </c>
      <c r="B1963" s="2">
        <v>45128</v>
      </c>
      <c r="C1963" s="13" t="str">
        <f>TEXT(bbdd_Social_Media_Trends[[#This Row],[Post_Date]],"aaaa-mm")</f>
        <v>2023-07</v>
      </c>
      <c r="D1963" s="1" t="s">
        <v>27</v>
      </c>
      <c r="E1963" s="1" t="s">
        <v>13</v>
      </c>
      <c r="F1963" s="1" t="s">
        <v>32</v>
      </c>
      <c r="G1963" s="1" t="s">
        <v>21</v>
      </c>
      <c r="H1963">
        <v>4205174</v>
      </c>
      <c r="I1963">
        <v>326076</v>
      </c>
      <c r="J1963">
        <v>53467</v>
      </c>
      <c r="K1963">
        <v>16260</v>
      </c>
      <c r="L1963">
        <f>bbdd_Social_Media_Trends[[#This Row],[Likes]]+bbdd_Social_Media_Trends[[#This Row],[Shares]]+bbdd_Social_Media_Trends[[#This Row],[Comments]]</f>
        <v>395803</v>
      </c>
      <c r="M1963">
        <f>bbdd_Social_Media_Trends[[#This Row],[Interactions]]/bbdd_Social_Media_Trends[[#This Row],[Views]]</f>
        <v>9.4122859125448793E-2</v>
      </c>
      <c r="N1963" s="1" t="s">
        <v>16</v>
      </c>
      <c r="O1963" s="4">
        <f t="shared" si="30"/>
        <v>0</v>
      </c>
    </row>
    <row r="1964" spans="1:15" hidden="1">
      <c r="A1964" s="1" t="s">
        <v>2004</v>
      </c>
      <c r="B1964" s="2">
        <v>44914</v>
      </c>
      <c r="C1964" s="13" t="str">
        <f>TEXT(bbdd_Social_Media_Trends[[#This Row],[Post_Date]],"aaaa-mm")</f>
        <v>2022-12</v>
      </c>
      <c r="D1964" s="1" t="s">
        <v>18</v>
      </c>
      <c r="E1964" s="1" t="s">
        <v>35</v>
      </c>
      <c r="F1964" s="1" t="s">
        <v>47</v>
      </c>
      <c r="G1964" s="1" t="s">
        <v>50</v>
      </c>
      <c r="H1964">
        <v>191209</v>
      </c>
      <c r="I1964">
        <v>33804</v>
      </c>
      <c r="J1964">
        <v>49670</v>
      </c>
      <c r="K1964">
        <v>39284</v>
      </c>
      <c r="L1964">
        <f>bbdd_Social_Media_Trends[[#This Row],[Likes]]+bbdd_Social_Media_Trends[[#This Row],[Shares]]+bbdd_Social_Media_Trends[[#This Row],[Comments]]</f>
        <v>122758</v>
      </c>
      <c r="M1964">
        <f>bbdd_Social_Media_Trends[[#This Row],[Interactions]]/bbdd_Social_Media_Trends[[#This Row],[Views]]</f>
        <v>0.64200952884016971</v>
      </c>
      <c r="N1964" s="1" t="s">
        <v>16</v>
      </c>
      <c r="O1964" s="4">
        <f t="shared" si="30"/>
        <v>0</v>
      </c>
    </row>
    <row r="1965" spans="1:15" hidden="1">
      <c r="A1965" s="1" t="s">
        <v>2005</v>
      </c>
      <c r="B1965" s="2">
        <v>45021</v>
      </c>
      <c r="C1965" s="13" t="str">
        <f>TEXT(bbdd_Social_Media_Trends[[#This Row],[Post_Date]],"aaaa-mm")</f>
        <v>2023-04</v>
      </c>
      <c r="D1965" s="1" t="s">
        <v>24</v>
      </c>
      <c r="E1965" s="1" t="s">
        <v>35</v>
      </c>
      <c r="F1965" s="1" t="s">
        <v>32</v>
      </c>
      <c r="G1965" s="1" t="s">
        <v>21</v>
      </c>
      <c r="H1965">
        <v>3136415</v>
      </c>
      <c r="I1965">
        <v>145298</v>
      </c>
      <c r="J1965">
        <v>23095</v>
      </c>
      <c r="K1965">
        <v>19963</v>
      </c>
      <c r="L1965">
        <f>bbdd_Social_Media_Trends[[#This Row],[Likes]]+bbdd_Social_Media_Trends[[#This Row],[Shares]]+bbdd_Social_Media_Trends[[#This Row],[Comments]]</f>
        <v>188356</v>
      </c>
      <c r="M1965">
        <f>bbdd_Social_Media_Trends[[#This Row],[Interactions]]/bbdd_Social_Media_Trends[[#This Row],[Views]]</f>
        <v>6.0054552729788629E-2</v>
      </c>
      <c r="N1965" s="1" t="s">
        <v>29</v>
      </c>
      <c r="O1965" s="4">
        <f t="shared" si="30"/>
        <v>0</v>
      </c>
    </row>
    <row r="1966" spans="1:15">
      <c r="A1966" s="1" t="s">
        <v>2006</v>
      </c>
      <c r="B1966" s="2">
        <v>45023</v>
      </c>
      <c r="C1966" s="13" t="str">
        <f>TEXT(bbdd_Social_Media_Trends[[#This Row],[Post_Date]],"aaaa-mm")</f>
        <v>2023-04</v>
      </c>
      <c r="D1966" s="1" t="s">
        <v>27</v>
      </c>
      <c r="E1966" s="1" t="s">
        <v>46</v>
      </c>
      <c r="F1966" s="1" t="s">
        <v>14</v>
      </c>
      <c r="G1966" s="1" t="s">
        <v>21</v>
      </c>
      <c r="H1966">
        <v>1037395</v>
      </c>
      <c r="I1966">
        <v>385043</v>
      </c>
      <c r="J1966">
        <v>49209</v>
      </c>
      <c r="K1966">
        <v>9326</v>
      </c>
      <c r="L1966">
        <f>bbdd_Social_Media_Trends[[#This Row],[Likes]]+bbdd_Social_Media_Trends[[#This Row],[Shares]]+bbdd_Social_Media_Trends[[#This Row],[Comments]]</f>
        <v>443578</v>
      </c>
      <c r="M1966">
        <f>bbdd_Social_Media_Trends[[#This Row],[Interactions]]/bbdd_Social_Media_Trends[[#This Row],[Views]]</f>
        <v>0.42758833424105575</v>
      </c>
      <c r="N1966" s="1" t="s">
        <v>16</v>
      </c>
      <c r="O1966" s="4">
        <f t="shared" si="30"/>
        <v>0</v>
      </c>
    </row>
    <row r="1967" spans="1:15" hidden="1">
      <c r="A1967" s="1" t="s">
        <v>2007</v>
      </c>
      <c r="B1967" s="2">
        <v>45072</v>
      </c>
      <c r="C1967" s="13" t="str">
        <f>TEXT(bbdd_Social_Media_Trends[[#This Row],[Post_Date]],"aaaa-mm")</f>
        <v>2023-05</v>
      </c>
      <c r="D1967" s="1" t="s">
        <v>24</v>
      </c>
      <c r="E1967" s="1" t="s">
        <v>35</v>
      </c>
      <c r="F1967" s="1" t="s">
        <v>41</v>
      </c>
      <c r="G1967" s="1" t="s">
        <v>28</v>
      </c>
      <c r="H1967">
        <v>2705472</v>
      </c>
      <c r="I1967">
        <v>372823</v>
      </c>
      <c r="J1967">
        <v>35570</v>
      </c>
      <c r="K1967">
        <v>21397</v>
      </c>
      <c r="L1967">
        <f>bbdd_Social_Media_Trends[[#This Row],[Likes]]+bbdd_Social_Media_Trends[[#This Row],[Shares]]+bbdd_Social_Media_Trends[[#This Row],[Comments]]</f>
        <v>429790</v>
      </c>
      <c r="M1967">
        <f>bbdd_Social_Media_Trends[[#This Row],[Interactions]]/bbdd_Social_Media_Trends[[#This Row],[Views]]</f>
        <v>0.15885952617509994</v>
      </c>
      <c r="N1967" s="1" t="s">
        <v>16</v>
      </c>
      <c r="O1967" s="4">
        <f t="shared" si="30"/>
        <v>0</v>
      </c>
    </row>
    <row r="1968" spans="1:15">
      <c r="A1968" s="1" t="s">
        <v>2008</v>
      </c>
      <c r="B1968" s="2">
        <v>44690</v>
      </c>
      <c r="C1968" s="13" t="str">
        <f>TEXT(bbdd_Social_Media_Trends[[#This Row],[Post_Date]],"aaaa-mm")</f>
        <v>2022-05</v>
      </c>
      <c r="D1968" s="1" t="s">
        <v>27</v>
      </c>
      <c r="E1968" s="1" t="s">
        <v>39</v>
      </c>
      <c r="F1968" s="1" t="s">
        <v>41</v>
      </c>
      <c r="G1968" s="1" t="s">
        <v>15</v>
      </c>
      <c r="H1968">
        <v>4210453</v>
      </c>
      <c r="I1968">
        <v>389783</v>
      </c>
      <c r="J1968">
        <v>60019</v>
      </c>
      <c r="K1968">
        <v>13375</v>
      </c>
      <c r="L1968">
        <f>bbdd_Social_Media_Trends[[#This Row],[Likes]]+bbdd_Social_Media_Trends[[#This Row],[Shares]]+bbdd_Social_Media_Trends[[#This Row],[Comments]]</f>
        <v>463177</v>
      </c>
      <c r="M1968">
        <f>bbdd_Social_Media_Trends[[#This Row],[Interactions]]/bbdd_Social_Media_Trends[[#This Row],[Views]]</f>
        <v>0.11000645298736264</v>
      </c>
      <c r="N1968" s="1" t="s">
        <v>16</v>
      </c>
      <c r="O1968" s="4">
        <f t="shared" si="30"/>
        <v>0</v>
      </c>
    </row>
    <row r="1969" spans="1:15" hidden="1">
      <c r="A1969" s="1" t="s">
        <v>2009</v>
      </c>
      <c r="B1969" s="2">
        <v>45043</v>
      </c>
      <c r="C1969" s="13" t="str">
        <f>TEXT(bbdd_Social_Media_Trends[[#This Row],[Post_Date]],"aaaa-mm")</f>
        <v>2023-04</v>
      </c>
      <c r="D1969" s="1" t="s">
        <v>18</v>
      </c>
      <c r="E1969" s="1" t="s">
        <v>57</v>
      </c>
      <c r="F1969" s="1" t="s">
        <v>47</v>
      </c>
      <c r="G1969" s="1" t="s">
        <v>44</v>
      </c>
      <c r="H1969">
        <v>1899136</v>
      </c>
      <c r="I1969">
        <v>434017</v>
      </c>
      <c r="J1969">
        <v>45642</v>
      </c>
      <c r="K1969">
        <v>47397</v>
      </c>
      <c r="L1969">
        <f>bbdd_Social_Media_Trends[[#This Row],[Likes]]+bbdd_Social_Media_Trends[[#This Row],[Shares]]+bbdd_Social_Media_Trends[[#This Row],[Comments]]</f>
        <v>527056</v>
      </c>
      <c r="M1969">
        <f>bbdd_Social_Media_Trends[[#This Row],[Interactions]]/bbdd_Social_Media_Trends[[#This Row],[Views]]</f>
        <v>0.27752409516748666</v>
      </c>
      <c r="N1969" s="1" t="s">
        <v>29</v>
      </c>
      <c r="O1969" s="4">
        <f t="shared" si="30"/>
        <v>0</v>
      </c>
    </row>
    <row r="1970" spans="1:15" hidden="1">
      <c r="A1970" s="1" t="s">
        <v>2010</v>
      </c>
      <c r="B1970" s="2">
        <v>44923</v>
      </c>
      <c r="C1970" s="13" t="str">
        <f>TEXT(bbdd_Social_Media_Trends[[#This Row],[Post_Date]],"aaaa-mm")</f>
        <v>2022-12</v>
      </c>
      <c r="D1970" s="1" t="s">
        <v>24</v>
      </c>
      <c r="E1970" s="1" t="s">
        <v>49</v>
      </c>
      <c r="F1970" s="1" t="s">
        <v>36</v>
      </c>
      <c r="G1970" s="1" t="s">
        <v>21</v>
      </c>
      <c r="H1970">
        <v>2806355</v>
      </c>
      <c r="I1970">
        <v>19767</v>
      </c>
      <c r="J1970">
        <v>37594</v>
      </c>
      <c r="K1970">
        <v>1410</v>
      </c>
      <c r="L1970">
        <f>bbdd_Social_Media_Trends[[#This Row],[Likes]]+bbdd_Social_Media_Trends[[#This Row],[Shares]]+bbdd_Social_Media_Trends[[#This Row],[Comments]]</f>
        <v>58771</v>
      </c>
      <c r="M1970">
        <f>bbdd_Social_Media_Trends[[#This Row],[Interactions]]/bbdd_Social_Media_Trends[[#This Row],[Views]]</f>
        <v>2.0942111742812297E-2</v>
      </c>
      <c r="N1970" s="1" t="s">
        <v>29</v>
      </c>
      <c r="O1970" s="4">
        <f t="shared" si="30"/>
        <v>0</v>
      </c>
    </row>
    <row r="1971" spans="1:15">
      <c r="A1971" s="1" t="s">
        <v>2011</v>
      </c>
      <c r="B1971" s="2">
        <v>44934</v>
      </c>
      <c r="C1971" s="13" t="str">
        <f>TEXT(bbdd_Social_Media_Trends[[#This Row],[Post_Date]],"aaaa-mm")</f>
        <v>2023-01</v>
      </c>
      <c r="D1971" s="1" t="s">
        <v>27</v>
      </c>
      <c r="E1971" s="1" t="s">
        <v>31</v>
      </c>
      <c r="F1971" s="1" t="s">
        <v>14</v>
      </c>
      <c r="G1971" s="1" t="s">
        <v>44</v>
      </c>
      <c r="H1971">
        <v>3274297</v>
      </c>
      <c r="I1971">
        <v>184354</v>
      </c>
      <c r="J1971">
        <v>81187</v>
      </c>
      <c r="K1971">
        <v>44492</v>
      </c>
      <c r="L1971">
        <f>bbdd_Social_Media_Trends[[#This Row],[Likes]]+bbdd_Social_Media_Trends[[#This Row],[Shares]]+bbdd_Social_Media_Trends[[#This Row],[Comments]]</f>
        <v>310033</v>
      </c>
      <c r="M1971">
        <f>bbdd_Social_Media_Trends[[#This Row],[Interactions]]/bbdd_Social_Media_Trends[[#This Row],[Views]]</f>
        <v>9.4686890040824034E-2</v>
      </c>
      <c r="N1971" s="1" t="s">
        <v>16</v>
      </c>
      <c r="O1971" s="4">
        <f t="shared" si="30"/>
        <v>0</v>
      </c>
    </row>
    <row r="1972" spans="1:15">
      <c r="A1972" s="1" t="s">
        <v>2012</v>
      </c>
      <c r="B1972" s="2">
        <v>44575</v>
      </c>
      <c r="C1972" s="13" t="str">
        <f>TEXT(bbdd_Social_Media_Trends[[#This Row],[Post_Date]],"aaaa-mm")</f>
        <v>2022-01</v>
      </c>
      <c r="D1972" s="1" t="s">
        <v>27</v>
      </c>
      <c r="E1972" s="1" t="s">
        <v>59</v>
      </c>
      <c r="F1972" s="1" t="s">
        <v>32</v>
      </c>
      <c r="G1972" s="1" t="s">
        <v>21</v>
      </c>
      <c r="H1972">
        <v>692249</v>
      </c>
      <c r="I1972">
        <v>59339</v>
      </c>
      <c r="J1972">
        <v>46173</v>
      </c>
      <c r="K1972">
        <v>23289</v>
      </c>
      <c r="L1972">
        <f>bbdd_Social_Media_Trends[[#This Row],[Likes]]+bbdd_Social_Media_Trends[[#This Row],[Shares]]+bbdd_Social_Media_Trends[[#This Row],[Comments]]</f>
        <v>128801</v>
      </c>
      <c r="M1972">
        <f>bbdd_Social_Media_Trends[[#This Row],[Interactions]]/bbdd_Social_Media_Trends[[#This Row],[Views]]</f>
        <v>0.18606166278318928</v>
      </c>
      <c r="N1972" s="1" t="s">
        <v>22</v>
      </c>
      <c r="O1972" s="4">
        <f t="shared" si="30"/>
        <v>0</v>
      </c>
    </row>
    <row r="1973" spans="1:15" hidden="1">
      <c r="A1973" s="1" t="s">
        <v>2013</v>
      </c>
      <c r="B1973" s="2">
        <v>44840</v>
      </c>
      <c r="C1973" s="13" t="str">
        <f>TEXT(bbdd_Social_Media_Trends[[#This Row],[Post_Date]],"aaaa-mm")</f>
        <v>2022-10</v>
      </c>
      <c r="D1973" s="1" t="s">
        <v>24</v>
      </c>
      <c r="E1973" s="1" t="s">
        <v>13</v>
      </c>
      <c r="F1973" s="1" t="s">
        <v>32</v>
      </c>
      <c r="G1973" s="1" t="s">
        <v>25</v>
      </c>
      <c r="H1973">
        <v>1056289</v>
      </c>
      <c r="I1973">
        <v>71036</v>
      </c>
      <c r="J1973">
        <v>48498</v>
      </c>
      <c r="K1973">
        <v>5795</v>
      </c>
      <c r="L1973">
        <f>bbdd_Social_Media_Trends[[#This Row],[Likes]]+bbdd_Social_Media_Trends[[#This Row],[Shares]]+bbdd_Social_Media_Trends[[#This Row],[Comments]]</f>
        <v>125329</v>
      </c>
      <c r="M1973">
        <f>bbdd_Social_Media_Trends[[#This Row],[Interactions]]/bbdd_Social_Media_Trends[[#This Row],[Views]]</f>
        <v>0.11865029362229465</v>
      </c>
      <c r="N1973" s="1" t="s">
        <v>16</v>
      </c>
      <c r="O1973" s="4">
        <f t="shared" si="30"/>
        <v>0</v>
      </c>
    </row>
    <row r="1974" spans="1:15" hidden="1">
      <c r="A1974" s="1" t="s">
        <v>2014</v>
      </c>
      <c r="B1974" s="2">
        <v>44971</v>
      </c>
      <c r="C1974" s="13" t="str">
        <f>TEXT(bbdd_Social_Media_Trends[[#This Row],[Post_Date]],"aaaa-mm")</f>
        <v>2023-02</v>
      </c>
      <c r="D1974" s="1" t="s">
        <v>24</v>
      </c>
      <c r="E1974" s="1" t="s">
        <v>57</v>
      </c>
      <c r="F1974" s="1" t="s">
        <v>14</v>
      </c>
      <c r="G1974" s="1" t="s">
        <v>44</v>
      </c>
      <c r="H1974">
        <v>1940236</v>
      </c>
      <c r="I1974">
        <v>125022</v>
      </c>
      <c r="J1974">
        <v>92019</v>
      </c>
      <c r="K1974">
        <v>17019</v>
      </c>
      <c r="L1974">
        <f>bbdd_Social_Media_Trends[[#This Row],[Likes]]+bbdd_Social_Media_Trends[[#This Row],[Shares]]+bbdd_Social_Media_Trends[[#This Row],[Comments]]</f>
        <v>234060</v>
      </c>
      <c r="M1974">
        <f>bbdd_Social_Media_Trends[[#This Row],[Interactions]]/bbdd_Social_Media_Trends[[#This Row],[Views]]</f>
        <v>0.12063480937370505</v>
      </c>
      <c r="N1974" s="1" t="s">
        <v>16</v>
      </c>
      <c r="O1974" s="4">
        <f t="shared" si="30"/>
        <v>0</v>
      </c>
    </row>
    <row r="1975" spans="1:15" hidden="1">
      <c r="A1975" s="1" t="s">
        <v>2015</v>
      </c>
      <c r="B1975" s="2">
        <v>44717</v>
      </c>
      <c r="C1975" s="13" t="str">
        <f>TEXT(bbdd_Social_Media_Trends[[#This Row],[Post_Date]],"aaaa-mm")</f>
        <v>2022-06</v>
      </c>
      <c r="D1975" s="1" t="s">
        <v>18</v>
      </c>
      <c r="E1975" s="1" t="s">
        <v>31</v>
      </c>
      <c r="F1975" s="1" t="s">
        <v>41</v>
      </c>
      <c r="G1975" s="1" t="s">
        <v>50</v>
      </c>
      <c r="H1975">
        <v>73305</v>
      </c>
      <c r="I1975">
        <v>71221</v>
      </c>
      <c r="J1975">
        <v>51250</v>
      </c>
      <c r="K1975">
        <v>7922</v>
      </c>
      <c r="L1975">
        <f>bbdd_Social_Media_Trends[[#This Row],[Likes]]+bbdd_Social_Media_Trends[[#This Row],[Shares]]+bbdd_Social_Media_Trends[[#This Row],[Comments]]</f>
        <v>130393</v>
      </c>
      <c r="M1975">
        <f>bbdd_Social_Media_Trends[[#This Row],[Interactions]]/bbdd_Social_Media_Trends[[#This Row],[Views]]</f>
        <v>1.778773617079326</v>
      </c>
      <c r="N1975" s="1" t="s">
        <v>22</v>
      </c>
      <c r="O1975" s="4">
        <f t="shared" si="30"/>
        <v>0</v>
      </c>
    </row>
    <row r="1976" spans="1:15">
      <c r="A1976" s="1" t="s">
        <v>2016</v>
      </c>
      <c r="B1976" s="2">
        <v>45246</v>
      </c>
      <c r="C1976" s="13" t="str">
        <f>TEXT(bbdd_Social_Media_Trends[[#This Row],[Post_Date]],"aaaa-mm")</f>
        <v>2023-11</v>
      </c>
      <c r="D1976" s="1" t="s">
        <v>27</v>
      </c>
      <c r="E1976" s="1" t="s">
        <v>31</v>
      </c>
      <c r="F1976" s="1" t="s">
        <v>47</v>
      </c>
      <c r="G1976" s="1" t="s">
        <v>37</v>
      </c>
      <c r="H1976">
        <v>624461</v>
      </c>
      <c r="I1976">
        <v>242045</v>
      </c>
      <c r="J1976">
        <v>53178</v>
      </c>
      <c r="K1976">
        <v>47610</v>
      </c>
      <c r="L1976">
        <f>bbdd_Social_Media_Trends[[#This Row],[Likes]]+bbdd_Social_Media_Trends[[#This Row],[Shares]]+bbdd_Social_Media_Trends[[#This Row],[Comments]]</f>
        <v>342833</v>
      </c>
      <c r="M1976">
        <f>bbdd_Social_Media_Trends[[#This Row],[Interactions]]/bbdd_Social_Media_Trends[[#This Row],[Views]]</f>
        <v>0.54900626300121225</v>
      </c>
      <c r="N1976" s="1" t="s">
        <v>16</v>
      </c>
      <c r="O1976" s="4">
        <f t="shared" si="30"/>
        <v>0</v>
      </c>
    </row>
    <row r="1977" spans="1:15">
      <c r="A1977" s="1" t="s">
        <v>2017</v>
      </c>
      <c r="B1977" s="2">
        <v>44680</v>
      </c>
      <c r="C1977" s="13" t="str">
        <f>TEXT(bbdd_Social_Media_Trends[[#This Row],[Post_Date]],"aaaa-mm")</f>
        <v>2022-04</v>
      </c>
      <c r="D1977" s="1" t="s">
        <v>27</v>
      </c>
      <c r="E1977" s="1" t="s">
        <v>46</v>
      </c>
      <c r="F1977" s="1" t="s">
        <v>20</v>
      </c>
      <c r="G1977" s="1" t="s">
        <v>37</v>
      </c>
      <c r="H1977">
        <v>1180565</v>
      </c>
      <c r="I1977">
        <v>50531</v>
      </c>
      <c r="J1977">
        <v>95541</v>
      </c>
      <c r="K1977">
        <v>45708</v>
      </c>
      <c r="L1977">
        <f>bbdd_Social_Media_Trends[[#This Row],[Likes]]+bbdd_Social_Media_Trends[[#This Row],[Shares]]+bbdd_Social_Media_Trends[[#This Row],[Comments]]</f>
        <v>191780</v>
      </c>
      <c r="M1977">
        <f>bbdd_Social_Media_Trends[[#This Row],[Interactions]]/bbdd_Social_Media_Trends[[#This Row],[Views]]</f>
        <v>0.16244764159533784</v>
      </c>
      <c r="N1977" s="1" t="s">
        <v>22</v>
      </c>
      <c r="O1977" s="4">
        <f t="shared" si="30"/>
        <v>0</v>
      </c>
    </row>
    <row r="1978" spans="1:15" hidden="1">
      <c r="A1978" s="1" t="s">
        <v>2018</v>
      </c>
      <c r="B1978" s="2">
        <v>44578</v>
      </c>
      <c r="C1978" s="13" t="str">
        <f>TEXT(bbdd_Social_Media_Trends[[#This Row],[Post_Date]],"aaaa-mm")</f>
        <v>2022-01</v>
      </c>
      <c r="D1978" s="1" t="s">
        <v>18</v>
      </c>
      <c r="E1978" s="1" t="s">
        <v>19</v>
      </c>
      <c r="F1978" s="1" t="s">
        <v>47</v>
      </c>
      <c r="G1978" s="1" t="s">
        <v>44</v>
      </c>
      <c r="H1978">
        <v>3727268</v>
      </c>
      <c r="I1978">
        <v>498148</v>
      </c>
      <c r="J1978">
        <v>22306</v>
      </c>
      <c r="K1978">
        <v>37966</v>
      </c>
      <c r="L1978">
        <f>bbdd_Social_Media_Trends[[#This Row],[Likes]]+bbdd_Social_Media_Trends[[#This Row],[Shares]]+bbdd_Social_Media_Trends[[#This Row],[Comments]]</f>
        <v>558420</v>
      </c>
      <c r="M1978">
        <f>bbdd_Social_Media_Trends[[#This Row],[Interactions]]/bbdd_Social_Media_Trends[[#This Row],[Views]]</f>
        <v>0.14982019001585076</v>
      </c>
      <c r="N1978" s="1" t="s">
        <v>29</v>
      </c>
      <c r="O1978" s="4">
        <f t="shared" si="30"/>
        <v>0</v>
      </c>
    </row>
    <row r="1979" spans="1:15">
      <c r="A1979" s="1" t="s">
        <v>2019</v>
      </c>
      <c r="B1979" s="2">
        <v>45200</v>
      </c>
      <c r="C1979" s="13" t="str">
        <f>TEXT(bbdd_Social_Media_Trends[[#This Row],[Post_Date]],"aaaa-mm")</f>
        <v>2023-10</v>
      </c>
      <c r="D1979" s="1" t="s">
        <v>27</v>
      </c>
      <c r="E1979" s="1" t="s">
        <v>46</v>
      </c>
      <c r="F1979" s="1" t="s">
        <v>41</v>
      </c>
      <c r="G1979" s="1" t="s">
        <v>25</v>
      </c>
      <c r="H1979">
        <v>3952848</v>
      </c>
      <c r="I1979">
        <v>256180</v>
      </c>
      <c r="J1979">
        <v>92132</v>
      </c>
      <c r="K1979">
        <v>40687</v>
      </c>
      <c r="L1979">
        <f>bbdd_Social_Media_Trends[[#This Row],[Likes]]+bbdd_Social_Media_Trends[[#This Row],[Shares]]+bbdd_Social_Media_Trends[[#This Row],[Comments]]</f>
        <v>388999</v>
      </c>
      <c r="M1979">
        <f>bbdd_Social_Media_Trends[[#This Row],[Interactions]]/bbdd_Social_Media_Trends[[#This Row],[Views]]</f>
        <v>9.8409804778731694E-2</v>
      </c>
      <c r="N1979" s="1" t="s">
        <v>16</v>
      </c>
      <c r="O1979" s="4">
        <f t="shared" si="30"/>
        <v>0</v>
      </c>
    </row>
    <row r="1980" spans="1:15">
      <c r="A1980" s="1" t="s">
        <v>2020</v>
      </c>
      <c r="B1980" s="2">
        <v>45064</v>
      </c>
      <c r="C1980" s="13" t="str">
        <f>TEXT(bbdd_Social_Media_Trends[[#This Row],[Post_Date]],"aaaa-mm")</f>
        <v>2023-05</v>
      </c>
      <c r="D1980" s="1" t="s">
        <v>27</v>
      </c>
      <c r="E1980" s="1" t="s">
        <v>46</v>
      </c>
      <c r="F1980" s="1" t="s">
        <v>20</v>
      </c>
      <c r="G1980" s="1" t="s">
        <v>50</v>
      </c>
      <c r="H1980">
        <v>4791590</v>
      </c>
      <c r="I1980">
        <v>490632</v>
      </c>
      <c r="J1980">
        <v>87681</v>
      </c>
      <c r="K1980">
        <v>35110</v>
      </c>
      <c r="L1980">
        <f>bbdd_Social_Media_Trends[[#This Row],[Likes]]+bbdd_Social_Media_Trends[[#This Row],[Shares]]+bbdd_Social_Media_Trends[[#This Row],[Comments]]</f>
        <v>613423</v>
      </c>
      <c r="M1980">
        <f>bbdd_Social_Media_Trends[[#This Row],[Interactions]]/bbdd_Social_Media_Trends[[#This Row],[Views]]</f>
        <v>0.12802076137566026</v>
      </c>
      <c r="N1980" s="1" t="s">
        <v>22</v>
      </c>
      <c r="O1980" s="4">
        <f t="shared" si="30"/>
        <v>0</v>
      </c>
    </row>
    <row r="1981" spans="1:15" hidden="1">
      <c r="A1981" s="1" t="s">
        <v>2021</v>
      </c>
      <c r="B1981" s="2">
        <v>45160</v>
      </c>
      <c r="C1981" s="13" t="str">
        <f>TEXT(bbdd_Social_Media_Trends[[#This Row],[Post_Date]],"aaaa-mm")</f>
        <v>2023-08</v>
      </c>
      <c r="D1981" s="1" t="s">
        <v>18</v>
      </c>
      <c r="E1981" s="1" t="s">
        <v>31</v>
      </c>
      <c r="F1981" s="1" t="s">
        <v>41</v>
      </c>
      <c r="G1981" s="1" t="s">
        <v>15</v>
      </c>
      <c r="H1981">
        <v>4385009</v>
      </c>
      <c r="I1981">
        <v>261366</v>
      </c>
      <c r="J1981">
        <v>12234</v>
      </c>
      <c r="K1981">
        <v>22595</v>
      </c>
      <c r="L1981">
        <f>bbdd_Social_Media_Trends[[#This Row],[Likes]]+bbdd_Social_Media_Trends[[#This Row],[Shares]]+bbdd_Social_Media_Trends[[#This Row],[Comments]]</f>
        <v>296195</v>
      </c>
      <c r="M1981">
        <f>bbdd_Social_Media_Trends[[#This Row],[Interactions]]/bbdd_Social_Media_Trends[[#This Row],[Views]]</f>
        <v>6.7547181773173093E-2</v>
      </c>
      <c r="N1981" s="1" t="s">
        <v>22</v>
      </c>
      <c r="O1981" s="4">
        <f t="shared" si="30"/>
        <v>0</v>
      </c>
    </row>
    <row r="1982" spans="1:15">
      <c r="A1982" s="1" t="s">
        <v>2022</v>
      </c>
      <c r="B1982" s="2">
        <v>44960</v>
      </c>
      <c r="C1982" s="13" t="str">
        <f>TEXT(bbdd_Social_Media_Trends[[#This Row],[Post_Date]],"aaaa-mm")</f>
        <v>2023-02</v>
      </c>
      <c r="D1982" s="1" t="s">
        <v>27</v>
      </c>
      <c r="E1982" s="1" t="s">
        <v>35</v>
      </c>
      <c r="F1982" s="1" t="s">
        <v>20</v>
      </c>
      <c r="G1982" s="1" t="s">
        <v>50</v>
      </c>
      <c r="H1982">
        <v>2017090</v>
      </c>
      <c r="I1982">
        <v>441353</v>
      </c>
      <c r="J1982">
        <v>31596</v>
      </c>
      <c r="K1982">
        <v>30156</v>
      </c>
      <c r="L1982">
        <f>bbdd_Social_Media_Trends[[#This Row],[Likes]]+bbdd_Social_Media_Trends[[#This Row],[Shares]]+bbdd_Social_Media_Trends[[#This Row],[Comments]]</f>
        <v>503105</v>
      </c>
      <c r="M1982">
        <f>bbdd_Social_Media_Trends[[#This Row],[Interactions]]/bbdd_Social_Media_Trends[[#This Row],[Views]]</f>
        <v>0.24942119588119518</v>
      </c>
      <c r="N1982" s="1" t="s">
        <v>22</v>
      </c>
      <c r="O1982" s="4">
        <f t="shared" si="30"/>
        <v>0</v>
      </c>
    </row>
    <row r="1983" spans="1:15" hidden="1">
      <c r="A1983" s="1" t="s">
        <v>2023</v>
      </c>
      <c r="B1983" s="2">
        <v>45219</v>
      </c>
      <c r="C1983" s="13" t="str">
        <f>TEXT(bbdd_Social_Media_Trends[[#This Row],[Post_Date]],"aaaa-mm")</f>
        <v>2023-10</v>
      </c>
      <c r="D1983" s="1" t="s">
        <v>24</v>
      </c>
      <c r="E1983" s="1" t="s">
        <v>59</v>
      </c>
      <c r="F1983" s="1" t="s">
        <v>20</v>
      </c>
      <c r="G1983" s="1" t="s">
        <v>37</v>
      </c>
      <c r="H1983">
        <v>758023</v>
      </c>
      <c r="I1983">
        <v>91793</v>
      </c>
      <c r="J1983">
        <v>51037</v>
      </c>
      <c r="K1983">
        <v>44079</v>
      </c>
      <c r="L1983">
        <f>bbdd_Social_Media_Trends[[#This Row],[Likes]]+bbdd_Social_Media_Trends[[#This Row],[Shares]]+bbdd_Social_Media_Trends[[#This Row],[Comments]]</f>
        <v>186909</v>
      </c>
      <c r="M1983">
        <f>bbdd_Social_Media_Trends[[#This Row],[Interactions]]/bbdd_Social_Media_Trends[[#This Row],[Views]]</f>
        <v>0.24657431238893807</v>
      </c>
      <c r="N1983" s="1" t="s">
        <v>16</v>
      </c>
      <c r="O1983" s="4">
        <f t="shared" si="30"/>
        <v>0</v>
      </c>
    </row>
    <row r="1984" spans="1:15" hidden="1">
      <c r="A1984" s="1" t="s">
        <v>2024</v>
      </c>
      <c r="B1984" s="2">
        <v>45054</v>
      </c>
      <c r="C1984" s="13" t="str">
        <f>TEXT(bbdd_Social_Media_Trends[[#This Row],[Post_Date]],"aaaa-mm")</f>
        <v>2023-05</v>
      </c>
      <c r="D1984" s="1" t="s">
        <v>18</v>
      </c>
      <c r="E1984" s="1" t="s">
        <v>19</v>
      </c>
      <c r="F1984" s="1" t="s">
        <v>32</v>
      </c>
      <c r="G1984" s="1" t="s">
        <v>60</v>
      </c>
      <c r="H1984">
        <v>3919221</v>
      </c>
      <c r="I1984">
        <v>497249</v>
      </c>
      <c r="J1984">
        <v>2694</v>
      </c>
      <c r="K1984">
        <v>27576</v>
      </c>
      <c r="L1984">
        <f>bbdd_Social_Media_Trends[[#This Row],[Likes]]+bbdd_Social_Media_Trends[[#This Row],[Shares]]+bbdd_Social_Media_Trends[[#This Row],[Comments]]</f>
        <v>527519</v>
      </c>
      <c r="M1984">
        <f>bbdd_Social_Media_Trends[[#This Row],[Interactions]]/bbdd_Social_Media_Trends[[#This Row],[Views]]</f>
        <v>0.13459792137264012</v>
      </c>
      <c r="N1984" s="1" t="s">
        <v>22</v>
      </c>
      <c r="O1984" s="4">
        <f t="shared" si="30"/>
        <v>0</v>
      </c>
    </row>
    <row r="1985" spans="1:15">
      <c r="A1985" s="1" t="s">
        <v>2025</v>
      </c>
      <c r="B1985" s="2">
        <v>45270</v>
      </c>
      <c r="C1985" s="13" t="str">
        <f>TEXT(bbdd_Social_Media_Trends[[#This Row],[Post_Date]],"aaaa-mm")</f>
        <v>2023-12</v>
      </c>
      <c r="D1985" s="1" t="s">
        <v>27</v>
      </c>
      <c r="E1985" s="1" t="s">
        <v>13</v>
      </c>
      <c r="F1985" s="1" t="s">
        <v>47</v>
      </c>
      <c r="G1985" s="1" t="s">
        <v>60</v>
      </c>
      <c r="H1985">
        <v>3634651</v>
      </c>
      <c r="I1985">
        <v>193211</v>
      </c>
      <c r="J1985">
        <v>91421</v>
      </c>
      <c r="K1985">
        <v>48931</v>
      </c>
      <c r="L1985">
        <f>bbdd_Social_Media_Trends[[#This Row],[Likes]]+bbdd_Social_Media_Trends[[#This Row],[Shares]]+bbdd_Social_Media_Trends[[#This Row],[Comments]]</f>
        <v>333563</v>
      </c>
      <c r="M1985">
        <f>bbdd_Social_Media_Trends[[#This Row],[Interactions]]/bbdd_Social_Media_Trends[[#This Row],[Views]]</f>
        <v>9.1773047811192873E-2</v>
      </c>
      <c r="N1985" s="1" t="s">
        <v>29</v>
      </c>
      <c r="O1985" s="4">
        <f t="shared" si="30"/>
        <v>0</v>
      </c>
    </row>
    <row r="1986" spans="1:15">
      <c r="A1986" s="1" t="s">
        <v>2026</v>
      </c>
      <c r="B1986" s="2">
        <v>44629</v>
      </c>
      <c r="C1986" s="13" t="str">
        <f>TEXT(bbdd_Social_Media_Trends[[#This Row],[Post_Date]],"aaaa-mm")</f>
        <v>2022-03</v>
      </c>
      <c r="D1986" s="1" t="s">
        <v>27</v>
      </c>
      <c r="E1986" s="1" t="s">
        <v>49</v>
      </c>
      <c r="F1986" s="1" t="s">
        <v>14</v>
      </c>
      <c r="G1986" s="1" t="s">
        <v>50</v>
      </c>
      <c r="H1986">
        <v>3024824</v>
      </c>
      <c r="I1986">
        <v>125212</v>
      </c>
      <c r="J1986">
        <v>51333</v>
      </c>
      <c r="K1986">
        <v>10618</v>
      </c>
      <c r="L1986">
        <f>bbdd_Social_Media_Trends[[#This Row],[Likes]]+bbdd_Social_Media_Trends[[#This Row],[Shares]]+bbdd_Social_Media_Trends[[#This Row],[Comments]]</f>
        <v>187163</v>
      </c>
      <c r="M1986">
        <f>bbdd_Social_Media_Trends[[#This Row],[Interactions]]/bbdd_Social_Media_Trends[[#This Row],[Views]]</f>
        <v>6.1875666154460558E-2</v>
      </c>
      <c r="N1986" s="1" t="s">
        <v>29</v>
      </c>
      <c r="O1986" s="4">
        <f t="shared" ref="O1986:O2049" si="31">IF(ISERROR(VLOOKUP(A1986,A1987:A6984,1,FALSE)),0, 1)</f>
        <v>0</v>
      </c>
    </row>
    <row r="1987" spans="1:15" hidden="1">
      <c r="A1987" s="1" t="s">
        <v>2027</v>
      </c>
      <c r="B1987" s="2">
        <v>44791</v>
      </c>
      <c r="C1987" s="13" t="str">
        <f>TEXT(bbdd_Social_Media_Trends[[#This Row],[Post_Date]],"aaaa-mm")</f>
        <v>2022-08</v>
      </c>
      <c r="D1987" s="1" t="s">
        <v>12</v>
      </c>
      <c r="E1987" s="1" t="s">
        <v>49</v>
      </c>
      <c r="F1987" s="1" t="s">
        <v>47</v>
      </c>
      <c r="G1987" s="1" t="s">
        <v>44</v>
      </c>
      <c r="H1987">
        <v>4087185</v>
      </c>
      <c r="I1987">
        <v>135652</v>
      </c>
      <c r="J1987">
        <v>4625</v>
      </c>
      <c r="K1987">
        <v>8672</v>
      </c>
      <c r="L1987">
        <f>bbdd_Social_Media_Trends[[#This Row],[Likes]]+bbdd_Social_Media_Trends[[#This Row],[Shares]]+bbdd_Social_Media_Trends[[#This Row],[Comments]]</f>
        <v>148949</v>
      </c>
      <c r="M1987">
        <f>bbdd_Social_Media_Trends[[#This Row],[Interactions]]/bbdd_Social_Media_Trends[[#This Row],[Views]]</f>
        <v>3.6442930770200027E-2</v>
      </c>
      <c r="N1987" s="1" t="s">
        <v>29</v>
      </c>
      <c r="O1987" s="4">
        <f t="shared" si="31"/>
        <v>0</v>
      </c>
    </row>
    <row r="1988" spans="1:15">
      <c r="A1988" s="1" t="s">
        <v>2028</v>
      </c>
      <c r="B1988" s="2">
        <v>45117</v>
      </c>
      <c r="C1988" s="13" t="str">
        <f>TEXT(bbdd_Social_Media_Trends[[#This Row],[Post_Date]],"aaaa-mm")</f>
        <v>2023-07</v>
      </c>
      <c r="D1988" s="1" t="s">
        <v>27</v>
      </c>
      <c r="E1988" s="1" t="s">
        <v>13</v>
      </c>
      <c r="F1988" s="1" t="s">
        <v>32</v>
      </c>
      <c r="G1988" s="1" t="s">
        <v>44</v>
      </c>
      <c r="H1988">
        <v>4859517</v>
      </c>
      <c r="I1988">
        <v>355118</v>
      </c>
      <c r="J1988">
        <v>3206</v>
      </c>
      <c r="K1988">
        <v>41782</v>
      </c>
      <c r="L1988">
        <f>bbdd_Social_Media_Trends[[#This Row],[Likes]]+bbdd_Social_Media_Trends[[#This Row],[Shares]]+bbdd_Social_Media_Trends[[#This Row],[Comments]]</f>
        <v>400106</v>
      </c>
      <c r="M1988">
        <f>bbdd_Social_Media_Trends[[#This Row],[Interactions]]/bbdd_Social_Media_Trends[[#This Row],[Views]]</f>
        <v>8.2334520076789527E-2</v>
      </c>
      <c r="N1988" s="1" t="s">
        <v>22</v>
      </c>
      <c r="O1988" s="4">
        <f t="shared" si="31"/>
        <v>0</v>
      </c>
    </row>
    <row r="1989" spans="1:15" hidden="1">
      <c r="A1989" s="1" t="s">
        <v>2029</v>
      </c>
      <c r="B1989" s="2">
        <v>44777</v>
      </c>
      <c r="C1989" s="13" t="str">
        <f>TEXT(bbdd_Social_Media_Trends[[#This Row],[Post_Date]],"aaaa-mm")</f>
        <v>2022-08</v>
      </c>
      <c r="D1989" s="1" t="s">
        <v>24</v>
      </c>
      <c r="E1989" s="1" t="s">
        <v>57</v>
      </c>
      <c r="F1989" s="1" t="s">
        <v>47</v>
      </c>
      <c r="G1989" s="1" t="s">
        <v>21</v>
      </c>
      <c r="H1989">
        <v>724706</v>
      </c>
      <c r="I1989">
        <v>424691</v>
      </c>
      <c r="J1989">
        <v>59898</v>
      </c>
      <c r="K1989">
        <v>33359</v>
      </c>
      <c r="L1989">
        <f>bbdd_Social_Media_Trends[[#This Row],[Likes]]+bbdd_Social_Media_Trends[[#This Row],[Shares]]+bbdd_Social_Media_Trends[[#This Row],[Comments]]</f>
        <v>517948</v>
      </c>
      <c r="M1989">
        <f>bbdd_Social_Media_Trends[[#This Row],[Interactions]]/bbdd_Social_Media_Trends[[#This Row],[Views]]</f>
        <v>0.71470085800310745</v>
      </c>
      <c r="N1989" s="1" t="s">
        <v>29</v>
      </c>
      <c r="O1989" s="4">
        <f t="shared" si="31"/>
        <v>0</v>
      </c>
    </row>
    <row r="1990" spans="1:15" hidden="1">
      <c r="A1990" s="1" t="s">
        <v>2030</v>
      </c>
      <c r="B1990" s="2">
        <v>44677</v>
      </c>
      <c r="C1990" s="13" t="str">
        <f>TEXT(bbdd_Social_Media_Trends[[#This Row],[Post_Date]],"aaaa-mm")</f>
        <v>2022-04</v>
      </c>
      <c r="D1990" s="1" t="s">
        <v>12</v>
      </c>
      <c r="E1990" s="1" t="s">
        <v>59</v>
      </c>
      <c r="F1990" s="1" t="s">
        <v>36</v>
      </c>
      <c r="G1990" s="1" t="s">
        <v>50</v>
      </c>
      <c r="H1990">
        <v>1408093</v>
      </c>
      <c r="I1990">
        <v>364412</v>
      </c>
      <c r="J1990">
        <v>43196</v>
      </c>
      <c r="K1990">
        <v>35593</v>
      </c>
      <c r="L1990">
        <f>bbdd_Social_Media_Trends[[#This Row],[Likes]]+bbdd_Social_Media_Trends[[#This Row],[Shares]]+bbdd_Social_Media_Trends[[#This Row],[Comments]]</f>
        <v>443201</v>
      </c>
      <c r="M1990">
        <f>bbdd_Social_Media_Trends[[#This Row],[Interactions]]/bbdd_Social_Media_Trends[[#This Row],[Views]]</f>
        <v>0.31475264772994399</v>
      </c>
      <c r="N1990" s="1" t="s">
        <v>22</v>
      </c>
      <c r="O1990" s="4">
        <f t="shared" si="31"/>
        <v>0</v>
      </c>
    </row>
    <row r="1991" spans="1:15" hidden="1">
      <c r="A1991" s="1" t="s">
        <v>2031</v>
      </c>
      <c r="B1991" s="2">
        <v>44701</v>
      </c>
      <c r="C1991" s="13" t="str">
        <f>TEXT(bbdd_Social_Media_Trends[[#This Row],[Post_Date]],"aaaa-mm")</f>
        <v>2022-05</v>
      </c>
      <c r="D1991" s="1" t="s">
        <v>18</v>
      </c>
      <c r="E1991" s="1" t="s">
        <v>19</v>
      </c>
      <c r="F1991" s="1" t="s">
        <v>47</v>
      </c>
      <c r="G1991" s="1" t="s">
        <v>28</v>
      </c>
      <c r="H1991">
        <v>3076229</v>
      </c>
      <c r="I1991">
        <v>447588</v>
      </c>
      <c r="J1991">
        <v>97652</v>
      </c>
      <c r="K1991">
        <v>34103</v>
      </c>
      <c r="L1991">
        <f>bbdd_Social_Media_Trends[[#This Row],[Likes]]+bbdd_Social_Media_Trends[[#This Row],[Shares]]+bbdd_Social_Media_Trends[[#This Row],[Comments]]</f>
        <v>579343</v>
      </c>
      <c r="M1991">
        <f>bbdd_Social_Media_Trends[[#This Row],[Interactions]]/bbdd_Social_Media_Trends[[#This Row],[Views]]</f>
        <v>0.18832895730454396</v>
      </c>
      <c r="N1991" s="1" t="s">
        <v>22</v>
      </c>
      <c r="O1991" s="4">
        <f t="shared" si="31"/>
        <v>0</v>
      </c>
    </row>
    <row r="1992" spans="1:15">
      <c r="A1992" s="1" t="s">
        <v>2032</v>
      </c>
      <c r="B1992" s="2">
        <v>44562</v>
      </c>
      <c r="C1992" s="13" t="str">
        <f>TEXT(bbdd_Social_Media_Trends[[#This Row],[Post_Date]],"aaaa-mm")</f>
        <v>2022-01</v>
      </c>
      <c r="D1992" s="1" t="s">
        <v>27</v>
      </c>
      <c r="E1992" s="1" t="s">
        <v>57</v>
      </c>
      <c r="F1992" s="1" t="s">
        <v>32</v>
      </c>
      <c r="G1992" s="1" t="s">
        <v>15</v>
      </c>
      <c r="H1992">
        <v>1060377</v>
      </c>
      <c r="I1992">
        <v>361801</v>
      </c>
      <c r="J1992">
        <v>39128</v>
      </c>
      <c r="K1992">
        <v>17226</v>
      </c>
      <c r="L1992">
        <f>bbdd_Social_Media_Trends[[#This Row],[Likes]]+bbdd_Social_Media_Trends[[#This Row],[Shares]]+bbdd_Social_Media_Trends[[#This Row],[Comments]]</f>
        <v>418155</v>
      </c>
      <c r="M1992">
        <f>bbdd_Social_Media_Trends[[#This Row],[Interactions]]/bbdd_Social_Media_Trends[[#This Row],[Views]]</f>
        <v>0.3943455959531374</v>
      </c>
      <c r="N1992" s="1" t="s">
        <v>22</v>
      </c>
      <c r="O1992" s="4">
        <f t="shared" si="31"/>
        <v>0</v>
      </c>
    </row>
    <row r="1993" spans="1:15" hidden="1">
      <c r="A1993" s="1" t="s">
        <v>2033</v>
      </c>
      <c r="B1993" s="2">
        <v>45069</v>
      </c>
      <c r="C1993" s="13" t="str">
        <f>TEXT(bbdd_Social_Media_Trends[[#This Row],[Post_Date]],"aaaa-mm")</f>
        <v>2023-05</v>
      </c>
      <c r="D1993" s="1" t="s">
        <v>24</v>
      </c>
      <c r="E1993" s="1" t="s">
        <v>19</v>
      </c>
      <c r="F1993" s="1" t="s">
        <v>20</v>
      </c>
      <c r="G1993" s="1" t="s">
        <v>21</v>
      </c>
      <c r="H1993">
        <v>3664216</v>
      </c>
      <c r="I1993">
        <v>95608</v>
      </c>
      <c r="J1993">
        <v>71443</v>
      </c>
      <c r="K1993">
        <v>48549</v>
      </c>
      <c r="L1993">
        <f>bbdd_Social_Media_Trends[[#This Row],[Likes]]+bbdd_Social_Media_Trends[[#This Row],[Shares]]+bbdd_Social_Media_Trends[[#This Row],[Comments]]</f>
        <v>215600</v>
      </c>
      <c r="M1993">
        <f>bbdd_Social_Media_Trends[[#This Row],[Interactions]]/bbdd_Social_Media_Trends[[#This Row],[Views]]</f>
        <v>5.8839326065930612E-2</v>
      </c>
      <c r="N1993" s="1" t="s">
        <v>16</v>
      </c>
      <c r="O1993" s="4">
        <f t="shared" si="31"/>
        <v>0</v>
      </c>
    </row>
    <row r="1994" spans="1:15" hidden="1">
      <c r="A1994" s="1" t="s">
        <v>2034</v>
      </c>
      <c r="B1994" s="2">
        <v>44984</v>
      </c>
      <c r="C1994" s="13" t="str">
        <f>TEXT(bbdd_Social_Media_Trends[[#This Row],[Post_Date]],"aaaa-mm")</f>
        <v>2023-02</v>
      </c>
      <c r="D1994" s="1" t="s">
        <v>18</v>
      </c>
      <c r="E1994" s="1" t="s">
        <v>31</v>
      </c>
      <c r="F1994" s="1" t="s">
        <v>41</v>
      </c>
      <c r="G1994" s="1" t="s">
        <v>60</v>
      </c>
      <c r="H1994">
        <v>746440</v>
      </c>
      <c r="I1994">
        <v>448758</v>
      </c>
      <c r="J1994">
        <v>50483</v>
      </c>
      <c r="K1994">
        <v>27487</v>
      </c>
      <c r="L1994">
        <f>bbdd_Social_Media_Trends[[#This Row],[Likes]]+bbdd_Social_Media_Trends[[#This Row],[Shares]]+bbdd_Social_Media_Trends[[#This Row],[Comments]]</f>
        <v>526728</v>
      </c>
      <c r="M1994">
        <f>bbdd_Social_Media_Trends[[#This Row],[Interactions]]/bbdd_Social_Media_Trends[[#This Row],[Views]]</f>
        <v>0.70565350195595089</v>
      </c>
      <c r="N1994" s="1" t="s">
        <v>29</v>
      </c>
      <c r="O1994" s="4">
        <f t="shared" si="31"/>
        <v>0</v>
      </c>
    </row>
    <row r="1995" spans="1:15" hidden="1">
      <c r="A1995" s="1" t="s">
        <v>2035</v>
      </c>
      <c r="B1995" s="2">
        <v>45215</v>
      </c>
      <c r="C1995" s="13" t="str">
        <f>TEXT(bbdd_Social_Media_Trends[[#This Row],[Post_Date]],"aaaa-mm")</f>
        <v>2023-10</v>
      </c>
      <c r="D1995" s="1" t="s">
        <v>18</v>
      </c>
      <c r="E1995" s="1" t="s">
        <v>19</v>
      </c>
      <c r="F1995" s="1" t="s">
        <v>36</v>
      </c>
      <c r="G1995" s="1" t="s">
        <v>28</v>
      </c>
      <c r="H1995">
        <v>3223735</v>
      </c>
      <c r="I1995">
        <v>484066</v>
      </c>
      <c r="J1995">
        <v>88547</v>
      </c>
      <c r="K1995">
        <v>2582</v>
      </c>
      <c r="L1995">
        <f>bbdd_Social_Media_Trends[[#This Row],[Likes]]+bbdd_Social_Media_Trends[[#This Row],[Shares]]+bbdd_Social_Media_Trends[[#This Row],[Comments]]</f>
        <v>575195</v>
      </c>
      <c r="M1995">
        <f>bbdd_Social_Media_Trends[[#This Row],[Interactions]]/bbdd_Social_Media_Trends[[#This Row],[Views]]</f>
        <v>0.17842502563020843</v>
      </c>
      <c r="N1995" s="1" t="s">
        <v>22</v>
      </c>
      <c r="O1995" s="4">
        <f t="shared" si="31"/>
        <v>0</v>
      </c>
    </row>
    <row r="1996" spans="1:15" hidden="1">
      <c r="A1996" s="1" t="s">
        <v>2036</v>
      </c>
      <c r="B1996" s="2">
        <v>44563</v>
      </c>
      <c r="C1996" s="13" t="str">
        <f>TEXT(bbdd_Social_Media_Trends[[#This Row],[Post_Date]],"aaaa-mm")</f>
        <v>2022-01</v>
      </c>
      <c r="D1996" s="1" t="s">
        <v>12</v>
      </c>
      <c r="E1996" s="1" t="s">
        <v>46</v>
      </c>
      <c r="F1996" s="1" t="s">
        <v>32</v>
      </c>
      <c r="G1996" s="1" t="s">
        <v>60</v>
      </c>
      <c r="H1996">
        <v>986920</v>
      </c>
      <c r="I1996">
        <v>320547</v>
      </c>
      <c r="J1996">
        <v>73945</v>
      </c>
      <c r="K1996">
        <v>11000</v>
      </c>
      <c r="L1996">
        <f>bbdd_Social_Media_Trends[[#This Row],[Likes]]+bbdd_Social_Media_Trends[[#This Row],[Shares]]+bbdd_Social_Media_Trends[[#This Row],[Comments]]</f>
        <v>405492</v>
      </c>
      <c r="M1996">
        <f>bbdd_Social_Media_Trends[[#This Row],[Interactions]]/bbdd_Social_Media_Trends[[#This Row],[Views]]</f>
        <v>0.4108661289668869</v>
      </c>
      <c r="N1996" s="1" t="s">
        <v>16</v>
      </c>
      <c r="O1996" s="4">
        <f t="shared" si="31"/>
        <v>0</v>
      </c>
    </row>
    <row r="1997" spans="1:15">
      <c r="A1997" s="1" t="s">
        <v>2037</v>
      </c>
      <c r="B1997" s="2">
        <v>44571</v>
      </c>
      <c r="C1997" s="13" t="str">
        <f>TEXT(bbdd_Social_Media_Trends[[#This Row],[Post_Date]],"aaaa-mm")</f>
        <v>2022-01</v>
      </c>
      <c r="D1997" s="1" t="s">
        <v>27</v>
      </c>
      <c r="E1997" s="1" t="s">
        <v>49</v>
      </c>
      <c r="F1997" s="1" t="s">
        <v>20</v>
      </c>
      <c r="G1997" s="1" t="s">
        <v>37</v>
      </c>
      <c r="H1997">
        <v>489158</v>
      </c>
      <c r="I1997">
        <v>306635</v>
      </c>
      <c r="J1997">
        <v>58291</v>
      </c>
      <c r="K1997">
        <v>47525</v>
      </c>
      <c r="L1997">
        <f>bbdd_Social_Media_Trends[[#This Row],[Likes]]+bbdd_Social_Media_Trends[[#This Row],[Shares]]+bbdd_Social_Media_Trends[[#This Row],[Comments]]</f>
        <v>412451</v>
      </c>
      <c r="M1997">
        <f>bbdd_Social_Media_Trends[[#This Row],[Interactions]]/bbdd_Social_Media_Trends[[#This Row],[Views]]</f>
        <v>0.84318563736052565</v>
      </c>
      <c r="N1997" s="1" t="s">
        <v>29</v>
      </c>
      <c r="O1997" s="4">
        <f t="shared" si="31"/>
        <v>0</v>
      </c>
    </row>
    <row r="1998" spans="1:15">
      <c r="A1998" s="1" t="s">
        <v>2038</v>
      </c>
      <c r="B1998" s="2">
        <v>44879</v>
      </c>
      <c r="C1998" s="13" t="str">
        <f>TEXT(bbdd_Social_Media_Trends[[#This Row],[Post_Date]],"aaaa-mm")</f>
        <v>2022-11</v>
      </c>
      <c r="D1998" s="1" t="s">
        <v>27</v>
      </c>
      <c r="E1998" s="1" t="s">
        <v>13</v>
      </c>
      <c r="F1998" s="1" t="s">
        <v>20</v>
      </c>
      <c r="G1998" s="1" t="s">
        <v>37</v>
      </c>
      <c r="H1998">
        <v>3788789</v>
      </c>
      <c r="I1998">
        <v>320034</v>
      </c>
      <c r="J1998">
        <v>10095</v>
      </c>
      <c r="K1998">
        <v>30187</v>
      </c>
      <c r="L1998">
        <f>bbdd_Social_Media_Trends[[#This Row],[Likes]]+bbdd_Social_Media_Trends[[#This Row],[Shares]]+bbdd_Social_Media_Trends[[#This Row],[Comments]]</f>
        <v>360316</v>
      </c>
      <c r="M1998">
        <f>bbdd_Social_Media_Trends[[#This Row],[Interactions]]/bbdd_Social_Media_Trends[[#This Row],[Views]]</f>
        <v>9.5100571713019652E-2</v>
      </c>
      <c r="N1998" s="1" t="s">
        <v>29</v>
      </c>
      <c r="O1998" s="4">
        <f t="shared" si="31"/>
        <v>0</v>
      </c>
    </row>
    <row r="1999" spans="1:15" hidden="1">
      <c r="A1999" s="1" t="s">
        <v>2039</v>
      </c>
      <c r="B1999" s="2">
        <v>44662</v>
      </c>
      <c r="C1999" s="13" t="str">
        <f>TEXT(bbdd_Social_Media_Trends[[#This Row],[Post_Date]],"aaaa-mm")</f>
        <v>2022-04</v>
      </c>
      <c r="D1999" s="1" t="s">
        <v>24</v>
      </c>
      <c r="E1999" s="1" t="s">
        <v>19</v>
      </c>
      <c r="F1999" s="1" t="s">
        <v>41</v>
      </c>
      <c r="G1999" s="1" t="s">
        <v>25</v>
      </c>
      <c r="H1999">
        <v>233403</v>
      </c>
      <c r="I1999">
        <v>401209</v>
      </c>
      <c r="J1999">
        <v>43595</v>
      </c>
      <c r="K1999">
        <v>10647</v>
      </c>
      <c r="L1999">
        <f>bbdd_Social_Media_Trends[[#This Row],[Likes]]+bbdd_Social_Media_Trends[[#This Row],[Shares]]+bbdd_Social_Media_Trends[[#This Row],[Comments]]</f>
        <v>455451</v>
      </c>
      <c r="M1999">
        <f>bbdd_Social_Media_Trends[[#This Row],[Interactions]]/bbdd_Social_Media_Trends[[#This Row],[Views]]</f>
        <v>1.9513502397141425</v>
      </c>
      <c r="N1999" s="1" t="s">
        <v>16</v>
      </c>
      <c r="O1999" s="4">
        <f t="shared" si="31"/>
        <v>0</v>
      </c>
    </row>
    <row r="2000" spans="1:15" hidden="1">
      <c r="A2000" s="1" t="s">
        <v>2040</v>
      </c>
      <c r="B2000" s="2">
        <v>45179</v>
      </c>
      <c r="C2000" s="13" t="str">
        <f>TEXT(bbdd_Social_Media_Trends[[#This Row],[Post_Date]],"aaaa-mm")</f>
        <v>2023-09</v>
      </c>
      <c r="D2000" s="1" t="s">
        <v>12</v>
      </c>
      <c r="E2000" s="1" t="s">
        <v>19</v>
      </c>
      <c r="F2000" s="1" t="s">
        <v>36</v>
      </c>
      <c r="G2000" s="1" t="s">
        <v>25</v>
      </c>
      <c r="H2000">
        <v>1171917</v>
      </c>
      <c r="I2000">
        <v>288837</v>
      </c>
      <c r="J2000">
        <v>85031</v>
      </c>
      <c r="K2000">
        <v>1053</v>
      </c>
      <c r="L2000">
        <f>bbdd_Social_Media_Trends[[#This Row],[Likes]]+bbdd_Social_Media_Trends[[#This Row],[Shares]]+bbdd_Social_Media_Trends[[#This Row],[Comments]]</f>
        <v>374921</v>
      </c>
      <c r="M2000">
        <f>bbdd_Social_Media_Trends[[#This Row],[Interactions]]/bbdd_Social_Media_Trends[[#This Row],[Views]]</f>
        <v>0.31992112069370099</v>
      </c>
      <c r="N2000" s="1" t="s">
        <v>29</v>
      </c>
      <c r="O2000" s="4">
        <f t="shared" si="31"/>
        <v>0</v>
      </c>
    </row>
    <row r="2001" spans="1:15" hidden="1">
      <c r="A2001" s="1" t="s">
        <v>2041</v>
      </c>
      <c r="B2001" s="2">
        <v>44928</v>
      </c>
      <c r="C2001" s="13" t="str">
        <f>TEXT(bbdd_Social_Media_Trends[[#This Row],[Post_Date]],"aaaa-mm")</f>
        <v>2023-01</v>
      </c>
      <c r="D2001" s="1" t="s">
        <v>18</v>
      </c>
      <c r="E2001" s="1" t="s">
        <v>57</v>
      </c>
      <c r="F2001" s="1" t="s">
        <v>14</v>
      </c>
      <c r="G2001" s="1" t="s">
        <v>60</v>
      </c>
      <c r="H2001">
        <v>3921281</v>
      </c>
      <c r="I2001">
        <v>438744</v>
      </c>
      <c r="J2001">
        <v>24576</v>
      </c>
      <c r="K2001">
        <v>42634</v>
      </c>
      <c r="L2001">
        <f>bbdd_Social_Media_Trends[[#This Row],[Likes]]+bbdd_Social_Media_Trends[[#This Row],[Shares]]+bbdd_Social_Media_Trends[[#This Row],[Comments]]</f>
        <v>505954</v>
      </c>
      <c r="M2001">
        <f>bbdd_Social_Media_Trends[[#This Row],[Interactions]]/bbdd_Social_Media_Trends[[#This Row],[Views]]</f>
        <v>0.12902773353911642</v>
      </c>
      <c r="N2001" s="1" t="s">
        <v>29</v>
      </c>
      <c r="O2001" s="4">
        <f t="shared" si="31"/>
        <v>0</v>
      </c>
    </row>
    <row r="2002" spans="1:15">
      <c r="A2002" s="1" t="s">
        <v>2042</v>
      </c>
      <c r="B2002" s="2">
        <v>44884</v>
      </c>
      <c r="C2002" s="13" t="str">
        <f>TEXT(bbdd_Social_Media_Trends[[#This Row],[Post_Date]],"aaaa-mm")</f>
        <v>2022-11</v>
      </c>
      <c r="D2002" s="1" t="s">
        <v>27</v>
      </c>
      <c r="E2002" s="1" t="s">
        <v>57</v>
      </c>
      <c r="F2002" s="1" t="s">
        <v>41</v>
      </c>
      <c r="G2002" s="1" t="s">
        <v>37</v>
      </c>
      <c r="H2002">
        <v>4122674</v>
      </c>
      <c r="I2002">
        <v>52898</v>
      </c>
      <c r="J2002">
        <v>32678</v>
      </c>
      <c r="K2002">
        <v>40984</v>
      </c>
      <c r="L2002">
        <f>bbdd_Social_Media_Trends[[#This Row],[Likes]]+bbdd_Social_Media_Trends[[#This Row],[Shares]]+bbdd_Social_Media_Trends[[#This Row],[Comments]]</f>
        <v>126560</v>
      </c>
      <c r="M2002">
        <f>bbdd_Social_Media_Trends[[#This Row],[Interactions]]/bbdd_Social_Media_Trends[[#This Row],[Views]]</f>
        <v>3.069852236679398E-2</v>
      </c>
      <c r="N2002" s="1" t="s">
        <v>16</v>
      </c>
      <c r="O2002" s="4">
        <f t="shared" si="31"/>
        <v>0</v>
      </c>
    </row>
    <row r="2003" spans="1:15" hidden="1">
      <c r="A2003" s="1" t="s">
        <v>2043</v>
      </c>
      <c r="B2003" s="2">
        <v>45219</v>
      </c>
      <c r="C2003" s="13" t="str">
        <f>TEXT(bbdd_Social_Media_Trends[[#This Row],[Post_Date]],"aaaa-mm")</f>
        <v>2023-10</v>
      </c>
      <c r="D2003" s="1" t="s">
        <v>12</v>
      </c>
      <c r="E2003" s="1" t="s">
        <v>46</v>
      </c>
      <c r="F2003" s="1" t="s">
        <v>14</v>
      </c>
      <c r="G2003" s="1" t="s">
        <v>44</v>
      </c>
      <c r="H2003">
        <v>246466</v>
      </c>
      <c r="I2003">
        <v>47839</v>
      </c>
      <c r="J2003">
        <v>94745</v>
      </c>
      <c r="K2003">
        <v>23517</v>
      </c>
      <c r="L2003">
        <f>bbdd_Social_Media_Trends[[#This Row],[Likes]]+bbdd_Social_Media_Trends[[#This Row],[Shares]]+bbdd_Social_Media_Trends[[#This Row],[Comments]]</f>
        <v>166101</v>
      </c>
      <c r="M2003">
        <f>bbdd_Social_Media_Trends[[#This Row],[Interactions]]/bbdd_Social_Media_Trends[[#This Row],[Views]]</f>
        <v>0.67393068415116086</v>
      </c>
      <c r="N2003" s="1" t="s">
        <v>22</v>
      </c>
      <c r="O2003" s="4">
        <f t="shared" si="31"/>
        <v>0</v>
      </c>
    </row>
    <row r="2004" spans="1:15">
      <c r="A2004" s="1" t="s">
        <v>2044</v>
      </c>
      <c r="B2004" s="2">
        <v>44891</v>
      </c>
      <c r="C2004" s="13" t="str">
        <f>TEXT(bbdd_Social_Media_Trends[[#This Row],[Post_Date]],"aaaa-mm")</f>
        <v>2022-11</v>
      </c>
      <c r="D2004" s="1" t="s">
        <v>27</v>
      </c>
      <c r="E2004" s="1" t="s">
        <v>19</v>
      </c>
      <c r="F2004" s="1" t="s">
        <v>36</v>
      </c>
      <c r="G2004" s="1" t="s">
        <v>15</v>
      </c>
      <c r="H2004">
        <v>1523550</v>
      </c>
      <c r="I2004">
        <v>441585</v>
      </c>
      <c r="J2004">
        <v>49383</v>
      </c>
      <c r="K2004">
        <v>31154</v>
      </c>
      <c r="L2004">
        <f>bbdd_Social_Media_Trends[[#This Row],[Likes]]+bbdd_Social_Media_Trends[[#This Row],[Shares]]+bbdd_Social_Media_Trends[[#This Row],[Comments]]</f>
        <v>522122</v>
      </c>
      <c r="M2004">
        <f>bbdd_Social_Media_Trends[[#This Row],[Interactions]]/bbdd_Social_Media_Trends[[#This Row],[Views]]</f>
        <v>0.34270092875192804</v>
      </c>
      <c r="N2004" s="1" t="s">
        <v>22</v>
      </c>
      <c r="O2004" s="4">
        <f t="shared" si="31"/>
        <v>0</v>
      </c>
    </row>
    <row r="2005" spans="1:15">
      <c r="A2005" s="1" t="s">
        <v>2045</v>
      </c>
      <c r="B2005" s="2">
        <v>44751</v>
      </c>
      <c r="C2005" s="13" t="str">
        <f>TEXT(bbdd_Social_Media_Trends[[#This Row],[Post_Date]],"aaaa-mm")</f>
        <v>2022-07</v>
      </c>
      <c r="D2005" s="1" t="s">
        <v>27</v>
      </c>
      <c r="E2005" s="1" t="s">
        <v>46</v>
      </c>
      <c r="F2005" s="1" t="s">
        <v>41</v>
      </c>
      <c r="G2005" s="1" t="s">
        <v>28</v>
      </c>
      <c r="H2005">
        <v>4948739</v>
      </c>
      <c r="I2005">
        <v>162748</v>
      </c>
      <c r="J2005">
        <v>87359</v>
      </c>
      <c r="K2005">
        <v>32111</v>
      </c>
      <c r="L2005">
        <f>bbdd_Social_Media_Trends[[#This Row],[Likes]]+bbdd_Social_Media_Trends[[#This Row],[Shares]]+bbdd_Social_Media_Trends[[#This Row],[Comments]]</f>
        <v>282218</v>
      </c>
      <c r="M2005">
        <f>bbdd_Social_Media_Trends[[#This Row],[Interactions]]/bbdd_Social_Media_Trends[[#This Row],[Views]]</f>
        <v>5.7028265180281278E-2</v>
      </c>
      <c r="N2005" s="1" t="s">
        <v>29</v>
      </c>
      <c r="O2005" s="4">
        <f t="shared" si="31"/>
        <v>0</v>
      </c>
    </row>
    <row r="2006" spans="1:15" hidden="1">
      <c r="A2006" s="1" t="s">
        <v>2046</v>
      </c>
      <c r="B2006" s="2">
        <v>45195</v>
      </c>
      <c r="C2006" s="13" t="str">
        <f>TEXT(bbdd_Social_Media_Trends[[#This Row],[Post_Date]],"aaaa-mm")</f>
        <v>2023-09</v>
      </c>
      <c r="D2006" s="1" t="s">
        <v>12</v>
      </c>
      <c r="E2006" s="1" t="s">
        <v>39</v>
      </c>
      <c r="F2006" s="1" t="s">
        <v>32</v>
      </c>
      <c r="G2006" s="1" t="s">
        <v>60</v>
      </c>
      <c r="H2006">
        <v>3933118</v>
      </c>
      <c r="I2006">
        <v>419110</v>
      </c>
      <c r="J2006">
        <v>95681</v>
      </c>
      <c r="K2006">
        <v>48719</v>
      </c>
      <c r="L2006">
        <f>bbdd_Social_Media_Trends[[#This Row],[Likes]]+bbdd_Social_Media_Trends[[#This Row],[Shares]]+bbdd_Social_Media_Trends[[#This Row],[Comments]]</f>
        <v>563510</v>
      </c>
      <c r="M2006">
        <f>bbdd_Social_Media_Trends[[#This Row],[Interactions]]/bbdd_Social_Media_Trends[[#This Row],[Views]]</f>
        <v>0.14327309783230505</v>
      </c>
      <c r="N2006" s="1" t="s">
        <v>16</v>
      </c>
      <c r="O2006" s="4">
        <f t="shared" si="31"/>
        <v>0</v>
      </c>
    </row>
    <row r="2007" spans="1:15" hidden="1">
      <c r="A2007" s="1" t="s">
        <v>2047</v>
      </c>
      <c r="B2007" s="2">
        <v>44887</v>
      </c>
      <c r="C2007" s="13" t="str">
        <f>TEXT(bbdd_Social_Media_Trends[[#This Row],[Post_Date]],"aaaa-mm")</f>
        <v>2022-11</v>
      </c>
      <c r="D2007" s="1" t="s">
        <v>18</v>
      </c>
      <c r="E2007" s="1" t="s">
        <v>19</v>
      </c>
      <c r="F2007" s="1" t="s">
        <v>47</v>
      </c>
      <c r="G2007" s="1" t="s">
        <v>28</v>
      </c>
      <c r="H2007">
        <v>402877</v>
      </c>
      <c r="I2007">
        <v>176794</v>
      </c>
      <c r="J2007">
        <v>55741</v>
      </c>
      <c r="K2007">
        <v>16724</v>
      </c>
      <c r="L2007">
        <f>bbdd_Social_Media_Trends[[#This Row],[Likes]]+bbdd_Social_Media_Trends[[#This Row],[Shares]]+bbdd_Social_Media_Trends[[#This Row],[Comments]]</f>
        <v>249259</v>
      </c>
      <c r="M2007">
        <f>bbdd_Social_Media_Trends[[#This Row],[Interactions]]/bbdd_Social_Media_Trends[[#This Row],[Views]]</f>
        <v>0.61869751810105811</v>
      </c>
      <c r="N2007" s="1" t="s">
        <v>22</v>
      </c>
      <c r="O2007" s="4">
        <f t="shared" si="31"/>
        <v>0</v>
      </c>
    </row>
    <row r="2008" spans="1:15" hidden="1">
      <c r="A2008" s="1" t="s">
        <v>2048</v>
      </c>
      <c r="B2008" s="2">
        <v>44605</v>
      </c>
      <c r="C2008" s="13" t="str">
        <f>TEXT(bbdd_Social_Media_Trends[[#This Row],[Post_Date]],"aaaa-mm")</f>
        <v>2022-02</v>
      </c>
      <c r="D2008" s="1" t="s">
        <v>18</v>
      </c>
      <c r="E2008" s="1" t="s">
        <v>46</v>
      </c>
      <c r="F2008" s="1" t="s">
        <v>20</v>
      </c>
      <c r="G2008" s="1" t="s">
        <v>44</v>
      </c>
      <c r="H2008">
        <v>3428385</v>
      </c>
      <c r="I2008">
        <v>275405</v>
      </c>
      <c r="J2008">
        <v>86829</v>
      </c>
      <c r="K2008">
        <v>48383</v>
      </c>
      <c r="L2008">
        <f>bbdd_Social_Media_Trends[[#This Row],[Likes]]+bbdd_Social_Media_Trends[[#This Row],[Shares]]+bbdd_Social_Media_Trends[[#This Row],[Comments]]</f>
        <v>410617</v>
      </c>
      <c r="M2008">
        <f>bbdd_Social_Media_Trends[[#This Row],[Interactions]]/bbdd_Social_Media_Trends[[#This Row],[Views]]</f>
        <v>0.11976980414976732</v>
      </c>
      <c r="N2008" s="1" t="s">
        <v>16</v>
      </c>
      <c r="O2008" s="4">
        <f t="shared" si="31"/>
        <v>0</v>
      </c>
    </row>
    <row r="2009" spans="1:15" hidden="1">
      <c r="A2009" s="1" t="s">
        <v>2049</v>
      </c>
      <c r="B2009" s="2">
        <v>44924</v>
      </c>
      <c r="C2009" s="13" t="str">
        <f>TEXT(bbdd_Social_Media_Trends[[#This Row],[Post_Date]],"aaaa-mm")</f>
        <v>2022-12</v>
      </c>
      <c r="D2009" s="1" t="s">
        <v>18</v>
      </c>
      <c r="E2009" s="1" t="s">
        <v>52</v>
      </c>
      <c r="F2009" s="1" t="s">
        <v>47</v>
      </c>
      <c r="G2009" s="1" t="s">
        <v>60</v>
      </c>
      <c r="H2009">
        <v>4857009</v>
      </c>
      <c r="I2009">
        <v>234614</v>
      </c>
      <c r="J2009">
        <v>71215</v>
      </c>
      <c r="K2009">
        <v>2428</v>
      </c>
      <c r="L2009">
        <f>bbdd_Social_Media_Trends[[#This Row],[Likes]]+bbdd_Social_Media_Trends[[#This Row],[Shares]]+bbdd_Social_Media_Trends[[#This Row],[Comments]]</f>
        <v>308257</v>
      </c>
      <c r="M2009">
        <f>bbdd_Social_Media_Trends[[#This Row],[Interactions]]/bbdd_Social_Media_Trends[[#This Row],[Views]]</f>
        <v>6.346642553060948E-2</v>
      </c>
      <c r="N2009" s="1" t="s">
        <v>16</v>
      </c>
      <c r="O2009" s="4">
        <f t="shared" si="31"/>
        <v>0</v>
      </c>
    </row>
    <row r="2010" spans="1:15">
      <c r="A2010" s="1" t="s">
        <v>2050</v>
      </c>
      <c r="B2010" s="2">
        <v>45097</v>
      </c>
      <c r="C2010" s="13" t="str">
        <f>TEXT(bbdd_Social_Media_Trends[[#This Row],[Post_Date]],"aaaa-mm")</f>
        <v>2023-06</v>
      </c>
      <c r="D2010" s="1" t="s">
        <v>27</v>
      </c>
      <c r="E2010" s="1" t="s">
        <v>35</v>
      </c>
      <c r="F2010" s="1" t="s">
        <v>14</v>
      </c>
      <c r="G2010" s="1" t="s">
        <v>50</v>
      </c>
      <c r="H2010">
        <v>4995038</v>
      </c>
      <c r="I2010">
        <v>103192</v>
      </c>
      <c r="J2010">
        <v>31089</v>
      </c>
      <c r="K2010">
        <v>17817</v>
      </c>
      <c r="L2010">
        <f>bbdd_Social_Media_Trends[[#This Row],[Likes]]+bbdd_Social_Media_Trends[[#This Row],[Shares]]+bbdd_Social_Media_Trends[[#This Row],[Comments]]</f>
        <v>152098</v>
      </c>
      <c r="M2010">
        <f>bbdd_Social_Media_Trends[[#This Row],[Interactions]]/bbdd_Social_Media_Trends[[#This Row],[Views]]</f>
        <v>3.0449818399779942E-2</v>
      </c>
      <c r="N2010" s="1" t="s">
        <v>29</v>
      </c>
      <c r="O2010" s="4">
        <f t="shared" si="31"/>
        <v>0</v>
      </c>
    </row>
    <row r="2011" spans="1:15">
      <c r="A2011" s="1" t="s">
        <v>2051</v>
      </c>
      <c r="B2011" s="2">
        <v>44908</v>
      </c>
      <c r="C2011" s="13" t="str">
        <f>TEXT(bbdd_Social_Media_Trends[[#This Row],[Post_Date]],"aaaa-mm")</f>
        <v>2022-12</v>
      </c>
      <c r="D2011" s="1" t="s">
        <v>27</v>
      </c>
      <c r="E2011" s="1" t="s">
        <v>49</v>
      </c>
      <c r="F2011" s="1" t="s">
        <v>41</v>
      </c>
      <c r="G2011" s="1" t="s">
        <v>15</v>
      </c>
      <c r="H2011">
        <v>1308252</v>
      </c>
      <c r="I2011">
        <v>499175</v>
      </c>
      <c r="J2011">
        <v>87675</v>
      </c>
      <c r="K2011">
        <v>3016</v>
      </c>
      <c r="L2011">
        <f>bbdd_Social_Media_Trends[[#This Row],[Likes]]+bbdd_Social_Media_Trends[[#This Row],[Shares]]+bbdd_Social_Media_Trends[[#This Row],[Comments]]</f>
        <v>589866</v>
      </c>
      <c r="M2011">
        <f>bbdd_Social_Media_Trends[[#This Row],[Interactions]]/bbdd_Social_Media_Trends[[#This Row],[Views]]</f>
        <v>0.45088102292218929</v>
      </c>
      <c r="N2011" s="1" t="s">
        <v>29</v>
      </c>
      <c r="O2011" s="4">
        <f t="shared" si="31"/>
        <v>0</v>
      </c>
    </row>
    <row r="2012" spans="1:15" hidden="1">
      <c r="A2012" s="1" t="s">
        <v>2052</v>
      </c>
      <c r="B2012" s="2">
        <v>44640</v>
      </c>
      <c r="C2012" s="13" t="str">
        <f>TEXT(bbdd_Social_Media_Trends[[#This Row],[Post_Date]],"aaaa-mm")</f>
        <v>2022-03</v>
      </c>
      <c r="D2012" s="1" t="s">
        <v>24</v>
      </c>
      <c r="E2012" s="1" t="s">
        <v>31</v>
      </c>
      <c r="F2012" s="1" t="s">
        <v>41</v>
      </c>
      <c r="G2012" s="1" t="s">
        <v>44</v>
      </c>
      <c r="H2012">
        <v>1486951</v>
      </c>
      <c r="I2012">
        <v>221586</v>
      </c>
      <c r="J2012">
        <v>3514</v>
      </c>
      <c r="K2012">
        <v>43220</v>
      </c>
      <c r="L2012">
        <f>bbdd_Social_Media_Trends[[#This Row],[Likes]]+bbdd_Social_Media_Trends[[#This Row],[Shares]]+bbdd_Social_Media_Trends[[#This Row],[Comments]]</f>
        <v>268320</v>
      </c>
      <c r="M2012">
        <f>bbdd_Social_Media_Trends[[#This Row],[Interactions]]/bbdd_Social_Media_Trends[[#This Row],[Views]]</f>
        <v>0.18044979289835375</v>
      </c>
      <c r="N2012" s="1" t="s">
        <v>22</v>
      </c>
      <c r="O2012" s="4">
        <f t="shared" si="31"/>
        <v>0</v>
      </c>
    </row>
    <row r="2013" spans="1:15" hidden="1">
      <c r="A2013" s="1" t="s">
        <v>2053</v>
      </c>
      <c r="B2013" s="2">
        <v>45027</v>
      </c>
      <c r="C2013" s="13" t="str">
        <f>TEXT(bbdd_Social_Media_Trends[[#This Row],[Post_Date]],"aaaa-mm")</f>
        <v>2023-04</v>
      </c>
      <c r="D2013" s="1" t="s">
        <v>18</v>
      </c>
      <c r="E2013" s="1" t="s">
        <v>31</v>
      </c>
      <c r="F2013" s="1" t="s">
        <v>20</v>
      </c>
      <c r="G2013" s="1" t="s">
        <v>25</v>
      </c>
      <c r="H2013">
        <v>4866077</v>
      </c>
      <c r="I2013">
        <v>171830</v>
      </c>
      <c r="J2013">
        <v>79859</v>
      </c>
      <c r="K2013">
        <v>40217</v>
      </c>
      <c r="L2013">
        <f>bbdd_Social_Media_Trends[[#This Row],[Likes]]+bbdd_Social_Media_Trends[[#This Row],[Shares]]+bbdd_Social_Media_Trends[[#This Row],[Comments]]</f>
        <v>291906</v>
      </c>
      <c r="M2013">
        <f>bbdd_Social_Media_Trends[[#This Row],[Interactions]]/bbdd_Social_Media_Trends[[#This Row],[Views]]</f>
        <v>5.9987953334893797E-2</v>
      </c>
      <c r="N2013" s="1" t="s">
        <v>29</v>
      </c>
      <c r="O2013" s="4">
        <f t="shared" si="31"/>
        <v>0</v>
      </c>
    </row>
    <row r="2014" spans="1:15" hidden="1">
      <c r="A2014" s="1" t="s">
        <v>2054</v>
      </c>
      <c r="B2014" s="2">
        <v>44996</v>
      </c>
      <c r="C2014" s="13" t="str">
        <f>TEXT(bbdd_Social_Media_Trends[[#This Row],[Post_Date]],"aaaa-mm")</f>
        <v>2023-03</v>
      </c>
      <c r="D2014" s="1" t="s">
        <v>24</v>
      </c>
      <c r="E2014" s="1" t="s">
        <v>52</v>
      </c>
      <c r="F2014" s="1" t="s">
        <v>47</v>
      </c>
      <c r="G2014" s="1" t="s">
        <v>21</v>
      </c>
      <c r="H2014">
        <v>1891257</v>
      </c>
      <c r="I2014">
        <v>200446</v>
      </c>
      <c r="J2014">
        <v>78397</v>
      </c>
      <c r="K2014">
        <v>36461</v>
      </c>
      <c r="L2014">
        <f>bbdd_Social_Media_Trends[[#This Row],[Likes]]+bbdd_Social_Media_Trends[[#This Row],[Shares]]+bbdd_Social_Media_Trends[[#This Row],[Comments]]</f>
        <v>315304</v>
      </c>
      <c r="M2014">
        <f>bbdd_Social_Media_Trends[[#This Row],[Interactions]]/bbdd_Social_Media_Trends[[#This Row],[Views]]</f>
        <v>0.16671663343480025</v>
      </c>
      <c r="N2014" s="1" t="s">
        <v>16</v>
      </c>
      <c r="O2014" s="4">
        <f t="shared" si="31"/>
        <v>0</v>
      </c>
    </row>
    <row r="2015" spans="1:15" hidden="1">
      <c r="A2015" s="1" t="s">
        <v>2055</v>
      </c>
      <c r="B2015" s="2">
        <v>44570</v>
      </c>
      <c r="C2015" s="13" t="str">
        <f>TEXT(bbdd_Social_Media_Trends[[#This Row],[Post_Date]],"aaaa-mm")</f>
        <v>2022-01</v>
      </c>
      <c r="D2015" s="1" t="s">
        <v>12</v>
      </c>
      <c r="E2015" s="1" t="s">
        <v>46</v>
      </c>
      <c r="F2015" s="1" t="s">
        <v>32</v>
      </c>
      <c r="G2015" s="1" t="s">
        <v>44</v>
      </c>
      <c r="H2015">
        <v>2610727</v>
      </c>
      <c r="I2015">
        <v>357203</v>
      </c>
      <c r="J2015">
        <v>6242</v>
      </c>
      <c r="K2015">
        <v>35107</v>
      </c>
      <c r="L2015">
        <f>bbdd_Social_Media_Trends[[#This Row],[Likes]]+bbdd_Social_Media_Trends[[#This Row],[Shares]]+bbdd_Social_Media_Trends[[#This Row],[Comments]]</f>
        <v>398552</v>
      </c>
      <c r="M2015">
        <f>bbdd_Social_Media_Trends[[#This Row],[Interactions]]/bbdd_Social_Media_Trends[[#This Row],[Views]]</f>
        <v>0.15265939334139494</v>
      </c>
      <c r="N2015" s="1" t="s">
        <v>16</v>
      </c>
      <c r="O2015" s="4">
        <f t="shared" si="31"/>
        <v>0</v>
      </c>
    </row>
    <row r="2016" spans="1:15" hidden="1">
      <c r="A2016" s="1" t="s">
        <v>2056</v>
      </c>
      <c r="B2016" s="2">
        <v>45215</v>
      </c>
      <c r="C2016" s="13" t="str">
        <f>TEXT(bbdd_Social_Media_Trends[[#This Row],[Post_Date]],"aaaa-mm")</f>
        <v>2023-10</v>
      </c>
      <c r="D2016" s="1" t="s">
        <v>24</v>
      </c>
      <c r="E2016" s="1" t="s">
        <v>49</v>
      </c>
      <c r="F2016" s="1" t="s">
        <v>20</v>
      </c>
      <c r="G2016" s="1" t="s">
        <v>37</v>
      </c>
      <c r="H2016">
        <v>2301844</v>
      </c>
      <c r="I2016">
        <v>123130</v>
      </c>
      <c r="J2016">
        <v>86696</v>
      </c>
      <c r="K2016">
        <v>34714</v>
      </c>
      <c r="L2016">
        <f>bbdd_Social_Media_Trends[[#This Row],[Likes]]+bbdd_Social_Media_Trends[[#This Row],[Shares]]+bbdd_Social_Media_Trends[[#This Row],[Comments]]</f>
        <v>244540</v>
      </c>
      <c r="M2016">
        <f>bbdd_Social_Media_Trends[[#This Row],[Interactions]]/bbdd_Social_Media_Trends[[#This Row],[Views]]</f>
        <v>0.10623656511909582</v>
      </c>
      <c r="N2016" s="1" t="s">
        <v>29</v>
      </c>
      <c r="O2016" s="4">
        <f t="shared" si="31"/>
        <v>0</v>
      </c>
    </row>
    <row r="2017" spans="1:15">
      <c r="A2017" s="1" t="s">
        <v>2057</v>
      </c>
      <c r="B2017" s="2">
        <v>44614</v>
      </c>
      <c r="C2017" s="13" t="str">
        <f>TEXT(bbdd_Social_Media_Trends[[#This Row],[Post_Date]],"aaaa-mm")</f>
        <v>2022-02</v>
      </c>
      <c r="D2017" s="1" t="s">
        <v>27</v>
      </c>
      <c r="E2017" s="1" t="s">
        <v>52</v>
      </c>
      <c r="F2017" s="1" t="s">
        <v>47</v>
      </c>
      <c r="G2017" s="1" t="s">
        <v>60</v>
      </c>
      <c r="H2017">
        <v>4392368</v>
      </c>
      <c r="I2017">
        <v>301535</v>
      </c>
      <c r="J2017">
        <v>48079</v>
      </c>
      <c r="K2017">
        <v>37360</v>
      </c>
      <c r="L2017">
        <f>bbdd_Social_Media_Trends[[#This Row],[Likes]]+bbdd_Social_Media_Trends[[#This Row],[Shares]]+bbdd_Social_Media_Trends[[#This Row],[Comments]]</f>
        <v>386974</v>
      </c>
      <c r="M2017">
        <f>bbdd_Social_Media_Trends[[#This Row],[Interactions]]/bbdd_Social_Media_Trends[[#This Row],[Views]]</f>
        <v>8.8101452337326927E-2</v>
      </c>
      <c r="N2017" s="1" t="s">
        <v>22</v>
      </c>
      <c r="O2017" s="4">
        <f t="shared" si="31"/>
        <v>0</v>
      </c>
    </row>
    <row r="2018" spans="1:15" hidden="1">
      <c r="A2018" s="1" t="s">
        <v>2058</v>
      </c>
      <c r="B2018" s="2">
        <v>45290</v>
      </c>
      <c r="C2018" s="13" t="str">
        <f>TEXT(bbdd_Social_Media_Trends[[#This Row],[Post_Date]],"aaaa-mm")</f>
        <v>2023-12</v>
      </c>
      <c r="D2018" s="1" t="s">
        <v>24</v>
      </c>
      <c r="E2018" s="1" t="s">
        <v>35</v>
      </c>
      <c r="F2018" s="1" t="s">
        <v>14</v>
      </c>
      <c r="G2018" s="1" t="s">
        <v>37</v>
      </c>
      <c r="H2018">
        <v>3194300</v>
      </c>
      <c r="I2018">
        <v>364905</v>
      </c>
      <c r="J2018">
        <v>10897</v>
      </c>
      <c r="K2018">
        <v>45148</v>
      </c>
      <c r="L2018">
        <f>bbdd_Social_Media_Trends[[#This Row],[Likes]]+bbdd_Social_Media_Trends[[#This Row],[Shares]]+bbdd_Social_Media_Trends[[#This Row],[Comments]]</f>
        <v>420950</v>
      </c>
      <c r="M2018">
        <f>bbdd_Social_Media_Trends[[#This Row],[Interactions]]/bbdd_Social_Media_Trends[[#This Row],[Views]]</f>
        <v>0.1317816109945841</v>
      </c>
      <c r="N2018" s="1" t="s">
        <v>29</v>
      </c>
      <c r="O2018" s="4">
        <f t="shared" si="31"/>
        <v>0</v>
      </c>
    </row>
    <row r="2019" spans="1:15" hidden="1">
      <c r="A2019" s="1" t="s">
        <v>2059</v>
      </c>
      <c r="B2019" s="2">
        <v>45173</v>
      </c>
      <c r="C2019" s="13" t="str">
        <f>TEXT(bbdd_Social_Media_Trends[[#This Row],[Post_Date]],"aaaa-mm")</f>
        <v>2023-09</v>
      </c>
      <c r="D2019" s="1" t="s">
        <v>24</v>
      </c>
      <c r="E2019" s="1" t="s">
        <v>13</v>
      </c>
      <c r="F2019" s="1" t="s">
        <v>47</v>
      </c>
      <c r="G2019" s="1" t="s">
        <v>28</v>
      </c>
      <c r="H2019">
        <v>3147556</v>
      </c>
      <c r="I2019">
        <v>268769</v>
      </c>
      <c r="J2019">
        <v>46703</v>
      </c>
      <c r="K2019">
        <v>13429</v>
      </c>
      <c r="L2019">
        <f>bbdd_Social_Media_Trends[[#This Row],[Likes]]+bbdd_Social_Media_Trends[[#This Row],[Shares]]+bbdd_Social_Media_Trends[[#This Row],[Comments]]</f>
        <v>328901</v>
      </c>
      <c r="M2019">
        <f>bbdd_Social_Media_Trends[[#This Row],[Interactions]]/bbdd_Social_Media_Trends[[#This Row],[Views]]</f>
        <v>0.10449409001777887</v>
      </c>
      <c r="N2019" s="1" t="s">
        <v>16</v>
      </c>
      <c r="O2019" s="4">
        <f t="shared" si="31"/>
        <v>0</v>
      </c>
    </row>
    <row r="2020" spans="1:15" hidden="1">
      <c r="A2020" s="1" t="s">
        <v>2060</v>
      </c>
      <c r="B2020" s="2">
        <v>45141</v>
      </c>
      <c r="C2020" s="13" t="str">
        <f>TEXT(bbdd_Social_Media_Trends[[#This Row],[Post_Date]],"aaaa-mm")</f>
        <v>2023-08</v>
      </c>
      <c r="D2020" s="1" t="s">
        <v>24</v>
      </c>
      <c r="E2020" s="1" t="s">
        <v>31</v>
      </c>
      <c r="F2020" s="1" t="s">
        <v>47</v>
      </c>
      <c r="G2020" s="1" t="s">
        <v>25</v>
      </c>
      <c r="H2020">
        <v>3969775</v>
      </c>
      <c r="I2020">
        <v>405621</v>
      </c>
      <c r="J2020">
        <v>41978</v>
      </c>
      <c r="K2020">
        <v>26548</v>
      </c>
      <c r="L2020">
        <f>bbdd_Social_Media_Trends[[#This Row],[Likes]]+bbdd_Social_Media_Trends[[#This Row],[Shares]]+bbdd_Social_Media_Trends[[#This Row],[Comments]]</f>
        <v>474147</v>
      </c>
      <c r="M2020">
        <f>bbdd_Social_Media_Trends[[#This Row],[Interactions]]/bbdd_Social_Media_Trends[[#This Row],[Views]]</f>
        <v>0.11943926293051874</v>
      </c>
      <c r="N2020" s="1" t="s">
        <v>16</v>
      </c>
      <c r="O2020" s="4">
        <f t="shared" si="31"/>
        <v>0</v>
      </c>
    </row>
    <row r="2021" spans="1:15" hidden="1">
      <c r="A2021" s="1" t="s">
        <v>2061</v>
      </c>
      <c r="B2021" s="2">
        <v>44599</v>
      </c>
      <c r="C2021" s="13" t="str">
        <f>TEXT(bbdd_Social_Media_Trends[[#This Row],[Post_Date]],"aaaa-mm")</f>
        <v>2022-02</v>
      </c>
      <c r="D2021" s="1" t="s">
        <v>24</v>
      </c>
      <c r="E2021" s="1" t="s">
        <v>39</v>
      </c>
      <c r="F2021" s="1" t="s">
        <v>47</v>
      </c>
      <c r="G2021" s="1" t="s">
        <v>60</v>
      </c>
      <c r="H2021">
        <v>1420501</v>
      </c>
      <c r="I2021">
        <v>496804</v>
      </c>
      <c r="J2021">
        <v>23623</v>
      </c>
      <c r="K2021">
        <v>47615</v>
      </c>
      <c r="L2021">
        <f>bbdd_Social_Media_Trends[[#This Row],[Likes]]+bbdd_Social_Media_Trends[[#This Row],[Shares]]+bbdd_Social_Media_Trends[[#This Row],[Comments]]</f>
        <v>568042</v>
      </c>
      <c r="M2021">
        <f>bbdd_Social_Media_Trends[[#This Row],[Interactions]]/bbdd_Social_Media_Trends[[#This Row],[Views]]</f>
        <v>0.39988849004682153</v>
      </c>
      <c r="N2021" s="1" t="s">
        <v>16</v>
      </c>
      <c r="O2021" s="4">
        <f t="shared" si="31"/>
        <v>0</v>
      </c>
    </row>
    <row r="2022" spans="1:15" hidden="1">
      <c r="A2022" s="1" t="s">
        <v>2062</v>
      </c>
      <c r="B2022" s="2">
        <v>45083</v>
      </c>
      <c r="C2022" s="13" t="str">
        <f>TEXT(bbdd_Social_Media_Trends[[#This Row],[Post_Date]],"aaaa-mm")</f>
        <v>2023-06</v>
      </c>
      <c r="D2022" s="1" t="s">
        <v>12</v>
      </c>
      <c r="E2022" s="1" t="s">
        <v>52</v>
      </c>
      <c r="F2022" s="1" t="s">
        <v>36</v>
      </c>
      <c r="G2022" s="1" t="s">
        <v>44</v>
      </c>
      <c r="H2022">
        <v>4576354</v>
      </c>
      <c r="I2022">
        <v>417016</v>
      </c>
      <c r="J2022">
        <v>83248</v>
      </c>
      <c r="K2022">
        <v>45520</v>
      </c>
      <c r="L2022">
        <f>bbdd_Social_Media_Trends[[#This Row],[Likes]]+bbdd_Social_Media_Trends[[#This Row],[Shares]]+bbdd_Social_Media_Trends[[#This Row],[Comments]]</f>
        <v>545784</v>
      </c>
      <c r="M2022">
        <f>bbdd_Social_Media_Trends[[#This Row],[Interactions]]/bbdd_Social_Media_Trends[[#This Row],[Views]]</f>
        <v>0.11926175291509354</v>
      </c>
      <c r="N2022" s="1" t="s">
        <v>16</v>
      </c>
      <c r="O2022" s="4">
        <f t="shared" si="31"/>
        <v>0</v>
      </c>
    </row>
    <row r="2023" spans="1:15" hidden="1">
      <c r="A2023" s="1" t="s">
        <v>2063</v>
      </c>
      <c r="B2023" s="2">
        <v>44647</v>
      </c>
      <c r="C2023" s="13" t="str">
        <f>TEXT(bbdd_Social_Media_Trends[[#This Row],[Post_Date]],"aaaa-mm")</f>
        <v>2022-03</v>
      </c>
      <c r="D2023" s="1" t="s">
        <v>12</v>
      </c>
      <c r="E2023" s="1" t="s">
        <v>52</v>
      </c>
      <c r="F2023" s="1" t="s">
        <v>32</v>
      </c>
      <c r="G2023" s="1" t="s">
        <v>25</v>
      </c>
      <c r="H2023">
        <v>160874</v>
      </c>
      <c r="I2023">
        <v>377258</v>
      </c>
      <c r="J2023">
        <v>84601</v>
      </c>
      <c r="K2023">
        <v>22974</v>
      </c>
      <c r="L2023">
        <f>bbdd_Social_Media_Trends[[#This Row],[Likes]]+bbdd_Social_Media_Trends[[#This Row],[Shares]]+bbdd_Social_Media_Trends[[#This Row],[Comments]]</f>
        <v>484833</v>
      </c>
      <c r="M2023">
        <f>bbdd_Social_Media_Trends[[#This Row],[Interactions]]/bbdd_Social_Media_Trends[[#This Row],[Views]]</f>
        <v>3.0137436751743603</v>
      </c>
      <c r="N2023" s="1" t="s">
        <v>22</v>
      </c>
      <c r="O2023" s="4">
        <f t="shared" si="31"/>
        <v>0</v>
      </c>
    </row>
    <row r="2024" spans="1:15">
      <c r="A2024" s="1" t="s">
        <v>2064</v>
      </c>
      <c r="B2024" s="2">
        <v>44694</v>
      </c>
      <c r="C2024" s="13" t="str">
        <f>TEXT(bbdd_Social_Media_Trends[[#This Row],[Post_Date]],"aaaa-mm")</f>
        <v>2022-05</v>
      </c>
      <c r="D2024" s="1" t="s">
        <v>27</v>
      </c>
      <c r="E2024" s="1" t="s">
        <v>31</v>
      </c>
      <c r="F2024" s="1" t="s">
        <v>47</v>
      </c>
      <c r="G2024" s="1" t="s">
        <v>60</v>
      </c>
      <c r="H2024">
        <v>4527939</v>
      </c>
      <c r="I2024">
        <v>282607</v>
      </c>
      <c r="J2024">
        <v>15479</v>
      </c>
      <c r="K2024">
        <v>18712</v>
      </c>
      <c r="L2024">
        <f>bbdd_Social_Media_Trends[[#This Row],[Likes]]+bbdd_Social_Media_Trends[[#This Row],[Shares]]+bbdd_Social_Media_Trends[[#This Row],[Comments]]</f>
        <v>316798</v>
      </c>
      <c r="M2024">
        <f>bbdd_Social_Media_Trends[[#This Row],[Interactions]]/bbdd_Social_Media_Trends[[#This Row],[Views]]</f>
        <v>6.9965165166756882E-2</v>
      </c>
      <c r="N2024" s="1" t="s">
        <v>29</v>
      </c>
      <c r="O2024" s="4">
        <f t="shared" si="31"/>
        <v>0</v>
      </c>
    </row>
    <row r="2025" spans="1:15" hidden="1">
      <c r="A2025" s="1" t="s">
        <v>2065</v>
      </c>
      <c r="B2025" s="2">
        <v>44834</v>
      </c>
      <c r="C2025" s="13" t="str">
        <f>TEXT(bbdd_Social_Media_Trends[[#This Row],[Post_Date]],"aaaa-mm")</f>
        <v>2022-09</v>
      </c>
      <c r="D2025" s="1" t="s">
        <v>24</v>
      </c>
      <c r="E2025" s="1" t="s">
        <v>49</v>
      </c>
      <c r="F2025" s="1" t="s">
        <v>36</v>
      </c>
      <c r="G2025" s="1" t="s">
        <v>50</v>
      </c>
      <c r="H2025">
        <v>1457624</v>
      </c>
      <c r="I2025">
        <v>103808</v>
      </c>
      <c r="J2025">
        <v>88926</v>
      </c>
      <c r="K2025">
        <v>25099</v>
      </c>
      <c r="L2025">
        <f>bbdd_Social_Media_Trends[[#This Row],[Likes]]+bbdd_Social_Media_Trends[[#This Row],[Shares]]+bbdd_Social_Media_Trends[[#This Row],[Comments]]</f>
        <v>217833</v>
      </c>
      <c r="M2025">
        <f>bbdd_Social_Media_Trends[[#This Row],[Interactions]]/bbdd_Social_Media_Trends[[#This Row],[Views]]</f>
        <v>0.14944388950785661</v>
      </c>
      <c r="N2025" s="1" t="s">
        <v>22</v>
      </c>
      <c r="O2025" s="4">
        <f t="shared" si="31"/>
        <v>0</v>
      </c>
    </row>
    <row r="2026" spans="1:15" hidden="1">
      <c r="A2026" s="1" t="s">
        <v>2066</v>
      </c>
      <c r="B2026" s="2">
        <v>44792</v>
      </c>
      <c r="C2026" s="13" t="str">
        <f>TEXT(bbdd_Social_Media_Trends[[#This Row],[Post_Date]],"aaaa-mm")</f>
        <v>2022-08</v>
      </c>
      <c r="D2026" s="1" t="s">
        <v>18</v>
      </c>
      <c r="E2026" s="1" t="s">
        <v>31</v>
      </c>
      <c r="F2026" s="1" t="s">
        <v>14</v>
      </c>
      <c r="G2026" s="1" t="s">
        <v>25</v>
      </c>
      <c r="H2026">
        <v>693717</v>
      </c>
      <c r="I2026">
        <v>257532</v>
      </c>
      <c r="J2026">
        <v>54285</v>
      </c>
      <c r="K2026">
        <v>10651</v>
      </c>
      <c r="L2026">
        <f>bbdd_Social_Media_Trends[[#This Row],[Likes]]+bbdd_Social_Media_Trends[[#This Row],[Shares]]+bbdd_Social_Media_Trends[[#This Row],[Comments]]</f>
        <v>322468</v>
      </c>
      <c r="M2026">
        <f>bbdd_Social_Media_Trends[[#This Row],[Interactions]]/bbdd_Social_Media_Trends[[#This Row],[Views]]</f>
        <v>0.46484085008728343</v>
      </c>
      <c r="N2026" s="1" t="s">
        <v>22</v>
      </c>
      <c r="O2026" s="4">
        <f t="shared" si="31"/>
        <v>0</v>
      </c>
    </row>
    <row r="2027" spans="1:15" hidden="1">
      <c r="A2027" s="1" t="s">
        <v>2067</v>
      </c>
      <c r="B2027" s="2">
        <v>45028</v>
      </c>
      <c r="C2027" s="13" t="str">
        <f>TEXT(bbdd_Social_Media_Trends[[#This Row],[Post_Date]],"aaaa-mm")</f>
        <v>2023-04</v>
      </c>
      <c r="D2027" s="1" t="s">
        <v>24</v>
      </c>
      <c r="E2027" s="1" t="s">
        <v>31</v>
      </c>
      <c r="F2027" s="1" t="s">
        <v>20</v>
      </c>
      <c r="G2027" s="1" t="s">
        <v>37</v>
      </c>
      <c r="H2027">
        <v>3830754</v>
      </c>
      <c r="I2027">
        <v>327815</v>
      </c>
      <c r="J2027">
        <v>39667</v>
      </c>
      <c r="K2027">
        <v>43483</v>
      </c>
      <c r="L2027">
        <f>bbdd_Social_Media_Trends[[#This Row],[Likes]]+bbdd_Social_Media_Trends[[#This Row],[Shares]]+bbdd_Social_Media_Trends[[#This Row],[Comments]]</f>
        <v>410965</v>
      </c>
      <c r="M2027">
        <f>bbdd_Social_Media_Trends[[#This Row],[Interactions]]/bbdd_Social_Media_Trends[[#This Row],[Views]]</f>
        <v>0.10728044661703676</v>
      </c>
      <c r="N2027" s="1" t="s">
        <v>29</v>
      </c>
      <c r="O2027" s="4">
        <f t="shared" si="31"/>
        <v>0</v>
      </c>
    </row>
    <row r="2028" spans="1:15" hidden="1">
      <c r="A2028" s="1" t="s">
        <v>2068</v>
      </c>
      <c r="B2028" s="2">
        <v>45075</v>
      </c>
      <c r="C2028" s="13" t="str">
        <f>TEXT(bbdd_Social_Media_Trends[[#This Row],[Post_Date]],"aaaa-mm")</f>
        <v>2023-05</v>
      </c>
      <c r="D2028" s="1" t="s">
        <v>24</v>
      </c>
      <c r="E2028" s="1" t="s">
        <v>31</v>
      </c>
      <c r="F2028" s="1" t="s">
        <v>20</v>
      </c>
      <c r="G2028" s="1" t="s">
        <v>28</v>
      </c>
      <c r="H2028">
        <v>3303950</v>
      </c>
      <c r="I2028">
        <v>41885</v>
      </c>
      <c r="J2028">
        <v>49005</v>
      </c>
      <c r="K2028">
        <v>5588</v>
      </c>
      <c r="L2028">
        <f>bbdd_Social_Media_Trends[[#This Row],[Likes]]+bbdd_Social_Media_Trends[[#This Row],[Shares]]+bbdd_Social_Media_Trends[[#This Row],[Comments]]</f>
        <v>96478</v>
      </c>
      <c r="M2028">
        <f>bbdd_Social_Media_Trends[[#This Row],[Interactions]]/bbdd_Social_Media_Trends[[#This Row],[Views]]</f>
        <v>2.9200805096929433E-2</v>
      </c>
      <c r="N2028" s="1" t="s">
        <v>29</v>
      </c>
      <c r="O2028" s="4">
        <f t="shared" si="31"/>
        <v>0</v>
      </c>
    </row>
    <row r="2029" spans="1:15" hidden="1">
      <c r="A2029" s="1" t="s">
        <v>2069</v>
      </c>
      <c r="B2029" s="2">
        <v>44767</v>
      </c>
      <c r="C2029" s="13" t="str">
        <f>TEXT(bbdd_Social_Media_Trends[[#This Row],[Post_Date]],"aaaa-mm")</f>
        <v>2022-07</v>
      </c>
      <c r="D2029" s="1" t="s">
        <v>24</v>
      </c>
      <c r="E2029" s="1" t="s">
        <v>19</v>
      </c>
      <c r="F2029" s="1" t="s">
        <v>20</v>
      </c>
      <c r="G2029" s="1" t="s">
        <v>21</v>
      </c>
      <c r="H2029">
        <v>2231412</v>
      </c>
      <c r="I2029">
        <v>43911</v>
      </c>
      <c r="J2029">
        <v>38740</v>
      </c>
      <c r="K2029">
        <v>7543</v>
      </c>
      <c r="L2029">
        <f>bbdd_Social_Media_Trends[[#This Row],[Likes]]+bbdd_Social_Media_Trends[[#This Row],[Shares]]+bbdd_Social_Media_Trends[[#This Row],[Comments]]</f>
        <v>90194</v>
      </c>
      <c r="M2029">
        <f>bbdd_Social_Media_Trends[[#This Row],[Interactions]]/bbdd_Social_Media_Trends[[#This Row],[Views]]</f>
        <v>4.0420146526056147E-2</v>
      </c>
      <c r="N2029" s="1" t="s">
        <v>16</v>
      </c>
      <c r="O2029" s="4">
        <f t="shared" si="31"/>
        <v>0</v>
      </c>
    </row>
    <row r="2030" spans="1:15" hidden="1">
      <c r="A2030" s="1" t="s">
        <v>2070</v>
      </c>
      <c r="B2030" s="2">
        <v>44673</v>
      </c>
      <c r="C2030" s="13" t="str">
        <f>TEXT(bbdd_Social_Media_Trends[[#This Row],[Post_Date]],"aaaa-mm")</f>
        <v>2022-04</v>
      </c>
      <c r="D2030" s="1" t="s">
        <v>12</v>
      </c>
      <c r="E2030" s="1" t="s">
        <v>59</v>
      </c>
      <c r="F2030" s="1" t="s">
        <v>47</v>
      </c>
      <c r="G2030" s="1" t="s">
        <v>21</v>
      </c>
      <c r="H2030">
        <v>3298897</v>
      </c>
      <c r="I2030">
        <v>387916</v>
      </c>
      <c r="J2030">
        <v>69400</v>
      </c>
      <c r="K2030">
        <v>36957</v>
      </c>
      <c r="L2030">
        <f>bbdd_Social_Media_Trends[[#This Row],[Likes]]+bbdd_Social_Media_Trends[[#This Row],[Shares]]+bbdd_Social_Media_Trends[[#This Row],[Comments]]</f>
        <v>494273</v>
      </c>
      <c r="M2030">
        <f>bbdd_Social_Media_Trends[[#This Row],[Interactions]]/bbdd_Social_Media_Trends[[#This Row],[Views]]</f>
        <v>0.14982977643739712</v>
      </c>
      <c r="N2030" s="1" t="s">
        <v>29</v>
      </c>
      <c r="O2030" s="4">
        <f t="shared" si="31"/>
        <v>0</v>
      </c>
    </row>
    <row r="2031" spans="1:15">
      <c r="A2031" s="1" t="s">
        <v>2071</v>
      </c>
      <c r="B2031" s="2">
        <v>44900</v>
      </c>
      <c r="C2031" s="13" t="str">
        <f>TEXT(bbdd_Social_Media_Trends[[#This Row],[Post_Date]],"aaaa-mm")</f>
        <v>2022-12</v>
      </c>
      <c r="D2031" s="1" t="s">
        <v>27</v>
      </c>
      <c r="E2031" s="1" t="s">
        <v>19</v>
      </c>
      <c r="F2031" s="1" t="s">
        <v>47</v>
      </c>
      <c r="G2031" s="1" t="s">
        <v>28</v>
      </c>
      <c r="H2031">
        <v>4741710</v>
      </c>
      <c r="I2031">
        <v>493757</v>
      </c>
      <c r="J2031">
        <v>20633</v>
      </c>
      <c r="K2031">
        <v>42197</v>
      </c>
      <c r="L2031">
        <f>bbdd_Social_Media_Trends[[#This Row],[Likes]]+bbdd_Social_Media_Trends[[#This Row],[Shares]]+bbdd_Social_Media_Trends[[#This Row],[Comments]]</f>
        <v>556587</v>
      </c>
      <c r="M2031">
        <f>bbdd_Social_Media_Trends[[#This Row],[Interactions]]/bbdd_Social_Media_Trends[[#This Row],[Views]]</f>
        <v>0.11738107138563936</v>
      </c>
      <c r="N2031" s="1" t="s">
        <v>22</v>
      </c>
      <c r="O2031" s="4">
        <f t="shared" si="31"/>
        <v>0</v>
      </c>
    </row>
    <row r="2032" spans="1:15" hidden="1">
      <c r="A2032" s="1" t="s">
        <v>2072</v>
      </c>
      <c r="B2032" s="2">
        <v>44603</v>
      </c>
      <c r="C2032" s="13" t="str">
        <f>TEXT(bbdd_Social_Media_Trends[[#This Row],[Post_Date]],"aaaa-mm")</f>
        <v>2022-02</v>
      </c>
      <c r="D2032" s="1" t="s">
        <v>18</v>
      </c>
      <c r="E2032" s="1" t="s">
        <v>46</v>
      </c>
      <c r="F2032" s="1" t="s">
        <v>47</v>
      </c>
      <c r="G2032" s="1" t="s">
        <v>37</v>
      </c>
      <c r="H2032">
        <v>412999</v>
      </c>
      <c r="I2032">
        <v>290694</v>
      </c>
      <c r="J2032">
        <v>82634</v>
      </c>
      <c r="K2032">
        <v>19326</v>
      </c>
      <c r="L2032">
        <f>bbdd_Social_Media_Trends[[#This Row],[Likes]]+bbdd_Social_Media_Trends[[#This Row],[Shares]]+bbdd_Social_Media_Trends[[#This Row],[Comments]]</f>
        <v>392654</v>
      </c>
      <c r="M2032">
        <f>bbdd_Social_Media_Trends[[#This Row],[Interactions]]/bbdd_Social_Media_Trends[[#This Row],[Views]]</f>
        <v>0.95073837951181484</v>
      </c>
      <c r="N2032" s="1" t="s">
        <v>29</v>
      </c>
      <c r="O2032" s="4">
        <f t="shared" si="31"/>
        <v>0</v>
      </c>
    </row>
    <row r="2033" spans="1:15" hidden="1">
      <c r="A2033" s="1" t="s">
        <v>2073</v>
      </c>
      <c r="B2033" s="2">
        <v>44672</v>
      </c>
      <c r="C2033" s="13" t="str">
        <f>TEXT(bbdd_Social_Media_Trends[[#This Row],[Post_Date]],"aaaa-mm")</f>
        <v>2022-04</v>
      </c>
      <c r="D2033" s="1" t="s">
        <v>12</v>
      </c>
      <c r="E2033" s="1" t="s">
        <v>49</v>
      </c>
      <c r="F2033" s="1" t="s">
        <v>36</v>
      </c>
      <c r="G2033" s="1" t="s">
        <v>37</v>
      </c>
      <c r="H2033">
        <v>2626467</v>
      </c>
      <c r="I2033">
        <v>221699</v>
      </c>
      <c r="J2033">
        <v>85669</v>
      </c>
      <c r="K2033">
        <v>26740</v>
      </c>
      <c r="L2033">
        <f>bbdd_Social_Media_Trends[[#This Row],[Likes]]+bbdd_Social_Media_Trends[[#This Row],[Shares]]+bbdd_Social_Media_Trends[[#This Row],[Comments]]</f>
        <v>334108</v>
      </c>
      <c r="M2033">
        <f>bbdd_Social_Media_Trends[[#This Row],[Interactions]]/bbdd_Social_Media_Trends[[#This Row],[Views]]</f>
        <v>0.12720814691370574</v>
      </c>
      <c r="N2033" s="1" t="s">
        <v>29</v>
      </c>
      <c r="O2033" s="4">
        <f t="shared" si="31"/>
        <v>0</v>
      </c>
    </row>
    <row r="2034" spans="1:15" hidden="1">
      <c r="A2034" s="1" t="s">
        <v>2074</v>
      </c>
      <c r="B2034" s="2">
        <v>44711</v>
      </c>
      <c r="C2034" s="13" t="str">
        <f>TEXT(bbdd_Social_Media_Trends[[#This Row],[Post_Date]],"aaaa-mm")</f>
        <v>2022-05</v>
      </c>
      <c r="D2034" s="1" t="s">
        <v>18</v>
      </c>
      <c r="E2034" s="1" t="s">
        <v>35</v>
      </c>
      <c r="F2034" s="1" t="s">
        <v>36</v>
      </c>
      <c r="G2034" s="1" t="s">
        <v>28</v>
      </c>
      <c r="H2034">
        <v>1163746</v>
      </c>
      <c r="I2034">
        <v>382193</v>
      </c>
      <c r="J2034">
        <v>79589</v>
      </c>
      <c r="K2034">
        <v>38016</v>
      </c>
      <c r="L2034">
        <f>bbdd_Social_Media_Trends[[#This Row],[Likes]]+bbdd_Social_Media_Trends[[#This Row],[Shares]]+bbdd_Social_Media_Trends[[#This Row],[Comments]]</f>
        <v>499798</v>
      </c>
      <c r="M2034">
        <f>bbdd_Social_Media_Trends[[#This Row],[Interactions]]/bbdd_Social_Media_Trends[[#This Row],[Views]]</f>
        <v>0.42947344179915548</v>
      </c>
      <c r="N2034" s="1" t="s">
        <v>16</v>
      </c>
      <c r="O2034" s="4">
        <f t="shared" si="31"/>
        <v>0</v>
      </c>
    </row>
    <row r="2035" spans="1:15" hidden="1">
      <c r="A2035" s="1" t="s">
        <v>2075</v>
      </c>
      <c r="B2035" s="2">
        <v>45122</v>
      </c>
      <c r="C2035" s="13" t="str">
        <f>TEXT(bbdd_Social_Media_Trends[[#This Row],[Post_Date]],"aaaa-mm")</f>
        <v>2023-07</v>
      </c>
      <c r="D2035" s="1" t="s">
        <v>18</v>
      </c>
      <c r="E2035" s="1" t="s">
        <v>49</v>
      </c>
      <c r="F2035" s="1" t="s">
        <v>47</v>
      </c>
      <c r="G2035" s="1" t="s">
        <v>28</v>
      </c>
      <c r="H2035">
        <v>2015897</v>
      </c>
      <c r="I2035">
        <v>214072</v>
      </c>
      <c r="J2035">
        <v>93955</v>
      </c>
      <c r="K2035">
        <v>9393</v>
      </c>
      <c r="L2035">
        <f>bbdd_Social_Media_Trends[[#This Row],[Likes]]+bbdd_Social_Media_Trends[[#This Row],[Shares]]+bbdd_Social_Media_Trends[[#This Row],[Comments]]</f>
        <v>317420</v>
      </c>
      <c r="M2035">
        <f>bbdd_Social_Media_Trends[[#This Row],[Interactions]]/bbdd_Social_Media_Trends[[#This Row],[Views]]</f>
        <v>0.15745844157712424</v>
      </c>
      <c r="N2035" s="1" t="s">
        <v>16</v>
      </c>
      <c r="O2035" s="4">
        <f t="shared" si="31"/>
        <v>0</v>
      </c>
    </row>
    <row r="2036" spans="1:15">
      <c r="A2036" s="1" t="s">
        <v>2076</v>
      </c>
      <c r="B2036" s="2">
        <v>44843</v>
      </c>
      <c r="C2036" s="13" t="str">
        <f>TEXT(bbdd_Social_Media_Trends[[#This Row],[Post_Date]],"aaaa-mm")</f>
        <v>2022-10</v>
      </c>
      <c r="D2036" s="1" t="s">
        <v>27</v>
      </c>
      <c r="E2036" s="1" t="s">
        <v>46</v>
      </c>
      <c r="F2036" s="1" t="s">
        <v>41</v>
      </c>
      <c r="G2036" s="1" t="s">
        <v>15</v>
      </c>
      <c r="H2036">
        <v>4924870</v>
      </c>
      <c r="I2036">
        <v>372739</v>
      </c>
      <c r="J2036">
        <v>52629</v>
      </c>
      <c r="K2036">
        <v>10488</v>
      </c>
      <c r="L2036">
        <f>bbdd_Social_Media_Trends[[#This Row],[Likes]]+bbdd_Social_Media_Trends[[#This Row],[Shares]]+bbdd_Social_Media_Trends[[#This Row],[Comments]]</f>
        <v>435856</v>
      </c>
      <c r="M2036">
        <f>bbdd_Social_Media_Trends[[#This Row],[Interactions]]/bbdd_Social_Media_Trends[[#This Row],[Views]]</f>
        <v>8.8501016270480237E-2</v>
      </c>
      <c r="N2036" s="1" t="s">
        <v>16</v>
      </c>
      <c r="O2036" s="4">
        <f t="shared" si="31"/>
        <v>0</v>
      </c>
    </row>
    <row r="2037" spans="1:15" hidden="1">
      <c r="A2037" s="1" t="s">
        <v>2077</v>
      </c>
      <c r="B2037" s="2">
        <v>45227</v>
      </c>
      <c r="C2037" s="13" t="str">
        <f>TEXT(bbdd_Social_Media_Trends[[#This Row],[Post_Date]],"aaaa-mm")</f>
        <v>2023-10</v>
      </c>
      <c r="D2037" s="1" t="s">
        <v>12</v>
      </c>
      <c r="E2037" s="1" t="s">
        <v>19</v>
      </c>
      <c r="F2037" s="1" t="s">
        <v>32</v>
      </c>
      <c r="G2037" s="1" t="s">
        <v>37</v>
      </c>
      <c r="H2037">
        <v>2602031</v>
      </c>
      <c r="I2037">
        <v>305284</v>
      </c>
      <c r="J2037">
        <v>80764</v>
      </c>
      <c r="K2037">
        <v>26733</v>
      </c>
      <c r="L2037">
        <f>bbdd_Social_Media_Trends[[#This Row],[Likes]]+bbdd_Social_Media_Trends[[#This Row],[Shares]]+bbdd_Social_Media_Trends[[#This Row],[Comments]]</f>
        <v>412781</v>
      </c>
      <c r="M2037">
        <f>bbdd_Social_Media_Trends[[#This Row],[Interactions]]/bbdd_Social_Media_Trends[[#This Row],[Views]]</f>
        <v>0.15863800239120901</v>
      </c>
      <c r="N2037" s="1" t="s">
        <v>16</v>
      </c>
      <c r="O2037" s="4">
        <f t="shared" si="31"/>
        <v>0</v>
      </c>
    </row>
    <row r="2038" spans="1:15" hidden="1">
      <c r="A2038" s="1" t="s">
        <v>2078</v>
      </c>
      <c r="B2038" s="2">
        <v>44636</v>
      </c>
      <c r="C2038" s="13" t="str">
        <f>TEXT(bbdd_Social_Media_Trends[[#This Row],[Post_Date]],"aaaa-mm")</f>
        <v>2022-03</v>
      </c>
      <c r="D2038" s="1" t="s">
        <v>24</v>
      </c>
      <c r="E2038" s="1" t="s">
        <v>19</v>
      </c>
      <c r="F2038" s="1" t="s">
        <v>32</v>
      </c>
      <c r="G2038" s="1" t="s">
        <v>50</v>
      </c>
      <c r="H2038">
        <v>3332289</v>
      </c>
      <c r="I2038">
        <v>223968</v>
      </c>
      <c r="J2038">
        <v>61852</v>
      </c>
      <c r="K2038">
        <v>14511</v>
      </c>
      <c r="L2038">
        <f>bbdd_Social_Media_Trends[[#This Row],[Likes]]+bbdd_Social_Media_Trends[[#This Row],[Shares]]+bbdd_Social_Media_Trends[[#This Row],[Comments]]</f>
        <v>300331</v>
      </c>
      <c r="M2038">
        <f>bbdd_Social_Media_Trends[[#This Row],[Interactions]]/bbdd_Social_Media_Trends[[#This Row],[Views]]</f>
        <v>9.0127536957328724E-2</v>
      </c>
      <c r="N2038" s="1" t="s">
        <v>22</v>
      </c>
      <c r="O2038" s="4">
        <f t="shared" si="31"/>
        <v>0</v>
      </c>
    </row>
    <row r="2039" spans="1:15">
      <c r="A2039" s="1" t="s">
        <v>2079</v>
      </c>
      <c r="B2039" s="2">
        <v>44738</v>
      </c>
      <c r="C2039" s="13" t="str">
        <f>TEXT(bbdd_Social_Media_Trends[[#This Row],[Post_Date]],"aaaa-mm")</f>
        <v>2022-06</v>
      </c>
      <c r="D2039" s="1" t="s">
        <v>27</v>
      </c>
      <c r="E2039" s="1" t="s">
        <v>59</v>
      </c>
      <c r="F2039" s="1" t="s">
        <v>32</v>
      </c>
      <c r="G2039" s="1" t="s">
        <v>15</v>
      </c>
      <c r="H2039">
        <v>2714135</v>
      </c>
      <c r="I2039">
        <v>399795</v>
      </c>
      <c r="J2039">
        <v>74842</v>
      </c>
      <c r="K2039">
        <v>20833</v>
      </c>
      <c r="L2039">
        <f>bbdd_Social_Media_Trends[[#This Row],[Likes]]+bbdd_Social_Media_Trends[[#This Row],[Shares]]+bbdd_Social_Media_Trends[[#This Row],[Comments]]</f>
        <v>495470</v>
      </c>
      <c r="M2039">
        <f>bbdd_Social_Media_Trends[[#This Row],[Interactions]]/bbdd_Social_Media_Trends[[#This Row],[Views]]</f>
        <v>0.18255171537156406</v>
      </c>
      <c r="N2039" s="1" t="s">
        <v>29</v>
      </c>
      <c r="O2039" s="4">
        <f t="shared" si="31"/>
        <v>0</v>
      </c>
    </row>
    <row r="2040" spans="1:15" hidden="1">
      <c r="A2040" s="1" t="s">
        <v>2080</v>
      </c>
      <c r="B2040" s="2">
        <v>44837</v>
      </c>
      <c r="C2040" s="13" t="str">
        <f>TEXT(bbdd_Social_Media_Trends[[#This Row],[Post_Date]],"aaaa-mm")</f>
        <v>2022-10</v>
      </c>
      <c r="D2040" s="1" t="s">
        <v>18</v>
      </c>
      <c r="E2040" s="1" t="s">
        <v>46</v>
      </c>
      <c r="F2040" s="1" t="s">
        <v>32</v>
      </c>
      <c r="G2040" s="1" t="s">
        <v>25</v>
      </c>
      <c r="H2040">
        <v>2739421</v>
      </c>
      <c r="I2040">
        <v>200623</v>
      </c>
      <c r="J2040">
        <v>11202</v>
      </c>
      <c r="K2040">
        <v>32797</v>
      </c>
      <c r="L2040">
        <f>bbdd_Social_Media_Trends[[#This Row],[Likes]]+bbdd_Social_Media_Trends[[#This Row],[Shares]]+bbdd_Social_Media_Trends[[#This Row],[Comments]]</f>
        <v>244622</v>
      </c>
      <c r="M2040">
        <f>bbdd_Social_Media_Trends[[#This Row],[Interactions]]/bbdd_Social_Media_Trends[[#This Row],[Views]]</f>
        <v>8.9296971878364079E-2</v>
      </c>
      <c r="N2040" s="1" t="s">
        <v>29</v>
      </c>
      <c r="O2040" s="4">
        <f t="shared" si="31"/>
        <v>0</v>
      </c>
    </row>
    <row r="2041" spans="1:15" hidden="1">
      <c r="A2041" s="1" t="s">
        <v>2081</v>
      </c>
      <c r="B2041" s="2">
        <v>44793</v>
      </c>
      <c r="C2041" s="13" t="str">
        <f>TEXT(bbdd_Social_Media_Trends[[#This Row],[Post_Date]],"aaaa-mm")</f>
        <v>2022-08</v>
      </c>
      <c r="D2041" s="1" t="s">
        <v>12</v>
      </c>
      <c r="E2041" s="1" t="s">
        <v>39</v>
      </c>
      <c r="F2041" s="1" t="s">
        <v>41</v>
      </c>
      <c r="G2041" s="1" t="s">
        <v>21</v>
      </c>
      <c r="H2041">
        <v>633729</v>
      </c>
      <c r="I2041">
        <v>102671</v>
      </c>
      <c r="J2041">
        <v>36502</v>
      </c>
      <c r="K2041">
        <v>33365</v>
      </c>
      <c r="L2041">
        <f>bbdd_Social_Media_Trends[[#This Row],[Likes]]+bbdd_Social_Media_Trends[[#This Row],[Shares]]+bbdd_Social_Media_Trends[[#This Row],[Comments]]</f>
        <v>172538</v>
      </c>
      <c r="M2041">
        <f>bbdd_Social_Media_Trends[[#This Row],[Interactions]]/bbdd_Social_Media_Trends[[#This Row],[Views]]</f>
        <v>0.27225833124253429</v>
      </c>
      <c r="N2041" s="1" t="s">
        <v>16</v>
      </c>
      <c r="O2041" s="4">
        <f t="shared" si="31"/>
        <v>0</v>
      </c>
    </row>
    <row r="2042" spans="1:15">
      <c r="A2042" s="1" t="s">
        <v>2082</v>
      </c>
      <c r="B2042" s="2">
        <v>45164</v>
      </c>
      <c r="C2042" s="13" t="str">
        <f>TEXT(bbdd_Social_Media_Trends[[#This Row],[Post_Date]],"aaaa-mm")</f>
        <v>2023-08</v>
      </c>
      <c r="D2042" s="1" t="s">
        <v>27</v>
      </c>
      <c r="E2042" s="1" t="s">
        <v>57</v>
      </c>
      <c r="F2042" s="1" t="s">
        <v>14</v>
      </c>
      <c r="G2042" s="1" t="s">
        <v>28</v>
      </c>
      <c r="H2042">
        <v>4170429</v>
      </c>
      <c r="I2042">
        <v>240453</v>
      </c>
      <c r="J2042">
        <v>43182</v>
      </c>
      <c r="K2042">
        <v>37669</v>
      </c>
      <c r="L2042">
        <f>bbdd_Social_Media_Trends[[#This Row],[Likes]]+bbdd_Social_Media_Trends[[#This Row],[Shares]]+bbdd_Social_Media_Trends[[#This Row],[Comments]]</f>
        <v>321304</v>
      </c>
      <c r="M2042">
        <f>bbdd_Social_Media_Trends[[#This Row],[Interactions]]/bbdd_Social_Media_Trends[[#This Row],[Views]]</f>
        <v>7.704339289794887E-2</v>
      </c>
      <c r="N2042" s="1" t="s">
        <v>29</v>
      </c>
      <c r="O2042" s="4">
        <f t="shared" si="31"/>
        <v>0</v>
      </c>
    </row>
    <row r="2043" spans="1:15" hidden="1">
      <c r="A2043" s="1" t="s">
        <v>2083</v>
      </c>
      <c r="B2043" s="2">
        <v>44939</v>
      </c>
      <c r="C2043" s="13" t="str">
        <f>TEXT(bbdd_Social_Media_Trends[[#This Row],[Post_Date]],"aaaa-mm")</f>
        <v>2023-01</v>
      </c>
      <c r="D2043" s="1" t="s">
        <v>18</v>
      </c>
      <c r="E2043" s="1" t="s">
        <v>13</v>
      </c>
      <c r="F2043" s="1" t="s">
        <v>47</v>
      </c>
      <c r="G2043" s="1" t="s">
        <v>28</v>
      </c>
      <c r="H2043">
        <v>453984</v>
      </c>
      <c r="I2043">
        <v>374672</v>
      </c>
      <c r="J2043">
        <v>81490</v>
      </c>
      <c r="K2043">
        <v>46887</v>
      </c>
      <c r="L2043">
        <f>bbdd_Social_Media_Trends[[#This Row],[Likes]]+bbdd_Social_Media_Trends[[#This Row],[Shares]]+bbdd_Social_Media_Trends[[#This Row],[Comments]]</f>
        <v>503049</v>
      </c>
      <c r="M2043">
        <f>bbdd_Social_Media_Trends[[#This Row],[Interactions]]/bbdd_Social_Media_Trends[[#This Row],[Views]]</f>
        <v>1.1080764960879679</v>
      </c>
      <c r="N2043" s="1" t="s">
        <v>16</v>
      </c>
      <c r="O2043" s="4">
        <f t="shared" si="31"/>
        <v>0</v>
      </c>
    </row>
    <row r="2044" spans="1:15" hidden="1">
      <c r="A2044" s="1" t="s">
        <v>2084</v>
      </c>
      <c r="B2044" s="2">
        <v>45261</v>
      </c>
      <c r="C2044" s="13" t="str">
        <f>TEXT(bbdd_Social_Media_Trends[[#This Row],[Post_Date]],"aaaa-mm")</f>
        <v>2023-12</v>
      </c>
      <c r="D2044" s="1" t="s">
        <v>12</v>
      </c>
      <c r="E2044" s="1" t="s">
        <v>49</v>
      </c>
      <c r="F2044" s="1" t="s">
        <v>36</v>
      </c>
      <c r="G2044" s="1" t="s">
        <v>15</v>
      </c>
      <c r="H2044">
        <v>519114</v>
      </c>
      <c r="I2044">
        <v>457624</v>
      </c>
      <c r="J2044">
        <v>31292</v>
      </c>
      <c r="K2044">
        <v>27260</v>
      </c>
      <c r="L2044">
        <f>bbdd_Social_Media_Trends[[#This Row],[Likes]]+bbdd_Social_Media_Trends[[#This Row],[Shares]]+bbdd_Social_Media_Trends[[#This Row],[Comments]]</f>
        <v>516176</v>
      </c>
      <c r="M2044">
        <f>bbdd_Social_Media_Trends[[#This Row],[Interactions]]/bbdd_Social_Media_Trends[[#This Row],[Views]]</f>
        <v>0.99434035683876765</v>
      </c>
      <c r="N2044" s="1" t="s">
        <v>16</v>
      </c>
      <c r="O2044" s="4">
        <f t="shared" si="31"/>
        <v>0</v>
      </c>
    </row>
    <row r="2045" spans="1:15" hidden="1">
      <c r="A2045" s="1" t="s">
        <v>2085</v>
      </c>
      <c r="B2045" s="2">
        <v>45053</v>
      </c>
      <c r="C2045" s="13" t="str">
        <f>TEXT(bbdd_Social_Media_Trends[[#This Row],[Post_Date]],"aaaa-mm")</f>
        <v>2023-05</v>
      </c>
      <c r="D2045" s="1" t="s">
        <v>18</v>
      </c>
      <c r="E2045" s="1" t="s">
        <v>39</v>
      </c>
      <c r="F2045" s="1" t="s">
        <v>36</v>
      </c>
      <c r="G2045" s="1" t="s">
        <v>28</v>
      </c>
      <c r="H2045">
        <v>3646115</v>
      </c>
      <c r="I2045">
        <v>392151</v>
      </c>
      <c r="J2045">
        <v>88887</v>
      </c>
      <c r="K2045">
        <v>3518</v>
      </c>
      <c r="L2045">
        <f>bbdd_Social_Media_Trends[[#This Row],[Likes]]+bbdd_Social_Media_Trends[[#This Row],[Shares]]+bbdd_Social_Media_Trends[[#This Row],[Comments]]</f>
        <v>484556</v>
      </c>
      <c r="M2045">
        <f>bbdd_Social_Media_Trends[[#This Row],[Interactions]]/bbdd_Social_Media_Trends[[#This Row],[Views]]</f>
        <v>0.1328965213658922</v>
      </c>
      <c r="N2045" s="1" t="s">
        <v>16</v>
      </c>
      <c r="O2045" s="4">
        <f t="shared" si="31"/>
        <v>0</v>
      </c>
    </row>
    <row r="2046" spans="1:15" hidden="1">
      <c r="A2046" s="1" t="s">
        <v>2086</v>
      </c>
      <c r="B2046" s="2">
        <v>44890</v>
      </c>
      <c r="C2046" s="13" t="str">
        <f>TEXT(bbdd_Social_Media_Trends[[#This Row],[Post_Date]],"aaaa-mm")</f>
        <v>2022-11</v>
      </c>
      <c r="D2046" s="1" t="s">
        <v>12</v>
      </c>
      <c r="E2046" s="1" t="s">
        <v>59</v>
      </c>
      <c r="F2046" s="1" t="s">
        <v>36</v>
      </c>
      <c r="G2046" s="1" t="s">
        <v>15</v>
      </c>
      <c r="H2046">
        <v>2844830</v>
      </c>
      <c r="I2046">
        <v>42925</v>
      </c>
      <c r="J2046">
        <v>23161</v>
      </c>
      <c r="K2046">
        <v>40155</v>
      </c>
      <c r="L2046">
        <f>bbdd_Social_Media_Trends[[#This Row],[Likes]]+bbdd_Social_Media_Trends[[#This Row],[Shares]]+bbdd_Social_Media_Trends[[#This Row],[Comments]]</f>
        <v>106241</v>
      </c>
      <c r="M2046">
        <f>bbdd_Social_Media_Trends[[#This Row],[Interactions]]/bbdd_Social_Media_Trends[[#This Row],[Views]]</f>
        <v>3.7345289525208887E-2</v>
      </c>
      <c r="N2046" s="1" t="s">
        <v>29</v>
      </c>
      <c r="O2046" s="4">
        <f t="shared" si="31"/>
        <v>0</v>
      </c>
    </row>
    <row r="2047" spans="1:15" hidden="1">
      <c r="A2047" s="1" t="s">
        <v>2087</v>
      </c>
      <c r="B2047" s="2">
        <v>45062</v>
      </c>
      <c r="C2047" s="13" t="str">
        <f>TEXT(bbdd_Social_Media_Trends[[#This Row],[Post_Date]],"aaaa-mm")</f>
        <v>2023-05</v>
      </c>
      <c r="D2047" s="1" t="s">
        <v>24</v>
      </c>
      <c r="E2047" s="1" t="s">
        <v>49</v>
      </c>
      <c r="F2047" s="1" t="s">
        <v>14</v>
      </c>
      <c r="G2047" s="1" t="s">
        <v>37</v>
      </c>
      <c r="H2047">
        <v>3084134</v>
      </c>
      <c r="I2047">
        <v>38065</v>
      </c>
      <c r="J2047">
        <v>98106</v>
      </c>
      <c r="K2047">
        <v>1036</v>
      </c>
      <c r="L2047">
        <f>bbdd_Social_Media_Trends[[#This Row],[Likes]]+bbdd_Social_Media_Trends[[#This Row],[Shares]]+bbdd_Social_Media_Trends[[#This Row],[Comments]]</f>
        <v>137207</v>
      </c>
      <c r="M2047">
        <f>bbdd_Social_Media_Trends[[#This Row],[Interactions]]/bbdd_Social_Media_Trends[[#This Row],[Views]]</f>
        <v>4.4488015112183844E-2</v>
      </c>
      <c r="N2047" s="1" t="s">
        <v>16</v>
      </c>
      <c r="O2047" s="4">
        <f t="shared" si="31"/>
        <v>0</v>
      </c>
    </row>
    <row r="2048" spans="1:15" hidden="1">
      <c r="A2048" s="1" t="s">
        <v>2088</v>
      </c>
      <c r="B2048" s="2">
        <v>44882</v>
      </c>
      <c r="C2048" s="13" t="str">
        <f>TEXT(bbdd_Social_Media_Trends[[#This Row],[Post_Date]],"aaaa-mm")</f>
        <v>2022-11</v>
      </c>
      <c r="D2048" s="1" t="s">
        <v>18</v>
      </c>
      <c r="E2048" s="1" t="s">
        <v>46</v>
      </c>
      <c r="F2048" s="1" t="s">
        <v>41</v>
      </c>
      <c r="G2048" s="1" t="s">
        <v>28</v>
      </c>
      <c r="H2048">
        <v>1973499</v>
      </c>
      <c r="I2048">
        <v>230125</v>
      </c>
      <c r="J2048">
        <v>44232</v>
      </c>
      <c r="K2048">
        <v>36873</v>
      </c>
      <c r="L2048">
        <f>bbdd_Social_Media_Trends[[#This Row],[Likes]]+bbdd_Social_Media_Trends[[#This Row],[Shares]]+bbdd_Social_Media_Trends[[#This Row],[Comments]]</f>
        <v>311230</v>
      </c>
      <c r="M2048">
        <f>bbdd_Social_Media_Trends[[#This Row],[Interactions]]/bbdd_Social_Media_Trends[[#This Row],[Views]]</f>
        <v>0.15770466567249336</v>
      </c>
      <c r="N2048" s="1" t="s">
        <v>16</v>
      </c>
      <c r="O2048" s="4">
        <f t="shared" si="31"/>
        <v>0</v>
      </c>
    </row>
    <row r="2049" spans="1:15">
      <c r="A2049" s="1" t="s">
        <v>2089</v>
      </c>
      <c r="B2049" s="2">
        <v>44953</v>
      </c>
      <c r="C2049" s="13" t="str">
        <f>TEXT(bbdd_Social_Media_Trends[[#This Row],[Post_Date]],"aaaa-mm")</f>
        <v>2023-01</v>
      </c>
      <c r="D2049" s="1" t="s">
        <v>27</v>
      </c>
      <c r="E2049" s="1" t="s">
        <v>13</v>
      </c>
      <c r="F2049" s="1" t="s">
        <v>32</v>
      </c>
      <c r="G2049" s="1" t="s">
        <v>44</v>
      </c>
      <c r="H2049">
        <v>3577591</v>
      </c>
      <c r="I2049">
        <v>88612</v>
      </c>
      <c r="J2049">
        <v>19537</v>
      </c>
      <c r="K2049">
        <v>5632</v>
      </c>
      <c r="L2049">
        <f>bbdd_Social_Media_Trends[[#This Row],[Likes]]+bbdd_Social_Media_Trends[[#This Row],[Shares]]+bbdd_Social_Media_Trends[[#This Row],[Comments]]</f>
        <v>113781</v>
      </c>
      <c r="M2049">
        <f>bbdd_Social_Media_Trends[[#This Row],[Interactions]]/bbdd_Social_Media_Trends[[#This Row],[Views]]</f>
        <v>3.1803803173699845E-2</v>
      </c>
      <c r="N2049" s="1" t="s">
        <v>29</v>
      </c>
      <c r="O2049" s="4">
        <f t="shared" si="31"/>
        <v>0</v>
      </c>
    </row>
    <row r="2050" spans="1:15" hidden="1">
      <c r="A2050" s="1" t="s">
        <v>2090</v>
      </c>
      <c r="B2050" s="2">
        <v>45177</v>
      </c>
      <c r="C2050" s="13" t="str">
        <f>TEXT(bbdd_Social_Media_Trends[[#This Row],[Post_Date]],"aaaa-mm")</f>
        <v>2023-09</v>
      </c>
      <c r="D2050" s="1" t="s">
        <v>24</v>
      </c>
      <c r="E2050" s="1" t="s">
        <v>13</v>
      </c>
      <c r="F2050" s="1" t="s">
        <v>47</v>
      </c>
      <c r="G2050" s="1" t="s">
        <v>28</v>
      </c>
      <c r="H2050">
        <v>1451444</v>
      </c>
      <c r="I2050">
        <v>412467</v>
      </c>
      <c r="J2050">
        <v>4563</v>
      </c>
      <c r="K2050">
        <v>36176</v>
      </c>
      <c r="L2050">
        <f>bbdd_Social_Media_Trends[[#This Row],[Likes]]+bbdd_Social_Media_Trends[[#This Row],[Shares]]+bbdd_Social_Media_Trends[[#This Row],[Comments]]</f>
        <v>453206</v>
      </c>
      <c r="M2050">
        <f>bbdd_Social_Media_Trends[[#This Row],[Interactions]]/bbdd_Social_Media_Trends[[#This Row],[Views]]</f>
        <v>0.31224490920765802</v>
      </c>
      <c r="N2050" s="1" t="s">
        <v>29</v>
      </c>
      <c r="O2050" s="4">
        <f t="shared" ref="O2050:O2113" si="32">IF(ISERROR(VLOOKUP(A2050,A2051:A7048,1,FALSE)),0, 1)</f>
        <v>0</v>
      </c>
    </row>
    <row r="2051" spans="1:15">
      <c r="A2051" s="1" t="s">
        <v>2091</v>
      </c>
      <c r="B2051" s="2">
        <v>44645</v>
      </c>
      <c r="C2051" s="13" t="str">
        <f>TEXT(bbdd_Social_Media_Trends[[#This Row],[Post_Date]],"aaaa-mm")</f>
        <v>2022-03</v>
      </c>
      <c r="D2051" s="1" t="s">
        <v>27</v>
      </c>
      <c r="E2051" s="1" t="s">
        <v>57</v>
      </c>
      <c r="F2051" s="1" t="s">
        <v>47</v>
      </c>
      <c r="G2051" s="1" t="s">
        <v>25</v>
      </c>
      <c r="H2051">
        <v>1414029</v>
      </c>
      <c r="I2051">
        <v>242099</v>
      </c>
      <c r="J2051">
        <v>62896</v>
      </c>
      <c r="K2051">
        <v>40487</v>
      </c>
      <c r="L2051">
        <f>bbdd_Social_Media_Trends[[#This Row],[Likes]]+bbdd_Social_Media_Trends[[#This Row],[Shares]]+bbdd_Social_Media_Trends[[#This Row],[Comments]]</f>
        <v>345482</v>
      </c>
      <c r="M2051">
        <f>bbdd_Social_Media_Trends[[#This Row],[Interactions]]/bbdd_Social_Media_Trends[[#This Row],[Views]]</f>
        <v>0.24432455062802813</v>
      </c>
      <c r="N2051" s="1" t="s">
        <v>16</v>
      </c>
      <c r="O2051" s="4">
        <f t="shared" si="32"/>
        <v>0</v>
      </c>
    </row>
    <row r="2052" spans="1:15">
      <c r="A2052" s="1" t="s">
        <v>2092</v>
      </c>
      <c r="B2052" s="2">
        <v>44965</v>
      </c>
      <c r="C2052" s="13" t="str">
        <f>TEXT(bbdd_Social_Media_Trends[[#This Row],[Post_Date]],"aaaa-mm")</f>
        <v>2023-02</v>
      </c>
      <c r="D2052" s="1" t="s">
        <v>27</v>
      </c>
      <c r="E2052" s="1" t="s">
        <v>31</v>
      </c>
      <c r="F2052" s="1" t="s">
        <v>14</v>
      </c>
      <c r="G2052" s="1" t="s">
        <v>50</v>
      </c>
      <c r="H2052">
        <v>2340942</v>
      </c>
      <c r="I2052">
        <v>475216</v>
      </c>
      <c r="J2052">
        <v>13357</v>
      </c>
      <c r="K2052">
        <v>29605</v>
      </c>
      <c r="L2052">
        <f>bbdd_Social_Media_Trends[[#This Row],[Likes]]+bbdd_Social_Media_Trends[[#This Row],[Shares]]+bbdd_Social_Media_Trends[[#This Row],[Comments]]</f>
        <v>518178</v>
      </c>
      <c r="M2052">
        <f>bbdd_Social_Media_Trends[[#This Row],[Interactions]]/bbdd_Social_Media_Trends[[#This Row],[Views]]</f>
        <v>0.22135448037584871</v>
      </c>
      <c r="N2052" s="1" t="s">
        <v>16</v>
      </c>
      <c r="O2052" s="4">
        <f t="shared" si="32"/>
        <v>0</v>
      </c>
    </row>
    <row r="2053" spans="1:15" hidden="1">
      <c r="A2053" s="1" t="s">
        <v>2093</v>
      </c>
      <c r="B2053" s="2">
        <v>44718</v>
      </c>
      <c r="C2053" s="13" t="str">
        <f>TEXT(bbdd_Social_Media_Trends[[#This Row],[Post_Date]],"aaaa-mm")</f>
        <v>2022-06</v>
      </c>
      <c r="D2053" s="1" t="s">
        <v>12</v>
      </c>
      <c r="E2053" s="1" t="s">
        <v>46</v>
      </c>
      <c r="F2053" s="1" t="s">
        <v>14</v>
      </c>
      <c r="G2053" s="1" t="s">
        <v>15</v>
      </c>
      <c r="H2053">
        <v>4694412</v>
      </c>
      <c r="I2053">
        <v>189246</v>
      </c>
      <c r="J2053">
        <v>98613</v>
      </c>
      <c r="K2053">
        <v>14536</v>
      </c>
      <c r="L2053">
        <f>bbdd_Social_Media_Trends[[#This Row],[Likes]]+bbdd_Social_Media_Trends[[#This Row],[Shares]]+bbdd_Social_Media_Trends[[#This Row],[Comments]]</f>
        <v>302395</v>
      </c>
      <c r="M2053">
        <f>bbdd_Social_Media_Trends[[#This Row],[Interactions]]/bbdd_Social_Media_Trends[[#This Row],[Views]]</f>
        <v>6.44159481528251E-2</v>
      </c>
      <c r="N2053" s="1" t="s">
        <v>29</v>
      </c>
      <c r="O2053" s="4">
        <f t="shared" si="32"/>
        <v>0</v>
      </c>
    </row>
    <row r="2054" spans="1:15" hidden="1">
      <c r="A2054" s="1" t="s">
        <v>2094</v>
      </c>
      <c r="B2054" s="2">
        <v>44614</v>
      </c>
      <c r="C2054" s="13" t="str">
        <f>TEXT(bbdd_Social_Media_Trends[[#This Row],[Post_Date]],"aaaa-mm")</f>
        <v>2022-02</v>
      </c>
      <c r="D2054" s="1" t="s">
        <v>18</v>
      </c>
      <c r="E2054" s="1" t="s">
        <v>57</v>
      </c>
      <c r="F2054" s="1" t="s">
        <v>20</v>
      </c>
      <c r="G2054" s="1" t="s">
        <v>25</v>
      </c>
      <c r="H2054">
        <v>1044357</v>
      </c>
      <c r="I2054">
        <v>263951</v>
      </c>
      <c r="J2054">
        <v>69315</v>
      </c>
      <c r="K2054">
        <v>12306</v>
      </c>
      <c r="L2054">
        <f>bbdd_Social_Media_Trends[[#This Row],[Likes]]+bbdd_Social_Media_Trends[[#This Row],[Shares]]+bbdd_Social_Media_Trends[[#This Row],[Comments]]</f>
        <v>345572</v>
      </c>
      <c r="M2054">
        <f>bbdd_Social_Media_Trends[[#This Row],[Interactions]]/bbdd_Social_Media_Trends[[#This Row],[Views]]</f>
        <v>0.33089451212564286</v>
      </c>
      <c r="N2054" s="1" t="s">
        <v>22</v>
      </c>
      <c r="O2054" s="4">
        <f t="shared" si="32"/>
        <v>0</v>
      </c>
    </row>
    <row r="2055" spans="1:15" hidden="1">
      <c r="A2055" s="1" t="s">
        <v>2095</v>
      </c>
      <c r="B2055" s="2">
        <v>44805</v>
      </c>
      <c r="C2055" s="13" t="str">
        <f>TEXT(bbdd_Social_Media_Trends[[#This Row],[Post_Date]],"aaaa-mm")</f>
        <v>2022-09</v>
      </c>
      <c r="D2055" s="1" t="s">
        <v>18</v>
      </c>
      <c r="E2055" s="1" t="s">
        <v>13</v>
      </c>
      <c r="F2055" s="1" t="s">
        <v>47</v>
      </c>
      <c r="G2055" s="1" t="s">
        <v>21</v>
      </c>
      <c r="H2055">
        <v>2889449</v>
      </c>
      <c r="I2055">
        <v>114404</v>
      </c>
      <c r="J2055">
        <v>51912</v>
      </c>
      <c r="K2055">
        <v>46965</v>
      </c>
      <c r="L2055">
        <f>bbdd_Social_Media_Trends[[#This Row],[Likes]]+bbdd_Social_Media_Trends[[#This Row],[Shares]]+bbdd_Social_Media_Trends[[#This Row],[Comments]]</f>
        <v>213281</v>
      </c>
      <c r="M2055">
        <f>bbdd_Social_Media_Trends[[#This Row],[Interactions]]/bbdd_Social_Media_Trends[[#This Row],[Views]]</f>
        <v>7.3813727115446578E-2</v>
      </c>
      <c r="N2055" s="1" t="s">
        <v>22</v>
      </c>
      <c r="O2055" s="4">
        <f t="shared" si="32"/>
        <v>0</v>
      </c>
    </row>
    <row r="2056" spans="1:15" hidden="1">
      <c r="A2056" s="1" t="s">
        <v>2096</v>
      </c>
      <c r="B2056" s="2">
        <v>44765</v>
      </c>
      <c r="C2056" s="13" t="str">
        <f>TEXT(bbdd_Social_Media_Trends[[#This Row],[Post_Date]],"aaaa-mm")</f>
        <v>2022-07</v>
      </c>
      <c r="D2056" s="1" t="s">
        <v>18</v>
      </c>
      <c r="E2056" s="1" t="s">
        <v>59</v>
      </c>
      <c r="F2056" s="1" t="s">
        <v>47</v>
      </c>
      <c r="G2056" s="1" t="s">
        <v>37</v>
      </c>
      <c r="H2056">
        <v>2524434</v>
      </c>
      <c r="I2056">
        <v>362737</v>
      </c>
      <c r="J2056">
        <v>16212</v>
      </c>
      <c r="K2056">
        <v>26880</v>
      </c>
      <c r="L2056">
        <f>bbdd_Social_Media_Trends[[#This Row],[Likes]]+bbdd_Social_Media_Trends[[#This Row],[Shares]]+bbdd_Social_Media_Trends[[#This Row],[Comments]]</f>
        <v>405829</v>
      </c>
      <c r="M2056">
        <f>bbdd_Social_Media_Trends[[#This Row],[Interactions]]/bbdd_Social_Media_Trends[[#This Row],[Views]]</f>
        <v>0.16076039223049601</v>
      </c>
      <c r="N2056" s="1" t="s">
        <v>22</v>
      </c>
      <c r="O2056" s="4">
        <f t="shared" si="32"/>
        <v>0</v>
      </c>
    </row>
    <row r="2057" spans="1:15" hidden="1">
      <c r="A2057" s="1" t="s">
        <v>2097</v>
      </c>
      <c r="B2057" s="2">
        <v>44955</v>
      </c>
      <c r="C2057" s="13" t="str">
        <f>TEXT(bbdd_Social_Media_Trends[[#This Row],[Post_Date]],"aaaa-mm")</f>
        <v>2023-01</v>
      </c>
      <c r="D2057" s="1" t="s">
        <v>18</v>
      </c>
      <c r="E2057" s="1" t="s">
        <v>35</v>
      </c>
      <c r="F2057" s="1" t="s">
        <v>32</v>
      </c>
      <c r="G2057" s="1" t="s">
        <v>44</v>
      </c>
      <c r="H2057">
        <v>2347498</v>
      </c>
      <c r="I2057">
        <v>130260</v>
      </c>
      <c r="J2057">
        <v>17988</v>
      </c>
      <c r="K2057">
        <v>37680</v>
      </c>
      <c r="L2057">
        <f>bbdd_Social_Media_Trends[[#This Row],[Likes]]+bbdd_Social_Media_Trends[[#This Row],[Shares]]+bbdd_Social_Media_Trends[[#This Row],[Comments]]</f>
        <v>185928</v>
      </c>
      <c r="M2057">
        <f>bbdd_Social_Media_Trends[[#This Row],[Interactions]]/bbdd_Social_Media_Trends[[#This Row],[Views]]</f>
        <v>7.920262338881652E-2</v>
      </c>
      <c r="N2057" s="1" t="s">
        <v>29</v>
      </c>
      <c r="O2057" s="4">
        <f t="shared" si="32"/>
        <v>0</v>
      </c>
    </row>
    <row r="2058" spans="1:15" hidden="1">
      <c r="A2058" s="1" t="s">
        <v>2098</v>
      </c>
      <c r="B2058" s="2">
        <v>44805</v>
      </c>
      <c r="C2058" s="13" t="str">
        <f>TEXT(bbdd_Social_Media_Trends[[#This Row],[Post_Date]],"aaaa-mm")</f>
        <v>2022-09</v>
      </c>
      <c r="D2058" s="1" t="s">
        <v>12</v>
      </c>
      <c r="E2058" s="1" t="s">
        <v>52</v>
      </c>
      <c r="F2058" s="1" t="s">
        <v>20</v>
      </c>
      <c r="G2058" s="1" t="s">
        <v>25</v>
      </c>
      <c r="H2058">
        <v>4254543</v>
      </c>
      <c r="I2058">
        <v>360399</v>
      </c>
      <c r="J2058">
        <v>3532</v>
      </c>
      <c r="K2058">
        <v>4647</v>
      </c>
      <c r="L2058">
        <f>bbdd_Social_Media_Trends[[#This Row],[Likes]]+bbdd_Social_Media_Trends[[#This Row],[Shares]]+bbdd_Social_Media_Trends[[#This Row],[Comments]]</f>
        <v>368578</v>
      </c>
      <c r="M2058">
        <f>bbdd_Social_Media_Trends[[#This Row],[Interactions]]/bbdd_Social_Media_Trends[[#This Row],[Views]]</f>
        <v>8.663163117636842E-2</v>
      </c>
      <c r="N2058" s="1" t="s">
        <v>22</v>
      </c>
      <c r="O2058" s="4">
        <f t="shared" si="32"/>
        <v>0</v>
      </c>
    </row>
    <row r="2059" spans="1:15" hidden="1">
      <c r="A2059" s="1" t="s">
        <v>2099</v>
      </c>
      <c r="B2059" s="2">
        <v>44770</v>
      </c>
      <c r="C2059" s="13" t="str">
        <f>TEXT(bbdd_Social_Media_Trends[[#This Row],[Post_Date]],"aaaa-mm")</f>
        <v>2022-07</v>
      </c>
      <c r="D2059" s="1" t="s">
        <v>24</v>
      </c>
      <c r="E2059" s="1" t="s">
        <v>35</v>
      </c>
      <c r="F2059" s="1" t="s">
        <v>36</v>
      </c>
      <c r="G2059" s="1" t="s">
        <v>50</v>
      </c>
      <c r="H2059">
        <v>1376200</v>
      </c>
      <c r="I2059">
        <v>440777</v>
      </c>
      <c r="J2059">
        <v>20099</v>
      </c>
      <c r="K2059">
        <v>875</v>
      </c>
      <c r="L2059">
        <f>bbdd_Social_Media_Trends[[#This Row],[Likes]]+bbdd_Social_Media_Trends[[#This Row],[Shares]]+bbdd_Social_Media_Trends[[#This Row],[Comments]]</f>
        <v>461751</v>
      </c>
      <c r="M2059">
        <f>bbdd_Social_Media_Trends[[#This Row],[Interactions]]/bbdd_Social_Media_Trends[[#This Row],[Views]]</f>
        <v>0.33552608632466213</v>
      </c>
      <c r="N2059" s="1" t="s">
        <v>16</v>
      </c>
      <c r="O2059" s="4">
        <f t="shared" si="32"/>
        <v>0</v>
      </c>
    </row>
    <row r="2060" spans="1:15" hidden="1">
      <c r="A2060" s="1" t="s">
        <v>2100</v>
      </c>
      <c r="B2060" s="2">
        <v>44862</v>
      </c>
      <c r="C2060" s="13" t="str">
        <f>TEXT(bbdd_Social_Media_Trends[[#This Row],[Post_Date]],"aaaa-mm")</f>
        <v>2022-10</v>
      </c>
      <c r="D2060" s="1" t="s">
        <v>24</v>
      </c>
      <c r="E2060" s="1" t="s">
        <v>49</v>
      </c>
      <c r="F2060" s="1" t="s">
        <v>41</v>
      </c>
      <c r="G2060" s="1" t="s">
        <v>50</v>
      </c>
      <c r="H2060">
        <v>2986450</v>
      </c>
      <c r="I2060">
        <v>287776</v>
      </c>
      <c r="J2060">
        <v>17350</v>
      </c>
      <c r="K2060">
        <v>35190</v>
      </c>
      <c r="L2060">
        <f>bbdd_Social_Media_Trends[[#This Row],[Likes]]+bbdd_Social_Media_Trends[[#This Row],[Shares]]+bbdd_Social_Media_Trends[[#This Row],[Comments]]</f>
        <v>340316</v>
      </c>
      <c r="M2060">
        <f>bbdd_Social_Media_Trends[[#This Row],[Interactions]]/bbdd_Social_Media_Trends[[#This Row],[Views]]</f>
        <v>0.11395335599122704</v>
      </c>
      <c r="N2060" s="1" t="s">
        <v>29</v>
      </c>
      <c r="O2060" s="4">
        <f t="shared" si="32"/>
        <v>0</v>
      </c>
    </row>
    <row r="2061" spans="1:15">
      <c r="A2061" s="1" t="s">
        <v>2101</v>
      </c>
      <c r="B2061" s="2">
        <v>44723</v>
      </c>
      <c r="C2061" s="13" t="str">
        <f>TEXT(bbdd_Social_Media_Trends[[#This Row],[Post_Date]],"aaaa-mm")</f>
        <v>2022-06</v>
      </c>
      <c r="D2061" s="1" t="s">
        <v>27</v>
      </c>
      <c r="E2061" s="1" t="s">
        <v>19</v>
      </c>
      <c r="F2061" s="1" t="s">
        <v>47</v>
      </c>
      <c r="G2061" s="1" t="s">
        <v>25</v>
      </c>
      <c r="H2061">
        <v>4010899</v>
      </c>
      <c r="I2061">
        <v>237962</v>
      </c>
      <c r="J2061">
        <v>78747</v>
      </c>
      <c r="K2061">
        <v>30545</v>
      </c>
      <c r="L2061">
        <f>bbdd_Social_Media_Trends[[#This Row],[Likes]]+bbdd_Social_Media_Trends[[#This Row],[Shares]]+bbdd_Social_Media_Trends[[#This Row],[Comments]]</f>
        <v>347254</v>
      </c>
      <c r="M2061">
        <f>bbdd_Social_Media_Trends[[#This Row],[Interactions]]/bbdd_Social_Media_Trends[[#This Row],[Views]]</f>
        <v>8.6577597690692287E-2</v>
      </c>
      <c r="N2061" s="1" t="s">
        <v>16</v>
      </c>
      <c r="O2061" s="4">
        <f t="shared" si="32"/>
        <v>0</v>
      </c>
    </row>
    <row r="2062" spans="1:15" hidden="1">
      <c r="A2062" s="1" t="s">
        <v>2102</v>
      </c>
      <c r="B2062" s="2">
        <v>44950</v>
      </c>
      <c r="C2062" s="13" t="str">
        <f>TEXT(bbdd_Social_Media_Trends[[#This Row],[Post_Date]],"aaaa-mm")</f>
        <v>2023-01</v>
      </c>
      <c r="D2062" s="1" t="s">
        <v>24</v>
      </c>
      <c r="E2062" s="1" t="s">
        <v>39</v>
      </c>
      <c r="F2062" s="1" t="s">
        <v>41</v>
      </c>
      <c r="G2062" s="1" t="s">
        <v>50</v>
      </c>
      <c r="H2062">
        <v>3707314</v>
      </c>
      <c r="I2062">
        <v>424026</v>
      </c>
      <c r="J2062">
        <v>93907</v>
      </c>
      <c r="K2062">
        <v>46065</v>
      </c>
      <c r="L2062">
        <f>bbdd_Social_Media_Trends[[#This Row],[Likes]]+bbdd_Social_Media_Trends[[#This Row],[Shares]]+bbdd_Social_Media_Trends[[#This Row],[Comments]]</f>
        <v>563998</v>
      </c>
      <c r="M2062">
        <f>bbdd_Social_Media_Trends[[#This Row],[Interactions]]/bbdd_Social_Media_Trends[[#This Row],[Views]]</f>
        <v>0.15213116558241357</v>
      </c>
      <c r="N2062" s="1" t="s">
        <v>22</v>
      </c>
      <c r="O2062" s="4">
        <f t="shared" si="32"/>
        <v>0</v>
      </c>
    </row>
    <row r="2063" spans="1:15" hidden="1">
      <c r="A2063" s="1" t="s">
        <v>2103</v>
      </c>
      <c r="B2063" s="2">
        <v>45260</v>
      </c>
      <c r="C2063" s="13" t="str">
        <f>TEXT(bbdd_Social_Media_Trends[[#This Row],[Post_Date]],"aaaa-mm")</f>
        <v>2023-11</v>
      </c>
      <c r="D2063" s="1" t="s">
        <v>24</v>
      </c>
      <c r="E2063" s="1" t="s">
        <v>13</v>
      </c>
      <c r="F2063" s="1" t="s">
        <v>20</v>
      </c>
      <c r="G2063" s="1" t="s">
        <v>50</v>
      </c>
      <c r="H2063">
        <v>372995</v>
      </c>
      <c r="I2063">
        <v>141809</v>
      </c>
      <c r="J2063">
        <v>46091</v>
      </c>
      <c r="K2063">
        <v>13991</v>
      </c>
      <c r="L2063">
        <f>bbdd_Social_Media_Trends[[#This Row],[Likes]]+bbdd_Social_Media_Trends[[#This Row],[Shares]]+bbdd_Social_Media_Trends[[#This Row],[Comments]]</f>
        <v>201891</v>
      </c>
      <c r="M2063">
        <f>bbdd_Social_Media_Trends[[#This Row],[Interactions]]/bbdd_Social_Media_Trends[[#This Row],[Views]]</f>
        <v>0.54126999021434608</v>
      </c>
      <c r="N2063" s="1" t="s">
        <v>16</v>
      </c>
      <c r="O2063" s="4">
        <f t="shared" si="32"/>
        <v>0</v>
      </c>
    </row>
    <row r="2064" spans="1:15" hidden="1">
      <c r="A2064" s="1" t="s">
        <v>2104</v>
      </c>
      <c r="B2064" s="2">
        <v>45079</v>
      </c>
      <c r="C2064" s="13" t="str">
        <f>TEXT(bbdd_Social_Media_Trends[[#This Row],[Post_Date]],"aaaa-mm")</f>
        <v>2023-06</v>
      </c>
      <c r="D2064" s="1" t="s">
        <v>12</v>
      </c>
      <c r="E2064" s="1" t="s">
        <v>35</v>
      </c>
      <c r="F2064" s="1" t="s">
        <v>14</v>
      </c>
      <c r="G2064" s="1" t="s">
        <v>60</v>
      </c>
      <c r="H2064">
        <v>2395144</v>
      </c>
      <c r="I2064">
        <v>9089</v>
      </c>
      <c r="J2064">
        <v>25973</v>
      </c>
      <c r="K2064">
        <v>2929</v>
      </c>
      <c r="L2064">
        <f>bbdd_Social_Media_Trends[[#This Row],[Likes]]+bbdd_Social_Media_Trends[[#This Row],[Shares]]+bbdd_Social_Media_Trends[[#This Row],[Comments]]</f>
        <v>37991</v>
      </c>
      <c r="M2064">
        <f>bbdd_Social_Media_Trends[[#This Row],[Interactions]]/bbdd_Social_Media_Trends[[#This Row],[Views]]</f>
        <v>1.5861676792710583E-2</v>
      </c>
      <c r="N2064" s="1" t="s">
        <v>16</v>
      </c>
      <c r="O2064" s="4">
        <f t="shared" si="32"/>
        <v>0</v>
      </c>
    </row>
    <row r="2065" spans="1:15">
      <c r="A2065" s="1" t="s">
        <v>2105</v>
      </c>
      <c r="B2065" s="2">
        <v>44641</v>
      </c>
      <c r="C2065" s="13" t="str">
        <f>TEXT(bbdd_Social_Media_Trends[[#This Row],[Post_Date]],"aaaa-mm")</f>
        <v>2022-03</v>
      </c>
      <c r="D2065" s="1" t="s">
        <v>27</v>
      </c>
      <c r="E2065" s="1" t="s">
        <v>49</v>
      </c>
      <c r="F2065" s="1" t="s">
        <v>14</v>
      </c>
      <c r="G2065" s="1" t="s">
        <v>60</v>
      </c>
      <c r="H2065">
        <v>4223193</v>
      </c>
      <c r="I2065">
        <v>176020</v>
      </c>
      <c r="J2065">
        <v>88836</v>
      </c>
      <c r="K2065">
        <v>18233</v>
      </c>
      <c r="L2065">
        <f>bbdd_Social_Media_Trends[[#This Row],[Likes]]+bbdd_Social_Media_Trends[[#This Row],[Shares]]+bbdd_Social_Media_Trends[[#This Row],[Comments]]</f>
        <v>283089</v>
      </c>
      <c r="M2065">
        <f>bbdd_Social_Media_Trends[[#This Row],[Interactions]]/bbdd_Social_Media_Trends[[#This Row],[Views]]</f>
        <v>6.7031982672825993E-2</v>
      </c>
      <c r="N2065" s="1" t="s">
        <v>16</v>
      </c>
      <c r="O2065" s="4">
        <f t="shared" si="32"/>
        <v>0</v>
      </c>
    </row>
    <row r="2066" spans="1:15">
      <c r="A2066" s="1" t="s">
        <v>2106</v>
      </c>
      <c r="B2066" s="2">
        <v>45115</v>
      </c>
      <c r="C2066" s="13" t="str">
        <f>TEXT(bbdd_Social_Media_Trends[[#This Row],[Post_Date]],"aaaa-mm")</f>
        <v>2023-07</v>
      </c>
      <c r="D2066" s="1" t="s">
        <v>27</v>
      </c>
      <c r="E2066" s="1" t="s">
        <v>19</v>
      </c>
      <c r="F2066" s="1" t="s">
        <v>41</v>
      </c>
      <c r="G2066" s="1" t="s">
        <v>60</v>
      </c>
      <c r="H2066">
        <v>2990937</v>
      </c>
      <c r="I2066">
        <v>437335</v>
      </c>
      <c r="J2066">
        <v>28808</v>
      </c>
      <c r="K2066">
        <v>37570</v>
      </c>
      <c r="L2066">
        <f>bbdd_Social_Media_Trends[[#This Row],[Likes]]+bbdd_Social_Media_Trends[[#This Row],[Shares]]+bbdd_Social_Media_Trends[[#This Row],[Comments]]</f>
        <v>503713</v>
      </c>
      <c r="M2066">
        <f>bbdd_Social_Media_Trends[[#This Row],[Interactions]]/bbdd_Social_Media_Trends[[#This Row],[Views]]</f>
        <v>0.16841310933663933</v>
      </c>
      <c r="N2066" s="1" t="s">
        <v>29</v>
      </c>
      <c r="O2066" s="4">
        <f t="shared" si="32"/>
        <v>0</v>
      </c>
    </row>
    <row r="2067" spans="1:15" hidden="1">
      <c r="A2067" s="1" t="s">
        <v>2107</v>
      </c>
      <c r="B2067" s="2">
        <v>45132</v>
      </c>
      <c r="C2067" s="13" t="str">
        <f>TEXT(bbdd_Social_Media_Trends[[#This Row],[Post_Date]],"aaaa-mm")</f>
        <v>2023-07</v>
      </c>
      <c r="D2067" s="1" t="s">
        <v>12</v>
      </c>
      <c r="E2067" s="1" t="s">
        <v>49</v>
      </c>
      <c r="F2067" s="1" t="s">
        <v>20</v>
      </c>
      <c r="G2067" s="1" t="s">
        <v>28</v>
      </c>
      <c r="H2067">
        <v>2188445</v>
      </c>
      <c r="I2067">
        <v>414224</v>
      </c>
      <c r="J2067">
        <v>59543</v>
      </c>
      <c r="K2067">
        <v>33103</v>
      </c>
      <c r="L2067">
        <f>bbdd_Social_Media_Trends[[#This Row],[Likes]]+bbdd_Social_Media_Trends[[#This Row],[Shares]]+bbdd_Social_Media_Trends[[#This Row],[Comments]]</f>
        <v>506870</v>
      </c>
      <c r="M2067">
        <f>bbdd_Social_Media_Trends[[#This Row],[Interactions]]/bbdd_Social_Media_Trends[[#This Row],[Views]]</f>
        <v>0.23161194364034737</v>
      </c>
      <c r="N2067" s="1" t="s">
        <v>29</v>
      </c>
      <c r="O2067" s="4">
        <f t="shared" si="32"/>
        <v>0</v>
      </c>
    </row>
    <row r="2068" spans="1:15" hidden="1">
      <c r="A2068" s="1" t="s">
        <v>2108</v>
      </c>
      <c r="B2068" s="2">
        <v>45112</v>
      </c>
      <c r="C2068" s="13" t="str">
        <f>TEXT(bbdd_Social_Media_Trends[[#This Row],[Post_Date]],"aaaa-mm")</f>
        <v>2023-07</v>
      </c>
      <c r="D2068" s="1" t="s">
        <v>24</v>
      </c>
      <c r="E2068" s="1" t="s">
        <v>57</v>
      </c>
      <c r="F2068" s="1" t="s">
        <v>47</v>
      </c>
      <c r="G2068" s="1" t="s">
        <v>28</v>
      </c>
      <c r="H2068">
        <v>2488603</v>
      </c>
      <c r="I2068">
        <v>78159</v>
      </c>
      <c r="J2068">
        <v>50447</v>
      </c>
      <c r="K2068">
        <v>42943</v>
      </c>
      <c r="L2068">
        <f>bbdd_Social_Media_Trends[[#This Row],[Likes]]+bbdd_Social_Media_Trends[[#This Row],[Shares]]+bbdd_Social_Media_Trends[[#This Row],[Comments]]</f>
        <v>171549</v>
      </c>
      <c r="M2068">
        <f>bbdd_Social_Media_Trends[[#This Row],[Interactions]]/bbdd_Social_Media_Trends[[#This Row],[Views]]</f>
        <v>6.8933855661188231E-2</v>
      </c>
      <c r="N2068" s="1" t="s">
        <v>22</v>
      </c>
      <c r="O2068" s="4">
        <f t="shared" si="32"/>
        <v>0</v>
      </c>
    </row>
    <row r="2069" spans="1:15" hidden="1">
      <c r="A2069" s="1" t="s">
        <v>2109</v>
      </c>
      <c r="B2069" s="2">
        <v>44933</v>
      </c>
      <c r="C2069" s="13" t="str">
        <f>TEXT(bbdd_Social_Media_Trends[[#This Row],[Post_Date]],"aaaa-mm")</f>
        <v>2023-01</v>
      </c>
      <c r="D2069" s="1" t="s">
        <v>24</v>
      </c>
      <c r="E2069" s="1" t="s">
        <v>19</v>
      </c>
      <c r="F2069" s="1" t="s">
        <v>41</v>
      </c>
      <c r="G2069" s="1" t="s">
        <v>37</v>
      </c>
      <c r="H2069">
        <v>1154826</v>
      </c>
      <c r="I2069">
        <v>136734</v>
      </c>
      <c r="J2069">
        <v>83646</v>
      </c>
      <c r="K2069">
        <v>39191</v>
      </c>
      <c r="L2069">
        <f>bbdd_Social_Media_Trends[[#This Row],[Likes]]+bbdd_Social_Media_Trends[[#This Row],[Shares]]+bbdd_Social_Media_Trends[[#This Row],[Comments]]</f>
        <v>259571</v>
      </c>
      <c r="M2069">
        <f>bbdd_Social_Media_Trends[[#This Row],[Interactions]]/bbdd_Social_Media_Trends[[#This Row],[Views]]</f>
        <v>0.22477065809048288</v>
      </c>
      <c r="N2069" s="1" t="s">
        <v>29</v>
      </c>
      <c r="O2069" s="4">
        <f t="shared" si="32"/>
        <v>0</v>
      </c>
    </row>
    <row r="2070" spans="1:15" hidden="1">
      <c r="A2070" s="1" t="s">
        <v>2110</v>
      </c>
      <c r="B2070" s="2">
        <v>45031</v>
      </c>
      <c r="C2070" s="13" t="str">
        <f>TEXT(bbdd_Social_Media_Trends[[#This Row],[Post_Date]],"aaaa-mm")</f>
        <v>2023-04</v>
      </c>
      <c r="D2070" s="1" t="s">
        <v>12</v>
      </c>
      <c r="E2070" s="1" t="s">
        <v>49</v>
      </c>
      <c r="F2070" s="1" t="s">
        <v>14</v>
      </c>
      <c r="G2070" s="1" t="s">
        <v>37</v>
      </c>
      <c r="H2070">
        <v>2547428</v>
      </c>
      <c r="I2070">
        <v>444557</v>
      </c>
      <c r="J2070">
        <v>87696</v>
      </c>
      <c r="K2070">
        <v>16993</v>
      </c>
      <c r="L2070">
        <f>bbdd_Social_Media_Trends[[#This Row],[Likes]]+bbdd_Social_Media_Trends[[#This Row],[Shares]]+bbdd_Social_Media_Trends[[#This Row],[Comments]]</f>
        <v>549246</v>
      </c>
      <c r="M2070">
        <f>bbdd_Social_Media_Trends[[#This Row],[Interactions]]/bbdd_Social_Media_Trends[[#This Row],[Views]]</f>
        <v>0.21560805643967171</v>
      </c>
      <c r="N2070" s="1" t="s">
        <v>29</v>
      </c>
      <c r="O2070" s="4">
        <f t="shared" si="32"/>
        <v>0</v>
      </c>
    </row>
    <row r="2071" spans="1:15" hidden="1">
      <c r="A2071" s="1" t="s">
        <v>2111</v>
      </c>
      <c r="B2071" s="2">
        <v>44716</v>
      </c>
      <c r="C2071" s="13" t="str">
        <f>TEXT(bbdd_Social_Media_Trends[[#This Row],[Post_Date]],"aaaa-mm")</f>
        <v>2022-06</v>
      </c>
      <c r="D2071" s="1" t="s">
        <v>18</v>
      </c>
      <c r="E2071" s="1" t="s">
        <v>57</v>
      </c>
      <c r="F2071" s="1" t="s">
        <v>47</v>
      </c>
      <c r="G2071" s="1" t="s">
        <v>44</v>
      </c>
      <c r="H2071">
        <v>3658771</v>
      </c>
      <c r="I2071">
        <v>290514</v>
      </c>
      <c r="J2071">
        <v>58998</v>
      </c>
      <c r="K2071">
        <v>36045</v>
      </c>
      <c r="L2071">
        <f>bbdd_Social_Media_Trends[[#This Row],[Likes]]+bbdd_Social_Media_Trends[[#This Row],[Shares]]+bbdd_Social_Media_Trends[[#This Row],[Comments]]</f>
        <v>385557</v>
      </c>
      <c r="M2071">
        <f>bbdd_Social_Media_Trends[[#This Row],[Interactions]]/bbdd_Social_Media_Trends[[#This Row],[Views]]</f>
        <v>0.10537882802722554</v>
      </c>
      <c r="N2071" s="1" t="s">
        <v>16</v>
      </c>
      <c r="O2071" s="4">
        <f t="shared" si="32"/>
        <v>0</v>
      </c>
    </row>
    <row r="2072" spans="1:15" hidden="1">
      <c r="A2072" s="1" t="s">
        <v>2112</v>
      </c>
      <c r="B2072" s="2">
        <v>44568</v>
      </c>
      <c r="C2072" s="13" t="str">
        <f>TEXT(bbdd_Social_Media_Trends[[#This Row],[Post_Date]],"aaaa-mm")</f>
        <v>2022-01</v>
      </c>
      <c r="D2072" s="1" t="s">
        <v>12</v>
      </c>
      <c r="E2072" s="1" t="s">
        <v>35</v>
      </c>
      <c r="F2072" s="1" t="s">
        <v>14</v>
      </c>
      <c r="G2072" s="1" t="s">
        <v>15</v>
      </c>
      <c r="H2072">
        <v>2251120</v>
      </c>
      <c r="I2072">
        <v>333971</v>
      </c>
      <c r="J2072">
        <v>79937</v>
      </c>
      <c r="K2072">
        <v>1186</v>
      </c>
      <c r="L2072">
        <f>bbdd_Social_Media_Trends[[#This Row],[Likes]]+bbdd_Social_Media_Trends[[#This Row],[Shares]]+bbdd_Social_Media_Trends[[#This Row],[Comments]]</f>
        <v>415094</v>
      </c>
      <c r="M2072">
        <f>bbdd_Social_Media_Trends[[#This Row],[Interactions]]/bbdd_Social_Media_Trends[[#This Row],[Views]]</f>
        <v>0.18439443477024769</v>
      </c>
      <c r="N2072" s="1" t="s">
        <v>16</v>
      </c>
      <c r="O2072" s="4">
        <f t="shared" si="32"/>
        <v>0</v>
      </c>
    </row>
    <row r="2073" spans="1:15">
      <c r="A2073" s="1" t="s">
        <v>2113</v>
      </c>
      <c r="B2073" s="2">
        <v>44973</v>
      </c>
      <c r="C2073" s="13" t="str">
        <f>TEXT(bbdd_Social_Media_Trends[[#This Row],[Post_Date]],"aaaa-mm")</f>
        <v>2023-02</v>
      </c>
      <c r="D2073" s="1" t="s">
        <v>27</v>
      </c>
      <c r="E2073" s="1" t="s">
        <v>19</v>
      </c>
      <c r="F2073" s="1" t="s">
        <v>41</v>
      </c>
      <c r="G2073" s="1" t="s">
        <v>50</v>
      </c>
      <c r="H2073">
        <v>3638549</v>
      </c>
      <c r="I2073">
        <v>57913</v>
      </c>
      <c r="J2073">
        <v>23342</v>
      </c>
      <c r="K2073">
        <v>2629</v>
      </c>
      <c r="L2073">
        <f>bbdd_Social_Media_Trends[[#This Row],[Likes]]+bbdd_Social_Media_Trends[[#This Row],[Shares]]+bbdd_Social_Media_Trends[[#This Row],[Comments]]</f>
        <v>83884</v>
      </c>
      <c r="M2073">
        <f>bbdd_Social_Media_Trends[[#This Row],[Interactions]]/bbdd_Social_Media_Trends[[#This Row],[Views]]</f>
        <v>2.3054244975126075E-2</v>
      </c>
      <c r="N2073" s="1" t="s">
        <v>29</v>
      </c>
      <c r="O2073" s="4">
        <f t="shared" si="32"/>
        <v>0</v>
      </c>
    </row>
    <row r="2074" spans="1:15" hidden="1">
      <c r="A2074" s="1" t="s">
        <v>2114</v>
      </c>
      <c r="B2074" s="2">
        <v>44833</v>
      </c>
      <c r="C2074" s="13" t="str">
        <f>TEXT(bbdd_Social_Media_Trends[[#This Row],[Post_Date]],"aaaa-mm")</f>
        <v>2022-09</v>
      </c>
      <c r="D2074" s="1" t="s">
        <v>12</v>
      </c>
      <c r="E2074" s="1" t="s">
        <v>13</v>
      </c>
      <c r="F2074" s="1" t="s">
        <v>47</v>
      </c>
      <c r="G2074" s="1" t="s">
        <v>25</v>
      </c>
      <c r="H2074">
        <v>1579972</v>
      </c>
      <c r="I2074">
        <v>111961</v>
      </c>
      <c r="J2074">
        <v>78755</v>
      </c>
      <c r="K2074">
        <v>42502</v>
      </c>
      <c r="L2074">
        <f>bbdd_Social_Media_Trends[[#This Row],[Likes]]+bbdd_Social_Media_Trends[[#This Row],[Shares]]+bbdd_Social_Media_Trends[[#This Row],[Comments]]</f>
        <v>233218</v>
      </c>
      <c r="M2074">
        <f>bbdd_Social_Media_Trends[[#This Row],[Interactions]]/bbdd_Social_Media_Trends[[#This Row],[Views]]</f>
        <v>0.14760894496864502</v>
      </c>
      <c r="N2074" s="1" t="s">
        <v>29</v>
      </c>
      <c r="O2074" s="4">
        <f t="shared" si="32"/>
        <v>0</v>
      </c>
    </row>
    <row r="2075" spans="1:15" hidden="1">
      <c r="A2075" s="1" t="s">
        <v>2115</v>
      </c>
      <c r="B2075" s="2">
        <v>44861</v>
      </c>
      <c r="C2075" s="13" t="str">
        <f>TEXT(bbdd_Social_Media_Trends[[#This Row],[Post_Date]],"aaaa-mm")</f>
        <v>2022-10</v>
      </c>
      <c r="D2075" s="1" t="s">
        <v>12</v>
      </c>
      <c r="E2075" s="1" t="s">
        <v>19</v>
      </c>
      <c r="F2075" s="1" t="s">
        <v>14</v>
      </c>
      <c r="G2075" s="1" t="s">
        <v>37</v>
      </c>
      <c r="H2075">
        <v>4139460</v>
      </c>
      <c r="I2075">
        <v>150081</v>
      </c>
      <c r="J2075">
        <v>25585</v>
      </c>
      <c r="K2075">
        <v>34528</v>
      </c>
      <c r="L2075">
        <f>bbdd_Social_Media_Trends[[#This Row],[Likes]]+bbdd_Social_Media_Trends[[#This Row],[Shares]]+bbdd_Social_Media_Trends[[#This Row],[Comments]]</f>
        <v>210194</v>
      </c>
      <c r="M2075">
        <f>bbdd_Social_Media_Trends[[#This Row],[Interactions]]/bbdd_Social_Media_Trends[[#This Row],[Views]]</f>
        <v>5.0778120817691196E-2</v>
      </c>
      <c r="N2075" s="1" t="s">
        <v>16</v>
      </c>
      <c r="O2075" s="4">
        <f t="shared" si="32"/>
        <v>0</v>
      </c>
    </row>
    <row r="2076" spans="1:15" hidden="1">
      <c r="A2076" s="1" t="s">
        <v>2116</v>
      </c>
      <c r="B2076" s="2">
        <v>44608</v>
      </c>
      <c r="C2076" s="13" t="str">
        <f>TEXT(bbdd_Social_Media_Trends[[#This Row],[Post_Date]],"aaaa-mm")</f>
        <v>2022-02</v>
      </c>
      <c r="D2076" s="1" t="s">
        <v>18</v>
      </c>
      <c r="E2076" s="1" t="s">
        <v>59</v>
      </c>
      <c r="F2076" s="1" t="s">
        <v>20</v>
      </c>
      <c r="G2076" s="1" t="s">
        <v>28</v>
      </c>
      <c r="H2076">
        <v>293601</v>
      </c>
      <c r="I2076">
        <v>338084</v>
      </c>
      <c r="J2076">
        <v>69736</v>
      </c>
      <c r="K2076">
        <v>30711</v>
      </c>
      <c r="L2076">
        <f>bbdd_Social_Media_Trends[[#This Row],[Likes]]+bbdd_Social_Media_Trends[[#This Row],[Shares]]+bbdd_Social_Media_Trends[[#This Row],[Comments]]</f>
        <v>438531</v>
      </c>
      <c r="M2076">
        <f>bbdd_Social_Media_Trends[[#This Row],[Interactions]]/bbdd_Social_Media_Trends[[#This Row],[Views]]</f>
        <v>1.493629108892681</v>
      </c>
      <c r="N2076" s="1" t="s">
        <v>22</v>
      </c>
      <c r="O2076" s="4">
        <f t="shared" si="32"/>
        <v>0</v>
      </c>
    </row>
    <row r="2077" spans="1:15" hidden="1">
      <c r="A2077" s="1" t="s">
        <v>2117</v>
      </c>
      <c r="B2077" s="2">
        <v>44715</v>
      </c>
      <c r="C2077" s="13" t="str">
        <f>TEXT(bbdd_Social_Media_Trends[[#This Row],[Post_Date]],"aaaa-mm")</f>
        <v>2022-06</v>
      </c>
      <c r="D2077" s="1" t="s">
        <v>12</v>
      </c>
      <c r="E2077" s="1" t="s">
        <v>31</v>
      </c>
      <c r="F2077" s="1" t="s">
        <v>47</v>
      </c>
      <c r="G2077" s="1" t="s">
        <v>50</v>
      </c>
      <c r="H2077">
        <v>4935367</v>
      </c>
      <c r="I2077">
        <v>456736</v>
      </c>
      <c r="J2077">
        <v>55765</v>
      </c>
      <c r="K2077">
        <v>42618</v>
      </c>
      <c r="L2077">
        <f>bbdd_Social_Media_Trends[[#This Row],[Likes]]+bbdd_Social_Media_Trends[[#This Row],[Shares]]+bbdd_Social_Media_Trends[[#This Row],[Comments]]</f>
        <v>555119</v>
      </c>
      <c r="M2077">
        <f>bbdd_Social_Media_Trends[[#This Row],[Interactions]]/bbdd_Social_Media_Trends[[#This Row],[Views]]</f>
        <v>0.11247775494709918</v>
      </c>
      <c r="N2077" s="1" t="s">
        <v>16</v>
      </c>
      <c r="O2077" s="4">
        <f t="shared" si="32"/>
        <v>0</v>
      </c>
    </row>
    <row r="2078" spans="1:15" hidden="1">
      <c r="A2078" s="1" t="s">
        <v>2118</v>
      </c>
      <c r="B2078" s="2">
        <v>44614</v>
      </c>
      <c r="C2078" s="13" t="str">
        <f>TEXT(bbdd_Social_Media_Trends[[#This Row],[Post_Date]],"aaaa-mm")</f>
        <v>2022-02</v>
      </c>
      <c r="D2078" s="1" t="s">
        <v>18</v>
      </c>
      <c r="E2078" s="1" t="s">
        <v>19</v>
      </c>
      <c r="F2078" s="1" t="s">
        <v>47</v>
      </c>
      <c r="G2078" s="1" t="s">
        <v>37</v>
      </c>
      <c r="H2078">
        <v>453975</v>
      </c>
      <c r="I2078">
        <v>48308</v>
      </c>
      <c r="J2078">
        <v>60971</v>
      </c>
      <c r="K2078">
        <v>38116</v>
      </c>
      <c r="L2078">
        <f>bbdd_Social_Media_Trends[[#This Row],[Likes]]+bbdd_Social_Media_Trends[[#This Row],[Shares]]+bbdd_Social_Media_Trends[[#This Row],[Comments]]</f>
        <v>147395</v>
      </c>
      <c r="M2078">
        <f>bbdd_Social_Media_Trends[[#This Row],[Interactions]]/bbdd_Social_Media_Trends[[#This Row],[Views]]</f>
        <v>0.32467646896855556</v>
      </c>
      <c r="N2078" s="1" t="s">
        <v>22</v>
      </c>
      <c r="O2078" s="4">
        <f t="shared" si="32"/>
        <v>0</v>
      </c>
    </row>
    <row r="2079" spans="1:15" hidden="1">
      <c r="A2079" s="1" t="s">
        <v>2119</v>
      </c>
      <c r="B2079" s="2">
        <v>45008</v>
      </c>
      <c r="C2079" s="13" t="str">
        <f>TEXT(bbdd_Social_Media_Trends[[#This Row],[Post_Date]],"aaaa-mm")</f>
        <v>2023-03</v>
      </c>
      <c r="D2079" s="1" t="s">
        <v>18</v>
      </c>
      <c r="E2079" s="1" t="s">
        <v>52</v>
      </c>
      <c r="F2079" s="1" t="s">
        <v>32</v>
      </c>
      <c r="G2079" s="1" t="s">
        <v>21</v>
      </c>
      <c r="H2079">
        <v>356764</v>
      </c>
      <c r="I2079">
        <v>263855</v>
      </c>
      <c r="J2079">
        <v>20640</v>
      </c>
      <c r="K2079">
        <v>43357</v>
      </c>
      <c r="L2079">
        <f>bbdd_Social_Media_Trends[[#This Row],[Likes]]+bbdd_Social_Media_Trends[[#This Row],[Shares]]+bbdd_Social_Media_Trends[[#This Row],[Comments]]</f>
        <v>327852</v>
      </c>
      <c r="M2079">
        <f>bbdd_Social_Media_Trends[[#This Row],[Interactions]]/bbdd_Social_Media_Trends[[#This Row],[Views]]</f>
        <v>0.91896043322756782</v>
      </c>
      <c r="N2079" s="1" t="s">
        <v>29</v>
      </c>
      <c r="O2079" s="4">
        <f t="shared" si="32"/>
        <v>0</v>
      </c>
    </row>
    <row r="2080" spans="1:15" hidden="1">
      <c r="A2080" s="1" t="s">
        <v>2120</v>
      </c>
      <c r="B2080" s="2">
        <v>44969</v>
      </c>
      <c r="C2080" s="13" t="str">
        <f>TEXT(bbdd_Social_Media_Trends[[#This Row],[Post_Date]],"aaaa-mm")</f>
        <v>2023-02</v>
      </c>
      <c r="D2080" s="1" t="s">
        <v>24</v>
      </c>
      <c r="E2080" s="1" t="s">
        <v>31</v>
      </c>
      <c r="F2080" s="1" t="s">
        <v>36</v>
      </c>
      <c r="G2080" s="1" t="s">
        <v>15</v>
      </c>
      <c r="H2080">
        <v>2269963</v>
      </c>
      <c r="I2080">
        <v>333069</v>
      </c>
      <c r="J2080">
        <v>81591</v>
      </c>
      <c r="K2080">
        <v>17434</v>
      </c>
      <c r="L2080">
        <f>bbdd_Social_Media_Trends[[#This Row],[Likes]]+bbdd_Social_Media_Trends[[#This Row],[Shares]]+bbdd_Social_Media_Trends[[#This Row],[Comments]]</f>
        <v>432094</v>
      </c>
      <c r="M2080">
        <f>bbdd_Social_Media_Trends[[#This Row],[Interactions]]/bbdd_Social_Media_Trends[[#This Row],[Views]]</f>
        <v>0.1903528824038101</v>
      </c>
      <c r="N2080" s="1" t="s">
        <v>29</v>
      </c>
      <c r="O2080" s="4">
        <f t="shared" si="32"/>
        <v>0</v>
      </c>
    </row>
    <row r="2081" spans="1:15" hidden="1">
      <c r="A2081" s="1" t="s">
        <v>2121</v>
      </c>
      <c r="B2081" s="2">
        <v>44612</v>
      </c>
      <c r="C2081" s="13" t="str">
        <f>TEXT(bbdd_Social_Media_Trends[[#This Row],[Post_Date]],"aaaa-mm")</f>
        <v>2022-02</v>
      </c>
      <c r="D2081" s="1" t="s">
        <v>18</v>
      </c>
      <c r="E2081" s="1" t="s">
        <v>57</v>
      </c>
      <c r="F2081" s="1" t="s">
        <v>14</v>
      </c>
      <c r="G2081" s="1" t="s">
        <v>28</v>
      </c>
      <c r="H2081">
        <v>4203091</v>
      </c>
      <c r="I2081">
        <v>443042</v>
      </c>
      <c r="J2081">
        <v>43058</v>
      </c>
      <c r="K2081">
        <v>13463</v>
      </c>
      <c r="L2081">
        <f>bbdd_Social_Media_Trends[[#This Row],[Likes]]+bbdd_Social_Media_Trends[[#This Row],[Shares]]+bbdd_Social_Media_Trends[[#This Row],[Comments]]</f>
        <v>499563</v>
      </c>
      <c r="M2081">
        <f>bbdd_Social_Media_Trends[[#This Row],[Interactions]]/bbdd_Social_Media_Trends[[#This Row],[Views]]</f>
        <v>0.11885609899952201</v>
      </c>
      <c r="N2081" s="1" t="s">
        <v>22</v>
      </c>
      <c r="O2081" s="4">
        <f t="shared" si="32"/>
        <v>0</v>
      </c>
    </row>
    <row r="2082" spans="1:15">
      <c r="A2082" s="1" t="s">
        <v>2122</v>
      </c>
      <c r="B2082" s="2">
        <v>45004</v>
      </c>
      <c r="C2082" s="13" t="str">
        <f>TEXT(bbdd_Social_Media_Trends[[#This Row],[Post_Date]],"aaaa-mm")</f>
        <v>2023-03</v>
      </c>
      <c r="D2082" s="1" t="s">
        <v>27</v>
      </c>
      <c r="E2082" s="1" t="s">
        <v>46</v>
      </c>
      <c r="F2082" s="1" t="s">
        <v>14</v>
      </c>
      <c r="G2082" s="1" t="s">
        <v>21</v>
      </c>
      <c r="H2082">
        <v>509123</v>
      </c>
      <c r="I2082">
        <v>259581</v>
      </c>
      <c r="J2082">
        <v>53583</v>
      </c>
      <c r="K2082">
        <v>2019</v>
      </c>
      <c r="L2082">
        <f>bbdd_Social_Media_Trends[[#This Row],[Likes]]+bbdd_Social_Media_Trends[[#This Row],[Shares]]+bbdd_Social_Media_Trends[[#This Row],[Comments]]</f>
        <v>315183</v>
      </c>
      <c r="M2082">
        <f>bbdd_Social_Media_Trends[[#This Row],[Interactions]]/bbdd_Social_Media_Trends[[#This Row],[Views]]</f>
        <v>0.61907044073828921</v>
      </c>
      <c r="N2082" s="1" t="s">
        <v>16</v>
      </c>
      <c r="O2082" s="4">
        <f t="shared" si="32"/>
        <v>0</v>
      </c>
    </row>
    <row r="2083" spans="1:15" hidden="1">
      <c r="A2083" s="1" t="s">
        <v>2123</v>
      </c>
      <c r="B2083" s="2">
        <v>44831</v>
      </c>
      <c r="C2083" s="13" t="str">
        <f>TEXT(bbdd_Social_Media_Trends[[#This Row],[Post_Date]],"aaaa-mm")</f>
        <v>2022-09</v>
      </c>
      <c r="D2083" s="1" t="s">
        <v>18</v>
      </c>
      <c r="E2083" s="1" t="s">
        <v>52</v>
      </c>
      <c r="F2083" s="1" t="s">
        <v>20</v>
      </c>
      <c r="G2083" s="1" t="s">
        <v>60</v>
      </c>
      <c r="H2083">
        <v>1396437</v>
      </c>
      <c r="I2083">
        <v>367349</v>
      </c>
      <c r="J2083">
        <v>24578</v>
      </c>
      <c r="K2083">
        <v>35760</v>
      </c>
      <c r="L2083">
        <f>bbdd_Social_Media_Trends[[#This Row],[Likes]]+bbdd_Social_Media_Trends[[#This Row],[Shares]]+bbdd_Social_Media_Trends[[#This Row],[Comments]]</f>
        <v>427687</v>
      </c>
      <c r="M2083">
        <f>bbdd_Social_Media_Trends[[#This Row],[Interactions]]/bbdd_Social_Media_Trends[[#This Row],[Views]]</f>
        <v>0.30627017187313138</v>
      </c>
      <c r="N2083" s="1" t="s">
        <v>22</v>
      </c>
      <c r="O2083" s="4">
        <f t="shared" si="32"/>
        <v>0</v>
      </c>
    </row>
    <row r="2084" spans="1:15" hidden="1">
      <c r="A2084" s="1" t="s">
        <v>2124</v>
      </c>
      <c r="B2084" s="2">
        <v>44745</v>
      </c>
      <c r="C2084" s="13" t="str">
        <f>TEXT(bbdd_Social_Media_Trends[[#This Row],[Post_Date]],"aaaa-mm")</f>
        <v>2022-07</v>
      </c>
      <c r="D2084" s="1" t="s">
        <v>24</v>
      </c>
      <c r="E2084" s="1" t="s">
        <v>49</v>
      </c>
      <c r="F2084" s="1" t="s">
        <v>47</v>
      </c>
      <c r="G2084" s="1" t="s">
        <v>28</v>
      </c>
      <c r="H2084">
        <v>852224</v>
      </c>
      <c r="I2084">
        <v>97960</v>
      </c>
      <c r="J2084">
        <v>48879</v>
      </c>
      <c r="K2084">
        <v>46512</v>
      </c>
      <c r="L2084">
        <f>bbdd_Social_Media_Trends[[#This Row],[Likes]]+bbdd_Social_Media_Trends[[#This Row],[Shares]]+bbdd_Social_Media_Trends[[#This Row],[Comments]]</f>
        <v>193351</v>
      </c>
      <c r="M2084">
        <f>bbdd_Social_Media_Trends[[#This Row],[Interactions]]/bbdd_Social_Media_Trends[[#This Row],[Views]]</f>
        <v>0.22687814471312706</v>
      </c>
      <c r="N2084" s="1" t="s">
        <v>22</v>
      </c>
      <c r="O2084" s="4">
        <f t="shared" si="32"/>
        <v>0</v>
      </c>
    </row>
    <row r="2085" spans="1:15">
      <c r="A2085" s="1" t="s">
        <v>2125</v>
      </c>
      <c r="B2085" s="2">
        <v>45283</v>
      </c>
      <c r="C2085" s="13" t="str">
        <f>TEXT(bbdd_Social_Media_Trends[[#This Row],[Post_Date]],"aaaa-mm")</f>
        <v>2023-12</v>
      </c>
      <c r="D2085" s="1" t="s">
        <v>27</v>
      </c>
      <c r="E2085" s="1" t="s">
        <v>52</v>
      </c>
      <c r="F2085" s="1" t="s">
        <v>14</v>
      </c>
      <c r="G2085" s="1" t="s">
        <v>37</v>
      </c>
      <c r="H2085">
        <v>2393584</v>
      </c>
      <c r="I2085">
        <v>145807</v>
      </c>
      <c r="J2085">
        <v>92401</v>
      </c>
      <c r="K2085">
        <v>29656</v>
      </c>
      <c r="L2085">
        <f>bbdd_Social_Media_Trends[[#This Row],[Likes]]+bbdd_Social_Media_Trends[[#This Row],[Shares]]+bbdd_Social_Media_Trends[[#This Row],[Comments]]</f>
        <v>267864</v>
      </c>
      <c r="M2085">
        <f>bbdd_Social_Media_Trends[[#This Row],[Interactions]]/bbdd_Social_Media_Trends[[#This Row],[Views]]</f>
        <v>0.11190917051584569</v>
      </c>
      <c r="N2085" s="1" t="s">
        <v>29</v>
      </c>
      <c r="O2085" s="4">
        <f t="shared" si="32"/>
        <v>0</v>
      </c>
    </row>
    <row r="2086" spans="1:15" hidden="1">
      <c r="A2086" s="1" t="s">
        <v>2126</v>
      </c>
      <c r="B2086" s="2">
        <v>45044</v>
      </c>
      <c r="C2086" s="13" t="str">
        <f>TEXT(bbdd_Social_Media_Trends[[#This Row],[Post_Date]],"aaaa-mm")</f>
        <v>2023-04</v>
      </c>
      <c r="D2086" s="1" t="s">
        <v>18</v>
      </c>
      <c r="E2086" s="1" t="s">
        <v>57</v>
      </c>
      <c r="F2086" s="1" t="s">
        <v>32</v>
      </c>
      <c r="G2086" s="1" t="s">
        <v>44</v>
      </c>
      <c r="H2086">
        <v>142695</v>
      </c>
      <c r="I2086">
        <v>223095</v>
      </c>
      <c r="J2086">
        <v>15542</v>
      </c>
      <c r="K2086">
        <v>11469</v>
      </c>
      <c r="L2086">
        <f>bbdd_Social_Media_Trends[[#This Row],[Likes]]+bbdd_Social_Media_Trends[[#This Row],[Shares]]+bbdd_Social_Media_Trends[[#This Row],[Comments]]</f>
        <v>250106</v>
      </c>
      <c r="M2086">
        <f>bbdd_Social_Media_Trends[[#This Row],[Interactions]]/bbdd_Social_Media_Trends[[#This Row],[Views]]</f>
        <v>1.7527313500823434</v>
      </c>
      <c r="N2086" s="1" t="s">
        <v>22</v>
      </c>
      <c r="O2086" s="4">
        <f t="shared" si="32"/>
        <v>0</v>
      </c>
    </row>
    <row r="2087" spans="1:15" hidden="1">
      <c r="A2087" s="1" t="s">
        <v>2127</v>
      </c>
      <c r="B2087" s="2">
        <v>45033</v>
      </c>
      <c r="C2087" s="13" t="str">
        <f>TEXT(bbdd_Social_Media_Trends[[#This Row],[Post_Date]],"aaaa-mm")</f>
        <v>2023-04</v>
      </c>
      <c r="D2087" s="1" t="s">
        <v>24</v>
      </c>
      <c r="E2087" s="1" t="s">
        <v>57</v>
      </c>
      <c r="F2087" s="1" t="s">
        <v>36</v>
      </c>
      <c r="G2087" s="1" t="s">
        <v>15</v>
      </c>
      <c r="H2087">
        <v>734242</v>
      </c>
      <c r="I2087">
        <v>113418</v>
      </c>
      <c r="J2087">
        <v>42016</v>
      </c>
      <c r="K2087">
        <v>49506</v>
      </c>
      <c r="L2087">
        <f>bbdd_Social_Media_Trends[[#This Row],[Likes]]+bbdd_Social_Media_Trends[[#This Row],[Shares]]+bbdd_Social_Media_Trends[[#This Row],[Comments]]</f>
        <v>204940</v>
      </c>
      <c r="M2087">
        <f>bbdd_Social_Media_Trends[[#This Row],[Interactions]]/bbdd_Social_Media_Trends[[#This Row],[Views]]</f>
        <v>0.27911778405484838</v>
      </c>
      <c r="N2087" s="1" t="s">
        <v>22</v>
      </c>
      <c r="O2087" s="4">
        <f t="shared" si="32"/>
        <v>0</v>
      </c>
    </row>
    <row r="2088" spans="1:15" hidden="1">
      <c r="A2088" s="1" t="s">
        <v>2128</v>
      </c>
      <c r="B2088" s="2">
        <v>44579</v>
      </c>
      <c r="C2088" s="13" t="str">
        <f>TEXT(bbdd_Social_Media_Trends[[#This Row],[Post_Date]],"aaaa-mm")</f>
        <v>2022-01</v>
      </c>
      <c r="D2088" s="1" t="s">
        <v>24</v>
      </c>
      <c r="E2088" s="1" t="s">
        <v>46</v>
      </c>
      <c r="F2088" s="1" t="s">
        <v>47</v>
      </c>
      <c r="G2088" s="1" t="s">
        <v>21</v>
      </c>
      <c r="H2088">
        <v>2255727</v>
      </c>
      <c r="I2088">
        <v>43344</v>
      </c>
      <c r="J2088">
        <v>23104</v>
      </c>
      <c r="K2088">
        <v>29427</v>
      </c>
      <c r="L2088">
        <f>bbdd_Social_Media_Trends[[#This Row],[Likes]]+bbdd_Social_Media_Trends[[#This Row],[Shares]]+bbdd_Social_Media_Trends[[#This Row],[Comments]]</f>
        <v>95875</v>
      </c>
      <c r="M2088">
        <f>bbdd_Social_Media_Trends[[#This Row],[Interactions]]/bbdd_Social_Media_Trends[[#This Row],[Views]]</f>
        <v>4.2502926994268365E-2</v>
      </c>
      <c r="N2088" s="1" t="s">
        <v>29</v>
      </c>
      <c r="O2088" s="4">
        <f t="shared" si="32"/>
        <v>0</v>
      </c>
    </row>
    <row r="2089" spans="1:15" hidden="1">
      <c r="A2089" s="1" t="s">
        <v>2129</v>
      </c>
      <c r="B2089" s="2">
        <v>44723</v>
      </c>
      <c r="C2089" s="13" t="str">
        <f>TEXT(bbdd_Social_Media_Trends[[#This Row],[Post_Date]],"aaaa-mm")</f>
        <v>2022-06</v>
      </c>
      <c r="D2089" s="1" t="s">
        <v>12</v>
      </c>
      <c r="E2089" s="1" t="s">
        <v>31</v>
      </c>
      <c r="F2089" s="1" t="s">
        <v>36</v>
      </c>
      <c r="G2089" s="1" t="s">
        <v>25</v>
      </c>
      <c r="H2089">
        <v>2085790</v>
      </c>
      <c r="I2089">
        <v>301010</v>
      </c>
      <c r="J2089">
        <v>93981</v>
      </c>
      <c r="K2089">
        <v>40343</v>
      </c>
      <c r="L2089">
        <f>bbdd_Social_Media_Trends[[#This Row],[Likes]]+bbdd_Social_Media_Trends[[#This Row],[Shares]]+bbdd_Social_Media_Trends[[#This Row],[Comments]]</f>
        <v>435334</v>
      </c>
      <c r="M2089">
        <f>bbdd_Social_Media_Trends[[#This Row],[Interactions]]/bbdd_Social_Media_Trends[[#This Row],[Views]]</f>
        <v>0.2087142042103951</v>
      </c>
      <c r="N2089" s="1" t="s">
        <v>29</v>
      </c>
      <c r="O2089" s="4">
        <f t="shared" si="32"/>
        <v>0</v>
      </c>
    </row>
    <row r="2090" spans="1:15">
      <c r="A2090" s="1" t="s">
        <v>2130</v>
      </c>
      <c r="B2090" s="2">
        <v>44704</v>
      </c>
      <c r="C2090" s="13" t="str">
        <f>TEXT(bbdd_Social_Media_Trends[[#This Row],[Post_Date]],"aaaa-mm")</f>
        <v>2022-05</v>
      </c>
      <c r="D2090" s="1" t="s">
        <v>27</v>
      </c>
      <c r="E2090" s="1" t="s">
        <v>35</v>
      </c>
      <c r="F2090" s="1" t="s">
        <v>14</v>
      </c>
      <c r="G2090" s="1" t="s">
        <v>37</v>
      </c>
      <c r="H2090">
        <v>97074</v>
      </c>
      <c r="I2090">
        <v>436030</v>
      </c>
      <c r="J2090">
        <v>82440</v>
      </c>
      <c r="K2090">
        <v>9626</v>
      </c>
      <c r="L2090">
        <f>bbdd_Social_Media_Trends[[#This Row],[Likes]]+bbdd_Social_Media_Trends[[#This Row],[Shares]]+bbdd_Social_Media_Trends[[#This Row],[Comments]]</f>
        <v>528096</v>
      </c>
      <c r="M2090">
        <f>bbdd_Social_Media_Trends[[#This Row],[Interactions]]/bbdd_Social_Media_Trends[[#This Row],[Views]]</f>
        <v>5.4401384510785586</v>
      </c>
      <c r="N2090" s="1" t="s">
        <v>16</v>
      </c>
      <c r="O2090" s="4">
        <f t="shared" si="32"/>
        <v>0</v>
      </c>
    </row>
    <row r="2091" spans="1:15" hidden="1">
      <c r="A2091" s="1" t="s">
        <v>2131</v>
      </c>
      <c r="B2091" s="2">
        <v>45234</v>
      </c>
      <c r="C2091" s="13" t="str">
        <f>TEXT(bbdd_Social_Media_Trends[[#This Row],[Post_Date]],"aaaa-mm")</f>
        <v>2023-11</v>
      </c>
      <c r="D2091" s="1" t="s">
        <v>18</v>
      </c>
      <c r="E2091" s="1" t="s">
        <v>49</v>
      </c>
      <c r="F2091" s="1" t="s">
        <v>47</v>
      </c>
      <c r="G2091" s="1" t="s">
        <v>21</v>
      </c>
      <c r="H2091">
        <v>1737131</v>
      </c>
      <c r="I2091">
        <v>359589</v>
      </c>
      <c r="J2091">
        <v>16428</v>
      </c>
      <c r="K2091">
        <v>25826</v>
      </c>
      <c r="L2091">
        <f>bbdd_Social_Media_Trends[[#This Row],[Likes]]+bbdd_Social_Media_Trends[[#This Row],[Shares]]+bbdd_Social_Media_Trends[[#This Row],[Comments]]</f>
        <v>401843</v>
      </c>
      <c r="M2091">
        <f>bbdd_Social_Media_Trends[[#This Row],[Interactions]]/bbdd_Social_Media_Trends[[#This Row],[Views]]</f>
        <v>0.23132567434465218</v>
      </c>
      <c r="N2091" s="1" t="s">
        <v>29</v>
      </c>
      <c r="O2091" s="4">
        <f t="shared" si="32"/>
        <v>0</v>
      </c>
    </row>
    <row r="2092" spans="1:15" hidden="1">
      <c r="A2092" s="1" t="s">
        <v>2132</v>
      </c>
      <c r="B2092" s="2">
        <v>44893</v>
      </c>
      <c r="C2092" s="13" t="str">
        <f>TEXT(bbdd_Social_Media_Trends[[#This Row],[Post_Date]],"aaaa-mm")</f>
        <v>2022-11</v>
      </c>
      <c r="D2092" s="1" t="s">
        <v>24</v>
      </c>
      <c r="E2092" s="1" t="s">
        <v>49</v>
      </c>
      <c r="F2092" s="1" t="s">
        <v>20</v>
      </c>
      <c r="G2092" s="1" t="s">
        <v>15</v>
      </c>
      <c r="H2092">
        <v>229483</v>
      </c>
      <c r="I2092">
        <v>328091</v>
      </c>
      <c r="J2092">
        <v>45989</v>
      </c>
      <c r="K2092">
        <v>23851</v>
      </c>
      <c r="L2092">
        <f>bbdd_Social_Media_Trends[[#This Row],[Likes]]+bbdd_Social_Media_Trends[[#This Row],[Shares]]+bbdd_Social_Media_Trends[[#This Row],[Comments]]</f>
        <v>397931</v>
      </c>
      <c r="M2092">
        <f>bbdd_Social_Media_Trends[[#This Row],[Interactions]]/bbdd_Social_Media_Trends[[#This Row],[Views]]</f>
        <v>1.7340325862917951</v>
      </c>
      <c r="N2092" s="1" t="s">
        <v>22</v>
      </c>
      <c r="O2092" s="4">
        <f t="shared" si="32"/>
        <v>0</v>
      </c>
    </row>
    <row r="2093" spans="1:15" hidden="1">
      <c r="A2093" s="1" t="s">
        <v>2133</v>
      </c>
      <c r="B2093" s="2">
        <v>45161</v>
      </c>
      <c r="C2093" s="13" t="str">
        <f>TEXT(bbdd_Social_Media_Trends[[#This Row],[Post_Date]],"aaaa-mm")</f>
        <v>2023-08</v>
      </c>
      <c r="D2093" s="1" t="s">
        <v>24</v>
      </c>
      <c r="E2093" s="1" t="s">
        <v>59</v>
      </c>
      <c r="F2093" s="1" t="s">
        <v>47</v>
      </c>
      <c r="G2093" s="1" t="s">
        <v>28</v>
      </c>
      <c r="H2093">
        <v>1173942</v>
      </c>
      <c r="I2093">
        <v>223986</v>
      </c>
      <c r="J2093">
        <v>1007</v>
      </c>
      <c r="K2093">
        <v>5877</v>
      </c>
      <c r="L2093">
        <f>bbdd_Social_Media_Trends[[#This Row],[Likes]]+bbdd_Social_Media_Trends[[#This Row],[Shares]]+bbdd_Social_Media_Trends[[#This Row],[Comments]]</f>
        <v>230870</v>
      </c>
      <c r="M2093">
        <f>bbdd_Social_Media_Trends[[#This Row],[Interactions]]/bbdd_Social_Media_Trends[[#This Row],[Views]]</f>
        <v>0.19666218603644814</v>
      </c>
      <c r="N2093" s="1" t="s">
        <v>29</v>
      </c>
      <c r="O2093" s="4">
        <f t="shared" si="32"/>
        <v>0</v>
      </c>
    </row>
    <row r="2094" spans="1:15" hidden="1">
      <c r="A2094" s="1" t="s">
        <v>2134</v>
      </c>
      <c r="B2094" s="2">
        <v>44927</v>
      </c>
      <c r="C2094" s="13" t="str">
        <f>TEXT(bbdd_Social_Media_Trends[[#This Row],[Post_Date]],"aaaa-mm")</f>
        <v>2023-01</v>
      </c>
      <c r="D2094" s="1" t="s">
        <v>18</v>
      </c>
      <c r="E2094" s="1" t="s">
        <v>39</v>
      </c>
      <c r="F2094" s="1" t="s">
        <v>36</v>
      </c>
      <c r="G2094" s="1" t="s">
        <v>60</v>
      </c>
      <c r="H2094">
        <v>2430472</v>
      </c>
      <c r="I2094">
        <v>83691</v>
      </c>
      <c r="J2094">
        <v>70843</v>
      </c>
      <c r="K2094">
        <v>41634</v>
      </c>
      <c r="L2094">
        <f>bbdd_Social_Media_Trends[[#This Row],[Likes]]+bbdd_Social_Media_Trends[[#This Row],[Shares]]+bbdd_Social_Media_Trends[[#This Row],[Comments]]</f>
        <v>196168</v>
      </c>
      <c r="M2094">
        <f>bbdd_Social_Media_Trends[[#This Row],[Interactions]]/bbdd_Social_Media_Trends[[#This Row],[Views]]</f>
        <v>8.0711894644332455E-2</v>
      </c>
      <c r="N2094" s="1" t="s">
        <v>22</v>
      </c>
      <c r="O2094" s="4">
        <f t="shared" si="32"/>
        <v>0</v>
      </c>
    </row>
    <row r="2095" spans="1:15" hidden="1">
      <c r="A2095" s="1" t="s">
        <v>2135</v>
      </c>
      <c r="B2095" s="2">
        <v>44896</v>
      </c>
      <c r="C2095" s="13" t="str">
        <f>TEXT(bbdd_Social_Media_Trends[[#This Row],[Post_Date]],"aaaa-mm")</f>
        <v>2022-12</v>
      </c>
      <c r="D2095" s="1" t="s">
        <v>18</v>
      </c>
      <c r="E2095" s="1" t="s">
        <v>59</v>
      </c>
      <c r="F2095" s="1" t="s">
        <v>20</v>
      </c>
      <c r="G2095" s="1" t="s">
        <v>60</v>
      </c>
      <c r="H2095">
        <v>3010836</v>
      </c>
      <c r="I2095">
        <v>422269</v>
      </c>
      <c r="J2095">
        <v>58452</v>
      </c>
      <c r="K2095">
        <v>4866</v>
      </c>
      <c r="L2095">
        <f>bbdd_Social_Media_Trends[[#This Row],[Likes]]+bbdd_Social_Media_Trends[[#This Row],[Shares]]+bbdd_Social_Media_Trends[[#This Row],[Comments]]</f>
        <v>485587</v>
      </c>
      <c r="M2095">
        <f>bbdd_Social_Media_Trends[[#This Row],[Interactions]]/bbdd_Social_Media_Trends[[#This Row],[Views]]</f>
        <v>0.16127979072921939</v>
      </c>
      <c r="N2095" s="1" t="s">
        <v>16</v>
      </c>
      <c r="O2095" s="4">
        <f t="shared" si="32"/>
        <v>0</v>
      </c>
    </row>
    <row r="2096" spans="1:15" hidden="1">
      <c r="A2096" s="1" t="s">
        <v>2136</v>
      </c>
      <c r="B2096" s="2">
        <v>44627</v>
      </c>
      <c r="C2096" s="13" t="str">
        <f>TEXT(bbdd_Social_Media_Trends[[#This Row],[Post_Date]],"aaaa-mm")</f>
        <v>2022-03</v>
      </c>
      <c r="D2096" s="1" t="s">
        <v>18</v>
      </c>
      <c r="E2096" s="1" t="s">
        <v>52</v>
      </c>
      <c r="F2096" s="1" t="s">
        <v>47</v>
      </c>
      <c r="G2096" s="1" t="s">
        <v>25</v>
      </c>
      <c r="H2096">
        <v>448051</v>
      </c>
      <c r="I2096">
        <v>256526</v>
      </c>
      <c r="J2096">
        <v>88555</v>
      </c>
      <c r="K2096">
        <v>9475</v>
      </c>
      <c r="L2096">
        <f>bbdd_Social_Media_Trends[[#This Row],[Likes]]+bbdd_Social_Media_Trends[[#This Row],[Shares]]+bbdd_Social_Media_Trends[[#This Row],[Comments]]</f>
        <v>354556</v>
      </c>
      <c r="M2096">
        <f>bbdd_Social_Media_Trends[[#This Row],[Interactions]]/bbdd_Social_Media_Trends[[#This Row],[Views]]</f>
        <v>0.79132955846544251</v>
      </c>
      <c r="N2096" s="1" t="s">
        <v>22</v>
      </c>
      <c r="O2096" s="4">
        <f t="shared" si="32"/>
        <v>0</v>
      </c>
    </row>
    <row r="2097" spans="1:15" hidden="1">
      <c r="A2097" s="1" t="s">
        <v>2137</v>
      </c>
      <c r="B2097" s="2">
        <v>44895</v>
      </c>
      <c r="C2097" s="13" t="str">
        <f>TEXT(bbdd_Social_Media_Trends[[#This Row],[Post_Date]],"aaaa-mm")</f>
        <v>2022-11</v>
      </c>
      <c r="D2097" s="1" t="s">
        <v>12</v>
      </c>
      <c r="E2097" s="1" t="s">
        <v>13</v>
      </c>
      <c r="F2097" s="1" t="s">
        <v>20</v>
      </c>
      <c r="G2097" s="1" t="s">
        <v>50</v>
      </c>
      <c r="H2097">
        <v>94169</v>
      </c>
      <c r="I2097">
        <v>128922</v>
      </c>
      <c r="J2097">
        <v>215</v>
      </c>
      <c r="K2097">
        <v>48847</v>
      </c>
      <c r="L2097">
        <f>bbdd_Social_Media_Trends[[#This Row],[Likes]]+bbdd_Social_Media_Trends[[#This Row],[Shares]]+bbdd_Social_Media_Trends[[#This Row],[Comments]]</f>
        <v>177984</v>
      </c>
      <c r="M2097">
        <f>bbdd_Social_Media_Trends[[#This Row],[Interactions]]/bbdd_Social_Media_Trends[[#This Row],[Views]]</f>
        <v>1.8900487421550616</v>
      </c>
      <c r="N2097" s="1" t="s">
        <v>16</v>
      </c>
      <c r="O2097" s="4">
        <f t="shared" si="32"/>
        <v>0</v>
      </c>
    </row>
    <row r="2098" spans="1:15" hidden="1">
      <c r="A2098" s="1" t="s">
        <v>2138</v>
      </c>
      <c r="B2098" s="2">
        <v>44836</v>
      </c>
      <c r="C2098" s="13" t="str">
        <f>TEXT(bbdd_Social_Media_Trends[[#This Row],[Post_Date]],"aaaa-mm")</f>
        <v>2022-10</v>
      </c>
      <c r="D2098" s="1" t="s">
        <v>12</v>
      </c>
      <c r="E2098" s="1" t="s">
        <v>52</v>
      </c>
      <c r="F2098" s="1" t="s">
        <v>32</v>
      </c>
      <c r="G2098" s="1" t="s">
        <v>25</v>
      </c>
      <c r="H2098">
        <v>3759988</v>
      </c>
      <c r="I2098">
        <v>283295</v>
      </c>
      <c r="J2098">
        <v>67140</v>
      </c>
      <c r="K2098">
        <v>3530</v>
      </c>
      <c r="L2098">
        <f>bbdd_Social_Media_Trends[[#This Row],[Likes]]+bbdd_Social_Media_Trends[[#This Row],[Shares]]+bbdd_Social_Media_Trends[[#This Row],[Comments]]</f>
        <v>353965</v>
      </c>
      <c r="M2098">
        <f>bbdd_Social_Media_Trends[[#This Row],[Interactions]]/bbdd_Social_Media_Trends[[#This Row],[Views]]</f>
        <v>9.4139928106153528E-2</v>
      </c>
      <c r="N2098" s="1" t="s">
        <v>22</v>
      </c>
      <c r="O2098" s="4">
        <f t="shared" si="32"/>
        <v>0</v>
      </c>
    </row>
    <row r="2099" spans="1:15" hidden="1">
      <c r="A2099" s="1" t="s">
        <v>2139</v>
      </c>
      <c r="B2099" s="2">
        <v>45189</v>
      </c>
      <c r="C2099" s="13" t="str">
        <f>TEXT(bbdd_Social_Media_Trends[[#This Row],[Post_Date]],"aaaa-mm")</f>
        <v>2023-09</v>
      </c>
      <c r="D2099" s="1" t="s">
        <v>12</v>
      </c>
      <c r="E2099" s="1" t="s">
        <v>35</v>
      </c>
      <c r="F2099" s="1" t="s">
        <v>41</v>
      </c>
      <c r="G2099" s="1" t="s">
        <v>28</v>
      </c>
      <c r="H2099">
        <v>3003843</v>
      </c>
      <c r="I2099">
        <v>320819</v>
      </c>
      <c r="J2099">
        <v>72442</v>
      </c>
      <c r="K2099">
        <v>1410</v>
      </c>
      <c r="L2099">
        <f>bbdd_Social_Media_Trends[[#This Row],[Likes]]+bbdd_Social_Media_Trends[[#This Row],[Shares]]+bbdd_Social_Media_Trends[[#This Row],[Comments]]</f>
        <v>394671</v>
      </c>
      <c r="M2099">
        <f>bbdd_Social_Media_Trends[[#This Row],[Interactions]]/bbdd_Social_Media_Trends[[#This Row],[Views]]</f>
        <v>0.13138869108671791</v>
      </c>
      <c r="N2099" s="1" t="s">
        <v>16</v>
      </c>
      <c r="O2099" s="4">
        <f t="shared" si="32"/>
        <v>0</v>
      </c>
    </row>
    <row r="2100" spans="1:15" hidden="1">
      <c r="A2100" s="1" t="s">
        <v>2140</v>
      </c>
      <c r="B2100" s="2">
        <v>44580</v>
      </c>
      <c r="C2100" s="13" t="str">
        <f>TEXT(bbdd_Social_Media_Trends[[#This Row],[Post_Date]],"aaaa-mm")</f>
        <v>2022-01</v>
      </c>
      <c r="D2100" s="1" t="s">
        <v>12</v>
      </c>
      <c r="E2100" s="1" t="s">
        <v>52</v>
      </c>
      <c r="F2100" s="1" t="s">
        <v>20</v>
      </c>
      <c r="G2100" s="1" t="s">
        <v>37</v>
      </c>
      <c r="H2100">
        <v>3382006</v>
      </c>
      <c r="I2100">
        <v>410513</v>
      </c>
      <c r="J2100">
        <v>17552</v>
      </c>
      <c r="K2100">
        <v>18639</v>
      </c>
      <c r="L2100">
        <f>bbdd_Social_Media_Trends[[#This Row],[Likes]]+bbdd_Social_Media_Trends[[#This Row],[Shares]]+bbdd_Social_Media_Trends[[#This Row],[Comments]]</f>
        <v>446704</v>
      </c>
      <c r="M2100">
        <f>bbdd_Social_Media_Trends[[#This Row],[Interactions]]/bbdd_Social_Media_Trends[[#This Row],[Views]]</f>
        <v>0.13208255692036028</v>
      </c>
      <c r="N2100" s="1" t="s">
        <v>29</v>
      </c>
      <c r="O2100" s="4">
        <f t="shared" si="32"/>
        <v>0</v>
      </c>
    </row>
    <row r="2101" spans="1:15" hidden="1">
      <c r="A2101" s="1" t="s">
        <v>2141</v>
      </c>
      <c r="B2101" s="2">
        <v>44694</v>
      </c>
      <c r="C2101" s="13" t="str">
        <f>TEXT(bbdd_Social_Media_Trends[[#This Row],[Post_Date]],"aaaa-mm")</f>
        <v>2022-05</v>
      </c>
      <c r="D2101" s="1" t="s">
        <v>18</v>
      </c>
      <c r="E2101" s="1" t="s">
        <v>13</v>
      </c>
      <c r="F2101" s="1" t="s">
        <v>47</v>
      </c>
      <c r="G2101" s="1" t="s">
        <v>15</v>
      </c>
      <c r="H2101">
        <v>2292806</v>
      </c>
      <c r="I2101">
        <v>162800</v>
      </c>
      <c r="J2101">
        <v>30173</v>
      </c>
      <c r="K2101">
        <v>43887</v>
      </c>
      <c r="L2101">
        <f>bbdd_Social_Media_Trends[[#This Row],[Likes]]+bbdd_Social_Media_Trends[[#This Row],[Shares]]+bbdd_Social_Media_Trends[[#This Row],[Comments]]</f>
        <v>236860</v>
      </c>
      <c r="M2101">
        <f>bbdd_Social_Media_Trends[[#This Row],[Interactions]]/bbdd_Social_Media_Trends[[#This Row],[Views]]</f>
        <v>0.10330573105618181</v>
      </c>
      <c r="N2101" s="1" t="s">
        <v>22</v>
      </c>
      <c r="O2101" s="4">
        <f t="shared" si="32"/>
        <v>0</v>
      </c>
    </row>
    <row r="2102" spans="1:15">
      <c r="A2102" s="1" t="s">
        <v>2142</v>
      </c>
      <c r="B2102" s="2">
        <v>44605</v>
      </c>
      <c r="C2102" s="13" t="str">
        <f>TEXT(bbdd_Social_Media_Trends[[#This Row],[Post_Date]],"aaaa-mm")</f>
        <v>2022-02</v>
      </c>
      <c r="D2102" s="1" t="s">
        <v>27</v>
      </c>
      <c r="E2102" s="1" t="s">
        <v>59</v>
      </c>
      <c r="F2102" s="1" t="s">
        <v>47</v>
      </c>
      <c r="G2102" s="1" t="s">
        <v>15</v>
      </c>
      <c r="H2102">
        <v>2635064</v>
      </c>
      <c r="I2102">
        <v>198420</v>
      </c>
      <c r="J2102">
        <v>10257</v>
      </c>
      <c r="K2102">
        <v>2620</v>
      </c>
      <c r="L2102">
        <f>bbdd_Social_Media_Trends[[#This Row],[Likes]]+bbdd_Social_Media_Trends[[#This Row],[Shares]]+bbdd_Social_Media_Trends[[#This Row],[Comments]]</f>
        <v>211297</v>
      </c>
      <c r="M2102">
        <f>bbdd_Social_Media_Trends[[#This Row],[Interactions]]/bbdd_Social_Media_Trends[[#This Row],[Views]]</f>
        <v>8.0186667192903099E-2</v>
      </c>
      <c r="N2102" s="1" t="s">
        <v>29</v>
      </c>
      <c r="O2102" s="4">
        <f t="shared" si="32"/>
        <v>0</v>
      </c>
    </row>
    <row r="2103" spans="1:15" hidden="1">
      <c r="A2103" s="1" t="s">
        <v>2143</v>
      </c>
      <c r="B2103" s="2">
        <v>45028</v>
      </c>
      <c r="C2103" s="13" t="str">
        <f>TEXT(bbdd_Social_Media_Trends[[#This Row],[Post_Date]],"aaaa-mm")</f>
        <v>2023-04</v>
      </c>
      <c r="D2103" s="1" t="s">
        <v>24</v>
      </c>
      <c r="E2103" s="1" t="s">
        <v>49</v>
      </c>
      <c r="F2103" s="1" t="s">
        <v>32</v>
      </c>
      <c r="G2103" s="1" t="s">
        <v>50</v>
      </c>
      <c r="H2103">
        <v>2073534</v>
      </c>
      <c r="I2103">
        <v>409007</v>
      </c>
      <c r="J2103">
        <v>30389</v>
      </c>
      <c r="K2103">
        <v>40273</v>
      </c>
      <c r="L2103">
        <f>bbdd_Social_Media_Trends[[#This Row],[Likes]]+bbdd_Social_Media_Trends[[#This Row],[Shares]]+bbdd_Social_Media_Trends[[#This Row],[Comments]]</f>
        <v>479669</v>
      </c>
      <c r="M2103">
        <f>bbdd_Social_Media_Trends[[#This Row],[Interactions]]/bbdd_Social_Media_Trends[[#This Row],[Views]]</f>
        <v>0.23132921861903397</v>
      </c>
      <c r="N2103" s="1" t="s">
        <v>29</v>
      </c>
      <c r="O2103" s="4">
        <f t="shared" si="32"/>
        <v>0</v>
      </c>
    </row>
    <row r="2104" spans="1:15" hidden="1">
      <c r="A2104" s="1" t="s">
        <v>2144</v>
      </c>
      <c r="B2104" s="2">
        <v>45111</v>
      </c>
      <c r="C2104" s="13" t="str">
        <f>TEXT(bbdd_Social_Media_Trends[[#This Row],[Post_Date]],"aaaa-mm")</f>
        <v>2023-07</v>
      </c>
      <c r="D2104" s="1" t="s">
        <v>12</v>
      </c>
      <c r="E2104" s="1" t="s">
        <v>19</v>
      </c>
      <c r="F2104" s="1" t="s">
        <v>36</v>
      </c>
      <c r="G2104" s="1" t="s">
        <v>37</v>
      </c>
      <c r="H2104">
        <v>3262646</v>
      </c>
      <c r="I2104">
        <v>374397</v>
      </c>
      <c r="J2104">
        <v>6751</v>
      </c>
      <c r="K2104">
        <v>40244</v>
      </c>
      <c r="L2104">
        <f>bbdd_Social_Media_Trends[[#This Row],[Likes]]+bbdd_Social_Media_Trends[[#This Row],[Shares]]+bbdd_Social_Media_Trends[[#This Row],[Comments]]</f>
        <v>421392</v>
      </c>
      <c r="M2104">
        <f>bbdd_Social_Media_Trends[[#This Row],[Interactions]]/bbdd_Social_Media_Trends[[#This Row],[Views]]</f>
        <v>0.12915651897263755</v>
      </c>
      <c r="N2104" s="1" t="s">
        <v>16</v>
      </c>
      <c r="O2104" s="4">
        <f t="shared" si="32"/>
        <v>0</v>
      </c>
    </row>
    <row r="2105" spans="1:15" hidden="1">
      <c r="A2105" s="1" t="s">
        <v>2145</v>
      </c>
      <c r="B2105" s="2">
        <v>44936</v>
      </c>
      <c r="C2105" s="13" t="str">
        <f>TEXT(bbdd_Social_Media_Trends[[#This Row],[Post_Date]],"aaaa-mm")</f>
        <v>2023-01</v>
      </c>
      <c r="D2105" s="1" t="s">
        <v>24</v>
      </c>
      <c r="E2105" s="1" t="s">
        <v>35</v>
      </c>
      <c r="F2105" s="1" t="s">
        <v>20</v>
      </c>
      <c r="G2105" s="1" t="s">
        <v>37</v>
      </c>
      <c r="H2105">
        <v>839182</v>
      </c>
      <c r="I2105">
        <v>195990</v>
      </c>
      <c r="J2105">
        <v>75841</v>
      </c>
      <c r="K2105">
        <v>49010</v>
      </c>
      <c r="L2105">
        <f>bbdd_Social_Media_Trends[[#This Row],[Likes]]+bbdd_Social_Media_Trends[[#This Row],[Shares]]+bbdd_Social_Media_Trends[[#This Row],[Comments]]</f>
        <v>320841</v>
      </c>
      <c r="M2105">
        <f>bbdd_Social_Media_Trends[[#This Row],[Interactions]]/bbdd_Social_Media_Trends[[#This Row],[Views]]</f>
        <v>0.38232588401562473</v>
      </c>
      <c r="N2105" s="1" t="s">
        <v>22</v>
      </c>
      <c r="O2105" s="4">
        <f t="shared" si="32"/>
        <v>0</v>
      </c>
    </row>
    <row r="2106" spans="1:15" hidden="1">
      <c r="A2106" s="1" t="s">
        <v>2146</v>
      </c>
      <c r="B2106" s="2">
        <v>45148</v>
      </c>
      <c r="C2106" s="13" t="str">
        <f>TEXT(bbdd_Social_Media_Trends[[#This Row],[Post_Date]],"aaaa-mm")</f>
        <v>2023-08</v>
      </c>
      <c r="D2106" s="1" t="s">
        <v>12</v>
      </c>
      <c r="E2106" s="1" t="s">
        <v>31</v>
      </c>
      <c r="F2106" s="1" t="s">
        <v>36</v>
      </c>
      <c r="G2106" s="1" t="s">
        <v>25</v>
      </c>
      <c r="H2106">
        <v>4124260</v>
      </c>
      <c r="I2106">
        <v>26004</v>
      </c>
      <c r="J2106">
        <v>93306</v>
      </c>
      <c r="K2106">
        <v>38219</v>
      </c>
      <c r="L2106">
        <f>bbdd_Social_Media_Trends[[#This Row],[Likes]]+bbdd_Social_Media_Trends[[#This Row],[Shares]]+bbdd_Social_Media_Trends[[#This Row],[Comments]]</f>
        <v>157529</v>
      </c>
      <c r="M2106">
        <f>bbdd_Social_Media_Trends[[#This Row],[Interactions]]/bbdd_Social_Media_Trends[[#This Row],[Views]]</f>
        <v>3.8195700562040219E-2</v>
      </c>
      <c r="N2106" s="1" t="s">
        <v>16</v>
      </c>
      <c r="O2106" s="4">
        <f t="shared" si="32"/>
        <v>0</v>
      </c>
    </row>
    <row r="2107" spans="1:15" hidden="1">
      <c r="A2107" s="1" t="s">
        <v>2147</v>
      </c>
      <c r="B2107" s="2">
        <v>44906</v>
      </c>
      <c r="C2107" s="13" t="str">
        <f>TEXT(bbdd_Social_Media_Trends[[#This Row],[Post_Date]],"aaaa-mm")</f>
        <v>2022-12</v>
      </c>
      <c r="D2107" s="1" t="s">
        <v>12</v>
      </c>
      <c r="E2107" s="1" t="s">
        <v>59</v>
      </c>
      <c r="F2107" s="1" t="s">
        <v>32</v>
      </c>
      <c r="G2107" s="1" t="s">
        <v>21</v>
      </c>
      <c r="H2107">
        <v>4979485</v>
      </c>
      <c r="I2107">
        <v>346102</v>
      </c>
      <c r="J2107">
        <v>73812</v>
      </c>
      <c r="K2107">
        <v>44802</v>
      </c>
      <c r="L2107">
        <f>bbdd_Social_Media_Trends[[#This Row],[Likes]]+bbdd_Social_Media_Trends[[#This Row],[Shares]]+bbdd_Social_Media_Trends[[#This Row],[Comments]]</f>
        <v>464716</v>
      </c>
      <c r="M2107">
        <f>bbdd_Social_Media_Trends[[#This Row],[Interactions]]/bbdd_Social_Media_Trends[[#This Row],[Views]]</f>
        <v>9.3326117058290164E-2</v>
      </c>
      <c r="N2107" s="1" t="s">
        <v>16</v>
      </c>
      <c r="O2107" s="4">
        <f t="shared" si="32"/>
        <v>0</v>
      </c>
    </row>
    <row r="2108" spans="1:15" hidden="1">
      <c r="A2108" s="1" t="s">
        <v>2148</v>
      </c>
      <c r="B2108" s="2">
        <v>45009</v>
      </c>
      <c r="C2108" s="13" t="str">
        <f>TEXT(bbdd_Social_Media_Trends[[#This Row],[Post_Date]],"aaaa-mm")</f>
        <v>2023-03</v>
      </c>
      <c r="D2108" s="1" t="s">
        <v>24</v>
      </c>
      <c r="E2108" s="1" t="s">
        <v>31</v>
      </c>
      <c r="F2108" s="1" t="s">
        <v>36</v>
      </c>
      <c r="G2108" s="1" t="s">
        <v>15</v>
      </c>
      <c r="H2108">
        <v>4940565</v>
      </c>
      <c r="I2108">
        <v>326871</v>
      </c>
      <c r="J2108">
        <v>92268</v>
      </c>
      <c r="K2108">
        <v>5785</v>
      </c>
      <c r="L2108">
        <f>bbdd_Social_Media_Trends[[#This Row],[Likes]]+bbdd_Social_Media_Trends[[#This Row],[Shares]]+bbdd_Social_Media_Trends[[#This Row],[Comments]]</f>
        <v>424924</v>
      </c>
      <c r="M2108">
        <f>bbdd_Social_Media_Trends[[#This Row],[Interactions]]/bbdd_Social_Media_Trends[[#This Row],[Views]]</f>
        <v>8.6007167196464368E-2</v>
      </c>
      <c r="N2108" s="1" t="s">
        <v>16</v>
      </c>
      <c r="O2108" s="4">
        <f t="shared" si="32"/>
        <v>0</v>
      </c>
    </row>
    <row r="2109" spans="1:15">
      <c r="A2109" s="1" t="s">
        <v>2149</v>
      </c>
      <c r="B2109" s="2">
        <v>44802</v>
      </c>
      <c r="C2109" s="13" t="str">
        <f>TEXT(bbdd_Social_Media_Trends[[#This Row],[Post_Date]],"aaaa-mm")</f>
        <v>2022-08</v>
      </c>
      <c r="D2109" s="1" t="s">
        <v>27</v>
      </c>
      <c r="E2109" s="1" t="s">
        <v>39</v>
      </c>
      <c r="F2109" s="1" t="s">
        <v>20</v>
      </c>
      <c r="G2109" s="1" t="s">
        <v>37</v>
      </c>
      <c r="H2109">
        <v>3498297</v>
      </c>
      <c r="I2109">
        <v>280997</v>
      </c>
      <c r="J2109">
        <v>67445</v>
      </c>
      <c r="K2109">
        <v>41756</v>
      </c>
      <c r="L2109">
        <f>bbdd_Social_Media_Trends[[#This Row],[Likes]]+bbdd_Social_Media_Trends[[#This Row],[Shares]]+bbdd_Social_Media_Trends[[#This Row],[Comments]]</f>
        <v>390198</v>
      </c>
      <c r="M2109">
        <f>bbdd_Social_Media_Trends[[#This Row],[Interactions]]/bbdd_Social_Media_Trends[[#This Row],[Views]]</f>
        <v>0.11153941474951955</v>
      </c>
      <c r="N2109" s="1" t="s">
        <v>29</v>
      </c>
      <c r="O2109" s="4">
        <f t="shared" si="32"/>
        <v>0</v>
      </c>
    </row>
    <row r="2110" spans="1:15" hidden="1">
      <c r="A2110" s="1" t="s">
        <v>2150</v>
      </c>
      <c r="B2110" s="2">
        <v>44820</v>
      </c>
      <c r="C2110" s="13" t="str">
        <f>TEXT(bbdd_Social_Media_Trends[[#This Row],[Post_Date]],"aaaa-mm")</f>
        <v>2022-09</v>
      </c>
      <c r="D2110" s="1" t="s">
        <v>18</v>
      </c>
      <c r="E2110" s="1" t="s">
        <v>13</v>
      </c>
      <c r="F2110" s="1" t="s">
        <v>14</v>
      </c>
      <c r="G2110" s="1" t="s">
        <v>21</v>
      </c>
      <c r="H2110">
        <v>3886364</v>
      </c>
      <c r="I2110">
        <v>247013</v>
      </c>
      <c r="J2110">
        <v>99313</v>
      </c>
      <c r="K2110">
        <v>15416</v>
      </c>
      <c r="L2110">
        <f>bbdd_Social_Media_Trends[[#This Row],[Likes]]+bbdd_Social_Media_Trends[[#This Row],[Shares]]+bbdd_Social_Media_Trends[[#This Row],[Comments]]</f>
        <v>361742</v>
      </c>
      <c r="M2110">
        <f>bbdd_Social_Media_Trends[[#This Row],[Interactions]]/bbdd_Social_Media_Trends[[#This Row],[Views]]</f>
        <v>9.3079804156275633E-2</v>
      </c>
      <c r="N2110" s="1" t="s">
        <v>16</v>
      </c>
      <c r="O2110" s="4">
        <f t="shared" si="32"/>
        <v>0</v>
      </c>
    </row>
    <row r="2111" spans="1:15" hidden="1">
      <c r="A2111" s="1" t="s">
        <v>2151</v>
      </c>
      <c r="B2111" s="2">
        <v>45165</v>
      </c>
      <c r="C2111" s="13" t="str">
        <f>TEXT(bbdd_Social_Media_Trends[[#This Row],[Post_Date]],"aaaa-mm")</f>
        <v>2023-08</v>
      </c>
      <c r="D2111" s="1" t="s">
        <v>24</v>
      </c>
      <c r="E2111" s="1" t="s">
        <v>49</v>
      </c>
      <c r="F2111" s="1" t="s">
        <v>41</v>
      </c>
      <c r="G2111" s="1" t="s">
        <v>60</v>
      </c>
      <c r="H2111">
        <v>1338312</v>
      </c>
      <c r="I2111">
        <v>264567</v>
      </c>
      <c r="J2111">
        <v>75100</v>
      </c>
      <c r="K2111">
        <v>16361</v>
      </c>
      <c r="L2111">
        <f>bbdd_Social_Media_Trends[[#This Row],[Likes]]+bbdd_Social_Media_Trends[[#This Row],[Shares]]+bbdd_Social_Media_Trends[[#This Row],[Comments]]</f>
        <v>356028</v>
      </c>
      <c r="M2111">
        <f>bbdd_Social_Media_Trends[[#This Row],[Interactions]]/bbdd_Social_Media_Trends[[#This Row],[Views]]</f>
        <v>0.26602765274465145</v>
      </c>
      <c r="N2111" s="1" t="s">
        <v>16</v>
      </c>
      <c r="O2111" s="4">
        <f t="shared" si="32"/>
        <v>0</v>
      </c>
    </row>
    <row r="2112" spans="1:15" hidden="1">
      <c r="A2112" s="1" t="s">
        <v>2152</v>
      </c>
      <c r="B2112" s="2">
        <v>45092</v>
      </c>
      <c r="C2112" s="13" t="str">
        <f>TEXT(bbdd_Social_Media_Trends[[#This Row],[Post_Date]],"aaaa-mm")</f>
        <v>2023-06</v>
      </c>
      <c r="D2112" s="1" t="s">
        <v>12</v>
      </c>
      <c r="E2112" s="1" t="s">
        <v>19</v>
      </c>
      <c r="F2112" s="1" t="s">
        <v>36</v>
      </c>
      <c r="G2112" s="1" t="s">
        <v>25</v>
      </c>
      <c r="H2112">
        <v>4925928</v>
      </c>
      <c r="I2112">
        <v>223449</v>
      </c>
      <c r="J2112">
        <v>71385</v>
      </c>
      <c r="K2112">
        <v>24086</v>
      </c>
      <c r="L2112">
        <f>bbdd_Social_Media_Trends[[#This Row],[Likes]]+bbdd_Social_Media_Trends[[#This Row],[Shares]]+bbdd_Social_Media_Trends[[#This Row],[Comments]]</f>
        <v>318920</v>
      </c>
      <c r="M2112">
        <f>bbdd_Social_Media_Trends[[#This Row],[Interactions]]/bbdd_Social_Media_Trends[[#This Row],[Views]]</f>
        <v>6.4743130634471319E-2</v>
      </c>
      <c r="N2112" s="1" t="s">
        <v>22</v>
      </c>
      <c r="O2112" s="4">
        <f t="shared" si="32"/>
        <v>0</v>
      </c>
    </row>
    <row r="2113" spans="1:15">
      <c r="A2113" s="1" t="s">
        <v>2153</v>
      </c>
      <c r="B2113" s="2">
        <v>45216</v>
      </c>
      <c r="C2113" s="13" t="str">
        <f>TEXT(bbdd_Social_Media_Trends[[#This Row],[Post_Date]],"aaaa-mm")</f>
        <v>2023-10</v>
      </c>
      <c r="D2113" s="1" t="s">
        <v>27</v>
      </c>
      <c r="E2113" s="1" t="s">
        <v>31</v>
      </c>
      <c r="F2113" s="1" t="s">
        <v>32</v>
      </c>
      <c r="G2113" s="1" t="s">
        <v>25</v>
      </c>
      <c r="H2113">
        <v>16410</v>
      </c>
      <c r="I2113">
        <v>88118</v>
      </c>
      <c r="J2113">
        <v>70254</v>
      </c>
      <c r="K2113">
        <v>9681</v>
      </c>
      <c r="L2113">
        <f>bbdd_Social_Media_Trends[[#This Row],[Likes]]+bbdd_Social_Media_Trends[[#This Row],[Shares]]+bbdd_Social_Media_Trends[[#This Row],[Comments]]</f>
        <v>168053</v>
      </c>
      <c r="M2113">
        <f>bbdd_Social_Media_Trends[[#This Row],[Interactions]]/bbdd_Social_Media_Trends[[#This Row],[Views]]</f>
        <v>10.240889701401585</v>
      </c>
      <c r="N2113" s="1" t="s">
        <v>22</v>
      </c>
      <c r="O2113" s="4">
        <f t="shared" si="32"/>
        <v>0</v>
      </c>
    </row>
    <row r="2114" spans="1:15" hidden="1">
      <c r="A2114" s="1" t="s">
        <v>2154</v>
      </c>
      <c r="B2114" s="2">
        <v>45289</v>
      </c>
      <c r="C2114" s="13" t="str">
        <f>TEXT(bbdd_Social_Media_Trends[[#This Row],[Post_Date]],"aaaa-mm")</f>
        <v>2023-12</v>
      </c>
      <c r="D2114" s="1" t="s">
        <v>12</v>
      </c>
      <c r="E2114" s="1" t="s">
        <v>31</v>
      </c>
      <c r="F2114" s="1" t="s">
        <v>41</v>
      </c>
      <c r="G2114" s="1" t="s">
        <v>44</v>
      </c>
      <c r="H2114">
        <v>1778307</v>
      </c>
      <c r="I2114">
        <v>57050</v>
      </c>
      <c r="J2114">
        <v>82609</v>
      </c>
      <c r="K2114">
        <v>28347</v>
      </c>
      <c r="L2114">
        <f>bbdd_Social_Media_Trends[[#This Row],[Likes]]+bbdd_Social_Media_Trends[[#This Row],[Shares]]+bbdd_Social_Media_Trends[[#This Row],[Comments]]</f>
        <v>168006</v>
      </c>
      <c r="M2114">
        <f>bbdd_Social_Media_Trends[[#This Row],[Interactions]]/bbdd_Social_Media_Trends[[#This Row],[Views]]</f>
        <v>9.4475250898748073E-2</v>
      </c>
      <c r="N2114" s="1" t="s">
        <v>22</v>
      </c>
      <c r="O2114" s="4">
        <f t="shared" ref="O2114:O2177" si="33">IF(ISERROR(VLOOKUP(A2114,A2115:A7112,1,FALSE)),0, 1)</f>
        <v>0</v>
      </c>
    </row>
    <row r="2115" spans="1:15" hidden="1">
      <c r="A2115" s="1" t="s">
        <v>2155</v>
      </c>
      <c r="B2115" s="2">
        <v>44872</v>
      </c>
      <c r="C2115" s="13" t="str">
        <f>TEXT(bbdd_Social_Media_Trends[[#This Row],[Post_Date]],"aaaa-mm")</f>
        <v>2022-11</v>
      </c>
      <c r="D2115" s="1" t="s">
        <v>18</v>
      </c>
      <c r="E2115" s="1" t="s">
        <v>13</v>
      </c>
      <c r="F2115" s="1" t="s">
        <v>20</v>
      </c>
      <c r="G2115" s="1" t="s">
        <v>21</v>
      </c>
      <c r="H2115">
        <v>3692069</v>
      </c>
      <c r="I2115">
        <v>182095</v>
      </c>
      <c r="J2115">
        <v>72323</v>
      </c>
      <c r="K2115">
        <v>13292</v>
      </c>
      <c r="L2115">
        <f>bbdd_Social_Media_Trends[[#This Row],[Likes]]+bbdd_Social_Media_Trends[[#This Row],[Shares]]+bbdd_Social_Media_Trends[[#This Row],[Comments]]</f>
        <v>267710</v>
      </c>
      <c r="M2115">
        <f>bbdd_Social_Media_Trends[[#This Row],[Interactions]]/bbdd_Social_Media_Trends[[#This Row],[Views]]</f>
        <v>7.250947910236781E-2</v>
      </c>
      <c r="N2115" s="1" t="s">
        <v>22</v>
      </c>
      <c r="O2115" s="4">
        <f t="shared" si="33"/>
        <v>0</v>
      </c>
    </row>
    <row r="2116" spans="1:15">
      <c r="A2116" s="1" t="s">
        <v>2156</v>
      </c>
      <c r="B2116" s="2">
        <v>45159</v>
      </c>
      <c r="C2116" s="13" t="str">
        <f>TEXT(bbdd_Social_Media_Trends[[#This Row],[Post_Date]],"aaaa-mm")</f>
        <v>2023-08</v>
      </c>
      <c r="D2116" s="1" t="s">
        <v>27</v>
      </c>
      <c r="E2116" s="1" t="s">
        <v>59</v>
      </c>
      <c r="F2116" s="1" t="s">
        <v>32</v>
      </c>
      <c r="G2116" s="1" t="s">
        <v>50</v>
      </c>
      <c r="H2116">
        <v>2408155</v>
      </c>
      <c r="I2116">
        <v>331242</v>
      </c>
      <c r="J2116">
        <v>45520</v>
      </c>
      <c r="K2116">
        <v>30152</v>
      </c>
      <c r="L2116">
        <f>bbdd_Social_Media_Trends[[#This Row],[Likes]]+bbdd_Social_Media_Trends[[#This Row],[Shares]]+bbdd_Social_Media_Trends[[#This Row],[Comments]]</f>
        <v>406914</v>
      </c>
      <c r="M2116">
        <f>bbdd_Social_Media_Trends[[#This Row],[Interactions]]/bbdd_Social_Media_Trends[[#This Row],[Views]]</f>
        <v>0.16897334266274389</v>
      </c>
      <c r="N2116" s="1" t="s">
        <v>29</v>
      </c>
      <c r="O2116" s="4">
        <f t="shared" si="33"/>
        <v>0</v>
      </c>
    </row>
    <row r="2117" spans="1:15" hidden="1">
      <c r="A2117" s="1" t="s">
        <v>2157</v>
      </c>
      <c r="B2117" s="2">
        <v>45083</v>
      </c>
      <c r="C2117" s="13" t="str">
        <f>TEXT(bbdd_Social_Media_Trends[[#This Row],[Post_Date]],"aaaa-mm")</f>
        <v>2023-06</v>
      </c>
      <c r="D2117" s="1" t="s">
        <v>24</v>
      </c>
      <c r="E2117" s="1" t="s">
        <v>19</v>
      </c>
      <c r="F2117" s="1" t="s">
        <v>47</v>
      </c>
      <c r="G2117" s="1" t="s">
        <v>21</v>
      </c>
      <c r="H2117">
        <v>1338230</v>
      </c>
      <c r="I2117">
        <v>350566</v>
      </c>
      <c r="J2117">
        <v>75830</v>
      </c>
      <c r="K2117">
        <v>44606</v>
      </c>
      <c r="L2117">
        <f>bbdd_Social_Media_Trends[[#This Row],[Likes]]+bbdd_Social_Media_Trends[[#This Row],[Shares]]+bbdd_Social_Media_Trends[[#This Row],[Comments]]</f>
        <v>471002</v>
      </c>
      <c r="M2117">
        <f>bbdd_Social_Media_Trends[[#This Row],[Interactions]]/bbdd_Social_Media_Trends[[#This Row],[Views]]</f>
        <v>0.35195893082653951</v>
      </c>
      <c r="N2117" s="1" t="s">
        <v>29</v>
      </c>
      <c r="O2117" s="4">
        <f t="shared" si="33"/>
        <v>0</v>
      </c>
    </row>
    <row r="2118" spans="1:15" hidden="1">
      <c r="A2118" s="1" t="s">
        <v>2158</v>
      </c>
      <c r="B2118" s="2">
        <v>44717</v>
      </c>
      <c r="C2118" s="13" t="str">
        <f>TEXT(bbdd_Social_Media_Trends[[#This Row],[Post_Date]],"aaaa-mm")</f>
        <v>2022-06</v>
      </c>
      <c r="D2118" s="1" t="s">
        <v>24</v>
      </c>
      <c r="E2118" s="1" t="s">
        <v>39</v>
      </c>
      <c r="F2118" s="1" t="s">
        <v>14</v>
      </c>
      <c r="G2118" s="1" t="s">
        <v>44</v>
      </c>
      <c r="H2118">
        <v>3252632</v>
      </c>
      <c r="I2118">
        <v>398969</v>
      </c>
      <c r="J2118">
        <v>85010</v>
      </c>
      <c r="K2118">
        <v>22720</v>
      </c>
      <c r="L2118">
        <f>bbdd_Social_Media_Trends[[#This Row],[Likes]]+bbdd_Social_Media_Trends[[#This Row],[Shares]]+bbdd_Social_Media_Trends[[#This Row],[Comments]]</f>
        <v>506699</v>
      </c>
      <c r="M2118">
        <f>bbdd_Social_Media_Trends[[#This Row],[Interactions]]/bbdd_Social_Media_Trends[[#This Row],[Views]]</f>
        <v>0.15578122578883807</v>
      </c>
      <c r="N2118" s="1" t="s">
        <v>29</v>
      </c>
      <c r="O2118" s="4">
        <f t="shared" si="33"/>
        <v>0</v>
      </c>
    </row>
    <row r="2119" spans="1:15" hidden="1">
      <c r="A2119" s="1" t="s">
        <v>2159</v>
      </c>
      <c r="B2119" s="2">
        <v>44706</v>
      </c>
      <c r="C2119" s="13" t="str">
        <f>TEXT(bbdd_Social_Media_Trends[[#This Row],[Post_Date]],"aaaa-mm")</f>
        <v>2022-05</v>
      </c>
      <c r="D2119" s="1" t="s">
        <v>18</v>
      </c>
      <c r="E2119" s="1" t="s">
        <v>57</v>
      </c>
      <c r="F2119" s="1" t="s">
        <v>32</v>
      </c>
      <c r="G2119" s="1" t="s">
        <v>60</v>
      </c>
      <c r="H2119">
        <v>2800983</v>
      </c>
      <c r="I2119">
        <v>294183</v>
      </c>
      <c r="J2119">
        <v>6110</v>
      </c>
      <c r="K2119">
        <v>21898</v>
      </c>
      <c r="L2119">
        <f>bbdd_Social_Media_Trends[[#This Row],[Likes]]+bbdd_Social_Media_Trends[[#This Row],[Shares]]+bbdd_Social_Media_Trends[[#This Row],[Comments]]</f>
        <v>322191</v>
      </c>
      <c r="M2119">
        <f>bbdd_Social_Media_Trends[[#This Row],[Interactions]]/bbdd_Social_Media_Trends[[#This Row],[Views]]</f>
        <v>0.1150278313006541</v>
      </c>
      <c r="N2119" s="1" t="s">
        <v>29</v>
      </c>
      <c r="O2119" s="4">
        <f t="shared" si="33"/>
        <v>0</v>
      </c>
    </row>
    <row r="2120" spans="1:15" hidden="1">
      <c r="A2120" s="1" t="s">
        <v>2160</v>
      </c>
      <c r="B2120" s="2">
        <v>45105</v>
      </c>
      <c r="C2120" s="13" t="str">
        <f>TEXT(bbdd_Social_Media_Trends[[#This Row],[Post_Date]],"aaaa-mm")</f>
        <v>2023-06</v>
      </c>
      <c r="D2120" s="1" t="s">
        <v>24</v>
      </c>
      <c r="E2120" s="1" t="s">
        <v>52</v>
      </c>
      <c r="F2120" s="1" t="s">
        <v>32</v>
      </c>
      <c r="G2120" s="1" t="s">
        <v>21</v>
      </c>
      <c r="H2120">
        <v>1191790</v>
      </c>
      <c r="I2120">
        <v>18070</v>
      </c>
      <c r="J2120">
        <v>38513</v>
      </c>
      <c r="K2120">
        <v>39735</v>
      </c>
      <c r="L2120">
        <f>bbdd_Social_Media_Trends[[#This Row],[Likes]]+bbdd_Social_Media_Trends[[#This Row],[Shares]]+bbdd_Social_Media_Trends[[#This Row],[Comments]]</f>
        <v>96318</v>
      </c>
      <c r="M2120">
        <f>bbdd_Social_Media_Trends[[#This Row],[Interactions]]/bbdd_Social_Media_Trends[[#This Row],[Views]]</f>
        <v>8.0817929333187891E-2</v>
      </c>
      <c r="N2120" s="1" t="s">
        <v>16</v>
      </c>
      <c r="O2120" s="4">
        <f t="shared" si="33"/>
        <v>0</v>
      </c>
    </row>
    <row r="2121" spans="1:15" hidden="1">
      <c r="A2121" s="1" t="s">
        <v>2161</v>
      </c>
      <c r="B2121" s="2">
        <v>44712</v>
      </c>
      <c r="C2121" s="13" t="str">
        <f>TEXT(bbdd_Social_Media_Trends[[#This Row],[Post_Date]],"aaaa-mm")</f>
        <v>2022-05</v>
      </c>
      <c r="D2121" s="1" t="s">
        <v>12</v>
      </c>
      <c r="E2121" s="1" t="s">
        <v>59</v>
      </c>
      <c r="F2121" s="1" t="s">
        <v>14</v>
      </c>
      <c r="G2121" s="1" t="s">
        <v>28</v>
      </c>
      <c r="H2121">
        <v>932583</v>
      </c>
      <c r="I2121">
        <v>243874</v>
      </c>
      <c r="J2121">
        <v>61449</v>
      </c>
      <c r="K2121">
        <v>31026</v>
      </c>
      <c r="L2121">
        <f>bbdd_Social_Media_Trends[[#This Row],[Likes]]+bbdd_Social_Media_Trends[[#This Row],[Shares]]+bbdd_Social_Media_Trends[[#This Row],[Comments]]</f>
        <v>336349</v>
      </c>
      <c r="M2121">
        <f>bbdd_Social_Media_Trends[[#This Row],[Interactions]]/bbdd_Social_Media_Trends[[#This Row],[Views]]</f>
        <v>0.36066387656648258</v>
      </c>
      <c r="N2121" s="1" t="s">
        <v>29</v>
      </c>
      <c r="O2121" s="4">
        <f t="shared" si="33"/>
        <v>0</v>
      </c>
    </row>
    <row r="2122" spans="1:15" hidden="1">
      <c r="A2122" s="1" t="s">
        <v>2162</v>
      </c>
      <c r="B2122" s="2">
        <v>44870</v>
      </c>
      <c r="C2122" s="13" t="str">
        <f>TEXT(bbdd_Social_Media_Trends[[#This Row],[Post_Date]],"aaaa-mm")</f>
        <v>2022-11</v>
      </c>
      <c r="D2122" s="1" t="s">
        <v>24</v>
      </c>
      <c r="E2122" s="1" t="s">
        <v>13</v>
      </c>
      <c r="F2122" s="1" t="s">
        <v>14</v>
      </c>
      <c r="G2122" s="1" t="s">
        <v>60</v>
      </c>
      <c r="H2122">
        <v>2088610</v>
      </c>
      <c r="I2122">
        <v>416340</v>
      </c>
      <c r="J2122">
        <v>73103</v>
      </c>
      <c r="K2122">
        <v>8029</v>
      </c>
      <c r="L2122">
        <f>bbdd_Social_Media_Trends[[#This Row],[Likes]]+bbdd_Social_Media_Trends[[#This Row],[Shares]]+bbdd_Social_Media_Trends[[#This Row],[Comments]]</f>
        <v>497472</v>
      </c>
      <c r="M2122">
        <f>bbdd_Social_Media_Trends[[#This Row],[Interactions]]/bbdd_Social_Media_Trends[[#This Row],[Views]]</f>
        <v>0.2381832893646971</v>
      </c>
      <c r="N2122" s="1" t="s">
        <v>29</v>
      </c>
      <c r="O2122" s="4">
        <f t="shared" si="33"/>
        <v>0</v>
      </c>
    </row>
    <row r="2123" spans="1:15" hidden="1">
      <c r="A2123" s="1" t="s">
        <v>2163</v>
      </c>
      <c r="B2123" s="2">
        <v>44774</v>
      </c>
      <c r="C2123" s="13" t="str">
        <f>TEXT(bbdd_Social_Media_Trends[[#This Row],[Post_Date]],"aaaa-mm")</f>
        <v>2022-08</v>
      </c>
      <c r="D2123" s="1" t="s">
        <v>18</v>
      </c>
      <c r="E2123" s="1" t="s">
        <v>59</v>
      </c>
      <c r="F2123" s="1" t="s">
        <v>47</v>
      </c>
      <c r="G2123" s="1" t="s">
        <v>15</v>
      </c>
      <c r="H2123">
        <v>2975538</v>
      </c>
      <c r="I2123">
        <v>428206</v>
      </c>
      <c r="J2123">
        <v>273</v>
      </c>
      <c r="K2123">
        <v>5526</v>
      </c>
      <c r="L2123">
        <f>bbdd_Social_Media_Trends[[#This Row],[Likes]]+bbdd_Social_Media_Trends[[#This Row],[Shares]]+bbdd_Social_Media_Trends[[#This Row],[Comments]]</f>
        <v>434005</v>
      </c>
      <c r="M2123">
        <f>bbdd_Social_Media_Trends[[#This Row],[Interactions]]/bbdd_Social_Media_Trends[[#This Row],[Views]]</f>
        <v>0.14585765666578615</v>
      </c>
      <c r="N2123" s="1" t="s">
        <v>29</v>
      </c>
      <c r="O2123" s="4">
        <f t="shared" si="33"/>
        <v>0</v>
      </c>
    </row>
    <row r="2124" spans="1:15" hidden="1">
      <c r="A2124" s="1" t="s">
        <v>2164</v>
      </c>
      <c r="B2124" s="2">
        <v>45289</v>
      </c>
      <c r="C2124" s="13" t="str">
        <f>TEXT(bbdd_Social_Media_Trends[[#This Row],[Post_Date]],"aaaa-mm")</f>
        <v>2023-12</v>
      </c>
      <c r="D2124" s="1" t="s">
        <v>18</v>
      </c>
      <c r="E2124" s="1" t="s">
        <v>39</v>
      </c>
      <c r="F2124" s="1" t="s">
        <v>20</v>
      </c>
      <c r="G2124" s="1" t="s">
        <v>21</v>
      </c>
      <c r="H2124">
        <v>1518636</v>
      </c>
      <c r="I2124">
        <v>419030</v>
      </c>
      <c r="J2124">
        <v>5094</v>
      </c>
      <c r="K2124">
        <v>14494</v>
      </c>
      <c r="L2124">
        <f>bbdd_Social_Media_Trends[[#This Row],[Likes]]+bbdd_Social_Media_Trends[[#This Row],[Shares]]+bbdd_Social_Media_Trends[[#This Row],[Comments]]</f>
        <v>438618</v>
      </c>
      <c r="M2124">
        <f>bbdd_Social_Media_Trends[[#This Row],[Interactions]]/bbdd_Social_Media_Trends[[#This Row],[Views]]</f>
        <v>0.28882365491138101</v>
      </c>
      <c r="N2124" s="1" t="s">
        <v>22</v>
      </c>
      <c r="O2124" s="4">
        <f t="shared" si="33"/>
        <v>0</v>
      </c>
    </row>
    <row r="2125" spans="1:15" hidden="1">
      <c r="A2125" s="1" t="s">
        <v>2165</v>
      </c>
      <c r="B2125" s="2">
        <v>44586</v>
      </c>
      <c r="C2125" s="13" t="str">
        <f>TEXT(bbdd_Social_Media_Trends[[#This Row],[Post_Date]],"aaaa-mm")</f>
        <v>2022-01</v>
      </c>
      <c r="D2125" s="1" t="s">
        <v>12</v>
      </c>
      <c r="E2125" s="1" t="s">
        <v>13</v>
      </c>
      <c r="F2125" s="1" t="s">
        <v>32</v>
      </c>
      <c r="G2125" s="1" t="s">
        <v>15</v>
      </c>
      <c r="H2125">
        <v>912055</v>
      </c>
      <c r="I2125">
        <v>363839</v>
      </c>
      <c r="J2125">
        <v>15376</v>
      </c>
      <c r="K2125">
        <v>24499</v>
      </c>
      <c r="L2125">
        <f>bbdd_Social_Media_Trends[[#This Row],[Likes]]+bbdd_Social_Media_Trends[[#This Row],[Shares]]+bbdd_Social_Media_Trends[[#This Row],[Comments]]</f>
        <v>403714</v>
      </c>
      <c r="M2125">
        <f>bbdd_Social_Media_Trends[[#This Row],[Interactions]]/bbdd_Social_Media_Trends[[#This Row],[Views]]</f>
        <v>0.4426421652202992</v>
      </c>
      <c r="N2125" s="1" t="s">
        <v>22</v>
      </c>
      <c r="O2125" s="4">
        <f t="shared" si="33"/>
        <v>0</v>
      </c>
    </row>
    <row r="2126" spans="1:15" hidden="1">
      <c r="A2126" s="1" t="s">
        <v>2166</v>
      </c>
      <c r="B2126" s="2">
        <v>44772</v>
      </c>
      <c r="C2126" s="13" t="str">
        <f>TEXT(bbdd_Social_Media_Trends[[#This Row],[Post_Date]],"aaaa-mm")</f>
        <v>2022-07</v>
      </c>
      <c r="D2126" s="1" t="s">
        <v>18</v>
      </c>
      <c r="E2126" s="1" t="s">
        <v>49</v>
      </c>
      <c r="F2126" s="1" t="s">
        <v>41</v>
      </c>
      <c r="G2126" s="1" t="s">
        <v>60</v>
      </c>
      <c r="H2126">
        <v>812313</v>
      </c>
      <c r="I2126">
        <v>84212</v>
      </c>
      <c r="J2126">
        <v>67698</v>
      </c>
      <c r="K2126">
        <v>12732</v>
      </c>
      <c r="L2126">
        <f>bbdd_Social_Media_Trends[[#This Row],[Likes]]+bbdd_Social_Media_Trends[[#This Row],[Shares]]+bbdd_Social_Media_Trends[[#This Row],[Comments]]</f>
        <v>164642</v>
      </c>
      <c r="M2126">
        <f>bbdd_Social_Media_Trends[[#This Row],[Interactions]]/bbdd_Social_Media_Trends[[#This Row],[Views]]</f>
        <v>0.20268295595417038</v>
      </c>
      <c r="N2126" s="1" t="s">
        <v>22</v>
      </c>
      <c r="O2126" s="4">
        <f t="shared" si="33"/>
        <v>0</v>
      </c>
    </row>
    <row r="2127" spans="1:15">
      <c r="A2127" s="1" t="s">
        <v>2167</v>
      </c>
      <c r="B2127" s="2">
        <v>44621</v>
      </c>
      <c r="C2127" s="13" t="str">
        <f>TEXT(bbdd_Social_Media_Trends[[#This Row],[Post_Date]],"aaaa-mm")</f>
        <v>2022-03</v>
      </c>
      <c r="D2127" s="1" t="s">
        <v>27</v>
      </c>
      <c r="E2127" s="1" t="s">
        <v>59</v>
      </c>
      <c r="F2127" s="1" t="s">
        <v>20</v>
      </c>
      <c r="G2127" s="1" t="s">
        <v>60</v>
      </c>
      <c r="H2127">
        <v>2367290</v>
      </c>
      <c r="I2127">
        <v>417154</v>
      </c>
      <c r="J2127">
        <v>30197</v>
      </c>
      <c r="K2127">
        <v>40668</v>
      </c>
      <c r="L2127">
        <f>bbdd_Social_Media_Trends[[#This Row],[Likes]]+bbdd_Social_Media_Trends[[#This Row],[Shares]]+bbdd_Social_Media_Trends[[#This Row],[Comments]]</f>
        <v>488019</v>
      </c>
      <c r="M2127">
        <f>bbdd_Social_Media_Trends[[#This Row],[Interactions]]/bbdd_Social_Media_Trends[[#This Row],[Views]]</f>
        <v>0.20615091518149445</v>
      </c>
      <c r="N2127" s="1" t="s">
        <v>29</v>
      </c>
      <c r="O2127" s="4">
        <f t="shared" si="33"/>
        <v>0</v>
      </c>
    </row>
    <row r="2128" spans="1:15" hidden="1">
      <c r="A2128" s="1" t="s">
        <v>2168</v>
      </c>
      <c r="B2128" s="2">
        <v>44565</v>
      </c>
      <c r="C2128" s="13" t="str">
        <f>TEXT(bbdd_Social_Media_Trends[[#This Row],[Post_Date]],"aaaa-mm")</f>
        <v>2022-01</v>
      </c>
      <c r="D2128" s="1" t="s">
        <v>24</v>
      </c>
      <c r="E2128" s="1" t="s">
        <v>57</v>
      </c>
      <c r="F2128" s="1" t="s">
        <v>47</v>
      </c>
      <c r="G2128" s="1" t="s">
        <v>28</v>
      </c>
      <c r="H2128">
        <v>802693</v>
      </c>
      <c r="I2128">
        <v>337801</v>
      </c>
      <c r="J2128">
        <v>95338</v>
      </c>
      <c r="K2128">
        <v>43967</v>
      </c>
      <c r="L2128">
        <f>bbdd_Social_Media_Trends[[#This Row],[Likes]]+bbdd_Social_Media_Trends[[#This Row],[Shares]]+bbdd_Social_Media_Trends[[#This Row],[Comments]]</f>
        <v>477106</v>
      </c>
      <c r="M2128">
        <f>bbdd_Social_Media_Trends[[#This Row],[Interactions]]/bbdd_Social_Media_Trends[[#This Row],[Views]]</f>
        <v>0.59438166272784243</v>
      </c>
      <c r="N2128" s="1" t="s">
        <v>29</v>
      </c>
      <c r="O2128" s="4">
        <f t="shared" si="33"/>
        <v>0</v>
      </c>
    </row>
    <row r="2129" spans="1:15" hidden="1">
      <c r="A2129" s="1" t="s">
        <v>2169</v>
      </c>
      <c r="B2129" s="2">
        <v>44712</v>
      </c>
      <c r="C2129" s="13" t="str">
        <f>TEXT(bbdd_Social_Media_Trends[[#This Row],[Post_Date]],"aaaa-mm")</f>
        <v>2022-05</v>
      </c>
      <c r="D2129" s="1" t="s">
        <v>12</v>
      </c>
      <c r="E2129" s="1" t="s">
        <v>46</v>
      </c>
      <c r="F2129" s="1" t="s">
        <v>32</v>
      </c>
      <c r="G2129" s="1" t="s">
        <v>15</v>
      </c>
      <c r="H2129">
        <v>1883707</v>
      </c>
      <c r="I2129">
        <v>129899</v>
      </c>
      <c r="J2129">
        <v>15872</v>
      </c>
      <c r="K2129">
        <v>30639</v>
      </c>
      <c r="L2129">
        <f>bbdd_Social_Media_Trends[[#This Row],[Likes]]+bbdd_Social_Media_Trends[[#This Row],[Shares]]+bbdd_Social_Media_Trends[[#This Row],[Comments]]</f>
        <v>176410</v>
      </c>
      <c r="M2129">
        <f>bbdd_Social_Media_Trends[[#This Row],[Interactions]]/bbdd_Social_Media_Trends[[#This Row],[Views]]</f>
        <v>9.365044563724613E-2</v>
      </c>
      <c r="N2129" s="1" t="s">
        <v>22</v>
      </c>
      <c r="O2129" s="4">
        <f t="shared" si="33"/>
        <v>0</v>
      </c>
    </row>
    <row r="2130" spans="1:15" hidden="1">
      <c r="A2130" s="1" t="s">
        <v>2170</v>
      </c>
      <c r="B2130" s="2">
        <v>44833</v>
      </c>
      <c r="C2130" s="13" t="str">
        <f>TEXT(bbdd_Social_Media_Trends[[#This Row],[Post_Date]],"aaaa-mm")</f>
        <v>2022-09</v>
      </c>
      <c r="D2130" s="1" t="s">
        <v>12</v>
      </c>
      <c r="E2130" s="1" t="s">
        <v>49</v>
      </c>
      <c r="F2130" s="1" t="s">
        <v>41</v>
      </c>
      <c r="G2130" s="1" t="s">
        <v>50</v>
      </c>
      <c r="H2130">
        <v>1274494</v>
      </c>
      <c r="I2130">
        <v>317324</v>
      </c>
      <c r="J2130">
        <v>32727</v>
      </c>
      <c r="K2130">
        <v>21300</v>
      </c>
      <c r="L2130">
        <f>bbdd_Social_Media_Trends[[#This Row],[Likes]]+bbdd_Social_Media_Trends[[#This Row],[Shares]]+bbdd_Social_Media_Trends[[#This Row],[Comments]]</f>
        <v>371351</v>
      </c>
      <c r="M2130">
        <f>bbdd_Social_Media_Trends[[#This Row],[Interactions]]/bbdd_Social_Media_Trends[[#This Row],[Views]]</f>
        <v>0.29137132069668431</v>
      </c>
      <c r="N2130" s="1" t="s">
        <v>16</v>
      </c>
      <c r="O2130" s="4">
        <f t="shared" si="33"/>
        <v>0</v>
      </c>
    </row>
    <row r="2131" spans="1:15">
      <c r="A2131" s="1" t="s">
        <v>2171</v>
      </c>
      <c r="B2131" s="2">
        <v>44775</v>
      </c>
      <c r="C2131" s="13" t="str">
        <f>TEXT(bbdd_Social_Media_Trends[[#This Row],[Post_Date]],"aaaa-mm")</f>
        <v>2022-08</v>
      </c>
      <c r="D2131" s="1" t="s">
        <v>27</v>
      </c>
      <c r="E2131" s="1" t="s">
        <v>46</v>
      </c>
      <c r="F2131" s="1" t="s">
        <v>14</v>
      </c>
      <c r="G2131" s="1" t="s">
        <v>50</v>
      </c>
      <c r="H2131">
        <v>1152050</v>
      </c>
      <c r="I2131">
        <v>57749</v>
      </c>
      <c r="J2131">
        <v>49408</v>
      </c>
      <c r="K2131">
        <v>17292</v>
      </c>
      <c r="L2131">
        <f>bbdd_Social_Media_Trends[[#This Row],[Likes]]+bbdd_Social_Media_Trends[[#This Row],[Shares]]+bbdd_Social_Media_Trends[[#This Row],[Comments]]</f>
        <v>124449</v>
      </c>
      <c r="M2131">
        <f>bbdd_Social_Media_Trends[[#This Row],[Interactions]]/bbdd_Social_Media_Trends[[#This Row],[Views]]</f>
        <v>0.10802395729352024</v>
      </c>
      <c r="N2131" s="1" t="s">
        <v>29</v>
      </c>
      <c r="O2131" s="4">
        <f t="shared" si="33"/>
        <v>0</v>
      </c>
    </row>
    <row r="2132" spans="1:15" hidden="1">
      <c r="A2132" s="1" t="s">
        <v>2172</v>
      </c>
      <c r="B2132" s="2">
        <v>44901</v>
      </c>
      <c r="C2132" s="13" t="str">
        <f>TEXT(bbdd_Social_Media_Trends[[#This Row],[Post_Date]],"aaaa-mm")</f>
        <v>2022-12</v>
      </c>
      <c r="D2132" s="1" t="s">
        <v>12</v>
      </c>
      <c r="E2132" s="1" t="s">
        <v>52</v>
      </c>
      <c r="F2132" s="1" t="s">
        <v>32</v>
      </c>
      <c r="G2132" s="1" t="s">
        <v>15</v>
      </c>
      <c r="H2132">
        <v>2757579</v>
      </c>
      <c r="I2132">
        <v>463841</v>
      </c>
      <c r="J2132">
        <v>73343</v>
      </c>
      <c r="K2132">
        <v>31447</v>
      </c>
      <c r="L2132">
        <f>bbdd_Social_Media_Trends[[#This Row],[Likes]]+bbdd_Social_Media_Trends[[#This Row],[Shares]]+bbdd_Social_Media_Trends[[#This Row],[Comments]]</f>
        <v>568631</v>
      </c>
      <c r="M2132">
        <f>bbdd_Social_Media_Trends[[#This Row],[Interactions]]/bbdd_Social_Media_Trends[[#This Row],[Views]]</f>
        <v>0.20620660369113633</v>
      </c>
      <c r="N2132" s="1" t="s">
        <v>29</v>
      </c>
      <c r="O2132" s="4">
        <f t="shared" si="33"/>
        <v>0</v>
      </c>
    </row>
    <row r="2133" spans="1:15" hidden="1">
      <c r="A2133" s="1" t="s">
        <v>2173</v>
      </c>
      <c r="B2133" s="2">
        <v>44586</v>
      </c>
      <c r="C2133" s="13" t="str">
        <f>TEXT(bbdd_Social_Media_Trends[[#This Row],[Post_Date]],"aaaa-mm")</f>
        <v>2022-01</v>
      </c>
      <c r="D2133" s="1" t="s">
        <v>12</v>
      </c>
      <c r="E2133" s="1" t="s">
        <v>19</v>
      </c>
      <c r="F2133" s="1" t="s">
        <v>32</v>
      </c>
      <c r="G2133" s="1" t="s">
        <v>37</v>
      </c>
      <c r="H2133">
        <v>1816648</v>
      </c>
      <c r="I2133">
        <v>16624</v>
      </c>
      <c r="J2133">
        <v>67249</v>
      </c>
      <c r="K2133">
        <v>37672</v>
      </c>
      <c r="L2133">
        <f>bbdd_Social_Media_Trends[[#This Row],[Likes]]+bbdd_Social_Media_Trends[[#This Row],[Shares]]+bbdd_Social_Media_Trends[[#This Row],[Comments]]</f>
        <v>121545</v>
      </c>
      <c r="M2133">
        <f>bbdd_Social_Media_Trends[[#This Row],[Interactions]]/bbdd_Social_Media_Trends[[#This Row],[Views]]</f>
        <v>6.6906192063624872E-2</v>
      </c>
      <c r="N2133" s="1" t="s">
        <v>16</v>
      </c>
      <c r="O2133" s="4">
        <f t="shared" si="33"/>
        <v>0</v>
      </c>
    </row>
    <row r="2134" spans="1:15" hidden="1">
      <c r="A2134" s="1" t="s">
        <v>2174</v>
      </c>
      <c r="B2134" s="2">
        <v>44957</v>
      </c>
      <c r="C2134" s="13" t="str">
        <f>TEXT(bbdd_Social_Media_Trends[[#This Row],[Post_Date]],"aaaa-mm")</f>
        <v>2023-01</v>
      </c>
      <c r="D2134" s="1" t="s">
        <v>12</v>
      </c>
      <c r="E2134" s="1" t="s">
        <v>19</v>
      </c>
      <c r="F2134" s="1" t="s">
        <v>36</v>
      </c>
      <c r="G2134" s="1" t="s">
        <v>21</v>
      </c>
      <c r="H2134">
        <v>4016595</v>
      </c>
      <c r="I2134">
        <v>201094</v>
      </c>
      <c r="J2134">
        <v>92285</v>
      </c>
      <c r="K2134">
        <v>20196</v>
      </c>
      <c r="L2134">
        <f>bbdd_Social_Media_Trends[[#This Row],[Likes]]+bbdd_Social_Media_Trends[[#This Row],[Shares]]+bbdd_Social_Media_Trends[[#This Row],[Comments]]</f>
        <v>313575</v>
      </c>
      <c r="M2134">
        <f>bbdd_Social_Media_Trends[[#This Row],[Interactions]]/bbdd_Social_Media_Trends[[#This Row],[Views]]</f>
        <v>7.8069857677958571E-2</v>
      </c>
      <c r="N2134" s="1" t="s">
        <v>22</v>
      </c>
      <c r="O2134" s="4">
        <f t="shared" si="33"/>
        <v>0</v>
      </c>
    </row>
    <row r="2135" spans="1:15" hidden="1">
      <c r="A2135" s="1" t="s">
        <v>2175</v>
      </c>
      <c r="B2135" s="2">
        <v>44994</v>
      </c>
      <c r="C2135" s="13" t="str">
        <f>TEXT(bbdd_Social_Media_Trends[[#This Row],[Post_Date]],"aaaa-mm")</f>
        <v>2023-03</v>
      </c>
      <c r="D2135" s="1" t="s">
        <v>18</v>
      </c>
      <c r="E2135" s="1" t="s">
        <v>35</v>
      </c>
      <c r="F2135" s="1" t="s">
        <v>20</v>
      </c>
      <c r="G2135" s="1" t="s">
        <v>25</v>
      </c>
      <c r="H2135">
        <v>3685642</v>
      </c>
      <c r="I2135">
        <v>89680</v>
      </c>
      <c r="J2135">
        <v>72848</v>
      </c>
      <c r="K2135">
        <v>26621</v>
      </c>
      <c r="L2135">
        <f>bbdd_Social_Media_Trends[[#This Row],[Likes]]+bbdd_Social_Media_Trends[[#This Row],[Shares]]+bbdd_Social_Media_Trends[[#This Row],[Comments]]</f>
        <v>189149</v>
      </c>
      <c r="M2135">
        <f>bbdd_Social_Media_Trends[[#This Row],[Interactions]]/bbdd_Social_Media_Trends[[#This Row],[Views]]</f>
        <v>5.1320502642416166E-2</v>
      </c>
      <c r="N2135" s="1" t="s">
        <v>29</v>
      </c>
      <c r="O2135" s="4">
        <f t="shared" si="33"/>
        <v>0</v>
      </c>
    </row>
    <row r="2136" spans="1:15">
      <c r="A2136" s="1" t="s">
        <v>2176</v>
      </c>
      <c r="B2136" s="2">
        <v>44962</v>
      </c>
      <c r="C2136" s="13" t="str">
        <f>TEXT(bbdd_Social_Media_Trends[[#This Row],[Post_Date]],"aaaa-mm")</f>
        <v>2023-02</v>
      </c>
      <c r="D2136" s="1" t="s">
        <v>27</v>
      </c>
      <c r="E2136" s="1" t="s">
        <v>59</v>
      </c>
      <c r="F2136" s="1" t="s">
        <v>36</v>
      </c>
      <c r="G2136" s="1" t="s">
        <v>37</v>
      </c>
      <c r="H2136">
        <v>1115325</v>
      </c>
      <c r="I2136">
        <v>368716</v>
      </c>
      <c r="J2136">
        <v>8007</v>
      </c>
      <c r="K2136">
        <v>4218</v>
      </c>
      <c r="L2136">
        <f>bbdd_Social_Media_Trends[[#This Row],[Likes]]+bbdd_Social_Media_Trends[[#This Row],[Shares]]+bbdd_Social_Media_Trends[[#This Row],[Comments]]</f>
        <v>380941</v>
      </c>
      <c r="M2136">
        <f>bbdd_Social_Media_Trends[[#This Row],[Interactions]]/bbdd_Social_Media_Trends[[#This Row],[Views]]</f>
        <v>0.34155156568713158</v>
      </c>
      <c r="N2136" s="1" t="s">
        <v>16</v>
      </c>
      <c r="O2136" s="4">
        <f t="shared" si="33"/>
        <v>0</v>
      </c>
    </row>
    <row r="2137" spans="1:15">
      <c r="A2137" s="1" t="s">
        <v>2177</v>
      </c>
      <c r="B2137" s="2">
        <v>44789</v>
      </c>
      <c r="C2137" s="13" t="str">
        <f>TEXT(bbdd_Social_Media_Trends[[#This Row],[Post_Date]],"aaaa-mm")</f>
        <v>2022-08</v>
      </c>
      <c r="D2137" s="1" t="s">
        <v>27</v>
      </c>
      <c r="E2137" s="1" t="s">
        <v>57</v>
      </c>
      <c r="F2137" s="1" t="s">
        <v>36</v>
      </c>
      <c r="G2137" s="1" t="s">
        <v>15</v>
      </c>
      <c r="H2137">
        <v>3808359</v>
      </c>
      <c r="I2137">
        <v>310007</v>
      </c>
      <c r="J2137">
        <v>69591</v>
      </c>
      <c r="K2137">
        <v>9596</v>
      </c>
      <c r="L2137">
        <f>bbdd_Social_Media_Trends[[#This Row],[Likes]]+bbdd_Social_Media_Trends[[#This Row],[Shares]]+bbdd_Social_Media_Trends[[#This Row],[Comments]]</f>
        <v>389194</v>
      </c>
      <c r="M2137">
        <f>bbdd_Social_Media_Trends[[#This Row],[Interactions]]/bbdd_Social_Media_Trends[[#This Row],[Views]]</f>
        <v>0.10219467229848866</v>
      </c>
      <c r="N2137" s="1" t="s">
        <v>29</v>
      </c>
      <c r="O2137" s="4">
        <f t="shared" si="33"/>
        <v>0</v>
      </c>
    </row>
    <row r="2138" spans="1:15" hidden="1">
      <c r="A2138" s="1" t="s">
        <v>2178</v>
      </c>
      <c r="B2138" s="2">
        <v>44723</v>
      </c>
      <c r="C2138" s="13" t="str">
        <f>TEXT(bbdd_Social_Media_Trends[[#This Row],[Post_Date]],"aaaa-mm")</f>
        <v>2022-06</v>
      </c>
      <c r="D2138" s="1" t="s">
        <v>18</v>
      </c>
      <c r="E2138" s="1" t="s">
        <v>39</v>
      </c>
      <c r="F2138" s="1" t="s">
        <v>47</v>
      </c>
      <c r="G2138" s="1" t="s">
        <v>28</v>
      </c>
      <c r="H2138">
        <v>3894059</v>
      </c>
      <c r="I2138">
        <v>344593</v>
      </c>
      <c r="J2138">
        <v>93343</v>
      </c>
      <c r="K2138">
        <v>21314</v>
      </c>
      <c r="L2138">
        <f>bbdd_Social_Media_Trends[[#This Row],[Likes]]+bbdd_Social_Media_Trends[[#This Row],[Shares]]+bbdd_Social_Media_Trends[[#This Row],[Comments]]</f>
        <v>459250</v>
      </c>
      <c r="M2138">
        <f>bbdd_Social_Media_Trends[[#This Row],[Interactions]]/bbdd_Social_Media_Trends[[#This Row],[Views]]</f>
        <v>0.11793606619725074</v>
      </c>
      <c r="N2138" s="1" t="s">
        <v>22</v>
      </c>
      <c r="O2138" s="4">
        <f t="shared" si="33"/>
        <v>0</v>
      </c>
    </row>
    <row r="2139" spans="1:15">
      <c r="A2139" s="1" t="s">
        <v>2179</v>
      </c>
      <c r="B2139" s="2">
        <v>45227</v>
      </c>
      <c r="C2139" s="13" t="str">
        <f>TEXT(bbdd_Social_Media_Trends[[#This Row],[Post_Date]],"aaaa-mm")</f>
        <v>2023-10</v>
      </c>
      <c r="D2139" s="1" t="s">
        <v>27</v>
      </c>
      <c r="E2139" s="1" t="s">
        <v>19</v>
      </c>
      <c r="F2139" s="1" t="s">
        <v>32</v>
      </c>
      <c r="G2139" s="1" t="s">
        <v>25</v>
      </c>
      <c r="H2139">
        <v>2748098</v>
      </c>
      <c r="I2139">
        <v>238202</v>
      </c>
      <c r="J2139">
        <v>11437</v>
      </c>
      <c r="K2139">
        <v>42674</v>
      </c>
      <c r="L2139">
        <f>bbdd_Social_Media_Trends[[#This Row],[Likes]]+bbdd_Social_Media_Trends[[#This Row],[Shares]]+bbdd_Social_Media_Trends[[#This Row],[Comments]]</f>
        <v>292313</v>
      </c>
      <c r="M2139">
        <f>bbdd_Social_Media_Trends[[#This Row],[Interactions]]/bbdd_Social_Media_Trends[[#This Row],[Views]]</f>
        <v>0.10636920517390573</v>
      </c>
      <c r="N2139" s="1" t="s">
        <v>16</v>
      </c>
      <c r="O2139" s="4">
        <f t="shared" si="33"/>
        <v>0</v>
      </c>
    </row>
    <row r="2140" spans="1:15">
      <c r="A2140" s="1" t="s">
        <v>2180</v>
      </c>
      <c r="B2140" s="2">
        <v>44666</v>
      </c>
      <c r="C2140" s="13" t="str">
        <f>TEXT(bbdd_Social_Media_Trends[[#This Row],[Post_Date]],"aaaa-mm")</f>
        <v>2022-04</v>
      </c>
      <c r="D2140" s="1" t="s">
        <v>27</v>
      </c>
      <c r="E2140" s="1" t="s">
        <v>13</v>
      </c>
      <c r="F2140" s="1" t="s">
        <v>14</v>
      </c>
      <c r="G2140" s="1" t="s">
        <v>37</v>
      </c>
      <c r="H2140">
        <v>2221509</v>
      </c>
      <c r="I2140">
        <v>94536</v>
      </c>
      <c r="J2140">
        <v>30994</v>
      </c>
      <c r="K2140">
        <v>17067</v>
      </c>
      <c r="L2140">
        <f>bbdd_Social_Media_Trends[[#This Row],[Likes]]+bbdd_Social_Media_Trends[[#This Row],[Shares]]+bbdd_Social_Media_Trends[[#This Row],[Comments]]</f>
        <v>142597</v>
      </c>
      <c r="M2140">
        <f>bbdd_Social_Media_Trends[[#This Row],[Interactions]]/bbdd_Social_Media_Trends[[#This Row],[Views]]</f>
        <v>6.418925154028185E-2</v>
      </c>
      <c r="N2140" s="1" t="s">
        <v>29</v>
      </c>
      <c r="O2140" s="4">
        <f t="shared" si="33"/>
        <v>0</v>
      </c>
    </row>
    <row r="2141" spans="1:15" hidden="1">
      <c r="A2141" s="1" t="s">
        <v>2181</v>
      </c>
      <c r="B2141" s="2">
        <v>45025</v>
      </c>
      <c r="C2141" s="13" t="str">
        <f>TEXT(bbdd_Social_Media_Trends[[#This Row],[Post_Date]],"aaaa-mm")</f>
        <v>2023-04</v>
      </c>
      <c r="D2141" s="1" t="s">
        <v>18</v>
      </c>
      <c r="E2141" s="1" t="s">
        <v>46</v>
      </c>
      <c r="F2141" s="1" t="s">
        <v>47</v>
      </c>
      <c r="G2141" s="1" t="s">
        <v>25</v>
      </c>
      <c r="H2141">
        <v>2854637</v>
      </c>
      <c r="I2141">
        <v>188755</v>
      </c>
      <c r="J2141">
        <v>50133</v>
      </c>
      <c r="K2141">
        <v>48809</v>
      </c>
      <c r="L2141">
        <f>bbdd_Social_Media_Trends[[#This Row],[Likes]]+bbdd_Social_Media_Trends[[#This Row],[Shares]]+bbdd_Social_Media_Trends[[#This Row],[Comments]]</f>
        <v>287697</v>
      </c>
      <c r="M2141">
        <f>bbdd_Social_Media_Trends[[#This Row],[Interactions]]/bbdd_Social_Media_Trends[[#This Row],[Views]]</f>
        <v>0.10078234115230764</v>
      </c>
      <c r="N2141" s="1" t="s">
        <v>29</v>
      </c>
      <c r="O2141" s="4">
        <f t="shared" si="33"/>
        <v>0</v>
      </c>
    </row>
    <row r="2142" spans="1:15" hidden="1">
      <c r="A2142" s="1" t="s">
        <v>2182</v>
      </c>
      <c r="B2142" s="2">
        <v>45192</v>
      </c>
      <c r="C2142" s="13" t="str">
        <f>TEXT(bbdd_Social_Media_Trends[[#This Row],[Post_Date]],"aaaa-mm")</f>
        <v>2023-09</v>
      </c>
      <c r="D2142" s="1" t="s">
        <v>18</v>
      </c>
      <c r="E2142" s="1" t="s">
        <v>46</v>
      </c>
      <c r="F2142" s="1" t="s">
        <v>14</v>
      </c>
      <c r="G2142" s="1" t="s">
        <v>44</v>
      </c>
      <c r="H2142">
        <v>1155651</v>
      </c>
      <c r="I2142">
        <v>50816</v>
      </c>
      <c r="J2142">
        <v>83762</v>
      </c>
      <c r="K2142">
        <v>21207</v>
      </c>
      <c r="L2142">
        <f>bbdd_Social_Media_Trends[[#This Row],[Likes]]+bbdd_Social_Media_Trends[[#This Row],[Shares]]+bbdd_Social_Media_Trends[[#This Row],[Comments]]</f>
        <v>155785</v>
      </c>
      <c r="M2142">
        <f>bbdd_Social_Media_Trends[[#This Row],[Interactions]]/bbdd_Social_Media_Trends[[#This Row],[Views]]</f>
        <v>0.13480280811421441</v>
      </c>
      <c r="N2142" s="1" t="s">
        <v>16</v>
      </c>
      <c r="O2142" s="4">
        <f t="shared" si="33"/>
        <v>0</v>
      </c>
    </row>
    <row r="2143" spans="1:15">
      <c r="A2143" s="1" t="s">
        <v>2183</v>
      </c>
      <c r="B2143" s="2">
        <v>44609</v>
      </c>
      <c r="C2143" s="13" t="str">
        <f>TEXT(bbdd_Social_Media_Trends[[#This Row],[Post_Date]],"aaaa-mm")</f>
        <v>2022-02</v>
      </c>
      <c r="D2143" s="1" t="s">
        <v>27</v>
      </c>
      <c r="E2143" s="1" t="s">
        <v>13</v>
      </c>
      <c r="F2143" s="1" t="s">
        <v>41</v>
      </c>
      <c r="G2143" s="1" t="s">
        <v>28</v>
      </c>
      <c r="H2143">
        <v>3863014</v>
      </c>
      <c r="I2143">
        <v>248275</v>
      </c>
      <c r="J2143">
        <v>65817</v>
      </c>
      <c r="K2143">
        <v>25327</v>
      </c>
      <c r="L2143">
        <f>bbdd_Social_Media_Trends[[#This Row],[Likes]]+bbdd_Social_Media_Trends[[#This Row],[Shares]]+bbdd_Social_Media_Trends[[#This Row],[Comments]]</f>
        <v>339419</v>
      </c>
      <c r="M2143">
        <f>bbdd_Social_Media_Trends[[#This Row],[Interactions]]/bbdd_Social_Media_Trends[[#This Row],[Views]]</f>
        <v>8.7863776833322374E-2</v>
      </c>
      <c r="N2143" s="1" t="s">
        <v>22</v>
      </c>
      <c r="O2143" s="4">
        <f t="shared" si="33"/>
        <v>0</v>
      </c>
    </row>
    <row r="2144" spans="1:15">
      <c r="A2144" s="1" t="s">
        <v>2184</v>
      </c>
      <c r="B2144" s="2">
        <v>45046</v>
      </c>
      <c r="C2144" s="13" t="str">
        <f>TEXT(bbdd_Social_Media_Trends[[#This Row],[Post_Date]],"aaaa-mm")</f>
        <v>2023-04</v>
      </c>
      <c r="D2144" s="1" t="s">
        <v>27</v>
      </c>
      <c r="E2144" s="1" t="s">
        <v>13</v>
      </c>
      <c r="F2144" s="1" t="s">
        <v>41</v>
      </c>
      <c r="G2144" s="1" t="s">
        <v>25</v>
      </c>
      <c r="H2144">
        <v>1653694</v>
      </c>
      <c r="I2144">
        <v>108742</v>
      </c>
      <c r="J2144">
        <v>26758</v>
      </c>
      <c r="K2144">
        <v>18715</v>
      </c>
      <c r="L2144">
        <f>bbdd_Social_Media_Trends[[#This Row],[Likes]]+bbdd_Social_Media_Trends[[#This Row],[Shares]]+bbdd_Social_Media_Trends[[#This Row],[Comments]]</f>
        <v>154215</v>
      </c>
      <c r="M2144">
        <f>bbdd_Social_Media_Trends[[#This Row],[Interactions]]/bbdd_Social_Media_Trends[[#This Row],[Views]]</f>
        <v>9.3254858516750985E-2</v>
      </c>
      <c r="N2144" s="1" t="s">
        <v>22</v>
      </c>
      <c r="O2144" s="4">
        <f t="shared" si="33"/>
        <v>0</v>
      </c>
    </row>
    <row r="2145" spans="1:15" hidden="1">
      <c r="A2145" s="1" t="s">
        <v>2185</v>
      </c>
      <c r="B2145" s="2">
        <v>44814</v>
      </c>
      <c r="C2145" s="13" t="str">
        <f>TEXT(bbdd_Social_Media_Trends[[#This Row],[Post_Date]],"aaaa-mm")</f>
        <v>2022-09</v>
      </c>
      <c r="D2145" s="1" t="s">
        <v>18</v>
      </c>
      <c r="E2145" s="1" t="s">
        <v>59</v>
      </c>
      <c r="F2145" s="1" t="s">
        <v>14</v>
      </c>
      <c r="G2145" s="1" t="s">
        <v>60</v>
      </c>
      <c r="H2145">
        <v>4429431</v>
      </c>
      <c r="I2145">
        <v>5153</v>
      </c>
      <c r="J2145">
        <v>43971</v>
      </c>
      <c r="K2145">
        <v>14991</v>
      </c>
      <c r="L2145">
        <f>bbdd_Social_Media_Trends[[#This Row],[Likes]]+bbdd_Social_Media_Trends[[#This Row],[Shares]]+bbdd_Social_Media_Trends[[#This Row],[Comments]]</f>
        <v>64115</v>
      </c>
      <c r="M2145">
        <f>bbdd_Social_Media_Trends[[#This Row],[Interactions]]/bbdd_Social_Media_Trends[[#This Row],[Views]]</f>
        <v>1.4474771138776064E-2</v>
      </c>
      <c r="N2145" s="1" t="s">
        <v>29</v>
      </c>
      <c r="O2145" s="4">
        <f t="shared" si="33"/>
        <v>0</v>
      </c>
    </row>
    <row r="2146" spans="1:15" hidden="1">
      <c r="A2146" s="1" t="s">
        <v>2186</v>
      </c>
      <c r="B2146" s="2">
        <v>44762</v>
      </c>
      <c r="C2146" s="13" t="str">
        <f>TEXT(bbdd_Social_Media_Trends[[#This Row],[Post_Date]],"aaaa-mm")</f>
        <v>2022-07</v>
      </c>
      <c r="D2146" s="1" t="s">
        <v>12</v>
      </c>
      <c r="E2146" s="1" t="s">
        <v>19</v>
      </c>
      <c r="F2146" s="1" t="s">
        <v>47</v>
      </c>
      <c r="G2146" s="1" t="s">
        <v>28</v>
      </c>
      <c r="H2146">
        <v>454948</v>
      </c>
      <c r="I2146">
        <v>306641</v>
      </c>
      <c r="J2146">
        <v>59145</v>
      </c>
      <c r="K2146">
        <v>37973</v>
      </c>
      <c r="L2146">
        <f>bbdd_Social_Media_Trends[[#This Row],[Likes]]+bbdd_Social_Media_Trends[[#This Row],[Shares]]+bbdd_Social_Media_Trends[[#This Row],[Comments]]</f>
        <v>403759</v>
      </c>
      <c r="M2146">
        <f>bbdd_Social_Media_Trends[[#This Row],[Interactions]]/bbdd_Social_Media_Trends[[#This Row],[Views]]</f>
        <v>0.88748384430748128</v>
      </c>
      <c r="N2146" s="1" t="s">
        <v>16</v>
      </c>
      <c r="O2146" s="4">
        <f t="shared" si="33"/>
        <v>0</v>
      </c>
    </row>
    <row r="2147" spans="1:15" hidden="1">
      <c r="A2147" s="1" t="s">
        <v>2187</v>
      </c>
      <c r="B2147" s="2">
        <v>45247</v>
      </c>
      <c r="C2147" s="13" t="str">
        <f>TEXT(bbdd_Social_Media_Trends[[#This Row],[Post_Date]],"aaaa-mm")</f>
        <v>2023-11</v>
      </c>
      <c r="D2147" s="1" t="s">
        <v>24</v>
      </c>
      <c r="E2147" s="1" t="s">
        <v>49</v>
      </c>
      <c r="F2147" s="1" t="s">
        <v>36</v>
      </c>
      <c r="G2147" s="1" t="s">
        <v>15</v>
      </c>
      <c r="H2147">
        <v>2664697</v>
      </c>
      <c r="I2147">
        <v>448573</v>
      </c>
      <c r="J2147">
        <v>15378</v>
      </c>
      <c r="K2147">
        <v>20611</v>
      </c>
      <c r="L2147">
        <f>bbdd_Social_Media_Trends[[#This Row],[Likes]]+bbdd_Social_Media_Trends[[#This Row],[Shares]]+bbdd_Social_Media_Trends[[#This Row],[Comments]]</f>
        <v>484562</v>
      </c>
      <c r="M2147">
        <f>bbdd_Social_Media_Trends[[#This Row],[Interactions]]/bbdd_Social_Media_Trends[[#This Row],[Views]]</f>
        <v>0.1818450653113656</v>
      </c>
      <c r="N2147" s="1" t="s">
        <v>22</v>
      </c>
      <c r="O2147" s="4">
        <f t="shared" si="33"/>
        <v>0</v>
      </c>
    </row>
    <row r="2148" spans="1:15" hidden="1">
      <c r="A2148" s="1" t="s">
        <v>2188</v>
      </c>
      <c r="B2148" s="2">
        <v>44701</v>
      </c>
      <c r="C2148" s="13" t="str">
        <f>TEXT(bbdd_Social_Media_Trends[[#This Row],[Post_Date]],"aaaa-mm")</f>
        <v>2022-05</v>
      </c>
      <c r="D2148" s="1" t="s">
        <v>12</v>
      </c>
      <c r="E2148" s="1" t="s">
        <v>39</v>
      </c>
      <c r="F2148" s="1" t="s">
        <v>36</v>
      </c>
      <c r="G2148" s="1" t="s">
        <v>28</v>
      </c>
      <c r="H2148">
        <v>1365873</v>
      </c>
      <c r="I2148">
        <v>210793</v>
      </c>
      <c r="J2148">
        <v>21826</v>
      </c>
      <c r="K2148">
        <v>38899</v>
      </c>
      <c r="L2148">
        <f>bbdd_Social_Media_Trends[[#This Row],[Likes]]+bbdd_Social_Media_Trends[[#This Row],[Shares]]+bbdd_Social_Media_Trends[[#This Row],[Comments]]</f>
        <v>271518</v>
      </c>
      <c r="M2148">
        <f>bbdd_Social_Media_Trends[[#This Row],[Interactions]]/bbdd_Social_Media_Trends[[#This Row],[Views]]</f>
        <v>0.19878714931768912</v>
      </c>
      <c r="N2148" s="1" t="s">
        <v>29</v>
      </c>
      <c r="O2148" s="4">
        <f t="shared" si="33"/>
        <v>0</v>
      </c>
    </row>
    <row r="2149" spans="1:15">
      <c r="A2149" s="1" t="s">
        <v>2189</v>
      </c>
      <c r="B2149" s="2">
        <v>45056</v>
      </c>
      <c r="C2149" s="13" t="str">
        <f>TEXT(bbdd_Social_Media_Trends[[#This Row],[Post_Date]],"aaaa-mm")</f>
        <v>2023-05</v>
      </c>
      <c r="D2149" s="1" t="s">
        <v>27</v>
      </c>
      <c r="E2149" s="1" t="s">
        <v>19</v>
      </c>
      <c r="F2149" s="1" t="s">
        <v>32</v>
      </c>
      <c r="G2149" s="1" t="s">
        <v>15</v>
      </c>
      <c r="H2149">
        <v>3236438</v>
      </c>
      <c r="I2149">
        <v>331077</v>
      </c>
      <c r="J2149">
        <v>62035</v>
      </c>
      <c r="K2149">
        <v>20808</v>
      </c>
      <c r="L2149">
        <f>bbdd_Social_Media_Trends[[#This Row],[Likes]]+bbdd_Social_Media_Trends[[#This Row],[Shares]]+bbdd_Social_Media_Trends[[#This Row],[Comments]]</f>
        <v>413920</v>
      </c>
      <c r="M2149">
        <f>bbdd_Social_Media_Trends[[#This Row],[Interactions]]/bbdd_Social_Media_Trends[[#This Row],[Views]]</f>
        <v>0.1278936905326164</v>
      </c>
      <c r="N2149" s="1" t="s">
        <v>16</v>
      </c>
      <c r="O2149" s="4">
        <f t="shared" si="33"/>
        <v>0</v>
      </c>
    </row>
    <row r="2150" spans="1:15" hidden="1">
      <c r="A2150" s="1" t="s">
        <v>2190</v>
      </c>
      <c r="B2150" s="2">
        <v>44790</v>
      </c>
      <c r="C2150" s="13" t="str">
        <f>TEXT(bbdd_Social_Media_Trends[[#This Row],[Post_Date]],"aaaa-mm")</f>
        <v>2022-08</v>
      </c>
      <c r="D2150" s="1" t="s">
        <v>18</v>
      </c>
      <c r="E2150" s="1" t="s">
        <v>39</v>
      </c>
      <c r="F2150" s="1" t="s">
        <v>36</v>
      </c>
      <c r="G2150" s="1" t="s">
        <v>28</v>
      </c>
      <c r="H2150">
        <v>1187542</v>
      </c>
      <c r="I2150">
        <v>417824</v>
      </c>
      <c r="J2150">
        <v>3004</v>
      </c>
      <c r="K2150">
        <v>33799</v>
      </c>
      <c r="L2150">
        <f>bbdd_Social_Media_Trends[[#This Row],[Likes]]+bbdd_Social_Media_Trends[[#This Row],[Shares]]+bbdd_Social_Media_Trends[[#This Row],[Comments]]</f>
        <v>454627</v>
      </c>
      <c r="M2150">
        <f>bbdd_Social_Media_Trends[[#This Row],[Interactions]]/bbdd_Social_Media_Trends[[#This Row],[Views]]</f>
        <v>0.38283024937223276</v>
      </c>
      <c r="N2150" s="1" t="s">
        <v>29</v>
      </c>
      <c r="O2150" s="4">
        <f t="shared" si="33"/>
        <v>0</v>
      </c>
    </row>
    <row r="2151" spans="1:15" hidden="1">
      <c r="A2151" s="1" t="s">
        <v>2191</v>
      </c>
      <c r="B2151" s="2">
        <v>45085</v>
      </c>
      <c r="C2151" s="13" t="str">
        <f>TEXT(bbdd_Social_Media_Trends[[#This Row],[Post_Date]],"aaaa-mm")</f>
        <v>2023-06</v>
      </c>
      <c r="D2151" s="1" t="s">
        <v>12</v>
      </c>
      <c r="E2151" s="1" t="s">
        <v>52</v>
      </c>
      <c r="F2151" s="1" t="s">
        <v>32</v>
      </c>
      <c r="G2151" s="1" t="s">
        <v>44</v>
      </c>
      <c r="H2151">
        <v>347711</v>
      </c>
      <c r="I2151">
        <v>204813</v>
      </c>
      <c r="J2151">
        <v>98930</v>
      </c>
      <c r="K2151">
        <v>24858</v>
      </c>
      <c r="L2151">
        <f>bbdd_Social_Media_Trends[[#This Row],[Likes]]+bbdd_Social_Media_Trends[[#This Row],[Shares]]+bbdd_Social_Media_Trends[[#This Row],[Comments]]</f>
        <v>328601</v>
      </c>
      <c r="M2151">
        <f>bbdd_Social_Media_Trends[[#This Row],[Interactions]]/bbdd_Social_Media_Trends[[#This Row],[Views]]</f>
        <v>0.94504056529704261</v>
      </c>
      <c r="N2151" s="1" t="s">
        <v>22</v>
      </c>
      <c r="O2151" s="4">
        <f t="shared" si="33"/>
        <v>0</v>
      </c>
    </row>
    <row r="2152" spans="1:15">
      <c r="A2152" s="1" t="s">
        <v>2192</v>
      </c>
      <c r="B2152" s="2">
        <v>44946</v>
      </c>
      <c r="C2152" s="13" t="str">
        <f>TEXT(bbdd_Social_Media_Trends[[#This Row],[Post_Date]],"aaaa-mm")</f>
        <v>2023-01</v>
      </c>
      <c r="D2152" s="1" t="s">
        <v>27</v>
      </c>
      <c r="E2152" s="1" t="s">
        <v>31</v>
      </c>
      <c r="F2152" s="1" t="s">
        <v>20</v>
      </c>
      <c r="G2152" s="1" t="s">
        <v>50</v>
      </c>
      <c r="H2152">
        <v>1869423</v>
      </c>
      <c r="I2152">
        <v>167610</v>
      </c>
      <c r="J2152">
        <v>54151</v>
      </c>
      <c r="K2152">
        <v>30587</v>
      </c>
      <c r="L2152">
        <f>bbdd_Social_Media_Trends[[#This Row],[Likes]]+bbdd_Social_Media_Trends[[#This Row],[Shares]]+bbdd_Social_Media_Trends[[#This Row],[Comments]]</f>
        <v>252348</v>
      </c>
      <c r="M2152">
        <f>bbdd_Social_Media_Trends[[#This Row],[Interactions]]/bbdd_Social_Media_Trends[[#This Row],[Views]]</f>
        <v>0.13498710564703656</v>
      </c>
      <c r="N2152" s="1" t="s">
        <v>22</v>
      </c>
      <c r="O2152" s="4">
        <f t="shared" si="33"/>
        <v>0</v>
      </c>
    </row>
    <row r="2153" spans="1:15" hidden="1">
      <c r="A2153" s="1" t="s">
        <v>2193</v>
      </c>
      <c r="B2153" s="2">
        <v>45248</v>
      </c>
      <c r="C2153" s="13" t="str">
        <f>TEXT(bbdd_Social_Media_Trends[[#This Row],[Post_Date]],"aaaa-mm")</f>
        <v>2023-11</v>
      </c>
      <c r="D2153" s="1" t="s">
        <v>12</v>
      </c>
      <c r="E2153" s="1" t="s">
        <v>52</v>
      </c>
      <c r="F2153" s="1" t="s">
        <v>14</v>
      </c>
      <c r="G2153" s="1" t="s">
        <v>15</v>
      </c>
      <c r="H2153">
        <v>4706191</v>
      </c>
      <c r="I2153">
        <v>318830</v>
      </c>
      <c r="J2153">
        <v>35920</v>
      </c>
      <c r="K2153">
        <v>32602</v>
      </c>
      <c r="L2153">
        <f>bbdd_Social_Media_Trends[[#This Row],[Likes]]+bbdd_Social_Media_Trends[[#This Row],[Shares]]+bbdd_Social_Media_Trends[[#This Row],[Comments]]</f>
        <v>387352</v>
      </c>
      <c r="M2153">
        <f>bbdd_Social_Media_Trends[[#This Row],[Interactions]]/bbdd_Social_Media_Trends[[#This Row],[Views]]</f>
        <v>8.2306901696085011E-2</v>
      </c>
      <c r="N2153" s="1" t="s">
        <v>29</v>
      </c>
      <c r="O2153" s="4">
        <f t="shared" si="33"/>
        <v>0</v>
      </c>
    </row>
    <row r="2154" spans="1:15" hidden="1">
      <c r="A2154" s="1" t="s">
        <v>2194</v>
      </c>
      <c r="B2154" s="2">
        <v>44626</v>
      </c>
      <c r="C2154" s="13" t="str">
        <f>TEXT(bbdd_Social_Media_Trends[[#This Row],[Post_Date]],"aaaa-mm")</f>
        <v>2022-03</v>
      </c>
      <c r="D2154" s="1" t="s">
        <v>12</v>
      </c>
      <c r="E2154" s="1" t="s">
        <v>39</v>
      </c>
      <c r="F2154" s="1" t="s">
        <v>14</v>
      </c>
      <c r="G2154" s="1" t="s">
        <v>50</v>
      </c>
      <c r="H2154">
        <v>311896</v>
      </c>
      <c r="I2154">
        <v>380243</v>
      </c>
      <c r="J2154">
        <v>78206</v>
      </c>
      <c r="K2154">
        <v>27299</v>
      </c>
      <c r="L2154">
        <f>bbdd_Social_Media_Trends[[#This Row],[Likes]]+bbdd_Social_Media_Trends[[#This Row],[Shares]]+bbdd_Social_Media_Trends[[#This Row],[Comments]]</f>
        <v>485748</v>
      </c>
      <c r="M2154">
        <f>bbdd_Social_Media_Trends[[#This Row],[Interactions]]/bbdd_Social_Media_Trends[[#This Row],[Views]]</f>
        <v>1.5574037499679381</v>
      </c>
      <c r="N2154" s="1" t="s">
        <v>29</v>
      </c>
      <c r="O2154" s="4">
        <f t="shared" si="33"/>
        <v>0</v>
      </c>
    </row>
    <row r="2155" spans="1:15" hidden="1">
      <c r="A2155" s="1" t="s">
        <v>2195</v>
      </c>
      <c r="B2155" s="2">
        <v>45146</v>
      </c>
      <c r="C2155" s="13" t="str">
        <f>TEXT(bbdd_Social_Media_Trends[[#This Row],[Post_Date]],"aaaa-mm")</f>
        <v>2023-08</v>
      </c>
      <c r="D2155" s="1" t="s">
        <v>12</v>
      </c>
      <c r="E2155" s="1" t="s">
        <v>19</v>
      </c>
      <c r="F2155" s="1" t="s">
        <v>32</v>
      </c>
      <c r="G2155" s="1" t="s">
        <v>15</v>
      </c>
      <c r="H2155">
        <v>970198</v>
      </c>
      <c r="I2155">
        <v>143299</v>
      </c>
      <c r="J2155">
        <v>46943</v>
      </c>
      <c r="K2155">
        <v>46777</v>
      </c>
      <c r="L2155">
        <f>bbdd_Social_Media_Trends[[#This Row],[Likes]]+bbdd_Social_Media_Trends[[#This Row],[Shares]]+bbdd_Social_Media_Trends[[#This Row],[Comments]]</f>
        <v>237019</v>
      </c>
      <c r="M2155">
        <f>bbdd_Social_Media_Trends[[#This Row],[Interactions]]/bbdd_Social_Media_Trends[[#This Row],[Views]]</f>
        <v>0.24429961719154233</v>
      </c>
      <c r="N2155" s="1" t="s">
        <v>16</v>
      </c>
      <c r="O2155" s="4">
        <f t="shared" si="33"/>
        <v>0</v>
      </c>
    </row>
    <row r="2156" spans="1:15">
      <c r="A2156" s="1" t="s">
        <v>2196</v>
      </c>
      <c r="B2156" s="2">
        <v>44651</v>
      </c>
      <c r="C2156" s="13" t="str">
        <f>TEXT(bbdd_Social_Media_Trends[[#This Row],[Post_Date]],"aaaa-mm")</f>
        <v>2022-03</v>
      </c>
      <c r="D2156" s="1" t="s">
        <v>27</v>
      </c>
      <c r="E2156" s="1" t="s">
        <v>39</v>
      </c>
      <c r="F2156" s="1" t="s">
        <v>36</v>
      </c>
      <c r="G2156" s="1" t="s">
        <v>50</v>
      </c>
      <c r="H2156">
        <v>2930604</v>
      </c>
      <c r="I2156">
        <v>72137</v>
      </c>
      <c r="J2156">
        <v>89326</v>
      </c>
      <c r="K2156">
        <v>11770</v>
      </c>
      <c r="L2156">
        <f>bbdd_Social_Media_Trends[[#This Row],[Likes]]+bbdd_Social_Media_Trends[[#This Row],[Shares]]+bbdd_Social_Media_Trends[[#This Row],[Comments]]</f>
        <v>173233</v>
      </c>
      <c r="M2156">
        <f>bbdd_Social_Media_Trends[[#This Row],[Interactions]]/bbdd_Social_Media_Trends[[#This Row],[Views]]</f>
        <v>5.9111705300340815E-2</v>
      </c>
      <c r="N2156" s="1" t="s">
        <v>22</v>
      </c>
      <c r="O2156" s="4">
        <f t="shared" si="33"/>
        <v>0</v>
      </c>
    </row>
    <row r="2157" spans="1:15" hidden="1">
      <c r="A2157" s="1" t="s">
        <v>2197</v>
      </c>
      <c r="B2157" s="2">
        <v>44985</v>
      </c>
      <c r="C2157" s="13" t="str">
        <f>TEXT(bbdd_Social_Media_Trends[[#This Row],[Post_Date]],"aaaa-mm")</f>
        <v>2023-02</v>
      </c>
      <c r="D2157" s="1" t="s">
        <v>12</v>
      </c>
      <c r="E2157" s="1" t="s">
        <v>52</v>
      </c>
      <c r="F2157" s="1" t="s">
        <v>47</v>
      </c>
      <c r="G2157" s="1" t="s">
        <v>44</v>
      </c>
      <c r="H2157">
        <v>3351813</v>
      </c>
      <c r="I2157">
        <v>93307</v>
      </c>
      <c r="J2157">
        <v>40221</v>
      </c>
      <c r="K2157">
        <v>28094</v>
      </c>
      <c r="L2157">
        <f>bbdd_Social_Media_Trends[[#This Row],[Likes]]+bbdd_Social_Media_Trends[[#This Row],[Shares]]+bbdd_Social_Media_Trends[[#This Row],[Comments]]</f>
        <v>161622</v>
      </c>
      <c r="M2157">
        <f>bbdd_Social_Media_Trends[[#This Row],[Interactions]]/bbdd_Social_Media_Trends[[#This Row],[Views]]</f>
        <v>4.8219277149411377E-2</v>
      </c>
      <c r="N2157" s="1" t="s">
        <v>16</v>
      </c>
      <c r="O2157" s="4">
        <f t="shared" si="33"/>
        <v>0</v>
      </c>
    </row>
    <row r="2158" spans="1:15">
      <c r="A2158" s="1" t="s">
        <v>2198</v>
      </c>
      <c r="B2158" s="2">
        <v>44817</v>
      </c>
      <c r="C2158" s="13" t="str">
        <f>TEXT(bbdd_Social_Media_Trends[[#This Row],[Post_Date]],"aaaa-mm")</f>
        <v>2022-09</v>
      </c>
      <c r="D2158" s="1" t="s">
        <v>27</v>
      </c>
      <c r="E2158" s="1" t="s">
        <v>39</v>
      </c>
      <c r="F2158" s="1" t="s">
        <v>14</v>
      </c>
      <c r="G2158" s="1" t="s">
        <v>60</v>
      </c>
      <c r="H2158">
        <v>3200398</v>
      </c>
      <c r="I2158">
        <v>275571</v>
      </c>
      <c r="J2158">
        <v>97019</v>
      </c>
      <c r="K2158">
        <v>15736</v>
      </c>
      <c r="L2158">
        <f>bbdd_Social_Media_Trends[[#This Row],[Likes]]+bbdd_Social_Media_Trends[[#This Row],[Shares]]+bbdd_Social_Media_Trends[[#This Row],[Comments]]</f>
        <v>388326</v>
      </c>
      <c r="M2158">
        <f>bbdd_Social_Media_Trends[[#This Row],[Interactions]]/bbdd_Social_Media_Trends[[#This Row],[Views]]</f>
        <v>0.12133678373752264</v>
      </c>
      <c r="N2158" s="1" t="s">
        <v>29</v>
      </c>
      <c r="O2158" s="4">
        <f t="shared" si="33"/>
        <v>0</v>
      </c>
    </row>
    <row r="2159" spans="1:15" hidden="1">
      <c r="A2159" s="1" t="s">
        <v>2199</v>
      </c>
      <c r="B2159" s="2">
        <v>45275</v>
      </c>
      <c r="C2159" s="13" t="str">
        <f>TEXT(bbdd_Social_Media_Trends[[#This Row],[Post_Date]],"aaaa-mm")</f>
        <v>2023-12</v>
      </c>
      <c r="D2159" s="1" t="s">
        <v>18</v>
      </c>
      <c r="E2159" s="1" t="s">
        <v>49</v>
      </c>
      <c r="F2159" s="1" t="s">
        <v>14</v>
      </c>
      <c r="G2159" s="1" t="s">
        <v>37</v>
      </c>
      <c r="H2159">
        <v>3011767</v>
      </c>
      <c r="I2159">
        <v>223622</v>
      </c>
      <c r="J2159">
        <v>99894</v>
      </c>
      <c r="K2159">
        <v>9453</v>
      </c>
      <c r="L2159">
        <f>bbdd_Social_Media_Trends[[#This Row],[Likes]]+bbdd_Social_Media_Trends[[#This Row],[Shares]]+bbdd_Social_Media_Trends[[#This Row],[Comments]]</f>
        <v>332969</v>
      </c>
      <c r="M2159">
        <f>bbdd_Social_Media_Trends[[#This Row],[Interactions]]/bbdd_Social_Media_Trends[[#This Row],[Views]]</f>
        <v>0.11055602906864974</v>
      </c>
      <c r="N2159" s="1" t="s">
        <v>16</v>
      </c>
      <c r="O2159" s="4">
        <f t="shared" si="33"/>
        <v>0</v>
      </c>
    </row>
    <row r="2160" spans="1:15">
      <c r="A2160" s="1" t="s">
        <v>2200</v>
      </c>
      <c r="B2160" s="2">
        <v>45222</v>
      </c>
      <c r="C2160" s="13" t="str">
        <f>TEXT(bbdd_Social_Media_Trends[[#This Row],[Post_Date]],"aaaa-mm")</f>
        <v>2023-10</v>
      </c>
      <c r="D2160" s="1" t="s">
        <v>27</v>
      </c>
      <c r="E2160" s="1" t="s">
        <v>31</v>
      </c>
      <c r="F2160" s="1" t="s">
        <v>32</v>
      </c>
      <c r="G2160" s="1" t="s">
        <v>21</v>
      </c>
      <c r="H2160">
        <v>3208192</v>
      </c>
      <c r="I2160">
        <v>148479</v>
      </c>
      <c r="J2160">
        <v>59728</v>
      </c>
      <c r="K2160">
        <v>43085</v>
      </c>
      <c r="L2160">
        <f>bbdd_Social_Media_Trends[[#This Row],[Likes]]+bbdd_Social_Media_Trends[[#This Row],[Shares]]+bbdd_Social_Media_Trends[[#This Row],[Comments]]</f>
        <v>251292</v>
      </c>
      <c r="M2160">
        <f>bbdd_Social_Media_Trends[[#This Row],[Interactions]]/bbdd_Social_Media_Trends[[#This Row],[Views]]</f>
        <v>7.832822973188637E-2</v>
      </c>
      <c r="N2160" s="1" t="s">
        <v>16</v>
      </c>
      <c r="O2160" s="4">
        <f t="shared" si="33"/>
        <v>0</v>
      </c>
    </row>
    <row r="2161" spans="1:15" hidden="1">
      <c r="A2161" s="1" t="s">
        <v>2201</v>
      </c>
      <c r="B2161" s="2">
        <v>44567</v>
      </c>
      <c r="C2161" s="13" t="str">
        <f>TEXT(bbdd_Social_Media_Trends[[#This Row],[Post_Date]],"aaaa-mm")</f>
        <v>2022-01</v>
      </c>
      <c r="D2161" s="1" t="s">
        <v>12</v>
      </c>
      <c r="E2161" s="1" t="s">
        <v>19</v>
      </c>
      <c r="F2161" s="1" t="s">
        <v>14</v>
      </c>
      <c r="G2161" s="1" t="s">
        <v>37</v>
      </c>
      <c r="H2161">
        <v>4306154</v>
      </c>
      <c r="I2161">
        <v>289599</v>
      </c>
      <c r="J2161">
        <v>29188</v>
      </c>
      <c r="K2161">
        <v>17469</v>
      </c>
      <c r="L2161">
        <f>bbdd_Social_Media_Trends[[#This Row],[Likes]]+bbdd_Social_Media_Trends[[#This Row],[Shares]]+bbdd_Social_Media_Trends[[#This Row],[Comments]]</f>
        <v>336256</v>
      </c>
      <c r="M2161">
        <f>bbdd_Social_Media_Trends[[#This Row],[Interactions]]/bbdd_Social_Media_Trends[[#This Row],[Views]]</f>
        <v>7.8087314109063444E-2</v>
      </c>
      <c r="N2161" s="1" t="s">
        <v>29</v>
      </c>
      <c r="O2161" s="4">
        <f t="shared" si="33"/>
        <v>0</v>
      </c>
    </row>
    <row r="2162" spans="1:15">
      <c r="A2162" s="1" t="s">
        <v>2202</v>
      </c>
      <c r="B2162" s="2">
        <v>45277</v>
      </c>
      <c r="C2162" s="13" t="str">
        <f>TEXT(bbdd_Social_Media_Trends[[#This Row],[Post_Date]],"aaaa-mm")</f>
        <v>2023-12</v>
      </c>
      <c r="D2162" s="1" t="s">
        <v>27</v>
      </c>
      <c r="E2162" s="1" t="s">
        <v>13</v>
      </c>
      <c r="F2162" s="1" t="s">
        <v>14</v>
      </c>
      <c r="G2162" s="1" t="s">
        <v>28</v>
      </c>
      <c r="H2162">
        <v>4521597</v>
      </c>
      <c r="I2162">
        <v>438998</v>
      </c>
      <c r="J2162">
        <v>99103</v>
      </c>
      <c r="K2162">
        <v>14083</v>
      </c>
      <c r="L2162">
        <f>bbdd_Social_Media_Trends[[#This Row],[Likes]]+bbdd_Social_Media_Trends[[#This Row],[Shares]]+bbdd_Social_Media_Trends[[#This Row],[Comments]]</f>
        <v>552184</v>
      </c>
      <c r="M2162">
        <f>bbdd_Social_Media_Trends[[#This Row],[Interactions]]/bbdd_Social_Media_Trends[[#This Row],[Views]]</f>
        <v>0.12212145399070284</v>
      </c>
      <c r="N2162" s="1" t="s">
        <v>22</v>
      </c>
      <c r="O2162" s="4">
        <f t="shared" si="33"/>
        <v>0</v>
      </c>
    </row>
    <row r="2163" spans="1:15" hidden="1">
      <c r="A2163" s="1" t="s">
        <v>2203</v>
      </c>
      <c r="B2163" s="2">
        <v>44974</v>
      </c>
      <c r="C2163" s="13" t="str">
        <f>TEXT(bbdd_Social_Media_Trends[[#This Row],[Post_Date]],"aaaa-mm")</f>
        <v>2023-02</v>
      </c>
      <c r="D2163" s="1" t="s">
        <v>12</v>
      </c>
      <c r="E2163" s="1" t="s">
        <v>52</v>
      </c>
      <c r="F2163" s="1" t="s">
        <v>20</v>
      </c>
      <c r="G2163" s="1" t="s">
        <v>50</v>
      </c>
      <c r="H2163">
        <v>119572</v>
      </c>
      <c r="I2163">
        <v>481352</v>
      </c>
      <c r="J2163">
        <v>83967</v>
      </c>
      <c r="K2163">
        <v>27291</v>
      </c>
      <c r="L2163">
        <f>bbdd_Social_Media_Trends[[#This Row],[Likes]]+bbdd_Social_Media_Trends[[#This Row],[Shares]]+bbdd_Social_Media_Trends[[#This Row],[Comments]]</f>
        <v>592610</v>
      </c>
      <c r="M2163">
        <f>bbdd_Social_Media_Trends[[#This Row],[Interactions]]/bbdd_Social_Media_Trends[[#This Row],[Views]]</f>
        <v>4.9560933997925938</v>
      </c>
      <c r="N2163" s="1" t="s">
        <v>29</v>
      </c>
      <c r="O2163" s="4">
        <f t="shared" si="33"/>
        <v>0</v>
      </c>
    </row>
    <row r="2164" spans="1:15">
      <c r="A2164" s="1" t="s">
        <v>2204</v>
      </c>
      <c r="B2164" s="2">
        <v>44834</v>
      </c>
      <c r="C2164" s="13" t="str">
        <f>TEXT(bbdd_Social_Media_Trends[[#This Row],[Post_Date]],"aaaa-mm")</f>
        <v>2022-09</v>
      </c>
      <c r="D2164" s="1" t="s">
        <v>27</v>
      </c>
      <c r="E2164" s="1" t="s">
        <v>57</v>
      </c>
      <c r="F2164" s="1" t="s">
        <v>47</v>
      </c>
      <c r="G2164" s="1" t="s">
        <v>60</v>
      </c>
      <c r="H2164">
        <v>3387703</v>
      </c>
      <c r="I2164">
        <v>258583</v>
      </c>
      <c r="J2164">
        <v>51255</v>
      </c>
      <c r="K2164">
        <v>46631</v>
      </c>
      <c r="L2164">
        <f>bbdd_Social_Media_Trends[[#This Row],[Likes]]+bbdd_Social_Media_Trends[[#This Row],[Shares]]+bbdd_Social_Media_Trends[[#This Row],[Comments]]</f>
        <v>356469</v>
      </c>
      <c r="M2164">
        <f>bbdd_Social_Media_Trends[[#This Row],[Interactions]]/bbdd_Social_Media_Trends[[#This Row],[Views]]</f>
        <v>0.10522439540892457</v>
      </c>
      <c r="N2164" s="1" t="s">
        <v>29</v>
      </c>
      <c r="O2164" s="4">
        <f t="shared" si="33"/>
        <v>0</v>
      </c>
    </row>
    <row r="2165" spans="1:15" hidden="1">
      <c r="A2165" s="1" t="s">
        <v>2205</v>
      </c>
      <c r="B2165" s="2">
        <v>45044</v>
      </c>
      <c r="C2165" s="13" t="str">
        <f>TEXT(bbdd_Social_Media_Trends[[#This Row],[Post_Date]],"aaaa-mm")</f>
        <v>2023-04</v>
      </c>
      <c r="D2165" s="1" t="s">
        <v>18</v>
      </c>
      <c r="E2165" s="1" t="s">
        <v>39</v>
      </c>
      <c r="F2165" s="1" t="s">
        <v>36</v>
      </c>
      <c r="G2165" s="1" t="s">
        <v>21</v>
      </c>
      <c r="H2165">
        <v>628363</v>
      </c>
      <c r="I2165">
        <v>74367</v>
      </c>
      <c r="J2165">
        <v>94257</v>
      </c>
      <c r="K2165">
        <v>13383</v>
      </c>
      <c r="L2165">
        <f>bbdd_Social_Media_Trends[[#This Row],[Likes]]+bbdd_Social_Media_Trends[[#This Row],[Shares]]+bbdd_Social_Media_Trends[[#This Row],[Comments]]</f>
        <v>182007</v>
      </c>
      <c r="M2165">
        <f>bbdd_Social_Media_Trends[[#This Row],[Interactions]]/bbdd_Social_Media_Trends[[#This Row],[Views]]</f>
        <v>0.28965263709034428</v>
      </c>
      <c r="N2165" s="1" t="s">
        <v>16</v>
      </c>
      <c r="O2165" s="4">
        <f t="shared" si="33"/>
        <v>0</v>
      </c>
    </row>
    <row r="2166" spans="1:15">
      <c r="A2166" s="1" t="s">
        <v>2206</v>
      </c>
      <c r="B2166" s="2">
        <v>44663</v>
      </c>
      <c r="C2166" s="13" t="str">
        <f>TEXT(bbdd_Social_Media_Trends[[#This Row],[Post_Date]],"aaaa-mm")</f>
        <v>2022-04</v>
      </c>
      <c r="D2166" s="1" t="s">
        <v>27</v>
      </c>
      <c r="E2166" s="1" t="s">
        <v>31</v>
      </c>
      <c r="F2166" s="1" t="s">
        <v>32</v>
      </c>
      <c r="G2166" s="1" t="s">
        <v>28</v>
      </c>
      <c r="H2166">
        <v>3800272</v>
      </c>
      <c r="I2166">
        <v>198740</v>
      </c>
      <c r="J2166">
        <v>15794</v>
      </c>
      <c r="K2166">
        <v>46661</v>
      </c>
      <c r="L2166">
        <f>bbdd_Social_Media_Trends[[#This Row],[Likes]]+bbdd_Social_Media_Trends[[#This Row],[Shares]]+bbdd_Social_Media_Trends[[#This Row],[Comments]]</f>
        <v>261195</v>
      </c>
      <c r="M2166">
        <f>bbdd_Social_Media_Trends[[#This Row],[Interactions]]/bbdd_Social_Media_Trends[[#This Row],[Views]]</f>
        <v>6.8730606651313378E-2</v>
      </c>
      <c r="N2166" s="1" t="s">
        <v>22</v>
      </c>
      <c r="O2166" s="4">
        <f t="shared" si="33"/>
        <v>0</v>
      </c>
    </row>
    <row r="2167" spans="1:15" hidden="1">
      <c r="A2167" s="1" t="s">
        <v>2207</v>
      </c>
      <c r="B2167" s="2">
        <v>45011</v>
      </c>
      <c r="C2167" s="13" t="str">
        <f>TEXT(bbdd_Social_Media_Trends[[#This Row],[Post_Date]],"aaaa-mm")</f>
        <v>2023-03</v>
      </c>
      <c r="D2167" s="1" t="s">
        <v>24</v>
      </c>
      <c r="E2167" s="1" t="s">
        <v>39</v>
      </c>
      <c r="F2167" s="1" t="s">
        <v>47</v>
      </c>
      <c r="G2167" s="1" t="s">
        <v>21</v>
      </c>
      <c r="H2167">
        <v>3210454</v>
      </c>
      <c r="I2167">
        <v>289874</v>
      </c>
      <c r="J2167">
        <v>90165</v>
      </c>
      <c r="K2167">
        <v>43484</v>
      </c>
      <c r="L2167">
        <f>bbdd_Social_Media_Trends[[#This Row],[Likes]]+bbdd_Social_Media_Trends[[#This Row],[Shares]]+bbdd_Social_Media_Trends[[#This Row],[Comments]]</f>
        <v>423523</v>
      </c>
      <c r="M2167">
        <f>bbdd_Social_Media_Trends[[#This Row],[Interactions]]/bbdd_Social_Media_Trends[[#This Row],[Views]]</f>
        <v>0.13191997144329121</v>
      </c>
      <c r="N2167" s="1" t="s">
        <v>16</v>
      </c>
      <c r="O2167" s="4">
        <f t="shared" si="33"/>
        <v>0</v>
      </c>
    </row>
    <row r="2168" spans="1:15" hidden="1">
      <c r="A2168" s="1" t="s">
        <v>2208</v>
      </c>
      <c r="B2168" s="2">
        <v>45247</v>
      </c>
      <c r="C2168" s="13" t="str">
        <f>TEXT(bbdd_Social_Media_Trends[[#This Row],[Post_Date]],"aaaa-mm")</f>
        <v>2023-11</v>
      </c>
      <c r="D2168" s="1" t="s">
        <v>24</v>
      </c>
      <c r="E2168" s="1" t="s">
        <v>31</v>
      </c>
      <c r="F2168" s="1" t="s">
        <v>14</v>
      </c>
      <c r="G2168" s="1" t="s">
        <v>50</v>
      </c>
      <c r="H2168">
        <v>320720</v>
      </c>
      <c r="I2168">
        <v>465297</v>
      </c>
      <c r="J2168">
        <v>36253</v>
      </c>
      <c r="K2168">
        <v>43115</v>
      </c>
      <c r="L2168">
        <f>bbdd_Social_Media_Trends[[#This Row],[Likes]]+bbdd_Social_Media_Trends[[#This Row],[Shares]]+bbdd_Social_Media_Trends[[#This Row],[Comments]]</f>
        <v>544665</v>
      </c>
      <c r="M2168">
        <f>bbdd_Social_Media_Trends[[#This Row],[Interactions]]/bbdd_Social_Media_Trends[[#This Row],[Views]]</f>
        <v>1.6982570466450486</v>
      </c>
      <c r="N2168" s="1" t="s">
        <v>16</v>
      </c>
      <c r="O2168" s="4">
        <f t="shared" si="33"/>
        <v>0</v>
      </c>
    </row>
    <row r="2169" spans="1:15" hidden="1">
      <c r="A2169" s="1" t="s">
        <v>2209</v>
      </c>
      <c r="B2169" s="2">
        <v>44789</v>
      </c>
      <c r="C2169" s="13" t="str">
        <f>TEXT(bbdd_Social_Media_Trends[[#This Row],[Post_Date]],"aaaa-mm")</f>
        <v>2022-08</v>
      </c>
      <c r="D2169" s="1" t="s">
        <v>24</v>
      </c>
      <c r="E2169" s="1" t="s">
        <v>46</v>
      </c>
      <c r="F2169" s="1" t="s">
        <v>36</v>
      </c>
      <c r="G2169" s="1" t="s">
        <v>37</v>
      </c>
      <c r="H2169">
        <v>4217823</v>
      </c>
      <c r="I2169">
        <v>141048</v>
      </c>
      <c r="J2169">
        <v>38461</v>
      </c>
      <c r="K2169">
        <v>5788</v>
      </c>
      <c r="L2169">
        <f>bbdd_Social_Media_Trends[[#This Row],[Likes]]+bbdd_Social_Media_Trends[[#This Row],[Shares]]+bbdd_Social_Media_Trends[[#This Row],[Comments]]</f>
        <v>185297</v>
      </c>
      <c r="M2169">
        <f>bbdd_Social_Media_Trends[[#This Row],[Interactions]]/bbdd_Social_Media_Trends[[#This Row],[Views]]</f>
        <v>4.393190515581142E-2</v>
      </c>
      <c r="N2169" s="1" t="s">
        <v>16</v>
      </c>
      <c r="O2169" s="4">
        <f t="shared" si="33"/>
        <v>0</v>
      </c>
    </row>
    <row r="2170" spans="1:15">
      <c r="A2170" s="1" t="s">
        <v>2210</v>
      </c>
      <c r="B2170" s="2">
        <v>44612</v>
      </c>
      <c r="C2170" s="13" t="str">
        <f>TEXT(bbdd_Social_Media_Trends[[#This Row],[Post_Date]],"aaaa-mm")</f>
        <v>2022-02</v>
      </c>
      <c r="D2170" s="1" t="s">
        <v>27</v>
      </c>
      <c r="E2170" s="1" t="s">
        <v>13</v>
      </c>
      <c r="F2170" s="1" t="s">
        <v>36</v>
      </c>
      <c r="G2170" s="1" t="s">
        <v>50</v>
      </c>
      <c r="H2170">
        <v>3887988</v>
      </c>
      <c r="I2170">
        <v>9588</v>
      </c>
      <c r="J2170">
        <v>49773</v>
      </c>
      <c r="K2170">
        <v>40260</v>
      </c>
      <c r="L2170">
        <f>bbdd_Social_Media_Trends[[#This Row],[Likes]]+bbdd_Social_Media_Trends[[#This Row],[Shares]]+bbdd_Social_Media_Trends[[#This Row],[Comments]]</f>
        <v>99621</v>
      </c>
      <c r="M2170">
        <f>bbdd_Social_Media_Trends[[#This Row],[Interactions]]/bbdd_Social_Media_Trends[[#This Row],[Views]]</f>
        <v>2.5622764267790948E-2</v>
      </c>
      <c r="N2170" s="1" t="s">
        <v>22</v>
      </c>
      <c r="O2170" s="4">
        <f t="shared" si="33"/>
        <v>0</v>
      </c>
    </row>
    <row r="2171" spans="1:15">
      <c r="A2171" s="1" t="s">
        <v>2211</v>
      </c>
      <c r="B2171" s="2">
        <v>44679</v>
      </c>
      <c r="C2171" s="13" t="str">
        <f>TEXT(bbdd_Social_Media_Trends[[#This Row],[Post_Date]],"aaaa-mm")</f>
        <v>2022-04</v>
      </c>
      <c r="D2171" s="1" t="s">
        <v>27</v>
      </c>
      <c r="E2171" s="1" t="s">
        <v>13</v>
      </c>
      <c r="F2171" s="1" t="s">
        <v>47</v>
      </c>
      <c r="G2171" s="1" t="s">
        <v>37</v>
      </c>
      <c r="H2171">
        <v>888391</v>
      </c>
      <c r="I2171">
        <v>41916</v>
      </c>
      <c r="J2171">
        <v>38940</v>
      </c>
      <c r="K2171">
        <v>10831</v>
      </c>
      <c r="L2171">
        <f>bbdd_Social_Media_Trends[[#This Row],[Likes]]+bbdd_Social_Media_Trends[[#This Row],[Shares]]+bbdd_Social_Media_Trends[[#This Row],[Comments]]</f>
        <v>91687</v>
      </c>
      <c r="M2171">
        <f>bbdd_Social_Media_Trends[[#This Row],[Interactions]]/bbdd_Social_Media_Trends[[#This Row],[Views]]</f>
        <v>0.10320568308323699</v>
      </c>
      <c r="N2171" s="1" t="s">
        <v>22</v>
      </c>
      <c r="O2171" s="4">
        <f t="shared" si="33"/>
        <v>0</v>
      </c>
    </row>
    <row r="2172" spans="1:15" hidden="1">
      <c r="A2172" s="1" t="s">
        <v>2212</v>
      </c>
      <c r="B2172" s="2">
        <v>45096</v>
      </c>
      <c r="C2172" s="13" t="str">
        <f>TEXT(bbdd_Social_Media_Trends[[#This Row],[Post_Date]],"aaaa-mm")</f>
        <v>2023-06</v>
      </c>
      <c r="D2172" s="1" t="s">
        <v>24</v>
      </c>
      <c r="E2172" s="1" t="s">
        <v>35</v>
      </c>
      <c r="F2172" s="1" t="s">
        <v>14</v>
      </c>
      <c r="G2172" s="1" t="s">
        <v>37</v>
      </c>
      <c r="H2172">
        <v>4620289</v>
      </c>
      <c r="I2172">
        <v>304155</v>
      </c>
      <c r="J2172">
        <v>43414</v>
      </c>
      <c r="K2172">
        <v>44280</v>
      </c>
      <c r="L2172">
        <f>bbdd_Social_Media_Trends[[#This Row],[Likes]]+bbdd_Social_Media_Trends[[#This Row],[Shares]]+bbdd_Social_Media_Trends[[#This Row],[Comments]]</f>
        <v>391849</v>
      </c>
      <c r="M2172">
        <f>bbdd_Social_Media_Trends[[#This Row],[Interactions]]/bbdd_Social_Media_Trends[[#This Row],[Views]]</f>
        <v>8.4810495620512044E-2</v>
      </c>
      <c r="N2172" s="1" t="s">
        <v>22</v>
      </c>
      <c r="O2172" s="4">
        <f t="shared" si="33"/>
        <v>0</v>
      </c>
    </row>
    <row r="2173" spans="1:15" hidden="1">
      <c r="A2173" s="1" t="s">
        <v>2213</v>
      </c>
      <c r="B2173" s="2">
        <v>45271</v>
      </c>
      <c r="C2173" s="13" t="str">
        <f>TEXT(bbdd_Social_Media_Trends[[#This Row],[Post_Date]],"aaaa-mm")</f>
        <v>2023-12</v>
      </c>
      <c r="D2173" s="1" t="s">
        <v>18</v>
      </c>
      <c r="E2173" s="1" t="s">
        <v>49</v>
      </c>
      <c r="F2173" s="1" t="s">
        <v>14</v>
      </c>
      <c r="G2173" s="1" t="s">
        <v>21</v>
      </c>
      <c r="H2173">
        <v>933951</v>
      </c>
      <c r="I2173">
        <v>188820</v>
      </c>
      <c r="J2173">
        <v>89181</v>
      </c>
      <c r="K2173">
        <v>2551</v>
      </c>
      <c r="L2173">
        <f>bbdd_Social_Media_Trends[[#This Row],[Likes]]+bbdd_Social_Media_Trends[[#This Row],[Shares]]+bbdd_Social_Media_Trends[[#This Row],[Comments]]</f>
        <v>280552</v>
      </c>
      <c r="M2173">
        <f>bbdd_Social_Media_Trends[[#This Row],[Interactions]]/bbdd_Social_Media_Trends[[#This Row],[Views]]</f>
        <v>0.30039263301822045</v>
      </c>
      <c r="N2173" s="1" t="s">
        <v>16</v>
      </c>
      <c r="O2173" s="4">
        <f t="shared" si="33"/>
        <v>0</v>
      </c>
    </row>
    <row r="2174" spans="1:15">
      <c r="A2174" s="1" t="s">
        <v>2214</v>
      </c>
      <c r="B2174" s="2">
        <v>45270</v>
      </c>
      <c r="C2174" s="13" t="str">
        <f>TEXT(bbdd_Social_Media_Trends[[#This Row],[Post_Date]],"aaaa-mm")</f>
        <v>2023-12</v>
      </c>
      <c r="D2174" s="1" t="s">
        <v>27</v>
      </c>
      <c r="E2174" s="1" t="s">
        <v>49</v>
      </c>
      <c r="F2174" s="1" t="s">
        <v>47</v>
      </c>
      <c r="G2174" s="1" t="s">
        <v>25</v>
      </c>
      <c r="H2174">
        <v>3021490</v>
      </c>
      <c r="I2174">
        <v>245628</v>
      </c>
      <c r="J2174">
        <v>5788</v>
      </c>
      <c r="K2174">
        <v>46874</v>
      </c>
      <c r="L2174">
        <f>bbdd_Social_Media_Trends[[#This Row],[Likes]]+bbdd_Social_Media_Trends[[#This Row],[Shares]]+bbdd_Social_Media_Trends[[#This Row],[Comments]]</f>
        <v>298290</v>
      </c>
      <c r="M2174">
        <f>bbdd_Social_Media_Trends[[#This Row],[Interactions]]/bbdd_Social_Media_Trends[[#This Row],[Views]]</f>
        <v>9.8722815564506253E-2</v>
      </c>
      <c r="N2174" s="1" t="s">
        <v>22</v>
      </c>
      <c r="O2174" s="4">
        <f t="shared" si="33"/>
        <v>0</v>
      </c>
    </row>
    <row r="2175" spans="1:15" hidden="1">
      <c r="A2175" s="1" t="s">
        <v>2215</v>
      </c>
      <c r="B2175" s="2">
        <v>45109</v>
      </c>
      <c r="C2175" s="13" t="str">
        <f>TEXT(bbdd_Social_Media_Trends[[#This Row],[Post_Date]],"aaaa-mm")</f>
        <v>2023-07</v>
      </c>
      <c r="D2175" s="1" t="s">
        <v>12</v>
      </c>
      <c r="E2175" s="1" t="s">
        <v>49</v>
      </c>
      <c r="F2175" s="1" t="s">
        <v>32</v>
      </c>
      <c r="G2175" s="1" t="s">
        <v>37</v>
      </c>
      <c r="H2175">
        <v>257530</v>
      </c>
      <c r="I2175">
        <v>427342</v>
      </c>
      <c r="J2175">
        <v>76586</v>
      </c>
      <c r="K2175">
        <v>49730</v>
      </c>
      <c r="L2175">
        <f>bbdd_Social_Media_Trends[[#This Row],[Likes]]+bbdd_Social_Media_Trends[[#This Row],[Shares]]+bbdd_Social_Media_Trends[[#This Row],[Comments]]</f>
        <v>553658</v>
      </c>
      <c r="M2175">
        <f>bbdd_Social_Media_Trends[[#This Row],[Interactions]]/bbdd_Social_Media_Trends[[#This Row],[Views]]</f>
        <v>2.1498776841533025</v>
      </c>
      <c r="N2175" s="1" t="s">
        <v>16</v>
      </c>
      <c r="O2175" s="4">
        <f t="shared" si="33"/>
        <v>0</v>
      </c>
    </row>
    <row r="2176" spans="1:15" hidden="1">
      <c r="A2176" s="1" t="s">
        <v>2216</v>
      </c>
      <c r="B2176" s="2">
        <v>45076</v>
      </c>
      <c r="C2176" s="13" t="str">
        <f>TEXT(bbdd_Social_Media_Trends[[#This Row],[Post_Date]],"aaaa-mm")</f>
        <v>2023-05</v>
      </c>
      <c r="D2176" s="1" t="s">
        <v>24</v>
      </c>
      <c r="E2176" s="1" t="s">
        <v>49</v>
      </c>
      <c r="F2176" s="1" t="s">
        <v>20</v>
      </c>
      <c r="G2176" s="1" t="s">
        <v>25</v>
      </c>
      <c r="H2176">
        <v>428868</v>
      </c>
      <c r="I2176">
        <v>248217</v>
      </c>
      <c r="J2176">
        <v>34709</v>
      </c>
      <c r="K2176">
        <v>49708</v>
      </c>
      <c r="L2176">
        <f>bbdd_Social_Media_Trends[[#This Row],[Likes]]+bbdd_Social_Media_Trends[[#This Row],[Shares]]+bbdd_Social_Media_Trends[[#This Row],[Comments]]</f>
        <v>332634</v>
      </c>
      <c r="M2176">
        <f>bbdd_Social_Media_Trends[[#This Row],[Interactions]]/bbdd_Social_Media_Trends[[#This Row],[Views]]</f>
        <v>0.77560927837936144</v>
      </c>
      <c r="N2176" s="1" t="s">
        <v>22</v>
      </c>
      <c r="O2176" s="4">
        <f t="shared" si="33"/>
        <v>0</v>
      </c>
    </row>
    <row r="2177" spans="1:15" hidden="1">
      <c r="A2177" s="1" t="s">
        <v>2217</v>
      </c>
      <c r="B2177" s="2">
        <v>44598</v>
      </c>
      <c r="C2177" s="13" t="str">
        <f>TEXT(bbdd_Social_Media_Trends[[#This Row],[Post_Date]],"aaaa-mm")</f>
        <v>2022-02</v>
      </c>
      <c r="D2177" s="1" t="s">
        <v>12</v>
      </c>
      <c r="E2177" s="1" t="s">
        <v>31</v>
      </c>
      <c r="F2177" s="1" t="s">
        <v>20</v>
      </c>
      <c r="G2177" s="1" t="s">
        <v>37</v>
      </c>
      <c r="H2177">
        <v>3374576</v>
      </c>
      <c r="I2177">
        <v>396248</v>
      </c>
      <c r="J2177">
        <v>23904</v>
      </c>
      <c r="K2177">
        <v>1717</v>
      </c>
      <c r="L2177">
        <f>bbdd_Social_Media_Trends[[#This Row],[Likes]]+bbdd_Social_Media_Trends[[#This Row],[Shares]]+bbdd_Social_Media_Trends[[#This Row],[Comments]]</f>
        <v>421869</v>
      </c>
      <c r="M2177">
        <f>bbdd_Social_Media_Trends[[#This Row],[Interactions]]/bbdd_Social_Media_Trends[[#This Row],[Views]]</f>
        <v>0.12501392767565467</v>
      </c>
      <c r="N2177" s="1" t="s">
        <v>29</v>
      </c>
      <c r="O2177" s="4">
        <f t="shared" si="33"/>
        <v>0</v>
      </c>
    </row>
    <row r="2178" spans="1:15" hidden="1">
      <c r="A2178" s="1" t="s">
        <v>2218</v>
      </c>
      <c r="B2178" s="2">
        <v>45015</v>
      </c>
      <c r="C2178" s="13" t="str">
        <f>TEXT(bbdd_Social_Media_Trends[[#This Row],[Post_Date]],"aaaa-mm")</f>
        <v>2023-03</v>
      </c>
      <c r="D2178" s="1" t="s">
        <v>24</v>
      </c>
      <c r="E2178" s="1" t="s">
        <v>49</v>
      </c>
      <c r="F2178" s="1" t="s">
        <v>14</v>
      </c>
      <c r="G2178" s="1" t="s">
        <v>50</v>
      </c>
      <c r="H2178">
        <v>2974026</v>
      </c>
      <c r="I2178">
        <v>445834</v>
      </c>
      <c r="J2178">
        <v>2556</v>
      </c>
      <c r="K2178">
        <v>36194</v>
      </c>
      <c r="L2178">
        <f>bbdd_Social_Media_Trends[[#This Row],[Likes]]+bbdd_Social_Media_Trends[[#This Row],[Shares]]+bbdd_Social_Media_Trends[[#This Row],[Comments]]</f>
        <v>484584</v>
      </c>
      <c r="M2178">
        <f>bbdd_Social_Media_Trends[[#This Row],[Interactions]]/bbdd_Social_Media_Trends[[#This Row],[Views]]</f>
        <v>0.16293872346778407</v>
      </c>
      <c r="N2178" s="1" t="s">
        <v>16</v>
      </c>
      <c r="O2178" s="4">
        <f t="shared" ref="O2178:O2241" si="34">IF(ISERROR(VLOOKUP(A2178,A2179:A7176,1,FALSE)),0, 1)</f>
        <v>0</v>
      </c>
    </row>
    <row r="2179" spans="1:15" hidden="1">
      <c r="A2179" s="1" t="s">
        <v>2219</v>
      </c>
      <c r="B2179" s="2">
        <v>45040</v>
      </c>
      <c r="C2179" s="13" t="str">
        <f>TEXT(bbdd_Social_Media_Trends[[#This Row],[Post_Date]],"aaaa-mm")</f>
        <v>2023-04</v>
      </c>
      <c r="D2179" s="1" t="s">
        <v>18</v>
      </c>
      <c r="E2179" s="1" t="s">
        <v>59</v>
      </c>
      <c r="F2179" s="1" t="s">
        <v>41</v>
      </c>
      <c r="G2179" s="1" t="s">
        <v>15</v>
      </c>
      <c r="H2179">
        <v>2658996</v>
      </c>
      <c r="I2179">
        <v>329969</v>
      </c>
      <c r="J2179">
        <v>61578</v>
      </c>
      <c r="K2179">
        <v>12445</v>
      </c>
      <c r="L2179">
        <f>bbdd_Social_Media_Trends[[#This Row],[Likes]]+bbdd_Social_Media_Trends[[#This Row],[Shares]]+bbdd_Social_Media_Trends[[#This Row],[Comments]]</f>
        <v>403992</v>
      </c>
      <c r="M2179">
        <f>bbdd_Social_Media_Trends[[#This Row],[Interactions]]/bbdd_Social_Media_Trends[[#This Row],[Views]]</f>
        <v>0.15193403826105795</v>
      </c>
      <c r="N2179" s="1" t="s">
        <v>16</v>
      </c>
      <c r="O2179" s="4">
        <f t="shared" si="34"/>
        <v>0</v>
      </c>
    </row>
    <row r="2180" spans="1:15" hidden="1">
      <c r="A2180" s="1" t="s">
        <v>2220</v>
      </c>
      <c r="B2180" s="2">
        <v>45290</v>
      </c>
      <c r="C2180" s="13" t="str">
        <f>TEXT(bbdd_Social_Media_Trends[[#This Row],[Post_Date]],"aaaa-mm")</f>
        <v>2023-12</v>
      </c>
      <c r="D2180" s="1" t="s">
        <v>12</v>
      </c>
      <c r="E2180" s="1" t="s">
        <v>35</v>
      </c>
      <c r="F2180" s="1" t="s">
        <v>32</v>
      </c>
      <c r="G2180" s="1" t="s">
        <v>28</v>
      </c>
      <c r="H2180">
        <v>1343257</v>
      </c>
      <c r="I2180">
        <v>494555</v>
      </c>
      <c r="J2180">
        <v>85238</v>
      </c>
      <c r="K2180">
        <v>41759</v>
      </c>
      <c r="L2180">
        <f>bbdd_Social_Media_Trends[[#This Row],[Likes]]+bbdd_Social_Media_Trends[[#This Row],[Shares]]+bbdd_Social_Media_Trends[[#This Row],[Comments]]</f>
        <v>621552</v>
      </c>
      <c r="M2180">
        <f>bbdd_Social_Media_Trends[[#This Row],[Interactions]]/bbdd_Social_Media_Trends[[#This Row],[Views]]</f>
        <v>0.46272009004978198</v>
      </c>
      <c r="N2180" s="1" t="s">
        <v>22</v>
      </c>
      <c r="O2180" s="4">
        <f t="shared" si="34"/>
        <v>0</v>
      </c>
    </row>
    <row r="2181" spans="1:15" hidden="1">
      <c r="A2181" s="1" t="s">
        <v>2221</v>
      </c>
      <c r="B2181" s="2">
        <v>45131</v>
      </c>
      <c r="C2181" s="13" t="str">
        <f>TEXT(bbdd_Social_Media_Trends[[#This Row],[Post_Date]],"aaaa-mm")</f>
        <v>2023-07</v>
      </c>
      <c r="D2181" s="1" t="s">
        <v>18</v>
      </c>
      <c r="E2181" s="1" t="s">
        <v>49</v>
      </c>
      <c r="F2181" s="1" t="s">
        <v>36</v>
      </c>
      <c r="G2181" s="1" t="s">
        <v>50</v>
      </c>
      <c r="H2181">
        <v>4004581</v>
      </c>
      <c r="I2181">
        <v>192354</v>
      </c>
      <c r="J2181">
        <v>3305</v>
      </c>
      <c r="K2181">
        <v>2480</v>
      </c>
      <c r="L2181">
        <f>bbdd_Social_Media_Trends[[#This Row],[Likes]]+bbdd_Social_Media_Trends[[#This Row],[Shares]]+bbdd_Social_Media_Trends[[#This Row],[Comments]]</f>
        <v>198139</v>
      </c>
      <c r="M2181">
        <f>bbdd_Social_Media_Trends[[#This Row],[Interactions]]/bbdd_Social_Media_Trends[[#This Row],[Views]]</f>
        <v>4.9478085222898475E-2</v>
      </c>
      <c r="N2181" s="1" t="s">
        <v>29</v>
      </c>
      <c r="O2181" s="4">
        <f t="shared" si="34"/>
        <v>0</v>
      </c>
    </row>
    <row r="2182" spans="1:15" hidden="1">
      <c r="A2182" s="1" t="s">
        <v>2222</v>
      </c>
      <c r="B2182" s="2">
        <v>44596</v>
      </c>
      <c r="C2182" s="13" t="str">
        <f>TEXT(bbdd_Social_Media_Trends[[#This Row],[Post_Date]],"aaaa-mm")</f>
        <v>2022-02</v>
      </c>
      <c r="D2182" s="1" t="s">
        <v>24</v>
      </c>
      <c r="E2182" s="1" t="s">
        <v>46</v>
      </c>
      <c r="F2182" s="1" t="s">
        <v>20</v>
      </c>
      <c r="G2182" s="1" t="s">
        <v>21</v>
      </c>
      <c r="H2182">
        <v>4521859</v>
      </c>
      <c r="I2182">
        <v>43194</v>
      </c>
      <c r="J2182">
        <v>6727</v>
      </c>
      <c r="K2182">
        <v>971</v>
      </c>
      <c r="L2182">
        <f>bbdd_Social_Media_Trends[[#This Row],[Likes]]+bbdd_Social_Media_Trends[[#This Row],[Shares]]+bbdd_Social_Media_Trends[[#This Row],[Comments]]</f>
        <v>50892</v>
      </c>
      <c r="M2182">
        <f>bbdd_Social_Media_Trends[[#This Row],[Interactions]]/bbdd_Social_Media_Trends[[#This Row],[Views]]</f>
        <v>1.125466318166931E-2</v>
      </c>
      <c r="N2182" s="1" t="s">
        <v>16</v>
      </c>
      <c r="O2182" s="4">
        <f t="shared" si="34"/>
        <v>0</v>
      </c>
    </row>
    <row r="2183" spans="1:15" hidden="1">
      <c r="A2183" s="1" t="s">
        <v>2223</v>
      </c>
      <c r="B2183" s="2">
        <v>45017</v>
      </c>
      <c r="C2183" s="13" t="str">
        <f>TEXT(bbdd_Social_Media_Trends[[#This Row],[Post_Date]],"aaaa-mm")</f>
        <v>2023-04</v>
      </c>
      <c r="D2183" s="1" t="s">
        <v>18</v>
      </c>
      <c r="E2183" s="1" t="s">
        <v>46</v>
      </c>
      <c r="F2183" s="1" t="s">
        <v>41</v>
      </c>
      <c r="G2183" s="1" t="s">
        <v>50</v>
      </c>
      <c r="H2183">
        <v>3148704</v>
      </c>
      <c r="I2183">
        <v>463587</v>
      </c>
      <c r="J2183">
        <v>9057</v>
      </c>
      <c r="K2183">
        <v>13811</v>
      </c>
      <c r="L2183">
        <f>bbdd_Social_Media_Trends[[#This Row],[Likes]]+bbdd_Social_Media_Trends[[#This Row],[Shares]]+bbdd_Social_Media_Trends[[#This Row],[Comments]]</f>
        <v>486455</v>
      </c>
      <c r="M2183">
        <f>bbdd_Social_Media_Trends[[#This Row],[Interactions]]/bbdd_Social_Media_Trends[[#This Row],[Views]]</f>
        <v>0.15449372186143887</v>
      </c>
      <c r="N2183" s="1" t="s">
        <v>22</v>
      </c>
      <c r="O2183" s="4">
        <f t="shared" si="34"/>
        <v>0</v>
      </c>
    </row>
    <row r="2184" spans="1:15">
      <c r="A2184" s="1" t="s">
        <v>2224</v>
      </c>
      <c r="B2184" s="2">
        <v>45123</v>
      </c>
      <c r="C2184" s="13" t="str">
        <f>TEXT(bbdd_Social_Media_Trends[[#This Row],[Post_Date]],"aaaa-mm")</f>
        <v>2023-07</v>
      </c>
      <c r="D2184" s="1" t="s">
        <v>27</v>
      </c>
      <c r="E2184" s="1" t="s">
        <v>19</v>
      </c>
      <c r="F2184" s="1" t="s">
        <v>36</v>
      </c>
      <c r="G2184" s="1" t="s">
        <v>15</v>
      </c>
      <c r="H2184">
        <v>263141</v>
      </c>
      <c r="I2184">
        <v>181365</v>
      </c>
      <c r="J2184">
        <v>92942</v>
      </c>
      <c r="K2184">
        <v>5308</v>
      </c>
      <c r="L2184">
        <f>bbdd_Social_Media_Trends[[#This Row],[Likes]]+bbdd_Social_Media_Trends[[#This Row],[Shares]]+bbdd_Social_Media_Trends[[#This Row],[Comments]]</f>
        <v>279615</v>
      </c>
      <c r="M2184">
        <f>bbdd_Social_Media_Trends[[#This Row],[Interactions]]/bbdd_Social_Media_Trends[[#This Row],[Views]]</f>
        <v>1.0626052192550761</v>
      </c>
      <c r="N2184" s="1" t="s">
        <v>16</v>
      </c>
      <c r="O2184" s="4">
        <f t="shared" si="34"/>
        <v>0</v>
      </c>
    </row>
    <row r="2185" spans="1:15" hidden="1">
      <c r="A2185" s="1" t="s">
        <v>2225</v>
      </c>
      <c r="B2185" s="2">
        <v>44954</v>
      </c>
      <c r="C2185" s="13" t="str">
        <f>TEXT(bbdd_Social_Media_Trends[[#This Row],[Post_Date]],"aaaa-mm")</f>
        <v>2023-01</v>
      </c>
      <c r="D2185" s="1" t="s">
        <v>24</v>
      </c>
      <c r="E2185" s="1" t="s">
        <v>57</v>
      </c>
      <c r="F2185" s="1" t="s">
        <v>32</v>
      </c>
      <c r="G2185" s="1" t="s">
        <v>37</v>
      </c>
      <c r="H2185">
        <v>1746095</v>
      </c>
      <c r="I2185">
        <v>162903</v>
      </c>
      <c r="J2185">
        <v>81213</v>
      </c>
      <c r="K2185">
        <v>47445</v>
      </c>
      <c r="L2185">
        <f>bbdd_Social_Media_Trends[[#This Row],[Likes]]+bbdd_Social_Media_Trends[[#This Row],[Shares]]+bbdd_Social_Media_Trends[[#This Row],[Comments]]</f>
        <v>291561</v>
      </c>
      <c r="M2185">
        <f>bbdd_Social_Media_Trends[[#This Row],[Interactions]]/bbdd_Social_Media_Trends[[#This Row],[Views]]</f>
        <v>0.16697888717395101</v>
      </c>
      <c r="N2185" s="1" t="s">
        <v>29</v>
      </c>
      <c r="O2185" s="4">
        <f t="shared" si="34"/>
        <v>0</v>
      </c>
    </row>
    <row r="2186" spans="1:15">
      <c r="A2186" s="1" t="s">
        <v>2226</v>
      </c>
      <c r="B2186" s="2">
        <v>44810</v>
      </c>
      <c r="C2186" s="13" t="str">
        <f>TEXT(bbdd_Social_Media_Trends[[#This Row],[Post_Date]],"aaaa-mm")</f>
        <v>2022-09</v>
      </c>
      <c r="D2186" s="1" t="s">
        <v>27</v>
      </c>
      <c r="E2186" s="1" t="s">
        <v>59</v>
      </c>
      <c r="F2186" s="1" t="s">
        <v>20</v>
      </c>
      <c r="G2186" s="1" t="s">
        <v>15</v>
      </c>
      <c r="H2186">
        <v>2204480</v>
      </c>
      <c r="I2186">
        <v>287793</v>
      </c>
      <c r="J2186">
        <v>19461</v>
      </c>
      <c r="K2186">
        <v>28472</v>
      </c>
      <c r="L2186">
        <f>bbdd_Social_Media_Trends[[#This Row],[Likes]]+bbdd_Social_Media_Trends[[#This Row],[Shares]]+bbdd_Social_Media_Trends[[#This Row],[Comments]]</f>
        <v>335726</v>
      </c>
      <c r="M2186">
        <f>bbdd_Social_Media_Trends[[#This Row],[Interactions]]/bbdd_Social_Media_Trends[[#This Row],[Views]]</f>
        <v>0.15229260415154594</v>
      </c>
      <c r="N2186" s="1" t="s">
        <v>29</v>
      </c>
      <c r="O2186" s="4">
        <f t="shared" si="34"/>
        <v>0</v>
      </c>
    </row>
    <row r="2187" spans="1:15">
      <c r="A2187" s="1" t="s">
        <v>2227</v>
      </c>
      <c r="B2187" s="2">
        <v>44875</v>
      </c>
      <c r="C2187" s="13" t="str">
        <f>TEXT(bbdd_Social_Media_Trends[[#This Row],[Post_Date]],"aaaa-mm")</f>
        <v>2022-11</v>
      </c>
      <c r="D2187" s="1" t="s">
        <v>27</v>
      </c>
      <c r="E2187" s="1" t="s">
        <v>49</v>
      </c>
      <c r="F2187" s="1" t="s">
        <v>20</v>
      </c>
      <c r="G2187" s="1" t="s">
        <v>15</v>
      </c>
      <c r="H2187">
        <v>1764533</v>
      </c>
      <c r="I2187">
        <v>472012</v>
      </c>
      <c r="J2187">
        <v>15668</v>
      </c>
      <c r="K2187">
        <v>49499</v>
      </c>
      <c r="L2187">
        <f>bbdd_Social_Media_Trends[[#This Row],[Likes]]+bbdd_Social_Media_Trends[[#This Row],[Shares]]+bbdd_Social_Media_Trends[[#This Row],[Comments]]</f>
        <v>537179</v>
      </c>
      <c r="M2187">
        <f>bbdd_Social_Media_Trends[[#This Row],[Interactions]]/bbdd_Social_Media_Trends[[#This Row],[Views]]</f>
        <v>0.30443125744885474</v>
      </c>
      <c r="N2187" s="1" t="s">
        <v>29</v>
      </c>
      <c r="O2187" s="4">
        <f t="shared" si="34"/>
        <v>0</v>
      </c>
    </row>
    <row r="2188" spans="1:15">
      <c r="A2188" s="1" t="s">
        <v>2228</v>
      </c>
      <c r="B2188" s="2">
        <v>44996</v>
      </c>
      <c r="C2188" s="13" t="str">
        <f>TEXT(bbdd_Social_Media_Trends[[#This Row],[Post_Date]],"aaaa-mm")</f>
        <v>2023-03</v>
      </c>
      <c r="D2188" s="1" t="s">
        <v>27</v>
      </c>
      <c r="E2188" s="1" t="s">
        <v>46</v>
      </c>
      <c r="F2188" s="1" t="s">
        <v>36</v>
      </c>
      <c r="G2188" s="1" t="s">
        <v>25</v>
      </c>
      <c r="H2188">
        <v>3939014</v>
      </c>
      <c r="I2188">
        <v>405603</v>
      </c>
      <c r="J2188">
        <v>52812</v>
      </c>
      <c r="K2188">
        <v>15241</v>
      </c>
      <c r="L2188">
        <f>bbdd_Social_Media_Trends[[#This Row],[Likes]]+bbdd_Social_Media_Trends[[#This Row],[Shares]]+bbdd_Social_Media_Trends[[#This Row],[Comments]]</f>
        <v>473656</v>
      </c>
      <c r="M2188">
        <f>bbdd_Social_Media_Trends[[#This Row],[Interactions]]/bbdd_Social_Media_Trends[[#This Row],[Views]]</f>
        <v>0.12024735124069119</v>
      </c>
      <c r="N2188" s="1" t="s">
        <v>22</v>
      </c>
      <c r="O2188" s="4">
        <f t="shared" si="34"/>
        <v>0</v>
      </c>
    </row>
    <row r="2189" spans="1:15" hidden="1">
      <c r="A2189" s="1" t="s">
        <v>2229</v>
      </c>
      <c r="B2189" s="2">
        <v>44839</v>
      </c>
      <c r="C2189" s="13" t="str">
        <f>TEXT(bbdd_Social_Media_Trends[[#This Row],[Post_Date]],"aaaa-mm")</f>
        <v>2022-10</v>
      </c>
      <c r="D2189" s="1" t="s">
        <v>24</v>
      </c>
      <c r="E2189" s="1" t="s">
        <v>31</v>
      </c>
      <c r="F2189" s="1" t="s">
        <v>41</v>
      </c>
      <c r="G2189" s="1" t="s">
        <v>50</v>
      </c>
      <c r="H2189">
        <v>1448171</v>
      </c>
      <c r="I2189">
        <v>171170</v>
      </c>
      <c r="J2189">
        <v>97460</v>
      </c>
      <c r="K2189">
        <v>23669</v>
      </c>
      <c r="L2189">
        <f>bbdd_Social_Media_Trends[[#This Row],[Likes]]+bbdd_Social_Media_Trends[[#This Row],[Shares]]+bbdd_Social_Media_Trends[[#This Row],[Comments]]</f>
        <v>292299</v>
      </c>
      <c r="M2189">
        <f>bbdd_Social_Media_Trends[[#This Row],[Interactions]]/bbdd_Social_Media_Trends[[#This Row],[Views]]</f>
        <v>0.20184011418541042</v>
      </c>
      <c r="N2189" s="1" t="s">
        <v>16</v>
      </c>
      <c r="O2189" s="4">
        <f t="shared" si="34"/>
        <v>0</v>
      </c>
    </row>
    <row r="2190" spans="1:15">
      <c r="A2190" s="1" t="s">
        <v>2230</v>
      </c>
      <c r="B2190" s="2">
        <v>44917</v>
      </c>
      <c r="C2190" s="13" t="str">
        <f>TEXT(bbdd_Social_Media_Trends[[#This Row],[Post_Date]],"aaaa-mm")</f>
        <v>2022-12</v>
      </c>
      <c r="D2190" s="1" t="s">
        <v>27</v>
      </c>
      <c r="E2190" s="1" t="s">
        <v>46</v>
      </c>
      <c r="F2190" s="1" t="s">
        <v>32</v>
      </c>
      <c r="G2190" s="1" t="s">
        <v>25</v>
      </c>
      <c r="H2190">
        <v>3151221</v>
      </c>
      <c r="I2190">
        <v>407639</v>
      </c>
      <c r="J2190">
        <v>84929</v>
      </c>
      <c r="K2190">
        <v>11992</v>
      </c>
      <c r="L2190">
        <f>bbdd_Social_Media_Trends[[#This Row],[Likes]]+bbdd_Social_Media_Trends[[#This Row],[Shares]]+bbdd_Social_Media_Trends[[#This Row],[Comments]]</f>
        <v>504560</v>
      </c>
      <c r="M2190">
        <f>bbdd_Social_Media_Trends[[#This Row],[Interactions]]/bbdd_Social_Media_Trends[[#This Row],[Views]]</f>
        <v>0.16011571387725584</v>
      </c>
      <c r="N2190" s="1" t="s">
        <v>22</v>
      </c>
      <c r="O2190" s="4">
        <f t="shared" si="34"/>
        <v>0</v>
      </c>
    </row>
    <row r="2191" spans="1:15" hidden="1">
      <c r="A2191" s="1" t="s">
        <v>2231</v>
      </c>
      <c r="B2191" s="2">
        <v>45223</v>
      </c>
      <c r="C2191" s="13" t="str">
        <f>TEXT(bbdd_Social_Media_Trends[[#This Row],[Post_Date]],"aaaa-mm")</f>
        <v>2023-10</v>
      </c>
      <c r="D2191" s="1" t="s">
        <v>12</v>
      </c>
      <c r="E2191" s="1" t="s">
        <v>39</v>
      </c>
      <c r="F2191" s="1" t="s">
        <v>32</v>
      </c>
      <c r="G2191" s="1" t="s">
        <v>60</v>
      </c>
      <c r="H2191">
        <v>1320584</v>
      </c>
      <c r="I2191">
        <v>445459</v>
      </c>
      <c r="J2191">
        <v>33529</v>
      </c>
      <c r="K2191">
        <v>3631</v>
      </c>
      <c r="L2191">
        <f>bbdd_Social_Media_Trends[[#This Row],[Likes]]+bbdd_Social_Media_Trends[[#This Row],[Shares]]+bbdd_Social_Media_Trends[[#This Row],[Comments]]</f>
        <v>482619</v>
      </c>
      <c r="M2191">
        <f>bbdd_Social_Media_Trends[[#This Row],[Interactions]]/bbdd_Social_Media_Trends[[#This Row],[Views]]</f>
        <v>0.36545876672744787</v>
      </c>
      <c r="N2191" s="1" t="s">
        <v>22</v>
      </c>
      <c r="O2191" s="4">
        <f t="shared" si="34"/>
        <v>0</v>
      </c>
    </row>
    <row r="2192" spans="1:15" hidden="1">
      <c r="A2192" s="1" t="s">
        <v>2232</v>
      </c>
      <c r="B2192" s="2">
        <v>45102</v>
      </c>
      <c r="C2192" s="13" t="str">
        <f>TEXT(bbdd_Social_Media_Trends[[#This Row],[Post_Date]],"aaaa-mm")</f>
        <v>2023-06</v>
      </c>
      <c r="D2192" s="1" t="s">
        <v>18</v>
      </c>
      <c r="E2192" s="1" t="s">
        <v>35</v>
      </c>
      <c r="F2192" s="1" t="s">
        <v>41</v>
      </c>
      <c r="G2192" s="1" t="s">
        <v>50</v>
      </c>
      <c r="H2192">
        <v>3712830</v>
      </c>
      <c r="I2192">
        <v>135258</v>
      </c>
      <c r="J2192">
        <v>87420</v>
      </c>
      <c r="K2192">
        <v>47950</v>
      </c>
      <c r="L2192">
        <f>bbdd_Social_Media_Trends[[#This Row],[Likes]]+bbdd_Social_Media_Trends[[#This Row],[Shares]]+bbdd_Social_Media_Trends[[#This Row],[Comments]]</f>
        <v>270628</v>
      </c>
      <c r="M2192">
        <f>bbdd_Social_Media_Trends[[#This Row],[Interactions]]/bbdd_Social_Media_Trends[[#This Row],[Views]]</f>
        <v>7.2889951869598124E-2</v>
      </c>
      <c r="N2192" s="1" t="s">
        <v>16</v>
      </c>
      <c r="O2192" s="4">
        <f t="shared" si="34"/>
        <v>0</v>
      </c>
    </row>
    <row r="2193" spans="1:15">
      <c r="A2193" s="1" t="s">
        <v>2233</v>
      </c>
      <c r="B2193" s="2">
        <v>45022</v>
      </c>
      <c r="C2193" s="13" t="str">
        <f>TEXT(bbdd_Social_Media_Trends[[#This Row],[Post_Date]],"aaaa-mm")</f>
        <v>2023-04</v>
      </c>
      <c r="D2193" s="1" t="s">
        <v>27</v>
      </c>
      <c r="E2193" s="1" t="s">
        <v>59</v>
      </c>
      <c r="F2193" s="1" t="s">
        <v>20</v>
      </c>
      <c r="G2193" s="1" t="s">
        <v>15</v>
      </c>
      <c r="H2193">
        <v>658004</v>
      </c>
      <c r="I2193">
        <v>435828</v>
      </c>
      <c r="J2193">
        <v>78312</v>
      </c>
      <c r="K2193">
        <v>29891</v>
      </c>
      <c r="L2193">
        <f>bbdd_Social_Media_Trends[[#This Row],[Likes]]+bbdd_Social_Media_Trends[[#This Row],[Shares]]+bbdd_Social_Media_Trends[[#This Row],[Comments]]</f>
        <v>544031</v>
      </c>
      <c r="M2193">
        <f>bbdd_Social_Media_Trends[[#This Row],[Interactions]]/bbdd_Social_Media_Trends[[#This Row],[Views]]</f>
        <v>0.82678980674889513</v>
      </c>
      <c r="N2193" s="1" t="s">
        <v>29</v>
      </c>
      <c r="O2193" s="4">
        <f t="shared" si="34"/>
        <v>0</v>
      </c>
    </row>
    <row r="2194" spans="1:15" hidden="1">
      <c r="A2194" s="1" t="s">
        <v>2234</v>
      </c>
      <c r="B2194" s="2">
        <v>44570</v>
      </c>
      <c r="C2194" s="13" t="str">
        <f>TEXT(bbdd_Social_Media_Trends[[#This Row],[Post_Date]],"aaaa-mm")</f>
        <v>2022-01</v>
      </c>
      <c r="D2194" s="1" t="s">
        <v>24</v>
      </c>
      <c r="E2194" s="1" t="s">
        <v>57</v>
      </c>
      <c r="F2194" s="1" t="s">
        <v>36</v>
      </c>
      <c r="G2194" s="1" t="s">
        <v>28</v>
      </c>
      <c r="H2194">
        <v>2044541</v>
      </c>
      <c r="I2194">
        <v>57785</v>
      </c>
      <c r="J2194">
        <v>95543</v>
      </c>
      <c r="K2194">
        <v>45021</v>
      </c>
      <c r="L2194">
        <f>bbdd_Social_Media_Trends[[#This Row],[Likes]]+bbdd_Social_Media_Trends[[#This Row],[Shares]]+bbdd_Social_Media_Trends[[#This Row],[Comments]]</f>
        <v>198349</v>
      </c>
      <c r="M2194">
        <f>bbdd_Social_Media_Trends[[#This Row],[Interactions]]/bbdd_Social_Media_Trends[[#This Row],[Views]]</f>
        <v>9.7013950808518878E-2</v>
      </c>
      <c r="N2194" s="1" t="s">
        <v>16</v>
      </c>
      <c r="O2194" s="4">
        <f t="shared" si="34"/>
        <v>0</v>
      </c>
    </row>
    <row r="2195" spans="1:15" hidden="1">
      <c r="A2195" s="1" t="s">
        <v>2235</v>
      </c>
      <c r="B2195" s="2">
        <v>45214</v>
      </c>
      <c r="C2195" s="13" t="str">
        <f>TEXT(bbdd_Social_Media_Trends[[#This Row],[Post_Date]],"aaaa-mm")</f>
        <v>2023-10</v>
      </c>
      <c r="D2195" s="1" t="s">
        <v>12</v>
      </c>
      <c r="E2195" s="1" t="s">
        <v>49</v>
      </c>
      <c r="F2195" s="1" t="s">
        <v>47</v>
      </c>
      <c r="G2195" s="1" t="s">
        <v>37</v>
      </c>
      <c r="H2195">
        <v>3224016</v>
      </c>
      <c r="I2195">
        <v>293451</v>
      </c>
      <c r="J2195">
        <v>48981</v>
      </c>
      <c r="K2195">
        <v>27567</v>
      </c>
      <c r="L2195">
        <f>bbdd_Social_Media_Trends[[#This Row],[Likes]]+bbdd_Social_Media_Trends[[#This Row],[Shares]]+bbdd_Social_Media_Trends[[#This Row],[Comments]]</f>
        <v>369999</v>
      </c>
      <c r="M2195">
        <f>bbdd_Social_Media_Trends[[#This Row],[Interactions]]/bbdd_Social_Media_Trends[[#This Row],[Views]]</f>
        <v>0.11476338827102595</v>
      </c>
      <c r="N2195" s="1" t="s">
        <v>22</v>
      </c>
      <c r="O2195" s="4">
        <f t="shared" si="34"/>
        <v>0</v>
      </c>
    </row>
    <row r="2196" spans="1:15" hidden="1">
      <c r="A2196" s="1" t="s">
        <v>2236</v>
      </c>
      <c r="B2196" s="2">
        <v>45042</v>
      </c>
      <c r="C2196" s="13" t="str">
        <f>TEXT(bbdd_Social_Media_Trends[[#This Row],[Post_Date]],"aaaa-mm")</f>
        <v>2023-04</v>
      </c>
      <c r="D2196" s="1" t="s">
        <v>18</v>
      </c>
      <c r="E2196" s="1" t="s">
        <v>52</v>
      </c>
      <c r="F2196" s="1" t="s">
        <v>32</v>
      </c>
      <c r="G2196" s="1" t="s">
        <v>44</v>
      </c>
      <c r="H2196">
        <v>1615734</v>
      </c>
      <c r="I2196">
        <v>285555</v>
      </c>
      <c r="J2196">
        <v>68383</v>
      </c>
      <c r="K2196">
        <v>31687</v>
      </c>
      <c r="L2196">
        <f>bbdd_Social_Media_Trends[[#This Row],[Likes]]+bbdd_Social_Media_Trends[[#This Row],[Shares]]+bbdd_Social_Media_Trends[[#This Row],[Comments]]</f>
        <v>385625</v>
      </c>
      <c r="M2196">
        <f>bbdd_Social_Media_Trends[[#This Row],[Interactions]]/bbdd_Social_Media_Trends[[#This Row],[Views]]</f>
        <v>0.23866861748282825</v>
      </c>
      <c r="N2196" s="1" t="s">
        <v>29</v>
      </c>
      <c r="O2196" s="4">
        <f t="shared" si="34"/>
        <v>0</v>
      </c>
    </row>
    <row r="2197" spans="1:15" hidden="1">
      <c r="A2197" s="1" t="s">
        <v>2237</v>
      </c>
      <c r="B2197" s="2">
        <v>44824</v>
      </c>
      <c r="C2197" s="13" t="str">
        <f>TEXT(bbdd_Social_Media_Trends[[#This Row],[Post_Date]],"aaaa-mm")</f>
        <v>2022-09</v>
      </c>
      <c r="D2197" s="1" t="s">
        <v>12</v>
      </c>
      <c r="E2197" s="1" t="s">
        <v>13</v>
      </c>
      <c r="F2197" s="1" t="s">
        <v>41</v>
      </c>
      <c r="G2197" s="1" t="s">
        <v>25</v>
      </c>
      <c r="H2197">
        <v>639630</v>
      </c>
      <c r="I2197">
        <v>343326</v>
      </c>
      <c r="J2197">
        <v>96725</v>
      </c>
      <c r="K2197">
        <v>48577</v>
      </c>
      <c r="L2197">
        <f>bbdd_Social_Media_Trends[[#This Row],[Likes]]+bbdd_Social_Media_Trends[[#This Row],[Shares]]+bbdd_Social_Media_Trends[[#This Row],[Comments]]</f>
        <v>488628</v>
      </c>
      <c r="M2197">
        <f>bbdd_Social_Media_Trends[[#This Row],[Interactions]]/bbdd_Social_Media_Trends[[#This Row],[Views]]</f>
        <v>0.76392289292247084</v>
      </c>
      <c r="N2197" s="1" t="s">
        <v>29</v>
      </c>
      <c r="O2197" s="4">
        <f t="shared" si="34"/>
        <v>0</v>
      </c>
    </row>
    <row r="2198" spans="1:15" hidden="1">
      <c r="A2198" s="1" t="s">
        <v>2238</v>
      </c>
      <c r="B2198" s="2">
        <v>45079</v>
      </c>
      <c r="C2198" s="13" t="str">
        <f>TEXT(bbdd_Social_Media_Trends[[#This Row],[Post_Date]],"aaaa-mm")</f>
        <v>2023-06</v>
      </c>
      <c r="D2198" s="1" t="s">
        <v>12</v>
      </c>
      <c r="E2198" s="1" t="s">
        <v>49</v>
      </c>
      <c r="F2198" s="1" t="s">
        <v>47</v>
      </c>
      <c r="G2198" s="1" t="s">
        <v>28</v>
      </c>
      <c r="H2198">
        <v>4027013</v>
      </c>
      <c r="I2198">
        <v>187226</v>
      </c>
      <c r="J2198">
        <v>91851</v>
      </c>
      <c r="K2198">
        <v>23484</v>
      </c>
      <c r="L2198">
        <f>bbdd_Social_Media_Trends[[#This Row],[Likes]]+bbdd_Social_Media_Trends[[#This Row],[Shares]]+bbdd_Social_Media_Trends[[#This Row],[Comments]]</f>
        <v>302561</v>
      </c>
      <c r="M2198">
        <f>bbdd_Social_Media_Trends[[#This Row],[Interactions]]/bbdd_Social_Media_Trends[[#This Row],[Views]]</f>
        <v>7.5132859019824375E-2</v>
      </c>
      <c r="N2198" s="1" t="s">
        <v>16</v>
      </c>
      <c r="O2198" s="4">
        <f t="shared" si="34"/>
        <v>0</v>
      </c>
    </row>
    <row r="2199" spans="1:15" hidden="1">
      <c r="A2199" s="1" t="s">
        <v>2239</v>
      </c>
      <c r="B2199" s="2">
        <v>45120</v>
      </c>
      <c r="C2199" s="13" t="str">
        <f>TEXT(bbdd_Social_Media_Trends[[#This Row],[Post_Date]],"aaaa-mm")</f>
        <v>2023-07</v>
      </c>
      <c r="D2199" s="1" t="s">
        <v>24</v>
      </c>
      <c r="E2199" s="1" t="s">
        <v>59</v>
      </c>
      <c r="F2199" s="1" t="s">
        <v>36</v>
      </c>
      <c r="G2199" s="1" t="s">
        <v>50</v>
      </c>
      <c r="H2199">
        <v>1006906</v>
      </c>
      <c r="I2199">
        <v>153888</v>
      </c>
      <c r="J2199">
        <v>62055</v>
      </c>
      <c r="K2199">
        <v>43370</v>
      </c>
      <c r="L2199">
        <f>bbdd_Social_Media_Trends[[#This Row],[Likes]]+bbdd_Social_Media_Trends[[#This Row],[Shares]]+bbdd_Social_Media_Trends[[#This Row],[Comments]]</f>
        <v>259313</v>
      </c>
      <c r="M2199">
        <f>bbdd_Social_Media_Trends[[#This Row],[Interactions]]/bbdd_Social_Media_Trends[[#This Row],[Views]]</f>
        <v>0.25753446697109761</v>
      </c>
      <c r="N2199" s="1" t="s">
        <v>29</v>
      </c>
      <c r="O2199" s="4">
        <f t="shared" si="34"/>
        <v>0</v>
      </c>
    </row>
    <row r="2200" spans="1:15" hidden="1">
      <c r="A2200" s="1" t="s">
        <v>2240</v>
      </c>
      <c r="B2200" s="2">
        <v>45188</v>
      </c>
      <c r="C2200" s="13" t="str">
        <f>TEXT(bbdd_Social_Media_Trends[[#This Row],[Post_Date]],"aaaa-mm")</f>
        <v>2023-09</v>
      </c>
      <c r="D2200" s="1" t="s">
        <v>12</v>
      </c>
      <c r="E2200" s="1" t="s">
        <v>39</v>
      </c>
      <c r="F2200" s="1" t="s">
        <v>41</v>
      </c>
      <c r="G2200" s="1" t="s">
        <v>25</v>
      </c>
      <c r="H2200">
        <v>810419</v>
      </c>
      <c r="I2200">
        <v>34397</v>
      </c>
      <c r="J2200">
        <v>20268</v>
      </c>
      <c r="K2200">
        <v>21325</v>
      </c>
      <c r="L2200">
        <f>bbdd_Social_Media_Trends[[#This Row],[Likes]]+bbdd_Social_Media_Trends[[#This Row],[Shares]]+bbdd_Social_Media_Trends[[#This Row],[Comments]]</f>
        <v>75990</v>
      </c>
      <c r="M2200">
        <f>bbdd_Social_Media_Trends[[#This Row],[Interactions]]/bbdd_Social_Media_Trends[[#This Row],[Views]]</f>
        <v>9.376631100702229E-2</v>
      </c>
      <c r="N2200" s="1" t="s">
        <v>29</v>
      </c>
      <c r="O2200" s="4">
        <f t="shared" si="34"/>
        <v>0</v>
      </c>
    </row>
    <row r="2201" spans="1:15" hidden="1">
      <c r="A2201" s="1" t="s">
        <v>2241</v>
      </c>
      <c r="B2201" s="2">
        <v>44880</v>
      </c>
      <c r="C2201" s="13" t="str">
        <f>TEXT(bbdd_Social_Media_Trends[[#This Row],[Post_Date]],"aaaa-mm")</f>
        <v>2022-11</v>
      </c>
      <c r="D2201" s="1" t="s">
        <v>18</v>
      </c>
      <c r="E2201" s="1" t="s">
        <v>13</v>
      </c>
      <c r="F2201" s="1" t="s">
        <v>41</v>
      </c>
      <c r="G2201" s="1" t="s">
        <v>44</v>
      </c>
      <c r="H2201">
        <v>3995291</v>
      </c>
      <c r="I2201">
        <v>237537</v>
      </c>
      <c r="J2201">
        <v>75689</v>
      </c>
      <c r="K2201">
        <v>38151</v>
      </c>
      <c r="L2201">
        <f>bbdd_Social_Media_Trends[[#This Row],[Likes]]+bbdd_Social_Media_Trends[[#This Row],[Shares]]+bbdd_Social_Media_Trends[[#This Row],[Comments]]</f>
        <v>351377</v>
      </c>
      <c r="M2201">
        <f>bbdd_Social_Media_Trends[[#This Row],[Interactions]]/bbdd_Social_Media_Trends[[#This Row],[Views]]</f>
        <v>8.7947786531694438E-2</v>
      </c>
      <c r="N2201" s="1" t="s">
        <v>22</v>
      </c>
      <c r="O2201" s="4">
        <f t="shared" si="34"/>
        <v>0</v>
      </c>
    </row>
    <row r="2202" spans="1:15">
      <c r="A2202" s="1" t="s">
        <v>2242</v>
      </c>
      <c r="B2202" s="2">
        <v>45067</v>
      </c>
      <c r="C2202" s="13" t="str">
        <f>TEXT(bbdd_Social_Media_Trends[[#This Row],[Post_Date]],"aaaa-mm")</f>
        <v>2023-05</v>
      </c>
      <c r="D2202" s="1" t="s">
        <v>27</v>
      </c>
      <c r="E2202" s="1" t="s">
        <v>49</v>
      </c>
      <c r="F2202" s="1" t="s">
        <v>36</v>
      </c>
      <c r="G2202" s="1" t="s">
        <v>21</v>
      </c>
      <c r="H2202">
        <v>2965309</v>
      </c>
      <c r="I2202">
        <v>180167</v>
      </c>
      <c r="J2202">
        <v>89358</v>
      </c>
      <c r="K2202">
        <v>9672</v>
      </c>
      <c r="L2202">
        <f>bbdd_Social_Media_Trends[[#This Row],[Likes]]+bbdd_Social_Media_Trends[[#This Row],[Shares]]+bbdd_Social_Media_Trends[[#This Row],[Comments]]</f>
        <v>279197</v>
      </c>
      <c r="M2202">
        <f>bbdd_Social_Media_Trends[[#This Row],[Interactions]]/bbdd_Social_Media_Trends[[#This Row],[Views]]</f>
        <v>9.4154437193560606E-2</v>
      </c>
      <c r="N2202" s="1" t="s">
        <v>22</v>
      </c>
      <c r="O2202" s="4">
        <f t="shared" si="34"/>
        <v>0</v>
      </c>
    </row>
    <row r="2203" spans="1:15" hidden="1">
      <c r="A2203" s="1" t="s">
        <v>2243</v>
      </c>
      <c r="B2203" s="2">
        <v>44883</v>
      </c>
      <c r="C2203" s="13" t="str">
        <f>TEXT(bbdd_Social_Media_Trends[[#This Row],[Post_Date]],"aaaa-mm")</f>
        <v>2022-11</v>
      </c>
      <c r="D2203" s="1" t="s">
        <v>24</v>
      </c>
      <c r="E2203" s="1" t="s">
        <v>57</v>
      </c>
      <c r="F2203" s="1" t="s">
        <v>41</v>
      </c>
      <c r="G2203" s="1" t="s">
        <v>60</v>
      </c>
      <c r="H2203">
        <v>1551796</v>
      </c>
      <c r="I2203">
        <v>454815</v>
      </c>
      <c r="J2203">
        <v>86874</v>
      </c>
      <c r="K2203">
        <v>2310</v>
      </c>
      <c r="L2203">
        <f>bbdd_Social_Media_Trends[[#This Row],[Likes]]+bbdd_Social_Media_Trends[[#This Row],[Shares]]+bbdd_Social_Media_Trends[[#This Row],[Comments]]</f>
        <v>543999</v>
      </c>
      <c r="M2203">
        <f>bbdd_Social_Media_Trends[[#This Row],[Interactions]]/bbdd_Social_Media_Trends[[#This Row],[Views]]</f>
        <v>0.35056089846861316</v>
      </c>
      <c r="N2203" s="1" t="s">
        <v>16</v>
      </c>
      <c r="O2203" s="4">
        <f t="shared" si="34"/>
        <v>0</v>
      </c>
    </row>
    <row r="2204" spans="1:15" hidden="1">
      <c r="A2204" s="1" t="s">
        <v>2244</v>
      </c>
      <c r="B2204" s="2">
        <v>44695</v>
      </c>
      <c r="C2204" s="13" t="str">
        <f>TEXT(bbdd_Social_Media_Trends[[#This Row],[Post_Date]],"aaaa-mm")</f>
        <v>2022-05</v>
      </c>
      <c r="D2204" s="1" t="s">
        <v>18</v>
      </c>
      <c r="E2204" s="1" t="s">
        <v>52</v>
      </c>
      <c r="F2204" s="1" t="s">
        <v>32</v>
      </c>
      <c r="G2204" s="1" t="s">
        <v>44</v>
      </c>
      <c r="H2204">
        <v>4913452</v>
      </c>
      <c r="I2204">
        <v>306350</v>
      </c>
      <c r="J2204">
        <v>2985</v>
      </c>
      <c r="K2204">
        <v>44655</v>
      </c>
      <c r="L2204">
        <f>bbdd_Social_Media_Trends[[#This Row],[Likes]]+bbdd_Social_Media_Trends[[#This Row],[Shares]]+bbdd_Social_Media_Trends[[#This Row],[Comments]]</f>
        <v>353990</v>
      </c>
      <c r="M2204">
        <f>bbdd_Social_Media_Trends[[#This Row],[Interactions]]/bbdd_Social_Media_Trends[[#This Row],[Views]]</f>
        <v>7.2045071367340105E-2</v>
      </c>
      <c r="N2204" s="1" t="s">
        <v>29</v>
      </c>
      <c r="O2204" s="4">
        <f t="shared" si="34"/>
        <v>0</v>
      </c>
    </row>
    <row r="2205" spans="1:15" hidden="1">
      <c r="A2205" s="1" t="s">
        <v>2245</v>
      </c>
      <c r="B2205" s="2">
        <v>44776</v>
      </c>
      <c r="C2205" s="13" t="str">
        <f>TEXT(bbdd_Social_Media_Trends[[#This Row],[Post_Date]],"aaaa-mm")</f>
        <v>2022-08</v>
      </c>
      <c r="D2205" s="1" t="s">
        <v>12</v>
      </c>
      <c r="E2205" s="1" t="s">
        <v>39</v>
      </c>
      <c r="F2205" s="1" t="s">
        <v>41</v>
      </c>
      <c r="G2205" s="1" t="s">
        <v>21</v>
      </c>
      <c r="H2205">
        <v>2443283</v>
      </c>
      <c r="I2205">
        <v>82547</v>
      </c>
      <c r="J2205">
        <v>85481</v>
      </c>
      <c r="K2205">
        <v>19090</v>
      </c>
      <c r="L2205">
        <f>bbdd_Social_Media_Trends[[#This Row],[Likes]]+bbdd_Social_Media_Trends[[#This Row],[Shares]]+bbdd_Social_Media_Trends[[#This Row],[Comments]]</f>
        <v>187118</v>
      </c>
      <c r="M2205">
        <f>bbdd_Social_Media_Trends[[#This Row],[Interactions]]/bbdd_Social_Media_Trends[[#This Row],[Views]]</f>
        <v>7.6584660884555733E-2</v>
      </c>
      <c r="N2205" s="1" t="s">
        <v>29</v>
      </c>
      <c r="O2205" s="4">
        <f t="shared" si="34"/>
        <v>0</v>
      </c>
    </row>
    <row r="2206" spans="1:15">
      <c r="A2206" s="1" t="s">
        <v>2246</v>
      </c>
      <c r="B2206" s="2">
        <v>45041</v>
      </c>
      <c r="C2206" s="13" t="str">
        <f>TEXT(bbdd_Social_Media_Trends[[#This Row],[Post_Date]],"aaaa-mm")</f>
        <v>2023-04</v>
      </c>
      <c r="D2206" s="1" t="s">
        <v>27</v>
      </c>
      <c r="E2206" s="1" t="s">
        <v>13</v>
      </c>
      <c r="F2206" s="1" t="s">
        <v>14</v>
      </c>
      <c r="G2206" s="1" t="s">
        <v>44</v>
      </c>
      <c r="H2206">
        <v>4037538</v>
      </c>
      <c r="I2206">
        <v>373205</v>
      </c>
      <c r="J2206">
        <v>89453</v>
      </c>
      <c r="K2206">
        <v>48449</v>
      </c>
      <c r="L2206">
        <f>bbdd_Social_Media_Trends[[#This Row],[Likes]]+bbdd_Social_Media_Trends[[#This Row],[Shares]]+bbdd_Social_Media_Trends[[#This Row],[Comments]]</f>
        <v>511107</v>
      </c>
      <c r="M2206">
        <f>bbdd_Social_Media_Trends[[#This Row],[Interactions]]/bbdd_Social_Media_Trends[[#This Row],[Views]]</f>
        <v>0.12658877761645834</v>
      </c>
      <c r="N2206" s="1" t="s">
        <v>16</v>
      </c>
      <c r="O2206" s="4">
        <f t="shared" si="34"/>
        <v>0</v>
      </c>
    </row>
    <row r="2207" spans="1:15">
      <c r="A2207" s="1" t="s">
        <v>2247</v>
      </c>
      <c r="B2207" s="2">
        <v>44692</v>
      </c>
      <c r="C2207" s="13" t="str">
        <f>TEXT(bbdd_Social_Media_Trends[[#This Row],[Post_Date]],"aaaa-mm")</f>
        <v>2022-05</v>
      </c>
      <c r="D2207" s="1" t="s">
        <v>27</v>
      </c>
      <c r="E2207" s="1" t="s">
        <v>57</v>
      </c>
      <c r="F2207" s="1" t="s">
        <v>47</v>
      </c>
      <c r="G2207" s="1" t="s">
        <v>37</v>
      </c>
      <c r="H2207">
        <v>378803</v>
      </c>
      <c r="I2207">
        <v>367221</v>
      </c>
      <c r="J2207">
        <v>69287</v>
      </c>
      <c r="K2207">
        <v>15299</v>
      </c>
      <c r="L2207">
        <f>bbdd_Social_Media_Trends[[#This Row],[Likes]]+bbdd_Social_Media_Trends[[#This Row],[Shares]]+bbdd_Social_Media_Trends[[#This Row],[Comments]]</f>
        <v>451807</v>
      </c>
      <c r="M2207">
        <f>bbdd_Social_Media_Trends[[#This Row],[Interactions]]/bbdd_Social_Media_Trends[[#This Row],[Views]]</f>
        <v>1.1927228665031693</v>
      </c>
      <c r="N2207" s="1" t="s">
        <v>16</v>
      </c>
      <c r="O2207" s="4">
        <f t="shared" si="34"/>
        <v>0</v>
      </c>
    </row>
    <row r="2208" spans="1:15">
      <c r="A2208" s="1" t="s">
        <v>2248</v>
      </c>
      <c r="B2208" s="2">
        <v>44902</v>
      </c>
      <c r="C2208" s="13" t="str">
        <f>TEXT(bbdd_Social_Media_Trends[[#This Row],[Post_Date]],"aaaa-mm")</f>
        <v>2022-12</v>
      </c>
      <c r="D2208" s="1" t="s">
        <v>27</v>
      </c>
      <c r="E2208" s="1" t="s">
        <v>46</v>
      </c>
      <c r="F2208" s="1" t="s">
        <v>41</v>
      </c>
      <c r="G2208" s="1" t="s">
        <v>44</v>
      </c>
      <c r="H2208">
        <v>591859</v>
      </c>
      <c r="I2208">
        <v>475173</v>
      </c>
      <c r="J2208">
        <v>79780</v>
      </c>
      <c r="K2208">
        <v>15871</v>
      </c>
      <c r="L2208">
        <f>bbdd_Social_Media_Trends[[#This Row],[Likes]]+bbdd_Social_Media_Trends[[#This Row],[Shares]]+bbdd_Social_Media_Trends[[#This Row],[Comments]]</f>
        <v>570824</v>
      </c>
      <c r="M2208">
        <f>bbdd_Social_Media_Trends[[#This Row],[Interactions]]/bbdd_Social_Media_Trends[[#This Row],[Views]]</f>
        <v>0.96445944050863464</v>
      </c>
      <c r="N2208" s="1" t="s">
        <v>29</v>
      </c>
      <c r="O2208" s="4">
        <f t="shared" si="34"/>
        <v>0</v>
      </c>
    </row>
    <row r="2209" spans="1:15">
      <c r="A2209" s="1" t="s">
        <v>2249</v>
      </c>
      <c r="B2209" s="2">
        <v>44958</v>
      </c>
      <c r="C2209" s="13" t="str">
        <f>TEXT(bbdd_Social_Media_Trends[[#This Row],[Post_Date]],"aaaa-mm")</f>
        <v>2023-02</v>
      </c>
      <c r="D2209" s="1" t="s">
        <v>27</v>
      </c>
      <c r="E2209" s="1" t="s">
        <v>31</v>
      </c>
      <c r="F2209" s="1" t="s">
        <v>32</v>
      </c>
      <c r="G2209" s="1" t="s">
        <v>28</v>
      </c>
      <c r="H2209">
        <v>1035827</v>
      </c>
      <c r="I2209">
        <v>207082</v>
      </c>
      <c r="J2209">
        <v>54620</v>
      </c>
      <c r="K2209">
        <v>2009</v>
      </c>
      <c r="L2209">
        <f>bbdd_Social_Media_Trends[[#This Row],[Likes]]+bbdd_Social_Media_Trends[[#This Row],[Shares]]+bbdd_Social_Media_Trends[[#This Row],[Comments]]</f>
        <v>263711</v>
      </c>
      <c r="M2209">
        <f>bbdd_Social_Media_Trends[[#This Row],[Interactions]]/bbdd_Social_Media_Trends[[#This Row],[Views]]</f>
        <v>0.254589810846792</v>
      </c>
      <c r="N2209" s="1" t="s">
        <v>22</v>
      </c>
      <c r="O2209" s="4">
        <f t="shared" si="34"/>
        <v>0</v>
      </c>
    </row>
    <row r="2210" spans="1:15" hidden="1">
      <c r="A2210" s="1" t="s">
        <v>2250</v>
      </c>
      <c r="B2210" s="2">
        <v>45043</v>
      </c>
      <c r="C2210" s="13" t="str">
        <f>TEXT(bbdd_Social_Media_Trends[[#This Row],[Post_Date]],"aaaa-mm")</f>
        <v>2023-04</v>
      </c>
      <c r="D2210" s="1" t="s">
        <v>12</v>
      </c>
      <c r="E2210" s="1" t="s">
        <v>19</v>
      </c>
      <c r="F2210" s="1" t="s">
        <v>41</v>
      </c>
      <c r="G2210" s="1" t="s">
        <v>37</v>
      </c>
      <c r="H2210">
        <v>2114199</v>
      </c>
      <c r="I2210">
        <v>130092</v>
      </c>
      <c r="J2210">
        <v>77083</v>
      </c>
      <c r="K2210">
        <v>28834</v>
      </c>
      <c r="L2210">
        <f>bbdd_Social_Media_Trends[[#This Row],[Likes]]+bbdd_Social_Media_Trends[[#This Row],[Shares]]+bbdd_Social_Media_Trends[[#This Row],[Comments]]</f>
        <v>236009</v>
      </c>
      <c r="M2210">
        <f>bbdd_Social_Media_Trends[[#This Row],[Interactions]]/bbdd_Social_Media_Trends[[#This Row],[Views]]</f>
        <v>0.11163045673562423</v>
      </c>
      <c r="N2210" s="1" t="s">
        <v>22</v>
      </c>
      <c r="O2210" s="4">
        <f t="shared" si="34"/>
        <v>0</v>
      </c>
    </row>
    <row r="2211" spans="1:15">
      <c r="A2211" s="1" t="s">
        <v>2251</v>
      </c>
      <c r="B2211" s="2">
        <v>44792</v>
      </c>
      <c r="C2211" s="13" t="str">
        <f>TEXT(bbdd_Social_Media_Trends[[#This Row],[Post_Date]],"aaaa-mm")</f>
        <v>2022-08</v>
      </c>
      <c r="D2211" s="1" t="s">
        <v>27</v>
      </c>
      <c r="E2211" s="1" t="s">
        <v>19</v>
      </c>
      <c r="F2211" s="1" t="s">
        <v>47</v>
      </c>
      <c r="G2211" s="1" t="s">
        <v>25</v>
      </c>
      <c r="H2211">
        <v>4909844</v>
      </c>
      <c r="I2211">
        <v>224556</v>
      </c>
      <c r="J2211">
        <v>76869</v>
      </c>
      <c r="K2211">
        <v>28192</v>
      </c>
      <c r="L2211">
        <f>bbdd_Social_Media_Trends[[#This Row],[Likes]]+bbdd_Social_Media_Trends[[#This Row],[Shares]]+bbdd_Social_Media_Trends[[#This Row],[Comments]]</f>
        <v>329617</v>
      </c>
      <c r="M2211">
        <f>bbdd_Social_Media_Trends[[#This Row],[Interactions]]/bbdd_Social_Media_Trends[[#This Row],[Views]]</f>
        <v>6.7133904865409169E-2</v>
      </c>
      <c r="N2211" s="1" t="s">
        <v>22</v>
      </c>
      <c r="O2211" s="4">
        <f t="shared" si="34"/>
        <v>0</v>
      </c>
    </row>
    <row r="2212" spans="1:15" hidden="1">
      <c r="A2212" s="1" t="s">
        <v>2252</v>
      </c>
      <c r="B2212" s="2">
        <v>44570</v>
      </c>
      <c r="C2212" s="13" t="str">
        <f>TEXT(bbdd_Social_Media_Trends[[#This Row],[Post_Date]],"aaaa-mm")</f>
        <v>2022-01</v>
      </c>
      <c r="D2212" s="1" t="s">
        <v>24</v>
      </c>
      <c r="E2212" s="1" t="s">
        <v>52</v>
      </c>
      <c r="F2212" s="1" t="s">
        <v>32</v>
      </c>
      <c r="G2212" s="1" t="s">
        <v>60</v>
      </c>
      <c r="H2212">
        <v>2756985</v>
      </c>
      <c r="I2212">
        <v>167281</v>
      </c>
      <c r="J2212">
        <v>38374</v>
      </c>
      <c r="K2212">
        <v>11465</v>
      </c>
      <c r="L2212">
        <f>bbdd_Social_Media_Trends[[#This Row],[Likes]]+bbdd_Social_Media_Trends[[#This Row],[Shares]]+bbdd_Social_Media_Trends[[#This Row],[Comments]]</f>
        <v>217120</v>
      </c>
      <c r="M2212">
        <f>bbdd_Social_Media_Trends[[#This Row],[Interactions]]/bbdd_Social_Media_Trends[[#This Row],[Views]]</f>
        <v>7.875269542634436E-2</v>
      </c>
      <c r="N2212" s="1" t="s">
        <v>29</v>
      </c>
      <c r="O2212" s="4">
        <f t="shared" si="34"/>
        <v>0</v>
      </c>
    </row>
    <row r="2213" spans="1:15" hidden="1">
      <c r="A2213" s="1" t="s">
        <v>2253</v>
      </c>
      <c r="B2213" s="2">
        <v>45132</v>
      </c>
      <c r="C2213" s="13" t="str">
        <f>TEXT(bbdd_Social_Media_Trends[[#This Row],[Post_Date]],"aaaa-mm")</f>
        <v>2023-07</v>
      </c>
      <c r="D2213" s="1" t="s">
        <v>12</v>
      </c>
      <c r="E2213" s="1" t="s">
        <v>35</v>
      </c>
      <c r="F2213" s="1" t="s">
        <v>14</v>
      </c>
      <c r="G2213" s="1" t="s">
        <v>25</v>
      </c>
      <c r="H2213">
        <v>4854526</v>
      </c>
      <c r="I2213">
        <v>409766</v>
      </c>
      <c r="J2213">
        <v>24084</v>
      </c>
      <c r="K2213">
        <v>33526</v>
      </c>
      <c r="L2213">
        <f>bbdd_Social_Media_Trends[[#This Row],[Likes]]+bbdd_Social_Media_Trends[[#This Row],[Shares]]+bbdd_Social_Media_Trends[[#This Row],[Comments]]</f>
        <v>467376</v>
      </c>
      <c r="M2213">
        <f>bbdd_Social_Media_Trends[[#This Row],[Interactions]]/bbdd_Social_Media_Trends[[#This Row],[Views]]</f>
        <v>9.6276340882714403E-2</v>
      </c>
      <c r="N2213" s="1" t="s">
        <v>16</v>
      </c>
      <c r="O2213" s="4">
        <f t="shared" si="34"/>
        <v>0</v>
      </c>
    </row>
    <row r="2214" spans="1:15">
      <c r="A2214" s="1" t="s">
        <v>2254</v>
      </c>
      <c r="B2214" s="2">
        <v>45112</v>
      </c>
      <c r="C2214" s="13" t="str">
        <f>TEXT(bbdd_Social_Media_Trends[[#This Row],[Post_Date]],"aaaa-mm")</f>
        <v>2023-07</v>
      </c>
      <c r="D2214" s="1" t="s">
        <v>27</v>
      </c>
      <c r="E2214" s="1" t="s">
        <v>13</v>
      </c>
      <c r="F2214" s="1" t="s">
        <v>41</v>
      </c>
      <c r="G2214" s="1" t="s">
        <v>44</v>
      </c>
      <c r="H2214">
        <v>2968614</v>
      </c>
      <c r="I2214">
        <v>8940</v>
      </c>
      <c r="J2214">
        <v>55512</v>
      </c>
      <c r="K2214">
        <v>39938</v>
      </c>
      <c r="L2214">
        <f>bbdd_Social_Media_Trends[[#This Row],[Likes]]+bbdd_Social_Media_Trends[[#This Row],[Shares]]+bbdd_Social_Media_Trends[[#This Row],[Comments]]</f>
        <v>104390</v>
      </c>
      <c r="M2214">
        <f>bbdd_Social_Media_Trends[[#This Row],[Interactions]]/bbdd_Social_Media_Trends[[#This Row],[Views]]</f>
        <v>3.5164558275343309E-2</v>
      </c>
      <c r="N2214" s="1" t="s">
        <v>16</v>
      </c>
      <c r="O2214" s="4">
        <f t="shared" si="34"/>
        <v>0</v>
      </c>
    </row>
    <row r="2215" spans="1:15" hidden="1">
      <c r="A2215" s="1" t="s">
        <v>2255</v>
      </c>
      <c r="B2215" s="2">
        <v>44956</v>
      </c>
      <c r="C2215" s="13" t="str">
        <f>TEXT(bbdd_Social_Media_Trends[[#This Row],[Post_Date]],"aaaa-mm")</f>
        <v>2023-01</v>
      </c>
      <c r="D2215" s="1" t="s">
        <v>18</v>
      </c>
      <c r="E2215" s="1" t="s">
        <v>13</v>
      </c>
      <c r="F2215" s="1" t="s">
        <v>32</v>
      </c>
      <c r="G2215" s="1" t="s">
        <v>25</v>
      </c>
      <c r="H2215">
        <v>261001</v>
      </c>
      <c r="I2215">
        <v>277498</v>
      </c>
      <c r="J2215">
        <v>57943</v>
      </c>
      <c r="K2215">
        <v>20924</v>
      </c>
      <c r="L2215">
        <f>bbdd_Social_Media_Trends[[#This Row],[Likes]]+bbdd_Social_Media_Trends[[#This Row],[Shares]]+bbdd_Social_Media_Trends[[#This Row],[Comments]]</f>
        <v>356365</v>
      </c>
      <c r="M2215">
        <f>bbdd_Social_Media_Trends[[#This Row],[Interactions]]/bbdd_Social_Media_Trends[[#This Row],[Views]]</f>
        <v>1.3653779104294619</v>
      </c>
      <c r="N2215" s="1" t="s">
        <v>29</v>
      </c>
      <c r="O2215" s="4">
        <f t="shared" si="34"/>
        <v>0</v>
      </c>
    </row>
    <row r="2216" spans="1:15" hidden="1">
      <c r="A2216" s="1" t="s">
        <v>2256</v>
      </c>
      <c r="B2216" s="2">
        <v>45209</v>
      </c>
      <c r="C2216" s="13" t="str">
        <f>TEXT(bbdd_Social_Media_Trends[[#This Row],[Post_Date]],"aaaa-mm")</f>
        <v>2023-10</v>
      </c>
      <c r="D2216" s="1" t="s">
        <v>18</v>
      </c>
      <c r="E2216" s="1" t="s">
        <v>59</v>
      </c>
      <c r="F2216" s="1" t="s">
        <v>14</v>
      </c>
      <c r="G2216" s="1" t="s">
        <v>15</v>
      </c>
      <c r="H2216">
        <v>1136022</v>
      </c>
      <c r="I2216">
        <v>158575</v>
      </c>
      <c r="J2216">
        <v>56196</v>
      </c>
      <c r="K2216">
        <v>15648</v>
      </c>
      <c r="L2216">
        <f>bbdd_Social_Media_Trends[[#This Row],[Likes]]+bbdd_Social_Media_Trends[[#This Row],[Shares]]+bbdd_Social_Media_Trends[[#This Row],[Comments]]</f>
        <v>230419</v>
      </c>
      <c r="M2216">
        <f>bbdd_Social_Media_Trends[[#This Row],[Interactions]]/bbdd_Social_Media_Trends[[#This Row],[Views]]</f>
        <v>0.20282969872062337</v>
      </c>
      <c r="N2216" s="1" t="s">
        <v>16</v>
      </c>
      <c r="O2216" s="4">
        <f t="shared" si="34"/>
        <v>0</v>
      </c>
    </row>
    <row r="2217" spans="1:15">
      <c r="A2217" s="1" t="s">
        <v>2257</v>
      </c>
      <c r="B2217" s="2">
        <v>44973</v>
      </c>
      <c r="C2217" s="13" t="str">
        <f>TEXT(bbdd_Social_Media_Trends[[#This Row],[Post_Date]],"aaaa-mm")</f>
        <v>2023-02</v>
      </c>
      <c r="D2217" s="1" t="s">
        <v>27</v>
      </c>
      <c r="E2217" s="1" t="s">
        <v>39</v>
      </c>
      <c r="F2217" s="1" t="s">
        <v>20</v>
      </c>
      <c r="G2217" s="1" t="s">
        <v>37</v>
      </c>
      <c r="H2217">
        <v>2831737</v>
      </c>
      <c r="I2217">
        <v>137353</v>
      </c>
      <c r="J2217">
        <v>78616</v>
      </c>
      <c r="K2217">
        <v>8365</v>
      </c>
      <c r="L2217">
        <f>bbdd_Social_Media_Trends[[#This Row],[Likes]]+bbdd_Social_Media_Trends[[#This Row],[Shares]]+bbdd_Social_Media_Trends[[#This Row],[Comments]]</f>
        <v>224334</v>
      </c>
      <c r="M2217">
        <f>bbdd_Social_Media_Trends[[#This Row],[Interactions]]/bbdd_Social_Media_Trends[[#This Row],[Views]]</f>
        <v>7.9221340117390848E-2</v>
      </c>
      <c r="N2217" s="1" t="s">
        <v>16</v>
      </c>
      <c r="O2217" s="4">
        <f t="shared" si="34"/>
        <v>0</v>
      </c>
    </row>
    <row r="2218" spans="1:15" hidden="1">
      <c r="A2218" s="1" t="s">
        <v>2258</v>
      </c>
      <c r="B2218" s="2">
        <v>44918</v>
      </c>
      <c r="C2218" s="13" t="str">
        <f>TEXT(bbdd_Social_Media_Trends[[#This Row],[Post_Date]],"aaaa-mm")</f>
        <v>2022-12</v>
      </c>
      <c r="D2218" s="1" t="s">
        <v>24</v>
      </c>
      <c r="E2218" s="1" t="s">
        <v>19</v>
      </c>
      <c r="F2218" s="1" t="s">
        <v>36</v>
      </c>
      <c r="G2218" s="1" t="s">
        <v>50</v>
      </c>
      <c r="H2218">
        <v>3681125</v>
      </c>
      <c r="I2218">
        <v>234402</v>
      </c>
      <c r="J2218">
        <v>12937</v>
      </c>
      <c r="K2218">
        <v>11806</v>
      </c>
      <c r="L2218">
        <f>bbdd_Social_Media_Trends[[#This Row],[Likes]]+bbdd_Social_Media_Trends[[#This Row],[Shares]]+bbdd_Social_Media_Trends[[#This Row],[Comments]]</f>
        <v>259145</v>
      </c>
      <c r="M2218">
        <f>bbdd_Social_Media_Trends[[#This Row],[Interactions]]/bbdd_Social_Media_Trends[[#This Row],[Views]]</f>
        <v>7.0398315732282932E-2</v>
      </c>
      <c r="N2218" s="1" t="s">
        <v>29</v>
      </c>
      <c r="O2218" s="4">
        <f t="shared" si="34"/>
        <v>0</v>
      </c>
    </row>
    <row r="2219" spans="1:15" hidden="1">
      <c r="A2219" s="1" t="s">
        <v>2259</v>
      </c>
      <c r="B2219" s="2">
        <v>45166</v>
      </c>
      <c r="C2219" s="13" t="str">
        <f>TEXT(bbdd_Social_Media_Trends[[#This Row],[Post_Date]],"aaaa-mm")</f>
        <v>2023-08</v>
      </c>
      <c r="D2219" s="1" t="s">
        <v>18</v>
      </c>
      <c r="E2219" s="1" t="s">
        <v>35</v>
      </c>
      <c r="F2219" s="1" t="s">
        <v>14</v>
      </c>
      <c r="G2219" s="1" t="s">
        <v>28</v>
      </c>
      <c r="H2219">
        <v>213956</v>
      </c>
      <c r="I2219">
        <v>293513</v>
      </c>
      <c r="J2219">
        <v>50197</v>
      </c>
      <c r="K2219">
        <v>22937</v>
      </c>
      <c r="L2219">
        <f>bbdd_Social_Media_Trends[[#This Row],[Likes]]+bbdd_Social_Media_Trends[[#This Row],[Shares]]+bbdd_Social_Media_Trends[[#This Row],[Comments]]</f>
        <v>366647</v>
      </c>
      <c r="M2219">
        <f>bbdd_Social_Media_Trends[[#This Row],[Interactions]]/bbdd_Social_Media_Trends[[#This Row],[Views]]</f>
        <v>1.7136560788199442</v>
      </c>
      <c r="N2219" s="1" t="s">
        <v>29</v>
      </c>
      <c r="O2219" s="4">
        <f t="shared" si="34"/>
        <v>0</v>
      </c>
    </row>
    <row r="2220" spans="1:15" hidden="1">
      <c r="A2220" s="1" t="s">
        <v>2260</v>
      </c>
      <c r="B2220" s="2">
        <v>44758</v>
      </c>
      <c r="C2220" s="13" t="str">
        <f>TEXT(bbdd_Social_Media_Trends[[#This Row],[Post_Date]],"aaaa-mm")</f>
        <v>2022-07</v>
      </c>
      <c r="D2220" s="1" t="s">
        <v>24</v>
      </c>
      <c r="E2220" s="1" t="s">
        <v>19</v>
      </c>
      <c r="F2220" s="1" t="s">
        <v>36</v>
      </c>
      <c r="G2220" s="1" t="s">
        <v>50</v>
      </c>
      <c r="H2220">
        <v>175511</v>
      </c>
      <c r="I2220">
        <v>168183</v>
      </c>
      <c r="J2220">
        <v>60981</v>
      </c>
      <c r="K2220">
        <v>48874</v>
      </c>
      <c r="L2220">
        <f>bbdd_Social_Media_Trends[[#This Row],[Likes]]+bbdd_Social_Media_Trends[[#This Row],[Shares]]+bbdd_Social_Media_Trends[[#This Row],[Comments]]</f>
        <v>278038</v>
      </c>
      <c r="M2220">
        <f>bbdd_Social_Media_Trends[[#This Row],[Interactions]]/bbdd_Social_Media_Trends[[#This Row],[Views]]</f>
        <v>1.5841628160058343</v>
      </c>
      <c r="N2220" s="1" t="s">
        <v>29</v>
      </c>
      <c r="O2220" s="4">
        <f t="shared" si="34"/>
        <v>0</v>
      </c>
    </row>
    <row r="2221" spans="1:15" hidden="1">
      <c r="A2221" s="1" t="s">
        <v>2261</v>
      </c>
      <c r="B2221" s="2">
        <v>44742</v>
      </c>
      <c r="C2221" s="13" t="str">
        <f>TEXT(bbdd_Social_Media_Trends[[#This Row],[Post_Date]],"aaaa-mm")</f>
        <v>2022-06</v>
      </c>
      <c r="D2221" s="1" t="s">
        <v>18</v>
      </c>
      <c r="E2221" s="1" t="s">
        <v>49</v>
      </c>
      <c r="F2221" s="1" t="s">
        <v>14</v>
      </c>
      <c r="G2221" s="1" t="s">
        <v>21</v>
      </c>
      <c r="H2221">
        <v>517316</v>
      </c>
      <c r="I2221">
        <v>364221</v>
      </c>
      <c r="J2221">
        <v>48454</v>
      </c>
      <c r="K2221">
        <v>32308</v>
      </c>
      <c r="L2221">
        <f>bbdd_Social_Media_Trends[[#This Row],[Likes]]+bbdd_Social_Media_Trends[[#This Row],[Shares]]+bbdd_Social_Media_Trends[[#This Row],[Comments]]</f>
        <v>444983</v>
      </c>
      <c r="M2221">
        <f>bbdd_Social_Media_Trends[[#This Row],[Interactions]]/bbdd_Social_Media_Trends[[#This Row],[Views]]</f>
        <v>0.86017637188874885</v>
      </c>
      <c r="N2221" s="1" t="s">
        <v>16</v>
      </c>
      <c r="O2221" s="4">
        <f t="shared" si="34"/>
        <v>0</v>
      </c>
    </row>
    <row r="2222" spans="1:15" hidden="1">
      <c r="A2222" s="1" t="s">
        <v>2262</v>
      </c>
      <c r="B2222" s="2">
        <v>44610</v>
      </c>
      <c r="C2222" s="13" t="str">
        <f>TEXT(bbdd_Social_Media_Trends[[#This Row],[Post_Date]],"aaaa-mm")</f>
        <v>2022-02</v>
      </c>
      <c r="D2222" s="1" t="s">
        <v>18</v>
      </c>
      <c r="E2222" s="1" t="s">
        <v>52</v>
      </c>
      <c r="F2222" s="1" t="s">
        <v>36</v>
      </c>
      <c r="G2222" s="1" t="s">
        <v>25</v>
      </c>
      <c r="H2222">
        <v>2776258</v>
      </c>
      <c r="I2222">
        <v>317373</v>
      </c>
      <c r="J2222">
        <v>95587</v>
      </c>
      <c r="K2222">
        <v>17971</v>
      </c>
      <c r="L2222">
        <f>bbdd_Social_Media_Trends[[#This Row],[Likes]]+bbdd_Social_Media_Trends[[#This Row],[Shares]]+bbdd_Social_Media_Trends[[#This Row],[Comments]]</f>
        <v>430931</v>
      </c>
      <c r="M2222">
        <f>bbdd_Social_Media_Trends[[#This Row],[Interactions]]/bbdd_Social_Media_Trends[[#This Row],[Views]]</f>
        <v>0.15522008401236484</v>
      </c>
      <c r="N2222" s="1" t="s">
        <v>16</v>
      </c>
      <c r="O2222" s="4">
        <f t="shared" si="34"/>
        <v>0</v>
      </c>
    </row>
    <row r="2223" spans="1:15" hidden="1">
      <c r="A2223" s="1" t="s">
        <v>2263</v>
      </c>
      <c r="B2223" s="2">
        <v>45204</v>
      </c>
      <c r="C2223" s="13" t="str">
        <f>TEXT(bbdd_Social_Media_Trends[[#This Row],[Post_Date]],"aaaa-mm")</f>
        <v>2023-10</v>
      </c>
      <c r="D2223" s="1" t="s">
        <v>18</v>
      </c>
      <c r="E2223" s="1" t="s">
        <v>46</v>
      </c>
      <c r="F2223" s="1" t="s">
        <v>14</v>
      </c>
      <c r="G2223" s="1" t="s">
        <v>25</v>
      </c>
      <c r="H2223">
        <v>3603843</v>
      </c>
      <c r="I2223">
        <v>331779</v>
      </c>
      <c r="J2223">
        <v>44762</v>
      </c>
      <c r="K2223">
        <v>42966</v>
      </c>
      <c r="L2223">
        <f>bbdd_Social_Media_Trends[[#This Row],[Likes]]+bbdd_Social_Media_Trends[[#This Row],[Shares]]+bbdd_Social_Media_Trends[[#This Row],[Comments]]</f>
        <v>419507</v>
      </c>
      <c r="M2223">
        <f>bbdd_Social_Media_Trends[[#This Row],[Interactions]]/bbdd_Social_Media_Trends[[#This Row],[Views]]</f>
        <v>0.11640545939431879</v>
      </c>
      <c r="N2223" s="1" t="s">
        <v>22</v>
      </c>
      <c r="O2223" s="4">
        <f t="shared" si="34"/>
        <v>0</v>
      </c>
    </row>
    <row r="2224" spans="1:15">
      <c r="A2224" s="1" t="s">
        <v>2264</v>
      </c>
      <c r="B2224" s="2">
        <v>45030</v>
      </c>
      <c r="C2224" s="13" t="str">
        <f>TEXT(bbdd_Social_Media_Trends[[#This Row],[Post_Date]],"aaaa-mm")</f>
        <v>2023-04</v>
      </c>
      <c r="D2224" s="1" t="s">
        <v>27</v>
      </c>
      <c r="E2224" s="1" t="s">
        <v>35</v>
      </c>
      <c r="F2224" s="1" t="s">
        <v>36</v>
      </c>
      <c r="G2224" s="1" t="s">
        <v>28</v>
      </c>
      <c r="H2224">
        <v>965294</v>
      </c>
      <c r="I2224">
        <v>180682</v>
      </c>
      <c r="J2224">
        <v>20214</v>
      </c>
      <c r="K2224">
        <v>10817</v>
      </c>
      <c r="L2224">
        <f>bbdd_Social_Media_Trends[[#This Row],[Likes]]+bbdd_Social_Media_Trends[[#This Row],[Shares]]+bbdd_Social_Media_Trends[[#This Row],[Comments]]</f>
        <v>211713</v>
      </c>
      <c r="M2224">
        <f>bbdd_Social_Media_Trends[[#This Row],[Interactions]]/bbdd_Social_Media_Trends[[#This Row],[Views]]</f>
        <v>0.21932488961912122</v>
      </c>
      <c r="N2224" s="1" t="s">
        <v>22</v>
      </c>
      <c r="O2224" s="4">
        <f t="shared" si="34"/>
        <v>0</v>
      </c>
    </row>
    <row r="2225" spans="1:15">
      <c r="A2225" s="1" t="s">
        <v>2265</v>
      </c>
      <c r="B2225" s="2">
        <v>45037</v>
      </c>
      <c r="C2225" s="13" t="str">
        <f>TEXT(bbdd_Social_Media_Trends[[#This Row],[Post_Date]],"aaaa-mm")</f>
        <v>2023-04</v>
      </c>
      <c r="D2225" s="1" t="s">
        <v>27</v>
      </c>
      <c r="E2225" s="1" t="s">
        <v>57</v>
      </c>
      <c r="F2225" s="1" t="s">
        <v>20</v>
      </c>
      <c r="G2225" s="1" t="s">
        <v>15</v>
      </c>
      <c r="H2225">
        <v>4513431</v>
      </c>
      <c r="I2225">
        <v>496958</v>
      </c>
      <c r="J2225">
        <v>8179</v>
      </c>
      <c r="K2225">
        <v>42318</v>
      </c>
      <c r="L2225">
        <f>bbdd_Social_Media_Trends[[#This Row],[Likes]]+bbdd_Social_Media_Trends[[#This Row],[Shares]]+bbdd_Social_Media_Trends[[#This Row],[Comments]]</f>
        <v>547455</v>
      </c>
      <c r="M2225">
        <f>bbdd_Social_Media_Trends[[#This Row],[Interactions]]/bbdd_Social_Media_Trends[[#This Row],[Views]]</f>
        <v>0.1212946425900828</v>
      </c>
      <c r="N2225" s="1" t="s">
        <v>29</v>
      </c>
      <c r="O2225" s="4">
        <f t="shared" si="34"/>
        <v>0</v>
      </c>
    </row>
    <row r="2226" spans="1:15" hidden="1">
      <c r="A2226" s="1" t="s">
        <v>2266</v>
      </c>
      <c r="B2226" s="2">
        <v>45027</v>
      </c>
      <c r="C2226" s="13" t="str">
        <f>TEXT(bbdd_Social_Media_Trends[[#This Row],[Post_Date]],"aaaa-mm")</f>
        <v>2023-04</v>
      </c>
      <c r="D2226" s="1" t="s">
        <v>18</v>
      </c>
      <c r="E2226" s="1" t="s">
        <v>39</v>
      </c>
      <c r="F2226" s="1" t="s">
        <v>41</v>
      </c>
      <c r="G2226" s="1" t="s">
        <v>60</v>
      </c>
      <c r="H2226">
        <v>3087010</v>
      </c>
      <c r="I2226">
        <v>167365</v>
      </c>
      <c r="J2226">
        <v>34302</v>
      </c>
      <c r="K2226">
        <v>37657</v>
      </c>
      <c r="L2226">
        <f>bbdd_Social_Media_Trends[[#This Row],[Likes]]+bbdd_Social_Media_Trends[[#This Row],[Shares]]+bbdd_Social_Media_Trends[[#This Row],[Comments]]</f>
        <v>239324</v>
      </c>
      <c r="M2226">
        <f>bbdd_Social_Media_Trends[[#This Row],[Interactions]]/bbdd_Social_Media_Trends[[#This Row],[Views]]</f>
        <v>7.7526149899093302E-2</v>
      </c>
      <c r="N2226" s="1" t="s">
        <v>16</v>
      </c>
      <c r="O2226" s="4">
        <f t="shared" si="34"/>
        <v>0</v>
      </c>
    </row>
    <row r="2227" spans="1:15" hidden="1">
      <c r="A2227" s="1" t="s">
        <v>2267</v>
      </c>
      <c r="B2227" s="2">
        <v>45223</v>
      </c>
      <c r="C2227" s="13" t="str">
        <f>TEXT(bbdd_Social_Media_Trends[[#This Row],[Post_Date]],"aaaa-mm")</f>
        <v>2023-10</v>
      </c>
      <c r="D2227" s="1" t="s">
        <v>12</v>
      </c>
      <c r="E2227" s="1" t="s">
        <v>19</v>
      </c>
      <c r="F2227" s="1" t="s">
        <v>32</v>
      </c>
      <c r="G2227" s="1" t="s">
        <v>25</v>
      </c>
      <c r="H2227">
        <v>2979191</v>
      </c>
      <c r="I2227">
        <v>471046</v>
      </c>
      <c r="J2227">
        <v>81457</v>
      </c>
      <c r="K2227">
        <v>11460</v>
      </c>
      <c r="L2227">
        <f>bbdd_Social_Media_Trends[[#This Row],[Likes]]+bbdd_Social_Media_Trends[[#This Row],[Shares]]+bbdd_Social_Media_Trends[[#This Row],[Comments]]</f>
        <v>563963</v>
      </c>
      <c r="M2227">
        <f>bbdd_Social_Media_Trends[[#This Row],[Interactions]]/bbdd_Social_Media_Trends[[#This Row],[Views]]</f>
        <v>0.18930071955775912</v>
      </c>
      <c r="N2227" s="1" t="s">
        <v>29</v>
      </c>
      <c r="O2227" s="4">
        <f t="shared" si="34"/>
        <v>0</v>
      </c>
    </row>
    <row r="2228" spans="1:15" hidden="1">
      <c r="A2228" s="1" t="s">
        <v>2268</v>
      </c>
      <c r="B2228" s="2">
        <v>44825</v>
      </c>
      <c r="C2228" s="13" t="str">
        <f>TEXT(bbdd_Social_Media_Trends[[#This Row],[Post_Date]],"aaaa-mm")</f>
        <v>2022-09</v>
      </c>
      <c r="D2228" s="1" t="s">
        <v>18</v>
      </c>
      <c r="E2228" s="1" t="s">
        <v>19</v>
      </c>
      <c r="F2228" s="1" t="s">
        <v>14</v>
      </c>
      <c r="G2228" s="1" t="s">
        <v>50</v>
      </c>
      <c r="H2228">
        <v>646803</v>
      </c>
      <c r="I2228">
        <v>49231</v>
      </c>
      <c r="J2228">
        <v>73332</v>
      </c>
      <c r="K2228">
        <v>4583</v>
      </c>
      <c r="L2228">
        <f>bbdd_Social_Media_Trends[[#This Row],[Likes]]+bbdd_Social_Media_Trends[[#This Row],[Shares]]+bbdd_Social_Media_Trends[[#This Row],[Comments]]</f>
        <v>127146</v>
      </c>
      <c r="M2228">
        <f>bbdd_Social_Media_Trends[[#This Row],[Interactions]]/bbdd_Social_Media_Trends[[#This Row],[Views]]</f>
        <v>0.19657608267123064</v>
      </c>
      <c r="N2228" s="1" t="s">
        <v>16</v>
      </c>
      <c r="O2228" s="4">
        <f t="shared" si="34"/>
        <v>0</v>
      </c>
    </row>
    <row r="2229" spans="1:15">
      <c r="A2229" s="1" t="s">
        <v>2269</v>
      </c>
      <c r="B2229" s="2">
        <v>44887</v>
      </c>
      <c r="C2229" s="13" t="str">
        <f>TEXT(bbdd_Social_Media_Trends[[#This Row],[Post_Date]],"aaaa-mm")</f>
        <v>2022-11</v>
      </c>
      <c r="D2229" s="1" t="s">
        <v>27</v>
      </c>
      <c r="E2229" s="1" t="s">
        <v>46</v>
      </c>
      <c r="F2229" s="1" t="s">
        <v>32</v>
      </c>
      <c r="G2229" s="1" t="s">
        <v>15</v>
      </c>
      <c r="H2229">
        <v>2711276</v>
      </c>
      <c r="I2229">
        <v>358664</v>
      </c>
      <c r="J2229">
        <v>90509</v>
      </c>
      <c r="K2229">
        <v>24286</v>
      </c>
      <c r="L2229">
        <f>bbdd_Social_Media_Trends[[#This Row],[Likes]]+bbdd_Social_Media_Trends[[#This Row],[Shares]]+bbdd_Social_Media_Trends[[#This Row],[Comments]]</f>
        <v>473459</v>
      </c>
      <c r="M2229">
        <f>bbdd_Social_Media_Trends[[#This Row],[Interactions]]/bbdd_Social_Media_Trends[[#This Row],[Views]]</f>
        <v>0.17462589570372031</v>
      </c>
      <c r="N2229" s="1" t="s">
        <v>22</v>
      </c>
      <c r="O2229" s="4">
        <f t="shared" si="34"/>
        <v>0</v>
      </c>
    </row>
    <row r="2230" spans="1:15" hidden="1">
      <c r="A2230" s="1" t="s">
        <v>2270</v>
      </c>
      <c r="B2230" s="2">
        <v>45014</v>
      </c>
      <c r="C2230" s="13" t="str">
        <f>TEXT(bbdd_Social_Media_Trends[[#This Row],[Post_Date]],"aaaa-mm")</f>
        <v>2023-03</v>
      </c>
      <c r="D2230" s="1" t="s">
        <v>24</v>
      </c>
      <c r="E2230" s="1" t="s">
        <v>39</v>
      </c>
      <c r="F2230" s="1" t="s">
        <v>32</v>
      </c>
      <c r="G2230" s="1" t="s">
        <v>60</v>
      </c>
      <c r="H2230">
        <v>4210489</v>
      </c>
      <c r="I2230">
        <v>127953</v>
      </c>
      <c r="J2230">
        <v>19306</v>
      </c>
      <c r="K2230">
        <v>21718</v>
      </c>
      <c r="L2230">
        <f>bbdd_Social_Media_Trends[[#This Row],[Likes]]+bbdd_Social_Media_Trends[[#This Row],[Shares]]+bbdd_Social_Media_Trends[[#This Row],[Comments]]</f>
        <v>168977</v>
      </c>
      <c r="M2230">
        <f>bbdd_Social_Media_Trends[[#This Row],[Interactions]]/bbdd_Social_Media_Trends[[#This Row],[Views]]</f>
        <v>4.0132393173334502E-2</v>
      </c>
      <c r="N2230" s="1" t="s">
        <v>29</v>
      </c>
      <c r="O2230" s="4">
        <f t="shared" si="34"/>
        <v>0</v>
      </c>
    </row>
    <row r="2231" spans="1:15" hidden="1">
      <c r="A2231" s="1" t="s">
        <v>2271</v>
      </c>
      <c r="B2231" s="2">
        <v>44944</v>
      </c>
      <c r="C2231" s="13" t="str">
        <f>TEXT(bbdd_Social_Media_Trends[[#This Row],[Post_Date]],"aaaa-mm")</f>
        <v>2023-01</v>
      </c>
      <c r="D2231" s="1" t="s">
        <v>12</v>
      </c>
      <c r="E2231" s="1" t="s">
        <v>19</v>
      </c>
      <c r="F2231" s="1" t="s">
        <v>47</v>
      </c>
      <c r="G2231" s="1" t="s">
        <v>28</v>
      </c>
      <c r="H2231">
        <v>3384848</v>
      </c>
      <c r="I2231">
        <v>210894</v>
      </c>
      <c r="J2231">
        <v>82911</v>
      </c>
      <c r="K2231">
        <v>24114</v>
      </c>
      <c r="L2231">
        <f>bbdd_Social_Media_Trends[[#This Row],[Likes]]+bbdd_Social_Media_Trends[[#This Row],[Shares]]+bbdd_Social_Media_Trends[[#This Row],[Comments]]</f>
        <v>317919</v>
      </c>
      <c r="M2231">
        <f>bbdd_Social_Media_Trends[[#This Row],[Interactions]]/bbdd_Social_Media_Trends[[#This Row],[Views]]</f>
        <v>9.3924158485107753E-2</v>
      </c>
      <c r="N2231" s="1" t="s">
        <v>16</v>
      </c>
      <c r="O2231" s="4">
        <f t="shared" si="34"/>
        <v>0</v>
      </c>
    </row>
    <row r="2232" spans="1:15" hidden="1">
      <c r="A2232" s="1" t="s">
        <v>2272</v>
      </c>
      <c r="B2232" s="2">
        <v>44920</v>
      </c>
      <c r="C2232" s="13" t="str">
        <f>TEXT(bbdd_Social_Media_Trends[[#This Row],[Post_Date]],"aaaa-mm")</f>
        <v>2022-12</v>
      </c>
      <c r="D2232" s="1" t="s">
        <v>12</v>
      </c>
      <c r="E2232" s="1" t="s">
        <v>46</v>
      </c>
      <c r="F2232" s="1" t="s">
        <v>36</v>
      </c>
      <c r="G2232" s="1" t="s">
        <v>44</v>
      </c>
      <c r="H2232">
        <v>4799072</v>
      </c>
      <c r="I2232">
        <v>236114</v>
      </c>
      <c r="J2232">
        <v>47386</v>
      </c>
      <c r="K2232">
        <v>40537</v>
      </c>
      <c r="L2232">
        <f>bbdd_Social_Media_Trends[[#This Row],[Likes]]+bbdd_Social_Media_Trends[[#This Row],[Shares]]+bbdd_Social_Media_Trends[[#This Row],[Comments]]</f>
        <v>324037</v>
      </c>
      <c r="M2232">
        <f>bbdd_Social_Media_Trends[[#This Row],[Interactions]]/bbdd_Social_Media_Trends[[#This Row],[Views]]</f>
        <v>6.7520762347387159E-2</v>
      </c>
      <c r="N2232" s="1" t="s">
        <v>29</v>
      </c>
      <c r="O2232" s="4">
        <f t="shared" si="34"/>
        <v>0</v>
      </c>
    </row>
    <row r="2233" spans="1:15">
      <c r="A2233" s="1" t="s">
        <v>2273</v>
      </c>
      <c r="B2233" s="2">
        <v>44594</v>
      </c>
      <c r="C2233" s="13" t="str">
        <f>TEXT(bbdd_Social_Media_Trends[[#This Row],[Post_Date]],"aaaa-mm")</f>
        <v>2022-02</v>
      </c>
      <c r="D2233" s="1" t="s">
        <v>27</v>
      </c>
      <c r="E2233" s="1" t="s">
        <v>52</v>
      </c>
      <c r="F2233" s="1" t="s">
        <v>14</v>
      </c>
      <c r="G2233" s="1" t="s">
        <v>25</v>
      </c>
      <c r="H2233">
        <v>3371495</v>
      </c>
      <c r="I2233">
        <v>283970</v>
      </c>
      <c r="J2233">
        <v>78225</v>
      </c>
      <c r="K2233">
        <v>32830</v>
      </c>
      <c r="L2233">
        <f>bbdd_Social_Media_Trends[[#This Row],[Likes]]+bbdd_Social_Media_Trends[[#This Row],[Shares]]+bbdd_Social_Media_Trends[[#This Row],[Comments]]</f>
        <v>395025</v>
      </c>
      <c r="M2233">
        <f>bbdd_Social_Media_Trends[[#This Row],[Interactions]]/bbdd_Social_Media_Trends[[#This Row],[Views]]</f>
        <v>0.11716612363358095</v>
      </c>
      <c r="N2233" s="1" t="s">
        <v>22</v>
      </c>
      <c r="O2233" s="4">
        <f t="shared" si="34"/>
        <v>0</v>
      </c>
    </row>
    <row r="2234" spans="1:15" hidden="1">
      <c r="A2234" s="1" t="s">
        <v>2274</v>
      </c>
      <c r="B2234" s="2">
        <v>45258</v>
      </c>
      <c r="C2234" s="13" t="str">
        <f>TEXT(bbdd_Social_Media_Trends[[#This Row],[Post_Date]],"aaaa-mm")</f>
        <v>2023-11</v>
      </c>
      <c r="D2234" s="1" t="s">
        <v>12</v>
      </c>
      <c r="E2234" s="1" t="s">
        <v>49</v>
      </c>
      <c r="F2234" s="1" t="s">
        <v>47</v>
      </c>
      <c r="G2234" s="1" t="s">
        <v>15</v>
      </c>
      <c r="H2234">
        <v>28185</v>
      </c>
      <c r="I2234">
        <v>105103</v>
      </c>
      <c r="J2234">
        <v>37939</v>
      </c>
      <c r="K2234">
        <v>16406</v>
      </c>
      <c r="L2234">
        <f>bbdd_Social_Media_Trends[[#This Row],[Likes]]+bbdd_Social_Media_Trends[[#This Row],[Shares]]+bbdd_Social_Media_Trends[[#This Row],[Comments]]</f>
        <v>159448</v>
      </c>
      <c r="M2234">
        <f>bbdd_Social_Media_Trends[[#This Row],[Interactions]]/bbdd_Social_Media_Trends[[#This Row],[Views]]</f>
        <v>5.6571935426645377</v>
      </c>
      <c r="N2234" s="1" t="s">
        <v>29</v>
      </c>
      <c r="O2234" s="4">
        <f t="shared" si="34"/>
        <v>0</v>
      </c>
    </row>
    <row r="2235" spans="1:15">
      <c r="A2235" s="1" t="s">
        <v>2275</v>
      </c>
      <c r="B2235" s="2">
        <v>44966</v>
      </c>
      <c r="C2235" s="13" t="str">
        <f>TEXT(bbdd_Social_Media_Trends[[#This Row],[Post_Date]],"aaaa-mm")</f>
        <v>2023-02</v>
      </c>
      <c r="D2235" s="1" t="s">
        <v>27</v>
      </c>
      <c r="E2235" s="1" t="s">
        <v>46</v>
      </c>
      <c r="F2235" s="1" t="s">
        <v>32</v>
      </c>
      <c r="G2235" s="1" t="s">
        <v>60</v>
      </c>
      <c r="H2235">
        <v>3573243</v>
      </c>
      <c r="I2235">
        <v>450012</v>
      </c>
      <c r="J2235">
        <v>69135</v>
      </c>
      <c r="K2235">
        <v>30432</v>
      </c>
      <c r="L2235">
        <f>bbdd_Social_Media_Trends[[#This Row],[Likes]]+bbdd_Social_Media_Trends[[#This Row],[Shares]]+bbdd_Social_Media_Trends[[#This Row],[Comments]]</f>
        <v>549579</v>
      </c>
      <c r="M2235">
        <f>bbdd_Social_Media_Trends[[#This Row],[Interactions]]/bbdd_Social_Media_Trends[[#This Row],[Views]]</f>
        <v>0.15380398142527671</v>
      </c>
      <c r="N2235" s="1" t="s">
        <v>29</v>
      </c>
      <c r="O2235" s="4">
        <f t="shared" si="34"/>
        <v>0</v>
      </c>
    </row>
    <row r="2236" spans="1:15" hidden="1">
      <c r="A2236" s="1" t="s">
        <v>2276</v>
      </c>
      <c r="B2236" s="2">
        <v>44773</v>
      </c>
      <c r="C2236" s="13" t="str">
        <f>TEXT(bbdd_Social_Media_Trends[[#This Row],[Post_Date]],"aaaa-mm")</f>
        <v>2022-07</v>
      </c>
      <c r="D2236" s="1" t="s">
        <v>18</v>
      </c>
      <c r="E2236" s="1" t="s">
        <v>35</v>
      </c>
      <c r="F2236" s="1" t="s">
        <v>20</v>
      </c>
      <c r="G2236" s="1" t="s">
        <v>44</v>
      </c>
      <c r="H2236">
        <v>182764</v>
      </c>
      <c r="I2236">
        <v>157348</v>
      </c>
      <c r="J2236">
        <v>86537</v>
      </c>
      <c r="K2236">
        <v>11664</v>
      </c>
      <c r="L2236">
        <f>bbdd_Social_Media_Trends[[#This Row],[Likes]]+bbdd_Social_Media_Trends[[#This Row],[Shares]]+bbdd_Social_Media_Trends[[#This Row],[Comments]]</f>
        <v>255549</v>
      </c>
      <c r="M2236">
        <f>bbdd_Social_Media_Trends[[#This Row],[Interactions]]/bbdd_Social_Media_Trends[[#This Row],[Views]]</f>
        <v>1.3982458252172201</v>
      </c>
      <c r="N2236" s="1" t="s">
        <v>29</v>
      </c>
      <c r="O2236" s="4">
        <f t="shared" si="34"/>
        <v>0</v>
      </c>
    </row>
    <row r="2237" spans="1:15" hidden="1">
      <c r="A2237" s="1" t="s">
        <v>2277</v>
      </c>
      <c r="B2237" s="2">
        <v>45017</v>
      </c>
      <c r="C2237" s="13" t="str">
        <f>TEXT(bbdd_Social_Media_Trends[[#This Row],[Post_Date]],"aaaa-mm")</f>
        <v>2023-04</v>
      </c>
      <c r="D2237" s="1" t="s">
        <v>24</v>
      </c>
      <c r="E2237" s="1" t="s">
        <v>19</v>
      </c>
      <c r="F2237" s="1" t="s">
        <v>47</v>
      </c>
      <c r="G2237" s="1" t="s">
        <v>21</v>
      </c>
      <c r="H2237">
        <v>3380696</v>
      </c>
      <c r="I2237">
        <v>215220</v>
      </c>
      <c r="J2237">
        <v>38005</v>
      </c>
      <c r="K2237">
        <v>6655</v>
      </c>
      <c r="L2237">
        <f>bbdd_Social_Media_Trends[[#This Row],[Likes]]+bbdd_Social_Media_Trends[[#This Row],[Shares]]+bbdd_Social_Media_Trends[[#This Row],[Comments]]</f>
        <v>259880</v>
      </c>
      <c r="M2237">
        <f>bbdd_Social_Media_Trends[[#This Row],[Interactions]]/bbdd_Social_Media_Trends[[#This Row],[Views]]</f>
        <v>7.6871744753151422E-2</v>
      </c>
      <c r="N2237" s="1" t="s">
        <v>16</v>
      </c>
      <c r="O2237" s="4">
        <f t="shared" si="34"/>
        <v>0</v>
      </c>
    </row>
    <row r="2238" spans="1:15" hidden="1">
      <c r="A2238" s="1" t="s">
        <v>2278</v>
      </c>
      <c r="B2238" s="2">
        <v>44972</v>
      </c>
      <c r="C2238" s="13" t="str">
        <f>TEXT(bbdd_Social_Media_Trends[[#This Row],[Post_Date]],"aaaa-mm")</f>
        <v>2023-02</v>
      </c>
      <c r="D2238" s="1" t="s">
        <v>24</v>
      </c>
      <c r="E2238" s="1" t="s">
        <v>59</v>
      </c>
      <c r="F2238" s="1" t="s">
        <v>32</v>
      </c>
      <c r="G2238" s="1" t="s">
        <v>44</v>
      </c>
      <c r="H2238">
        <v>3978070</v>
      </c>
      <c r="I2238">
        <v>428088</v>
      </c>
      <c r="J2238">
        <v>56427</v>
      </c>
      <c r="K2238">
        <v>5317</v>
      </c>
      <c r="L2238">
        <f>bbdd_Social_Media_Trends[[#This Row],[Likes]]+bbdd_Social_Media_Trends[[#This Row],[Shares]]+bbdd_Social_Media_Trends[[#This Row],[Comments]]</f>
        <v>489832</v>
      </c>
      <c r="M2238">
        <f>bbdd_Social_Media_Trends[[#This Row],[Interactions]]/bbdd_Social_Media_Trends[[#This Row],[Views]]</f>
        <v>0.12313307709517429</v>
      </c>
      <c r="N2238" s="1" t="s">
        <v>29</v>
      </c>
      <c r="O2238" s="4">
        <f t="shared" si="34"/>
        <v>0</v>
      </c>
    </row>
    <row r="2239" spans="1:15" hidden="1">
      <c r="A2239" s="1" t="s">
        <v>2279</v>
      </c>
      <c r="B2239" s="2">
        <v>44751</v>
      </c>
      <c r="C2239" s="13" t="str">
        <f>TEXT(bbdd_Social_Media_Trends[[#This Row],[Post_Date]],"aaaa-mm")</f>
        <v>2022-07</v>
      </c>
      <c r="D2239" s="1" t="s">
        <v>12</v>
      </c>
      <c r="E2239" s="1" t="s">
        <v>13</v>
      </c>
      <c r="F2239" s="1" t="s">
        <v>20</v>
      </c>
      <c r="G2239" s="1" t="s">
        <v>37</v>
      </c>
      <c r="H2239">
        <v>4673322</v>
      </c>
      <c r="I2239">
        <v>65950</v>
      </c>
      <c r="J2239">
        <v>25445</v>
      </c>
      <c r="K2239">
        <v>8429</v>
      </c>
      <c r="L2239">
        <f>bbdd_Social_Media_Trends[[#This Row],[Likes]]+bbdd_Social_Media_Trends[[#This Row],[Shares]]+bbdd_Social_Media_Trends[[#This Row],[Comments]]</f>
        <v>99824</v>
      </c>
      <c r="M2239">
        <f>bbdd_Social_Media_Trends[[#This Row],[Interactions]]/bbdd_Social_Media_Trends[[#This Row],[Views]]</f>
        <v>2.136039416928686E-2</v>
      </c>
      <c r="N2239" s="1" t="s">
        <v>29</v>
      </c>
      <c r="O2239" s="4">
        <f t="shared" si="34"/>
        <v>0</v>
      </c>
    </row>
    <row r="2240" spans="1:15">
      <c r="A2240" s="1" t="s">
        <v>2280</v>
      </c>
      <c r="B2240" s="2">
        <v>44669</v>
      </c>
      <c r="C2240" s="13" t="str">
        <f>TEXT(bbdd_Social_Media_Trends[[#This Row],[Post_Date]],"aaaa-mm")</f>
        <v>2022-04</v>
      </c>
      <c r="D2240" s="1" t="s">
        <v>27</v>
      </c>
      <c r="E2240" s="1" t="s">
        <v>13</v>
      </c>
      <c r="F2240" s="1" t="s">
        <v>32</v>
      </c>
      <c r="G2240" s="1" t="s">
        <v>50</v>
      </c>
      <c r="H2240">
        <v>940572</v>
      </c>
      <c r="I2240">
        <v>408240</v>
      </c>
      <c r="J2240">
        <v>54144</v>
      </c>
      <c r="K2240">
        <v>49611</v>
      </c>
      <c r="L2240">
        <f>bbdd_Social_Media_Trends[[#This Row],[Likes]]+bbdd_Social_Media_Trends[[#This Row],[Shares]]+bbdd_Social_Media_Trends[[#This Row],[Comments]]</f>
        <v>511995</v>
      </c>
      <c r="M2240">
        <f>bbdd_Social_Media_Trends[[#This Row],[Interactions]]/bbdd_Social_Media_Trends[[#This Row],[Views]]</f>
        <v>0.5443442926219364</v>
      </c>
      <c r="N2240" s="1" t="s">
        <v>22</v>
      </c>
      <c r="O2240" s="4">
        <f t="shared" si="34"/>
        <v>0</v>
      </c>
    </row>
    <row r="2241" spans="1:15" hidden="1">
      <c r="A2241" s="1" t="s">
        <v>2281</v>
      </c>
      <c r="B2241" s="2">
        <v>44874</v>
      </c>
      <c r="C2241" s="13" t="str">
        <f>TEXT(bbdd_Social_Media_Trends[[#This Row],[Post_Date]],"aaaa-mm")</f>
        <v>2022-11</v>
      </c>
      <c r="D2241" s="1" t="s">
        <v>12</v>
      </c>
      <c r="E2241" s="1" t="s">
        <v>39</v>
      </c>
      <c r="F2241" s="1" t="s">
        <v>32</v>
      </c>
      <c r="G2241" s="1" t="s">
        <v>28</v>
      </c>
      <c r="H2241">
        <v>1669794</v>
      </c>
      <c r="I2241">
        <v>228462</v>
      </c>
      <c r="J2241">
        <v>53780</v>
      </c>
      <c r="K2241">
        <v>38340</v>
      </c>
      <c r="L2241">
        <f>bbdd_Social_Media_Trends[[#This Row],[Likes]]+bbdd_Social_Media_Trends[[#This Row],[Shares]]+bbdd_Social_Media_Trends[[#This Row],[Comments]]</f>
        <v>320582</v>
      </c>
      <c r="M2241">
        <f>bbdd_Social_Media_Trends[[#This Row],[Interactions]]/bbdd_Social_Media_Trends[[#This Row],[Views]]</f>
        <v>0.19198895193059742</v>
      </c>
      <c r="N2241" s="1" t="s">
        <v>22</v>
      </c>
      <c r="O2241" s="4">
        <f t="shared" si="34"/>
        <v>0</v>
      </c>
    </row>
    <row r="2242" spans="1:15" hidden="1">
      <c r="A2242" s="1" t="s">
        <v>2282</v>
      </c>
      <c r="B2242" s="2">
        <v>44978</v>
      </c>
      <c r="C2242" s="13" t="str">
        <f>TEXT(bbdd_Social_Media_Trends[[#This Row],[Post_Date]],"aaaa-mm")</f>
        <v>2023-02</v>
      </c>
      <c r="D2242" s="1" t="s">
        <v>12</v>
      </c>
      <c r="E2242" s="1" t="s">
        <v>35</v>
      </c>
      <c r="F2242" s="1" t="s">
        <v>36</v>
      </c>
      <c r="G2242" s="1" t="s">
        <v>50</v>
      </c>
      <c r="H2242">
        <v>2204106</v>
      </c>
      <c r="I2242">
        <v>441761</v>
      </c>
      <c r="J2242">
        <v>7826</v>
      </c>
      <c r="K2242">
        <v>15774</v>
      </c>
      <c r="L2242">
        <f>bbdd_Social_Media_Trends[[#This Row],[Likes]]+bbdd_Social_Media_Trends[[#This Row],[Shares]]+bbdd_Social_Media_Trends[[#This Row],[Comments]]</f>
        <v>465361</v>
      </c>
      <c r="M2242">
        <f>bbdd_Social_Media_Trends[[#This Row],[Interactions]]/bbdd_Social_Media_Trends[[#This Row],[Views]]</f>
        <v>0.21113367505918498</v>
      </c>
      <c r="N2242" s="1" t="s">
        <v>29</v>
      </c>
      <c r="O2242" s="4">
        <f t="shared" ref="O2242:O2305" si="35">IF(ISERROR(VLOOKUP(A2242,A2243:A7240,1,FALSE)),0, 1)</f>
        <v>0</v>
      </c>
    </row>
    <row r="2243" spans="1:15" hidden="1">
      <c r="A2243" s="1" t="s">
        <v>2283</v>
      </c>
      <c r="B2243" s="2">
        <v>44742</v>
      </c>
      <c r="C2243" s="13" t="str">
        <f>TEXT(bbdd_Social_Media_Trends[[#This Row],[Post_Date]],"aaaa-mm")</f>
        <v>2022-06</v>
      </c>
      <c r="D2243" s="1" t="s">
        <v>24</v>
      </c>
      <c r="E2243" s="1" t="s">
        <v>52</v>
      </c>
      <c r="F2243" s="1" t="s">
        <v>41</v>
      </c>
      <c r="G2243" s="1" t="s">
        <v>15</v>
      </c>
      <c r="H2243">
        <v>1815867</v>
      </c>
      <c r="I2243">
        <v>356490</v>
      </c>
      <c r="J2243">
        <v>24330</v>
      </c>
      <c r="K2243">
        <v>35584</v>
      </c>
      <c r="L2243">
        <f>bbdd_Social_Media_Trends[[#This Row],[Likes]]+bbdd_Social_Media_Trends[[#This Row],[Shares]]+bbdd_Social_Media_Trends[[#This Row],[Comments]]</f>
        <v>416404</v>
      </c>
      <c r="M2243">
        <f>bbdd_Social_Media_Trends[[#This Row],[Interactions]]/bbdd_Social_Media_Trends[[#This Row],[Views]]</f>
        <v>0.22931415131174254</v>
      </c>
      <c r="N2243" s="1" t="s">
        <v>16</v>
      </c>
      <c r="O2243" s="4">
        <f t="shared" si="35"/>
        <v>0</v>
      </c>
    </row>
    <row r="2244" spans="1:15" hidden="1">
      <c r="A2244" s="1" t="s">
        <v>2284</v>
      </c>
      <c r="B2244" s="2">
        <v>45164</v>
      </c>
      <c r="C2244" s="13" t="str">
        <f>TEXT(bbdd_Social_Media_Trends[[#This Row],[Post_Date]],"aaaa-mm")</f>
        <v>2023-08</v>
      </c>
      <c r="D2244" s="1" t="s">
        <v>24</v>
      </c>
      <c r="E2244" s="1" t="s">
        <v>57</v>
      </c>
      <c r="F2244" s="1" t="s">
        <v>14</v>
      </c>
      <c r="G2244" s="1" t="s">
        <v>21</v>
      </c>
      <c r="H2244">
        <v>2654590</v>
      </c>
      <c r="I2244">
        <v>488135</v>
      </c>
      <c r="J2244">
        <v>71550</v>
      </c>
      <c r="K2244">
        <v>15800</v>
      </c>
      <c r="L2244">
        <f>bbdd_Social_Media_Trends[[#This Row],[Likes]]+bbdd_Social_Media_Trends[[#This Row],[Shares]]+bbdd_Social_Media_Trends[[#This Row],[Comments]]</f>
        <v>575485</v>
      </c>
      <c r="M2244">
        <f>bbdd_Social_Media_Trends[[#This Row],[Interactions]]/bbdd_Social_Media_Trends[[#This Row],[Views]]</f>
        <v>0.21678865662870725</v>
      </c>
      <c r="N2244" s="1" t="s">
        <v>29</v>
      </c>
      <c r="O2244" s="4">
        <f t="shared" si="35"/>
        <v>0</v>
      </c>
    </row>
    <row r="2245" spans="1:15">
      <c r="A2245" s="1" t="s">
        <v>2285</v>
      </c>
      <c r="B2245" s="2">
        <v>44632</v>
      </c>
      <c r="C2245" s="13" t="str">
        <f>TEXT(bbdd_Social_Media_Trends[[#This Row],[Post_Date]],"aaaa-mm")</f>
        <v>2022-03</v>
      </c>
      <c r="D2245" s="1" t="s">
        <v>27</v>
      </c>
      <c r="E2245" s="1" t="s">
        <v>49</v>
      </c>
      <c r="F2245" s="1" t="s">
        <v>32</v>
      </c>
      <c r="G2245" s="1" t="s">
        <v>44</v>
      </c>
      <c r="H2245">
        <v>1816000</v>
      </c>
      <c r="I2245">
        <v>113659</v>
      </c>
      <c r="J2245">
        <v>22679</v>
      </c>
      <c r="K2245">
        <v>34146</v>
      </c>
      <c r="L2245">
        <f>bbdd_Social_Media_Trends[[#This Row],[Likes]]+bbdd_Social_Media_Trends[[#This Row],[Shares]]+bbdd_Social_Media_Trends[[#This Row],[Comments]]</f>
        <v>170484</v>
      </c>
      <c r="M2245">
        <f>bbdd_Social_Media_Trends[[#This Row],[Interactions]]/bbdd_Social_Media_Trends[[#This Row],[Views]]</f>
        <v>9.3878854625550665E-2</v>
      </c>
      <c r="N2245" s="1" t="s">
        <v>29</v>
      </c>
      <c r="O2245" s="4">
        <f t="shared" si="35"/>
        <v>0</v>
      </c>
    </row>
    <row r="2246" spans="1:15" hidden="1">
      <c r="A2246" s="1" t="s">
        <v>2286</v>
      </c>
      <c r="B2246" s="2">
        <v>44577</v>
      </c>
      <c r="C2246" s="13" t="str">
        <f>TEXT(bbdd_Social_Media_Trends[[#This Row],[Post_Date]],"aaaa-mm")</f>
        <v>2022-01</v>
      </c>
      <c r="D2246" s="1" t="s">
        <v>12</v>
      </c>
      <c r="E2246" s="1" t="s">
        <v>13</v>
      </c>
      <c r="F2246" s="1" t="s">
        <v>36</v>
      </c>
      <c r="G2246" s="1" t="s">
        <v>21</v>
      </c>
      <c r="H2246">
        <v>4524217</v>
      </c>
      <c r="I2246">
        <v>407316</v>
      </c>
      <c r="J2246">
        <v>32931</v>
      </c>
      <c r="K2246">
        <v>25862</v>
      </c>
      <c r="L2246">
        <f>bbdd_Social_Media_Trends[[#This Row],[Likes]]+bbdd_Social_Media_Trends[[#This Row],[Shares]]+bbdd_Social_Media_Trends[[#This Row],[Comments]]</f>
        <v>466109</v>
      </c>
      <c r="M2246">
        <f>bbdd_Social_Media_Trends[[#This Row],[Interactions]]/bbdd_Social_Media_Trends[[#This Row],[Views]]</f>
        <v>0.1030253411805844</v>
      </c>
      <c r="N2246" s="1" t="s">
        <v>22</v>
      </c>
      <c r="O2246" s="4">
        <f t="shared" si="35"/>
        <v>0</v>
      </c>
    </row>
    <row r="2247" spans="1:15" hidden="1">
      <c r="A2247" s="1" t="s">
        <v>2287</v>
      </c>
      <c r="B2247" s="2">
        <v>45166</v>
      </c>
      <c r="C2247" s="13" t="str">
        <f>TEXT(bbdd_Social_Media_Trends[[#This Row],[Post_Date]],"aaaa-mm")</f>
        <v>2023-08</v>
      </c>
      <c r="D2247" s="1" t="s">
        <v>24</v>
      </c>
      <c r="E2247" s="1" t="s">
        <v>52</v>
      </c>
      <c r="F2247" s="1" t="s">
        <v>36</v>
      </c>
      <c r="G2247" s="1" t="s">
        <v>21</v>
      </c>
      <c r="H2247">
        <v>4946908</v>
      </c>
      <c r="I2247">
        <v>203142</v>
      </c>
      <c r="J2247">
        <v>39890</v>
      </c>
      <c r="K2247">
        <v>30878</v>
      </c>
      <c r="L2247">
        <f>bbdd_Social_Media_Trends[[#This Row],[Likes]]+bbdd_Social_Media_Trends[[#This Row],[Shares]]+bbdd_Social_Media_Trends[[#This Row],[Comments]]</f>
        <v>273910</v>
      </c>
      <c r="M2247">
        <f>bbdd_Social_Media_Trends[[#This Row],[Interactions]]/bbdd_Social_Media_Trends[[#This Row],[Views]]</f>
        <v>5.5369940172730114E-2</v>
      </c>
      <c r="N2247" s="1" t="s">
        <v>16</v>
      </c>
      <c r="O2247" s="4">
        <f t="shared" si="35"/>
        <v>0</v>
      </c>
    </row>
    <row r="2248" spans="1:15">
      <c r="A2248" s="1" t="s">
        <v>2288</v>
      </c>
      <c r="B2248" s="2">
        <v>45268</v>
      </c>
      <c r="C2248" s="13" t="str">
        <f>TEXT(bbdd_Social_Media_Trends[[#This Row],[Post_Date]],"aaaa-mm")</f>
        <v>2023-12</v>
      </c>
      <c r="D2248" s="1" t="s">
        <v>27</v>
      </c>
      <c r="E2248" s="1" t="s">
        <v>59</v>
      </c>
      <c r="F2248" s="1" t="s">
        <v>32</v>
      </c>
      <c r="G2248" s="1" t="s">
        <v>25</v>
      </c>
      <c r="H2248">
        <v>724235</v>
      </c>
      <c r="I2248">
        <v>54370</v>
      </c>
      <c r="J2248">
        <v>44166</v>
      </c>
      <c r="K2248">
        <v>41676</v>
      </c>
      <c r="L2248">
        <f>bbdd_Social_Media_Trends[[#This Row],[Likes]]+bbdd_Social_Media_Trends[[#This Row],[Shares]]+bbdd_Social_Media_Trends[[#This Row],[Comments]]</f>
        <v>140212</v>
      </c>
      <c r="M2248">
        <f>bbdd_Social_Media_Trends[[#This Row],[Interactions]]/bbdd_Social_Media_Trends[[#This Row],[Views]]</f>
        <v>0.19360014359979841</v>
      </c>
      <c r="N2248" s="1" t="s">
        <v>29</v>
      </c>
      <c r="O2248" s="4">
        <f t="shared" si="35"/>
        <v>0</v>
      </c>
    </row>
    <row r="2249" spans="1:15" hidden="1">
      <c r="A2249" s="1" t="s">
        <v>2289</v>
      </c>
      <c r="B2249" s="2">
        <v>44769</v>
      </c>
      <c r="C2249" s="13" t="str">
        <f>TEXT(bbdd_Social_Media_Trends[[#This Row],[Post_Date]],"aaaa-mm")</f>
        <v>2022-07</v>
      </c>
      <c r="D2249" s="1" t="s">
        <v>24</v>
      </c>
      <c r="E2249" s="1" t="s">
        <v>57</v>
      </c>
      <c r="F2249" s="1" t="s">
        <v>36</v>
      </c>
      <c r="G2249" s="1" t="s">
        <v>50</v>
      </c>
      <c r="H2249">
        <v>4549360</v>
      </c>
      <c r="I2249">
        <v>280796</v>
      </c>
      <c r="J2249">
        <v>69638</v>
      </c>
      <c r="K2249">
        <v>48578</v>
      </c>
      <c r="L2249">
        <f>bbdd_Social_Media_Trends[[#This Row],[Likes]]+bbdd_Social_Media_Trends[[#This Row],[Shares]]+bbdd_Social_Media_Trends[[#This Row],[Comments]]</f>
        <v>399012</v>
      </c>
      <c r="M2249">
        <f>bbdd_Social_Media_Trends[[#This Row],[Interactions]]/bbdd_Social_Media_Trends[[#This Row],[Views]]</f>
        <v>8.7707281903388612E-2</v>
      </c>
      <c r="N2249" s="1" t="s">
        <v>29</v>
      </c>
      <c r="O2249" s="4">
        <f t="shared" si="35"/>
        <v>0</v>
      </c>
    </row>
    <row r="2250" spans="1:15" hidden="1">
      <c r="A2250" s="1" t="s">
        <v>2290</v>
      </c>
      <c r="B2250" s="2">
        <v>44640</v>
      </c>
      <c r="C2250" s="13" t="str">
        <f>TEXT(bbdd_Social_Media_Trends[[#This Row],[Post_Date]],"aaaa-mm")</f>
        <v>2022-03</v>
      </c>
      <c r="D2250" s="1" t="s">
        <v>24</v>
      </c>
      <c r="E2250" s="1" t="s">
        <v>49</v>
      </c>
      <c r="F2250" s="1" t="s">
        <v>36</v>
      </c>
      <c r="G2250" s="1" t="s">
        <v>28</v>
      </c>
      <c r="H2250">
        <v>3294369</v>
      </c>
      <c r="I2250">
        <v>278905</v>
      </c>
      <c r="J2250">
        <v>91660</v>
      </c>
      <c r="K2250">
        <v>30693</v>
      </c>
      <c r="L2250">
        <f>bbdd_Social_Media_Trends[[#This Row],[Likes]]+bbdd_Social_Media_Trends[[#This Row],[Shares]]+bbdd_Social_Media_Trends[[#This Row],[Comments]]</f>
        <v>401258</v>
      </c>
      <c r="M2250">
        <f>bbdd_Social_Media_Trends[[#This Row],[Interactions]]/bbdd_Social_Media_Trends[[#This Row],[Views]]</f>
        <v>0.12180117042140695</v>
      </c>
      <c r="N2250" s="1" t="s">
        <v>29</v>
      </c>
      <c r="O2250" s="4">
        <f t="shared" si="35"/>
        <v>0</v>
      </c>
    </row>
    <row r="2251" spans="1:15">
      <c r="A2251" s="1" t="s">
        <v>2291</v>
      </c>
      <c r="B2251" s="2">
        <v>45010</v>
      </c>
      <c r="C2251" s="13" t="str">
        <f>TEXT(bbdd_Social_Media_Trends[[#This Row],[Post_Date]],"aaaa-mm")</f>
        <v>2023-03</v>
      </c>
      <c r="D2251" s="1" t="s">
        <v>27</v>
      </c>
      <c r="E2251" s="1" t="s">
        <v>13</v>
      </c>
      <c r="F2251" s="1" t="s">
        <v>32</v>
      </c>
      <c r="G2251" s="1" t="s">
        <v>28</v>
      </c>
      <c r="H2251">
        <v>1131562</v>
      </c>
      <c r="I2251">
        <v>73853</v>
      </c>
      <c r="J2251">
        <v>82394</v>
      </c>
      <c r="K2251">
        <v>40738</v>
      </c>
      <c r="L2251">
        <f>bbdd_Social_Media_Trends[[#This Row],[Likes]]+bbdd_Social_Media_Trends[[#This Row],[Shares]]+bbdd_Social_Media_Trends[[#This Row],[Comments]]</f>
        <v>196985</v>
      </c>
      <c r="M2251">
        <f>bbdd_Social_Media_Trends[[#This Row],[Interactions]]/bbdd_Social_Media_Trends[[#This Row],[Views]]</f>
        <v>0.17408237462905257</v>
      </c>
      <c r="N2251" s="1" t="s">
        <v>22</v>
      </c>
      <c r="O2251" s="4">
        <f t="shared" si="35"/>
        <v>0</v>
      </c>
    </row>
    <row r="2252" spans="1:15" hidden="1">
      <c r="A2252" s="1" t="s">
        <v>2292</v>
      </c>
      <c r="B2252" s="2">
        <v>44672</v>
      </c>
      <c r="C2252" s="13" t="str">
        <f>TEXT(bbdd_Social_Media_Trends[[#This Row],[Post_Date]],"aaaa-mm")</f>
        <v>2022-04</v>
      </c>
      <c r="D2252" s="1" t="s">
        <v>12</v>
      </c>
      <c r="E2252" s="1" t="s">
        <v>35</v>
      </c>
      <c r="F2252" s="1" t="s">
        <v>36</v>
      </c>
      <c r="G2252" s="1" t="s">
        <v>28</v>
      </c>
      <c r="H2252">
        <v>994341</v>
      </c>
      <c r="I2252">
        <v>435936</v>
      </c>
      <c r="J2252">
        <v>50179</v>
      </c>
      <c r="K2252">
        <v>47236</v>
      </c>
      <c r="L2252">
        <f>bbdd_Social_Media_Trends[[#This Row],[Likes]]+bbdd_Social_Media_Trends[[#This Row],[Shares]]+bbdd_Social_Media_Trends[[#This Row],[Comments]]</f>
        <v>533351</v>
      </c>
      <c r="M2252">
        <f>bbdd_Social_Media_Trends[[#This Row],[Interactions]]/bbdd_Social_Media_Trends[[#This Row],[Views]]</f>
        <v>0.53638641069814075</v>
      </c>
      <c r="N2252" s="1" t="s">
        <v>29</v>
      </c>
      <c r="O2252" s="4">
        <f t="shared" si="35"/>
        <v>0</v>
      </c>
    </row>
    <row r="2253" spans="1:15" hidden="1">
      <c r="A2253" s="1" t="s">
        <v>2293</v>
      </c>
      <c r="B2253" s="2">
        <v>45118</v>
      </c>
      <c r="C2253" s="13" t="str">
        <f>TEXT(bbdd_Social_Media_Trends[[#This Row],[Post_Date]],"aaaa-mm")</f>
        <v>2023-07</v>
      </c>
      <c r="D2253" s="1" t="s">
        <v>12</v>
      </c>
      <c r="E2253" s="1" t="s">
        <v>59</v>
      </c>
      <c r="F2253" s="1" t="s">
        <v>20</v>
      </c>
      <c r="G2253" s="1" t="s">
        <v>60</v>
      </c>
      <c r="H2253">
        <v>4461411</v>
      </c>
      <c r="I2253">
        <v>195035</v>
      </c>
      <c r="J2253">
        <v>1636</v>
      </c>
      <c r="K2253">
        <v>17389</v>
      </c>
      <c r="L2253">
        <f>bbdd_Social_Media_Trends[[#This Row],[Likes]]+bbdd_Social_Media_Trends[[#This Row],[Shares]]+bbdd_Social_Media_Trends[[#This Row],[Comments]]</f>
        <v>214060</v>
      </c>
      <c r="M2253">
        <f>bbdd_Social_Media_Trends[[#This Row],[Interactions]]/bbdd_Social_Media_Trends[[#This Row],[Views]]</f>
        <v>4.7980336265813661E-2</v>
      </c>
      <c r="N2253" s="1" t="s">
        <v>22</v>
      </c>
      <c r="O2253" s="4">
        <f t="shared" si="35"/>
        <v>0</v>
      </c>
    </row>
    <row r="2254" spans="1:15">
      <c r="A2254" s="1" t="s">
        <v>2294</v>
      </c>
      <c r="B2254" s="2">
        <v>45021</v>
      </c>
      <c r="C2254" s="13" t="str">
        <f>TEXT(bbdd_Social_Media_Trends[[#This Row],[Post_Date]],"aaaa-mm")</f>
        <v>2023-04</v>
      </c>
      <c r="D2254" s="1" t="s">
        <v>27</v>
      </c>
      <c r="E2254" s="1" t="s">
        <v>46</v>
      </c>
      <c r="F2254" s="1" t="s">
        <v>14</v>
      </c>
      <c r="G2254" s="1" t="s">
        <v>60</v>
      </c>
      <c r="H2254">
        <v>3906243</v>
      </c>
      <c r="I2254">
        <v>385981</v>
      </c>
      <c r="J2254">
        <v>34390</v>
      </c>
      <c r="K2254">
        <v>20819</v>
      </c>
      <c r="L2254">
        <f>bbdd_Social_Media_Trends[[#This Row],[Likes]]+bbdd_Social_Media_Trends[[#This Row],[Shares]]+bbdd_Social_Media_Trends[[#This Row],[Comments]]</f>
        <v>441190</v>
      </c>
      <c r="M2254">
        <f>bbdd_Social_Media_Trends[[#This Row],[Interactions]]/bbdd_Social_Media_Trends[[#This Row],[Views]]</f>
        <v>0.11294484239715757</v>
      </c>
      <c r="N2254" s="1" t="s">
        <v>22</v>
      </c>
      <c r="O2254" s="4">
        <f t="shared" si="35"/>
        <v>0</v>
      </c>
    </row>
    <row r="2255" spans="1:15" hidden="1">
      <c r="A2255" s="1" t="s">
        <v>2295</v>
      </c>
      <c r="B2255" s="2">
        <v>45249</v>
      </c>
      <c r="C2255" s="13" t="str">
        <f>TEXT(bbdd_Social_Media_Trends[[#This Row],[Post_Date]],"aaaa-mm")</f>
        <v>2023-11</v>
      </c>
      <c r="D2255" s="1" t="s">
        <v>12</v>
      </c>
      <c r="E2255" s="1" t="s">
        <v>19</v>
      </c>
      <c r="F2255" s="1" t="s">
        <v>36</v>
      </c>
      <c r="G2255" s="1" t="s">
        <v>37</v>
      </c>
      <c r="H2255">
        <v>37444</v>
      </c>
      <c r="I2255">
        <v>248092</v>
      </c>
      <c r="J2255">
        <v>97919</v>
      </c>
      <c r="K2255">
        <v>7879</v>
      </c>
      <c r="L2255">
        <f>bbdd_Social_Media_Trends[[#This Row],[Likes]]+bbdd_Social_Media_Trends[[#This Row],[Shares]]+bbdd_Social_Media_Trends[[#This Row],[Comments]]</f>
        <v>353890</v>
      </c>
      <c r="M2255">
        <f>bbdd_Social_Media_Trends[[#This Row],[Interactions]]/bbdd_Social_Media_Trends[[#This Row],[Views]]</f>
        <v>9.4511804294412993</v>
      </c>
      <c r="N2255" s="1" t="s">
        <v>22</v>
      </c>
      <c r="O2255" s="4">
        <f t="shared" si="35"/>
        <v>0</v>
      </c>
    </row>
    <row r="2256" spans="1:15">
      <c r="A2256" s="1" t="s">
        <v>2296</v>
      </c>
      <c r="B2256" s="2">
        <v>45194</v>
      </c>
      <c r="C2256" s="13" t="str">
        <f>TEXT(bbdd_Social_Media_Trends[[#This Row],[Post_Date]],"aaaa-mm")</f>
        <v>2023-09</v>
      </c>
      <c r="D2256" s="1" t="s">
        <v>27</v>
      </c>
      <c r="E2256" s="1" t="s">
        <v>35</v>
      </c>
      <c r="F2256" s="1" t="s">
        <v>47</v>
      </c>
      <c r="G2256" s="1" t="s">
        <v>37</v>
      </c>
      <c r="H2256">
        <v>1406957</v>
      </c>
      <c r="I2256">
        <v>197077</v>
      </c>
      <c r="J2256">
        <v>91374</v>
      </c>
      <c r="K2256">
        <v>827</v>
      </c>
      <c r="L2256">
        <f>bbdd_Social_Media_Trends[[#This Row],[Likes]]+bbdd_Social_Media_Trends[[#This Row],[Shares]]+bbdd_Social_Media_Trends[[#This Row],[Comments]]</f>
        <v>289278</v>
      </c>
      <c r="M2256">
        <f>bbdd_Social_Media_Trends[[#This Row],[Interactions]]/bbdd_Social_Media_Trends[[#This Row],[Views]]</f>
        <v>0.20560543072744938</v>
      </c>
      <c r="N2256" s="1" t="s">
        <v>16</v>
      </c>
      <c r="O2256" s="4">
        <f t="shared" si="35"/>
        <v>0</v>
      </c>
    </row>
    <row r="2257" spans="1:15" hidden="1">
      <c r="A2257" s="1" t="s">
        <v>2297</v>
      </c>
      <c r="B2257" s="2">
        <v>44926</v>
      </c>
      <c r="C2257" s="13" t="str">
        <f>TEXT(bbdd_Social_Media_Trends[[#This Row],[Post_Date]],"aaaa-mm")</f>
        <v>2022-12</v>
      </c>
      <c r="D2257" s="1" t="s">
        <v>12</v>
      </c>
      <c r="E2257" s="1" t="s">
        <v>31</v>
      </c>
      <c r="F2257" s="1" t="s">
        <v>36</v>
      </c>
      <c r="G2257" s="1" t="s">
        <v>25</v>
      </c>
      <c r="H2257">
        <v>3614546</v>
      </c>
      <c r="I2257">
        <v>30253</v>
      </c>
      <c r="J2257">
        <v>6220</v>
      </c>
      <c r="K2257">
        <v>8336</v>
      </c>
      <c r="L2257">
        <f>bbdd_Social_Media_Trends[[#This Row],[Likes]]+bbdd_Social_Media_Trends[[#This Row],[Shares]]+bbdd_Social_Media_Trends[[#This Row],[Comments]]</f>
        <v>44809</v>
      </c>
      <c r="M2257">
        <f>bbdd_Social_Media_Trends[[#This Row],[Interactions]]/bbdd_Social_Media_Trends[[#This Row],[Views]]</f>
        <v>1.239685426606827E-2</v>
      </c>
      <c r="N2257" s="1" t="s">
        <v>22</v>
      </c>
      <c r="O2257" s="4">
        <f t="shared" si="35"/>
        <v>0</v>
      </c>
    </row>
    <row r="2258" spans="1:15" hidden="1">
      <c r="A2258" s="1" t="s">
        <v>2298</v>
      </c>
      <c r="B2258" s="2">
        <v>44807</v>
      </c>
      <c r="C2258" s="13" t="str">
        <f>TEXT(bbdd_Social_Media_Trends[[#This Row],[Post_Date]],"aaaa-mm")</f>
        <v>2022-09</v>
      </c>
      <c r="D2258" s="1" t="s">
        <v>24</v>
      </c>
      <c r="E2258" s="1" t="s">
        <v>49</v>
      </c>
      <c r="F2258" s="1" t="s">
        <v>36</v>
      </c>
      <c r="G2258" s="1" t="s">
        <v>60</v>
      </c>
      <c r="H2258">
        <v>2173237</v>
      </c>
      <c r="I2258">
        <v>348685</v>
      </c>
      <c r="J2258">
        <v>72757</v>
      </c>
      <c r="K2258">
        <v>47567</v>
      </c>
      <c r="L2258">
        <f>bbdd_Social_Media_Trends[[#This Row],[Likes]]+bbdd_Social_Media_Trends[[#This Row],[Shares]]+bbdd_Social_Media_Trends[[#This Row],[Comments]]</f>
        <v>469009</v>
      </c>
      <c r="M2258">
        <f>bbdd_Social_Media_Trends[[#This Row],[Interactions]]/bbdd_Social_Media_Trends[[#This Row],[Views]]</f>
        <v>0.2158112529834528</v>
      </c>
      <c r="N2258" s="1" t="s">
        <v>16</v>
      </c>
      <c r="O2258" s="4">
        <f t="shared" si="35"/>
        <v>0</v>
      </c>
    </row>
    <row r="2259" spans="1:15">
      <c r="A2259" s="1" t="s">
        <v>2299</v>
      </c>
      <c r="B2259" s="2">
        <v>44855</v>
      </c>
      <c r="C2259" s="13" t="str">
        <f>TEXT(bbdd_Social_Media_Trends[[#This Row],[Post_Date]],"aaaa-mm")</f>
        <v>2022-10</v>
      </c>
      <c r="D2259" s="1" t="s">
        <v>27</v>
      </c>
      <c r="E2259" s="1" t="s">
        <v>59</v>
      </c>
      <c r="F2259" s="1" t="s">
        <v>47</v>
      </c>
      <c r="G2259" s="1" t="s">
        <v>15</v>
      </c>
      <c r="H2259">
        <v>3512308</v>
      </c>
      <c r="I2259">
        <v>352367</v>
      </c>
      <c r="J2259">
        <v>48651</v>
      </c>
      <c r="K2259">
        <v>30525</v>
      </c>
      <c r="L2259">
        <f>bbdd_Social_Media_Trends[[#This Row],[Likes]]+bbdd_Social_Media_Trends[[#This Row],[Shares]]+bbdd_Social_Media_Trends[[#This Row],[Comments]]</f>
        <v>431543</v>
      </c>
      <c r="M2259">
        <f>bbdd_Social_Media_Trends[[#This Row],[Interactions]]/bbdd_Social_Media_Trends[[#This Row],[Views]]</f>
        <v>0.12286593316987007</v>
      </c>
      <c r="N2259" s="1" t="s">
        <v>16</v>
      </c>
      <c r="O2259" s="4">
        <f t="shared" si="35"/>
        <v>0</v>
      </c>
    </row>
    <row r="2260" spans="1:15" hidden="1">
      <c r="A2260" s="1" t="s">
        <v>2300</v>
      </c>
      <c r="B2260" s="2">
        <v>44884</v>
      </c>
      <c r="C2260" s="13" t="str">
        <f>TEXT(bbdd_Social_Media_Trends[[#This Row],[Post_Date]],"aaaa-mm")</f>
        <v>2022-11</v>
      </c>
      <c r="D2260" s="1" t="s">
        <v>18</v>
      </c>
      <c r="E2260" s="1" t="s">
        <v>52</v>
      </c>
      <c r="F2260" s="1" t="s">
        <v>32</v>
      </c>
      <c r="G2260" s="1" t="s">
        <v>15</v>
      </c>
      <c r="H2260">
        <v>3336371</v>
      </c>
      <c r="I2260">
        <v>199406</v>
      </c>
      <c r="J2260">
        <v>96109</v>
      </c>
      <c r="K2260">
        <v>1573</v>
      </c>
      <c r="L2260">
        <f>bbdd_Social_Media_Trends[[#This Row],[Likes]]+bbdd_Social_Media_Trends[[#This Row],[Shares]]+bbdd_Social_Media_Trends[[#This Row],[Comments]]</f>
        <v>297088</v>
      </c>
      <c r="M2260">
        <f>bbdd_Social_Media_Trends[[#This Row],[Interactions]]/bbdd_Social_Media_Trends[[#This Row],[Views]]</f>
        <v>8.9045253060885621E-2</v>
      </c>
      <c r="N2260" s="1" t="s">
        <v>29</v>
      </c>
      <c r="O2260" s="4">
        <f t="shared" si="35"/>
        <v>0</v>
      </c>
    </row>
    <row r="2261" spans="1:15" hidden="1">
      <c r="A2261" s="1" t="s">
        <v>2301</v>
      </c>
      <c r="B2261" s="2">
        <v>45088</v>
      </c>
      <c r="C2261" s="13" t="str">
        <f>TEXT(bbdd_Social_Media_Trends[[#This Row],[Post_Date]],"aaaa-mm")</f>
        <v>2023-06</v>
      </c>
      <c r="D2261" s="1" t="s">
        <v>12</v>
      </c>
      <c r="E2261" s="1" t="s">
        <v>46</v>
      </c>
      <c r="F2261" s="1" t="s">
        <v>41</v>
      </c>
      <c r="G2261" s="1" t="s">
        <v>28</v>
      </c>
      <c r="H2261">
        <v>1792773</v>
      </c>
      <c r="I2261">
        <v>196111</v>
      </c>
      <c r="J2261">
        <v>17185</v>
      </c>
      <c r="K2261">
        <v>44558</v>
      </c>
      <c r="L2261">
        <f>bbdd_Social_Media_Trends[[#This Row],[Likes]]+bbdd_Social_Media_Trends[[#This Row],[Shares]]+bbdd_Social_Media_Trends[[#This Row],[Comments]]</f>
        <v>257854</v>
      </c>
      <c r="M2261">
        <f>bbdd_Social_Media_Trends[[#This Row],[Interactions]]/bbdd_Social_Media_Trends[[#This Row],[Views]]</f>
        <v>0.14382969846154534</v>
      </c>
      <c r="N2261" s="1" t="s">
        <v>16</v>
      </c>
      <c r="O2261" s="4">
        <f t="shared" si="35"/>
        <v>0</v>
      </c>
    </row>
    <row r="2262" spans="1:15">
      <c r="A2262" s="1" t="s">
        <v>2302</v>
      </c>
      <c r="B2262" s="2">
        <v>44816</v>
      </c>
      <c r="C2262" s="13" t="str">
        <f>TEXT(bbdd_Social_Media_Trends[[#This Row],[Post_Date]],"aaaa-mm")</f>
        <v>2022-09</v>
      </c>
      <c r="D2262" s="1" t="s">
        <v>27</v>
      </c>
      <c r="E2262" s="1" t="s">
        <v>57</v>
      </c>
      <c r="F2262" s="1" t="s">
        <v>32</v>
      </c>
      <c r="G2262" s="1" t="s">
        <v>60</v>
      </c>
      <c r="H2262">
        <v>1164487</v>
      </c>
      <c r="I2262">
        <v>190936</v>
      </c>
      <c r="J2262">
        <v>74111</v>
      </c>
      <c r="K2262">
        <v>26606</v>
      </c>
      <c r="L2262">
        <f>bbdd_Social_Media_Trends[[#This Row],[Likes]]+bbdd_Social_Media_Trends[[#This Row],[Shares]]+bbdd_Social_Media_Trends[[#This Row],[Comments]]</f>
        <v>291653</v>
      </c>
      <c r="M2262">
        <f>bbdd_Social_Media_Trends[[#This Row],[Interactions]]/bbdd_Social_Media_Trends[[#This Row],[Views]]</f>
        <v>0.2504562094724973</v>
      </c>
      <c r="N2262" s="1" t="s">
        <v>29</v>
      </c>
      <c r="O2262" s="4">
        <f t="shared" si="35"/>
        <v>0</v>
      </c>
    </row>
    <row r="2263" spans="1:15" hidden="1">
      <c r="A2263" s="1" t="s">
        <v>2303</v>
      </c>
      <c r="B2263" s="2">
        <v>44838</v>
      </c>
      <c r="C2263" s="13" t="str">
        <f>TEXT(bbdd_Social_Media_Trends[[#This Row],[Post_Date]],"aaaa-mm")</f>
        <v>2022-10</v>
      </c>
      <c r="D2263" s="1" t="s">
        <v>18</v>
      </c>
      <c r="E2263" s="1" t="s">
        <v>46</v>
      </c>
      <c r="F2263" s="1" t="s">
        <v>32</v>
      </c>
      <c r="G2263" s="1" t="s">
        <v>60</v>
      </c>
      <c r="H2263">
        <v>3785489</v>
      </c>
      <c r="I2263">
        <v>39486</v>
      </c>
      <c r="J2263">
        <v>15742</v>
      </c>
      <c r="K2263">
        <v>31425</v>
      </c>
      <c r="L2263">
        <f>bbdd_Social_Media_Trends[[#This Row],[Likes]]+bbdd_Social_Media_Trends[[#This Row],[Shares]]+bbdd_Social_Media_Trends[[#This Row],[Comments]]</f>
        <v>86653</v>
      </c>
      <c r="M2263">
        <f>bbdd_Social_Media_Trends[[#This Row],[Interactions]]/bbdd_Social_Media_Trends[[#This Row],[Views]]</f>
        <v>2.2890833918682633E-2</v>
      </c>
      <c r="N2263" s="1" t="s">
        <v>29</v>
      </c>
      <c r="O2263" s="4">
        <f t="shared" si="35"/>
        <v>0</v>
      </c>
    </row>
    <row r="2264" spans="1:15">
      <c r="A2264" s="1" t="s">
        <v>2304</v>
      </c>
      <c r="B2264" s="2">
        <v>44761</v>
      </c>
      <c r="C2264" s="13" t="str">
        <f>TEXT(bbdd_Social_Media_Trends[[#This Row],[Post_Date]],"aaaa-mm")</f>
        <v>2022-07</v>
      </c>
      <c r="D2264" s="1" t="s">
        <v>27</v>
      </c>
      <c r="E2264" s="1" t="s">
        <v>19</v>
      </c>
      <c r="F2264" s="1" t="s">
        <v>20</v>
      </c>
      <c r="G2264" s="1" t="s">
        <v>44</v>
      </c>
      <c r="H2264">
        <v>4654860</v>
      </c>
      <c r="I2264">
        <v>203449</v>
      </c>
      <c r="J2264">
        <v>26065</v>
      </c>
      <c r="K2264">
        <v>43151</v>
      </c>
      <c r="L2264">
        <f>bbdd_Social_Media_Trends[[#This Row],[Likes]]+bbdd_Social_Media_Trends[[#This Row],[Shares]]+bbdd_Social_Media_Trends[[#This Row],[Comments]]</f>
        <v>272665</v>
      </c>
      <c r="M2264">
        <f>bbdd_Social_Media_Trends[[#This Row],[Interactions]]/bbdd_Social_Media_Trends[[#This Row],[Views]]</f>
        <v>5.8576412609616615E-2</v>
      </c>
      <c r="N2264" s="1" t="s">
        <v>29</v>
      </c>
      <c r="O2264" s="4">
        <f t="shared" si="35"/>
        <v>0</v>
      </c>
    </row>
    <row r="2265" spans="1:15" hidden="1">
      <c r="A2265" s="1" t="s">
        <v>2305</v>
      </c>
      <c r="B2265" s="2">
        <v>44645</v>
      </c>
      <c r="C2265" s="13" t="str">
        <f>TEXT(bbdd_Social_Media_Trends[[#This Row],[Post_Date]],"aaaa-mm")</f>
        <v>2022-03</v>
      </c>
      <c r="D2265" s="1" t="s">
        <v>12</v>
      </c>
      <c r="E2265" s="1" t="s">
        <v>35</v>
      </c>
      <c r="F2265" s="1" t="s">
        <v>20</v>
      </c>
      <c r="G2265" s="1" t="s">
        <v>15</v>
      </c>
      <c r="H2265">
        <v>4387433</v>
      </c>
      <c r="I2265">
        <v>206254</v>
      </c>
      <c r="J2265">
        <v>65523</v>
      </c>
      <c r="K2265">
        <v>33431</v>
      </c>
      <c r="L2265">
        <f>bbdd_Social_Media_Trends[[#This Row],[Likes]]+bbdd_Social_Media_Trends[[#This Row],[Shares]]+bbdd_Social_Media_Trends[[#This Row],[Comments]]</f>
        <v>305208</v>
      </c>
      <c r="M2265">
        <f>bbdd_Social_Media_Trends[[#This Row],[Interactions]]/bbdd_Social_Media_Trends[[#This Row],[Views]]</f>
        <v>6.9564139213066048E-2</v>
      </c>
      <c r="N2265" s="1" t="s">
        <v>29</v>
      </c>
      <c r="O2265" s="4">
        <f t="shared" si="35"/>
        <v>0</v>
      </c>
    </row>
    <row r="2266" spans="1:15" hidden="1">
      <c r="A2266" s="1" t="s">
        <v>2306</v>
      </c>
      <c r="B2266" s="2">
        <v>44743</v>
      </c>
      <c r="C2266" s="13" t="str">
        <f>TEXT(bbdd_Social_Media_Trends[[#This Row],[Post_Date]],"aaaa-mm")</f>
        <v>2022-07</v>
      </c>
      <c r="D2266" s="1" t="s">
        <v>18</v>
      </c>
      <c r="E2266" s="1" t="s">
        <v>19</v>
      </c>
      <c r="F2266" s="1" t="s">
        <v>41</v>
      </c>
      <c r="G2266" s="1" t="s">
        <v>50</v>
      </c>
      <c r="H2266">
        <v>4306085</v>
      </c>
      <c r="I2266">
        <v>274903</v>
      </c>
      <c r="J2266">
        <v>59924</v>
      </c>
      <c r="K2266">
        <v>38017</v>
      </c>
      <c r="L2266">
        <f>bbdd_Social_Media_Trends[[#This Row],[Likes]]+bbdd_Social_Media_Trends[[#This Row],[Shares]]+bbdd_Social_Media_Trends[[#This Row],[Comments]]</f>
        <v>372844</v>
      </c>
      <c r="M2266">
        <f>bbdd_Social_Media_Trends[[#This Row],[Interactions]]/bbdd_Social_Media_Trends[[#This Row],[Views]]</f>
        <v>8.6585378597960796E-2</v>
      </c>
      <c r="N2266" s="1" t="s">
        <v>16</v>
      </c>
      <c r="O2266" s="4">
        <f t="shared" si="35"/>
        <v>0</v>
      </c>
    </row>
    <row r="2267" spans="1:15">
      <c r="A2267" s="1" t="s">
        <v>2307</v>
      </c>
      <c r="B2267" s="2">
        <v>44958</v>
      </c>
      <c r="C2267" s="13" t="str">
        <f>TEXT(bbdd_Social_Media_Trends[[#This Row],[Post_Date]],"aaaa-mm")</f>
        <v>2023-02</v>
      </c>
      <c r="D2267" s="1" t="s">
        <v>27</v>
      </c>
      <c r="E2267" s="1" t="s">
        <v>35</v>
      </c>
      <c r="F2267" s="1" t="s">
        <v>36</v>
      </c>
      <c r="G2267" s="1" t="s">
        <v>25</v>
      </c>
      <c r="H2267">
        <v>3269493</v>
      </c>
      <c r="I2267">
        <v>255001</v>
      </c>
      <c r="J2267">
        <v>76660</v>
      </c>
      <c r="K2267">
        <v>33928</v>
      </c>
      <c r="L2267">
        <f>bbdd_Social_Media_Trends[[#This Row],[Likes]]+bbdd_Social_Media_Trends[[#This Row],[Shares]]+bbdd_Social_Media_Trends[[#This Row],[Comments]]</f>
        <v>365589</v>
      </c>
      <c r="M2267">
        <f>bbdd_Social_Media_Trends[[#This Row],[Interactions]]/bbdd_Social_Media_Trends[[#This Row],[Views]]</f>
        <v>0.11181825438990083</v>
      </c>
      <c r="N2267" s="1" t="s">
        <v>29</v>
      </c>
      <c r="O2267" s="4">
        <f t="shared" si="35"/>
        <v>0</v>
      </c>
    </row>
    <row r="2268" spans="1:15" hidden="1">
      <c r="A2268" s="1" t="s">
        <v>2308</v>
      </c>
      <c r="B2268" s="2">
        <v>45042</v>
      </c>
      <c r="C2268" s="13" t="str">
        <f>TEXT(bbdd_Social_Media_Trends[[#This Row],[Post_Date]],"aaaa-mm")</f>
        <v>2023-04</v>
      </c>
      <c r="D2268" s="1" t="s">
        <v>24</v>
      </c>
      <c r="E2268" s="1" t="s">
        <v>46</v>
      </c>
      <c r="F2268" s="1" t="s">
        <v>41</v>
      </c>
      <c r="G2268" s="1" t="s">
        <v>25</v>
      </c>
      <c r="H2268">
        <v>4226285</v>
      </c>
      <c r="I2268">
        <v>275310</v>
      </c>
      <c r="J2268">
        <v>91592</v>
      </c>
      <c r="K2268">
        <v>30473</v>
      </c>
      <c r="L2268">
        <f>bbdd_Social_Media_Trends[[#This Row],[Likes]]+bbdd_Social_Media_Trends[[#This Row],[Shares]]+bbdd_Social_Media_Trends[[#This Row],[Comments]]</f>
        <v>397375</v>
      </c>
      <c r="M2268">
        <f>bbdd_Social_Media_Trends[[#This Row],[Interactions]]/bbdd_Social_Media_Trends[[#This Row],[Views]]</f>
        <v>9.4024657589348568E-2</v>
      </c>
      <c r="N2268" s="1" t="s">
        <v>22</v>
      </c>
      <c r="O2268" s="4">
        <f t="shared" si="35"/>
        <v>0</v>
      </c>
    </row>
    <row r="2269" spans="1:15" hidden="1">
      <c r="A2269" s="1" t="s">
        <v>2309</v>
      </c>
      <c r="B2269" s="2">
        <v>44712</v>
      </c>
      <c r="C2269" s="13" t="str">
        <f>TEXT(bbdd_Social_Media_Trends[[#This Row],[Post_Date]],"aaaa-mm")</f>
        <v>2022-05</v>
      </c>
      <c r="D2269" s="1" t="s">
        <v>12</v>
      </c>
      <c r="E2269" s="1" t="s">
        <v>57</v>
      </c>
      <c r="F2269" s="1" t="s">
        <v>36</v>
      </c>
      <c r="G2269" s="1" t="s">
        <v>28</v>
      </c>
      <c r="H2269">
        <v>2188892</v>
      </c>
      <c r="I2269">
        <v>461087</v>
      </c>
      <c r="J2269">
        <v>83275</v>
      </c>
      <c r="K2269">
        <v>9604</v>
      </c>
      <c r="L2269">
        <f>bbdd_Social_Media_Trends[[#This Row],[Likes]]+bbdd_Social_Media_Trends[[#This Row],[Shares]]+bbdd_Social_Media_Trends[[#This Row],[Comments]]</f>
        <v>553966</v>
      </c>
      <c r="M2269">
        <f>bbdd_Social_Media_Trends[[#This Row],[Interactions]]/bbdd_Social_Media_Trends[[#This Row],[Views]]</f>
        <v>0.25308055399718216</v>
      </c>
      <c r="N2269" s="1" t="s">
        <v>16</v>
      </c>
      <c r="O2269" s="4">
        <f t="shared" si="35"/>
        <v>0</v>
      </c>
    </row>
    <row r="2270" spans="1:15">
      <c r="A2270" s="1" t="s">
        <v>2310</v>
      </c>
      <c r="B2270" s="2">
        <v>44896</v>
      </c>
      <c r="C2270" s="13" t="str">
        <f>TEXT(bbdd_Social_Media_Trends[[#This Row],[Post_Date]],"aaaa-mm")</f>
        <v>2022-12</v>
      </c>
      <c r="D2270" s="1" t="s">
        <v>27</v>
      </c>
      <c r="E2270" s="1" t="s">
        <v>59</v>
      </c>
      <c r="F2270" s="1" t="s">
        <v>32</v>
      </c>
      <c r="G2270" s="1" t="s">
        <v>25</v>
      </c>
      <c r="H2270">
        <v>770013</v>
      </c>
      <c r="I2270">
        <v>8387</v>
      </c>
      <c r="J2270">
        <v>28886</v>
      </c>
      <c r="K2270">
        <v>19115</v>
      </c>
      <c r="L2270">
        <f>bbdd_Social_Media_Trends[[#This Row],[Likes]]+bbdd_Social_Media_Trends[[#This Row],[Shares]]+bbdd_Social_Media_Trends[[#This Row],[Comments]]</f>
        <v>56388</v>
      </c>
      <c r="M2270">
        <f>bbdd_Social_Media_Trends[[#This Row],[Interactions]]/bbdd_Social_Media_Trends[[#This Row],[Views]]</f>
        <v>7.3229932481659404E-2</v>
      </c>
      <c r="N2270" s="1" t="s">
        <v>29</v>
      </c>
      <c r="O2270" s="4">
        <f t="shared" si="35"/>
        <v>0</v>
      </c>
    </row>
    <row r="2271" spans="1:15" hidden="1">
      <c r="A2271" s="1" t="s">
        <v>2311</v>
      </c>
      <c r="B2271" s="2">
        <v>44981</v>
      </c>
      <c r="C2271" s="13" t="str">
        <f>TEXT(bbdd_Social_Media_Trends[[#This Row],[Post_Date]],"aaaa-mm")</f>
        <v>2023-02</v>
      </c>
      <c r="D2271" s="1" t="s">
        <v>12</v>
      </c>
      <c r="E2271" s="1" t="s">
        <v>35</v>
      </c>
      <c r="F2271" s="1" t="s">
        <v>41</v>
      </c>
      <c r="G2271" s="1" t="s">
        <v>21</v>
      </c>
      <c r="H2271">
        <v>842016</v>
      </c>
      <c r="I2271">
        <v>244313</v>
      </c>
      <c r="J2271">
        <v>18044</v>
      </c>
      <c r="K2271">
        <v>22699</v>
      </c>
      <c r="L2271">
        <f>bbdd_Social_Media_Trends[[#This Row],[Likes]]+bbdd_Social_Media_Trends[[#This Row],[Shares]]+bbdd_Social_Media_Trends[[#This Row],[Comments]]</f>
        <v>285056</v>
      </c>
      <c r="M2271">
        <f>bbdd_Social_Media_Trends[[#This Row],[Interactions]]/bbdd_Social_Media_Trends[[#This Row],[Views]]</f>
        <v>0.33853988522783413</v>
      </c>
      <c r="N2271" s="1" t="s">
        <v>29</v>
      </c>
      <c r="O2271" s="4">
        <f t="shared" si="35"/>
        <v>0</v>
      </c>
    </row>
    <row r="2272" spans="1:15" hidden="1">
      <c r="A2272" s="1" t="s">
        <v>2312</v>
      </c>
      <c r="B2272" s="2">
        <v>44815</v>
      </c>
      <c r="C2272" s="13" t="str">
        <f>TEXT(bbdd_Social_Media_Trends[[#This Row],[Post_Date]],"aaaa-mm")</f>
        <v>2022-09</v>
      </c>
      <c r="D2272" s="1" t="s">
        <v>24</v>
      </c>
      <c r="E2272" s="1" t="s">
        <v>46</v>
      </c>
      <c r="F2272" s="1" t="s">
        <v>41</v>
      </c>
      <c r="G2272" s="1" t="s">
        <v>60</v>
      </c>
      <c r="H2272">
        <v>834815</v>
      </c>
      <c r="I2272">
        <v>380472</v>
      </c>
      <c r="J2272">
        <v>73770</v>
      </c>
      <c r="K2272">
        <v>34678</v>
      </c>
      <c r="L2272">
        <f>bbdd_Social_Media_Trends[[#This Row],[Likes]]+bbdd_Social_Media_Trends[[#This Row],[Shares]]+bbdd_Social_Media_Trends[[#This Row],[Comments]]</f>
        <v>488920</v>
      </c>
      <c r="M2272">
        <f>bbdd_Social_Media_Trends[[#This Row],[Interactions]]/bbdd_Social_Media_Trends[[#This Row],[Views]]</f>
        <v>0.5856626917340968</v>
      </c>
      <c r="N2272" s="1" t="s">
        <v>29</v>
      </c>
      <c r="O2272" s="4">
        <f t="shared" si="35"/>
        <v>0</v>
      </c>
    </row>
    <row r="2273" spans="1:15">
      <c r="A2273" s="1" t="s">
        <v>2313</v>
      </c>
      <c r="B2273" s="2">
        <v>44799</v>
      </c>
      <c r="C2273" s="13" t="str">
        <f>TEXT(bbdd_Social_Media_Trends[[#This Row],[Post_Date]],"aaaa-mm")</f>
        <v>2022-08</v>
      </c>
      <c r="D2273" s="1" t="s">
        <v>27</v>
      </c>
      <c r="E2273" s="1" t="s">
        <v>13</v>
      </c>
      <c r="F2273" s="1" t="s">
        <v>32</v>
      </c>
      <c r="G2273" s="1" t="s">
        <v>25</v>
      </c>
      <c r="H2273">
        <v>4935280</v>
      </c>
      <c r="I2273">
        <v>316067</v>
      </c>
      <c r="J2273">
        <v>91218</v>
      </c>
      <c r="K2273">
        <v>33572</v>
      </c>
      <c r="L2273">
        <f>bbdd_Social_Media_Trends[[#This Row],[Likes]]+bbdd_Social_Media_Trends[[#This Row],[Shares]]+bbdd_Social_Media_Trends[[#This Row],[Comments]]</f>
        <v>440857</v>
      </c>
      <c r="M2273">
        <f>bbdd_Social_Media_Trends[[#This Row],[Interactions]]/bbdd_Social_Media_Trends[[#This Row],[Views]]</f>
        <v>8.9327657194728571E-2</v>
      </c>
      <c r="N2273" s="1" t="s">
        <v>29</v>
      </c>
      <c r="O2273" s="4">
        <f t="shared" si="35"/>
        <v>0</v>
      </c>
    </row>
    <row r="2274" spans="1:15" hidden="1">
      <c r="A2274" s="1" t="s">
        <v>2314</v>
      </c>
      <c r="B2274" s="2">
        <v>45050</v>
      </c>
      <c r="C2274" s="13" t="str">
        <f>TEXT(bbdd_Social_Media_Trends[[#This Row],[Post_Date]],"aaaa-mm")</f>
        <v>2023-05</v>
      </c>
      <c r="D2274" s="1" t="s">
        <v>18</v>
      </c>
      <c r="E2274" s="1" t="s">
        <v>31</v>
      </c>
      <c r="F2274" s="1" t="s">
        <v>32</v>
      </c>
      <c r="G2274" s="1" t="s">
        <v>21</v>
      </c>
      <c r="H2274">
        <v>2610314</v>
      </c>
      <c r="I2274">
        <v>497448</v>
      </c>
      <c r="J2274">
        <v>37488</v>
      </c>
      <c r="K2274">
        <v>3751</v>
      </c>
      <c r="L2274">
        <f>bbdd_Social_Media_Trends[[#This Row],[Likes]]+bbdd_Social_Media_Trends[[#This Row],[Shares]]+bbdd_Social_Media_Trends[[#This Row],[Comments]]</f>
        <v>538687</v>
      </c>
      <c r="M2274">
        <f>bbdd_Social_Media_Trends[[#This Row],[Interactions]]/bbdd_Social_Media_Trends[[#This Row],[Views]]</f>
        <v>0.20636865909618538</v>
      </c>
      <c r="N2274" s="1" t="s">
        <v>16</v>
      </c>
      <c r="O2274" s="4">
        <f t="shared" si="35"/>
        <v>0</v>
      </c>
    </row>
    <row r="2275" spans="1:15" hidden="1">
      <c r="A2275" s="1" t="s">
        <v>2315</v>
      </c>
      <c r="B2275" s="2">
        <v>44854</v>
      </c>
      <c r="C2275" s="13" t="str">
        <f>TEXT(bbdd_Social_Media_Trends[[#This Row],[Post_Date]],"aaaa-mm")</f>
        <v>2022-10</v>
      </c>
      <c r="D2275" s="1" t="s">
        <v>24</v>
      </c>
      <c r="E2275" s="1" t="s">
        <v>52</v>
      </c>
      <c r="F2275" s="1" t="s">
        <v>32</v>
      </c>
      <c r="G2275" s="1" t="s">
        <v>50</v>
      </c>
      <c r="H2275">
        <v>4043662</v>
      </c>
      <c r="I2275">
        <v>11341</v>
      </c>
      <c r="J2275">
        <v>12132</v>
      </c>
      <c r="K2275">
        <v>24625</v>
      </c>
      <c r="L2275">
        <f>bbdd_Social_Media_Trends[[#This Row],[Likes]]+bbdd_Social_Media_Trends[[#This Row],[Shares]]+bbdd_Social_Media_Trends[[#This Row],[Comments]]</f>
        <v>48098</v>
      </c>
      <c r="M2275">
        <f>bbdd_Social_Media_Trends[[#This Row],[Interactions]]/bbdd_Social_Media_Trends[[#This Row],[Views]]</f>
        <v>1.189466379732035E-2</v>
      </c>
      <c r="N2275" s="1" t="s">
        <v>22</v>
      </c>
      <c r="O2275" s="4">
        <f t="shared" si="35"/>
        <v>0</v>
      </c>
    </row>
    <row r="2276" spans="1:15" hidden="1">
      <c r="A2276" s="1" t="s">
        <v>2316</v>
      </c>
      <c r="B2276" s="2">
        <v>44995</v>
      </c>
      <c r="C2276" s="13" t="str">
        <f>TEXT(bbdd_Social_Media_Trends[[#This Row],[Post_Date]],"aaaa-mm")</f>
        <v>2023-03</v>
      </c>
      <c r="D2276" s="1" t="s">
        <v>12</v>
      </c>
      <c r="E2276" s="1" t="s">
        <v>13</v>
      </c>
      <c r="F2276" s="1" t="s">
        <v>32</v>
      </c>
      <c r="G2276" s="1" t="s">
        <v>60</v>
      </c>
      <c r="H2276">
        <v>663239</v>
      </c>
      <c r="I2276">
        <v>53100</v>
      </c>
      <c r="J2276">
        <v>9335</v>
      </c>
      <c r="K2276">
        <v>45066</v>
      </c>
      <c r="L2276">
        <f>bbdd_Social_Media_Trends[[#This Row],[Likes]]+bbdd_Social_Media_Trends[[#This Row],[Shares]]+bbdd_Social_Media_Trends[[#This Row],[Comments]]</f>
        <v>107501</v>
      </c>
      <c r="M2276">
        <f>bbdd_Social_Media_Trends[[#This Row],[Interactions]]/bbdd_Social_Media_Trends[[#This Row],[Views]]</f>
        <v>0.16208485930411209</v>
      </c>
      <c r="N2276" s="1" t="s">
        <v>22</v>
      </c>
      <c r="O2276" s="4">
        <f t="shared" si="35"/>
        <v>0</v>
      </c>
    </row>
    <row r="2277" spans="1:15">
      <c r="A2277" s="1" t="s">
        <v>2317</v>
      </c>
      <c r="B2277" s="2">
        <v>44637</v>
      </c>
      <c r="C2277" s="13" t="str">
        <f>TEXT(bbdd_Social_Media_Trends[[#This Row],[Post_Date]],"aaaa-mm")</f>
        <v>2022-03</v>
      </c>
      <c r="D2277" s="1" t="s">
        <v>27</v>
      </c>
      <c r="E2277" s="1" t="s">
        <v>19</v>
      </c>
      <c r="F2277" s="1" t="s">
        <v>36</v>
      </c>
      <c r="G2277" s="1" t="s">
        <v>50</v>
      </c>
      <c r="H2277">
        <v>235262</v>
      </c>
      <c r="I2277">
        <v>223770</v>
      </c>
      <c r="J2277">
        <v>59170</v>
      </c>
      <c r="K2277">
        <v>19622</v>
      </c>
      <c r="L2277">
        <f>bbdd_Social_Media_Trends[[#This Row],[Likes]]+bbdd_Social_Media_Trends[[#This Row],[Shares]]+bbdd_Social_Media_Trends[[#This Row],[Comments]]</f>
        <v>302562</v>
      </c>
      <c r="M2277">
        <f>bbdd_Social_Media_Trends[[#This Row],[Interactions]]/bbdd_Social_Media_Trends[[#This Row],[Views]]</f>
        <v>1.2860640477425169</v>
      </c>
      <c r="N2277" s="1" t="s">
        <v>29</v>
      </c>
      <c r="O2277" s="4">
        <f t="shared" si="35"/>
        <v>0</v>
      </c>
    </row>
    <row r="2278" spans="1:15">
      <c r="A2278" s="1" t="s">
        <v>2318</v>
      </c>
      <c r="B2278" s="2">
        <v>45040</v>
      </c>
      <c r="C2278" s="13" t="str">
        <f>TEXT(bbdd_Social_Media_Trends[[#This Row],[Post_Date]],"aaaa-mm")</f>
        <v>2023-04</v>
      </c>
      <c r="D2278" s="1" t="s">
        <v>27</v>
      </c>
      <c r="E2278" s="1" t="s">
        <v>59</v>
      </c>
      <c r="F2278" s="1" t="s">
        <v>20</v>
      </c>
      <c r="G2278" s="1" t="s">
        <v>44</v>
      </c>
      <c r="H2278">
        <v>1011367</v>
      </c>
      <c r="I2278">
        <v>148407</v>
      </c>
      <c r="J2278">
        <v>85203</v>
      </c>
      <c r="K2278">
        <v>37176</v>
      </c>
      <c r="L2278">
        <f>bbdd_Social_Media_Trends[[#This Row],[Likes]]+bbdd_Social_Media_Trends[[#This Row],[Shares]]+bbdd_Social_Media_Trends[[#This Row],[Comments]]</f>
        <v>270786</v>
      </c>
      <c r="M2278">
        <f>bbdd_Social_Media_Trends[[#This Row],[Interactions]]/bbdd_Social_Media_Trends[[#This Row],[Views]]</f>
        <v>0.26774257020448561</v>
      </c>
      <c r="N2278" s="1" t="s">
        <v>16</v>
      </c>
      <c r="O2278" s="4">
        <f t="shared" si="35"/>
        <v>0</v>
      </c>
    </row>
    <row r="2279" spans="1:15" hidden="1">
      <c r="A2279" s="1" t="s">
        <v>2319</v>
      </c>
      <c r="B2279" s="2">
        <v>45221</v>
      </c>
      <c r="C2279" s="13" t="str">
        <f>TEXT(bbdd_Social_Media_Trends[[#This Row],[Post_Date]],"aaaa-mm")</f>
        <v>2023-10</v>
      </c>
      <c r="D2279" s="1" t="s">
        <v>12</v>
      </c>
      <c r="E2279" s="1" t="s">
        <v>39</v>
      </c>
      <c r="F2279" s="1" t="s">
        <v>14</v>
      </c>
      <c r="G2279" s="1" t="s">
        <v>50</v>
      </c>
      <c r="H2279">
        <v>958894</v>
      </c>
      <c r="I2279">
        <v>353889</v>
      </c>
      <c r="J2279">
        <v>26494</v>
      </c>
      <c r="K2279">
        <v>34577</v>
      </c>
      <c r="L2279">
        <f>bbdd_Social_Media_Trends[[#This Row],[Likes]]+bbdd_Social_Media_Trends[[#This Row],[Shares]]+bbdd_Social_Media_Trends[[#This Row],[Comments]]</f>
        <v>414960</v>
      </c>
      <c r="M2279">
        <f>bbdd_Social_Media_Trends[[#This Row],[Interactions]]/bbdd_Social_Media_Trends[[#This Row],[Views]]</f>
        <v>0.43274856240627224</v>
      </c>
      <c r="N2279" s="1" t="s">
        <v>16</v>
      </c>
      <c r="O2279" s="4">
        <f t="shared" si="35"/>
        <v>0</v>
      </c>
    </row>
    <row r="2280" spans="1:15" hidden="1">
      <c r="A2280" s="1" t="s">
        <v>2320</v>
      </c>
      <c r="B2280" s="2">
        <v>44657</v>
      </c>
      <c r="C2280" s="13" t="str">
        <f>TEXT(bbdd_Social_Media_Trends[[#This Row],[Post_Date]],"aaaa-mm")</f>
        <v>2022-04</v>
      </c>
      <c r="D2280" s="1" t="s">
        <v>24</v>
      </c>
      <c r="E2280" s="1" t="s">
        <v>39</v>
      </c>
      <c r="F2280" s="1" t="s">
        <v>32</v>
      </c>
      <c r="G2280" s="1" t="s">
        <v>15</v>
      </c>
      <c r="H2280">
        <v>107075</v>
      </c>
      <c r="I2280">
        <v>175627</v>
      </c>
      <c r="J2280">
        <v>91997</v>
      </c>
      <c r="K2280">
        <v>26950</v>
      </c>
      <c r="L2280">
        <f>bbdd_Social_Media_Trends[[#This Row],[Likes]]+bbdd_Social_Media_Trends[[#This Row],[Shares]]+bbdd_Social_Media_Trends[[#This Row],[Comments]]</f>
        <v>294574</v>
      </c>
      <c r="M2280">
        <f>bbdd_Social_Media_Trends[[#This Row],[Interactions]]/bbdd_Social_Media_Trends[[#This Row],[Views]]</f>
        <v>2.7510996964744336</v>
      </c>
      <c r="N2280" s="1" t="s">
        <v>29</v>
      </c>
      <c r="O2280" s="4">
        <f t="shared" si="35"/>
        <v>0</v>
      </c>
    </row>
    <row r="2281" spans="1:15" hidden="1">
      <c r="A2281" s="1" t="s">
        <v>2321</v>
      </c>
      <c r="B2281" s="2">
        <v>45256</v>
      </c>
      <c r="C2281" s="13" t="str">
        <f>TEXT(bbdd_Social_Media_Trends[[#This Row],[Post_Date]],"aaaa-mm")</f>
        <v>2023-11</v>
      </c>
      <c r="D2281" s="1" t="s">
        <v>18</v>
      </c>
      <c r="E2281" s="1" t="s">
        <v>46</v>
      </c>
      <c r="F2281" s="1" t="s">
        <v>20</v>
      </c>
      <c r="G2281" s="1" t="s">
        <v>37</v>
      </c>
      <c r="H2281">
        <v>2719250</v>
      </c>
      <c r="I2281">
        <v>9766</v>
      </c>
      <c r="J2281">
        <v>64708</v>
      </c>
      <c r="K2281">
        <v>4376</v>
      </c>
      <c r="L2281">
        <f>bbdd_Social_Media_Trends[[#This Row],[Likes]]+bbdd_Social_Media_Trends[[#This Row],[Shares]]+bbdd_Social_Media_Trends[[#This Row],[Comments]]</f>
        <v>78850</v>
      </c>
      <c r="M2281">
        <f>bbdd_Social_Media_Trends[[#This Row],[Interactions]]/bbdd_Social_Media_Trends[[#This Row],[Views]]</f>
        <v>2.899696607520456E-2</v>
      </c>
      <c r="N2281" s="1" t="s">
        <v>16</v>
      </c>
      <c r="O2281" s="4">
        <f t="shared" si="35"/>
        <v>0</v>
      </c>
    </row>
    <row r="2282" spans="1:15" hidden="1">
      <c r="A2282" s="1" t="s">
        <v>2322</v>
      </c>
      <c r="B2282" s="2">
        <v>44908</v>
      </c>
      <c r="C2282" s="13" t="str">
        <f>TEXT(bbdd_Social_Media_Trends[[#This Row],[Post_Date]],"aaaa-mm")</f>
        <v>2022-12</v>
      </c>
      <c r="D2282" s="1" t="s">
        <v>18</v>
      </c>
      <c r="E2282" s="1" t="s">
        <v>31</v>
      </c>
      <c r="F2282" s="1" t="s">
        <v>32</v>
      </c>
      <c r="G2282" s="1" t="s">
        <v>50</v>
      </c>
      <c r="H2282">
        <v>4021492</v>
      </c>
      <c r="I2282">
        <v>455615</v>
      </c>
      <c r="J2282">
        <v>5258</v>
      </c>
      <c r="K2282">
        <v>11806</v>
      </c>
      <c r="L2282">
        <f>bbdd_Social_Media_Trends[[#This Row],[Likes]]+bbdd_Social_Media_Trends[[#This Row],[Shares]]+bbdd_Social_Media_Trends[[#This Row],[Comments]]</f>
        <v>472679</v>
      </c>
      <c r="M2282">
        <f>bbdd_Social_Media_Trends[[#This Row],[Interactions]]/bbdd_Social_Media_Trends[[#This Row],[Views]]</f>
        <v>0.1175382171592036</v>
      </c>
      <c r="N2282" s="1" t="s">
        <v>22</v>
      </c>
      <c r="O2282" s="4">
        <f t="shared" si="35"/>
        <v>0</v>
      </c>
    </row>
    <row r="2283" spans="1:15" hidden="1">
      <c r="A2283" s="1" t="s">
        <v>2323</v>
      </c>
      <c r="B2283" s="2">
        <v>45177</v>
      </c>
      <c r="C2283" s="13" t="str">
        <f>TEXT(bbdd_Social_Media_Trends[[#This Row],[Post_Date]],"aaaa-mm")</f>
        <v>2023-09</v>
      </c>
      <c r="D2283" s="1" t="s">
        <v>24</v>
      </c>
      <c r="E2283" s="1" t="s">
        <v>46</v>
      </c>
      <c r="F2283" s="1" t="s">
        <v>47</v>
      </c>
      <c r="G2283" s="1" t="s">
        <v>21</v>
      </c>
      <c r="H2283">
        <v>1668627</v>
      </c>
      <c r="I2283">
        <v>338390</v>
      </c>
      <c r="J2283">
        <v>82782</v>
      </c>
      <c r="K2283">
        <v>10516</v>
      </c>
      <c r="L2283">
        <f>bbdd_Social_Media_Trends[[#This Row],[Likes]]+bbdd_Social_Media_Trends[[#This Row],[Shares]]+bbdd_Social_Media_Trends[[#This Row],[Comments]]</f>
        <v>431688</v>
      </c>
      <c r="M2283">
        <f>bbdd_Social_Media_Trends[[#This Row],[Interactions]]/bbdd_Social_Media_Trends[[#This Row],[Views]]</f>
        <v>0.25870850705400306</v>
      </c>
      <c r="N2283" s="1" t="s">
        <v>16</v>
      </c>
      <c r="O2283" s="4">
        <f t="shared" si="35"/>
        <v>0</v>
      </c>
    </row>
    <row r="2284" spans="1:15">
      <c r="A2284" s="1" t="s">
        <v>2324</v>
      </c>
      <c r="B2284" s="2">
        <v>45219</v>
      </c>
      <c r="C2284" s="13" t="str">
        <f>TEXT(bbdd_Social_Media_Trends[[#This Row],[Post_Date]],"aaaa-mm")</f>
        <v>2023-10</v>
      </c>
      <c r="D2284" s="1" t="s">
        <v>27</v>
      </c>
      <c r="E2284" s="1" t="s">
        <v>59</v>
      </c>
      <c r="F2284" s="1" t="s">
        <v>36</v>
      </c>
      <c r="G2284" s="1" t="s">
        <v>25</v>
      </c>
      <c r="H2284">
        <v>2589762</v>
      </c>
      <c r="I2284">
        <v>395367</v>
      </c>
      <c r="J2284">
        <v>91956</v>
      </c>
      <c r="K2284">
        <v>27337</v>
      </c>
      <c r="L2284">
        <f>bbdd_Social_Media_Trends[[#This Row],[Likes]]+bbdd_Social_Media_Trends[[#This Row],[Shares]]+bbdd_Social_Media_Trends[[#This Row],[Comments]]</f>
        <v>514660</v>
      </c>
      <c r="M2284">
        <f>bbdd_Social_Media_Trends[[#This Row],[Interactions]]/bbdd_Social_Media_Trends[[#This Row],[Views]]</f>
        <v>0.19872868626537882</v>
      </c>
      <c r="N2284" s="1" t="s">
        <v>16</v>
      </c>
      <c r="O2284" s="4">
        <f t="shared" si="35"/>
        <v>0</v>
      </c>
    </row>
    <row r="2285" spans="1:15" hidden="1">
      <c r="A2285" s="1" t="s">
        <v>2325</v>
      </c>
      <c r="B2285" s="2">
        <v>44836</v>
      </c>
      <c r="C2285" s="13" t="str">
        <f>TEXT(bbdd_Social_Media_Trends[[#This Row],[Post_Date]],"aaaa-mm")</f>
        <v>2022-10</v>
      </c>
      <c r="D2285" s="1" t="s">
        <v>12</v>
      </c>
      <c r="E2285" s="1" t="s">
        <v>13</v>
      </c>
      <c r="F2285" s="1" t="s">
        <v>36</v>
      </c>
      <c r="G2285" s="1" t="s">
        <v>37</v>
      </c>
      <c r="H2285">
        <v>2706964</v>
      </c>
      <c r="I2285">
        <v>164322</v>
      </c>
      <c r="J2285">
        <v>27291</v>
      </c>
      <c r="K2285">
        <v>40079</v>
      </c>
      <c r="L2285">
        <f>bbdd_Social_Media_Trends[[#This Row],[Likes]]+bbdd_Social_Media_Trends[[#This Row],[Shares]]+bbdd_Social_Media_Trends[[#This Row],[Comments]]</f>
        <v>231692</v>
      </c>
      <c r="M2285">
        <f>bbdd_Social_Media_Trends[[#This Row],[Interactions]]/bbdd_Social_Media_Trends[[#This Row],[Views]]</f>
        <v>8.5591090239840642E-2</v>
      </c>
      <c r="N2285" s="1" t="s">
        <v>16</v>
      </c>
      <c r="O2285" s="4">
        <f t="shared" si="35"/>
        <v>0</v>
      </c>
    </row>
    <row r="2286" spans="1:15">
      <c r="A2286" s="1" t="s">
        <v>2326</v>
      </c>
      <c r="B2286" s="2">
        <v>44764</v>
      </c>
      <c r="C2286" s="13" t="str">
        <f>TEXT(bbdd_Social_Media_Trends[[#This Row],[Post_Date]],"aaaa-mm")</f>
        <v>2022-07</v>
      </c>
      <c r="D2286" s="1" t="s">
        <v>27</v>
      </c>
      <c r="E2286" s="1" t="s">
        <v>19</v>
      </c>
      <c r="F2286" s="1" t="s">
        <v>41</v>
      </c>
      <c r="G2286" s="1" t="s">
        <v>21</v>
      </c>
      <c r="H2286">
        <v>2181994</v>
      </c>
      <c r="I2286">
        <v>78102</v>
      </c>
      <c r="J2286">
        <v>72816</v>
      </c>
      <c r="K2286">
        <v>15652</v>
      </c>
      <c r="L2286">
        <f>bbdd_Social_Media_Trends[[#This Row],[Likes]]+bbdd_Social_Media_Trends[[#This Row],[Shares]]+bbdd_Social_Media_Trends[[#This Row],[Comments]]</f>
        <v>166570</v>
      </c>
      <c r="M2286">
        <f>bbdd_Social_Media_Trends[[#This Row],[Interactions]]/bbdd_Social_Media_Trends[[#This Row],[Views]]</f>
        <v>7.6338431728043249E-2</v>
      </c>
      <c r="N2286" s="1" t="s">
        <v>16</v>
      </c>
      <c r="O2286" s="4">
        <f t="shared" si="35"/>
        <v>0</v>
      </c>
    </row>
    <row r="2287" spans="1:15" hidden="1">
      <c r="A2287" s="1" t="s">
        <v>2327</v>
      </c>
      <c r="B2287" s="2">
        <v>44700</v>
      </c>
      <c r="C2287" s="13" t="str">
        <f>TEXT(bbdd_Social_Media_Trends[[#This Row],[Post_Date]],"aaaa-mm")</f>
        <v>2022-05</v>
      </c>
      <c r="D2287" s="1" t="s">
        <v>12</v>
      </c>
      <c r="E2287" s="1" t="s">
        <v>59</v>
      </c>
      <c r="F2287" s="1" t="s">
        <v>20</v>
      </c>
      <c r="G2287" s="1" t="s">
        <v>15</v>
      </c>
      <c r="H2287">
        <v>4812866</v>
      </c>
      <c r="I2287">
        <v>463457</v>
      </c>
      <c r="J2287">
        <v>70334</v>
      </c>
      <c r="K2287">
        <v>41360</v>
      </c>
      <c r="L2287">
        <f>bbdd_Social_Media_Trends[[#This Row],[Likes]]+bbdd_Social_Media_Trends[[#This Row],[Shares]]+bbdd_Social_Media_Trends[[#This Row],[Comments]]</f>
        <v>575151</v>
      </c>
      <c r="M2287">
        <f>bbdd_Social_Media_Trends[[#This Row],[Interactions]]/bbdd_Social_Media_Trends[[#This Row],[Views]]</f>
        <v>0.11950280768257417</v>
      </c>
      <c r="N2287" s="1" t="s">
        <v>22</v>
      </c>
      <c r="O2287" s="4">
        <f t="shared" si="35"/>
        <v>0</v>
      </c>
    </row>
    <row r="2288" spans="1:15" hidden="1">
      <c r="A2288" s="1" t="s">
        <v>2328</v>
      </c>
      <c r="B2288" s="2">
        <v>44657</v>
      </c>
      <c r="C2288" s="13" t="str">
        <f>TEXT(bbdd_Social_Media_Trends[[#This Row],[Post_Date]],"aaaa-mm")</f>
        <v>2022-04</v>
      </c>
      <c r="D2288" s="1" t="s">
        <v>24</v>
      </c>
      <c r="E2288" s="1" t="s">
        <v>19</v>
      </c>
      <c r="F2288" s="1" t="s">
        <v>41</v>
      </c>
      <c r="G2288" s="1" t="s">
        <v>60</v>
      </c>
      <c r="H2288">
        <v>2737221</v>
      </c>
      <c r="I2288">
        <v>143378</v>
      </c>
      <c r="J2288">
        <v>97838</v>
      </c>
      <c r="K2288">
        <v>36632</v>
      </c>
      <c r="L2288">
        <f>bbdd_Social_Media_Trends[[#This Row],[Likes]]+bbdd_Social_Media_Trends[[#This Row],[Shares]]+bbdd_Social_Media_Trends[[#This Row],[Comments]]</f>
        <v>277848</v>
      </c>
      <c r="M2288">
        <f>bbdd_Social_Media_Trends[[#This Row],[Interactions]]/bbdd_Social_Media_Trends[[#This Row],[Views]]</f>
        <v>0.10150733170613553</v>
      </c>
      <c r="N2288" s="1" t="s">
        <v>16</v>
      </c>
      <c r="O2288" s="4">
        <f t="shared" si="35"/>
        <v>0</v>
      </c>
    </row>
    <row r="2289" spans="1:15" hidden="1">
      <c r="A2289" s="1" t="s">
        <v>2329</v>
      </c>
      <c r="B2289" s="2">
        <v>44701</v>
      </c>
      <c r="C2289" s="13" t="str">
        <f>TEXT(bbdd_Social_Media_Trends[[#This Row],[Post_Date]],"aaaa-mm")</f>
        <v>2022-05</v>
      </c>
      <c r="D2289" s="1" t="s">
        <v>18</v>
      </c>
      <c r="E2289" s="1" t="s">
        <v>52</v>
      </c>
      <c r="F2289" s="1" t="s">
        <v>14</v>
      </c>
      <c r="G2289" s="1" t="s">
        <v>28</v>
      </c>
      <c r="H2289">
        <v>2986160</v>
      </c>
      <c r="I2289">
        <v>146980</v>
      </c>
      <c r="J2289">
        <v>99759</v>
      </c>
      <c r="K2289">
        <v>23072</v>
      </c>
      <c r="L2289">
        <f>bbdd_Social_Media_Trends[[#This Row],[Likes]]+bbdd_Social_Media_Trends[[#This Row],[Shares]]+bbdd_Social_Media_Trends[[#This Row],[Comments]]</f>
        <v>269811</v>
      </c>
      <c r="M2289">
        <f>bbdd_Social_Media_Trends[[#This Row],[Interactions]]/bbdd_Social_Media_Trends[[#This Row],[Views]]</f>
        <v>9.0353832346558791E-2</v>
      </c>
      <c r="N2289" s="1" t="s">
        <v>22</v>
      </c>
      <c r="O2289" s="4">
        <f t="shared" si="35"/>
        <v>0</v>
      </c>
    </row>
    <row r="2290" spans="1:15" hidden="1">
      <c r="A2290" s="1" t="s">
        <v>2330</v>
      </c>
      <c r="B2290" s="2">
        <v>45044</v>
      </c>
      <c r="C2290" s="13" t="str">
        <f>TEXT(bbdd_Social_Media_Trends[[#This Row],[Post_Date]],"aaaa-mm")</f>
        <v>2023-04</v>
      </c>
      <c r="D2290" s="1" t="s">
        <v>12</v>
      </c>
      <c r="E2290" s="1" t="s">
        <v>19</v>
      </c>
      <c r="F2290" s="1" t="s">
        <v>41</v>
      </c>
      <c r="G2290" s="1" t="s">
        <v>15</v>
      </c>
      <c r="H2290">
        <v>3112218</v>
      </c>
      <c r="I2290">
        <v>43412</v>
      </c>
      <c r="J2290">
        <v>99638</v>
      </c>
      <c r="K2290">
        <v>9495</v>
      </c>
      <c r="L2290">
        <f>bbdd_Social_Media_Trends[[#This Row],[Likes]]+bbdd_Social_Media_Trends[[#This Row],[Shares]]+bbdd_Social_Media_Trends[[#This Row],[Comments]]</f>
        <v>152545</v>
      </c>
      <c r="M2290">
        <f>bbdd_Social_Media_Trends[[#This Row],[Interactions]]/bbdd_Social_Media_Trends[[#This Row],[Views]]</f>
        <v>4.9014882633543026E-2</v>
      </c>
      <c r="N2290" s="1" t="s">
        <v>22</v>
      </c>
      <c r="O2290" s="4">
        <f t="shared" si="35"/>
        <v>0</v>
      </c>
    </row>
    <row r="2291" spans="1:15">
      <c r="A2291" s="1" t="s">
        <v>2331</v>
      </c>
      <c r="B2291" s="2">
        <v>45186</v>
      </c>
      <c r="C2291" s="13" t="str">
        <f>TEXT(bbdd_Social_Media_Trends[[#This Row],[Post_Date]],"aaaa-mm")</f>
        <v>2023-09</v>
      </c>
      <c r="D2291" s="1" t="s">
        <v>27</v>
      </c>
      <c r="E2291" s="1" t="s">
        <v>49</v>
      </c>
      <c r="F2291" s="1" t="s">
        <v>14</v>
      </c>
      <c r="G2291" s="1" t="s">
        <v>50</v>
      </c>
      <c r="H2291">
        <v>1178987</v>
      </c>
      <c r="I2291">
        <v>190093</v>
      </c>
      <c r="J2291">
        <v>72698</v>
      </c>
      <c r="K2291">
        <v>10056</v>
      </c>
      <c r="L2291">
        <f>bbdd_Social_Media_Trends[[#This Row],[Likes]]+bbdd_Social_Media_Trends[[#This Row],[Shares]]+bbdd_Social_Media_Trends[[#This Row],[Comments]]</f>
        <v>272847</v>
      </c>
      <c r="M2291">
        <f>bbdd_Social_Media_Trends[[#This Row],[Interactions]]/bbdd_Social_Media_Trends[[#This Row],[Views]]</f>
        <v>0.23142494361685073</v>
      </c>
      <c r="N2291" s="1" t="s">
        <v>29</v>
      </c>
      <c r="O2291" s="4">
        <f t="shared" si="35"/>
        <v>0</v>
      </c>
    </row>
    <row r="2292" spans="1:15" hidden="1">
      <c r="A2292" s="1" t="s">
        <v>2332</v>
      </c>
      <c r="B2292" s="2">
        <v>44718</v>
      </c>
      <c r="C2292" s="13" t="str">
        <f>TEXT(bbdd_Social_Media_Trends[[#This Row],[Post_Date]],"aaaa-mm")</f>
        <v>2022-06</v>
      </c>
      <c r="D2292" s="1" t="s">
        <v>24</v>
      </c>
      <c r="E2292" s="1" t="s">
        <v>46</v>
      </c>
      <c r="F2292" s="1" t="s">
        <v>20</v>
      </c>
      <c r="G2292" s="1" t="s">
        <v>25</v>
      </c>
      <c r="H2292">
        <v>1850122</v>
      </c>
      <c r="I2292">
        <v>59352</v>
      </c>
      <c r="J2292">
        <v>19843</v>
      </c>
      <c r="K2292">
        <v>7319</v>
      </c>
      <c r="L2292">
        <f>bbdd_Social_Media_Trends[[#This Row],[Likes]]+bbdd_Social_Media_Trends[[#This Row],[Shares]]+bbdd_Social_Media_Trends[[#This Row],[Comments]]</f>
        <v>86514</v>
      </c>
      <c r="M2292">
        <f>bbdd_Social_Media_Trends[[#This Row],[Interactions]]/bbdd_Social_Media_Trends[[#This Row],[Views]]</f>
        <v>4.6761240610078685E-2</v>
      </c>
      <c r="N2292" s="1" t="s">
        <v>16</v>
      </c>
      <c r="O2292" s="4">
        <f t="shared" si="35"/>
        <v>0</v>
      </c>
    </row>
    <row r="2293" spans="1:15" hidden="1">
      <c r="A2293" s="1" t="s">
        <v>2333</v>
      </c>
      <c r="B2293" s="2">
        <v>44627</v>
      </c>
      <c r="C2293" s="13" t="str">
        <f>TEXT(bbdd_Social_Media_Trends[[#This Row],[Post_Date]],"aaaa-mm")</f>
        <v>2022-03</v>
      </c>
      <c r="D2293" s="1" t="s">
        <v>12</v>
      </c>
      <c r="E2293" s="1" t="s">
        <v>19</v>
      </c>
      <c r="F2293" s="1" t="s">
        <v>47</v>
      </c>
      <c r="G2293" s="1" t="s">
        <v>37</v>
      </c>
      <c r="H2293">
        <v>1135439</v>
      </c>
      <c r="I2293">
        <v>146702</v>
      </c>
      <c r="J2293">
        <v>92258</v>
      </c>
      <c r="K2293">
        <v>22335</v>
      </c>
      <c r="L2293">
        <f>bbdd_Social_Media_Trends[[#This Row],[Likes]]+bbdd_Social_Media_Trends[[#This Row],[Shares]]+bbdd_Social_Media_Trends[[#This Row],[Comments]]</f>
        <v>261295</v>
      </c>
      <c r="M2293">
        <f>bbdd_Social_Media_Trends[[#This Row],[Interactions]]/bbdd_Social_Media_Trends[[#This Row],[Views]]</f>
        <v>0.23012684961499472</v>
      </c>
      <c r="N2293" s="1" t="s">
        <v>22</v>
      </c>
      <c r="O2293" s="4">
        <f t="shared" si="35"/>
        <v>0</v>
      </c>
    </row>
    <row r="2294" spans="1:15" hidden="1">
      <c r="A2294" s="1" t="s">
        <v>2334</v>
      </c>
      <c r="B2294" s="2">
        <v>45190</v>
      </c>
      <c r="C2294" s="13" t="str">
        <f>TEXT(bbdd_Social_Media_Trends[[#This Row],[Post_Date]],"aaaa-mm")</f>
        <v>2023-09</v>
      </c>
      <c r="D2294" s="1" t="s">
        <v>12</v>
      </c>
      <c r="E2294" s="1" t="s">
        <v>46</v>
      </c>
      <c r="F2294" s="1" t="s">
        <v>32</v>
      </c>
      <c r="G2294" s="1" t="s">
        <v>37</v>
      </c>
      <c r="H2294">
        <v>3273580</v>
      </c>
      <c r="I2294">
        <v>255450</v>
      </c>
      <c r="J2294">
        <v>69728</v>
      </c>
      <c r="K2294">
        <v>20381</v>
      </c>
      <c r="L2294">
        <f>bbdd_Social_Media_Trends[[#This Row],[Likes]]+bbdd_Social_Media_Trends[[#This Row],[Shares]]+bbdd_Social_Media_Trends[[#This Row],[Comments]]</f>
        <v>345559</v>
      </c>
      <c r="M2294">
        <f>bbdd_Social_Media_Trends[[#This Row],[Interactions]]/bbdd_Social_Media_Trends[[#This Row],[Views]]</f>
        <v>0.10555996798611918</v>
      </c>
      <c r="N2294" s="1" t="s">
        <v>16</v>
      </c>
      <c r="O2294" s="4">
        <f t="shared" si="35"/>
        <v>0</v>
      </c>
    </row>
    <row r="2295" spans="1:15" hidden="1">
      <c r="A2295" s="1" t="s">
        <v>2335</v>
      </c>
      <c r="B2295" s="2">
        <v>45018</v>
      </c>
      <c r="C2295" s="13" t="str">
        <f>TEXT(bbdd_Social_Media_Trends[[#This Row],[Post_Date]],"aaaa-mm")</f>
        <v>2023-04</v>
      </c>
      <c r="D2295" s="1" t="s">
        <v>24</v>
      </c>
      <c r="E2295" s="1" t="s">
        <v>52</v>
      </c>
      <c r="F2295" s="1" t="s">
        <v>41</v>
      </c>
      <c r="G2295" s="1" t="s">
        <v>37</v>
      </c>
      <c r="H2295">
        <v>4056000</v>
      </c>
      <c r="I2295">
        <v>198488</v>
      </c>
      <c r="J2295">
        <v>14421</v>
      </c>
      <c r="K2295">
        <v>35350</v>
      </c>
      <c r="L2295">
        <f>bbdd_Social_Media_Trends[[#This Row],[Likes]]+bbdd_Social_Media_Trends[[#This Row],[Shares]]+bbdd_Social_Media_Trends[[#This Row],[Comments]]</f>
        <v>248259</v>
      </c>
      <c r="M2295">
        <f>bbdd_Social_Media_Trends[[#This Row],[Interactions]]/bbdd_Social_Media_Trends[[#This Row],[Views]]</f>
        <v>6.1207840236686392E-2</v>
      </c>
      <c r="N2295" s="1" t="s">
        <v>16</v>
      </c>
      <c r="O2295" s="4">
        <f t="shared" si="35"/>
        <v>0</v>
      </c>
    </row>
    <row r="2296" spans="1:15" hidden="1">
      <c r="A2296" s="1" t="s">
        <v>2336</v>
      </c>
      <c r="B2296" s="2">
        <v>44579</v>
      </c>
      <c r="C2296" s="13" t="str">
        <f>TEXT(bbdd_Social_Media_Trends[[#This Row],[Post_Date]],"aaaa-mm")</f>
        <v>2022-01</v>
      </c>
      <c r="D2296" s="1" t="s">
        <v>24</v>
      </c>
      <c r="E2296" s="1" t="s">
        <v>31</v>
      </c>
      <c r="F2296" s="1" t="s">
        <v>36</v>
      </c>
      <c r="G2296" s="1" t="s">
        <v>15</v>
      </c>
      <c r="H2296">
        <v>3783154</v>
      </c>
      <c r="I2296">
        <v>75634</v>
      </c>
      <c r="J2296">
        <v>72448</v>
      </c>
      <c r="K2296">
        <v>27341</v>
      </c>
      <c r="L2296">
        <f>bbdd_Social_Media_Trends[[#This Row],[Likes]]+bbdd_Social_Media_Trends[[#This Row],[Shares]]+bbdd_Social_Media_Trends[[#This Row],[Comments]]</f>
        <v>175423</v>
      </c>
      <c r="M2296">
        <f>bbdd_Social_Media_Trends[[#This Row],[Interactions]]/bbdd_Social_Media_Trends[[#This Row],[Views]]</f>
        <v>4.6369510730993241E-2</v>
      </c>
      <c r="N2296" s="1" t="s">
        <v>16</v>
      </c>
      <c r="O2296" s="4">
        <f t="shared" si="35"/>
        <v>0</v>
      </c>
    </row>
    <row r="2297" spans="1:15">
      <c r="A2297" s="1" t="s">
        <v>2337</v>
      </c>
      <c r="B2297" s="2">
        <v>44740</v>
      </c>
      <c r="C2297" s="13" t="str">
        <f>TEXT(bbdd_Social_Media_Trends[[#This Row],[Post_Date]],"aaaa-mm")</f>
        <v>2022-06</v>
      </c>
      <c r="D2297" s="1" t="s">
        <v>27</v>
      </c>
      <c r="E2297" s="1" t="s">
        <v>19</v>
      </c>
      <c r="F2297" s="1" t="s">
        <v>36</v>
      </c>
      <c r="G2297" s="1" t="s">
        <v>60</v>
      </c>
      <c r="H2297">
        <v>2798895</v>
      </c>
      <c r="I2297">
        <v>117333</v>
      </c>
      <c r="J2297">
        <v>64208</v>
      </c>
      <c r="K2297">
        <v>22561</v>
      </c>
      <c r="L2297">
        <f>bbdd_Social_Media_Trends[[#This Row],[Likes]]+bbdd_Social_Media_Trends[[#This Row],[Shares]]+bbdd_Social_Media_Trends[[#This Row],[Comments]]</f>
        <v>204102</v>
      </c>
      <c r="M2297">
        <f>bbdd_Social_Media_Trends[[#This Row],[Interactions]]/bbdd_Social_Media_Trends[[#This Row],[Views]]</f>
        <v>7.2922349713011744E-2</v>
      </c>
      <c r="N2297" s="1" t="s">
        <v>22</v>
      </c>
      <c r="O2297" s="4">
        <f t="shared" si="35"/>
        <v>0</v>
      </c>
    </row>
    <row r="2298" spans="1:15" hidden="1">
      <c r="A2298" s="1" t="s">
        <v>2338</v>
      </c>
      <c r="B2298" s="2">
        <v>45234</v>
      </c>
      <c r="C2298" s="13" t="str">
        <f>TEXT(bbdd_Social_Media_Trends[[#This Row],[Post_Date]],"aaaa-mm")</f>
        <v>2023-11</v>
      </c>
      <c r="D2298" s="1" t="s">
        <v>12</v>
      </c>
      <c r="E2298" s="1" t="s">
        <v>31</v>
      </c>
      <c r="F2298" s="1" t="s">
        <v>32</v>
      </c>
      <c r="G2298" s="1" t="s">
        <v>44</v>
      </c>
      <c r="H2298">
        <v>516351</v>
      </c>
      <c r="I2298">
        <v>64998</v>
      </c>
      <c r="J2298">
        <v>8340</v>
      </c>
      <c r="K2298">
        <v>6090</v>
      </c>
      <c r="L2298">
        <f>bbdd_Social_Media_Trends[[#This Row],[Likes]]+bbdd_Social_Media_Trends[[#This Row],[Shares]]+bbdd_Social_Media_Trends[[#This Row],[Comments]]</f>
        <v>79428</v>
      </c>
      <c r="M2298">
        <f>bbdd_Social_Media_Trends[[#This Row],[Interactions]]/bbdd_Social_Media_Trends[[#This Row],[Views]]</f>
        <v>0.15382559537988694</v>
      </c>
      <c r="N2298" s="1" t="s">
        <v>16</v>
      </c>
      <c r="O2298" s="4">
        <f t="shared" si="35"/>
        <v>0</v>
      </c>
    </row>
    <row r="2299" spans="1:15" hidden="1">
      <c r="A2299" s="1" t="s">
        <v>2339</v>
      </c>
      <c r="B2299" s="2">
        <v>44986</v>
      </c>
      <c r="C2299" s="13" t="str">
        <f>TEXT(bbdd_Social_Media_Trends[[#This Row],[Post_Date]],"aaaa-mm")</f>
        <v>2023-03</v>
      </c>
      <c r="D2299" s="1" t="s">
        <v>24</v>
      </c>
      <c r="E2299" s="1" t="s">
        <v>49</v>
      </c>
      <c r="F2299" s="1" t="s">
        <v>14</v>
      </c>
      <c r="G2299" s="1" t="s">
        <v>25</v>
      </c>
      <c r="H2299">
        <v>2758545</v>
      </c>
      <c r="I2299">
        <v>191075</v>
      </c>
      <c r="J2299">
        <v>62671</v>
      </c>
      <c r="K2299">
        <v>43510</v>
      </c>
      <c r="L2299">
        <f>bbdd_Social_Media_Trends[[#This Row],[Likes]]+bbdd_Social_Media_Trends[[#This Row],[Shares]]+bbdd_Social_Media_Trends[[#This Row],[Comments]]</f>
        <v>297256</v>
      </c>
      <c r="M2299">
        <f>bbdd_Social_Media_Trends[[#This Row],[Interactions]]/bbdd_Social_Media_Trends[[#This Row],[Views]]</f>
        <v>0.10775825661716594</v>
      </c>
      <c r="N2299" s="1" t="s">
        <v>16</v>
      </c>
      <c r="O2299" s="4">
        <f t="shared" si="35"/>
        <v>0</v>
      </c>
    </row>
    <row r="2300" spans="1:15" hidden="1">
      <c r="A2300" s="1" t="s">
        <v>2340</v>
      </c>
      <c r="B2300" s="2">
        <v>45283</v>
      </c>
      <c r="C2300" s="13" t="str">
        <f>TEXT(bbdd_Social_Media_Trends[[#This Row],[Post_Date]],"aaaa-mm")</f>
        <v>2023-12</v>
      </c>
      <c r="D2300" s="1" t="s">
        <v>18</v>
      </c>
      <c r="E2300" s="1" t="s">
        <v>35</v>
      </c>
      <c r="F2300" s="1" t="s">
        <v>32</v>
      </c>
      <c r="G2300" s="1" t="s">
        <v>28</v>
      </c>
      <c r="H2300">
        <v>3467552</v>
      </c>
      <c r="I2300">
        <v>147696</v>
      </c>
      <c r="J2300">
        <v>27597</v>
      </c>
      <c r="K2300">
        <v>48344</v>
      </c>
      <c r="L2300">
        <f>bbdd_Social_Media_Trends[[#This Row],[Likes]]+bbdd_Social_Media_Trends[[#This Row],[Shares]]+bbdd_Social_Media_Trends[[#This Row],[Comments]]</f>
        <v>223637</v>
      </c>
      <c r="M2300">
        <f>bbdd_Social_Media_Trends[[#This Row],[Interactions]]/bbdd_Social_Media_Trends[[#This Row],[Views]]</f>
        <v>6.4494202249886959E-2</v>
      </c>
      <c r="N2300" s="1" t="s">
        <v>22</v>
      </c>
      <c r="O2300" s="4">
        <f t="shared" si="35"/>
        <v>0</v>
      </c>
    </row>
    <row r="2301" spans="1:15" hidden="1">
      <c r="A2301" s="1" t="s">
        <v>2341</v>
      </c>
      <c r="B2301" s="2">
        <v>44629</v>
      </c>
      <c r="C2301" s="13" t="str">
        <f>TEXT(bbdd_Social_Media_Trends[[#This Row],[Post_Date]],"aaaa-mm")</f>
        <v>2022-03</v>
      </c>
      <c r="D2301" s="1" t="s">
        <v>18</v>
      </c>
      <c r="E2301" s="1" t="s">
        <v>35</v>
      </c>
      <c r="F2301" s="1" t="s">
        <v>41</v>
      </c>
      <c r="G2301" s="1" t="s">
        <v>21</v>
      </c>
      <c r="H2301">
        <v>1557711</v>
      </c>
      <c r="I2301">
        <v>232504</v>
      </c>
      <c r="J2301">
        <v>92705</v>
      </c>
      <c r="K2301">
        <v>26887</v>
      </c>
      <c r="L2301">
        <f>bbdd_Social_Media_Trends[[#This Row],[Likes]]+bbdd_Social_Media_Trends[[#This Row],[Shares]]+bbdd_Social_Media_Trends[[#This Row],[Comments]]</f>
        <v>352096</v>
      </c>
      <c r="M2301">
        <f>bbdd_Social_Media_Trends[[#This Row],[Interactions]]/bbdd_Social_Media_Trends[[#This Row],[Views]]</f>
        <v>0.22603422586089461</v>
      </c>
      <c r="N2301" s="1" t="s">
        <v>22</v>
      </c>
      <c r="O2301" s="4">
        <f t="shared" si="35"/>
        <v>0</v>
      </c>
    </row>
    <row r="2302" spans="1:15" hidden="1">
      <c r="A2302" s="1" t="s">
        <v>2342</v>
      </c>
      <c r="B2302" s="2">
        <v>44994</v>
      </c>
      <c r="C2302" s="13" t="str">
        <f>TEXT(bbdd_Social_Media_Trends[[#This Row],[Post_Date]],"aaaa-mm")</f>
        <v>2023-03</v>
      </c>
      <c r="D2302" s="1" t="s">
        <v>18</v>
      </c>
      <c r="E2302" s="1" t="s">
        <v>35</v>
      </c>
      <c r="F2302" s="1" t="s">
        <v>14</v>
      </c>
      <c r="G2302" s="1" t="s">
        <v>28</v>
      </c>
      <c r="H2302">
        <v>1703779</v>
      </c>
      <c r="I2302">
        <v>308045</v>
      </c>
      <c r="J2302">
        <v>85908</v>
      </c>
      <c r="K2302">
        <v>45368</v>
      </c>
      <c r="L2302">
        <f>bbdd_Social_Media_Trends[[#This Row],[Likes]]+bbdd_Social_Media_Trends[[#This Row],[Shares]]+bbdd_Social_Media_Trends[[#This Row],[Comments]]</f>
        <v>439321</v>
      </c>
      <c r="M2302">
        <f>bbdd_Social_Media_Trends[[#This Row],[Interactions]]/bbdd_Social_Media_Trends[[#This Row],[Views]]</f>
        <v>0.25785093019693284</v>
      </c>
      <c r="N2302" s="1" t="s">
        <v>16</v>
      </c>
      <c r="O2302" s="4">
        <f t="shared" si="35"/>
        <v>0</v>
      </c>
    </row>
    <row r="2303" spans="1:15" hidden="1">
      <c r="A2303" s="1" t="s">
        <v>2343</v>
      </c>
      <c r="B2303" s="2">
        <v>44752</v>
      </c>
      <c r="C2303" s="13" t="str">
        <f>TEXT(bbdd_Social_Media_Trends[[#This Row],[Post_Date]],"aaaa-mm")</f>
        <v>2022-07</v>
      </c>
      <c r="D2303" s="1" t="s">
        <v>18</v>
      </c>
      <c r="E2303" s="1" t="s">
        <v>13</v>
      </c>
      <c r="F2303" s="1" t="s">
        <v>36</v>
      </c>
      <c r="G2303" s="1" t="s">
        <v>21</v>
      </c>
      <c r="H2303">
        <v>2069092</v>
      </c>
      <c r="I2303">
        <v>440513</v>
      </c>
      <c r="J2303">
        <v>93023</v>
      </c>
      <c r="K2303">
        <v>27202</v>
      </c>
      <c r="L2303">
        <f>bbdd_Social_Media_Trends[[#This Row],[Likes]]+bbdd_Social_Media_Trends[[#This Row],[Shares]]+bbdd_Social_Media_Trends[[#This Row],[Comments]]</f>
        <v>560738</v>
      </c>
      <c r="M2303">
        <f>bbdd_Social_Media_Trends[[#This Row],[Interactions]]/bbdd_Social_Media_Trends[[#This Row],[Views]]</f>
        <v>0.27100679911768061</v>
      </c>
      <c r="N2303" s="1" t="s">
        <v>29</v>
      </c>
      <c r="O2303" s="4">
        <f t="shared" si="35"/>
        <v>0</v>
      </c>
    </row>
    <row r="2304" spans="1:15" hidden="1">
      <c r="A2304" s="1" t="s">
        <v>2344</v>
      </c>
      <c r="B2304" s="2">
        <v>45116</v>
      </c>
      <c r="C2304" s="13" t="str">
        <f>TEXT(bbdd_Social_Media_Trends[[#This Row],[Post_Date]],"aaaa-mm")</f>
        <v>2023-07</v>
      </c>
      <c r="D2304" s="1" t="s">
        <v>24</v>
      </c>
      <c r="E2304" s="1" t="s">
        <v>59</v>
      </c>
      <c r="F2304" s="1" t="s">
        <v>14</v>
      </c>
      <c r="G2304" s="1" t="s">
        <v>60</v>
      </c>
      <c r="H2304">
        <v>3718031</v>
      </c>
      <c r="I2304">
        <v>227580</v>
      </c>
      <c r="J2304">
        <v>713</v>
      </c>
      <c r="K2304">
        <v>33831</v>
      </c>
      <c r="L2304">
        <f>bbdd_Social_Media_Trends[[#This Row],[Likes]]+bbdd_Social_Media_Trends[[#This Row],[Shares]]+bbdd_Social_Media_Trends[[#This Row],[Comments]]</f>
        <v>262124</v>
      </c>
      <c r="M2304">
        <f>bbdd_Social_Media_Trends[[#This Row],[Interactions]]/bbdd_Social_Media_Trends[[#This Row],[Views]]</f>
        <v>7.0500756986695376E-2</v>
      </c>
      <c r="N2304" s="1" t="s">
        <v>22</v>
      </c>
      <c r="O2304" s="4">
        <f t="shared" si="35"/>
        <v>0</v>
      </c>
    </row>
    <row r="2305" spans="1:15">
      <c r="A2305" s="1" t="s">
        <v>2345</v>
      </c>
      <c r="B2305" s="2">
        <v>45147</v>
      </c>
      <c r="C2305" s="13" t="str">
        <f>TEXT(bbdd_Social_Media_Trends[[#This Row],[Post_Date]],"aaaa-mm")</f>
        <v>2023-08</v>
      </c>
      <c r="D2305" s="1" t="s">
        <v>27</v>
      </c>
      <c r="E2305" s="1" t="s">
        <v>35</v>
      </c>
      <c r="F2305" s="1" t="s">
        <v>41</v>
      </c>
      <c r="G2305" s="1" t="s">
        <v>60</v>
      </c>
      <c r="H2305">
        <v>3431137</v>
      </c>
      <c r="I2305">
        <v>116381</v>
      </c>
      <c r="J2305">
        <v>42790</v>
      </c>
      <c r="K2305">
        <v>46147</v>
      </c>
      <c r="L2305">
        <f>bbdd_Social_Media_Trends[[#This Row],[Likes]]+bbdd_Social_Media_Trends[[#This Row],[Shares]]+bbdd_Social_Media_Trends[[#This Row],[Comments]]</f>
        <v>205318</v>
      </c>
      <c r="M2305">
        <f>bbdd_Social_Media_Trends[[#This Row],[Interactions]]/bbdd_Social_Media_Trends[[#This Row],[Views]]</f>
        <v>5.9839639163344394E-2</v>
      </c>
      <c r="N2305" s="1" t="s">
        <v>22</v>
      </c>
      <c r="O2305" s="4">
        <f t="shared" si="35"/>
        <v>0</v>
      </c>
    </row>
    <row r="2306" spans="1:15" hidden="1">
      <c r="A2306" s="1" t="s">
        <v>2346</v>
      </c>
      <c r="B2306" s="2">
        <v>45280</v>
      </c>
      <c r="C2306" s="13" t="str">
        <f>TEXT(bbdd_Social_Media_Trends[[#This Row],[Post_Date]],"aaaa-mm")</f>
        <v>2023-12</v>
      </c>
      <c r="D2306" s="1" t="s">
        <v>12</v>
      </c>
      <c r="E2306" s="1" t="s">
        <v>59</v>
      </c>
      <c r="F2306" s="1" t="s">
        <v>20</v>
      </c>
      <c r="G2306" s="1" t="s">
        <v>44</v>
      </c>
      <c r="H2306">
        <v>4214269</v>
      </c>
      <c r="I2306">
        <v>222752</v>
      </c>
      <c r="J2306">
        <v>57342</v>
      </c>
      <c r="K2306">
        <v>4097</v>
      </c>
      <c r="L2306">
        <f>bbdd_Social_Media_Trends[[#This Row],[Likes]]+bbdd_Social_Media_Trends[[#This Row],[Shares]]+bbdd_Social_Media_Trends[[#This Row],[Comments]]</f>
        <v>284191</v>
      </c>
      <c r="M2306">
        <f>bbdd_Social_Media_Trends[[#This Row],[Interactions]]/bbdd_Social_Media_Trends[[#This Row],[Views]]</f>
        <v>6.7435419998106427E-2</v>
      </c>
      <c r="N2306" s="1" t="s">
        <v>16</v>
      </c>
      <c r="O2306" s="4">
        <f t="shared" ref="O2306:O2369" si="36">IF(ISERROR(VLOOKUP(A2306,A2307:A7304,1,FALSE)),0, 1)</f>
        <v>0</v>
      </c>
    </row>
    <row r="2307" spans="1:15" hidden="1">
      <c r="A2307" s="1" t="s">
        <v>2347</v>
      </c>
      <c r="B2307" s="2">
        <v>44576</v>
      </c>
      <c r="C2307" s="13" t="str">
        <f>TEXT(bbdd_Social_Media_Trends[[#This Row],[Post_Date]],"aaaa-mm")</f>
        <v>2022-01</v>
      </c>
      <c r="D2307" s="1" t="s">
        <v>24</v>
      </c>
      <c r="E2307" s="1" t="s">
        <v>19</v>
      </c>
      <c r="F2307" s="1" t="s">
        <v>20</v>
      </c>
      <c r="G2307" s="1" t="s">
        <v>15</v>
      </c>
      <c r="H2307">
        <v>4746993</v>
      </c>
      <c r="I2307">
        <v>487011</v>
      </c>
      <c r="J2307">
        <v>88442</v>
      </c>
      <c r="K2307">
        <v>9469</v>
      </c>
      <c r="L2307">
        <f>bbdd_Social_Media_Trends[[#This Row],[Likes]]+bbdd_Social_Media_Trends[[#This Row],[Shares]]+bbdd_Social_Media_Trends[[#This Row],[Comments]]</f>
        <v>584922</v>
      </c>
      <c r="M2307">
        <f>bbdd_Social_Media_Trends[[#This Row],[Interactions]]/bbdd_Social_Media_Trends[[#This Row],[Views]]</f>
        <v>0.12321947809908293</v>
      </c>
      <c r="N2307" s="1" t="s">
        <v>29</v>
      </c>
      <c r="O2307" s="4">
        <f t="shared" si="36"/>
        <v>0</v>
      </c>
    </row>
    <row r="2308" spans="1:15">
      <c r="A2308" s="1" t="s">
        <v>2348</v>
      </c>
      <c r="B2308" s="2">
        <v>45285</v>
      </c>
      <c r="C2308" s="13" t="str">
        <f>TEXT(bbdd_Social_Media_Trends[[#This Row],[Post_Date]],"aaaa-mm")</f>
        <v>2023-12</v>
      </c>
      <c r="D2308" s="1" t="s">
        <v>27</v>
      </c>
      <c r="E2308" s="1" t="s">
        <v>46</v>
      </c>
      <c r="F2308" s="1" t="s">
        <v>20</v>
      </c>
      <c r="G2308" s="1" t="s">
        <v>28</v>
      </c>
      <c r="H2308">
        <v>3594748</v>
      </c>
      <c r="I2308">
        <v>64875</v>
      </c>
      <c r="J2308">
        <v>4109</v>
      </c>
      <c r="K2308">
        <v>27363</v>
      </c>
      <c r="L2308">
        <f>bbdd_Social_Media_Trends[[#This Row],[Likes]]+bbdd_Social_Media_Trends[[#This Row],[Shares]]+bbdd_Social_Media_Trends[[#This Row],[Comments]]</f>
        <v>96347</v>
      </c>
      <c r="M2308">
        <f>bbdd_Social_Media_Trends[[#This Row],[Interactions]]/bbdd_Social_Media_Trends[[#This Row],[Views]]</f>
        <v>2.6802156924490953E-2</v>
      </c>
      <c r="N2308" s="1" t="s">
        <v>16</v>
      </c>
      <c r="O2308" s="4">
        <f t="shared" si="36"/>
        <v>0</v>
      </c>
    </row>
    <row r="2309" spans="1:15" hidden="1">
      <c r="A2309" s="1" t="s">
        <v>2349</v>
      </c>
      <c r="B2309" s="2">
        <v>45179</v>
      </c>
      <c r="C2309" s="13" t="str">
        <f>TEXT(bbdd_Social_Media_Trends[[#This Row],[Post_Date]],"aaaa-mm")</f>
        <v>2023-09</v>
      </c>
      <c r="D2309" s="1" t="s">
        <v>12</v>
      </c>
      <c r="E2309" s="1" t="s">
        <v>19</v>
      </c>
      <c r="F2309" s="1" t="s">
        <v>41</v>
      </c>
      <c r="G2309" s="1" t="s">
        <v>37</v>
      </c>
      <c r="H2309">
        <v>1006386</v>
      </c>
      <c r="I2309">
        <v>96310</v>
      </c>
      <c r="J2309">
        <v>36336</v>
      </c>
      <c r="K2309">
        <v>12500</v>
      </c>
      <c r="L2309">
        <f>bbdd_Social_Media_Trends[[#This Row],[Likes]]+bbdd_Social_Media_Trends[[#This Row],[Shares]]+bbdd_Social_Media_Trends[[#This Row],[Comments]]</f>
        <v>145146</v>
      </c>
      <c r="M2309">
        <f>bbdd_Social_Media_Trends[[#This Row],[Interactions]]/bbdd_Social_Media_Trends[[#This Row],[Views]]</f>
        <v>0.14422497928230321</v>
      </c>
      <c r="N2309" s="1" t="s">
        <v>22</v>
      </c>
      <c r="O2309" s="4">
        <f t="shared" si="36"/>
        <v>0</v>
      </c>
    </row>
    <row r="2310" spans="1:15">
      <c r="A2310" s="1" t="s">
        <v>2350</v>
      </c>
      <c r="B2310" s="2">
        <v>44869</v>
      </c>
      <c r="C2310" s="13" t="str">
        <f>TEXT(bbdd_Social_Media_Trends[[#This Row],[Post_Date]],"aaaa-mm")</f>
        <v>2022-11</v>
      </c>
      <c r="D2310" s="1" t="s">
        <v>27</v>
      </c>
      <c r="E2310" s="1" t="s">
        <v>19</v>
      </c>
      <c r="F2310" s="1" t="s">
        <v>14</v>
      </c>
      <c r="G2310" s="1" t="s">
        <v>50</v>
      </c>
      <c r="H2310">
        <v>2899934</v>
      </c>
      <c r="I2310">
        <v>201125</v>
      </c>
      <c r="J2310">
        <v>90937</v>
      </c>
      <c r="K2310">
        <v>32201</v>
      </c>
      <c r="L2310">
        <f>bbdd_Social_Media_Trends[[#This Row],[Likes]]+bbdd_Social_Media_Trends[[#This Row],[Shares]]+bbdd_Social_Media_Trends[[#This Row],[Comments]]</f>
        <v>324263</v>
      </c>
      <c r="M2310">
        <f>bbdd_Social_Media_Trends[[#This Row],[Interactions]]/bbdd_Social_Media_Trends[[#This Row],[Views]]</f>
        <v>0.11181737239537176</v>
      </c>
      <c r="N2310" s="1" t="s">
        <v>16</v>
      </c>
      <c r="O2310" s="4">
        <f t="shared" si="36"/>
        <v>0</v>
      </c>
    </row>
    <row r="2311" spans="1:15">
      <c r="A2311" s="1" t="s">
        <v>2351</v>
      </c>
      <c r="B2311" s="2">
        <v>44671</v>
      </c>
      <c r="C2311" s="13" t="str">
        <f>TEXT(bbdd_Social_Media_Trends[[#This Row],[Post_Date]],"aaaa-mm")</f>
        <v>2022-04</v>
      </c>
      <c r="D2311" s="1" t="s">
        <v>27</v>
      </c>
      <c r="E2311" s="1" t="s">
        <v>57</v>
      </c>
      <c r="F2311" s="1" t="s">
        <v>41</v>
      </c>
      <c r="G2311" s="1" t="s">
        <v>50</v>
      </c>
      <c r="H2311">
        <v>332524</v>
      </c>
      <c r="I2311">
        <v>334771</v>
      </c>
      <c r="J2311">
        <v>62559</v>
      </c>
      <c r="K2311">
        <v>49605</v>
      </c>
      <c r="L2311">
        <f>bbdd_Social_Media_Trends[[#This Row],[Likes]]+bbdd_Social_Media_Trends[[#This Row],[Shares]]+bbdd_Social_Media_Trends[[#This Row],[Comments]]</f>
        <v>446935</v>
      </c>
      <c r="M2311">
        <f>bbdd_Social_Media_Trends[[#This Row],[Interactions]]/bbdd_Social_Media_Trends[[#This Row],[Views]]</f>
        <v>1.3440683980705153</v>
      </c>
      <c r="N2311" s="1" t="s">
        <v>16</v>
      </c>
      <c r="O2311" s="4">
        <f t="shared" si="36"/>
        <v>0</v>
      </c>
    </row>
    <row r="2312" spans="1:15" hidden="1">
      <c r="A2312" s="1" t="s">
        <v>2352</v>
      </c>
      <c r="B2312" s="2">
        <v>45264</v>
      </c>
      <c r="C2312" s="13" t="str">
        <f>TEXT(bbdd_Social_Media_Trends[[#This Row],[Post_Date]],"aaaa-mm")</f>
        <v>2023-12</v>
      </c>
      <c r="D2312" s="1" t="s">
        <v>18</v>
      </c>
      <c r="E2312" s="1" t="s">
        <v>39</v>
      </c>
      <c r="F2312" s="1" t="s">
        <v>20</v>
      </c>
      <c r="G2312" s="1" t="s">
        <v>50</v>
      </c>
      <c r="H2312">
        <v>1085496</v>
      </c>
      <c r="I2312">
        <v>253431</v>
      </c>
      <c r="J2312">
        <v>33825</v>
      </c>
      <c r="K2312">
        <v>31215</v>
      </c>
      <c r="L2312">
        <f>bbdd_Social_Media_Trends[[#This Row],[Likes]]+bbdd_Social_Media_Trends[[#This Row],[Shares]]+bbdd_Social_Media_Trends[[#This Row],[Comments]]</f>
        <v>318471</v>
      </c>
      <c r="M2312">
        <f>bbdd_Social_Media_Trends[[#This Row],[Interactions]]/bbdd_Social_Media_Trends[[#This Row],[Views]]</f>
        <v>0.29338753896836101</v>
      </c>
      <c r="N2312" s="1" t="s">
        <v>29</v>
      </c>
      <c r="O2312" s="4">
        <f t="shared" si="36"/>
        <v>0</v>
      </c>
    </row>
    <row r="2313" spans="1:15" hidden="1">
      <c r="A2313" s="1" t="s">
        <v>2353</v>
      </c>
      <c r="B2313" s="2">
        <v>44869</v>
      </c>
      <c r="C2313" s="13" t="str">
        <f>TEXT(bbdd_Social_Media_Trends[[#This Row],[Post_Date]],"aaaa-mm")</f>
        <v>2022-11</v>
      </c>
      <c r="D2313" s="1" t="s">
        <v>24</v>
      </c>
      <c r="E2313" s="1" t="s">
        <v>46</v>
      </c>
      <c r="F2313" s="1" t="s">
        <v>36</v>
      </c>
      <c r="G2313" s="1" t="s">
        <v>50</v>
      </c>
      <c r="H2313">
        <v>4101021</v>
      </c>
      <c r="I2313">
        <v>136771</v>
      </c>
      <c r="J2313">
        <v>88796</v>
      </c>
      <c r="K2313">
        <v>4043</v>
      </c>
      <c r="L2313">
        <f>bbdd_Social_Media_Trends[[#This Row],[Likes]]+bbdd_Social_Media_Trends[[#This Row],[Shares]]+bbdd_Social_Media_Trends[[#This Row],[Comments]]</f>
        <v>229610</v>
      </c>
      <c r="M2313">
        <f>bbdd_Social_Media_Trends[[#This Row],[Interactions]]/bbdd_Social_Media_Trends[[#This Row],[Views]]</f>
        <v>5.5988496523182885E-2</v>
      </c>
      <c r="N2313" s="1" t="s">
        <v>22</v>
      </c>
      <c r="O2313" s="4">
        <f t="shared" si="36"/>
        <v>0</v>
      </c>
    </row>
    <row r="2314" spans="1:15" hidden="1">
      <c r="A2314" s="1" t="s">
        <v>2354</v>
      </c>
      <c r="B2314" s="2">
        <v>44988</v>
      </c>
      <c r="C2314" s="13" t="str">
        <f>TEXT(bbdd_Social_Media_Trends[[#This Row],[Post_Date]],"aaaa-mm")</f>
        <v>2023-03</v>
      </c>
      <c r="D2314" s="1" t="s">
        <v>24</v>
      </c>
      <c r="E2314" s="1" t="s">
        <v>57</v>
      </c>
      <c r="F2314" s="1" t="s">
        <v>47</v>
      </c>
      <c r="G2314" s="1" t="s">
        <v>44</v>
      </c>
      <c r="H2314">
        <v>2531742</v>
      </c>
      <c r="I2314">
        <v>387241</v>
      </c>
      <c r="J2314">
        <v>7902</v>
      </c>
      <c r="K2314">
        <v>4038</v>
      </c>
      <c r="L2314">
        <f>bbdd_Social_Media_Trends[[#This Row],[Likes]]+bbdd_Social_Media_Trends[[#This Row],[Shares]]+bbdd_Social_Media_Trends[[#This Row],[Comments]]</f>
        <v>399181</v>
      </c>
      <c r="M2314">
        <f>bbdd_Social_Media_Trends[[#This Row],[Interactions]]/bbdd_Social_Media_Trends[[#This Row],[Views]]</f>
        <v>0.15767048933106137</v>
      </c>
      <c r="N2314" s="1" t="s">
        <v>29</v>
      </c>
      <c r="O2314" s="4">
        <f t="shared" si="36"/>
        <v>0</v>
      </c>
    </row>
    <row r="2315" spans="1:15" hidden="1">
      <c r="A2315" s="1" t="s">
        <v>2355</v>
      </c>
      <c r="B2315" s="2">
        <v>44594</v>
      </c>
      <c r="C2315" s="13" t="str">
        <f>TEXT(bbdd_Social_Media_Trends[[#This Row],[Post_Date]],"aaaa-mm")</f>
        <v>2022-02</v>
      </c>
      <c r="D2315" s="1" t="s">
        <v>24</v>
      </c>
      <c r="E2315" s="1" t="s">
        <v>39</v>
      </c>
      <c r="F2315" s="1" t="s">
        <v>36</v>
      </c>
      <c r="G2315" s="1" t="s">
        <v>28</v>
      </c>
      <c r="H2315">
        <v>3561668</v>
      </c>
      <c r="I2315">
        <v>293915</v>
      </c>
      <c r="J2315">
        <v>74678</v>
      </c>
      <c r="K2315">
        <v>26781</v>
      </c>
      <c r="L2315">
        <f>bbdd_Social_Media_Trends[[#This Row],[Likes]]+bbdd_Social_Media_Trends[[#This Row],[Shares]]+bbdd_Social_Media_Trends[[#This Row],[Comments]]</f>
        <v>395374</v>
      </c>
      <c r="M2315">
        <f>bbdd_Social_Media_Trends[[#This Row],[Interactions]]/bbdd_Social_Media_Trends[[#This Row],[Views]]</f>
        <v>0.11100810069888603</v>
      </c>
      <c r="N2315" s="1" t="s">
        <v>22</v>
      </c>
      <c r="O2315" s="4">
        <f t="shared" si="36"/>
        <v>0</v>
      </c>
    </row>
    <row r="2316" spans="1:15">
      <c r="A2316" s="1" t="s">
        <v>2356</v>
      </c>
      <c r="B2316" s="2">
        <v>44689</v>
      </c>
      <c r="C2316" s="13" t="str">
        <f>TEXT(bbdd_Social_Media_Trends[[#This Row],[Post_Date]],"aaaa-mm")</f>
        <v>2022-05</v>
      </c>
      <c r="D2316" s="1" t="s">
        <v>27</v>
      </c>
      <c r="E2316" s="1" t="s">
        <v>39</v>
      </c>
      <c r="F2316" s="1" t="s">
        <v>47</v>
      </c>
      <c r="G2316" s="1" t="s">
        <v>60</v>
      </c>
      <c r="H2316">
        <v>2672532</v>
      </c>
      <c r="I2316">
        <v>448134</v>
      </c>
      <c r="J2316">
        <v>21213</v>
      </c>
      <c r="K2316">
        <v>18748</v>
      </c>
      <c r="L2316">
        <f>bbdd_Social_Media_Trends[[#This Row],[Likes]]+bbdd_Social_Media_Trends[[#This Row],[Shares]]+bbdd_Social_Media_Trends[[#This Row],[Comments]]</f>
        <v>488095</v>
      </c>
      <c r="M2316">
        <f>bbdd_Social_Media_Trends[[#This Row],[Interactions]]/bbdd_Social_Media_Trends[[#This Row],[Views]]</f>
        <v>0.1826339216892445</v>
      </c>
      <c r="N2316" s="1" t="s">
        <v>29</v>
      </c>
      <c r="O2316" s="4">
        <f t="shared" si="36"/>
        <v>0</v>
      </c>
    </row>
    <row r="2317" spans="1:15" hidden="1">
      <c r="A2317" s="1" t="s">
        <v>2357</v>
      </c>
      <c r="B2317" s="2">
        <v>44907</v>
      </c>
      <c r="C2317" s="13" t="str">
        <f>TEXT(bbdd_Social_Media_Trends[[#This Row],[Post_Date]],"aaaa-mm")</f>
        <v>2022-12</v>
      </c>
      <c r="D2317" s="1" t="s">
        <v>12</v>
      </c>
      <c r="E2317" s="1" t="s">
        <v>13</v>
      </c>
      <c r="F2317" s="1" t="s">
        <v>14</v>
      </c>
      <c r="G2317" s="1" t="s">
        <v>28</v>
      </c>
      <c r="H2317">
        <v>4720948</v>
      </c>
      <c r="I2317">
        <v>4313</v>
      </c>
      <c r="J2317">
        <v>9479</v>
      </c>
      <c r="K2317">
        <v>36144</v>
      </c>
      <c r="L2317">
        <f>bbdd_Social_Media_Trends[[#This Row],[Likes]]+bbdd_Social_Media_Trends[[#This Row],[Shares]]+bbdd_Social_Media_Trends[[#This Row],[Comments]]</f>
        <v>49936</v>
      </c>
      <c r="M2317">
        <f>bbdd_Social_Media_Trends[[#This Row],[Interactions]]/bbdd_Social_Media_Trends[[#This Row],[Views]]</f>
        <v>1.0577536545626006E-2</v>
      </c>
      <c r="N2317" s="1" t="s">
        <v>16</v>
      </c>
      <c r="O2317" s="4">
        <f t="shared" si="36"/>
        <v>0</v>
      </c>
    </row>
    <row r="2318" spans="1:15" hidden="1">
      <c r="A2318" s="1" t="s">
        <v>2358</v>
      </c>
      <c r="B2318" s="2">
        <v>44802</v>
      </c>
      <c r="C2318" s="13" t="str">
        <f>TEXT(bbdd_Social_Media_Trends[[#This Row],[Post_Date]],"aaaa-mm")</f>
        <v>2022-08</v>
      </c>
      <c r="D2318" s="1" t="s">
        <v>12</v>
      </c>
      <c r="E2318" s="1" t="s">
        <v>19</v>
      </c>
      <c r="F2318" s="1" t="s">
        <v>41</v>
      </c>
      <c r="G2318" s="1" t="s">
        <v>15</v>
      </c>
      <c r="H2318">
        <v>1067880</v>
      </c>
      <c r="I2318">
        <v>428558</v>
      </c>
      <c r="J2318">
        <v>44337</v>
      </c>
      <c r="K2318">
        <v>33150</v>
      </c>
      <c r="L2318">
        <f>bbdd_Social_Media_Trends[[#This Row],[Likes]]+bbdd_Social_Media_Trends[[#This Row],[Shares]]+bbdd_Social_Media_Trends[[#This Row],[Comments]]</f>
        <v>506045</v>
      </c>
      <c r="M2318">
        <f>bbdd_Social_Media_Trends[[#This Row],[Interactions]]/bbdd_Social_Media_Trends[[#This Row],[Views]]</f>
        <v>0.4738781511031202</v>
      </c>
      <c r="N2318" s="1" t="s">
        <v>16</v>
      </c>
      <c r="O2318" s="4">
        <f t="shared" si="36"/>
        <v>0</v>
      </c>
    </row>
    <row r="2319" spans="1:15">
      <c r="A2319" s="1" t="s">
        <v>2359</v>
      </c>
      <c r="B2319" s="2">
        <v>44833</v>
      </c>
      <c r="C2319" s="13" t="str">
        <f>TEXT(bbdd_Social_Media_Trends[[#This Row],[Post_Date]],"aaaa-mm")</f>
        <v>2022-09</v>
      </c>
      <c r="D2319" s="1" t="s">
        <v>27</v>
      </c>
      <c r="E2319" s="1" t="s">
        <v>35</v>
      </c>
      <c r="F2319" s="1" t="s">
        <v>47</v>
      </c>
      <c r="G2319" s="1" t="s">
        <v>60</v>
      </c>
      <c r="H2319">
        <v>1820646</v>
      </c>
      <c r="I2319">
        <v>426986</v>
      </c>
      <c r="J2319">
        <v>84306</v>
      </c>
      <c r="K2319">
        <v>37105</v>
      </c>
      <c r="L2319">
        <f>bbdd_Social_Media_Trends[[#This Row],[Likes]]+bbdd_Social_Media_Trends[[#This Row],[Shares]]+bbdd_Social_Media_Trends[[#This Row],[Comments]]</f>
        <v>548397</v>
      </c>
      <c r="M2319">
        <f>bbdd_Social_Media_Trends[[#This Row],[Interactions]]/bbdd_Social_Media_Trends[[#This Row],[Views]]</f>
        <v>0.30121011992446639</v>
      </c>
      <c r="N2319" s="1" t="s">
        <v>29</v>
      </c>
      <c r="O2319" s="4">
        <f t="shared" si="36"/>
        <v>0</v>
      </c>
    </row>
    <row r="2320" spans="1:15">
      <c r="A2320" s="1" t="s">
        <v>2360</v>
      </c>
      <c r="B2320" s="2">
        <v>44840</v>
      </c>
      <c r="C2320" s="13" t="str">
        <f>TEXT(bbdd_Social_Media_Trends[[#This Row],[Post_Date]],"aaaa-mm")</f>
        <v>2022-10</v>
      </c>
      <c r="D2320" s="1" t="s">
        <v>27</v>
      </c>
      <c r="E2320" s="1" t="s">
        <v>52</v>
      </c>
      <c r="F2320" s="1" t="s">
        <v>20</v>
      </c>
      <c r="G2320" s="1" t="s">
        <v>28</v>
      </c>
      <c r="H2320">
        <v>3068330</v>
      </c>
      <c r="I2320">
        <v>12455</v>
      </c>
      <c r="J2320">
        <v>15628</v>
      </c>
      <c r="K2320">
        <v>1032</v>
      </c>
      <c r="L2320">
        <f>bbdd_Social_Media_Trends[[#This Row],[Likes]]+bbdd_Social_Media_Trends[[#This Row],[Shares]]+bbdd_Social_Media_Trends[[#This Row],[Comments]]</f>
        <v>29115</v>
      </c>
      <c r="M2320">
        <f>bbdd_Social_Media_Trends[[#This Row],[Interactions]]/bbdd_Social_Media_Trends[[#This Row],[Views]]</f>
        <v>9.4888750558121196E-3</v>
      </c>
      <c r="N2320" s="1" t="s">
        <v>29</v>
      </c>
      <c r="O2320" s="4">
        <f t="shared" si="36"/>
        <v>0</v>
      </c>
    </row>
    <row r="2321" spans="1:15" hidden="1">
      <c r="A2321" s="1" t="s">
        <v>2361</v>
      </c>
      <c r="B2321" s="2">
        <v>44641</v>
      </c>
      <c r="C2321" s="13" t="str">
        <f>TEXT(bbdd_Social_Media_Trends[[#This Row],[Post_Date]],"aaaa-mm")</f>
        <v>2022-03</v>
      </c>
      <c r="D2321" s="1" t="s">
        <v>18</v>
      </c>
      <c r="E2321" s="1" t="s">
        <v>13</v>
      </c>
      <c r="F2321" s="1" t="s">
        <v>47</v>
      </c>
      <c r="G2321" s="1" t="s">
        <v>50</v>
      </c>
      <c r="H2321">
        <v>3082916</v>
      </c>
      <c r="I2321">
        <v>70195</v>
      </c>
      <c r="J2321">
        <v>7912</v>
      </c>
      <c r="K2321">
        <v>15188</v>
      </c>
      <c r="L2321">
        <f>bbdd_Social_Media_Trends[[#This Row],[Likes]]+bbdd_Social_Media_Trends[[#This Row],[Shares]]+bbdd_Social_Media_Trends[[#This Row],[Comments]]</f>
        <v>93295</v>
      </c>
      <c r="M2321">
        <f>bbdd_Social_Media_Trends[[#This Row],[Interactions]]/bbdd_Social_Media_Trends[[#This Row],[Views]]</f>
        <v>3.0261933831476434E-2</v>
      </c>
      <c r="N2321" s="1" t="s">
        <v>22</v>
      </c>
      <c r="O2321" s="4">
        <f t="shared" si="36"/>
        <v>0</v>
      </c>
    </row>
    <row r="2322" spans="1:15" hidden="1">
      <c r="A2322" s="1" t="s">
        <v>2362</v>
      </c>
      <c r="B2322" s="2">
        <v>44794</v>
      </c>
      <c r="C2322" s="13" t="str">
        <f>TEXT(bbdd_Social_Media_Trends[[#This Row],[Post_Date]],"aaaa-mm")</f>
        <v>2022-08</v>
      </c>
      <c r="D2322" s="1" t="s">
        <v>18</v>
      </c>
      <c r="E2322" s="1" t="s">
        <v>59</v>
      </c>
      <c r="F2322" s="1" t="s">
        <v>47</v>
      </c>
      <c r="G2322" s="1" t="s">
        <v>37</v>
      </c>
      <c r="H2322">
        <v>1946599</v>
      </c>
      <c r="I2322">
        <v>162862</v>
      </c>
      <c r="J2322">
        <v>98819</v>
      </c>
      <c r="K2322">
        <v>40097</v>
      </c>
      <c r="L2322">
        <f>bbdd_Social_Media_Trends[[#This Row],[Likes]]+bbdd_Social_Media_Trends[[#This Row],[Shares]]+bbdd_Social_Media_Trends[[#This Row],[Comments]]</f>
        <v>301778</v>
      </c>
      <c r="M2322">
        <f>bbdd_Social_Media_Trends[[#This Row],[Interactions]]/bbdd_Social_Media_Trends[[#This Row],[Views]]</f>
        <v>0.15502833403284394</v>
      </c>
      <c r="N2322" s="1" t="s">
        <v>16</v>
      </c>
      <c r="O2322" s="4">
        <f t="shared" si="36"/>
        <v>0</v>
      </c>
    </row>
    <row r="2323" spans="1:15" hidden="1">
      <c r="A2323" s="1" t="s">
        <v>2363</v>
      </c>
      <c r="B2323" s="2">
        <v>44730</v>
      </c>
      <c r="C2323" s="13" t="str">
        <f>TEXT(bbdd_Social_Media_Trends[[#This Row],[Post_Date]],"aaaa-mm")</f>
        <v>2022-06</v>
      </c>
      <c r="D2323" s="1" t="s">
        <v>12</v>
      </c>
      <c r="E2323" s="1" t="s">
        <v>19</v>
      </c>
      <c r="F2323" s="1" t="s">
        <v>36</v>
      </c>
      <c r="G2323" s="1" t="s">
        <v>60</v>
      </c>
      <c r="H2323">
        <v>2528340</v>
      </c>
      <c r="I2323">
        <v>193265</v>
      </c>
      <c r="J2323">
        <v>42231</v>
      </c>
      <c r="K2323">
        <v>11761</v>
      </c>
      <c r="L2323">
        <f>bbdd_Social_Media_Trends[[#This Row],[Likes]]+bbdd_Social_Media_Trends[[#This Row],[Shares]]+bbdd_Social_Media_Trends[[#This Row],[Comments]]</f>
        <v>247257</v>
      </c>
      <c r="M2323">
        <f>bbdd_Social_Media_Trends[[#This Row],[Interactions]]/bbdd_Social_Media_Trends[[#This Row],[Views]]</f>
        <v>9.7794204893329226E-2</v>
      </c>
      <c r="N2323" s="1" t="s">
        <v>16</v>
      </c>
      <c r="O2323" s="4">
        <f t="shared" si="36"/>
        <v>0</v>
      </c>
    </row>
    <row r="2324" spans="1:15">
      <c r="A2324" s="1" t="s">
        <v>2364</v>
      </c>
      <c r="B2324" s="2">
        <v>44920</v>
      </c>
      <c r="C2324" s="13" t="str">
        <f>TEXT(bbdd_Social_Media_Trends[[#This Row],[Post_Date]],"aaaa-mm")</f>
        <v>2022-12</v>
      </c>
      <c r="D2324" s="1" t="s">
        <v>27</v>
      </c>
      <c r="E2324" s="1" t="s">
        <v>46</v>
      </c>
      <c r="F2324" s="1" t="s">
        <v>14</v>
      </c>
      <c r="G2324" s="1" t="s">
        <v>28</v>
      </c>
      <c r="H2324">
        <v>3464416</v>
      </c>
      <c r="I2324">
        <v>130550</v>
      </c>
      <c r="J2324">
        <v>75762</v>
      </c>
      <c r="K2324">
        <v>46478</v>
      </c>
      <c r="L2324">
        <f>bbdd_Social_Media_Trends[[#This Row],[Likes]]+bbdd_Social_Media_Trends[[#This Row],[Shares]]+bbdd_Social_Media_Trends[[#This Row],[Comments]]</f>
        <v>252790</v>
      </c>
      <c r="M2324">
        <f>bbdd_Social_Media_Trends[[#This Row],[Interactions]]/bbdd_Social_Media_Trends[[#This Row],[Views]]</f>
        <v>7.296756509610855E-2</v>
      </c>
      <c r="N2324" s="1" t="s">
        <v>29</v>
      </c>
      <c r="O2324" s="4">
        <f t="shared" si="36"/>
        <v>0</v>
      </c>
    </row>
    <row r="2325" spans="1:15" hidden="1">
      <c r="A2325" s="1" t="s">
        <v>2365</v>
      </c>
      <c r="B2325" s="2">
        <v>45050</v>
      </c>
      <c r="C2325" s="13" t="str">
        <f>TEXT(bbdd_Social_Media_Trends[[#This Row],[Post_Date]],"aaaa-mm")</f>
        <v>2023-05</v>
      </c>
      <c r="D2325" s="1" t="s">
        <v>12</v>
      </c>
      <c r="E2325" s="1" t="s">
        <v>19</v>
      </c>
      <c r="F2325" s="1" t="s">
        <v>41</v>
      </c>
      <c r="G2325" s="1" t="s">
        <v>50</v>
      </c>
      <c r="H2325">
        <v>2993394</v>
      </c>
      <c r="I2325">
        <v>381818</v>
      </c>
      <c r="J2325">
        <v>62760</v>
      </c>
      <c r="K2325">
        <v>25589</v>
      </c>
      <c r="L2325">
        <f>bbdd_Social_Media_Trends[[#This Row],[Likes]]+bbdd_Social_Media_Trends[[#This Row],[Shares]]+bbdd_Social_Media_Trends[[#This Row],[Comments]]</f>
        <v>470167</v>
      </c>
      <c r="M2325">
        <f>bbdd_Social_Media_Trends[[#This Row],[Interactions]]/bbdd_Social_Media_Trends[[#This Row],[Views]]</f>
        <v>0.15706819750423767</v>
      </c>
      <c r="N2325" s="1" t="s">
        <v>16</v>
      </c>
      <c r="O2325" s="4">
        <f t="shared" si="36"/>
        <v>0</v>
      </c>
    </row>
    <row r="2326" spans="1:15" hidden="1">
      <c r="A2326" s="1" t="s">
        <v>2366</v>
      </c>
      <c r="B2326" s="2">
        <v>45289</v>
      </c>
      <c r="C2326" s="13" t="str">
        <f>TEXT(bbdd_Social_Media_Trends[[#This Row],[Post_Date]],"aaaa-mm")</f>
        <v>2023-12</v>
      </c>
      <c r="D2326" s="1" t="s">
        <v>12</v>
      </c>
      <c r="E2326" s="1" t="s">
        <v>57</v>
      </c>
      <c r="F2326" s="1" t="s">
        <v>47</v>
      </c>
      <c r="G2326" s="1" t="s">
        <v>28</v>
      </c>
      <c r="H2326">
        <v>3347578</v>
      </c>
      <c r="I2326">
        <v>376879</v>
      </c>
      <c r="J2326">
        <v>24479</v>
      </c>
      <c r="K2326">
        <v>27327</v>
      </c>
      <c r="L2326">
        <f>bbdd_Social_Media_Trends[[#This Row],[Likes]]+bbdd_Social_Media_Trends[[#This Row],[Shares]]+bbdd_Social_Media_Trends[[#This Row],[Comments]]</f>
        <v>428685</v>
      </c>
      <c r="M2326">
        <f>bbdd_Social_Media_Trends[[#This Row],[Interactions]]/bbdd_Social_Media_Trends[[#This Row],[Views]]</f>
        <v>0.12805825584945293</v>
      </c>
      <c r="N2326" s="1" t="s">
        <v>22</v>
      </c>
      <c r="O2326" s="4">
        <f t="shared" si="36"/>
        <v>0</v>
      </c>
    </row>
    <row r="2327" spans="1:15" hidden="1">
      <c r="A2327" s="1" t="s">
        <v>2367</v>
      </c>
      <c r="B2327" s="2">
        <v>44937</v>
      </c>
      <c r="C2327" s="13" t="str">
        <f>TEXT(bbdd_Social_Media_Trends[[#This Row],[Post_Date]],"aaaa-mm")</f>
        <v>2023-01</v>
      </c>
      <c r="D2327" s="1" t="s">
        <v>18</v>
      </c>
      <c r="E2327" s="1" t="s">
        <v>13</v>
      </c>
      <c r="F2327" s="1" t="s">
        <v>47</v>
      </c>
      <c r="G2327" s="1" t="s">
        <v>28</v>
      </c>
      <c r="H2327">
        <v>829327</v>
      </c>
      <c r="I2327">
        <v>240625</v>
      </c>
      <c r="J2327">
        <v>50607</v>
      </c>
      <c r="K2327">
        <v>2433</v>
      </c>
      <c r="L2327">
        <f>bbdd_Social_Media_Trends[[#This Row],[Likes]]+bbdd_Social_Media_Trends[[#This Row],[Shares]]+bbdd_Social_Media_Trends[[#This Row],[Comments]]</f>
        <v>293665</v>
      </c>
      <c r="M2327">
        <f>bbdd_Social_Media_Trends[[#This Row],[Interactions]]/bbdd_Social_Media_Trends[[#This Row],[Views]]</f>
        <v>0.35410037295300889</v>
      </c>
      <c r="N2327" s="1" t="s">
        <v>16</v>
      </c>
      <c r="O2327" s="4">
        <f t="shared" si="36"/>
        <v>0</v>
      </c>
    </row>
    <row r="2328" spans="1:15" hidden="1">
      <c r="A2328" s="1" t="s">
        <v>2368</v>
      </c>
      <c r="B2328" s="2">
        <v>44654</v>
      </c>
      <c r="C2328" s="13" t="str">
        <f>TEXT(bbdd_Social_Media_Trends[[#This Row],[Post_Date]],"aaaa-mm")</f>
        <v>2022-04</v>
      </c>
      <c r="D2328" s="1" t="s">
        <v>18</v>
      </c>
      <c r="E2328" s="1" t="s">
        <v>19</v>
      </c>
      <c r="F2328" s="1" t="s">
        <v>14</v>
      </c>
      <c r="G2328" s="1" t="s">
        <v>37</v>
      </c>
      <c r="H2328">
        <v>3940342</v>
      </c>
      <c r="I2328">
        <v>210349</v>
      </c>
      <c r="J2328">
        <v>63035</v>
      </c>
      <c r="K2328">
        <v>33406</v>
      </c>
      <c r="L2328">
        <f>bbdd_Social_Media_Trends[[#This Row],[Likes]]+bbdd_Social_Media_Trends[[#This Row],[Shares]]+bbdd_Social_Media_Trends[[#This Row],[Comments]]</f>
        <v>306790</v>
      </c>
      <c r="M2328">
        <f>bbdd_Social_Media_Trends[[#This Row],[Interactions]]/bbdd_Social_Media_Trends[[#This Row],[Views]]</f>
        <v>7.7858723938175931E-2</v>
      </c>
      <c r="N2328" s="1" t="s">
        <v>29</v>
      </c>
      <c r="O2328" s="4">
        <f t="shared" si="36"/>
        <v>0</v>
      </c>
    </row>
    <row r="2329" spans="1:15">
      <c r="A2329" s="1" t="s">
        <v>2369</v>
      </c>
      <c r="B2329" s="2">
        <v>44929</v>
      </c>
      <c r="C2329" s="13" t="str">
        <f>TEXT(bbdd_Social_Media_Trends[[#This Row],[Post_Date]],"aaaa-mm")</f>
        <v>2023-01</v>
      </c>
      <c r="D2329" s="1" t="s">
        <v>27</v>
      </c>
      <c r="E2329" s="1" t="s">
        <v>39</v>
      </c>
      <c r="F2329" s="1" t="s">
        <v>20</v>
      </c>
      <c r="G2329" s="1" t="s">
        <v>21</v>
      </c>
      <c r="H2329">
        <v>3371209</v>
      </c>
      <c r="I2329">
        <v>159590</v>
      </c>
      <c r="J2329">
        <v>1231</v>
      </c>
      <c r="K2329">
        <v>32209</v>
      </c>
      <c r="L2329">
        <f>bbdd_Social_Media_Trends[[#This Row],[Likes]]+bbdd_Social_Media_Trends[[#This Row],[Shares]]+bbdd_Social_Media_Trends[[#This Row],[Comments]]</f>
        <v>193030</v>
      </c>
      <c r="M2329">
        <f>bbdd_Social_Media_Trends[[#This Row],[Interactions]]/bbdd_Social_Media_Trends[[#This Row],[Views]]</f>
        <v>5.725839009091397E-2</v>
      </c>
      <c r="N2329" s="1" t="s">
        <v>16</v>
      </c>
      <c r="O2329" s="4">
        <f t="shared" si="36"/>
        <v>0</v>
      </c>
    </row>
    <row r="2330" spans="1:15">
      <c r="A2330" s="1" t="s">
        <v>2370</v>
      </c>
      <c r="B2330" s="2">
        <v>45155</v>
      </c>
      <c r="C2330" s="13" t="str">
        <f>TEXT(bbdd_Social_Media_Trends[[#This Row],[Post_Date]],"aaaa-mm")</f>
        <v>2023-08</v>
      </c>
      <c r="D2330" s="1" t="s">
        <v>27</v>
      </c>
      <c r="E2330" s="1" t="s">
        <v>13</v>
      </c>
      <c r="F2330" s="1" t="s">
        <v>41</v>
      </c>
      <c r="G2330" s="1" t="s">
        <v>44</v>
      </c>
      <c r="H2330">
        <v>748460</v>
      </c>
      <c r="I2330">
        <v>229548</v>
      </c>
      <c r="J2330">
        <v>23753</v>
      </c>
      <c r="K2330">
        <v>13759</v>
      </c>
      <c r="L2330">
        <f>bbdd_Social_Media_Trends[[#This Row],[Likes]]+bbdd_Social_Media_Trends[[#This Row],[Shares]]+bbdd_Social_Media_Trends[[#This Row],[Comments]]</f>
        <v>267060</v>
      </c>
      <c r="M2330">
        <f>bbdd_Social_Media_Trends[[#This Row],[Interactions]]/bbdd_Social_Media_Trends[[#This Row],[Views]]</f>
        <v>0.35681265531892153</v>
      </c>
      <c r="N2330" s="1" t="s">
        <v>29</v>
      </c>
      <c r="O2330" s="4">
        <f t="shared" si="36"/>
        <v>0</v>
      </c>
    </row>
    <row r="2331" spans="1:15">
      <c r="A2331" s="1" t="s">
        <v>2371</v>
      </c>
      <c r="B2331" s="2">
        <v>44963</v>
      </c>
      <c r="C2331" s="13" t="str">
        <f>TEXT(bbdd_Social_Media_Trends[[#This Row],[Post_Date]],"aaaa-mm")</f>
        <v>2023-02</v>
      </c>
      <c r="D2331" s="1" t="s">
        <v>27</v>
      </c>
      <c r="E2331" s="1" t="s">
        <v>19</v>
      </c>
      <c r="F2331" s="1" t="s">
        <v>36</v>
      </c>
      <c r="G2331" s="1" t="s">
        <v>21</v>
      </c>
      <c r="H2331">
        <v>4499716</v>
      </c>
      <c r="I2331">
        <v>319387</v>
      </c>
      <c r="J2331">
        <v>40397</v>
      </c>
      <c r="K2331">
        <v>975</v>
      </c>
      <c r="L2331">
        <f>bbdd_Social_Media_Trends[[#This Row],[Likes]]+bbdd_Social_Media_Trends[[#This Row],[Shares]]+bbdd_Social_Media_Trends[[#This Row],[Comments]]</f>
        <v>360759</v>
      </c>
      <c r="M2331">
        <f>bbdd_Social_Media_Trends[[#This Row],[Interactions]]/bbdd_Social_Media_Trends[[#This Row],[Views]]</f>
        <v>8.0173726519629243E-2</v>
      </c>
      <c r="N2331" s="1" t="s">
        <v>16</v>
      </c>
      <c r="O2331" s="4">
        <f t="shared" si="36"/>
        <v>0</v>
      </c>
    </row>
    <row r="2332" spans="1:15" hidden="1">
      <c r="A2332" s="1" t="s">
        <v>2372</v>
      </c>
      <c r="B2332" s="2">
        <v>44890</v>
      </c>
      <c r="C2332" s="13" t="str">
        <f>TEXT(bbdd_Social_Media_Trends[[#This Row],[Post_Date]],"aaaa-mm")</f>
        <v>2022-11</v>
      </c>
      <c r="D2332" s="1" t="s">
        <v>18</v>
      </c>
      <c r="E2332" s="1" t="s">
        <v>49</v>
      </c>
      <c r="F2332" s="1" t="s">
        <v>20</v>
      </c>
      <c r="G2332" s="1" t="s">
        <v>50</v>
      </c>
      <c r="H2332">
        <v>4465663</v>
      </c>
      <c r="I2332">
        <v>253096</v>
      </c>
      <c r="J2332">
        <v>56168</v>
      </c>
      <c r="K2332">
        <v>30810</v>
      </c>
      <c r="L2332">
        <f>bbdd_Social_Media_Trends[[#This Row],[Likes]]+bbdd_Social_Media_Trends[[#This Row],[Shares]]+bbdd_Social_Media_Trends[[#This Row],[Comments]]</f>
        <v>340074</v>
      </c>
      <c r="M2332">
        <f>bbdd_Social_Media_Trends[[#This Row],[Interactions]]/bbdd_Social_Media_Trends[[#This Row],[Views]]</f>
        <v>7.6153081860409075E-2</v>
      </c>
      <c r="N2332" s="1" t="s">
        <v>29</v>
      </c>
      <c r="O2332" s="4">
        <f t="shared" si="36"/>
        <v>0</v>
      </c>
    </row>
    <row r="2333" spans="1:15" hidden="1">
      <c r="A2333" s="1" t="s">
        <v>2373</v>
      </c>
      <c r="B2333" s="2">
        <v>44722</v>
      </c>
      <c r="C2333" s="13" t="str">
        <f>TEXT(bbdd_Social_Media_Trends[[#This Row],[Post_Date]],"aaaa-mm")</f>
        <v>2022-06</v>
      </c>
      <c r="D2333" s="1" t="s">
        <v>18</v>
      </c>
      <c r="E2333" s="1" t="s">
        <v>35</v>
      </c>
      <c r="F2333" s="1" t="s">
        <v>47</v>
      </c>
      <c r="G2333" s="1" t="s">
        <v>25</v>
      </c>
      <c r="H2333">
        <v>3605145</v>
      </c>
      <c r="I2333">
        <v>490924</v>
      </c>
      <c r="J2333">
        <v>80578</v>
      </c>
      <c r="K2333">
        <v>11164</v>
      </c>
      <c r="L2333">
        <f>bbdd_Social_Media_Trends[[#This Row],[Likes]]+bbdd_Social_Media_Trends[[#This Row],[Shares]]+bbdd_Social_Media_Trends[[#This Row],[Comments]]</f>
        <v>582666</v>
      </c>
      <c r="M2333">
        <f>bbdd_Social_Media_Trends[[#This Row],[Interactions]]/bbdd_Social_Media_Trends[[#This Row],[Views]]</f>
        <v>0.16162068377277475</v>
      </c>
      <c r="N2333" s="1" t="s">
        <v>22</v>
      </c>
      <c r="O2333" s="4">
        <f t="shared" si="36"/>
        <v>0</v>
      </c>
    </row>
    <row r="2334" spans="1:15" hidden="1">
      <c r="A2334" s="1" t="s">
        <v>2374</v>
      </c>
      <c r="B2334" s="2">
        <v>44805</v>
      </c>
      <c r="C2334" s="13" t="str">
        <f>TEXT(bbdd_Social_Media_Trends[[#This Row],[Post_Date]],"aaaa-mm")</f>
        <v>2022-09</v>
      </c>
      <c r="D2334" s="1" t="s">
        <v>18</v>
      </c>
      <c r="E2334" s="1" t="s">
        <v>52</v>
      </c>
      <c r="F2334" s="1" t="s">
        <v>47</v>
      </c>
      <c r="G2334" s="1" t="s">
        <v>44</v>
      </c>
      <c r="H2334">
        <v>2244659</v>
      </c>
      <c r="I2334">
        <v>464647</v>
      </c>
      <c r="J2334">
        <v>72133</v>
      </c>
      <c r="K2334">
        <v>21371</v>
      </c>
      <c r="L2334">
        <f>bbdd_Social_Media_Trends[[#This Row],[Likes]]+bbdd_Social_Media_Trends[[#This Row],[Shares]]+bbdd_Social_Media_Trends[[#This Row],[Comments]]</f>
        <v>558151</v>
      </c>
      <c r="M2334">
        <f>bbdd_Social_Media_Trends[[#This Row],[Interactions]]/bbdd_Social_Media_Trends[[#This Row],[Views]]</f>
        <v>0.24865736844661038</v>
      </c>
      <c r="N2334" s="1" t="s">
        <v>22</v>
      </c>
      <c r="O2334" s="4">
        <f t="shared" si="36"/>
        <v>0</v>
      </c>
    </row>
    <row r="2335" spans="1:15" hidden="1">
      <c r="A2335" s="1" t="s">
        <v>2375</v>
      </c>
      <c r="B2335" s="2">
        <v>44896</v>
      </c>
      <c r="C2335" s="13" t="str">
        <f>TEXT(bbdd_Social_Media_Trends[[#This Row],[Post_Date]],"aaaa-mm")</f>
        <v>2022-12</v>
      </c>
      <c r="D2335" s="1" t="s">
        <v>24</v>
      </c>
      <c r="E2335" s="1" t="s">
        <v>13</v>
      </c>
      <c r="F2335" s="1" t="s">
        <v>32</v>
      </c>
      <c r="G2335" s="1" t="s">
        <v>37</v>
      </c>
      <c r="H2335">
        <v>4869978</v>
      </c>
      <c r="I2335">
        <v>319690</v>
      </c>
      <c r="J2335">
        <v>93177</v>
      </c>
      <c r="K2335">
        <v>4639</v>
      </c>
      <c r="L2335">
        <f>bbdd_Social_Media_Trends[[#This Row],[Likes]]+bbdd_Social_Media_Trends[[#This Row],[Shares]]+bbdd_Social_Media_Trends[[#This Row],[Comments]]</f>
        <v>417506</v>
      </c>
      <c r="M2335">
        <f>bbdd_Social_Media_Trends[[#This Row],[Interactions]]/bbdd_Social_Media_Trends[[#This Row],[Views]]</f>
        <v>8.5730572088826687E-2</v>
      </c>
      <c r="N2335" s="1" t="s">
        <v>22</v>
      </c>
      <c r="O2335" s="4">
        <f t="shared" si="36"/>
        <v>0</v>
      </c>
    </row>
    <row r="2336" spans="1:15" hidden="1">
      <c r="A2336" s="1" t="s">
        <v>2376</v>
      </c>
      <c r="B2336" s="2">
        <v>44798</v>
      </c>
      <c r="C2336" s="13" t="str">
        <f>TEXT(bbdd_Social_Media_Trends[[#This Row],[Post_Date]],"aaaa-mm")</f>
        <v>2022-08</v>
      </c>
      <c r="D2336" s="1" t="s">
        <v>24</v>
      </c>
      <c r="E2336" s="1" t="s">
        <v>57</v>
      </c>
      <c r="F2336" s="1" t="s">
        <v>47</v>
      </c>
      <c r="G2336" s="1" t="s">
        <v>15</v>
      </c>
      <c r="H2336">
        <v>152589</v>
      </c>
      <c r="I2336">
        <v>231019</v>
      </c>
      <c r="J2336">
        <v>38248</v>
      </c>
      <c r="K2336">
        <v>15161</v>
      </c>
      <c r="L2336">
        <f>bbdd_Social_Media_Trends[[#This Row],[Likes]]+bbdd_Social_Media_Trends[[#This Row],[Shares]]+bbdd_Social_Media_Trends[[#This Row],[Comments]]</f>
        <v>284428</v>
      </c>
      <c r="M2336">
        <f>bbdd_Social_Media_Trends[[#This Row],[Interactions]]/bbdd_Social_Media_Trends[[#This Row],[Views]]</f>
        <v>1.8640137886741508</v>
      </c>
      <c r="N2336" s="1" t="s">
        <v>16</v>
      </c>
      <c r="O2336" s="4">
        <f t="shared" si="36"/>
        <v>0</v>
      </c>
    </row>
    <row r="2337" spans="1:15" hidden="1">
      <c r="A2337" s="1" t="s">
        <v>2377</v>
      </c>
      <c r="B2337" s="2">
        <v>45180</v>
      </c>
      <c r="C2337" s="13" t="str">
        <f>TEXT(bbdd_Social_Media_Trends[[#This Row],[Post_Date]],"aaaa-mm")</f>
        <v>2023-09</v>
      </c>
      <c r="D2337" s="1" t="s">
        <v>12</v>
      </c>
      <c r="E2337" s="1" t="s">
        <v>13</v>
      </c>
      <c r="F2337" s="1" t="s">
        <v>47</v>
      </c>
      <c r="G2337" s="1" t="s">
        <v>44</v>
      </c>
      <c r="H2337">
        <v>2402078</v>
      </c>
      <c r="I2337">
        <v>344828</v>
      </c>
      <c r="J2337">
        <v>57963</v>
      </c>
      <c r="K2337">
        <v>24529</v>
      </c>
      <c r="L2337">
        <f>bbdd_Social_Media_Trends[[#This Row],[Likes]]+bbdd_Social_Media_Trends[[#This Row],[Shares]]+bbdd_Social_Media_Trends[[#This Row],[Comments]]</f>
        <v>427320</v>
      </c>
      <c r="M2337">
        <f>bbdd_Social_Media_Trends[[#This Row],[Interactions]]/bbdd_Social_Media_Trends[[#This Row],[Views]]</f>
        <v>0.17789597173780369</v>
      </c>
      <c r="N2337" s="1" t="s">
        <v>29</v>
      </c>
      <c r="O2337" s="4">
        <f t="shared" si="36"/>
        <v>0</v>
      </c>
    </row>
    <row r="2338" spans="1:15" hidden="1">
      <c r="A2338" s="1" t="s">
        <v>2378</v>
      </c>
      <c r="B2338" s="2">
        <v>44955</v>
      </c>
      <c r="C2338" s="13" t="str">
        <f>TEXT(bbdd_Social_Media_Trends[[#This Row],[Post_Date]],"aaaa-mm")</f>
        <v>2023-01</v>
      </c>
      <c r="D2338" s="1" t="s">
        <v>24</v>
      </c>
      <c r="E2338" s="1" t="s">
        <v>13</v>
      </c>
      <c r="F2338" s="1" t="s">
        <v>20</v>
      </c>
      <c r="G2338" s="1" t="s">
        <v>60</v>
      </c>
      <c r="H2338">
        <v>1755140</v>
      </c>
      <c r="I2338">
        <v>106639</v>
      </c>
      <c r="J2338">
        <v>69965</v>
      </c>
      <c r="K2338">
        <v>14068</v>
      </c>
      <c r="L2338">
        <f>bbdd_Social_Media_Trends[[#This Row],[Likes]]+bbdd_Social_Media_Trends[[#This Row],[Shares]]+bbdd_Social_Media_Trends[[#This Row],[Comments]]</f>
        <v>190672</v>
      </c>
      <c r="M2338">
        <f>bbdd_Social_Media_Trends[[#This Row],[Interactions]]/bbdd_Social_Media_Trends[[#This Row],[Views]]</f>
        <v>0.10863634809758765</v>
      </c>
      <c r="N2338" s="1" t="s">
        <v>29</v>
      </c>
      <c r="O2338" s="4">
        <f t="shared" si="36"/>
        <v>0</v>
      </c>
    </row>
    <row r="2339" spans="1:15">
      <c r="A2339" s="1" t="s">
        <v>2379</v>
      </c>
      <c r="B2339" s="2">
        <v>45163</v>
      </c>
      <c r="C2339" s="13" t="str">
        <f>TEXT(bbdd_Social_Media_Trends[[#This Row],[Post_Date]],"aaaa-mm")</f>
        <v>2023-08</v>
      </c>
      <c r="D2339" s="1" t="s">
        <v>27</v>
      </c>
      <c r="E2339" s="1" t="s">
        <v>52</v>
      </c>
      <c r="F2339" s="1" t="s">
        <v>47</v>
      </c>
      <c r="G2339" s="1" t="s">
        <v>21</v>
      </c>
      <c r="H2339">
        <v>3937165</v>
      </c>
      <c r="I2339">
        <v>220022</v>
      </c>
      <c r="J2339">
        <v>33447</v>
      </c>
      <c r="K2339">
        <v>40328</v>
      </c>
      <c r="L2339">
        <f>bbdd_Social_Media_Trends[[#This Row],[Likes]]+bbdd_Social_Media_Trends[[#This Row],[Shares]]+bbdd_Social_Media_Trends[[#This Row],[Comments]]</f>
        <v>293797</v>
      </c>
      <c r="M2339">
        <f>bbdd_Social_Media_Trends[[#This Row],[Interactions]]/bbdd_Social_Media_Trends[[#This Row],[Views]]</f>
        <v>7.4621459857537084E-2</v>
      </c>
      <c r="N2339" s="1" t="s">
        <v>29</v>
      </c>
      <c r="O2339" s="4">
        <f t="shared" si="36"/>
        <v>0</v>
      </c>
    </row>
    <row r="2340" spans="1:15" hidden="1">
      <c r="A2340" s="1" t="s">
        <v>2380</v>
      </c>
      <c r="B2340" s="2">
        <v>44594</v>
      </c>
      <c r="C2340" s="13" t="str">
        <f>TEXT(bbdd_Social_Media_Trends[[#This Row],[Post_Date]],"aaaa-mm")</f>
        <v>2022-02</v>
      </c>
      <c r="D2340" s="1" t="s">
        <v>18</v>
      </c>
      <c r="E2340" s="1" t="s">
        <v>57</v>
      </c>
      <c r="F2340" s="1" t="s">
        <v>32</v>
      </c>
      <c r="G2340" s="1" t="s">
        <v>60</v>
      </c>
      <c r="H2340">
        <v>4739340</v>
      </c>
      <c r="I2340">
        <v>30609</v>
      </c>
      <c r="J2340">
        <v>72269</v>
      </c>
      <c r="K2340">
        <v>38645</v>
      </c>
      <c r="L2340">
        <f>bbdd_Social_Media_Trends[[#This Row],[Likes]]+bbdd_Social_Media_Trends[[#This Row],[Shares]]+bbdd_Social_Media_Trends[[#This Row],[Comments]]</f>
        <v>141523</v>
      </c>
      <c r="M2340">
        <f>bbdd_Social_Media_Trends[[#This Row],[Interactions]]/bbdd_Social_Media_Trends[[#This Row],[Views]]</f>
        <v>2.986133090261513E-2</v>
      </c>
      <c r="N2340" s="1" t="s">
        <v>16</v>
      </c>
      <c r="O2340" s="4">
        <f t="shared" si="36"/>
        <v>0</v>
      </c>
    </row>
    <row r="2341" spans="1:15" hidden="1">
      <c r="A2341" s="1" t="s">
        <v>2381</v>
      </c>
      <c r="B2341" s="2">
        <v>44658</v>
      </c>
      <c r="C2341" s="13" t="str">
        <f>TEXT(bbdd_Social_Media_Trends[[#This Row],[Post_Date]],"aaaa-mm")</f>
        <v>2022-04</v>
      </c>
      <c r="D2341" s="1" t="s">
        <v>12</v>
      </c>
      <c r="E2341" s="1" t="s">
        <v>31</v>
      </c>
      <c r="F2341" s="1" t="s">
        <v>20</v>
      </c>
      <c r="G2341" s="1" t="s">
        <v>50</v>
      </c>
      <c r="H2341">
        <v>3831295</v>
      </c>
      <c r="I2341">
        <v>342163</v>
      </c>
      <c r="J2341">
        <v>18158</v>
      </c>
      <c r="K2341">
        <v>42891</v>
      </c>
      <c r="L2341">
        <f>bbdd_Social_Media_Trends[[#This Row],[Likes]]+bbdd_Social_Media_Trends[[#This Row],[Shares]]+bbdd_Social_Media_Trends[[#This Row],[Comments]]</f>
        <v>403212</v>
      </c>
      <c r="M2341">
        <f>bbdd_Social_Media_Trends[[#This Row],[Interactions]]/bbdd_Social_Media_Trends[[#This Row],[Views]]</f>
        <v>0.10524170026061684</v>
      </c>
      <c r="N2341" s="1" t="s">
        <v>29</v>
      </c>
      <c r="O2341" s="4">
        <f t="shared" si="36"/>
        <v>0</v>
      </c>
    </row>
    <row r="2342" spans="1:15" hidden="1">
      <c r="A2342" s="1" t="s">
        <v>2382</v>
      </c>
      <c r="B2342" s="2">
        <v>44973</v>
      </c>
      <c r="C2342" s="13" t="str">
        <f>TEXT(bbdd_Social_Media_Trends[[#This Row],[Post_Date]],"aaaa-mm")</f>
        <v>2023-02</v>
      </c>
      <c r="D2342" s="1" t="s">
        <v>24</v>
      </c>
      <c r="E2342" s="1" t="s">
        <v>59</v>
      </c>
      <c r="F2342" s="1" t="s">
        <v>32</v>
      </c>
      <c r="G2342" s="1" t="s">
        <v>15</v>
      </c>
      <c r="H2342">
        <v>4395518</v>
      </c>
      <c r="I2342">
        <v>177243</v>
      </c>
      <c r="J2342">
        <v>14128</v>
      </c>
      <c r="K2342">
        <v>38308</v>
      </c>
      <c r="L2342">
        <f>bbdd_Social_Media_Trends[[#This Row],[Likes]]+bbdd_Social_Media_Trends[[#This Row],[Shares]]+bbdd_Social_Media_Trends[[#This Row],[Comments]]</f>
        <v>229679</v>
      </c>
      <c r="M2342">
        <f>bbdd_Social_Media_Trends[[#This Row],[Interactions]]/bbdd_Social_Media_Trends[[#This Row],[Views]]</f>
        <v>5.2252999532705818E-2</v>
      </c>
      <c r="N2342" s="1" t="s">
        <v>22</v>
      </c>
      <c r="O2342" s="4">
        <f t="shared" si="36"/>
        <v>0</v>
      </c>
    </row>
    <row r="2343" spans="1:15" hidden="1">
      <c r="A2343" s="1" t="s">
        <v>2383</v>
      </c>
      <c r="B2343" s="2">
        <v>44959</v>
      </c>
      <c r="C2343" s="13" t="str">
        <f>TEXT(bbdd_Social_Media_Trends[[#This Row],[Post_Date]],"aaaa-mm")</f>
        <v>2023-02</v>
      </c>
      <c r="D2343" s="1" t="s">
        <v>24</v>
      </c>
      <c r="E2343" s="1" t="s">
        <v>49</v>
      </c>
      <c r="F2343" s="1" t="s">
        <v>36</v>
      </c>
      <c r="G2343" s="1" t="s">
        <v>21</v>
      </c>
      <c r="H2343">
        <v>3231089</v>
      </c>
      <c r="I2343">
        <v>101739</v>
      </c>
      <c r="J2343">
        <v>6371</v>
      </c>
      <c r="K2343">
        <v>33003</v>
      </c>
      <c r="L2343">
        <f>bbdd_Social_Media_Trends[[#This Row],[Likes]]+bbdd_Social_Media_Trends[[#This Row],[Shares]]+bbdd_Social_Media_Trends[[#This Row],[Comments]]</f>
        <v>141113</v>
      </c>
      <c r="M2343">
        <f>bbdd_Social_Media_Trends[[#This Row],[Interactions]]/bbdd_Social_Media_Trends[[#This Row],[Views]]</f>
        <v>4.3673510695619963E-2</v>
      </c>
      <c r="N2343" s="1" t="s">
        <v>16</v>
      </c>
      <c r="O2343" s="4">
        <f t="shared" si="36"/>
        <v>0</v>
      </c>
    </row>
    <row r="2344" spans="1:15">
      <c r="A2344" s="1" t="s">
        <v>2384</v>
      </c>
      <c r="B2344" s="2">
        <v>44841</v>
      </c>
      <c r="C2344" s="13" t="str">
        <f>TEXT(bbdd_Social_Media_Trends[[#This Row],[Post_Date]],"aaaa-mm")</f>
        <v>2022-10</v>
      </c>
      <c r="D2344" s="1" t="s">
        <v>27</v>
      </c>
      <c r="E2344" s="1" t="s">
        <v>52</v>
      </c>
      <c r="F2344" s="1" t="s">
        <v>47</v>
      </c>
      <c r="G2344" s="1" t="s">
        <v>37</v>
      </c>
      <c r="H2344">
        <v>2324440</v>
      </c>
      <c r="I2344">
        <v>32741</v>
      </c>
      <c r="J2344">
        <v>36375</v>
      </c>
      <c r="K2344">
        <v>13921</v>
      </c>
      <c r="L2344">
        <f>bbdd_Social_Media_Trends[[#This Row],[Likes]]+bbdd_Social_Media_Trends[[#This Row],[Shares]]+bbdd_Social_Media_Trends[[#This Row],[Comments]]</f>
        <v>83037</v>
      </c>
      <c r="M2344">
        <f>bbdd_Social_Media_Trends[[#This Row],[Interactions]]/bbdd_Social_Media_Trends[[#This Row],[Views]]</f>
        <v>3.5723443065856723E-2</v>
      </c>
      <c r="N2344" s="1" t="s">
        <v>16</v>
      </c>
      <c r="O2344" s="4">
        <f t="shared" si="36"/>
        <v>0</v>
      </c>
    </row>
    <row r="2345" spans="1:15">
      <c r="A2345" s="1" t="s">
        <v>2385</v>
      </c>
      <c r="B2345" s="2">
        <v>45071</v>
      </c>
      <c r="C2345" s="13" t="str">
        <f>TEXT(bbdd_Social_Media_Trends[[#This Row],[Post_Date]],"aaaa-mm")</f>
        <v>2023-05</v>
      </c>
      <c r="D2345" s="1" t="s">
        <v>27</v>
      </c>
      <c r="E2345" s="1" t="s">
        <v>52</v>
      </c>
      <c r="F2345" s="1" t="s">
        <v>20</v>
      </c>
      <c r="G2345" s="1" t="s">
        <v>50</v>
      </c>
      <c r="H2345">
        <v>3220901</v>
      </c>
      <c r="I2345">
        <v>364571</v>
      </c>
      <c r="J2345">
        <v>27324</v>
      </c>
      <c r="K2345">
        <v>39461</v>
      </c>
      <c r="L2345">
        <f>bbdd_Social_Media_Trends[[#This Row],[Likes]]+bbdd_Social_Media_Trends[[#This Row],[Shares]]+bbdd_Social_Media_Trends[[#This Row],[Comments]]</f>
        <v>431356</v>
      </c>
      <c r="M2345">
        <f>bbdd_Social_Media_Trends[[#This Row],[Interactions]]/bbdd_Social_Media_Trends[[#This Row],[Views]]</f>
        <v>0.13392401691327985</v>
      </c>
      <c r="N2345" s="1" t="s">
        <v>29</v>
      </c>
      <c r="O2345" s="4">
        <f t="shared" si="36"/>
        <v>0</v>
      </c>
    </row>
    <row r="2346" spans="1:15" hidden="1">
      <c r="A2346" s="1" t="s">
        <v>2386</v>
      </c>
      <c r="B2346" s="2">
        <v>44611</v>
      </c>
      <c r="C2346" s="13" t="str">
        <f>TEXT(bbdd_Social_Media_Trends[[#This Row],[Post_Date]],"aaaa-mm")</f>
        <v>2022-02</v>
      </c>
      <c r="D2346" s="1" t="s">
        <v>18</v>
      </c>
      <c r="E2346" s="1" t="s">
        <v>13</v>
      </c>
      <c r="F2346" s="1" t="s">
        <v>14</v>
      </c>
      <c r="G2346" s="1" t="s">
        <v>50</v>
      </c>
      <c r="H2346">
        <v>358197</v>
      </c>
      <c r="I2346">
        <v>302752</v>
      </c>
      <c r="J2346">
        <v>72799</v>
      </c>
      <c r="K2346">
        <v>21197</v>
      </c>
      <c r="L2346">
        <f>bbdd_Social_Media_Trends[[#This Row],[Likes]]+bbdd_Social_Media_Trends[[#This Row],[Shares]]+bbdd_Social_Media_Trends[[#This Row],[Comments]]</f>
        <v>396748</v>
      </c>
      <c r="M2346">
        <f>bbdd_Social_Media_Trends[[#This Row],[Interactions]]/bbdd_Social_Media_Trends[[#This Row],[Views]]</f>
        <v>1.1076251336555025</v>
      </c>
      <c r="N2346" s="1" t="s">
        <v>22</v>
      </c>
      <c r="O2346" s="4">
        <f t="shared" si="36"/>
        <v>0</v>
      </c>
    </row>
    <row r="2347" spans="1:15">
      <c r="A2347" s="1" t="s">
        <v>2387</v>
      </c>
      <c r="B2347" s="2">
        <v>44571</v>
      </c>
      <c r="C2347" s="13" t="str">
        <f>TEXT(bbdd_Social_Media_Trends[[#This Row],[Post_Date]],"aaaa-mm")</f>
        <v>2022-01</v>
      </c>
      <c r="D2347" s="1" t="s">
        <v>27</v>
      </c>
      <c r="E2347" s="1" t="s">
        <v>52</v>
      </c>
      <c r="F2347" s="1" t="s">
        <v>41</v>
      </c>
      <c r="G2347" s="1" t="s">
        <v>50</v>
      </c>
      <c r="H2347">
        <v>2580641</v>
      </c>
      <c r="I2347">
        <v>123664</v>
      </c>
      <c r="J2347">
        <v>69711</v>
      </c>
      <c r="K2347">
        <v>7855</v>
      </c>
      <c r="L2347">
        <f>bbdd_Social_Media_Trends[[#This Row],[Likes]]+bbdd_Social_Media_Trends[[#This Row],[Shares]]+bbdd_Social_Media_Trends[[#This Row],[Comments]]</f>
        <v>201230</v>
      </c>
      <c r="M2347">
        <f>bbdd_Social_Media_Trends[[#This Row],[Interactions]]/bbdd_Social_Media_Trends[[#This Row],[Views]]</f>
        <v>7.7976750737510564E-2</v>
      </c>
      <c r="N2347" s="1" t="s">
        <v>29</v>
      </c>
      <c r="O2347" s="4">
        <f t="shared" si="36"/>
        <v>0</v>
      </c>
    </row>
    <row r="2348" spans="1:15" hidden="1">
      <c r="A2348" s="1" t="s">
        <v>2388</v>
      </c>
      <c r="B2348" s="2">
        <v>45218</v>
      </c>
      <c r="C2348" s="13" t="str">
        <f>TEXT(bbdd_Social_Media_Trends[[#This Row],[Post_Date]],"aaaa-mm")</f>
        <v>2023-10</v>
      </c>
      <c r="D2348" s="1" t="s">
        <v>12</v>
      </c>
      <c r="E2348" s="1" t="s">
        <v>13</v>
      </c>
      <c r="F2348" s="1" t="s">
        <v>20</v>
      </c>
      <c r="G2348" s="1" t="s">
        <v>37</v>
      </c>
      <c r="H2348">
        <v>2681634</v>
      </c>
      <c r="I2348">
        <v>368908</v>
      </c>
      <c r="J2348">
        <v>27522</v>
      </c>
      <c r="K2348">
        <v>23777</v>
      </c>
      <c r="L2348">
        <f>bbdd_Social_Media_Trends[[#This Row],[Likes]]+bbdd_Social_Media_Trends[[#This Row],[Shares]]+bbdd_Social_Media_Trends[[#This Row],[Comments]]</f>
        <v>420207</v>
      </c>
      <c r="M2348">
        <f>bbdd_Social_Media_Trends[[#This Row],[Interactions]]/bbdd_Social_Media_Trends[[#This Row],[Views]]</f>
        <v>0.15669811764021488</v>
      </c>
      <c r="N2348" s="1" t="s">
        <v>22</v>
      </c>
      <c r="O2348" s="4">
        <f t="shared" si="36"/>
        <v>0</v>
      </c>
    </row>
    <row r="2349" spans="1:15">
      <c r="A2349" s="1" t="s">
        <v>2389</v>
      </c>
      <c r="B2349" s="2">
        <v>45073</v>
      </c>
      <c r="C2349" s="13" t="str">
        <f>TEXT(bbdd_Social_Media_Trends[[#This Row],[Post_Date]],"aaaa-mm")</f>
        <v>2023-05</v>
      </c>
      <c r="D2349" s="1" t="s">
        <v>27</v>
      </c>
      <c r="E2349" s="1" t="s">
        <v>49</v>
      </c>
      <c r="F2349" s="1" t="s">
        <v>14</v>
      </c>
      <c r="G2349" s="1" t="s">
        <v>25</v>
      </c>
      <c r="H2349">
        <v>1214414</v>
      </c>
      <c r="I2349">
        <v>157239</v>
      </c>
      <c r="J2349">
        <v>57620</v>
      </c>
      <c r="K2349">
        <v>29886</v>
      </c>
      <c r="L2349">
        <f>bbdd_Social_Media_Trends[[#This Row],[Likes]]+bbdd_Social_Media_Trends[[#This Row],[Shares]]+bbdd_Social_Media_Trends[[#This Row],[Comments]]</f>
        <v>244745</v>
      </c>
      <c r="M2349">
        <f>bbdd_Social_Media_Trends[[#This Row],[Interactions]]/bbdd_Social_Media_Trends[[#This Row],[Views]]</f>
        <v>0.20153341446985953</v>
      </c>
      <c r="N2349" s="1" t="s">
        <v>16</v>
      </c>
      <c r="O2349" s="4">
        <f t="shared" si="36"/>
        <v>0</v>
      </c>
    </row>
    <row r="2350" spans="1:15" hidden="1">
      <c r="A2350" s="1" t="s">
        <v>2390</v>
      </c>
      <c r="B2350" s="2">
        <v>45057</v>
      </c>
      <c r="C2350" s="13" t="str">
        <f>TEXT(bbdd_Social_Media_Trends[[#This Row],[Post_Date]],"aaaa-mm")</f>
        <v>2023-05</v>
      </c>
      <c r="D2350" s="1" t="s">
        <v>24</v>
      </c>
      <c r="E2350" s="1" t="s">
        <v>52</v>
      </c>
      <c r="F2350" s="1" t="s">
        <v>41</v>
      </c>
      <c r="G2350" s="1" t="s">
        <v>21</v>
      </c>
      <c r="H2350">
        <v>2095372</v>
      </c>
      <c r="I2350">
        <v>123030</v>
      </c>
      <c r="J2350">
        <v>65568</v>
      </c>
      <c r="K2350">
        <v>5739</v>
      </c>
      <c r="L2350">
        <f>bbdd_Social_Media_Trends[[#This Row],[Likes]]+bbdd_Social_Media_Trends[[#This Row],[Shares]]+bbdd_Social_Media_Trends[[#This Row],[Comments]]</f>
        <v>194337</v>
      </c>
      <c r="M2350">
        <f>bbdd_Social_Media_Trends[[#This Row],[Interactions]]/bbdd_Social_Media_Trends[[#This Row],[Views]]</f>
        <v>9.2745822698785702E-2</v>
      </c>
      <c r="N2350" s="1" t="s">
        <v>22</v>
      </c>
      <c r="O2350" s="4">
        <f t="shared" si="36"/>
        <v>0</v>
      </c>
    </row>
    <row r="2351" spans="1:15" hidden="1">
      <c r="A2351" s="1" t="s">
        <v>2391</v>
      </c>
      <c r="B2351" s="2">
        <v>44836</v>
      </c>
      <c r="C2351" s="13" t="str">
        <f>TEXT(bbdd_Social_Media_Trends[[#This Row],[Post_Date]],"aaaa-mm")</f>
        <v>2022-10</v>
      </c>
      <c r="D2351" s="1" t="s">
        <v>24</v>
      </c>
      <c r="E2351" s="1" t="s">
        <v>59</v>
      </c>
      <c r="F2351" s="1" t="s">
        <v>20</v>
      </c>
      <c r="G2351" s="1" t="s">
        <v>60</v>
      </c>
      <c r="H2351">
        <v>1459934</v>
      </c>
      <c r="I2351">
        <v>300011</v>
      </c>
      <c r="J2351">
        <v>84049</v>
      </c>
      <c r="K2351">
        <v>5584</v>
      </c>
      <c r="L2351">
        <f>bbdd_Social_Media_Trends[[#This Row],[Likes]]+bbdd_Social_Media_Trends[[#This Row],[Shares]]+bbdd_Social_Media_Trends[[#This Row],[Comments]]</f>
        <v>389644</v>
      </c>
      <c r="M2351">
        <f>bbdd_Social_Media_Trends[[#This Row],[Interactions]]/bbdd_Social_Media_Trends[[#This Row],[Views]]</f>
        <v>0.26689151701378283</v>
      </c>
      <c r="N2351" s="1" t="s">
        <v>22</v>
      </c>
      <c r="O2351" s="4">
        <f t="shared" si="36"/>
        <v>0</v>
      </c>
    </row>
    <row r="2352" spans="1:15">
      <c r="A2352" s="1" t="s">
        <v>2392</v>
      </c>
      <c r="B2352" s="2">
        <v>45082</v>
      </c>
      <c r="C2352" s="13" t="str">
        <f>TEXT(bbdd_Social_Media_Trends[[#This Row],[Post_Date]],"aaaa-mm")</f>
        <v>2023-06</v>
      </c>
      <c r="D2352" s="1" t="s">
        <v>27</v>
      </c>
      <c r="E2352" s="1" t="s">
        <v>13</v>
      </c>
      <c r="F2352" s="1" t="s">
        <v>47</v>
      </c>
      <c r="G2352" s="1" t="s">
        <v>60</v>
      </c>
      <c r="H2352">
        <v>4116315</v>
      </c>
      <c r="I2352">
        <v>46829</v>
      </c>
      <c r="J2352">
        <v>55447</v>
      </c>
      <c r="K2352">
        <v>45969</v>
      </c>
      <c r="L2352">
        <f>bbdd_Social_Media_Trends[[#This Row],[Likes]]+bbdd_Social_Media_Trends[[#This Row],[Shares]]+bbdd_Social_Media_Trends[[#This Row],[Comments]]</f>
        <v>148245</v>
      </c>
      <c r="M2352">
        <f>bbdd_Social_Media_Trends[[#This Row],[Interactions]]/bbdd_Social_Media_Trends[[#This Row],[Views]]</f>
        <v>3.6014007674339793E-2</v>
      </c>
      <c r="N2352" s="1" t="s">
        <v>22</v>
      </c>
      <c r="O2352" s="4">
        <f t="shared" si="36"/>
        <v>0</v>
      </c>
    </row>
    <row r="2353" spans="1:15" hidden="1">
      <c r="A2353" s="1" t="s">
        <v>2393</v>
      </c>
      <c r="B2353" s="2">
        <v>44784</v>
      </c>
      <c r="C2353" s="13" t="str">
        <f>TEXT(bbdd_Social_Media_Trends[[#This Row],[Post_Date]],"aaaa-mm")</f>
        <v>2022-08</v>
      </c>
      <c r="D2353" s="1" t="s">
        <v>12</v>
      </c>
      <c r="E2353" s="1" t="s">
        <v>39</v>
      </c>
      <c r="F2353" s="1" t="s">
        <v>32</v>
      </c>
      <c r="G2353" s="1" t="s">
        <v>21</v>
      </c>
      <c r="H2353">
        <v>296788</v>
      </c>
      <c r="I2353">
        <v>433928</v>
      </c>
      <c r="J2353">
        <v>54838</v>
      </c>
      <c r="K2353">
        <v>18371</v>
      </c>
      <c r="L2353">
        <f>bbdd_Social_Media_Trends[[#This Row],[Likes]]+bbdd_Social_Media_Trends[[#This Row],[Shares]]+bbdd_Social_Media_Trends[[#This Row],[Comments]]</f>
        <v>507137</v>
      </c>
      <c r="M2353">
        <f>bbdd_Social_Media_Trends[[#This Row],[Interactions]]/bbdd_Social_Media_Trends[[#This Row],[Views]]</f>
        <v>1.7087517015512756</v>
      </c>
      <c r="N2353" s="1" t="s">
        <v>29</v>
      </c>
      <c r="O2353" s="4">
        <f t="shared" si="36"/>
        <v>0</v>
      </c>
    </row>
    <row r="2354" spans="1:15">
      <c r="A2354" s="1" t="s">
        <v>2394</v>
      </c>
      <c r="B2354" s="2">
        <v>45104</v>
      </c>
      <c r="C2354" s="13" t="str">
        <f>TEXT(bbdd_Social_Media_Trends[[#This Row],[Post_Date]],"aaaa-mm")</f>
        <v>2023-06</v>
      </c>
      <c r="D2354" s="1" t="s">
        <v>27</v>
      </c>
      <c r="E2354" s="1" t="s">
        <v>52</v>
      </c>
      <c r="F2354" s="1" t="s">
        <v>47</v>
      </c>
      <c r="G2354" s="1" t="s">
        <v>60</v>
      </c>
      <c r="H2354">
        <v>16896</v>
      </c>
      <c r="I2354">
        <v>474590</v>
      </c>
      <c r="J2354">
        <v>4148</v>
      </c>
      <c r="K2354">
        <v>49986</v>
      </c>
      <c r="L2354">
        <f>bbdd_Social_Media_Trends[[#This Row],[Likes]]+bbdd_Social_Media_Trends[[#This Row],[Shares]]+bbdd_Social_Media_Trends[[#This Row],[Comments]]</f>
        <v>528724</v>
      </c>
      <c r="M2354">
        <f>bbdd_Social_Media_Trends[[#This Row],[Interactions]]/bbdd_Social_Media_Trends[[#This Row],[Views]]</f>
        <v>31.292850378787879</v>
      </c>
      <c r="N2354" s="1" t="s">
        <v>29</v>
      </c>
      <c r="O2354" s="4">
        <f t="shared" si="36"/>
        <v>0</v>
      </c>
    </row>
    <row r="2355" spans="1:15" hidden="1">
      <c r="A2355" s="1" t="s">
        <v>2395</v>
      </c>
      <c r="B2355" s="2">
        <v>45094</v>
      </c>
      <c r="C2355" s="13" t="str">
        <f>TEXT(bbdd_Social_Media_Trends[[#This Row],[Post_Date]],"aaaa-mm")</f>
        <v>2023-06</v>
      </c>
      <c r="D2355" s="1" t="s">
        <v>18</v>
      </c>
      <c r="E2355" s="1" t="s">
        <v>19</v>
      </c>
      <c r="F2355" s="1" t="s">
        <v>20</v>
      </c>
      <c r="G2355" s="1" t="s">
        <v>28</v>
      </c>
      <c r="H2355">
        <v>155519</v>
      </c>
      <c r="I2355">
        <v>315644</v>
      </c>
      <c r="J2355">
        <v>87191</v>
      </c>
      <c r="K2355">
        <v>4007</v>
      </c>
      <c r="L2355">
        <f>bbdd_Social_Media_Trends[[#This Row],[Likes]]+bbdd_Social_Media_Trends[[#This Row],[Shares]]+bbdd_Social_Media_Trends[[#This Row],[Comments]]</f>
        <v>406842</v>
      </c>
      <c r="M2355">
        <f>bbdd_Social_Media_Trends[[#This Row],[Interactions]]/bbdd_Social_Media_Trends[[#This Row],[Views]]</f>
        <v>2.6160276236344111</v>
      </c>
      <c r="N2355" s="1" t="s">
        <v>29</v>
      </c>
      <c r="O2355" s="4">
        <f t="shared" si="36"/>
        <v>0</v>
      </c>
    </row>
    <row r="2356" spans="1:15" hidden="1">
      <c r="A2356" s="1" t="s">
        <v>2396</v>
      </c>
      <c r="B2356" s="2">
        <v>44952</v>
      </c>
      <c r="C2356" s="13" t="str">
        <f>TEXT(bbdd_Social_Media_Trends[[#This Row],[Post_Date]],"aaaa-mm")</f>
        <v>2023-01</v>
      </c>
      <c r="D2356" s="1" t="s">
        <v>18</v>
      </c>
      <c r="E2356" s="1" t="s">
        <v>46</v>
      </c>
      <c r="F2356" s="1" t="s">
        <v>47</v>
      </c>
      <c r="G2356" s="1" t="s">
        <v>50</v>
      </c>
      <c r="H2356">
        <v>434344</v>
      </c>
      <c r="I2356">
        <v>82529</v>
      </c>
      <c r="J2356">
        <v>16899</v>
      </c>
      <c r="K2356">
        <v>35321</v>
      </c>
      <c r="L2356">
        <f>bbdd_Social_Media_Trends[[#This Row],[Likes]]+bbdd_Social_Media_Trends[[#This Row],[Shares]]+bbdd_Social_Media_Trends[[#This Row],[Comments]]</f>
        <v>134749</v>
      </c>
      <c r="M2356">
        <f>bbdd_Social_Media_Trends[[#This Row],[Interactions]]/bbdd_Social_Media_Trends[[#This Row],[Views]]</f>
        <v>0.3102356657395981</v>
      </c>
      <c r="N2356" s="1" t="s">
        <v>16</v>
      </c>
      <c r="O2356" s="4">
        <f t="shared" si="36"/>
        <v>0</v>
      </c>
    </row>
    <row r="2357" spans="1:15" hidden="1">
      <c r="A2357" s="1" t="s">
        <v>2397</v>
      </c>
      <c r="B2357" s="2">
        <v>44845</v>
      </c>
      <c r="C2357" s="13" t="str">
        <f>TEXT(bbdd_Social_Media_Trends[[#This Row],[Post_Date]],"aaaa-mm")</f>
        <v>2022-10</v>
      </c>
      <c r="D2357" s="1" t="s">
        <v>24</v>
      </c>
      <c r="E2357" s="1" t="s">
        <v>57</v>
      </c>
      <c r="F2357" s="1" t="s">
        <v>47</v>
      </c>
      <c r="G2357" s="1" t="s">
        <v>37</v>
      </c>
      <c r="H2357">
        <v>901026</v>
      </c>
      <c r="I2357">
        <v>172427</v>
      </c>
      <c r="J2357">
        <v>47033</v>
      </c>
      <c r="K2357">
        <v>4198</v>
      </c>
      <c r="L2357">
        <f>bbdd_Social_Media_Trends[[#This Row],[Likes]]+bbdd_Social_Media_Trends[[#This Row],[Shares]]+bbdd_Social_Media_Trends[[#This Row],[Comments]]</f>
        <v>223658</v>
      </c>
      <c r="M2357">
        <f>bbdd_Social_Media_Trends[[#This Row],[Interactions]]/bbdd_Social_Media_Trends[[#This Row],[Views]]</f>
        <v>0.24822591134994995</v>
      </c>
      <c r="N2357" s="1" t="s">
        <v>22</v>
      </c>
      <c r="O2357" s="4">
        <f t="shared" si="36"/>
        <v>0</v>
      </c>
    </row>
    <row r="2358" spans="1:15" hidden="1">
      <c r="A2358" s="1" t="s">
        <v>2398</v>
      </c>
      <c r="B2358" s="2">
        <v>45000</v>
      </c>
      <c r="C2358" s="13" t="str">
        <f>TEXT(bbdd_Social_Media_Trends[[#This Row],[Post_Date]],"aaaa-mm")</f>
        <v>2023-03</v>
      </c>
      <c r="D2358" s="1" t="s">
        <v>24</v>
      </c>
      <c r="E2358" s="1" t="s">
        <v>39</v>
      </c>
      <c r="F2358" s="1" t="s">
        <v>32</v>
      </c>
      <c r="G2358" s="1" t="s">
        <v>15</v>
      </c>
      <c r="H2358">
        <v>2091073</v>
      </c>
      <c r="I2358">
        <v>475472</v>
      </c>
      <c r="J2358">
        <v>4277</v>
      </c>
      <c r="K2358">
        <v>34762</v>
      </c>
      <c r="L2358">
        <f>bbdd_Social_Media_Trends[[#This Row],[Likes]]+bbdd_Social_Media_Trends[[#This Row],[Shares]]+bbdd_Social_Media_Trends[[#This Row],[Comments]]</f>
        <v>514511</v>
      </c>
      <c r="M2358">
        <f>bbdd_Social_Media_Trends[[#This Row],[Interactions]]/bbdd_Social_Media_Trends[[#This Row],[Views]]</f>
        <v>0.24605118998715014</v>
      </c>
      <c r="N2358" s="1" t="s">
        <v>22</v>
      </c>
      <c r="O2358" s="4">
        <f t="shared" si="36"/>
        <v>0</v>
      </c>
    </row>
    <row r="2359" spans="1:15" hidden="1">
      <c r="A2359" s="1" t="s">
        <v>2399</v>
      </c>
      <c r="B2359" s="2">
        <v>45170</v>
      </c>
      <c r="C2359" s="13" t="str">
        <f>TEXT(bbdd_Social_Media_Trends[[#This Row],[Post_Date]],"aaaa-mm")</f>
        <v>2023-09</v>
      </c>
      <c r="D2359" s="1" t="s">
        <v>24</v>
      </c>
      <c r="E2359" s="1" t="s">
        <v>59</v>
      </c>
      <c r="F2359" s="1" t="s">
        <v>47</v>
      </c>
      <c r="G2359" s="1" t="s">
        <v>28</v>
      </c>
      <c r="H2359">
        <v>1592524</v>
      </c>
      <c r="I2359">
        <v>410109</v>
      </c>
      <c r="J2359">
        <v>38169</v>
      </c>
      <c r="K2359">
        <v>2232</v>
      </c>
      <c r="L2359">
        <f>bbdd_Social_Media_Trends[[#This Row],[Likes]]+bbdd_Social_Media_Trends[[#This Row],[Shares]]+bbdd_Social_Media_Trends[[#This Row],[Comments]]</f>
        <v>450510</v>
      </c>
      <c r="M2359">
        <f>bbdd_Social_Media_Trends[[#This Row],[Interactions]]/bbdd_Social_Media_Trends[[#This Row],[Views]]</f>
        <v>0.28289055612348701</v>
      </c>
      <c r="N2359" s="1" t="s">
        <v>29</v>
      </c>
      <c r="O2359" s="4">
        <f t="shared" si="36"/>
        <v>0</v>
      </c>
    </row>
    <row r="2360" spans="1:15" hidden="1">
      <c r="A2360" s="1" t="s">
        <v>2400</v>
      </c>
      <c r="B2360" s="2">
        <v>44565</v>
      </c>
      <c r="C2360" s="13" t="str">
        <f>TEXT(bbdd_Social_Media_Trends[[#This Row],[Post_Date]],"aaaa-mm")</f>
        <v>2022-01</v>
      </c>
      <c r="D2360" s="1" t="s">
        <v>18</v>
      </c>
      <c r="E2360" s="1" t="s">
        <v>31</v>
      </c>
      <c r="F2360" s="1" t="s">
        <v>32</v>
      </c>
      <c r="G2360" s="1" t="s">
        <v>37</v>
      </c>
      <c r="H2360">
        <v>1567332</v>
      </c>
      <c r="I2360">
        <v>378583</v>
      </c>
      <c r="J2360">
        <v>88750</v>
      </c>
      <c r="K2360">
        <v>33441</v>
      </c>
      <c r="L2360">
        <f>bbdd_Social_Media_Trends[[#This Row],[Likes]]+bbdd_Social_Media_Trends[[#This Row],[Shares]]+bbdd_Social_Media_Trends[[#This Row],[Comments]]</f>
        <v>500774</v>
      </c>
      <c r="M2360">
        <f>bbdd_Social_Media_Trends[[#This Row],[Interactions]]/bbdd_Social_Media_Trends[[#This Row],[Views]]</f>
        <v>0.31950729009552536</v>
      </c>
      <c r="N2360" s="1" t="s">
        <v>29</v>
      </c>
      <c r="O2360" s="4">
        <f t="shared" si="36"/>
        <v>0</v>
      </c>
    </row>
    <row r="2361" spans="1:15" hidden="1">
      <c r="A2361" s="1" t="s">
        <v>2401</v>
      </c>
      <c r="B2361" s="2">
        <v>44970</v>
      </c>
      <c r="C2361" s="13" t="str">
        <f>TEXT(bbdd_Social_Media_Trends[[#This Row],[Post_Date]],"aaaa-mm")</f>
        <v>2023-02</v>
      </c>
      <c r="D2361" s="1" t="s">
        <v>12</v>
      </c>
      <c r="E2361" s="1" t="s">
        <v>31</v>
      </c>
      <c r="F2361" s="1" t="s">
        <v>14</v>
      </c>
      <c r="G2361" s="1" t="s">
        <v>21</v>
      </c>
      <c r="H2361">
        <v>583548</v>
      </c>
      <c r="I2361">
        <v>159734</v>
      </c>
      <c r="J2361">
        <v>5218</v>
      </c>
      <c r="K2361">
        <v>18625</v>
      </c>
      <c r="L2361">
        <f>bbdd_Social_Media_Trends[[#This Row],[Likes]]+bbdd_Social_Media_Trends[[#This Row],[Shares]]+bbdd_Social_Media_Trends[[#This Row],[Comments]]</f>
        <v>183577</v>
      </c>
      <c r="M2361">
        <f>bbdd_Social_Media_Trends[[#This Row],[Interactions]]/bbdd_Social_Media_Trends[[#This Row],[Views]]</f>
        <v>0.31458766031243357</v>
      </c>
      <c r="N2361" s="1" t="s">
        <v>22</v>
      </c>
      <c r="O2361" s="4">
        <f t="shared" si="36"/>
        <v>0</v>
      </c>
    </row>
    <row r="2362" spans="1:15">
      <c r="A2362" s="1" t="s">
        <v>2402</v>
      </c>
      <c r="B2362" s="2">
        <v>45019</v>
      </c>
      <c r="C2362" s="13" t="str">
        <f>TEXT(bbdd_Social_Media_Trends[[#This Row],[Post_Date]],"aaaa-mm")</f>
        <v>2023-04</v>
      </c>
      <c r="D2362" s="1" t="s">
        <v>27</v>
      </c>
      <c r="E2362" s="1" t="s">
        <v>31</v>
      </c>
      <c r="F2362" s="1" t="s">
        <v>20</v>
      </c>
      <c r="G2362" s="1" t="s">
        <v>50</v>
      </c>
      <c r="H2362">
        <v>3589977</v>
      </c>
      <c r="I2362">
        <v>378797</v>
      </c>
      <c r="J2362">
        <v>16666</v>
      </c>
      <c r="K2362">
        <v>45806</v>
      </c>
      <c r="L2362">
        <f>bbdd_Social_Media_Trends[[#This Row],[Likes]]+bbdd_Social_Media_Trends[[#This Row],[Shares]]+bbdd_Social_Media_Trends[[#This Row],[Comments]]</f>
        <v>441269</v>
      </c>
      <c r="M2362">
        <f>bbdd_Social_Media_Trends[[#This Row],[Interactions]]/bbdd_Social_Media_Trends[[#This Row],[Views]]</f>
        <v>0.12291694347902507</v>
      </c>
      <c r="N2362" s="1" t="s">
        <v>29</v>
      </c>
      <c r="O2362" s="4">
        <f t="shared" si="36"/>
        <v>0</v>
      </c>
    </row>
    <row r="2363" spans="1:15" hidden="1">
      <c r="A2363" s="1" t="s">
        <v>2403</v>
      </c>
      <c r="B2363" s="2">
        <v>44673</v>
      </c>
      <c r="C2363" s="13" t="str">
        <f>TEXT(bbdd_Social_Media_Trends[[#This Row],[Post_Date]],"aaaa-mm")</f>
        <v>2022-04</v>
      </c>
      <c r="D2363" s="1" t="s">
        <v>12</v>
      </c>
      <c r="E2363" s="1" t="s">
        <v>59</v>
      </c>
      <c r="F2363" s="1" t="s">
        <v>41</v>
      </c>
      <c r="G2363" s="1" t="s">
        <v>37</v>
      </c>
      <c r="H2363">
        <v>2142186</v>
      </c>
      <c r="I2363">
        <v>145976</v>
      </c>
      <c r="J2363">
        <v>95970</v>
      </c>
      <c r="K2363">
        <v>8679</v>
      </c>
      <c r="L2363">
        <f>bbdd_Social_Media_Trends[[#This Row],[Likes]]+bbdd_Social_Media_Trends[[#This Row],[Shares]]+bbdd_Social_Media_Trends[[#This Row],[Comments]]</f>
        <v>250625</v>
      </c>
      <c r="M2363">
        <f>bbdd_Social_Media_Trends[[#This Row],[Interactions]]/bbdd_Social_Media_Trends[[#This Row],[Views]]</f>
        <v>0.11699497615986661</v>
      </c>
      <c r="N2363" s="1" t="s">
        <v>22</v>
      </c>
      <c r="O2363" s="4">
        <f t="shared" si="36"/>
        <v>0</v>
      </c>
    </row>
    <row r="2364" spans="1:15" hidden="1">
      <c r="A2364" s="1" t="s">
        <v>2404</v>
      </c>
      <c r="B2364" s="2">
        <v>45112</v>
      </c>
      <c r="C2364" s="13" t="str">
        <f>TEXT(bbdd_Social_Media_Trends[[#This Row],[Post_Date]],"aaaa-mm")</f>
        <v>2023-07</v>
      </c>
      <c r="D2364" s="1" t="s">
        <v>24</v>
      </c>
      <c r="E2364" s="1" t="s">
        <v>57</v>
      </c>
      <c r="F2364" s="1" t="s">
        <v>41</v>
      </c>
      <c r="G2364" s="1" t="s">
        <v>28</v>
      </c>
      <c r="H2364">
        <v>3887527</v>
      </c>
      <c r="I2364">
        <v>400205</v>
      </c>
      <c r="J2364">
        <v>11490</v>
      </c>
      <c r="K2364">
        <v>12108</v>
      </c>
      <c r="L2364">
        <f>bbdd_Social_Media_Trends[[#This Row],[Likes]]+bbdd_Social_Media_Trends[[#This Row],[Shares]]+bbdd_Social_Media_Trends[[#This Row],[Comments]]</f>
        <v>423803</v>
      </c>
      <c r="M2364">
        <f>bbdd_Social_Media_Trends[[#This Row],[Interactions]]/bbdd_Social_Media_Trends[[#This Row],[Views]]</f>
        <v>0.10901609172103499</v>
      </c>
      <c r="N2364" s="1" t="s">
        <v>22</v>
      </c>
      <c r="O2364" s="4">
        <f t="shared" si="36"/>
        <v>0</v>
      </c>
    </row>
    <row r="2365" spans="1:15" hidden="1">
      <c r="A2365" s="1" t="s">
        <v>2405</v>
      </c>
      <c r="B2365" s="2">
        <v>44801</v>
      </c>
      <c r="C2365" s="13" t="str">
        <f>TEXT(bbdd_Social_Media_Trends[[#This Row],[Post_Date]],"aaaa-mm")</f>
        <v>2022-08</v>
      </c>
      <c r="D2365" s="1" t="s">
        <v>18</v>
      </c>
      <c r="E2365" s="1" t="s">
        <v>31</v>
      </c>
      <c r="F2365" s="1" t="s">
        <v>47</v>
      </c>
      <c r="G2365" s="1" t="s">
        <v>50</v>
      </c>
      <c r="H2365">
        <v>3265277</v>
      </c>
      <c r="I2365">
        <v>458051</v>
      </c>
      <c r="J2365">
        <v>29284</v>
      </c>
      <c r="K2365">
        <v>27213</v>
      </c>
      <c r="L2365">
        <f>bbdd_Social_Media_Trends[[#This Row],[Likes]]+bbdd_Social_Media_Trends[[#This Row],[Shares]]+bbdd_Social_Media_Trends[[#This Row],[Comments]]</f>
        <v>514548</v>
      </c>
      <c r="M2365">
        <f>bbdd_Social_Media_Trends[[#This Row],[Interactions]]/bbdd_Social_Media_Trends[[#This Row],[Views]]</f>
        <v>0.15758173043205828</v>
      </c>
      <c r="N2365" s="1" t="s">
        <v>16</v>
      </c>
      <c r="O2365" s="4">
        <f t="shared" si="36"/>
        <v>0</v>
      </c>
    </row>
    <row r="2366" spans="1:15" hidden="1">
      <c r="A2366" s="1" t="s">
        <v>2406</v>
      </c>
      <c r="B2366" s="2">
        <v>45093</v>
      </c>
      <c r="C2366" s="13" t="str">
        <f>TEXT(bbdd_Social_Media_Trends[[#This Row],[Post_Date]],"aaaa-mm")</f>
        <v>2023-06</v>
      </c>
      <c r="D2366" s="1" t="s">
        <v>18</v>
      </c>
      <c r="E2366" s="1" t="s">
        <v>52</v>
      </c>
      <c r="F2366" s="1" t="s">
        <v>14</v>
      </c>
      <c r="G2366" s="1" t="s">
        <v>60</v>
      </c>
      <c r="H2366">
        <v>2468546</v>
      </c>
      <c r="I2366">
        <v>184286</v>
      </c>
      <c r="J2366">
        <v>40314</v>
      </c>
      <c r="K2366">
        <v>40022</v>
      </c>
      <c r="L2366">
        <f>bbdd_Social_Media_Trends[[#This Row],[Likes]]+bbdd_Social_Media_Trends[[#This Row],[Shares]]+bbdd_Social_Media_Trends[[#This Row],[Comments]]</f>
        <v>264622</v>
      </c>
      <c r="M2366">
        <f>bbdd_Social_Media_Trends[[#This Row],[Interactions]]/bbdd_Social_Media_Trends[[#This Row],[Views]]</f>
        <v>0.10719751627071158</v>
      </c>
      <c r="N2366" s="1" t="s">
        <v>22</v>
      </c>
      <c r="O2366" s="4">
        <f t="shared" si="36"/>
        <v>0</v>
      </c>
    </row>
    <row r="2367" spans="1:15" hidden="1">
      <c r="A2367" s="1" t="s">
        <v>2407</v>
      </c>
      <c r="B2367" s="2">
        <v>45024</v>
      </c>
      <c r="C2367" s="13" t="str">
        <f>TEXT(bbdd_Social_Media_Trends[[#This Row],[Post_Date]],"aaaa-mm")</f>
        <v>2023-04</v>
      </c>
      <c r="D2367" s="1" t="s">
        <v>12</v>
      </c>
      <c r="E2367" s="1" t="s">
        <v>52</v>
      </c>
      <c r="F2367" s="1" t="s">
        <v>36</v>
      </c>
      <c r="G2367" s="1" t="s">
        <v>50</v>
      </c>
      <c r="H2367">
        <v>2069657</v>
      </c>
      <c r="I2367">
        <v>384667</v>
      </c>
      <c r="J2367">
        <v>92434</v>
      </c>
      <c r="K2367">
        <v>33853</v>
      </c>
      <c r="L2367">
        <f>bbdd_Social_Media_Trends[[#This Row],[Likes]]+bbdd_Social_Media_Trends[[#This Row],[Shares]]+bbdd_Social_Media_Trends[[#This Row],[Comments]]</f>
        <v>510954</v>
      </c>
      <c r="M2367">
        <f>bbdd_Social_Media_Trends[[#This Row],[Interactions]]/bbdd_Social_Media_Trends[[#This Row],[Views]]</f>
        <v>0.24687858906089269</v>
      </c>
      <c r="N2367" s="1" t="s">
        <v>22</v>
      </c>
      <c r="O2367" s="4">
        <f t="shared" si="36"/>
        <v>0</v>
      </c>
    </row>
    <row r="2368" spans="1:15">
      <c r="A2368" s="1" t="s">
        <v>2408</v>
      </c>
      <c r="B2368" s="2">
        <v>44649</v>
      </c>
      <c r="C2368" s="13" t="str">
        <f>TEXT(bbdd_Social_Media_Trends[[#This Row],[Post_Date]],"aaaa-mm")</f>
        <v>2022-03</v>
      </c>
      <c r="D2368" s="1" t="s">
        <v>27</v>
      </c>
      <c r="E2368" s="1" t="s">
        <v>13</v>
      </c>
      <c r="F2368" s="1" t="s">
        <v>36</v>
      </c>
      <c r="G2368" s="1" t="s">
        <v>28</v>
      </c>
      <c r="H2368">
        <v>4289977</v>
      </c>
      <c r="I2368">
        <v>96645</v>
      </c>
      <c r="J2368">
        <v>89277</v>
      </c>
      <c r="K2368">
        <v>22760</v>
      </c>
      <c r="L2368">
        <f>bbdd_Social_Media_Trends[[#This Row],[Likes]]+bbdd_Social_Media_Trends[[#This Row],[Shares]]+bbdd_Social_Media_Trends[[#This Row],[Comments]]</f>
        <v>208682</v>
      </c>
      <c r="M2368">
        <f>bbdd_Social_Media_Trends[[#This Row],[Interactions]]/bbdd_Social_Media_Trends[[#This Row],[Views]]</f>
        <v>4.8644083639609259E-2</v>
      </c>
      <c r="N2368" s="1" t="s">
        <v>29</v>
      </c>
      <c r="O2368" s="4">
        <f t="shared" si="36"/>
        <v>0</v>
      </c>
    </row>
    <row r="2369" spans="1:15">
      <c r="A2369" s="1" t="s">
        <v>2409</v>
      </c>
      <c r="B2369" s="2">
        <v>45067</v>
      </c>
      <c r="C2369" s="13" t="str">
        <f>TEXT(bbdd_Social_Media_Trends[[#This Row],[Post_Date]],"aaaa-mm")</f>
        <v>2023-05</v>
      </c>
      <c r="D2369" s="1" t="s">
        <v>27</v>
      </c>
      <c r="E2369" s="1" t="s">
        <v>35</v>
      </c>
      <c r="F2369" s="1" t="s">
        <v>41</v>
      </c>
      <c r="G2369" s="1" t="s">
        <v>37</v>
      </c>
      <c r="H2369">
        <v>274569</v>
      </c>
      <c r="I2369">
        <v>84850</v>
      </c>
      <c r="J2369">
        <v>78663</v>
      </c>
      <c r="K2369">
        <v>22317</v>
      </c>
      <c r="L2369">
        <f>bbdd_Social_Media_Trends[[#This Row],[Likes]]+bbdd_Social_Media_Trends[[#This Row],[Shares]]+bbdd_Social_Media_Trends[[#This Row],[Comments]]</f>
        <v>185830</v>
      </c>
      <c r="M2369">
        <f>bbdd_Social_Media_Trends[[#This Row],[Interactions]]/bbdd_Social_Media_Trends[[#This Row],[Views]]</f>
        <v>0.67680619443564272</v>
      </c>
      <c r="N2369" s="1" t="s">
        <v>29</v>
      </c>
      <c r="O2369" s="4">
        <f t="shared" si="36"/>
        <v>0</v>
      </c>
    </row>
    <row r="2370" spans="1:15" hidden="1">
      <c r="A2370" s="1" t="s">
        <v>2410</v>
      </c>
      <c r="B2370" s="2">
        <v>45007</v>
      </c>
      <c r="C2370" s="13" t="str">
        <f>TEXT(bbdd_Social_Media_Trends[[#This Row],[Post_Date]],"aaaa-mm")</f>
        <v>2023-03</v>
      </c>
      <c r="D2370" s="1" t="s">
        <v>18</v>
      </c>
      <c r="E2370" s="1" t="s">
        <v>49</v>
      </c>
      <c r="F2370" s="1" t="s">
        <v>14</v>
      </c>
      <c r="G2370" s="1" t="s">
        <v>37</v>
      </c>
      <c r="H2370">
        <v>4530657</v>
      </c>
      <c r="I2370">
        <v>343884</v>
      </c>
      <c r="J2370">
        <v>23584</v>
      </c>
      <c r="K2370">
        <v>33459</v>
      </c>
      <c r="L2370">
        <f>bbdd_Social_Media_Trends[[#This Row],[Likes]]+bbdd_Social_Media_Trends[[#This Row],[Shares]]+bbdd_Social_Media_Trends[[#This Row],[Comments]]</f>
        <v>400927</v>
      </c>
      <c r="M2370">
        <f>bbdd_Social_Media_Trends[[#This Row],[Interactions]]/bbdd_Social_Media_Trends[[#This Row],[Views]]</f>
        <v>8.8492022238717258E-2</v>
      </c>
      <c r="N2370" s="1" t="s">
        <v>29</v>
      </c>
      <c r="O2370" s="4">
        <f t="shared" ref="O2370:O2433" si="37">IF(ISERROR(VLOOKUP(A2370,A2371:A7368,1,FALSE)),0, 1)</f>
        <v>0</v>
      </c>
    </row>
    <row r="2371" spans="1:15" hidden="1">
      <c r="A2371" s="1" t="s">
        <v>2411</v>
      </c>
      <c r="B2371" s="2">
        <v>44780</v>
      </c>
      <c r="C2371" s="13" t="str">
        <f>TEXT(bbdd_Social_Media_Trends[[#This Row],[Post_Date]],"aaaa-mm")</f>
        <v>2022-08</v>
      </c>
      <c r="D2371" s="1" t="s">
        <v>12</v>
      </c>
      <c r="E2371" s="1" t="s">
        <v>19</v>
      </c>
      <c r="F2371" s="1" t="s">
        <v>36</v>
      </c>
      <c r="G2371" s="1" t="s">
        <v>15</v>
      </c>
      <c r="H2371">
        <v>784735</v>
      </c>
      <c r="I2371">
        <v>222216</v>
      </c>
      <c r="J2371">
        <v>18478</v>
      </c>
      <c r="K2371">
        <v>15303</v>
      </c>
      <c r="L2371">
        <f>bbdd_Social_Media_Trends[[#This Row],[Likes]]+bbdd_Social_Media_Trends[[#This Row],[Shares]]+bbdd_Social_Media_Trends[[#This Row],[Comments]]</f>
        <v>255997</v>
      </c>
      <c r="M2371">
        <f>bbdd_Social_Media_Trends[[#This Row],[Interactions]]/bbdd_Social_Media_Trends[[#This Row],[Views]]</f>
        <v>0.32622095357031355</v>
      </c>
      <c r="N2371" s="1" t="s">
        <v>16</v>
      </c>
      <c r="O2371" s="4">
        <f t="shared" si="37"/>
        <v>0</v>
      </c>
    </row>
    <row r="2372" spans="1:15" hidden="1">
      <c r="A2372" s="1" t="s">
        <v>2412</v>
      </c>
      <c r="B2372" s="2">
        <v>45151</v>
      </c>
      <c r="C2372" s="13" t="str">
        <f>TEXT(bbdd_Social_Media_Trends[[#This Row],[Post_Date]],"aaaa-mm")</f>
        <v>2023-08</v>
      </c>
      <c r="D2372" s="1" t="s">
        <v>12</v>
      </c>
      <c r="E2372" s="1" t="s">
        <v>39</v>
      </c>
      <c r="F2372" s="1" t="s">
        <v>14</v>
      </c>
      <c r="G2372" s="1" t="s">
        <v>28</v>
      </c>
      <c r="H2372">
        <v>3640704</v>
      </c>
      <c r="I2372">
        <v>122275</v>
      </c>
      <c r="J2372">
        <v>69449</v>
      </c>
      <c r="K2372">
        <v>39348</v>
      </c>
      <c r="L2372">
        <f>bbdd_Social_Media_Trends[[#This Row],[Likes]]+bbdd_Social_Media_Trends[[#This Row],[Shares]]+bbdd_Social_Media_Trends[[#This Row],[Comments]]</f>
        <v>231072</v>
      </c>
      <c r="M2372">
        <f>bbdd_Social_Media_Trends[[#This Row],[Interactions]]/bbdd_Social_Media_Trends[[#This Row],[Views]]</f>
        <v>6.3469043349857604E-2</v>
      </c>
      <c r="N2372" s="1" t="s">
        <v>29</v>
      </c>
      <c r="O2372" s="4">
        <f t="shared" si="37"/>
        <v>0</v>
      </c>
    </row>
    <row r="2373" spans="1:15" hidden="1">
      <c r="A2373" s="1" t="s">
        <v>2413</v>
      </c>
      <c r="B2373" s="2">
        <v>44652</v>
      </c>
      <c r="C2373" s="13" t="str">
        <f>TEXT(bbdd_Social_Media_Trends[[#This Row],[Post_Date]],"aaaa-mm")</f>
        <v>2022-04</v>
      </c>
      <c r="D2373" s="1" t="s">
        <v>24</v>
      </c>
      <c r="E2373" s="1" t="s">
        <v>59</v>
      </c>
      <c r="F2373" s="1" t="s">
        <v>36</v>
      </c>
      <c r="G2373" s="1" t="s">
        <v>50</v>
      </c>
      <c r="H2373">
        <v>4201548</v>
      </c>
      <c r="I2373">
        <v>235903</v>
      </c>
      <c r="J2373">
        <v>65461</v>
      </c>
      <c r="K2373">
        <v>45899</v>
      </c>
      <c r="L2373">
        <f>bbdd_Social_Media_Trends[[#This Row],[Likes]]+bbdd_Social_Media_Trends[[#This Row],[Shares]]+bbdd_Social_Media_Trends[[#This Row],[Comments]]</f>
        <v>347263</v>
      </c>
      <c r="M2373">
        <f>bbdd_Social_Media_Trends[[#This Row],[Interactions]]/bbdd_Social_Media_Trends[[#This Row],[Views]]</f>
        <v>8.2651203794411016E-2</v>
      </c>
      <c r="N2373" s="1" t="s">
        <v>29</v>
      </c>
      <c r="O2373" s="4">
        <f t="shared" si="37"/>
        <v>0</v>
      </c>
    </row>
    <row r="2374" spans="1:15" hidden="1">
      <c r="A2374" s="1" t="s">
        <v>2414</v>
      </c>
      <c r="B2374" s="2">
        <v>44812</v>
      </c>
      <c r="C2374" s="13" t="str">
        <f>TEXT(bbdd_Social_Media_Trends[[#This Row],[Post_Date]],"aaaa-mm")</f>
        <v>2022-09</v>
      </c>
      <c r="D2374" s="1" t="s">
        <v>18</v>
      </c>
      <c r="E2374" s="1" t="s">
        <v>49</v>
      </c>
      <c r="F2374" s="1" t="s">
        <v>47</v>
      </c>
      <c r="G2374" s="1" t="s">
        <v>15</v>
      </c>
      <c r="H2374">
        <v>2674421</v>
      </c>
      <c r="I2374">
        <v>365369</v>
      </c>
      <c r="J2374">
        <v>78273</v>
      </c>
      <c r="K2374">
        <v>45815</v>
      </c>
      <c r="L2374">
        <f>bbdd_Social_Media_Trends[[#This Row],[Likes]]+bbdd_Social_Media_Trends[[#This Row],[Shares]]+bbdd_Social_Media_Trends[[#This Row],[Comments]]</f>
        <v>489457</v>
      </c>
      <c r="M2374">
        <f>bbdd_Social_Media_Trends[[#This Row],[Interactions]]/bbdd_Social_Media_Trends[[#This Row],[Views]]</f>
        <v>0.18301419260467966</v>
      </c>
      <c r="N2374" s="1" t="s">
        <v>16</v>
      </c>
      <c r="O2374" s="4">
        <f t="shared" si="37"/>
        <v>0</v>
      </c>
    </row>
    <row r="2375" spans="1:15" hidden="1">
      <c r="A2375" s="1" t="s">
        <v>2415</v>
      </c>
      <c r="B2375" s="2">
        <v>45081</v>
      </c>
      <c r="C2375" s="13" t="str">
        <f>TEXT(bbdd_Social_Media_Trends[[#This Row],[Post_Date]],"aaaa-mm")</f>
        <v>2023-06</v>
      </c>
      <c r="D2375" s="1" t="s">
        <v>24</v>
      </c>
      <c r="E2375" s="1" t="s">
        <v>52</v>
      </c>
      <c r="F2375" s="1" t="s">
        <v>32</v>
      </c>
      <c r="G2375" s="1" t="s">
        <v>60</v>
      </c>
      <c r="H2375">
        <v>2944740</v>
      </c>
      <c r="I2375">
        <v>49038</v>
      </c>
      <c r="J2375">
        <v>74344</v>
      </c>
      <c r="K2375">
        <v>44081</v>
      </c>
      <c r="L2375">
        <f>bbdd_Social_Media_Trends[[#This Row],[Likes]]+bbdd_Social_Media_Trends[[#This Row],[Shares]]+bbdd_Social_Media_Trends[[#This Row],[Comments]]</f>
        <v>167463</v>
      </c>
      <c r="M2375">
        <f>bbdd_Social_Media_Trends[[#This Row],[Interactions]]/bbdd_Social_Media_Trends[[#This Row],[Views]]</f>
        <v>5.686851810346584E-2</v>
      </c>
      <c r="N2375" s="1" t="s">
        <v>16</v>
      </c>
      <c r="O2375" s="4">
        <f t="shared" si="37"/>
        <v>0</v>
      </c>
    </row>
    <row r="2376" spans="1:15">
      <c r="A2376" s="1" t="s">
        <v>2416</v>
      </c>
      <c r="B2376" s="2">
        <v>44841</v>
      </c>
      <c r="C2376" s="13" t="str">
        <f>TEXT(bbdd_Social_Media_Trends[[#This Row],[Post_Date]],"aaaa-mm")</f>
        <v>2022-10</v>
      </c>
      <c r="D2376" s="1" t="s">
        <v>27</v>
      </c>
      <c r="E2376" s="1" t="s">
        <v>52</v>
      </c>
      <c r="F2376" s="1" t="s">
        <v>41</v>
      </c>
      <c r="G2376" s="1" t="s">
        <v>28</v>
      </c>
      <c r="H2376">
        <v>1417380</v>
      </c>
      <c r="I2376">
        <v>466880</v>
      </c>
      <c r="J2376">
        <v>27498</v>
      </c>
      <c r="K2376">
        <v>31415</v>
      </c>
      <c r="L2376">
        <f>bbdd_Social_Media_Trends[[#This Row],[Likes]]+bbdd_Social_Media_Trends[[#This Row],[Shares]]+bbdd_Social_Media_Trends[[#This Row],[Comments]]</f>
        <v>525793</v>
      </c>
      <c r="M2376">
        <f>bbdd_Social_Media_Trends[[#This Row],[Interactions]]/bbdd_Social_Media_Trends[[#This Row],[Views]]</f>
        <v>0.37096121012008071</v>
      </c>
      <c r="N2376" s="1" t="s">
        <v>16</v>
      </c>
      <c r="O2376" s="4">
        <f t="shared" si="37"/>
        <v>0</v>
      </c>
    </row>
    <row r="2377" spans="1:15" hidden="1">
      <c r="A2377" s="1" t="s">
        <v>2417</v>
      </c>
      <c r="B2377" s="2">
        <v>44971</v>
      </c>
      <c r="C2377" s="13" t="str">
        <f>TEXT(bbdd_Social_Media_Trends[[#This Row],[Post_Date]],"aaaa-mm")</f>
        <v>2023-02</v>
      </c>
      <c r="D2377" s="1" t="s">
        <v>24</v>
      </c>
      <c r="E2377" s="1" t="s">
        <v>13</v>
      </c>
      <c r="F2377" s="1" t="s">
        <v>36</v>
      </c>
      <c r="G2377" s="1" t="s">
        <v>50</v>
      </c>
      <c r="H2377">
        <v>3439140</v>
      </c>
      <c r="I2377">
        <v>412155</v>
      </c>
      <c r="J2377">
        <v>15138</v>
      </c>
      <c r="K2377">
        <v>23614</v>
      </c>
      <c r="L2377">
        <f>bbdd_Social_Media_Trends[[#This Row],[Likes]]+bbdd_Social_Media_Trends[[#This Row],[Shares]]+bbdd_Social_Media_Trends[[#This Row],[Comments]]</f>
        <v>450907</v>
      </c>
      <c r="M2377">
        <f>bbdd_Social_Media_Trends[[#This Row],[Interactions]]/bbdd_Social_Media_Trends[[#This Row],[Views]]</f>
        <v>0.13111039387753914</v>
      </c>
      <c r="N2377" s="1" t="s">
        <v>29</v>
      </c>
      <c r="O2377" s="4">
        <f t="shared" si="37"/>
        <v>0</v>
      </c>
    </row>
    <row r="2378" spans="1:15" hidden="1">
      <c r="A2378" s="1" t="s">
        <v>2418</v>
      </c>
      <c r="B2378" s="2">
        <v>44983</v>
      </c>
      <c r="C2378" s="13" t="str">
        <f>TEXT(bbdd_Social_Media_Trends[[#This Row],[Post_Date]],"aaaa-mm")</f>
        <v>2023-02</v>
      </c>
      <c r="D2378" s="1" t="s">
        <v>12</v>
      </c>
      <c r="E2378" s="1" t="s">
        <v>39</v>
      </c>
      <c r="F2378" s="1" t="s">
        <v>41</v>
      </c>
      <c r="G2378" s="1" t="s">
        <v>37</v>
      </c>
      <c r="H2378">
        <v>1673508</v>
      </c>
      <c r="I2378">
        <v>79020</v>
      </c>
      <c r="J2378">
        <v>91806</v>
      </c>
      <c r="K2378">
        <v>20155</v>
      </c>
      <c r="L2378">
        <f>bbdd_Social_Media_Trends[[#This Row],[Likes]]+bbdd_Social_Media_Trends[[#This Row],[Shares]]+bbdd_Social_Media_Trends[[#This Row],[Comments]]</f>
        <v>190981</v>
      </c>
      <c r="M2378">
        <f>bbdd_Social_Media_Trends[[#This Row],[Interactions]]/bbdd_Social_Media_Trends[[#This Row],[Views]]</f>
        <v>0.11412015956900116</v>
      </c>
      <c r="N2378" s="1" t="s">
        <v>16</v>
      </c>
      <c r="O2378" s="4">
        <f t="shared" si="37"/>
        <v>0</v>
      </c>
    </row>
    <row r="2379" spans="1:15" hidden="1">
      <c r="A2379" s="1" t="s">
        <v>2419</v>
      </c>
      <c r="B2379" s="2">
        <v>44981</v>
      </c>
      <c r="C2379" s="13" t="str">
        <f>TEXT(bbdd_Social_Media_Trends[[#This Row],[Post_Date]],"aaaa-mm")</f>
        <v>2023-02</v>
      </c>
      <c r="D2379" s="1" t="s">
        <v>24</v>
      </c>
      <c r="E2379" s="1" t="s">
        <v>39</v>
      </c>
      <c r="F2379" s="1" t="s">
        <v>14</v>
      </c>
      <c r="G2379" s="1" t="s">
        <v>28</v>
      </c>
      <c r="H2379">
        <v>1053561</v>
      </c>
      <c r="I2379">
        <v>469326</v>
      </c>
      <c r="J2379">
        <v>72822</v>
      </c>
      <c r="K2379">
        <v>39659</v>
      </c>
      <c r="L2379">
        <f>bbdd_Social_Media_Trends[[#This Row],[Likes]]+bbdd_Social_Media_Trends[[#This Row],[Shares]]+bbdd_Social_Media_Trends[[#This Row],[Comments]]</f>
        <v>581807</v>
      </c>
      <c r="M2379">
        <f>bbdd_Social_Media_Trends[[#This Row],[Interactions]]/bbdd_Social_Media_Trends[[#This Row],[Views]]</f>
        <v>0.55222905935204514</v>
      </c>
      <c r="N2379" s="1" t="s">
        <v>29</v>
      </c>
      <c r="O2379" s="4">
        <f t="shared" si="37"/>
        <v>0</v>
      </c>
    </row>
    <row r="2380" spans="1:15" hidden="1">
      <c r="A2380" s="1" t="s">
        <v>2420</v>
      </c>
      <c r="B2380" s="2">
        <v>44948</v>
      </c>
      <c r="C2380" s="13" t="str">
        <f>TEXT(bbdd_Social_Media_Trends[[#This Row],[Post_Date]],"aaaa-mm")</f>
        <v>2023-01</v>
      </c>
      <c r="D2380" s="1" t="s">
        <v>24</v>
      </c>
      <c r="E2380" s="1" t="s">
        <v>35</v>
      </c>
      <c r="F2380" s="1" t="s">
        <v>47</v>
      </c>
      <c r="G2380" s="1" t="s">
        <v>60</v>
      </c>
      <c r="H2380">
        <v>2030811</v>
      </c>
      <c r="I2380">
        <v>448529</v>
      </c>
      <c r="J2380">
        <v>13583</v>
      </c>
      <c r="K2380">
        <v>24483</v>
      </c>
      <c r="L2380">
        <f>bbdd_Social_Media_Trends[[#This Row],[Likes]]+bbdd_Social_Media_Trends[[#This Row],[Shares]]+bbdd_Social_Media_Trends[[#This Row],[Comments]]</f>
        <v>486595</v>
      </c>
      <c r="M2380">
        <f>bbdd_Social_Media_Trends[[#This Row],[Interactions]]/bbdd_Social_Media_Trends[[#This Row],[Views]]</f>
        <v>0.2396062459775922</v>
      </c>
      <c r="N2380" s="1" t="s">
        <v>22</v>
      </c>
      <c r="O2380" s="4">
        <f t="shared" si="37"/>
        <v>0</v>
      </c>
    </row>
    <row r="2381" spans="1:15" hidden="1">
      <c r="A2381" s="1" t="s">
        <v>2421</v>
      </c>
      <c r="B2381" s="2">
        <v>44932</v>
      </c>
      <c r="C2381" s="13" t="str">
        <f>TEXT(bbdd_Social_Media_Trends[[#This Row],[Post_Date]],"aaaa-mm")</f>
        <v>2023-01</v>
      </c>
      <c r="D2381" s="1" t="s">
        <v>24</v>
      </c>
      <c r="E2381" s="1" t="s">
        <v>59</v>
      </c>
      <c r="F2381" s="1" t="s">
        <v>36</v>
      </c>
      <c r="G2381" s="1" t="s">
        <v>15</v>
      </c>
      <c r="H2381">
        <v>4210620</v>
      </c>
      <c r="I2381">
        <v>188460</v>
      </c>
      <c r="J2381">
        <v>2003</v>
      </c>
      <c r="K2381">
        <v>44118</v>
      </c>
      <c r="L2381">
        <f>bbdd_Social_Media_Trends[[#This Row],[Likes]]+bbdd_Social_Media_Trends[[#This Row],[Shares]]+bbdd_Social_Media_Trends[[#This Row],[Comments]]</f>
        <v>234581</v>
      </c>
      <c r="M2381">
        <f>bbdd_Social_Media_Trends[[#This Row],[Interactions]]/bbdd_Social_Media_Trends[[#This Row],[Views]]</f>
        <v>5.5711747913608924E-2</v>
      </c>
      <c r="N2381" s="1" t="s">
        <v>22</v>
      </c>
      <c r="O2381" s="4">
        <f t="shared" si="37"/>
        <v>0</v>
      </c>
    </row>
    <row r="2382" spans="1:15" hidden="1">
      <c r="A2382" s="1" t="s">
        <v>2422</v>
      </c>
      <c r="B2382" s="2">
        <v>45008</v>
      </c>
      <c r="C2382" s="13" t="str">
        <f>TEXT(bbdd_Social_Media_Trends[[#This Row],[Post_Date]],"aaaa-mm")</f>
        <v>2023-03</v>
      </c>
      <c r="D2382" s="1" t="s">
        <v>12</v>
      </c>
      <c r="E2382" s="1" t="s">
        <v>19</v>
      </c>
      <c r="F2382" s="1" t="s">
        <v>32</v>
      </c>
      <c r="G2382" s="1" t="s">
        <v>44</v>
      </c>
      <c r="H2382">
        <v>2449143</v>
      </c>
      <c r="I2382">
        <v>142284</v>
      </c>
      <c r="J2382">
        <v>86663</v>
      </c>
      <c r="K2382">
        <v>26545</v>
      </c>
      <c r="L2382">
        <f>bbdd_Social_Media_Trends[[#This Row],[Likes]]+bbdd_Social_Media_Trends[[#This Row],[Shares]]+bbdd_Social_Media_Trends[[#This Row],[Comments]]</f>
        <v>255492</v>
      </c>
      <c r="M2382">
        <f>bbdd_Social_Media_Trends[[#This Row],[Interactions]]/bbdd_Social_Media_Trends[[#This Row],[Views]]</f>
        <v>0.10431893931877395</v>
      </c>
      <c r="N2382" s="1" t="s">
        <v>16</v>
      </c>
      <c r="O2382" s="4">
        <f t="shared" si="37"/>
        <v>0</v>
      </c>
    </row>
    <row r="2383" spans="1:15">
      <c r="A2383" s="1" t="s">
        <v>2423</v>
      </c>
      <c r="B2383" s="2">
        <v>45288</v>
      </c>
      <c r="C2383" s="13" t="str">
        <f>TEXT(bbdd_Social_Media_Trends[[#This Row],[Post_Date]],"aaaa-mm")</f>
        <v>2023-12</v>
      </c>
      <c r="D2383" s="1" t="s">
        <v>27</v>
      </c>
      <c r="E2383" s="1" t="s">
        <v>59</v>
      </c>
      <c r="F2383" s="1" t="s">
        <v>41</v>
      </c>
      <c r="G2383" s="1" t="s">
        <v>15</v>
      </c>
      <c r="H2383">
        <v>1530621</v>
      </c>
      <c r="I2383">
        <v>127327</v>
      </c>
      <c r="J2383">
        <v>89084</v>
      </c>
      <c r="K2383">
        <v>33491</v>
      </c>
      <c r="L2383">
        <f>bbdd_Social_Media_Trends[[#This Row],[Likes]]+bbdd_Social_Media_Trends[[#This Row],[Shares]]+bbdd_Social_Media_Trends[[#This Row],[Comments]]</f>
        <v>249902</v>
      </c>
      <c r="M2383">
        <f>bbdd_Social_Media_Trends[[#This Row],[Interactions]]/bbdd_Social_Media_Trends[[#This Row],[Views]]</f>
        <v>0.16326837277157441</v>
      </c>
      <c r="N2383" s="1" t="s">
        <v>29</v>
      </c>
      <c r="O2383" s="4">
        <f t="shared" si="37"/>
        <v>0</v>
      </c>
    </row>
    <row r="2384" spans="1:15" hidden="1">
      <c r="A2384" s="1" t="s">
        <v>2424</v>
      </c>
      <c r="B2384" s="2">
        <v>45221</v>
      </c>
      <c r="C2384" s="13" t="str">
        <f>TEXT(bbdd_Social_Media_Trends[[#This Row],[Post_Date]],"aaaa-mm")</f>
        <v>2023-10</v>
      </c>
      <c r="D2384" s="1" t="s">
        <v>18</v>
      </c>
      <c r="E2384" s="1" t="s">
        <v>13</v>
      </c>
      <c r="F2384" s="1" t="s">
        <v>36</v>
      </c>
      <c r="G2384" s="1" t="s">
        <v>37</v>
      </c>
      <c r="H2384">
        <v>4848430</v>
      </c>
      <c r="I2384">
        <v>366691</v>
      </c>
      <c r="J2384">
        <v>47997</v>
      </c>
      <c r="K2384">
        <v>35753</v>
      </c>
      <c r="L2384">
        <f>bbdd_Social_Media_Trends[[#This Row],[Likes]]+bbdd_Social_Media_Trends[[#This Row],[Shares]]+bbdd_Social_Media_Trends[[#This Row],[Comments]]</f>
        <v>450441</v>
      </c>
      <c r="M2384">
        <f>bbdd_Social_Media_Trends[[#This Row],[Interactions]]/bbdd_Social_Media_Trends[[#This Row],[Views]]</f>
        <v>9.2904507232238059E-2</v>
      </c>
      <c r="N2384" s="1" t="s">
        <v>29</v>
      </c>
      <c r="O2384" s="4">
        <f t="shared" si="37"/>
        <v>0</v>
      </c>
    </row>
    <row r="2385" spans="1:15">
      <c r="A2385" s="1" t="s">
        <v>2425</v>
      </c>
      <c r="B2385" s="2">
        <v>45203</v>
      </c>
      <c r="C2385" s="13" t="str">
        <f>TEXT(bbdd_Social_Media_Trends[[#This Row],[Post_Date]],"aaaa-mm")</f>
        <v>2023-10</v>
      </c>
      <c r="D2385" s="1" t="s">
        <v>27</v>
      </c>
      <c r="E2385" s="1" t="s">
        <v>13</v>
      </c>
      <c r="F2385" s="1" t="s">
        <v>14</v>
      </c>
      <c r="G2385" s="1" t="s">
        <v>21</v>
      </c>
      <c r="H2385">
        <v>4303440</v>
      </c>
      <c r="I2385">
        <v>2761</v>
      </c>
      <c r="J2385">
        <v>98789</v>
      </c>
      <c r="K2385">
        <v>28154</v>
      </c>
      <c r="L2385">
        <f>bbdd_Social_Media_Trends[[#This Row],[Likes]]+bbdd_Social_Media_Trends[[#This Row],[Shares]]+bbdd_Social_Media_Trends[[#This Row],[Comments]]</f>
        <v>129704</v>
      </c>
      <c r="M2385">
        <f>bbdd_Social_Media_Trends[[#This Row],[Interactions]]/bbdd_Social_Media_Trends[[#This Row],[Views]]</f>
        <v>3.0139609242838289E-2</v>
      </c>
      <c r="N2385" s="1" t="s">
        <v>16</v>
      </c>
      <c r="O2385" s="4">
        <f t="shared" si="37"/>
        <v>0</v>
      </c>
    </row>
    <row r="2386" spans="1:15">
      <c r="A2386" s="1" t="s">
        <v>2426</v>
      </c>
      <c r="B2386" s="2">
        <v>44609</v>
      </c>
      <c r="C2386" s="13" t="str">
        <f>TEXT(bbdd_Social_Media_Trends[[#This Row],[Post_Date]],"aaaa-mm")</f>
        <v>2022-02</v>
      </c>
      <c r="D2386" s="1" t="s">
        <v>27</v>
      </c>
      <c r="E2386" s="1" t="s">
        <v>39</v>
      </c>
      <c r="F2386" s="1" t="s">
        <v>36</v>
      </c>
      <c r="G2386" s="1" t="s">
        <v>25</v>
      </c>
      <c r="H2386">
        <v>1334444</v>
      </c>
      <c r="I2386">
        <v>480156</v>
      </c>
      <c r="J2386">
        <v>75315</v>
      </c>
      <c r="K2386">
        <v>4080</v>
      </c>
      <c r="L2386">
        <f>bbdd_Social_Media_Trends[[#This Row],[Likes]]+bbdd_Social_Media_Trends[[#This Row],[Shares]]+bbdd_Social_Media_Trends[[#This Row],[Comments]]</f>
        <v>559551</v>
      </c>
      <c r="M2386">
        <f>bbdd_Social_Media_Trends[[#This Row],[Interactions]]/bbdd_Social_Media_Trends[[#This Row],[Views]]</f>
        <v>0.41931396147009542</v>
      </c>
      <c r="N2386" s="1" t="s">
        <v>16</v>
      </c>
      <c r="O2386" s="4">
        <f t="shared" si="37"/>
        <v>0</v>
      </c>
    </row>
    <row r="2387" spans="1:15" hidden="1">
      <c r="A2387" s="1" t="s">
        <v>2427</v>
      </c>
      <c r="B2387" s="2">
        <v>44735</v>
      </c>
      <c r="C2387" s="13" t="str">
        <f>TEXT(bbdd_Social_Media_Trends[[#This Row],[Post_Date]],"aaaa-mm")</f>
        <v>2022-06</v>
      </c>
      <c r="D2387" s="1" t="s">
        <v>24</v>
      </c>
      <c r="E2387" s="1" t="s">
        <v>13</v>
      </c>
      <c r="F2387" s="1" t="s">
        <v>32</v>
      </c>
      <c r="G2387" s="1" t="s">
        <v>25</v>
      </c>
      <c r="H2387">
        <v>4476612</v>
      </c>
      <c r="I2387">
        <v>393831</v>
      </c>
      <c r="J2387">
        <v>51315</v>
      </c>
      <c r="K2387">
        <v>38941</v>
      </c>
      <c r="L2387">
        <f>bbdd_Social_Media_Trends[[#This Row],[Likes]]+bbdd_Social_Media_Trends[[#This Row],[Shares]]+bbdd_Social_Media_Trends[[#This Row],[Comments]]</f>
        <v>484087</v>
      </c>
      <c r="M2387">
        <f>bbdd_Social_Media_Trends[[#This Row],[Interactions]]/bbdd_Social_Media_Trends[[#This Row],[Views]]</f>
        <v>0.10813691246862582</v>
      </c>
      <c r="N2387" s="1" t="s">
        <v>22</v>
      </c>
      <c r="O2387" s="4">
        <f t="shared" si="37"/>
        <v>0</v>
      </c>
    </row>
    <row r="2388" spans="1:15" hidden="1">
      <c r="A2388" s="1" t="s">
        <v>2428</v>
      </c>
      <c r="B2388" s="2">
        <v>44620</v>
      </c>
      <c r="C2388" s="13" t="str">
        <f>TEXT(bbdd_Social_Media_Trends[[#This Row],[Post_Date]],"aaaa-mm")</f>
        <v>2022-02</v>
      </c>
      <c r="D2388" s="1" t="s">
        <v>24</v>
      </c>
      <c r="E2388" s="1" t="s">
        <v>46</v>
      </c>
      <c r="F2388" s="1" t="s">
        <v>41</v>
      </c>
      <c r="G2388" s="1" t="s">
        <v>21</v>
      </c>
      <c r="H2388">
        <v>175519</v>
      </c>
      <c r="I2388">
        <v>468536</v>
      </c>
      <c r="J2388">
        <v>73583</v>
      </c>
      <c r="K2388">
        <v>28742</v>
      </c>
      <c r="L2388">
        <f>bbdd_Social_Media_Trends[[#This Row],[Likes]]+bbdd_Social_Media_Trends[[#This Row],[Shares]]+bbdd_Social_Media_Trends[[#This Row],[Comments]]</f>
        <v>570861</v>
      </c>
      <c r="M2388">
        <f>bbdd_Social_Media_Trends[[#This Row],[Interactions]]/bbdd_Social_Media_Trends[[#This Row],[Views]]</f>
        <v>3.2524171172351712</v>
      </c>
      <c r="N2388" s="1" t="s">
        <v>16</v>
      </c>
      <c r="O2388" s="4">
        <f t="shared" si="37"/>
        <v>0</v>
      </c>
    </row>
    <row r="2389" spans="1:15" hidden="1">
      <c r="A2389" s="1" t="s">
        <v>2429</v>
      </c>
      <c r="B2389" s="2">
        <v>45147</v>
      </c>
      <c r="C2389" s="13" t="str">
        <f>TEXT(bbdd_Social_Media_Trends[[#This Row],[Post_Date]],"aaaa-mm")</f>
        <v>2023-08</v>
      </c>
      <c r="D2389" s="1" t="s">
        <v>12</v>
      </c>
      <c r="E2389" s="1" t="s">
        <v>57</v>
      </c>
      <c r="F2389" s="1" t="s">
        <v>47</v>
      </c>
      <c r="G2389" s="1" t="s">
        <v>15</v>
      </c>
      <c r="H2389">
        <v>2101312</v>
      </c>
      <c r="I2389">
        <v>299542</v>
      </c>
      <c r="J2389">
        <v>6451</v>
      </c>
      <c r="K2389">
        <v>23831</v>
      </c>
      <c r="L2389">
        <f>bbdd_Social_Media_Trends[[#This Row],[Likes]]+bbdd_Social_Media_Trends[[#This Row],[Shares]]+bbdd_Social_Media_Trends[[#This Row],[Comments]]</f>
        <v>329824</v>
      </c>
      <c r="M2389">
        <f>bbdd_Social_Media_Trends[[#This Row],[Interactions]]/bbdd_Social_Media_Trends[[#This Row],[Views]]</f>
        <v>0.1569609843754759</v>
      </c>
      <c r="N2389" s="1" t="s">
        <v>29</v>
      </c>
      <c r="O2389" s="4">
        <f t="shared" si="37"/>
        <v>0</v>
      </c>
    </row>
    <row r="2390" spans="1:15" hidden="1">
      <c r="A2390" s="1" t="s">
        <v>2430</v>
      </c>
      <c r="B2390" s="2">
        <v>45126</v>
      </c>
      <c r="C2390" s="13" t="str">
        <f>TEXT(bbdd_Social_Media_Trends[[#This Row],[Post_Date]],"aaaa-mm")</f>
        <v>2023-07</v>
      </c>
      <c r="D2390" s="1" t="s">
        <v>18</v>
      </c>
      <c r="E2390" s="1" t="s">
        <v>46</v>
      </c>
      <c r="F2390" s="1" t="s">
        <v>47</v>
      </c>
      <c r="G2390" s="1" t="s">
        <v>50</v>
      </c>
      <c r="H2390">
        <v>203200</v>
      </c>
      <c r="I2390">
        <v>218590</v>
      </c>
      <c r="J2390">
        <v>72764</v>
      </c>
      <c r="K2390">
        <v>34315</v>
      </c>
      <c r="L2390">
        <f>bbdd_Social_Media_Trends[[#This Row],[Likes]]+bbdd_Social_Media_Trends[[#This Row],[Shares]]+bbdd_Social_Media_Trends[[#This Row],[Comments]]</f>
        <v>325669</v>
      </c>
      <c r="M2390">
        <f>bbdd_Social_Media_Trends[[#This Row],[Interactions]]/bbdd_Social_Media_Trends[[#This Row],[Views]]</f>
        <v>1.6027017716535432</v>
      </c>
      <c r="N2390" s="1" t="s">
        <v>29</v>
      </c>
      <c r="O2390" s="4">
        <f t="shared" si="37"/>
        <v>0</v>
      </c>
    </row>
    <row r="2391" spans="1:15" hidden="1">
      <c r="A2391" s="1" t="s">
        <v>2431</v>
      </c>
      <c r="B2391" s="2">
        <v>44585</v>
      </c>
      <c r="C2391" s="13" t="str">
        <f>TEXT(bbdd_Social_Media_Trends[[#This Row],[Post_Date]],"aaaa-mm")</f>
        <v>2022-01</v>
      </c>
      <c r="D2391" s="1" t="s">
        <v>12</v>
      </c>
      <c r="E2391" s="1" t="s">
        <v>13</v>
      </c>
      <c r="F2391" s="1" t="s">
        <v>41</v>
      </c>
      <c r="G2391" s="1" t="s">
        <v>60</v>
      </c>
      <c r="H2391">
        <v>3105849</v>
      </c>
      <c r="I2391">
        <v>19437</v>
      </c>
      <c r="J2391">
        <v>81661</v>
      </c>
      <c r="K2391">
        <v>30275</v>
      </c>
      <c r="L2391">
        <f>bbdd_Social_Media_Trends[[#This Row],[Likes]]+bbdd_Social_Media_Trends[[#This Row],[Shares]]+bbdd_Social_Media_Trends[[#This Row],[Comments]]</f>
        <v>131373</v>
      </c>
      <c r="M2391">
        <f>bbdd_Social_Media_Trends[[#This Row],[Interactions]]/bbdd_Social_Media_Trends[[#This Row],[Views]]</f>
        <v>4.2298579229061037E-2</v>
      </c>
      <c r="N2391" s="1" t="s">
        <v>29</v>
      </c>
      <c r="O2391" s="4">
        <f t="shared" si="37"/>
        <v>0</v>
      </c>
    </row>
    <row r="2392" spans="1:15" hidden="1">
      <c r="A2392" s="1" t="s">
        <v>2432</v>
      </c>
      <c r="B2392" s="2">
        <v>45178</v>
      </c>
      <c r="C2392" s="13" t="str">
        <f>TEXT(bbdd_Social_Media_Trends[[#This Row],[Post_Date]],"aaaa-mm")</f>
        <v>2023-09</v>
      </c>
      <c r="D2392" s="1" t="s">
        <v>24</v>
      </c>
      <c r="E2392" s="1" t="s">
        <v>49</v>
      </c>
      <c r="F2392" s="1" t="s">
        <v>36</v>
      </c>
      <c r="G2392" s="1" t="s">
        <v>37</v>
      </c>
      <c r="H2392">
        <v>1633210</v>
      </c>
      <c r="I2392">
        <v>436819</v>
      </c>
      <c r="J2392">
        <v>60378</v>
      </c>
      <c r="K2392">
        <v>21976</v>
      </c>
      <c r="L2392">
        <f>bbdd_Social_Media_Trends[[#This Row],[Likes]]+bbdd_Social_Media_Trends[[#This Row],[Shares]]+bbdd_Social_Media_Trends[[#This Row],[Comments]]</f>
        <v>519173</v>
      </c>
      <c r="M2392">
        <f>bbdd_Social_Media_Trends[[#This Row],[Interactions]]/bbdd_Social_Media_Trends[[#This Row],[Views]]</f>
        <v>0.31788502397119783</v>
      </c>
      <c r="N2392" s="1" t="s">
        <v>16</v>
      </c>
      <c r="O2392" s="4">
        <f t="shared" si="37"/>
        <v>0</v>
      </c>
    </row>
    <row r="2393" spans="1:15" hidden="1">
      <c r="A2393" s="1" t="s">
        <v>2433</v>
      </c>
      <c r="B2393" s="2">
        <v>44966</v>
      </c>
      <c r="C2393" s="13" t="str">
        <f>TEXT(bbdd_Social_Media_Trends[[#This Row],[Post_Date]],"aaaa-mm")</f>
        <v>2023-02</v>
      </c>
      <c r="D2393" s="1" t="s">
        <v>12</v>
      </c>
      <c r="E2393" s="1" t="s">
        <v>13</v>
      </c>
      <c r="F2393" s="1" t="s">
        <v>14</v>
      </c>
      <c r="G2393" s="1" t="s">
        <v>37</v>
      </c>
      <c r="H2393">
        <v>2035775</v>
      </c>
      <c r="I2393">
        <v>228933</v>
      </c>
      <c r="J2393">
        <v>57754</v>
      </c>
      <c r="K2393">
        <v>21473</v>
      </c>
      <c r="L2393">
        <f>bbdd_Social_Media_Trends[[#This Row],[Likes]]+bbdd_Social_Media_Trends[[#This Row],[Shares]]+bbdd_Social_Media_Trends[[#This Row],[Comments]]</f>
        <v>308160</v>
      </c>
      <c r="M2393">
        <f>bbdd_Social_Media_Trends[[#This Row],[Interactions]]/bbdd_Social_Media_Trends[[#This Row],[Views]]</f>
        <v>0.15137232749198709</v>
      </c>
      <c r="N2393" s="1" t="s">
        <v>16</v>
      </c>
      <c r="O2393" s="4">
        <f t="shared" si="37"/>
        <v>0</v>
      </c>
    </row>
    <row r="2394" spans="1:15" hidden="1">
      <c r="A2394" s="1" t="s">
        <v>2434</v>
      </c>
      <c r="B2394" s="2">
        <v>45037</v>
      </c>
      <c r="C2394" s="13" t="str">
        <f>TEXT(bbdd_Social_Media_Trends[[#This Row],[Post_Date]],"aaaa-mm")</f>
        <v>2023-04</v>
      </c>
      <c r="D2394" s="1" t="s">
        <v>12</v>
      </c>
      <c r="E2394" s="1" t="s">
        <v>52</v>
      </c>
      <c r="F2394" s="1" t="s">
        <v>32</v>
      </c>
      <c r="G2394" s="1" t="s">
        <v>21</v>
      </c>
      <c r="H2394">
        <v>3600594</v>
      </c>
      <c r="I2394">
        <v>292122</v>
      </c>
      <c r="J2394">
        <v>20092</v>
      </c>
      <c r="K2394">
        <v>46352</v>
      </c>
      <c r="L2394">
        <f>bbdd_Social_Media_Trends[[#This Row],[Likes]]+bbdd_Social_Media_Trends[[#This Row],[Shares]]+bbdd_Social_Media_Trends[[#This Row],[Comments]]</f>
        <v>358566</v>
      </c>
      <c r="M2394">
        <f>bbdd_Social_Media_Trends[[#This Row],[Interactions]]/bbdd_Social_Media_Trends[[#This Row],[Views]]</f>
        <v>9.9585235102874689E-2</v>
      </c>
      <c r="N2394" s="1" t="s">
        <v>29</v>
      </c>
      <c r="O2394" s="4">
        <f t="shared" si="37"/>
        <v>0</v>
      </c>
    </row>
    <row r="2395" spans="1:15">
      <c r="A2395" s="1" t="s">
        <v>2435</v>
      </c>
      <c r="B2395" s="2">
        <v>44592</v>
      </c>
      <c r="C2395" s="13" t="str">
        <f>TEXT(bbdd_Social_Media_Trends[[#This Row],[Post_Date]],"aaaa-mm")</f>
        <v>2022-01</v>
      </c>
      <c r="D2395" s="1" t="s">
        <v>27</v>
      </c>
      <c r="E2395" s="1" t="s">
        <v>19</v>
      </c>
      <c r="F2395" s="1" t="s">
        <v>32</v>
      </c>
      <c r="G2395" s="1" t="s">
        <v>50</v>
      </c>
      <c r="H2395">
        <v>885219</v>
      </c>
      <c r="I2395">
        <v>120632</v>
      </c>
      <c r="J2395">
        <v>61893</v>
      </c>
      <c r="K2395">
        <v>2148</v>
      </c>
      <c r="L2395">
        <f>bbdd_Social_Media_Trends[[#This Row],[Likes]]+bbdd_Social_Media_Trends[[#This Row],[Shares]]+bbdd_Social_Media_Trends[[#This Row],[Comments]]</f>
        <v>184673</v>
      </c>
      <c r="M2395">
        <f>bbdd_Social_Media_Trends[[#This Row],[Interactions]]/bbdd_Social_Media_Trends[[#This Row],[Views]]</f>
        <v>0.20861843227495117</v>
      </c>
      <c r="N2395" s="1" t="s">
        <v>22</v>
      </c>
      <c r="O2395" s="4">
        <f t="shared" si="37"/>
        <v>0</v>
      </c>
    </row>
    <row r="2396" spans="1:15" hidden="1">
      <c r="A2396" s="1" t="s">
        <v>2436</v>
      </c>
      <c r="B2396" s="2">
        <v>44888</v>
      </c>
      <c r="C2396" s="13" t="str">
        <f>TEXT(bbdd_Social_Media_Trends[[#This Row],[Post_Date]],"aaaa-mm")</f>
        <v>2022-11</v>
      </c>
      <c r="D2396" s="1" t="s">
        <v>18</v>
      </c>
      <c r="E2396" s="1" t="s">
        <v>13</v>
      </c>
      <c r="F2396" s="1" t="s">
        <v>36</v>
      </c>
      <c r="G2396" s="1" t="s">
        <v>60</v>
      </c>
      <c r="H2396">
        <v>3171786</v>
      </c>
      <c r="I2396">
        <v>50849</v>
      </c>
      <c r="J2396">
        <v>1646</v>
      </c>
      <c r="K2396">
        <v>20221</v>
      </c>
      <c r="L2396">
        <f>bbdd_Social_Media_Trends[[#This Row],[Likes]]+bbdd_Social_Media_Trends[[#This Row],[Shares]]+bbdd_Social_Media_Trends[[#This Row],[Comments]]</f>
        <v>72716</v>
      </c>
      <c r="M2396">
        <f>bbdd_Social_Media_Trends[[#This Row],[Interactions]]/bbdd_Social_Media_Trends[[#This Row],[Views]]</f>
        <v>2.2925884659305514E-2</v>
      </c>
      <c r="N2396" s="1" t="s">
        <v>22</v>
      </c>
      <c r="O2396" s="4">
        <f t="shared" si="37"/>
        <v>0</v>
      </c>
    </row>
    <row r="2397" spans="1:15" hidden="1">
      <c r="A2397" s="1" t="s">
        <v>2437</v>
      </c>
      <c r="B2397" s="2">
        <v>44848</v>
      </c>
      <c r="C2397" s="13" t="str">
        <f>TEXT(bbdd_Social_Media_Trends[[#This Row],[Post_Date]],"aaaa-mm")</f>
        <v>2022-10</v>
      </c>
      <c r="D2397" s="1" t="s">
        <v>12</v>
      </c>
      <c r="E2397" s="1" t="s">
        <v>13</v>
      </c>
      <c r="F2397" s="1" t="s">
        <v>47</v>
      </c>
      <c r="G2397" s="1" t="s">
        <v>15</v>
      </c>
      <c r="H2397">
        <v>3810326</v>
      </c>
      <c r="I2397">
        <v>307848</v>
      </c>
      <c r="J2397">
        <v>55932</v>
      </c>
      <c r="K2397">
        <v>4856</v>
      </c>
      <c r="L2397">
        <f>bbdd_Social_Media_Trends[[#This Row],[Likes]]+bbdd_Social_Media_Trends[[#This Row],[Shares]]+bbdd_Social_Media_Trends[[#This Row],[Comments]]</f>
        <v>368636</v>
      </c>
      <c r="M2397">
        <f>bbdd_Social_Media_Trends[[#This Row],[Interactions]]/bbdd_Social_Media_Trends[[#This Row],[Views]]</f>
        <v>9.6746577589424107E-2</v>
      </c>
      <c r="N2397" s="1" t="s">
        <v>16</v>
      </c>
      <c r="O2397" s="4">
        <f t="shared" si="37"/>
        <v>0</v>
      </c>
    </row>
    <row r="2398" spans="1:15" hidden="1">
      <c r="A2398" s="1" t="s">
        <v>2438</v>
      </c>
      <c r="B2398" s="2">
        <v>44889</v>
      </c>
      <c r="C2398" s="13" t="str">
        <f>TEXT(bbdd_Social_Media_Trends[[#This Row],[Post_Date]],"aaaa-mm")</f>
        <v>2022-11</v>
      </c>
      <c r="D2398" s="1" t="s">
        <v>18</v>
      </c>
      <c r="E2398" s="1" t="s">
        <v>31</v>
      </c>
      <c r="F2398" s="1" t="s">
        <v>14</v>
      </c>
      <c r="G2398" s="1" t="s">
        <v>28</v>
      </c>
      <c r="H2398">
        <v>103897</v>
      </c>
      <c r="I2398">
        <v>39137</v>
      </c>
      <c r="J2398">
        <v>23566</v>
      </c>
      <c r="K2398">
        <v>43482</v>
      </c>
      <c r="L2398">
        <f>bbdd_Social_Media_Trends[[#This Row],[Likes]]+bbdd_Social_Media_Trends[[#This Row],[Shares]]+bbdd_Social_Media_Trends[[#This Row],[Comments]]</f>
        <v>106185</v>
      </c>
      <c r="M2398">
        <f>bbdd_Social_Media_Trends[[#This Row],[Interactions]]/bbdd_Social_Media_Trends[[#This Row],[Views]]</f>
        <v>1.0220218100618883</v>
      </c>
      <c r="N2398" s="1" t="s">
        <v>16</v>
      </c>
      <c r="O2398" s="4">
        <f t="shared" si="37"/>
        <v>0</v>
      </c>
    </row>
    <row r="2399" spans="1:15" hidden="1">
      <c r="A2399" s="1" t="s">
        <v>2439</v>
      </c>
      <c r="B2399" s="2">
        <v>45080</v>
      </c>
      <c r="C2399" s="13" t="str">
        <f>TEXT(bbdd_Social_Media_Trends[[#This Row],[Post_Date]],"aaaa-mm")</f>
        <v>2023-06</v>
      </c>
      <c r="D2399" s="1" t="s">
        <v>18</v>
      </c>
      <c r="E2399" s="1" t="s">
        <v>35</v>
      </c>
      <c r="F2399" s="1" t="s">
        <v>47</v>
      </c>
      <c r="G2399" s="1" t="s">
        <v>21</v>
      </c>
      <c r="H2399">
        <v>267595</v>
      </c>
      <c r="I2399">
        <v>196017</v>
      </c>
      <c r="J2399">
        <v>71829</v>
      </c>
      <c r="K2399">
        <v>28958</v>
      </c>
      <c r="L2399">
        <f>bbdd_Social_Media_Trends[[#This Row],[Likes]]+bbdd_Social_Media_Trends[[#This Row],[Shares]]+bbdd_Social_Media_Trends[[#This Row],[Comments]]</f>
        <v>296804</v>
      </c>
      <c r="M2399">
        <f>bbdd_Social_Media_Trends[[#This Row],[Interactions]]/bbdd_Social_Media_Trends[[#This Row],[Views]]</f>
        <v>1.1091537584782973</v>
      </c>
      <c r="N2399" s="1" t="s">
        <v>22</v>
      </c>
      <c r="O2399" s="4">
        <f t="shared" si="37"/>
        <v>0</v>
      </c>
    </row>
    <row r="2400" spans="1:15" hidden="1">
      <c r="A2400" s="1" t="s">
        <v>2440</v>
      </c>
      <c r="B2400" s="2">
        <v>44875</v>
      </c>
      <c r="C2400" s="13" t="str">
        <f>TEXT(bbdd_Social_Media_Trends[[#This Row],[Post_Date]],"aaaa-mm")</f>
        <v>2022-11</v>
      </c>
      <c r="D2400" s="1" t="s">
        <v>24</v>
      </c>
      <c r="E2400" s="1" t="s">
        <v>49</v>
      </c>
      <c r="F2400" s="1" t="s">
        <v>20</v>
      </c>
      <c r="G2400" s="1" t="s">
        <v>60</v>
      </c>
      <c r="H2400">
        <v>859794</v>
      </c>
      <c r="I2400">
        <v>253727</v>
      </c>
      <c r="J2400">
        <v>18939</v>
      </c>
      <c r="K2400">
        <v>7344</v>
      </c>
      <c r="L2400">
        <f>bbdd_Social_Media_Trends[[#This Row],[Likes]]+bbdd_Social_Media_Trends[[#This Row],[Shares]]+bbdd_Social_Media_Trends[[#This Row],[Comments]]</f>
        <v>280010</v>
      </c>
      <c r="M2400">
        <f>bbdd_Social_Media_Trends[[#This Row],[Interactions]]/bbdd_Social_Media_Trends[[#This Row],[Views]]</f>
        <v>0.32567103282879389</v>
      </c>
      <c r="N2400" s="1" t="s">
        <v>22</v>
      </c>
      <c r="O2400" s="4">
        <f t="shared" si="37"/>
        <v>0</v>
      </c>
    </row>
    <row r="2401" spans="1:15" hidden="1">
      <c r="A2401" s="1" t="s">
        <v>2441</v>
      </c>
      <c r="B2401" s="2">
        <v>45150</v>
      </c>
      <c r="C2401" s="13" t="str">
        <f>TEXT(bbdd_Social_Media_Trends[[#This Row],[Post_Date]],"aaaa-mm")</f>
        <v>2023-08</v>
      </c>
      <c r="D2401" s="1" t="s">
        <v>18</v>
      </c>
      <c r="E2401" s="1" t="s">
        <v>46</v>
      </c>
      <c r="F2401" s="1" t="s">
        <v>36</v>
      </c>
      <c r="G2401" s="1" t="s">
        <v>28</v>
      </c>
      <c r="H2401">
        <v>1032172</v>
      </c>
      <c r="I2401">
        <v>63781</v>
      </c>
      <c r="J2401">
        <v>81612</v>
      </c>
      <c r="K2401">
        <v>41902</v>
      </c>
      <c r="L2401">
        <f>bbdd_Social_Media_Trends[[#This Row],[Likes]]+bbdd_Social_Media_Trends[[#This Row],[Shares]]+bbdd_Social_Media_Trends[[#This Row],[Comments]]</f>
        <v>187295</v>
      </c>
      <c r="M2401">
        <f>bbdd_Social_Media_Trends[[#This Row],[Interactions]]/bbdd_Social_Media_Trends[[#This Row],[Views]]</f>
        <v>0.18145716024073508</v>
      </c>
      <c r="N2401" s="1" t="s">
        <v>16</v>
      </c>
      <c r="O2401" s="4">
        <f t="shared" si="37"/>
        <v>0</v>
      </c>
    </row>
    <row r="2402" spans="1:15" hidden="1">
      <c r="A2402" s="1" t="s">
        <v>2442</v>
      </c>
      <c r="B2402" s="2">
        <v>45165</v>
      </c>
      <c r="C2402" s="13" t="str">
        <f>TEXT(bbdd_Social_Media_Trends[[#This Row],[Post_Date]],"aaaa-mm")</f>
        <v>2023-08</v>
      </c>
      <c r="D2402" s="1" t="s">
        <v>12</v>
      </c>
      <c r="E2402" s="1" t="s">
        <v>13</v>
      </c>
      <c r="F2402" s="1" t="s">
        <v>14</v>
      </c>
      <c r="G2402" s="1" t="s">
        <v>60</v>
      </c>
      <c r="H2402">
        <v>4207986</v>
      </c>
      <c r="I2402">
        <v>433397</v>
      </c>
      <c r="J2402">
        <v>76452</v>
      </c>
      <c r="K2402">
        <v>4641</v>
      </c>
      <c r="L2402">
        <f>bbdd_Social_Media_Trends[[#This Row],[Likes]]+bbdd_Social_Media_Trends[[#This Row],[Shares]]+bbdd_Social_Media_Trends[[#This Row],[Comments]]</f>
        <v>514490</v>
      </c>
      <c r="M2402">
        <f>bbdd_Social_Media_Trends[[#This Row],[Interactions]]/bbdd_Social_Media_Trends[[#This Row],[Views]]</f>
        <v>0.12226514061596212</v>
      </c>
      <c r="N2402" s="1" t="s">
        <v>16</v>
      </c>
      <c r="O2402" s="4">
        <f t="shared" si="37"/>
        <v>0</v>
      </c>
    </row>
    <row r="2403" spans="1:15" hidden="1">
      <c r="A2403" s="1" t="s">
        <v>2443</v>
      </c>
      <c r="B2403" s="2">
        <v>44939</v>
      </c>
      <c r="C2403" s="13" t="str">
        <f>TEXT(bbdd_Social_Media_Trends[[#This Row],[Post_Date]],"aaaa-mm")</f>
        <v>2023-01</v>
      </c>
      <c r="D2403" s="1" t="s">
        <v>24</v>
      </c>
      <c r="E2403" s="1" t="s">
        <v>31</v>
      </c>
      <c r="F2403" s="1" t="s">
        <v>32</v>
      </c>
      <c r="G2403" s="1" t="s">
        <v>44</v>
      </c>
      <c r="H2403">
        <v>4256325</v>
      </c>
      <c r="I2403">
        <v>88247</v>
      </c>
      <c r="J2403">
        <v>44482</v>
      </c>
      <c r="K2403">
        <v>34984</v>
      </c>
      <c r="L2403">
        <f>bbdd_Social_Media_Trends[[#This Row],[Likes]]+bbdd_Social_Media_Trends[[#This Row],[Shares]]+bbdd_Social_Media_Trends[[#This Row],[Comments]]</f>
        <v>167713</v>
      </c>
      <c r="M2403">
        <f>bbdd_Social_Media_Trends[[#This Row],[Interactions]]/bbdd_Social_Media_Trends[[#This Row],[Views]]</f>
        <v>3.9403241058894707E-2</v>
      </c>
      <c r="N2403" s="1" t="s">
        <v>29</v>
      </c>
      <c r="O2403" s="4">
        <f t="shared" si="37"/>
        <v>0</v>
      </c>
    </row>
    <row r="2404" spans="1:15" hidden="1">
      <c r="A2404" s="1" t="s">
        <v>2444</v>
      </c>
      <c r="B2404" s="2">
        <v>45223</v>
      </c>
      <c r="C2404" s="13" t="str">
        <f>TEXT(bbdd_Social_Media_Trends[[#This Row],[Post_Date]],"aaaa-mm")</f>
        <v>2023-10</v>
      </c>
      <c r="D2404" s="1" t="s">
        <v>12</v>
      </c>
      <c r="E2404" s="1" t="s">
        <v>49</v>
      </c>
      <c r="F2404" s="1" t="s">
        <v>14</v>
      </c>
      <c r="G2404" s="1" t="s">
        <v>60</v>
      </c>
      <c r="H2404">
        <v>416662</v>
      </c>
      <c r="I2404">
        <v>334892</v>
      </c>
      <c r="J2404">
        <v>26921</v>
      </c>
      <c r="K2404">
        <v>5078</v>
      </c>
      <c r="L2404">
        <f>bbdd_Social_Media_Trends[[#This Row],[Likes]]+bbdd_Social_Media_Trends[[#This Row],[Shares]]+bbdd_Social_Media_Trends[[#This Row],[Comments]]</f>
        <v>366891</v>
      </c>
      <c r="M2404">
        <f>bbdd_Social_Media_Trends[[#This Row],[Interactions]]/bbdd_Social_Media_Trends[[#This Row],[Views]]</f>
        <v>0.88054826214053594</v>
      </c>
      <c r="N2404" s="1" t="s">
        <v>16</v>
      </c>
      <c r="O2404" s="4">
        <f t="shared" si="37"/>
        <v>0</v>
      </c>
    </row>
    <row r="2405" spans="1:15" hidden="1">
      <c r="A2405" s="1" t="s">
        <v>2445</v>
      </c>
      <c r="B2405" s="2">
        <v>44669</v>
      </c>
      <c r="C2405" s="13" t="str">
        <f>TEXT(bbdd_Social_Media_Trends[[#This Row],[Post_Date]],"aaaa-mm")</f>
        <v>2022-04</v>
      </c>
      <c r="D2405" s="1" t="s">
        <v>24</v>
      </c>
      <c r="E2405" s="1" t="s">
        <v>46</v>
      </c>
      <c r="F2405" s="1" t="s">
        <v>36</v>
      </c>
      <c r="G2405" s="1" t="s">
        <v>37</v>
      </c>
      <c r="H2405">
        <v>3438856</v>
      </c>
      <c r="I2405">
        <v>106702</v>
      </c>
      <c r="J2405">
        <v>82635</v>
      </c>
      <c r="K2405">
        <v>48353</v>
      </c>
      <c r="L2405">
        <f>bbdd_Social_Media_Trends[[#This Row],[Likes]]+bbdd_Social_Media_Trends[[#This Row],[Shares]]+bbdd_Social_Media_Trends[[#This Row],[Comments]]</f>
        <v>237690</v>
      </c>
      <c r="M2405">
        <f>bbdd_Social_Media_Trends[[#This Row],[Interactions]]/bbdd_Social_Media_Trends[[#This Row],[Views]]</f>
        <v>6.9118916290766469E-2</v>
      </c>
      <c r="N2405" s="1" t="s">
        <v>22</v>
      </c>
      <c r="O2405" s="4">
        <f t="shared" si="37"/>
        <v>0</v>
      </c>
    </row>
    <row r="2406" spans="1:15" hidden="1">
      <c r="A2406" s="1" t="s">
        <v>2446</v>
      </c>
      <c r="B2406" s="2">
        <v>45141</v>
      </c>
      <c r="C2406" s="13" t="str">
        <f>TEXT(bbdd_Social_Media_Trends[[#This Row],[Post_Date]],"aaaa-mm")</f>
        <v>2023-08</v>
      </c>
      <c r="D2406" s="1" t="s">
        <v>24</v>
      </c>
      <c r="E2406" s="1" t="s">
        <v>35</v>
      </c>
      <c r="F2406" s="1" t="s">
        <v>14</v>
      </c>
      <c r="G2406" s="1" t="s">
        <v>15</v>
      </c>
      <c r="H2406">
        <v>270796</v>
      </c>
      <c r="I2406">
        <v>352250</v>
      </c>
      <c r="J2406">
        <v>73303</v>
      </c>
      <c r="K2406">
        <v>40986</v>
      </c>
      <c r="L2406">
        <f>bbdd_Social_Media_Trends[[#This Row],[Likes]]+bbdd_Social_Media_Trends[[#This Row],[Shares]]+bbdd_Social_Media_Trends[[#This Row],[Comments]]</f>
        <v>466539</v>
      </c>
      <c r="M2406">
        <f>bbdd_Social_Media_Trends[[#This Row],[Interactions]]/bbdd_Social_Media_Trends[[#This Row],[Views]]</f>
        <v>1.7228430257463183</v>
      </c>
      <c r="N2406" s="1" t="s">
        <v>22</v>
      </c>
      <c r="O2406" s="4">
        <f t="shared" si="37"/>
        <v>0</v>
      </c>
    </row>
    <row r="2407" spans="1:15" hidden="1">
      <c r="A2407" s="1" t="s">
        <v>2447</v>
      </c>
      <c r="B2407" s="2">
        <v>44679</v>
      </c>
      <c r="C2407" s="13" t="str">
        <f>TEXT(bbdd_Social_Media_Trends[[#This Row],[Post_Date]],"aaaa-mm")</f>
        <v>2022-04</v>
      </c>
      <c r="D2407" s="1" t="s">
        <v>12</v>
      </c>
      <c r="E2407" s="1" t="s">
        <v>46</v>
      </c>
      <c r="F2407" s="1" t="s">
        <v>20</v>
      </c>
      <c r="G2407" s="1" t="s">
        <v>21</v>
      </c>
      <c r="H2407">
        <v>168375</v>
      </c>
      <c r="I2407">
        <v>59089</v>
      </c>
      <c r="J2407">
        <v>63545</v>
      </c>
      <c r="K2407">
        <v>31044</v>
      </c>
      <c r="L2407">
        <f>bbdd_Social_Media_Trends[[#This Row],[Likes]]+bbdd_Social_Media_Trends[[#This Row],[Shares]]+bbdd_Social_Media_Trends[[#This Row],[Comments]]</f>
        <v>153678</v>
      </c>
      <c r="M2407">
        <f>bbdd_Social_Media_Trends[[#This Row],[Interactions]]/bbdd_Social_Media_Trends[[#This Row],[Views]]</f>
        <v>0.91271269487750561</v>
      </c>
      <c r="N2407" s="1" t="s">
        <v>16</v>
      </c>
      <c r="O2407" s="4">
        <f t="shared" si="37"/>
        <v>0</v>
      </c>
    </row>
    <row r="2408" spans="1:15" hidden="1">
      <c r="A2408" s="1" t="s">
        <v>2448</v>
      </c>
      <c r="B2408" s="2">
        <v>44702</v>
      </c>
      <c r="C2408" s="13" t="str">
        <f>TEXT(bbdd_Social_Media_Trends[[#This Row],[Post_Date]],"aaaa-mm")</f>
        <v>2022-05</v>
      </c>
      <c r="D2408" s="1" t="s">
        <v>12</v>
      </c>
      <c r="E2408" s="1" t="s">
        <v>35</v>
      </c>
      <c r="F2408" s="1" t="s">
        <v>36</v>
      </c>
      <c r="G2408" s="1" t="s">
        <v>21</v>
      </c>
      <c r="H2408">
        <v>2605588</v>
      </c>
      <c r="I2408">
        <v>324998</v>
      </c>
      <c r="J2408">
        <v>11214</v>
      </c>
      <c r="K2408">
        <v>20805</v>
      </c>
      <c r="L2408">
        <f>bbdd_Social_Media_Trends[[#This Row],[Likes]]+bbdd_Social_Media_Trends[[#This Row],[Shares]]+bbdd_Social_Media_Trends[[#This Row],[Comments]]</f>
        <v>357017</v>
      </c>
      <c r="M2408">
        <f>bbdd_Social_Media_Trends[[#This Row],[Interactions]]/bbdd_Social_Media_Trends[[#This Row],[Views]]</f>
        <v>0.13701974372003556</v>
      </c>
      <c r="N2408" s="1" t="s">
        <v>29</v>
      </c>
      <c r="O2408" s="4">
        <f t="shared" si="37"/>
        <v>0</v>
      </c>
    </row>
    <row r="2409" spans="1:15">
      <c r="A2409" s="1" t="s">
        <v>2449</v>
      </c>
      <c r="B2409" s="2">
        <v>44778</v>
      </c>
      <c r="C2409" s="13" t="str">
        <f>TEXT(bbdd_Social_Media_Trends[[#This Row],[Post_Date]],"aaaa-mm")</f>
        <v>2022-08</v>
      </c>
      <c r="D2409" s="1" t="s">
        <v>27</v>
      </c>
      <c r="E2409" s="1" t="s">
        <v>39</v>
      </c>
      <c r="F2409" s="1" t="s">
        <v>47</v>
      </c>
      <c r="G2409" s="1" t="s">
        <v>50</v>
      </c>
      <c r="H2409">
        <v>1234193</v>
      </c>
      <c r="I2409">
        <v>366180</v>
      </c>
      <c r="J2409">
        <v>76467</v>
      </c>
      <c r="K2409">
        <v>46591</v>
      </c>
      <c r="L2409">
        <f>bbdd_Social_Media_Trends[[#This Row],[Likes]]+bbdd_Social_Media_Trends[[#This Row],[Shares]]+bbdd_Social_Media_Trends[[#This Row],[Comments]]</f>
        <v>489238</v>
      </c>
      <c r="M2409">
        <f>bbdd_Social_Media_Trends[[#This Row],[Interactions]]/bbdd_Social_Media_Trends[[#This Row],[Views]]</f>
        <v>0.39640315574630547</v>
      </c>
      <c r="N2409" s="1" t="s">
        <v>29</v>
      </c>
      <c r="O2409" s="4">
        <f t="shared" si="37"/>
        <v>0</v>
      </c>
    </row>
    <row r="2410" spans="1:15">
      <c r="A2410" s="1" t="s">
        <v>2450</v>
      </c>
      <c r="B2410" s="2">
        <v>45110</v>
      </c>
      <c r="C2410" s="13" t="str">
        <f>TEXT(bbdd_Social_Media_Trends[[#This Row],[Post_Date]],"aaaa-mm")</f>
        <v>2023-07</v>
      </c>
      <c r="D2410" s="1" t="s">
        <v>27</v>
      </c>
      <c r="E2410" s="1" t="s">
        <v>19</v>
      </c>
      <c r="F2410" s="1" t="s">
        <v>32</v>
      </c>
      <c r="G2410" s="1" t="s">
        <v>60</v>
      </c>
      <c r="H2410">
        <v>1921686</v>
      </c>
      <c r="I2410">
        <v>235328</v>
      </c>
      <c r="J2410">
        <v>25763</v>
      </c>
      <c r="K2410">
        <v>14304</v>
      </c>
      <c r="L2410">
        <f>bbdd_Social_Media_Trends[[#This Row],[Likes]]+bbdd_Social_Media_Trends[[#This Row],[Shares]]+bbdd_Social_Media_Trends[[#This Row],[Comments]]</f>
        <v>275395</v>
      </c>
      <c r="M2410">
        <f>bbdd_Social_Media_Trends[[#This Row],[Interactions]]/bbdd_Social_Media_Trends[[#This Row],[Views]]</f>
        <v>0.14330905257154394</v>
      </c>
      <c r="N2410" s="1" t="s">
        <v>29</v>
      </c>
      <c r="O2410" s="4">
        <f t="shared" si="37"/>
        <v>0</v>
      </c>
    </row>
    <row r="2411" spans="1:15">
      <c r="A2411" s="1" t="s">
        <v>2451</v>
      </c>
      <c r="B2411" s="2">
        <v>44632</v>
      </c>
      <c r="C2411" s="13" t="str">
        <f>TEXT(bbdd_Social_Media_Trends[[#This Row],[Post_Date]],"aaaa-mm")</f>
        <v>2022-03</v>
      </c>
      <c r="D2411" s="1" t="s">
        <v>27</v>
      </c>
      <c r="E2411" s="1" t="s">
        <v>59</v>
      </c>
      <c r="F2411" s="1" t="s">
        <v>47</v>
      </c>
      <c r="G2411" s="1" t="s">
        <v>15</v>
      </c>
      <c r="H2411">
        <v>133339</v>
      </c>
      <c r="I2411">
        <v>248507</v>
      </c>
      <c r="J2411">
        <v>41515</v>
      </c>
      <c r="K2411">
        <v>30406</v>
      </c>
      <c r="L2411">
        <f>bbdd_Social_Media_Trends[[#This Row],[Likes]]+bbdd_Social_Media_Trends[[#This Row],[Shares]]+bbdd_Social_Media_Trends[[#This Row],[Comments]]</f>
        <v>320428</v>
      </c>
      <c r="M2411">
        <f>bbdd_Social_Media_Trends[[#This Row],[Interactions]]/bbdd_Social_Media_Trends[[#This Row],[Views]]</f>
        <v>2.4031078679156135</v>
      </c>
      <c r="N2411" s="1" t="s">
        <v>22</v>
      </c>
      <c r="O2411" s="4">
        <f t="shared" si="37"/>
        <v>0</v>
      </c>
    </row>
    <row r="2412" spans="1:15" hidden="1">
      <c r="A2412" s="1" t="s">
        <v>2452</v>
      </c>
      <c r="B2412" s="2">
        <v>44563</v>
      </c>
      <c r="C2412" s="13" t="str">
        <f>TEXT(bbdd_Social_Media_Trends[[#This Row],[Post_Date]],"aaaa-mm")</f>
        <v>2022-01</v>
      </c>
      <c r="D2412" s="1" t="s">
        <v>12</v>
      </c>
      <c r="E2412" s="1" t="s">
        <v>35</v>
      </c>
      <c r="F2412" s="1" t="s">
        <v>41</v>
      </c>
      <c r="G2412" s="1" t="s">
        <v>37</v>
      </c>
      <c r="H2412">
        <v>2027807</v>
      </c>
      <c r="I2412">
        <v>181535</v>
      </c>
      <c r="J2412">
        <v>68072</v>
      </c>
      <c r="K2412">
        <v>3161</v>
      </c>
      <c r="L2412">
        <f>bbdd_Social_Media_Trends[[#This Row],[Likes]]+bbdd_Social_Media_Trends[[#This Row],[Shares]]+bbdd_Social_Media_Trends[[#This Row],[Comments]]</f>
        <v>252768</v>
      </c>
      <c r="M2412">
        <f>bbdd_Social_Media_Trends[[#This Row],[Interactions]]/bbdd_Social_Media_Trends[[#This Row],[Views]]</f>
        <v>0.12465091598953944</v>
      </c>
      <c r="N2412" s="1" t="s">
        <v>22</v>
      </c>
      <c r="O2412" s="4">
        <f t="shared" si="37"/>
        <v>0</v>
      </c>
    </row>
    <row r="2413" spans="1:15" hidden="1">
      <c r="A2413" s="1" t="s">
        <v>2453</v>
      </c>
      <c r="B2413" s="2">
        <v>45281</v>
      </c>
      <c r="C2413" s="13" t="str">
        <f>TEXT(bbdd_Social_Media_Trends[[#This Row],[Post_Date]],"aaaa-mm")</f>
        <v>2023-12</v>
      </c>
      <c r="D2413" s="1" t="s">
        <v>24</v>
      </c>
      <c r="E2413" s="1" t="s">
        <v>31</v>
      </c>
      <c r="F2413" s="1" t="s">
        <v>36</v>
      </c>
      <c r="G2413" s="1" t="s">
        <v>60</v>
      </c>
      <c r="H2413">
        <v>2169060</v>
      </c>
      <c r="I2413">
        <v>107786</v>
      </c>
      <c r="J2413">
        <v>69766</v>
      </c>
      <c r="K2413">
        <v>49507</v>
      </c>
      <c r="L2413">
        <f>bbdd_Social_Media_Trends[[#This Row],[Likes]]+bbdd_Social_Media_Trends[[#This Row],[Shares]]+bbdd_Social_Media_Trends[[#This Row],[Comments]]</f>
        <v>227059</v>
      </c>
      <c r="M2413">
        <f>bbdd_Social_Media_Trends[[#This Row],[Interactions]]/bbdd_Social_Media_Trends[[#This Row],[Views]]</f>
        <v>0.1046808294837395</v>
      </c>
      <c r="N2413" s="1" t="s">
        <v>22</v>
      </c>
      <c r="O2413" s="4">
        <f t="shared" si="37"/>
        <v>0</v>
      </c>
    </row>
    <row r="2414" spans="1:15" hidden="1">
      <c r="A2414" s="1" t="s">
        <v>2454</v>
      </c>
      <c r="B2414" s="2">
        <v>45280</v>
      </c>
      <c r="C2414" s="13" t="str">
        <f>TEXT(bbdd_Social_Media_Trends[[#This Row],[Post_Date]],"aaaa-mm")</f>
        <v>2023-12</v>
      </c>
      <c r="D2414" s="1" t="s">
        <v>12</v>
      </c>
      <c r="E2414" s="1" t="s">
        <v>57</v>
      </c>
      <c r="F2414" s="1" t="s">
        <v>41</v>
      </c>
      <c r="G2414" s="1" t="s">
        <v>15</v>
      </c>
      <c r="H2414">
        <v>3544861</v>
      </c>
      <c r="I2414">
        <v>135885</v>
      </c>
      <c r="J2414">
        <v>21914</v>
      </c>
      <c r="K2414">
        <v>32733</v>
      </c>
      <c r="L2414">
        <f>bbdd_Social_Media_Trends[[#This Row],[Likes]]+bbdd_Social_Media_Trends[[#This Row],[Shares]]+bbdd_Social_Media_Trends[[#This Row],[Comments]]</f>
        <v>190532</v>
      </c>
      <c r="M2414">
        <f>bbdd_Social_Media_Trends[[#This Row],[Interactions]]/bbdd_Social_Media_Trends[[#This Row],[Views]]</f>
        <v>5.3748792971007889E-2</v>
      </c>
      <c r="N2414" s="1" t="s">
        <v>22</v>
      </c>
      <c r="O2414" s="4">
        <f t="shared" si="37"/>
        <v>0</v>
      </c>
    </row>
    <row r="2415" spans="1:15" hidden="1">
      <c r="A2415" s="1" t="s">
        <v>2455</v>
      </c>
      <c r="B2415" s="2">
        <v>45253</v>
      </c>
      <c r="C2415" s="13" t="str">
        <f>TEXT(bbdd_Social_Media_Trends[[#This Row],[Post_Date]],"aaaa-mm")</f>
        <v>2023-11</v>
      </c>
      <c r="D2415" s="1" t="s">
        <v>24</v>
      </c>
      <c r="E2415" s="1" t="s">
        <v>49</v>
      </c>
      <c r="F2415" s="1" t="s">
        <v>32</v>
      </c>
      <c r="G2415" s="1" t="s">
        <v>50</v>
      </c>
      <c r="H2415">
        <v>1705105</v>
      </c>
      <c r="I2415">
        <v>53294</v>
      </c>
      <c r="J2415">
        <v>74926</v>
      </c>
      <c r="K2415">
        <v>48281</v>
      </c>
      <c r="L2415">
        <f>bbdd_Social_Media_Trends[[#This Row],[Likes]]+bbdd_Social_Media_Trends[[#This Row],[Shares]]+bbdd_Social_Media_Trends[[#This Row],[Comments]]</f>
        <v>176501</v>
      </c>
      <c r="M2415">
        <f>bbdd_Social_Media_Trends[[#This Row],[Interactions]]/bbdd_Social_Media_Trends[[#This Row],[Views]]</f>
        <v>0.1035132733761264</v>
      </c>
      <c r="N2415" s="1" t="s">
        <v>16</v>
      </c>
      <c r="O2415" s="4">
        <f t="shared" si="37"/>
        <v>0</v>
      </c>
    </row>
    <row r="2416" spans="1:15">
      <c r="A2416" s="1" t="s">
        <v>2456</v>
      </c>
      <c r="B2416" s="2">
        <v>44843</v>
      </c>
      <c r="C2416" s="13" t="str">
        <f>TEXT(bbdd_Social_Media_Trends[[#This Row],[Post_Date]],"aaaa-mm")</f>
        <v>2022-10</v>
      </c>
      <c r="D2416" s="1" t="s">
        <v>27</v>
      </c>
      <c r="E2416" s="1" t="s">
        <v>35</v>
      </c>
      <c r="F2416" s="1" t="s">
        <v>14</v>
      </c>
      <c r="G2416" s="1" t="s">
        <v>28</v>
      </c>
      <c r="H2416">
        <v>2588183</v>
      </c>
      <c r="I2416">
        <v>255730</v>
      </c>
      <c r="J2416">
        <v>21342</v>
      </c>
      <c r="K2416">
        <v>29577</v>
      </c>
      <c r="L2416">
        <f>bbdd_Social_Media_Trends[[#This Row],[Likes]]+bbdd_Social_Media_Trends[[#This Row],[Shares]]+bbdd_Social_Media_Trends[[#This Row],[Comments]]</f>
        <v>306649</v>
      </c>
      <c r="M2416">
        <f>bbdd_Social_Media_Trends[[#This Row],[Interactions]]/bbdd_Social_Media_Trends[[#This Row],[Views]]</f>
        <v>0.1184804165702348</v>
      </c>
      <c r="N2416" s="1" t="s">
        <v>22</v>
      </c>
      <c r="O2416" s="4">
        <f t="shared" si="37"/>
        <v>0</v>
      </c>
    </row>
    <row r="2417" spans="1:15" hidden="1">
      <c r="A2417" s="1" t="s">
        <v>2457</v>
      </c>
      <c r="B2417" s="2">
        <v>45116</v>
      </c>
      <c r="C2417" s="13" t="str">
        <f>TEXT(bbdd_Social_Media_Trends[[#This Row],[Post_Date]],"aaaa-mm")</f>
        <v>2023-07</v>
      </c>
      <c r="D2417" s="1" t="s">
        <v>24</v>
      </c>
      <c r="E2417" s="1" t="s">
        <v>35</v>
      </c>
      <c r="F2417" s="1" t="s">
        <v>36</v>
      </c>
      <c r="G2417" s="1" t="s">
        <v>21</v>
      </c>
      <c r="H2417">
        <v>2235474</v>
      </c>
      <c r="I2417">
        <v>91583</v>
      </c>
      <c r="J2417">
        <v>92501</v>
      </c>
      <c r="K2417">
        <v>28268</v>
      </c>
      <c r="L2417">
        <f>bbdd_Social_Media_Trends[[#This Row],[Likes]]+bbdd_Social_Media_Trends[[#This Row],[Shares]]+bbdd_Social_Media_Trends[[#This Row],[Comments]]</f>
        <v>212352</v>
      </c>
      <c r="M2417">
        <f>bbdd_Social_Media_Trends[[#This Row],[Interactions]]/bbdd_Social_Media_Trends[[#This Row],[Views]]</f>
        <v>9.4991934596421163E-2</v>
      </c>
      <c r="N2417" s="1" t="s">
        <v>29</v>
      </c>
      <c r="O2417" s="4">
        <f t="shared" si="37"/>
        <v>0</v>
      </c>
    </row>
    <row r="2418" spans="1:15" hidden="1">
      <c r="A2418" s="1" t="s">
        <v>2458</v>
      </c>
      <c r="B2418" s="2">
        <v>45228</v>
      </c>
      <c r="C2418" s="13" t="str">
        <f>TEXT(bbdd_Social_Media_Trends[[#This Row],[Post_Date]],"aaaa-mm")</f>
        <v>2023-10</v>
      </c>
      <c r="D2418" s="1" t="s">
        <v>12</v>
      </c>
      <c r="E2418" s="1" t="s">
        <v>13</v>
      </c>
      <c r="F2418" s="1" t="s">
        <v>14</v>
      </c>
      <c r="G2418" s="1" t="s">
        <v>15</v>
      </c>
      <c r="H2418">
        <v>3524223</v>
      </c>
      <c r="I2418">
        <v>1184</v>
      </c>
      <c r="J2418">
        <v>78674</v>
      </c>
      <c r="K2418">
        <v>12101</v>
      </c>
      <c r="L2418">
        <f>bbdd_Social_Media_Trends[[#This Row],[Likes]]+bbdd_Social_Media_Trends[[#This Row],[Shares]]+bbdd_Social_Media_Trends[[#This Row],[Comments]]</f>
        <v>91959</v>
      </c>
      <c r="M2418">
        <f>bbdd_Social_Media_Trends[[#This Row],[Interactions]]/bbdd_Social_Media_Trends[[#This Row],[Views]]</f>
        <v>2.6093411228517605E-2</v>
      </c>
      <c r="N2418" s="1" t="s">
        <v>16</v>
      </c>
      <c r="O2418" s="4">
        <f t="shared" si="37"/>
        <v>0</v>
      </c>
    </row>
    <row r="2419" spans="1:15">
      <c r="A2419" s="1" t="s">
        <v>2459</v>
      </c>
      <c r="B2419" s="2">
        <v>45124</v>
      </c>
      <c r="C2419" s="13" t="str">
        <f>TEXT(bbdd_Social_Media_Trends[[#This Row],[Post_Date]],"aaaa-mm")</f>
        <v>2023-07</v>
      </c>
      <c r="D2419" s="1" t="s">
        <v>27</v>
      </c>
      <c r="E2419" s="1" t="s">
        <v>49</v>
      </c>
      <c r="F2419" s="1" t="s">
        <v>41</v>
      </c>
      <c r="G2419" s="1" t="s">
        <v>15</v>
      </c>
      <c r="H2419">
        <v>1893669</v>
      </c>
      <c r="I2419">
        <v>98719</v>
      </c>
      <c r="J2419">
        <v>38141</v>
      </c>
      <c r="K2419">
        <v>25909</v>
      </c>
      <c r="L2419">
        <f>bbdd_Social_Media_Trends[[#This Row],[Likes]]+bbdd_Social_Media_Trends[[#This Row],[Shares]]+bbdd_Social_Media_Trends[[#This Row],[Comments]]</f>
        <v>162769</v>
      </c>
      <c r="M2419">
        <f>bbdd_Social_Media_Trends[[#This Row],[Interactions]]/bbdd_Social_Media_Trends[[#This Row],[Views]]</f>
        <v>8.5954303524005515E-2</v>
      </c>
      <c r="N2419" s="1" t="s">
        <v>16</v>
      </c>
      <c r="O2419" s="4">
        <f t="shared" si="37"/>
        <v>0</v>
      </c>
    </row>
    <row r="2420" spans="1:15">
      <c r="A2420" s="1" t="s">
        <v>2460</v>
      </c>
      <c r="B2420" s="2">
        <v>44890</v>
      </c>
      <c r="C2420" s="13" t="str">
        <f>TEXT(bbdd_Social_Media_Trends[[#This Row],[Post_Date]],"aaaa-mm")</f>
        <v>2022-11</v>
      </c>
      <c r="D2420" s="1" t="s">
        <v>27</v>
      </c>
      <c r="E2420" s="1" t="s">
        <v>59</v>
      </c>
      <c r="F2420" s="1" t="s">
        <v>14</v>
      </c>
      <c r="G2420" s="1" t="s">
        <v>25</v>
      </c>
      <c r="H2420">
        <v>984735</v>
      </c>
      <c r="I2420">
        <v>436238</v>
      </c>
      <c r="J2420">
        <v>69677</v>
      </c>
      <c r="K2420">
        <v>42992</v>
      </c>
      <c r="L2420">
        <f>bbdd_Social_Media_Trends[[#This Row],[Likes]]+bbdd_Social_Media_Trends[[#This Row],[Shares]]+bbdd_Social_Media_Trends[[#This Row],[Comments]]</f>
        <v>548907</v>
      </c>
      <c r="M2420">
        <f>bbdd_Social_Media_Trends[[#This Row],[Interactions]]/bbdd_Social_Media_Trends[[#This Row],[Views]]</f>
        <v>0.5574159545461469</v>
      </c>
      <c r="N2420" s="1" t="s">
        <v>29</v>
      </c>
      <c r="O2420" s="4">
        <f t="shared" si="37"/>
        <v>0</v>
      </c>
    </row>
    <row r="2421" spans="1:15">
      <c r="A2421" s="1" t="s">
        <v>2461</v>
      </c>
      <c r="B2421" s="2">
        <v>45132</v>
      </c>
      <c r="C2421" s="13" t="str">
        <f>TEXT(bbdd_Social_Media_Trends[[#This Row],[Post_Date]],"aaaa-mm")</f>
        <v>2023-07</v>
      </c>
      <c r="D2421" s="1" t="s">
        <v>27</v>
      </c>
      <c r="E2421" s="1" t="s">
        <v>59</v>
      </c>
      <c r="F2421" s="1" t="s">
        <v>41</v>
      </c>
      <c r="G2421" s="1" t="s">
        <v>44</v>
      </c>
      <c r="H2421">
        <v>3801329</v>
      </c>
      <c r="I2421">
        <v>179214</v>
      </c>
      <c r="J2421">
        <v>62593</v>
      </c>
      <c r="K2421">
        <v>37675</v>
      </c>
      <c r="L2421">
        <f>bbdd_Social_Media_Trends[[#This Row],[Likes]]+bbdd_Social_Media_Trends[[#This Row],[Shares]]+bbdd_Social_Media_Trends[[#This Row],[Comments]]</f>
        <v>279482</v>
      </c>
      <c r="M2421">
        <f>bbdd_Social_Media_Trends[[#This Row],[Interactions]]/bbdd_Social_Media_Trends[[#This Row],[Views]]</f>
        <v>7.35221813213221E-2</v>
      </c>
      <c r="N2421" s="1" t="s">
        <v>29</v>
      </c>
      <c r="O2421" s="4">
        <f t="shared" si="37"/>
        <v>0</v>
      </c>
    </row>
    <row r="2422" spans="1:15" hidden="1">
      <c r="A2422" s="1" t="s">
        <v>2462</v>
      </c>
      <c r="B2422" s="2">
        <v>45175</v>
      </c>
      <c r="C2422" s="13" t="str">
        <f>TEXT(bbdd_Social_Media_Trends[[#This Row],[Post_Date]],"aaaa-mm")</f>
        <v>2023-09</v>
      </c>
      <c r="D2422" s="1" t="s">
        <v>12</v>
      </c>
      <c r="E2422" s="1" t="s">
        <v>57</v>
      </c>
      <c r="F2422" s="1" t="s">
        <v>36</v>
      </c>
      <c r="G2422" s="1" t="s">
        <v>37</v>
      </c>
      <c r="H2422">
        <v>4112956</v>
      </c>
      <c r="I2422">
        <v>62765</v>
      </c>
      <c r="J2422">
        <v>47325</v>
      </c>
      <c r="K2422">
        <v>39189</v>
      </c>
      <c r="L2422">
        <f>bbdd_Social_Media_Trends[[#This Row],[Likes]]+bbdd_Social_Media_Trends[[#This Row],[Shares]]+bbdd_Social_Media_Trends[[#This Row],[Comments]]</f>
        <v>149279</v>
      </c>
      <c r="M2422">
        <f>bbdd_Social_Media_Trends[[#This Row],[Interactions]]/bbdd_Social_Media_Trends[[#This Row],[Views]]</f>
        <v>3.6294820562145572E-2</v>
      </c>
      <c r="N2422" s="1" t="s">
        <v>22</v>
      </c>
      <c r="O2422" s="4">
        <f t="shared" si="37"/>
        <v>0</v>
      </c>
    </row>
    <row r="2423" spans="1:15" hidden="1">
      <c r="A2423" s="1" t="s">
        <v>2463</v>
      </c>
      <c r="B2423" s="2">
        <v>45009</v>
      </c>
      <c r="C2423" s="13" t="str">
        <f>TEXT(bbdd_Social_Media_Trends[[#This Row],[Post_Date]],"aaaa-mm")</f>
        <v>2023-03</v>
      </c>
      <c r="D2423" s="1" t="s">
        <v>18</v>
      </c>
      <c r="E2423" s="1" t="s">
        <v>59</v>
      </c>
      <c r="F2423" s="1" t="s">
        <v>14</v>
      </c>
      <c r="G2423" s="1" t="s">
        <v>44</v>
      </c>
      <c r="H2423">
        <v>4244091</v>
      </c>
      <c r="I2423">
        <v>247707</v>
      </c>
      <c r="J2423">
        <v>91134</v>
      </c>
      <c r="K2423">
        <v>21078</v>
      </c>
      <c r="L2423">
        <f>bbdd_Social_Media_Trends[[#This Row],[Likes]]+bbdd_Social_Media_Trends[[#This Row],[Shares]]+bbdd_Social_Media_Trends[[#This Row],[Comments]]</f>
        <v>359919</v>
      </c>
      <c r="M2423">
        <f>bbdd_Social_Media_Trends[[#This Row],[Interactions]]/bbdd_Social_Media_Trends[[#This Row],[Views]]</f>
        <v>8.480473203802652E-2</v>
      </c>
      <c r="N2423" s="1" t="s">
        <v>29</v>
      </c>
      <c r="O2423" s="4">
        <f t="shared" si="37"/>
        <v>0</v>
      </c>
    </row>
    <row r="2424" spans="1:15">
      <c r="A2424" s="1" t="s">
        <v>2464</v>
      </c>
      <c r="B2424" s="2">
        <v>44989</v>
      </c>
      <c r="C2424" s="13" t="str">
        <f>TEXT(bbdd_Social_Media_Trends[[#This Row],[Post_Date]],"aaaa-mm")</f>
        <v>2023-03</v>
      </c>
      <c r="D2424" s="1" t="s">
        <v>27</v>
      </c>
      <c r="E2424" s="1" t="s">
        <v>31</v>
      </c>
      <c r="F2424" s="1" t="s">
        <v>47</v>
      </c>
      <c r="G2424" s="1" t="s">
        <v>25</v>
      </c>
      <c r="H2424">
        <v>795243</v>
      </c>
      <c r="I2424">
        <v>129380</v>
      </c>
      <c r="J2424">
        <v>23945</v>
      </c>
      <c r="K2424">
        <v>4134</v>
      </c>
      <c r="L2424">
        <f>bbdd_Social_Media_Trends[[#This Row],[Likes]]+bbdd_Social_Media_Trends[[#This Row],[Shares]]+bbdd_Social_Media_Trends[[#This Row],[Comments]]</f>
        <v>157459</v>
      </c>
      <c r="M2424">
        <f>bbdd_Social_Media_Trends[[#This Row],[Interactions]]/bbdd_Social_Media_Trends[[#This Row],[Views]]</f>
        <v>0.19800111412486499</v>
      </c>
      <c r="N2424" s="1" t="s">
        <v>22</v>
      </c>
      <c r="O2424" s="4">
        <f t="shared" si="37"/>
        <v>0</v>
      </c>
    </row>
    <row r="2425" spans="1:15" hidden="1">
      <c r="A2425" s="1" t="s">
        <v>2465</v>
      </c>
      <c r="B2425" s="2">
        <v>44717</v>
      </c>
      <c r="C2425" s="13" t="str">
        <f>TEXT(bbdd_Social_Media_Trends[[#This Row],[Post_Date]],"aaaa-mm")</f>
        <v>2022-06</v>
      </c>
      <c r="D2425" s="1" t="s">
        <v>18</v>
      </c>
      <c r="E2425" s="1" t="s">
        <v>31</v>
      </c>
      <c r="F2425" s="1" t="s">
        <v>20</v>
      </c>
      <c r="G2425" s="1" t="s">
        <v>44</v>
      </c>
      <c r="H2425">
        <v>670647</v>
      </c>
      <c r="I2425">
        <v>304751</v>
      </c>
      <c r="J2425">
        <v>19252</v>
      </c>
      <c r="K2425">
        <v>4825</v>
      </c>
      <c r="L2425">
        <f>bbdd_Social_Media_Trends[[#This Row],[Likes]]+bbdd_Social_Media_Trends[[#This Row],[Shares]]+bbdd_Social_Media_Trends[[#This Row],[Comments]]</f>
        <v>328828</v>
      </c>
      <c r="M2425">
        <f>bbdd_Social_Media_Trends[[#This Row],[Interactions]]/bbdd_Social_Media_Trends[[#This Row],[Views]]</f>
        <v>0.49031457681910157</v>
      </c>
      <c r="N2425" s="1" t="s">
        <v>22</v>
      </c>
      <c r="O2425" s="4">
        <f t="shared" si="37"/>
        <v>0</v>
      </c>
    </row>
    <row r="2426" spans="1:15" hidden="1">
      <c r="A2426" s="1" t="s">
        <v>2466</v>
      </c>
      <c r="B2426" s="2">
        <v>44974</v>
      </c>
      <c r="C2426" s="13" t="str">
        <f>TEXT(bbdd_Social_Media_Trends[[#This Row],[Post_Date]],"aaaa-mm")</f>
        <v>2023-02</v>
      </c>
      <c r="D2426" s="1" t="s">
        <v>12</v>
      </c>
      <c r="E2426" s="1" t="s">
        <v>49</v>
      </c>
      <c r="F2426" s="1" t="s">
        <v>47</v>
      </c>
      <c r="G2426" s="1" t="s">
        <v>44</v>
      </c>
      <c r="H2426">
        <v>1333724</v>
      </c>
      <c r="I2426">
        <v>340778</v>
      </c>
      <c r="J2426">
        <v>70404</v>
      </c>
      <c r="K2426">
        <v>45627</v>
      </c>
      <c r="L2426">
        <f>bbdd_Social_Media_Trends[[#This Row],[Likes]]+bbdd_Social_Media_Trends[[#This Row],[Shares]]+bbdd_Social_Media_Trends[[#This Row],[Comments]]</f>
        <v>456809</v>
      </c>
      <c r="M2426">
        <f>bbdd_Social_Media_Trends[[#This Row],[Interactions]]/bbdd_Social_Media_Trends[[#This Row],[Views]]</f>
        <v>0.34250639562608154</v>
      </c>
      <c r="N2426" s="1" t="s">
        <v>29</v>
      </c>
      <c r="O2426" s="4">
        <f t="shared" si="37"/>
        <v>0</v>
      </c>
    </row>
    <row r="2427" spans="1:15" hidden="1">
      <c r="A2427" s="1" t="s">
        <v>2467</v>
      </c>
      <c r="B2427" s="2">
        <v>45210</v>
      </c>
      <c r="C2427" s="13" t="str">
        <f>TEXT(bbdd_Social_Media_Trends[[#This Row],[Post_Date]],"aaaa-mm")</f>
        <v>2023-10</v>
      </c>
      <c r="D2427" s="1" t="s">
        <v>18</v>
      </c>
      <c r="E2427" s="1" t="s">
        <v>57</v>
      </c>
      <c r="F2427" s="1" t="s">
        <v>36</v>
      </c>
      <c r="G2427" s="1" t="s">
        <v>44</v>
      </c>
      <c r="H2427">
        <v>3681863</v>
      </c>
      <c r="I2427">
        <v>228168</v>
      </c>
      <c r="J2427">
        <v>9128</v>
      </c>
      <c r="K2427">
        <v>32280</v>
      </c>
      <c r="L2427">
        <f>bbdd_Social_Media_Trends[[#This Row],[Likes]]+bbdd_Social_Media_Trends[[#This Row],[Shares]]+bbdd_Social_Media_Trends[[#This Row],[Comments]]</f>
        <v>269576</v>
      </c>
      <c r="M2427">
        <f>bbdd_Social_Media_Trends[[#This Row],[Interactions]]/bbdd_Social_Media_Trends[[#This Row],[Views]]</f>
        <v>7.3217281577288448E-2</v>
      </c>
      <c r="N2427" s="1" t="s">
        <v>22</v>
      </c>
      <c r="O2427" s="4">
        <f t="shared" si="37"/>
        <v>0</v>
      </c>
    </row>
    <row r="2428" spans="1:15" hidden="1">
      <c r="A2428" s="1" t="s">
        <v>2468</v>
      </c>
      <c r="B2428" s="2">
        <v>44969</v>
      </c>
      <c r="C2428" s="13" t="str">
        <f>TEXT(bbdd_Social_Media_Trends[[#This Row],[Post_Date]],"aaaa-mm")</f>
        <v>2023-02</v>
      </c>
      <c r="D2428" s="1" t="s">
        <v>18</v>
      </c>
      <c r="E2428" s="1" t="s">
        <v>57</v>
      </c>
      <c r="F2428" s="1" t="s">
        <v>41</v>
      </c>
      <c r="G2428" s="1" t="s">
        <v>21</v>
      </c>
      <c r="H2428">
        <v>4466621</v>
      </c>
      <c r="I2428">
        <v>479028</v>
      </c>
      <c r="J2428">
        <v>75159</v>
      </c>
      <c r="K2428">
        <v>13063</v>
      </c>
      <c r="L2428">
        <f>bbdd_Social_Media_Trends[[#This Row],[Likes]]+bbdd_Social_Media_Trends[[#This Row],[Shares]]+bbdd_Social_Media_Trends[[#This Row],[Comments]]</f>
        <v>567250</v>
      </c>
      <c r="M2428">
        <f>bbdd_Social_Media_Trends[[#This Row],[Interactions]]/bbdd_Social_Media_Trends[[#This Row],[Views]]</f>
        <v>0.12699756706467819</v>
      </c>
      <c r="N2428" s="1" t="s">
        <v>29</v>
      </c>
      <c r="O2428" s="4">
        <f t="shared" si="37"/>
        <v>0</v>
      </c>
    </row>
    <row r="2429" spans="1:15">
      <c r="A2429" s="1" t="s">
        <v>2469</v>
      </c>
      <c r="B2429" s="2">
        <v>44905</v>
      </c>
      <c r="C2429" s="13" t="str">
        <f>TEXT(bbdd_Social_Media_Trends[[#This Row],[Post_Date]],"aaaa-mm")</f>
        <v>2022-12</v>
      </c>
      <c r="D2429" s="1" t="s">
        <v>27</v>
      </c>
      <c r="E2429" s="1" t="s">
        <v>39</v>
      </c>
      <c r="F2429" s="1" t="s">
        <v>36</v>
      </c>
      <c r="G2429" s="1" t="s">
        <v>50</v>
      </c>
      <c r="H2429">
        <v>4294256</v>
      </c>
      <c r="I2429">
        <v>475876</v>
      </c>
      <c r="J2429">
        <v>28764</v>
      </c>
      <c r="K2429">
        <v>40435</v>
      </c>
      <c r="L2429">
        <f>bbdd_Social_Media_Trends[[#This Row],[Likes]]+bbdd_Social_Media_Trends[[#This Row],[Shares]]+bbdd_Social_Media_Trends[[#This Row],[Comments]]</f>
        <v>545075</v>
      </c>
      <c r="M2429">
        <f>bbdd_Social_Media_Trends[[#This Row],[Interactions]]/bbdd_Social_Media_Trends[[#This Row],[Views]]</f>
        <v>0.12693118435416986</v>
      </c>
      <c r="N2429" s="1" t="s">
        <v>29</v>
      </c>
      <c r="O2429" s="4">
        <f t="shared" si="37"/>
        <v>0</v>
      </c>
    </row>
    <row r="2430" spans="1:15" hidden="1">
      <c r="A2430" s="1" t="s">
        <v>2470</v>
      </c>
      <c r="B2430" s="2">
        <v>44925</v>
      </c>
      <c r="C2430" s="13" t="str">
        <f>TEXT(bbdd_Social_Media_Trends[[#This Row],[Post_Date]],"aaaa-mm")</f>
        <v>2022-12</v>
      </c>
      <c r="D2430" s="1" t="s">
        <v>24</v>
      </c>
      <c r="E2430" s="1" t="s">
        <v>57</v>
      </c>
      <c r="F2430" s="1" t="s">
        <v>20</v>
      </c>
      <c r="G2430" s="1" t="s">
        <v>50</v>
      </c>
      <c r="H2430">
        <v>2668217</v>
      </c>
      <c r="I2430">
        <v>489199</v>
      </c>
      <c r="J2430">
        <v>86017</v>
      </c>
      <c r="K2430">
        <v>44585</v>
      </c>
      <c r="L2430">
        <f>bbdd_Social_Media_Trends[[#This Row],[Likes]]+bbdd_Social_Media_Trends[[#This Row],[Shares]]+bbdd_Social_Media_Trends[[#This Row],[Comments]]</f>
        <v>619801</v>
      </c>
      <c r="M2430">
        <f>bbdd_Social_Media_Trends[[#This Row],[Interactions]]/bbdd_Social_Media_Trends[[#This Row],[Views]]</f>
        <v>0.23229032721101769</v>
      </c>
      <c r="N2430" s="1" t="s">
        <v>22</v>
      </c>
      <c r="O2430" s="4">
        <f t="shared" si="37"/>
        <v>0</v>
      </c>
    </row>
    <row r="2431" spans="1:15" hidden="1">
      <c r="A2431" s="1" t="s">
        <v>2471</v>
      </c>
      <c r="B2431" s="2">
        <v>44651</v>
      </c>
      <c r="C2431" s="13" t="str">
        <f>TEXT(bbdd_Social_Media_Trends[[#This Row],[Post_Date]],"aaaa-mm")</f>
        <v>2022-03</v>
      </c>
      <c r="D2431" s="1" t="s">
        <v>24</v>
      </c>
      <c r="E2431" s="1" t="s">
        <v>59</v>
      </c>
      <c r="F2431" s="1" t="s">
        <v>36</v>
      </c>
      <c r="G2431" s="1" t="s">
        <v>28</v>
      </c>
      <c r="H2431">
        <v>752874</v>
      </c>
      <c r="I2431">
        <v>409136</v>
      </c>
      <c r="J2431">
        <v>81870</v>
      </c>
      <c r="K2431">
        <v>13101</v>
      </c>
      <c r="L2431">
        <f>bbdd_Social_Media_Trends[[#This Row],[Likes]]+bbdd_Social_Media_Trends[[#This Row],[Shares]]+bbdd_Social_Media_Trends[[#This Row],[Comments]]</f>
        <v>504107</v>
      </c>
      <c r="M2431">
        <f>bbdd_Social_Media_Trends[[#This Row],[Interactions]]/bbdd_Social_Media_Trends[[#This Row],[Views]]</f>
        <v>0.66957684818442398</v>
      </c>
      <c r="N2431" s="1" t="s">
        <v>16</v>
      </c>
      <c r="O2431" s="4">
        <f t="shared" si="37"/>
        <v>0</v>
      </c>
    </row>
    <row r="2432" spans="1:15" hidden="1">
      <c r="A2432" s="1" t="s">
        <v>2472</v>
      </c>
      <c r="B2432" s="2">
        <v>44834</v>
      </c>
      <c r="C2432" s="13" t="str">
        <f>TEXT(bbdd_Social_Media_Trends[[#This Row],[Post_Date]],"aaaa-mm")</f>
        <v>2022-09</v>
      </c>
      <c r="D2432" s="1" t="s">
        <v>18</v>
      </c>
      <c r="E2432" s="1" t="s">
        <v>52</v>
      </c>
      <c r="F2432" s="1" t="s">
        <v>36</v>
      </c>
      <c r="G2432" s="1" t="s">
        <v>37</v>
      </c>
      <c r="H2432">
        <v>2168159</v>
      </c>
      <c r="I2432">
        <v>445889</v>
      </c>
      <c r="J2432">
        <v>80260</v>
      </c>
      <c r="K2432">
        <v>44121</v>
      </c>
      <c r="L2432">
        <f>bbdd_Social_Media_Trends[[#This Row],[Likes]]+bbdd_Social_Media_Trends[[#This Row],[Shares]]+bbdd_Social_Media_Trends[[#This Row],[Comments]]</f>
        <v>570270</v>
      </c>
      <c r="M2432">
        <f>bbdd_Social_Media_Trends[[#This Row],[Interactions]]/bbdd_Social_Media_Trends[[#This Row],[Views]]</f>
        <v>0.26302037811802548</v>
      </c>
      <c r="N2432" s="1" t="s">
        <v>16</v>
      </c>
      <c r="O2432" s="4">
        <f t="shared" si="37"/>
        <v>0</v>
      </c>
    </row>
    <row r="2433" spans="1:15" hidden="1">
      <c r="A2433" s="1" t="s">
        <v>2473</v>
      </c>
      <c r="B2433" s="2">
        <v>44594</v>
      </c>
      <c r="C2433" s="13" t="str">
        <f>TEXT(bbdd_Social_Media_Trends[[#This Row],[Post_Date]],"aaaa-mm")</f>
        <v>2022-02</v>
      </c>
      <c r="D2433" s="1" t="s">
        <v>18</v>
      </c>
      <c r="E2433" s="1" t="s">
        <v>35</v>
      </c>
      <c r="F2433" s="1" t="s">
        <v>32</v>
      </c>
      <c r="G2433" s="1" t="s">
        <v>15</v>
      </c>
      <c r="H2433">
        <v>4930465</v>
      </c>
      <c r="I2433">
        <v>145318</v>
      </c>
      <c r="J2433">
        <v>39080</v>
      </c>
      <c r="K2433">
        <v>9349</v>
      </c>
      <c r="L2433">
        <f>bbdd_Social_Media_Trends[[#This Row],[Likes]]+bbdd_Social_Media_Trends[[#This Row],[Shares]]+bbdd_Social_Media_Trends[[#This Row],[Comments]]</f>
        <v>193747</v>
      </c>
      <c r="M2433">
        <f>bbdd_Social_Media_Trends[[#This Row],[Interactions]]/bbdd_Social_Media_Trends[[#This Row],[Views]]</f>
        <v>3.9295887913208996E-2</v>
      </c>
      <c r="N2433" s="1" t="s">
        <v>16</v>
      </c>
      <c r="O2433" s="4">
        <f t="shared" si="37"/>
        <v>0</v>
      </c>
    </row>
    <row r="2434" spans="1:15" hidden="1">
      <c r="A2434" s="1" t="s">
        <v>2474</v>
      </c>
      <c r="B2434" s="2">
        <v>45140</v>
      </c>
      <c r="C2434" s="13" t="str">
        <f>TEXT(bbdd_Social_Media_Trends[[#This Row],[Post_Date]],"aaaa-mm")</f>
        <v>2023-08</v>
      </c>
      <c r="D2434" s="1" t="s">
        <v>24</v>
      </c>
      <c r="E2434" s="1" t="s">
        <v>31</v>
      </c>
      <c r="F2434" s="1" t="s">
        <v>14</v>
      </c>
      <c r="G2434" s="1" t="s">
        <v>50</v>
      </c>
      <c r="H2434">
        <v>4914010</v>
      </c>
      <c r="I2434">
        <v>19243</v>
      </c>
      <c r="J2434">
        <v>56002</v>
      </c>
      <c r="K2434">
        <v>8519</v>
      </c>
      <c r="L2434">
        <f>bbdd_Social_Media_Trends[[#This Row],[Likes]]+bbdd_Social_Media_Trends[[#This Row],[Shares]]+bbdd_Social_Media_Trends[[#This Row],[Comments]]</f>
        <v>83764</v>
      </c>
      <c r="M2434">
        <f>bbdd_Social_Media_Trends[[#This Row],[Interactions]]/bbdd_Social_Media_Trends[[#This Row],[Views]]</f>
        <v>1.7045956357435169E-2</v>
      </c>
      <c r="N2434" s="1" t="s">
        <v>22</v>
      </c>
      <c r="O2434" s="4">
        <f t="shared" ref="O2434:O2497" si="38">IF(ISERROR(VLOOKUP(A2434,A2435:A7432,1,FALSE)),0, 1)</f>
        <v>0</v>
      </c>
    </row>
    <row r="2435" spans="1:15" hidden="1">
      <c r="A2435" s="1" t="s">
        <v>2475</v>
      </c>
      <c r="B2435" s="2">
        <v>44917</v>
      </c>
      <c r="C2435" s="13" t="str">
        <f>TEXT(bbdd_Social_Media_Trends[[#This Row],[Post_Date]],"aaaa-mm")</f>
        <v>2022-12</v>
      </c>
      <c r="D2435" s="1" t="s">
        <v>24</v>
      </c>
      <c r="E2435" s="1" t="s">
        <v>39</v>
      </c>
      <c r="F2435" s="1" t="s">
        <v>14</v>
      </c>
      <c r="G2435" s="1" t="s">
        <v>28</v>
      </c>
      <c r="H2435">
        <v>584615</v>
      </c>
      <c r="I2435">
        <v>150064</v>
      </c>
      <c r="J2435">
        <v>84725</v>
      </c>
      <c r="K2435">
        <v>17775</v>
      </c>
      <c r="L2435">
        <f>bbdd_Social_Media_Trends[[#This Row],[Likes]]+bbdd_Social_Media_Trends[[#This Row],[Shares]]+bbdd_Social_Media_Trends[[#This Row],[Comments]]</f>
        <v>252564</v>
      </c>
      <c r="M2435">
        <f>bbdd_Social_Media_Trends[[#This Row],[Interactions]]/bbdd_Social_Media_Trends[[#This Row],[Views]]</f>
        <v>0.43201765264319253</v>
      </c>
      <c r="N2435" s="1" t="s">
        <v>22</v>
      </c>
      <c r="O2435" s="4">
        <f t="shared" si="38"/>
        <v>0</v>
      </c>
    </row>
    <row r="2436" spans="1:15">
      <c r="A2436" s="1" t="s">
        <v>2476</v>
      </c>
      <c r="B2436" s="2">
        <v>44922</v>
      </c>
      <c r="C2436" s="13" t="str">
        <f>TEXT(bbdd_Social_Media_Trends[[#This Row],[Post_Date]],"aaaa-mm")</f>
        <v>2022-12</v>
      </c>
      <c r="D2436" s="1" t="s">
        <v>27</v>
      </c>
      <c r="E2436" s="1" t="s">
        <v>13</v>
      </c>
      <c r="F2436" s="1" t="s">
        <v>20</v>
      </c>
      <c r="G2436" s="1" t="s">
        <v>37</v>
      </c>
      <c r="H2436">
        <v>1142278</v>
      </c>
      <c r="I2436">
        <v>236928</v>
      </c>
      <c r="J2436">
        <v>12775</v>
      </c>
      <c r="K2436">
        <v>5265</v>
      </c>
      <c r="L2436">
        <f>bbdd_Social_Media_Trends[[#This Row],[Likes]]+bbdd_Social_Media_Trends[[#This Row],[Shares]]+bbdd_Social_Media_Trends[[#This Row],[Comments]]</f>
        <v>254968</v>
      </c>
      <c r="M2436">
        <f>bbdd_Social_Media_Trends[[#This Row],[Interactions]]/bbdd_Social_Media_Trends[[#This Row],[Views]]</f>
        <v>0.2232101117241162</v>
      </c>
      <c r="N2436" s="1" t="s">
        <v>16</v>
      </c>
      <c r="O2436" s="4">
        <f t="shared" si="38"/>
        <v>0</v>
      </c>
    </row>
    <row r="2437" spans="1:15">
      <c r="A2437" s="1" t="s">
        <v>2477</v>
      </c>
      <c r="B2437" s="2">
        <v>45164</v>
      </c>
      <c r="C2437" s="13" t="str">
        <f>TEXT(bbdd_Social_Media_Trends[[#This Row],[Post_Date]],"aaaa-mm")</f>
        <v>2023-08</v>
      </c>
      <c r="D2437" s="1" t="s">
        <v>27</v>
      </c>
      <c r="E2437" s="1" t="s">
        <v>19</v>
      </c>
      <c r="F2437" s="1" t="s">
        <v>20</v>
      </c>
      <c r="G2437" s="1" t="s">
        <v>21</v>
      </c>
      <c r="H2437">
        <v>730387</v>
      </c>
      <c r="I2437">
        <v>372363</v>
      </c>
      <c r="J2437">
        <v>3897</v>
      </c>
      <c r="K2437">
        <v>3722</v>
      </c>
      <c r="L2437">
        <f>bbdd_Social_Media_Trends[[#This Row],[Likes]]+bbdd_Social_Media_Trends[[#This Row],[Shares]]+bbdd_Social_Media_Trends[[#This Row],[Comments]]</f>
        <v>379982</v>
      </c>
      <c r="M2437">
        <f>bbdd_Social_Media_Trends[[#This Row],[Interactions]]/bbdd_Social_Media_Trends[[#This Row],[Views]]</f>
        <v>0.52024748523727837</v>
      </c>
      <c r="N2437" s="1" t="s">
        <v>22</v>
      </c>
      <c r="O2437" s="4">
        <f t="shared" si="38"/>
        <v>0</v>
      </c>
    </row>
    <row r="2438" spans="1:15">
      <c r="A2438" s="1" t="s">
        <v>2478</v>
      </c>
      <c r="B2438" s="2">
        <v>44609</v>
      </c>
      <c r="C2438" s="13" t="str">
        <f>TEXT(bbdd_Social_Media_Trends[[#This Row],[Post_Date]],"aaaa-mm")</f>
        <v>2022-02</v>
      </c>
      <c r="D2438" s="1" t="s">
        <v>27</v>
      </c>
      <c r="E2438" s="1" t="s">
        <v>35</v>
      </c>
      <c r="F2438" s="1" t="s">
        <v>41</v>
      </c>
      <c r="G2438" s="1" t="s">
        <v>25</v>
      </c>
      <c r="H2438">
        <v>2023853</v>
      </c>
      <c r="I2438">
        <v>456466</v>
      </c>
      <c r="J2438">
        <v>20085</v>
      </c>
      <c r="K2438">
        <v>32976</v>
      </c>
      <c r="L2438">
        <f>bbdd_Social_Media_Trends[[#This Row],[Likes]]+bbdd_Social_Media_Trends[[#This Row],[Shares]]+bbdd_Social_Media_Trends[[#This Row],[Comments]]</f>
        <v>509527</v>
      </c>
      <c r="M2438">
        <f>bbdd_Social_Media_Trends[[#This Row],[Interactions]]/bbdd_Social_Media_Trends[[#This Row],[Views]]</f>
        <v>0.25176087393699048</v>
      </c>
      <c r="N2438" s="1" t="s">
        <v>16</v>
      </c>
      <c r="O2438" s="4">
        <f t="shared" si="38"/>
        <v>0</v>
      </c>
    </row>
    <row r="2439" spans="1:15" hidden="1">
      <c r="A2439" s="1" t="s">
        <v>2479</v>
      </c>
      <c r="B2439" s="2">
        <v>44785</v>
      </c>
      <c r="C2439" s="13" t="str">
        <f>TEXT(bbdd_Social_Media_Trends[[#This Row],[Post_Date]],"aaaa-mm")</f>
        <v>2022-08</v>
      </c>
      <c r="D2439" s="1" t="s">
        <v>12</v>
      </c>
      <c r="E2439" s="1" t="s">
        <v>46</v>
      </c>
      <c r="F2439" s="1" t="s">
        <v>36</v>
      </c>
      <c r="G2439" s="1" t="s">
        <v>50</v>
      </c>
      <c r="H2439">
        <v>2816495</v>
      </c>
      <c r="I2439">
        <v>370066</v>
      </c>
      <c r="J2439">
        <v>79854</v>
      </c>
      <c r="K2439">
        <v>29476</v>
      </c>
      <c r="L2439">
        <f>bbdd_Social_Media_Trends[[#This Row],[Likes]]+bbdd_Social_Media_Trends[[#This Row],[Shares]]+bbdd_Social_Media_Trends[[#This Row],[Comments]]</f>
        <v>479396</v>
      </c>
      <c r="M2439">
        <f>bbdd_Social_Media_Trends[[#This Row],[Interactions]]/bbdd_Social_Media_Trends[[#This Row],[Views]]</f>
        <v>0.17021013706752541</v>
      </c>
      <c r="N2439" s="1" t="s">
        <v>16</v>
      </c>
      <c r="O2439" s="4">
        <f t="shared" si="38"/>
        <v>0</v>
      </c>
    </row>
    <row r="2440" spans="1:15" hidden="1">
      <c r="A2440" s="1" t="s">
        <v>2480</v>
      </c>
      <c r="B2440" s="2">
        <v>44967</v>
      </c>
      <c r="C2440" s="13" t="str">
        <f>TEXT(bbdd_Social_Media_Trends[[#This Row],[Post_Date]],"aaaa-mm")</f>
        <v>2023-02</v>
      </c>
      <c r="D2440" s="1" t="s">
        <v>12</v>
      </c>
      <c r="E2440" s="1" t="s">
        <v>13</v>
      </c>
      <c r="F2440" s="1" t="s">
        <v>47</v>
      </c>
      <c r="G2440" s="1" t="s">
        <v>28</v>
      </c>
      <c r="H2440">
        <v>2586745</v>
      </c>
      <c r="I2440">
        <v>404333</v>
      </c>
      <c r="J2440">
        <v>74597</v>
      </c>
      <c r="K2440">
        <v>46511</v>
      </c>
      <c r="L2440">
        <f>bbdd_Social_Media_Trends[[#This Row],[Likes]]+bbdd_Social_Media_Trends[[#This Row],[Shares]]+bbdd_Social_Media_Trends[[#This Row],[Comments]]</f>
        <v>525441</v>
      </c>
      <c r="M2440">
        <f>bbdd_Social_Media_Trends[[#This Row],[Interactions]]/bbdd_Social_Media_Trends[[#This Row],[Views]]</f>
        <v>0.20312825578091384</v>
      </c>
      <c r="N2440" s="1" t="s">
        <v>22</v>
      </c>
      <c r="O2440" s="4">
        <f t="shared" si="38"/>
        <v>0</v>
      </c>
    </row>
    <row r="2441" spans="1:15" hidden="1">
      <c r="A2441" s="1" t="s">
        <v>2481</v>
      </c>
      <c r="B2441" s="2">
        <v>44736</v>
      </c>
      <c r="C2441" s="13" t="str">
        <f>TEXT(bbdd_Social_Media_Trends[[#This Row],[Post_Date]],"aaaa-mm")</f>
        <v>2022-06</v>
      </c>
      <c r="D2441" s="1" t="s">
        <v>12</v>
      </c>
      <c r="E2441" s="1" t="s">
        <v>59</v>
      </c>
      <c r="F2441" s="1" t="s">
        <v>41</v>
      </c>
      <c r="G2441" s="1" t="s">
        <v>21</v>
      </c>
      <c r="H2441">
        <v>57063</v>
      </c>
      <c r="I2441">
        <v>445321</v>
      </c>
      <c r="J2441">
        <v>50056</v>
      </c>
      <c r="K2441">
        <v>13751</v>
      </c>
      <c r="L2441">
        <f>bbdd_Social_Media_Trends[[#This Row],[Likes]]+bbdd_Social_Media_Trends[[#This Row],[Shares]]+bbdd_Social_Media_Trends[[#This Row],[Comments]]</f>
        <v>509128</v>
      </c>
      <c r="M2441">
        <f>bbdd_Social_Media_Trends[[#This Row],[Interactions]]/bbdd_Social_Media_Trends[[#This Row],[Views]]</f>
        <v>8.9222087867795246</v>
      </c>
      <c r="N2441" s="1" t="s">
        <v>22</v>
      </c>
      <c r="O2441" s="4">
        <f t="shared" si="38"/>
        <v>0</v>
      </c>
    </row>
    <row r="2442" spans="1:15">
      <c r="A2442" s="1" t="s">
        <v>2482</v>
      </c>
      <c r="B2442" s="2">
        <v>44893</v>
      </c>
      <c r="C2442" s="13" t="str">
        <f>TEXT(bbdd_Social_Media_Trends[[#This Row],[Post_Date]],"aaaa-mm")</f>
        <v>2022-11</v>
      </c>
      <c r="D2442" s="1" t="s">
        <v>27</v>
      </c>
      <c r="E2442" s="1" t="s">
        <v>31</v>
      </c>
      <c r="F2442" s="1" t="s">
        <v>20</v>
      </c>
      <c r="G2442" s="1" t="s">
        <v>37</v>
      </c>
      <c r="H2442">
        <v>3634921</v>
      </c>
      <c r="I2442">
        <v>62251</v>
      </c>
      <c r="J2442">
        <v>65353</v>
      </c>
      <c r="K2442">
        <v>36771</v>
      </c>
      <c r="L2442">
        <f>bbdd_Social_Media_Trends[[#This Row],[Likes]]+bbdd_Social_Media_Trends[[#This Row],[Shares]]+bbdd_Social_Media_Trends[[#This Row],[Comments]]</f>
        <v>164375</v>
      </c>
      <c r="M2442">
        <f>bbdd_Social_Media_Trends[[#This Row],[Interactions]]/bbdd_Social_Media_Trends[[#This Row],[Views]]</f>
        <v>4.5221065327141909E-2</v>
      </c>
      <c r="N2442" s="1" t="s">
        <v>16</v>
      </c>
      <c r="O2442" s="4">
        <f t="shared" si="38"/>
        <v>0</v>
      </c>
    </row>
    <row r="2443" spans="1:15" hidden="1">
      <c r="A2443" s="1" t="s">
        <v>2483</v>
      </c>
      <c r="B2443" s="2">
        <v>44987</v>
      </c>
      <c r="C2443" s="13" t="str">
        <f>TEXT(bbdd_Social_Media_Trends[[#This Row],[Post_Date]],"aaaa-mm")</f>
        <v>2023-03</v>
      </c>
      <c r="D2443" s="1" t="s">
        <v>12</v>
      </c>
      <c r="E2443" s="1" t="s">
        <v>49</v>
      </c>
      <c r="F2443" s="1" t="s">
        <v>47</v>
      </c>
      <c r="G2443" s="1" t="s">
        <v>44</v>
      </c>
      <c r="H2443">
        <v>4192386</v>
      </c>
      <c r="I2443">
        <v>294804</v>
      </c>
      <c r="J2443">
        <v>89443</v>
      </c>
      <c r="K2443">
        <v>27277</v>
      </c>
      <c r="L2443">
        <f>bbdd_Social_Media_Trends[[#This Row],[Likes]]+bbdd_Social_Media_Trends[[#This Row],[Shares]]+bbdd_Social_Media_Trends[[#This Row],[Comments]]</f>
        <v>411524</v>
      </c>
      <c r="M2443">
        <f>bbdd_Social_Media_Trends[[#This Row],[Interactions]]/bbdd_Social_Media_Trends[[#This Row],[Views]]</f>
        <v>9.8159854555377291E-2</v>
      </c>
      <c r="N2443" s="1" t="s">
        <v>16</v>
      </c>
      <c r="O2443" s="4">
        <f t="shared" si="38"/>
        <v>0</v>
      </c>
    </row>
    <row r="2444" spans="1:15">
      <c r="A2444" s="1" t="s">
        <v>2484</v>
      </c>
      <c r="B2444" s="2">
        <v>44972</v>
      </c>
      <c r="C2444" s="13" t="str">
        <f>TEXT(bbdd_Social_Media_Trends[[#This Row],[Post_Date]],"aaaa-mm")</f>
        <v>2023-02</v>
      </c>
      <c r="D2444" s="1" t="s">
        <v>27</v>
      </c>
      <c r="E2444" s="1" t="s">
        <v>57</v>
      </c>
      <c r="F2444" s="1" t="s">
        <v>14</v>
      </c>
      <c r="G2444" s="1" t="s">
        <v>60</v>
      </c>
      <c r="H2444">
        <v>3691681</v>
      </c>
      <c r="I2444">
        <v>86388</v>
      </c>
      <c r="J2444">
        <v>36191</v>
      </c>
      <c r="K2444">
        <v>49207</v>
      </c>
      <c r="L2444">
        <f>bbdd_Social_Media_Trends[[#This Row],[Likes]]+bbdd_Social_Media_Trends[[#This Row],[Shares]]+bbdd_Social_Media_Trends[[#This Row],[Comments]]</f>
        <v>171786</v>
      </c>
      <c r="M2444">
        <f>bbdd_Social_Media_Trends[[#This Row],[Interactions]]/bbdd_Social_Media_Trends[[#This Row],[Views]]</f>
        <v>4.6533273053657669E-2</v>
      </c>
      <c r="N2444" s="1" t="s">
        <v>22</v>
      </c>
      <c r="O2444" s="4">
        <f t="shared" si="38"/>
        <v>0</v>
      </c>
    </row>
    <row r="2445" spans="1:15" hidden="1">
      <c r="A2445" s="1" t="s">
        <v>2485</v>
      </c>
      <c r="B2445" s="2">
        <v>44793</v>
      </c>
      <c r="C2445" s="13" t="str">
        <f>TEXT(bbdd_Social_Media_Trends[[#This Row],[Post_Date]],"aaaa-mm")</f>
        <v>2022-08</v>
      </c>
      <c r="D2445" s="1" t="s">
        <v>12</v>
      </c>
      <c r="E2445" s="1" t="s">
        <v>57</v>
      </c>
      <c r="F2445" s="1" t="s">
        <v>14</v>
      </c>
      <c r="G2445" s="1" t="s">
        <v>44</v>
      </c>
      <c r="H2445">
        <v>4837671</v>
      </c>
      <c r="I2445">
        <v>346397</v>
      </c>
      <c r="J2445">
        <v>58957</v>
      </c>
      <c r="K2445">
        <v>5374</v>
      </c>
      <c r="L2445">
        <f>bbdd_Social_Media_Trends[[#This Row],[Likes]]+bbdd_Social_Media_Trends[[#This Row],[Shares]]+bbdd_Social_Media_Trends[[#This Row],[Comments]]</f>
        <v>410728</v>
      </c>
      <c r="M2445">
        <f>bbdd_Social_Media_Trends[[#This Row],[Interactions]]/bbdd_Social_Media_Trends[[#This Row],[Views]]</f>
        <v>8.4902011732505167E-2</v>
      </c>
      <c r="N2445" s="1" t="s">
        <v>29</v>
      </c>
      <c r="O2445" s="4">
        <f t="shared" si="38"/>
        <v>0</v>
      </c>
    </row>
    <row r="2446" spans="1:15" hidden="1">
      <c r="A2446" s="1" t="s">
        <v>2486</v>
      </c>
      <c r="B2446" s="2">
        <v>45173</v>
      </c>
      <c r="C2446" s="13" t="str">
        <f>TEXT(bbdd_Social_Media_Trends[[#This Row],[Post_Date]],"aaaa-mm")</f>
        <v>2023-09</v>
      </c>
      <c r="D2446" s="1" t="s">
        <v>12</v>
      </c>
      <c r="E2446" s="1" t="s">
        <v>57</v>
      </c>
      <c r="F2446" s="1" t="s">
        <v>20</v>
      </c>
      <c r="G2446" s="1" t="s">
        <v>37</v>
      </c>
      <c r="H2446">
        <v>2241707</v>
      </c>
      <c r="I2446">
        <v>352345</v>
      </c>
      <c r="J2446">
        <v>74249</v>
      </c>
      <c r="K2446">
        <v>451</v>
      </c>
      <c r="L2446">
        <f>bbdd_Social_Media_Trends[[#This Row],[Likes]]+bbdd_Social_Media_Trends[[#This Row],[Shares]]+bbdd_Social_Media_Trends[[#This Row],[Comments]]</f>
        <v>427045</v>
      </c>
      <c r="M2446">
        <f>bbdd_Social_Media_Trends[[#This Row],[Interactions]]/bbdd_Social_Media_Trends[[#This Row],[Views]]</f>
        <v>0.19049991814273676</v>
      </c>
      <c r="N2446" s="1" t="s">
        <v>22</v>
      </c>
      <c r="O2446" s="4">
        <f t="shared" si="38"/>
        <v>0</v>
      </c>
    </row>
    <row r="2447" spans="1:15" hidden="1">
      <c r="A2447" s="1" t="s">
        <v>2487</v>
      </c>
      <c r="B2447" s="2">
        <v>44943</v>
      </c>
      <c r="C2447" s="13" t="str">
        <f>TEXT(bbdd_Social_Media_Trends[[#This Row],[Post_Date]],"aaaa-mm")</f>
        <v>2023-01</v>
      </c>
      <c r="D2447" s="1" t="s">
        <v>12</v>
      </c>
      <c r="E2447" s="1" t="s">
        <v>19</v>
      </c>
      <c r="F2447" s="1" t="s">
        <v>14</v>
      </c>
      <c r="G2447" s="1" t="s">
        <v>25</v>
      </c>
      <c r="H2447">
        <v>2425554</v>
      </c>
      <c r="I2447">
        <v>328451</v>
      </c>
      <c r="J2447">
        <v>85600</v>
      </c>
      <c r="K2447">
        <v>31540</v>
      </c>
      <c r="L2447">
        <f>bbdd_Social_Media_Trends[[#This Row],[Likes]]+bbdd_Social_Media_Trends[[#This Row],[Shares]]+bbdd_Social_Media_Trends[[#This Row],[Comments]]</f>
        <v>445591</v>
      </c>
      <c r="M2447">
        <f>bbdd_Social_Media_Trends[[#This Row],[Interactions]]/bbdd_Social_Media_Trends[[#This Row],[Views]]</f>
        <v>0.18370689747579316</v>
      </c>
      <c r="N2447" s="1" t="s">
        <v>22</v>
      </c>
      <c r="O2447" s="4">
        <f t="shared" si="38"/>
        <v>0</v>
      </c>
    </row>
    <row r="2448" spans="1:15">
      <c r="A2448" s="1" t="s">
        <v>2488</v>
      </c>
      <c r="B2448" s="2">
        <v>44960</v>
      </c>
      <c r="C2448" s="13" t="str">
        <f>TEXT(bbdd_Social_Media_Trends[[#This Row],[Post_Date]],"aaaa-mm")</f>
        <v>2023-02</v>
      </c>
      <c r="D2448" s="1" t="s">
        <v>27</v>
      </c>
      <c r="E2448" s="1" t="s">
        <v>39</v>
      </c>
      <c r="F2448" s="1" t="s">
        <v>47</v>
      </c>
      <c r="G2448" s="1" t="s">
        <v>60</v>
      </c>
      <c r="H2448">
        <v>4400609</v>
      </c>
      <c r="I2448">
        <v>235736</v>
      </c>
      <c r="J2448">
        <v>85103</v>
      </c>
      <c r="K2448">
        <v>19014</v>
      </c>
      <c r="L2448">
        <f>bbdd_Social_Media_Trends[[#This Row],[Likes]]+bbdd_Social_Media_Trends[[#This Row],[Shares]]+bbdd_Social_Media_Trends[[#This Row],[Comments]]</f>
        <v>339853</v>
      </c>
      <c r="M2448">
        <f>bbdd_Social_Media_Trends[[#This Row],[Interactions]]/bbdd_Social_Media_Trends[[#This Row],[Views]]</f>
        <v>7.7228629037480942E-2</v>
      </c>
      <c r="N2448" s="1" t="s">
        <v>16</v>
      </c>
      <c r="O2448" s="4">
        <f t="shared" si="38"/>
        <v>0</v>
      </c>
    </row>
    <row r="2449" spans="1:15">
      <c r="A2449" s="1" t="s">
        <v>2489</v>
      </c>
      <c r="B2449" s="2">
        <v>45030</v>
      </c>
      <c r="C2449" s="13" t="str">
        <f>TEXT(bbdd_Social_Media_Trends[[#This Row],[Post_Date]],"aaaa-mm")</f>
        <v>2023-04</v>
      </c>
      <c r="D2449" s="1" t="s">
        <v>27</v>
      </c>
      <c r="E2449" s="1" t="s">
        <v>59</v>
      </c>
      <c r="F2449" s="1" t="s">
        <v>41</v>
      </c>
      <c r="G2449" s="1" t="s">
        <v>44</v>
      </c>
      <c r="H2449">
        <v>4335484</v>
      </c>
      <c r="I2449">
        <v>265736</v>
      </c>
      <c r="J2449">
        <v>60002</v>
      </c>
      <c r="K2449">
        <v>48789</v>
      </c>
      <c r="L2449">
        <f>bbdd_Social_Media_Trends[[#This Row],[Likes]]+bbdd_Social_Media_Trends[[#This Row],[Shares]]+bbdd_Social_Media_Trends[[#This Row],[Comments]]</f>
        <v>374527</v>
      </c>
      <c r="M2449">
        <f>bbdd_Social_Media_Trends[[#This Row],[Interactions]]/bbdd_Social_Media_Trends[[#This Row],[Views]]</f>
        <v>8.6386433440879956E-2</v>
      </c>
      <c r="N2449" s="1" t="s">
        <v>22</v>
      </c>
      <c r="O2449" s="4">
        <f t="shared" si="38"/>
        <v>0</v>
      </c>
    </row>
    <row r="2450" spans="1:15" hidden="1">
      <c r="A2450" s="1" t="s">
        <v>2490</v>
      </c>
      <c r="B2450" s="2">
        <v>44599</v>
      </c>
      <c r="C2450" s="13" t="str">
        <f>TEXT(bbdd_Social_Media_Trends[[#This Row],[Post_Date]],"aaaa-mm")</f>
        <v>2022-02</v>
      </c>
      <c r="D2450" s="1" t="s">
        <v>12</v>
      </c>
      <c r="E2450" s="1" t="s">
        <v>39</v>
      </c>
      <c r="F2450" s="1" t="s">
        <v>47</v>
      </c>
      <c r="G2450" s="1" t="s">
        <v>21</v>
      </c>
      <c r="H2450">
        <v>2103742</v>
      </c>
      <c r="I2450">
        <v>157003</v>
      </c>
      <c r="J2450">
        <v>60341</v>
      </c>
      <c r="K2450">
        <v>40513</v>
      </c>
      <c r="L2450">
        <f>bbdd_Social_Media_Trends[[#This Row],[Likes]]+bbdd_Social_Media_Trends[[#This Row],[Shares]]+bbdd_Social_Media_Trends[[#This Row],[Comments]]</f>
        <v>257857</v>
      </c>
      <c r="M2450">
        <f>bbdd_Social_Media_Trends[[#This Row],[Interactions]]/bbdd_Social_Media_Trends[[#This Row],[Views]]</f>
        <v>0.1225706384147866</v>
      </c>
      <c r="N2450" s="1" t="s">
        <v>16</v>
      </c>
      <c r="O2450" s="4">
        <f t="shared" si="38"/>
        <v>0</v>
      </c>
    </row>
    <row r="2451" spans="1:15" hidden="1">
      <c r="A2451" s="1" t="s">
        <v>2491</v>
      </c>
      <c r="B2451" s="2">
        <v>45236</v>
      </c>
      <c r="C2451" s="13" t="str">
        <f>TEXT(bbdd_Social_Media_Trends[[#This Row],[Post_Date]],"aaaa-mm")</f>
        <v>2023-11</v>
      </c>
      <c r="D2451" s="1" t="s">
        <v>24</v>
      </c>
      <c r="E2451" s="1" t="s">
        <v>57</v>
      </c>
      <c r="F2451" s="1" t="s">
        <v>47</v>
      </c>
      <c r="G2451" s="1" t="s">
        <v>60</v>
      </c>
      <c r="H2451">
        <v>576763</v>
      </c>
      <c r="I2451">
        <v>467832</v>
      </c>
      <c r="J2451">
        <v>41087</v>
      </c>
      <c r="K2451">
        <v>8066</v>
      </c>
      <c r="L2451">
        <f>bbdd_Social_Media_Trends[[#This Row],[Likes]]+bbdd_Social_Media_Trends[[#This Row],[Shares]]+bbdd_Social_Media_Trends[[#This Row],[Comments]]</f>
        <v>516985</v>
      </c>
      <c r="M2451">
        <f>bbdd_Social_Media_Trends[[#This Row],[Interactions]]/bbdd_Social_Media_Trends[[#This Row],[Views]]</f>
        <v>0.89635604225652477</v>
      </c>
      <c r="N2451" s="1" t="s">
        <v>22</v>
      </c>
      <c r="O2451" s="4">
        <f t="shared" si="38"/>
        <v>0</v>
      </c>
    </row>
    <row r="2452" spans="1:15">
      <c r="A2452" s="1" t="s">
        <v>2492</v>
      </c>
      <c r="B2452" s="2">
        <v>44656</v>
      </c>
      <c r="C2452" s="13" t="str">
        <f>TEXT(bbdd_Social_Media_Trends[[#This Row],[Post_Date]],"aaaa-mm")</f>
        <v>2022-04</v>
      </c>
      <c r="D2452" s="1" t="s">
        <v>27</v>
      </c>
      <c r="E2452" s="1" t="s">
        <v>57</v>
      </c>
      <c r="F2452" s="1" t="s">
        <v>47</v>
      </c>
      <c r="G2452" s="1" t="s">
        <v>37</v>
      </c>
      <c r="H2452">
        <v>1143848</v>
      </c>
      <c r="I2452">
        <v>58018</v>
      </c>
      <c r="J2452">
        <v>37436</v>
      </c>
      <c r="K2452">
        <v>18311</v>
      </c>
      <c r="L2452">
        <f>bbdd_Social_Media_Trends[[#This Row],[Likes]]+bbdd_Social_Media_Trends[[#This Row],[Shares]]+bbdd_Social_Media_Trends[[#This Row],[Comments]]</f>
        <v>113765</v>
      </c>
      <c r="M2452">
        <f>bbdd_Social_Media_Trends[[#This Row],[Interactions]]/bbdd_Social_Media_Trends[[#This Row],[Views]]</f>
        <v>9.94581447884684E-2</v>
      </c>
      <c r="N2452" s="1" t="s">
        <v>29</v>
      </c>
      <c r="O2452" s="4">
        <f t="shared" si="38"/>
        <v>0</v>
      </c>
    </row>
    <row r="2453" spans="1:15" hidden="1">
      <c r="A2453" s="1" t="s">
        <v>2493</v>
      </c>
      <c r="B2453" s="2">
        <v>44813</v>
      </c>
      <c r="C2453" s="13" t="str">
        <f>TEXT(bbdd_Social_Media_Trends[[#This Row],[Post_Date]],"aaaa-mm")</f>
        <v>2022-09</v>
      </c>
      <c r="D2453" s="1" t="s">
        <v>18</v>
      </c>
      <c r="E2453" s="1" t="s">
        <v>39</v>
      </c>
      <c r="F2453" s="1" t="s">
        <v>20</v>
      </c>
      <c r="G2453" s="1" t="s">
        <v>15</v>
      </c>
      <c r="H2453">
        <v>4356392</v>
      </c>
      <c r="I2453">
        <v>411938</v>
      </c>
      <c r="J2453">
        <v>75228</v>
      </c>
      <c r="K2453">
        <v>24469</v>
      </c>
      <c r="L2453">
        <f>bbdd_Social_Media_Trends[[#This Row],[Likes]]+bbdd_Social_Media_Trends[[#This Row],[Shares]]+bbdd_Social_Media_Trends[[#This Row],[Comments]]</f>
        <v>511635</v>
      </c>
      <c r="M2453">
        <f>bbdd_Social_Media_Trends[[#This Row],[Interactions]]/bbdd_Social_Media_Trends[[#This Row],[Views]]</f>
        <v>0.11744466521837336</v>
      </c>
      <c r="N2453" s="1" t="s">
        <v>29</v>
      </c>
      <c r="O2453" s="4">
        <f t="shared" si="38"/>
        <v>0</v>
      </c>
    </row>
    <row r="2454" spans="1:15">
      <c r="A2454" s="1" t="s">
        <v>2494</v>
      </c>
      <c r="B2454" s="2">
        <v>44708</v>
      </c>
      <c r="C2454" s="13" t="str">
        <f>TEXT(bbdd_Social_Media_Trends[[#This Row],[Post_Date]],"aaaa-mm")</f>
        <v>2022-05</v>
      </c>
      <c r="D2454" s="1" t="s">
        <v>27</v>
      </c>
      <c r="E2454" s="1" t="s">
        <v>57</v>
      </c>
      <c r="F2454" s="1" t="s">
        <v>36</v>
      </c>
      <c r="G2454" s="1" t="s">
        <v>37</v>
      </c>
      <c r="H2454">
        <v>405063</v>
      </c>
      <c r="I2454">
        <v>366573</v>
      </c>
      <c r="J2454">
        <v>35185</v>
      </c>
      <c r="K2454">
        <v>36177</v>
      </c>
      <c r="L2454">
        <f>bbdd_Social_Media_Trends[[#This Row],[Likes]]+bbdd_Social_Media_Trends[[#This Row],[Shares]]+bbdd_Social_Media_Trends[[#This Row],[Comments]]</f>
        <v>437935</v>
      </c>
      <c r="M2454">
        <f>bbdd_Social_Media_Trends[[#This Row],[Interactions]]/bbdd_Social_Media_Trends[[#This Row],[Views]]</f>
        <v>1.0811528083285811</v>
      </c>
      <c r="N2454" s="1" t="s">
        <v>22</v>
      </c>
      <c r="O2454" s="4">
        <f t="shared" si="38"/>
        <v>0</v>
      </c>
    </row>
    <row r="2455" spans="1:15">
      <c r="A2455" s="1" t="s">
        <v>2495</v>
      </c>
      <c r="B2455" s="2">
        <v>45263</v>
      </c>
      <c r="C2455" s="13" t="str">
        <f>TEXT(bbdd_Social_Media_Trends[[#This Row],[Post_Date]],"aaaa-mm")</f>
        <v>2023-12</v>
      </c>
      <c r="D2455" s="1" t="s">
        <v>27</v>
      </c>
      <c r="E2455" s="1" t="s">
        <v>59</v>
      </c>
      <c r="F2455" s="1" t="s">
        <v>41</v>
      </c>
      <c r="G2455" s="1" t="s">
        <v>15</v>
      </c>
      <c r="H2455">
        <v>939082</v>
      </c>
      <c r="I2455">
        <v>406358</v>
      </c>
      <c r="J2455">
        <v>86675</v>
      </c>
      <c r="K2455">
        <v>10858</v>
      </c>
      <c r="L2455">
        <f>bbdd_Social_Media_Trends[[#This Row],[Likes]]+bbdd_Social_Media_Trends[[#This Row],[Shares]]+bbdd_Social_Media_Trends[[#This Row],[Comments]]</f>
        <v>503891</v>
      </c>
      <c r="M2455">
        <f>bbdd_Social_Media_Trends[[#This Row],[Interactions]]/bbdd_Social_Media_Trends[[#This Row],[Views]]</f>
        <v>0.53657827537957281</v>
      </c>
      <c r="N2455" s="1" t="s">
        <v>29</v>
      </c>
      <c r="O2455" s="4">
        <f t="shared" si="38"/>
        <v>0</v>
      </c>
    </row>
    <row r="2456" spans="1:15">
      <c r="A2456" s="1" t="s">
        <v>2496</v>
      </c>
      <c r="B2456" s="2">
        <v>44944</v>
      </c>
      <c r="C2456" s="13" t="str">
        <f>TEXT(bbdd_Social_Media_Trends[[#This Row],[Post_Date]],"aaaa-mm")</f>
        <v>2023-01</v>
      </c>
      <c r="D2456" s="1" t="s">
        <v>27</v>
      </c>
      <c r="E2456" s="1" t="s">
        <v>59</v>
      </c>
      <c r="F2456" s="1" t="s">
        <v>14</v>
      </c>
      <c r="G2456" s="1" t="s">
        <v>25</v>
      </c>
      <c r="H2456">
        <v>1911934</v>
      </c>
      <c r="I2456">
        <v>414686</v>
      </c>
      <c r="J2456">
        <v>62802</v>
      </c>
      <c r="K2456">
        <v>17662</v>
      </c>
      <c r="L2456">
        <f>bbdd_Social_Media_Trends[[#This Row],[Likes]]+bbdd_Social_Media_Trends[[#This Row],[Shares]]+bbdd_Social_Media_Trends[[#This Row],[Comments]]</f>
        <v>495150</v>
      </c>
      <c r="M2456">
        <f>bbdd_Social_Media_Trends[[#This Row],[Interactions]]/bbdd_Social_Media_Trends[[#This Row],[Views]]</f>
        <v>0.25897860491000213</v>
      </c>
      <c r="N2456" s="1" t="s">
        <v>29</v>
      </c>
      <c r="O2456" s="4">
        <f t="shared" si="38"/>
        <v>0</v>
      </c>
    </row>
    <row r="2457" spans="1:15">
      <c r="A2457" s="1" t="s">
        <v>2497</v>
      </c>
      <c r="B2457" s="2">
        <v>44986</v>
      </c>
      <c r="C2457" s="13" t="str">
        <f>TEXT(bbdd_Social_Media_Trends[[#This Row],[Post_Date]],"aaaa-mm")</f>
        <v>2023-03</v>
      </c>
      <c r="D2457" s="1" t="s">
        <v>27</v>
      </c>
      <c r="E2457" s="1" t="s">
        <v>57</v>
      </c>
      <c r="F2457" s="1" t="s">
        <v>41</v>
      </c>
      <c r="G2457" s="1" t="s">
        <v>44</v>
      </c>
      <c r="H2457">
        <v>1708144</v>
      </c>
      <c r="I2457">
        <v>56901</v>
      </c>
      <c r="J2457">
        <v>20001</v>
      </c>
      <c r="K2457">
        <v>7802</v>
      </c>
      <c r="L2457">
        <f>bbdd_Social_Media_Trends[[#This Row],[Likes]]+bbdd_Social_Media_Trends[[#This Row],[Shares]]+bbdd_Social_Media_Trends[[#This Row],[Comments]]</f>
        <v>84704</v>
      </c>
      <c r="M2457">
        <f>bbdd_Social_Media_Trends[[#This Row],[Interactions]]/bbdd_Social_Media_Trends[[#This Row],[Views]]</f>
        <v>4.958832510608005E-2</v>
      </c>
      <c r="N2457" s="1" t="s">
        <v>22</v>
      </c>
      <c r="O2457" s="4">
        <f t="shared" si="38"/>
        <v>0</v>
      </c>
    </row>
    <row r="2458" spans="1:15" hidden="1">
      <c r="A2458" s="1" t="s">
        <v>2498</v>
      </c>
      <c r="B2458" s="2">
        <v>44930</v>
      </c>
      <c r="C2458" s="13" t="str">
        <f>TEXT(bbdd_Social_Media_Trends[[#This Row],[Post_Date]],"aaaa-mm")</f>
        <v>2023-01</v>
      </c>
      <c r="D2458" s="1" t="s">
        <v>12</v>
      </c>
      <c r="E2458" s="1" t="s">
        <v>31</v>
      </c>
      <c r="F2458" s="1" t="s">
        <v>41</v>
      </c>
      <c r="G2458" s="1" t="s">
        <v>50</v>
      </c>
      <c r="H2458">
        <v>4730930</v>
      </c>
      <c r="I2458">
        <v>442721</v>
      </c>
      <c r="J2458">
        <v>55560</v>
      </c>
      <c r="K2458">
        <v>33554</v>
      </c>
      <c r="L2458">
        <f>bbdd_Social_Media_Trends[[#This Row],[Likes]]+bbdd_Social_Media_Trends[[#This Row],[Shares]]+bbdd_Social_Media_Trends[[#This Row],[Comments]]</f>
        <v>531835</v>
      </c>
      <c r="M2458">
        <f>bbdd_Social_Media_Trends[[#This Row],[Interactions]]/bbdd_Social_Media_Trends[[#This Row],[Views]]</f>
        <v>0.1124165861680473</v>
      </c>
      <c r="N2458" s="1" t="s">
        <v>16</v>
      </c>
      <c r="O2458" s="4">
        <f t="shared" si="38"/>
        <v>0</v>
      </c>
    </row>
    <row r="2459" spans="1:15" hidden="1">
      <c r="A2459" s="1" t="s">
        <v>2499</v>
      </c>
      <c r="B2459" s="2">
        <v>44702</v>
      </c>
      <c r="C2459" s="13" t="str">
        <f>TEXT(bbdd_Social_Media_Trends[[#This Row],[Post_Date]],"aaaa-mm")</f>
        <v>2022-05</v>
      </c>
      <c r="D2459" s="1" t="s">
        <v>18</v>
      </c>
      <c r="E2459" s="1" t="s">
        <v>39</v>
      </c>
      <c r="F2459" s="1" t="s">
        <v>36</v>
      </c>
      <c r="G2459" s="1" t="s">
        <v>50</v>
      </c>
      <c r="H2459">
        <v>2361266</v>
      </c>
      <c r="I2459">
        <v>184502</v>
      </c>
      <c r="J2459">
        <v>87669</v>
      </c>
      <c r="K2459">
        <v>13578</v>
      </c>
      <c r="L2459">
        <f>bbdd_Social_Media_Trends[[#This Row],[Likes]]+bbdd_Social_Media_Trends[[#This Row],[Shares]]+bbdd_Social_Media_Trends[[#This Row],[Comments]]</f>
        <v>285749</v>
      </c>
      <c r="M2459">
        <f>bbdd_Social_Media_Trends[[#This Row],[Interactions]]/bbdd_Social_Media_Trends[[#This Row],[Views]]</f>
        <v>0.12101516728737889</v>
      </c>
      <c r="N2459" s="1" t="s">
        <v>22</v>
      </c>
      <c r="O2459" s="4">
        <f t="shared" si="38"/>
        <v>0</v>
      </c>
    </row>
    <row r="2460" spans="1:15">
      <c r="A2460" s="1" t="s">
        <v>2500</v>
      </c>
      <c r="B2460" s="2">
        <v>44978</v>
      </c>
      <c r="C2460" s="13" t="str">
        <f>TEXT(bbdd_Social_Media_Trends[[#This Row],[Post_Date]],"aaaa-mm")</f>
        <v>2023-02</v>
      </c>
      <c r="D2460" s="1" t="s">
        <v>27</v>
      </c>
      <c r="E2460" s="1" t="s">
        <v>39</v>
      </c>
      <c r="F2460" s="1" t="s">
        <v>36</v>
      </c>
      <c r="G2460" s="1" t="s">
        <v>25</v>
      </c>
      <c r="H2460">
        <v>3159075</v>
      </c>
      <c r="I2460">
        <v>438956</v>
      </c>
      <c r="J2460">
        <v>91840</v>
      </c>
      <c r="K2460">
        <v>31899</v>
      </c>
      <c r="L2460">
        <f>bbdd_Social_Media_Trends[[#This Row],[Likes]]+bbdd_Social_Media_Trends[[#This Row],[Shares]]+bbdd_Social_Media_Trends[[#This Row],[Comments]]</f>
        <v>562695</v>
      </c>
      <c r="M2460">
        <f>bbdd_Social_Media_Trends[[#This Row],[Interactions]]/bbdd_Social_Media_Trends[[#This Row],[Views]]</f>
        <v>0.17812017758362811</v>
      </c>
      <c r="N2460" s="1" t="s">
        <v>29</v>
      </c>
      <c r="O2460" s="4">
        <f t="shared" si="38"/>
        <v>0</v>
      </c>
    </row>
    <row r="2461" spans="1:15" hidden="1">
      <c r="A2461" s="1" t="s">
        <v>2501</v>
      </c>
      <c r="B2461" s="2">
        <v>44691</v>
      </c>
      <c r="C2461" s="13" t="str">
        <f>TEXT(bbdd_Social_Media_Trends[[#This Row],[Post_Date]],"aaaa-mm")</f>
        <v>2022-05</v>
      </c>
      <c r="D2461" s="1" t="s">
        <v>18</v>
      </c>
      <c r="E2461" s="1" t="s">
        <v>31</v>
      </c>
      <c r="F2461" s="1" t="s">
        <v>36</v>
      </c>
      <c r="G2461" s="1" t="s">
        <v>15</v>
      </c>
      <c r="H2461">
        <v>3526448</v>
      </c>
      <c r="I2461">
        <v>51600</v>
      </c>
      <c r="J2461">
        <v>83324</v>
      </c>
      <c r="K2461">
        <v>34949</v>
      </c>
      <c r="L2461">
        <f>bbdd_Social_Media_Trends[[#This Row],[Likes]]+bbdd_Social_Media_Trends[[#This Row],[Shares]]+bbdd_Social_Media_Trends[[#This Row],[Comments]]</f>
        <v>169873</v>
      </c>
      <c r="M2461">
        <f>bbdd_Social_Media_Trends[[#This Row],[Interactions]]/bbdd_Social_Media_Trends[[#This Row],[Views]]</f>
        <v>4.8171134240459525E-2</v>
      </c>
      <c r="N2461" s="1" t="s">
        <v>16</v>
      </c>
      <c r="O2461" s="4">
        <f t="shared" si="38"/>
        <v>0</v>
      </c>
    </row>
    <row r="2462" spans="1:15" hidden="1">
      <c r="A2462" s="1" t="s">
        <v>2502</v>
      </c>
      <c r="B2462" s="2">
        <v>44846</v>
      </c>
      <c r="C2462" s="13" t="str">
        <f>TEXT(bbdd_Social_Media_Trends[[#This Row],[Post_Date]],"aaaa-mm")</f>
        <v>2022-10</v>
      </c>
      <c r="D2462" s="1" t="s">
        <v>12</v>
      </c>
      <c r="E2462" s="1" t="s">
        <v>35</v>
      </c>
      <c r="F2462" s="1" t="s">
        <v>20</v>
      </c>
      <c r="G2462" s="1" t="s">
        <v>37</v>
      </c>
      <c r="H2462">
        <v>449285</v>
      </c>
      <c r="I2462">
        <v>61991</v>
      </c>
      <c r="J2462">
        <v>31039</v>
      </c>
      <c r="K2462">
        <v>47417</v>
      </c>
      <c r="L2462">
        <f>bbdd_Social_Media_Trends[[#This Row],[Likes]]+bbdd_Social_Media_Trends[[#This Row],[Shares]]+bbdd_Social_Media_Trends[[#This Row],[Comments]]</f>
        <v>140447</v>
      </c>
      <c r="M2462">
        <f>bbdd_Social_Media_Trends[[#This Row],[Interactions]]/bbdd_Social_Media_Trends[[#This Row],[Views]]</f>
        <v>0.31260113291118108</v>
      </c>
      <c r="N2462" s="1" t="s">
        <v>29</v>
      </c>
      <c r="O2462" s="4">
        <f t="shared" si="38"/>
        <v>0</v>
      </c>
    </row>
    <row r="2463" spans="1:15" hidden="1">
      <c r="A2463" s="1" t="s">
        <v>2503</v>
      </c>
      <c r="B2463" s="2">
        <v>45147</v>
      </c>
      <c r="C2463" s="13" t="str">
        <f>TEXT(bbdd_Social_Media_Trends[[#This Row],[Post_Date]],"aaaa-mm")</f>
        <v>2023-08</v>
      </c>
      <c r="D2463" s="1" t="s">
        <v>18</v>
      </c>
      <c r="E2463" s="1" t="s">
        <v>59</v>
      </c>
      <c r="F2463" s="1" t="s">
        <v>41</v>
      </c>
      <c r="G2463" s="1" t="s">
        <v>21</v>
      </c>
      <c r="H2463">
        <v>3003531</v>
      </c>
      <c r="I2463">
        <v>381398</v>
      </c>
      <c r="J2463">
        <v>70031</v>
      </c>
      <c r="K2463">
        <v>25141</v>
      </c>
      <c r="L2463">
        <f>bbdd_Social_Media_Trends[[#This Row],[Likes]]+bbdd_Social_Media_Trends[[#This Row],[Shares]]+bbdd_Social_Media_Trends[[#This Row],[Comments]]</f>
        <v>476570</v>
      </c>
      <c r="M2463">
        <f>bbdd_Social_Media_Trends[[#This Row],[Interactions]]/bbdd_Social_Media_Trends[[#This Row],[Views]]</f>
        <v>0.15866991218003076</v>
      </c>
      <c r="N2463" s="1" t="s">
        <v>29</v>
      </c>
      <c r="O2463" s="4">
        <f t="shared" si="38"/>
        <v>0</v>
      </c>
    </row>
    <row r="2464" spans="1:15" hidden="1">
      <c r="A2464" s="1" t="s">
        <v>2504</v>
      </c>
      <c r="B2464" s="2">
        <v>44884</v>
      </c>
      <c r="C2464" s="13" t="str">
        <f>TEXT(bbdd_Social_Media_Trends[[#This Row],[Post_Date]],"aaaa-mm")</f>
        <v>2022-11</v>
      </c>
      <c r="D2464" s="1" t="s">
        <v>12</v>
      </c>
      <c r="E2464" s="1" t="s">
        <v>39</v>
      </c>
      <c r="F2464" s="1" t="s">
        <v>41</v>
      </c>
      <c r="G2464" s="1" t="s">
        <v>44</v>
      </c>
      <c r="H2464">
        <v>4589879</v>
      </c>
      <c r="I2464">
        <v>316201</v>
      </c>
      <c r="J2464">
        <v>78508</v>
      </c>
      <c r="K2464">
        <v>13106</v>
      </c>
      <c r="L2464">
        <f>bbdd_Social_Media_Trends[[#This Row],[Likes]]+bbdd_Social_Media_Trends[[#This Row],[Shares]]+bbdd_Social_Media_Trends[[#This Row],[Comments]]</f>
        <v>407815</v>
      </c>
      <c r="M2464">
        <f>bbdd_Social_Media_Trends[[#This Row],[Interactions]]/bbdd_Social_Media_Trends[[#This Row],[Views]]</f>
        <v>8.8850926135525574E-2</v>
      </c>
      <c r="N2464" s="1" t="s">
        <v>29</v>
      </c>
      <c r="O2464" s="4">
        <f t="shared" si="38"/>
        <v>0</v>
      </c>
    </row>
    <row r="2465" spans="1:15" hidden="1">
      <c r="A2465" s="1" t="s">
        <v>2505</v>
      </c>
      <c r="B2465" s="2">
        <v>44888</v>
      </c>
      <c r="C2465" s="13" t="str">
        <f>TEXT(bbdd_Social_Media_Trends[[#This Row],[Post_Date]],"aaaa-mm")</f>
        <v>2022-11</v>
      </c>
      <c r="D2465" s="1" t="s">
        <v>24</v>
      </c>
      <c r="E2465" s="1" t="s">
        <v>59</v>
      </c>
      <c r="F2465" s="1" t="s">
        <v>32</v>
      </c>
      <c r="G2465" s="1" t="s">
        <v>25</v>
      </c>
      <c r="H2465">
        <v>556209</v>
      </c>
      <c r="I2465">
        <v>487912</v>
      </c>
      <c r="J2465">
        <v>29642</v>
      </c>
      <c r="K2465">
        <v>45365</v>
      </c>
      <c r="L2465">
        <f>bbdd_Social_Media_Trends[[#This Row],[Likes]]+bbdd_Social_Media_Trends[[#This Row],[Shares]]+bbdd_Social_Media_Trends[[#This Row],[Comments]]</f>
        <v>562919</v>
      </c>
      <c r="M2465">
        <f>bbdd_Social_Media_Trends[[#This Row],[Interactions]]/bbdd_Social_Media_Trends[[#This Row],[Views]]</f>
        <v>1.0120638105460358</v>
      </c>
      <c r="N2465" s="1" t="s">
        <v>22</v>
      </c>
      <c r="O2465" s="4">
        <f t="shared" si="38"/>
        <v>0</v>
      </c>
    </row>
    <row r="2466" spans="1:15">
      <c r="A2466" s="1" t="s">
        <v>2506</v>
      </c>
      <c r="B2466" s="2">
        <v>44728</v>
      </c>
      <c r="C2466" s="13" t="str">
        <f>TEXT(bbdd_Social_Media_Trends[[#This Row],[Post_Date]],"aaaa-mm")</f>
        <v>2022-06</v>
      </c>
      <c r="D2466" s="1" t="s">
        <v>27</v>
      </c>
      <c r="E2466" s="1" t="s">
        <v>35</v>
      </c>
      <c r="F2466" s="1" t="s">
        <v>20</v>
      </c>
      <c r="G2466" s="1" t="s">
        <v>21</v>
      </c>
      <c r="H2466">
        <v>3050658</v>
      </c>
      <c r="I2466">
        <v>191272</v>
      </c>
      <c r="J2466">
        <v>53935</v>
      </c>
      <c r="K2466">
        <v>19636</v>
      </c>
      <c r="L2466">
        <f>bbdd_Social_Media_Trends[[#This Row],[Likes]]+bbdd_Social_Media_Trends[[#This Row],[Shares]]+bbdd_Social_Media_Trends[[#This Row],[Comments]]</f>
        <v>264843</v>
      </c>
      <c r="M2466">
        <f>bbdd_Social_Media_Trends[[#This Row],[Interactions]]/bbdd_Social_Media_Trends[[#This Row],[Views]]</f>
        <v>8.6815041214059391E-2</v>
      </c>
      <c r="N2466" s="1" t="s">
        <v>16</v>
      </c>
      <c r="O2466" s="4">
        <f t="shared" si="38"/>
        <v>0</v>
      </c>
    </row>
    <row r="2467" spans="1:15" hidden="1">
      <c r="A2467" s="1" t="s">
        <v>2507</v>
      </c>
      <c r="B2467" s="2">
        <v>44909</v>
      </c>
      <c r="C2467" s="13" t="str">
        <f>TEXT(bbdd_Social_Media_Trends[[#This Row],[Post_Date]],"aaaa-mm")</f>
        <v>2022-12</v>
      </c>
      <c r="D2467" s="1" t="s">
        <v>24</v>
      </c>
      <c r="E2467" s="1" t="s">
        <v>13</v>
      </c>
      <c r="F2467" s="1" t="s">
        <v>36</v>
      </c>
      <c r="G2467" s="1" t="s">
        <v>60</v>
      </c>
      <c r="H2467">
        <v>468718</v>
      </c>
      <c r="I2467">
        <v>351338</v>
      </c>
      <c r="J2467">
        <v>89790</v>
      </c>
      <c r="K2467">
        <v>32094</v>
      </c>
      <c r="L2467">
        <f>bbdd_Social_Media_Trends[[#This Row],[Likes]]+bbdd_Social_Media_Trends[[#This Row],[Shares]]+bbdd_Social_Media_Trends[[#This Row],[Comments]]</f>
        <v>473222</v>
      </c>
      <c r="M2467">
        <f>bbdd_Social_Media_Trends[[#This Row],[Interactions]]/bbdd_Social_Media_Trends[[#This Row],[Views]]</f>
        <v>1.0096091893206576</v>
      </c>
      <c r="N2467" s="1" t="s">
        <v>16</v>
      </c>
      <c r="O2467" s="4">
        <f t="shared" si="38"/>
        <v>0</v>
      </c>
    </row>
    <row r="2468" spans="1:15" hidden="1">
      <c r="A2468" s="1" t="s">
        <v>2508</v>
      </c>
      <c r="B2468" s="2">
        <v>44738</v>
      </c>
      <c r="C2468" s="13" t="str">
        <f>TEXT(bbdd_Social_Media_Trends[[#This Row],[Post_Date]],"aaaa-mm")</f>
        <v>2022-06</v>
      </c>
      <c r="D2468" s="1" t="s">
        <v>12</v>
      </c>
      <c r="E2468" s="1" t="s">
        <v>46</v>
      </c>
      <c r="F2468" s="1" t="s">
        <v>41</v>
      </c>
      <c r="G2468" s="1" t="s">
        <v>25</v>
      </c>
      <c r="H2468">
        <v>1024956</v>
      </c>
      <c r="I2468">
        <v>294506</v>
      </c>
      <c r="J2468">
        <v>13536</v>
      </c>
      <c r="K2468">
        <v>48320</v>
      </c>
      <c r="L2468">
        <f>bbdd_Social_Media_Trends[[#This Row],[Likes]]+bbdd_Social_Media_Trends[[#This Row],[Shares]]+bbdd_Social_Media_Trends[[#This Row],[Comments]]</f>
        <v>356362</v>
      </c>
      <c r="M2468">
        <f>bbdd_Social_Media_Trends[[#This Row],[Interactions]]/bbdd_Social_Media_Trends[[#This Row],[Views]]</f>
        <v>0.34768516892432455</v>
      </c>
      <c r="N2468" s="1" t="s">
        <v>16</v>
      </c>
      <c r="O2468" s="4">
        <f t="shared" si="38"/>
        <v>0</v>
      </c>
    </row>
    <row r="2469" spans="1:15" hidden="1">
      <c r="A2469" s="1" t="s">
        <v>2509</v>
      </c>
      <c r="B2469" s="2">
        <v>44670</v>
      </c>
      <c r="C2469" s="13" t="str">
        <f>TEXT(bbdd_Social_Media_Trends[[#This Row],[Post_Date]],"aaaa-mm")</f>
        <v>2022-04</v>
      </c>
      <c r="D2469" s="1" t="s">
        <v>24</v>
      </c>
      <c r="E2469" s="1" t="s">
        <v>13</v>
      </c>
      <c r="F2469" s="1" t="s">
        <v>14</v>
      </c>
      <c r="G2469" s="1" t="s">
        <v>44</v>
      </c>
      <c r="H2469">
        <v>2127962</v>
      </c>
      <c r="I2469">
        <v>220734</v>
      </c>
      <c r="J2469">
        <v>21453</v>
      </c>
      <c r="K2469">
        <v>14972</v>
      </c>
      <c r="L2469">
        <f>bbdd_Social_Media_Trends[[#This Row],[Likes]]+bbdd_Social_Media_Trends[[#This Row],[Shares]]+bbdd_Social_Media_Trends[[#This Row],[Comments]]</f>
        <v>257159</v>
      </c>
      <c r="M2469">
        <f>bbdd_Social_Media_Trends[[#This Row],[Interactions]]/bbdd_Social_Media_Trends[[#This Row],[Views]]</f>
        <v>0.12084755272885513</v>
      </c>
      <c r="N2469" s="1" t="s">
        <v>22</v>
      </c>
      <c r="O2469" s="4">
        <f t="shared" si="38"/>
        <v>0</v>
      </c>
    </row>
    <row r="2470" spans="1:15" hidden="1">
      <c r="A2470" s="1" t="s">
        <v>2510</v>
      </c>
      <c r="B2470" s="2">
        <v>44633</v>
      </c>
      <c r="C2470" s="13" t="str">
        <f>TEXT(bbdd_Social_Media_Trends[[#This Row],[Post_Date]],"aaaa-mm")</f>
        <v>2022-03</v>
      </c>
      <c r="D2470" s="1" t="s">
        <v>24</v>
      </c>
      <c r="E2470" s="1" t="s">
        <v>59</v>
      </c>
      <c r="F2470" s="1" t="s">
        <v>47</v>
      </c>
      <c r="G2470" s="1" t="s">
        <v>50</v>
      </c>
      <c r="H2470">
        <v>4856986</v>
      </c>
      <c r="I2470">
        <v>291395</v>
      </c>
      <c r="J2470">
        <v>99817</v>
      </c>
      <c r="K2470">
        <v>7707</v>
      </c>
      <c r="L2470">
        <f>bbdd_Social_Media_Trends[[#This Row],[Likes]]+bbdd_Social_Media_Trends[[#This Row],[Shares]]+bbdd_Social_Media_Trends[[#This Row],[Comments]]</f>
        <v>398919</v>
      </c>
      <c r="M2470">
        <f>bbdd_Social_Media_Trends[[#This Row],[Interactions]]/bbdd_Social_Media_Trends[[#This Row],[Views]]</f>
        <v>8.213303476682865E-2</v>
      </c>
      <c r="N2470" s="1" t="s">
        <v>16</v>
      </c>
      <c r="O2470" s="4">
        <f t="shared" si="38"/>
        <v>0</v>
      </c>
    </row>
    <row r="2471" spans="1:15" hidden="1">
      <c r="A2471" s="1" t="s">
        <v>2511</v>
      </c>
      <c r="B2471" s="2">
        <v>44725</v>
      </c>
      <c r="C2471" s="13" t="str">
        <f>TEXT(bbdd_Social_Media_Trends[[#This Row],[Post_Date]],"aaaa-mm")</f>
        <v>2022-06</v>
      </c>
      <c r="D2471" s="1" t="s">
        <v>24</v>
      </c>
      <c r="E2471" s="1" t="s">
        <v>35</v>
      </c>
      <c r="F2471" s="1" t="s">
        <v>32</v>
      </c>
      <c r="G2471" s="1" t="s">
        <v>28</v>
      </c>
      <c r="H2471">
        <v>1318537</v>
      </c>
      <c r="I2471">
        <v>324242</v>
      </c>
      <c r="J2471">
        <v>11914</v>
      </c>
      <c r="K2471">
        <v>19688</v>
      </c>
      <c r="L2471">
        <f>bbdd_Social_Media_Trends[[#This Row],[Likes]]+bbdd_Social_Media_Trends[[#This Row],[Shares]]+bbdd_Social_Media_Trends[[#This Row],[Comments]]</f>
        <v>355844</v>
      </c>
      <c r="M2471">
        <f>bbdd_Social_Media_Trends[[#This Row],[Interactions]]/bbdd_Social_Media_Trends[[#This Row],[Views]]</f>
        <v>0.2698779025541187</v>
      </c>
      <c r="N2471" s="1" t="s">
        <v>29</v>
      </c>
      <c r="O2471" s="4">
        <f t="shared" si="38"/>
        <v>0</v>
      </c>
    </row>
    <row r="2472" spans="1:15" hidden="1">
      <c r="A2472" s="1" t="s">
        <v>2512</v>
      </c>
      <c r="B2472" s="2">
        <v>44713</v>
      </c>
      <c r="C2472" s="13" t="str">
        <f>TEXT(bbdd_Social_Media_Trends[[#This Row],[Post_Date]],"aaaa-mm")</f>
        <v>2022-06</v>
      </c>
      <c r="D2472" s="1" t="s">
        <v>24</v>
      </c>
      <c r="E2472" s="1" t="s">
        <v>49</v>
      </c>
      <c r="F2472" s="1" t="s">
        <v>14</v>
      </c>
      <c r="G2472" s="1" t="s">
        <v>28</v>
      </c>
      <c r="H2472">
        <v>2020909</v>
      </c>
      <c r="I2472">
        <v>65259</v>
      </c>
      <c r="J2472">
        <v>90445</v>
      </c>
      <c r="K2472">
        <v>33608</v>
      </c>
      <c r="L2472">
        <f>bbdd_Social_Media_Trends[[#This Row],[Likes]]+bbdd_Social_Media_Trends[[#This Row],[Shares]]+bbdd_Social_Media_Trends[[#This Row],[Comments]]</f>
        <v>189312</v>
      </c>
      <c r="M2472">
        <f>bbdd_Social_Media_Trends[[#This Row],[Interactions]]/bbdd_Social_Media_Trends[[#This Row],[Views]]</f>
        <v>9.3676657385364709E-2</v>
      </c>
      <c r="N2472" s="1" t="s">
        <v>22</v>
      </c>
      <c r="O2472" s="4">
        <f t="shared" si="38"/>
        <v>0</v>
      </c>
    </row>
    <row r="2473" spans="1:15" hidden="1">
      <c r="A2473" s="1" t="s">
        <v>2513</v>
      </c>
      <c r="B2473" s="2">
        <v>44987</v>
      </c>
      <c r="C2473" s="13" t="str">
        <f>TEXT(bbdd_Social_Media_Trends[[#This Row],[Post_Date]],"aaaa-mm")</f>
        <v>2023-03</v>
      </c>
      <c r="D2473" s="1" t="s">
        <v>12</v>
      </c>
      <c r="E2473" s="1" t="s">
        <v>46</v>
      </c>
      <c r="F2473" s="1" t="s">
        <v>47</v>
      </c>
      <c r="G2473" s="1" t="s">
        <v>28</v>
      </c>
      <c r="H2473">
        <v>781134</v>
      </c>
      <c r="I2473">
        <v>305684</v>
      </c>
      <c r="J2473">
        <v>90185</v>
      </c>
      <c r="K2473">
        <v>22404</v>
      </c>
      <c r="L2473">
        <f>bbdd_Social_Media_Trends[[#This Row],[Likes]]+bbdd_Social_Media_Trends[[#This Row],[Shares]]+bbdd_Social_Media_Trends[[#This Row],[Comments]]</f>
        <v>418273</v>
      </c>
      <c r="M2473">
        <f>bbdd_Social_Media_Trends[[#This Row],[Interactions]]/bbdd_Social_Media_Trends[[#This Row],[Views]]</f>
        <v>0.53546894642916576</v>
      </c>
      <c r="N2473" s="1" t="s">
        <v>16</v>
      </c>
      <c r="O2473" s="4">
        <f t="shared" si="38"/>
        <v>0</v>
      </c>
    </row>
    <row r="2474" spans="1:15" hidden="1">
      <c r="A2474" s="1" t="s">
        <v>2514</v>
      </c>
      <c r="B2474" s="2">
        <v>44741</v>
      </c>
      <c r="C2474" s="13" t="str">
        <f>TEXT(bbdd_Social_Media_Trends[[#This Row],[Post_Date]],"aaaa-mm")</f>
        <v>2022-06</v>
      </c>
      <c r="D2474" s="1" t="s">
        <v>18</v>
      </c>
      <c r="E2474" s="1" t="s">
        <v>31</v>
      </c>
      <c r="F2474" s="1" t="s">
        <v>41</v>
      </c>
      <c r="G2474" s="1" t="s">
        <v>44</v>
      </c>
      <c r="H2474">
        <v>2349428</v>
      </c>
      <c r="I2474">
        <v>91877</v>
      </c>
      <c r="J2474">
        <v>14035</v>
      </c>
      <c r="K2474">
        <v>48890</v>
      </c>
      <c r="L2474">
        <f>bbdd_Social_Media_Trends[[#This Row],[Likes]]+bbdd_Social_Media_Trends[[#This Row],[Shares]]+bbdd_Social_Media_Trends[[#This Row],[Comments]]</f>
        <v>154802</v>
      </c>
      <c r="M2474">
        <f>bbdd_Social_Media_Trends[[#This Row],[Interactions]]/bbdd_Social_Media_Trends[[#This Row],[Views]]</f>
        <v>6.5889229208130659E-2</v>
      </c>
      <c r="N2474" s="1" t="s">
        <v>16</v>
      </c>
      <c r="O2474" s="4">
        <f t="shared" si="38"/>
        <v>0</v>
      </c>
    </row>
    <row r="2475" spans="1:15" hidden="1">
      <c r="A2475" s="1" t="s">
        <v>2515</v>
      </c>
      <c r="B2475" s="2">
        <v>44702</v>
      </c>
      <c r="C2475" s="13" t="str">
        <f>TEXT(bbdd_Social_Media_Trends[[#This Row],[Post_Date]],"aaaa-mm")</f>
        <v>2022-05</v>
      </c>
      <c r="D2475" s="1" t="s">
        <v>18</v>
      </c>
      <c r="E2475" s="1" t="s">
        <v>46</v>
      </c>
      <c r="F2475" s="1" t="s">
        <v>32</v>
      </c>
      <c r="G2475" s="1" t="s">
        <v>50</v>
      </c>
      <c r="H2475">
        <v>3495833</v>
      </c>
      <c r="I2475">
        <v>247723</v>
      </c>
      <c r="J2475">
        <v>73354</v>
      </c>
      <c r="K2475">
        <v>24761</v>
      </c>
      <c r="L2475">
        <f>bbdd_Social_Media_Trends[[#This Row],[Likes]]+bbdd_Social_Media_Trends[[#This Row],[Shares]]+bbdd_Social_Media_Trends[[#This Row],[Comments]]</f>
        <v>345838</v>
      </c>
      <c r="M2475">
        <f>bbdd_Social_Media_Trends[[#This Row],[Interactions]]/bbdd_Social_Media_Trends[[#This Row],[Views]]</f>
        <v>9.8928638753624676E-2</v>
      </c>
      <c r="N2475" s="1" t="s">
        <v>16</v>
      </c>
      <c r="O2475" s="4">
        <f t="shared" si="38"/>
        <v>0</v>
      </c>
    </row>
    <row r="2476" spans="1:15" hidden="1">
      <c r="A2476" s="1" t="s">
        <v>2516</v>
      </c>
      <c r="B2476" s="2">
        <v>45122</v>
      </c>
      <c r="C2476" s="13" t="str">
        <f>TEXT(bbdd_Social_Media_Trends[[#This Row],[Post_Date]],"aaaa-mm")</f>
        <v>2023-07</v>
      </c>
      <c r="D2476" s="1" t="s">
        <v>24</v>
      </c>
      <c r="E2476" s="1" t="s">
        <v>35</v>
      </c>
      <c r="F2476" s="1" t="s">
        <v>41</v>
      </c>
      <c r="G2476" s="1" t="s">
        <v>15</v>
      </c>
      <c r="H2476">
        <v>754145</v>
      </c>
      <c r="I2476">
        <v>104586</v>
      </c>
      <c r="J2476">
        <v>83802</v>
      </c>
      <c r="K2476">
        <v>36911</v>
      </c>
      <c r="L2476">
        <f>bbdd_Social_Media_Trends[[#This Row],[Likes]]+bbdd_Social_Media_Trends[[#This Row],[Shares]]+bbdd_Social_Media_Trends[[#This Row],[Comments]]</f>
        <v>225299</v>
      </c>
      <c r="M2476">
        <f>bbdd_Social_Media_Trends[[#This Row],[Interactions]]/bbdd_Social_Media_Trends[[#This Row],[Views]]</f>
        <v>0.29874758832850445</v>
      </c>
      <c r="N2476" s="1" t="s">
        <v>16</v>
      </c>
      <c r="O2476" s="4">
        <f t="shared" si="38"/>
        <v>0</v>
      </c>
    </row>
    <row r="2477" spans="1:15" hidden="1">
      <c r="A2477" s="1" t="s">
        <v>2517</v>
      </c>
      <c r="B2477" s="2">
        <v>45233</v>
      </c>
      <c r="C2477" s="13" t="str">
        <f>TEXT(bbdd_Social_Media_Trends[[#This Row],[Post_Date]],"aaaa-mm")</f>
        <v>2023-11</v>
      </c>
      <c r="D2477" s="1" t="s">
        <v>12</v>
      </c>
      <c r="E2477" s="1" t="s">
        <v>59</v>
      </c>
      <c r="F2477" s="1" t="s">
        <v>20</v>
      </c>
      <c r="G2477" s="1" t="s">
        <v>60</v>
      </c>
      <c r="H2477">
        <v>2286322</v>
      </c>
      <c r="I2477">
        <v>316805</v>
      </c>
      <c r="J2477">
        <v>99649</v>
      </c>
      <c r="K2477">
        <v>12197</v>
      </c>
      <c r="L2477">
        <f>bbdd_Social_Media_Trends[[#This Row],[Likes]]+bbdd_Social_Media_Trends[[#This Row],[Shares]]+bbdd_Social_Media_Trends[[#This Row],[Comments]]</f>
        <v>428651</v>
      </c>
      <c r="M2477">
        <f>bbdd_Social_Media_Trends[[#This Row],[Interactions]]/bbdd_Social_Media_Trends[[#This Row],[Views]]</f>
        <v>0.18748496493494793</v>
      </c>
      <c r="N2477" s="1" t="s">
        <v>16</v>
      </c>
      <c r="O2477" s="4">
        <f t="shared" si="38"/>
        <v>0</v>
      </c>
    </row>
    <row r="2478" spans="1:15">
      <c r="A2478" s="1" t="s">
        <v>2518</v>
      </c>
      <c r="B2478" s="2">
        <v>45148</v>
      </c>
      <c r="C2478" s="13" t="str">
        <f>TEXT(bbdd_Social_Media_Trends[[#This Row],[Post_Date]],"aaaa-mm")</f>
        <v>2023-08</v>
      </c>
      <c r="D2478" s="1" t="s">
        <v>27</v>
      </c>
      <c r="E2478" s="1" t="s">
        <v>49</v>
      </c>
      <c r="F2478" s="1" t="s">
        <v>20</v>
      </c>
      <c r="G2478" s="1" t="s">
        <v>50</v>
      </c>
      <c r="H2478">
        <v>2307501</v>
      </c>
      <c r="I2478">
        <v>358459</v>
      </c>
      <c r="J2478">
        <v>4933</v>
      </c>
      <c r="K2478">
        <v>24085</v>
      </c>
      <c r="L2478">
        <f>bbdd_Social_Media_Trends[[#This Row],[Likes]]+bbdd_Social_Media_Trends[[#This Row],[Shares]]+bbdd_Social_Media_Trends[[#This Row],[Comments]]</f>
        <v>387477</v>
      </c>
      <c r="M2478">
        <f>bbdd_Social_Media_Trends[[#This Row],[Interactions]]/bbdd_Social_Media_Trends[[#This Row],[Views]]</f>
        <v>0.16792062061944935</v>
      </c>
      <c r="N2478" s="1" t="s">
        <v>22</v>
      </c>
      <c r="O2478" s="4">
        <f t="shared" si="38"/>
        <v>0</v>
      </c>
    </row>
    <row r="2479" spans="1:15">
      <c r="A2479" s="1" t="s">
        <v>2519</v>
      </c>
      <c r="B2479" s="2">
        <v>45028</v>
      </c>
      <c r="C2479" s="13" t="str">
        <f>TEXT(bbdd_Social_Media_Trends[[#This Row],[Post_Date]],"aaaa-mm")</f>
        <v>2023-04</v>
      </c>
      <c r="D2479" s="1" t="s">
        <v>27</v>
      </c>
      <c r="E2479" s="1" t="s">
        <v>52</v>
      </c>
      <c r="F2479" s="1" t="s">
        <v>36</v>
      </c>
      <c r="G2479" s="1" t="s">
        <v>60</v>
      </c>
      <c r="H2479">
        <v>3047358</v>
      </c>
      <c r="I2479">
        <v>462784</v>
      </c>
      <c r="J2479">
        <v>10533</v>
      </c>
      <c r="K2479">
        <v>18903</v>
      </c>
      <c r="L2479">
        <f>bbdd_Social_Media_Trends[[#This Row],[Likes]]+bbdd_Social_Media_Trends[[#This Row],[Shares]]+bbdd_Social_Media_Trends[[#This Row],[Comments]]</f>
        <v>492220</v>
      </c>
      <c r="M2479">
        <f>bbdd_Social_Media_Trends[[#This Row],[Interactions]]/bbdd_Social_Media_Trends[[#This Row],[Views]]</f>
        <v>0.16152352299926689</v>
      </c>
      <c r="N2479" s="1" t="s">
        <v>29</v>
      </c>
      <c r="O2479" s="4">
        <f t="shared" si="38"/>
        <v>0</v>
      </c>
    </row>
    <row r="2480" spans="1:15">
      <c r="A2480" s="1" t="s">
        <v>2520</v>
      </c>
      <c r="B2480" s="2">
        <v>45226</v>
      </c>
      <c r="C2480" s="13" t="str">
        <f>TEXT(bbdd_Social_Media_Trends[[#This Row],[Post_Date]],"aaaa-mm")</f>
        <v>2023-10</v>
      </c>
      <c r="D2480" s="1" t="s">
        <v>27</v>
      </c>
      <c r="E2480" s="1" t="s">
        <v>52</v>
      </c>
      <c r="F2480" s="1" t="s">
        <v>47</v>
      </c>
      <c r="G2480" s="1" t="s">
        <v>50</v>
      </c>
      <c r="H2480">
        <v>3309387</v>
      </c>
      <c r="I2480">
        <v>35776</v>
      </c>
      <c r="J2480">
        <v>49912</v>
      </c>
      <c r="K2480">
        <v>10371</v>
      </c>
      <c r="L2480">
        <f>bbdd_Social_Media_Trends[[#This Row],[Likes]]+bbdd_Social_Media_Trends[[#This Row],[Shares]]+bbdd_Social_Media_Trends[[#This Row],[Comments]]</f>
        <v>96059</v>
      </c>
      <c r="M2480">
        <f>bbdd_Social_Media_Trends[[#This Row],[Interactions]]/bbdd_Social_Media_Trends[[#This Row],[Views]]</f>
        <v>2.9026221472435831E-2</v>
      </c>
      <c r="N2480" s="1" t="s">
        <v>22</v>
      </c>
      <c r="O2480" s="4">
        <f t="shared" si="38"/>
        <v>0</v>
      </c>
    </row>
    <row r="2481" spans="1:15" hidden="1">
      <c r="A2481" s="1" t="s">
        <v>2521</v>
      </c>
      <c r="B2481" s="2">
        <v>45245</v>
      </c>
      <c r="C2481" s="13" t="str">
        <f>TEXT(bbdd_Social_Media_Trends[[#This Row],[Post_Date]],"aaaa-mm")</f>
        <v>2023-11</v>
      </c>
      <c r="D2481" s="1" t="s">
        <v>12</v>
      </c>
      <c r="E2481" s="1" t="s">
        <v>46</v>
      </c>
      <c r="F2481" s="1" t="s">
        <v>36</v>
      </c>
      <c r="G2481" s="1" t="s">
        <v>60</v>
      </c>
      <c r="H2481">
        <v>187729</v>
      </c>
      <c r="I2481">
        <v>306823</v>
      </c>
      <c r="J2481">
        <v>3693</v>
      </c>
      <c r="K2481">
        <v>18459</v>
      </c>
      <c r="L2481">
        <f>bbdd_Social_Media_Trends[[#This Row],[Likes]]+bbdd_Social_Media_Trends[[#This Row],[Shares]]+bbdd_Social_Media_Trends[[#This Row],[Comments]]</f>
        <v>328975</v>
      </c>
      <c r="M2481">
        <f>bbdd_Social_Media_Trends[[#This Row],[Interactions]]/bbdd_Social_Media_Trends[[#This Row],[Views]]</f>
        <v>1.7523930772549792</v>
      </c>
      <c r="N2481" s="1" t="s">
        <v>16</v>
      </c>
      <c r="O2481" s="4">
        <f t="shared" si="38"/>
        <v>0</v>
      </c>
    </row>
    <row r="2482" spans="1:15" hidden="1">
      <c r="A2482" s="1" t="s">
        <v>2522</v>
      </c>
      <c r="B2482" s="2">
        <v>45244</v>
      </c>
      <c r="C2482" s="13" t="str">
        <f>TEXT(bbdd_Social_Media_Trends[[#This Row],[Post_Date]],"aaaa-mm")</f>
        <v>2023-11</v>
      </c>
      <c r="D2482" s="1" t="s">
        <v>24</v>
      </c>
      <c r="E2482" s="1" t="s">
        <v>59</v>
      </c>
      <c r="F2482" s="1" t="s">
        <v>20</v>
      </c>
      <c r="G2482" s="1" t="s">
        <v>28</v>
      </c>
      <c r="H2482">
        <v>3058341</v>
      </c>
      <c r="I2482">
        <v>425490</v>
      </c>
      <c r="J2482">
        <v>24075</v>
      </c>
      <c r="K2482">
        <v>1043</v>
      </c>
      <c r="L2482">
        <f>bbdd_Social_Media_Trends[[#This Row],[Likes]]+bbdd_Social_Media_Trends[[#This Row],[Shares]]+bbdd_Social_Media_Trends[[#This Row],[Comments]]</f>
        <v>450608</v>
      </c>
      <c r="M2482">
        <f>bbdd_Social_Media_Trends[[#This Row],[Interactions]]/bbdd_Social_Media_Trends[[#This Row],[Views]]</f>
        <v>0.14733739632042339</v>
      </c>
      <c r="N2482" s="1" t="s">
        <v>29</v>
      </c>
      <c r="O2482" s="4">
        <f t="shared" si="38"/>
        <v>0</v>
      </c>
    </row>
    <row r="2483" spans="1:15" hidden="1">
      <c r="A2483" s="1" t="s">
        <v>2523</v>
      </c>
      <c r="B2483" s="2">
        <v>44817</v>
      </c>
      <c r="C2483" s="13" t="str">
        <f>TEXT(bbdd_Social_Media_Trends[[#This Row],[Post_Date]],"aaaa-mm")</f>
        <v>2022-09</v>
      </c>
      <c r="D2483" s="1" t="s">
        <v>12</v>
      </c>
      <c r="E2483" s="1" t="s">
        <v>57</v>
      </c>
      <c r="F2483" s="1" t="s">
        <v>20</v>
      </c>
      <c r="G2483" s="1" t="s">
        <v>21</v>
      </c>
      <c r="H2483">
        <v>4047723</v>
      </c>
      <c r="I2483">
        <v>238367</v>
      </c>
      <c r="J2483">
        <v>5924</v>
      </c>
      <c r="K2483">
        <v>7164</v>
      </c>
      <c r="L2483">
        <f>bbdd_Social_Media_Trends[[#This Row],[Likes]]+bbdd_Social_Media_Trends[[#This Row],[Shares]]+bbdd_Social_Media_Trends[[#This Row],[Comments]]</f>
        <v>251455</v>
      </c>
      <c r="M2483">
        <f>bbdd_Social_Media_Trends[[#This Row],[Interactions]]/bbdd_Social_Media_Trends[[#This Row],[Views]]</f>
        <v>6.2122581016536949E-2</v>
      </c>
      <c r="N2483" s="1" t="s">
        <v>22</v>
      </c>
      <c r="O2483" s="4">
        <f t="shared" si="38"/>
        <v>0</v>
      </c>
    </row>
    <row r="2484" spans="1:15" hidden="1">
      <c r="A2484" s="1" t="s">
        <v>2524</v>
      </c>
      <c r="B2484" s="2">
        <v>45245</v>
      </c>
      <c r="C2484" s="13" t="str">
        <f>TEXT(bbdd_Social_Media_Trends[[#This Row],[Post_Date]],"aaaa-mm")</f>
        <v>2023-11</v>
      </c>
      <c r="D2484" s="1" t="s">
        <v>24</v>
      </c>
      <c r="E2484" s="1" t="s">
        <v>52</v>
      </c>
      <c r="F2484" s="1" t="s">
        <v>47</v>
      </c>
      <c r="G2484" s="1" t="s">
        <v>28</v>
      </c>
      <c r="H2484">
        <v>1543219</v>
      </c>
      <c r="I2484">
        <v>36775</v>
      </c>
      <c r="J2484">
        <v>22461</v>
      </c>
      <c r="K2484">
        <v>12596</v>
      </c>
      <c r="L2484">
        <f>bbdd_Social_Media_Trends[[#This Row],[Likes]]+bbdd_Social_Media_Trends[[#This Row],[Shares]]+bbdd_Social_Media_Trends[[#This Row],[Comments]]</f>
        <v>71832</v>
      </c>
      <c r="M2484">
        <f>bbdd_Social_Media_Trends[[#This Row],[Interactions]]/bbdd_Social_Media_Trends[[#This Row],[Views]]</f>
        <v>4.654686081495886E-2</v>
      </c>
      <c r="N2484" s="1" t="s">
        <v>29</v>
      </c>
      <c r="O2484" s="4">
        <f t="shared" si="38"/>
        <v>0</v>
      </c>
    </row>
    <row r="2485" spans="1:15" hidden="1">
      <c r="A2485" s="1" t="s">
        <v>2525</v>
      </c>
      <c r="B2485" s="2">
        <v>45057</v>
      </c>
      <c r="C2485" s="13" t="str">
        <f>TEXT(bbdd_Social_Media_Trends[[#This Row],[Post_Date]],"aaaa-mm")</f>
        <v>2023-05</v>
      </c>
      <c r="D2485" s="1" t="s">
        <v>24</v>
      </c>
      <c r="E2485" s="1" t="s">
        <v>35</v>
      </c>
      <c r="F2485" s="1" t="s">
        <v>32</v>
      </c>
      <c r="G2485" s="1" t="s">
        <v>15</v>
      </c>
      <c r="H2485">
        <v>1912145</v>
      </c>
      <c r="I2485">
        <v>125046</v>
      </c>
      <c r="J2485">
        <v>33950</v>
      </c>
      <c r="K2485">
        <v>35129</v>
      </c>
      <c r="L2485">
        <f>bbdd_Social_Media_Trends[[#This Row],[Likes]]+bbdd_Social_Media_Trends[[#This Row],[Shares]]+bbdd_Social_Media_Trends[[#This Row],[Comments]]</f>
        <v>194125</v>
      </c>
      <c r="M2485">
        <f>bbdd_Social_Media_Trends[[#This Row],[Interactions]]/bbdd_Social_Media_Trends[[#This Row],[Views]]</f>
        <v>0.10152211260129332</v>
      </c>
      <c r="N2485" s="1" t="s">
        <v>22</v>
      </c>
      <c r="O2485" s="4">
        <f t="shared" si="38"/>
        <v>0</v>
      </c>
    </row>
    <row r="2486" spans="1:15" hidden="1">
      <c r="A2486" s="1" t="s">
        <v>2526</v>
      </c>
      <c r="B2486" s="2">
        <v>44871</v>
      </c>
      <c r="C2486" s="13" t="str">
        <f>TEXT(bbdd_Social_Media_Trends[[#This Row],[Post_Date]],"aaaa-mm")</f>
        <v>2022-11</v>
      </c>
      <c r="D2486" s="1" t="s">
        <v>12</v>
      </c>
      <c r="E2486" s="1" t="s">
        <v>13</v>
      </c>
      <c r="F2486" s="1" t="s">
        <v>14</v>
      </c>
      <c r="G2486" s="1" t="s">
        <v>21</v>
      </c>
      <c r="H2486">
        <v>2497149</v>
      </c>
      <c r="I2486">
        <v>23114</v>
      </c>
      <c r="J2486">
        <v>23917</v>
      </c>
      <c r="K2486">
        <v>18942</v>
      </c>
      <c r="L2486">
        <f>bbdd_Social_Media_Trends[[#This Row],[Likes]]+bbdd_Social_Media_Trends[[#This Row],[Shares]]+bbdd_Social_Media_Trends[[#This Row],[Comments]]</f>
        <v>65973</v>
      </c>
      <c r="M2486">
        <f>bbdd_Social_Media_Trends[[#This Row],[Interactions]]/bbdd_Social_Media_Trends[[#This Row],[Views]]</f>
        <v>2.6419328602338105E-2</v>
      </c>
      <c r="N2486" s="1" t="s">
        <v>29</v>
      </c>
      <c r="O2486" s="4">
        <f t="shared" si="38"/>
        <v>0</v>
      </c>
    </row>
    <row r="2487" spans="1:15" hidden="1">
      <c r="A2487" s="1" t="s">
        <v>2527</v>
      </c>
      <c r="B2487" s="2">
        <v>44885</v>
      </c>
      <c r="C2487" s="13" t="str">
        <f>TEXT(bbdd_Social_Media_Trends[[#This Row],[Post_Date]],"aaaa-mm")</f>
        <v>2022-11</v>
      </c>
      <c r="D2487" s="1" t="s">
        <v>18</v>
      </c>
      <c r="E2487" s="1" t="s">
        <v>19</v>
      </c>
      <c r="F2487" s="1" t="s">
        <v>20</v>
      </c>
      <c r="G2487" s="1" t="s">
        <v>25</v>
      </c>
      <c r="H2487">
        <v>220575</v>
      </c>
      <c r="I2487">
        <v>200694</v>
      </c>
      <c r="J2487">
        <v>61870</v>
      </c>
      <c r="K2487">
        <v>17571</v>
      </c>
      <c r="L2487">
        <f>bbdd_Social_Media_Trends[[#This Row],[Likes]]+bbdd_Social_Media_Trends[[#This Row],[Shares]]+bbdd_Social_Media_Trends[[#This Row],[Comments]]</f>
        <v>280135</v>
      </c>
      <c r="M2487">
        <f>bbdd_Social_Media_Trends[[#This Row],[Interactions]]/bbdd_Social_Media_Trends[[#This Row],[Views]]</f>
        <v>1.2700215346254109</v>
      </c>
      <c r="N2487" s="1" t="s">
        <v>22</v>
      </c>
      <c r="O2487" s="4">
        <f t="shared" si="38"/>
        <v>0</v>
      </c>
    </row>
    <row r="2488" spans="1:15" hidden="1">
      <c r="A2488" s="1" t="s">
        <v>2528</v>
      </c>
      <c r="B2488" s="2">
        <v>44637</v>
      </c>
      <c r="C2488" s="13" t="str">
        <f>TEXT(bbdd_Social_Media_Trends[[#This Row],[Post_Date]],"aaaa-mm")</f>
        <v>2022-03</v>
      </c>
      <c r="D2488" s="1" t="s">
        <v>12</v>
      </c>
      <c r="E2488" s="1" t="s">
        <v>39</v>
      </c>
      <c r="F2488" s="1" t="s">
        <v>47</v>
      </c>
      <c r="G2488" s="1" t="s">
        <v>50</v>
      </c>
      <c r="H2488">
        <v>1373925</v>
      </c>
      <c r="I2488">
        <v>83584</v>
      </c>
      <c r="J2488">
        <v>5032</v>
      </c>
      <c r="K2488">
        <v>45668</v>
      </c>
      <c r="L2488">
        <f>bbdd_Social_Media_Trends[[#This Row],[Likes]]+bbdd_Social_Media_Trends[[#This Row],[Shares]]+bbdd_Social_Media_Trends[[#This Row],[Comments]]</f>
        <v>134284</v>
      </c>
      <c r="M2488">
        <f>bbdd_Social_Media_Trends[[#This Row],[Interactions]]/bbdd_Social_Media_Trends[[#This Row],[Views]]</f>
        <v>9.7737503866659386E-2</v>
      </c>
      <c r="N2488" s="1" t="s">
        <v>22</v>
      </c>
      <c r="O2488" s="4">
        <f t="shared" si="38"/>
        <v>0</v>
      </c>
    </row>
    <row r="2489" spans="1:15" hidden="1">
      <c r="A2489" s="1" t="s">
        <v>2529</v>
      </c>
      <c r="B2489" s="2">
        <v>44624</v>
      </c>
      <c r="C2489" s="13" t="str">
        <f>TEXT(bbdd_Social_Media_Trends[[#This Row],[Post_Date]],"aaaa-mm")</f>
        <v>2022-03</v>
      </c>
      <c r="D2489" s="1" t="s">
        <v>18</v>
      </c>
      <c r="E2489" s="1" t="s">
        <v>39</v>
      </c>
      <c r="F2489" s="1" t="s">
        <v>14</v>
      </c>
      <c r="G2489" s="1" t="s">
        <v>50</v>
      </c>
      <c r="H2489">
        <v>3287015</v>
      </c>
      <c r="I2489">
        <v>228853</v>
      </c>
      <c r="J2489">
        <v>73672</v>
      </c>
      <c r="K2489">
        <v>31885</v>
      </c>
      <c r="L2489">
        <f>bbdd_Social_Media_Trends[[#This Row],[Likes]]+bbdd_Social_Media_Trends[[#This Row],[Shares]]+bbdd_Social_Media_Trends[[#This Row],[Comments]]</f>
        <v>334410</v>
      </c>
      <c r="M2489">
        <f>bbdd_Social_Media_Trends[[#This Row],[Interactions]]/bbdd_Social_Media_Trends[[#This Row],[Views]]</f>
        <v>0.10173668206564314</v>
      </c>
      <c r="N2489" s="1" t="s">
        <v>22</v>
      </c>
      <c r="O2489" s="4">
        <f t="shared" si="38"/>
        <v>0</v>
      </c>
    </row>
    <row r="2490" spans="1:15" hidden="1">
      <c r="A2490" s="1" t="s">
        <v>2530</v>
      </c>
      <c r="B2490" s="2">
        <v>45104</v>
      </c>
      <c r="C2490" s="13" t="str">
        <f>TEXT(bbdd_Social_Media_Trends[[#This Row],[Post_Date]],"aaaa-mm")</f>
        <v>2023-06</v>
      </c>
      <c r="D2490" s="1" t="s">
        <v>12</v>
      </c>
      <c r="E2490" s="1" t="s">
        <v>52</v>
      </c>
      <c r="F2490" s="1" t="s">
        <v>36</v>
      </c>
      <c r="G2490" s="1" t="s">
        <v>50</v>
      </c>
      <c r="H2490">
        <v>3257070</v>
      </c>
      <c r="I2490">
        <v>20757</v>
      </c>
      <c r="J2490">
        <v>52198</v>
      </c>
      <c r="K2490">
        <v>42698</v>
      </c>
      <c r="L2490">
        <f>bbdd_Social_Media_Trends[[#This Row],[Likes]]+bbdd_Social_Media_Trends[[#This Row],[Shares]]+bbdd_Social_Media_Trends[[#This Row],[Comments]]</f>
        <v>115653</v>
      </c>
      <c r="M2490">
        <f>bbdd_Social_Media_Trends[[#This Row],[Interactions]]/bbdd_Social_Media_Trends[[#This Row],[Views]]</f>
        <v>3.5508294264476971E-2</v>
      </c>
      <c r="N2490" s="1" t="s">
        <v>22</v>
      </c>
      <c r="O2490" s="4">
        <f t="shared" si="38"/>
        <v>0</v>
      </c>
    </row>
    <row r="2491" spans="1:15">
      <c r="A2491" s="1" t="s">
        <v>2531</v>
      </c>
      <c r="B2491" s="2">
        <v>45130</v>
      </c>
      <c r="C2491" s="13" t="str">
        <f>TEXT(bbdd_Social_Media_Trends[[#This Row],[Post_Date]],"aaaa-mm")</f>
        <v>2023-07</v>
      </c>
      <c r="D2491" s="1" t="s">
        <v>27</v>
      </c>
      <c r="E2491" s="1" t="s">
        <v>35</v>
      </c>
      <c r="F2491" s="1" t="s">
        <v>47</v>
      </c>
      <c r="G2491" s="1" t="s">
        <v>50</v>
      </c>
      <c r="H2491">
        <v>2240771</v>
      </c>
      <c r="I2491">
        <v>454178</v>
      </c>
      <c r="J2491">
        <v>29349</v>
      </c>
      <c r="K2491">
        <v>31522</v>
      </c>
      <c r="L2491">
        <f>bbdd_Social_Media_Trends[[#This Row],[Likes]]+bbdd_Social_Media_Trends[[#This Row],[Shares]]+bbdd_Social_Media_Trends[[#This Row],[Comments]]</f>
        <v>515049</v>
      </c>
      <c r="M2491">
        <f>bbdd_Social_Media_Trends[[#This Row],[Interactions]]/bbdd_Social_Media_Trends[[#This Row],[Views]]</f>
        <v>0.22985347454068264</v>
      </c>
      <c r="N2491" s="1" t="s">
        <v>29</v>
      </c>
      <c r="O2491" s="4">
        <f t="shared" si="38"/>
        <v>0</v>
      </c>
    </row>
    <row r="2492" spans="1:15">
      <c r="A2492" s="1" t="s">
        <v>2532</v>
      </c>
      <c r="B2492" s="2">
        <v>44684</v>
      </c>
      <c r="C2492" s="13" t="str">
        <f>TEXT(bbdd_Social_Media_Trends[[#This Row],[Post_Date]],"aaaa-mm")</f>
        <v>2022-05</v>
      </c>
      <c r="D2492" s="1" t="s">
        <v>27</v>
      </c>
      <c r="E2492" s="1" t="s">
        <v>35</v>
      </c>
      <c r="F2492" s="1" t="s">
        <v>32</v>
      </c>
      <c r="G2492" s="1" t="s">
        <v>60</v>
      </c>
      <c r="H2492">
        <v>1111363</v>
      </c>
      <c r="I2492">
        <v>349304</v>
      </c>
      <c r="J2492">
        <v>23955</v>
      </c>
      <c r="K2492">
        <v>7574</v>
      </c>
      <c r="L2492">
        <f>bbdd_Social_Media_Trends[[#This Row],[Likes]]+bbdd_Social_Media_Trends[[#This Row],[Shares]]+bbdd_Social_Media_Trends[[#This Row],[Comments]]</f>
        <v>380833</v>
      </c>
      <c r="M2492">
        <f>bbdd_Social_Media_Trends[[#This Row],[Interactions]]/bbdd_Social_Media_Trends[[#This Row],[Views]]</f>
        <v>0.34267201625391525</v>
      </c>
      <c r="N2492" s="1" t="s">
        <v>16</v>
      </c>
      <c r="O2492" s="4">
        <f t="shared" si="38"/>
        <v>0</v>
      </c>
    </row>
    <row r="2493" spans="1:15" hidden="1">
      <c r="A2493" s="1" t="s">
        <v>2533</v>
      </c>
      <c r="B2493" s="2">
        <v>44734</v>
      </c>
      <c r="C2493" s="13" t="str">
        <f>TEXT(bbdd_Social_Media_Trends[[#This Row],[Post_Date]],"aaaa-mm")</f>
        <v>2022-06</v>
      </c>
      <c r="D2493" s="1" t="s">
        <v>18</v>
      </c>
      <c r="E2493" s="1" t="s">
        <v>39</v>
      </c>
      <c r="F2493" s="1" t="s">
        <v>47</v>
      </c>
      <c r="G2493" s="1" t="s">
        <v>60</v>
      </c>
      <c r="H2493">
        <v>1976709</v>
      </c>
      <c r="I2493">
        <v>80323</v>
      </c>
      <c r="J2493">
        <v>48505</v>
      </c>
      <c r="K2493">
        <v>43372</v>
      </c>
      <c r="L2493">
        <f>bbdd_Social_Media_Trends[[#This Row],[Likes]]+bbdd_Social_Media_Trends[[#This Row],[Shares]]+bbdd_Social_Media_Trends[[#This Row],[Comments]]</f>
        <v>172200</v>
      </c>
      <c r="M2493">
        <f>bbdd_Social_Media_Trends[[#This Row],[Interactions]]/bbdd_Social_Media_Trends[[#This Row],[Views]]</f>
        <v>8.7114491814424891E-2</v>
      </c>
      <c r="N2493" s="1" t="s">
        <v>22</v>
      </c>
      <c r="O2493" s="4">
        <f t="shared" si="38"/>
        <v>0</v>
      </c>
    </row>
    <row r="2494" spans="1:15" hidden="1">
      <c r="A2494" s="1" t="s">
        <v>2534</v>
      </c>
      <c r="B2494" s="2">
        <v>45057</v>
      </c>
      <c r="C2494" s="13" t="str">
        <f>TEXT(bbdd_Social_Media_Trends[[#This Row],[Post_Date]],"aaaa-mm")</f>
        <v>2023-05</v>
      </c>
      <c r="D2494" s="1" t="s">
        <v>24</v>
      </c>
      <c r="E2494" s="1" t="s">
        <v>59</v>
      </c>
      <c r="F2494" s="1" t="s">
        <v>47</v>
      </c>
      <c r="G2494" s="1" t="s">
        <v>25</v>
      </c>
      <c r="H2494">
        <v>3802774</v>
      </c>
      <c r="I2494">
        <v>499236</v>
      </c>
      <c r="J2494">
        <v>96550</v>
      </c>
      <c r="K2494">
        <v>28438</v>
      </c>
      <c r="L2494">
        <f>bbdd_Social_Media_Trends[[#This Row],[Likes]]+bbdd_Social_Media_Trends[[#This Row],[Shares]]+bbdd_Social_Media_Trends[[#This Row],[Comments]]</f>
        <v>624224</v>
      </c>
      <c r="M2494">
        <f>bbdd_Social_Media_Trends[[#This Row],[Interactions]]/bbdd_Social_Media_Trends[[#This Row],[Views]]</f>
        <v>0.16414964444376659</v>
      </c>
      <c r="N2494" s="1" t="s">
        <v>22</v>
      </c>
      <c r="O2494" s="4">
        <f t="shared" si="38"/>
        <v>0</v>
      </c>
    </row>
    <row r="2495" spans="1:15" hidden="1">
      <c r="A2495" s="1" t="s">
        <v>2535</v>
      </c>
      <c r="B2495" s="2">
        <v>45268</v>
      </c>
      <c r="C2495" s="13" t="str">
        <f>TEXT(bbdd_Social_Media_Trends[[#This Row],[Post_Date]],"aaaa-mm")</f>
        <v>2023-12</v>
      </c>
      <c r="D2495" s="1" t="s">
        <v>18</v>
      </c>
      <c r="E2495" s="1" t="s">
        <v>13</v>
      </c>
      <c r="F2495" s="1" t="s">
        <v>41</v>
      </c>
      <c r="G2495" s="1" t="s">
        <v>25</v>
      </c>
      <c r="H2495">
        <v>2827457</v>
      </c>
      <c r="I2495">
        <v>65941</v>
      </c>
      <c r="J2495">
        <v>46483</v>
      </c>
      <c r="K2495">
        <v>48418</v>
      </c>
      <c r="L2495">
        <f>bbdd_Social_Media_Trends[[#This Row],[Likes]]+bbdd_Social_Media_Trends[[#This Row],[Shares]]+bbdd_Social_Media_Trends[[#This Row],[Comments]]</f>
        <v>160842</v>
      </c>
      <c r="M2495">
        <f>bbdd_Social_Media_Trends[[#This Row],[Interactions]]/bbdd_Social_Media_Trends[[#This Row],[Views]]</f>
        <v>5.688574574255241E-2</v>
      </c>
      <c r="N2495" s="1" t="s">
        <v>22</v>
      </c>
      <c r="O2495" s="4">
        <f t="shared" si="38"/>
        <v>0</v>
      </c>
    </row>
    <row r="2496" spans="1:15" hidden="1">
      <c r="A2496" s="1" t="s">
        <v>2536</v>
      </c>
      <c r="B2496" s="2">
        <v>44639</v>
      </c>
      <c r="C2496" s="13" t="str">
        <f>TEXT(bbdd_Social_Media_Trends[[#This Row],[Post_Date]],"aaaa-mm")</f>
        <v>2022-03</v>
      </c>
      <c r="D2496" s="1" t="s">
        <v>24</v>
      </c>
      <c r="E2496" s="1" t="s">
        <v>49</v>
      </c>
      <c r="F2496" s="1" t="s">
        <v>14</v>
      </c>
      <c r="G2496" s="1" t="s">
        <v>15</v>
      </c>
      <c r="H2496">
        <v>1452698</v>
      </c>
      <c r="I2496">
        <v>161930</v>
      </c>
      <c r="J2496">
        <v>17928</v>
      </c>
      <c r="K2496">
        <v>18917</v>
      </c>
      <c r="L2496">
        <f>bbdd_Social_Media_Trends[[#This Row],[Likes]]+bbdd_Social_Media_Trends[[#This Row],[Shares]]+bbdd_Social_Media_Trends[[#This Row],[Comments]]</f>
        <v>198775</v>
      </c>
      <c r="M2496">
        <f>bbdd_Social_Media_Trends[[#This Row],[Interactions]]/bbdd_Social_Media_Trends[[#This Row],[Views]]</f>
        <v>0.13683160574324463</v>
      </c>
      <c r="N2496" s="1" t="s">
        <v>22</v>
      </c>
      <c r="O2496" s="4">
        <f t="shared" si="38"/>
        <v>0</v>
      </c>
    </row>
    <row r="2497" spans="1:15" hidden="1">
      <c r="A2497" s="1" t="s">
        <v>2537</v>
      </c>
      <c r="B2497" s="2">
        <v>44804</v>
      </c>
      <c r="C2497" s="13" t="str">
        <f>TEXT(bbdd_Social_Media_Trends[[#This Row],[Post_Date]],"aaaa-mm")</f>
        <v>2022-08</v>
      </c>
      <c r="D2497" s="1" t="s">
        <v>24</v>
      </c>
      <c r="E2497" s="1" t="s">
        <v>39</v>
      </c>
      <c r="F2497" s="1" t="s">
        <v>47</v>
      </c>
      <c r="G2497" s="1" t="s">
        <v>37</v>
      </c>
      <c r="H2497">
        <v>1415487</v>
      </c>
      <c r="I2497">
        <v>399428</v>
      </c>
      <c r="J2497">
        <v>8466</v>
      </c>
      <c r="K2497">
        <v>3334</v>
      </c>
      <c r="L2497">
        <f>bbdd_Social_Media_Trends[[#This Row],[Likes]]+bbdd_Social_Media_Trends[[#This Row],[Shares]]+bbdd_Social_Media_Trends[[#This Row],[Comments]]</f>
        <v>411228</v>
      </c>
      <c r="M2497">
        <f>bbdd_Social_Media_Trends[[#This Row],[Interactions]]/bbdd_Social_Media_Trends[[#This Row],[Views]]</f>
        <v>0.29052050636989246</v>
      </c>
      <c r="N2497" s="1" t="s">
        <v>16</v>
      </c>
      <c r="O2497" s="4">
        <f t="shared" si="38"/>
        <v>0</v>
      </c>
    </row>
    <row r="2498" spans="1:15" hidden="1">
      <c r="A2498" s="1" t="s">
        <v>2538</v>
      </c>
      <c r="B2498" s="2">
        <v>45147</v>
      </c>
      <c r="C2498" s="13" t="str">
        <f>TEXT(bbdd_Social_Media_Trends[[#This Row],[Post_Date]],"aaaa-mm")</f>
        <v>2023-08</v>
      </c>
      <c r="D2498" s="1" t="s">
        <v>12</v>
      </c>
      <c r="E2498" s="1" t="s">
        <v>13</v>
      </c>
      <c r="F2498" s="1" t="s">
        <v>47</v>
      </c>
      <c r="G2498" s="1" t="s">
        <v>25</v>
      </c>
      <c r="H2498">
        <v>1633680</v>
      </c>
      <c r="I2498">
        <v>423061</v>
      </c>
      <c r="J2498">
        <v>89011</v>
      </c>
      <c r="K2498">
        <v>33365</v>
      </c>
      <c r="L2498">
        <f>bbdd_Social_Media_Trends[[#This Row],[Likes]]+bbdd_Social_Media_Trends[[#This Row],[Shares]]+bbdd_Social_Media_Trends[[#This Row],[Comments]]</f>
        <v>545437</v>
      </c>
      <c r="M2498">
        <f>bbdd_Social_Media_Trends[[#This Row],[Interactions]]/bbdd_Social_Media_Trends[[#This Row],[Views]]</f>
        <v>0.33387015817051074</v>
      </c>
      <c r="N2498" s="1" t="s">
        <v>16</v>
      </c>
      <c r="O2498" s="4">
        <f t="shared" ref="O2498:O2561" si="39">IF(ISERROR(VLOOKUP(A2498,A2499:A7496,1,FALSE)),0, 1)</f>
        <v>0</v>
      </c>
    </row>
    <row r="2499" spans="1:15" hidden="1">
      <c r="A2499" s="1" t="s">
        <v>2539</v>
      </c>
      <c r="B2499" s="2">
        <v>44667</v>
      </c>
      <c r="C2499" s="13" t="str">
        <f>TEXT(bbdd_Social_Media_Trends[[#This Row],[Post_Date]],"aaaa-mm")</f>
        <v>2022-04</v>
      </c>
      <c r="D2499" s="1" t="s">
        <v>18</v>
      </c>
      <c r="E2499" s="1" t="s">
        <v>49</v>
      </c>
      <c r="F2499" s="1" t="s">
        <v>47</v>
      </c>
      <c r="G2499" s="1" t="s">
        <v>44</v>
      </c>
      <c r="H2499">
        <v>493921</v>
      </c>
      <c r="I2499">
        <v>40363</v>
      </c>
      <c r="J2499">
        <v>16844</v>
      </c>
      <c r="K2499">
        <v>32469</v>
      </c>
      <c r="L2499">
        <f>bbdd_Social_Media_Trends[[#This Row],[Likes]]+bbdd_Social_Media_Trends[[#This Row],[Shares]]+bbdd_Social_Media_Trends[[#This Row],[Comments]]</f>
        <v>89676</v>
      </c>
      <c r="M2499">
        <f>bbdd_Social_Media_Trends[[#This Row],[Interactions]]/bbdd_Social_Media_Trends[[#This Row],[Views]]</f>
        <v>0.18155939917517175</v>
      </c>
      <c r="N2499" s="1" t="s">
        <v>29</v>
      </c>
      <c r="O2499" s="4">
        <f t="shared" si="39"/>
        <v>0</v>
      </c>
    </row>
    <row r="2500" spans="1:15">
      <c r="A2500" s="1" t="s">
        <v>2540</v>
      </c>
      <c r="B2500" s="2">
        <v>45256</v>
      </c>
      <c r="C2500" s="13" t="str">
        <f>TEXT(bbdd_Social_Media_Trends[[#This Row],[Post_Date]],"aaaa-mm")</f>
        <v>2023-11</v>
      </c>
      <c r="D2500" s="1" t="s">
        <v>27</v>
      </c>
      <c r="E2500" s="1" t="s">
        <v>46</v>
      </c>
      <c r="F2500" s="1" t="s">
        <v>36</v>
      </c>
      <c r="G2500" s="1" t="s">
        <v>15</v>
      </c>
      <c r="H2500">
        <v>2517670</v>
      </c>
      <c r="I2500">
        <v>360247</v>
      </c>
      <c r="J2500">
        <v>26754</v>
      </c>
      <c r="K2500">
        <v>33262</v>
      </c>
      <c r="L2500">
        <f>bbdd_Social_Media_Trends[[#This Row],[Likes]]+bbdd_Social_Media_Trends[[#This Row],[Shares]]+bbdd_Social_Media_Trends[[#This Row],[Comments]]</f>
        <v>420263</v>
      </c>
      <c r="M2500">
        <f>bbdd_Social_Media_Trends[[#This Row],[Interactions]]/bbdd_Social_Media_Trends[[#This Row],[Views]]</f>
        <v>0.1669253714744188</v>
      </c>
      <c r="N2500" s="1" t="s">
        <v>29</v>
      </c>
      <c r="O2500" s="4">
        <f t="shared" si="39"/>
        <v>0</v>
      </c>
    </row>
    <row r="2501" spans="1:15" hidden="1">
      <c r="A2501" s="1" t="s">
        <v>2541</v>
      </c>
      <c r="B2501" s="2">
        <v>45268</v>
      </c>
      <c r="C2501" s="13" t="str">
        <f>TEXT(bbdd_Social_Media_Trends[[#This Row],[Post_Date]],"aaaa-mm")</f>
        <v>2023-12</v>
      </c>
      <c r="D2501" s="1" t="s">
        <v>24</v>
      </c>
      <c r="E2501" s="1" t="s">
        <v>52</v>
      </c>
      <c r="F2501" s="1" t="s">
        <v>36</v>
      </c>
      <c r="G2501" s="1" t="s">
        <v>25</v>
      </c>
      <c r="H2501">
        <v>2701054</v>
      </c>
      <c r="I2501">
        <v>19099</v>
      </c>
      <c r="J2501">
        <v>6791</v>
      </c>
      <c r="K2501">
        <v>12487</v>
      </c>
      <c r="L2501">
        <f>bbdd_Social_Media_Trends[[#This Row],[Likes]]+bbdd_Social_Media_Trends[[#This Row],[Shares]]+bbdd_Social_Media_Trends[[#This Row],[Comments]]</f>
        <v>38377</v>
      </c>
      <c r="M2501">
        <f>bbdd_Social_Media_Trends[[#This Row],[Interactions]]/bbdd_Social_Media_Trends[[#This Row],[Views]]</f>
        <v>1.4208157260091801E-2</v>
      </c>
      <c r="N2501" s="1" t="s">
        <v>22</v>
      </c>
      <c r="O2501" s="4">
        <f t="shared" si="39"/>
        <v>0</v>
      </c>
    </row>
    <row r="2502" spans="1:15" hidden="1">
      <c r="A2502" s="1" t="s">
        <v>2542</v>
      </c>
      <c r="B2502" s="2">
        <v>44806</v>
      </c>
      <c r="C2502" s="13" t="str">
        <f>TEXT(bbdd_Social_Media_Trends[[#This Row],[Post_Date]],"aaaa-mm")</f>
        <v>2022-09</v>
      </c>
      <c r="D2502" s="1" t="s">
        <v>12</v>
      </c>
      <c r="E2502" s="1" t="s">
        <v>35</v>
      </c>
      <c r="F2502" s="1" t="s">
        <v>36</v>
      </c>
      <c r="G2502" s="1" t="s">
        <v>50</v>
      </c>
      <c r="H2502">
        <v>566432</v>
      </c>
      <c r="I2502">
        <v>123321</v>
      </c>
      <c r="J2502">
        <v>33394</v>
      </c>
      <c r="K2502">
        <v>35085</v>
      </c>
      <c r="L2502">
        <f>bbdd_Social_Media_Trends[[#This Row],[Likes]]+bbdd_Social_Media_Trends[[#This Row],[Shares]]+bbdd_Social_Media_Trends[[#This Row],[Comments]]</f>
        <v>191800</v>
      </c>
      <c r="M2502">
        <f>bbdd_Social_Media_Trends[[#This Row],[Interactions]]/bbdd_Social_Media_Trends[[#This Row],[Views]]</f>
        <v>0.33861081294842099</v>
      </c>
      <c r="N2502" s="1" t="s">
        <v>16</v>
      </c>
      <c r="O2502" s="4">
        <f t="shared" si="39"/>
        <v>0</v>
      </c>
    </row>
    <row r="2503" spans="1:15" hidden="1">
      <c r="A2503" s="1" t="s">
        <v>2543</v>
      </c>
      <c r="B2503" s="2">
        <v>44972</v>
      </c>
      <c r="C2503" s="13" t="str">
        <f>TEXT(bbdd_Social_Media_Trends[[#This Row],[Post_Date]],"aaaa-mm")</f>
        <v>2023-02</v>
      </c>
      <c r="D2503" s="1" t="s">
        <v>24</v>
      </c>
      <c r="E2503" s="1" t="s">
        <v>31</v>
      </c>
      <c r="F2503" s="1" t="s">
        <v>32</v>
      </c>
      <c r="G2503" s="1" t="s">
        <v>50</v>
      </c>
      <c r="H2503">
        <v>4087476</v>
      </c>
      <c r="I2503">
        <v>19388</v>
      </c>
      <c r="J2503">
        <v>12617</v>
      </c>
      <c r="K2503">
        <v>13668</v>
      </c>
      <c r="L2503">
        <f>bbdd_Social_Media_Trends[[#This Row],[Likes]]+bbdd_Social_Media_Trends[[#This Row],[Shares]]+bbdd_Social_Media_Trends[[#This Row],[Comments]]</f>
        <v>45673</v>
      </c>
      <c r="M2503">
        <f>bbdd_Social_Media_Trends[[#This Row],[Interactions]]/bbdd_Social_Media_Trends[[#This Row],[Views]]</f>
        <v>1.1173888238120542E-2</v>
      </c>
      <c r="N2503" s="1" t="s">
        <v>16</v>
      </c>
      <c r="O2503" s="4">
        <f t="shared" si="39"/>
        <v>0</v>
      </c>
    </row>
    <row r="2504" spans="1:15" hidden="1">
      <c r="A2504" s="1" t="s">
        <v>2544</v>
      </c>
      <c r="B2504" s="2">
        <v>44751</v>
      </c>
      <c r="C2504" s="13" t="str">
        <f>TEXT(bbdd_Social_Media_Trends[[#This Row],[Post_Date]],"aaaa-mm")</f>
        <v>2022-07</v>
      </c>
      <c r="D2504" s="1" t="s">
        <v>18</v>
      </c>
      <c r="E2504" s="1" t="s">
        <v>46</v>
      </c>
      <c r="F2504" s="1" t="s">
        <v>41</v>
      </c>
      <c r="G2504" s="1" t="s">
        <v>37</v>
      </c>
      <c r="H2504">
        <v>1703104</v>
      </c>
      <c r="I2504">
        <v>197192</v>
      </c>
      <c r="J2504">
        <v>63338</v>
      </c>
      <c r="K2504">
        <v>3886</v>
      </c>
      <c r="L2504">
        <f>bbdd_Social_Media_Trends[[#This Row],[Likes]]+bbdd_Social_Media_Trends[[#This Row],[Shares]]+bbdd_Social_Media_Trends[[#This Row],[Comments]]</f>
        <v>264416</v>
      </c>
      <c r="M2504">
        <f>bbdd_Social_Media_Trends[[#This Row],[Interactions]]/bbdd_Social_Media_Trends[[#This Row],[Views]]</f>
        <v>0.15525534553380183</v>
      </c>
      <c r="N2504" s="1" t="s">
        <v>16</v>
      </c>
      <c r="O2504" s="4">
        <f t="shared" si="39"/>
        <v>0</v>
      </c>
    </row>
    <row r="2505" spans="1:15" hidden="1">
      <c r="A2505" s="1" t="s">
        <v>2545</v>
      </c>
      <c r="B2505" s="2">
        <v>44609</v>
      </c>
      <c r="C2505" s="13" t="str">
        <f>TEXT(bbdd_Social_Media_Trends[[#This Row],[Post_Date]],"aaaa-mm")</f>
        <v>2022-02</v>
      </c>
      <c r="D2505" s="1" t="s">
        <v>12</v>
      </c>
      <c r="E2505" s="1" t="s">
        <v>35</v>
      </c>
      <c r="F2505" s="1" t="s">
        <v>20</v>
      </c>
      <c r="G2505" s="1" t="s">
        <v>44</v>
      </c>
      <c r="H2505">
        <v>4794357</v>
      </c>
      <c r="I2505">
        <v>460406</v>
      </c>
      <c r="J2505">
        <v>36718</v>
      </c>
      <c r="K2505">
        <v>9386</v>
      </c>
      <c r="L2505">
        <f>bbdd_Social_Media_Trends[[#This Row],[Likes]]+bbdd_Social_Media_Trends[[#This Row],[Shares]]+bbdd_Social_Media_Trends[[#This Row],[Comments]]</f>
        <v>506510</v>
      </c>
      <c r="M2505">
        <f>bbdd_Social_Media_Trends[[#This Row],[Interactions]]/bbdd_Social_Media_Trends[[#This Row],[Views]]</f>
        <v>0.10564711805983576</v>
      </c>
      <c r="N2505" s="1" t="s">
        <v>22</v>
      </c>
      <c r="O2505" s="4">
        <f t="shared" si="39"/>
        <v>0</v>
      </c>
    </row>
    <row r="2506" spans="1:15" hidden="1">
      <c r="A2506" s="1" t="s">
        <v>2546</v>
      </c>
      <c r="B2506" s="2">
        <v>45102</v>
      </c>
      <c r="C2506" s="13" t="str">
        <f>TEXT(bbdd_Social_Media_Trends[[#This Row],[Post_Date]],"aaaa-mm")</f>
        <v>2023-06</v>
      </c>
      <c r="D2506" s="1" t="s">
        <v>24</v>
      </c>
      <c r="E2506" s="1" t="s">
        <v>35</v>
      </c>
      <c r="F2506" s="1" t="s">
        <v>32</v>
      </c>
      <c r="G2506" s="1" t="s">
        <v>60</v>
      </c>
      <c r="H2506">
        <v>3758458</v>
      </c>
      <c r="I2506">
        <v>228695</v>
      </c>
      <c r="J2506">
        <v>61603</v>
      </c>
      <c r="K2506">
        <v>4448</v>
      </c>
      <c r="L2506">
        <f>bbdd_Social_Media_Trends[[#This Row],[Likes]]+bbdd_Social_Media_Trends[[#This Row],[Shares]]+bbdd_Social_Media_Trends[[#This Row],[Comments]]</f>
        <v>294746</v>
      </c>
      <c r="M2506">
        <f>bbdd_Social_Media_Trends[[#This Row],[Interactions]]/bbdd_Social_Media_Trends[[#This Row],[Views]]</f>
        <v>7.8422055002344046E-2</v>
      </c>
      <c r="N2506" s="1" t="s">
        <v>29</v>
      </c>
      <c r="O2506" s="4">
        <f t="shared" si="39"/>
        <v>0</v>
      </c>
    </row>
    <row r="2507" spans="1:15" hidden="1">
      <c r="A2507" s="1" t="s">
        <v>2547</v>
      </c>
      <c r="B2507" s="2">
        <v>45161</v>
      </c>
      <c r="C2507" s="13" t="str">
        <f>TEXT(bbdd_Social_Media_Trends[[#This Row],[Post_Date]],"aaaa-mm")</f>
        <v>2023-08</v>
      </c>
      <c r="D2507" s="1" t="s">
        <v>24</v>
      </c>
      <c r="E2507" s="1" t="s">
        <v>13</v>
      </c>
      <c r="F2507" s="1" t="s">
        <v>41</v>
      </c>
      <c r="G2507" s="1" t="s">
        <v>25</v>
      </c>
      <c r="H2507">
        <v>1557528</v>
      </c>
      <c r="I2507">
        <v>434353</v>
      </c>
      <c r="J2507">
        <v>94792</v>
      </c>
      <c r="K2507">
        <v>47416</v>
      </c>
      <c r="L2507">
        <f>bbdd_Social_Media_Trends[[#This Row],[Likes]]+bbdd_Social_Media_Trends[[#This Row],[Shares]]+bbdd_Social_Media_Trends[[#This Row],[Comments]]</f>
        <v>576561</v>
      </c>
      <c r="M2507">
        <f>bbdd_Social_Media_Trends[[#This Row],[Interactions]]/bbdd_Social_Media_Trends[[#This Row],[Views]]</f>
        <v>0.37017697274142103</v>
      </c>
      <c r="N2507" s="1" t="s">
        <v>16</v>
      </c>
      <c r="O2507" s="4">
        <f t="shared" si="39"/>
        <v>0</v>
      </c>
    </row>
    <row r="2508" spans="1:15">
      <c r="A2508" s="1" t="s">
        <v>2548</v>
      </c>
      <c r="B2508" s="2">
        <v>45176</v>
      </c>
      <c r="C2508" s="13" t="str">
        <f>TEXT(bbdd_Social_Media_Trends[[#This Row],[Post_Date]],"aaaa-mm")</f>
        <v>2023-09</v>
      </c>
      <c r="D2508" s="1" t="s">
        <v>27</v>
      </c>
      <c r="E2508" s="1" t="s">
        <v>13</v>
      </c>
      <c r="F2508" s="1" t="s">
        <v>47</v>
      </c>
      <c r="G2508" s="1" t="s">
        <v>44</v>
      </c>
      <c r="H2508">
        <v>2962657</v>
      </c>
      <c r="I2508">
        <v>129075</v>
      </c>
      <c r="J2508">
        <v>42946</v>
      </c>
      <c r="K2508">
        <v>24127</v>
      </c>
      <c r="L2508">
        <f>bbdd_Social_Media_Trends[[#This Row],[Likes]]+bbdd_Social_Media_Trends[[#This Row],[Shares]]+bbdd_Social_Media_Trends[[#This Row],[Comments]]</f>
        <v>196148</v>
      </c>
      <c r="M2508">
        <f>bbdd_Social_Media_Trends[[#This Row],[Interactions]]/bbdd_Social_Media_Trends[[#This Row],[Views]]</f>
        <v>6.6206786678309371E-2</v>
      </c>
      <c r="N2508" s="1" t="s">
        <v>22</v>
      </c>
      <c r="O2508" s="4">
        <f t="shared" si="39"/>
        <v>0</v>
      </c>
    </row>
    <row r="2509" spans="1:15" hidden="1">
      <c r="A2509" s="1" t="s">
        <v>2549</v>
      </c>
      <c r="B2509" s="2">
        <v>45083</v>
      </c>
      <c r="C2509" s="13" t="str">
        <f>TEXT(bbdd_Social_Media_Trends[[#This Row],[Post_Date]],"aaaa-mm")</f>
        <v>2023-06</v>
      </c>
      <c r="D2509" s="1" t="s">
        <v>18</v>
      </c>
      <c r="E2509" s="1" t="s">
        <v>59</v>
      </c>
      <c r="F2509" s="1" t="s">
        <v>36</v>
      </c>
      <c r="G2509" s="1" t="s">
        <v>21</v>
      </c>
      <c r="H2509">
        <v>4992601</v>
      </c>
      <c r="I2509">
        <v>389024</v>
      </c>
      <c r="J2509">
        <v>91886</v>
      </c>
      <c r="K2509">
        <v>16411</v>
      </c>
      <c r="L2509">
        <f>bbdd_Social_Media_Trends[[#This Row],[Likes]]+bbdd_Social_Media_Trends[[#This Row],[Shares]]+bbdd_Social_Media_Trends[[#This Row],[Comments]]</f>
        <v>497321</v>
      </c>
      <c r="M2509">
        <f>bbdd_Social_Media_Trends[[#This Row],[Interactions]]/bbdd_Social_Media_Trends[[#This Row],[Views]]</f>
        <v>9.9611605253454055E-2</v>
      </c>
      <c r="N2509" s="1" t="s">
        <v>16</v>
      </c>
      <c r="O2509" s="4">
        <f t="shared" si="39"/>
        <v>0</v>
      </c>
    </row>
    <row r="2510" spans="1:15">
      <c r="A2510" s="1" t="s">
        <v>2550</v>
      </c>
      <c r="B2510" s="2">
        <v>44587</v>
      </c>
      <c r="C2510" s="13" t="str">
        <f>TEXT(bbdd_Social_Media_Trends[[#This Row],[Post_Date]],"aaaa-mm")</f>
        <v>2022-01</v>
      </c>
      <c r="D2510" s="1" t="s">
        <v>27</v>
      </c>
      <c r="E2510" s="1" t="s">
        <v>46</v>
      </c>
      <c r="F2510" s="1" t="s">
        <v>47</v>
      </c>
      <c r="G2510" s="1" t="s">
        <v>21</v>
      </c>
      <c r="H2510">
        <v>1703137</v>
      </c>
      <c r="I2510">
        <v>293146</v>
      </c>
      <c r="J2510">
        <v>32428</v>
      </c>
      <c r="K2510">
        <v>36233</v>
      </c>
      <c r="L2510">
        <f>bbdd_Social_Media_Trends[[#This Row],[Likes]]+bbdd_Social_Media_Trends[[#This Row],[Shares]]+bbdd_Social_Media_Trends[[#This Row],[Comments]]</f>
        <v>361807</v>
      </c>
      <c r="M2510">
        <f>bbdd_Social_Media_Trends[[#This Row],[Interactions]]/bbdd_Social_Media_Trends[[#This Row],[Views]]</f>
        <v>0.212435640820439</v>
      </c>
      <c r="N2510" s="1" t="s">
        <v>16</v>
      </c>
      <c r="O2510" s="4">
        <f t="shared" si="39"/>
        <v>0</v>
      </c>
    </row>
    <row r="2511" spans="1:15" hidden="1">
      <c r="A2511" s="1" t="s">
        <v>2551</v>
      </c>
      <c r="B2511" s="2">
        <v>44805</v>
      </c>
      <c r="C2511" s="13" t="str">
        <f>TEXT(bbdd_Social_Media_Trends[[#This Row],[Post_Date]],"aaaa-mm")</f>
        <v>2022-09</v>
      </c>
      <c r="D2511" s="1" t="s">
        <v>24</v>
      </c>
      <c r="E2511" s="1" t="s">
        <v>35</v>
      </c>
      <c r="F2511" s="1" t="s">
        <v>47</v>
      </c>
      <c r="G2511" s="1" t="s">
        <v>15</v>
      </c>
      <c r="H2511">
        <v>3749586</v>
      </c>
      <c r="I2511">
        <v>315273</v>
      </c>
      <c r="J2511">
        <v>93109</v>
      </c>
      <c r="K2511">
        <v>16533</v>
      </c>
      <c r="L2511">
        <f>bbdd_Social_Media_Trends[[#This Row],[Likes]]+bbdd_Social_Media_Trends[[#This Row],[Shares]]+bbdd_Social_Media_Trends[[#This Row],[Comments]]</f>
        <v>424915</v>
      </c>
      <c r="M2511">
        <f>bbdd_Social_Media_Trends[[#This Row],[Interactions]]/bbdd_Social_Media_Trends[[#This Row],[Views]]</f>
        <v>0.11332317754546768</v>
      </c>
      <c r="N2511" s="1" t="s">
        <v>29</v>
      </c>
      <c r="O2511" s="4">
        <f t="shared" si="39"/>
        <v>0</v>
      </c>
    </row>
    <row r="2512" spans="1:15" hidden="1">
      <c r="A2512" s="1" t="s">
        <v>2552</v>
      </c>
      <c r="B2512" s="2">
        <v>45073</v>
      </c>
      <c r="C2512" s="13" t="str">
        <f>TEXT(bbdd_Social_Media_Trends[[#This Row],[Post_Date]],"aaaa-mm")</f>
        <v>2023-05</v>
      </c>
      <c r="D2512" s="1" t="s">
        <v>24</v>
      </c>
      <c r="E2512" s="1" t="s">
        <v>46</v>
      </c>
      <c r="F2512" s="1" t="s">
        <v>14</v>
      </c>
      <c r="G2512" s="1" t="s">
        <v>15</v>
      </c>
      <c r="H2512">
        <v>1350342</v>
      </c>
      <c r="I2512">
        <v>347635</v>
      </c>
      <c r="J2512">
        <v>85096</v>
      </c>
      <c r="K2512">
        <v>4171</v>
      </c>
      <c r="L2512">
        <f>bbdd_Social_Media_Trends[[#This Row],[Likes]]+bbdd_Social_Media_Trends[[#This Row],[Shares]]+bbdd_Social_Media_Trends[[#This Row],[Comments]]</f>
        <v>436902</v>
      </c>
      <c r="M2512">
        <f>bbdd_Social_Media_Trends[[#This Row],[Interactions]]/bbdd_Social_Media_Trends[[#This Row],[Views]]</f>
        <v>0.32354914532762813</v>
      </c>
      <c r="N2512" s="1" t="s">
        <v>22</v>
      </c>
      <c r="O2512" s="4">
        <f t="shared" si="39"/>
        <v>0</v>
      </c>
    </row>
    <row r="2513" spans="1:15" hidden="1">
      <c r="A2513" s="1" t="s">
        <v>2553</v>
      </c>
      <c r="B2513" s="2">
        <v>45117</v>
      </c>
      <c r="C2513" s="13" t="str">
        <f>TEXT(bbdd_Social_Media_Trends[[#This Row],[Post_Date]],"aaaa-mm")</f>
        <v>2023-07</v>
      </c>
      <c r="D2513" s="1" t="s">
        <v>12</v>
      </c>
      <c r="E2513" s="1" t="s">
        <v>59</v>
      </c>
      <c r="F2513" s="1" t="s">
        <v>20</v>
      </c>
      <c r="G2513" s="1" t="s">
        <v>60</v>
      </c>
      <c r="H2513">
        <v>3771445</v>
      </c>
      <c r="I2513">
        <v>420305</v>
      </c>
      <c r="J2513">
        <v>58653</v>
      </c>
      <c r="K2513">
        <v>23940</v>
      </c>
      <c r="L2513">
        <f>bbdd_Social_Media_Trends[[#This Row],[Likes]]+bbdd_Social_Media_Trends[[#This Row],[Shares]]+bbdd_Social_Media_Trends[[#This Row],[Comments]]</f>
        <v>502898</v>
      </c>
      <c r="M2513">
        <f>bbdd_Social_Media_Trends[[#This Row],[Interactions]]/bbdd_Social_Media_Trends[[#This Row],[Views]]</f>
        <v>0.13334358581392544</v>
      </c>
      <c r="N2513" s="1" t="s">
        <v>29</v>
      </c>
      <c r="O2513" s="4">
        <f t="shared" si="39"/>
        <v>0</v>
      </c>
    </row>
    <row r="2514" spans="1:15" hidden="1">
      <c r="A2514" s="1" t="s">
        <v>2554</v>
      </c>
      <c r="B2514" s="2">
        <v>44959</v>
      </c>
      <c r="C2514" s="13" t="str">
        <f>TEXT(bbdd_Social_Media_Trends[[#This Row],[Post_Date]],"aaaa-mm")</f>
        <v>2023-02</v>
      </c>
      <c r="D2514" s="1" t="s">
        <v>18</v>
      </c>
      <c r="E2514" s="1" t="s">
        <v>57</v>
      </c>
      <c r="F2514" s="1" t="s">
        <v>36</v>
      </c>
      <c r="G2514" s="1" t="s">
        <v>44</v>
      </c>
      <c r="H2514">
        <v>1814986</v>
      </c>
      <c r="I2514">
        <v>411569</v>
      </c>
      <c r="J2514">
        <v>12811</v>
      </c>
      <c r="K2514">
        <v>40638</v>
      </c>
      <c r="L2514">
        <f>bbdd_Social_Media_Trends[[#This Row],[Likes]]+bbdd_Social_Media_Trends[[#This Row],[Shares]]+bbdd_Social_Media_Trends[[#This Row],[Comments]]</f>
        <v>465018</v>
      </c>
      <c r="M2514">
        <f>bbdd_Social_Media_Trends[[#This Row],[Interactions]]/bbdd_Social_Media_Trends[[#This Row],[Views]]</f>
        <v>0.25621024074014898</v>
      </c>
      <c r="N2514" s="1" t="s">
        <v>22</v>
      </c>
      <c r="O2514" s="4">
        <f t="shared" si="39"/>
        <v>0</v>
      </c>
    </row>
    <row r="2515" spans="1:15">
      <c r="A2515" s="1" t="s">
        <v>2555</v>
      </c>
      <c r="B2515" s="2">
        <v>44627</v>
      </c>
      <c r="C2515" s="13" t="str">
        <f>TEXT(bbdd_Social_Media_Trends[[#This Row],[Post_Date]],"aaaa-mm")</f>
        <v>2022-03</v>
      </c>
      <c r="D2515" s="1" t="s">
        <v>27</v>
      </c>
      <c r="E2515" s="1" t="s">
        <v>52</v>
      </c>
      <c r="F2515" s="1" t="s">
        <v>14</v>
      </c>
      <c r="G2515" s="1" t="s">
        <v>21</v>
      </c>
      <c r="H2515">
        <v>2694912</v>
      </c>
      <c r="I2515">
        <v>28836</v>
      </c>
      <c r="J2515">
        <v>90228</v>
      </c>
      <c r="K2515">
        <v>9577</v>
      </c>
      <c r="L2515">
        <f>bbdd_Social_Media_Trends[[#This Row],[Likes]]+bbdd_Social_Media_Trends[[#This Row],[Shares]]+bbdd_Social_Media_Trends[[#This Row],[Comments]]</f>
        <v>128641</v>
      </c>
      <c r="M2515">
        <f>bbdd_Social_Media_Trends[[#This Row],[Interactions]]/bbdd_Social_Media_Trends[[#This Row],[Views]]</f>
        <v>4.7734768333808304E-2</v>
      </c>
      <c r="N2515" s="1" t="s">
        <v>29</v>
      </c>
      <c r="O2515" s="4">
        <f t="shared" si="39"/>
        <v>0</v>
      </c>
    </row>
    <row r="2516" spans="1:15" hidden="1">
      <c r="A2516" s="1" t="s">
        <v>2556</v>
      </c>
      <c r="B2516" s="2">
        <v>45004</v>
      </c>
      <c r="C2516" s="13" t="str">
        <f>TEXT(bbdd_Social_Media_Trends[[#This Row],[Post_Date]],"aaaa-mm")</f>
        <v>2023-03</v>
      </c>
      <c r="D2516" s="1" t="s">
        <v>12</v>
      </c>
      <c r="E2516" s="1" t="s">
        <v>59</v>
      </c>
      <c r="F2516" s="1" t="s">
        <v>41</v>
      </c>
      <c r="G2516" s="1" t="s">
        <v>60</v>
      </c>
      <c r="H2516">
        <v>4368330</v>
      </c>
      <c r="I2516">
        <v>103328</v>
      </c>
      <c r="J2516">
        <v>93696</v>
      </c>
      <c r="K2516">
        <v>45312</v>
      </c>
      <c r="L2516">
        <f>bbdd_Social_Media_Trends[[#This Row],[Likes]]+bbdd_Social_Media_Trends[[#This Row],[Shares]]+bbdd_Social_Media_Trends[[#This Row],[Comments]]</f>
        <v>242336</v>
      </c>
      <c r="M2516">
        <f>bbdd_Social_Media_Trends[[#This Row],[Interactions]]/bbdd_Social_Media_Trends[[#This Row],[Views]]</f>
        <v>5.5475662324046028E-2</v>
      </c>
      <c r="N2516" s="1" t="s">
        <v>16</v>
      </c>
      <c r="O2516" s="4">
        <f t="shared" si="39"/>
        <v>0</v>
      </c>
    </row>
    <row r="2517" spans="1:15" hidden="1">
      <c r="A2517" s="1" t="s">
        <v>2557</v>
      </c>
      <c r="B2517" s="2">
        <v>44770</v>
      </c>
      <c r="C2517" s="13" t="str">
        <f>TEXT(bbdd_Social_Media_Trends[[#This Row],[Post_Date]],"aaaa-mm")</f>
        <v>2022-07</v>
      </c>
      <c r="D2517" s="1" t="s">
        <v>18</v>
      </c>
      <c r="E2517" s="1" t="s">
        <v>46</v>
      </c>
      <c r="F2517" s="1" t="s">
        <v>41</v>
      </c>
      <c r="G2517" s="1" t="s">
        <v>60</v>
      </c>
      <c r="H2517">
        <v>213212</v>
      </c>
      <c r="I2517">
        <v>31125</v>
      </c>
      <c r="J2517">
        <v>57224</v>
      </c>
      <c r="K2517">
        <v>27244</v>
      </c>
      <c r="L2517">
        <f>bbdd_Social_Media_Trends[[#This Row],[Likes]]+bbdd_Social_Media_Trends[[#This Row],[Shares]]+bbdd_Social_Media_Trends[[#This Row],[Comments]]</f>
        <v>115593</v>
      </c>
      <c r="M2517">
        <f>bbdd_Social_Media_Trends[[#This Row],[Interactions]]/bbdd_Social_Media_Trends[[#This Row],[Views]]</f>
        <v>0.54215053561713222</v>
      </c>
      <c r="N2517" s="1" t="s">
        <v>16</v>
      </c>
      <c r="O2517" s="4">
        <f t="shared" si="39"/>
        <v>0</v>
      </c>
    </row>
    <row r="2518" spans="1:15" hidden="1">
      <c r="A2518" s="1" t="s">
        <v>2558</v>
      </c>
      <c r="B2518" s="2">
        <v>45007</v>
      </c>
      <c r="C2518" s="13" t="str">
        <f>TEXT(bbdd_Social_Media_Trends[[#This Row],[Post_Date]],"aaaa-mm")</f>
        <v>2023-03</v>
      </c>
      <c r="D2518" s="1" t="s">
        <v>12</v>
      </c>
      <c r="E2518" s="1" t="s">
        <v>31</v>
      </c>
      <c r="F2518" s="1" t="s">
        <v>20</v>
      </c>
      <c r="G2518" s="1" t="s">
        <v>15</v>
      </c>
      <c r="H2518">
        <v>2875732</v>
      </c>
      <c r="I2518">
        <v>138204</v>
      </c>
      <c r="J2518">
        <v>72909</v>
      </c>
      <c r="K2518">
        <v>42115</v>
      </c>
      <c r="L2518">
        <f>bbdd_Social_Media_Trends[[#This Row],[Likes]]+bbdd_Social_Media_Trends[[#This Row],[Shares]]+bbdd_Social_Media_Trends[[#This Row],[Comments]]</f>
        <v>253228</v>
      </c>
      <c r="M2518">
        <f>bbdd_Social_Media_Trends[[#This Row],[Interactions]]/bbdd_Social_Media_Trends[[#This Row],[Views]]</f>
        <v>8.8056884299371432E-2</v>
      </c>
      <c r="N2518" s="1" t="s">
        <v>22</v>
      </c>
      <c r="O2518" s="4">
        <f t="shared" si="39"/>
        <v>0</v>
      </c>
    </row>
    <row r="2519" spans="1:15" hidden="1">
      <c r="A2519" s="1" t="s">
        <v>2559</v>
      </c>
      <c r="B2519" s="2">
        <v>44722</v>
      </c>
      <c r="C2519" s="13" t="str">
        <f>TEXT(bbdd_Social_Media_Trends[[#This Row],[Post_Date]],"aaaa-mm")</f>
        <v>2022-06</v>
      </c>
      <c r="D2519" s="1" t="s">
        <v>24</v>
      </c>
      <c r="E2519" s="1" t="s">
        <v>59</v>
      </c>
      <c r="F2519" s="1" t="s">
        <v>36</v>
      </c>
      <c r="G2519" s="1" t="s">
        <v>37</v>
      </c>
      <c r="H2519">
        <v>4413422</v>
      </c>
      <c r="I2519">
        <v>167555</v>
      </c>
      <c r="J2519">
        <v>58449</v>
      </c>
      <c r="K2519">
        <v>806</v>
      </c>
      <c r="L2519">
        <f>bbdd_Social_Media_Trends[[#This Row],[Likes]]+bbdd_Social_Media_Trends[[#This Row],[Shares]]+bbdd_Social_Media_Trends[[#This Row],[Comments]]</f>
        <v>226810</v>
      </c>
      <c r="M2519">
        <f>bbdd_Social_Media_Trends[[#This Row],[Interactions]]/bbdd_Social_Media_Trends[[#This Row],[Views]]</f>
        <v>5.1390961480683242E-2</v>
      </c>
      <c r="N2519" s="1" t="s">
        <v>29</v>
      </c>
      <c r="O2519" s="4">
        <f t="shared" si="39"/>
        <v>0</v>
      </c>
    </row>
    <row r="2520" spans="1:15" hidden="1">
      <c r="A2520" s="1" t="s">
        <v>2560</v>
      </c>
      <c r="B2520" s="2">
        <v>44716</v>
      </c>
      <c r="C2520" s="13" t="str">
        <f>TEXT(bbdd_Social_Media_Trends[[#This Row],[Post_Date]],"aaaa-mm")</f>
        <v>2022-06</v>
      </c>
      <c r="D2520" s="1" t="s">
        <v>12</v>
      </c>
      <c r="E2520" s="1" t="s">
        <v>35</v>
      </c>
      <c r="F2520" s="1" t="s">
        <v>47</v>
      </c>
      <c r="G2520" s="1" t="s">
        <v>50</v>
      </c>
      <c r="H2520">
        <v>4657315</v>
      </c>
      <c r="I2520">
        <v>76313</v>
      </c>
      <c r="J2520">
        <v>37855</v>
      </c>
      <c r="K2520">
        <v>4252</v>
      </c>
      <c r="L2520">
        <f>bbdd_Social_Media_Trends[[#This Row],[Likes]]+bbdd_Social_Media_Trends[[#This Row],[Shares]]+bbdd_Social_Media_Trends[[#This Row],[Comments]]</f>
        <v>118420</v>
      </c>
      <c r="M2520">
        <f>bbdd_Social_Media_Trends[[#This Row],[Interactions]]/bbdd_Social_Media_Trends[[#This Row],[Views]]</f>
        <v>2.5426667511216226E-2</v>
      </c>
      <c r="N2520" s="1" t="s">
        <v>22</v>
      </c>
      <c r="O2520" s="4">
        <f t="shared" si="39"/>
        <v>0</v>
      </c>
    </row>
    <row r="2521" spans="1:15" hidden="1">
      <c r="A2521" s="1" t="s">
        <v>2561</v>
      </c>
      <c r="B2521" s="2">
        <v>44705</v>
      </c>
      <c r="C2521" s="13" t="str">
        <f>TEXT(bbdd_Social_Media_Trends[[#This Row],[Post_Date]],"aaaa-mm")</f>
        <v>2022-05</v>
      </c>
      <c r="D2521" s="1" t="s">
        <v>12</v>
      </c>
      <c r="E2521" s="1" t="s">
        <v>59</v>
      </c>
      <c r="F2521" s="1" t="s">
        <v>36</v>
      </c>
      <c r="G2521" s="1" t="s">
        <v>37</v>
      </c>
      <c r="H2521">
        <v>1677563</v>
      </c>
      <c r="I2521">
        <v>50282</v>
      </c>
      <c r="J2521">
        <v>14469</v>
      </c>
      <c r="K2521">
        <v>12725</v>
      </c>
      <c r="L2521">
        <f>bbdd_Social_Media_Trends[[#This Row],[Likes]]+bbdd_Social_Media_Trends[[#This Row],[Shares]]+bbdd_Social_Media_Trends[[#This Row],[Comments]]</f>
        <v>77476</v>
      </c>
      <c r="M2521">
        <f>bbdd_Social_Media_Trends[[#This Row],[Interactions]]/bbdd_Social_Media_Trends[[#This Row],[Views]]</f>
        <v>4.6183660464614446E-2</v>
      </c>
      <c r="N2521" s="1" t="s">
        <v>16</v>
      </c>
      <c r="O2521" s="4">
        <f t="shared" si="39"/>
        <v>0</v>
      </c>
    </row>
    <row r="2522" spans="1:15" hidden="1">
      <c r="A2522" s="1" t="s">
        <v>2562</v>
      </c>
      <c r="B2522" s="2">
        <v>45275</v>
      </c>
      <c r="C2522" s="13" t="str">
        <f>TEXT(bbdd_Social_Media_Trends[[#This Row],[Post_Date]],"aaaa-mm")</f>
        <v>2023-12</v>
      </c>
      <c r="D2522" s="1" t="s">
        <v>12</v>
      </c>
      <c r="E2522" s="1" t="s">
        <v>31</v>
      </c>
      <c r="F2522" s="1" t="s">
        <v>32</v>
      </c>
      <c r="G2522" s="1" t="s">
        <v>21</v>
      </c>
      <c r="H2522">
        <v>3295972</v>
      </c>
      <c r="I2522">
        <v>316535</v>
      </c>
      <c r="J2522">
        <v>22109</v>
      </c>
      <c r="K2522">
        <v>19848</v>
      </c>
      <c r="L2522">
        <f>bbdd_Social_Media_Trends[[#This Row],[Likes]]+bbdd_Social_Media_Trends[[#This Row],[Shares]]+bbdd_Social_Media_Trends[[#This Row],[Comments]]</f>
        <v>358492</v>
      </c>
      <c r="M2522">
        <f>bbdd_Social_Media_Trends[[#This Row],[Interactions]]/bbdd_Social_Media_Trends[[#This Row],[Views]]</f>
        <v>0.10876670068799128</v>
      </c>
      <c r="N2522" s="1" t="s">
        <v>22</v>
      </c>
      <c r="O2522" s="4">
        <f t="shared" si="39"/>
        <v>0</v>
      </c>
    </row>
    <row r="2523" spans="1:15">
      <c r="A2523" s="1" t="s">
        <v>2563</v>
      </c>
      <c r="B2523" s="2">
        <v>44642</v>
      </c>
      <c r="C2523" s="13" t="str">
        <f>TEXT(bbdd_Social_Media_Trends[[#This Row],[Post_Date]],"aaaa-mm")</f>
        <v>2022-03</v>
      </c>
      <c r="D2523" s="1" t="s">
        <v>27</v>
      </c>
      <c r="E2523" s="1" t="s">
        <v>52</v>
      </c>
      <c r="F2523" s="1" t="s">
        <v>32</v>
      </c>
      <c r="G2523" s="1" t="s">
        <v>28</v>
      </c>
      <c r="H2523">
        <v>1917861</v>
      </c>
      <c r="I2523">
        <v>499874</v>
      </c>
      <c r="J2523">
        <v>92567</v>
      </c>
      <c r="K2523">
        <v>19082</v>
      </c>
      <c r="L2523">
        <f>bbdd_Social_Media_Trends[[#This Row],[Likes]]+bbdd_Social_Media_Trends[[#This Row],[Shares]]+bbdd_Social_Media_Trends[[#This Row],[Comments]]</f>
        <v>611523</v>
      </c>
      <c r="M2523">
        <f>bbdd_Social_Media_Trends[[#This Row],[Interactions]]/bbdd_Social_Media_Trends[[#This Row],[Views]]</f>
        <v>0.31885678889137431</v>
      </c>
      <c r="N2523" s="1" t="s">
        <v>29</v>
      </c>
      <c r="O2523" s="4">
        <f t="shared" si="39"/>
        <v>0</v>
      </c>
    </row>
    <row r="2524" spans="1:15">
      <c r="A2524" s="1" t="s">
        <v>2564</v>
      </c>
      <c r="B2524" s="2">
        <v>44743</v>
      </c>
      <c r="C2524" s="13" t="str">
        <f>TEXT(bbdd_Social_Media_Trends[[#This Row],[Post_Date]],"aaaa-mm")</f>
        <v>2022-07</v>
      </c>
      <c r="D2524" s="1" t="s">
        <v>27</v>
      </c>
      <c r="E2524" s="1" t="s">
        <v>39</v>
      </c>
      <c r="F2524" s="1" t="s">
        <v>47</v>
      </c>
      <c r="G2524" s="1" t="s">
        <v>50</v>
      </c>
      <c r="H2524">
        <v>842705</v>
      </c>
      <c r="I2524">
        <v>231984</v>
      </c>
      <c r="J2524">
        <v>87290</v>
      </c>
      <c r="K2524">
        <v>43282</v>
      </c>
      <c r="L2524">
        <f>bbdd_Social_Media_Trends[[#This Row],[Likes]]+bbdd_Social_Media_Trends[[#This Row],[Shares]]+bbdd_Social_Media_Trends[[#This Row],[Comments]]</f>
        <v>362556</v>
      </c>
      <c r="M2524">
        <f>bbdd_Social_Media_Trends[[#This Row],[Interactions]]/bbdd_Social_Media_Trends[[#This Row],[Views]]</f>
        <v>0.43022884639345915</v>
      </c>
      <c r="N2524" s="1" t="s">
        <v>29</v>
      </c>
      <c r="O2524" s="4">
        <f t="shared" si="39"/>
        <v>0</v>
      </c>
    </row>
    <row r="2525" spans="1:15">
      <c r="A2525" s="1" t="s">
        <v>2565</v>
      </c>
      <c r="B2525" s="2">
        <v>44908</v>
      </c>
      <c r="C2525" s="13" t="str">
        <f>TEXT(bbdd_Social_Media_Trends[[#This Row],[Post_Date]],"aaaa-mm")</f>
        <v>2022-12</v>
      </c>
      <c r="D2525" s="1" t="s">
        <v>27</v>
      </c>
      <c r="E2525" s="1" t="s">
        <v>49</v>
      </c>
      <c r="F2525" s="1" t="s">
        <v>14</v>
      </c>
      <c r="G2525" s="1" t="s">
        <v>60</v>
      </c>
      <c r="H2525">
        <v>1197159</v>
      </c>
      <c r="I2525">
        <v>216342</v>
      </c>
      <c r="J2525">
        <v>10156</v>
      </c>
      <c r="K2525">
        <v>7638</v>
      </c>
      <c r="L2525">
        <f>bbdd_Social_Media_Trends[[#This Row],[Likes]]+bbdd_Social_Media_Trends[[#This Row],[Shares]]+bbdd_Social_Media_Trends[[#This Row],[Comments]]</f>
        <v>234136</v>
      </c>
      <c r="M2525">
        <f>bbdd_Social_Media_Trends[[#This Row],[Interactions]]/bbdd_Social_Media_Trends[[#This Row],[Views]]</f>
        <v>0.19557636036650103</v>
      </c>
      <c r="N2525" s="1" t="s">
        <v>22</v>
      </c>
      <c r="O2525" s="4">
        <f t="shared" si="39"/>
        <v>0</v>
      </c>
    </row>
    <row r="2526" spans="1:15" hidden="1">
      <c r="A2526" s="1" t="s">
        <v>2566</v>
      </c>
      <c r="B2526" s="2">
        <v>44894</v>
      </c>
      <c r="C2526" s="13" t="str">
        <f>TEXT(bbdd_Social_Media_Trends[[#This Row],[Post_Date]],"aaaa-mm")</f>
        <v>2022-11</v>
      </c>
      <c r="D2526" s="1" t="s">
        <v>24</v>
      </c>
      <c r="E2526" s="1" t="s">
        <v>35</v>
      </c>
      <c r="F2526" s="1" t="s">
        <v>41</v>
      </c>
      <c r="G2526" s="1" t="s">
        <v>50</v>
      </c>
      <c r="H2526">
        <v>3357438</v>
      </c>
      <c r="I2526">
        <v>35821</v>
      </c>
      <c r="J2526">
        <v>87391</v>
      </c>
      <c r="K2526">
        <v>33823</v>
      </c>
      <c r="L2526">
        <f>bbdd_Social_Media_Trends[[#This Row],[Likes]]+bbdd_Social_Media_Trends[[#This Row],[Shares]]+bbdd_Social_Media_Trends[[#This Row],[Comments]]</f>
        <v>157035</v>
      </c>
      <c r="M2526">
        <f>bbdd_Social_Media_Trends[[#This Row],[Interactions]]/bbdd_Social_Media_Trends[[#This Row],[Views]]</f>
        <v>4.6772270999494256E-2</v>
      </c>
      <c r="N2526" s="1" t="s">
        <v>29</v>
      </c>
      <c r="O2526" s="4">
        <f t="shared" si="39"/>
        <v>0</v>
      </c>
    </row>
    <row r="2527" spans="1:15" hidden="1">
      <c r="A2527" s="1" t="s">
        <v>2567</v>
      </c>
      <c r="B2527" s="2">
        <v>44807</v>
      </c>
      <c r="C2527" s="13" t="str">
        <f>TEXT(bbdd_Social_Media_Trends[[#This Row],[Post_Date]],"aaaa-mm")</f>
        <v>2022-09</v>
      </c>
      <c r="D2527" s="1" t="s">
        <v>12</v>
      </c>
      <c r="E2527" s="1" t="s">
        <v>39</v>
      </c>
      <c r="F2527" s="1" t="s">
        <v>36</v>
      </c>
      <c r="G2527" s="1" t="s">
        <v>50</v>
      </c>
      <c r="H2527">
        <v>2248921</v>
      </c>
      <c r="I2527">
        <v>5928</v>
      </c>
      <c r="J2527">
        <v>68590</v>
      </c>
      <c r="K2527">
        <v>38086</v>
      </c>
      <c r="L2527">
        <f>bbdd_Social_Media_Trends[[#This Row],[Likes]]+bbdd_Social_Media_Trends[[#This Row],[Shares]]+bbdd_Social_Media_Trends[[#This Row],[Comments]]</f>
        <v>112604</v>
      </c>
      <c r="M2527">
        <f>bbdd_Social_Media_Trends[[#This Row],[Interactions]]/bbdd_Social_Media_Trends[[#This Row],[Views]]</f>
        <v>5.0070233680951891E-2</v>
      </c>
      <c r="N2527" s="1" t="s">
        <v>16</v>
      </c>
      <c r="O2527" s="4">
        <f t="shared" si="39"/>
        <v>0</v>
      </c>
    </row>
    <row r="2528" spans="1:15">
      <c r="A2528" s="1" t="s">
        <v>2568</v>
      </c>
      <c r="B2528" s="2">
        <v>44842</v>
      </c>
      <c r="C2528" s="13" t="str">
        <f>TEXT(bbdd_Social_Media_Trends[[#This Row],[Post_Date]],"aaaa-mm")</f>
        <v>2022-10</v>
      </c>
      <c r="D2528" s="1" t="s">
        <v>27</v>
      </c>
      <c r="E2528" s="1" t="s">
        <v>49</v>
      </c>
      <c r="F2528" s="1" t="s">
        <v>36</v>
      </c>
      <c r="G2528" s="1" t="s">
        <v>15</v>
      </c>
      <c r="H2528">
        <v>636012</v>
      </c>
      <c r="I2528">
        <v>204341</v>
      </c>
      <c r="J2528">
        <v>36007</v>
      </c>
      <c r="K2528">
        <v>14775</v>
      </c>
      <c r="L2528">
        <f>bbdd_Social_Media_Trends[[#This Row],[Likes]]+bbdd_Social_Media_Trends[[#This Row],[Shares]]+bbdd_Social_Media_Trends[[#This Row],[Comments]]</f>
        <v>255123</v>
      </c>
      <c r="M2528">
        <f>bbdd_Social_Media_Trends[[#This Row],[Interactions]]/bbdd_Social_Media_Trends[[#This Row],[Views]]</f>
        <v>0.40112922397690609</v>
      </c>
      <c r="N2528" s="1" t="s">
        <v>22</v>
      </c>
      <c r="O2528" s="4">
        <f t="shared" si="39"/>
        <v>0</v>
      </c>
    </row>
    <row r="2529" spans="1:15">
      <c r="A2529" s="1" t="s">
        <v>2569</v>
      </c>
      <c r="B2529" s="2">
        <v>45102</v>
      </c>
      <c r="C2529" s="13" t="str">
        <f>TEXT(bbdd_Social_Media_Trends[[#This Row],[Post_Date]],"aaaa-mm")</f>
        <v>2023-06</v>
      </c>
      <c r="D2529" s="1" t="s">
        <v>27</v>
      </c>
      <c r="E2529" s="1" t="s">
        <v>39</v>
      </c>
      <c r="F2529" s="1" t="s">
        <v>41</v>
      </c>
      <c r="G2529" s="1" t="s">
        <v>50</v>
      </c>
      <c r="H2529">
        <v>580413</v>
      </c>
      <c r="I2529">
        <v>148546</v>
      </c>
      <c r="J2529">
        <v>85714</v>
      </c>
      <c r="K2529">
        <v>30266</v>
      </c>
      <c r="L2529">
        <f>bbdd_Social_Media_Trends[[#This Row],[Likes]]+bbdd_Social_Media_Trends[[#This Row],[Shares]]+bbdd_Social_Media_Trends[[#This Row],[Comments]]</f>
        <v>264526</v>
      </c>
      <c r="M2529">
        <f>bbdd_Social_Media_Trends[[#This Row],[Interactions]]/bbdd_Social_Media_Trends[[#This Row],[Views]]</f>
        <v>0.45575478150902893</v>
      </c>
      <c r="N2529" s="1" t="s">
        <v>22</v>
      </c>
      <c r="O2529" s="4">
        <f t="shared" si="39"/>
        <v>0</v>
      </c>
    </row>
    <row r="2530" spans="1:15" hidden="1">
      <c r="A2530" s="1" t="s">
        <v>2570</v>
      </c>
      <c r="B2530" s="2">
        <v>44894</v>
      </c>
      <c r="C2530" s="13" t="str">
        <f>TEXT(bbdd_Social_Media_Trends[[#This Row],[Post_Date]],"aaaa-mm")</f>
        <v>2022-11</v>
      </c>
      <c r="D2530" s="1" t="s">
        <v>24</v>
      </c>
      <c r="E2530" s="1" t="s">
        <v>39</v>
      </c>
      <c r="F2530" s="1" t="s">
        <v>32</v>
      </c>
      <c r="G2530" s="1" t="s">
        <v>25</v>
      </c>
      <c r="H2530">
        <v>1619478</v>
      </c>
      <c r="I2530">
        <v>202449</v>
      </c>
      <c r="J2530">
        <v>22506</v>
      </c>
      <c r="K2530">
        <v>49206</v>
      </c>
      <c r="L2530">
        <f>bbdd_Social_Media_Trends[[#This Row],[Likes]]+bbdd_Social_Media_Trends[[#This Row],[Shares]]+bbdd_Social_Media_Trends[[#This Row],[Comments]]</f>
        <v>274161</v>
      </c>
      <c r="M2530">
        <f>bbdd_Social_Media_Trends[[#This Row],[Interactions]]/bbdd_Social_Media_Trends[[#This Row],[Views]]</f>
        <v>0.16928973409950615</v>
      </c>
      <c r="N2530" s="1" t="s">
        <v>29</v>
      </c>
      <c r="O2530" s="4">
        <f t="shared" si="39"/>
        <v>0</v>
      </c>
    </row>
    <row r="2531" spans="1:15">
      <c r="A2531" s="1" t="s">
        <v>2571</v>
      </c>
      <c r="B2531" s="2">
        <v>45061</v>
      </c>
      <c r="C2531" s="13" t="str">
        <f>TEXT(bbdd_Social_Media_Trends[[#This Row],[Post_Date]],"aaaa-mm")</f>
        <v>2023-05</v>
      </c>
      <c r="D2531" s="1" t="s">
        <v>27</v>
      </c>
      <c r="E2531" s="1" t="s">
        <v>13</v>
      </c>
      <c r="F2531" s="1" t="s">
        <v>32</v>
      </c>
      <c r="G2531" s="1" t="s">
        <v>44</v>
      </c>
      <c r="H2531">
        <v>2727339</v>
      </c>
      <c r="I2531">
        <v>225746</v>
      </c>
      <c r="J2531">
        <v>26005</v>
      </c>
      <c r="K2531">
        <v>12638</v>
      </c>
      <c r="L2531">
        <f>bbdd_Social_Media_Trends[[#This Row],[Likes]]+bbdd_Social_Media_Trends[[#This Row],[Shares]]+bbdd_Social_Media_Trends[[#This Row],[Comments]]</f>
        <v>264389</v>
      </c>
      <c r="M2531">
        <f>bbdd_Social_Media_Trends[[#This Row],[Interactions]]/bbdd_Social_Media_Trends[[#This Row],[Views]]</f>
        <v>9.6940277684585602E-2</v>
      </c>
      <c r="N2531" s="1" t="s">
        <v>16</v>
      </c>
      <c r="O2531" s="4">
        <f t="shared" si="39"/>
        <v>0</v>
      </c>
    </row>
    <row r="2532" spans="1:15" hidden="1">
      <c r="A2532" s="1" t="s">
        <v>2572</v>
      </c>
      <c r="B2532" s="2">
        <v>44849</v>
      </c>
      <c r="C2532" s="13" t="str">
        <f>TEXT(bbdd_Social_Media_Trends[[#This Row],[Post_Date]],"aaaa-mm")</f>
        <v>2022-10</v>
      </c>
      <c r="D2532" s="1" t="s">
        <v>18</v>
      </c>
      <c r="E2532" s="1" t="s">
        <v>57</v>
      </c>
      <c r="F2532" s="1" t="s">
        <v>32</v>
      </c>
      <c r="G2532" s="1" t="s">
        <v>50</v>
      </c>
      <c r="H2532">
        <v>4168696</v>
      </c>
      <c r="I2532">
        <v>113448</v>
      </c>
      <c r="J2532">
        <v>30625</v>
      </c>
      <c r="K2532">
        <v>48391</v>
      </c>
      <c r="L2532">
        <f>bbdd_Social_Media_Trends[[#This Row],[Likes]]+bbdd_Social_Media_Trends[[#This Row],[Shares]]+bbdd_Social_Media_Trends[[#This Row],[Comments]]</f>
        <v>192464</v>
      </c>
      <c r="M2532">
        <f>bbdd_Social_Media_Trends[[#This Row],[Interactions]]/bbdd_Social_Media_Trends[[#This Row],[Views]]</f>
        <v>4.6168873911650067E-2</v>
      </c>
      <c r="N2532" s="1" t="s">
        <v>22</v>
      </c>
      <c r="O2532" s="4">
        <f t="shared" si="39"/>
        <v>0</v>
      </c>
    </row>
    <row r="2533" spans="1:15">
      <c r="A2533" s="1" t="s">
        <v>2573</v>
      </c>
      <c r="B2533" s="2">
        <v>44613</v>
      </c>
      <c r="C2533" s="13" t="str">
        <f>TEXT(bbdd_Social_Media_Trends[[#This Row],[Post_Date]],"aaaa-mm")</f>
        <v>2022-02</v>
      </c>
      <c r="D2533" s="1" t="s">
        <v>27</v>
      </c>
      <c r="E2533" s="1" t="s">
        <v>13</v>
      </c>
      <c r="F2533" s="1" t="s">
        <v>32</v>
      </c>
      <c r="G2533" s="1" t="s">
        <v>15</v>
      </c>
      <c r="H2533">
        <v>4780227</v>
      </c>
      <c r="I2533">
        <v>282426</v>
      </c>
      <c r="J2533">
        <v>29708</v>
      </c>
      <c r="K2533">
        <v>35199</v>
      </c>
      <c r="L2533">
        <f>bbdd_Social_Media_Trends[[#This Row],[Likes]]+bbdd_Social_Media_Trends[[#This Row],[Shares]]+bbdd_Social_Media_Trends[[#This Row],[Comments]]</f>
        <v>347333</v>
      </c>
      <c r="M2533">
        <f>bbdd_Social_Media_Trends[[#This Row],[Interactions]]/bbdd_Social_Media_Trends[[#This Row],[Views]]</f>
        <v>7.2660356924472411E-2</v>
      </c>
      <c r="N2533" s="1" t="s">
        <v>29</v>
      </c>
      <c r="O2533" s="4">
        <f t="shared" si="39"/>
        <v>0</v>
      </c>
    </row>
    <row r="2534" spans="1:15">
      <c r="A2534" s="1" t="s">
        <v>2574</v>
      </c>
      <c r="B2534" s="2">
        <v>44735</v>
      </c>
      <c r="C2534" s="13" t="str">
        <f>TEXT(bbdd_Social_Media_Trends[[#This Row],[Post_Date]],"aaaa-mm")</f>
        <v>2022-06</v>
      </c>
      <c r="D2534" s="1" t="s">
        <v>27</v>
      </c>
      <c r="E2534" s="1" t="s">
        <v>52</v>
      </c>
      <c r="F2534" s="1" t="s">
        <v>32</v>
      </c>
      <c r="G2534" s="1" t="s">
        <v>28</v>
      </c>
      <c r="H2534">
        <v>4112679</v>
      </c>
      <c r="I2534">
        <v>426935</v>
      </c>
      <c r="J2534">
        <v>38868</v>
      </c>
      <c r="K2534">
        <v>26186</v>
      </c>
      <c r="L2534">
        <f>bbdd_Social_Media_Trends[[#This Row],[Likes]]+bbdd_Social_Media_Trends[[#This Row],[Shares]]+bbdd_Social_Media_Trends[[#This Row],[Comments]]</f>
        <v>491989</v>
      </c>
      <c r="M2534">
        <f>bbdd_Social_Media_Trends[[#This Row],[Interactions]]/bbdd_Social_Media_Trends[[#This Row],[Views]]</f>
        <v>0.11962737670506256</v>
      </c>
      <c r="N2534" s="1" t="s">
        <v>22</v>
      </c>
      <c r="O2534" s="4">
        <f t="shared" si="39"/>
        <v>0</v>
      </c>
    </row>
    <row r="2535" spans="1:15" hidden="1">
      <c r="A2535" s="1" t="s">
        <v>2575</v>
      </c>
      <c r="B2535" s="2">
        <v>44626</v>
      </c>
      <c r="C2535" s="13" t="str">
        <f>TEXT(bbdd_Social_Media_Trends[[#This Row],[Post_Date]],"aaaa-mm")</f>
        <v>2022-03</v>
      </c>
      <c r="D2535" s="1" t="s">
        <v>24</v>
      </c>
      <c r="E2535" s="1" t="s">
        <v>31</v>
      </c>
      <c r="F2535" s="1" t="s">
        <v>36</v>
      </c>
      <c r="G2535" s="1" t="s">
        <v>37</v>
      </c>
      <c r="H2535">
        <v>4758478</v>
      </c>
      <c r="I2535">
        <v>12810</v>
      </c>
      <c r="J2535">
        <v>84684</v>
      </c>
      <c r="K2535">
        <v>28499</v>
      </c>
      <c r="L2535">
        <f>bbdd_Social_Media_Trends[[#This Row],[Likes]]+bbdd_Social_Media_Trends[[#This Row],[Shares]]+bbdd_Social_Media_Trends[[#This Row],[Comments]]</f>
        <v>125993</v>
      </c>
      <c r="M2535">
        <f>bbdd_Social_Media_Trends[[#This Row],[Interactions]]/bbdd_Social_Media_Trends[[#This Row],[Views]]</f>
        <v>2.647758379885333E-2</v>
      </c>
      <c r="N2535" s="1" t="s">
        <v>16</v>
      </c>
      <c r="O2535" s="4">
        <f t="shared" si="39"/>
        <v>0</v>
      </c>
    </row>
    <row r="2536" spans="1:15" hidden="1">
      <c r="A2536" s="1" t="s">
        <v>2576</v>
      </c>
      <c r="B2536" s="2">
        <v>44667</v>
      </c>
      <c r="C2536" s="13" t="str">
        <f>TEXT(bbdd_Social_Media_Trends[[#This Row],[Post_Date]],"aaaa-mm")</f>
        <v>2022-04</v>
      </c>
      <c r="D2536" s="1" t="s">
        <v>18</v>
      </c>
      <c r="E2536" s="1" t="s">
        <v>57</v>
      </c>
      <c r="F2536" s="1" t="s">
        <v>32</v>
      </c>
      <c r="G2536" s="1" t="s">
        <v>15</v>
      </c>
      <c r="H2536">
        <v>2942675</v>
      </c>
      <c r="I2536">
        <v>167857</v>
      </c>
      <c r="J2536">
        <v>18673</v>
      </c>
      <c r="K2536">
        <v>3273</v>
      </c>
      <c r="L2536">
        <f>bbdd_Social_Media_Trends[[#This Row],[Likes]]+bbdd_Social_Media_Trends[[#This Row],[Shares]]+bbdd_Social_Media_Trends[[#This Row],[Comments]]</f>
        <v>189803</v>
      </c>
      <c r="M2536">
        <f>bbdd_Social_Media_Trends[[#This Row],[Interactions]]/bbdd_Social_Media_Trends[[#This Row],[Views]]</f>
        <v>6.4500157169921926E-2</v>
      </c>
      <c r="N2536" s="1" t="s">
        <v>22</v>
      </c>
      <c r="O2536" s="4">
        <f t="shared" si="39"/>
        <v>0</v>
      </c>
    </row>
    <row r="2537" spans="1:15" hidden="1">
      <c r="A2537" s="1" t="s">
        <v>2577</v>
      </c>
      <c r="B2537" s="2">
        <v>44891</v>
      </c>
      <c r="C2537" s="13" t="str">
        <f>TEXT(bbdd_Social_Media_Trends[[#This Row],[Post_Date]],"aaaa-mm")</f>
        <v>2022-11</v>
      </c>
      <c r="D2537" s="1" t="s">
        <v>12</v>
      </c>
      <c r="E2537" s="1" t="s">
        <v>59</v>
      </c>
      <c r="F2537" s="1" t="s">
        <v>32</v>
      </c>
      <c r="G2537" s="1" t="s">
        <v>50</v>
      </c>
      <c r="H2537">
        <v>3955213</v>
      </c>
      <c r="I2537">
        <v>127357</v>
      </c>
      <c r="J2537">
        <v>29753</v>
      </c>
      <c r="K2537">
        <v>3803</v>
      </c>
      <c r="L2537">
        <f>bbdd_Social_Media_Trends[[#This Row],[Likes]]+bbdd_Social_Media_Trends[[#This Row],[Shares]]+bbdd_Social_Media_Trends[[#This Row],[Comments]]</f>
        <v>160913</v>
      </c>
      <c r="M2537">
        <f>bbdd_Social_Media_Trends[[#This Row],[Interactions]]/bbdd_Social_Media_Trends[[#This Row],[Views]]</f>
        <v>4.0683776069708508E-2</v>
      </c>
      <c r="N2537" s="1" t="s">
        <v>22</v>
      </c>
      <c r="O2537" s="4">
        <f t="shared" si="39"/>
        <v>0</v>
      </c>
    </row>
    <row r="2538" spans="1:15" hidden="1">
      <c r="A2538" s="1" t="s">
        <v>2578</v>
      </c>
      <c r="B2538" s="2">
        <v>44920</v>
      </c>
      <c r="C2538" s="13" t="str">
        <f>TEXT(bbdd_Social_Media_Trends[[#This Row],[Post_Date]],"aaaa-mm")</f>
        <v>2022-12</v>
      </c>
      <c r="D2538" s="1" t="s">
        <v>12</v>
      </c>
      <c r="E2538" s="1" t="s">
        <v>35</v>
      </c>
      <c r="F2538" s="1" t="s">
        <v>20</v>
      </c>
      <c r="G2538" s="1" t="s">
        <v>28</v>
      </c>
      <c r="H2538">
        <v>74888</v>
      </c>
      <c r="I2538">
        <v>471073</v>
      </c>
      <c r="J2538">
        <v>9766</v>
      </c>
      <c r="K2538">
        <v>20104</v>
      </c>
      <c r="L2538">
        <f>bbdd_Social_Media_Trends[[#This Row],[Likes]]+bbdd_Social_Media_Trends[[#This Row],[Shares]]+bbdd_Social_Media_Trends[[#This Row],[Comments]]</f>
        <v>500943</v>
      </c>
      <c r="M2538">
        <f>bbdd_Social_Media_Trends[[#This Row],[Interactions]]/bbdd_Social_Media_Trends[[#This Row],[Views]]</f>
        <v>6.6892292490118574</v>
      </c>
      <c r="N2538" s="1" t="s">
        <v>29</v>
      </c>
      <c r="O2538" s="4">
        <f t="shared" si="39"/>
        <v>0</v>
      </c>
    </row>
    <row r="2539" spans="1:15">
      <c r="A2539" s="1" t="s">
        <v>2579</v>
      </c>
      <c r="B2539" s="2">
        <v>44571</v>
      </c>
      <c r="C2539" s="13" t="str">
        <f>TEXT(bbdd_Social_Media_Trends[[#This Row],[Post_Date]],"aaaa-mm")</f>
        <v>2022-01</v>
      </c>
      <c r="D2539" s="1" t="s">
        <v>27</v>
      </c>
      <c r="E2539" s="1" t="s">
        <v>57</v>
      </c>
      <c r="F2539" s="1" t="s">
        <v>14</v>
      </c>
      <c r="G2539" s="1" t="s">
        <v>21</v>
      </c>
      <c r="H2539">
        <v>4261296</v>
      </c>
      <c r="I2539">
        <v>160489</v>
      </c>
      <c r="J2539">
        <v>27495</v>
      </c>
      <c r="K2539">
        <v>49820</v>
      </c>
      <c r="L2539">
        <f>bbdd_Social_Media_Trends[[#This Row],[Likes]]+bbdd_Social_Media_Trends[[#This Row],[Shares]]+bbdd_Social_Media_Trends[[#This Row],[Comments]]</f>
        <v>237804</v>
      </c>
      <c r="M2539">
        <f>bbdd_Social_Media_Trends[[#This Row],[Interactions]]/bbdd_Social_Media_Trends[[#This Row],[Views]]</f>
        <v>5.5805557745812542E-2</v>
      </c>
      <c r="N2539" s="1" t="s">
        <v>29</v>
      </c>
      <c r="O2539" s="4">
        <f t="shared" si="39"/>
        <v>0</v>
      </c>
    </row>
    <row r="2540" spans="1:15">
      <c r="A2540" s="1" t="s">
        <v>2580</v>
      </c>
      <c r="B2540" s="2">
        <v>45000</v>
      </c>
      <c r="C2540" s="13" t="str">
        <f>TEXT(bbdd_Social_Media_Trends[[#This Row],[Post_Date]],"aaaa-mm")</f>
        <v>2023-03</v>
      </c>
      <c r="D2540" s="1" t="s">
        <v>27</v>
      </c>
      <c r="E2540" s="1" t="s">
        <v>13</v>
      </c>
      <c r="F2540" s="1" t="s">
        <v>41</v>
      </c>
      <c r="G2540" s="1" t="s">
        <v>28</v>
      </c>
      <c r="H2540">
        <v>85136</v>
      </c>
      <c r="I2540">
        <v>155014</v>
      </c>
      <c r="J2540">
        <v>78757</v>
      </c>
      <c r="K2540">
        <v>18966</v>
      </c>
      <c r="L2540">
        <f>bbdd_Social_Media_Trends[[#This Row],[Likes]]+bbdd_Social_Media_Trends[[#This Row],[Shares]]+bbdd_Social_Media_Trends[[#This Row],[Comments]]</f>
        <v>252737</v>
      </c>
      <c r="M2540">
        <f>bbdd_Social_Media_Trends[[#This Row],[Interactions]]/bbdd_Social_Media_Trends[[#This Row],[Views]]</f>
        <v>2.9686266679195641</v>
      </c>
      <c r="N2540" s="1" t="s">
        <v>29</v>
      </c>
      <c r="O2540" s="4">
        <f t="shared" si="39"/>
        <v>0</v>
      </c>
    </row>
    <row r="2541" spans="1:15" hidden="1">
      <c r="A2541" s="1" t="s">
        <v>2581</v>
      </c>
      <c r="B2541" s="2">
        <v>44878</v>
      </c>
      <c r="C2541" s="13" t="str">
        <f>TEXT(bbdd_Social_Media_Trends[[#This Row],[Post_Date]],"aaaa-mm")</f>
        <v>2022-11</v>
      </c>
      <c r="D2541" s="1" t="s">
        <v>18</v>
      </c>
      <c r="E2541" s="1" t="s">
        <v>46</v>
      </c>
      <c r="F2541" s="1" t="s">
        <v>41</v>
      </c>
      <c r="G2541" s="1" t="s">
        <v>28</v>
      </c>
      <c r="H2541">
        <v>401582</v>
      </c>
      <c r="I2541">
        <v>415577</v>
      </c>
      <c r="J2541">
        <v>39290</v>
      </c>
      <c r="K2541">
        <v>43037</v>
      </c>
      <c r="L2541">
        <f>bbdd_Social_Media_Trends[[#This Row],[Likes]]+bbdd_Social_Media_Trends[[#This Row],[Shares]]+bbdd_Social_Media_Trends[[#This Row],[Comments]]</f>
        <v>497904</v>
      </c>
      <c r="M2541">
        <f>bbdd_Social_Media_Trends[[#This Row],[Interactions]]/bbdd_Social_Media_Trends[[#This Row],[Views]]</f>
        <v>1.2398563680643058</v>
      </c>
      <c r="N2541" s="1" t="s">
        <v>16</v>
      </c>
      <c r="O2541" s="4">
        <f t="shared" si="39"/>
        <v>0</v>
      </c>
    </row>
    <row r="2542" spans="1:15" hidden="1">
      <c r="A2542" s="1" t="s">
        <v>2582</v>
      </c>
      <c r="B2542" s="2">
        <v>45184</v>
      </c>
      <c r="C2542" s="13" t="str">
        <f>TEXT(bbdd_Social_Media_Trends[[#This Row],[Post_Date]],"aaaa-mm")</f>
        <v>2023-09</v>
      </c>
      <c r="D2542" s="1" t="s">
        <v>24</v>
      </c>
      <c r="E2542" s="1" t="s">
        <v>59</v>
      </c>
      <c r="F2542" s="1" t="s">
        <v>41</v>
      </c>
      <c r="G2542" s="1" t="s">
        <v>25</v>
      </c>
      <c r="H2542">
        <v>2355918</v>
      </c>
      <c r="I2542">
        <v>414382</v>
      </c>
      <c r="J2542">
        <v>71397</v>
      </c>
      <c r="K2542">
        <v>7294</v>
      </c>
      <c r="L2542">
        <f>bbdd_Social_Media_Trends[[#This Row],[Likes]]+bbdd_Social_Media_Trends[[#This Row],[Shares]]+bbdd_Social_Media_Trends[[#This Row],[Comments]]</f>
        <v>493073</v>
      </c>
      <c r="M2542">
        <f>bbdd_Social_Media_Trends[[#This Row],[Interactions]]/bbdd_Social_Media_Trends[[#This Row],[Views]]</f>
        <v>0.2092912401874768</v>
      </c>
      <c r="N2542" s="1" t="s">
        <v>29</v>
      </c>
      <c r="O2542" s="4">
        <f t="shared" si="39"/>
        <v>0</v>
      </c>
    </row>
    <row r="2543" spans="1:15" hidden="1">
      <c r="A2543" s="1" t="s">
        <v>2583</v>
      </c>
      <c r="B2543" s="2">
        <v>45155</v>
      </c>
      <c r="C2543" s="13" t="str">
        <f>TEXT(bbdd_Social_Media_Trends[[#This Row],[Post_Date]],"aaaa-mm")</f>
        <v>2023-08</v>
      </c>
      <c r="D2543" s="1" t="s">
        <v>18</v>
      </c>
      <c r="E2543" s="1" t="s">
        <v>39</v>
      </c>
      <c r="F2543" s="1" t="s">
        <v>47</v>
      </c>
      <c r="G2543" s="1" t="s">
        <v>15</v>
      </c>
      <c r="H2543">
        <v>3508758</v>
      </c>
      <c r="I2543">
        <v>417726</v>
      </c>
      <c r="J2543">
        <v>86984</v>
      </c>
      <c r="K2543">
        <v>579</v>
      </c>
      <c r="L2543">
        <f>bbdd_Social_Media_Trends[[#This Row],[Likes]]+bbdd_Social_Media_Trends[[#This Row],[Shares]]+bbdd_Social_Media_Trends[[#This Row],[Comments]]</f>
        <v>505289</v>
      </c>
      <c r="M2543">
        <f>bbdd_Social_Media_Trends[[#This Row],[Interactions]]/bbdd_Social_Media_Trends[[#This Row],[Views]]</f>
        <v>0.14400793671150874</v>
      </c>
      <c r="N2543" s="1" t="s">
        <v>29</v>
      </c>
      <c r="O2543" s="4">
        <f t="shared" si="39"/>
        <v>0</v>
      </c>
    </row>
    <row r="2544" spans="1:15" hidden="1">
      <c r="A2544" s="1" t="s">
        <v>2584</v>
      </c>
      <c r="B2544" s="2">
        <v>45215</v>
      </c>
      <c r="C2544" s="13" t="str">
        <f>TEXT(bbdd_Social_Media_Trends[[#This Row],[Post_Date]],"aaaa-mm")</f>
        <v>2023-10</v>
      </c>
      <c r="D2544" s="1" t="s">
        <v>24</v>
      </c>
      <c r="E2544" s="1" t="s">
        <v>49</v>
      </c>
      <c r="F2544" s="1" t="s">
        <v>14</v>
      </c>
      <c r="G2544" s="1" t="s">
        <v>25</v>
      </c>
      <c r="H2544">
        <v>4974277</v>
      </c>
      <c r="I2544">
        <v>54468</v>
      </c>
      <c r="J2544">
        <v>92889</v>
      </c>
      <c r="K2544">
        <v>6169</v>
      </c>
      <c r="L2544">
        <f>bbdd_Social_Media_Trends[[#This Row],[Likes]]+bbdd_Social_Media_Trends[[#This Row],[Shares]]+bbdd_Social_Media_Trends[[#This Row],[Comments]]</f>
        <v>153526</v>
      </c>
      <c r="M2544">
        <f>bbdd_Social_Media_Trends[[#This Row],[Interactions]]/bbdd_Social_Media_Trends[[#This Row],[Views]]</f>
        <v>3.0863982846150304E-2</v>
      </c>
      <c r="N2544" s="1" t="s">
        <v>29</v>
      </c>
      <c r="O2544" s="4">
        <f t="shared" si="39"/>
        <v>0</v>
      </c>
    </row>
    <row r="2545" spans="1:15">
      <c r="A2545" s="1" t="s">
        <v>2585</v>
      </c>
      <c r="B2545" s="2">
        <v>44995</v>
      </c>
      <c r="C2545" s="13" t="str">
        <f>TEXT(bbdd_Social_Media_Trends[[#This Row],[Post_Date]],"aaaa-mm")</f>
        <v>2023-03</v>
      </c>
      <c r="D2545" s="1" t="s">
        <v>27</v>
      </c>
      <c r="E2545" s="1" t="s">
        <v>59</v>
      </c>
      <c r="F2545" s="1" t="s">
        <v>41</v>
      </c>
      <c r="G2545" s="1" t="s">
        <v>15</v>
      </c>
      <c r="H2545">
        <v>1032747</v>
      </c>
      <c r="I2545">
        <v>356909</v>
      </c>
      <c r="J2545">
        <v>54789</v>
      </c>
      <c r="K2545">
        <v>47157</v>
      </c>
      <c r="L2545">
        <f>bbdd_Social_Media_Trends[[#This Row],[Likes]]+bbdd_Social_Media_Trends[[#This Row],[Shares]]+bbdd_Social_Media_Trends[[#This Row],[Comments]]</f>
        <v>458855</v>
      </c>
      <c r="M2545">
        <f>bbdd_Social_Media_Trends[[#This Row],[Interactions]]/bbdd_Social_Media_Trends[[#This Row],[Views]]</f>
        <v>0.44430533325199684</v>
      </c>
      <c r="N2545" s="1" t="s">
        <v>22</v>
      </c>
      <c r="O2545" s="4">
        <f t="shared" si="39"/>
        <v>0</v>
      </c>
    </row>
    <row r="2546" spans="1:15" hidden="1">
      <c r="A2546" s="1" t="s">
        <v>2586</v>
      </c>
      <c r="B2546" s="2">
        <v>45215</v>
      </c>
      <c r="C2546" s="13" t="str">
        <f>TEXT(bbdd_Social_Media_Trends[[#This Row],[Post_Date]],"aaaa-mm")</f>
        <v>2023-10</v>
      </c>
      <c r="D2546" s="1" t="s">
        <v>18</v>
      </c>
      <c r="E2546" s="1" t="s">
        <v>35</v>
      </c>
      <c r="F2546" s="1" t="s">
        <v>32</v>
      </c>
      <c r="G2546" s="1" t="s">
        <v>21</v>
      </c>
      <c r="H2546">
        <v>1827742</v>
      </c>
      <c r="I2546">
        <v>68140</v>
      </c>
      <c r="J2546">
        <v>14386</v>
      </c>
      <c r="K2546">
        <v>10354</v>
      </c>
      <c r="L2546">
        <f>bbdd_Social_Media_Trends[[#This Row],[Likes]]+bbdd_Social_Media_Trends[[#This Row],[Shares]]+bbdd_Social_Media_Trends[[#This Row],[Comments]]</f>
        <v>92880</v>
      </c>
      <c r="M2546">
        <f>bbdd_Social_Media_Trends[[#This Row],[Interactions]]/bbdd_Social_Media_Trends[[#This Row],[Views]]</f>
        <v>5.0816800182957991E-2</v>
      </c>
      <c r="N2546" s="1" t="s">
        <v>22</v>
      </c>
      <c r="O2546" s="4">
        <f t="shared" si="39"/>
        <v>0</v>
      </c>
    </row>
    <row r="2547" spans="1:15" hidden="1">
      <c r="A2547" s="1" t="s">
        <v>2587</v>
      </c>
      <c r="B2547" s="2">
        <v>44733</v>
      </c>
      <c r="C2547" s="13" t="str">
        <f>TEXT(bbdd_Social_Media_Trends[[#This Row],[Post_Date]],"aaaa-mm")</f>
        <v>2022-06</v>
      </c>
      <c r="D2547" s="1" t="s">
        <v>24</v>
      </c>
      <c r="E2547" s="1" t="s">
        <v>57</v>
      </c>
      <c r="F2547" s="1" t="s">
        <v>32</v>
      </c>
      <c r="G2547" s="1" t="s">
        <v>44</v>
      </c>
      <c r="H2547">
        <v>4002361</v>
      </c>
      <c r="I2547">
        <v>185270</v>
      </c>
      <c r="J2547">
        <v>4346</v>
      </c>
      <c r="K2547">
        <v>44739</v>
      </c>
      <c r="L2547">
        <f>bbdd_Social_Media_Trends[[#This Row],[Likes]]+bbdd_Social_Media_Trends[[#This Row],[Shares]]+bbdd_Social_Media_Trends[[#This Row],[Comments]]</f>
        <v>234355</v>
      </c>
      <c r="M2547">
        <f>bbdd_Social_Media_Trends[[#This Row],[Interactions]]/bbdd_Social_Media_Trends[[#This Row],[Views]]</f>
        <v>5.8554188390302624E-2</v>
      </c>
      <c r="N2547" s="1" t="s">
        <v>16</v>
      </c>
      <c r="O2547" s="4">
        <f t="shared" si="39"/>
        <v>0</v>
      </c>
    </row>
    <row r="2548" spans="1:15" hidden="1">
      <c r="A2548" s="1" t="s">
        <v>2588</v>
      </c>
      <c r="B2548" s="2">
        <v>44630</v>
      </c>
      <c r="C2548" s="13" t="str">
        <f>TEXT(bbdd_Social_Media_Trends[[#This Row],[Post_Date]],"aaaa-mm")</f>
        <v>2022-03</v>
      </c>
      <c r="D2548" s="1" t="s">
        <v>18</v>
      </c>
      <c r="E2548" s="1" t="s">
        <v>52</v>
      </c>
      <c r="F2548" s="1" t="s">
        <v>32</v>
      </c>
      <c r="G2548" s="1" t="s">
        <v>15</v>
      </c>
      <c r="H2548">
        <v>3892548</v>
      </c>
      <c r="I2548">
        <v>47532</v>
      </c>
      <c r="J2548">
        <v>2967</v>
      </c>
      <c r="K2548">
        <v>4004</v>
      </c>
      <c r="L2548">
        <f>bbdd_Social_Media_Trends[[#This Row],[Likes]]+bbdd_Social_Media_Trends[[#This Row],[Shares]]+bbdd_Social_Media_Trends[[#This Row],[Comments]]</f>
        <v>54503</v>
      </c>
      <c r="M2548">
        <f>bbdd_Social_Media_Trends[[#This Row],[Interactions]]/bbdd_Social_Media_Trends[[#This Row],[Views]]</f>
        <v>1.4001882571518708E-2</v>
      </c>
      <c r="N2548" s="1" t="s">
        <v>29</v>
      </c>
      <c r="O2548" s="4">
        <f t="shared" si="39"/>
        <v>0</v>
      </c>
    </row>
    <row r="2549" spans="1:15" hidden="1">
      <c r="A2549" s="1" t="s">
        <v>2589</v>
      </c>
      <c r="B2549" s="2">
        <v>45060</v>
      </c>
      <c r="C2549" s="13" t="str">
        <f>TEXT(bbdd_Social_Media_Trends[[#This Row],[Post_Date]],"aaaa-mm")</f>
        <v>2023-05</v>
      </c>
      <c r="D2549" s="1" t="s">
        <v>24</v>
      </c>
      <c r="E2549" s="1" t="s">
        <v>59</v>
      </c>
      <c r="F2549" s="1" t="s">
        <v>36</v>
      </c>
      <c r="G2549" s="1" t="s">
        <v>15</v>
      </c>
      <c r="H2549">
        <v>815181</v>
      </c>
      <c r="I2549">
        <v>3087</v>
      </c>
      <c r="J2549">
        <v>33539</v>
      </c>
      <c r="K2549">
        <v>8879</v>
      </c>
      <c r="L2549">
        <f>bbdd_Social_Media_Trends[[#This Row],[Likes]]+bbdd_Social_Media_Trends[[#This Row],[Shares]]+bbdd_Social_Media_Trends[[#This Row],[Comments]]</f>
        <v>45505</v>
      </c>
      <c r="M2549">
        <f>bbdd_Social_Media_Trends[[#This Row],[Interactions]]/bbdd_Social_Media_Trends[[#This Row],[Views]]</f>
        <v>5.5821958558896732E-2</v>
      </c>
      <c r="N2549" s="1" t="s">
        <v>16</v>
      </c>
      <c r="O2549" s="4">
        <f t="shared" si="39"/>
        <v>0</v>
      </c>
    </row>
    <row r="2550" spans="1:15" hidden="1">
      <c r="A2550" s="1" t="s">
        <v>2590</v>
      </c>
      <c r="B2550" s="2">
        <v>45257</v>
      </c>
      <c r="C2550" s="13" t="str">
        <f>TEXT(bbdd_Social_Media_Trends[[#This Row],[Post_Date]],"aaaa-mm")</f>
        <v>2023-11</v>
      </c>
      <c r="D2550" s="1" t="s">
        <v>18</v>
      </c>
      <c r="E2550" s="1" t="s">
        <v>35</v>
      </c>
      <c r="F2550" s="1" t="s">
        <v>47</v>
      </c>
      <c r="G2550" s="1" t="s">
        <v>15</v>
      </c>
      <c r="H2550">
        <v>4428223</v>
      </c>
      <c r="I2550">
        <v>263558</v>
      </c>
      <c r="J2550">
        <v>38409</v>
      </c>
      <c r="K2550">
        <v>220</v>
      </c>
      <c r="L2550">
        <f>bbdd_Social_Media_Trends[[#This Row],[Likes]]+bbdd_Social_Media_Trends[[#This Row],[Shares]]+bbdd_Social_Media_Trends[[#This Row],[Comments]]</f>
        <v>302187</v>
      </c>
      <c r="M2550">
        <f>bbdd_Social_Media_Trends[[#This Row],[Interactions]]/bbdd_Social_Media_Trends[[#This Row],[Views]]</f>
        <v>6.8241143230591592E-2</v>
      </c>
      <c r="N2550" s="1" t="s">
        <v>22</v>
      </c>
      <c r="O2550" s="4">
        <f t="shared" si="39"/>
        <v>0</v>
      </c>
    </row>
    <row r="2551" spans="1:15" hidden="1">
      <c r="A2551" s="1" t="s">
        <v>2591</v>
      </c>
      <c r="B2551" s="2">
        <v>44847</v>
      </c>
      <c r="C2551" s="13" t="str">
        <f>TEXT(bbdd_Social_Media_Trends[[#This Row],[Post_Date]],"aaaa-mm")</f>
        <v>2022-10</v>
      </c>
      <c r="D2551" s="1" t="s">
        <v>12</v>
      </c>
      <c r="E2551" s="1" t="s">
        <v>13</v>
      </c>
      <c r="F2551" s="1" t="s">
        <v>14</v>
      </c>
      <c r="G2551" s="1" t="s">
        <v>60</v>
      </c>
      <c r="H2551">
        <v>3499233</v>
      </c>
      <c r="I2551">
        <v>152081</v>
      </c>
      <c r="J2551">
        <v>83684</v>
      </c>
      <c r="K2551">
        <v>11191</v>
      </c>
      <c r="L2551">
        <f>bbdd_Social_Media_Trends[[#This Row],[Likes]]+bbdd_Social_Media_Trends[[#This Row],[Shares]]+bbdd_Social_Media_Trends[[#This Row],[Comments]]</f>
        <v>246956</v>
      </c>
      <c r="M2551">
        <f>bbdd_Social_Media_Trends[[#This Row],[Interactions]]/bbdd_Social_Media_Trends[[#This Row],[Views]]</f>
        <v>7.057432300164064E-2</v>
      </c>
      <c r="N2551" s="1" t="s">
        <v>16</v>
      </c>
      <c r="O2551" s="4">
        <f t="shared" si="39"/>
        <v>0</v>
      </c>
    </row>
    <row r="2552" spans="1:15" hidden="1">
      <c r="A2552" s="1" t="s">
        <v>2592</v>
      </c>
      <c r="B2552" s="2">
        <v>45239</v>
      </c>
      <c r="C2552" s="13" t="str">
        <f>TEXT(bbdd_Social_Media_Trends[[#This Row],[Post_Date]],"aaaa-mm")</f>
        <v>2023-11</v>
      </c>
      <c r="D2552" s="1" t="s">
        <v>12</v>
      </c>
      <c r="E2552" s="1" t="s">
        <v>52</v>
      </c>
      <c r="F2552" s="1" t="s">
        <v>47</v>
      </c>
      <c r="G2552" s="1" t="s">
        <v>15</v>
      </c>
      <c r="H2552">
        <v>276967</v>
      </c>
      <c r="I2552">
        <v>343350</v>
      </c>
      <c r="J2552">
        <v>55422</v>
      </c>
      <c r="K2552">
        <v>42492</v>
      </c>
      <c r="L2552">
        <f>bbdd_Social_Media_Trends[[#This Row],[Likes]]+bbdd_Social_Media_Trends[[#This Row],[Shares]]+bbdd_Social_Media_Trends[[#This Row],[Comments]]</f>
        <v>441264</v>
      </c>
      <c r="M2552">
        <f>bbdd_Social_Media_Trends[[#This Row],[Interactions]]/bbdd_Social_Media_Trends[[#This Row],[Views]]</f>
        <v>1.59320063401055</v>
      </c>
      <c r="N2552" s="1" t="s">
        <v>22</v>
      </c>
      <c r="O2552" s="4">
        <f t="shared" si="39"/>
        <v>0</v>
      </c>
    </row>
    <row r="2553" spans="1:15" hidden="1">
      <c r="A2553" s="1" t="s">
        <v>2593</v>
      </c>
      <c r="B2553" s="2">
        <v>45081</v>
      </c>
      <c r="C2553" s="13" t="str">
        <f>TEXT(bbdd_Social_Media_Trends[[#This Row],[Post_Date]],"aaaa-mm")</f>
        <v>2023-06</v>
      </c>
      <c r="D2553" s="1" t="s">
        <v>12</v>
      </c>
      <c r="E2553" s="1" t="s">
        <v>35</v>
      </c>
      <c r="F2553" s="1" t="s">
        <v>41</v>
      </c>
      <c r="G2553" s="1" t="s">
        <v>50</v>
      </c>
      <c r="H2553">
        <v>556068</v>
      </c>
      <c r="I2553">
        <v>40772</v>
      </c>
      <c r="J2553">
        <v>70937</v>
      </c>
      <c r="K2553">
        <v>39800</v>
      </c>
      <c r="L2553">
        <f>bbdd_Social_Media_Trends[[#This Row],[Likes]]+bbdd_Social_Media_Trends[[#This Row],[Shares]]+bbdd_Social_Media_Trends[[#This Row],[Comments]]</f>
        <v>151509</v>
      </c>
      <c r="M2553">
        <f>bbdd_Social_Media_Trends[[#This Row],[Interactions]]/bbdd_Social_Media_Trends[[#This Row],[Views]]</f>
        <v>0.2724648783961674</v>
      </c>
      <c r="N2553" s="1" t="s">
        <v>16</v>
      </c>
      <c r="O2553" s="4">
        <f t="shared" si="39"/>
        <v>0</v>
      </c>
    </row>
    <row r="2554" spans="1:15" hidden="1">
      <c r="A2554" s="1" t="s">
        <v>2594</v>
      </c>
      <c r="B2554" s="2">
        <v>45289</v>
      </c>
      <c r="C2554" s="13" t="str">
        <f>TEXT(bbdd_Social_Media_Trends[[#This Row],[Post_Date]],"aaaa-mm")</f>
        <v>2023-12</v>
      </c>
      <c r="D2554" s="1" t="s">
        <v>12</v>
      </c>
      <c r="E2554" s="1" t="s">
        <v>57</v>
      </c>
      <c r="F2554" s="1" t="s">
        <v>41</v>
      </c>
      <c r="G2554" s="1" t="s">
        <v>50</v>
      </c>
      <c r="H2554">
        <v>3658692</v>
      </c>
      <c r="I2554">
        <v>209387</v>
      </c>
      <c r="J2554">
        <v>89681</v>
      </c>
      <c r="K2554">
        <v>14453</v>
      </c>
      <c r="L2554">
        <f>bbdd_Social_Media_Trends[[#This Row],[Likes]]+bbdd_Social_Media_Trends[[#This Row],[Shares]]+bbdd_Social_Media_Trends[[#This Row],[Comments]]</f>
        <v>313521</v>
      </c>
      <c r="M2554">
        <f>bbdd_Social_Media_Trends[[#This Row],[Interactions]]/bbdd_Social_Media_Trends[[#This Row],[Views]]</f>
        <v>8.5692099799600518E-2</v>
      </c>
      <c r="N2554" s="1" t="s">
        <v>22</v>
      </c>
      <c r="O2554" s="4">
        <f t="shared" si="39"/>
        <v>0</v>
      </c>
    </row>
    <row r="2555" spans="1:15" hidden="1">
      <c r="A2555" s="1" t="s">
        <v>2595</v>
      </c>
      <c r="B2555" s="2">
        <v>45270</v>
      </c>
      <c r="C2555" s="13" t="str">
        <f>TEXT(bbdd_Social_Media_Trends[[#This Row],[Post_Date]],"aaaa-mm")</f>
        <v>2023-12</v>
      </c>
      <c r="D2555" s="1" t="s">
        <v>12</v>
      </c>
      <c r="E2555" s="1" t="s">
        <v>31</v>
      </c>
      <c r="F2555" s="1" t="s">
        <v>36</v>
      </c>
      <c r="G2555" s="1" t="s">
        <v>25</v>
      </c>
      <c r="H2555">
        <v>4694065</v>
      </c>
      <c r="I2555">
        <v>334810</v>
      </c>
      <c r="J2555">
        <v>58512</v>
      </c>
      <c r="K2555">
        <v>17934</v>
      </c>
      <c r="L2555">
        <f>bbdd_Social_Media_Trends[[#This Row],[Likes]]+bbdd_Social_Media_Trends[[#This Row],[Shares]]+bbdd_Social_Media_Trends[[#This Row],[Comments]]</f>
        <v>411256</v>
      </c>
      <c r="M2555">
        <f>bbdd_Social_Media_Trends[[#This Row],[Interactions]]/bbdd_Social_Media_Trends[[#This Row],[Views]]</f>
        <v>8.7611909933075063E-2</v>
      </c>
      <c r="N2555" s="1" t="s">
        <v>29</v>
      </c>
      <c r="O2555" s="4">
        <f t="shared" si="39"/>
        <v>0</v>
      </c>
    </row>
    <row r="2556" spans="1:15" hidden="1">
      <c r="A2556" s="1" t="s">
        <v>2596</v>
      </c>
      <c r="B2556" s="2">
        <v>45040</v>
      </c>
      <c r="C2556" s="13" t="str">
        <f>TEXT(bbdd_Social_Media_Trends[[#This Row],[Post_Date]],"aaaa-mm")</f>
        <v>2023-04</v>
      </c>
      <c r="D2556" s="1" t="s">
        <v>24</v>
      </c>
      <c r="E2556" s="1" t="s">
        <v>13</v>
      </c>
      <c r="F2556" s="1" t="s">
        <v>14</v>
      </c>
      <c r="G2556" s="1" t="s">
        <v>60</v>
      </c>
      <c r="H2556">
        <v>674124</v>
      </c>
      <c r="I2556">
        <v>498332</v>
      </c>
      <c r="J2556">
        <v>88370</v>
      </c>
      <c r="K2556">
        <v>26302</v>
      </c>
      <c r="L2556">
        <f>bbdd_Social_Media_Trends[[#This Row],[Likes]]+bbdd_Social_Media_Trends[[#This Row],[Shares]]+bbdd_Social_Media_Trends[[#This Row],[Comments]]</f>
        <v>613004</v>
      </c>
      <c r="M2556">
        <f>bbdd_Social_Media_Trends[[#This Row],[Interactions]]/bbdd_Social_Media_Trends[[#This Row],[Views]]</f>
        <v>0.90933418777554276</v>
      </c>
      <c r="N2556" s="1" t="s">
        <v>22</v>
      </c>
      <c r="O2556" s="4">
        <f t="shared" si="39"/>
        <v>0</v>
      </c>
    </row>
    <row r="2557" spans="1:15" hidden="1">
      <c r="A2557" s="1" t="s">
        <v>2597</v>
      </c>
      <c r="B2557" s="2">
        <v>45265</v>
      </c>
      <c r="C2557" s="13" t="str">
        <f>TEXT(bbdd_Social_Media_Trends[[#This Row],[Post_Date]],"aaaa-mm")</f>
        <v>2023-12</v>
      </c>
      <c r="D2557" s="1" t="s">
        <v>24</v>
      </c>
      <c r="E2557" s="1" t="s">
        <v>59</v>
      </c>
      <c r="F2557" s="1" t="s">
        <v>20</v>
      </c>
      <c r="G2557" s="1" t="s">
        <v>28</v>
      </c>
      <c r="H2557">
        <v>967084</v>
      </c>
      <c r="I2557">
        <v>311164</v>
      </c>
      <c r="J2557">
        <v>92571</v>
      </c>
      <c r="K2557">
        <v>42138</v>
      </c>
      <c r="L2557">
        <f>bbdd_Social_Media_Trends[[#This Row],[Likes]]+bbdd_Social_Media_Trends[[#This Row],[Shares]]+bbdd_Social_Media_Trends[[#This Row],[Comments]]</f>
        <v>445873</v>
      </c>
      <c r="M2557">
        <f>bbdd_Social_Media_Trends[[#This Row],[Interactions]]/bbdd_Social_Media_Trends[[#This Row],[Views]]</f>
        <v>0.46104888510201802</v>
      </c>
      <c r="N2557" s="1" t="s">
        <v>29</v>
      </c>
      <c r="O2557" s="4">
        <f t="shared" si="39"/>
        <v>0</v>
      </c>
    </row>
    <row r="2558" spans="1:15" hidden="1">
      <c r="A2558" s="1" t="s">
        <v>2598</v>
      </c>
      <c r="B2558" s="2">
        <v>45217</v>
      </c>
      <c r="C2558" s="13" t="str">
        <f>TEXT(bbdd_Social_Media_Trends[[#This Row],[Post_Date]],"aaaa-mm")</f>
        <v>2023-10</v>
      </c>
      <c r="D2558" s="1" t="s">
        <v>12</v>
      </c>
      <c r="E2558" s="1" t="s">
        <v>57</v>
      </c>
      <c r="F2558" s="1" t="s">
        <v>32</v>
      </c>
      <c r="G2558" s="1" t="s">
        <v>37</v>
      </c>
      <c r="H2558">
        <v>3461594</v>
      </c>
      <c r="I2558">
        <v>176543</v>
      </c>
      <c r="J2558">
        <v>86904</v>
      </c>
      <c r="K2558">
        <v>47992</v>
      </c>
      <c r="L2558">
        <f>bbdd_Social_Media_Trends[[#This Row],[Likes]]+bbdd_Social_Media_Trends[[#This Row],[Shares]]+bbdd_Social_Media_Trends[[#This Row],[Comments]]</f>
        <v>311439</v>
      </c>
      <c r="M2558">
        <f>bbdd_Social_Media_Trends[[#This Row],[Interactions]]/bbdd_Social_Media_Trends[[#This Row],[Views]]</f>
        <v>8.9969823150837444E-2</v>
      </c>
      <c r="N2558" s="1" t="s">
        <v>22</v>
      </c>
      <c r="O2558" s="4">
        <f t="shared" si="39"/>
        <v>0</v>
      </c>
    </row>
    <row r="2559" spans="1:15" hidden="1">
      <c r="A2559" s="1" t="s">
        <v>2599</v>
      </c>
      <c r="B2559" s="2">
        <v>44787</v>
      </c>
      <c r="C2559" s="13" t="str">
        <f>TEXT(bbdd_Social_Media_Trends[[#This Row],[Post_Date]],"aaaa-mm")</f>
        <v>2022-08</v>
      </c>
      <c r="D2559" s="1" t="s">
        <v>24</v>
      </c>
      <c r="E2559" s="1" t="s">
        <v>57</v>
      </c>
      <c r="F2559" s="1" t="s">
        <v>32</v>
      </c>
      <c r="G2559" s="1" t="s">
        <v>50</v>
      </c>
      <c r="H2559">
        <v>691868</v>
      </c>
      <c r="I2559">
        <v>492439</v>
      </c>
      <c r="J2559">
        <v>22816</v>
      </c>
      <c r="K2559">
        <v>25718</v>
      </c>
      <c r="L2559">
        <f>bbdd_Social_Media_Trends[[#This Row],[Likes]]+bbdd_Social_Media_Trends[[#This Row],[Shares]]+bbdd_Social_Media_Trends[[#This Row],[Comments]]</f>
        <v>540973</v>
      </c>
      <c r="M2559">
        <f>bbdd_Social_Media_Trends[[#This Row],[Interactions]]/bbdd_Social_Media_Trends[[#This Row],[Views]]</f>
        <v>0.78190203911728828</v>
      </c>
      <c r="N2559" s="1" t="s">
        <v>29</v>
      </c>
      <c r="O2559" s="4">
        <f t="shared" si="39"/>
        <v>0</v>
      </c>
    </row>
    <row r="2560" spans="1:15">
      <c r="A2560" s="1" t="s">
        <v>2600</v>
      </c>
      <c r="B2560" s="2">
        <v>45027</v>
      </c>
      <c r="C2560" s="13" t="str">
        <f>TEXT(bbdd_Social_Media_Trends[[#This Row],[Post_Date]],"aaaa-mm")</f>
        <v>2023-04</v>
      </c>
      <c r="D2560" s="1" t="s">
        <v>27</v>
      </c>
      <c r="E2560" s="1" t="s">
        <v>57</v>
      </c>
      <c r="F2560" s="1" t="s">
        <v>36</v>
      </c>
      <c r="G2560" s="1" t="s">
        <v>15</v>
      </c>
      <c r="H2560">
        <v>1628325</v>
      </c>
      <c r="I2560">
        <v>256374</v>
      </c>
      <c r="J2560">
        <v>7548</v>
      </c>
      <c r="K2560">
        <v>17955</v>
      </c>
      <c r="L2560">
        <f>bbdd_Social_Media_Trends[[#This Row],[Likes]]+bbdd_Social_Media_Trends[[#This Row],[Shares]]+bbdd_Social_Media_Trends[[#This Row],[Comments]]</f>
        <v>281877</v>
      </c>
      <c r="M2560">
        <f>bbdd_Social_Media_Trends[[#This Row],[Interactions]]/bbdd_Social_Media_Trends[[#This Row],[Views]]</f>
        <v>0.17310856247984893</v>
      </c>
      <c r="N2560" s="1" t="s">
        <v>16</v>
      </c>
      <c r="O2560" s="4">
        <f t="shared" si="39"/>
        <v>0</v>
      </c>
    </row>
    <row r="2561" spans="1:15" hidden="1">
      <c r="A2561" s="1" t="s">
        <v>2601</v>
      </c>
      <c r="B2561" s="2">
        <v>44844</v>
      </c>
      <c r="C2561" s="13" t="str">
        <f>TEXT(bbdd_Social_Media_Trends[[#This Row],[Post_Date]],"aaaa-mm")</f>
        <v>2022-10</v>
      </c>
      <c r="D2561" s="1" t="s">
        <v>12</v>
      </c>
      <c r="E2561" s="1" t="s">
        <v>52</v>
      </c>
      <c r="F2561" s="1" t="s">
        <v>32</v>
      </c>
      <c r="G2561" s="1" t="s">
        <v>15</v>
      </c>
      <c r="H2561">
        <v>2000181</v>
      </c>
      <c r="I2561">
        <v>232088</v>
      </c>
      <c r="J2561">
        <v>3584</v>
      </c>
      <c r="K2561">
        <v>21517</v>
      </c>
      <c r="L2561">
        <f>bbdd_Social_Media_Trends[[#This Row],[Likes]]+bbdd_Social_Media_Trends[[#This Row],[Shares]]+bbdd_Social_Media_Trends[[#This Row],[Comments]]</f>
        <v>257189</v>
      </c>
      <c r="M2561">
        <f>bbdd_Social_Media_Trends[[#This Row],[Interactions]]/bbdd_Social_Media_Trends[[#This Row],[Views]]</f>
        <v>0.12858286325087578</v>
      </c>
      <c r="N2561" s="1" t="s">
        <v>22</v>
      </c>
      <c r="O2561" s="4">
        <f t="shared" si="39"/>
        <v>0</v>
      </c>
    </row>
    <row r="2562" spans="1:15" hidden="1">
      <c r="A2562" s="1" t="s">
        <v>2602</v>
      </c>
      <c r="B2562" s="2">
        <v>45153</v>
      </c>
      <c r="C2562" s="13" t="str">
        <f>TEXT(bbdd_Social_Media_Trends[[#This Row],[Post_Date]],"aaaa-mm")</f>
        <v>2023-08</v>
      </c>
      <c r="D2562" s="1" t="s">
        <v>18</v>
      </c>
      <c r="E2562" s="1" t="s">
        <v>31</v>
      </c>
      <c r="F2562" s="1" t="s">
        <v>20</v>
      </c>
      <c r="G2562" s="1" t="s">
        <v>60</v>
      </c>
      <c r="H2562">
        <v>1277252</v>
      </c>
      <c r="I2562">
        <v>142436</v>
      </c>
      <c r="J2562">
        <v>54890</v>
      </c>
      <c r="K2562">
        <v>11779</v>
      </c>
      <c r="L2562">
        <f>bbdd_Social_Media_Trends[[#This Row],[Likes]]+bbdd_Social_Media_Trends[[#This Row],[Shares]]+bbdd_Social_Media_Trends[[#This Row],[Comments]]</f>
        <v>209105</v>
      </c>
      <c r="M2562">
        <f>bbdd_Social_Media_Trends[[#This Row],[Interactions]]/bbdd_Social_Media_Trends[[#This Row],[Views]]</f>
        <v>0.16371475636757665</v>
      </c>
      <c r="N2562" s="1" t="s">
        <v>29</v>
      </c>
      <c r="O2562" s="4">
        <f t="shared" ref="O2562:O2625" si="40">IF(ISERROR(VLOOKUP(A2562,A2563:A7560,1,FALSE)),0, 1)</f>
        <v>0</v>
      </c>
    </row>
    <row r="2563" spans="1:15">
      <c r="A2563" s="1" t="s">
        <v>2603</v>
      </c>
      <c r="B2563" s="2">
        <v>45026</v>
      </c>
      <c r="C2563" s="13" t="str">
        <f>TEXT(bbdd_Social_Media_Trends[[#This Row],[Post_Date]],"aaaa-mm")</f>
        <v>2023-04</v>
      </c>
      <c r="D2563" s="1" t="s">
        <v>27</v>
      </c>
      <c r="E2563" s="1" t="s">
        <v>49</v>
      </c>
      <c r="F2563" s="1" t="s">
        <v>47</v>
      </c>
      <c r="G2563" s="1" t="s">
        <v>15</v>
      </c>
      <c r="H2563">
        <v>4920706</v>
      </c>
      <c r="I2563">
        <v>357561</v>
      </c>
      <c r="J2563">
        <v>63705</v>
      </c>
      <c r="K2563">
        <v>22476</v>
      </c>
      <c r="L2563">
        <f>bbdd_Social_Media_Trends[[#This Row],[Likes]]+bbdd_Social_Media_Trends[[#This Row],[Shares]]+bbdd_Social_Media_Trends[[#This Row],[Comments]]</f>
        <v>443742</v>
      </c>
      <c r="M2563">
        <f>bbdd_Social_Media_Trends[[#This Row],[Interactions]]/bbdd_Social_Media_Trends[[#This Row],[Views]]</f>
        <v>9.0178523163139596E-2</v>
      </c>
      <c r="N2563" s="1" t="s">
        <v>22</v>
      </c>
      <c r="O2563" s="4">
        <f t="shared" si="40"/>
        <v>0</v>
      </c>
    </row>
    <row r="2564" spans="1:15">
      <c r="A2564" s="1" t="s">
        <v>2604</v>
      </c>
      <c r="B2564" s="2">
        <v>45185</v>
      </c>
      <c r="C2564" s="13" t="str">
        <f>TEXT(bbdd_Social_Media_Trends[[#This Row],[Post_Date]],"aaaa-mm")</f>
        <v>2023-09</v>
      </c>
      <c r="D2564" s="1" t="s">
        <v>27</v>
      </c>
      <c r="E2564" s="1" t="s">
        <v>13</v>
      </c>
      <c r="F2564" s="1" t="s">
        <v>32</v>
      </c>
      <c r="G2564" s="1" t="s">
        <v>60</v>
      </c>
      <c r="H2564">
        <v>2496480</v>
      </c>
      <c r="I2564">
        <v>117284</v>
      </c>
      <c r="J2564">
        <v>813</v>
      </c>
      <c r="K2564">
        <v>15105</v>
      </c>
      <c r="L2564">
        <f>bbdd_Social_Media_Trends[[#This Row],[Likes]]+bbdd_Social_Media_Trends[[#This Row],[Shares]]+bbdd_Social_Media_Trends[[#This Row],[Comments]]</f>
        <v>133202</v>
      </c>
      <c r="M2564">
        <f>bbdd_Social_Media_Trends[[#This Row],[Interactions]]/bbdd_Social_Media_Trends[[#This Row],[Views]]</f>
        <v>5.3355925142600784E-2</v>
      </c>
      <c r="N2564" s="1" t="s">
        <v>29</v>
      </c>
      <c r="O2564" s="4">
        <f t="shared" si="40"/>
        <v>0</v>
      </c>
    </row>
    <row r="2565" spans="1:15" hidden="1">
      <c r="A2565" s="1" t="s">
        <v>2605</v>
      </c>
      <c r="B2565" s="2">
        <v>44575</v>
      </c>
      <c r="C2565" s="13" t="str">
        <f>TEXT(bbdd_Social_Media_Trends[[#This Row],[Post_Date]],"aaaa-mm")</f>
        <v>2022-01</v>
      </c>
      <c r="D2565" s="1" t="s">
        <v>12</v>
      </c>
      <c r="E2565" s="1" t="s">
        <v>39</v>
      </c>
      <c r="F2565" s="1" t="s">
        <v>36</v>
      </c>
      <c r="G2565" s="1" t="s">
        <v>60</v>
      </c>
      <c r="H2565">
        <v>2020483</v>
      </c>
      <c r="I2565">
        <v>136675</v>
      </c>
      <c r="J2565">
        <v>31661</v>
      </c>
      <c r="K2565">
        <v>39695</v>
      </c>
      <c r="L2565">
        <f>bbdd_Social_Media_Trends[[#This Row],[Likes]]+bbdd_Social_Media_Trends[[#This Row],[Shares]]+bbdd_Social_Media_Trends[[#This Row],[Comments]]</f>
        <v>208031</v>
      </c>
      <c r="M2565">
        <f>bbdd_Social_Media_Trends[[#This Row],[Interactions]]/bbdd_Social_Media_Trends[[#This Row],[Views]]</f>
        <v>0.10296102466588435</v>
      </c>
      <c r="N2565" s="1" t="s">
        <v>29</v>
      </c>
      <c r="O2565" s="4">
        <f t="shared" si="40"/>
        <v>0</v>
      </c>
    </row>
    <row r="2566" spans="1:15">
      <c r="A2566" s="1" t="s">
        <v>2606</v>
      </c>
      <c r="B2566" s="2">
        <v>44587</v>
      </c>
      <c r="C2566" s="13" t="str">
        <f>TEXT(bbdd_Social_Media_Trends[[#This Row],[Post_Date]],"aaaa-mm")</f>
        <v>2022-01</v>
      </c>
      <c r="D2566" s="1" t="s">
        <v>27</v>
      </c>
      <c r="E2566" s="1" t="s">
        <v>46</v>
      </c>
      <c r="F2566" s="1" t="s">
        <v>36</v>
      </c>
      <c r="G2566" s="1" t="s">
        <v>28</v>
      </c>
      <c r="H2566">
        <v>2034792</v>
      </c>
      <c r="I2566">
        <v>224437</v>
      </c>
      <c r="J2566">
        <v>6189</v>
      </c>
      <c r="K2566">
        <v>13971</v>
      </c>
      <c r="L2566">
        <f>bbdd_Social_Media_Trends[[#This Row],[Likes]]+bbdd_Social_Media_Trends[[#This Row],[Shares]]+bbdd_Social_Media_Trends[[#This Row],[Comments]]</f>
        <v>244597</v>
      </c>
      <c r="M2566">
        <f>bbdd_Social_Media_Trends[[#This Row],[Interactions]]/bbdd_Social_Media_Trends[[#This Row],[Views]]</f>
        <v>0.12020737254716944</v>
      </c>
      <c r="N2566" s="1" t="s">
        <v>22</v>
      </c>
      <c r="O2566" s="4">
        <f t="shared" si="40"/>
        <v>0</v>
      </c>
    </row>
    <row r="2567" spans="1:15" hidden="1">
      <c r="A2567" s="1" t="s">
        <v>2607</v>
      </c>
      <c r="B2567" s="2">
        <v>44575</v>
      </c>
      <c r="C2567" s="13" t="str">
        <f>TEXT(bbdd_Social_Media_Trends[[#This Row],[Post_Date]],"aaaa-mm")</f>
        <v>2022-01</v>
      </c>
      <c r="D2567" s="1" t="s">
        <v>24</v>
      </c>
      <c r="E2567" s="1" t="s">
        <v>46</v>
      </c>
      <c r="F2567" s="1" t="s">
        <v>36</v>
      </c>
      <c r="G2567" s="1" t="s">
        <v>21</v>
      </c>
      <c r="H2567">
        <v>3596679</v>
      </c>
      <c r="I2567">
        <v>429470</v>
      </c>
      <c r="J2567">
        <v>19732</v>
      </c>
      <c r="K2567">
        <v>12766</v>
      </c>
      <c r="L2567">
        <f>bbdd_Social_Media_Trends[[#This Row],[Likes]]+bbdd_Social_Media_Trends[[#This Row],[Shares]]+bbdd_Social_Media_Trends[[#This Row],[Comments]]</f>
        <v>461968</v>
      </c>
      <c r="M2567">
        <f>bbdd_Social_Media_Trends[[#This Row],[Interactions]]/bbdd_Social_Media_Trends[[#This Row],[Views]]</f>
        <v>0.12844293305018323</v>
      </c>
      <c r="N2567" s="1" t="s">
        <v>16</v>
      </c>
      <c r="O2567" s="4">
        <f t="shared" si="40"/>
        <v>0</v>
      </c>
    </row>
    <row r="2568" spans="1:15" hidden="1">
      <c r="A2568" s="1" t="s">
        <v>2608</v>
      </c>
      <c r="B2568" s="2">
        <v>45126</v>
      </c>
      <c r="C2568" s="13" t="str">
        <f>TEXT(bbdd_Social_Media_Trends[[#This Row],[Post_Date]],"aaaa-mm")</f>
        <v>2023-07</v>
      </c>
      <c r="D2568" s="1" t="s">
        <v>12</v>
      </c>
      <c r="E2568" s="1" t="s">
        <v>57</v>
      </c>
      <c r="F2568" s="1" t="s">
        <v>47</v>
      </c>
      <c r="G2568" s="1" t="s">
        <v>28</v>
      </c>
      <c r="H2568">
        <v>1402768</v>
      </c>
      <c r="I2568">
        <v>385952</v>
      </c>
      <c r="J2568">
        <v>59599</v>
      </c>
      <c r="K2568">
        <v>23267</v>
      </c>
      <c r="L2568">
        <f>bbdd_Social_Media_Trends[[#This Row],[Likes]]+bbdd_Social_Media_Trends[[#This Row],[Shares]]+bbdd_Social_Media_Trends[[#This Row],[Comments]]</f>
        <v>468818</v>
      </c>
      <c r="M2568">
        <f>bbdd_Social_Media_Trends[[#This Row],[Interactions]]/bbdd_Social_Media_Trends[[#This Row],[Views]]</f>
        <v>0.33420922062664676</v>
      </c>
      <c r="N2568" s="1" t="s">
        <v>29</v>
      </c>
      <c r="O2568" s="4">
        <f t="shared" si="40"/>
        <v>0</v>
      </c>
    </row>
    <row r="2569" spans="1:15" hidden="1">
      <c r="A2569" s="1" t="s">
        <v>2609</v>
      </c>
      <c r="B2569" s="2">
        <v>44599</v>
      </c>
      <c r="C2569" s="13" t="str">
        <f>TEXT(bbdd_Social_Media_Trends[[#This Row],[Post_Date]],"aaaa-mm")</f>
        <v>2022-02</v>
      </c>
      <c r="D2569" s="1" t="s">
        <v>12</v>
      </c>
      <c r="E2569" s="1" t="s">
        <v>59</v>
      </c>
      <c r="F2569" s="1" t="s">
        <v>36</v>
      </c>
      <c r="G2569" s="1" t="s">
        <v>15</v>
      </c>
      <c r="H2569">
        <v>33485</v>
      </c>
      <c r="I2569">
        <v>153446</v>
      </c>
      <c r="J2569">
        <v>97898</v>
      </c>
      <c r="K2569">
        <v>28727</v>
      </c>
      <c r="L2569">
        <f>bbdd_Social_Media_Trends[[#This Row],[Likes]]+bbdd_Social_Media_Trends[[#This Row],[Shares]]+bbdd_Social_Media_Trends[[#This Row],[Comments]]</f>
        <v>280071</v>
      </c>
      <c r="M2569">
        <f>bbdd_Social_Media_Trends[[#This Row],[Interactions]]/bbdd_Social_Media_Trends[[#This Row],[Views]]</f>
        <v>8.3640734657309235</v>
      </c>
      <c r="N2569" s="1" t="s">
        <v>22</v>
      </c>
      <c r="O2569" s="4">
        <f t="shared" si="40"/>
        <v>0</v>
      </c>
    </row>
    <row r="2570" spans="1:15">
      <c r="A2570" s="1" t="s">
        <v>2610</v>
      </c>
      <c r="B2570" s="2">
        <v>44798</v>
      </c>
      <c r="C2570" s="13" t="str">
        <f>TEXT(bbdd_Social_Media_Trends[[#This Row],[Post_Date]],"aaaa-mm")</f>
        <v>2022-08</v>
      </c>
      <c r="D2570" s="1" t="s">
        <v>27</v>
      </c>
      <c r="E2570" s="1" t="s">
        <v>59</v>
      </c>
      <c r="F2570" s="1" t="s">
        <v>47</v>
      </c>
      <c r="G2570" s="1" t="s">
        <v>60</v>
      </c>
      <c r="H2570">
        <v>237107</v>
      </c>
      <c r="I2570">
        <v>374569</v>
      </c>
      <c r="J2570">
        <v>56320</v>
      </c>
      <c r="K2570">
        <v>28305</v>
      </c>
      <c r="L2570">
        <f>bbdd_Social_Media_Trends[[#This Row],[Likes]]+bbdd_Social_Media_Trends[[#This Row],[Shares]]+bbdd_Social_Media_Trends[[#This Row],[Comments]]</f>
        <v>459194</v>
      </c>
      <c r="M2570">
        <f>bbdd_Social_Media_Trends[[#This Row],[Interactions]]/bbdd_Social_Media_Trends[[#This Row],[Views]]</f>
        <v>1.9366530722416462</v>
      </c>
      <c r="N2570" s="1" t="s">
        <v>22</v>
      </c>
      <c r="O2570" s="4">
        <f t="shared" si="40"/>
        <v>0</v>
      </c>
    </row>
    <row r="2571" spans="1:15">
      <c r="A2571" s="1" t="s">
        <v>2611</v>
      </c>
      <c r="B2571" s="2">
        <v>45204</v>
      </c>
      <c r="C2571" s="13" t="str">
        <f>TEXT(bbdd_Social_Media_Trends[[#This Row],[Post_Date]],"aaaa-mm")</f>
        <v>2023-10</v>
      </c>
      <c r="D2571" s="1" t="s">
        <v>27</v>
      </c>
      <c r="E2571" s="1" t="s">
        <v>52</v>
      </c>
      <c r="F2571" s="1" t="s">
        <v>14</v>
      </c>
      <c r="G2571" s="1" t="s">
        <v>37</v>
      </c>
      <c r="H2571">
        <v>3047626</v>
      </c>
      <c r="I2571">
        <v>396572</v>
      </c>
      <c r="J2571">
        <v>2041</v>
      </c>
      <c r="K2571">
        <v>13218</v>
      </c>
      <c r="L2571">
        <f>bbdd_Social_Media_Trends[[#This Row],[Likes]]+bbdd_Social_Media_Trends[[#This Row],[Shares]]+bbdd_Social_Media_Trends[[#This Row],[Comments]]</f>
        <v>411831</v>
      </c>
      <c r="M2571">
        <f>bbdd_Social_Media_Trends[[#This Row],[Interactions]]/bbdd_Social_Media_Trends[[#This Row],[Views]]</f>
        <v>0.13513173860572131</v>
      </c>
      <c r="N2571" s="1" t="s">
        <v>22</v>
      </c>
      <c r="O2571" s="4">
        <f t="shared" si="40"/>
        <v>0</v>
      </c>
    </row>
    <row r="2572" spans="1:15">
      <c r="A2572" s="1" t="s">
        <v>2612</v>
      </c>
      <c r="B2572" s="2">
        <v>44983</v>
      </c>
      <c r="C2572" s="13" t="str">
        <f>TEXT(bbdd_Social_Media_Trends[[#This Row],[Post_Date]],"aaaa-mm")</f>
        <v>2023-02</v>
      </c>
      <c r="D2572" s="1" t="s">
        <v>27</v>
      </c>
      <c r="E2572" s="1" t="s">
        <v>46</v>
      </c>
      <c r="F2572" s="1" t="s">
        <v>20</v>
      </c>
      <c r="G2572" s="1" t="s">
        <v>37</v>
      </c>
      <c r="H2572">
        <v>3833797</v>
      </c>
      <c r="I2572">
        <v>375717</v>
      </c>
      <c r="J2572">
        <v>6416</v>
      </c>
      <c r="K2572">
        <v>35351</v>
      </c>
      <c r="L2572">
        <f>bbdd_Social_Media_Trends[[#This Row],[Likes]]+bbdd_Social_Media_Trends[[#This Row],[Shares]]+bbdd_Social_Media_Trends[[#This Row],[Comments]]</f>
        <v>417484</v>
      </c>
      <c r="M2572">
        <f>bbdd_Social_Media_Trends[[#This Row],[Interactions]]/bbdd_Social_Media_Trends[[#This Row],[Views]]</f>
        <v>0.10889569792036459</v>
      </c>
      <c r="N2572" s="1" t="s">
        <v>29</v>
      </c>
      <c r="O2572" s="4">
        <f t="shared" si="40"/>
        <v>0</v>
      </c>
    </row>
    <row r="2573" spans="1:15" hidden="1">
      <c r="A2573" s="1" t="s">
        <v>2613</v>
      </c>
      <c r="B2573" s="2">
        <v>44935</v>
      </c>
      <c r="C2573" s="13" t="str">
        <f>TEXT(bbdd_Social_Media_Trends[[#This Row],[Post_Date]],"aaaa-mm")</f>
        <v>2023-01</v>
      </c>
      <c r="D2573" s="1" t="s">
        <v>12</v>
      </c>
      <c r="E2573" s="1" t="s">
        <v>59</v>
      </c>
      <c r="F2573" s="1" t="s">
        <v>32</v>
      </c>
      <c r="G2573" s="1" t="s">
        <v>25</v>
      </c>
      <c r="H2573">
        <v>2674946</v>
      </c>
      <c r="I2573">
        <v>169667</v>
      </c>
      <c r="J2573">
        <v>87354</v>
      </c>
      <c r="K2573">
        <v>28176</v>
      </c>
      <c r="L2573">
        <f>bbdd_Social_Media_Trends[[#This Row],[Likes]]+bbdd_Social_Media_Trends[[#This Row],[Shares]]+bbdd_Social_Media_Trends[[#This Row],[Comments]]</f>
        <v>285197</v>
      </c>
      <c r="M2573">
        <f>bbdd_Social_Media_Trends[[#This Row],[Interactions]]/bbdd_Social_Media_Trends[[#This Row],[Views]]</f>
        <v>0.10661785322021454</v>
      </c>
      <c r="N2573" s="1" t="s">
        <v>16</v>
      </c>
      <c r="O2573" s="4">
        <f t="shared" si="40"/>
        <v>0</v>
      </c>
    </row>
    <row r="2574" spans="1:15" hidden="1">
      <c r="A2574" s="1" t="s">
        <v>2614</v>
      </c>
      <c r="B2574" s="2">
        <v>45227</v>
      </c>
      <c r="C2574" s="13" t="str">
        <f>TEXT(bbdd_Social_Media_Trends[[#This Row],[Post_Date]],"aaaa-mm")</f>
        <v>2023-10</v>
      </c>
      <c r="D2574" s="1" t="s">
        <v>18</v>
      </c>
      <c r="E2574" s="1" t="s">
        <v>19</v>
      </c>
      <c r="F2574" s="1" t="s">
        <v>20</v>
      </c>
      <c r="G2574" s="1" t="s">
        <v>37</v>
      </c>
      <c r="H2574">
        <v>338623</v>
      </c>
      <c r="I2574">
        <v>170174</v>
      </c>
      <c r="J2574">
        <v>38826</v>
      </c>
      <c r="K2574">
        <v>10092</v>
      </c>
      <c r="L2574">
        <f>bbdd_Social_Media_Trends[[#This Row],[Likes]]+bbdd_Social_Media_Trends[[#This Row],[Shares]]+bbdd_Social_Media_Trends[[#This Row],[Comments]]</f>
        <v>219092</v>
      </c>
      <c r="M2574">
        <f>bbdd_Social_Media_Trends[[#This Row],[Interactions]]/bbdd_Social_Media_Trends[[#This Row],[Views]]</f>
        <v>0.64700862020595173</v>
      </c>
      <c r="N2574" s="1" t="s">
        <v>29</v>
      </c>
      <c r="O2574" s="4">
        <f t="shared" si="40"/>
        <v>0</v>
      </c>
    </row>
    <row r="2575" spans="1:15" hidden="1">
      <c r="A2575" s="1" t="s">
        <v>2615</v>
      </c>
      <c r="B2575" s="2">
        <v>44685</v>
      </c>
      <c r="C2575" s="13" t="str">
        <f>TEXT(bbdd_Social_Media_Trends[[#This Row],[Post_Date]],"aaaa-mm")</f>
        <v>2022-05</v>
      </c>
      <c r="D2575" s="1" t="s">
        <v>18</v>
      </c>
      <c r="E2575" s="1" t="s">
        <v>19</v>
      </c>
      <c r="F2575" s="1" t="s">
        <v>41</v>
      </c>
      <c r="G2575" s="1" t="s">
        <v>25</v>
      </c>
      <c r="H2575">
        <v>2262056</v>
      </c>
      <c r="I2575">
        <v>291846</v>
      </c>
      <c r="J2575">
        <v>30805</v>
      </c>
      <c r="K2575">
        <v>8381</v>
      </c>
      <c r="L2575">
        <f>bbdd_Social_Media_Trends[[#This Row],[Likes]]+bbdd_Social_Media_Trends[[#This Row],[Shares]]+bbdd_Social_Media_Trends[[#This Row],[Comments]]</f>
        <v>331032</v>
      </c>
      <c r="M2575">
        <f>bbdd_Social_Media_Trends[[#This Row],[Interactions]]/bbdd_Social_Media_Trends[[#This Row],[Views]]</f>
        <v>0.14634120463861194</v>
      </c>
      <c r="N2575" s="1" t="s">
        <v>29</v>
      </c>
      <c r="O2575" s="4">
        <f t="shared" si="40"/>
        <v>0</v>
      </c>
    </row>
    <row r="2576" spans="1:15">
      <c r="A2576" s="1" t="s">
        <v>2616</v>
      </c>
      <c r="B2576" s="2">
        <v>44906</v>
      </c>
      <c r="C2576" s="13" t="str">
        <f>TEXT(bbdd_Social_Media_Trends[[#This Row],[Post_Date]],"aaaa-mm")</f>
        <v>2022-12</v>
      </c>
      <c r="D2576" s="1" t="s">
        <v>27</v>
      </c>
      <c r="E2576" s="1" t="s">
        <v>39</v>
      </c>
      <c r="F2576" s="1" t="s">
        <v>47</v>
      </c>
      <c r="G2576" s="1" t="s">
        <v>44</v>
      </c>
      <c r="H2576">
        <v>1186234</v>
      </c>
      <c r="I2576">
        <v>144971</v>
      </c>
      <c r="J2576">
        <v>1008</v>
      </c>
      <c r="K2576">
        <v>34541</v>
      </c>
      <c r="L2576">
        <f>bbdd_Social_Media_Trends[[#This Row],[Likes]]+bbdd_Social_Media_Trends[[#This Row],[Shares]]+bbdd_Social_Media_Trends[[#This Row],[Comments]]</f>
        <v>180520</v>
      </c>
      <c r="M2576">
        <f>bbdd_Social_Media_Trends[[#This Row],[Interactions]]/bbdd_Social_Media_Trends[[#This Row],[Views]]</f>
        <v>0.15217908102448591</v>
      </c>
      <c r="N2576" s="1" t="s">
        <v>22</v>
      </c>
      <c r="O2576" s="4">
        <f t="shared" si="40"/>
        <v>0</v>
      </c>
    </row>
    <row r="2577" spans="1:15" hidden="1">
      <c r="A2577" s="1" t="s">
        <v>2617</v>
      </c>
      <c r="B2577" s="2">
        <v>44714</v>
      </c>
      <c r="C2577" s="13" t="str">
        <f>TEXT(bbdd_Social_Media_Trends[[#This Row],[Post_Date]],"aaaa-mm")</f>
        <v>2022-06</v>
      </c>
      <c r="D2577" s="1" t="s">
        <v>18</v>
      </c>
      <c r="E2577" s="1" t="s">
        <v>31</v>
      </c>
      <c r="F2577" s="1" t="s">
        <v>14</v>
      </c>
      <c r="G2577" s="1" t="s">
        <v>21</v>
      </c>
      <c r="H2577">
        <v>329482</v>
      </c>
      <c r="I2577">
        <v>463165</v>
      </c>
      <c r="J2577">
        <v>31309</v>
      </c>
      <c r="K2577">
        <v>31828</v>
      </c>
      <c r="L2577">
        <f>bbdd_Social_Media_Trends[[#This Row],[Likes]]+bbdd_Social_Media_Trends[[#This Row],[Shares]]+bbdd_Social_Media_Trends[[#This Row],[Comments]]</f>
        <v>526302</v>
      </c>
      <c r="M2577">
        <f>bbdd_Social_Media_Trends[[#This Row],[Interactions]]/bbdd_Social_Media_Trends[[#This Row],[Views]]</f>
        <v>1.5973619196192812</v>
      </c>
      <c r="N2577" s="1" t="s">
        <v>16</v>
      </c>
      <c r="O2577" s="4">
        <f t="shared" si="40"/>
        <v>0</v>
      </c>
    </row>
    <row r="2578" spans="1:15" hidden="1">
      <c r="A2578" s="1" t="s">
        <v>2618</v>
      </c>
      <c r="B2578" s="2">
        <v>44594</v>
      </c>
      <c r="C2578" s="13" t="str">
        <f>TEXT(bbdd_Social_Media_Trends[[#This Row],[Post_Date]],"aaaa-mm")</f>
        <v>2022-02</v>
      </c>
      <c r="D2578" s="1" t="s">
        <v>24</v>
      </c>
      <c r="E2578" s="1" t="s">
        <v>59</v>
      </c>
      <c r="F2578" s="1" t="s">
        <v>41</v>
      </c>
      <c r="G2578" s="1" t="s">
        <v>28</v>
      </c>
      <c r="H2578">
        <v>3154154</v>
      </c>
      <c r="I2578">
        <v>51824</v>
      </c>
      <c r="J2578">
        <v>6624</v>
      </c>
      <c r="K2578">
        <v>33785</v>
      </c>
      <c r="L2578">
        <f>bbdd_Social_Media_Trends[[#This Row],[Likes]]+bbdd_Social_Media_Trends[[#This Row],[Shares]]+bbdd_Social_Media_Trends[[#This Row],[Comments]]</f>
        <v>92233</v>
      </c>
      <c r="M2578">
        <f>bbdd_Social_Media_Trends[[#This Row],[Interactions]]/bbdd_Social_Media_Trends[[#This Row],[Views]]</f>
        <v>2.9241755475477735E-2</v>
      </c>
      <c r="N2578" s="1" t="s">
        <v>22</v>
      </c>
      <c r="O2578" s="4">
        <f t="shared" si="40"/>
        <v>0</v>
      </c>
    </row>
    <row r="2579" spans="1:15" hidden="1">
      <c r="A2579" s="1" t="s">
        <v>2619</v>
      </c>
      <c r="B2579" s="2">
        <v>44617</v>
      </c>
      <c r="C2579" s="13" t="str">
        <f>TEXT(bbdd_Social_Media_Trends[[#This Row],[Post_Date]],"aaaa-mm")</f>
        <v>2022-02</v>
      </c>
      <c r="D2579" s="1" t="s">
        <v>24</v>
      </c>
      <c r="E2579" s="1" t="s">
        <v>19</v>
      </c>
      <c r="F2579" s="1" t="s">
        <v>32</v>
      </c>
      <c r="G2579" s="1" t="s">
        <v>37</v>
      </c>
      <c r="H2579">
        <v>4996111</v>
      </c>
      <c r="I2579">
        <v>392899</v>
      </c>
      <c r="J2579">
        <v>9476</v>
      </c>
      <c r="K2579">
        <v>237</v>
      </c>
      <c r="L2579">
        <f>bbdd_Social_Media_Trends[[#This Row],[Likes]]+bbdd_Social_Media_Trends[[#This Row],[Shares]]+bbdd_Social_Media_Trends[[#This Row],[Comments]]</f>
        <v>402612</v>
      </c>
      <c r="M2579">
        <f>bbdd_Social_Media_Trends[[#This Row],[Interactions]]/bbdd_Social_Media_Trends[[#This Row],[Views]]</f>
        <v>8.0585079074504143E-2</v>
      </c>
      <c r="N2579" s="1" t="s">
        <v>22</v>
      </c>
      <c r="O2579" s="4">
        <f t="shared" si="40"/>
        <v>0</v>
      </c>
    </row>
    <row r="2580" spans="1:15" hidden="1">
      <c r="A2580" s="1" t="s">
        <v>2620</v>
      </c>
      <c r="B2580" s="2">
        <v>44815</v>
      </c>
      <c r="C2580" s="13" t="str">
        <f>TEXT(bbdd_Social_Media_Trends[[#This Row],[Post_Date]],"aaaa-mm")</f>
        <v>2022-09</v>
      </c>
      <c r="D2580" s="1" t="s">
        <v>18</v>
      </c>
      <c r="E2580" s="1" t="s">
        <v>52</v>
      </c>
      <c r="F2580" s="1" t="s">
        <v>47</v>
      </c>
      <c r="G2580" s="1" t="s">
        <v>60</v>
      </c>
      <c r="H2580">
        <v>1701876</v>
      </c>
      <c r="I2580">
        <v>310183</v>
      </c>
      <c r="J2580">
        <v>78161</v>
      </c>
      <c r="K2580">
        <v>41590</v>
      </c>
      <c r="L2580">
        <f>bbdd_Social_Media_Trends[[#This Row],[Likes]]+bbdd_Social_Media_Trends[[#This Row],[Shares]]+bbdd_Social_Media_Trends[[#This Row],[Comments]]</f>
        <v>429934</v>
      </c>
      <c r="M2580">
        <f>bbdd_Social_Media_Trends[[#This Row],[Interactions]]/bbdd_Social_Media_Trends[[#This Row],[Views]]</f>
        <v>0.25262357539562225</v>
      </c>
      <c r="N2580" s="1" t="s">
        <v>22</v>
      </c>
      <c r="O2580" s="4">
        <f t="shared" si="40"/>
        <v>0</v>
      </c>
    </row>
    <row r="2581" spans="1:15" hidden="1">
      <c r="A2581" s="1" t="s">
        <v>2621</v>
      </c>
      <c r="B2581" s="2">
        <v>45254</v>
      </c>
      <c r="C2581" s="13" t="str">
        <f>TEXT(bbdd_Social_Media_Trends[[#This Row],[Post_Date]],"aaaa-mm")</f>
        <v>2023-11</v>
      </c>
      <c r="D2581" s="1" t="s">
        <v>18</v>
      </c>
      <c r="E2581" s="1" t="s">
        <v>52</v>
      </c>
      <c r="F2581" s="1" t="s">
        <v>47</v>
      </c>
      <c r="G2581" s="1" t="s">
        <v>60</v>
      </c>
      <c r="H2581">
        <v>142287</v>
      </c>
      <c r="I2581">
        <v>488840</v>
      </c>
      <c r="J2581">
        <v>88711</v>
      </c>
      <c r="K2581">
        <v>41354</v>
      </c>
      <c r="L2581">
        <f>bbdd_Social_Media_Trends[[#This Row],[Likes]]+bbdd_Social_Media_Trends[[#This Row],[Shares]]+bbdd_Social_Media_Trends[[#This Row],[Comments]]</f>
        <v>618905</v>
      </c>
      <c r="M2581">
        <f>bbdd_Social_Media_Trends[[#This Row],[Interactions]]/bbdd_Social_Media_Trends[[#This Row],[Views]]</f>
        <v>4.3496946312734126</v>
      </c>
      <c r="N2581" s="1" t="s">
        <v>22</v>
      </c>
      <c r="O2581" s="4">
        <f t="shared" si="40"/>
        <v>0</v>
      </c>
    </row>
    <row r="2582" spans="1:15" hidden="1">
      <c r="A2582" s="1" t="s">
        <v>2622</v>
      </c>
      <c r="B2582" s="2">
        <v>44813</v>
      </c>
      <c r="C2582" s="13" t="str">
        <f>TEXT(bbdd_Social_Media_Trends[[#This Row],[Post_Date]],"aaaa-mm")</f>
        <v>2022-09</v>
      </c>
      <c r="D2582" s="1" t="s">
        <v>12</v>
      </c>
      <c r="E2582" s="1" t="s">
        <v>46</v>
      </c>
      <c r="F2582" s="1" t="s">
        <v>36</v>
      </c>
      <c r="G2582" s="1" t="s">
        <v>25</v>
      </c>
      <c r="H2582">
        <v>570572</v>
      </c>
      <c r="I2582">
        <v>194018</v>
      </c>
      <c r="J2582">
        <v>31840</v>
      </c>
      <c r="K2582">
        <v>38584</v>
      </c>
      <c r="L2582">
        <f>bbdd_Social_Media_Trends[[#This Row],[Likes]]+bbdd_Social_Media_Trends[[#This Row],[Shares]]+bbdd_Social_Media_Trends[[#This Row],[Comments]]</f>
        <v>264442</v>
      </c>
      <c r="M2582">
        <f>bbdd_Social_Media_Trends[[#This Row],[Interactions]]/bbdd_Social_Media_Trends[[#This Row],[Views]]</f>
        <v>0.46346823889009625</v>
      </c>
      <c r="N2582" s="1" t="s">
        <v>16</v>
      </c>
      <c r="O2582" s="4">
        <f t="shared" si="40"/>
        <v>0</v>
      </c>
    </row>
    <row r="2583" spans="1:15">
      <c r="A2583" s="1" t="s">
        <v>2623</v>
      </c>
      <c r="B2583" s="2">
        <v>44811</v>
      </c>
      <c r="C2583" s="13" t="str">
        <f>TEXT(bbdd_Social_Media_Trends[[#This Row],[Post_Date]],"aaaa-mm")</f>
        <v>2022-09</v>
      </c>
      <c r="D2583" s="1" t="s">
        <v>27</v>
      </c>
      <c r="E2583" s="1" t="s">
        <v>31</v>
      </c>
      <c r="F2583" s="1" t="s">
        <v>20</v>
      </c>
      <c r="G2583" s="1" t="s">
        <v>28</v>
      </c>
      <c r="H2583">
        <v>3823016</v>
      </c>
      <c r="I2583">
        <v>339895</v>
      </c>
      <c r="J2583">
        <v>79041</v>
      </c>
      <c r="K2583">
        <v>43901</v>
      </c>
      <c r="L2583">
        <f>bbdd_Social_Media_Trends[[#This Row],[Likes]]+bbdd_Social_Media_Trends[[#This Row],[Shares]]+bbdd_Social_Media_Trends[[#This Row],[Comments]]</f>
        <v>462837</v>
      </c>
      <c r="M2583">
        <f>bbdd_Social_Media_Trends[[#This Row],[Interactions]]/bbdd_Social_Media_Trends[[#This Row],[Views]]</f>
        <v>0.12106593328408774</v>
      </c>
      <c r="N2583" s="1" t="s">
        <v>22</v>
      </c>
      <c r="O2583" s="4">
        <f t="shared" si="40"/>
        <v>0</v>
      </c>
    </row>
    <row r="2584" spans="1:15">
      <c r="A2584" s="1" t="s">
        <v>2624</v>
      </c>
      <c r="B2584" s="2">
        <v>44977</v>
      </c>
      <c r="C2584" s="13" t="str">
        <f>TEXT(bbdd_Social_Media_Trends[[#This Row],[Post_Date]],"aaaa-mm")</f>
        <v>2023-02</v>
      </c>
      <c r="D2584" s="1" t="s">
        <v>27</v>
      </c>
      <c r="E2584" s="1" t="s">
        <v>46</v>
      </c>
      <c r="F2584" s="1" t="s">
        <v>14</v>
      </c>
      <c r="G2584" s="1" t="s">
        <v>60</v>
      </c>
      <c r="H2584">
        <v>4567760</v>
      </c>
      <c r="I2584">
        <v>463413</v>
      </c>
      <c r="J2584">
        <v>32735</v>
      </c>
      <c r="K2584">
        <v>22516</v>
      </c>
      <c r="L2584">
        <f>bbdd_Social_Media_Trends[[#This Row],[Likes]]+bbdd_Social_Media_Trends[[#This Row],[Shares]]+bbdd_Social_Media_Trends[[#This Row],[Comments]]</f>
        <v>518664</v>
      </c>
      <c r="M2584">
        <f>bbdd_Social_Media_Trends[[#This Row],[Interactions]]/bbdd_Social_Media_Trends[[#This Row],[Views]]</f>
        <v>0.11354887297055888</v>
      </c>
      <c r="N2584" s="1" t="s">
        <v>16</v>
      </c>
      <c r="O2584" s="4">
        <f t="shared" si="40"/>
        <v>0</v>
      </c>
    </row>
    <row r="2585" spans="1:15">
      <c r="A2585" s="1" t="s">
        <v>2625</v>
      </c>
      <c r="B2585" s="2">
        <v>44842</v>
      </c>
      <c r="C2585" s="13" t="str">
        <f>TEXT(bbdd_Social_Media_Trends[[#This Row],[Post_Date]],"aaaa-mm")</f>
        <v>2022-10</v>
      </c>
      <c r="D2585" s="1" t="s">
        <v>27</v>
      </c>
      <c r="E2585" s="1" t="s">
        <v>31</v>
      </c>
      <c r="F2585" s="1" t="s">
        <v>41</v>
      </c>
      <c r="G2585" s="1" t="s">
        <v>28</v>
      </c>
      <c r="H2585">
        <v>1080580</v>
      </c>
      <c r="I2585">
        <v>147375</v>
      </c>
      <c r="J2585">
        <v>99235</v>
      </c>
      <c r="K2585">
        <v>11219</v>
      </c>
      <c r="L2585">
        <f>bbdd_Social_Media_Trends[[#This Row],[Likes]]+bbdd_Social_Media_Trends[[#This Row],[Shares]]+bbdd_Social_Media_Trends[[#This Row],[Comments]]</f>
        <v>257829</v>
      </c>
      <c r="M2585">
        <f>bbdd_Social_Media_Trends[[#This Row],[Interactions]]/bbdd_Social_Media_Trends[[#This Row],[Views]]</f>
        <v>0.23860241722038164</v>
      </c>
      <c r="N2585" s="1" t="s">
        <v>22</v>
      </c>
      <c r="O2585" s="4">
        <f t="shared" si="40"/>
        <v>0</v>
      </c>
    </row>
    <row r="2586" spans="1:15" hidden="1">
      <c r="A2586" s="1" t="s">
        <v>2626</v>
      </c>
      <c r="B2586" s="2">
        <v>44692</v>
      </c>
      <c r="C2586" s="13" t="str">
        <f>TEXT(bbdd_Social_Media_Trends[[#This Row],[Post_Date]],"aaaa-mm")</f>
        <v>2022-05</v>
      </c>
      <c r="D2586" s="1" t="s">
        <v>12</v>
      </c>
      <c r="E2586" s="1" t="s">
        <v>19</v>
      </c>
      <c r="F2586" s="1" t="s">
        <v>20</v>
      </c>
      <c r="G2586" s="1" t="s">
        <v>50</v>
      </c>
      <c r="H2586">
        <v>4341647</v>
      </c>
      <c r="I2586">
        <v>156740</v>
      </c>
      <c r="J2586">
        <v>34892</v>
      </c>
      <c r="K2586">
        <v>8881</v>
      </c>
      <c r="L2586">
        <f>bbdd_Social_Media_Trends[[#This Row],[Likes]]+bbdd_Social_Media_Trends[[#This Row],[Shares]]+bbdd_Social_Media_Trends[[#This Row],[Comments]]</f>
        <v>200513</v>
      </c>
      <c r="M2586">
        <f>bbdd_Social_Media_Trends[[#This Row],[Interactions]]/bbdd_Social_Media_Trends[[#This Row],[Views]]</f>
        <v>4.6183625707018561E-2</v>
      </c>
      <c r="N2586" s="1" t="s">
        <v>29</v>
      </c>
      <c r="O2586" s="4">
        <f t="shared" si="40"/>
        <v>0</v>
      </c>
    </row>
    <row r="2587" spans="1:15" hidden="1">
      <c r="A2587" s="1" t="s">
        <v>2627</v>
      </c>
      <c r="B2587" s="2">
        <v>44867</v>
      </c>
      <c r="C2587" s="13" t="str">
        <f>TEXT(bbdd_Social_Media_Trends[[#This Row],[Post_Date]],"aaaa-mm")</f>
        <v>2022-11</v>
      </c>
      <c r="D2587" s="1" t="s">
        <v>18</v>
      </c>
      <c r="E2587" s="1" t="s">
        <v>19</v>
      </c>
      <c r="F2587" s="1" t="s">
        <v>36</v>
      </c>
      <c r="G2587" s="1" t="s">
        <v>25</v>
      </c>
      <c r="H2587">
        <v>1680761</v>
      </c>
      <c r="I2587">
        <v>17011</v>
      </c>
      <c r="J2587">
        <v>75940</v>
      </c>
      <c r="K2587">
        <v>20745</v>
      </c>
      <c r="L2587">
        <f>bbdd_Social_Media_Trends[[#This Row],[Likes]]+bbdd_Social_Media_Trends[[#This Row],[Shares]]+bbdd_Social_Media_Trends[[#This Row],[Comments]]</f>
        <v>113696</v>
      </c>
      <c r="M2587">
        <f>bbdd_Social_Media_Trends[[#This Row],[Interactions]]/bbdd_Social_Media_Trends[[#This Row],[Views]]</f>
        <v>6.764554865325885E-2</v>
      </c>
      <c r="N2587" s="1" t="s">
        <v>22</v>
      </c>
      <c r="O2587" s="4">
        <f t="shared" si="40"/>
        <v>0</v>
      </c>
    </row>
    <row r="2588" spans="1:15" hidden="1">
      <c r="A2588" s="1" t="s">
        <v>2628</v>
      </c>
      <c r="B2588" s="2">
        <v>44621</v>
      </c>
      <c r="C2588" s="13" t="str">
        <f>TEXT(bbdd_Social_Media_Trends[[#This Row],[Post_Date]],"aaaa-mm")</f>
        <v>2022-03</v>
      </c>
      <c r="D2588" s="1" t="s">
        <v>18</v>
      </c>
      <c r="E2588" s="1" t="s">
        <v>19</v>
      </c>
      <c r="F2588" s="1" t="s">
        <v>32</v>
      </c>
      <c r="G2588" s="1" t="s">
        <v>37</v>
      </c>
      <c r="H2588">
        <v>3759036</v>
      </c>
      <c r="I2588">
        <v>49515</v>
      </c>
      <c r="J2588">
        <v>94487</v>
      </c>
      <c r="K2588">
        <v>19525</v>
      </c>
      <c r="L2588">
        <f>bbdd_Social_Media_Trends[[#This Row],[Likes]]+bbdd_Social_Media_Trends[[#This Row],[Shares]]+bbdd_Social_Media_Trends[[#This Row],[Comments]]</f>
        <v>163527</v>
      </c>
      <c r="M2588">
        <f>bbdd_Social_Media_Trends[[#This Row],[Interactions]]/bbdd_Social_Media_Trends[[#This Row],[Views]]</f>
        <v>4.3502376673168336E-2</v>
      </c>
      <c r="N2588" s="1" t="s">
        <v>22</v>
      </c>
      <c r="O2588" s="4">
        <f t="shared" si="40"/>
        <v>0</v>
      </c>
    </row>
    <row r="2589" spans="1:15" hidden="1">
      <c r="A2589" s="1" t="s">
        <v>2629</v>
      </c>
      <c r="B2589" s="2">
        <v>44849</v>
      </c>
      <c r="C2589" s="13" t="str">
        <f>TEXT(bbdd_Social_Media_Trends[[#This Row],[Post_Date]],"aaaa-mm")</f>
        <v>2022-10</v>
      </c>
      <c r="D2589" s="1" t="s">
        <v>18</v>
      </c>
      <c r="E2589" s="1" t="s">
        <v>35</v>
      </c>
      <c r="F2589" s="1" t="s">
        <v>36</v>
      </c>
      <c r="G2589" s="1" t="s">
        <v>44</v>
      </c>
      <c r="H2589">
        <v>4990567</v>
      </c>
      <c r="I2589">
        <v>196104</v>
      </c>
      <c r="J2589">
        <v>40750</v>
      </c>
      <c r="K2589">
        <v>15936</v>
      </c>
      <c r="L2589">
        <f>bbdd_Social_Media_Trends[[#This Row],[Likes]]+bbdd_Social_Media_Trends[[#This Row],[Shares]]+bbdd_Social_Media_Trends[[#This Row],[Comments]]</f>
        <v>252790</v>
      </c>
      <c r="M2589">
        <f>bbdd_Social_Media_Trends[[#This Row],[Interactions]]/bbdd_Social_Media_Trends[[#This Row],[Views]]</f>
        <v>5.0653563011978396E-2</v>
      </c>
      <c r="N2589" s="1" t="s">
        <v>29</v>
      </c>
      <c r="O2589" s="4">
        <f t="shared" si="40"/>
        <v>0</v>
      </c>
    </row>
    <row r="2590" spans="1:15" hidden="1">
      <c r="A2590" s="1" t="s">
        <v>2630</v>
      </c>
      <c r="B2590" s="2">
        <v>44916</v>
      </c>
      <c r="C2590" s="13" t="str">
        <f>TEXT(bbdd_Social_Media_Trends[[#This Row],[Post_Date]],"aaaa-mm")</f>
        <v>2022-12</v>
      </c>
      <c r="D2590" s="1" t="s">
        <v>24</v>
      </c>
      <c r="E2590" s="1" t="s">
        <v>35</v>
      </c>
      <c r="F2590" s="1" t="s">
        <v>14</v>
      </c>
      <c r="G2590" s="1" t="s">
        <v>21</v>
      </c>
      <c r="H2590">
        <v>3878035</v>
      </c>
      <c r="I2590">
        <v>348866</v>
      </c>
      <c r="J2590">
        <v>80120</v>
      </c>
      <c r="K2590">
        <v>34139</v>
      </c>
      <c r="L2590">
        <f>bbdd_Social_Media_Trends[[#This Row],[Likes]]+bbdd_Social_Media_Trends[[#This Row],[Shares]]+bbdd_Social_Media_Trends[[#This Row],[Comments]]</f>
        <v>463125</v>
      </c>
      <c r="M2590">
        <f>bbdd_Social_Media_Trends[[#This Row],[Interactions]]/bbdd_Social_Media_Trends[[#This Row],[Views]]</f>
        <v>0.1194225941746271</v>
      </c>
      <c r="N2590" s="1" t="s">
        <v>29</v>
      </c>
      <c r="O2590" s="4">
        <f t="shared" si="40"/>
        <v>0</v>
      </c>
    </row>
    <row r="2591" spans="1:15">
      <c r="A2591" s="1" t="s">
        <v>2631</v>
      </c>
      <c r="B2591" s="2">
        <v>44961</v>
      </c>
      <c r="C2591" s="13" t="str">
        <f>TEXT(bbdd_Social_Media_Trends[[#This Row],[Post_Date]],"aaaa-mm")</f>
        <v>2023-02</v>
      </c>
      <c r="D2591" s="1" t="s">
        <v>27</v>
      </c>
      <c r="E2591" s="1" t="s">
        <v>13</v>
      </c>
      <c r="F2591" s="1" t="s">
        <v>41</v>
      </c>
      <c r="G2591" s="1" t="s">
        <v>37</v>
      </c>
      <c r="H2591">
        <v>2655487</v>
      </c>
      <c r="I2591">
        <v>236695</v>
      </c>
      <c r="J2591">
        <v>22847</v>
      </c>
      <c r="K2591">
        <v>47938</v>
      </c>
      <c r="L2591">
        <f>bbdd_Social_Media_Trends[[#This Row],[Likes]]+bbdd_Social_Media_Trends[[#This Row],[Shares]]+bbdd_Social_Media_Trends[[#This Row],[Comments]]</f>
        <v>307480</v>
      </c>
      <c r="M2591">
        <f>bbdd_Social_Media_Trends[[#This Row],[Interactions]]/bbdd_Social_Media_Trends[[#This Row],[Views]]</f>
        <v>0.11579043693303714</v>
      </c>
      <c r="N2591" s="1" t="s">
        <v>22</v>
      </c>
      <c r="O2591" s="4">
        <f t="shared" si="40"/>
        <v>0</v>
      </c>
    </row>
    <row r="2592" spans="1:15">
      <c r="A2592" s="1" t="s">
        <v>2632</v>
      </c>
      <c r="B2592" s="2">
        <v>44991</v>
      </c>
      <c r="C2592" s="13" t="str">
        <f>TEXT(bbdd_Social_Media_Trends[[#This Row],[Post_Date]],"aaaa-mm")</f>
        <v>2023-03</v>
      </c>
      <c r="D2592" s="1" t="s">
        <v>27</v>
      </c>
      <c r="E2592" s="1" t="s">
        <v>31</v>
      </c>
      <c r="F2592" s="1" t="s">
        <v>36</v>
      </c>
      <c r="G2592" s="1" t="s">
        <v>50</v>
      </c>
      <c r="H2592">
        <v>4658092</v>
      </c>
      <c r="I2592">
        <v>187743</v>
      </c>
      <c r="J2592">
        <v>97119</v>
      </c>
      <c r="K2592">
        <v>10070</v>
      </c>
      <c r="L2592">
        <f>bbdd_Social_Media_Trends[[#This Row],[Likes]]+bbdd_Social_Media_Trends[[#This Row],[Shares]]+bbdd_Social_Media_Trends[[#This Row],[Comments]]</f>
        <v>294932</v>
      </c>
      <c r="M2592">
        <f>bbdd_Social_Media_Trends[[#This Row],[Interactions]]/bbdd_Social_Media_Trends[[#This Row],[Views]]</f>
        <v>6.331605301054595E-2</v>
      </c>
      <c r="N2592" s="1" t="s">
        <v>16</v>
      </c>
      <c r="O2592" s="4">
        <f t="shared" si="40"/>
        <v>0</v>
      </c>
    </row>
    <row r="2593" spans="1:15" hidden="1">
      <c r="A2593" s="1" t="s">
        <v>2633</v>
      </c>
      <c r="B2593" s="2">
        <v>45049</v>
      </c>
      <c r="C2593" s="13" t="str">
        <f>TEXT(bbdd_Social_Media_Trends[[#This Row],[Post_Date]],"aaaa-mm")</f>
        <v>2023-05</v>
      </c>
      <c r="D2593" s="1" t="s">
        <v>24</v>
      </c>
      <c r="E2593" s="1" t="s">
        <v>52</v>
      </c>
      <c r="F2593" s="1" t="s">
        <v>14</v>
      </c>
      <c r="G2593" s="1" t="s">
        <v>50</v>
      </c>
      <c r="H2593">
        <v>559570</v>
      </c>
      <c r="I2593">
        <v>479352</v>
      </c>
      <c r="J2593">
        <v>39884</v>
      </c>
      <c r="K2593">
        <v>22495</v>
      </c>
      <c r="L2593">
        <f>bbdd_Social_Media_Trends[[#This Row],[Likes]]+bbdd_Social_Media_Trends[[#This Row],[Shares]]+bbdd_Social_Media_Trends[[#This Row],[Comments]]</f>
        <v>541731</v>
      </c>
      <c r="M2593">
        <f>bbdd_Social_Media_Trends[[#This Row],[Interactions]]/bbdd_Social_Media_Trends[[#This Row],[Views]]</f>
        <v>0.96812016369712461</v>
      </c>
      <c r="N2593" s="1" t="s">
        <v>22</v>
      </c>
      <c r="O2593" s="4">
        <f t="shared" si="40"/>
        <v>0</v>
      </c>
    </row>
    <row r="2594" spans="1:15" hidden="1">
      <c r="A2594" s="1" t="s">
        <v>2634</v>
      </c>
      <c r="B2594" s="2">
        <v>45093</v>
      </c>
      <c r="C2594" s="13" t="str">
        <f>TEXT(bbdd_Social_Media_Trends[[#This Row],[Post_Date]],"aaaa-mm")</f>
        <v>2023-06</v>
      </c>
      <c r="D2594" s="1" t="s">
        <v>12</v>
      </c>
      <c r="E2594" s="1" t="s">
        <v>59</v>
      </c>
      <c r="F2594" s="1" t="s">
        <v>14</v>
      </c>
      <c r="G2594" s="1" t="s">
        <v>25</v>
      </c>
      <c r="H2594">
        <v>36380</v>
      </c>
      <c r="I2594">
        <v>191250</v>
      </c>
      <c r="J2594">
        <v>49211</v>
      </c>
      <c r="K2594">
        <v>34693</v>
      </c>
      <c r="L2594">
        <f>bbdd_Social_Media_Trends[[#This Row],[Likes]]+bbdd_Social_Media_Trends[[#This Row],[Shares]]+bbdd_Social_Media_Trends[[#This Row],[Comments]]</f>
        <v>275154</v>
      </c>
      <c r="M2594">
        <f>bbdd_Social_Media_Trends[[#This Row],[Interactions]]/bbdd_Social_Media_Trends[[#This Row],[Views]]</f>
        <v>7.5633315008246287</v>
      </c>
      <c r="N2594" s="1" t="s">
        <v>22</v>
      </c>
      <c r="O2594" s="4">
        <f t="shared" si="40"/>
        <v>0</v>
      </c>
    </row>
    <row r="2595" spans="1:15" hidden="1">
      <c r="A2595" s="1" t="s">
        <v>2635</v>
      </c>
      <c r="B2595" s="2">
        <v>44665</v>
      </c>
      <c r="C2595" s="13" t="str">
        <f>TEXT(bbdd_Social_Media_Trends[[#This Row],[Post_Date]],"aaaa-mm")</f>
        <v>2022-04</v>
      </c>
      <c r="D2595" s="1" t="s">
        <v>12</v>
      </c>
      <c r="E2595" s="1" t="s">
        <v>49</v>
      </c>
      <c r="F2595" s="1" t="s">
        <v>14</v>
      </c>
      <c r="G2595" s="1" t="s">
        <v>60</v>
      </c>
      <c r="H2595">
        <v>3514325</v>
      </c>
      <c r="I2595">
        <v>72881</v>
      </c>
      <c r="J2595">
        <v>13919</v>
      </c>
      <c r="K2595">
        <v>31645</v>
      </c>
      <c r="L2595">
        <f>bbdd_Social_Media_Trends[[#This Row],[Likes]]+bbdd_Social_Media_Trends[[#This Row],[Shares]]+bbdd_Social_Media_Trends[[#This Row],[Comments]]</f>
        <v>118445</v>
      </c>
      <c r="M2595">
        <f>bbdd_Social_Media_Trends[[#This Row],[Interactions]]/bbdd_Social_Media_Trends[[#This Row],[Views]]</f>
        <v>3.3703485022017032E-2</v>
      </c>
      <c r="N2595" s="1" t="s">
        <v>16</v>
      </c>
      <c r="O2595" s="4">
        <f t="shared" si="40"/>
        <v>0</v>
      </c>
    </row>
    <row r="2596" spans="1:15" hidden="1">
      <c r="A2596" s="1" t="s">
        <v>2636</v>
      </c>
      <c r="B2596" s="2">
        <v>44910</v>
      </c>
      <c r="C2596" s="13" t="str">
        <f>TEXT(bbdd_Social_Media_Trends[[#This Row],[Post_Date]],"aaaa-mm")</f>
        <v>2022-12</v>
      </c>
      <c r="D2596" s="1" t="s">
        <v>12</v>
      </c>
      <c r="E2596" s="1" t="s">
        <v>39</v>
      </c>
      <c r="F2596" s="1" t="s">
        <v>47</v>
      </c>
      <c r="G2596" s="1" t="s">
        <v>15</v>
      </c>
      <c r="H2596">
        <v>4254334</v>
      </c>
      <c r="I2596">
        <v>441095</v>
      </c>
      <c r="J2596">
        <v>11321</v>
      </c>
      <c r="K2596">
        <v>4039</v>
      </c>
      <c r="L2596">
        <f>bbdd_Social_Media_Trends[[#This Row],[Likes]]+bbdd_Social_Media_Trends[[#This Row],[Shares]]+bbdd_Social_Media_Trends[[#This Row],[Comments]]</f>
        <v>456455</v>
      </c>
      <c r="M2596">
        <f>bbdd_Social_Media_Trends[[#This Row],[Interactions]]/bbdd_Social_Media_Trends[[#This Row],[Views]]</f>
        <v>0.10729176411631057</v>
      </c>
      <c r="N2596" s="1" t="s">
        <v>16</v>
      </c>
      <c r="O2596" s="4">
        <f t="shared" si="40"/>
        <v>0</v>
      </c>
    </row>
    <row r="2597" spans="1:15">
      <c r="A2597" s="1" t="s">
        <v>2637</v>
      </c>
      <c r="B2597" s="2">
        <v>44604</v>
      </c>
      <c r="C2597" s="13" t="str">
        <f>TEXT(bbdd_Social_Media_Trends[[#This Row],[Post_Date]],"aaaa-mm")</f>
        <v>2022-02</v>
      </c>
      <c r="D2597" s="1" t="s">
        <v>27</v>
      </c>
      <c r="E2597" s="1" t="s">
        <v>13</v>
      </c>
      <c r="F2597" s="1" t="s">
        <v>32</v>
      </c>
      <c r="G2597" s="1" t="s">
        <v>50</v>
      </c>
      <c r="H2597">
        <v>1700594</v>
      </c>
      <c r="I2597">
        <v>333525</v>
      </c>
      <c r="J2597">
        <v>46048</v>
      </c>
      <c r="K2597">
        <v>33160</v>
      </c>
      <c r="L2597">
        <f>bbdd_Social_Media_Trends[[#This Row],[Likes]]+bbdd_Social_Media_Trends[[#This Row],[Shares]]+bbdd_Social_Media_Trends[[#This Row],[Comments]]</f>
        <v>412733</v>
      </c>
      <c r="M2597">
        <f>bbdd_Social_Media_Trends[[#This Row],[Interactions]]/bbdd_Social_Media_Trends[[#This Row],[Views]]</f>
        <v>0.24269931565088435</v>
      </c>
      <c r="N2597" s="1" t="s">
        <v>16</v>
      </c>
      <c r="O2597" s="4">
        <f t="shared" si="40"/>
        <v>0</v>
      </c>
    </row>
    <row r="2598" spans="1:15">
      <c r="A2598" s="1" t="s">
        <v>2638</v>
      </c>
      <c r="B2598" s="2">
        <v>44755</v>
      </c>
      <c r="C2598" s="13" t="str">
        <f>TEXT(bbdd_Social_Media_Trends[[#This Row],[Post_Date]],"aaaa-mm")</f>
        <v>2022-07</v>
      </c>
      <c r="D2598" s="1" t="s">
        <v>27</v>
      </c>
      <c r="E2598" s="1" t="s">
        <v>46</v>
      </c>
      <c r="F2598" s="1" t="s">
        <v>47</v>
      </c>
      <c r="G2598" s="1" t="s">
        <v>28</v>
      </c>
      <c r="H2598">
        <v>1019069</v>
      </c>
      <c r="I2598">
        <v>306484</v>
      </c>
      <c r="J2598">
        <v>74925</v>
      </c>
      <c r="K2598">
        <v>38141</v>
      </c>
      <c r="L2598">
        <f>bbdd_Social_Media_Trends[[#This Row],[Likes]]+bbdd_Social_Media_Trends[[#This Row],[Shares]]+bbdd_Social_Media_Trends[[#This Row],[Comments]]</f>
        <v>419550</v>
      </c>
      <c r="M2598">
        <f>bbdd_Social_Media_Trends[[#This Row],[Interactions]]/bbdd_Social_Media_Trends[[#This Row],[Views]]</f>
        <v>0.41169930593512316</v>
      </c>
      <c r="N2598" s="1" t="s">
        <v>22</v>
      </c>
      <c r="O2598" s="4">
        <f t="shared" si="40"/>
        <v>0</v>
      </c>
    </row>
    <row r="2599" spans="1:15">
      <c r="A2599" s="1" t="s">
        <v>2639</v>
      </c>
      <c r="B2599" s="2">
        <v>44935</v>
      </c>
      <c r="C2599" s="13" t="str">
        <f>TEXT(bbdd_Social_Media_Trends[[#This Row],[Post_Date]],"aaaa-mm")</f>
        <v>2023-01</v>
      </c>
      <c r="D2599" s="1" t="s">
        <v>27</v>
      </c>
      <c r="E2599" s="1" t="s">
        <v>13</v>
      </c>
      <c r="F2599" s="1" t="s">
        <v>47</v>
      </c>
      <c r="G2599" s="1" t="s">
        <v>44</v>
      </c>
      <c r="H2599">
        <v>345799</v>
      </c>
      <c r="I2599">
        <v>273374</v>
      </c>
      <c r="J2599">
        <v>75861</v>
      </c>
      <c r="K2599">
        <v>44327</v>
      </c>
      <c r="L2599">
        <f>bbdd_Social_Media_Trends[[#This Row],[Likes]]+bbdd_Social_Media_Trends[[#This Row],[Shares]]+bbdd_Social_Media_Trends[[#This Row],[Comments]]</f>
        <v>393562</v>
      </c>
      <c r="M2599">
        <f>bbdd_Social_Media_Trends[[#This Row],[Interactions]]/bbdd_Social_Media_Trends[[#This Row],[Views]]</f>
        <v>1.1381235920288955</v>
      </c>
      <c r="N2599" s="1" t="s">
        <v>29</v>
      </c>
      <c r="O2599" s="4">
        <f t="shared" si="40"/>
        <v>0</v>
      </c>
    </row>
    <row r="2600" spans="1:15" hidden="1">
      <c r="A2600" s="1" t="s">
        <v>2640</v>
      </c>
      <c r="B2600" s="2">
        <v>45214</v>
      </c>
      <c r="C2600" s="13" t="str">
        <f>TEXT(bbdd_Social_Media_Trends[[#This Row],[Post_Date]],"aaaa-mm")</f>
        <v>2023-10</v>
      </c>
      <c r="D2600" s="1" t="s">
        <v>18</v>
      </c>
      <c r="E2600" s="1" t="s">
        <v>35</v>
      </c>
      <c r="F2600" s="1" t="s">
        <v>36</v>
      </c>
      <c r="G2600" s="1" t="s">
        <v>50</v>
      </c>
      <c r="H2600">
        <v>895082</v>
      </c>
      <c r="I2600">
        <v>165876</v>
      </c>
      <c r="J2600">
        <v>33670</v>
      </c>
      <c r="K2600">
        <v>43357</v>
      </c>
      <c r="L2600">
        <f>bbdd_Social_Media_Trends[[#This Row],[Likes]]+bbdd_Social_Media_Trends[[#This Row],[Shares]]+bbdd_Social_Media_Trends[[#This Row],[Comments]]</f>
        <v>242903</v>
      </c>
      <c r="M2600">
        <f>bbdd_Social_Media_Trends[[#This Row],[Interactions]]/bbdd_Social_Media_Trends[[#This Row],[Views]]</f>
        <v>0.27137513657966533</v>
      </c>
      <c r="N2600" s="1" t="s">
        <v>29</v>
      </c>
      <c r="O2600" s="4">
        <f t="shared" si="40"/>
        <v>0</v>
      </c>
    </row>
    <row r="2601" spans="1:15" hidden="1">
      <c r="A2601" s="1" t="s">
        <v>2641</v>
      </c>
      <c r="B2601" s="2">
        <v>45263</v>
      </c>
      <c r="C2601" s="13" t="str">
        <f>TEXT(bbdd_Social_Media_Trends[[#This Row],[Post_Date]],"aaaa-mm")</f>
        <v>2023-12</v>
      </c>
      <c r="D2601" s="1" t="s">
        <v>12</v>
      </c>
      <c r="E2601" s="1" t="s">
        <v>19</v>
      </c>
      <c r="F2601" s="1" t="s">
        <v>41</v>
      </c>
      <c r="G2601" s="1" t="s">
        <v>21</v>
      </c>
      <c r="H2601">
        <v>468457</v>
      </c>
      <c r="I2601">
        <v>278112</v>
      </c>
      <c r="J2601">
        <v>72079</v>
      </c>
      <c r="K2601">
        <v>5499</v>
      </c>
      <c r="L2601">
        <f>bbdd_Social_Media_Trends[[#This Row],[Likes]]+bbdd_Social_Media_Trends[[#This Row],[Shares]]+bbdd_Social_Media_Trends[[#This Row],[Comments]]</f>
        <v>355690</v>
      </c>
      <c r="M2601">
        <f>bbdd_Social_Media_Trends[[#This Row],[Interactions]]/bbdd_Social_Media_Trends[[#This Row],[Views]]</f>
        <v>0.75927993391068982</v>
      </c>
      <c r="N2601" s="1" t="s">
        <v>16</v>
      </c>
      <c r="O2601" s="4">
        <f t="shared" si="40"/>
        <v>0</v>
      </c>
    </row>
    <row r="2602" spans="1:15">
      <c r="A2602" s="1" t="s">
        <v>2642</v>
      </c>
      <c r="B2602" s="2">
        <v>45026</v>
      </c>
      <c r="C2602" s="13" t="str">
        <f>TEXT(bbdd_Social_Media_Trends[[#This Row],[Post_Date]],"aaaa-mm")</f>
        <v>2023-04</v>
      </c>
      <c r="D2602" s="1" t="s">
        <v>27</v>
      </c>
      <c r="E2602" s="1" t="s">
        <v>57</v>
      </c>
      <c r="F2602" s="1" t="s">
        <v>41</v>
      </c>
      <c r="G2602" s="1" t="s">
        <v>44</v>
      </c>
      <c r="H2602">
        <v>4999077</v>
      </c>
      <c r="I2602">
        <v>490971</v>
      </c>
      <c r="J2602">
        <v>6444</v>
      </c>
      <c r="K2602">
        <v>16296</v>
      </c>
      <c r="L2602">
        <f>bbdd_Social_Media_Trends[[#This Row],[Likes]]+bbdd_Social_Media_Trends[[#This Row],[Shares]]+bbdd_Social_Media_Trends[[#This Row],[Comments]]</f>
        <v>513711</v>
      </c>
      <c r="M2602">
        <f>bbdd_Social_Media_Trends[[#This Row],[Interactions]]/bbdd_Social_Media_Trends[[#This Row],[Views]]</f>
        <v>0.10276116971192882</v>
      </c>
      <c r="N2602" s="1" t="s">
        <v>22</v>
      </c>
      <c r="O2602" s="4">
        <f t="shared" si="40"/>
        <v>0</v>
      </c>
    </row>
    <row r="2603" spans="1:15" hidden="1">
      <c r="A2603" s="1" t="s">
        <v>2643</v>
      </c>
      <c r="B2603" s="2">
        <v>45021</v>
      </c>
      <c r="C2603" s="13" t="str">
        <f>TEXT(bbdd_Social_Media_Trends[[#This Row],[Post_Date]],"aaaa-mm")</f>
        <v>2023-04</v>
      </c>
      <c r="D2603" s="1" t="s">
        <v>24</v>
      </c>
      <c r="E2603" s="1" t="s">
        <v>35</v>
      </c>
      <c r="F2603" s="1" t="s">
        <v>20</v>
      </c>
      <c r="G2603" s="1" t="s">
        <v>60</v>
      </c>
      <c r="H2603">
        <v>4735015</v>
      </c>
      <c r="I2603">
        <v>459475</v>
      </c>
      <c r="J2603">
        <v>93656</v>
      </c>
      <c r="K2603">
        <v>26336</v>
      </c>
      <c r="L2603">
        <f>bbdd_Social_Media_Trends[[#This Row],[Likes]]+bbdd_Social_Media_Trends[[#This Row],[Shares]]+bbdd_Social_Media_Trends[[#This Row],[Comments]]</f>
        <v>579467</v>
      </c>
      <c r="M2603">
        <f>bbdd_Social_Media_Trends[[#This Row],[Interactions]]/bbdd_Social_Media_Trends[[#This Row],[Views]]</f>
        <v>0.12237912657087675</v>
      </c>
      <c r="N2603" s="1" t="s">
        <v>16</v>
      </c>
      <c r="O2603" s="4">
        <f t="shared" si="40"/>
        <v>0</v>
      </c>
    </row>
    <row r="2604" spans="1:15">
      <c r="A2604" s="1" t="s">
        <v>2644</v>
      </c>
      <c r="B2604" s="2">
        <v>44649</v>
      </c>
      <c r="C2604" s="13" t="str">
        <f>TEXT(bbdd_Social_Media_Trends[[#This Row],[Post_Date]],"aaaa-mm")</f>
        <v>2022-03</v>
      </c>
      <c r="D2604" s="1" t="s">
        <v>27</v>
      </c>
      <c r="E2604" s="1" t="s">
        <v>39</v>
      </c>
      <c r="F2604" s="1" t="s">
        <v>47</v>
      </c>
      <c r="G2604" s="1" t="s">
        <v>37</v>
      </c>
      <c r="H2604">
        <v>3938926</v>
      </c>
      <c r="I2604">
        <v>246185</v>
      </c>
      <c r="J2604">
        <v>99069</v>
      </c>
      <c r="K2604">
        <v>45377</v>
      </c>
      <c r="L2604">
        <f>bbdd_Social_Media_Trends[[#This Row],[Likes]]+bbdd_Social_Media_Trends[[#This Row],[Shares]]+bbdd_Social_Media_Trends[[#This Row],[Comments]]</f>
        <v>390631</v>
      </c>
      <c r="M2604">
        <f>bbdd_Social_Media_Trends[[#This Row],[Interactions]]/bbdd_Social_Media_Trends[[#This Row],[Views]]</f>
        <v>9.9171957025849175E-2</v>
      </c>
      <c r="N2604" s="1" t="s">
        <v>29</v>
      </c>
      <c r="O2604" s="4">
        <f t="shared" si="40"/>
        <v>0</v>
      </c>
    </row>
    <row r="2605" spans="1:15" hidden="1">
      <c r="A2605" s="1" t="s">
        <v>2645</v>
      </c>
      <c r="B2605" s="2">
        <v>44813</v>
      </c>
      <c r="C2605" s="13" t="str">
        <f>TEXT(bbdd_Social_Media_Trends[[#This Row],[Post_Date]],"aaaa-mm")</f>
        <v>2022-09</v>
      </c>
      <c r="D2605" s="1" t="s">
        <v>12</v>
      </c>
      <c r="E2605" s="1" t="s">
        <v>46</v>
      </c>
      <c r="F2605" s="1" t="s">
        <v>41</v>
      </c>
      <c r="G2605" s="1" t="s">
        <v>60</v>
      </c>
      <c r="H2605">
        <v>204921</v>
      </c>
      <c r="I2605">
        <v>127363</v>
      </c>
      <c r="J2605">
        <v>83720</v>
      </c>
      <c r="K2605">
        <v>40404</v>
      </c>
      <c r="L2605">
        <f>bbdd_Social_Media_Trends[[#This Row],[Likes]]+bbdd_Social_Media_Trends[[#This Row],[Shares]]+bbdd_Social_Media_Trends[[#This Row],[Comments]]</f>
        <v>251487</v>
      </c>
      <c r="M2605">
        <f>bbdd_Social_Media_Trends[[#This Row],[Interactions]]/bbdd_Social_Media_Trends[[#This Row],[Views]]</f>
        <v>1.2272387895823269</v>
      </c>
      <c r="N2605" s="1" t="s">
        <v>29</v>
      </c>
      <c r="O2605" s="4">
        <f t="shared" si="40"/>
        <v>0</v>
      </c>
    </row>
    <row r="2606" spans="1:15" hidden="1">
      <c r="A2606" s="1" t="s">
        <v>2646</v>
      </c>
      <c r="B2606" s="2">
        <v>44803</v>
      </c>
      <c r="C2606" s="13" t="str">
        <f>TEXT(bbdd_Social_Media_Trends[[#This Row],[Post_Date]],"aaaa-mm")</f>
        <v>2022-08</v>
      </c>
      <c r="D2606" s="1" t="s">
        <v>24</v>
      </c>
      <c r="E2606" s="1" t="s">
        <v>19</v>
      </c>
      <c r="F2606" s="1" t="s">
        <v>32</v>
      </c>
      <c r="G2606" s="1" t="s">
        <v>50</v>
      </c>
      <c r="H2606">
        <v>164682</v>
      </c>
      <c r="I2606">
        <v>366089</v>
      </c>
      <c r="J2606">
        <v>73679</v>
      </c>
      <c r="K2606">
        <v>36494</v>
      </c>
      <c r="L2606">
        <f>bbdd_Social_Media_Trends[[#This Row],[Likes]]+bbdd_Social_Media_Trends[[#This Row],[Shares]]+bbdd_Social_Media_Trends[[#This Row],[Comments]]</f>
        <v>476262</v>
      </c>
      <c r="M2606">
        <f>bbdd_Social_Media_Trends[[#This Row],[Interactions]]/bbdd_Social_Media_Trends[[#This Row],[Views]]</f>
        <v>2.8920100557437971</v>
      </c>
      <c r="N2606" s="1" t="s">
        <v>22</v>
      </c>
      <c r="O2606" s="4">
        <f t="shared" si="40"/>
        <v>0</v>
      </c>
    </row>
    <row r="2607" spans="1:15" hidden="1">
      <c r="A2607" s="1" t="s">
        <v>2647</v>
      </c>
      <c r="B2607" s="2">
        <v>44899</v>
      </c>
      <c r="C2607" s="13" t="str">
        <f>TEXT(bbdd_Social_Media_Trends[[#This Row],[Post_Date]],"aaaa-mm")</f>
        <v>2022-12</v>
      </c>
      <c r="D2607" s="1" t="s">
        <v>18</v>
      </c>
      <c r="E2607" s="1" t="s">
        <v>13</v>
      </c>
      <c r="F2607" s="1" t="s">
        <v>14</v>
      </c>
      <c r="G2607" s="1" t="s">
        <v>60</v>
      </c>
      <c r="H2607">
        <v>3223017</v>
      </c>
      <c r="I2607">
        <v>409378</v>
      </c>
      <c r="J2607">
        <v>89525</v>
      </c>
      <c r="K2607">
        <v>29071</v>
      </c>
      <c r="L2607">
        <f>bbdd_Social_Media_Trends[[#This Row],[Likes]]+bbdd_Social_Media_Trends[[#This Row],[Shares]]+bbdd_Social_Media_Trends[[#This Row],[Comments]]</f>
        <v>527974</v>
      </c>
      <c r="M2607">
        <f>bbdd_Social_Media_Trends[[#This Row],[Interactions]]/bbdd_Social_Media_Trends[[#This Row],[Views]]</f>
        <v>0.16381359452959757</v>
      </c>
      <c r="N2607" s="1" t="s">
        <v>16</v>
      </c>
      <c r="O2607" s="4">
        <f t="shared" si="40"/>
        <v>0</v>
      </c>
    </row>
    <row r="2608" spans="1:15" hidden="1">
      <c r="A2608" s="1" t="s">
        <v>2648</v>
      </c>
      <c r="B2608" s="2">
        <v>44687</v>
      </c>
      <c r="C2608" s="13" t="str">
        <f>TEXT(bbdd_Social_Media_Trends[[#This Row],[Post_Date]],"aaaa-mm")</f>
        <v>2022-05</v>
      </c>
      <c r="D2608" s="1" t="s">
        <v>24</v>
      </c>
      <c r="E2608" s="1" t="s">
        <v>49</v>
      </c>
      <c r="F2608" s="1" t="s">
        <v>47</v>
      </c>
      <c r="G2608" s="1" t="s">
        <v>50</v>
      </c>
      <c r="H2608">
        <v>185319</v>
      </c>
      <c r="I2608">
        <v>131508</v>
      </c>
      <c r="J2608">
        <v>70124</v>
      </c>
      <c r="K2608">
        <v>10358</v>
      </c>
      <c r="L2608">
        <f>bbdd_Social_Media_Trends[[#This Row],[Likes]]+bbdd_Social_Media_Trends[[#This Row],[Shares]]+bbdd_Social_Media_Trends[[#This Row],[Comments]]</f>
        <v>211990</v>
      </c>
      <c r="M2608">
        <f>bbdd_Social_Media_Trends[[#This Row],[Interactions]]/bbdd_Social_Media_Trends[[#This Row],[Views]]</f>
        <v>1.1439194038387861</v>
      </c>
      <c r="N2608" s="1" t="s">
        <v>16</v>
      </c>
      <c r="O2608" s="4">
        <f t="shared" si="40"/>
        <v>0</v>
      </c>
    </row>
    <row r="2609" spans="1:15" hidden="1">
      <c r="A2609" s="1" t="s">
        <v>2649</v>
      </c>
      <c r="B2609" s="2">
        <v>45277</v>
      </c>
      <c r="C2609" s="13" t="str">
        <f>TEXT(bbdd_Social_Media_Trends[[#This Row],[Post_Date]],"aaaa-mm")</f>
        <v>2023-12</v>
      </c>
      <c r="D2609" s="1" t="s">
        <v>24</v>
      </c>
      <c r="E2609" s="1" t="s">
        <v>57</v>
      </c>
      <c r="F2609" s="1" t="s">
        <v>32</v>
      </c>
      <c r="G2609" s="1" t="s">
        <v>25</v>
      </c>
      <c r="H2609">
        <v>69325</v>
      </c>
      <c r="I2609">
        <v>235226</v>
      </c>
      <c r="J2609">
        <v>34520</v>
      </c>
      <c r="K2609">
        <v>49751</v>
      </c>
      <c r="L2609">
        <f>bbdd_Social_Media_Trends[[#This Row],[Likes]]+bbdd_Social_Media_Trends[[#This Row],[Shares]]+bbdd_Social_Media_Trends[[#This Row],[Comments]]</f>
        <v>319497</v>
      </c>
      <c r="M2609">
        <f>bbdd_Social_Media_Trends[[#This Row],[Interactions]]/bbdd_Social_Media_Trends[[#This Row],[Views]]</f>
        <v>4.6086837360259647</v>
      </c>
      <c r="N2609" s="1" t="s">
        <v>22</v>
      </c>
      <c r="O2609" s="4">
        <f t="shared" si="40"/>
        <v>0</v>
      </c>
    </row>
    <row r="2610" spans="1:15" hidden="1">
      <c r="A2610" s="1" t="s">
        <v>2650</v>
      </c>
      <c r="B2610" s="2">
        <v>44956</v>
      </c>
      <c r="C2610" s="13" t="str">
        <f>TEXT(bbdd_Social_Media_Trends[[#This Row],[Post_Date]],"aaaa-mm")</f>
        <v>2023-01</v>
      </c>
      <c r="D2610" s="1" t="s">
        <v>12</v>
      </c>
      <c r="E2610" s="1" t="s">
        <v>49</v>
      </c>
      <c r="F2610" s="1" t="s">
        <v>14</v>
      </c>
      <c r="G2610" s="1" t="s">
        <v>21</v>
      </c>
      <c r="H2610">
        <v>1117579</v>
      </c>
      <c r="I2610">
        <v>243650</v>
      </c>
      <c r="J2610">
        <v>99520</v>
      </c>
      <c r="K2610">
        <v>20065</v>
      </c>
      <c r="L2610">
        <f>bbdd_Social_Media_Trends[[#This Row],[Likes]]+bbdd_Social_Media_Trends[[#This Row],[Shares]]+bbdd_Social_Media_Trends[[#This Row],[Comments]]</f>
        <v>363235</v>
      </c>
      <c r="M2610">
        <f>bbdd_Social_Media_Trends[[#This Row],[Interactions]]/bbdd_Social_Media_Trends[[#This Row],[Views]]</f>
        <v>0.32501952882078133</v>
      </c>
      <c r="N2610" s="1" t="s">
        <v>22</v>
      </c>
      <c r="O2610" s="4">
        <f t="shared" si="40"/>
        <v>0</v>
      </c>
    </row>
    <row r="2611" spans="1:15" hidden="1">
      <c r="A2611" s="1" t="s">
        <v>2651</v>
      </c>
      <c r="B2611" s="2">
        <v>44986</v>
      </c>
      <c r="C2611" s="13" t="str">
        <f>TEXT(bbdd_Social_Media_Trends[[#This Row],[Post_Date]],"aaaa-mm")</f>
        <v>2023-03</v>
      </c>
      <c r="D2611" s="1" t="s">
        <v>18</v>
      </c>
      <c r="E2611" s="1" t="s">
        <v>52</v>
      </c>
      <c r="F2611" s="1" t="s">
        <v>47</v>
      </c>
      <c r="G2611" s="1" t="s">
        <v>50</v>
      </c>
      <c r="H2611">
        <v>4144067</v>
      </c>
      <c r="I2611">
        <v>133720</v>
      </c>
      <c r="J2611">
        <v>86090</v>
      </c>
      <c r="K2611">
        <v>44322</v>
      </c>
      <c r="L2611">
        <f>bbdd_Social_Media_Trends[[#This Row],[Likes]]+bbdd_Social_Media_Trends[[#This Row],[Shares]]+bbdd_Social_Media_Trends[[#This Row],[Comments]]</f>
        <v>264132</v>
      </c>
      <c r="M2611">
        <f>bbdd_Social_Media_Trends[[#This Row],[Interactions]]/bbdd_Social_Media_Trends[[#This Row],[Views]]</f>
        <v>6.3737386485305372E-2</v>
      </c>
      <c r="N2611" s="1" t="s">
        <v>29</v>
      </c>
      <c r="O2611" s="4">
        <f t="shared" si="40"/>
        <v>0</v>
      </c>
    </row>
    <row r="2612" spans="1:15" hidden="1">
      <c r="A2612" s="1" t="s">
        <v>2652</v>
      </c>
      <c r="B2612" s="2">
        <v>44730</v>
      </c>
      <c r="C2612" s="13" t="str">
        <f>TEXT(bbdd_Social_Media_Trends[[#This Row],[Post_Date]],"aaaa-mm")</f>
        <v>2022-06</v>
      </c>
      <c r="D2612" s="1" t="s">
        <v>24</v>
      </c>
      <c r="E2612" s="1" t="s">
        <v>39</v>
      </c>
      <c r="F2612" s="1" t="s">
        <v>36</v>
      </c>
      <c r="G2612" s="1" t="s">
        <v>28</v>
      </c>
      <c r="H2612">
        <v>4059731</v>
      </c>
      <c r="I2612">
        <v>426920</v>
      </c>
      <c r="J2612">
        <v>24990</v>
      </c>
      <c r="K2612">
        <v>34937</v>
      </c>
      <c r="L2612">
        <f>bbdd_Social_Media_Trends[[#This Row],[Likes]]+bbdd_Social_Media_Trends[[#This Row],[Shares]]+bbdd_Social_Media_Trends[[#This Row],[Comments]]</f>
        <v>486847</v>
      </c>
      <c r="M2612">
        <f>bbdd_Social_Media_Trends[[#This Row],[Interactions]]/bbdd_Social_Media_Trends[[#This Row],[Views]]</f>
        <v>0.11992099969185151</v>
      </c>
      <c r="N2612" s="1" t="s">
        <v>16</v>
      </c>
      <c r="O2612" s="4">
        <f t="shared" si="40"/>
        <v>0</v>
      </c>
    </row>
    <row r="2613" spans="1:15" hidden="1">
      <c r="A2613" s="1" t="s">
        <v>2653</v>
      </c>
      <c r="B2613" s="2">
        <v>44809</v>
      </c>
      <c r="C2613" s="13" t="str">
        <f>TEXT(bbdd_Social_Media_Trends[[#This Row],[Post_Date]],"aaaa-mm")</f>
        <v>2022-09</v>
      </c>
      <c r="D2613" s="1" t="s">
        <v>12</v>
      </c>
      <c r="E2613" s="1" t="s">
        <v>35</v>
      </c>
      <c r="F2613" s="1" t="s">
        <v>32</v>
      </c>
      <c r="G2613" s="1" t="s">
        <v>21</v>
      </c>
      <c r="H2613">
        <v>95396</v>
      </c>
      <c r="I2613">
        <v>279129</v>
      </c>
      <c r="J2613">
        <v>37417</v>
      </c>
      <c r="K2613">
        <v>25488</v>
      </c>
      <c r="L2613">
        <f>bbdd_Social_Media_Trends[[#This Row],[Likes]]+bbdd_Social_Media_Trends[[#This Row],[Shares]]+bbdd_Social_Media_Trends[[#This Row],[Comments]]</f>
        <v>342034</v>
      </c>
      <c r="M2613">
        <f>bbdd_Social_Media_Trends[[#This Row],[Interactions]]/bbdd_Social_Media_Trends[[#This Row],[Views]]</f>
        <v>3.5854123862635752</v>
      </c>
      <c r="N2613" s="1" t="s">
        <v>29</v>
      </c>
      <c r="O2613" s="4">
        <f t="shared" si="40"/>
        <v>0</v>
      </c>
    </row>
    <row r="2614" spans="1:15" hidden="1">
      <c r="A2614" s="1" t="s">
        <v>2654</v>
      </c>
      <c r="B2614" s="2">
        <v>45038</v>
      </c>
      <c r="C2614" s="13" t="str">
        <f>TEXT(bbdd_Social_Media_Trends[[#This Row],[Post_Date]],"aaaa-mm")</f>
        <v>2023-04</v>
      </c>
      <c r="D2614" s="1" t="s">
        <v>12</v>
      </c>
      <c r="E2614" s="1" t="s">
        <v>39</v>
      </c>
      <c r="F2614" s="1" t="s">
        <v>47</v>
      </c>
      <c r="G2614" s="1" t="s">
        <v>50</v>
      </c>
      <c r="H2614">
        <v>3606397</v>
      </c>
      <c r="I2614">
        <v>21765</v>
      </c>
      <c r="J2614">
        <v>44898</v>
      </c>
      <c r="K2614">
        <v>25802</v>
      </c>
      <c r="L2614">
        <f>bbdd_Social_Media_Trends[[#This Row],[Likes]]+bbdd_Social_Media_Trends[[#This Row],[Shares]]+bbdd_Social_Media_Trends[[#This Row],[Comments]]</f>
        <v>92465</v>
      </c>
      <c r="M2614">
        <f>bbdd_Social_Media_Trends[[#This Row],[Interactions]]/bbdd_Social_Media_Trends[[#This Row],[Views]]</f>
        <v>2.5639162854228195E-2</v>
      </c>
      <c r="N2614" s="1" t="s">
        <v>22</v>
      </c>
      <c r="O2614" s="4">
        <f t="shared" si="40"/>
        <v>0</v>
      </c>
    </row>
    <row r="2615" spans="1:15" hidden="1">
      <c r="A2615" s="1" t="s">
        <v>2655</v>
      </c>
      <c r="B2615" s="2">
        <v>44770</v>
      </c>
      <c r="C2615" s="13" t="str">
        <f>TEXT(bbdd_Social_Media_Trends[[#This Row],[Post_Date]],"aaaa-mm")</f>
        <v>2022-07</v>
      </c>
      <c r="D2615" s="1" t="s">
        <v>18</v>
      </c>
      <c r="E2615" s="1" t="s">
        <v>19</v>
      </c>
      <c r="F2615" s="1" t="s">
        <v>20</v>
      </c>
      <c r="G2615" s="1" t="s">
        <v>25</v>
      </c>
      <c r="H2615">
        <v>3997068</v>
      </c>
      <c r="I2615">
        <v>292005</v>
      </c>
      <c r="J2615">
        <v>85139</v>
      </c>
      <c r="K2615">
        <v>5723</v>
      </c>
      <c r="L2615">
        <f>bbdd_Social_Media_Trends[[#This Row],[Likes]]+bbdd_Social_Media_Trends[[#This Row],[Shares]]+bbdd_Social_Media_Trends[[#This Row],[Comments]]</f>
        <v>382867</v>
      </c>
      <c r="M2615">
        <f>bbdd_Social_Media_Trends[[#This Row],[Interactions]]/bbdd_Social_Media_Trends[[#This Row],[Views]]</f>
        <v>9.5786961843030941E-2</v>
      </c>
      <c r="N2615" s="1" t="s">
        <v>22</v>
      </c>
      <c r="O2615" s="4">
        <f t="shared" si="40"/>
        <v>0</v>
      </c>
    </row>
    <row r="2616" spans="1:15" hidden="1">
      <c r="A2616" s="1" t="s">
        <v>2656</v>
      </c>
      <c r="B2616" s="2">
        <v>45070</v>
      </c>
      <c r="C2616" s="13" t="str">
        <f>TEXT(bbdd_Social_Media_Trends[[#This Row],[Post_Date]],"aaaa-mm")</f>
        <v>2023-05</v>
      </c>
      <c r="D2616" s="1" t="s">
        <v>12</v>
      </c>
      <c r="E2616" s="1" t="s">
        <v>49</v>
      </c>
      <c r="F2616" s="1" t="s">
        <v>41</v>
      </c>
      <c r="G2616" s="1" t="s">
        <v>25</v>
      </c>
      <c r="H2616">
        <v>2815065</v>
      </c>
      <c r="I2616">
        <v>428338</v>
      </c>
      <c r="J2616">
        <v>96688</v>
      </c>
      <c r="K2616">
        <v>9583</v>
      </c>
      <c r="L2616">
        <f>bbdd_Social_Media_Trends[[#This Row],[Likes]]+bbdd_Social_Media_Trends[[#This Row],[Shares]]+bbdd_Social_Media_Trends[[#This Row],[Comments]]</f>
        <v>534609</v>
      </c>
      <c r="M2616">
        <f>bbdd_Social_Media_Trends[[#This Row],[Interactions]]/bbdd_Social_Media_Trends[[#This Row],[Views]]</f>
        <v>0.18991000207810477</v>
      </c>
      <c r="N2616" s="1" t="s">
        <v>22</v>
      </c>
      <c r="O2616" s="4">
        <f t="shared" si="40"/>
        <v>0</v>
      </c>
    </row>
    <row r="2617" spans="1:15">
      <c r="A2617" s="1" t="s">
        <v>2657</v>
      </c>
      <c r="B2617" s="2">
        <v>45118</v>
      </c>
      <c r="C2617" s="13" t="str">
        <f>TEXT(bbdd_Social_Media_Trends[[#This Row],[Post_Date]],"aaaa-mm")</f>
        <v>2023-07</v>
      </c>
      <c r="D2617" s="1" t="s">
        <v>27</v>
      </c>
      <c r="E2617" s="1" t="s">
        <v>52</v>
      </c>
      <c r="F2617" s="1" t="s">
        <v>47</v>
      </c>
      <c r="G2617" s="1" t="s">
        <v>37</v>
      </c>
      <c r="H2617">
        <v>929026</v>
      </c>
      <c r="I2617">
        <v>60319</v>
      </c>
      <c r="J2617">
        <v>15982</v>
      </c>
      <c r="K2617">
        <v>2578</v>
      </c>
      <c r="L2617">
        <f>bbdd_Social_Media_Trends[[#This Row],[Likes]]+bbdd_Social_Media_Trends[[#This Row],[Shares]]+bbdd_Social_Media_Trends[[#This Row],[Comments]]</f>
        <v>78879</v>
      </c>
      <c r="M2617">
        <f>bbdd_Social_Media_Trends[[#This Row],[Interactions]]/bbdd_Social_Media_Trends[[#This Row],[Views]]</f>
        <v>8.4905051096524742E-2</v>
      </c>
      <c r="N2617" s="1" t="s">
        <v>16</v>
      </c>
      <c r="O2617" s="4">
        <f t="shared" si="40"/>
        <v>0</v>
      </c>
    </row>
    <row r="2618" spans="1:15" hidden="1">
      <c r="A2618" s="1" t="s">
        <v>2658</v>
      </c>
      <c r="B2618" s="2">
        <v>45187</v>
      </c>
      <c r="C2618" s="13" t="str">
        <f>TEXT(bbdd_Social_Media_Trends[[#This Row],[Post_Date]],"aaaa-mm")</f>
        <v>2023-09</v>
      </c>
      <c r="D2618" s="1" t="s">
        <v>12</v>
      </c>
      <c r="E2618" s="1" t="s">
        <v>49</v>
      </c>
      <c r="F2618" s="1" t="s">
        <v>20</v>
      </c>
      <c r="G2618" s="1" t="s">
        <v>15</v>
      </c>
      <c r="H2618">
        <v>717380</v>
      </c>
      <c r="I2618">
        <v>238324</v>
      </c>
      <c r="J2618">
        <v>14383</v>
      </c>
      <c r="K2618">
        <v>30798</v>
      </c>
      <c r="L2618">
        <f>bbdd_Social_Media_Trends[[#This Row],[Likes]]+bbdd_Social_Media_Trends[[#This Row],[Shares]]+bbdd_Social_Media_Trends[[#This Row],[Comments]]</f>
        <v>283505</v>
      </c>
      <c r="M2618">
        <f>bbdd_Social_Media_Trends[[#This Row],[Interactions]]/bbdd_Social_Media_Trends[[#This Row],[Views]]</f>
        <v>0.39519501519417882</v>
      </c>
      <c r="N2618" s="1" t="s">
        <v>29</v>
      </c>
      <c r="O2618" s="4">
        <f t="shared" si="40"/>
        <v>0</v>
      </c>
    </row>
    <row r="2619" spans="1:15" hidden="1">
      <c r="A2619" s="1" t="s">
        <v>2659</v>
      </c>
      <c r="B2619" s="2">
        <v>45263</v>
      </c>
      <c r="C2619" s="13" t="str">
        <f>TEXT(bbdd_Social_Media_Trends[[#This Row],[Post_Date]],"aaaa-mm")</f>
        <v>2023-12</v>
      </c>
      <c r="D2619" s="1" t="s">
        <v>12</v>
      </c>
      <c r="E2619" s="1" t="s">
        <v>49</v>
      </c>
      <c r="F2619" s="1" t="s">
        <v>20</v>
      </c>
      <c r="G2619" s="1" t="s">
        <v>44</v>
      </c>
      <c r="H2619">
        <v>4243476</v>
      </c>
      <c r="I2619">
        <v>160022</v>
      </c>
      <c r="J2619">
        <v>73527</v>
      </c>
      <c r="K2619">
        <v>9324</v>
      </c>
      <c r="L2619">
        <f>bbdd_Social_Media_Trends[[#This Row],[Likes]]+bbdd_Social_Media_Trends[[#This Row],[Shares]]+bbdd_Social_Media_Trends[[#This Row],[Comments]]</f>
        <v>242873</v>
      </c>
      <c r="M2619">
        <f>bbdd_Social_Media_Trends[[#This Row],[Interactions]]/bbdd_Social_Media_Trends[[#This Row],[Views]]</f>
        <v>5.7234446477369028E-2</v>
      </c>
      <c r="N2619" s="1" t="s">
        <v>16</v>
      </c>
      <c r="O2619" s="4">
        <f t="shared" si="40"/>
        <v>0</v>
      </c>
    </row>
    <row r="2620" spans="1:15" hidden="1">
      <c r="A2620" s="1" t="s">
        <v>2660</v>
      </c>
      <c r="B2620" s="2">
        <v>44738</v>
      </c>
      <c r="C2620" s="13" t="str">
        <f>TEXT(bbdd_Social_Media_Trends[[#This Row],[Post_Date]],"aaaa-mm")</f>
        <v>2022-06</v>
      </c>
      <c r="D2620" s="1" t="s">
        <v>18</v>
      </c>
      <c r="E2620" s="1" t="s">
        <v>52</v>
      </c>
      <c r="F2620" s="1" t="s">
        <v>20</v>
      </c>
      <c r="G2620" s="1" t="s">
        <v>37</v>
      </c>
      <c r="H2620">
        <v>2287664</v>
      </c>
      <c r="I2620">
        <v>205770</v>
      </c>
      <c r="J2620">
        <v>47154</v>
      </c>
      <c r="K2620">
        <v>11030</v>
      </c>
      <c r="L2620">
        <f>bbdd_Social_Media_Trends[[#This Row],[Likes]]+bbdd_Social_Media_Trends[[#This Row],[Shares]]+bbdd_Social_Media_Trends[[#This Row],[Comments]]</f>
        <v>263954</v>
      </c>
      <c r="M2620">
        <f>bbdd_Social_Media_Trends[[#This Row],[Interactions]]/bbdd_Social_Media_Trends[[#This Row],[Views]]</f>
        <v>0.11538145461920982</v>
      </c>
      <c r="N2620" s="1" t="s">
        <v>29</v>
      </c>
      <c r="O2620" s="4">
        <f t="shared" si="40"/>
        <v>0</v>
      </c>
    </row>
    <row r="2621" spans="1:15" hidden="1">
      <c r="A2621" s="1" t="s">
        <v>2661</v>
      </c>
      <c r="B2621" s="2">
        <v>44586</v>
      </c>
      <c r="C2621" s="13" t="str">
        <f>TEXT(bbdd_Social_Media_Trends[[#This Row],[Post_Date]],"aaaa-mm")</f>
        <v>2022-01</v>
      </c>
      <c r="D2621" s="1" t="s">
        <v>24</v>
      </c>
      <c r="E2621" s="1" t="s">
        <v>31</v>
      </c>
      <c r="F2621" s="1" t="s">
        <v>32</v>
      </c>
      <c r="G2621" s="1" t="s">
        <v>25</v>
      </c>
      <c r="H2621">
        <v>3459809</v>
      </c>
      <c r="I2621">
        <v>160850</v>
      </c>
      <c r="J2621">
        <v>77013</v>
      </c>
      <c r="K2621">
        <v>43812</v>
      </c>
      <c r="L2621">
        <f>bbdd_Social_Media_Trends[[#This Row],[Likes]]+bbdd_Social_Media_Trends[[#This Row],[Shares]]+bbdd_Social_Media_Trends[[#This Row],[Comments]]</f>
        <v>281675</v>
      </c>
      <c r="M2621">
        <f>bbdd_Social_Media_Trends[[#This Row],[Interactions]]/bbdd_Social_Media_Trends[[#This Row],[Views]]</f>
        <v>8.1413453748458375E-2</v>
      </c>
      <c r="N2621" s="1" t="s">
        <v>16</v>
      </c>
      <c r="O2621" s="4">
        <f t="shared" si="40"/>
        <v>0</v>
      </c>
    </row>
    <row r="2622" spans="1:15" hidden="1">
      <c r="A2622" s="1" t="s">
        <v>2662</v>
      </c>
      <c r="B2622" s="2">
        <v>45018</v>
      </c>
      <c r="C2622" s="13" t="str">
        <f>TEXT(bbdd_Social_Media_Trends[[#This Row],[Post_Date]],"aaaa-mm")</f>
        <v>2023-04</v>
      </c>
      <c r="D2622" s="1" t="s">
        <v>12</v>
      </c>
      <c r="E2622" s="1" t="s">
        <v>59</v>
      </c>
      <c r="F2622" s="1" t="s">
        <v>32</v>
      </c>
      <c r="G2622" s="1" t="s">
        <v>44</v>
      </c>
      <c r="H2622">
        <v>4536297</v>
      </c>
      <c r="I2622">
        <v>387809</v>
      </c>
      <c r="J2622">
        <v>76516</v>
      </c>
      <c r="K2622">
        <v>17176</v>
      </c>
      <c r="L2622">
        <f>bbdd_Social_Media_Trends[[#This Row],[Likes]]+bbdd_Social_Media_Trends[[#This Row],[Shares]]+bbdd_Social_Media_Trends[[#This Row],[Comments]]</f>
        <v>481501</v>
      </c>
      <c r="M2622">
        <f>bbdd_Social_Media_Trends[[#This Row],[Interactions]]/bbdd_Social_Media_Trends[[#This Row],[Views]]</f>
        <v>0.10614406420038194</v>
      </c>
      <c r="N2622" s="1" t="s">
        <v>22</v>
      </c>
      <c r="O2622" s="4">
        <f t="shared" si="40"/>
        <v>0</v>
      </c>
    </row>
    <row r="2623" spans="1:15" hidden="1">
      <c r="A2623" s="1" t="s">
        <v>2663</v>
      </c>
      <c r="B2623" s="2">
        <v>44846</v>
      </c>
      <c r="C2623" s="13" t="str">
        <f>TEXT(bbdd_Social_Media_Trends[[#This Row],[Post_Date]],"aaaa-mm")</f>
        <v>2022-10</v>
      </c>
      <c r="D2623" s="1" t="s">
        <v>12</v>
      </c>
      <c r="E2623" s="1" t="s">
        <v>57</v>
      </c>
      <c r="F2623" s="1" t="s">
        <v>36</v>
      </c>
      <c r="G2623" s="1" t="s">
        <v>28</v>
      </c>
      <c r="H2623">
        <v>852564</v>
      </c>
      <c r="I2623">
        <v>390933</v>
      </c>
      <c r="J2623">
        <v>8960</v>
      </c>
      <c r="K2623">
        <v>23869</v>
      </c>
      <c r="L2623">
        <f>bbdd_Social_Media_Trends[[#This Row],[Likes]]+bbdd_Social_Media_Trends[[#This Row],[Shares]]+bbdd_Social_Media_Trends[[#This Row],[Comments]]</f>
        <v>423762</v>
      </c>
      <c r="M2623">
        <f>bbdd_Social_Media_Trends[[#This Row],[Interactions]]/bbdd_Social_Media_Trends[[#This Row],[Views]]</f>
        <v>0.49704421017073203</v>
      </c>
      <c r="N2623" s="1" t="s">
        <v>22</v>
      </c>
      <c r="O2623" s="4">
        <f t="shared" si="40"/>
        <v>0</v>
      </c>
    </row>
    <row r="2624" spans="1:15">
      <c r="A2624" s="1" t="s">
        <v>2664</v>
      </c>
      <c r="B2624" s="2">
        <v>44709</v>
      </c>
      <c r="C2624" s="13" t="str">
        <f>TEXT(bbdd_Social_Media_Trends[[#This Row],[Post_Date]],"aaaa-mm")</f>
        <v>2022-05</v>
      </c>
      <c r="D2624" s="1" t="s">
        <v>27</v>
      </c>
      <c r="E2624" s="1" t="s">
        <v>31</v>
      </c>
      <c r="F2624" s="1" t="s">
        <v>32</v>
      </c>
      <c r="G2624" s="1" t="s">
        <v>15</v>
      </c>
      <c r="H2624">
        <v>4841341</v>
      </c>
      <c r="I2624">
        <v>357249</v>
      </c>
      <c r="J2624">
        <v>91745</v>
      </c>
      <c r="K2624">
        <v>20572</v>
      </c>
      <c r="L2624">
        <f>bbdd_Social_Media_Trends[[#This Row],[Likes]]+bbdd_Social_Media_Trends[[#This Row],[Shares]]+bbdd_Social_Media_Trends[[#This Row],[Comments]]</f>
        <v>469566</v>
      </c>
      <c r="M2624">
        <f>bbdd_Social_Media_Trends[[#This Row],[Interactions]]/bbdd_Social_Media_Trends[[#This Row],[Views]]</f>
        <v>9.6990895704310021E-2</v>
      </c>
      <c r="N2624" s="1" t="s">
        <v>29</v>
      </c>
      <c r="O2624" s="4">
        <f t="shared" si="40"/>
        <v>0</v>
      </c>
    </row>
    <row r="2625" spans="1:15" hidden="1">
      <c r="A2625" s="1" t="s">
        <v>2665</v>
      </c>
      <c r="B2625" s="2">
        <v>44668</v>
      </c>
      <c r="C2625" s="13" t="str">
        <f>TEXT(bbdd_Social_Media_Trends[[#This Row],[Post_Date]],"aaaa-mm")</f>
        <v>2022-04</v>
      </c>
      <c r="D2625" s="1" t="s">
        <v>12</v>
      </c>
      <c r="E2625" s="1" t="s">
        <v>46</v>
      </c>
      <c r="F2625" s="1" t="s">
        <v>32</v>
      </c>
      <c r="G2625" s="1" t="s">
        <v>37</v>
      </c>
      <c r="H2625">
        <v>2905718</v>
      </c>
      <c r="I2625">
        <v>324095</v>
      </c>
      <c r="J2625">
        <v>73361</v>
      </c>
      <c r="K2625">
        <v>37029</v>
      </c>
      <c r="L2625">
        <f>bbdd_Social_Media_Trends[[#This Row],[Likes]]+bbdd_Social_Media_Trends[[#This Row],[Shares]]+bbdd_Social_Media_Trends[[#This Row],[Comments]]</f>
        <v>434485</v>
      </c>
      <c r="M2625">
        <f>bbdd_Social_Media_Trends[[#This Row],[Interactions]]/bbdd_Social_Media_Trends[[#This Row],[Views]]</f>
        <v>0.14952758664123636</v>
      </c>
      <c r="N2625" s="1" t="s">
        <v>29</v>
      </c>
      <c r="O2625" s="4">
        <f t="shared" si="40"/>
        <v>0</v>
      </c>
    </row>
    <row r="2626" spans="1:15">
      <c r="A2626" s="1" t="s">
        <v>2666</v>
      </c>
      <c r="B2626" s="2">
        <v>44953</v>
      </c>
      <c r="C2626" s="13" t="str">
        <f>TEXT(bbdd_Social_Media_Trends[[#This Row],[Post_Date]],"aaaa-mm")</f>
        <v>2023-01</v>
      </c>
      <c r="D2626" s="1" t="s">
        <v>27</v>
      </c>
      <c r="E2626" s="1" t="s">
        <v>39</v>
      </c>
      <c r="F2626" s="1" t="s">
        <v>20</v>
      </c>
      <c r="G2626" s="1" t="s">
        <v>15</v>
      </c>
      <c r="H2626">
        <v>2035800</v>
      </c>
      <c r="I2626">
        <v>330602</v>
      </c>
      <c r="J2626">
        <v>78450</v>
      </c>
      <c r="K2626">
        <v>32908</v>
      </c>
      <c r="L2626">
        <f>bbdd_Social_Media_Trends[[#This Row],[Likes]]+bbdd_Social_Media_Trends[[#This Row],[Shares]]+bbdd_Social_Media_Trends[[#This Row],[Comments]]</f>
        <v>441960</v>
      </c>
      <c r="M2626">
        <f>bbdd_Social_Media_Trends[[#This Row],[Interactions]]/bbdd_Social_Media_Trends[[#This Row],[Views]]</f>
        <v>0.2170940170940171</v>
      </c>
      <c r="N2626" s="1" t="s">
        <v>22</v>
      </c>
      <c r="O2626" s="4">
        <f t="shared" ref="O2626:O2689" si="41">IF(ISERROR(VLOOKUP(A2626,A2627:A7624,1,FALSE)),0, 1)</f>
        <v>0</v>
      </c>
    </row>
    <row r="2627" spans="1:15" hidden="1">
      <c r="A2627" s="1" t="s">
        <v>2667</v>
      </c>
      <c r="B2627" s="2">
        <v>44618</v>
      </c>
      <c r="C2627" s="13" t="str">
        <f>TEXT(bbdd_Social_Media_Trends[[#This Row],[Post_Date]],"aaaa-mm")</f>
        <v>2022-02</v>
      </c>
      <c r="D2627" s="1" t="s">
        <v>12</v>
      </c>
      <c r="E2627" s="1" t="s">
        <v>49</v>
      </c>
      <c r="F2627" s="1" t="s">
        <v>41</v>
      </c>
      <c r="G2627" s="1" t="s">
        <v>60</v>
      </c>
      <c r="H2627">
        <v>3102190</v>
      </c>
      <c r="I2627">
        <v>192002</v>
      </c>
      <c r="J2627">
        <v>40911</v>
      </c>
      <c r="K2627">
        <v>3390</v>
      </c>
      <c r="L2627">
        <f>bbdd_Social_Media_Trends[[#This Row],[Likes]]+bbdd_Social_Media_Trends[[#This Row],[Shares]]+bbdd_Social_Media_Trends[[#This Row],[Comments]]</f>
        <v>236303</v>
      </c>
      <c r="M2627">
        <f>bbdd_Social_Media_Trends[[#This Row],[Interactions]]/bbdd_Social_Media_Trends[[#This Row],[Views]]</f>
        <v>7.6172961681908583E-2</v>
      </c>
      <c r="N2627" s="1" t="s">
        <v>29</v>
      </c>
      <c r="O2627" s="4">
        <f t="shared" si="41"/>
        <v>0</v>
      </c>
    </row>
    <row r="2628" spans="1:15" hidden="1">
      <c r="A2628" s="1" t="s">
        <v>2668</v>
      </c>
      <c r="B2628" s="2">
        <v>44821</v>
      </c>
      <c r="C2628" s="13" t="str">
        <f>TEXT(bbdd_Social_Media_Trends[[#This Row],[Post_Date]],"aaaa-mm")</f>
        <v>2022-09</v>
      </c>
      <c r="D2628" s="1" t="s">
        <v>24</v>
      </c>
      <c r="E2628" s="1" t="s">
        <v>49</v>
      </c>
      <c r="F2628" s="1" t="s">
        <v>32</v>
      </c>
      <c r="G2628" s="1" t="s">
        <v>21</v>
      </c>
      <c r="H2628">
        <v>336179</v>
      </c>
      <c r="I2628">
        <v>268506</v>
      </c>
      <c r="J2628">
        <v>44773</v>
      </c>
      <c r="K2628">
        <v>15742</v>
      </c>
      <c r="L2628">
        <f>bbdd_Social_Media_Trends[[#This Row],[Likes]]+bbdd_Social_Media_Trends[[#This Row],[Shares]]+bbdd_Social_Media_Trends[[#This Row],[Comments]]</f>
        <v>329021</v>
      </c>
      <c r="M2628">
        <f>bbdd_Social_Media_Trends[[#This Row],[Interactions]]/bbdd_Social_Media_Trends[[#This Row],[Views]]</f>
        <v>0.97870777175254853</v>
      </c>
      <c r="N2628" s="1" t="s">
        <v>22</v>
      </c>
      <c r="O2628" s="4">
        <f t="shared" si="41"/>
        <v>0</v>
      </c>
    </row>
    <row r="2629" spans="1:15">
      <c r="A2629" s="1" t="s">
        <v>2669</v>
      </c>
      <c r="B2629" s="2">
        <v>44726</v>
      </c>
      <c r="C2629" s="13" t="str">
        <f>TEXT(bbdd_Social_Media_Trends[[#This Row],[Post_Date]],"aaaa-mm")</f>
        <v>2022-06</v>
      </c>
      <c r="D2629" s="1" t="s">
        <v>27</v>
      </c>
      <c r="E2629" s="1" t="s">
        <v>19</v>
      </c>
      <c r="F2629" s="1" t="s">
        <v>47</v>
      </c>
      <c r="G2629" s="1" t="s">
        <v>21</v>
      </c>
      <c r="H2629">
        <v>1436013</v>
      </c>
      <c r="I2629">
        <v>394721</v>
      </c>
      <c r="J2629">
        <v>27620</v>
      </c>
      <c r="K2629">
        <v>4864</v>
      </c>
      <c r="L2629">
        <f>bbdd_Social_Media_Trends[[#This Row],[Likes]]+bbdd_Social_Media_Trends[[#This Row],[Shares]]+bbdd_Social_Media_Trends[[#This Row],[Comments]]</f>
        <v>427205</v>
      </c>
      <c r="M2629">
        <f>bbdd_Social_Media_Trends[[#This Row],[Interactions]]/bbdd_Social_Media_Trends[[#This Row],[Views]]</f>
        <v>0.29749382491662679</v>
      </c>
      <c r="N2629" s="1" t="s">
        <v>16</v>
      </c>
      <c r="O2629" s="4">
        <f t="shared" si="41"/>
        <v>0</v>
      </c>
    </row>
    <row r="2630" spans="1:15" hidden="1">
      <c r="A2630" s="1" t="s">
        <v>2670</v>
      </c>
      <c r="B2630" s="2">
        <v>44644</v>
      </c>
      <c r="C2630" s="13" t="str">
        <f>TEXT(bbdd_Social_Media_Trends[[#This Row],[Post_Date]],"aaaa-mm")</f>
        <v>2022-03</v>
      </c>
      <c r="D2630" s="1" t="s">
        <v>12</v>
      </c>
      <c r="E2630" s="1" t="s">
        <v>13</v>
      </c>
      <c r="F2630" s="1" t="s">
        <v>20</v>
      </c>
      <c r="G2630" s="1" t="s">
        <v>28</v>
      </c>
      <c r="H2630">
        <v>2484617</v>
      </c>
      <c r="I2630">
        <v>291379</v>
      </c>
      <c r="J2630">
        <v>87937</v>
      </c>
      <c r="K2630">
        <v>19854</v>
      </c>
      <c r="L2630">
        <f>bbdd_Social_Media_Trends[[#This Row],[Likes]]+bbdd_Social_Media_Trends[[#This Row],[Shares]]+bbdd_Social_Media_Trends[[#This Row],[Comments]]</f>
        <v>399170</v>
      </c>
      <c r="M2630">
        <f>bbdd_Social_Media_Trends[[#This Row],[Interactions]]/bbdd_Social_Media_Trends[[#This Row],[Views]]</f>
        <v>0.16065655189512107</v>
      </c>
      <c r="N2630" s="1" t="s">
        <v>16</v>
      </c>
      <c r="O2630" s="4">
        <f t="shared" si="41"/>
        <v>0</v>
      </c>
    </row>
    <row r="2631" spans="1:15" hidden="1">
      <c r="A2631" s="1" t="s">
        <v>2671</v>
      </c>
      <c r="B2631" s="2">
        <v>44737</v>
      </c>
      <c r="C2631" s="13" t="str">
        <f>TEXT(bbdd_Social_Media_Trends[[#This Row],[Post_Date]],"aaaa-mm")</f>
        <v>2022-06</v>
      </c>
      <c r="D2631" s="1" t="s">
        <v>12</v>
      </c>
      <c r="E2631" s="1" t="s">
        <v>19</v>
      </c>
      <c r="F2631" s="1" t="s">
        <v>36</v>
      </c>
      <c r="G2631" s="1" t="s">
        <v>25</v>
      </c>
      <c r="H2631">
        <v>3453424</v>
      </c>
      <c r="I2631">
        <v>279506</v>
      </c>
      <c r="J2631">
        <v>30204</v>
      </c>
      <c r="K2631">
        <v>25911</v>
      </c>
      <c r="L2631">
        <f>bbdd_Social_Media_Trends[[#This Row],[Likes]]+bbdd_Social_Media_Trends[[#This Row],[Shares]]+bbdd_Social_Media_Trends[[#This Row],[Comments]]</f>
        <v>335621</v>
      </c>
      <c r="M2631">
        <f>bbdd_Social_Media_Trends[[#This Row],[Interactions]]/bbdd_Social_Media_Trends[[#This Row],[Views]]</f>
        <v>9.7184996687345662E-2</v>
      </c>
      <c r="N2631" s="1" t="s">
        <v>29</v>
      </c>
      <c r="O2631" s="4">
        <f t="shared" si="41"/>
        <v>0</v>
      </c>
    </row>
    <row r="2632" spans="1:15" hidden="1">
      <c r="A2632" s="1" t="s">
        <v>2672</v>
      </c>
      <c r="B2632" s="2">
        <v>45264</v>
      </c>
      <c r="C2632" s="13" t="str">
        <f>TEXT(bbdd_Social_Media_Trends[[#This Row],[Post_Date]],"aaaa-mm")</f>
        <v>2023-12</v>
      </c>
      <c r="D2632" s="1" t="s">
        <v>18</v>
      </c>
      <c r="E2632" s="1" t="s">
        <v>59</v>
      </c>
      <c r="F2632" s="1" t="s">
        <v>14</v>
      </c>
      <c r="G2632" s="1" t="s">
        <v>44</v>
      </c>
      <c r="H2632">
        <v>172200</v>
      </c>
      <c r="I2632">
        <v>480028</v>
      </c>
      <c r="J2632">
        <v>66136</v>
      </c>
      <c r="K2632">
        <v>20523</v>
      </c>
      <c r="L2632">
        <f>bbdd_Social_Media_Trends[[#This Row],[Likes]]+bbdd_Social_Media_Trends[[#This Row],[Shares]]+bbdd_Social_Media_Trends[[#This Row],[Comments]]</f>
        <v>566687</v>
      </c>
      <c r="M2632">
        <f>bbdd_Social_Media_Trends[[#This Row],[Interactions]]/bbdd_Social_Media_Trends[[#This Row],[Views]]</f>
        <v>3.2908652729384436</v>
      </c>
      <c r="N2632" s="1" t="s">
        <v>16</v>
      </c>
      <c r="O2632" s="4">
        <f t="shared" si="41"/>
        <v>0</v>
      </c>
    </row>
    <row r="2633" spans="1:15" hidden="1">
      <c r="A2633" s="1" t="s">
        <v>2673</v>
      </c>
      <c r="B2633" s="2">
        <v>44995</v>
      </c>
      <c r="C2633" s="13" t="str">
        <f>TEXT(bbdd_Social_Media_Trends[[#This Row],[Post_Date]],"aaaa-mm")</f>
        <v>2023-03</v>
      </c>
      <c r="D2633" s="1" t="s">
        <v>24</v>
      </c>
      <c r="E2633" s="1" t="s">
        <v>13</v>
      </c>
      <c r="F2633" s="1" t="s">
        <v>14</v>
      </c>
      <c r="G2633" s="1" t="s">
        <v>25</v>
      </c>
      <c r="H2633">
        <v>1695407</v>
      </c>
      <c r="I2633">
        <v>499065</v>
      </c>
      <c r="J2633">
        <v>98572</v>
      </c>
      <c r="K2633">
        <v>16630</v>
      </c>
      <c r="L2633">
        <f>bbdd_Social_Media_Trends[[#This Row],[Likes]]+bbdd_Social_Media_Trends[[#This Row],[Shares]]+bbdd_Social_Media_Trends[[#This Row],[Comments]]</f>
        <v>614267</v>
      </c>
      <c r="M2633">
        <f>bbdd_Social_Media_Trends[[#This Row],[Interactions]]/bbdd_Social_Media_Trends[[#This Row],[Views]]</f>
        <v>0.36231241229981948</v>
      </c>
      <c r="N2633" s="1" t="s">
        <v>29</v>
      </c>
      <c r="O2633" s="4">
        <f t="shared" si="41"/>
        <v>0</v>
      </c>
    </row>
    <row r="2634" spans="1:15" hidden="1">
      <c r="A2634" s="1" t="s">
        <v>2674</v>
      </c>
      <c r="B2634" s="2">
        <v>45167</v>
      </c>
      <c r="C2634" s="13" t="str">
        <f>TEXT(bbdd_Social_Media_Trends[[#This Row],[Post_Date]],"aaaa-mm")</f>
        <v>2023-08</v>
      </c>
      <c r="D2634" s="1" t="s">
        <v>12</v>
      </c>
      <c r="E2634" s="1" t="s">
        <v>19</v>
      </c>
      <c r="F2634" s="1" t="s">
        <v>14</v>
      </c>
      <c r="G2634" s="1" t="s">
        <v>37</v>
      </c>
      <c r="H2634">
        <v>2050045</v>
      </c>
      <c r="I2634">
        <v>22490</v>
      </c>
      <c r="J2634">
        <v>29109</v>
      </c>
      <c r="K2634">
        <v>881</v>
      </c>
      <c r="L2634">
        <f>bbdd_Social_Media_Trends[[#This Row],[Likes]]+bbdd_Social_Media_Trends[[#This Row],[Shares]]+bbdd_Social_Media_Trends[[#This Row],[Comments]]</f>
        <v>52480</v>
      </c>
      <c r="M2634">
        <f>bbdd_Social_Media_Trends[[#This Row],[Interactions]]/bbdd_Social_Media_Trends[[#This Row],[Views]]</f>
        <v>2.5599438061115733E-2</v>
      </c>
      <c r="N2634" s="1" t="s">
        <v>22</v>
      </c>
      <c r="O2634" s="4">
        <f t="shared" si="41"/>
        <v>0</v>
      </c>
    </row>
    <row r="2635" spans="1:15" hidden="1">
      <c r="A2635" s="1" t="s">
        <v>2675</v>
      </c>
      <c r="B2635" s="2">
        <v>44783</v>
      </c>
      <c r="C2635" s="13" t="str">
        <f>TEXT(bbdd_Social_Media_Trends[[#This Row],[Post_Date]],"aaaa-mm")</f>
        <v>2022-08</v>
      </c>
      <c r="D2635" s="1" t="s">
        <v>18</v>
      </c>
      <c r="E2635" s="1" t="s">
        <v>39</v>
      </c>
      <c r="F2635" s="1" t="s">
        <v>14</v>
      </c>
      <c r="G2635" s="1" t="s">
        <v>50</v>
      </c>
      <c r="H2635">
        <v>4828592</v>
      </c>
      <c r="I2635">
        <v>471991</v>
      </c>
      <c r="J2635">
        <v>21120</v>
      </c>
      <c r="K2635">
        <v>11961</v>
      </c>
      <c r="L2635">
        <f>bbdd_Social_Media_Trends[[#This Row],[Likes]]+bbdd_Social_Media_Trends[[#This Row],[Shares]]+bbdd_Social_Media_Trends[[#This Row],[Comments]]</f>
        <v>505072</v>
      </c>
      <c r="M2635">
        <f>bbdd_Social_Media_Trends[[#This Row],[Interactions]]/bbdd_Social_Media_Trends[[#This Row],[Views]]</f>
        <v>0.10460026442490895</v>
      </c>
      <c r="N2635" s="1" t="s">
        <v>16</v>
      </c>
      <c r="O2635" s="4">
        <f t="shared" si="41"/>
        <v>0</v>
      </c>
    </row>
    <row r="2636" spans="1:15">
      <c r="A2636" s="1" t="s">
        <v>2676</v>
      </c>
      <c r="B2636" s="2">
        <v>44991</v>
      </c>
      <c r="C2636" s="13" t="str">
        <f>TEXT(bbdd_Social_Media_Trends[[#This Row],[Post_Date]],"aaaa-mm")</f>
        <v>2023-03</v>
      </c>
      <c r="D2636" s="1" t="s">
        <v>27</v>
      </c>
      <c r="E2636" s="1" t="s">
        <v>57</v>
      </c>
      <c r="F2636" s="1" t="s">
        <v>41</v>
      </c>
      <c r="G2636" s="1" t="s">
        <v>28</v>
      </c>
      <c r="H2636">
        <v>1249895</v>
      </c>
      <c r="I2636">
        <v>111529</v>
      </c>
      <c r="J2636">
        <v>10973</v>
      </c>
      <c r="K2636">
        <v>36891</v>
      </c>
      <c r="L2636">
        <f>bbdd_Social_Media_Trends[[#This Row],[Likes]]+bbdd_Social_Media_Trends[[#This Row],[Shares]]+bbdd_Social_Media_Trends[[#This Row],[Comments]]</f>
        <v>159393</v>
      </c>
      <c r="M2636">
        <f>bbdd_Social_Media_Trends[[#This Row],[Interactions]]/bbdd_Social_Media_Trends[[#This Row],[Views]]</f>
        <v>0.12752511210941719</v>
      </c>
      <c r="N2636" s="1" t="s">
        <v>22</v>
      </c>
      <c r="O2636" s="4">
        <f t="shared" si="41"/>
        <v>0</v>
      </c>
    </row>
    <row r="2637" spans="1:15" hidden="1">
      <c r="A2637" s="1" t="s">
        <v>2677</v>
      </c>
      <c r="B2637" s="2">
        <v>44819</v>
      </c>
      <c r="C2637" s="13" t="str">
        <f>TEXT(bbdd_Social_Media_Trends[[#This Row],[Post_Date]],"aaaa-mm")</f>
        <v>2022-09</v>
      </c>
      <c r="D2637" s="1" t="s">
        <v>12</v>
      </c>
      <c r="E2637" s="1" t="s">
        <v>59</v>
      </c>
      <c r="F2637" s="1" t="s">
        <v>32</v>
      </c>
      <c r="G2637" s="1" t="s">
        <v>15</v>
      </c>
      <c r="H2637">
        <v>2448575</v>
      </c>
      <c r="I2637">
        <v>223486</v>
      </c>
      <c r="J2637">
        <v>29403</v>
      </c>
      <c r="K2637">
        <v>39483</v>
      </c>
      <c r="L2637">
        <f>bbdd_Social_Media_Trends[[#This Row],[Likes]]+bbdd_Social_Media_Trends[[#This Row],[Shares]]+bbdd_Social_Media_Trends[[#This Row],[Comments]]</f>
        <v>292372</v>
      </c>
      <c r="M2637">
        <f>bbdd_Social_Media_Trends[[#This Row],[Interactions]]/bbdd_Social_Media_Trends[[#This Row],[Views]]</f>
        <v>0.11940496002777125</v>
      </c>
      <c r="N2637" s="1" t="s">
        <v>22</v>
      </c>
      <c r="O2637" s="4">
        <f t="shared" si="41"/>
        <v>0</v>
      </c>
    </row>
    <row r="2638" spans="1:15">
      <c r="A2638" s="1" t="s">
        <v>2678</v>
      </c>
      <c r="B2638" s="2">
        <v>44633</v>
      </c>
      <c r="C2638" s="13" t="str">
        <f>TEXT(bbdd_Social_Media_Trends[[#This Row],[Post_Date]],"aaaa-mm")</f>
        <v>2022-03</v>
      </c>
      <c r="D2638" s="1" t="s">
        <v>27</v>
      </c>
      <c r="E2638" s="1" t="s">
        <v>39</v>
      </c>
      <c r="F2638" s="1" t="s">
        <v>32</v>
      </c>
      <c r="G2638" s="1" t="s">
        <v>60</v>
      </c>
      <c r="H2638">
        <v>493548</v>
      </c>
      <c r="I2638">
        <v>76378</v>
      </c>
      <c r="J2638">
        <v>67586</v>
      </c>
      <c r="K2638">
        <v>45093</v>
      </c>
      <c r="L2638">
        <f>bbdd_Social_Media_Trends[[#This Row],[Likes]]+bbdd_Social_Media_Trends[[#This Row],[Shares]]+bbdd_Social_Media_Trends[[#This Row],[Comments]]</f>
        <v>189057</v>
      </c>
      <c r="M2638">
        <f>bbdd_Social_Media_Trends[[#This Row],[Interactions]]/bbdd_Social_Media_Trends[[#This Row],[Views]]</f>
        <v>0.38305696710350362</v>
      </c>
      <c r="N2638" s="1" t="s">
        <v>16</v>
      </c>
      <c r="O2638" s="4">
        <f t="shared" si="41"/>
        <v>0</v>
      </c>
    </row>
    <row r="2639" spans="1:15" hidden="1">
      <c r="A2639" s="1" t="s">
        <v>2679</v>
      </c>
      <c r="B2639" s="2">
        <v>44878</v>
      </c>
      <c r="C2639" s="13" t="str">
        <f>TEXT(bbdd_Social_Media_Trends[[#This Row],[Post_Date]],"aaaa-mm")</f>
        <v>2022-11</v>
      </c>
      <c r="D2639" s="1" t="s">
        <v>24</v>
      </c>
      <c r="E2639" s="1" t="s">
        <v>19</v>
      </c>
      <c r="F2639" s="1" t="s">
        <v>41</v>
      </c>
      <c r="G2639" s="1" t="s">
        <v>25</v>
      </c>
      <c r="H2639">
        <v>1435388</v>
      </c>
      <c r="I2639">
        <v>66738</v>
      </c>
      <c r="J2639">
        <v>40540</v>
      </c>
      <c r="K2639">
        <v>12303</v>
      </c>
      <c r="L2639">
        <f>bbdd_Social_Media_Trends[[#This Row],[Likes]]+bbdd_Social_Media_Trends[[#This Row],[Shares]]+bbdd_Social_Media_Trends[[#This Row],[Comments]]</f>
        <v>119581</v>
      </c>
      <c r="M2639">
        <f>bbdd_Social_Media_Trends[[#This Row],[Interactions]]/bbdd_Social_Media_Trends[[#This Row],[Views]]</f>
        <v>8.330918190760965E-2</v>
      </c>
      <c r="N2639" s="1" t="s">
        <v>29</v>
      </c>
      <c r="O2639" s="4">
        <f t="shared" si="41"/>
        <v>0</v>
      </c>
    </row>
    <row r="2640" spans="1:15" hidden="1">
      <c r="A2640" s="1" t="s">
        <v>2680</v>
      </c>
      <c r="B2640" s="2">
        <v>45153</v>
      </c>
      <c r="C2640" s="13" t="str">
        <f>TEXT(bbdd_Social_Media_Trends[[#This Row],[Post_Date]],"aaaa-mm")</f>
        <v>2023-08</v>
      </c>
      <c r="D2640" s="1" t="s">
        <v>18</v>
      </c>
      <c r="E2640" s="1" t="s">
        <v>59</v>
      </c>
      <c r="F2640" s="1" t="s">
        <v>41</v>
      </c>
      <c r="G2640" s="1" t="s">
        <v>60</v>
      </c>
      <c r="H2640">
        <v>4257118</v>
      </c>
      <c r="I2640">
        <v>186429</v>
      </c>
      <c r="J2640">
        <v>23604</v>
      </c>
      <c r="K2640">
        <v>19658</v>
      </c>
      <c r="L2640">
        <f>bbdd_Social_Media_Trends[[#This Row],[Likes]]+bbdd_Social_Media_Trends[[#This Row],[Shares]]+bbdd_Social_Media_Trends[[#This Row],[Comments]]</f>
        <v>229691</v>
      </c>
      <c r="M2640">
        <f>bbdd_Social_Media_Trends[[#This Row],[Interactions]]/bbdd_Social_Media_Trends[[#This Row],[Views]]</f>
        <v>5.3954576781757045E-2</v>
      </c>
      <c r="N2640" s="1" t="s">
        <v>16</v>
      </c>
      <c r="O2640" s="4">
        <f t="shared" si="41"/>
        <v>0</v>
      </c>
    </row>
    <row r="2641" spans="1:15">
      <c r="A2641" s="1" t="s">
        <v>2681</v>
      </c>
      <c r="B2641" s="2">
        <v>44732</v>
      </c>
      <c r="C2641" s="13" t="str">
        <f>TEXT(bbdd_Social_Media_Trends[[#This Row],[Post_Date]],"aaaa-mm")</f>
        <v>2022-06</v>
      </c>
      <c r="D2641" s="1" t="s">
        <v>27</v>
      </c>
      <c r="E2641" s="1" t="s">
        <v>35</v>
      </c>
      <c r="F2641" s="1" t="s">
        <v>36</v>
      </c>
      <c r="G2641" s="1" t="s">
        <v>50</v>
      </c>
      <c r="H2641">
        <v>3491749</v>
      </c>
      <c r="I2641">
        <v>88660</v>
      </c>
      <c r="J2641">
        <v>76249</v>
      </c>
      <c r="K2641">
        <v>22573</v>
      </c>
      <c r="L2641">
        <f>bbdd_Social_Media_Trends[[#This Row],[Likes]]+bbdd_Social_Media_Trends[[#This Row],[Shares]]+bbdd_Social_Media_Trends[[#This Row],[Comments]]</f>
        <v>187482</v>
      </c>
      <c r="M2641">
        <f>bbdd_Social_Media_Trends[[#This Row],[Interactions]]/bbdd_Social_Media_Trends[[#This Row],[Views]]</f>
        <v>5.3692862803139632E-2</v>
      </c>
      <c r="N2641" s="1" t="s">
        <v>22</v>
      </c>
      <c r="O2641" s="4">
        <f t="shared" si="41"/>
        <v>0</v>
      </c>
    </row>
    <row r="2642" spans="1:15" hidden="1">
      <c r="A2642" s="1" t="s">
        <v>2682</v>
      </c>
      <c r="B2642" s="2">
        <v>44778</v>
      </c>
      <c r="C2642" s="13" t="str">
        <f>TEXT(bbdd_Social_Media_Trends[[#This Row],[Post_Date]],"aaaa-mm")</f>
        <v>2022-08</v>
      </c>
      <c r="D2642" s="1" t="s">
        <v>18</v>
      </c>
      <c r="E2642" s="1" t="s">
        <v>59</v>
      </c>
      <c r="F2642" s="1" t="s">
        <v>20</v>
      </c>
      <c r="G2642" s="1" t="s">
        <v>60</v>
      </c>
      <c r="H2642">
        <v>123286</v>
      </c>
      <c r="I2642">
        <v>34636</v>
      </c>
      <c r="J2642">
        <v>6143</v>
      </c>
      <c r="K2642">
        <v>15414</v>
      </c>
      <c r="L2642">
        <f>bbdd_Social_Media_Trends[[#This Row],[Likes]]+bbdd_Social_Media_Trends[[#This Row],[Shares]]+bbdd_Social_Media_Trends[[#This Row],[Comments]]</f>
        <v>56193</v>
      </c>
      <c r="M2642">
        <f>bbdd_Social_Media_Trends[[#This Row],[Interactions]]/bbdd_Social_Media_Trends[[#This Row],[Views]]</f>
        <v>0.45579384520545724</v>
      </c>
      <c r="N2642" s="1" t="s">
        <v>22</v>
      </c>
      <c r="O2642" s="4">
        <f t="shared" si="41"/>
        <v>0</v>
      </c>
    </row>
    <row r="2643" spans="1:15" hidden="1">
      <c r="A2643" s="1" t="s">
        <v>2683</v>
      </c>
      <c r="B2643" s="2">
        <v>45103</v>
      </c>
      <c r="C2643" s="13" t="str">
        <f>TEXT(bbdd_Social_Media_Trends[[#This Row],[Post_Date]],"aaaa-mm")</f>
        <v>2023-06</v>
      </c>
      <c r="D2643" s="1" t="s">
        <v>24</v>
      </c>
      <c r="E2643" s="1" t="s">
        <v>35</v>
      </c>
      <c r="F2643" s="1" t="s">
        <v>20</v>
      </c>
      <c r="G2643" s="1" t="s">
        <v>50</v>
      </c>
      <c r="H2643">
        <v>1704720</v>
      </c>
      <c r="I2643">
        <v>348558</v>
      </c>
      <c r="J2643">
        <v>73574</v>
      </c>
      <c r="K2643">
        <v>10733</v>
      </c>
      <c r="L2643">
        <f>bbdd_Social_Media_Trends[[#This Row],[Likes]]+bbdd_Social_Media_Trends[[#This Row],[Shares]]+bbdd_Social_Media_Trends[[#This Row],[Comments]]</f>
        <v>432865</v>
      </c>
      <c r="M2643">
        <f>bbdd_Social_Media_Trends[[#This Row],[Interactions]]/bbdd_Social_Media_Trends[[#This Row],[Views]]</f>
        <v>0.25392146510863955</v>
      </c>
      <c r="N2643" s="1" t="s">
        <v>16</v>
      </c>
      <c r="O2643" s="4">
        <f t="shared" si="41"/>
        <v>0</v>
      </c>
    </row>
    <row r="2644" spans="1:15" hidden="1">
      <c r="A2644" s="1" t="s">
        <v>2684</v>
      </c>
      <c r="B2644" s="2">
        <v>44828</v>
      </c>
      <c r="C2644" s="13" t="str">
        <f>TEXT(bbdd_Social_Media_Trends[[#This Row],[Post_Date]],"aaaa-mm")</f>
        <v>2022-09</v>
      </c>
      <c r="D2644" s="1" t="s">
        <v>24</v>
      </c>
      <c r="E2644" s="1" t="s">
        <v>39</v>
      </c>
      <c r="F2644" s="1" t="s">
        <v>47</v>
      </c>
      <c r="G2644" s="1" t="s">
        <v>21</v>
      </c>
      <c r="H2644">
        <v>2543309</v>
      </c>
      <c r="I2644">
        <v>40011</v>
      </c>
      <c r="J2644">
        <v>54069</v>
      </c>
      <c r="K2644">
        <v>9368</v>
      </c>
      <c r="L2644">
        <f>bbdd_Social_Media_Trends[[#This Row],[Likes]]+bbdd_Social_Media_Trends[[#This Row],[Shares]]+bbdd_Social_Media_Trends[[#This Row],[Comments]]</f>
        <v>103448</v>
      </c>
      <c r="M2644">
        <f>bbdd_Social_Media_Trends[[#This Row],[Interactions]]/bbdd_Social_Media_Trends[[#This Row],[Views]]</f>
        <v>4.0674570018821937E-2</v>
      </c>
      <c r="N2644" s="1" t="s">
        <v>22</v>
      </c>
      <c r="O2644" s="4">
        <f t="shared" si="41"/>
        <v>0</v>
      </c>
    </row>
    <row r="2645" spans="1:15" hidden="1">
      <c r="A2645" s="1" t="s">
        <v>2685</v>
      </c>
      <c r="B2645" s="2">
        <v>45043</v>
      </c>
      <c r="C2645" s="13" t="str">
        <f>TEXT(bbdd_Social_Media_Trends[[#This Row],[Post_Date]],"aaaa-mm")</f>
        <v>2023-04</v>
      </c>
      <c r="D2645" s="1" t="s">
        <v>18</v>
      </c>
      <c r="E2645" s="1" t="s">
        <v>31</v>
      </c>
      <c r="F2645" s="1" t="s">
        <v>41</v>
      </c>
      <c r="G2645" s="1" t="s">
        <v>50</v>
      </c>
      <c r="H2645">
        <v>2552873</v>
      </c>
      <c r="I2645">
        <v>342534</v>
      </c>
      <c r="J2645">
        <v>85291</v>
      </c>
      <c r="K2645">
        <v>24004</v>
      </c>
      <c r="L2645">
        <f>bbdd_Social_Media_Trends[[#This Row],[Likes]]+bbdd_Social_Media_Trends[[#This Row],[Shares]]+bbdd_Social_Media_Trends[[#This Row],[Comments]]</f>
        <v>451829</v>
      </c>
      <c r="M2645">
        <f>bbdd_Social_Media_Trends[[#This Row],[Interactions]]/bbdd_Social_Media_Trends[[#This Row],[Views]]</f>
        <v>0.1769884361658414</v>
      </c>
      <c r="N2645" s="1" t="s">
        <v>16</v>
      </c>
      <c r="O2645" s="4">
        <f t="shared" si="41"/>
        <v>0</v>
      </c>
    </row>
    <row r="2646" spans="1:15" hidden="1">
      <c r="A2646" s="1" t="s">
        <v>2686</v>
      </c>
      <c r="B2646" s="2">
        <v>44701</v>
      </c>
      <c r="C2646" s="13" t="str">
        <f>TEXT(bbdd_Social_Media_Trends[[#This Row],[Post_Date]],"aaaa-mm")</f>
        <v>2022-05</v>
      </c>
      <c r="D2646" s="1" t="s">
        <v>24</v>
      </c>
      <c r="E2646" s="1" t="s">
        <v>59</v>
      </c>
      <c r="F2646" s="1" t="s">
        <v>32</v>
      </c>
      <c r="G2646" s="1" t="s">
        <v>60</v>
      </c>
      <c r="H2646">
        <v>811936</v>
      </c>
      <c r="I2646">
        <v>44802</v>
      </c>
      <c r="J2646">
        <v>35448</v>
      </c>
      <c r="K2646">
        <v>32099</v>
      </c>
      <c r="L2646">
        <f>bbdd_Social_Media_Trends[[#This Row],[Likes]]+bbdd_Social_Media_Trends[[#This Row],[Shares]]+bbdd_Social_Media_Trends[[#This Row],[Comments]]</f>
        <v>112349</v>
      </c>
      <c r="M2646">
        <f>bbdd_Social_Media_Trends[[#This Row],[Interactions]]/bbdd_Social_Media_Trends[[#This Row],[Views]]</f>
        <v>0.13837174358570134</v>
      </c>
      <c r="N2646" s="1" t="s">
        <v>16</v>
      </c>
      <c r="O2646" s="4">
        <f t="shared" si="41"/>
        <v>0</v>
      </c>
    </row>
    <row r="2647" spans="1:15">
      <c r="A2647" s="1" t="s">
        <v>2687</v>
      </c>
      <c r="B2647" s="2">
        <v>44911</v>
      </c>
      <c r="C2647" s="13" t="str">
        <f>TEXT(bbdd_Social_Media_Trends[[#This Row],[Post_Date]],"aaaa-mm")</f>
        <v>2022-12</v>
      </c>
      <c r="D2647" s="1" t="s">
        <v>27</v>
      </c>
      <c r="E2647" s="1" t="s">
        <v>35</v>
      </c>
      <c r="F2647" s="1" t="s">
        <v>14</v>
      </c>
      <c r="G2647" s="1" t="s">
        <v>44</v>
      </c>
      <c r="H2647">
        <v>116734</v>
      </c>
      <c r="I2647">
        <v>384391</v>
      </c>
      <c r="J2647">
        <v>60921</v>
      </c>
      <c r="K2647">
        <v>39945</v>
      </c>
      <c r="L2647">
        <f>bbdd_Social_Media_Trends[[#This Row],[Likes]]+bbdd_Social_Media_Trends[[#This Row],[Shares]]+bbdd_Social_Media_Trends[[#This Row],[Comments]]</f>
        <v>485257</v>
      </c>
      <c r="M2647">
        <f>bbdd_Social_Media_Trends[[#This Row],[Interactions]]/bbdd_Social_Media_Trends[[#This Row],[Views]]</f>
        <v>4.1569465622697761</v>
      </c>
      <c r="N2647" s="1" t="s">
        <v>16</v>
      </c>
      <c r="O2647" s="4">
        <f t="shared" si="41"/>
        <v>0</v>
      </c>
    </row>
    <row r="2648" spans="1:15" hidden="1">
      <c r="A2648" s="1" t="s">
        <v>2688</v>
      </c>
      <c r="B2648" s="2">
        <v>45183</v>
      </c>
      <c r="C2648" s="13" t="str">
        <f>TEXT(bbdd_Social_Media_Trends[[#This Row],[Post_Date]],"aaaa-mm")</f>
        <v>2023-09</v>
      </c>
      <c r="D2648" s="1" t="s">
        <v>24</v>
      </c>
      <c r="E2648" s="1" t="s">
        <v>19</v>
      </c>
      <c r="F2648" s="1" t="s">
        <v>32</v>
      </c>
      <c r="G2648" s="1" t="s">
        <v>37</v>
      </c>
      <c r="H2648">
        <v>1819191</v>
      </c>
      <c r="I2648">
        <v>352415</v>
      </c>
      <c r="J2648">
        <v>83445</v>
      </c>
      <c r="K2648">
        <v>48547</v>
      </c>
      <c r="L2648">
        <f>bbdd_Social_Media_Trends[[#This Row],[Likes]]+bbdd_Social_Media_Trends[[#This Row],[Shares]]+bbdd_Social_Media_Trends[[#This Row],[Comments]]</f>
        <v>484407</v>
      </c>
      <c r="M2648">
        <f>bbdd_Social_Media_Trends[[#This Row],[Interactions]]/bbdd_Social_Media_Trends[[#This Row],[Views]]</f>
        <v>0.26627605347651784</v>
      </c>
      <c r="N2648" s="1" t="s">
        <v>16</v>
      </c>
      <c r="O2648" s="4">
        <f t="shared" si="41"/>
        <v>0</v>
      </c>
    </row>
    <row r="2649" spans="1:15">
      <c r="A2649" s="1" t="s">
        <v>2689</v>
      </c>
      <c r="B2649" s="2">
        <v>45071</v>
      </c>
      <c r="C2649" s="13" t="str">
        <f>TEXT(bbdd_Social_Media_Trends[[#This Row],[Post_Date]],"aaaa-mm")</f>
        <v>2023-05</v>
      </c>
      <c r="D2649" s="1" t="s">
        <v>27</v>
      </c>
      <c r="E2649" s="1" t="s">
        <v>13</v>
      </c>
      <c r="F2649" s="1" t="s">
        <v>32</v>
      </c>
      <c r="G2649" s="1" t="s">
        <v>60</v>
      </c>
      <c r="H2649">
        <v>8982</v>
      </c>
      <c r="I2649">
        <v>353646</v>
      </c>
      <c r="J2649">
        <v>77267</v>
      </c>
      <c r="K2649">
        <v>39542</v>
      </c>
      <c r="L2649">
        <f>bbdd_Social_Media_Trends[[#This Row],[Likes]]+bbdd_Social_Media_Trends[[#This Row],[Shares]]+bbdd_Social_Media_Trends[[#This Row],[Comments]]</f>
        <v>470455</v>
      </c>
      <c r="M2649">
        <f>bbdd_Social_Media_Trends[[#This Row],[Interactions]]/bbdd_Social_Media_Trends[[#This Row],[Views]]</f>
        <v>52.377532843464707</v>
      </c>
      <c r="N2649" s="1" t="s">
        <v>22</v>
      </c>
      <c r="O2649" s="4">
        <f t="shared" si="41"/>
        <v>0</v>
      </c>
    </row>
    <row r="2650" spans="1:15" hidden="1">
      <c r="A2650" s="1" t="s">
        <v>2690</v>
      </c>
      <c r="B2650" s="2">
        <v>45237</v>
      </c>
      <c r="C2650" s="13" t="str">
        <f>TEXT(bbdd_Social_Media_Trends[[#This Row],[Post_Date]],"aaaa-mm")</f>
        <v>2023-11</v>
      </c>
      <c r="D2650" s="1" t="s">
        <v>24</v>
      </c>
      <c r="E2650" s="1" t="s">
        <v>39</v>
      </c>
      <c r="F2650" s="1" t="s">
        <v>32</v>
      </c>
      <c r="G2650" s="1" t="s">
        <v>15</v>
      </c>
      <c r="H2650">
        <v>4286813</v>
      </c>
      <c r="I2650">
        <v>286139</v>
      </c>
      <c r="J2650">
        <v>99445</v>
      </c>
      <c r="K2650">
        <v>10512</v>
      </c>
      <c r="L2650">
        <f>bbdd_Social_Media_Trends[[#This Row],[Likes]]+bbdd_Social_Media_Trends[[#This Row],[Shares]]+bbdd_Social_Media_Trends[[#This Row],[Comments]]</f>
        <v>396096</v>
      </c>
      <c r="M2650">
        <f>bbdd_Social_Media_Trends[[#This Row],[Interactions]]/bbdd_Social_Media_Trends[[#This Row],[Views]]</f>
        <v>9.2398712050187404E-2</v>
      </c>
      <c r="N2650" s="1" t="s">
        <v>29</v>
      </c>
      <c r="O2650" s="4">
        <f t="shared" si="41"/>
        <v>0</v>
      </c>
    </row>
    <row r="2651" spans="1:15" hidden="1">
      <c r="A2651" s="1" t="s">
        <v>2691</v>
      </c>
      <c r="B2651" s="2">
        <v>45008</v>
      </c>
      <c r="C2651" s="13" t="str">
        <f>TEXT(bbdd_Social_Media_Trends[[#This Row],[Post_Date]],"aaaa-mm")</f>
        <v>2023-03</v>
      </c>
      <c r="D2651" s="1" t="s">
        <v>18</v>
      </c>
      <c r="E2651" s="1" t="s">
        <v>46</v>
      </c>
      <c r="F2651" s="1" t="s">
        <v>47</v>
      </c>
      <c r="G2651" s="1" t="s">
        <v>37</v>
      </c>
      <c r="H2651">
        <v>3073979</v>
      </c>
      <c r="I2651">
        <v>274163</v>
      </c>
      <c r="J2651">
        <v>78633</v>
      </c>
      <c r="K2651">
        <v>27860</v>
      </c>
      <c r="L2651">
        <f>bbdd_Social_Media_Trends[[#This Row],[Likes]]+bbdd_Social_Media_Trends[[#This Row],[Shares]]+bbdd_Social_Media_Trends[[#This Row],[Comments]]</f>
        <v>380656</v>
      </c>
      <c r="M2651">
        <f>bbdd_Social_Media_Trends[[#This Row],[Interactions]]/bbdd_Social_Media_Trends[[#This Row],[Views]]</f>
        <v>0.12383168525224147</v>
      </c>
      <c r="N2651" s="1" t="s">
        <v>29</v>
      </c>
      <c r="O2651" s="4">
        <f t="shared" si="41"/>
        <v>0</v>
      </c>
    </row>
    <row r="2652" spans="1:15" hidden="1">
      <c r="A2652" s="1" t="s">
        <v>2692</v>
      </c>
      <c r="B2652" s="2">
        <v>45186</v>
      </c>
      <c r="C2652" s="13" t="str">
        <f>TEXT(bbdd_Social_Media_Trends[[#This Row],[Post_Date]],"aaaa-mm")</f>
        <v>2023-09</v>
      </c>
      <c r="D2652" s="1" t="s">
        <v>12</v>
      </c>
      <c r="E2652" s="1" t="s">
        <v>52</v>
      </c>
      <c r="F2652" s="1" t="s">
        <v>14</v>
      </c>
      <c r="G2652" s="1" t="s">
        <v>37</v>
      </c>
      <c r="H2652">
        <v>2105915</v>
      </c>
      <c r="I2652">
        <v>206288</v>
      </c>
      <c r="J2652">
        <v>56382</v>
      </c>
      <c r="K2652">
        <v>33816</v>
      </c>
      <c r="L2652">
        <f>bbdd_Social_Media_Trends[[#This Row],[Likes]]+bbdd_Social_Media_Trends[[#This Row],[Shares]]+bbdd_Social_Media_Trends[[#This Row],[Comments]]</f>
        <v>296486</v>
      </c>
      <c r="M2652">
        <f>bbdd_Social_Media_Trends[[#This Row],[Interactions]]/bbdd_Social_Media_Trends[[#This Row],[Views]]</f>
        <v>0.14078725874501108</v>
      </c>
      <c r="N2652" s="1" t="s">
        <v>16</v>
      </c>
      <c r="O2652" s="4">
        <f t="shared" si="41"/>
        <v>0</v>
      </c>
    </row>
    <row r="2653" spans="1:15">
      <c r="A2653" s="1" t="s">
        <v>2693</v>
      </c>
      <c r="B2653" s="2">
        <v>44738</v>
      </c>
      <c r="C2653" s="13" t="str">
        <f>TEXT(bbdd_Social_Media_Trends[[#This Row],[Post_Date]],"aaaa-mm")</f>
        <v>2022-06</v>
      </c>
      <c r="D2653" s="1" t="s">
        <v>27</v>
      </c>
      <c r="E2653" s="1" t="s">
        <v>46</v>
      </c>
      <c r="F2653" s="1" t="s">
        <v>47</v>
      </c>
      <c r="G2653" s="1" t="s">
        <v>25</v>
      </c>
      <c r="H2653">
        <v>4421670</v>
      </c>
      <c r="I2653">
        <v>360176</v>
      </c>
      <c r="J2653">
        <v>29475</v>
      </c>
      <c r="K2653">
        <v>39282</v>
      </c>
      <c r="L2653">
        <f>bbdd_Social_Media_Trends[[#This Row],[Likes]]+bbdd_Social_Media_Trends[[#This Row],[Shares]]+bbdd_Social_Media_Trends[[#This Row],[Comments]]</f>
        <v>428933</v>
      </c>
      <c r="M2653">
        <f>bbdd_Social_Media_Trends[[#This Row],[Interactions]]/bbdd_Social_Media_Trends[[#This Row],[Views]]</f>
        <v>9.7007013187325145E-2</v>
      </c>
      <c r="N2653" s="1" t="s">
        <v>16</v>
      </c>
      <c r="O2653" s="4">
        <f t="shared" si="41"/>
        <v>0</v>
      </c>
    </row>
    <row r="2654" spans="1:15" hidden="1">
      <c r="A2654" s="1" t="s">
        <v>2694</v>
      </c>
      <c r="B2654" s="2">
        <v>45215</v>
      </c>
      <c r="C2654" s="13" t="str">
        <f>TEXT(bbdd_Social_Media_Trends[[#This Row],[Post_Date]],"aaaa-mm")</f>
        <v>2023-10</v>
      </c>
      <c r="D2654" s="1" t="s">
        <v>18</v>
      </c>
      <c r="E2654" s="1" t="s">
        <v>57</v>
      </c>
      <c r="F2654" s="1" t="s">
        <v>36</v>
      </c>
      <c r="G2654" s="1" t="s">
        <v>44</v>
      </c>
      <c r="H2654">
        <v>939952</v>
      </c>
      <c r="I2654">
        <v>64597</v>
      </c>
      <c r="J2654">
        <v>3267</v>
      </c>
      <c r="K2654">
        <v>48732</v>
      </c>
      <c r="L2654">
        <f>bbdd_Social_Media_Trends[[#This Row],[Likes]]+bbdd_Social_Media_Trends[[#This Row],[Shares]]+bbdd_Social_Media_Trends[[#This Row],[Comments]]</f>
        <v>116596</v>
      </c>
      <c r="M2654">
        <f>bbdd_Social_Media_Trends[[#This Row],[Interactions]]/bbdd_Social_Media_Trends[[#This Row],[Views]]</f>
        <v>0.12404463206631829</v>
      </c>
      <c r="N2654" s="1" t="s">
        <v>29</v>
      </c>
      <c r="O2654" s="4">
        <f t="shared" si="41"/>
        <v>0</v>
      </c>
    </row>
    <row r="2655" spans="1:15" hidden="1">
      <c r="A2655" s="1" t="s">
        <v>2695</v>
      </c>
      <c r="B2655" s="2">
        <v>44966</v>
      </c>
      <c r="C2655" s="13" t="str">
        <f>TEXT(bbdd_Social_Media_Trends[[#This Row],[Post_Date]],"aaaa-mm")</f>
        <v>2023-02</v>
      </c>
      <c r="D2655" s="1" t="s">
        <v>18</v>
      </c>
      <c r="E2655" s="1" t="s">
        <v>39</v>
      </c>
      <c r="F2655" s="1" t="s">
        <v>20</v>
      </c>
      <c r="G2655" s="1" t="s">
        <v>25</v>
      </c>
      <c r="H2655">
        <v>3697216</v>
      </c>
      <c r="I2655">
        <v>209784</v>
      </c>
      <c r="J2655">
        <v>41633</v>
      </c>
      <c r="K2655">
        <v>19831</v>
      </c>
      <c r="L2655">
        <f>bbdd_Social_Media_Trends[[#This Row],[Likes]]+bbdd_Social_Media_Trends[[#This Row],[Shares]]+bbdd_Social_Media_Trends[[#This Row],[Comments]]</f>
        <v>271248</v>
      </c>
      <c r="M2655">
        <f>bbdd_Social_Media_Trends[[#This Row],[Interactions]]/bbdd_Social_Media_Trends[[#This Row],[Views]]</f>
        <v>7.3365472831449396E-2</v>
      </c>
      <c r="N2655" s="1" t="s">
        <v>22</v>
      </c>
      <c r="O2655" s="4">
        <f t="shared" si="41"/>
        <v>0</v>
      </c>
    </row>
    <row r="2656" spans="1:15" hidden="1">
      <c r="A2656" s="1" t="s">
        <v>2696</v>
      </c>
      <c r="B2656" s="2">
        <v>44593</v>
      </c>
      <c r="C2656" s="13" t="str">
        <f>TEXT(bbdd_Social_Media_Trends[[#This Row],[Post_Date]],"aaaa-mm")</f>
        <v>2022-02</v>
      </c>
      <c r="D2656" s="1" t="s">
        <v>18</v>
      </c>
      <c r="E2656" s="1" t="s">
        <v>13</v>
      </c>
      <c r="F2656" s="1" t="s">
        <v>41</v>
      </c>
      <c r="G2656" s="1" t="s">
        <v>37</v>
      </c>
      <c r="H2656">
        <v>3339645</v>
      </c>
      <c r="I2656">
        <v>423737</v>
      </c>
      <c r="J2656">
        <v>51231</v>
      </c>
      <c r="K2656">
        <v>19571</v>
      </c>
      <c r="L2656">
        <f>bbdd_Social_Media_Trends[[#This Row],[Likes]]+bbdd_Social_Media_Trends[[#This Row],[Shares]]+bbdd_Social_Media_Trends[[#This Row],[Comments]]</f>
        <v>494539</v>
      </c>
      <c r="M2656">
        <f>bbdd_Social_Media_Trends[[#This Row],[Interactions]]/bbdd_Social_Media_Trends[[#This Row],[Views]]</f>
        <v>0.14808130804322017</v>
      </c>
      <c r="N2656" s="1" t="s">
        <v>29</v>
      </c>
      <c r="O2656" s="4">
        <f t="shared" si="41"/>
        <v>0</v>
      </c>
    </row>
    <row r="2657" spans="1:15" hidden="1">
      <c r="A2657" s="1" t="s">
        <v>2697</v>
      </c>
      <c r="B2657" s="2">
        <v>45194</v>
      </c>
      <c r="C2657" s="13" t="str">
        <f>TEXT(bbdd_Social_Media_Trends[[#This Row],[Post_Date]],"aaaa-mm")</f>
        <v>2023-09</v>
      </c>
      <c r="D2657" s="1" t="s">
        <v>24</v>
      </c>
      <c r="E2657" s="1" t="s">
        <v>39</v>
      </c>
      <c r="F2657" s="1" t="s">
        <v>36</v>
      </c>
      <c r="G2657" s="1" t="s">
        <v>25</v>
      </c>
      <c r="H2657">
        <v>764438</v>
      </c>
      <c r="I2657">
        <v>337969</v>
      </c>
      <c r="J2657">
        <v>65215</v>
      </c>
      <c r="K2657">
        <v>38876</v>
      </c>
      <c r="L2657">
        <f>bbdd_Social_Media_Trends[[#This Row],[Likes]]+bbdd_Social_Media_Trends[[#This Row],[Shares]]+bbdd_Social_Media_Trends[[#This Row],[Comments]]</f>
        <v>442060</v>
      </c>
      <c r="M2657">
        <f>bbdd_Social_Media_Trends[[#This Row],[Interactions]]/bbdd_Social_Media_Trends[[#This Row],[Views]]</f>
        <v>0.5782810378343306</v>
      </c>
      <c r="N2657" s="1" t="s">
        <v>29</v>
      </c>
      <c r="O2657" s="4">
        <f t="shared" si="41"/>
        <v>0</v>
      </c>
    </row>
    <row r="2658" spans="1:15" hidden="1">
      <c r="A2658" s="1" t="s">
        <v>2698</v>
      </c>
      <c r="B2658" s="2">
        <v>44838</v>
      </c>
      <c r="C2658" s="13" t="str">
        <f>TEXT(bbdd_Social_Media_Trends[[#This Row],[Post_Date]],"aaaa-mm")</f>
        <v>2022-10</v>
      </c>
      <c r="D2658" s="1" t="s">
        <v>18</v>
      </c>
      <c r="E2658" s="1" t="s">
        <v>19</v>
      </c>
      <c r="F2658" s="1" t="s">
        <v>36</v>
      </c>
      <c r="G2658" s="1" t="s">
        <v>21</v>
      </c>
      <c r="H2658">
        <v>921280</v>
      </c>
      <c r="I2658">
        <v>387296</v>
      </c>
      <c r="J2658">
        <v>3602</v>
      </c>
      <c r="K2658">
        <v>17054</v>
      </c>
      <c r="L2658">
        <f>bbdd_Social_Media_Trends[[#This Row],[Likes]]+bbdd_Social_Media_Trends[[#This Row],[Shares]]+bbdd_Social_Media_Trends[[#This Row],[Comments]]</f>
        <v>407952</v>
      </c>
      <c r="M2658">
        <f>bbdd_Social_Media_Trends[[#This Row],[Interactions]]/bbdd_Social_Media_Trends[[#This Row],[Views]]</f>
        <v>0.44281000347342825</v>
      </c>
      <c r="N2658" s="1" t="s">
        <v>29</v>
      </c>
      <c r="O2658" s="4">
        <f t="shared" si="41"/>
        <v>0</v>
      </c>
    </row>
    <row r="2659" spans="1:15" hidden="1">
      <c r="A2659" s="1" t="s">
        <v>2699</v>
      </c>
      <c r="B2659" s="2">
        <v>44791</v>
      </c>
      <c r="C2659" s="13" t="str">
        <f>TEXT(bbdd_Social_Media_Trends[[#This Row],[Post_Date]],"aaaa-mm")</f>
        <v>2022-08</v>
      </c>
      <c r="D2659" s="1" t="s">
        <v>12</v>
      </c>
      <c r="E2659" s="1" t="s">
        <v>57</v>
      </c>
      <c r="F2659" s="1" t="s">
        <v>14</v>
      </c>
      <c r="G2659" s="1" t="s">
        <v>50</v>
      </c>
      <c r="H2659">
        <v>2250089</v>
      </c>
      <c r="I2659">
        <v>115248</v>
      </c>
      <c r="J2659">
        <v>20570</v>
      </c>
      <c r="K2659">
        <v>36323</v>
      </c>
      <c r="L2659">
        <f>bbdd_Social_Media_Trends[[#This Row],[Likes]]+bbdd_Social_Media_Trends[[#This Row],[Shares]]+bbdd_Social_Media_Trends[[#This Row],[Comments]]</f>
        <v>172141</v>
      </c>
      <c r="M2659">
        <f>bbdd_Social_Media_Trends[[#This Row],[Interactions]]/bbdd_Social_Media_Trends[[#This Row],[Views]]</f>
        <v>7.6504084949528664E-2</v>
      </c>
      <c r="N2659" s="1" t="s">
        <v>22</v>
      </c>
      <c r="O2659" s="4">
        <f t="shared" si="41"/>
        <v>0</v>
      </c>
    </row>
    <row r="2660" spans="1:15" hidden="1">
      <c r="A2660" s="1" t="s">
        <v>2700</v>
      </c>
      <c r="B2660" s="2">
        <v>44848</v>
      </c>
      <c r="C2660" s="13" t="str">
        <f>TEXT(bbdd_Social_Media_Trends[[#This Row],[Post_Date]],"aaaa-mm")</f>
        <v>2022-10</v>
      </c>
      <c r="D2660" s="1" t="s">
        <v>24</v>
      </c>
      <c r="E2660" s="1" t="s">
        <v>49</v>
      </c>
      <c r="F2660" s="1" t="s">
        <v>36</v>
      </c>
      <c r="G2660" s="1" t="s">
        <v>21</v>
      </c>
      <c r="H2660">
        <v>2705979</v>
      </c>
      <c r="I2660">
        <v>443040</v>
      </c>
      <c r="J2660">
        <v>73168</v>
      </c>
      <c r="K2660">
        <v>26742</v>
      </c>
      <c r="L2660">
        <f>bbdd_Social_Media_Trends[[#This Row],[Likes]]+bbdd_Social_Media_Trends[[#This Row],[Shares]]+bbdd_Social_Media_Trends[[#This Row],[Comments]]</f>
        <v>542950</v>
      </c>
      <c r="M2660">
        <f>bbdd_Social_Media_Trends[[#This Row],[Interactions]]/bbdd_Social_Media_Trends[[#This Row],[Views]]</f>
        <v>0.20064826814990064</v>
      </c>
      <c r="N2660" s="1" t="s">
        <v>16</v>
      </c>
      <c r="O2660" s="4">
        <f t="shared" si="41"/>
        <v>0</v>
      </c>
    </row>
    <row r="2661" spans="1:15" hidden="1">
      <c r="A2661" s="1" t="s">
        <v>2701</v>
      </c>
      <c r="B2661" s="2">
        <v>44578</v>
      </c>
      <c r="C2661" s="13" t="str">
        <f>TEXT(bbdd_Social_Media_Trends[[#This Row],[Post_Date]],"aaaa-mm")</f>
        <v>2022-01</v>
      </c>
      <c r="D2661" s="1" t="s">
        <v>12</v>
      </c>
      <c r="E2661" s="1" t="s">
        <v>35</v>
      </c>
      <c r="F2661" s="1" t="s">
        <v>14</v>
      </c>
      <c r="G2661" s="1" t="s">
        <v>15</v>
      </c>
      <c r="H2661">
        <v>472157</v>
      </c>
      <c r="I2661">
        <v>347400</v>
      </c>
      <c r="J2661">
        <v>81972</v>
      </c>
      <c r="K2661">
        <v>908</v>
      </c>
      <c r="L2661">
        <f>bbdd_Social_Media_Trends[[#This Row],[Likes]]+bbdd_Social_Media_Trends[[#This Row],[Shares]]+bbdd_Social_Media_Trends[[#This Row],[Comments]]</f>
        <v>430280</v>
      </c>
      <c r="M2661">
        <f>bbdd_Social_Media_Trends[[#This Row],[Interactions]]/bbdd_Social_Media_Trends[[#This Row],[Views]]</f>
        <v>0.91130704405526131</v>
      </c>
      <c r="N2661" s="1" t="s">
        <v>22</v>
      </c>
      <c r="O2661" s="4">
        <f t="shared" si="41"/>
        <v>0</v>
      </c>
    </row>
    <row r="2662" spans="1:15" hidden="1">
      <c r="A2662" s="1" t="s">
        <v>2702</v>
      </c>
      <c r="B2662" s="2">
        <v>45168</v>
      </c>
      <c r="C2662" s="13" t="str">
        <f>TEXT(bbdd_Social_Media_Trends[[#This Row],[Post_Date]],"aaaa-mm")</f>
        <v>2023-08</v>
      </c>
      <c r="D2662" s="1" t="s">
        <v>12</v>
      </c>
      <c r="E2662" s="1" t="s">
        <v>57</v>
      </c>
      <c r="F2662" s="1" t="s">
        <v>32</v>
      </c>
      <c r="G2662" s="1" t="s">
        <v>60</v>
      </c>
      <c r="H2662">
        <v>164014</v>
      </c>
      <c r="I2662">
        <v>242962</v>
      </c>
      <c r="J2662">
        <v>69777</v>
      </c>
      <c r="K2662">
        <v>28769</v>
      </c>
      <c r="L2662">
        <f>bbdd_Social_Media_Trends[[#This Row],[Likes]]+bbdd_Social_Media_Trends[[#This Row],[Shares]]+bbdd_Social_Media_Trends[[#This Row],[Comments]]</f>
        <v>341508</v>
      </c>
      <c r="M2662">
        <f>bbdd_Social_Media_Trends[[#This Row],[Interactions]]/bbdd_Social_Media_Trends[[#This Row],[Views]]</f>
        <v>2.0821881058933993</v>
      </c>
      <c r="N2662" s="1" t="s">
        <v>29</v>
      </c>
      <c r="O2662" s="4">
        <f t="shared" si="41"/>
        <v>0</v>
      </c>
    </row>
    <row r="2663" spans="1:15" hidden="1">
      <c r="A2663" s="1" t="s">
        <v>2703</v>
      </c>
      <c r="B2663" s="2">
        <v>45199</v>
      </c>
      <c r="C2663" s="13" t="str">
        <f>TEXT(bbdd_Social_Media_Trends[[#This Row],[Post_Date]],"aaaa-mm")</f>
        <v>2023-09</v>
      </c>
      <c r="D2663" s="1" t="s">
        <v>24</v>
      </c>
      <c r="E2663" s="1" t="s">
        <v>35</v>
      </c>
      <c r="F2663" s="1" t="s">
        <v>36</v>
      </c>
      <c r="G2663" s="1" t="s">
        <v>44</v>
      </c>
      <c r="H2663">
        <v>2458815</v>
      </c>
      <c r="I2663">
        <v>13248</v>
      </c>
      <c r="J2663">
        <v>84534</v>
      </c>
      <c r="K2663">
        <v>32533</v>
      </c>
      <c r="L2663">
        <f>bbdd_Social_Media_Trends[[#This Row],[Likes]]+bbdd_Social_Media_Trends[[#This Row],[Shares]]+bbdd_Social_Media_Trends[[#This Row],[Comments]]</f>
        <v>130315</v>
      </c>
      <c r="M2663">
        <f>bbdd_Social_Media_Trends[[#This Row],[Interactions]]/bbdd_Social_Media_Trends[[#This Row],[Views]]</f>
        <v>5.2999107293554011E-2</v>
      </c>
      <c r="N2663" s="1" t="s">
        <v>29</v>
      </c>
      <c r="O2663" s="4">
        <f t="shared" si="41"/>
        <v>0</v>
      </c>
    </row>
    <row r="2664" spans="1:15" hidden="1">
      <c r="A2664" s="1" t="s">
        <v>2704</v>
      </c>
      <c r="B2664" s="2">
        <v>45151</v>
      </c>
      <c r="C2664" s="13" t="str">
        <f>TEXT(bbdd_Social_Media_Trends[[#This Row],[Post_Date]],"aaaa-mm")</f>
        <v>2023-08</v>
      </c>
      <c r="D2664" s="1" t="s">
        <v>18</v>
      </c>
      <c r="E2664" s="1" t="s">
        <v>39</v>
      </c>
      <c r="F2664" s="1" t="s">
        <v>47</v>
      </c>
      <c r="G2664" s="1" t="s">
        <v>44</v>
      </c>
      <c r="H2664">
        <v>2513698</v>
      </c>
      <c r="I2664">
        <v>158723</v>
      </c>
      <c r="J2664">
        <v>61512</v>
      </c>
      <c r="K2664">
        <v>17584</v>
      </c>
      <c r="L2664">
        <f>bbdd_Social_Media_Trends[[#This Row],[Likes]]+bbdd_Social_Media_Trends[[#This Row],[Shares]]+bbdd_Social_Media_Trends[[#This Row],[Comments]]</f>
        <v>237819</v>
      </c>
      <c r="M2664">
        <f>bbdd_Social_Media_Trends[[#This Row],[Interactions]]/bbdd_Social_Media_Trends[[#This Row],[Views]]</f>
        <v>9.4609217177242452E-2</v>
      </c>
      <c r="N2664" s="1" t="s">
        <v>29</v>
      </c>
      <c r="O2664" s="4">
        <f t="shared" si="41"/>
        <v>0</v>
      </c>
    </row>
    <row r="2665" spans="1:15">
      <c r="A2665" s="1" t="s">
        <v>2705</v>
      </c>
      <c r="B2665" s="2">
        <v>44595</v>
      </c>
      <c r="C2665" s="13" t="str">
        <f>TEXT(bbdd_Social_Media_Trends[[#This Row],[Post_Date]],"aaaa-mm")</f>
        <v>2022-02</v>
      </c>
      <c r="D2665" s="1" t="s">
        <v>27</v>
      </c>
      <c r="E2665" s="1" t="s">
        <v>52</v>
      </c>
      <c r="F2665" s="1" t="s">
        <v>47</v>
      </c>
      <c r="G2665" s="1" t="s">
        <v>28</v>
      </c>
      <c r="H2665">
        <v>1966190</v>
      </c>
      <c r="I2665">
        <v>364036</v>
      </c>
      <c r="J2665">
        <v>10977</v>
      </c>
      <c r="K2665">
        <v>10251</v>
      </c>
      <c r="L2665">
        <f>bbdd_Social_Media_Trends[[#This Row],[Likes]]+bbdd_Social_Media_Trends[[#This Row],[Shares]]+bbdd_Social_Media_Trends[[#This Row],[Comments]]</f>
        <v>385264</v>
      </c>
      <c r="M2665">
        <f>bbdd_Social_Media_Trends[[#This Row],[Interactions]]/bbdd_Social_Media_Trends[[#This Row],[Views]]</f>
        <v>0.19594444077123777</v>
      </c>
      <c r="N2665" s="1" t="s">
        <v>29</v>
      </c>
      <c r="O2665" s="4">
        <f t="shared" si="41"/>
        <v>0</v>
      </c>
    </row>
    <row r="2666" spans="1:15" hidden="1">
      <c r="A2666" s="1" t="s">
        <v>2706</v>
      </c>
      <c r="B2666" s="2">
        <v>45081</v>
      </c>
      <c r="C2666" s="13" t="str">
        <f>TEXT(bbdd_Social_Media_Trends[[#This Row],[Post_Date]],"aaaa-mm")</f>
        <v>2023-06</v>
      </c>
      <c r="D2666" s="1" t="s">
        <v>12</v>
      </c>
      <c r="E2666" s="1" t="s">
        <v>49</v>
      </c>
      <c r="F2666" s="1" t="s">
        <v>41</v>
      </c>
      <c r="G2666" s="1" t="s">
        <v>44</v>
      </c>
      <c r="H2666">
        <v>1881796</v>
      </c>
      <c r="I2666">
        <v>29670</v>
      </c>
      <c r="J2666">
        <v>80020</v>
      </c>
      <c r="K2666">
        <v>1132</v>
      </c>
      <c r="L2666">
        <f>bbdd_Social_Media_Trends[[#This Row],[Likes]]+bbdd_Social_Media_Trends[[#This Row],[Shares]]+bbdd_Social_Media_Trends[[#This Row],[Comments]]</f>
        <v>110822</v>
      </c>
      <c r="M2666">
        <f>bbdd_Social_Media_Trends[[#This Row],[Interactions]]/bbdd_Social_Media_Trends[[#This Row],[Views]]</f>
        <v>5.8891612055716983E-2</v>
      </c>
      <c r="N2666" s="1" t="s">
        <v>22</v>
      </c>
      <c r="O2666" s="4">
        <f t="shared" si="41"/>
        <v>0</v>
      </c>
    </row>
    <row r="2667" spans="1:15" hidden="1">
      <c r="A2667" s="1" t="s">
        <v>2707</v>
      </c>
      <c r="B2667" s="2">
        <v>44585</v>
      </c>
      <c r="C2667" s="13" t="str">
        <f>TEXT(bbdd_Social_Media_Trends[[#This Row],[Post_Date]],"aaaa-mm")</f>
        <v>2022-01</v>
      </c>
      <c r="D2667" s="1" t="s">
        <v>18</v>
      </c>
      <c r="E2667" s="1" t="s">
        <v>35</v>
      </c>
      <c r="F2667" s="1" t="s">
        <v>20</v>
      </c>
      <c r="G2667" s="1" t="s">
        <v>21</v>
      </c>
      <c r="H2667">
        <v>1691423</v>
      </c>
      <c r="I2667">
        <v>152626</v>
      </c>
      <c r="J2667">
        <v>11980</v>
      </c>
      <c r="K2667">
        <v>49620</v>
      </c>
      <c r="L2667">
        <f>bbdd_Social_Media_Trends[[#This Row],[Likes]]+bbdd_Social_Media_Trends[[#This Row],[Shares]]+bbdd_Social_Media_Trends[[#This Row],[Comments]]</f>
        <v>214226</v>
      </c>
      <c r="M2667">
        <f>bbdd_Social_Media_Trends[[#This Row],[Interactions]]/bbdd_Social_Media_Trends[[#This Row],[Views]]</f>
        <v>0.12665430232413771</v>
      </c>
      <c r="N2667" s="1" t="s">
        <v>22</v>
      </c>
      <c r="O2667" s="4">
        <f t="shared" si="41"/>
        <v>0</v>
      </c>
    </row>
    <row r="2668" spans="1:15" hidden="1">
      <c r="A2668" s="1" t="s">
        <v>2708</v>
      </c>
      <c r="B2668" s="2">
        <v>45055</v>
      </c>
      <c r="C2668" s="13" t="str">
        <f>TEXT(bbdd_Social_Media_Trends[[#This Row],[Post_Date]],"aaaa-mm")</f>
        <v>2023-05</v>
      </c>
      <c r="D2668" s="1" t="s">
        <v>12</v>
      </c>
      <c r="E2668" s="1" t="s">
        <v>52</v>
      </c>
      <c r="F2668" s="1" t="s">
        <v>20</v>
      </c>
      <c r="G2668" s="1" t="s">
        <v>28</v>
      </c>
      <c r="H2668">
        <v>202888</v>
      </c>
      <c r="I2668">
        <v>369105</v>
      </c>
      <c r="J2668">
        <v>67944</v>
      </c>
      <c r="K2668">
        <v>49302</v>
      </c>
      <c r="L2668">
        <f>bbdd_Social_Media_Trends[[#This Row],[Likes]]+bbdd_Social_Media_Trends[[#This Row],[Shares]]+bbdd_Social_Media_Trends[[#This Row],[Comments]]</f>
        <v>486351</v>
      </c>
      <c r="M2668">
        <f>bbdd_Social_Media_Trends[[#This Row],[Interactions]]/bbdd_Social_Media_Trends[[#This Row],[Views]]</f>
        <v>2.3971402941524387</v>
      </c>
      <c r="N2668" s="1" t="s">
        <v>29</v>
      </c>
      <c r="O2668" s="4">
        <f t="shared" si="41"/>
        <v>0</v>
      </c>
    </row>
    <row r="2669" spans="1:15" hidden="1">
      <c r="A2669" s="1" t="s">
        <v>2709</v>
      </c>
      <c r="B2669" s="2">
        <v>44806</v>
      </c>
      <c r="C2669" s="13" t="str">
        <f>TEXT(bbdd_Social_Media_Trends[[#This Row],[Post_Date]],"aaaa-mm")</f>
        <v>2022-09</v>
      </c>
      <c r="D2669" s="1" t="s">
        <v>24</v>
      </c>
      <c r="E2669" s="1" t="s">
        <v>57</v>
      </c>
      <c r="F2669" s="1" t="s">
        <v>47</v>
      </c>
      <c r="G2669" s="1" t="s">
        <v>28</v>
      </c>
      <c r="H2669">
        <v>1495014</v>
      </c>
      <c r="I2669">
        <v>457417</v>
      </c>
      <c r="J2669">
        <v>92142</v>
      </c>
      <c r="K2669">
        <v>3572</v>
      </c>
      <c r="L2669">
        <f>bbdd_Social_Media_Trends[[#This Row],[Likes]]+bbdd_Social_Media_Trends[[#This Row],[Shares]]+bbdd_Social_Media_Trends[[#This Row],[Comments]]</f>
        <v>553131</v>
      </c>
      <c r="M2669">
        <f>bbdd_Social_Media_Trends[[#This Row],[Interactions]]/bbdd_Social_Media_Trends[[#This Row],[Views]]</f>
        <v>0.36998382623841647</v>
      </c>
      <c r="N2669" s="1" t="s">
        <v>16</v>
      </c>
      <c r="O2669" s="4">
        <f t="shared" si="41"/>
        <v>0</v>
      </c>
    </row>
    <row r="2670" spans="1:15" hidden="1">
      <c r="A2670" s="1" t="s">
        <v>2710</v>
      </c>
      <c r="B2670" s="2">
        <v>44631</v>
      </c>
      <c r="C2670" s="13" t="str">
        <f>TEXT(bbdd_Social_Media_Trends[[#This Row],[Post_Date]],"aaaa-mm")</f>
        <v>2022-03</v>
      </c>
      <c r="D2670" s="1" t="s">
        <v>24</v>
      </c>
      <c r="E2670" s="1" t="s">
        <v>19</v>
      </c>
      <c r="F2670" s="1" t="s">
        <v>41</v>
      </c>
      <c r="G2670" s="1" t="s">
        <v>28</v>
      </c>
      <c r="H2670">
        <v>503484</v>
      </c>
      <c r="I2670">
        <v>324674</v>
      </c>
      <c r="J2670">
        <v>53727</v>
      </c>
      <c r="K2670">
        <v>34736</v>
      </c>
      <c r="L2670">
        <f>bbdd_Social_Media_Trends[[#This Row],[Likes]]+bbdd_Social_Media_Trends[[#This Row],[Shares]]+bbdd_Social_Media_Trends[[#This Row],[Comments]]</f>
        <v>413137</v>
      </c>
      <c r="M2670">
        <f>bbdd_Social_Media_Trends[[#This Row],[Interactions]]/bbdd_Social_Media_Trends[[#This Row],[Views]]</f>
        <v>0.82055636326079873</v>
      </c>
      <c r="N2670" s="1" t="s">
        <v>16</v>
      </c>
      <c r="O2670" s="4">
        <f t="shared" si="41"/>
        <v>0</v>
      </c>
    </row>
    <row r="2671" spans="1:15">
      <c r="A2671" s="1" t="s">
        <v>2711</v>
      </c>
      <c r="B2671" s="2">
        <v>45150</v>
      </c>
      <c r="C2671" s="13" t="str">
        <f>TEXT(bbdd_Social_Media_Trends[[#This Row],[Post_Date]],"aaaa-mm")</f>
        <v>2023-08</v>
      </c>
      <c r="D2671" s="1" t="s">
        <v>27</v>
      </c>
      <c r="E2671" s="1" t="s">
        <v>31</v>
      </c>
      <c r="F2671" s="1" t="s">
        <v>41</v>
      </c>
      <c r="G2671" s="1" t="s">
        <v>44</v>
      </c>
      <c r="H2671">
        <v>1765030</v>
      </c>
      <c r="I2671">
        <v>374462</v>
      </c>
      <c r="J2671">
        <v>98165</v>
      </c>
      <c r="K2671">
        <v>42776</v>
      </c>
      <c r="L2671">
        <f>bbdd_Social_Media_Trends[[#This Row],[Likes]]+bbdd_Social_Media_Trends[[#This Row],[Shares]]+bbdd_Social_Media_Trends[[#This Row],[Comments]]</f>
        <v>515403</v>
      </c>
      <c r="M2671">
        <f>bbdd_Social_Media_Trends[[#This Row],[Interactions]]/bbdd_Social_Media_Trends[[#This Row],[Views]]</f>
        <v>0.29200806785153793</v>
      </c>
      <c r="N2671" s="1" t="s">
        <v>29</v>
      </c>
      <c r="O2671" s="4">
        <f t="shared" si="41"/>
        <v>0</v>
      </c>
    </row>
    <row r="2672" spans="1:15" hidden="1">
      <c r="A2672" s="1" t="s">
        <v>2712</v>
      </c>
      <c r="B2672" s="2">
        <v>44942</v>
      </c>
      <c r="C2672" s="13" t="str">
        <f>TEXT(bbdd_Social_Media_Trends[[#This Row],[Post_Date]],"aaaa-mm")</f>
        <v>2023-01</v>
      </c>
      <c r="D2672" s="1" t="s">
        <v>24</v>
      </c>
      <c r="E2672" s="1" t="s">
        <v>59</v>
      </c>
      <c r="F2672" s="1" t="s">
        <v>41</v>
      </c>
      <c r="G2672" s="1" t="s">
        <v>60</v>
      </c>
      <c r="H2672">
        <v>1044593</v>
      </c>
      <c r="I2672">
        <v>44066</v>
      </c>
      <c r="J2672">
        <v>31707</v>
      </c>
      <c r="K2672">
        <v>10987</v>
      </c>
      <c r="L2672">
        <f>bbdd_Social_Media_Trends[[#This Row],[Likes]]+bbdd_Social_Media_Trends[[#This Row],[Shares]]+bbdd_Social_Media_Trends[[#This Row],[Comments]]</f>
        <v>86760</v>
      </c>
      <c r="M2672">
        <f>bbdd_Social_Media_Trends[[#This Row],[Interactions]]/bbdd_Social_Media_Trends[[#This Row],[Views]]</f>
        <v>8.3056271677102944E-2</v>
      </c>
      <c r="N2672" s="1" t="s">
        <v>16</v>
      </c>
      <c r="O2672" s="4">
        <f t="shared" si="41"/>
        <v>0</v>
      </c>
    </row>
    <row r="2673" spans="1:15" hidden="1">
      <c r="A2673" s="1" t="s">
        <v>2713</v>
      </c>
      <c r="B2673" s="2">
        <v>45166</v>
      </c>
      <c r="C2673" s="13" t="str">
        <f>TEXT(bbdd_Social_Media_Trends[[#This Row],[Post_Date]],"aaaa-mm")</f>
        <v>2023-08</v>
      </c>
      <c r="D2673" s="1" t="s">
        <v>18</v>
      </c>
      <c r="E2673" s="1" t="s">
        <v>52</v>
      </c>
      <c r="F2673" s="1" t="s">
        <v>20</v>
      </c>
      <c r="G2673" s="1" t="s">
        <v>50</v>
      </c>
      <c r="H2673">
        <v>3583230</v>
      </c>
      <c r="I2673">
        <v>21976</v>
      </c>
      <c r="J2673">
        <v>19513</v>
      </c>
      <c r="K2673">
        <v>33330</v>
      </c>
      <c r="L2673">
        <f>bbdd_Social_Media_Trends[[#This Row],[Likes]]+bbdd_Social_Media_Trends[[#This Row],[Shares]]+bbdd_Social_Media_Trends[[#This Row],[Comments]]</f>
        <v>74819</v>
      </c>
      <c r="M2673">
        <f>bbdd_Social_Media_Trends[[#This Row],[Interactions]]/bbdd_Social_Media_Trends[[#This Row],[Views]]</f>
        <v>2.0880323060478954E-2</v>
      </c>
      <c r="N2673" s="1" t="s">
        <v>29</v>
      </c>
      <c r="O2673" s="4">
        <f t="shared" si="41"/>
        <v>0</v>
      </c>
    </row>
    <row r="2674" spans="1:15">
      <c r="A2674" s="1" t="s">
        <v>2714</v>
      </c>
      <c r="B2674" s="2">
        <v>44836</v>
      </c>
      <c r="C2674" s="13" t="str">
        <f>TEXT(bbdd_Social_Media_Trends[[#This Row],[Post_Date]],"aaaa-mm")</f>
        <v>2022-10</v>
      </c>
      <c r="D2674" s="1" t="s">
        <v>27</v>
      </c>
      <c r="E2674" s="1" t="s">
        <v>31</v>
      </c>
      <c r="F2674" s="1" t="s">
        <v>41</v>
      </c>
      <c r="G2674" s="1" t="s">
        <v>21</v>
      </c>
      <c r="H2674">
        <v>2586294</v>
      </c>
      <c r="I2674">
        <v>43890</v>
      </c>
      <c r="J2674">
        <v>99333</v>
      </c>
      <c r="K2674">
        <v>48975</v>
      </c>
      <c r="L2674">
        <f>bbdd_Social_Media_Trends[[#This Row],[Likes]]+bbdd_Social_Media_Trends[[#This Row],[Shares]]+bbdd_Social_Media_Trends[[#This Row],[Comments]]</f>
        <v>192198</v>
      </c>
      <c r="M2674">
        <f>bbdd_Social_Media_Trends[[#This Row],[Interactions]]/bbdd_Social_Media_Trends[[#This Row],[Views]]</f>
        <v>7.4314057102556785E-2</v>
      </c>
      <c r="N2674" s="1" t="s">
        <v>16</v>
      </c>
      <c r="O2674" s="4">
        <f t="shared" si="41"/>
        <v>0</v>
      </c>
    </row>
    <row r="2675" spans="1:15" hidden="1">
      <c r="A2675" s="1" t="s">
        <v>2715</v>
      </c>
      <c r="B2675" s="2">
        <v>45244</v>
      </c>
      <c r="C2675" s="13" t="str">
        <f>TEXT(bbdd_Social_Media_Trends[[#This Row],[Post_Date]],"aaaa-mm")</f>
        <v>2023-11</v>
      </c>
      <c r="D2675" s="1" t="s">
        <v>12</v>
      </c>
      <c r="E2675" s="1" t="s">
        <v>35</v>
      </c>
      <c r="F2675" s="1" t="s">
        <v>20</v>
      </c>
      <c r="G2675" s="1" t="s">
        <v>28</v>
      </c>
      <c r="H2675">
        <v>3835467</v>
      </c>
      <c r="I2675">
        <v>139347</v>
      </c>
      <c r="J2675">
        <v>80196</v>
      </c>
      <c r="K2675">
        <v>18716</v>
      </c>
      <c r="L2675">
        <f>bbdd_Social_Media_Trends[[#This Row],[Likes]]+bbdd_Social_Media_Trends[[#This Row],[Shares]]+bbdd_Social_Media_Trends[[#This Row],[Comments]]</f>
        <v>238259</v>
      </c>
      <c r="M2675">
        <f>bbdd_Social_Media_Trends[[#This Row],[Interactions]]/bbdd_Social_Media_Trends[[#This Row],[Views]]</f>
        <v>6.2119945237437843E-2</v>
      </c>
      <c r="N2675" s="1" t="s">
        <v>29</v>
      </c>
      <c r="O2675" s="4">
        <f t="shared" si="41"/>
        <v>0</v>
      </c>
    </row>
    <row r="2676" spans="1:15" hidden="1">
      <c r="A2676" s="1" t="s">
        <v>2716</v>
      </c>
      <c r="B2676" s="2">
        <v>44794</v>
      </c>
      <c r="C2676" s="13" t="str">
        <f>TEXT(bbdd_Social_Media_Trends[[#This Row],[Post_Date]],"aaaa-mm")</f>
        <v>2022-08</v>
      </c>
      <c r="D2676" s="1" t="s">
        <v>18</v>
      </c>
      <c r="E2676" s="1" t="s">
        <v>31</v>
      </c>
      <c r="F2676" s="1" t="s">
        <v>41</v>
      </c>
      <c r="G2676" s="1" t="s">
        <v>25</v>
      </c>
      <c r="H2676">
        <v>2619842</v>
      </c>
      <c r="I2676">
        <v>462407</v>
      </c>
      <c r="J2676">
        <v>20536</v>
      </c>
      <c r="K2676">
        <v>35579</v>
      </c>
      <c r="L2676">
        <f>bbdd_Social_Media_Trends[[#This Row],[Likes]]+bbdd_Social_Media_Trends[[#This Row],[Shares]]+bbdd_Social_Media_Trends[[#This Row],[Comments]]</f>
        <v>518522</v>
      </c>
      <c r="M2676">
        <f>bbdd_Social_Media_Trends[[#This Row],[Interactions]]/bbdd_Social_Media_Trends[[#This Row],[Views]]</f>
        <v>0.19792109600502625</v>
      </c>
      <c r="N2676" s="1" t="s">
        <v>29</v>
      </c>
      <c r="O2676" s="4">
        <f t="shared" si="41"/>
        <v>0</v>
      </c>
    </row>
    <row r="2677" spans="1:15" hidden="1">
      <c r="A2677" s="1" t="s">
        <v>2717</v>
      </c>
      <c r="B2677" s="2">
        <v>44650</v>
      </c>
      <c r="C2677" s="13" t="str">
        <f>TEXT(bbdd_Social_Media_Trends[[#This Row],[Post_Date]],"aaaa-mm")</f>
        <v>2022-03</v>
      </c>
      <c r="D2677" s="1" t="s">
        <v>18</v>
      </c>
      <c r="E2677" s="1" t="s">
        <v>49</v>
      </c>
      <c r="F2677" s="1" t="s">
        <v>20</v>
      </c>
      <c r="G2677" s="1" t="s">
        <v>15</v>
      </c>
      <c r="H2677">
        <v>2126536</v>
      </c>
      <c r="I2677">
        <v>193598</v>
      </c>
      <c r="J2677">
        <v>42420</v>
      </c>
      <c r="K2677">
        <v>29174</v>
      </c>
      <c r="L2677">
        <f>bbdd_Social_Media_Trends[[#This Row],[Likes]]+bbdd_Social_Media_Trends[[#This Row],[Shares]]+bbdd_Social_Media_Trends[[#This Row],[Comments]]</f>
        <v>265192</v>
      </c>
      <c r="M2677">
        <f>bbdd_Social_Media_Trends[[#This Row],[Interactions]]/bbdd_Social_Media_Trends[[#This Row],[Views]]</f>
        <v>0.1247060947945391</v>
      </c>
      <c r="N2677" s="1" t="s">
        <v>22</v>
      </c>
      <c r="O2677" s="4">
        <f t="shared" si="41"/>
        <v>0</v>
      </c>
    </row>
    <row r="2678" spans="1:15">
      <c r="A2678" s="1" t="s">
        <v>2718</v>
      </c>
      <c r="B2678" s="2">
        <v>44725</v>
      </c>
      <c r="C2678" s="13" t="str">
        <f>TEXT(bbdd_Social_Media_Trends[[#This Row],[Post_Date]],"aaaa-mm")</f>
        <v>2022-06</v>
      </c>
      <c r="D2678" s="1" t="s">
        <v>27</v>
      </c>
      <c r="E2678" s="1" t="s">
        <v>35</v>
      </c>
      <c r="F2678" s="1" t="s">
        <v>20</v>
      </c>
      <c r="G2678" s="1" t="s">
        <v>28</v>
      </c>
      <c r="H2678">
        <v>3893630</v>
      </c>
      <c r="I2678">
        <v>149567</v>
      </c>
      <c r="J2678">
        <v>65051</v>
      </c>
      <c r="K2678">
        <v>9178</v>
      </c>
      <c r="L2678">
        <f>bbdd_Social_Media_Trends[[#This Row],[Likes]]+bbdd_Social_Media_Trends[[#This Row],[Shares]]+bbdd_Social_Media_Trends[[#This Row],[Comments]]</f>
        <v>223796</v>
      </c>
      <c r="M2678">
        <f>bbdd_Social_Media_Trends[[#This Row],[Interactions]]/bbdd_Social_Media_Trends[[#This Row],[Views]]</f>
        <v>5.7477469610620426E-2</v>
      </c>
      <c r="N2678" s="1" t="s">
        <v>22</v>
      </c>
      <c r="O2678" s="4">
        <f t="shared" si="41"/>
        <v>0</v>
      </c>
    </row>
    <row r="2679" spans="1:15">
      <c r="A2679" s="1" t="s">
        <v>2719</v>
      </c>
      <c r="B2679" s="2">
        <v>45012</v>
      </c>
      <c r="C2679" s="13" t="str">
        <f>TEXT(bbdd_Social_Media_Trends[[#This Row],[Post_Date]],"aaaa-mm")</f>
        <v>2023-03</v>
      </c>
      <c r="D2679" s="1" t="s">
        <v>27</v>
      </c>
      <c r="E2679" s="1" t="s">
        <v>46</v>
      </c>
      <c r="F2679" s="1" t="s">
        <v>36</v>
      </c>
      <c r="G2679" s="1" t="s">
        <v>25</v>
      </c>
      <c r="H2679">
        <v>4667810</v>
      </c>
      <c r="I2679">
        <v>458201</v>
      </c>
      <c r="J2679">
        <v>6638</v>
      </c>
      <c r="K2679">
        <v>45579</v>
      </c>
      <c r="L2679">
        <f>bbdd_Social_Media_Trends[[#This Row],[Likes]]+bbdd_Social_Media_Trends[[#This Row],[Shares]]+bbdd_Social_Media_Trends[[#This Row],[Comments]]</f>
        <v>510418</v>
      </c>
      <c r="M2679">
        <f>bbdd_Social_Media_Trends[[#This Row],[Interactions]]/bbdd_Social_Media_Trends[[#This Row],[Views]]</f>
        <v>0.10934849533292915</v>
      </c>
      <c r="N2679" s="1" t="s">
        <v>16</v>
      </c>
      <c r="O2679" s="4">
        <f t="shared" si="41"/>
        <v>0</v>
      </c>
    </row>
    <row r="2680" spans="1:15" hidden="1">
      <c r="A2680" s="1" t="s">
        <v>2720</v>
      </c>
      <c r="B2680" s="2">
        <v>45180</v>
      </c>
      <c r="C2680" s="13" t="str">
        <f>TEXT(bbdd_Social_Media_Trends[[#This Row],[Post_Date]],"aaaa-mm")</f>
        <v>2023-09</v>
      </c>
      <c r="D2680" s="1" t="s">
        <v>12</v>
      </c>
      <c r="E2680" s="1" t="s">
        <v>39</v>
      </c>
      <c r="F2680" s="1" t="s">
        <v>41</v>
      </c>
      <c r="G2680" s="1" t="s">
        <v>25</v>
      </c>
      <c r="H2680">
        <v>168039</v>
      </c>
      <c r="I2680">
        <v>248372</v>
      </c>
      <c r="J2680">
        <v>76006</v>
      </c>
      <c r="K2680">
        <v>17287</v>
      </c>
      <c r="L2680">
        <f>bbdd_Social_Media_Trends[[#This Row],[Likes]]+bbdd_Social_Media_Trends[[#This Row],[Shares]]+bbdd_Social_Media_Trends[[#This Row],[Comments]]</f>
        <v>341665</v>
      </c>
      <c r="M2680">
        <f>bbdd_Social_Media_Trends[[#This Row],[Interactions]]/bbdd_Social_Media_Trends[[#This Row],[Views]]</f>
        <v>2.033248234040907</v>
      </c>
      <c r="N2680" s="1" t="s">
        <v>16</v>
      </c>
      <c r="O2680" s="4">
        <f t="shared" si="41"/>
        <v>0</v>
      </c>
    </row>
    <row r="2681" spans="1:15" hidden="1">
      <c r="A2681" s="1" t="s">
        <v>2721</v>
      </c>
      <c r="B2681" s="2">
        <v>44593</v>
      </c>
      <c r="C2681" s="13" t="str">
        <f>TEXT(bbdd_Social_Media_Trends[[#This Row],[Post_Date]],"aaaa-mm")</f>
        <v>2022-02</v>
      </c>
      <c r="D2681" s="1" t="s">
        <v>24</v>
      </c>
      <c r="E2681" s="1" t="s">
        <v>35</v>
      </c>
      <c r="F2681" s="1" t="s">
        <v>32</v>
      </c>
      <c r="G2681" s="1" t="s">
        <v>21</v>
      </c>
      <c r="H2681">
        <v>3638397</v>
      </c>
      <c r="I2681">
        <v>450082</v>
      </c>
      <c r="J2681">
        <v>73662</v>
      </c>
      <c r="K2681">
        <v>9308</v>
      </c>
      <c r="L2681">
        <f>bbdd_Social_Media_Trends[[#This Row],[Likes]]+bbdd_Social_Media_Trends[[#This Row],[Shares]]+bbdd_Social_Media_Trends[[#This Row],[Comments]]</f>
        <v>533052</v>
      </c>
      <c r="M2681">
        <f>bbdd_Social_Media_Trends[[#This Row],[Interactions]]/bbdd_Social_Media_Trends[[#This Row],[Views]]</f>
        <v>0.14650737673761274</v>
      </c>
      <c r="N2681" s="1" t="s">
        <v>16</v>
      </c>
      <c r="O2681" s="4">
        <f t="shared" si="41"/>
        <v>0</v>
      </c>
    </row>
    <row r="2682" spans="1:15" hidden="1">
      <c r="A2682" s="1" t="s">
        <v>2722</v>
      </c>
      <c r="B2682" s="2">
        <v>44713</v>
      </c>
      <c r="C2682" s="13" t="str">
        <f>TEXT(bbdd_Social_Media_Trends[[#This Row],[Post_Date]],"aaaa-mm")</f>
        <v>2022-06</v>
      </c>
      <c r="D2682" s="1" t="s">
        <v>24</v>
      </c>
      <c r="E2682" s="1" t="s">
        <v>19</v>
      </c>
      <c r="F2682" s="1" t="s">
        <v>36</v>
      </c>
      <c r="G2682" s="1" t="s">
        <v>37</v>
      </c>
      <c r="H2682">
        <v>4355093</v>
      </c>
      <c r="I2682">
        <v>419656</v>
      </c>
      <c r="J2682">
        <v>83750</v>
      </c>
      <c r="K2682">
        <v>6972</v>
      </c>
      <c r="L2682">
        <f>bbdd_Social_Media_Trends[[#This Row],[Likes]]+bbdd_Social_Media_Trends[[#This Row],[Shares]]+bbdd_Social_Media_Trends[[#This Row],[Comments]]</f>
        <v>510378</v>
      </c>
      <c r="M2682">
        <f>bbdd_Social_Media_Trends[[#This Row],[Interactions]]/bbdd_Social_Media_Trends[[#This Row],[Views]]</f>
        <v>0.11719106802082067</v>
      </c>
      <c r="N2682" s="1" t="s">
        <v>29</v>
      </c>
      <c r="O2682" s="4">
        <f t="shared" si="41"/>
        <v>0</v>
      </c>
    </row>
    <row r="2683" spans="1:15" hidden="1">
      <c r="A2683" s="1" t="s">
        <v>2723</v>
      </c>
      <c r="B2683" s="2">
        <v>44587</v>
      </c>
      <c r="C2683" s="13" t="str">
        <f>TEXT(bbdd_Social_Media_Trends[[#This Row],[Post_Date]],"aaaa-mm")</f>
        <v>2022-01</v>
      </c>
      <c r="D2683" s="1" t="s">
        <v>24</v>
      </c>
      <c r="E2683" s="1" t="s">
        <v>39</v>
      </c>
      <c r="F2683" s="1" t="s">
        <v>20</v>
      </c>
      <c r="G2683" s="1" t="s">
        <v>15</v>
      </c>
      <c r="H2683">
        <v>2193984</v>
      </c>
      <c r="I2683">
        <v>469335</v>
      </c>
      <c r="J2683">
        <v>14834</v>
      </c>
      <c r="K2683">
        <v>25029</v>
      </c>
      <c r="L2683">
        <f>bbdd_Social_Media_Trends[[#This Row],[Likes]]+bbdd_Social_Media_Trends[[#This Row],[Shares]]+bbdd_Social_Media_Trends[[#This Row],[Comments]]</f>
        <v>509198</v>
      </c>
      <c r="M2683">
        <f>bbdd_Social_Media_Trends[[#This Row],[Interactions]]/bbdd_Social_Media_Trends[[#This Row],[Views]]</f>
        <v>0.23208829234853126</v>
      </c>
      <c r="N2683" s="1" t="s">
        <v>22</v>
      </c>
      <c r="O2683" s="4">
        <f t="shared" si="41"/>
        <v>0</v>
      </c>
    </row>
    <row r="2684" spans="1:15" hidden="1">
      <c r="A2684" s="1" t="s">
        <v>2724</v>
      </c>
      <c r="B2684" s="2">
        <v>44841</v>
      </c>
      <c r="C2684" s="13" t="str">
        <f>TEXT(bbdd_Social_Media_Trends[[#This Row],[Post_Date]],"aaaa-mm")</f>
        <v>2022-10</v>
      </c>
      <c r="D2684" s="1" t="s">
        <v>24</v>
      </c>
      <c r="E2684" s="1" t="s">
        <v>49</v>
      </c>
      <c r="F2684" s="1" t="s">
        <v>36</v>
      </c>
      <c r="G2684" s="1" t="s">
        <v>44</v>
      </c>
      <c r="H2684">
        <v>3464955</v>
      </c>
      <c r="I2684">
        <v>224821</v>
      </c>
      <c r="J2684">
        <v>63786</v>
      </c>
      <c r="K2684">
        <v>9555</v>
      </c>
      <c r="L2684">
        <f>bbdd_Social_Media_Trends[[#This Row],[Likes]]+bbdd_Social_Media_Trends[[#This Row],[Shares]]+bbdd_Social_Media_Trends[[#This Row],[Comments]]</f>
        <v>298162</v>
      </c>
      <c r="M2684">
        <f>bbdd_Social_Media_Trends[[#This Row],[Interactions]]/bbdd_Social_Media_Trends[[#This Row],[Views]]</f>
        <v>8.6050756791935246E-2</v>
      </c>
      <c r="N2684" s="1" t="s">
        <v>16</v>
      </c>
      <c r="O2684" s="4">
        <f t="shared" si="41"/>
        <v>0</v>
      </c>
    </row>
    <row r="2685" spans="1:15" hidden="1">
      <c r="A2685" s="1" t="s">
        <v>2725</v>
      </c>
      <c r="B2685" s="2">
        <v>45076</v>
      </c>
      <c r="C2685" s="13" t="str">
        <f>TEXT(bbdd_Social_Media_Trends[[#This Row],[Post_Date]],"aaaa-mm")</f>
        <v>2023-05</v>
      </c>
      <c r="D2685" s="1" t="s">
        <v>12</v>
      </c>
      <c r="E2685" s="1" t="s">
        <v>49</v>
      </c>
      <c r="F2685" s="1" t="s">
        <v>36</v>
      </c>
      <c r="G2685" s="1" t="s">
        <v>44</v>
      </c>
      <c r="H2685">
        <v>1886018</v>
      </c>
      <c r="I2685">
        <v>21258</v>
      </c>
      <c r="J2685">
        <v>26419</v>
      </c>
      <c r="K2685">
        <v>39514</v>
      </c>
      <c r="L2685">
        <f>bbdd_Social_Media_Trends[[#This Row],[Likes]]+bbdd_Social_Media_Trends[[#This Row],[Shares]]+bbdd_Social_Media_Trends[[#This Row],[Comments]]</f>
        <v>87191</v>
      </c>
      <c r="M2685">
        <f>bbdd_Social_Media_Trends[[#This Row],[Interactions]]/bbdd_Social_Media_Trends[[#This Row],[Views]]</f>
        <v>4.6230205650211187E-2</v>
      </c>
      <c r="N2685" s="1" t="s">
        <v>16</v>
      </c>
      <c r="O2685" s="4">
        <f t="shared" si="41"/>
        <v>0</v>
      </c>
    </row>
    <row r="2686" spans="1:15" hidden="1">
      <c r="A2686" s="1" t="s">
        <v>2726</v>
      </c>
      <c r="B2686" s="2">
        <v>45010</v>
      </c>
      <c r="C2686" s="13" t="str">
        <f>TEXT(bbdd_Social_Media_Trends[[#This Row],[Post_Date]],"aaaa-mm")</f>
        <v>2023-03</v>
      </c>
      <c r="D2686" s="1" t="s">
        <v>18</v>
      </c>
      <c r="E2686" s="1" t="s">
        <v>57</v>
      </c>
      <c r="F2686" s="1" t="s">
        <v>14</v>
      </c>
      <c r="G2686" s="1" t="s">
        <v>21</v>
      </c>
      <c r="H2686">
        <v>1121577</v>
      </c>
      <c r="I2686">
        <v>171196</v>
      </c>
      <c r="J2686">
        <v>50556</v>
      </c>
      <c r="K2686">
        <v>19092</v>
      </c>
      <c r="L2686">
        <f>bbdd_Social_Media_Trends[[#This Row],[Likes]]+bbdd_Social_Media_Trends[[#This Row],[Shares]]+bbdd_Social_Media_Trends[[#This Row],[Comments]]</f>
        <v>240844</v>
      </c>
      <c r="M2686">
        <f>bbdd_Social_Media_Trends[[#This Row],[Interactions]]/bbdd_Social_Media_Trends[[#This Row],[Views]]</f>
        <v>0.21473692844985232</v>
      </c>
      <c r="N2686" s="1" t="s">
        <v>22</v>
      </c>
      <c r="O2686" s="4">
        <f t="shared" si="41"/>
        <v>0</v>
      </c>
    </row>
    <row r="2687" spans="1:15">
      <c r="A2687" s="1" t="s">
        <v>2727</v>
      </c>
      <c r="B2687" s="2">
        <v>44752</v>
      </c>
      <c r="C2687" s="13" t="str">
        <f>TEXT(bbdd_Social_Media_Trends[[#This Row],[Post_Date]],"aaaa-mm")</f>
        <v>2022-07</v>
      </c>
      <c r="D2687" s="1" t="s">
        <v>27</v>
      </c>
      <c r="E2687" s="1" t="s">
        <v>19</v>
      </c>
      <c r="F2687" s="1" t="s">
        <v>41</v>
      </c>
      <c r="G2687" s="1" t="s">
        <v>21</v>
      </c>
      <c r="H2687">
        <v>1618622</v>
      </c>
      <c r="I2687">
        <v>30778</v>
      </c>
      <c r="J2687">
        <v>25340</v>
      </c>
      <c r="K2687">
        <v>46218</v>
      </c>
      <c r="L2687">
        <f>bbdd_Social_Media_Trends[[#This Row],[Likes]]+bbdd_Social_Media_Trends[[#This Row],[Shares]]+bbdd_Social_Media_Trends[[#This Row],[Comments]]</f>
        <v>102336</v>
      </c>
      <c r="M2687">
        <f>bbdd_Social_Media_Trends[[#This Row],[Interactions]]/bbdd_Social_Media_Trends[[#This Row],[Views]]</f>
        <v>6.3224149925059717E-2</v>
      </c>
      <c r="N2687" s="1" t="s">
        <v>29</v>
      </c>
      <c r="O2687" s="4">
        <f t="shared" si="41"/>
        <v>0</v>
      </c>
    </row>
    <row r="2688" spans="1:15" hidden="1">
      <c r="A2688" s="1" t="s">
        <v>2728</v>
      </c>
      <c r="B2688" s="2">
        <v>45217</v>
      </c>
      <c r="C2688" s="13" t="str">
        <f>TEXT(bbdd_Social_Media_Trends[[#This Row],[Post_Date]],"aaaa-mm")</f>
        <v>2023-10</v>
      </c>
      <c r="D2688" s="1" t="s">
        <v>24</v>
      </c>
      <c r="E2688" s="1" t="s">
        <v>35</v>
      </c>
      <c r="F2688" s="1" t="s">
        <v>20</v>
      </c>
      <c r="G2688" s="1" t="s">
        <v>37</v>
      </c>
      <c r="H2688">
        <v>2910127</v>
      </c>
      <c r="I2688">
        <v>458172</v>
      </c>
      <c r="J2688">
        <v>9766</v>
      </c>
      <c r="K2688">
        <v>37075</v>
      </c>
      <c r="L2688">
        <f>bbdd_Social_Media_Trends[[#This Row],[Likes]]+bbdd_Social_Media_Trends[[#This Row],[Shares]]+bbdd_Social_Media_Trends[[#This Row],[Comments]]</f>
        <v>505013</v>
      </c>
      <c r="M2688">
        <f>bbdd_Social_Media_Trends[[#This Row],[Interactions]]/bbdd_Social_Media_Trends[[#This Row],[Views]]</f>
        <v>0.17353641267202427</v>
      </c>
      <c r="N2688" s="1" t="s">
        <v>16</v>
      </c>
      <c r="O2688" s="4">
        <f t="shared" si="41"/>
        <v>0</v>
      </c>
    </row>
    <row r="2689" spans="1:15">
      <c r="A2689" s="1" t="s">
        <v>2729</v>
      </c>
      <c r="B2689" s="2">
        <v>45165</v>
      </c>
      <c r="C2689" s="13" t="str">
        <f>TEXT(bbdd_Social_Media_Trends[[#This Row],[Post_Date]],"aaaa-mm")</f>
        <v>2023-08</v>
      </c>
      <c r="D2689" s="1" t="s">
        <v>27</v>
      </c>
      <c r="E2689" s="1" t="s">
        <v>57</v>
      </c>
      <c r="F2689" s="1" t="s">
        <v>14</v>
      </c>
      <c r="G2689" s="1" t="s">
        <v>37</v>
      </c>
      <c r="H2689">
        <v>2736776</v>
      </c>
      <c r="I2689">
        <v>192088</v>
      </c>
      <c r="J2689">
        <v>21628</v>
      </c>
      <c r="K2689">
        <v>43049</v>
      </c>
      <c r="L2689">
        <f>bbdd_Social_Media_Trends[[#This Row],[Likes]]+bbdd_Social_Media_Trends[[#This Row],[Shares]]+bbdd_Social_Media_Trends[[#This Row],[Comments]]</f>
        <v>256765</v>
      </c>
      <c r="M2689">
        <f>bbdd_Social_Media_Trends[[#This Row],[Interactions]]/bbdd_Social_Media_Trends[[#This Row],[Views]]</f>
        <v>9.382024688904024E-2</v>
      </c>
      <c r="N2689" s="1" t="s">
        <v>16</v>
      </c>
      <c r="O2689" s="4">
        <f t="shared" si="41"/>
        <v>0</v>
      </c>
    </row>
    <row r="2690" spans="1:15" hidden="1">
      <c r="A2690" s="1" t="s">
        <v>2730</v>
      </c>
      <c r="B2690" s="2">
        <v>44581</v>
      </c>
      <c r="C2690" s="13" t="str">
        <f>TEXT(bbdd_Social_Media_Trends[[#This Row],[Post_Date]],"aaaa-mm")</f>
        <v>2022-01</v>
      </c>
      <c r="D2690" s="1" t="s">
        <v>12</v>
      </c>
      <c r="E2690" s="1" t="s">
        <v>49</v>
      </c>
      <c r="F2690" s="1" t="s">
        <v>47</v>
      </c>
      <c r="G2690" s="1" t="s">
        <v>50</v>
      </c>
      <c r="H2690">
        <v>2148077</v>
      </c>
      <c r="I2690">
        <v>443339</v>
      </c>
      <c r="J2690">
        <v>88317</v>
      </c>
      <c r="K2690">
        <v>12054</v>
      </c>
      <c r="L2690">
        <f>bbdd_Social_Media_Trends[[#This Row],[Likes]]+bbdd_Social_Media_Trends[[#This Row],[Shares]]+bbdd_Social_Media_Trends[[#This Row],[Comments]]</f>
        <v>543710</v>
      </c>
      <c r="M2690">
        <f>bbdd_Social_Media_Trends[[#This Row],[Interactions]]/bbdd_Social_Media_Trends[[#This Row],[Views]]</f>
        <v>0.25311476264584554</v>
      </c>
      <c r="N2690" s="1" t="s">
        <v>16</v>
      </c>
      <c r="O2690" s="4">
        <f t="shared" ref="O2690:O2753" si="42">IF(ISERROR(VLOOKUP(A2690,A2691:A7688,1,FALSE)),0, 1)</f>
        <v>0</v>
      </c>
    </row>
    <row r="2691" spans="1:15">
      <c r="A2691" s="1" t="s">
        <v>2731</v>
      </c>
      <c r="B2691" s="2">
        <v>44682</v>
      </c>
      <c r="C2691" s="13" t="str">
        <f>TEXT(bbdd_Social_Media_Trends[[#This Row],[Post_Date]],"aaaa-mm")</f>
        <v>2022-05</v>
      </c>
      <c r="D2691" s="1" t="s">
        <v>27</v>
      </c>
      <c r="E2691" s="1" t="s">
        <v>49</v>
      </c>
      <c r="F2691" s="1" t="s">
        <v>32</v>
      </c>
      <c r="G2691" s="1" t="s">
        <v>15</v>
      </c>
      <c r="H2691">
        <v>2820538</v>
      </c>
      <c r="I2691">
        <v>368126</v>
      </c>
      <c r="J2691">
        <v>49957</v>
      </c>
      <c r="K2691">
        <v>34325</v>
      </c>
      <c r="L2691">
        <f>bbdd_Social_Media_Trends[[#This Row],[Likes]]+bbdd_Social_Media_Trends[[#This Row],[Shares]]+bbdd_Social_Media_Trends[[#This Row],[Comments]]</f>
        <v>452408</v>
      </c>
      <c r="M2691">
        <f>bbdd_Social_Media_Trends[[#This Row],[Interactions]]/bbdd_Social_Media_Trends[[#This Row],[Views]]</f>
        <v>0.16039776808537945</v>
      </c>
      <c r="N2691" s="1" t="s">
        <v>22</v>
      </c>
      <c r="O2691" s="4">
        <f t="shared" si="42"/>
        <v>0</v>
      </c>
    </row>
    <row r="2692" spans="1:15">
      <c r="A2692" s="1" t="s">
        <v>2732</v>
      </c>
      <c r="B2692" s="2">
        <v>44577</v>
      </c>
      <c r="C2692" s="13" t="str">
        <f>TEXT(bbdd_Social_Media_Trends[[#This Row],[Post_Date]],"aaaa-mm")</f>
        <v>2022-01</v>
      </c>
      <c r="D2692" s="1" t="s">
        <v>27</v>
      </c>
      <c r="E2692" s="1" t="s">
        <v>46</v>
      </c>
      <c r="F2692" s="1" t="s">
        <v>47</v>
      </c>
      <c r="G2692" s="1" t="s">
        <v>21</v>
      </c>
      <c r="H2692">
        <v>1683188</v>
      </c>
      <c r="I2692">
        <v>12857</v>
      </c>
      <c r="J2692">
        <v>67163</v>
      </c>
      <c r="K2692">
        <v>35020</v>
      </c>
      <c r="L2692">
        <f>bbdd_Social_Media_Trends[[#This Row],[Likes]]+bbdd_Social_Media_Trends[[#This Row],[Shares]]+bbdd_Social_Media_Trends[[#This Row],[Comments]]</f>
        <v>115040</v>
      </c>
      <c r="M2692">
        <f>bbdd_Social_Media_Trends[[#This Row],[Interactions]]/bbdd_Social_Media_Trends[[#This Row],[Views]]</f>
        <v>6.8346494865695329E-2</v>
      </c>
      <c r="N2692" s="1" t="s">
        <v>16</v>
      </c>
      <c r="O2692" s="4">
        <f t="shared" si="42"/>
        <v>0</v>
      </c>
    </row>
    <row r="2693" spans="1:15" hidden="1">
      <c r="A2693" s="1" t="s">
        <v>2733</v>
      </c>
      <c r="B2693" s="2">
        <v>44702</v>
      </c>
      <c r="C2693" s="13" t="str">
        <f>TEXT(bbdd_Social_Media_Trends[[#This Row],[Post_Date]],"aaaa-mm")</f>
        <v>2022-05</v>
      </c>
      <c r="D2693" s="1" t="s">
        <v>12</v>
      </c>
      <c r="E2693" s="1" t="s">
        <v>39</v>
      </c>
      <c r="F2693" s="1" t="s">
        <v>20</v>
      </c>
      <c r="G2693" s="1" t="s">
        <v>44</v>
      </c>
      <c r="H2693">
        <v>3154277</v>
      </c>
      <c r="I2693">
        <v>2037</v>
      </c>
      <c r="J2693">
        <v>40597</v>
      </c>
      <c r="K2693">
        <v>1561</v>
      </c>
      <c r="L2693">
        <f>bbdd_Social_Media_Trends[[#This Row],[Likes]]+bbdd_Social_Media_Trends[[#This Row],[Shares]]+bbdd_Social_Media_Trends[[#This Row],[Comments]]</f>
        <v>44195</v>
      </c>
      <c r="M2693">
        <f>bbdd_Social_Media_Trends[[#This Row],[Interactions]]/bbdd_Social_Media_Trends[[#This Row],[Views]]</f>
        <v>1.4011134722790674E-2</v>
      </c>
      <c r="N2693" s="1" t="s">
        <v>22</v>
      </c>
      <c r="O2693" s="4">
        <f t="shared" si="42"/>
        <v>0</v>
      </c>
    </row>
    <row r="2694" spans="1:15" hidden="1">
      <c r="A2694" s="1" t="s">
        <v>2734</v>
      </c>
      <c r="B2694" s="2">
        <v>45222</v>
      </c>
      <c r="C2694" s="13" t="str">
        <f>TEXT(bbdd_Social_Media_Trends[[#This Row],[Post_Date]],"aaaa-mm")</f>
        <v>2023-10</v>
      </c>
      <c r="D2694" s="1" t="s">
        <v>12</v>
      </c>
      <c r="E2694" s="1" t="s">
        <v>19</v>
      </c>
      <c r="F2694" s="1" t="s">
        <v>32</v>
      </c>
      <c r="G2694" s="1" t="s">
        <v>50</v>
      </c>
      <c r="H2694">
        <v>1497125</v>
      </c>
      <c r="I2694">
        <v>92835</v>
      </c>
      <c r="J2694">
        <v>28862</v>
      </c>
      <c r="K2694">
        <v>26779</v>
      </c>
      <c r="L2694">
        <f>bbdd_Social_Media_Trends[[#This Row],[Likes]]+bbdd_Social_Media_Trends[[#This Row],[Shares]]+bbdd_Social_Media_Trends[[#This Row],[Comments]]</f>
        <v>148476</v>
      </c>
      <c r="M2694">
        <f>bbdd_Social_Media_Trends[[#This Row],[Interactions]]/bbdd_Social_Media_Trends[[#This Row],[Views]]</f>
        <v>9.9174083660349008E-2</v>
      </c>
      <c r="N2694" s="1" t="s">
        <v>16</v>
      </c>
      <c r="O2694" s="4">
        <f t="shared" si="42"/>
        <v>0</v>
      </c>
    </row>
    <row r="2695" spans="1:15">
      <c r="A2695" s="1" t="s">
        <v>2735</v>
      </c>
      <c r="B2695" s="2">
        <v>45286</v>
      </c>
      <c r="C2695" s="13" t="str">
        <f>TEXT(bbdd_Social_Media_Trends[[#This Row],[Post_Date]],"aaaa-mm")</f>
        <v>2023-12</v>
      </c>
      <c r="D2695" s="1" t="s">
        <v>27</v>
      </c>
      <c r="E2695" s="1" t="s">
        <v>59</v>
      </c>
      <c r="F2695" s="1" t="s">
        <v>32</v>
      </c>
      <c r="G2695" s="1" t="s">
        <v>28</v>
      </c>
      <c r="H2695">
        <v>189735</v>
      </c>
      <c r="I2695">
        <v>353334</v>
      </c>
      <c r="J2695">
        <v>84368</v>
      </c>
      <c r="K2695">
        <v>36316</v>
      </c>
      <c r="L2695">
        <f>bbdd_Social_Media_Trends[[#This Row],[Likes]]+bbdd_Social_Media_Trends[[#This Row],[Shares]]+bbdd_Social_Media_Trends[[#This Row],[Comments]]</f>
        <v>474018</v>
      </c>
      <c r="M2695">
        <f>bbdd_Social_Media_Trends[[#This Row],[Interactions]]/bbdd_Social_Media_Trends[[#This Row],[Views]]</f>
        <v>2.4983160724167917</v>
      </c>
      <c r="N2695" s="1" t="s">
        <v>22</v>
      </c>
      <c r="O2695" s="4">
        <f t="shared" si="42"/>
        <v>0</v>
      </c>
    </row>
    <row r="2696" spans="1:15" hidden="1">
      <c r="A2696" s="1" t="s">
        <v>2736</v>
      </c>
      <c r="B2696" s="2">
        <v>44766</v>
      </c>
      <c r="C2696" s="13" t="str">
        <f>TEXT(bbdd_Social_Media_Trends[[#This Row],[Post_Date]],"aaaa-mm")</f>
        <v>2022-07</v>
      </c>
      <c r="D2696" s="1" t="s">
        <v>18</v>
      </c>
      <c r="E2696" s="1" t="s">
        <v>39</v>
      </c>
      <c r="F2696" s="1" t="s">
        <v>14</v>
      </c>
      <c r="G2696" s="1" t="s">
        <v>28</v>
      </c>
      <c r="H2696">
        <v>3576712</v>
      </c>
      <c r="I2696">
        <v>403450</v>
      </c>
      <c r="J2696">
        <v>97590</v>
      </c>
      <c r="K2696">
        <v>31542</v>
      </c>
      <c r="L2696">
        <f>bbdd_Social_Media_Trends[[#This Row],[Likes]]+bbdd_Social_Media_Trends[[#This Row],[Shares]]+bbdd_Social_Media_Trends[[#This Row],[Comments]]</f>
        <v>532582</v>
      </c>
      <c r="M2696">
        <f>bbdd_Social_Media_Trends[[#This Row],[Interactions]]/bbdd_Social_Media_Trends[[#This Row],[Views]]</f>
        <v>0.14890267933230297</v>
      </c>
      <c r="N2696" s="1" t="s">
        <v>22</v>
      </c>
      <c r="O2696" s="4">
        <f t="shared" si="42"/>
        <v>0</v>
      </c>
    </row>
    <row r="2697" spans="1:15" hidden="1">
      <c r="A2697" s="1" t="s">
        <v>2737</v>
      </c>
      <c r="B2697" s="2">
        <v>44921</v>
      </c>
      <c r="C2697" s="13" t="str">
        <f>TEXT(bbdd_Social_Media_Trends[[#This Row],[Post_Date]],"aaaa-mm")</f>
        <v>2022-12</v>
      </c>
      <c r="D2697" s="1" t="s">
        <v>24</v>
      </c>
      <c r="E2697" s="1" t="s">
        <v>13</v>
      </c>
      <c r="F2697" s="1" t="s">
        <v>47</v>
      </c>
      <c r="G2697" s="1" t="s">
        <v>28</v>
      </c>
      <c r="H2697">
        <v>2487998</v>
      </c>
      <c r="I2697">
        <v>453538</v>
      </c>
      <c r="J2697">
        <v>89408</v>
      </c>
      <c r="K2697">
        <v>18733</v>
      </c>
      <c r="L2697">
        <f>bbdd_Social_Media_Trends[[#This Row],[Likes]]+bbdd_Social_Media_Trends[[#This Row],[Shares]]+bbdd_Social_Media_Trends[[#This Row],[Comments]]</f>
        <v>561679</v>
      </c>
      <c r="M2697">
        <f>bbdd_Social_Media_Trends[[#This Row],[Interactions]]/bbdd_Social_Media_Trends[[#This Row],[Views]]</f>
        <v>0.22575540655579304</v>
      </c>
      <c r="N2697" s="1" t="s">
        <v>29</v>
      </c>
      <c r="O2697" s="4">
        <f t="shared" si="42"/>
        <v>0</v>
      </c>
    </row>
    <row r="2698" spans="1:15" hidden="1">
      <c r="A2698" s="1" t="s">
        <v>2738</v>
      </c>
      <c r="B2698" s="2">
        <v>44607</v>
      </c>
      <c r="C2698" s="13" t="str">
        <f>TEXT(bbdd_Social_Media_Trends[[#This Row],[Post_Date]],"aaaa-mm")</f>
        <v>2022-02</v>
      </c>
      <c r="D2698" s="1" t="s">
        <v>12</v>
      </c>
      <c r="E2698" s="1" t="s">
        <v>46</v>
      </c>
      <c r="F2698" s="1" t="s">
        <v>47</v>
      </c>
      <c r="G2698" s="1" t="s">
        <v>25</v>
      </c>
      <c r="H2698">
        <v>569180</v>
      </c>
      <c r="I2698">
        <v>209463</v>
      </c>
      <c r="J2698">
        <v>31428</v>
      </c>
      <c r="K2698">
        <v>22627</v>
      </c>
      <c r="L2698">
        <f>bbdd_Social_Media_Trends[[#This Row],[Likes]]+bbdd_Social_Media_Trends[[#This Row],[Shares]]+bbdd_Social_Media_Trends[[#This Row],[Comments]]</f>
        <v>263518</v>
      </c>
      <c r="M2698">
        <f>bbdd_Social_Media_Trends[[#This Row],[Interactions]]/bbdd_Social_Media_Trends[[#This Row],[Views]]</f>
        <v>0.46297831968797215</v>
      </c>
      <c r="N2698" s="1" t="s">
        <v>16</v>
      </c>
      <c r="O2698" s="4">
        <f t="shared" si="42"/>
        <v>0</v>
      </c>
    </row>
    <row r="2699" spans="1:15" hidden="1">
      <c r="A2699" s="1" t="s">
        <v>2739</v>
      </c>
      <c r="B2699" s="2">
        <v>44951</v>
      </c>
      <c r="C2699" s="13" t="str">
        <f>TEXT(bbdd_Social_Media_Trends[[#This Row],[Post_Date]],"aaaa-mm")</f>
        <v>2023-01</v>
      </c>
      <c r="D2699" s="1" t="s">
        <v>24</v>
      </c>
      <c r="E2699" s="1" t="s">
        <v>19</v>
      </c>
      <c r="F2699" s="1" t="s">
        <v>41</v>
      </c>
      <c r="G2699" s="1" t="s">
        <v>37</v>
      </c>
      <c r="H2699">
        <v>2192147</v>
      </c>
      <c r="I2699">
        <v>229151</v>
      </c>
      <c r="J2699">
        <v>866</v>
      </c>
      <c r="K2699">
        <v>38879</v>
      </c>
      <c r="L2699">
        <f>bbdd_Social_Media_Trends[[#This Row],[Likes]]+bbdd_Social_Media_Trends[[#This Row],[Shares]]+bbdd_Social_Media_Trends[[#This Row],[Comments]]</f>
        <v>268896</v>
      </c>
      <c r="M2699">
        <f>bbdd_Social_Media_Trends[[#This Row],[Interactions]]/bbdd_Social_Media_Trends[[#This Row],[Views]]</f>
        <v>0.12266330679466295</v>
      </c>
      <c r="N2699" s="1" t="s">
        <v>22</v>
      </c>
      <c r="O2699" s="4">
        <f t="shared" si="42"/>
        <v>0</v>
      </c>
    </row>
    <row r="2700" spans="1:15">
      <c r="A2700" s="1" t="s">
        <v>2740</v>
      </c>
      <c r="B2700" s="2">
        <v>45097</v>
      </c>
      <c r="C2700" s="13" t="str">
        <f>TEXT(bbdd_Social_Media_Trends[[#This Row],[Post_Date]],"aaaa-mm")</f>
        <v>2023-06</v>
      </c>
      <c r="D2700" s="1" t="s">
        <v>27</v>
      </c>
      <c r="E2700" s="1" t="s">
        <v>49</v>
      </c>
      <c r="F2700" s="1" t="s">
        <v>32</v>
      </c>
      <c r="G2700" s="1" t="s">
        <v>60</v>
      </c>
      <c r="H2700">
        <v>3093369</v>
      </c>
      <c r="I2700">
        <v>25610</v>
      </c>
      <c r="J2700">
        <v>14721</v>
      </c>
      <c r="K2700">
        <v>32826</v>
      </c>
      <c r="L2700">
        <f>bbdd_Social_Media_Trends[[#This Row],[Likes]]+bbdd_Social_Media_Trends[[#This Row],[Shares]]+bbdd_Social_Media_Trends[[#This Row],[Comments]]</f>
        <v>73157</v>
      </c>
      <c r="M2700">
        <f>bbdd_Social_Media_Trends[[#This Row],[Interactions]]/bbdd_Social_Media_Trends[[#This Row],[Views]]</f>
        <v>2.3649619557188296E-2</v>
      </c>
      <c r="N2700" s="1" t="s">
        <v>16</v>
      </c>
      <c r="O2700" s="4">
        <f t="shared" si="42"/>
        <v>0</v>
      </c>
    </row>
    <row r="2701" spans="1:15" hidden="1">
      <c r="A2701" s="1" t="s">
        <v>2741</v>
      </c>
      <c r="B2701" s="2">
        <v>45047</v>
      </c>
      <c r="C2701" s="13" t="str">
        <f>TEXT(bbdd_Social_Media_Trends[[#This Row],[Post_Date]],"aaaa-mm")</f>
        <v>2023-05</v>
      </c>
      <c r="D2701" s="1" t="s">
        <v>18</v>
      </c>
      <c r="E2701" s="1" t="s">
        <v>13</v>
      </c>
      <c r="F2701" s="1" t="s">
        <v>14</v>
      </c>
      <c r="G2701" s="1" t="s">
        <v>25</v>
      </c>
      <c r="H2701">
        <v>4777385</v>
      </c>
      <c r="I2701">
        <v>385660</v>
      </c>
      <c r="J2701">
        <v>33183</v>
      </c>
      <c r="K2701">
        <v>36910</v>
      </c>
      <c r="L2701">
        <f>bbdd_Social_Media_Trends[[#This Row],[Likes]]+bbdd_Social_Media_Trends[[#This Row],[Shares]]+bbdd_Social_Media_Trends[[#This Row],[Comments]]</f>
        <v>455753</v>
      </c>
      <c r="M2701">
        <f>bbdd_Social_Media_Trends[[#This Row],[Interactions]]/bbdd_Social_Media_Trends[[#This Row],[Views]]</f>
        <v>9.5398005394164376E-2</v>
      </c>
      <c r="N2701" s="1" t="s">
        <v>22</v>
      </c>
      <c r="O2701" s="4">
        <f t="shared" si="42"/>
        <v>0</v>
      </c>
    </row>
    <row r="2702" spans="1:15">
      <c r="A2702" s="1" t="s">
        <v>2742</v>
      </c>
      <c r="B2702" s="2">
        <v>45076</v>
      </c>
      <c r="C2702" s="13" t="str">
        <f>TEXT(bbdd_Social_Media_Trends[[#This Row],[Post_Date]],"aaaa-mm")</f>
        <v>2023-05</v>
      </c>
      <c r="D2702" s="1" t="s">
        <v>27</v>
      </c>
      <c r="E2702" s="1" t="s">
        <v>59</v>
      </c>
      <c r="F2702" s="1" t="s">
        <v>47</v>
      </c>
      <c r="G2702" s="1" t="s">
        <v>15</v>
      </c>
      <c r="H2702">
        <v>962435</v>
      </c>
      <c r="I2702">
        <v>63655</v>
      </c>
      <c r="J2702">
        <v>59077</v>
      </c>
      <c r="K2702">
        <v>41603</v>
      </c>
      <c r="L2702">
        <f>bbdd_Social_Media_Trends[[#This Row],[Likes]]+bbdd_Social_Media_Trends[[#This Row],[Shares]]+bbdd_Social_Media_Trends[[#This Row],[Comments]]</f>
        <v>164335</v>
      </c>
      <c r="M2702">
        <f>bbdd_Social_Media_Trends[[#This Row],[Interactions]]/bbdd_Social_Media_Trends[[#This Row],[Views]]</f>
        <v>0.17074919345202533</v>
      </c>
      <c r="N2702" s="1" t="s">
        <v>29</v>
      </c>
      <c r="O2702" s="4">
        <f t="shared" si="42"/>
        <v>0</v>
      </c>
    </row>
    <row r="2703" spans="1:15" hidden="1">
      <c r="A2703" s="1" t="s">
        <v>2743</v>
      </c>
      <c r="B2703" s="2">
        <v>44826</v>
      </c>
      <c r="C2703" s="13" t="str">
        <f>TEXT(bbdd_Social_Media_Trends[[#This Row],[Post_Date]],"aaaa-mm")</f>
        <v>2022-09</v>
      </c>
      <c r="D2703" s="1" t="s">
        <v>24</v>
      </c>
      <c r="E2703" s="1" t="s">
        <v>57</v>
      </c>
      <c r="F2703" s="1" t="s">
        <v>20</v>
      </c>
      <c r="G2703" s="1" t="s">
        <v>21</v>
      </c>
      <c r="H2703">
        <v>4534181</v>
      </c>
      <c r="I2703">
        <v>203286</v>
      </c>
      <c r="J2703">
        <v>71736</v>
      </c>
      <c r="K2703">
        <v>17073</v>
      </c>
      <c r="L2703">
        <f>bbdd_Social_Media_Trends[[#This Row],[Likes]]+bbdd_Social_Media_Trends[[#This Row],[Shares]]+bbdd_Social_Media_Trends[[#This Row],[Comments]]</f>
        <v>292095</v>
      </c>
      <c r="M2703">
        <f>bbdd_Social_Media_Trends[[#This Row],[Interactions]]/bbdd_Social_Media_Trends[[#This Row],[Views]]</f>
        <v>6.4420674869397579E-2</v>
      </c>
      <c r="N2703" s="1" t="s">
        <v>16</v>
      </c>
      <c r="O2703" s="4">
        <f t="shared" si="42"/>
        <v>0</v>
      </c>
    </row>
    <row r="2704" spans="1:15">
      <c r="A2704" s="1" t="s">
        <v>2744</v>
      </c>
      <c r="B2704" s="2">
        <v>44983</v>
      </c>
      <c r="C2704" s="13" t="str">
        <f>TEXT(bbdd_Social_Media_Trends[[#This Row],[Post_Date]],"aaaa-mm")</f>
        <v>2023-02</v>
      </c>
      <c r="D2704" s="1" t="s">
        <v>27</v>
      </c>
      <c r="E2704" s="1" t="s">
        <v>59</v>
      </c>
      <c r="F2704" s="1" t="s">
        <v>41</v>
      </c>
      <c r="G2704" s="1" t="s">
        <v>37</v>
      </c>
      <c r="H2704">
        <v>730087</v>
      </c>
      <c r="I2704">
        <v>3824</v>
      </c>
      <c r="J2704">
        <v>15633</v>
      </c>
      <c r="K2704">
        <v>34603</v>
      </c>
      <c r="L2704">
        <f>bbdd_Social_Media_Trends[[#This Row],[Likes]]+bbdd_Social_Media_Trends[[#This Row],[Shares]]+bbdd_Social_Media_Trends[[#This Row],[Comments]]</f>
        <v>54060</v>
      </c>
      <c r="M2704">
        <f>bbdd_Social_Media_Trends[[#This Row],[Interactions]]/bbdd_Social_Media_Trends[[#This Row],[Views]]</f>
        <v>7.4045969863865538E-2</v>
      </c>
      <c r="N2704" s="1" t="s">
        <v>16</v>
      </c>
      <c r="O2704" s="4">
        <f t="shared" si="42"/>
        <v>0</v>
      </c>
    </row>
    <row r="2705" spans="1:15" hidden="1">
      <c r="A2705" s="1" t="s">
        <v>2745</v>
      </c>
      <c r="B2705" s="2">
        <v>44809</v>
      </c>
      <c r="C2705" s="13" t="str">
        <f>TEXT(bbdd_Social_Media_Trends[[#This Row],[Post_Date]],"aaaa-mm")</f>
        <v>2022-09</v>
      </c>
      <c r="D2705" s="1" t="s">
        <v>24</v>
      </c>
      <c r="E2705" s="1" t="s">
        <v>13</v>
      </c>
      <c r="F2705" s="1" t="s">
        <v>47</v>
      </c>
      <c r="G2705" s="1" t="s">
        <v>21</v>
      </c>
      <c r="H2705">
        <v>4082324</v>
      </c>
      <c r="I2705">
        <v>256226</v>
      </c>
      <c r="J2705">
        <v>63193</v>
      </c>
      <c r="K2705">
        <v>18181</v>
      </c>
      <c r="L2705">
        <f>bbdd_Social_Media_Trends[[#This Row],[Likes]]+bbdd_Social_Media_Trends[[#This Row],[Shares]]+bbdd_Social_Media_Trends[[#This Row],[Comments]]</f>
        <v>337600</v>
      </c>
      <c r="M2705">
        <f>bbdd_Social_Media_Trends[[#This Row],[Interactions]]/bbdd_Social_Media_Trends[[#This Row],[Views]]</f>
        <v>8.2697992614011034E-2</v>
      </c>
      <c r="N2705" s="1" t="s">
        <v>29</v>
      </c>
      <c r="O2705" s="4">
        <f t="shared" si="42"/>
        <v>0</v>
      </c>
    </row>
    <row r="2706" spans="1:15">
      <c r="A2706" s="1" t="s">
        <v>2746</v>
      </c>
      <c r="B2706" s="2">
        <v>44889</v>
      </c>
      <c r="C2706" s="13" t="str">
        <f>TEXT(bbdd_Social_Media_Trends[[#This Row],[Post_Date]],"aaaa-mm")</f>
        <v>2022-11</v>
      </c>
      <c r="D2706" s="1" t="s">
        <v>27</v>
      </c>
      <c r="E2706" s="1" t="s">
        <v>57</v>
      </c>
      <c r="F2706" s="1" t="s">
        <v>36</v>
      </c>
      <c r="G2706" s="1" t="s">
        <v>15</v>
      </c>
      <c r="H2706">
        <v>4154463</v>
      </c>
      <c r="I2706">
        <v>105892</v>
      </c>
      <c r="J2706">
        <v>47232</v>
      </c>
      <c r="K2706">
        <v>43534</v>
      </c>
      <c r="L2706">
        <f>bbdd_Social_Media_Trends[[#This Row],[Likes]]+bbdd_Social_Media_Trends[[#This Row],[Shares]]+bbdd_Social_Media_Trends[[#This Row],[Comments]]</f>
        <v>196658</v>
      </c>
      <c r="M2706">
        <f>bbdd_Social_Media_Trends[[#This Row],[Interactions]]/bbdd_Social_Media_Trends[[#This Row],[Views]]</f>
        <v>4.7336563112970319E-2</v>
      </c>
      <c r="N2706" s="1" t="s">
        <v>16</v>
      </c>
      <c r="O2706" s="4">
        <f t="shared" si="42"/>
        <v>0</v>
      </c>
    </row>
    <row r="2707" spans="1:15" hidden="1">
      <c r="A2707" s="1" t="s">
        <v>2747</v>
      </c>
      <c r="B2707" s="2">
        <v>44779</v>
      </c>
      <c r="C2707" s="13" t="str">
        <f>TEXT(bbdd_Social_Media_Trends[[#This Row],[Post_Date]],"aaaa-mm")</f>
        <v>2022-08</v>
      </c>
      <c r="D2707" s="1" t="s">
        <v>12</v>
      </c>
      <c r="E2707" s="1" t="s">
        <v>49</v>
      </c>
      <c r="F2707" s="1" t="s">
        <v>41</v>
      </c>
      <c r="G2707" s="1" t="s">
        <v>15</v>
      </c>
      <c r="H2707">
        <v>3007477</v>
      </c>
      <c r="I2707">
        <v>237285</v>
      </c>
      <c r="J2707">
        <v>68950</v>
      </c>
      <c r="K2707">
        <v>21390</v>
      </c>
      <c r="L2707">
        <f>bbdd_Social_Media_Trends[[#This Row],[Likes]]+bbdd_Social_Media_Trends[[#This Row],[Shares]]+bbdd_Social_Media_Trends[[#This Row],[Comments]]</f>
        <v>327625</v>
      </c>
      <c r="M2707">
        <f>bbdd_Social_Media_Trends[[#This Row],[Interactions]]/bbdd_Social_Media_Trends[[#This Row],[Views]]</f>
        <v>0.10893682644954558</v>
      </c>
      <c r="N2707" s="1" t="s">
        <v>29</v>
      </c>
      <c r="O2707" s="4">
        <f t="shared" si="42"/>
        <v>0</v>
      </c>
    </row>
    <row r="2708" spans="1:15" hidden="1">
      <c r="A2708" s="1" t="s">
        <v>2748</v>
      </c>
      <c r="B2708" s="2">
        <v>44754</v>
      </c>
      <c r="C2708" s="13" t="str">
        <f>TEXT(bbdd_Social_Media_Trends[[#This Row],[Post_Date]],"aaaa-mm")</f>
        <v>2022-07</v>
      </c>
      <c r="D2708" s="1" t="s">
        <v>18</v>
      </c>
      <c r="E2708" s="1" t="s">
        <v>59</v>
      </c>
      <c r="F2708" s="1" t="s">
        <v>47</v>
      </c>
      <c r="G2708" s="1" t="s">
        <v>50</v>
      </c>
      <c r="H2708">
        <v>2711659</v>
      </c>
      <c r="I2708">
        <v>266006</v>
      </c>
      <c r="J2708">
        <v>6741</v>
      </c>
      <c r="K2708">
        <v>40856</v>
      </c>
      <c r="L2708">
        <f>bbdd_Social_Media_Trends[[#This Row],[Likes]]+bbdd_Social_Media_Trends[[#This Row],[Shares]]+bbdd_Social_Media_Trends[[#This Row],[Comments]]</f>
        <v>313603</v>
      </c>
      <c r="M2708">
        <f>bbdd_Social_Media_Trends[[#This Row],[Interactions]]/bbdd_Social_Media_Trends[[#This Row],[Views]]</f>
        <v>0.11564986600453818</v>
      </c>
      <c r="N2708" s="1" t="s">
        <v>22</v>
      </c>
      <c r="O2708" s="4">
        <f t="shared" si="42"/>
        <v>0</v>
      </c>
    </row>
    <row r="2709" spans="1:15" hidden="1">
      <c r="A2709" s="1" t="s">
        <v>2749</v>
      </c>
      <c r="B2709" s="2">
        <v>45237</v>
      </c>
      <c r="C2709" s="13" t="str">
        <f>TEXT(bbdd_Social_Media_Trends[[#This Row],[Post_Date]],"aaaa-mm")</f>
        <v>2023-11</v>
      </c>
      <c r="D2709" s="1" t="s">
        <v>12</v>
      </c>
      <c r="E2709" s="1" t="s">
        <v>19</v>
      </c>
      <c r="F2709" s="1" t="s">
        <v>41</v>
      </c>
      <c r="G2709" s="1" t="s">
        <v>21</v>
      </c>
      <c r="H2709">
        <v>1876306</v>
      </c>
      <c r="I2709">
        <v>149927</v>
      </c>
      <c r="J2709">
        <v>65747</v>
      </c>
      <c r="K2709">
        <v>27923</v>
      </c>
      <c r="L2709">
        <f>bbdd_Social_Media_Trends[[#This Row],[Likes]]+bbdd_Social_Media_Trends[[#This Row],[Shares]]+bbdd_Social_Media_Trends[[#This Row],[Comments]]</f>
        <v>243597</v>
      </c>
      <c r="M2709">
        <f>bbdd_Social_Media_Trends[[#This Row],[Interactions]]/bbdd_Social_Media_Trends[[#This Row],[Views]]</f>
        <v>0.12982797049095404</v>
      </c>
      <c r="N2709" s="1" t="s">
        <v>16</v>
      </c>
      <c r="O2709" s="4">
        <f t="shared" si="42"/>
        <v>0</v>
      </c>
    </row>
    <row r="2710" spans="1:15" hidden="1">
      <c r="A2710" s="1" t="s">
        <v>2750</v>
      </c>
      <c r="B2710" s="2">
        <v>45191</v>
      </c>
      <c r="C2710" s="13" t="str">
        <f>TEXT(bbdd_Social_Media_Trends[[#This Row],[Post_Date]],"aaaa-mm")</f>
        <v>2023-09</v>
      </c>
      <c r="D2710" s="1" t="s">
        <v>24</v>
      </c>
      <c r="E2710" s="1" t="s">
        <v>49</v>
      </c>
      <c r="F2710" s="1" t="s">
        <v>47</v>
      </c>
      <c r="G2710" s="1" t="s">
        <v>15</v>
      </c>
      <c r="H2710">
        <v>71277</v>
      </c>
      <c r="I2710">
        <v>187205</v>
      </c>
      <c r="J2710">
        <v>13956</v>
      </c>
      <c r="K2710">
        <v>34407</v>
      </c>
      <c r="L2710">
        <f>bbdd_Social_Media_Trends[[#This Row],[Likes]]+bbdd_Social_Media_Trends[[#This Row],[Shares]]+bbdd_Social_Media_Trends[[#This Row],[Comments]]</f>
        <v>235568</v>
      </c>
      <c r="M2710">
        <f>bbdd_Social_Media_Trends[[#This Row],[Interactions]]/bbdd_Social_Media_Trends[[#This Row],[Views]]</f>
        <v>3.3049651360186316</v>
      </c>
      <c r="N2710" s="1" t="s">
        <v>29</v>
      </c>
      <c r="O2710" s="4">
        <f t="shared" si="42"/>
        <v>0</v>
      </c>
    </row>
    <row r="2711" spans="1:15" hidden="1">
      <c r="A2711" s="1" t="s">
        <v>2751</v>
      </c>
      <c r="B2711" s="2">
        <v>45188</v>
      </c>
      <c r="C2711" s="13" t="str">
        <f>TEXT(bbdd_Social_Media_Trends[[#This Row],[Post_Date]],"aaaa-mm")</f>
        <v>2023-09</v>
      </c>
      <c r="D2711" s="1" t="s">
        <v>18</v>
      </c>
      <c r="E2711" s="1" t="s">
        <v>52</v>
      </c>
      <c r="F2711" s="1" t="s">
        <v>36</v>
      </c>
      <c r="G2711" s="1" t="s">
        <v>25</v>
      </c>
      <c r="H2711">
        <v>12365</v>
      </c>
      <c r="I2711">
        <v>150585</v>
      </c>
      <c r="J2711">
        <v>22791</v>
      </c>
      <c r="K2711">
        <v>10537</v>
      </c>
      <c r="L2711">
        <f>bbdd_Social_Media_Trends[[#This Row],[Likes]]+bbdd_Social_Media_Trends[[#This Row],[Shares]]+bbdd_Social_Media_Trends[[#This Row],[Comments]]</f>
        <v>183913</v>
      </c>
      <c r="M2711">
        <f>bbdd_Social_Media_Trends[[#This Row],[Interactions]]/bbdd_Social_Media_Trends[[#This Row],[Views]]</f>
        <v>14.873675697533359</v>
      </c>
      <c r="N2711" s="1" t="s">
        <v>29</v>
      </c>
      <c r="O2711" s="4">
        <f t="shared" si="42"/>
        <v>0</v>
      </c>
    </row>
    <row r="2712" spans="1:15" hidden="1">
      <c r="A2712" s="1" t="s">
        <v>2752</v>
      </c>
      <c r="B2712" s="2">
        <v>45197</v>
      </c>
      <c r="C2712" s="13" t="str">
        <f>TEXT(bbdd_Social_Media_Trends[[#This Row],[Post_Date]],"aaaa-mm")</f>
        <v>2023-09</v>
      </c>
      <c r="D2712" s="1" t="s">
        <v>12</v>
      </c>
      <c r="E2712" s="1" t="s">
        <v>19</v>
      </c>
      <c r="F2712" s="1" t="s">
        <v>47</v>
      </c>
      <c r="G2712" s="1" t="s">
        <v>21</v>
      </c>
      <c r="H2712">
        <v>4166729</v>
      </c>
      <c r="I2712">
        <v>213917</v>
      </c>
      <c r="J2712">
        <v>75721</v>
      </c>
      <c r="K2712">
        <v>46135</v>
      </c>
      <c r="L2712">
        <f>bbdd_Social_Media_Trends[[#This Row],[Likes]]+bbdd_Social_Media_Trends[[#This Row],[Shares]]+bbdd_Social_Media_Trends[[#This Row],[Comments]]</f>
        <v>335773</v>
      </c>
      <c r="M2712">
        <f>bbdd_Social_Media_Trends[[#This Row],[Interactions]]/bbdd_Social_Media_Trends[[#This Row],[Views]]</f>
        <v>8.0584314458655701E-2</v>
      </c>
      <c r="N2712" s="1" t="s">
        <v>29</v>
      </c>
      <c r="O2712" s="4">
        <f t="shared" si="42"/>
        <v>0</v>
      </c>
    </row>
    <row r="2713" spans="1:15" hidden="1">
      <c r="A2713" s="1" t="s">
        <v>2753</v>
      </c>
      <c r="B2713" s="2">
        <v>44910</v>
      </c>
      <c r="C2713" s="13" t="str">
        <f>TEXT(bbdd_Social_Media_Trends[[#This Row],[Post_Date]],"aaaa-mm")</f>
        <v>2022-12</v>
      </c>
      <c r="D2713" s="1" t="s">
        <v>12</v>
      </c>
      <c r="E2713" s="1" t="s">
        <v>31</v>
      </c>
      <c r="F2713" s="1" t="s">
        <v>14</v>
      </c>
      <c r="G2713" s="1" t="s">
        <v>25</v>
      </c>
      <c r="H2713">
        <v>2877171</v>
      </c>
      <c r="I2713">
        <v>194774</v>
      </c>
      <c r="J2713">
        <v>63518</v>
      </c>
      <c r="K2713">
        <v>679</v>
      </c>
      <c r="L2713">
        <f>bbdd_Social_Media_Trends[[#This Row],[Likes]]+bbdd_Social_Media_Trends[[#This Row],[Shares]]+bbdd_Social_Media_Trends[[#This Row],[Comments]]</f>
        <v>258971</v>
      </c>
      <c r="M2713">
        <f>bbdd_Social_Media_Trends[[#This Row],[Interactions]]/bbdd_Social_Media_Trends[[#This Row],[Views]]</f>
        <v>9.0008901104591976E-2</v>
      </c>
      <c r="N2713" s="1" t="s">
        <v>16</v>
      </c>
      <c r="O2713" s="4">
        <f t="shared" si="42"/>
        <v>0</v>
      </c>
    </row>
    <row r="2714" spans="1:15" hidden="1">
      <c r="A2714" s="1" t="s">
        <v>2754</v>
      </c>
      <c r="B2714" s="2">
        <v>44745</v>
      </c>
      <c r="C2714" s="13" t="str">
        <f>TEXT(bbdd_Social_Media_Trends[[#This Row],[Post_Date]],"aaaa-mm")</f>
        <v>2022-07</v>
      </c>
      <c r="D2714" s="1" t="s">
        <v>12</v>
      </c>
      <c r="E2714" s="1" t="s">
        <v>52</v>
      </c>
      <c r="F2714" s="1" t="s">
        <v>32</v>
      </c>
      <c r="G2714" s="1" t="s">
        <v>25</v>
      </c>
      <c r="H2714">
        <v>2274614</v>
      </c>
      <c r="I2714">
        <v>97171</v>
      </c>
      <c r="J2714">
        <v>35263</v>
      </c>
      <c r="K2714">
        <v>30958</v>
      </c>
      <c r="L2714">
        <f>bbdd_Social_Media_Trends[[#This Row],[Likes]]+bbdd_Social_Media_Trends[[#This Row],[Shares]]+bbdd_Social_Media_Trends[[#This Row],[Comments]]</f>
        <v>163392</v>
      </c>
      <c r="M2714">
        <f>bbdd_Social_Media_Trends[[#This Row],[Interactions]]/bbdd_Social_Media_Trends[[#This Row],[Views]]</f>
        <v>7.1832847243532311E-2</v>
      </c>
      <c r="N2714" s="1" t="s">
        <v>16</v>
      </c>
      <c r="O2714" s="4">
        <f t="shared" si="42"/>
        <v>0</v>
      </c>
    </row>
    <row r="2715" spans="1:15">
      <c r="A2715" s="1" t="s">
        <v>2755</v>
      </c>
      <c r="B2715" s="2">
        <v>44892</v>
      </c>
      <c r="C2715" s="13" t="str">
        <f>TEXT(bbdd_Social_Media_Trends[[#This Row],[Post_Date]],"aaaa-mm")</f>
        <v>2022-11</v>
      </c>
      <c r="D2715" s="1" t="s">
        <v>27</v>
      </c>
      <c r="E2715" s="1" t="s">
        <v>46</v>
      </c>
      <c r="F2715" s="1" t="s">
        <v>47</v>
      </c>
      <c r="G2715" s="1" t="s">
        <v>60</v>
      </c>
      <c r="H2715">
        <v>4503399</v>
      </c>
      <c r="I2715">
        <v>493775</v>
      </c>
      <c r="J2715">
        <v>72985</v>
      </c>
      <c r="K2715">
        <v>44144</v>
      </c>
      <c r="L2715">
        <f>bbdd_Social_Media_Trends[[#This Row],[Likes]]+bbdd_Social_Media_Trends[[#This Row],[Shares]]+bbdd_Social_Media_Trends[[#This Row],[Comments]]</f>
        <v>610904</v>
      </c>
      <c r="M2715">
        <f>bbdd_Social_Media_Trends[[#This Row],[Interactions]]/bbdd_Social_Media_Trends[[#This Row],[Views]]</f>
        <v>0.1356539804711952</v>
      </c>
      <c r="N2715" s="1" t="s">
        <v>22</v>
      </c>
      <c r="O2715" s="4">
        <f t="shared" si="42"/>
        <v>0</v>
      </c>
    </row>
    <row r="2716" spans="1:15" hidden="1">
      <c r="A2716" s="1" t="s">
        <v>2756</v>
      </c>
      <c r="B2716" s="2">
        <v>45115</v>
      </c>
      <c r="C2716" s="13" t="str">
        <f>TEXT(bbdd_Social_Media_Trends[[#This Row],[Post_Date]],"aaaa-mm")</f>
        <v>2023-07</v>
      </c>
      <c r="D2716" s="1" t="s">
        <v>18</v>
      </c>
      <c r="E2716" s="1" t="s">
        <v>57</v>
      </c>
      <c r="F2716" s="1" t="s">
        <v>32</v>
      </c>
      <c r="G2716" s="1" t="s">
        <v>28</v>
      </c>
      <c r="H2716">
        <v>3535094</v>
      </c>
      <c r="I2716">
        <v>277346</v>
      </c>
      <c r="J2716">
        <v>18702</v>
      </c>
      <c r="K2716">
        <v>27624</v>
      </c>
      <c r="L2716">
        <f>bbdd_Social_Media_Trends[[#This Row],[Likes]]+bbdd_Social_Media_Trends[[#This Row],[Shares]]+bbdd_Social_Media_Trends[[#This Row],[Comments]]</f>
        <v>323672</v>
      </c>
      <c r="M2716">
        <f>bbdd_Social_Media_Trends[[#This Row],[Interactions]]/bbdd_Social_Media_Trends[[#This Row],[Views]]</f>
        <v>9.1559658668199484E-2</v>
      </c>
      <c r="N2716" s="1" t="s">
        <v>16</v>
      </c>
      <c r="O2716" s="4">
        <f t="shared" si="42"/>
        <v>0</v>
      </c>
    </row>
    <row r="2717" spans="1:15">
      <c r="A2717" s="1" t="s">
        <v>2757</v>
      </c>
      <c r="B2717" s="2">
        <v>45148</v>
      </c>
      <c r="C2717" s="13" t="str">
        <f>TEXT(bbdd_Social_Media_Trends[[#This Row],[Post_Date]],"aaaa-mm")</f>
        <v>2023-08</v>
      </c>
      <c r="D2717" s="1" t="s">
        <v>27</v>
      </c>
      <c r="E2717" s="1" t="s">
        <v>19</v>
      </c>
      <c r="F2717" s="1" t="s">
        <v>20</v>
      </c>
      <c r="G2717" s="1" t="s">
        <v>25</v>
      </c>
      <c r="H2717">
        <v>737845</v>
      </c>
      <c r="I2717">
        <v>258734</v>
      </c>
      <c r="J2717">
        <v>17484</v>
      </c>
      <c r="K2717">
        <v>7028</v>
      </c>
      <c r="L2717">
        <f>bbdd_Social_Media_Trends[[#This Row],[Likes]]+bbdd_Social_Media_Trends[[#This Row],[Shares]]+bbdd_Social_Media_Trends[[#This Row],[Comments]]</f>
        <v>283246</v>
      </c>
      <c r="M2717">
        <f>bbdd_Social_Media_Trends[[#This Row],[Interactions]]/bbdd_Social_Media_Trends[[#This Row],[Views]]</f>
        <v>0.38388279381170842</v>
      </c>
      <c r="N2717" s="1" t="s">
        <v>22</v>
      </c>
      <c r="O2717" s="4">
        <f t="shared" si="42"/>
        <v>0</v>
      </c>
    </row>
    <row r="2718" spans="1:15" hidden="1">
      <c r="A2718" s="1" t="s">
        <v>2758</v>
      </c>
      <c r="B2718" s="2">
        <v>45279</v>
      </c>
      <c r="C2718" s="13" t="str">
        <f>TEXT(bbdd_Social_Media_Trends[[#This Row],[Post_Date]],"aaaa-mm")</f>
        <v>2023-12</v>
      </c>
      <c r="D2718" s="1" t="s">
        <v>24</v>
      </c>
      <c r="E2718" s="1" t="s">
        <v>35</v>
      </c>
      <c r="F2718" s="1" t="s">
        <v>14</v>
      </c>
      <c r="G2718" s="1" t="s">
        <v>21</v>
      </c>
      <c r="H2718">
        <v>435830</v>
      </c>
      <c r="I2718">
        <v>288717</v>
      </c>
      <c r="J2718">
        <v>492</v>
      </c>
      <c r="K2718">
        <v>10374</v>
      </c>
      <c r="L2718">
        <f>bbdd_Social_Media_Trends[[#This Row],[Likes]]+bbdd_Social_Media_Trends[[#This Row],[Shares]]+bbdd_Social_Media_Trends[[#This Row],[Comments]]</f>
        <v>299583</v>
      </c>
      <c r="M2718">
        <f>bbdd_Social_Media_Trends[[#This Row],[Interactions]]/bbdd_Social_Media_Trends[[#This Row],[Views]]</f>
        <v>0.6873849895601496</v>
      </c>
      <c r="N2718" s="1" t="s">
        <v>22</v>
      </c>
      <c r="O2718" s="4">
        <f t="shared" si="42"/>
        <v>0</v>
      </c>
    </row>
    <row r="2719" spans="1:15" hidden="1">
      <c r="A2719" s="1" t="s">
        <v>2759</v>
      </c>
      <c r="B2719" s="2">
        <v>44879</v>
      </c>
      <c r="C2719" s="13" t="str">
        <f>TEXT(bbdd_Social_Media_Trends[[#This Row],[Post_Date]],"aaaa-mm")</f>
        <v>2022-11</v>
      </c>
      <c r="D2719" s="1" t="s">
        <v>12</v>
      </c>
      <c r="E2719" s="1" t="s">
        <v>52</v>
      </c>
      <c r="F2719" s="1" t="s">
        <v>14</v>
      </c>
      <c r="G2719" s="1" t="s">
        <v>25</v>
      </c>
      <c r="H2719">
        <v>2693423</v>
      </c>
      <c r="I2719">
        <v>222683</v>
      </c>
      <c r="J2719">
        <v>32845</v>
      </c>
      <c r="K2719">
        <v>15899</v>
      </c>
      <c r="L2719">
        <f>bbdd_Social_Media_Trends[[#This Row],[Likes]]+bbdd_Social_Media_Trends[[#This Row],[Shares]]+bbdd_Social_Media_Trends[[#This Row],[Comments]]</f>
        <v>271427</v>
      </c>
      <c r="M2719">
        <f>bbdd_Social_Media_Trends[[#This Row],[Interactions]]/bbdd_Social_Media_Trends[[#This Row],[Views]]</f>
        <v>0.10077399650927463</v>
      </c>
      <c r="N2719" s="1" t="s">
        <v>16</v>
      </c>
      <c r="O2719" s="4">
        <f t="shared" si="42"/>
        <v>0</v>
      </c>
    </row>
    <row r="2720" spans="1:15" hidden="1">
      <c r="A2720" s="1" t="s">
        <v>2760</v>
      </c>
      <c r="B2720" s="2">
        <v>44704</v>
      </c>
      <c r="C2720" s="13" t="str">
        <f>TEXT(bbdd_Social_Media_Trends[[#This Row],[Post_Date]],"aaaa-mm")</f>
        <v>2022-05</v>
      </c>
      <c r="D2720" s="1" t="s">
        <v>18</v>
      </c>
      <c r="E2720" s="1" t="s">
        <v>13</v>
      </c>
      <c r="F2720" s="1" t="s">
        <v>41</v>
      </c>
      <c r="G2720" s="1" t="s">
        <v>15</v>
      </c>
      <c r="H2720">
        <v>4621169</v>
      </c>
      <c r="I2720">
        <v>273643</v>
      </c>
      <c r="J2720">
        <v>43438</v>
      </c>
      <c r="K2720">
        <v>18369</v>
      </c>
      <c r="L2720">
        <f>bbdd_Social_Media_Trends[[#This Row],[Likes]]+bbdd_Social_Media_Trends[[#This Row],[Shares]]+bbdd_Social_Media_Trends[[#This Row],[Comments]]</f>
        <v>335450</v>
      </c>
      <c r="M2720">
        <f>bbdd_Social_Media_Trends[[#This Row],[Interactions]]/bbdd_Social_Media_Trends[[#This Row],[Views]]</f>
        <v>7.2589857674540792E-2</v>
      </c>
      <c r="N2720" s="1" t="s">
        <v>22</v>
      </c>
      <c r="O2720" s="4">
        <f t="shared" si="42"/>
        <v>0</v>
      </c>
    </row>
    <row r="2721" spans="1:15" hidden="1">
      <c r="A2721" s="1" t="s">
        <v>2761</v>
      </c>
      <c r="B2721" s="2">
        <v>44605</v>
      </c>
      <c r="C2721" s="13" t="str">
        <f>TEXT(bbdd_Social_Media_Trends[[#This Row],[Post_Date]],"aaaa-mm")</f>
        <v>2022-02</v>
      </c>
      <c r="D2721" s="1" t="s">
        <v>24</v>
      </c>
      <c r="E2721" s="1" t="s">
        <v>35</v>
      </c>
      <c r="F2721" s="1" t="s">
        <v>14</v>
      </c>
      <c r="G2721" s="1" t="s">
        <v>37</v>
      </c>
      <c r="H2721">
        <v>4185185</v>
      </c>
      <c r="I2721">
        <v>11304</v>
      </c>
      <c r="J2721">
        <v>89974</v>
      </c>
      <c r="K2721">
        <v>12613</v>
      </c>
      <c r="L2721">
        <f>bbdd_Social_Media_Trends[[#This Row],[Likes]]+bbdd_Social_Media_Trends[[#This Row],[Shares]]+bbdd_Social_Media_Trends[[#This Row],[Comments]]</f>
        <v>113891</v>
      </c>
      <c r="M2721">
        <f>bbdd_Social_Media_Trends[[#This Row],[Interactions]]/bbdd_Social_Media_Trends[[#This Row],[Views]]</f>
        <v>2.7212895009420132E-2</v>
      </c>
      <c r="N2721" s="1" t="s">
        <v>16</v>
      </c>
      <c r="O2721" s="4">
        <f t="shared" si="42"/>
        <v>0</v>
      </c>
    </row>
    <row r="2722" spans="1:15" hidden="1">
      <c r="A2722" s="1" t="s">
        <v>2762</v>
      </c>
      <c r="B2722" s="2">
        <v>45240</v>
      </c>
      <c r="C2722" s="13" t="str">
        <f>TEXT(bbdd_Social_Media_Trends[[#This Row],[Post_Date]],"aaaa-mm")</f>
        <v>2023-11</v>
      </c>
      <c r="D2722" s="1" t="s">
        <v>18</v>
      </c>
      <c r="E2722" s="1" t="s">
        <v>46</v>
      </c>
      <c r="F2722" s="1" t="s">
        <v>41</v>
      </c>
      <c r="G2722" s="1" t="s">
        <v>15</v>
      </c>
      <c r="H2722">
        <v>1170696</v>
      </c>
      <c r="I2722">
        <v>429372</v>
      </c>
      <c r="J2722">
        <v>49207</v>
      </c>
      <c r="K2722">
        <v>49136</v>
      </c>
      <c r="L2722">
        <f>bbdd_Social_Media_Trends[[#This Row],[Likes]]+bbdd_Social_Media_Trends[[#This Row],[Shares]]+bbdd_Social_Media_Trends[[#This Row],[Comments]]</f>
        <v>527715</v>
      </c>
      <c r="M2722">
        <f>bbdd_Social_Media_Trends[[#This Row],[Interactions]]/bbdd_Social_Media_Trends[[#This Row],[Views]]</f>
        <v>0.45077031099448533</v>
      </c>
      <c r="N2722" s="1" t="s">
        <v>29</v>
      </c>
      <c r="O2722" s="4">
        <f t="shared" si="42"/>
        <v>0</v>
      </c>
    </row>
    <row r="2723" spans="1:15" hidden="1">
      <c r="A2723" s="1" t="s">
        <v>2763</v>
      </c>
      <c r="B2723" s="2">
        <v>44959</v>
      </c>
      <c r="C2723" s="13" t="str">
        <f>TEXT(bbdd_Social_Media_Trends[[#This Row],[Post_Date]],"aaaa-mm")</f>
        <v>2023-02</v>
      </c>
      <c r="D2723" s="1" t="s">
        <v>12</v>
      </c>
      <c r="E2723" s="1" t="s">
        <v>39</v>
      </c>
      <c r="F2723" s="1" t="s">
        <v>14</v>
      </c>
      <c r="G2723" s="1" t="s">
        <v>60</v>
      </c>
      <c r="H2723">
        <v>1215490</v>
      </c>
      <c r="I2723">
        <v>112430</v>
      </c>
      <c r="J2723">
        <v>80565</v>
      </c>
      <c r="K2723">
        <v>2738</v>
      </c>
      <c r="L2723">
        <f>bbdd_Social_Media_Trends[[#This Row],[Likes]]+bbdd_Social_Media_Trends[[#This Row],[Shares]]+bbdd_Social_Media_Trends[[#This Row],[Comments]]</f>
        <v>195733</v>
      </c>
      <c r="M2723">
        <f>bbdd_Social_Media_Trends[[#This Row],[Interactions]]/bbdd_Social_Media_Trends[[#This Row],[Views]]</f>
        <v>0.16103217632395167</v>
      </c>
      <c r="N2723" s="1" t="s">
        <v>22</v>
      </c>
      <c r="O2723" s="4">
        <f t="shared" si="42"/>
        <v>0</v>
      </c>
    </row>
    <row r="2724" spans="1:15" hidden="1">
      <c r="A2724" s="1" t="s">
        <v>2764</v>
      </c>
      <c r="B2724" s="2">
        <v>44713</v>
      </c>
      <c r="C2724" s="13" t="str">
        <f>TEXT(bbdd_Social_Media_Trends[[#This Row],[Post_Date]],"aaaa-mm")</f>
        <v>2022-06</v>
      </c>
      <c r="D2724" s="1" t="s">
        <v>24</v>
      </c>
      <c r="E2724" s="1" t="s">
        <v>46</v>
      </c>
      <c r="F2724" s="1" t="s">
        <v>36</v>
      </c>
      <c r="G2724" s="1" t="s">
        <v>37</v>
      </c>
      <c r="H2724">
        <v>3218850</v>
      </c>
      <c r="I2724">
        <v>182607</v>
      </c>
      <c r="J2724">
        <v>48640</v>
      </c>
      <c r="K2724">
        <v>15068</v>
      </c>
      <c r="L2724">
        <f>bbdd_Social_Media_Trends[[#This Row],[Likes]]+bbdd_Social_Media_Trends[[#This Row],[Shares]]+bbdd_Social_Media_Trends[[#This Row],[Comments]]</f>
        <v>246315</v>
      </c>
      <c r="M2724">
        <f>bbdd_Social_Media_Trends[[#This Row],[Interactions]]/bbdd_Social_Media_Trends[[#This Row],[Views]]</f>
        <v>7.6522671140314094E-2</v>
      </c>
      <c r="N2724" s="1" t="s">
        <v>22</v>
      </c>
      <c r="O2724" s="4">
        <f t="shared" si="42"/>
        <v>0</v>
      </c>
    </row>
    <row r="2725" spans="1:15" hidden="1">
      <c r="A2725" s="1" t="s">
        <v>2765</v>
      </c>
      <c r="B2725" s="2">
        <v>44817</v>
      </c>
      <c r="C2725" s="13" t="str">
        <f>TEXT(bbdd_Social_Media_Trends[[#This Row],[Post_Date]],"aaaa-mm")</f>
        <v>2022-09</v>
      </c>
      <c r="D2725" s="1" t="s">
        <v>12</v>
      </c>
      <c r="E2725" s="1" t="s">
        <v>52</v>
      </c>
      <c r="F2725" s="1" t="s">
        <v>32</v>
      </c>
      <c r="G2725" s="1" t="s">
        <v>44</v>
      </c>
      <c r="H2725">
        <v>2206465</v>
      </c>
      <c r="I2725">
        <v>108422</v>
      </c>
      <c r="J2725">
        <v>93547</v>
      </c>
      <c r="K2725">
        <v>6106</v>
      </c>
      <c r="L2725">
        <f>bbdd_Social_Media_Trends[[#This Row],[Likes]]+bbdd_Social_Media_Trends[[#This Row],[Shares]]+bbdd_Social_Media_Trends[[#This Row],[Comments]]</f>
        <v>208075</v>
      </c>
      <c r="M2725">
        <f>bbdd_Social_Media_Trends[[#This Row],[Interactions]]/bbdd_Social_Media_Trends[[#This Row],[Views]]</f>
        <v>9.4302424919497932E-2</v>
      </c>
      <c r="N2725" s="1" t="s">
        <v>29</v>
      </c>
      <c r="O2725" s="4">
        <f t="shared" si="42"/>
        <v>0</v>
      </c>
    </row>
    <row r="2726" spans="1:15">
      <c r="A2726" s="1" t="s">
        <v>2766</v>
      </c>
      <c r="B2726" s="2">
        <v>44695</v>
      </c>
      <c r="C2726" s="13" t="str">
        <f>TEXT(bbdd_Social_Media_Trends[[#This Row],[Post_Date]],"aaaa-mm")</f>
        <v>2022-05</v>
      </c>
      <c r="D2726" s="1" t="s">
        <v>27</v>
      </c>
      <c r="E2726" s="1" t="s">
        <v>35</v>
      </c>
      <c r="F2726" s="1" t="s">
        <v>20</v>
      </c>
      <c r="G2726" s="1" t="s">
        <v>15</v>
      </c>
      <c r="H2726">
        <v>1145845</v>
      </c>
      <c r="I2726">
        <v>286985</v>
      </c>
      <c r="J2726">
        <v>22315</v>
      </c>
      <c r="K2726">
        <v>26378</v>
      </c>
      <c r="L2726">
        <f>bbdd_Social_Media_Trends[[#This Row],[Likes]]+bbdd_Social_Media_Trends[[#This Row],[Shares]]+bbdd_Social_Media_Trends[[#This Row],[Comments]]</f>
        <v>335678</v>
      </c>
      <c r="M2726">
        <f>bbdd_Social_Media_Trends[[#This Row],[Interactions]]/bbdd_Social_Media_Trends[[#This Row],[Views]]</f>
        <v>0.29295236266685287</v>
      </c>
      <c r="N2726" s="1" t="s">
        <v>29</v>
      </c>
      <c r="O2726" s="4">
        <f t="shared" si="42"/>
        <v>0</v>
      </c>
    </row>
    <row r="2727" spans="1:15">
      <c r="A2727" s="1" t="s">
        <v>2767</v>
      </c>
      <c r="B2727" s="2">
        <v>45091</v>
      </c>
      <c r="C2727" s="13" t="str">
        <f>TEXT(bbdd_Social_Media_Trends[[#This Row],[Post_Date]],"aaaa-mm")</f>
        <v>2023-06</v>
      </c>
      <c r="D2727" s="1" t="s">
        <v>27</v>
      </c>
      <c r="E2727" s="1" t="s">
        <v>13</v>
      </c>
      <c r="F2727" s="1" t="s">
        <v>36</v>
      </c>
      <c r="G2727" s="1" t="s">
        <v>21</v>
      </c>
      <c r="H2727">
        <v>1033019</v>
      </c>
      <c r="I2727">
        <v>459345</v>
      </c>
      <c r="J2727">
        <v>67564</v>
      </c>
      <c r="K2727">
        <v>42749</v>
      </c>
      <c r="L2727">
        <f>bbdd_Social_Media_Trends[[#This Row],[Likes]]+bbdd_Social_Media_Trends[[#This Row],[Shares]]+bbdd_Social_Media_Trends[[#This Row],[Comments]]</f>
        <v>569658</v>
      </c>
      <c r="M2727">
        <f>bbdd_Social_Media_Trends[[#This Row],[Interactions]]/bbdd_Social_Media_Trends[[#This Row],[Views]]</f>
        <v>0.55144968291967522</v>
      </c>
      <c r="N2727" s="1" t="s">
        <v>22</v>
      </c>
      <c r="O2727" s="4">
        <f t="shared" si="42"/>
        <v>0</v>
      </c>
    </row>
    <row r="2728" spans="1:15" hidden="1">
      <c r="A2728" s="1" t="s">
        <v>2768</v>
      </c>
      <c r="B2728" s="2">
        <v>44763</v>
      </c>
      <c r="C2728" s="13" t="str">
        <f>TEXT(bbdd_Social_Media_Trends[[#This Row],[Post_Date]],"aaaa-mm")</f>
        <v>2022-07</v>
      </c>
      <c r="D2728" s="1" t="s">
        <v>12</v>
      </c>
      <c r="E2728" s="1" t="s">
        <v>49</v>
      </c>
      <c r="F2728" s="1" t="s">
        <v>32</v>
      </c>
      <c r="G2728" s="1" t="s">
        <v>44</v>
      </c>
      <c r="H2728">
        <v>2416729</v>
      </c>
      <c r="I2728">
        <v>370531</v>
      </c>
      <c r="J2728">
        <v>45676</v>
      </c>
      <c r="K2728">
        <v>35700</v>
      </c>
      <c r="L2728">
        <f>bbdd_Social_Media_Trends[[#This Row],[Likes]]+bbdd_Social_Media_Trends[[#This Row],[Shares]]+bbdd_Social_Media_Trends[[#This Row],[Comments]]</f>
        <v>451907</v>
      </c>
      <c r="M2728">
        <f>bbdd_Social_Media_Trends[[#This Row],[Interactions]]/bbdd_Social_Media_Trends[[#This Row],[Views]]</f>
        <v>0.18699117691722986</v>
      </c>
      <c r="N2728" s="1" t="s">
        <v>16</v>
      </c>
      <c r="O2728" s="4">
        <f t="shared" si="42"/>
        <v>0</v>
      </c>
    </row>
    <row r="2729" spans="1:15" hidden="1">
      <c r="A2729" s="1" t="s">
        <v>2769</v>
      </c>
      <c r="B2729" s="2">
        <v>44654</v>
      </c>
      <c r="C2729" s="13" t="str">
        <f>TEXT(bbdd_Social_Media_Trends[[#This Row],[Post_Date]],"aaaa-mm")</f>
        <v>2022-04</v>
      </c>
      <c r="D2729" s="1" t="s">
        <v>24</v>
      </c>
      <c r="E2729" s="1" t="s">
        <v>39</v>
      </c>
      <c r="F2729" s="1" t="s">
        <v>36</v>
      </c>
      <c r="G2729" s="1" t="s">
        <v>60</v>
      </c>
      <c r="H2729">
        <v>1942872</v>
      </c>
      <c r="I2729">
        <v>108781</v>
      </c>
      <c r="J2729">
        <v>71823</v>
      </c>
      <c r="K2729">
        <v>49737</v>
      </c>
      <c r="L2729">
        <f>bbdd_Social_Media_Trends[[#This Row],[Likes]]+bbdd_Social_Media_Trends[[#This Row],[Shares]]+bbdd_Social_Media_Trends[[#This Row],[Comments]]</f>
        <v>230341</v>
      </c>
      <c r="M2729">
        <f>bbdd_Social_Media_Trends[[#This Row],[Interactions]]/bbdd_Social_Media_Trends[[#This Row],[Views]]</f>
        <v>0.11855696103500385</v>
      </c>
      <c r="N2729" s="1" t="s">
        <v>22</v>
      </c>
      <c r="O2729" s="4">
        <f t="shared" si="42"/>
        <v>0</v>
      </c>
    </row>
    <row r="2730" spans="1:15">
      <c r="A2730" s="1" t="s">
        <v>2770</v>
      </c>
      <c r="B2730" s="2">
        <v>44769</v>
      </c>
      <c r="C2730" s="13" t="str">
        <f>TEXT(bbdd_Social_Media_Trends[[#This Row],[Post_Date]],"aaaa-mm")</f>
        <v>2022-07</v>
      </c>
      <c r="D2730" s="1" t="s">
        <v>27</v>
      </c>
      <c r="E2730" s="1" t="s">
        <v>35</v>
      </c>
      <c r="F2730" s="1" t="s">
        <v>32</v>
      </c>
      <c r="G2730" s="1" t="s">
        <v>21</v>
      </c>
      <c r="H2730">
        <v>4713381</v>
      </c>
      <c r="I2730">
        <v>439146</v>
      </c>
      <c r="J2730">
        <v>82572</v>
      </c>
      <c r="K2730">
        <v>17212</v>
      </c>
      <c r="L2730">
        <f>bbdd_Social_Media_Trends[[#This Row],[Likes]]+bbdd_Social_Media_Trends[[#This Row],[Shares]]+bbdd_Social_Media_Trends[[#This Row],[Comments]]</f>
        <v>538930</v>
      </c>
      <c r="M2730">
        <f>bbdd_Social_Media_Trends[[#This Row],[Interactions]]/bbdd_Social_Media_Trends[[#This Row],[Views]]</f>
        <v>0.11434042781604119</v>
      </c>
      <c r="N2730" s="1" t="s">
        <v>16</v>
      </c>
      <c r="O2730" s="4">
        <f t="shared" si="42"/>
        <v>0</v>
      </c>
    </row>
    <row r="2731" spans="1:15" hidden="1">
      <c r="A2731" s="1" t="s">
        <v>2771</v>
      </c>
      <c r="B2731" s="2">
        <v>44615</v>
      </c>
      <c r="C2731" s="13" t="str">
        <f>TEXT(bbdd_Social_Media_Trends[[#This Row],[Post_Date]],"aaaa-mm")</f>
        <v>2022-02</v>
      </c>
      <c r="D2731" s="1" t="s">
        <v>12</v>
      </c>
      <c r="E2731" s="1" t="s">
        <v>59</v>
      </c>
      <c r="F2731" s="1" t="s">
        <v>14</v>
      </c>
      <c r="G2731" s="1" t="s">
        <v>44</v>
      </c>
      <c r="H2731">
        <v>2194817</v>
      </c>
      <c r="I2731">
        <v>62191</v>
      </c>
      <c r="J2731">
        <v>83327</v>
      </c>
      <c r="K2731">
        <v>16736</v>
      </c>
      <c r="L2731">
        <f>bbdd_Social_Media_Trends[[#This Row],[Likes]]+bbdd_Social_Media_Trends[[#This Row],[Shares]]+bbdd_Social_Media_Trends[[#This Row],[Comments]]</f>
        <v>162254</v>
      </c>
      <c r="M2731">
        <f>bbdd_Social_Media_Trends[[#This Row],[Interactions]]/bbdd_Social_Media_Trends[[#This Row],[Views]]</f>
        <v>7.3925981072681682E-2</v>
      </c>
      <c r="N2731" s="1" t="s">
        <v>22</v>
      </c>
      <c r="O2731" s="4">
        <f t="shared" si="42"/>
        <v>0</v>
      </c>
    </row>
    <row r="2732" spans="1:15" hidden="1">
      <c r="A2732" s="1" t="s">
        <v>2772</v>
      </c>
      <c r="B2732" s="2">
        <v>45273</v>
      </c>
      <c r="C2732" s="13" t="str">
        <f>TEXT(bbdd_Social_Media_Trends[[#This Row],[Post_Date]],"aaaa-mm")</f>
        <v>2023-12</v>
      </c>
      <c r="D2732" s="1" t="s">
        <v>18</v>
      </c>
      <c r="E2732" s="1" t="s">
        <v>13</v>
      </c>
      <c r="F2732" s="1" t="s">
        <v>36</v>
      </c>
      <c r="G2732" s="1" t="s">
        <v>21</v>
      </c>
      <c r="H2732">
        <v>1150787</v>
      </c>
      <c r="I2732">
        <v>65081</v>
      </c>
      <c r="J2732">
        <v>31527</v>
      </c>
      <c r="K2732">
        <v>30435</v>
      </c>
      <c r="L2732">
        <f>bbdd_Social_Media_Trends[[#This Row],[Likes]]+bbdd_Social_Media_Trends[[#This Row],[Shares]]+bbdd_Social_Media_Trends[[#This Row],[Comments]]</f>
        <v>127043</v>
      </c>
      <c r="M2732">
        <f>bbdd_Social_Media_Trends[[#This Row],[Interactions]]/bbdd_Social_Media_Trends[[#This Row],[Views]]</f>
        <v>0.11039662422324896</v>
      </c>
      <c r="N2732" s="1" t="s">
        <v>22</v>
      </c>
      <c r="O2732" s="4">
        <f t="shared" si="42"/>
        <v>0</v>
      </c>
    </row>
    <row r="2733" spans="1:15">
      <c r="A2733" s="1" t="s">
        <v>2773</v>
      </c>
      <c r="B2733" s="2">
        <v>44610</v>
      </c>
      <c r="C2733" s="13" t="str">
        <f>TEXT(bbdd_Social_Media_Trends[[#This Row],[Post_Date]],"aaaa-mm")</f>
        <v>2022-02</v>
      </c>
      <c r="D2733" s="1" t="s">
        <v>27</v>
      </c>
      <c r="E2733" s="1" t="s">
        <v>19</v>
      </c>
      <c r="F2733" s="1" t="s">
        <v>47</v>
      </c>
      <c r="G2733" s="1" t="s">
        <v>28</v>
      </c>
      <c r="H2733">
        <v>3865208</v>
      </c>
      <c r="I2733">
        <v>392633</v>
      </c>
      <c r="J2733">
        <v>38093</v>
      </c>
      <c r="K2733">
        <v>35867</v>
      </c>
      <c r="L2733">
        <f>bbdd_Social_Media_Trends[[#This Row],[Likes]]+bbdd_Social_Media_Trends[[#This Row],[Shares]]+bbdd_Social_Media_Trends[[#This Row],[Comments]]</f>
        <v>466593</v>
      </c>
      <c r="M2733">
        <f>bbdd_Social_Media_Trends[[#This Row],[Interactions]]/bbdd_Social_Media_Trends[[#This Row],[Views]]</f>
        <v>0.1207161425724049</v>
      </c>
      <c r="N2733" s="1" t="s">
        <v>29</v>
      </c>
      <c r="O2733" s="4">
        <f t="shared" si="42"/>
        <v>0</v>
      </c>
    </row>
    <row r="2734" spans="1:15" hidden="1">
      <c r="A2734" s="1" t="s">
        <v>2774</v>
      </c>
      <c r="B2734" s="2">
        <v>44643</v>
      </c>
      <c r="C2734" s="13" t="str">
        <f>TEXT(bbdd_Social_Media_Trends[[#This Row],[Post_Date]],"aaaa-mm")</f>
        <v>2022-03</v>
      </c>
      <c r="D2734" s="1" t="s">
        <v>24</v>
      </c>
      <c r="E2734" s="1" t="s">
        <v>13</v>
      </c>
      <c r="F2734" s="1" t="s">
        <v>47</v>
      </c>
      <c r="G2734" s="1" t="s">
        <v>28</v>
      </c>
      <c r="H2734">
        <v>2680307</v>
      </c>
      <c r="I2734">
        <v>263946</v>
      </c>
      <c r="J2734">
        <v>18402</v>
      </c>
      <c r="K2734">
        <v>30996</v>
      </c>
      <c r="L2734">
        <f>bbdd_Social_Media_Trends[[#This Row],[Likes]]+bbdd_Social_Media_Trends[[#This Row],[Shares]]+bbdd_Social_Media_Trends[[#This Row],[Comments]]</f>
        <v>313344</v>
      </c>
      <c r="M2734">
        <f>bbdd_Social_Media_Trends[[#This Row],[Interactions]]/bbdd_Social_Media_Trends[[#This Row],[Views]]</f>
        <v>0.11690601113976869</v>
      </c>
      <c r="N2734" s="1" t="s">
        <v>29</v>
      </c>
      <c r="O2734" s="4">
        <f t="shared" si="42"/>
        <v>0</v>
      </c>
    </row>
    <row r="2735" spans="1:15" hidden="1">
      <c r="A2735" s="1" t="s">
        <v>2775</v>
      </c>
      <c r="B2735" s="2">
        <v>44895</v>
      </c>
      <c r="C2735" s="13" t="str">
        <f>TEXT(bbdd_Social_Media_Trends[[#This Row],[Post_Date]],"aaaa-mm")</f>
        <v>2022-11</v>
      </c>
      <c r="D2735" s="1" t="s">
        <v>24</v>
      </c>
      <c r="E2735" s="1" t="s">
        <v>49</v>
      </c>
      <c r="F2735" s="1" t="s">
        <v>41</v>
      </c>
      <c r="G2735" s="1" t="s">
        <v>15</v>
      </c>
      <c r="H2735">
        <v>1332493</v>
      </c>
      <c r="I2735">
        <v>308312</v>
      </c>
      <c r="J2735">
        <v>80258</v>
      </c>
      <c r="K2735">
        <v>33772</v>
      </c>
      <c r="L2735">
        <f>bbdd_Social_Media_Trends[[#This Row],[Likes]]+bbdd_Social_Media_Trends[[#This Row],[Shares]]+bbdd_Social_Media_Trends[[#This Row],[Comments]]</f>
        <v>422342</v>
      </c>
      <c r="M2735">
        <f>bbdd_Social_Media_Trends[[#This Row],[Interactions]]/bbdd_Social_Media_Trends[[#This Row],[Views]]</f>
        <v>0.31695626168392632</v>
      </c>
      <c r="N2735" s="1" t="s">
        <v>16</v>
      </c>
      <c r="O2735" s="4">
        <f t="shared" si="42"/>
        <v>0</v>
      </c>
    </row>
    <row r="2736" spans="1:15" hidden="1">
      <c r="A2736" s="1" t="s">
        <v>2776</v>
      </c>
      <c r="B2736" s="2">
        <v>45173</v>
      </c>
      <c r="C2736" s="13" t="str">
        <f>TEXT(bbdd_Social_Media_Trends[[#This Row],[Post_Date]],"aaaa-mm")</f>
        <v>2023-09</v>
      </c>
      <c r="D2736" s="1" t="s">
        <v>18</v>
      </c>
      <c r="E2736" s="1" t="s">
        <v>39</v>
      </c>
      <c r="F2736" s="1" t="s">
        <v>41</v>
      </c>
      <c r="G2736" s="1" t="s">
        <v>25</v>
      </c>
      <c r="H2736">
        <v>4312788</v>
      </c>
      <c r="I2736">
        <v>124275</v>
      </c>
      <c r="J2736">
        <v>98380</v>
      </c>
      <c r="K2736">
        <v>8457</v>
      </c>
      <c r="L2736">
        <f>bbdd_Social_Media_Trends[[#This Row],[Likes]]+bbdd_Social_Media_Trends[[#This Row],[Shares]]+bbdd_Social_Media_Trends[[#This Row],[Comments]]</f>
        <v>231112</v>
      </c>
      <c r="M2736">
        <f>bbdd_Social_Media_Trends[[#This Row],[Interactions]]/bbdd_Social_Media_Trends[[#This Row],[Views]]</f>
        <v>5.3587609685428542E-2</v>
      </c>
      <c r="N2736" s="1" t="s">
        <v>22</v>
      </c>
      <c r="O2736" s="4">
        <f t="shared" si="42"/>
        <v>0</v>
      </c>
    </row>
    <row r="2737" spans="1:15" hidden="1">
      <c r="A2737" s="1" t="s">
        <v>2777</v>
      </c>
      <c r="B2737" s="2">
        <v>44833</v>
      </c>
      <c r="C2737" s="13" t="str">
        <f>TEXT(bbdd_Social_Media_Trends[[#This Row],[Post_Date]],"aaaa-mm")</f>
        <v>2022-09</v>
      </c>
      <c r="D2737" s="1" t="s">
        <v>12</v>
      </c>
      <c r="E2737" s="1" t="s">
        <v>52</v>
      </c>
      <c r="F2737" s="1" t="s">
        <v>32</v>
      </c>
      <c r="G2737" s="1" t="s">
        <v>37</v>
      </c>
      <c r="H2737">
        <v>2723438</v>
      </c>
      <c r="I2737">
        <v>27284</v>
      </c>
      <c r="J2737">
        <v>56796</v>
      </c>
      <c r="K2737">
        <v>28506</v>
      </c>
      <c r="L2737">
        <f>bbdd_Social_Media_Trends[[#This Row],[Likes]]+bbdd_Social_Media_Trends[[#This Row],[Shares]]+bbdd_Social_Media_Trends[[#This Row],[Comments]]</f>
        <v>112586</v>
      </c>
      <c r="M2737">
        <f>bbdd_Social_Media_Trends[[#This Row],[Interactions]]/bbdd_Social_Media_Trends[[#This Row],[Views]]</f>
        <v>4.1339659650779639E-2</v>
      </c>
      <c r="N2737" s="1" t="s">
        <v>16</v>
      </c>
      <c r="O2737" s="4">
        <f t="shared" si="42"/>
        <v>0</v>
      </c>
    </row>
    <row r="2738" spans="1:15" hidden="1">
      <c r="A2738" s="1" t="s">
        <v>2778</v>
      </c>
      <c r="B2738" s="2">
        <v>44627</v>
      </c>
      <c r="C2738" s="13" t="str">
        <f>TEXT(bbdd_Social_Media_Trends[[#This Row],[Post_Date]],"aaaa-mm")</f>
        <v>2022-03</v>
      </c>
      <c r="D2738" s="1" t="s">
        <v>24</v>
      </c>
      <c r="E2738" s="1" t="s">
        <v>35</v>
      </c>
      <c r="F2738" s="1" t="s">
        <v>47</v>
      </c>
      <c r="G2738" s="1" t="s">
        <v>25</v>
      </c>
      <c r="H2738">
        <v>58002</v>
      </c>
      <c r="I2738">
        <v>227583</v>
      </c>
      <c r="J2738">
        <v>4238</v>
      </c>
      <c r="K2738">
        <v>44828</v>
      </c>
      <c r="L2738">
        <f>bbdd_Social_Media_Trends[[#This Row],[Likes]]+bbdd_Social_Media_Trends[[#This Row],[Shares]]+bbdd_Social_Media_Trends[[#This Row],[Comments]]</f>
        <v>276649</v>
      </c>
      <c r="M2738">
        <f>bbdd_Social_Media_Trends[[#This Row],[Interactions]]/bbdd_Social_Media_Trends[[#This Row],[Views]]</f>
        <v>4.7696458742801973</v>
      </c>
      <c r="N2738" s="1" t="s">
        <v>16</v>
      </c>
      <c r="O2738" s="4">
        <f t="shared" si="42"/>
        <v>0</v>
      </c>
    </row>
    <row r="2739" spans="1:15" hidden="1">
      <c r="A2739" s="1" t="s">
        <v>2779</v>
      </c>
      <c r="B2739" s="2">
        <v>45156</v>
      </c>
      <c r="C2739" s="13" t="str">
        <f>TEXT(bbdd_Social_Media_Trends[[#This Row],[Post_Date]],"aaaa-mm")</f>
        <v>2023-08</v>
      </c>
      <c r="D2739" s="1" t="s">
        <v>24</v>
      </c>
      <c r="E2739" s="1" t="s">
        <v>35</v>
      </c>
      <c r="F2739" s="1" t="s">
        <v>14</v>
      </c>
      <c r="G2739" s="1" t="s">
        <v>50</v>
      </c>
      <c r="H2739">
        <v>4925883</v>
      </c>
      <c r="I2739">
        <v>316798</v>
      </c>
      <c r="J2739">
        <v>20215</v>
      </c>
      <c r="K2739">
        <v>12908</v>
      </c>
      <c r="L2739">
        <f>bbdd_Social_Media_Trends[[#This Row],[Likes]]+bbdd_Social_Media_Trends[[#This Row],[Shares]]+bbdd_Social_Media_Trends[[#This Row],[Comments]]</f>
        <v>349921</v>
      </c>
      <c r="M2739">
        <f>bbdd_Social_Media_Trends[[#This Row],[Interactions]]/bbdd_Social_Media_Trends[[#This Row],[Views]]</f>
        <v>7.1037213023533038E-2</v>
      </c>
      <c r="N2739" s="1" t="s">
        <v>16</v>
      </c>
      <c r="O2739" s="4">
        <f t="shared" si="42"/>
        <v>0</v>
      </c>
    </row>
    <row r="2740" spans="1:15">
      <c r="A2740" s="1" t="s">
        <v>2780</v>
      </c>
      <c r="B2740" s="2">
        <v>44811</v>
      </c>
      <c r="C2740" s="13" t="str">
        <f>TEXT(bbdd_Social_Media_Trends[[#This Row],[Post_Date]],"aaaa-mm")</f>
        <v>2022-09</v>
      </c>
      <c r="D2740" s="1" t="s">
        <v>27</v>
      </c>
      <c r="E2740" s="1" t="s">
        <v>19</v>
      </c>
      <c r="F2740" s="1" t="s">
        <v>14</v>
      </c>
      <c r="G2740" s="1" t="s">
        <v>25</v>
      </c>
      <c r="H2740">
        <v>131069</v>
      </c>
      <c r="I2740">
        <v>228706</v>
      </c>
      <c r="J2740">
        <v>29198</v>
      </c>
      <c r="K2740">
        <v>32033</v>
      </c>
      <c r="L2740">
        <f>bbdd_Social_Media_Trends[[#This Row],[Likes]]+bbdd_Social_Media_Trends[[#This Row],[Shares]]+bbdd_Social_Media_Trends[[#This Row],[Comments]]</f>
        <v>289937</v>
      </c>
      <c r="M2740">
        <f>bbdd_Social_Media_Trends[[#This Row],[Interactions]]/bbdd_Social_Media_Trends[[#This Row],[Views]]</f>
        <v>2.2120943930296257</v>
      </c>
      <c r="N2740" s="1" t="s">
        <v>16</v>
      </c>
      <c r="O2740" s="4">
        <f t="shared" si="42"/>
        <v>0</v>
      </c>
    </row>
    <row r="2741" spans="1:15" hidden="1">
      <c r="A2741" s="1" t="s">
        <v>2781</v>
      </c>
      <c r="B2741" s="2">
        <v>44834</v>
      </c>
      <c r="C2741" s="13" t="str">
        <f>TEXT(bbdd_Social_Media_Trends[[#This Row],[Post_Date]],"aaaa-mm")</f>
        <v>2022-09</v>
      </c>
      <c r="D2741" s="1" t="s">
        <v>18</v>
      </c>
      <c r="E2741" s="1" t="s">
        <v>31</v>
      </c>
      <c r="F2741" s="1" t="s">
        <v>20</v>
      </c>
      <c r="G2741" s="1" t="s">
        <v>50</v>
      </c>
      <c r="H2741">
        <v>3529950</v>
      </c>
      <c r="I2741">
        <v>52867</v>
      </c>
      <c r="J2741">
        <v>17076</v>
      </c>
      <c r="K2741">
        <v>23240</v>
      </c>
      <c r="L2741">
        <f>bbdd_Social_Media_Trends[[#This Row],[Likes]]+bbdd_Social_Media_Trends[[#This Row],[Shares]]+bbdd_Social_Media_Trends[[#This Row],[Comments]]</f>
        <v>93183</v>
      </c>
      <c r="M2741">
        <f>bbdd_Social_Media_Trends[[#This Row],[Interactions]]/bbdd_Social_Media_Trends[[#This Row],[Views]]</f>
        <v>2.6397824331789402E-2</v>
      </c>
      <c r="N2741" s="1" t="s">
        <v>16</v>
      </c>
      <c r="O2741" s="4">
        <f t="shared" si="42"/>
        <v>0</v>
      </c>
    </row>
    <row r="2742" spans="1:15" hidden="1">
      <c r="A2742" s="1" t="s">
        <v>2782</v>
      </c>
      <c r="B2742" s="2">
        <v>44996</v>
      </c>
      <c r="C2742" s="13" t="str">
        <f>TEXT(bbdd_Social_Media_Trends[[#This Row],[Post_Date]],"aaaa-mm")</f>
        <v>2023-03</v>
      </c>
      <c r="D2742" s="1" t="s">
        <v>12</v>
      </c>
      <c r="E2742" s="1" t="s">
        <v>35</v>
      </c>
      <c r="F2742" s="1" t="s">
        <v>41</v>
      </c>
      <c r="G2742" s="1" t="s">
        <v>28</v>
      </c>
      <c r="H2742">
        <v>4274328</v>
      </c>
      <c r="I2742">
        <v>51628</v>
      </c>
      <c r="J2742">
        <v>65728</v>
      </c>
      <c r="K2742">
        <v>40477</v>
      </c>
      <c r="L2742">
        <f>bbdd_Social_Media_Trends[[#This Row],[Likes]]+bbdd_Social_Media_Trends[[#This Row],[Shares]]+bbdd_Social_Media_Trends[[#This Row],[Comments]]</f>
        <v>157833</v>
      </c>
      <c r="M2742">
        <f>bbdd_Social_Media_Trends[[#This Row],[Interactions]]/bbdd_Social_Media_Trends[[#This Row],[Views]]</f>
        <v>3.6925804477335386E-2</v>
      </c>
      <c r="N2742" s="1" t="s">
        <v>16</v>
      </c>
      <c r="O2742" s="4">
        <f t="shared" si="42"/>
        <v>0</v>
      </c>
    </row>
    <row r="2743" spans="1:15" hidden="1">
      <c r="A2743" s="1" t="s">
        <v>2783</v>
      </c>
      <c r="B2743" s="2">
        <v>44883</v>
      </c>
      <c r="C2743" s="13" t="str">
        <f>TEXT(bbdd_Social_Media_Trends[[#This Row],[Post_Date]],"aaaa-mm")</f>
        <v>2022-11</v>
      </c>
      <c r="D2743" s="1" t="s">
        <v>18</v>
      </c>
      <c r="E2743" s="1" t="s">
        <v>46</v>
      </c>
      <c r="F2743" s="1" t="s">
        <v>47</v>
      </c>
      <c r="G2743" s="1" t="s">
        <v>50</v>
      </c>
      <c r="H2743">
        <v>2564894</v>
      </c>
      <c r="I2743">
        <v>135335</v>
      </c>
      <c r="J2743">
        <v>28533</v>
      </c>
      <c r="K2743">
        <v>7583</v>
      </c>
      <c r="L2743">
        <f>bbdd_Social_Media_Trends[[#This Row],[Likes]]+bbdd_Social_Media_Trends[[#This Row],[Shares]]+bbdd_Social_Media_Trends[[#This Row],[Comments]]</f>
        <v>171451</v>
      </c>
      <c r="M2743">
        <f>bbdd_Social_Media_Trends[[#This Row],[Interactions]]/bbdd_Social_Media_Trends[[#This Row],[Views]]</f>
        <v>6.6845257542806832E-2</v>
      </c>
      <c r="N2743" s="1" t="s">
        <v>22</v>
      </c>
      <c r="O2743" s="4">
        <f t="shared" si="42"/>
        <v>0</v>
      </c>
    </row>
    <row r="2744" spans="1:15">
      <c r="A2744" s="1" t="s">
        <v>2784</v>
      </c>
      <c r="B2744" s="2">
        <v>44794</v>
      </c>
      <c r="C2744" s="13" t="str">
        <f>TEXT(bbdd_Social_Media_Trends[[#This Row],[Post_Date]],"aaaa-mm")</f>
        <v>2022-08</v>
      </c>
      <c r="D2744" s="1" t="s">
        <v>27</v>
      </c>
      <c r="E2744" s="1" t="s">
        <v>35</v>
      </c>
      <c r="F2744" s="1" t="s">
        <v>47</v>
      </c>
      <c r="G2744" s="1" t="s">
        <v>25</v>
      </c>
      <c r="H2744">
        <v>2316873</v>
      </c>
      <c r="I2744">
        <v>378566</v>
      </c>
      <c r="J2744">
        <v>70870</v>
      </c>
      <c r="K2744">
        <v>21370</v>
      </c>
      <c r="L2744">
        <f>bbdd_Social_Media_Trends[[#This Row],[Likes]]+bbdd_Social_Media_Trends[[#This Row],[Shares]]+bbdd_Social_Media_Trends[[#This Row],[Comments]]</f>
        <v>470806</v>
      </c>
      <c r="M2744">
        <f>bbdd_Social_Media_Trends[[#This Row],[Interactions]]/bbdd_Social_Media_Trends[[#This Row],[Views]]</f>
        <v>0.20320751288482364</v>
      </c>
      <c r="N2744" s="1" t="s">
        <v>16</v>
      </c>
      <c r="O2744" s="4">
        <f t="shared" si="42"/>
        <v>0</v>
      </c>
    </row>
    <row r="2745" spans="1:15">
      <c r="A2745" s="1" t="s">
        <v>2785</v>
      </c>
      <c r="B2745" s="2">
        <v>45101</v>
      </c>
      <c r="C2745" s="13" t="str">
        <f>TEXT(bbdd_Social_Media_Trends[[#This Row],[Post_Date]],"aaaa-mm")</f>
        <v>2023-06</v>
      </c>
      <c r="D2745" s="1" t="s">
        <v>27</v>
      </c>
      <c r="E2745" s="1" t="s">
        <v>39</v>
      </c>
      <c r="F2745" s="1" t="s">
        <v>36</v>
      </c>
      <c r="G2745" s="1" t="s">
        <v>15</v>
      </c>
      <c r="H2745">
        <v>2889436</v>
      </c>
      <c r="I2745">
        <v>3090</v>
      </c>
      <c r="J2745">
        <v>98325</v>
      </c>
      <c r="K2745">
        <v>6440</v>
      </c>
      <c r="L2745">
        <f>bbdd_Social_Media_Trends[[#This Row],[Likes]]+bbdd_Social_Media_Trends[[#This Row],[Shares]]+bbdd_Social_Media_Trends[[#This Row],[Comments]]</f>
        <v>107855</v>
      </c>
      <c r="M2745">
        <f>bbdd_Social_Media_Trends[[#This Row],[Interactions]]/bbdd_Social_Media_Trends[[#This Row],[Views]]</f>
        <v>3.7327353850370802E-2</v>
      </c>
      <c r="N2745" s="1" t="s">
        <v>22</v>
      </c>
      <c r="O2745" s="4">
        <f t="shared" si="42"/>
        <v>0</v>
      </c>
    </row>
    <row r="2746" spans="1:15" hidden="1">
      <c r="A2746" s="1" t="s">
        <v>2786</v>
      </c>
      <c r="B2746" s="2">
        <v>44994</v>
      </c>
      <c r="C2746" s="13" t="str">
        <f>TEXT(bbdd_Social_Media_Trends[[#This Row],[Post_Date]],"aaaa-mm")</f>
        <v>2023-03</v>
      </c>
      <c r="D2746" s="1" t="s">
        <v>18</v>
      </c>
      <c r="E2746" s="1" t="s">
        <v>52</v>
      </c>
      <c r="F2746" s="1" t="s">
        <v>47</v>
      </c>
      <c r="G2746" s="1" t="s">
        <v>37</v>
      </c>
      <c r="H2746">
        <v>731621</v>
      </c>
      <c r="I2746">
        <v>11172</v>
      </c>
      <c r="J2746">
        <v>59313</v>
      </c>
      <c r="K2746">
        <v>35492</v>
      </c>
      <c r="L2746">
        <f>bbdd_Social_Media_Trends[[#This Row],[Likes]]+bbdd_Social_Media_Trends[[#This Row],[Shares]]+bbdd_Social_Media_Trends[[#This Row],[Comments]]</f>
        <v>105977</v>
      </c>
      <c r="M2746">
        <f>bbdd_Social_Media_Trends[[#This Row],[Interactions]]/bbdd_Social_Media_Trends[[#This Row],[Views]]</f>
        <v>0.14485232107880994</v>
      </c>
      <c r="N2746" s="1" t="s">
        <v>29</v>
      </c>
      <c r="O2746" s="4">
        <f t="shared" si="42"/>
        <v>0</v>
      </c>
    </row>
    <row r="2747" spans="1:15">
      <c r="A2747" s="1" t="s">
        <v>2787</v>
      </c>
      <c r="B2747" s="2">
        <v>45047</v>
      </c>
      <c r="C2747" s="13" t="str">
        <f>TEXT(bbdd_Social_Media_Trends[[#This Row],[Post_Date]],"aaaa-mm")</f>
        <v>2023-05</v>
      </c>
      <c r="D2747" s="1" t="s">
        <v>27</v>
      </c>
      <c r="E2747" s="1" t="s">
        <v>52</v>
      </c>
      <c r="F2747" s="1" t="s">
        <v>36</v>
      </c>
      <c r="G2747" s="1" t="s">
        <v>25</v>
      </c>
      <c r="H2747">
        <v>4992676</v>
      </c>
      <c r="I2747">
        <v>208217</v>
      </c>
      <c r="J2747">
        <v>31640</v>
      </c>
      <c r="K2747">
        <v>7211</v>
      </c>
      <c r="L2747">
        <f>bbdd_Social_Media_Trends[[#This Row],[Likes]]+bbdd_Social_Media_Trends[[#This Row],[Shares]]+bbdd_Social_Media_Trends[[#This Row],[Comments]]</f>
        <v>247068</v>
      </c>
      <c r="M2747">
        <f>bbdd_Social_Media_Trends[[#This Row],[Interactions]]/bbdd_Social_Media_Trends[[#This Row],[Views]]</f>
        <v>4.9486087220560679E-2</v>
      </c>
      <c r="N2747" s="1" t="s">
        <v>29</v>
      </c>
      <c r="O2747" s="4">
        <f t="shared" si="42"/>
        <v>0</v>
      </c>
    </row>
    <row r="2748" spans="1:15" hidden="1">
      <c r="A2748" s="1" t="s">
        <v>2788</v>
      </c>
      <c r="B2748" s="2">
        <v>45206</v>
      </c>
      <c r="C2748" s="13" t="str">
        <f>TEXT(bbdd_Social_Media_Trends[[#This Row],[Post_Date]],"aaaa-mm")</f>
        <v>2023-10</v>
      </c>
      <c r="D2748" s="1" t="s">
        <v>24</v>
      </c>
      <c r="E2748" s="1" t="s">
        <v>19</v>
      </c>
      <c r="F2748" s="1" t="s">
        <v>20</v>
      </c>
      <c r="G2748" s="1" t="s">
        <v>25</v>
      </c>
      <c r="H2748">
        <v>1722843</v>
      </c>
      <c r="I2748">
        <v>246553</v>
      </c>
      <c r="J2748">
        <v>36913</v>
      </c>
      <c r="K2748">
        <v>1078</v>
      </c>
      <c r="L2748">
        <f>bbdd_Social_Media_Trends[[#This Row],[Likes]]+bbdd_Social_Media_Trends[[#This Row],[Shares]]+bbdd_Social_Media_Trends[[#This Row],[Comments]]</f>
        <v>284544</v>
      </c>
      <c r="M2748">
        <f>bbdd_Social_Media_Trends[[#This Row],[Interactions]]/bbdd_Social_Media_Trends[[#This Row],[Views]]</f>
        <v>0.16515956474269564</v>
      </c>
      <c r="N2748" s="1" t="s">
        <v>22</v>
      </c>
      <c r="O2748" s="4">
        <f t="shared" si="42"/>
        <v>0</v>
      </c>
    </row>
    <row r="2749" spans="1:15" hidden="1">
      <c r="A2749" s="1" t="s">
        <v>2789</v>
      </c>
      <c r="B2749" s="2">
        <v>44706</v>
      </c>
      <c r="C2749" s="13" t="str">
        <f>TEXT(bbdd_Social_Media_Trends[[#This Row],[Post_Date]],"aaaa-mm")</f>
        <v>2022-05</v>
      </c>
      <c r="D2749" s="1" t="s">
        <v>24</v>
      </c>
      <c r="E2749" s="1" t="s">
        <v>35</v>
      </c>
      <c r="F2749" s="1" t="s">
        <v>36</v>
      </c>
      <c r="G2749" s="1" t="s">
        <v>37</v>
      </c>
      <c r="H2749">
        <v>1478257</v>
      </c>
      <c r="I2749">
        <v>214006</v>
      </c>
      <c r="J2749">
        <v>34075</v>
      </c>
      <c r="K2749">
        <v>4887</v>
      </c>
      <c r="L2749">
        <f>bbdd_Social_Media_Trends[[#This Row],[Likes]]+bbdd_Social_Media_Trends[[#This Row],[Shares]]+bbdd_Social_Media_Trends[[#This Row],[Comments]]</f>
        <v>252968</v>
      </c>
      <c r="M2749">
        <f>bbdd_Social_Media_Trends[[#This Row],[Interactions]]/bbdd_Social_Media_Trends[[#This Row],[Views]]</f>
        <v>0.17112585971180924</v>
      </c>
      <c r="N2749" s="1" t="s">
        <v>22</v>
      </c>
      <c r="O2749" s="4">
        <f t="shared" si="42"/>
        <v>0</v>
      </c>
    </row>
    <row r="2750" spans="1:15">
      <c r="A2750" s="1" t="s">
        <v>2790</v>
      </c>
      <c r="B2750" s="2">
        <v>44913</v>
      </c>
      <c r="C2750" s="13" t="str">
        <f>TEXT(bbdd_Social_Media_Trends[[#This Row],[Post_Date]],"aaaa-mm")</f>
        <v>2022-12</v>
      </c>
      <c r="D2750" s="1" t="s">
        <v>27</v>
      </c>
      <c r="E2750" s="1" t="s">
        <v>19</v>
      </c>
      <c r="F2750" s="1" t="s">
        <v>14</v>
      </c>
      <c r="G2750" s="1" t="s">
        <v>25</v>
      </c>
      <c r="H2750">
        <v>4514734</v>
      </c>
      <c r="I2750">
        <v>379897</v>
      </c>
      <c r="J2750">
        <v>38918</v>
      </c>
      <c r="K2750">
        <v>39164</v>
      </c>
      <c r="L2750">
        <f>bbdd_Social_Media_Trends[[#This Row],[Likes]]+bbdd_Social_Media_Trends[[#This Row],[Shares]]+bbdd_Social_Media_Trends[[#This Row],[Comments]]</f>
        <v>457979</v>
      </c>
      <c r="M2750">
        <f>bbdd_Social_Media_Trends[[#This Row],[Interactions]]/bbdd_Social_Media_Trends[[#This Row],[Views]]</f>
        <v>0.10144097083017516</v>
      </c>
      <c r="N2750" s="1" t="s">
        <v>16</v>
      </c>
      <c r="O2750" s="4">
        <f t="shared" si="42"/>
        <v>0</v>
      </c>
    </row>
    <row r="2751" spans="1:15" hidden="1">
      <c r="A2751" s="1" t="s">
        <v>2791</v>
      </c>
      <c r="B2751" s="2">
        <v>44838</v>
      </c>
      <c r="C2751" s="13" t="str">
        <f>TEXT(bbdd_Social_Media_Trends[[#This Row],[Post_Date]],"aaaa-mm")</f>
        <v>2022-10</v>
      </c>
      <c r="D2751" s="1" t="s">
        <v>18</v>
      </c>
      <c r="E2751" s="1" t="s">
        <v>39</v>
      </c>
      <c r="F2751" s="1" t="s">
        <v>20</v>
      </c>
      <c r="G2751" s="1" t="s">
        <v>28</v>
      </c>
      <c r="H2751">
        <v>2612014</v>
      </c>
      <c r="I2751">
        <v>187743</v>
      </c>
      <c r="J2751">
        <v>54867</v>
      </c>
      <c r="K2751">
        <v>13925</v>
      </c>
      <c r="L2751">
        <f>bbdd_Social_Media_Trends[[#This Row],[Likes]]+bbdd_Social_Media_Trends[[#This Row],[Shares]]+bbdd_Social_Media_Trends[[#This Row],[Comments]]</f>
        <v>256535</v>
      </c>
      <c r="M2751">
        <f>bbdd_Social_Media_Trends[[#This Row],[Interactions]]/bbdd_Social_Media_Trends[[#This Row],[Views]]</f>
        <v>9.8213485838896733E-2</v>
      </c>
      <c r="N2751" s="1" t="s">
        <v>22</v>
      </c>
      <c r="O2751" s="4">
        <f t="shared" si="42"/>
        <v>0</v>
      </c>
    </row>
    <row r="2752" spans="1:15">
      <c r="A2752" s="1" t="s">
        <v>2792</v>
      </c>
      <c r="B2752" s="2">
        <v>44606</v>
      </c>
      <c r="C2752" s="13" t="str">
        <f>TEXT(bbdd_Social_Media_Trends[[#This Row],[Post_Date]],"aaaa-mm")</f>
        <v>2022-02</v>
      </c>
      <c r="D2752" s="1" t="s">
        <v>27</v>
      </c>
      <c r="E2752" s="1" t="s">
        <v>59</v>
      </c>
      <c r="F2752" s="1" t="s">
        <v>36</v>
      </c>
      <c r="G2752" s="1" t="s">
        <v>44</v>
      </c>
      <c r="H2752">
        <v>721066</v>
      </c>
      <c r="I2752">
        <v>233419</v>
      </c>
      <c r="J2752">
        <v>19504</v>
      </c>
      <c r="K2752">
        <v>20612</v>
      </c>
      <c r="L2752">
        <f>bbdd_Social_Media_Trends[[#This Row],[Likes]]+bbdd_Social_Media_Trends[[#This Row],[Shares]]+bbdd_Social_Media_Trends[[#This Row],[Comments]]</f>
        <v>273535</v>
      </c>
      <c r="M2752">
        <f>bbdd_Social_Media_Trends[[#This Row],[Interactions]]/bbdd_Social_Media_Trends[[#This Row],[Views]]</f>
        <v>0.37934807632033685</v>
      </c>
      <c r="N2752" s="1" t="s">
        <v>22</v>
      </c>
      <c r="O2752" s="4">
        <f t="shared" si="42"/>
        <v>0</v>
      </c>
    </row>
    <row r="2753" spans="1:15" hidden="1">
      <c r="A2753" s="1" t="s">
        <v>2793</v>
      </c>
      <c r="B2753" s="2">
        <v>45176</v>
      </c>
      <c r="C2753" s="13" t="str">
        <f>TEXT(bbdd_Social_Media_Trends[[#This Row],[Post_Date]],"aaaa-mm")</f>
        <v>2023-09</v>
      </c>
      <c r="D2753" s="1" t="s">
        <v>24</v>
      </c>
      <c r="E2753" s="1" t="s">
        <v>35</v>
      </c>
      <c r="F2753" s="1" t="s">
        <v>14</v>
      </c>
      <c r="G2753" s="1" t="s">
        <v>25</v>
      </c>
      <c r="H2753">
        <v>539158</v>
      </c>
      <c r="I2753">
        <v>353308</v>
      </c>
      <c r="J2753">
        <v>56963</v>
      </c>
      <c r="K2753">
        <v>25082</v>
      </c>
      <c r="L2753">
        <f>bbdd_Social_Media_Trends[[#This Row],[Likes]]+bbdd_Social_Media_Trends[[#This Row],[Shares]]+bbdd_Social_Media_Trends[[#This Row],[Comments]]</f>
        <v>435353</v>
      </c>
      <c r="M2753">
        <f>bbdd_Social_Media_Trends[[#This Row],[Interactions]]/bbdd_Social_Media_Trends[[#This Row],[Views]]</f>
        <v>0.80746831170083722</v>
      </c>
      <c r="N2753" s="1" t="s">
        <v>16</v>
      </c>
      <c r="O2753" s="4">
        <f t="shared" si="42"/>
        <v>0</v>
      </c>
    </row>
    <row r="2754" spans="1:15" hidden="1">
      <c r="A2754" s="1" t="s">
        <v>2794</v>
      </c>
      <c r="B2754" s="2">
        <v>44909</v>
      </c>
      <c r="C2754" s="13" t="str">
        <f>TEXT(bbdd_Social_Media_Trends[[#This Row],[Post_Date]],"aaaa-mm")</f>
        <v>2022-12</v>
      </c>
      <c r="D2754" s="1" t="s">
        <v>18</v>
      </c>
      <c r="E2754" s="1" t="s">
        <v>35</v>
      </c>
      <c r="F2754" s="1" t="s">
        <v>20</v>
      </c>
      <c r="G2754" s="1" t="s">
        <v>50</v>
      </c>
      <c r="H2754">
        <v>4425278</v>
      </c>
      <c r="I2754">
        <v>417054</v>
      </c>
      <c r="J2754">
        <v>96321</v>
      </c>
      <c r="K2754">
        <v>45234</v>
      </c>
      <c r="L2754">
        <f>bbdd_Social_Media_Trends[[#This Row],[Likes]]+bbdd_Social_Media_Trends[[#This Row],[Shares]]+bbdd_Social_Media_Trends[[#This Row],[Comments]]</f>
        <v>558609</v>
      </c>
      <c r="M2754">
        <f>bbdd_Social_Media_Trends[[#This Row],[Interactions]]/bbdd_Social_Media_Trends[[#This Row],[Views]]</f>
        <v>0.12623139156455254</v>
      </c>
      <c r="N2754" s="1" t="s">
        <v>22</v>
      </c>
      <c r="O2754" s="4">
        <f t="shared" ref="O2754:O2817" si="43">IF(ISERROR(VLOOKUP(A2754,A2755:A7752,1,FALSE)),0, 1)</f>
        <v>0</v>
      </c>
    </row>
    <row r="2755" spans="1:15">
      <c r="A2755" s="1" t="s">
        <v>2795</v>
      </c>
      <c r="B2755" s="2">
        <v>44626</v>
      </c>
      <c r="C2755" s="13" t="str">
        <f>TEXT(bbdd_Social_Media_Trends[[#This Row],[Post_Date]],"aaaa-mm")</f>
        <v>2022-03</v>
      </c>
      <c r="D2755" s="1" t="s">
        <v>27</v>
      </c>
      <c r="E2755" s="1" t="s">
        <v>31</v>
      </c>
      <c r="F2755" s="1" t="s">
        <v>36</v>
      </c>
      <c r="G2755" s="1" t="s">
        <v>21</v>
      </c>
      <c r="H2755">
        <v>4569636</v>
      </c>
      <c r="I2755">
        <v>460529</v>
      </c>
      <c r="J2755">
        <v>21363</v>
      </c>
      <c r="K2755">
        <v>19829</v>
      </c>
      <c r="L2755">
        <f>bbdd_Social_Media_Trends[[#This Row],[Likes]]+bbdd_Social_Media_Trends[[#This Row],[Shares]]+bbdd_Social_Media_Trends[[#This Row],[Comments]]</f>
        <v>501721</v>
      </c>
      <c r="M2755">
        <f>bbdd_Social_Media_Trends[[#This Row],[Interactions]]/bbdd_Social_Media_Trends[[#This Row],[Views]]</f>
        <v>0.1097945219269106</v>
      </c>
      <c r="N2755" s="1" t="s">
        <v>22</v>
      </c>
      <c r="O2755" s="4">
        <f t="shared" si="43"/>
        <v>0</v>
      </c>
    </row>
    <row r="2756" spans="1:15" hidden="1">
      <c r="A2756" s="1" t="s">
        <v>2796</v>
      </c>
      <c r="B2756" s="2">
        <v>44626</v>
      </c>
      <c r="C2756" s="13" t="str">
        <f>TEXT(bbdd_Social_Media_Trends[[#This Row],[Post_Date]],"aaaa-mm")</f>
        <v>2022-03</v>
      </c>
      <c r="D2756" s="1" t="s">
        <v>12</v>
      </c>
      <c r="E2756" s="1" t="s">
        <v>35</v>
      </c>
      <c r="F2756" s="1" t="s">
        <v>47</v>
      </c>
      <c r="G2756" s="1" t="s">
        <v>44</v>
      </c>
      <c r="H2756">
        <v>2331434</v>
      </c>
      <c r="I2756">
        <v>254470</v>
      </c>
      <c r="J2756">
        <v>63786</v>
      </c>
      <c r="K2756">
        <v>40585</v>
      </c>
      <c r="L2756">
        <f>bbdd_Social_Media_Trends[[#This Row],[Likes]]+bbdd_Social_Media_Trends[[#This Row],[Shares]]+bbdd_Social_Media_Trends[[#This Row],[Comments]]</f>
        <v>358841</v>
      </c>
      <c r="M2756">
        <f>bbdd_Social_Media_Trends[[#This Row],[Interactions]]/bbdd_Social_Media_Trends[[#This Row],[Views]]</f>
        <v>0.15391428622899039</v>
      </c>
      <c r="N2756" s="1" t="s">
        <v>29</v>
      </c>
      <c r="O2756" s="4">
        <f t="shared" si="43"/>
        <v>0</v>
      </c>
    </row>
    <row r="2757" spans="1:15" hidden="1">
      <c r="A2757" s="1" t="s">
        <v>2797</v>
      </c>
      <c r="B2757" s="2">
        <v>44863</v>
      </c>
      <c r="C2757" s="13" t="str">
        <f>TEXT(bbdd_Social_Media_Trends[[#This Row],[Post_Date]],"aaaa-mm")</f>
        <v>2022-10</v>
      </c>
      <c r="D2757" s="1" t="s">
        <v>12</v>
      </c>
      <c r="E2757" s="1" t="s">
        <v>46</v>
      </c>
      <c r="F2757" s="1" t="s">
        <v>32</v>
      </c>
      <c r="G2757" s="1" t="s">
        <v>44</v>
      </c>
      <c r="H2757">
        <v>2321225</v>
      </c>
      <c r="I2757">
        <v>141180</v>
      </c>
      <c r="J2757">
        <v>73404</v>
      </c>
      <c r="K2757">
        <v>20751</v>
      </c>
      <c r="L2757">
        <f>bbdd_Social_Media_Trends[[#This Row],[Likes]]+bbdd_Social_Media_Trends[[#This Row],[Shares]]+bbdd_Social_Media_Trends[[#This Row],[Comments]]</f>
        <v>235335</v>
      </c>
      <c r="M2757">
        <f>bbdd_Social_Media_Trends[[#This Row],[Interactions]]/bbdd_Social_Media_Trends[[#This Row],[Views]]</f>
        <v>0.10138396751715151</v>
      </c>
      <c r="N2757" s="1" t="s">
        <v>16</v>
      </c>
      <c r="O2757" s="4">
        <f t="shared" si="43"/>
        <v>0</v>
      </c>
    </row>
    <row r="2758" spans="1:15" hidden="1">
      <c r="A2758" s="1" t="s">
        <v>2798</v>
      </c>
      <c r="B2758" s="2">
        <v>45080</v>
      </c>
      <c r="C2758" s="13" t="str">
        <f>TEXT(bbdd_Social_Media_Trends[[#This Row],[Post_Date]],"aaaa-mm")</f>
        <v>2023-06</v>
      </c>
      <c r="D2758" s="1" t="s">
        <v>18</v>
      </c>
      <c r="E2758" s="1" t="s">
        <v>13</v>
      </c>
      <c r="F2758" s="1" t="s">
        <v>20</v>
      </c>
      <c r="G2758" s="1" t="s">
        <v>60</v>
      </c>
      <c r="H2758">
        <v>1596330</v>
      </c>
      <c r="I2758">
        <v>438566</v>
      </c>
      <c r="J2758">
        <v>46359</v>
      </c>
      <c r="K2758">
        <v>10781</v>
      </c>
      <c r="L2758">
        <f>bbdd_Social_Media_Trends[[#This Row],[Likes]]+bbdd_Social_Media_Trends[[#This Row],[Shares]]+bbdd_Social_Media_Trends[[#This Row],[Comments]]</f>
        <v>495706</v>
      </c>
      <c r="M2758">
        <f>bbdd_Social_Media_Trends[[#This Row],[Interactions]]/bbdd_Social_Media_Trends[[#This Row],[Views]]</f>
        <v>0.31052852480376864</v>
      </c>
      <c r="N2758" s="1" t="s">
        <v>22</v>
      </c>
      <c r="O2758" s="4">
        <f t="shared" si="43"/>
        <v>0</v>
      </c>
    </row>
    <row r="2759" spans="1:15" hidden="1">
      <c r="A2759" s="1" t="s">
        <v>2799</v>
      </c>
      <c r="B2759" s="2">
        <v>44978</v>
      </c>
      <c r="C2759" s="13" t="str">
        <f>TEXT(bbdd_Social_Media_Trends[[#This Row],[Post_Date]],"aaaa-mm")</f>
        <v>2023-02</v>
      </c>
      <c r="D2759" s="1" t="s">
        <v>18</v>
      </c>
      <c r="E2759" s="1" t="s">
        <v>31</v>
      </c>
      <c r="F2759" s="1" t="s">
        <v>20</v>
      </c>
      <c r="G2759" s="1" t="s">
        <v>25</v>
      </c>
      <c r="H2759">
        <v>2568596</v>
      </c>
      <c r="I2759">
        <v>17463</v>
      </c>
      <c r="J2759">
        <v>27489</v>
      </c>
      <c r="K2759">
        <v>29011</v>
      </c>
      <c r="L2759">
        <f>bbdd_Social_Media_Trends[[#This Row],[Likes]]+bbdd_Social_Media_Trends[[#This Row],[Shares]]+bbdd_Social_Media_Trends[[#This Row],[Comments]]</f>
        <v>73963</v>
      </c>
      <c r="M2759">
        <f>bbdd_Social_Media_Trends[[#This Row],[Interactions]]/bbdd_Social_Media_Trends[[#This Row],[Views]]</f>
        <v>2.879510830041003E-2</v>
      </c>
      <c r="N2759" s="1" t="s">
        <v>22</v>
      </c>
      <c r="O2759" s="4">
        <f t="shared" si="43"/>
        <v>0</v>
      </c>
    </row>
    <row r="2760" spans="1:15" hidden="1">
      <c r="A2760" s="1" t="s">
        <v>2800</v>
      </c>
      <c r="B2760" s="2">
        <v>45159</v>
      </c>
      <c r="C2760" s="13" t="str">
        <f>TEXT(bbdd_Social_Media_Trends[[#This Row],[Post_Date]],"aaaa-mm")</f>
        <v>2023-08</v>
      </c>
      <c r="D2760" s="1" t="s">
        <v>18</v>
      </c>
      <c r="E2760" s="1" t="s">
        <v>46</v>
      </c>
      <c r="F2760" s="1" t="s">
        <v>36</v>
      </c>
      <c r="G2760" s="1" t="s">
        <v>28</v>
      </c>
      <c r="H2760">
        <v>1602583</v>
      </c>
      <c r="I2760">
        <v>95273</v>
      </c>
      <c r="J2760">
        <v>33154</v>
      </c>
      <c r="K2760">
        <v>31607</v>
      </c>
      <c r="L2760">
        <f>bbdd_Social_Media_Trends[[#This Row],[Likes]]+bbdd_Social_Media_Trends[[#This Row],[Shares]]+bbdd_Social_Media_Trends[[#This Row],[Comments]]</f>
        <v>160034</v>
      </c>
      <c r="M2760">
        <f>bbdd_Social_Media_Trends[[#This Row],[Interactions]]/bbdd_Social_Media_Trends[[#This Row],[Views]]</f>
        <v>9.9860038450426597E-2</v>
      </c>
      <c r="N2760" s="1" t="s">
        <v>16</v>
      </c>
      <c r="O2760" s="4">
        <f t="shared" si="43"/>
        <v>0</v>
      </c>
    </row>
    <row r="2761" spans="1:15">
      <c r="A2761" s="1" t="s">
        <v>2801</v>
      </c>
      <c r="B2761" s="2">
        <v>44641</v>
      </c>
      <c r="C2761" s="13" t="str">
        <f>TEXT(bbdd_Social_Media_Trends[[#This Row],[Post_Date]],"aaaa-mm")</f>
        <v>2022-03</v>
      </c>
      <c r="D2761" s="1" t="s">
        <v>27</v>
      </c>
      <c r="E2761" s="1" t="s">
        <v>13</v>
      </c>
      <c r="F2761" s="1" t="s">
        <v>36</v>
      </c>
      <c r="G2761" s="1" t="s">
        <v>28</v>
      </c>
      <c r="H2761">
        <v>4042630</v>
      </c>
      <c r="I2761">
        <v>463439</v>
      </c>
      <c r="J2761">
        <v>13491</v>
      </c>
      <c r="K2761">
        <v>9970</v>
      </c>
      <c r="L2761">
        <f>bbdd_Social_Media_Trends[[#This Row],[Likes]]+bbdd_Social_Media_Trends[[#This Row],[Shares]]+bbdd_Social_Media_Trends[[#This Row],[Comments]]</f>
        <v>486900</v>
      </c>
      <c r="M2761">
        <f>bbdd_Social_Media_Trends[[#This Row],[Interactions]]/bbdd_Social_Media_Trends[[#This Row],[Views]]</f>
        <v>0.12044139582400566</v>
      </c>
      <c r="N2761" s="1" t="s">
        <v>16</v>
      </c>
      <c r="O2761" s="4">
        <f t="shared" si="43"/>
        <v>0</v>
      </c>
    </row>
    <row r="2762" spans="1:15" hidden="1">
      <c r="A2762" s="1" t="s">
        <v>2802</v>
      </c>
      <c r="B2762" s="2">
        <v>45142</v>
      </c>
      <c r="C2762" s="13" t="str">
        <f>TEXT(bbdd_Social_Media_Trends[[#This Row],[Post_Date]],"aaaa-mm")</f>
        <v>2023-08</v>
      </c>
      <c r="D2762" s="1" t="s">
        <v>12</v>
      </c>
      <c r="E2762" s="1" t="s">
        <v>39</v>
      </c>
      <c r="F2762" s="1" t="s">
        <v>14</v>
      </c>
      <c r="G2762" s="1" t="s">
        <v>37</v>
      </c>
      <c r="H2762">
        <v>1644851</v>
      </c>
      <c r="I2762">
        <v>298638</v>
      </c>
      <c r="J2762">
        <v>90093</v>
      </c>
      <c r="K2762">
        <v>8246</v>
      </c>
      <c r="L2762">
        <f>bbdd_Social_Media_Trends[[#This Row],[Likes]]+bbdd_Social_Media_Trends[[#This Row],[Shares]]+bbdd_Social_Media_Trends[[#This Row],[Comments]]</f>
        <v>396977</v>
      </c>
      <c r="M2762">
        <f>bbdd_Social_Media_Trends[[#This Row],[Interactions]]/bbdd_Social_Media_Trends[[#This Row],[Views]]</f>
        <v>0.24134526470786716</v>
      </c>
      <c r="N2762" s="1" t="s">
        <v>29</v>
      </c>
      <c r="O2762" s="4">
        <f t="shared" si="43"/>
        <v>0</v>
      </c>
    </row>
    <row r="2763" spans="1:15" hidden="1">
      <c r="A2763" s="1" t="s">
        <v>2803</v>
      </c>
      <c r="B2763" s="2">
        <v>44948</v>
      </c>
      <c r="C2763" s="13" t="str">
        <f>TEXT(bbdd_Social_Media_Trends[[#This Row],[Post_Date]],"aaaa-mm")</f>
        <v>2023-01</v>
      </c>
      <c r="D2763" s="1" t="s">
        <v>24</v>
      </c>
      <c r="E2763" s="1" t="s">
        <v>46</v>
      </c>
      <c r="F2763" s="1" t="s">
        <v>47</v>
      </c>
      <c r="G2763" s="1" t="s">
        <v>50</v>
      </c>
      <c r="H2763">
        <v>4813102</v>
      </c>
      <c r="I2763">
        <v>139163</v>
      </c>
      <c r="J2763">
        <v>69572</v>
      </c>
      <c r="K2763">
        <v>25727</v>
      </c>
      <c r="L2763">
        <f>bbdd_Social_Media_Trends[[#This Row],[Likes]]+bbdd_Social_Media_Trends[[#This Row],[Shares]]+bbdd_Social_Media_Trends[[#This Row],[Comments]]</f>
        <v>234462</v>
      </c>
      <c r="M2763">
        <f>bbdd_Social_Media_Trends[[#This Row],[Interactions]]/bbdd_Social_Media_Trends[[#This Row],[Views]]</f>
        <v>4.8713283034517031E-2</v>
      </c>
      <c r="N2763" s="1" t="s">
        <v>16</v>
      </c>
      <c r="O2763" s="4">
        <f t="shared" si="43"/>
        <v>0</v>
      </c>
    </row>
    <row r="2764" spans="1:15">
      <c r="A2764" s="1" t="s">
        <v>2804</v>
      </c>
      <c r="B2764" s="2">
        <v>45197</v>
      </c>
      <c r="C2764" s="13" t="str">
        <f>TEXT(bbdd_Social_Media_Trends[[#This Row],[Post_Date]],"aaaa-mm")</f>
        <v>2023-09</v>
      </c>
      <c r="D2764" s="1" t="s">
        <v>27</v>
      </c>
      <c r="E2764" s="1" t="s">
        <v>46</v>
      </c>
      <c r="F2764" s="1" t="s">
        <v>36</v>
      </c>
      <c r="G2764" s="1" t="s">
        <v>60</v>
      </c>
      <c r="H2764">
        <v>2436911</v>
      </c>
      <c r="I2764">
        <v>216568</v>
      </c>
      <c r="J2764">
        <v>32707</v>
      </c>
      <c r="K2764">
        <v>19949</v>
      </c>
      <c r="L2764">
        <f>bbdd_Social_Media_Trends[[#This Row],[Likes]]+bbdd_Social_Media_Trends[[#This Row],[Shares]]+bbdd_Social_Media_Trends[[#This Row],[Comments]]</f>
        <v>269224</v>
      </c>
      <c r="M2764">
        <f>bbdd_Social_Media_Trends[[#This Row],[Interactions]]/bbdd_Social_Media_Trends[[#This Row],[Views]]</f>
        <v>0.110477567707643</v>
      </c>
      <c r="N2764" s="1" t="s">
        <v>22</v>
      </c>
      <c r="O2764" s="4">
        <f t="shared" si="43"/>
        <v>0</v>
      </c>
    </row>
    <row r="2765" spans="1:15" hidden="1">
      <c r="A2765" s="1" t="s">
        <v>2805</v>
      </c>
      <c r="B2765" s="2">
        <v>44839</v>
      </c>
      <c r="C2765" s="13" t="str">
        <f>TEXT(bbdd_Social_Media_Trends[[#This Row],[Post_Date]],"aaaa-mm")</f>
        <v>2022-10</v>
      </c>
      <c r="D2765" s="1" t="s">
        <v>24</v>
      </c>
      <c r="E2765" s="1" t="s">
        <v>13</v>
      </c>
      <c r="F2765" s="1" t="s">
        <v>36</v>
      </c>
      <c r="G2765" s="1" t="s">
        <v>25</v>
      </c>
      <c r="H2765">
        <v>163743</v>
      </c>
      <c r="I2765">
        <v>224473</v>
      </c>
      <c r="J2765">
        <v>55311</v>
      </c>
      <c r="K2765">
        <v>4919</v>
      </c>
      <c r="L2765">
        <f>bbdd_Social_Media_Trends[[#This Row],[Likes]]+bbdd_Social_Media_Trends[[#This Row],[Shares]]+bbdd_Social_Media_Trends[[#This Row],[Comments]]</f>
        <v>284703</v>
      </c>
      <c r="M2765">
        <f>bbdd_Social_Media_Trends[[#This Row],[Interactions]]/bbdd_Social_Media_Trends[[#This Row],[Views]]</f>
        <v>1.7387186017112182</v>
      </c>
      <c r="N2765" s="1" t="s">
        <v>22</v>
      </c>
      <c r="O2765" s="4">
        <f t="shared" si="43"/>
        <v>0</v>
      </c>
    </row>
    <row r="2766" spans="1:15">
      <c r="A2766" s="1" t="s">
        <v>2806</v>
      </c>
      <c r="B2766" s="2">
        <v>45058</v>
      </c>
      <c r="C2766" s="13" t="str">
        <f>TEXT(bbdd_Social_Media_Trends[[#This Row],[Post_Date]],"aaaa-mm")</f>
        <v>2023-05</v>
      </c>
      <c r="D2766" s="1" t="s">
        <v>27</v>
      </c>
      <c r="E2766" s="1" t="s">
        <v>46</v>
      </c>
      <c r="F2766" s="1" t="s">
        <v>32</v>
      </c>
      <c r="G2766" s="1" t="s">
        <v>25</v>
      </c>
      <c r="H2766">
        <v>2407043</v>
      </c>
      <c r="I2766">
        <v>77842</v>
      </c>
      <c r="J2766">
        <v>28524</v>
      </c>
      <c r="K2766">
        <v>16655</v>
      </c>
      <c r="L2766">
        <f>bbdd_Social_Media_Trends[[#This Row],[Likes]]+bbdd_Social_Media_Trends[[#This Row],[Shares]]+bbdd_Social_Media_Trends[[#This Row],[Comments]]</f>
        <v>123021</v>
      </c>
      <c r="M2766">
        <f>bbdd_Social_Media_Trends[[#This Row],[Interactions]]/bbdd_Social_Media_Trends[[#This Row],[Views]]</f>
        <v>5.1108767063986808E-2</v>
      </c>
      <c r="N2766" s="1" t="s">
        <v>22</v>
      </c>
      <c r="O2766" s="4">
        <f t="shared" si="43"/>
        <v>0</v>
      </c>
    </row>
    <row r="2767" spans="1:15" hidden="1">
      <c r="A2767" s="1" t="s">
        <v>2807</v>
      </c>
      <c r="B2767" s="2">
        <v>44698</v>
      </c>
      <c r="C2767" s="13" t="str">
        <f>TEXT(bbdd_Social_Media_Trends[[#This Row],[Post_Date]],"aaaa-mm")</f>
        <v>2022-05</v>
      </c>
      <c r="D2767" s="1" t="s">
        <v>18</v>
      </c>
      <c r="E2767" s="1" t="s">
        <v>19</v>
      </c>
      <c r="F2767" s="1" t="s">
        <v>36</v>
      </c>
      <c r="G2767" s="1" t="s">
        <v>44</v>
      </c>
      <c r="H2767">
        <v>946340</v>
      </c>
      <c r="I2767">
        <v>417158</v>
      </c>
      <c r="J2767">
        <v>91240</v>
      </c>
      <c r="K2767">
        <v>25016</v>
      </c>
      <c r="L2767">
        <f>bbdd_Social_Media_Trends[[#This Row],[Likes]]+bbdd_Social_Media_Trends[[#This Row],[Shares]]+bbdd_Social_Media_Trends[[#This Row],[Comments]]</f>
        <v>533414</v>
      </c>
      <c r="M2767">
        <f>bbdd_Social_Media_Trends[[#This Row],[Interactions]]/bbdd_Social_Media_Trends[[#This Row],[Views]]</f>
        <v>0.56365999535050826</v>
      </c>
      <c r="N2767" s="1" t="s">
        <v>29</v>
      </c>
      <c r="O2767" s="4">
        <f t="shared" si="43"/>
        <v>0</v>
      </c>
    </row>
    <row r="2768" spans="1:15" hidden="1">
      <c r="A2768" s="1" t="s">
        <v>2808</v>
      </c>
      <c r="B2768" s="2">
        <v>45077</v>
      </c>
      <c r="C2768" s="13" t="str">
        <f>TEXT(bbdd_Social_Media_Trends[[#This Row],[Post_Date]],"aaaa-mm")</f>
        <v>2023-05</v>
      </c>
      <c r="D2768" s="1" t="s">
        <v>18</v>
      </c>
      <c r="E2768" s="1" t="s">
        <v>35</v>
      </c>
      <c r="F2768" s="1" t="s">
        <v>47</v>
      </c>
      <c r="G2768" s="1" t="s">
        <v>15</v>
      </c>
      <c r="H2768">
        <v>3747884</v>
      </c>
      <c r="I2768">
        <v>82226</v>
      </c>
      <c r="J2768">
        <v>76069</v>
      </c>
      <c r="K2768">
        <v>31192</v>
      </c>
      <c r="L2768">
        <f>bbdd_Social_Media_Trends[[#This Row],[Likes]]+bbdd_Social_Media_Trends[[#This Row],[Shares]]+bbdd_Social_Media_Trends[[#This Row],[Comments]]</f>
        <v>189487</v>
      </c>
      <c r="M2768">
        <f>bbdd_Social_Media_Trends[[#This Row],[Interactions]]/bbdd_Social_Media_Trends[[#This Row],[Views]]</f>
        <v>5.0558395083732582E-2</v>
      </c>
      <c r="N2768" s="1" t="s">
        <v>22</v>
      </c>
      <c r="O2768" s="4">
        <f t="shared" si="43"/>
        <v>0</v>
      </c>
    </row>
    <row r="2769" spans="1:15" hidden="1">
      <c r="A2769" s="1" t="s">
        <v>2809</v>
      </c>
      <c r="B2769" s="2">
        <v>44913</v>
      </c>
      <c r="C2769" s="13" t="str">
        <f>TEXT(bbdd_Social_Media_Trends[[#This Row],[Post_Date]],"aaaa-mm")</f>
        <v>2022-12</v>
      </c>
      <c r="D2769" s="1" t="s">
        <v>12</v>
      </c>
      <c r="E2769" s="1" t="s">
        <v>57</v>
      </c>
      <c r="F2769" s="1" t="s">
        <v>14</v>
      </c>
      <c r="G2769" s="1" t="s">
        <v>37</v>
      </c>
      <c r="H2769">
        <v>4199267</v>
      </c>
      <c r="I2769">
        <v>328742</v>
      </c>
      <c r="J2769">
        <v>88715</v>
      </c>
      <c r="K2769">
        <v>29237</v>
      </c>
      <c r="L2769">
        <f>bbdd_Social_Media_Trends[[#This Row],[Likes]]+bbdd_Social_Media_Trends[[#This Row],[Shares]]+bbdd_Social_Media_Trends[[#This Row],[Comments]]</f>
        <v>446694</v>
      </c>
      <c r="M2769">
        <f>bbdd_Social_Media_Trends[[#This Row],[Interactions]]/bbdd_Social_Media_Trends[[#This Row],[Views]]</f>
        <v>0.10637427913014343</v>
      </c>
      <c r="N2769" s="1" t="s">
        <v>22</v>
      </c>
      <c r="O2769" s="4">
        <f t="shared" si="43"/>
        <v>0</v>
      </c>
    </row>
    <row r="2770" spans="1:15" hidden="1">
      <c r="A2770" s="1" t="s">
        <v>2810</v>
      </c>
      <c r="B2770" s="2">
        <v>44613</v>
      </c>
      <c r="C2770" s="13" t="str">
        <f>TEXT(bbdd_Social_Media_Trends[[#This Row],[Post_Date]],"aaaa-mm")</f>
        <v>2022-02</v>
      </c>
      <c r="D2770" s="1" t="s">
        <v>12</v>
      </c>
      <c r="E2770" s="1" t="s">
        <v>46</v>
      </c>
      <c r="F2770" s="1" t="s">
        <v>47</v>
      </c>
      <c r="G2770" s="1" t="s">
        <v>50</v>
      </c>
      <c r="H2770">
        <v>4909699</v>
      </c>
      <c r="I2770">
        <v>192610</v>
      </c>
      <c r="J2770">
        <v>29375</v>
      </c>
      <c r="K2770">
        <v>34738</v>
      </c>
      <c r="L2770">
        <f>bbdd_Social_Media_Trends[[#This Row],[Likes]]+bbdd_Social_Media_Trends[[#This Row],[Shares]]+bbdd_Social_Media_Trends[[#This Row],[Comments]]</f>
        <v>256723</v>
      </c>
      <c r="M2770">
        <f>bbdd_Social_Media_Trends[[#This Row],[Interactions]]/bbdd_Social_Media_Trends[[#This Row],[Views]]</f>
        <v>5.2288948874462567E-2</v>
      </c>
      <c r="N2770" s="1" t="s">
        <v>16</v>
      </c>
      <c r="O2770" s="4">
        <f t="shared" si="43"/>
        <v>0</v>
      </c>
    </row>
    <row r="2771" spans="1:15" hidden="1">
      <c r="A2771" s="1" t="s">
        <v>2811</v>
      </c>
      <c r="B2771" s="2">
        <v>44707</v>
      </c>
      <c r="C2771" s="13" t="str">
        <f>TEXT(bbdd_Social_Media_Trends[[#This Row],[Post_Date]],"aaaa-mm")</f>
        <v>2022-05</v>
      </c>
      <c r="D2771" s="1" t="s">
        <v>24</v>
      </c>
      <c r="E2771" s="1" t="s">
        <v>19</v>
      </c>
      <c r="F2771" s="1" t="s">
        <v>14</v>
      </c>
      <c r="G2771" s="1" t="s">
        <v>15</v>
      </c>
      <c r="H2771">
        <v>3631559</v>
      </c>
      <c r="I2771">
        <v>342320</v>
      </c>
      <c r="J2771">
        <v>77277</v>
      </c>
      <c r="K2771">
        <v>42683</v>
      </c>
      <c r="L2771">
        <f>bbdd_Social_Media_Trends[[#This Row],[Likes]]+bbdd_Social_Media_Trends[[#This Row],[Shares]]+bbdd_Social_Media_Trends[[#This Row],[Comments]]</f>
        <v>462280</v>
      </c>
      <c r="M2771">
        <f>bbdd_Social_Media_Trends[[#This Row],[Interactions]]/bbdd_Social_Media_Trends[[#This Row],[Views]]</f>
        <v>0.12729519195475</v>
      </c>
      <c r="N2771" s="1" t="s">
        <v>16</v>
      </c>
      <c r="O2771" s="4">
        <f t="shared" si="43"/>
        <v>0</v>
      </c>
    </row>
    <row r="2772" spans="1:15" hidden="1">
      <c r="A2772" s="1" t="s">
        <v>2812</v>
      </c>
      <c r="B2772" s="2">
        <v>45150</v>
      </c>
      <c r="C2772" s="13" t="str">
        <f>TEXT(bbdd_Social_Media_Trends[[#This Row],[Post_Date]],"aaaa-mm")</f>
        <v>2023-08</v>
      </c>
      <c r="D2772" s="1" t="s">
        <v>24</v>
      </c>
      <c r="E2772" s="1" t="s">
        <v>19</v>
      </c>
      <c r="F2772" s="1" t="s">
        <v>32</v>
      </c>
      <c r="G2772" s="1" t="s">
        <v>50</v>
      </c>
      <c r="H2772">
        <v>438926</v>
      </c>
      <c r="I2772">
        <v>418878</v>
      </c>
      <c r="J2772">
        <v>61638</v>
      </c>
      <c r="K2772">
        <v>26939</v>
      </c>
      <c r="L2772">
        <f>bbdd_Social_Media_Trends[[#This Row],[Likes]]+bbdd_Social_Media_Trends[[#This Row],[Shares]]+bbdd_Social_Media_Trends[[#This Row],[Comments]]</f>
        <v>507455</v>
      </c>
      <c r="M2772">
        <f>bbdd_Social_Media_Trends[[#This Row],[Interactions]]/bbdd_Social_Media_Trends[[#This Row],[Views]]</f>
        <v>1.1561288235374527</v>
      </c>
      <c r="N2772" s="1" t="s">
        <v>16</v>
      </c>
      <c r="O2772" s="4">
        <f t="shared" si="43"/>
        <v>0</v>
      </c>
    </row>
    <row r="2773" spans="1:15" hidden="1">
      <c r="A2773" s="1" t="s">
        <v>2813</v>
      </c>
      <c r="B2773" s="2">
        <v>44850</v>
      </c>
      <c r="C2773" s="13" t="str">
        <f>TEXT(bbdd_Social_Media_Trends[[#This Row],[Post_Date]],"aaaa-mm")</f>
        <v>2022-10</v>
      </c>
      <c r="D2773" s="1" t="s">
        <v>18</v>
      </c>
      <c r="E2773" s="1" t="s">
        <v>13</v>
      </c>
      <c r="F2773" s="1" t="s">
        <v>36</v>
      </c>
      <c r="G2773" s="1" t="s">
        <v>50</v>
      </c>
      <c r="H2773">
        <v>3093066</v>
      </c>
      <c r="I2773">
        <v>372946</v>
      </c>
      <c r="J2773">
        <v>38682</v>
      </c>
      <c r="K2773">
        <v>18578</v>
      </c>
      <c r="L2773">
        <f>bbdd_Social_Media_Trends[[#This Row],[Likes]]+bbdd_Social_Media_Trends[[#This Row],[Shares]]+bbdd_Social_Media_Trends[[#This Row],[Comments]]</f>
        <v>430206</v>
      </c>
      <c r="M2773">
        <f>bbdd_Social_Media_Trends[[#This Row],[Interactions]]/bbdd_Social_Media_Trends[[#This Row],[Views]]</f>
        <v>0.13908723577188459</v>
      </c>
      <c r="N2773" s="1" t="s">
        <v>16</v>
      </c>
      <c r="O2773" s="4">
        <f t="shared" si="43"/>
        <v>0</v>
      </c>
    </row>
    <row r="2774" spans="1:15">
      <c r="A2774" s="1" t="s">
        <v>2814</v>
      </c>
      <c r="B2774" s="2">
        <v>44628</v>
      </c>
      <c r="C2774" s="13" t="str">
        <f>TEXT(bbdd_Social_Media_Trends[[#This Row],[Post_Date]],"aaaa-mm")</f>
        <v>2022-03</v>
      </c>
      <c r="D2774" s="1" t="s">
        <v>27</v>
      </c>
      <c r="E2774" s="1" t="s">
        <v>31</v>
      </c>
      <c r="F2774" s="1" t="s">
        <v>14</v>
      </c>
      <c r="G2774" s="1" t="s">
        <v>15</v>
      </c>
      <c r="H2774">
        <v>1603866</v>
      </c>
      <c r="I2774">
        <v>238566</v>
      </c>
      <c r="J2774">
        <v>18807</v>
      </c>
      <c r="K2774">
        <v>26566</v>
      </c>
      <c r="L2774">
        <f>bbdd_Social_Media_Trends[[#This Row],[Likes]]+bbdd_Social_Media_Trends[[#This Row],[Shares]]+bbdd_Social_Media_Trends[[#This Row],[Comments]]</f>
        <v>283939</v>
      </c>
      <c r="M2774">
        <f>bbdd_Social_Media_Trends[[#This Row],[Interactions]]/bbdd_Social_Media_Trends[[#This Row],[Views]]</f>
        <v>0.17703411631645039</v>
      </c>
      <c r="N2774" s="1" t="s">
        <v>22</v>
      </c>
      <c r="O2774" s="4">
        <f t="shared" si="43"/>
        <v>0</v>
      </c>
    </row>
    <row r="2775" spans="1:15" hidden="1">
      <c r="A2775" s="1" t="s">
        <v>2815</v>
      </c>
      <c r="B2775" s="2">
        <v>45205</v>
      </c>
      <c r="C2775" s="13" t="str">
        <f>TEXT(bbdd_Social_Media_Trends[[#This Row],[Post_Date]],"aaaa-mm")</f>
        <v>2023-10</v>
      </c>
      <c r="D2775" s="1" t="s">
        <v>18</v>
      </c>
      <c r="E2775" s="1" t="s">
        <v>52</v>
      </c>
      <c r="F2775" s="1" t="s">
        <v>47</v>
      </c>
      <c r="G2775" s="1" t="s">
        <v>50</v>
      </c>
      <c r="H2775">
        <v>3634352</v>
      </c>
      <c r="I2775">
        <v>280654</v>
      </c>
      <c r="J2775">
        <v>38955</v>
      </c>
      <c r="K2775">
        <v>13864</v>
      </c>
      <c r="L2775">
        <f>bbdd_Social_Media_Trends[[#This Row],[Likes]]+bbdd_Social_Media_Trends[[#This Row],[Shares]]+bbdd_Social_Media_Trends[[#This Row],[Comments]]</f>
        <v>333473</v>
      </c>
      <c r="M2775">
        <f>bbdd_Social_Media_Trends[[#This Row],[Interactions]]/bbdd_Social_Media_Trends[[#This Row],[Views]]</f>
        <v>9.1755834327549995E-2</v>
      </c>
      <c r="N2775" s="1" t="s">
        <v>29</v>
      </c>
      <c r="O2775" s="4">
        <f t="shared" si="43"/>
        <v>0</v>
      </c>
    </row>
    <row r="2776" spans="1:15" hidden="1">
      <c r="A2776" s="1" t="s">
        <v>2816</v>
      </c>
      <c r="B2776" s="2">
        <v>45290</v>
      </c>
      <c r="C2776" s="13" t="str">
        <f>TEXT(bbdd_Social_Media_Trends[[#This Row],[Post_Date]],"aaaa-mm")</f>
        <v>2023-12</v>
      </c>
      <c r="D2776" s="1" t="s">
        <v>18</v>
      </c>
      <c r="E2776" s="1" t="s">
        <v>31</v>
      </c>
      <c r="F2776" s="1" t="s">
        <v>32</v>
      </c>
      <c r="G2776" s="1" t="s">
        <v>25</v>
      </c>
      <c r="H2776">
        <v>3727003</v>
      </c>
      <c r="I2776">
        <v>242287</v>
      </c>
      <c r="J2776">
        <v>93794</v>
      </c>
      <c r="K2776">
        <v>1561</v>
      </c>
      <c r="L2776">
        <f>bbdd_Social_Media_Trends[[#This Row],[Likes]]+bbdd_Social_Media_Trends[[#This Row],[Shares]]+bbdd_Social_Media_Trends[[#This Row],[Comments]]</f>
        <v>337642</v>
      </c>
      <c r="M2776">
        <f>bbdd_Social_Media_Trends[[#This Row],[Interactions]]/bbdd_Social_Media_Trends[[#This Row],[Views]]</f>
        <v>9.0593433919961969E-2</v>
      </c>
      <c r="N2776" s="1" t="s">
        <v>29</v>
      </c>
      <c r="O2776" s="4">
        <f t="shared" si="43"/>
        <v>0</v>
      </c>
    </row>
    <row r="2777" spans="1:15" hidden="1">
      <c r="A2777" s="1" t="s">
        <v>2817</v>
      </c>
      <c r="B2777" s="2">
        <v>44654</v>
      </c>
      <c r="C2777" s="13" t="str">
        <f>TEXT(bbdd_Social_Media_Trends[[#This Row],[Post_Date]],"aaaa-mm")</f>
        <v>2022-04</v>
      </c>
      <c r="D2777" s="1" t="s">
        <v>24</v>
      </c>
      <c r="E2777" s="1" t="s">
        <v>31</v>
      </c>
      <c r="F2777" s="1" t="s">
        <v>41</v>
      </c>
      <c r="G2777" s="1" t="s">
        <v>25</v>
      </c>
      <c r="H2777">
        <v>772421</v>
      </c>
      <c r="I2777">
        <v>247479</v>
      </c>
      <c r="J2777">
        <v>23789</v>
      </c>
      <c r="K2777">
        <v>12567</v>
      </c>
      <c r="L2777">
        <f>bbdd_Social_Media_Trends[[#This Row],[Likes]]+bbdd_Social_Media_Trends[[#This Row],[Shares]]+bbdd_Social_Media_Trends[[#This Row],[Comments]]</f>
        <v>283835</v>
      </c>
      <c r="M2777">
        <f>bbdd_Social_Media_Trends[[#This Row],[Interactions]]/bbdd_Social_Media_Trends[[#This Row],[Views]]</f>
        <v>0.36746152680986144</v>
      </c>
      <c r="N2777" s="1" t="s">
        <v>16</v>
      </c>
      <c r="O2777" s="4">
        <f t="shared" si="43"/>
        <v>0</v>
      </c>
    </row>
    <row r="2778" spans="1:15" hidden="1">
      <c r="A2778" s="1" t="s">
        <v>2818</v>
      </c>
      <c r="B2778" s="2">
        <v>44670</v>
      </c>
      <c r="C2778" s="13" t="str">
        <f>TEXT(bbdd_Social_Media_Trends[[#This Row],[Post_Date]],"aaaa-mm")</f>
        <v>2022-04</v>
      </c>
      <c r="D2778" s="1" t="s">
        <v>12</v>
      </c>
      <c r="E2778" s="1" t="s">
        <v>46</v>
      </c>
      <c r="F2778" s="1" t="s">
        <v>47</v>
      </c>
      <c r="G2778" s="1" t="s">
        <v>21</v>
      </c>
      <c r="H2778">
        <v>1772246</v>
      </c>
      <c r="I2778">
        <v>493760</v>
      </c>
      <c r="J2778">
        <v>4974</v>
      </c>
      <c r="K2778">
        <v>31362</v>
      </c>
      <c r="L2778">
        <f>bbdd_Social_Media_Trends[[#This Row],[Likes]]+bbdd_Social_Media_Trends[[#This Row],[Shares]]+bbdd_Social_Media_Trends[[#This Row],[Comments]]</f>
        <v>530096</v>
      </c>
      <c r="M2778">
        <f>bbdd_Social_Media_Trends[[#This Row],[Interactions]]/bbdd_Social_Media_Trends[[#This Row],[Views]]</f>
        <v>0.29910971727401275</v>
      </c>
      <c r="N2778" s="1" t="s">
        <v>29</v>
      </c>
      <c r="O2778" s="4">
        <f t="shared" si="43"/>
        <v>0</v>
      </c>
    </row>
    <row r="2779" spans="1:15" hidden="1">
      <c r="A2779" s="1" t="s">
        <v>2819</v>
      </c>
      <c r="B2779" s="2">
        <v>44819</v>
      </c>
      <c r="C2779" s="13" t="str">
        <f>TEXT(bbdd_Social_Media_Trends[[#This Row],[Post_Date]],"aaaa-mm")</f>
        <v>2022-09</v>
      </c>
      <c r="D2779" s="1" t="s">
        <v>18</v>
      </c>
      <c r="E2779" s="1" t="s">
        <v>19</v>
      </c>
      <c r="F2779" s="1" t="s">
        <v>20</v>
      </c>
      <c r="G2779" s="1" t="s">
        <v>37</v>
      </c>
      <c r="H2779">
        <v>4660917</v>
      </c>
      <c r="I2779">
        <v>108250</v>
      </c>
      <c r="J2779">
        <v>64438</v>
      </c>
      <c r="K2779">
        <v>46473</v>
      </c>
      <c r="L2779">
        <f>bbdd_Social_Media_Trends[[#This Row],[Likes]]+bbdd_Social_Media_Trends[[#This Row],[Shares]]+bbdd_Social_Media_Trends[[#This Row],[Comments]]</f>
        <v>219161</v>
      </c>
      <c r="M2779">
        <f>bbdd_Social_Media_Trends[[#This Row],[Interactions]]/bbdd_Social_Media_Trends[[#This Row],[Views]]</f>
        <v>4.7021004664961855E-2</v>
      </c>
      <c r="N2779" s="1" t="s">
        <v>29</v>
      </c>
      <c r="O2779" s="4">
        <f t="shared" si="43"/>
        <v>0</v>
      </c>
    </row>
    <row r="2780" spans="1:15">
      <c r="A2780" s="1" t="s">
        <v>2820</v>
      </c>
      <c r="B2780" s="2">
        <v>45052</v>
      </c>
      <c r="C2780" s="13" t="str">
        <f>TEXT(bbdd_Social_Media_Trends[[#This Row],[Post_Date]],"aaaa-mm")</f>
        <v>2023-05</v>
      </c>
      <c r="D2780" s="1" t="s">
        <v>27</v>
      </c>
      <c r="E2780" s="1" t="s">
        <v>59</v>
      </c>
      <c r="F2780" s="1" t="s">
        <v>32</v>
      </c>
      <c r="G2780" s="1" t="s">
        <v>44</v>
      </c>
      <c r="H2780">
        <v>126887</v>
      </c>
      <c r="I2780">
        <v>164296</v>
      </c>
      <c r="J2780">
        <v>64233</v>
      </c>
      <c r="K2780">
        <v>4209</v>
      </c>
      <c r="L2780">
        <f>bbdd_Social_Media_Trends[[#This Row],[Likes]]+bbdd_Social_Media_Trends[[#This Row],[Shares]]+bbdd_Social_Media_Trends[[#This Row],[Comments]]</f>
        <v>232738</v>
      </c>
      <c r="M2780">
        <f>bbdd_Social_Media_Trends[[#This Row],[Interactions]]/bbdd_Social_Media_Trends[[#This Row],[Views]]</f>
        <v>1.8342146949648113</v>
      </c>
      <c r="N2780" s="1" t="s">
        <v>16</v>
      </c>
      <c r="O2780" s="4">
        <f t="shared" si="43"/>
        <v>0</v>
      </c>
    </row>
    <row r="2781" spans="1:15">
      <c r="A2781" s="1" t="s">
        <v>2821</v>
      </c>
      <c r="B2781" s="2">
        <v>44660</v>
      </c>
      <c r="C2781" s="13" t="str">
        <f>TEXT(bbdd_Social_Media_Trends[[#This Row],[Post_Date]],"aaaa-mm")</f>
        <v>2022-04</v>
      </c>
      <c r="D2781" s="1" t="s">
        <v>27</v>
      </c>
      <c r="E2781" s="1" t="s">
        <v>52</v>
      </c>
      <c r="F2781" s="1" t="s">
        <v>20</v>
      </c>
      <c r="G2781" s="1" t="s">
        <v>21</v>
      </c>
      <c r="H2781">
        <v>3424500</v>
      </c>
      <c r="I2781">
        <v>479439</v>
      </c>
      <c r="J2781">
        <v>45234</v>
      </c>
      <c r="K2781">
        <v>17018</v>
      </c>
      <c r="L2781">
        <f>bbdd_Social_Media_Trends[[#This Row],[Likes]]+bbdd_Social_Media_Trends[[#This Row],[Shares]]+bbdd_Social_Media_Trends[[#This Row],[Comments]]</f>
        <v>541691</v>
      </c>
      <c r="M2781">
        <f>bbdd_Social_Media_Trends[[#This Row],[Interactions]]/bbdd_Social_Media_Trends[[#This Row],[Views]]</f>
        <v>0.15818104832822311</v>
      </c>
      <c r="N2781" s="1" t="s">
        <v>16</v>
      </c>
      <c r="O2781" s="4">
        <f t="shared" si="43"/>
        <v>0</v>
      </c>
    </row>
    <row r="2782" spans="1:15">
      <c r="A2782" s="1" t="s">
        <v>2822</v>
      </c>
      <c r="B2782" s="2">
        <v>44929</v>
      </c>
      <c r="C2782" s="13" t="str">
        <f>TEXT(bbdd_Social_Media_Trends[[#This Row],[Post_Date]],"aaaa-mm")</f>
        <v>2023-01</v>
      </c>
      <c r="D2782" s="1" t="s">
        <v>27</v>
      </c>
      <c r="E2782" s="1" t="s">
        <v>39</v>
      </c>
      <c r="F2782" s="1" t="s">
        <v>32</v>
      </c>
      <c r="G2782" s="1" t="s">
        <v>44</v>
      </c>
      <c r="H2782">
        <v>3895699</v>
      </c>
      <c r="I2782">
        <v>248131</v>
      </c>
      <c r="J2782">
        <v>52488</v>
      </c>
      <c r="K2782">
        <v>39519</v>
      </c>
      <c r="L2782">
        <f>bbdd_Social_Media_Trends[[#This Row],[Likes]]+bbdd_Social_Media_Trends[[#This Row],[Shares]]+bbdd_Social_Media_Trends[[#This Row],[Comments]]</f>
        <v>340138</v>
      </c>
      <c r="M2782">
        <f>bbdd_Social_Media_Trends[[#This Row],[Interactions]]/bbdd_Social_Media_Trends[[#This Row],[Views]]</f>
        <v>8.7311160333485724E-2</v>
      </c>
      <c r="N2782" s="1" t="s">
        <v>29</v>
      </c>
      <c r="O2782" s="4">
        <f t="shared" si="43"/>
        <v>0</v>
      </c>
    </row>
    <row r="2783" spans="1:15" hidden="1">
      <c r="A2783" s="1" t="s">
        <v>2823</v>
      </c>
      <c r="B2783" s="2">
        <v>45103</v>
      </c>
      <c r="C2783" s="13" t="str">
        <f>TEXT(bbdd_Social_Media_Trends[[#This Row],[Post_Date]],"aaaa-mm")</f>
        <v>2023-06</v>
      </c>
      <c r="D2783" s="1" t="s">
        <v>12</v>
      </c>
      <c r="E2783" s="1" t="s">
        <v>35</v>
      </c>
      <c r="F2783" s="1" t="s">
        <v>14</v>
      </c>
      <c r="G2783" s="1" t="s">
        <v>37</v>
      </c>
      <c r="H2783">
        <v>75475</v>
      </c>
      <c r="I2783">
        <v>85849</v>
      </c>
      <c r="J2783">
        <v>52358</v>
      </c>
      <c r="K2783">
        <v>44489</v>
      </c>
      <c r="L2783">
        <f>bbdd_Social_Media_Trends[[#This Row],[Likes]]+bbdd_Social_Media_Trends[[#This Row],[Shares]]+bbdd_Social_Media_Trends[[#This Row],[Comments]]</f>
        <v>182696</v>
      </c>
      <c r="M2783">
        <f>bbdd_Social_Media_Trends[[#This Row],[Interactions]]/bbdd_Social_Media_Trends[[#This Row],[Views]]</f>
        <v>2.4206160980457105</v>
      </c>
      <c r="N2783" s="1" t="s">
        <v>22</v>
      </c>
      <c r="O2783" s="4">
        <f t="shared" si="43"/>
        <v>0</v>
      </c>
    </row>
    <row r="2784" spans="1:15" hidden="1">
      <c r="A2784" s="1" t="s">
        <v>2824</v>
      </c>
      <c r="B2784" s="2">
        <v>44672</v>
      </c>
      <c r="C2784" s="13" t="str">
        <f>TEXT(bbdd_Social_Media_Trends[[#This Row],[Post_Date]],"aaaa-mm")</f>
        <v>2022-04</v>
      </c>
      <c r="D2784" s="1" t="s">
        <v>24</v>
      </c>
      <c r="E2784" s="1" t="s">
        <v>49</v>
      </c>
      <c r="F2784" s="1" t="s">
        <v>32</v>
      </c>
      <c r="G2784" s="1" t="s">
        <v>28</v>
      </c>
      <c r="H2784">
        <v>4815367</v>
      </c>
      <c r="I2784">
        <v>353822</v>
      </c>
      <c r="J2784">
        <v>49194</v>
      </c>
      <c r="K2784">
        <v>24139</v>
      </c>
      <c r="L2784">
        <f>bbdd_Social_Media_Trends[[#This Row],[Likes]]+bbdd_Social_Media_Trends[[#This Row],[Shares]]+bbdd_Social_Media_Trends[[#This Row],[Comments]]</f>
        <v>427155</v>
      </c>
      <c r="M2784">
        <f>bbdd_Social_Media_Trends[[#This Row],[Interactions]]/bbdd_Social_Media_Trends[[#This Row],[Views]]</f>
        <v>8.8706634406058776E-2</v>
      </c>
      <c r="N2784" s="1" t="s">
        <v>22</v>
      </c>
      <c r="O2784" s="4">
        <f t="shared" si="43"/>
        <v>0</v>
      </c>
    </row>
    <row r="2785" spans="1:15">
      <c r="A2785" s="1" t="s">
        <v>2825</v>
      </c>
      <c r="B2785" s="2">
        <v>45251</v>
      </c>
      <c r="C2785" s="13" t="str">
        <f>TEXT(bbdd_Social_Media_Trends[[#This Row],[Post_Date]],"aaaa-mm")</f>
        <v>2023-11</v>
      </c>
      <c r="D2785" s="1" t="s">
        <v>27</v>
      </c>
      <c r="E2785" s="1" t="s">
        <v>31</v>
      </c>
      <c r="F2785" s="1" t="s">
        <v>14</v>
      </c>
      <c r="G2785" s="1" t="s">
        <v>21</v>
      </c>
      <c r="H2785">
        <v>3148221</v>
      </c>
      <c r="I2785">
        <v>85754</v>
      </c>
      <c r="J2785">
        <v>68644</v>
      </c>
      <c r="K2785">
        <v>17491</v>
      </c>
      <c r="L2785">
        <f>bbdd_Social_Media_Trends[[#This Row],[Likes]]+bbdd_Social_Media_Trends[[#This Row],[Shares]]+bbdd_Social_Media_Trends[[#This Row],[Comments]]</f>
        <v>171889</v>
      </c>
      <c r="M2785">
        <f>bbdd_Social_Media_Trends[[#This Row],[Interactions]]/bbdd_Social_Media_Trends[[#This Row],[Views]]</f>
        <v>5.4598771814304017E-2</v>
      </c>
      <c r="N2785" s="1" t="s">
        <v>29</v>
      </c>
      <c r="O2785" s="4">
        <f t="shared" si="43"/>
        <v>0</v>
      </c>
    </row>
    <row r="2786" spans="1:15" hidden="1">
      <c r="A2786" s="1" t="s">
        <v>2826</v>
      </c>
      <c r="B2786" s="2">
        <v>45031</v>
      </c>
      <c r="C2786" s="13" t="str">
        <f>TEXT(bbdd_Social_Media_Trends[[#This Row],[Post_Date]],"aaaa-mm")</f>
        <v>2023-04</v>
      </c>
      <c r="D2786" s="1" t="s">
        <v>18</v>
      </c>
      <c r="E2786" s="1" t="s">
        <v>49</v>
      </c>
      <c r="F2786" s="1" t="s">
        <v>20</v>
      </c>
      <c r="G2786" s="1" t="s">
        <v>60</v>
      </c>
      <c r="H2786">
        <v>3233563</v>
      </c>
      <c r="I2786">
        <v>150813</v>
      </c>
      <c r="J2786">
        <v>58386</v>
      </c>
      <c r="K2786">
        <v>1709</v>
      </c>
      <c r="L2786">
        <f>bbdd_Social_Media_Trends[[#This Row],[Likes]]+bbdd_Social_Media_Trends[[#This Row],[Shares]]+bbdd_Social_Media_Trends[[#This Row],[Comments]]</f>
        <v>210908</v>
      </c>
      <c r="M2786">
        <f>bbdd_Social_Media_Trends[[#This Row],[Interactions]]/bbdd_Social_Media_Trends[[#This Row],[Views]]</f>
        <v>6.5224645383436169E-2</v>
      </c>
      <c r="N2786" s="1" t="s">
        <v>29</v>
      </c>
      <c r="O2786" s="4">
        <f t="shared" si="43"/>
        <v>0</v>
      </c>
    </row>
    <row r="2787" spans="1:15" hidden="1">
      <c r="A2787" s="1" t="s">
        <v>2827</v>
      </c>
      <c r="B2787" s="2">
        <v>44594</v>
      </c>
      <c r="C2787" s="13" t="str">
        <f>TEXT(bbdd_Social_Media_Trends[[#This Row],[Post_Date]],"aaaa-mm")</f>
        <v>2022-02</v>
      </c>
      <c r="D2787" s="1" t="s">
        <v>18</v>
      </c>
      <c r="E2787" s="1" t="s">
        <v>46</v>
      </c>
      <c r="F2787" s="1" t="s">
        <v>36</v>
      </c>
      <c r="G2787" s="1" t="s">
        <v>25</v>
      </c>
      <c r="H2787">
        <v>3824375</v>
      </c>
      <c r="I2787">
        <v>327312</v>
      </c>
      <c r="J2787">
        <v>21152</v>
      </c>
      <c r="K2787">
        <v>33353</v>
      </c>
      <c r="L2787">
        <f>bbdd_Social_Media_Trends[[#This Row],[Likes]]+bbdd_Social_Media_Trends[[#This Row],[Shares]]+bbdd_Social_Media_Trends[[#This Row],[Comments]]</f>
        <v>381817</v>
      </c>
      <c r="M2787">
        <f>bbdd_Social_Media_Trends[[#This Row],[Interactions]]/bbdd_Social_Media_Trends[[#This Row],[Views]]</f>
        <v>9.9837751266546815E-2</v>
      </c>
      <c r="N2787" s="1" t="s">
        <v>29</v>
      </c>
      <c r="O2787" s="4">
        <f t="shared" si="43"/>
        <v>0</v>
      </c>
    </row>
    <row r="2788" spans="1:15" hidden="1">
      <c r="A2788" s="1" t="s">
        <v>2828</v>
      </c>
      <c r="B2788" s="2">
        <v>45075</v>
      </c>
      <c r="C2788" s="13" t="str">
        <f>TEXT(bbdd_Social_Media_Trends[[#This Row],[Post_Date]],"aaaa-mm")</f>
        <v>2023-05</v>
      </c>
      <c r="D2788" s="1" t="s">
        <v>18</v>
      </c>
      <c r="E2788" s="1" t="s">
        <v>49</v>
      </c>
      <c r="F2788" s="1" t="s">
        <v>20</v>
      </c>
      <c r="G2788" s="1" t="s">
        <v>28</v>
      </c>
      <c r="H2788">
        <v>1004552</v>
      </c>
      <c r="I2788">
        <v>189682</v>
      </c>
      <c r="J2788">
        <v>46042</v>
      </c>
      <c r="K2788">
        <v>10235</v>
      </c>
      <c r="L2788">
        <f>bbdd_Social_Media_Trends[[#This Row],[Likes]]+bbdd_Social_Media_Trends[[#This Row],[Shares]]+bbdd_Social_Media_Trends[[#This Row],[Comments]]</f>
        <v>245959</v>
      </c>
      <c r="M2788">
        <f>bbdd_Social_Media_Trends[[#This Row],[Interactions]]/bbdd_Social_Media_Trends[[#This Row],[Views]]</f>
        <v>0.24484446798174708</v>
      </c>
      <c r="N2788" s="1" t="s">
        <v>22</v>
      </c>
      <c r="O2788" s="4">
        <f t="shared" si="43"/>
        <v>0</v>
      </c>
    </row>
    <row r="2789" spans="1:15" hidden="1">
      <c r="A2789" s="1" t="s">
        <v>2829</v>
      </c>
      <c r="B2789" s="2">
        <v>44754</v>
      </c>
      <c r="C2789" s="13" t="str">
        <f>TEXT(bbdd_Social_Media_Trends[[#This Row],[Post_Date]],"aaaa-mm")</f>
        <v>2022-07</v>
      </c>
      <c r="D2789" s="1" t="s">
        <v>12</v>
      </c>
      <c r="E2789" s="1" t="s">
        <v>52</v>
      </c>
      <c r="F2789" s="1" t="s">
        <v>41</v>
      </c>
      <c r="G2789" s="1" t="s">
        <v>60</v>
      </c>
      <c r="H2789">
        <v>3269477</v>
      </c>
      <c r="I2789">
        <v>35752</v>
      </c>
      <c r="J2789">
        <v>21135</v>
      </c>
      <c r="K2789">
        <v>8550</v>
      </c>
      <c r="L2789">
        <f>bbdd_Social_Media_Trends[[#This Row],[Likes]]+bbdd_Social_Media_Trends[[#This Row],[Shares]]+bbdd_Social_Media_Trends[[#This Row],[Comments]]</f>
        <v>65437</v>
      </c>
      <c r="M2789">
        <f>bbdd_Social_Media_Trends[[#This Row],[Interactions]]/bbdd_Social_Media_Trends[[#This Row],[Views]]</f>
        <v>2.0014516083153362E-2</v>
      </c>
      <c r="N2789" s="1" t="s">
        <v>29</v>
      </c>
      <c r="O2789" s="4">
        <f t="shared" si="43"/>
        <v>0</v>
      </c>
    </row>
    <row r="2790" spans="1:15" hidden="1">
      <c r="A2790" s="1" t="s">
        <v>2830</v>
      </c>
      <c r="B2790" s="2">
        <v>45215</v>
      </c>
      <c r="C2790" s="13" t="str">
        <f>TEXT(bbdd_Social_Media_Trends[[#This Row],[Post_Date]],"aaaa-mm")</f>
        <v>2023-10</v>
      </c>
      <c r="D2790" s="1" t="s">
        <v>18</v>
      </c>
      <c r="E2790" s="1" t="s">
        <v>59</v>
      </c>
      <c r="F2790" s="1" t="s">
        <v>36</v>
      </c>
      <c r="G2790" s="1" t="s">
        <v>60</v>
      </c>
      <c r="H2790">
        <v>481808</v>
      </c>
      <c r="I2790">
        <v>61671</v>
      </c>
      <c r="J2790">
        <v>7895</v>
      </c>
      <c r="K2790">
        <v>34339</v>
      </c>
      <c r="L2790">
        <f>bbdd_Social_Media_Trends[[#This Row],[Likes]]+bbdd_Social_Media_Trends[[#This Row],[Shares]]+bbdd_Social_Media_Trends[[#This Row],[Comments]]</f>
        <v>103905</v>
      </c>
      <c r="M2790">
        <f>bbdd_Social_Media_Trends[[#This Row],[Interactions]]/bbdd_Social_Media_Trends[[#This Row],[Views]]</f>
        <v>0.21565644406070467</v>
      </c>
      <c r="N2790" s="1" t="s">
        <v>29</v>
      </c>
      <c r="O2790" s="4">
        <f t="shared" si="43"/>
        <v>0</v>
      </c>
    </row>
    <row r="2791" spans="1:15" hidden="1">
      <c r="A2791" s="1" t="s">
        <v>2831</v>
      </c>
      <c r="B2791" s="2">
        <v>44675</v>
      </c>
      <c r="C2791" s="13" t="str">
        <f>TEXT(bbdd_Social_Media_Trends[[#This Row],[Post_Date]],"aaaa-mm")</f>
        <v>2022-04</v>
      </c>
      <c r="D2791" s="1" t="s">
        <v>12</v>
      </c>
      <c r="E2791" s="1" t="s">
        <v>46</v>
      </c>
      <c r="F2791" s="1" t="s">
        <v>20</v>
      </c>
      <c r="G2791" s="1" t="s">
        <v>25</v>
      </c>
      <c r="H2791">
        <v>696436</v>
      </c>
      <c r="I2791">
        <v>342863</v>
      </c>
      <c r="J2791">
        <v>72320</v>
      </c>
      <c r="K2791">
        <v>35891</v>
      </c>
      <c r="L2791">
        <f>bbdd_Social_Media_Trends[[#This Row],[Likes]]+bbdd_Social_Media_Trends[[#This Row],[Shares]]+bbdd_Social_Media_Trends[[#This Row],[Comments]]</f>
        <v>451074</v>
      </c>
      <c r="M2791">
        <f>bbdd_Social_Media_Trends[[#This Row],[Interactions]]/bbdd_Social_Media_Trends[[#This Row],[Views]]</f>
        <v>0.64768909131635932</v>
      </c>
      <c r="N2791" s="1" t="s">
        <v>29</v>
      </c>
      <c r="O2791" s="4">
        <f t="shared" si="43"/>
        <v>0</v>
      </c>
    </row>
    <row r="2792" spans="1:15">
      <c r="A2792" s="1" t="s">
        <v>2832</v>
      </c>
      <c r="B2792" s="2">
        <v>45049</v>
      </c>
      <c r="C2792" s="13" t="str">
        <f>TEXT(bbdd_Social_Media_Trends[[#This Row],[Post_Date]],"aaaa-mm")</f>
        <v>2023-05</v>
      </c>
      <c r="D2792" s="1" t="s">
        <v>27</v>
      </c>
      <c r="E2792" s="1" t="s">
        <v>31</v>
      </c>
      <c r="F2792" s="1" t="s">
        <v>47</v>
      </c>
      <c r="G2792" s="1" t="s">
        <v>50</v>
      </c>
      <c r="H2792">
        <v>4701021</v>
      </c>
      <c r="I2792">
        <v>315148</v>
      </c>
      <c r="J2792">
        <v>11535</v>
      </c>
      <c r="K2792">
        <v>1792</v>
      </c>
      <c r="L2792">
        <f>bbdd_Social_Media_Trends[[#This Row],[Likes]]+bbdd_Social_Media_Trends[[#This Row],[Shares]]+bbdd_Social_Media_Trends[[#This Row],[Comments]]</f>
        <v>328475</v>
      </c>
      <c r="M2792">
        <f>bbdd_Social_Media_Trends[[#This Row],[Interactions]]/bbdd_Social_Media_Trends[[#This Row],[Views]]</f>
        <v>6.9873119052222904E-2</v>
      </c>
      <c r="N2792" s="1" t="s">
        <v>22</v>
      </c>
      <c r="O2792" s="4">
        <f t="shared" si="43"/>
        <v>0</v>
      </c>
    </row>
    <row r="2793" spans="1:15">
      <c r="A2793" s="1" t="s">
        <v>2833</v>
      </c>
      <c r="B2793" s="2">
        <v>44856</v>
      </c>
      <c r="C2793" s="13" t="str">
        <f>TEXT(bbdd_Social_Media_Trends[[#This Row],[Post_Date]],"aaaa-mm")</f>
        <v>2022-10</v>
      </c>
      <c r="D2793" s="1" t="s">
        <v>27</v>
      </c>
      <c r="E2793" s="1" t="s">
        <v>52</v>
      </c>
      <c r="F2793" s="1" t="s">
        <v>41</v>
      </c>
      <c r="G2793" s="1" t="s">
        <v>50</v>
      </c>
      <c r="H2793">
        <v>1546021</v>
      </c>
      <c r="I2793">
        <v>17786</v>
      </c>
      <c r="J2793">
        <v>66926</v>
      </c>
      <c r="K2793">
        <v>20602</v>
      </c>
      <c r="L2793">
        <f>bbdd_Social_Media_Trends[[#This Row],[Likes]]+bbdd_Social_Media_Trends[[#This Row],[Shares]]+bbdd_Social_Media_Trends[[#This Row],[Comments]]</f>
        <v>105314</v>
      </c>
      <c r="M2793">
        <f>bbdd_Social_Media_Trends[[#This Row],[Interactions]]/bbdd_Social_Media_Trends[[#This Row],[Views]]</f>
        <v>6.8119385182995568E-2</v>
      </c>
      <c r="N2793" s="1" t="s">
        <v>29</v>
      </c>
      <c r="O2793" s="4">
        <f t="shared" si="43"/>
        <v>0</v>
      </c>
    </row>
    <row r="2794" spans="1:15" hidden="1">
      <c r="A2794" s="1" t="s">
        <v>2834</v>
      </c>
      <c r="B2794" s="2">
        <v>45211</v>
      </c>
      <c r="C2794" s="13" t="str">
        <f>TEXT(bbdd_Social_Media_Trends[[#This Row],[Post_Date]],"aaaa-mm")</f>
        <v>2023-10</v>
      </c>
      <c r="D2794" s="1" t="s">
        <v>12</v>
      </c>
      <c r="E2794" s="1" t="s">
        <v>52</v>
      </c>
      <c r="F2794" s="1" t="s">
        <v>32</v>
      </c>
      <c r="G2794" s="1" t="s">
        <v>25</v>
      </c>
      <c r="H2794">
        <v>3504067</v>
      </c>
      <c r="I2794">
        <v>17759</v>
      </c>
      <c r="J2794">
        <v>35751</v>
      </c>
      <c r="K2794">
        <v>7695</v>
      </c>
      <c r="L2794">
        <f>bbdd_Social_Media_Trends[[#This Row],[Likes]]+bbdd_Social_Media_Trends[[#This Row],[Shares]]+bbdd_Social_Media_Trends[[#This Row],[Comments]]</f>
        <v>61205</v>
      </c>
      <c r="M2794">
        <f>bbdd_Social_Media_Trends[[#This Row],[Interactions]]/bbdd_Social_Media_Trends[[#This Row],[Views]]</f>
        <v>1.7466846381647382E-2</v>
      </c>
      <c r="N2794" s="1" t="s">
        <v>16</v>
      </c>
      <c r="O2794" s="4">
        <f t="shared" si="43"/>
        <v>0</v>
      </c>
    </row>
    <row r="2795" spans="1:15" hidden="1">
      <c r="A2795" s="1" t="s">
        <v>2835</v>
      </c>
      <c r="B2795" s="2">
        <v>45146</v>
      </c>
      <c r="C2795" s="13" t="str">
        <f>TEXT(bbdd_Social_Media_Trends[[#This Row],[Post_Date]],"aaaa-mm")</f>
        <v>2023-08</v>
      </c>
      <c r="D2795" s="1" t="s">
        <v>18</v>
      </c>
      <c r="E2795" s="1" t="s">
        <v>46</v>
      </c>
      <c r="F2795" s="1" t="s">
        <v>47</v>
      </c>
      <c r="G2795" s="1" t="s">
        <v>15</v>
      </c>
      <c r="H2795">
        <v>3816051</v>
      </c>
      <c r="I2795">
        <v>462424</v>
      </c>
      <c r="J2795">
        <v>91866</v>
      </c>
      <c r="K2795">
        <v>41600</v>
      </c>
      <c r="L2795">
        <f>bbdd_Social_Media_Trends[[#This Row],[Likes]]+bbdd_Social_Media_Trends[[#This Row],[Shares]]+bbdd_Social_Media_Trends[[#This Row],[Comments]]</f>
        <v>595890</v>
      </c>
      <c r="M2795">
        <f>bbdd_Social_Media_Trends[[#This Row],[Interactions]]/bbdd_Social_Media_Trends[[#This Row],[Views]]</f>
        <v>0.15615357341922317</v>
      </c>
      <c r="N2795" s="1" t="s">
        <v>16</v>
      </c>
      <c r="O2795" s="4">
        <f t="shared" si="43"/>
        <v>0</v>
      </c>
    </row>
    <row r="2796" spans="1:15">
      <c r="A2796" s="1" t="s">
        <v>2836</v>
      </c>
      <c r="B2796" s="2">
        <v>44971</v>
      </c>
      <c r="C2796" s="13" t="str">
        <f>TEXT(bbdd_Social_Media_Trends[[#This Row],[Post_Date]],"aaaa-mm")</f>
        <v>2023-02</v>
      </c>
      <c r="D2796" s="1" t="s">
        <v>27</v>
      </c>
      <c r="E2796" s="1" t="s">
        <v>31</v>
      </c>
      <c r="F2796" s="1" t="s">
        <v>41</v>
      </c>
      <c r="G2796" s="1" t="s">
        <v>21</v>
      </c>
      <c r="H2796">
        <v>254262</v>
      </c>
      <c r="I2796">
        <v>162743</v>
      </c>
      <c r="J2796">
        <v>48675</v>
      </c>
      <c r="K2796">
        <v>19106</v>
      </c>
      <c r="L2796">
        <f>bbdd_Social_Media_Trends[[#This Row],[Likes]]+bbdd_Social_Media_Trends[[#This Row],[Shares]]+bbdd_Social_Media_Trends[[#This Row],[Comments]]</f>
        <v>230524</v>
      </c>
      <c r="M2796">
        <f>bbdd_Social_Media_Trends[[#This Row],[Interactions]]/bbdd_Social_Media_Trends[[#This Row],[Views]]</f>
        <v>0.90663960796343934</v>
      </c>
      <c r="N2796" s="1" t="s">
        <v>29</v>
      </c>
      <c r="O2796" s="4">
        <f t="shared" si="43"/>
        <v>0</v>
      </c>
    </row>
    <row r="2797" spans="1:15">
      <c r="A2797" s="1" t="s">
        <v>2837</v>
      </c>
      <c r="B2797" s="2">
        <v>44641</v>
      </c>
      <c r="C2797" s="13" t="str">
        <f>TEXT(bbdd_Social_Media_Trends[[#This Row],[Post_Date]],"aaaa-mm")</f>
        <v>2022-03</v>
      </c>
      <c r="D2797" s="1" t="s">
        <v>27</v>
      </c>
      <c r="E2797" s="1" t="s">
        <v>49</v>
      </c>
      <c r="F2797" s="1" t="s">
        <v>14</v>
      </c>
      <c r="G2797" s="1" t="s">
        <v>15</v>
      </c>
      <c r="H2797">
        <v>497552</v>
      </c>
      <c r="I2797">
        <v>297185</v>
      </c>
      <c r="J2797">
        <v>73947</v>
      </c>
      <c r="K2797">
        <v>641</v>
      </c>
      <c r="L2797">
        <f>bbdd_Social_Media_Trends[[#This Row],[Likes]]+bbdd_Social_Media_Trends[[#This Row],[Shares]]+bbdd_Social_Media_Trends[[#This Row],[Comments]]</f>
        <v>371773</v>
      </c>
      <c r="M2797">
        <f>bbdd_Social_Media_Trends[[#This Row],[Interactions]]/bbdd_Social_Media_Trends[[#This Row],[Views]]</f>
        <v>0.74720431231308482</v>
      </c>
      <c r="N2797" s="1" t="s">
        <v>22</v>
      </c>
      <c r="O2797" s="4">
        <f t="shared" si="43"/>
        <v>0</v>
      </c>
    </row>
    <row r="2798" spans="1:15">
      <c r="A2798" s="1" t="s">
        <v>2838</v>
      </c>
      <c r="B2798" s="2">
        <v>45043</v>
      </c>
      <c r="C2798" s="13" t="str">
        <f>TEXT(bbdd_Social_Media_Trends[[#This Row],[Post_Date]],"aaaa-mm")</f>
        <v>2023-04</v>
      </c>
      <c r="D2798" s="1" t="s">
        <v>27</v>
      </c>
      <c r="E2798" s="1" t="s">
        <v>46</v>
      </c>
      <c r="F2798" s="1" t="s">
        <v>36</v>
      </c>
      <c r="G2798" s="1" t="s">
        <v>25</v>
      </c>
      <c r="H2798">
        <v>3225580</v>
      </c>
      <c r="I2798">
        <v>37018</v>
      </c>
      <c r="J2798">
        <v>52907</v>
      </c>
      <c r="K2798">
        <v>33089</v>
      </c>
      <c r="L2798">
        <f>bbdd_Social_Media_Trends[[#This Row],[Likes]]+bbdd_Social_Media_Trends[[#This Row],[Shares]]+bbdd_Social_Media_Trends[[#This Row],[Comments]]</f>
        <v>123014</v>
      </c>
      <c r="M2798">
        <f>bbdd_Social_Media_Trends[[#This Row],[Interactions]]/bbdd_Social_Media_Trends[[#This Row],[Views]]</f>
        <v>3.8137017218608744E-2</v>
      </c>
      <c r="N2798" s="1" t="s">
        <v>22</v>
      </c>
      <c r="O2798" s="4">
        <f t="shared" si="43"/>
        <v>0</v>
      </c>
    </row>
    <row r="2799" spans="1:15" hidden="1">
      <c r="A2799" s="1" t="s">
        <v>2839</v>
      </c>
      <c r="B2799" s="2">
        <v>45216</v>
      </c>
      <c r="C2799" s="13" t="str">
        <f>TEXT(bbdd_Social_Media_Trends[[#This Row],[Post_Date]],"aaaa-mm")</f>
        <v>2023-10</v>
      </c>
      <c r="D2799" s="1" t="s">
        <v>18</v>
      </c>
      <c r="E2799" s="1" t="s">
        <v>39</v>
      </c>
      <c r="F2799" s="1" t="s">
        <v>14</v>
      </c>
      <c r="G2799" s="1" t="s">
        <v>50</v>
      </c>
      <c r="H2799">
        <v>4336522</v>
      </c>
      <c r="I2799">
        <v>340438</v>
      </c>
      <c r="J2799">
        <v>51068</v>
      </c>
      <c r="K2799">
        <v>2711</v>
      </c>
      <c r="L2799">
        <f>bbdd_Social_Media_Trends[[#This Row],[Likes]]+bbdd_Social_Media_Trends[[#This Row],[Shares]]+bbdd_Social_Media_Trends[[#This Row],[Comments]]</f>
        <v>394217</v>
      </c>
      <c r="M2799">
        <f>bbdd_Social_Media_Trends[[#This Row],[Interactions]]/bbdd_Social_Media_Trends[[#This Row],[Views]]</f>
        <v>9.0906260823766141E-2</v>
      </c>
      <c r="N2799" s="1" t="s">
        <v>22</v>
      </c>
      <c r="O2799" s="4">
        <f t="shared" si="43"/>
        <v>0</v>
      </c>
    </row>
    <row r="2800" spans="1:15" hidden="1">
      <c r="A2800" s="1" t="s">
        <v>2840</v>
      </c>
      <c r="B2800" s="2">
        <v>44716</v>
      </c>
      <c r="C2800" s="13" t="str">
        <f>TEXT(bbdd_Social_Media_Trends[[#This Row],[Post_Date]],"aaaa-mm")</f>
        <v>2022-06</v>
      </c>
      <c r="D2800" s="1" t="s">
        <v>24</v>
      </c>
      <c r="E2800" s="1" t="s">
        <v>46</v>
      </c>
      <c r="F2800" s="1" t="s">
        <v>36</v>
      </c>
      <c r="G2800" s="1" t="s">
        <v>60</v>
      </c>
      <c r="H2800">
        <v>3912292</v>
      </c>
      <c r="I2800">
        <v>422606</v>
      </c>
      <c r="J2800">
        <v>17064</v>
      </c>
      <c r="K2800">
        <v>4866</v>
      </c>
      <c r="L2800">
        <f>bbdd_Social_Media_Trends[[#This Row],[Likes]]+bbdd_Social_Media_Trends[[#This Row],[Shares]]+bbdd_Social_Media_Trends[[#This Row],[Comments]]</f>
        <v>444536</v>
      </c>
      <c r="M2800">
        <f>bbdd_Social_Media_Trends[[#This Row],[Interactions]]/bbdd_Social_Media_Trends[[#This Row],[Views]]</f>
        <v>0.11362546558385724</v>
      </c>
      <c r="N2800" s="1" t="s">
        <v>16</v>
      </c>
      <c r="O2800" s="4">
        <f t="shared" si="43"/>
        <v>0</v>
      </c>
    </row>
    <row r="2801" spans="1:15" hidden="1">
      <c r="A2801" s="1" t="s">
        <v>2841</v>
      </c>
      <c r="B2801" s="2">
        <v>44617</v>
      </c>
      <c r="C2801" s="13" t="str">
        <f>TEXT(bbdd_Social_Media_Trends[[#This Row],[Post_Date]],"aaaa-mm")</f>
        <v>2022-02</v>
      </c>
      <c r="D2801" s="1" t="s">
        <v>12</v>
      </c>
      <c r="E2801" s="1" t="s">
        <v>19</v>
      </c>
      <c r="F2801" s="1" t="s">
        <v>47</v>
      </c>
      <c r="G2801" s="1" t="s">
        <v>50</v>
      </c>
      <c r="H2801">
        <v>2097593</v>
      </c>
      <c r="I2801">
        <v>470212</v>
      </c>
      <c r="J2801">
        <v>25616</v>
      </c>
      <c r="K2801">
        <v>38553</v>
      </c>
      <c r="L2801">
        <f>bbdd_Social_Media_Trends[[#This Row],[Likes]]+bbdd_Social_Media_Trends[[#This Row],[Shares]]+bbdd_Social_Media_Trends[[#This Row],[Comments]]</f>
        <v>534381</v>
      </c>
      <c r="M2801">
        <f>bbdd_Social_Media_Trends[[#This Row],[Interactions]]/bbdd_Social_Media_Trends[[#This Row],[Views]]</f>
        <v>0.25475914536328065</v>
      </c>
      <c r="N2801" s="1" t="s">
        <v>29</v>
      </c>
      <c r="O2801" s="4">
        <f t="shared" si="43"/>
        <v>0</v>
      </c>
    </row>
    <row r="2802" spans="1:15" hidden="1">
      <c r="A2802" s="1" t="s">
        <v>2842</v>
      </c>
      <c r="B2802" s="2">
        <v>45075</v>
      </c>
      <c r="C2802" s="13" t="str">
        <f>TEXT(bbdd_Social_Media_Trends[[#This Row],[Post_Date]],"aaaa-mm")</f>
        <v>2023-05</v>
      </c>
      <c r="D2802" s="1" t="s">
        <v>18</v>
      </c>
      <c r="E2802" s="1" t="s">
        <v>46</v>
      </c>
      <c r="F2802" s="1" t="s">
        <v>41</v>
      </c>
      <c r="G2802" s="1" t="s">
        <v>37</v>
      </c>
      <c r="H2802">
        <v>1922920</v>
      </c>
      <c r="I2802">
        <v>346738</v>
      </c>
      <c r="J2802">
        <v>31025</v>
      </c>
      <c r="K2802">
        <v>28656</v>
      </c>
      <c r="L2802">
        <f>bbdd_Social_Media_Trends[[#This Row],[Likes]]+bbdd_Social_Media_Trends[[#This Row],[Shares]]+bbdd_Social_Media_Trends[[#This Row],[Comments]]</f>
        <v>406419</v>
      </c>
      <c r="M2802">
        <f>bbdd_Social_Media_Trends[[#This Row],[Interactions]]/bbdd_Social_Media_Trends[[#This Row],[Views]]</f>
        <v>0.21135512657832878</v>
      </c>
      <c r="N2802" s="1" t="s">
        <v>29</v>
      </c>
      <c r="O2802" s="4">
        <f t="shared" si="43"/>
        <v>0</v>
      </c>
    </row>
    <row r="2803" spans="1:15" hidden="1">
      <c r="A2803" s="1" t="s">
        <v>2843</v>
      </c>
      <c r="B2803" s="2">
        <v>45104</v>
      </c>
      <c r="C2803" s="13" t="str">
        <f>TEXT(bbdd_Social_Media_Trends[[#This Row],[Post_Date]],"aaaa-mm")</f>
        <v>2023-06</v>
      </c>
      <c r="D2803" s="1" t="s">
        <v>12</v>
      </c>
      <c r="E2803" s="1" t="s">
        <v>59</v>
      </c>
      <c r="F2803" s="1" t="s">
        <v>36</v>
      </c>
      <c r="G2803" s="1" t="s">
        <v>28</v>
      </c>
      <c r="H2803">
        <v>1425733</v>
      </c>
      <c r="I2803">
        <v>248984</v>
      </c>
      <c r="J2803">
        <v>28436</v>
      </c>
      <c r="K2803">
        <v>18316</v>
      </c>
      <c r="L2803">
        <f>bbdd_Social_Media_Trends[[#This Row],[Likes]]+bbdd_Social_Media_Trends[[#This Row],[Shares]]+bbdd_Social_Media_Trends[[#This Row],[Comments]]</f>
        <v>295736</v>
      </c>
      <c r="M2803">
        <f>bbdd_Social_Media_Trends[[#This Row],[Interactions]]/bbdd_Social_Media_Trends[[#This Row],[Views]]</f>
        <v>0.20742733737663363</v>
      </c>
      <c r="N2803" s="1" t="s">
        <v>16</v>
      </c>
      <c r="O2803" s="4">
        <f t="shared" si="43"/>
        <v>0</v>
      </c>
    </row>
    <row r="2804" spans="1:15" hidden="1">
      <c r="A2804" s="1" t="s">
        <v>2844</v>
      </c>
      <c r="B2804" s="2">
        <v>44877</v>
      </c>
      <c r="C2804" s="13" t="str">
        <f>TEXT(bbdd_Social_Media_Trends[[#This Row],[Post_Date]],"aaaa-mm")</f>
        <v>2022-11</v>
      </c>
      <c r="D2804" s="1" t="s">
        <v>24</v>
      </c>
      <c r="E2804" s="1" t="s">
        <v>46</v>
      </c>
      <c r="F2804" s="1" t="s">
        <v>41</v>
      </c>
      <c r="G2804" s="1" t="s">
        <v>60</v>
      </c>
      <c r="H2804">
        <v>580864</v>
      </c>
      <c r="I2804">
        <v>103465</v>
      </c>
      <c r="J2804">
        <v>61418</v>
      </c>
      <c r="K2804">
        <v>35190</v>
      </c>
      <c r="L2804">
        <f>bbdd_Social_Media_Trends[[#This Row],[Likes]]+bbdd_Social_Media_Trends[[#This Row],[Shares]]+bbdd_Social_Media_Trends[[#This Row],[Comments]]</f>
        <v>200073</v>
      </c>
      <c r="M2804">
        <f>bbdd_Social_Media_Trends[[#This Row],[Interactions]]/bbdd_Social_Media_Trends[[#This Row],[Views]]</f>
        <v>0.34444035092551784</v>
      </c>
      <c r="N2804" s="1" t="s">
        <v>16</v>
      </c>
      <c r="O2804" s="4">
        <f t="shared" si="43"/>
        <v>0</v>
      </c>
    </row>
    <row r="2805" spans="1:15">
      <c r="A2805" s="1" t="s">
        <v>2845</v>
      </c>
      <c r="B2805" s="2">
        <v>44823</v>
      </c>
      <c r="C2805" s="13" t="str">
        <f>TEXT(bbdd_Social_Media_Trends[[#This Row],[Post_Date]],"aaaa-mm")</f>
        <v>2022-09</v>
      </c>
      <c r="D2805" s="1" t="s">
        <v>27</v>
      </c>
      <c r="E2805" s="1" t="s">
        <v>31</v>
      </c>
      <c r="F2805" s="1" t="s">
        <v>14</v>
      </c>
      <c r="G2805" s="1" t="s">
        <v>28</v>
      </c>
      <c r="H2805">
        <v>1175324</v>
      </c>
      <c r="I2805">
        <v>386762</v>
      </c>
      <c r="J2805">
        <v>41178</v>
      </c>
      <c r="K2805">
        <v>14302</v>
      </c>
      <c r="L2805">
        <f>bbdd_Social_Media_Trends[[#This Row],[Likes]]+bbdd_Social_Media_Trends[[#This Row],[Shares]]+bbdd_Social_Media_Trends[[#This Row],[Comments]]</f>
        <v>442242</v>
      </c>
      <c r="M2805">
        <f>bbdd_Social_Media_Trends[[#This Row],[Interactions]]/bbdd_Social_Media_Trends[[#This Row],[Views]]</f>
        <v>0.37627241509575232</v>
      </c>
      <c r="N2805" s="1" t="s">
        <v>22</v>
      </c>
      <c r="O2805" s="4">
        <f t="shared" si="43"/>
        <v>0</v>
      </c>
    </row>
    <row r="2806" spans="1:15" hidden="1">
      <c r="A2806" s="1" t="s">
        <v>2846</v>
      </c>
      <c r="B2806" s="2">
        <v>44900</v>
      </c>
      <c r="C2806" s="13" t="str">
        <f>TEXT(bbdd_Social_Media_Trends[[#This Row],[Post_Date]],"aaaa-mm")</f>
        <v>2022-12</v>
      </c>
      <c r="D2806" s="1" t="s">
        <v>24</v>
      </c>
      <c r="E2806" s="1" t="s">
        <v>19</v>
      </c>
      <c r="F2806" s="1" t="s">
        <v>14</v>
      </c>
      <c r="G2806" s="1" t="s">
        <v>28</v>
      </c>
      <c r="H2806">
        <v>3768701</v>
      </c>
      <c r="I2806">
        <v>155300</v>
      </c>
      <c r="J2806">
        <v>63361</v>
      </c>
      <c r="K2806">
        <v>36129</v>
      </c>
      <c r="L2806">
        <f>bbdd_Social_Media_Trends[[#This Row],[Likes]]+bbdd_Social_Media_Trends[[#This Row],[Shares]]+bbdd_Social_Media_Trends[[#This Row],[Comments]]</f>
        <v>254790</v>
      </c>
      <c r="M2806">
        <f>bbdd_Social_Media_Trends[[#This Row],[Interactions]]/bbdd_Social_Media_Trends[[#This Row],[Views]]</f>
        <v>6.7606849150410181E-2</v>
      </c>
      <c r="N2806" s="1" t="s">
        <v>16</v>
      </c>
      <c r="O2806" s="4">
        <f t="shared" si="43"/>
        <v>0</v>
      </c>
    </row>
    <row r="2807" spans="1:15" hidden="1">
      <c r="A2807" s="1" t="s">
        <v>2847</v>
      </c>
      <c r="B2807" s="2">
        <v>44902</v>
      </c>
      <c r="C2807" s="13" t="str">
        <f>TEXT(bbdd_Social_Media_Trends[[#This Row],[Post_Date]],"aaaa-mm")</f>
        <v>2022-12</v>
      </c>
      <c r="D2807" s="1" t="s">
        <v>12</v>
      </c>
      <c r="E2807" s="1" t="s">
        <v>13</v>
      </c>
      <c r="F2807" s="1" t="s">
        <v>32</v>
      </c>
      <c r="G2807" s="1" t="s">
        <v>15</v>
      </c>
      <c r="H2807">
        <v>4896941</v>
      </c>
      <c r="I2807">
        <v>498119</v>
      </c>
      <c r="J2807">
        <v>72555</v>
      </c>
      <c r="K2807">
        <v>17441</v>
      </c>
      <c r="L2807">
        <f>bbdd_Social_Media_Trends[[#This Row],[Likes]]+bbdd_Social_Media_Trends[[#This Row],[Shares]]+bbdd_Social_Media_Trends[[#This Row],[Comments]]</f>
        <v>588115</v>
      </c>
      <c r="M2807">
        <f>bbdd_Social_Media_Trends[[#This Row],[Interactions]]/bbdd_Social_Media_Trends[[#This Row],[Views]]</f>
        <v>0.12009844513135853</v>
      </c>
      <c r="N2807" s="1" t="s">
        <v>22</v>
      </c>
      <c r="O2807" s="4">
        <f t="shared" si="43"/>
        <v>0</v>
      </c>
    </row>
    <row r="2808" spans="1:15" hidden="1">
      <c r="A2808" s="1" t="s">
        <v>2848</v>
      </c>
      <c r="B2808" s="2">
        <v>44849</v>
      </c>
      <c r="C2808" s="13" t="str">
        <f>TEXT(bbdd_Social_Media_Trends[[#This Row],[Post_Date]],"aaaa-mm")</f>
        <v>2022-10</v>
      </c>
      <c r="D2808" s="1" t="s">
        <v>18</v>
      </c>
      <c r="E2808" s="1" t="s">
        <v>57</v>
      </c>
      <c r="F2808" s="1" t="s">
        <v>41</v>
      </c>
      <c r="G2808" s="1" t="s">
        <v>15</v>
      </c>
      <c r="H2808">
        <v>706597</v>
      </c>
      <c r="I2808">
        <v>69502</v>
      </c>
      <c r="J2808">
        <v>74826</v>
      </c>
      <c r="K2808">
        <v>29444</v>
      </c>
      <c r="L2808">
        <f>bbdd_Social_Media_Trends[[#This Row],[Likes]]+bbdd_Social_Media_Trends[[#This Row],[Shares]]+bbdd_Social_Media_Trends[[#This Row],[Comments]]</f>
        <v>173772</v>
      </c>
      <c r="M2808">
        <f>bbdd_Social_Media_Trends[[#This Row],[Interactions]]/bbdd_Social_Media_Trends[[#This Row],[Views]]</f>
        <v>0.24592801837539643</v>
      </c>
      <c r="N2808" s="1" t="s">
        <v>29</v>
      </c>
      <c r="O2808" s="4">
        <f t="shared" si="43"/>
        <v>0</v>
      </c>
    </row>
    <row r="2809" spans="1:15">
      <c r="A2809" s="1" t="s">
        <v>2849</v>
      </c>
      <c r="B2809" s="2">
        <v>44608</v>
      </c>
      <c r="C2809" s="13" t="str">
        <f>TEXT(bbdd_Social_Media_Trends[[#This Row],[Post_Date]],"aaaa-mm")</f>
        <v>2022-02</v>
      </c>
      <c r="D2809" s="1" t="s">
        <v>27</v>
      </c>
      <c r="E2809" s="1" t="s">
        <v>49</v>
      </c>
      <c r="F2809" s="1" t="s">
        <v>41</v>
      </c>
      <c r="G2809" s="1" t="s">
        <v>44</v>
      </c>
      <c r="H2809">
        <v>2202632</v>
      </c>
      <c r="I2809">
        <v>334540</v>
      </c>
      <c r="J2809">
        <v>11889</v>
      </c>
      <c r="K2809">
        <v>34157</v>
      </c>
      <c r="L2809">
        <f>bbdd_Social_Media_Trends[[#This Row],[Likes]]+bbdd_Social_Media_Trends[[#This Row],[Shares]]+bbdd_Social_Media_Trends[[#This Row],[Comments]]</f>
        <v>380586</v>
      </c>
      <c r="M2809">
        <f>bbdd_Social_Media_Trends[[#This Row],[Interactions]]/bbdd_Social_Media_Trends[[#This Row],[Views]]</f>
        <v>0.17278692037526014</v>
      </c>
      <c r="N2809" s="1" t="s">
        <v>16</v>
      </c>
      <c r="O2809" s="4">
        <f t="shared" si="43"/>
        <v>0</v>
      </c>
    </row>
    <row r="2810" spans="1:15" hidden="1">
      <c r="A2810" s="1" t="s">
        <v>2850</v>
      </c>
      <c r="B2810" s="2">
        <v>44688</v>
      </c>
      <c r="C2810" s="13" t="str">
        <f>TEXT(bbdd_Social_Media_Trends[[#This Row],[Post_Date]],"aaaa-mm")</f>
        <v>2022-05</v>
      </c>
      <c r="D2810" s="1" t="s">
        <v>12</v>
      </c>
      <c r="E2810" s="1" t="s">
        <v>59</v>
      </c>
      <c r="F2810" s="1" t="s">
        <v>14</v>
      </c>
      <c r="G2810" s="1" t="s">
        <v>21</v>
      </c>
      <c r="H2810">
        <v>1921116</v>
      </c>
      <c r="I2810">
        <v>184294</v>
      </c>
      <c r="J2810">
        <v>14637</v>
      </c>
      <c r="K2810">
        <v>49378</v>
      </c>
      <c r="L2810">
        <f>bbdd_Social_Media_Trends[[#This Row],[Likes]]+bbdd_Social_Media_Trends[[#This Row],[Shares]]+bbdd_Social_Media_Trends[[#This Row],[Comments]]</f>
        <v>248309</v>
      </c>
      <c r="M2810">
        <f>bbdd_Social_Media_Trends[[#This Row],[Interactions]]/bbdd_Social_Media_Trends[[#This Row],[Views]]</f>
        <v>0.12925247616489582</v>
      </c>
      <c r="N2810" s="1" t="s">
        <v>29</v>
      </c>
      <c r="O2810" s="4">
        <f t="shared" si="43"/>
        <v>0</v>
      </c>
    </row>
    <row r="2811" spans="1:15">
      <c r="A2811" s="1" t="s">
        <v>2851</v>
      </c>
      <c r="B2811" s="2">
        <v>45250</v>
      </c>
      <c r="C2811" s="13" t="str">
        <f>TEXT(bbdd_Social_Media_Trends[[#This Row],[Post_Date]],"aaaa-mm")</f>
        <v>2023-11</v>
      </c>
      <c r="D2811" s="1" t="s">
        <v>27</v>
      </c>
      <c r="E2811" s="1" t="s">
        <v>19</v>
      </c>
      <c r="F2811" s="1" t="s">
        <v>32</v>
      </c>
      <c r="G2811" s="1" t="s">
        <v>37</v>
      </c>
      <c r="H2811">
        <v>1159351</v>
      </c>
      <c r="I2811">
        <v>420250</v>
      </c>
      <c r="J2811">
        <v>27287</v>
      </c>
      <c r="K2811">
        <v>11919</v>
      </c>
      <c r="L2811">
        <f>bbdd_Social_Media_Trends[[#This Row],[Likes]]+bbdd_Social_Media_Trends[[#This Row],[Shares]]+bbdd_Social_Media_Trends[[#This Row],[Comments]]</f>
        <v>459456</v>
      </c>
      <c r="M2811">
        <f>bbdd_Social_Media_Trends[[#This Row],[Interactions]]/bbdd_Social_Media_Trends[[#This Row],[Views]]</f>
        <v>0.3963044841467338</v>
      </c>
      <c r="N2811" s="1" t="s">
        <v>16</v>
      </c>
      <c r="O2811" s="4">
        <f t="shared" si="43"/>
        <v>0</v>
      </c>
    </row>
    <row r="2812" spans="1:15" hidden="1">
      <c r="A2812" s="1" t="s">
        <v>2852</v>
      </c>
      <c r="B2812" s="2">
        <v>45042</v>
      </c>
      <c r="C2812" s="13" t="str">
        <f>TEXT(bbdd_Social_Media_Trends[[#This Row],[Post_Date]],"aaaa-mm")</f>
        <v>2023-04</v>
      </c>
      <c r="D2812" s="1" t="s">
        <v>18</v>
      </c>
      <c r="E2812" s="1" t="s">
        <v>13</v>
      </c>
      <c r="F2812" s="1" t="s">
        <v>47</v>
      </c>
      <c r="G2812" s="1" t="s">
        <v>15</v>
      </c>
      <c r="H2812">
        <v>4402298</v>
      </c>
      <c r="I2812">
        <v>311108</v>
      </c>
      <c r="J2812">
        <v>37588</v>
      </c>
      <c r="K2812">
        <v>11747</v>
      </c>
      <c r="L2812">
        <f>bbdd_Social_Media_Trends[[#This Row],[Likes]]+bbdd_Social_Media_Trends[[#This Row],[Shares]]+bbdd_Social_Media_Trends[[#This Row],[Comments]]</f>
        <v>360443</v>
      </c>
      <c r="M2812">
        <f>bbdd_Social_Media_Trends[[#This Row],[Interactions]]/bbdd_Social_Media_Trends[[#This Row],[Views]]</f>
        <v>8.1876101981283408E-2</v>
      </c>
      <c r="N2812" s="1" t="s">
        <v>29</v>
      </c>
      <c r="O2812" s="4">
        <f t="shared" si="43"/>
        <v>0</v>
      </c>
    </row>
    <row r="2813" spans="1:15" hidden="1">
      <c r="A2813" s="1" t="s">
        <v>2853</v>
      </c>
      <c r="B2813" s="2">
        <v>44645</v>
      </c>
      <c r="C2813" s="13" t="str">
        <f>TEXT(bbdd_Social_Media_Trends[[#This Row],[Post_Date]],"aaaa-mm")</f>
        <v>2022-03</v>
      </c>
      <c r="D2813" s="1" t="s">
        <v>18</v>
      </c>
      <c r="E2813" s="1" t="s">
        <v>52</v>
      </c>
      <c r="F2813" s="1" t="s">
        <v>20</v>
      </c>
      <c r="G2813" s="1" t="s">
        <v>60</v>
      </c>
      <c r="H2813">
        <v>4421041</v>
      </c>
      <c r="I2813">
        <v>282996</v>
      </c>
      <c r="J2813">
        <v>32876</v>
      </c>
      <c r="K2813">
        <v>25568</v>
      </c>
      <c r="L2813">
        <f>bbdd_Social_Media_Trends[[#This Row],[Likes]]+bbdd_Social_Media_Trends[[#This Row],[Shares]]+bbdd_Social_Media_Trends[[#This Row],[Comments]]</f>
        <v>341440</v>
      </c>
      <c r="M2813">
        <f>bbdd_Social_Media_Trends[[#This Row],[Interactions]]/bbdd_Social_Media_Trends[[#This Row],[Views]]</f>
        <v>7.7230679380715983E-2</v>
      </c>
      <c r="N2813" s="1" t="s">
        <v>22</v>
      </c>
      <c r="O2813" s="4">
        <f t="shared" si="43"/>
        <v>0</v>
      </c>
    </row>
    <row r="2814" spans="1:15" hidden="1">
      <c r="A2814" s="1" t="s">
        <v>2854</v>
      </c>
      <c r="B2814" s="2">
        <v>45003</v>
      </c>
      <c r="C2814" s="13" t="str">
        <f>TEXT(bbdd_Social_Media_Trends[[#This Row],[Post_Date]],"aaaa-mm")</f>
        <v>2023-03</v>
      </c>
      <c r="D2814" s="1" t="s">
        <v>24</v>
      </c>
      <c r="E2814" s="1" t="s">
        <v>39</v>
      </c>
      <c r="F2814" s="1" t="s">
        <v>36</v>
      </c>
      <c r="G2814" s="1" t="s">
        <v>50</v>
      </c>
      <c r="H2814">
        <v>4695987</v>
      </c>
      <c r="I2814">
        <v>154844</v>
      </c>
      <c r="J2814">
        <v>98585</v>
      </c>
      <c r="K2814">
        <v>41625</v>
      </c>
      <c r="L2814">
        <f>bbdd_Social_Media_Trends[[#This Row],[Likes]]+bbdd_Social_Media_Trends[[#This Row],[Shares]]+bbdd_Social_Media_Trends[[#This Row],[Comments]]</f>
        <v>295054</v>
      </c>
      <c r="M2814">
        <f>bbdd_Social_Media_Trends[[#This Row],[Interactions]]/bbdd_Social_Media_Trends[[#This Row],[Views]]</f>
        <v>6.2831093868019647E-2</v>
      </c>
      <c r="N2814" s="1" t="s">
        <v>16</v>
      </c>
      <c r="O2814" s="4">
        <f t="shared" si="43"/>
        <v>0</v>
      </c>
    </row>
    <row r="2815" spans="1:15" hidden="1">
      <c r="A2815" s="1" t="s">
        <v>2855</v>
      </c>
      <c r="B2815" s="2">
        <v>45098</v>
      </c>
      <c r="C2815" s="13" t="str">
        <f>TEXT(bbdd_Social_Media_Trends[[#This Row],[Post_Date]],"aaaa-mm")</f>
        <v>2023-06</v>
      </c>
      <c r="D2815" s="1" t="s">
        <v>12</v>
      </c>
      <c r="E2815" s="1" t="s">
        <v>35</v>
      </c>
      <c r="F2815" s="1" t="s">
        <v>32</v>
      </c>
      <c r="G2815" s="1" t="s">
        <v>50</v>
      </c>
      <c r="H2815">
        <v>4052947</v>
      </c>
      <c r="I2815">
        <v>12513</v>
      </c>
      <c r="J2815">
        <v>92796</v>
      </c>
      <c r="K2815">
        <v>34676</v>
      </c>
      <c r="L2815">
        <f>bbdd_Social_Media_Trends[[#This Row],[Likes]]+bbdd_Social_Media_Trends[[#This Row],[Shares]]+bbdd_Social_Media_Trends[[#This Row],[Comments]]</f>
        <v>139985</v>
      </c>
      <c r="M2815">
        <f>bbdd_Social_Media_Trends[[#This Row],[Interactions]]/bbdd_Social_Media_Trends[[#This Row],[Views]]</f>
        <v>3.4539065030951555E-2</v>
      </c>
      <c r="N2815" s="1" t="s">
        <v>22</v>
      </c>
      <c r="O2815" s="4">
        <f t="shared" si="43"/>
        <v>0</v>
      </c>
    </row>
    <row r="2816" spans="1:15">
      <c r="A2816" s="1" t="s">
        <v>2856</v>
      </c>
      <c r="B2816" s="2">
        <v>45276</v>
      </c>
      <c r="C2816" s="13" t="str">
        <f>TEXT(bbdd_Social_Media_Trends[[#This Row],[Post_Date]],"aaaa-mm")</f>
        <v>2023-12</v>
      </c>
      <c r="D2816" s="1" t="s">
        <v>27</v>
      </c>
      <c r="E2816" s="1" t="s">
        <v>49</v>
      </c>
      <c r="F2816" s="1" t="s">
        <v>20</v>
      </c>
      <c r="G2816" s="1" t="s">
        <v>15</v>
      </c>
      <c r="H2816">
        <v>2529356</v>
      </c>
      <c r="I2816">
        <v>62626</v>
      </c>
      <c r="J2816">
        <v>51604</v>
      </c>
      <c r="K2816">
        <v>9450</v>
      </c>
      <c r="L2816">
        <f>bbdd_Social_Media_Trends[[#This Row],[Likes]]+bbdd_Social_Media_Trends[[#This Row],[Shares]]+bbdd_Social_Media_Trends[[#This Row],[Comments]]</f>
        <v>123680</v>
      </c>
      <c r="M2816">
        <f>bbdd_Social_Media_Trends[[#This Row],[Interactions]]/bbdd_Social_Media_Trends[[#This Row],[Views]]</f>
        <v>4.8897822212452501E-2</v>
      </c>
      <c r="N2816" s="1" t="s">
        <v>16</v>
      </c>
      <c r="O2816" s="4">
        <f t="shared" si="43"/>
        <v>0</v>
      </c>
    </row>
    <row r="2817" spans="1:15" hidden="1">
      <c r="A2817" s="1" t="s">
        <v>2857</v>
      </c>
      <c r="B2817" s="2">
        <v>45170</v>
      </c>
      <c r="C2817" s="13" t="str">
        <f>TEXT(bbdd_Social_Media_Trends[[#This Row],[Post_Date]],"aaaa-mm")</f>
        <v>2023-09</v>
      </c>
      <c r="D2817" s="1" t="s">
        <v>18</v>
      </c>
      <c r="E2817" s="1" t="s">
        <v>31</v>
      </c>
      <c r="F2817" s="1" t="s">
        <v>47</v>
      </c>
      <c r="G2817" s="1" t="s">
        <v>50</v>
      </c>
      <c r="H2817">
        <v>2608658</v>
      </c>
      <c r="I2817">
        <v>98810</v>
      </c>
      <c r="J2817">
        <v>82993</v>
      </c>
      <c r="K2817">
        <v>34706</v>
      </c>
      <c r="L2817">
        <f>bbdd_Social_Media_Trends[[#This Row],[Likes]]+bbdd_Social_Media_Trends[[#This Row],[Shares]]+bbdd_Social_Media_Trends[[#This Row],[Comments]]</f>
        <v>216509</v>
      </c>
      <c r="M2817">
        <f>bbdd_Social_Media_Trends[[#This Row],[Interactions]]/bbdd_Social_Media_Trends[[#This Row],[Views]]</f>
        <v>8.2996314580140437E-2</v>
      </c>
      <c r="N2817" s="1" t="s">
        <v>16</v>
      </c>
      <c r="O2817" s="4">
        <f t="shared" si="43"/>
        <v>0</v>
      </c>
    </row>
    <row r="2818" spans="1:15">
      <c r="A2818" s="1" t="s">
        <v>2858</v>
      </c>
      <c r="B2818" s="2">
        <v>44745</v>
      </c>
      <c r="C2818" s="13" t="str">
        <f>TEXT(bbdd_Social_Media_Trends[[#This Row],[Post_Date]],"aaaa-mm")</f>
        <v>2022-07</v>
      </c>
      <c r="D2818" s="1" t="s">
        <v>27</v>
      </c>
      <c r="E2818" s="1" t="s">
        <v>49</v>
      </c>
      <c r="F2818" s="1" t="s">
        <v>36</v>
      </c>
      <c r="G2818" s="1" t="s">
        <v>60</v>
      </c>
      <c r="H2818">
        <v>377017</v>
      </c>
      <c r="I2818">
        <v>45347</v>
      </c>
      <c r="J2818">
        <v>90037</v>
      </c>
      <c r="K2818">
        <v>7314</v>
      </c>
      <c r="L2818">
        <f>bbdd_Social_Media_Trends[[#This Row],[Likes]]+bbdd_Social_Media_Trends[[#This Row],[Shares]]+bbdd_Social_Media_Trends[[#This Row],[Comments]]</f>
        <v>142698</v>
      </c>
      <c r="M2818">
        <f>bbdd_Social_Media_Trends[[#This Row],[Interactions]]/bbdd_Social_Media_Trends[[#This Row],[Views]]</f>
        <v>0.37849221653135007</v>
      </c>
      <c r="N2818" s="1" t="s">
        <v>22</v>
      </c>
      <c r="O2818" s="4">
        <f t="shared" ref="O2818:O2881" si="44">IF(ISERROR(VLOOKUP(A2818,A2819:A7816,1,FALSE)),0, 1)</f>
        <v>0</v>
      </c>
    </row>
    <row r="2819" spans="1:15">
      <c r="A2819" s="1" t="s">
        <v>2859</v>
      </c>
      <c r="B2819" s="2">
        <v>45119</v>
      </c>
      <c r="C2819" s="13" t="str">
        <f>TEXT(bbdd_Social_Media_Trends[[#This Row],[Post_Date]],"aaaa-mm")</f>
        <v>2023-07</v>
      </c>
      <c r="D2819" s="1" t="s">
        <v>27</v>
      </c>
      <c r="E2819" s="1" t="s">
        <v>39</v>
      </c>
      <c r="F2819" s="1" t="s">
        <v>47</v>
      </c>
      <c r="G2819" s="1" t="s">
        <v>50</v>
      </c>
      <c r="H2819">
        <v>1197713</v>
      </c>
      <c r="I2819">
        <v>480028</v>
      </c>
      <c r="J2819">
        <v>4619</v>
      </c>
      <c r="K2819">
        <v>28503</v>
      </c>
      <c r="L2819">
        <f>bbdd_Social_Media_Trends[[#This Row],[Likes]]+bbdd_Social_Media_Trends[[#This Row],[Shares]]+bbdd_Social_Media_Trends[[#This Row],[Comments]]</f>
        <v>513150</v>
      </c>
      <c r="M2819">
        <f>bbdd_Social_Media_Trends[[#This Row],[Interactions]]/bbdd_Social_Media_Trends[[#This Row],[Views]]</f>
        <v>0.42844153816481911</v>
      </c>
      <c r="N2819" s="1" t="s">
        <v>16</v>
      </c>
      <c r="O2819" s="4">
        <f t="shared" si="44"/>
        <v>0</v>
      </c>
    </row>
    <row r="2820" spans="1:15">
      <c r="A2820" s="1" t="s">
        <v>2860</v>
      </c>
      <c r="B2820" s="2">
        <v>45271</v>
      </c>
      <c r="C2820" s="13" t="str">
        <f>TEXT(bbdd_Social_Media_Trends[[#This Row],[Post_Date]],"aaaa-mm")</f>
        <v>2023-12</v>
      </c>
      <c r="D2820" s="1" t="s">
        <v>27</v>
      </c>
      <c r="E2820" s="1" t="s">
        <v>13</v>
      </c>
      <c r="F2820" s="1" t="s">
        <v>20</v>
      </c>
      <c r="G2820" s="1" t="s">
        <v>60</v>
      </c>
      <c r="H2820">
        <v>685501</v>
      </c>
      <c r="I2820">
        <v>323225</v>
      </c>
      <c r="J2820">
        <v>86718</v>
      </c>
      <c r="K2820">
        <v>942</v>
      </c>
      <c r="L2820">
        <f>bbdd_Social_Media_Trends[[#This Row],[Likes]]+bbdd_Social_Media_Trends[[#This Row],[Shares]]+bbdd_Social_Media_Trends[[#This Row],[Comments]]</f>
        <v>410885</v>
      </c>
      <c r="M2820">
        <f>bbdd_Social_Media_Trends[[#This Row],[Interactions]]/bbdd_Social_Media_Trends[[#This Row],[Views]]</f>
        <v>0.59939372809084157</v>
      </c>
      <c r="N2820" s="1" t="s">
        <v>16</v>
      </c>
      <c r="O2820" s="4">
        <f t="shared" si="44"/>
        <v>0</v>
      </c>
    </row>
    <row r="2821" spans="1:15" hidden="1">
      <c r="A2821" s="1" t="s">
        <v>2861</v>
      </c>
      <c r="B2821" s="2">
        <v>44700</v>
      </c>
      <c r="C2821" s="13" t="str">
        <f>TEXT(bbdd_Social_Media_Trends[[#This Row],[Post_Date]],"aaaa-mm")</f>
        <v>2022-05</v>
      </c>
      <c r="D2821" s="1" t="s">
        <v>24</v>
      </c>
      <c r="E2821" s="1" t="s">
        <v>52</v>
      </c>
      <c r="F2821" s="1" t="s">
        <v>47</v>
      </c>
      <c r="G2821" s="1" t="s">
        <v>60</v>
      </c>
      <c r="H2821">
        <v>4546322</v>
      </c>
      <c r="I2821">
        <v>274686</v>
      </c>
      <c r="J2821">
        <v>66066</v>
      </c>
      <c r="K2821">
        <v>11339</v>
      </c>
      <c r="L2821">
        <f>bbdd_Social_Media_Trends[[#This Row],[Likes]]+bbdd_Social_Media_Trends[[#This Row],[Shares]]+bbdd_Social_Media_Trends[[#This Row],[Comments]]</f>
        <v>352091</v>
      </c>
      <c r="M2821">
        <f>bbdd_Social_Media_Trends[[#This Row],[Interactions]]/bbdd_Social_Media_Trends[[#This Row],[Views]]</f>
        <v>7.744524035033154E-2</v>
      </c>
      <c r="N2821" s="1" t="s">
        <v>22</v>
      </c>
      <c r="O2821" s="4">
        <f t="shared" si="44"/>
        <v>0</v>
      </c>
    </row>
    <row r="2822" spans="1:15" hidden="1">
      <c r="A2822" s="1" t="s">
        <v>2862</v>
      </c>
      <c r="B2822" s="2">
        <v>44625</v>
      </c>
      <c r="C2822" s="13" t="str">
        <f>TEXT(bbdd_Social_Media_Trends[[#This Row],[Post_Date]],"aaaa-mm")</f>
        <v>2022-03</v>
      </c>
      <c r="D2822" s="1" t="s">
        <v>12</v>
      </c>
      <c r="E2822" s="1" t="s">
        <v>52</v>
      </c>
      <c r="F2822" s="1" t="s">
        <v>47</v>
      </c>
      <c r="G2822" s="1" t="s">
        <v>50</v>
      </c>
      <c r="H2822">
        <v>4713541</v>
      </c>
      <c r="I2822">
        <v>333744</v>
      </c>
      <c r="J2822">
        <v>29836</v>
      </c>
      <c r="K2822">
        <v>35318</v>
      </c>
      <c r="L2822">
        <f>bbdd_Social_Media_Trends[[#This Row],[Likes]]+bbdd_Social_Media_Trends[[#This Row],[Shares]]+bbdd_Social_Media_Trends[[#This Row],[Comments]]</f>
        <v>398898</v>
      </c>
      <c r="M2822">
        <f>bbdd_Social_Media_Trends[[#This Row],[Interactions]]/bbdd_Social_Media_Trends[[#This Row],[Views]]</f>
        <v>8.4628095947399201E-2</v>
      </c>
      <c r="N2822" s="1" t="s">
        <v>22</v>
      </c>
      <c r="O2822" s="4">
        <f t="shared" si="44"/>
        <v>0</v>
      </c>
    </row>
    <row r="2823" spans="1:15" hidden="1">
      <c r="A2823" s="1" t="s">
        <v>2863</v>
      </c>
      <c r="B2823" s="2">
        <v>45036</v>
      </c>
      <c r="C2823" s="13" t="str">
        <f>TEXT(bbdd_Social_Media_Trends[[#This Row],[Post_Date]],"aaaa-mm")</f>
        <v>2023-04</v>
      </c>
      <c r="D2823" s="1" t="s">
        <v>18</v>
      </c>
      <c r="E2823" s="1" t="s">
        <v>49</v>
      </c>
      <c r="F2823" s="1" t="s">
        <v>14</v>
      </c>
      <c r="G2823" s="1" t="s">
        <v>28</v>
      </c>
      <c r="H2823">
        <v>1060579</v>
      </c>
      <c r="I2823">
        <v>3040</v>
      </c>
      <c r="J2823">
        <v>27023</v>
      </c>
      <c r="K2823">
        <v>2492</v>
      </c>
      <c r="L2823">
        <f>bbdd_Social_Media_Trends[[#This Row],[Likes]]+bbdd_Social_Media_Trends[[#This Row],[Shares]]+bbdd_Social_Media_Trends[[#This Row],[Comments]]</f>
        <v>32555</v>
      </c>
      <c r="M2823">
        <f>bbdd_Social_Media_Trends[[#This Row],[Interactions]]/bbdd_Social_Media_Trends[[#This Row],[Views]]</f>
        <v>3.0695497459406609E-2</v>
      </c>
      <c r="N2823" s="1" t="s">
        <v>22</v>
      </c>
      <c r="O2823" s="4">
        <f t="shared" si="44"/>
        <v>0</v>
      </c>
    </row>
    <row r="2824" spans="1:15" hidden="1">
      <c r="A2824" s="1" t="s">
        <v>2864</v>
      </c>
      <c r="B2824" s="2">
        <v>44907</v>
      </c>
      <c r="C2824" s="13" t="str">
        <f>TEXT(bbdd_Social_Media_Trends[[#This Row],[Post_Date]],"aaaa-mm")</f>
        <v>2022-12</v>
      </c>
      <c r="D2824" s="1" t="s">
        <v>18</v>
      </c>
      <c r="E2824" s="1" t="s">
        <v>35</v>
      </c>
      <c r="F2824" s="1" t="s">
        <v>41</v>
      </c>
      <c r="G2824" s="1" t="s">
        <v>60</v>
      </c>
      <c r="H2824">
        <v>410897</v>
      </c>
      <c r="I2824">
        <v>318387</v>
      </c>
      <c r="J2824">
        <v>21785</v>
      </c>
      <c r="K2824">
        <v>34447</v>
      </c>
      <c r="L2824">
        <f>bbdd_Social_Media_Trends[[#This Row],[Likes]]+bbdd_Social_Media_Trends[[#This Row],[Shares]]+bbdd_Social_Media_Trends[[#This Row],[Comments]]</f>
        <v>374619</v>
      </c>
      <c r="M2824">
        <f>bbdd_Social_Media_Trends[[#This Row],[Interactions]]/bbdd_Social_Media_Trends[[#This Row],[Views]]</f>
        <v>0.91171023395157424</v>
      </c>
      <c r="N2824" s="1" t="s">
        <v>16</v>
      </c>
      <c r="O2824" s="4">
        <f t="shared" si="44"/>
        <v>0</v>
      </c>
    </row>
    <row r="2825" spans="1:15" hidden="1">
      <c r="A2825" s="1" t="s">
        <v>2865</v>
      </c>
      <c r="B2825" s="2">
        <v>45273</v>
      </c>
      <c r="C2825" s="13" t="str">
        <f>TEXT(bbdd_Social_Media_Trends[[#This Row],[Post_Date]],"aaaa-mm")</f>
        <v>2023-12</v>
      </c>
      <c r="D2825" s="1" t="s">
        <v>18</v>
      </c>
      <c r="E2825" s="1" t="s">
        <v>19</v>
      </c>
      <c r="F2825" s="1" t="s">
        <v>20</v>
      </c>
      <c r="G2825" s="1" t="s">
        <v>44</v>
      </c>
      <c r="H2825">
        <v>4726108</v>
      </c>
      <c r="I2825">
        <v>458831</v>
      </c>
      <c r="J2825">
        <v>19832</v>
      </c>
      <c r="K2825">
        <v>13777</v>
      </c>
      <c r="L2825">
        <f>bbdd_Social_Media_Trends[[#This Row],[Likes]]+bbdd_Social_Media_Trends[[#This Row],[Shares]]+bbdd_Social_Media_Trends[[#This Row],[Comments]]</f>
        <v>492440</v>
      </c>
      <c r="M2825">
        <f>bbdd_Social_Media_Trends[[#This Row],[Interactions]]/bbdd_Social_Media_Trends[[#This Row],[Views]]</f>
        <v>0.10419567221062236</v>
      </c>
      <c r="N2825" s="1" t="s">
        <v>16</v>
      </c>
      <c r="O2825" s="4">
        <f t="shared" si="44"/>
        <v>0</v>
      </c>
    </row>
    <row r="2826" spans="1:15">
      <c r="A2826" s="1" t="s">
        <v>2866</v>
      </c>
      <c r="B2826" s="2">
        <v>44958</v>
      </c>
      <c r="C2826" s="13" t="str">
        <f>TEXT(bbdd_Social_Media_Trends[[#This Row],[Post_Date]],"aaaa-mm")</f>
        <v>2023-02</v>
      </c>
      <c r="D2826" s="1" t="s">
        <v>27</v>
      </c>
      <c r="E2826" s="1" t="s">
        <v>19</v>
      </c>
      <c r="F2826" s="1" t="s">
        <v>14</v>
      </c>
      <c r="G2826" s="1" t="s">
        <v>25</v>
      </c>
      <c r="H2826">
        <v>770800</v>
      </c>
      <c r="I2826">
        <v>35563</v>
      </c>
      <c r="J2826">
        <v>35816</v>
      </c>
      <c r="K2826">
        <v>14691</v>
      </c>
      <c r="L2826">
        <f>bbdd_Social_Media_Trends[[#This Row],[Likes]]+bbdd_Social_Media_Trends[[#This Row],[Shares]]+bbdd_Social_Media_Trends[[#This Row],[Comments]]</f>
        <v>86070</v>
      </c>
      <c r="M2826">
        <f>bbdd_Social_Media_Trends[[#This Row],[Interactions]]/bbdd_Social_Media_Trends[[#This Row],[Views]]</f>
        <v>0.11166320705760249</v>
      </c>
      <c r="N2826" s="1" t="s">
        <v>16</v>
      </c>
      <c r="O2826" s="4">
        <f t="shared" si="44"/>
        <v>0</v>
      </c>
    </row>
    <row r="2827" spans="1:15" hidden="1">
      <c r="A2827" s="1" t="s">
        <v>2867</v>
      </c>
      <c r="B2827" s="2">
        <v>45092</v>
      </c>
      <c r="C2827" s="13" t="str">
        <f>TEXT(bbdd_Social_Media_Trends[[#This Row],[Post_Date]],"aaaa-mm")</f>
        <v>2023-06</v>
      </c>
      <c r="D2827" s="1" t="s">
        <v>24</v>
      </c>
      <c r="E2827" s="1" t="s">
        <v>35</v>
      </c>
      <c r="F2827" s="1" t="s">
        <v>14</v>
      </c>
      <c r="G2827" s="1" t="s">
        <v>60</v>
      </c>
      <c r="H2827">
        <v>4533943</v>
      </c>
      <c r="I2827">
        <v>426510</v>
      </c>
      <c r="J2827">
        <v>48183</v>
      </c>
      <c r="K2827">
        <v>8972</v>
      </c>
      <c r="L2827">
        <f>bbdd_Social_Media_Trends[[#This Row],[Likes]]+bbdd_Social_Media_Trends[[#This Row],[Shares]]+bbdd_Social_Media_Trends[[#This Row],[Comments]]</f>
        <v>483665</v>
      </c>
      <c r="M2827">
        <f>bbdd_Social_Media_Trends[[#This Row],[Interactions]]/bbdd_Social_Media_Trends[[#This Row],[Views]]</f>
        <v>0.10667646240810703</v>
      </c>
      <c r="N2827" s="1" t="s">
        <v>22</v>
      </c>
      <c r="O2827" s="4">
        <f t="shared" si="44"/>
        <v>0</v>
      </c>
    </row>
    <row r="2828" spans="1:15">
      <c r="A2828" s="1" t="s">
        <v>2868</v>
      </c>
      <c r="B2828" s="2">
        <v>45083</v>
      </c>
      <c r="C2828" s="13" t="str">
        <f>TEXT(bbdd_Social_Media_Trends[[#This Row],[Post_Date]],"aaaa-mm")</f>
        <v>2023-06</v>
      </c>
      <c r="D2828" s="1" t="s">
        <v>27</v>
      </c>
      <c r="E2828" s="1" t="s">
        <v>52</v>
      </c>
      <c r="F2828" s="1" t="s">
        <v>14</v>
      </c>
      <c r="G2828" s="1" t="s">
        <v>44</v>
      </c>
      <c r="H2828">
        <v>1270412</v>
      </c>
      <c r="I2828">
        <v>89497</v>
      </c>
      <c r="J2828">
        <v>4376</v>
      </c>
      <c r="K2828">
        <v>37047</v>
      </c>
      <c r="L2828">
        <f>bbdd_Social_Media_Trends[[#This Row],[Likes]]+bbdd_Social_Media_Trends[[#This Row],[Shares]]+bbdd_Social_Media_Trends[[#This Row],[Comments]]</f>
        <v>130920</v>
      </c>
      <c r="M2828">
        <f>bbdd_Social_Media_Trends[[#This Row],[Interactions]]/bbdd_Social_Media_Trends[[#This Row],[Views]]</f>
        <v>0.10305318274701436</v>
      </c>
      <c r="N2828" s="1" t="s">
        <v>16</v>
      </c>
      <c r="O2828" s="4">
        <f t="shared" si="44"/>
        <v>0</v>
      </c>
    </row>
    <row r="2829" spans="1:15" hidden="1">
      <c r="A2829" s="1" t="s">
        <v>2869</v>
      </c>
      <c r="B2829" s="2">
        <v>45176</v>
      </c>
      <c r="C2829" s="13" t="str">
        <f>TEXT(bbdd_Social_Media_Trends[[#This Row],[Post_Date]],"aaaa-mm")</f>
        <v>2023-09</v>
      </c>
      <c r="D2829" s="1" t="s">
        <v>12</v>
      </c>
      <c r="E2829" s="1" t="s">
        <v>35</v>
      </c>
      <c r="F2829" s="1" t="s">
        <v>47</v>
      </c>
      <c r="G2829" s="1" t="s">
        <v>15</v>
      </c>
      <c r="H2829">
        <v>1756485</v>
      </c>
      <c r="I2829">
        <v>100469</v>
      </c>
      <c r="J2829">
        <v>98551</v>
      </c>
      <c r="K2829">
        <v>12449</v>
      </c>
      <c r="L2829">
        <f>bbdd_Social_Media_Trends[[#This Row],[Likes]]+bbdd_Social_Media_Trends[[#This Row],[Shares]]+bbdd_Social_Media_Trends[[#This Row],[Comments]]</f>
        <v>211469</v>
      </c>
      <c r="M2829">
        <f>bbdd_Social_Media_Trends[[#This Row],[Interactions]]/bbdd_Social_Media_Trends[[#This Row],[Views]]</f>
        <v>0.12039328545361902</v>
      </c>
      <c r="N2829" s="1" t="s">
        <v>29</v>
      </c>
      <c r="O2829" s="4">
        <f t="shared" si="44"/>
        <v>0</v>
      </c>
    </row>
    <row r="2830" spans="1:15" hidden="1">
      <c r="A2830" s="1" t="s">
        <v>2870</v>
      </c>
      <c r="B2830" s="2">
        <v>44640</v>
      </c>
      <c r="C2830" s="13" t="str">
        <f>TEXT(bbdd_Social_Media_Trends[[#This Row],[Post_Date]],"aaaa-mm")</f>
        <v>2022-03</v>
      </c>
      <c r="D2830" s="1" t="s">
        <v>12</v>
      </c>
      <c r="E2830" s="1" t="s">
        <v>46</v>
      </c>
      <c r="F2830" s="1" t="s">
        <v>41</v>
      </c>
      <c r="G2830" s="1" t="s">
        <v>21</v>
      </c>
      <c r="H2830">
        <v>2829947</v>
      </c>
      <c r="I2830">
        <v>427028</v>
      </c>
      <c r="J2830">
        <v>21324</v>
      </c>
      <c r="K2830">
        <v>41946</v>
      </c>
      <c r="L2830">
        <f>bbdd_Social_Media_Trends[[#This Row],[Likes]]+bbdd_Social_Media_Trends[[#This Row],[Shares]]+bbdd_Social_Media_Trends[[#This Row],[Comments]]</f>
        <v>490298</v>
      </c>
      <c r="M2830">
        <f>bbdd_Social_Media_Trends[[#This Row],[Interactions]]/bbdd_Social_Media_Trends[[#This Row],[Views]]</f>
        <v>0.17325342135382749</v>
      </c>
      <c r="N2830" s="1" t="s">
        <v>22</v>
      </c>
      <c r="O2830" s="4">
        <f t="shared" si="44"/>
        <v>0</v>
      </c>
    </row>
    <row r="2831" spans="1:15" hidden="1">
      <c r="A2831" s="1" t="s">
        <v>2871</v>
      </c>
      <c r="B2831" s="2">
        <v>45105</v>
      </c>
      <c r="C2831" s="13" t="str">
        <f>TEXT(bbdd_Social_Media_Trends[[#This Row],[Post_Date]],"aaaa-mm")</f>
        <v>2023-06</v>
      </c>
      <c r="D2831" s="1" t="s">
        <v>18</v>
      </c>
      <c r="E2831" s="1" t="s">
        <v>59</v>
      </c>
      <c r="F2831" s="1" t="s">
        <v>41</v>
      </c>
      <c r="G2831" s="1" t="s">
        <v>15</v>
      </c>
      <c r="H2831">
        <v>3243480</v>
      </c>
      <c r="I2831">
        <v>129261</v>
      </c>
      <c r="J2831">
        <v>28764</v>
      </c>
      <c r="K2831">
        <v>26090</v>
      </c>
      <c r="L2831">
        <f>bbdd_Social_Media_Trends[[#This Row],[Likes]]+bbdd_Social_Media_Trends[[#This Row],[Shares]]+bbdd_Social_Media_Trends[[#This Row],[Comments]]</f>
        <v>184115</v>
      </c>
      <c r="M2831">
        <f>bbdd_Social_Media_Trends[[#This Row],[Interactions]]/bbdd_Social_Media_Trends[[#This Row],[Views]]</f>
        <v>5.6764647847373811E-2</v>
      </c>
      <c r="N2831" s="1" t="s">
        <v>16</v>
      </c>
      <c r="O2831" s="4">
        <f t="shared" si="44"/>
        <v>0</v>
      </c>
    </row>
    <row r="2832" spans="1:15" hidden="1">
      <c r="A2832" s="1" t="s">
        <v>2872</v>
      </c>
      <c r="B2832" s="2">
        <v>45280</v>
      </c>
      <c r="C2832" s="13" t="str">
        <f>TEXT(bbdd_Social_Media_Trends[[#This Row],[Post_Date]],"aaaa-mm")</f>
        <v>2023-12</v>
      </c>
      <c r="D2832" s="1" t="s">
        <v>18</v>
      </c>
      <c r="E2832" s="1" t="s">
        <v>49</v>
      </c>
      <c r="F2832" s="1" t="s">
        <v>32</v>
      </c>
      <c r="G2832" s="1" t="s">
        <v>44</v>
      </c>
      <c r="H2832">
        <v>3735626</v>
      </c>
      <c r="I2832">
        <v>401542</v>
      </c>
      <c r="J2832">
        <v>46135</v>
      </c>
      <c r="K2832">
        <v>21504</v>
      </c>
      <c r="L2832">
        <f>bbdd_Social_Media_Trends[[#This Row],[Likes]]+bbdd_Social_Media_Trends[[#This Row],[Shares]]+bbdd_Social_Media_Trends[[#This Row],[Comments]]</f>
        <v>469181</v>
      </c>
      <c r="M2832">
        <f>bbdd_Social_Media_Trends[[#This Row],[Interactions]]/bbdd_Social_Media_Trends[[#This Row],[Views]]</f>
        <v>0.12559635252565435</v>
      </c>
      <c r="N2832" s="1" t="s">
        <v>22</v>
      </c>
      <c r="O2832" s="4">
        <f t="shared" si="44"/>
        <v>0</v>
      </c>
    </row>
    <row r="2833" spans="1:15" hidden="1">
      <c r="A2833" s="1" t="s">
        <v>2873</v>
      </c>
      <c r="B2833" s="2">
        <v>45092</v>
      </c>
      <c r="C2833" s="13" t="str">
        <f>TEXT(bbdd_Social_Media_Trends[[#This Row],[Post_Date]],"aaaa-mm")</f>
        <v>2023-06</v>
      </c>
      <c r="D2833" s="1" t="s">
        <v>24</v>
      </c>
      <c r="E2833" s="1" t="s">
        <v>35</v>
      </c>
      <c r="F2833" s="1" t="s">
        <v>20</v>
      </c>
      <c r="G2833" s="1" t="s">
        <v>44</v>
      </c>
      <c r="H2833">
        <v>4498516</v>
      </c>
      <c r="I2833">
        <v>43442</v>
      </c>
      <c r="J2833">
        <v>4784</v>
      </c>
      <c r="K2833">
        <v>20611</v>
      </c>
      <c r="L2833">
        <f>bbdd_Social_Media_Trends[[#This Row],[Likes]]+bbdd_Social_Media_Trends[[#This Row],[Shares]]+bbdd_Social_Media_Trends[[#This Row],[Comments]]</f>
        <v>68837</v>
      </c>
      <c r="M2833">
        <f>bbdd_Social_Media_Trends[[#This Row],[Interactions]]/bbdd_Social_Media_Trends[[#This Row],[Views]]</f>
        <v>1.5302157422581135E-2</v>
      </c>
      <c r="N2833" s="1" t="s">
        <v>16</v>
      </c>
      <c r="O2833" s="4">
        <f t="shared" si="44"/>
        <v>0</v>
      </c>
    </row>
    <row r="2834" spans="1:15" hidden="1">
      <c r="A2834" s="1" t="s">
        <v>2874</v>
      </c>
      <c r="B2834" s="2">
        <v>45242</v>
      </c>
      <c r="C2834" s="13" t="str">
        <f>TEXT(bbdd_Social_Media_Trends[[#This Row],[Post_Date]],"aaaa-mm")</f>
        <v>2023-11</v>
      </c>
      <c r="D2834" s="1" t="s">
        <v>24</v>
      </c>
      <c r="E2834" s="1" t="s">
        <v>35</v>
      </c>
      <c r="F2834" s="1" t="s">
        <v>32</v>
      </c>
      <c r="G2834" s="1" t="s">
        <v>50</v>
      </c>
      <c r="H2834">
        <v>1618175</v>
      </c>
      <c r="I2834">
        <v>479812</v>
      </c>
      <c r="J2834">
        <v>23146</v>
      </c>
      <c r="K2834">
        <v>21565</v>
      </c>
      <c r="L2834">
        <f>bbdd_Social_Media_Trends[[#This Row],[Likes]]+bbdd_Social_Media_Trends[[#This Row],[Shares]]+bbdd_Social_Media_Trends[[#This Row],[Comments]]</f>
        <v>524523</v>
      </c>
      <c r="M2834">
        <f>bbdd_Social_Media_Trends[[#This Row],[Interactions]]/bbdd_Social_Media_Trends[[#This Row],[Views]]</f>
        <v>0.32414479274491326</v>
      </c>
      <c r="N2834" s="1" t="s">
        <v>29</v>
      </c>
      <c r="O2834" s="4">
        <f t="shared" si="44"/>
        <v>0</v>
      </c>
    </row>
    <row r="2835" spans="1:15" hidden="1">
      <c r="A2835" s="1" t="s">
        <v>2875</v>
      </c>
      <c r="B2835" s="2">
        <v>44624</v>
      </c>
      <c r="C2835" s="13" t="str">
        <f>TEXT(bbdd_Social_Media_Trends[[#This Row],[Post_Date]],"aaaa-mm")</f>
        <v>2022-03</v>
      </c>
      <c r="D2835" s="1" t="s">
        <v>12</v>
      </c>
      <c r="E2835" s="1" t="s">
        <v>49</v>
      </c>
      <c r="F2835" s="1" t="s">
        <v>41</v>
      </c>
      <c r="G2835" s="1" t="s">
        <v>21</v>
      </c>
      <c r="H2835">
        <v>4451895</v>
      </c>
      <c r="I2835">
        <v>37935</v>
      </c>
      <c r="J2835">
        <v>75953</v>
      </c>
      <c r="K2835">
        <v>5049</v>
      </c>
      <c r="L2835">
        <f>bbdd_Social_Media_Trends[[#This Row],[Likes]]+bbdd_Social_Media_Trends[[#This Row],[Shares]]+bbdd_Social_Media_Trends[[#This Row],[Comments]]</f>
        <v>118937</v>
      </c>
      <c r="M2835">
        <f>bbdd_Social_Media_Trends[[#This Row],[Interactions]]/bbdd_Social_Media_Trends[[#This Row],[Views]]</f>
        <v>2.6716038900288529E-2</v>
      </c>
      <c r="N2835" s="1" t="s">
        <v>22</v>
      </c>
      <c r="O2835" s="4">
        <f t="shared" si="44"/>
        <v>0</v>
      </c>
    </row>
    <row r="2836" spans="1:15" hidden="1">
      <c r="A2836" s="1" t="s">
        <v>2876</v>
      </c>
      <c r="B2836" s="2">
        <v>44593</v>
      </c>
      <c r="C2836" s="13" t="str">
        <f>TEXT(bbdd_Social_Media_Trends[[#This Row],[Post_Date]],"aaaa-mm")</f>
        <v>2022-02</v>
      </c>
      <c r="D2836" s="1" t="s">
        <v>24</v>
      </c>
      <c r="E2836" s="1" t="s">
        <v>59</v>
      </c>
      <c r="F2836" s="1" t="s">
        <v>41</v>
      </c>
      <c r="G2836" s="1" t="s">
        <v>21</v>
      </c>
      <c r="H2836">
        <v>3418485</v>
      </c>
      <c r="I2836">
        <v>381998</v>
      </c>
      <c r="J2836">
        <v>46412</v>
      </c>
      <c r="K2836">
        <v>12524</v>
      </c>
      <c r="L2836">
        <f>bbdd_Social_Media_Trends[[#This Row],[Likes]]+bbdd_Social_Media_Trends[[#This Row],[Shares]]+bbdd_Social_Media_Trends[[#This Row],[Comments]]</f>
        <v>440934</v>
      </c>
      <c r="M2836">
        <f>bbdd_Social_Media_Trends[[#This Row],[Interactions]]/bbdd_Social_Media_Trends[[#This Row],[Views]]</f>
        <v>0.12898520835984362</v>
      </c>
      <c r="N2836" s="1" t="s">
        <v>16</v>
      </c>
      <c r="O2836" s="4">
        <f t="shared" si="44"/>
        <v>0</v>
      </c>
    </row>
    <row r="2837" spans="1:15" hidden="1">
      <c r="A2837" s="1" t="s">
        <v>2877</v>
      </c>
      <c r="B2837" s="2">
        <v>45185</v>
      </c>
      <c r="C2837" s="13" t="str">
        <f>TEXT(bbdd_Social_Media_Trends[[#This Row],[Post_Date]],"aaaa-mm")</f>
        <v>2023-09</v>
      </c>
      <c r="D2837" s="1" t="s">
        <v>18</v>
      </c>
      <c r="E2837" s="1" t="s">
        <v>59</v>
      </c>
      <c r="F2837" s="1" t="s">
        <v>14</v>
      </c>
      <c r="G2837" s="1" t="s">
        <v>44</v>
      </c>
      <c r="H2837">
        <v>4546358</v>
      </c>
      <c r="I2837">
        <v>102608</v>
      </c>
      <c r="J2837">
        <v>86881</v>
      </c>
      <c r="K2837">
        <v>9657</v>
      </c>
      <c r="L2837">
        <f>bbdd_Social_Media_Trends[[#This Row],[Likes]]+bbdd_Social_Media_Trends[[#This Row],[Shares]]+bbdd_Social_Media_Trends[[#This Row],[Comments]]</f>
        <v>199146</v>
      </c>
      <c r="M2837">
        <f>bbdd_Social_Media_Trends[[#This Row],[Interactions]]/bbdd_Social_Media_Trends[[#This Row],[Views]]</f>
        <v>4.3803413633506205E-2</v>
      </c>
      <c r="N2837" s="1" t="s">
        <v>22</v>
      </c>
      <c r="O2837" s="4">
        <f t="shared" si="44"/>
        <v>0</v>
      </c>
    </row>
    <row r="2838" spans="1:15" hidden="1">
      <c r="A2838" s="1" t="s">
        <v>2878</v>
      </c>
      <c r="B2838" s="2">
        <v>45286</v>
      </c>
      <c r="C2838" s="13" t="str">
        <f>TEXT(bbdd_Social_Media_Trends[[#This Row],[Post_Date]],"aaaa-mm")</f>
        <v>2023-12</v>
      </c>
      <c r="D2838" s="1" t="s">
        <v>18</v>
      </c>
      <c r="E2838" s="1" t="s">
        <v>31</v>
      </c>
      <c r="F2838" s="1" t="s">
        <v>14</v>
      </c>
      <c r="G2838" s="1" t="s">
        <v>25</v>
      </c>
      <c r="H2838">
        <v>1430779</v>
      </c>
      <c r="I2838">
        <v>315712</v>
      </c>
      <c r="J2838">
        <v>1000</v>
      </c>
      <c r="K2838">
        <v>5052</v>
      </c>
      <c r="L2838">
        <f>bbdd_Social_Media_Trends[[#This Row],[Likes]]+bbdd_Social_Media_Trends[[#This Row],[Shares]]+bbdd_Social_Media_Trends[[#This Row],[Comments]]</f>
        <v>321764</v>
      </c>
      <c r="M2838">
        <f>bbdd_Social_Media_Trends[[#This Row],[Interactions]]/bbdd_Social_Media_Trends[[#This Row],[Views]]</f>
        <v>0.2248872816836143</v>
      </c>
      <c r="N2838" s="1" t="s">
        <v>29</v>
      </c>
      <c r="O2838" s="4">
        <f t="shared" si="44"/>
        <v>0</v>
      </c>
    </row>
    <row r="2839" spans="1:15" hidden="1">
      <c r="A2839" s="1" t="s">
        <v>2879</v>
      </c>
      <c r="B2839" s="2">
        <v>44694</v>
      </c>
      <c r="C2839" s="13" t="str">
        <f>TEXT(bbdd_Social_Media_Trends[[#This Row],[Post_Date]],"aaaa-mm")</f>
        <v>2022-05</v>
      </c>
      <c r="D2839" s="1" t="s">
        <v>18</v>
      </c>
      <c r="E2839" s="1" t="s">
        <v>13</v>
      </c>
      <c r="F2839" s="1" t="s">
        <v>47</v>
      </c>
      <c r="G2839" s="1" t="s">
        <v>60</v>
      </c>
      <c r="H2839">
        <v>228932</v>
      </c>
      <c r="I2839">
        <v>378052</v>
      </c>
      <c r="J2839">
        <v>98315</v>
      </c>
      <c r="K2839">
        <v>7270</v>
      </c>
      <c r="L2839">
        <f>bbdd_Social_Media_Trends[[#This Row],[Likes]]+bbdd_Social_Media_Trends[[#This Row],[Shares]]+bbdd_Social_Media_Trends[[#This Row],[Comments]]</f>
        <v>483637</v>
      </c>
      <c r="M2839">
        <f>bbdd_Social_Media_Trends[[#This Row],[Interactions]]/bbdd_Social_Media_Trends[[#This Row],[Views]]</f>
        <v>2.1125792811839323</v>
      </c>
      <c r="N2839" s="1" t="s">
        <v>16</v>
      </c>
      <c r="O2839" s="4">
        <f t="shared" si="44"/>
        <v>0</v>
      </c>
    </row>
    <row r="2840" spans="1:15" hidden="1">
      <c r="A2840" s="1" t="s">
        <v>2880</v>
      </c>
      <c r="B2840" s="2">
        <v>44855</v>
      </c>
      <c r="C2840" s="13" t="str">
        <f>TEXT(bbdd_Social_Media_Trends[[#This Row],[Post_Date]],"aaaa-mm")</f>
        <v>2022-10</v>
      </c>
      <c r="D2840" s="1" t="s">
        <v>18</v>
      </c>
      <c r="E2840" s="1" t="s">
        <v>59</v>
      </c>
      <c r="F2840" s="1" t="s">
        <v>20</v>
      </c>
      <c r="G2840" s="1" t="s">
        <v>50</v>
      </c>
      <c r="H2840">
        <v>965970</v>
      </c>
      <c r="I2840">
        <v>292954</v>
      </c>
      <c r="J2840">
        <v>63900</v>
      </c>
      <c r="K2840">
        <v>42310</v>
      </c>
      <c r="L2840">
        <f>bbdd_Social_Media_Trends[[#This Row],[Likes]]+bbdd_Social_Media_Trends[[#This Row],[Shares]]+bbdd_Social_Media_Trends[[#This Row],[Comments]]</f>
        <v>399164</v>
      </c>
      <c r="M2840">
        <f>bbdd_Social_Media_Trends[[#This Row],[Interactions]]/bbdd_Social_Media_Trends[[#This Row],[Views]]</f>
        <v>0.4132260836257855</v>
      </c>
      <c r="N2840" s="1" t="s">
        <v>22</v>
      </c>
      <c r="O2840" s="4">
        <f t="shared" si="44"/>
        <v>0</v>
      </c>
    </row>
    <row r="2841" spans="1:15" hidden="1">
      <c r="A2841" s="1" t="s">
        <v>2881</v>
      </c>
      <c r="B2841" s="2">
        <v>45270</v>
      </c>
      <c r="C2841" s="13" t="str">
        <f>TEXT(bbdd_Social_Media_Trends[[#This Row],[Post_Date]],"aaaa-mm")</f>
        <v>2023-12</v>
      </c>
      <c r="D2841" s="1" t="s">
        <v>18</v>
      </c>
      <c r="E2841" s="1" t="s">
        <v>39</v>
      </c>
      <c r="F2841" s="1" t="s">
        <v>32</v>
      </c>
      <c r="G2841" s="1" t="s">
        <v>44</v>
      </c>
      <c r="H2841">
        <v>4926990</v>
      </c>
      <c r="I2841">
        <v>270638</v>
      </c>
      <c r="J2841">
        <v>91444</v>
      </c>
      <c r="K2841">
        <v>45562</v>
      </c>
      <c r="L2841">
        <f>bbdd_Social_Media_Trends[[#This Row],[Likes]]+bbdd_Social_Media_Trends[[#This Row],[Shares]]+bbdd_Social_Media_Trends[[#This Row],[Comments]]</f>
        <v>407644</v>
      </c>
      <c r="M2841">
        <f>bbdd_Social_Media_Trends[[#This Row],[Interactions]]/bbdd_Social_Media_Trends[[#This Row],[Views]]</f>
        <v>8.2736924572609241E-2</v>
      </c>
      <c r="N2841" s="1" t="s">
        <v>16</v>
      </c>
      <c r="O2841" s="4">
        <f t="shared" si="44"/>
        <v>0</v>
      </c>
    </row>
    <row r="2842" spans="1:15" hidden="1">
      <c r="A2842" s="1" t="s">
        <v>2882</v>
      </c>
      <c r="B2842" s="2">
        <v>44987</v>
      </c>
      <c r="C2842" s="13" t="str">
        <f>TEXT(bbdd_Social_Media_Trends[[#This Row],[Post_Date]],"aaaa-mm")</f>
        <v>2023-03</v>
      </c>
      <c r="D2842" s="1" t="s">
        <v>12</v>
      </c>
      <c r="E2842" s="1" t="s">
        <v>39</v>
      </c>
      <c r="F2842" s="1" t="s">
        <v>20</v>
      </c>
      <c r="G2842" s="1" t="s">
        <v>21</v>
      </c>
      <c r="H2842">
        <v>669836</v>
      </c>
      <c r="I2842">
        <v>263122</v>
      </c>
      <c r="J2842">
        <v>65316</v>
      </c>
      <c r="K2842">
        <v>40965</v>
      </c>
      <c r="L2842">
        <f>bbdd_Social_Media_Trends[[#This Row],[Likes]]+bbdd_Social_Media_Trends[[#This Row],[Shares]]+bbdd_Social_Media_Trends[[#This Row],[Comments]]</f>
        <v>369403</v>
      </c>
      <c r="M2842">
        <f>bbdd_Social_Media_Trends[[#This Row],[Interactions]]/bbdd_Social_Media_Trends[[#This Row],[Views]]</f>
        <v>0.55148275100173771</v>
      </c>
      <c r="N2842" s="1" t="s">
        <v>22</v>
      </c>
      <c r="O2842" s="4">
        <f t="shared" si="44"/>
        <v>0</v>
      </c>
    </row>
    <row r="2843" spans="1:15" hidden="1">
      <c r="A2843" s="1" t="s">
        <v>2883</v>
      </c>
      <c r="B2843" s="2">
        <v>45124</v>
      </c>
      <c r="C2843" s="13" t="str">
        <f>TEXT(bbdd_Social_Media_Trends[[#This Row],[Post_Date]],"aaaa-mm")</f>
        <v>2023-07</v>
      </c>
      <c r="D2843" s="1" t="s">
        <v>24</v>
      </c>
      <c r="E2843" s="1" t="s">
        <v>59</v>
      </c>
      <c r="F2843" s="1" t="s">
        <v>47</v>
      </c>
      <c r="G2843" s="1" t="s">
        <v>28</v>
      </c>
      <c r="H2843">
        <v>2961889</v>
      </c>
      <c r="I2843">
        <v>127008</v>
      </c>
      <c r="J2843">
        <v>56377</v>
      </c>
      <c r="K2843">
        <v>5965</v>
      </c>
      <c r="L2843">
        <f>bbdd_Social_Media_Trends[[#This Row],[Likes]]+bbdd_Social_Media_Trends[[#This Row],[Shares]]+bbdd_Social_Media_Trends[[#This Row],[Comments]]</f>
        <v>189350</v>
      </c>
      <c r="M2843">
        <f>bbdd_Social_Media_Trends[[#This Row],[Interactions]]/bbdd_Social_Media_Trends[[#This Row],[Views]]</f>
        <v>6.3928796791507037E-2</v>
      </c>
      <c r="N2843" s="1" t="s">
        <v>22</v>
      </c>
      <c r="O2843" s="4">
        <f t="shared" si="44"/>
        <v>0</v>
      </c>
    </row>
    <row r="2844" spans="1:15">
      <c r="A2844" s="1" t="s">
        <v>2884</v>
      </c>
      <c r="B2844" s="2">
        <v>45062</v>
      </c>
      <c r="C2844" s="13" t="str">
        <f>TEXT(bbdd_Social_Media_Trends[[#This Row],[Post_Date]],"aaaa-mm")</f>
        <v>2023-05</v>
      </c>
      <c r="D2844" s="1" t="s">
        <v>27</v>
      </c>
      <c r="E2844" s="1" t="s">
        <v>52</v>
      </c>
      <c r="F2844" s="1" t="s">
        <v>36</v>
      </c>
      <c r="G2844" s="1" t="s">
        <v>50</v>
      </c>
      <c r="H2844">
        <v>4516859</v>
      </c>
      <c r="I2844">
        <v>6718</v>
      </c>
      <c r="J2844">
        <v>93371</v>
      </c>
      <c r="K2844">
        <v>39835</v>
      </c>
      <c r="L2844">
        <f>bbdd_Social_Media_Trends[[#This Row],[Likes]]+bbdd_Social_Media_Trends[[#This Row],[Shares]]+bbdd_Social_Media_Trends[[#This Row],[Comments]]</f>
        <v>139924</v>
      </c>
      <c r="M2844">
        <f>bbdd_Social_Media_Trends[[#This Row],[Interactions]]/bbdd_Social_Media_Trends[[#This Row],[Views]]</f>
        <v>3.097816425086548E-2</v>
      </c>
      <c r="N2844" s="1" t="s">
        <v>29</v>
      </c>
      <c r="O2844" s="4">
        <f t="shared" si="44"/>
        <v>0</v>
      </c>
    </row>
    <row r="2845" spans="1:15">
      <c r="A2845" s="1" t="s">
        <v>2885</v>
      </c>
      <c r="B2845" s="2">
        <v>44698</v>
      </c>
      <c r="C2845" s="13" t="str">
        <f>TEXT(bbdd_Social_Media_Trends[[#This Row],[Post_Date]],"aaaa-mm")</f>
        <v>2022-05</v>
      </c>
      <c r="D2845" s="1" t="s">
        <v>27</v>
      </c>
      <c r="E2845" s="1" t="s">
        <v>57</v>
      </c>
      <c r="F2845" s="1" t="s">
        <v>41</v>
      </c>
      <c r="G2845" s="1" t="s">
        <v>25</v>
      </c>
      <c r="H2845">
        <v>3707778</v>
      </c>
      <c r="I2845">
        <v>357641</v>
      </c>
      <c r="J2845">
        <v>98906</v>
      </c>
      <c r="K2845">
        <v>36604</v>
      </c>
      <c r="L2845">
        <f>bbdd_Social_Media_Trends[[#This Row],[Likes]]+bbdd_Social_Media_Trends[[#This Row],[Shares]]+bbdd_Social_Media_Trends[[#This Row],[Comments]]</f>
        <v>493151</v>
      </c>
      <c r="M2845">
        <f>bbdd_Social_Media_Trends[[#This Row],[Interactions]]/bbdd_Social_Media_Trends[[#This Row],[Views]]</f>
        <v>0.13300445711690398</v>
      </c>
      <c r="N2845" s="1" t="s">
        <v>22</v>
      </c>
      <c r="O2845" s="4">
        <f t="shared" si="44"/>
        <v>0</v>
      </c>
    </row>
    <row r="2846" spans="1:15" hidden="1">
      <c r="A2846" s="1" t="s">
        <v>2886</v>
      </c>
      <c r="B2846" s="2">
        <v>45247</v>
      </c>
      <c r="C2846" s="13" t="str">
        <f>TEXT(bbdd_Social_Media_Trends[[#This Row],[Post_Date]],"aaaa-mm")</f>
        <v>2023-11</v>
      </c>
      <c r="D2846" s="1" t="s">
        <v>24</v>
      </c>
      <c r="E2846" s="1" t="s">
        <v>52</v>
      </c>
      <c r="F2846" s="1" t="s">
        <v>20</v>
      </c>
      <c r="G2846" s="1" t="s">
        <v>28</v>
      </c>
      <c r="H2846">
        <v>3611304</v>
      </c>
      <c r="I2846">
        <v>361772</v>
      </c>
      <c r="J2846">
        <v>97629</v>
      </c>
      <c r="K2846">
        <v>18007</v>
      </c>
      <c r="L2846">
        <f>bbdd_Social_Media_Trends[[#This Row],[Likes]]+bbdd_Social_Media_Trends[[#This Row],[Shares]]+bbdd_Social_Media_Trends[[#This Row],[Comments]]</f>
        <v>477408</v>
      </c>
      <c r="M2846">
        <f>bbdd_Social_Media_Trends[[#This Row],[Interactions]]/bbdd_Social_Media_Trends[[#This Row],[Views]]</f>
        <v>0.13219823088834393</v>
      </c>
      <c r="N2846" s="1" t="s">
        <v>16</v>
      </c>
      <c r="O2846" s="4">
        <f t="shared" si="44"/>
        <v>0</v>
      </c>
    </row>
    <row r="2847" spans="1:15" hidden="1">
      <c r="A2847" s="1" t="s">
        <v>2887</v>
      </c>
      <c r="B2847" s="2">
        <v>44989</v>
      </c>
      <c r="C2847" s="13" t="str">
        <f>TEXT(bbdd_Social_Media_Trends[[#This Row],[Post_Date]],"aaaa-mm")</f>
        <v>2023-03</v>
      </c>
      <c r="D2847" s="1" t="s">
        <v>12</v>
      </c>
      <c r="E2847" s="1" t="s">
        <v>46</v>
      </c>
      <c r="F2847" s="1" t="s">
        <v>47</v>
      </c>
      <c r="G2847" s="1" t="s">
        <v>60</v>
      </c>
      <c r="H2847">
        <v>3313871</v>
      </c>
      <c r="I2847">
        <v>187673</v>
      </c>
      <c r="J2847">
        <v>20108</v>
      </c>
      <c r="K2847">
        <v>13412</v>
      </c>
      <c r="L2847">
        <f>bbdd_Social_Media_Trends[[#This Row],[Likes]]+bbdd_Social_Media_Trends[[#This Row],[Shares]]+bbdd_Social_Media_Trends[[#This Row],[Comments]]</f>
        <v>221193</v>
      </c>
      <c r="M2847">
        <f>bbdd_Social_Media_Trends[[#This Row],[Interactions]]/bbdd_Social_Media_Trends[[#This Row],[Views]]</f>
        <v>6.6747619324952601E-2</v>
      </c>
      <c r="N2847" s="1" t="s">
        <v>22</v>
      </c>
      <c r="O2847" s="4">
        <f t="shared" si="44"/>
        <v>0</v>
      </c>
    </row>
    <row r="2848" spans="1:15" hidden="1">
      <c r="A2848" s="1" t="s">
        <v>2888</v>
      </c>
      <c r="B2848" s="2">
        <v>44656</v>
      </c>
      <c r="C2848" s="13" t="str">
        <f>TEXT(bbdd_Social_Media_Trends[[#This Row],[Post_Date]],"aaaa-mm")</f>
        <v>2022-04</v>
      </c>
      <c r="D2848" s="1" t="s">
        <v>12</v>
      </c>
      <c r="E2848" s="1" t="s">
        <v>19</v>
      </c>
      <c r="F2848" s="1" t="s">
        <v>47</v>
      </c>
      <c r="G2848" s="1" t="s">
        <v>25</v>
      </c>
      <c r="H2848">
        <v>3999565</v>
      </c>
      <c r="I2848">
        <v>142354</v>
      </c>
      <c r="J2848">
        <v>67251</v>
      </c>
      <c r="K2848">
        <v>9930</v>
      </c>
      <c r="L2848">
        <f>bbdd_Social_Media_Trends[[#This Row],[Likes]]+bbdd_Social_Media_Trends[[#This Row],[Shares]]+bbdd_Social_Media_Trends[[#This Row],[Comments]]</f>
        <v>219535</v>
      </c>
      <c r="M2848">
        <f>bbdd_Social_Media_Trends[[#This Row],[Interactions]]/bbdd_Social_Media_Trends[[#This Row],[Views]]</f>
        <v>5.4889719256969192E-2</v>
      </c>
      <c r="N2848" s="1" t="s">
        <v>16</v>
      </c>
      <c r="O2848" s="4">
        <f t="shared" si="44"/>
        <v>0</v>
      </c>
    </row>
    <row r="2849" spans="1:15">
      <c r="A2849" s="1" t="s">
        <v>2889</v>
      </c>
      <c r="B2849" s="2">
        <v>45169</v>
      </c>
      <c r="C2849" s="13" t="str">
        <f>TEXT(bbdd_Social_Media_Trends[[#This Row],[Post_Date]],"aaaa-mm")</f>
        <v>2023-08</v>
      </c>
      <c r="D2849" s="1" t="s">
        <v>27</v>
      </c>
      <c r="E2849" s="1" t="s">
        <v>31</v>
      </c>
      <c r="F2849" s="1" t="s">
        <v>20</v>
      </c>
      <c r="G2849" s="1" t="s">
        <v>60</v>
      </c>
      <c r="H2849">
        <v>650479</v>
      </c>
      <c r="I2849">
        <v>96466</v>
      </c>
      <c r="J2849">
        <v>68604</v>
      </c>
      <c r="K2849">
        <v>9627</v>
      </c>
      <c r="L2849">
        <f>bbdd_Social_Media_Trends[[#This Row],[Likes]]+bbdd_Social_Media_Trends[[#This Row],[Shares]]+bbdd_Social_Media_Trends[[#This Row],[Comments]]</f>
        <v>174697</v>
      </c>
      <c r="M2849">
        <f>bbdd_Social_Media_Trends[[#This Row],[Interactions]]/bbdd_Social_Media_Trends[[#This Row],[Views]]</f>
        <v>0.26856670238393554</v>
      </c>
      <c r="N2849" s="1" t="s">
        <v>29</v>
      </c>
      <c r="O2849" s="4">
        <f t="shared" si="44"/>
        <v>0</v>
      </c>
    </row>
    <row r="2850" spans="1:15" hidden="1">
      <c r="A2850" s="1" t="s">
        <v>2890</v>
      </c>
      <c r="B2850" s="2">
        <v>44841</v>
      </c>
      <c r="C2850" s="13" t="str">
        <f>TEXT(bbdd_Social_Media_Trends[[#This Row],[Post_Date]],"aaaa-mm")</f>
        <v>2022-10</v>
      </c>
      <c r="D2850" s="1" t="s">
        <v>24</v>
      </c>
      <c r="E2850" s="1" t="s">
        <v>49</v>
      </c>
      <c r="F2850" s="1" t="s">
        <v>32</v>
      </c>
      <c r="G2850" s="1" t="s">
        <v>25</v>
      </c>
      <c r="H2850">
        <v>4365247</v>
      </c>
      <c r="I2850">
        <v>320273</v>
      </c>
      <c r="J2850">
        <v>13480</v>
      </c>
      <c r="K2850">
        <v>21042</v>
      </c>
      <c r="L2850">
        <f>bbdd_Social_Media_Trends[[#This Row],[Likes]]+bbdd_Social_Media_Trends[[#This Row],[Shares]]+bbdd_Social_Media_Trends[[#This Row],[Comments]]</f>
        <v>354795</v>
      </c>
      <c r="M2850">
        <f>bbdd_Social_Media_Trends[[#This Row],[Interactions]]/bbdd_Social_Media_Trends[[#This Row],[Views]]</f>
        <v>8.1277187751346028E-2</v>
      </c>
      <c r="N2850" s="1" t="s">
        <v>16</v>
      </c>
      <c r="O2850" s="4">
        <f t="shared" si="44"/>
        <v>0</v>
      </c>
    </row>
    <row r="2851" spans="1:15" hidden="1">
      <c r="A2851" s="1" t="s">
        <v>2891</v>
      </c>
      <c r="B2851" s="2">
        <v>45109</v>
      </c>
      <c r="C2851" s="13" t="str">
        <f>TEXT(bbdd_Social_Media_Trends[[#This Row],[Post_Date]],"aaaa-mm")</f>
        <v>2023-07</v>
      </c>
      <c r="D2851" s="1" t="s">
        <v>18</v>
      </c>
      <c r="E2851" s="1" t="s">
        <v>52</v>
      </c>
      <c r="F2851" s="1" t="s">
        <v>14</v>
      </c>
      <c r="G2851" s="1" t="s">
        <v>15</v>
      </c>
      <c r="H2851">
        <v>202210</v>
      </c>
      <c r="I2851">
        <v>289749</v>
      </c>
      <c r="J2851">
        <v>57498</v>
      </c>
      <c r="K2851">
        <v>29545</v>
      </c>
      <c r="L2851">
        <f>bbdd_Social_Media_Trends[[#This Row],[Likes]]+bbdd_Social_Media_Trends[[#This Row],[Shares]]+bbdd_Social_Media_Trends[[#This Row],[Comments]]</f>
        <v>376792</v>
      </c>
      <c r="M2851">
        <f>bbdd_Social_Media_Trends[[#This Row],[Interactions]]/bbdd_Social_Media_Trends[[#This Row],[Views]]</f>
        <v>1.8633697641066218</v>
      </c>
      <c r="N2851" s="1" t="s">
        <v>16</v>
      </c>
      <c r="O2851" s="4">
        <f t="shared" si="44"/>
        <v>0</v>
      </c>
    </row>
    <row r="2852" spans="1:15" hidden="1">
      <c r="A2852" s="1" t="s">
        <v>2892</v>
      </c>
      <c r="B2852" s="2">
        <v>44864</v>
      </c>
      <c r="C2852" s="13" t="str">
        <f>TEXT(bbdd_Social_Media_Trends[[#This Row],[Post_Date]],"aaaa-mm")</f>
        <v>2022-10</v>
      </c>
      <c r="D2852" s="1" t="s">
        <v>24</v>
      </c>
      <c r="E2852" s="1" t="s">
        <v>49</v>
      </c>
      <c r="F2852" s="1" t="s">
        <v>41</v>
      </c>
      <c r="G2852" s="1" t="s">
        <v>15</v>
      </c>
      <c r="H2852">
        <v>4066789</v>
      </c>
      <c r="I2852">
        <v>201905</v>
      </c>
      <c r="J2852">
        <v>49387</v>
      </c>
      <c r="K2852">
        <v>17566</v>
      </c>
      <c r="L2852">
        <f>bbdd_Social_Media_Trends[[#This Row],[Likes]]+bbdd_Social_Media_Trends[[#This Row],[Shares]]+bbdd_Social_Media_Trends[[#This Row],[Comments]]</f>
        <v>268858</v>
      </c>
      <c r="M2852">
        <f>bbdd_Social_Media_Trends[[#This Row],[Interactions]]/bbdd_Social_Media_Trends[[#This Row],[Views]]</f>
        <v>6.6110634212888847E-2</v>
      </c>
      <c r="N2852" s="1" t="s">
        <v>16</v>
      </c>
      <c r="O2852" s="4">
        <f t="shared" si="44"/>
        <v>0</v>
      </c>
    </row>
    <row r="2853" spans="1:15">
      <c r="A2853" s="1" t="s">
        <v>2893</v>
      </c>
      <c r="B2853" s="2">
        <v>44877</v>
      </c>
      <c r="C2853" s="13" t="str">
        <f>TEXT(bbdd_Social_Media_Trends[[#This Row],[Post_Date]],"aaaa-mm")</f>
        <v>2022-11</v>
      </c>
      <c r="D2853" s="1" t="s">
        <v>27</v>
      </c>
      <c r="E2853" s="1" t="s">
        <v>57</v>
      </c>
      <c r="F2853" s="1" t="s">
        <v>14</v>
      </c>
      <c r="G2853" s="1" t="s">
        <v>28</v>
      </c>
      <c r="H2853">
        <v>1189401</v>
      </c>
      <c r="I2853">
        <v>477715</v>
      </c>
      <c r="J2853">
        <v>32182</v>
      </c>
      <c r="K2853">
        <v>43920</v>
      </c>
      <c r="L2853">
        <f>bbdd_Social_Media_Trends[[#This Row],[Likes]]+bbdd_Social_Media_Trends[[#This Row],[Shares]]+bbdd_Social_Media_Trends[[#This Row],[Comments]]</f>
        <v>553817</v>
      </c>
      <c r="M2853">
        <f>bbdd_Social_Media_Trends[[#This Row],[Interactions]]/bbdd_Social_Media_Trends[[#This Row],[Views]]</f>
        <v>0.46562681551470025</v>
      </c>
      <c r="N2853" s="1" t="s">
        <v>29</v>
      </c>
      <c r="O2853" s="4">
        <f t="shared" si="44"/>
        <v>0</v>
      </c>
    </row>
    <row r="2854" spans="1:15" hidden="1">
      <c r="A2854" s="1" t="s">
        <v>2894</v>
      </c>
      <c r="B2854" s="2">
        <v>45281</v>
      </c>
      <c r="C2854" s="13" t="str">
        <f>TEXT(bbdd_Social_Media_Trends[[#This Row],[Post_Date]],"aaaa-mm")</f>
        <v>2023-12</v>
      </c>
      <c r="D2854" s="1" t="s">
        <v>12</v>
      </c>
      <c r="E2854" s="1" t="s">
        <v>13</v>
      </c>
      <c r="F2854" s="1" t="s">
        <v>32</v>
      </c>
      <c r="G2854" s="1" t="s">
        <v>60</v>
      </c>
      <c r="H2854">
        <v>2750438</v>
      </c>
      <c r="I2854">
        <v>214384</v>
      </c>
      <c r="J2854">
        <v>71731</v>
      </c>
      <c r="K2854">
        <v>19226</v>
      </c>
      <c r="L2854">
        <f>bbdd_Social_Media_Trends[[#This Row],[Likes]]+bbdd_Social_Media_Trends[[#This Row],[Shares]]+bbdd_Social_Media_Trends[[#This Row],[Comments]]</f>
        <v>305341</v>
      </c>
      <c r="M2854">
        <f>bbdd_Social_Media_Trends[[#This Row],[Interactions]]/bbdd_Social_Media_Trends[[#This Row],[Views]]</f>
        <v>0.11101540918210118</v>
      </c>
      <c r="N2854" s="1" t="s">
        <v>22</v>
      </c>
      <c r="O2854" s="4">
        <f t="shared" si="44"/>
        <v>0</v>
      </c>
    </row>
    <row r="2855" spans="1:15">
      <c r="A2855" s="1" t="s">
        <v>2895</v>
      </c>
      <c r="B2855" s="2">
        <v>44594</v>
      </c>
      <c r="C2855" s="13" t="str">
        <f>TEXT(bbdd_Social_Media_Trends[[#This Row],[Post_Date]],"aaaa-mm")</f>
        <v>2022-02</v>
      </c>
      <c r="D2855" s="1" t="s">
        <v>27</v>
      </c>
      <c r="E2855" s="1" t="s">
        <v>49</v>
      </c>
      <c r="F2855" s="1" t="s">
        <v>14</v>
      </c>
      <c r="G2855" s="1" t="s">
        <v>28</v>
      </c>
      <c r="H2855">
        <v>540884</v>
      </c>
      <c r="I2855">
        <v>177369</v>
      </c>
      <c r="J2855">
        <v>13503</v>
      </c>
      <c r="K2855">
        <v>5565</v>
      </c>
      <c r="L2855">
        <f>bbdd_Social_Media_Trends[[#This Row],[Likes]]+bbdd_Social_Media_Trends[[#This Row],[Shares]]+bbdd_Social_Media_Trends[[#This Row],[Comments]]</f>
        <v>196437</v>
      </c>
      <c r="M2855">
        <f>bbdd_Social_Media_Trends[[#This Row],[Interactions]]/bbdd_Social_Media_Trends[[#This Row],[Views]]</f>
        <v>0.36317768689774516</v>
      </c>
      <c r="N2855" s="1" t="s">
        <v>16</v>
      </c>
      <c r="O2855" s="4">
        <f t="shared" si="44"/>
        <v>0</v>
      </c>
    </row>
    <row r="2856" spans="1:15" hidden="1">
      <c r="A2856" s="1" t="s">
        <v>2896</v>
      </c>
      <c r="B2856" s="2">
        <v>45289</v>
      </c>
      <c r="C2856" s="13" t="str">
        <f>TEXT(bbdd_Social_Media_Trends[[#This Row],[Post_Date]],"aaaa-mm")</f>
        <v>2023-12</v>
      </c>
      <c r="D2856" s="1" t="s">
        <v>18</v>
      </c>
      <c r="E2856" s="1" t="s">
        <v>31</v>
      </c>
      <c r="F2856" s="1" t="s">
        <v>20</v>
      </c>
      <c r="G2856" s="1" t="s">
        <v>44</v>
      </c>
      <c r="H2856">
        <v>2100020</v>
      </c>
      <c r="I2856">
        <v>314357</v>
      </c>
      <c r="J2856">
        <v>71376</v>
      </c>
      <c r="K2856">
        <v>21215</v>
      </c>
      <c r="L2856">
        <f>bbdd_Social_Media_Trends[[#This Row],[Likes]]+bbdd_Social_Media_Trends[[#This Row],[Shares]]+bbdd_Social_Media_Trends[[#This Row],[Comments]]</f>
        <v>406948</v>
      </c>
      <c r="M2856">
        <f>bbdd_Social_Media_Trends[[#This Row],[Interactions]]/bbdd_Social_Media_Trends[[#This Row],[Views]]</f>
        <v>0.1937829163531776</v>
      </c>
      <c r="N2856" s="1" t="s">
        <v>16</v>
      </c>
      <c r="O2856" s="4">
        <f t="shared" si="44"/>
        <v>0</v>
      </c>
    </row>
    <row r="2857" spans="1:15" hidden="1">
      <c r="A2857" s="1" t="s">
        <v>2897</v>
      </c>
      <c r="B2857" s="2">
        <v>44761</v>
      </c>
      <c r="C2857" s="13" t="str">
        <f>TEXT(bbdd_Social_Media_Trends[[#This Row],[Post_Date]],"aaaa-mm")</f>
        <v>2022-07</v>
      </c>
      <c r="D2857" s="1" t="s">
        <v>12</v>
      </c>
      <c r="E2857" s="1" t="s">
        <v>35</v>
      </c>
      <c r="F2857" s="1" t="s">
        <v>41</v>
      </c>
      <c r="G2857" s="1" t="s">
        <v>21</v>
      </c>
      <c r="H2857">
        <v>952111</v>
      </c>
      <c r="I2857">
        <v>156942</v>
      </c>
      <c r="J2857">
        <v>6001</v>
      </c>
      <c r="K2857">
        <v>23683</v>
      </c>
      <c r="L2857">
        <f>bbdd_Social_Media_Trends[[#This Row],[Likes]]+bbdd_Social_Media_Trends[[#This Row],[Shares]]+bbdd_Social_Media_Trends[[#This Row],[Comments]]</f>
        <v>186626</v>
      </c>
      <c r="M2857">
        <f>bbdd_Social_Media_Trends[[#This Row],[Interactions]]/bbdd_Social_Media_Trends[[#This Row],[Views]]</f>
        <v>0.19601285984512309</v>
      </c>
      <c r="N2857" s="1" t="s">
        <v>22</v>
      </c>
      <c r="O2857" s="4">
        <f t="shared" si="44"/>
        <v>0</v>
      </c>
    </row>
    <row r="2858" spans="1:15" hidden="1">
      <c r="A2858" s="1" t="s">
        <v>2898</v>
      </c>
      <c r="B2858" s="2">
        <v>45066</v>
      </c>
      <c r="C2858" s="13" t="str">
        <f>TEXT(bbdd_Social_Media_Trends[[#This Row],[Post_Date]],"aaaa-mm")</f>
        <v>2023-05</v>
      </c>
      <c r="D2858" s="1" t="s">
        <v>18</v>
      </c>
      <c r="E2858" s="1" t="s">
        <v>49</v>
      </c>
      <c r="F2858" s="1" t="s">
        <v>20</v>
      </c>
      <c r="G2858" s="1" t="s">
        <v>25</v>
      </c>
      <c r="H2858">
        <v>2337596</v>
      </c>
      <c r="I2858">
        <v>467029</v>
      </c>
      <c r="J2858">
        <v>77732</v>
      </c>
      <c r="K2858">
        <v>4729</v>
      </c>
      <c r="L2858">
        <f>bbdd_Social_Media_Trends[[#This Row],[Likes]]+bbdd_Social_Media_Trends[[#This Row],[Shares]]+bbdd_Social_Media_Trends[[#This Row],[Comments]]</f>
        <v>549490</v>
      </c>
      <c r="M2858">
        <f>bbdd_Social_Media_Trends[[#This Row],[Interactions]]/bbdd_Social_Media_Trends[[#This Row],[Views]]</f>
        <v>0.23506628176981822</v>
      </c>
      <c r="N2858" s="1" t="s">
        <v>29</v>
      </c>
      <c r="O2858" s="4">
        <f t="shared" si="44"/>
        <v>0</v>
      </c>
    </row>
    <row r="2859" spans="1:15">
      <c r="A2859" s="1" t="s">
        <v>2899</v>
      </c>
      <c r="B2859" s="2">
        <v>44864</v>
      </c>
      <c r="C2859" s="13" t="str">
        <f>TEXT(bbdd_Social_Media_Trends[[#This Row],[Post_Date]],"aaaa-mm")</f>
        <v>2022-10</v>
      </c>
      <c r="D2859" s="1" t="s">
        <v>27</v>
      </c>
      <c r="E2859" s="1" t="s">
        <v>59</v>
      </c>
      <c r="F2859" s="1" t="s">
        <v>14</v>
      </c>
      <c r="G2859" s="1" t="s">
        <v>15</v>
      </c>
      <c r="H2859">
        <v>1936713</v>
      </c>
      <c r="I2859">
        <v>220029</v>
      </c>
      <c r="J2859">
        <v>88576</v>
      </c>
      <c r="K2859">
        <v>32486</v>
      </c>
      <c r="L2859">
        <f>bbdd_Social_Media_Trends[[#This Row],[Likes]]+bbdd_Social_Media_Trends[[#This Row],[Shares]]+bbdd_Social_Media_Trends[[#This Row],[Comments]]</f>
        <v>341091</v>
      </c>
      <c r="M2859">
        <f>bbdd_Social_Media_Trends[[#This Row],[Interactions]]/bbdd_Social_Media_Trends[[#This Row],[Views]]</f>
        <v>0.17611850594280101</v>
      </c>
      <c r="N2859" s="1" t="s">
        <v>29</v>
      </c>
      <c r="O2859" s="4">
        <f t="shared" si="44"/>
        <v>0</v>
      </c>
    </row>
    <row r="2860" spans="1:15">
      <c r="A2860" s="1" t="s">
        <v>2900</v>
      </c>
      <c r="B2860" s="2">
        <v>44620</v>
      </c>
      <c r="C2860" s="13" t="str">
        <f>TEXT(bbdd_Social_Media_Trends[[#This Row],[Post_Date]],"aaaa-mm")</f>
        <v>2022-02</v>
      </c>
      <c r="D2860" s="1" t="s">
        <v>27</v>
      </c>
      <c r="E2860" s="1" t="s">
        <v>35</v>
      </c>
      <c r="F2860" s="1" t="s">
        <v>32</v>
      </c>
      <c r="G2860" s="1" t="s">
        <v>25</v>
      </c>
      <c r="H2860">
        <v>1178485</v>
      </c>
      <c r="I2860">
        <v>168174</v>
      </c>
      <c r="J2860">
        <v>81549</v>
      </c>
      <c r="K2860">
        <v>41849</v>
      </c>
      <c r="L2860">
        <f>bbdd_Social_Media_Trends[[#This Row],[Likes]]+bbdd_Social_Media_Trends[[#This Row],[Shares]]+bbdd_Social_Media_Trends[[#This Row],[Comments]]</f>
        <v>291572</v>
      </c>
      <c r="M2860">
        <f>bbdd_Social_Media_Trends[[#This Row],[Interactions]]/bbdd_Social_Media_Trends[[#This Row],[Views]]</f>
        <v>0.24741256783073182</v>
      </c>
      <c r="N2860" s="1" t="s">
        <v>29</v>
      </c>
      <c r="O2860" s="4">
        <f t="shared" si="44"/>
        <v>0</v>
      </c>
    </row>
    <row r="2861" spans="1:15" hidden="1">
      <c r="A2861" s="1" t="s">
        <v>2901</v>
      </c>
      <c r="B2861" s="2">
        <v>45038</v>
      </c>
      <c r="C2861" s="13" t="str">
        <f>TEXT(bbdd_Social_Media_Trends[[#This Row],[Post_Date]],"aaaa-mm")</f>
        <v>2023-04</v>
      </c>
      <c r="D2861" s="1" t="s">
        <v>24</v>
      </c>
      <c r="E2861" s="1" t="s">
        <v>13</v>
      </c>
      <c r="F2861" s="1" t="s">
        <v>41</v>
      </c>
      <c r="G2861" s="1" t="s">
        <v>15</v>
      </c>
      <c r="H2861">
        <v>1738252</v>
      </c>
      <c r="I2861">
        <v>172464</v>
      </c>
      <c r="J2861">
        <v>4136</v>
      </c>
      <c r="K2861">
        <v>47211</v>
      </c>
      <c r="L2861">
        <f>bbdd_Social_Media_Trends[[#This Row],[Likes]]+bbdd_Social_Media_Trends[[#This Row],[Shares]]+bbdd_Social_Media_Trends[[#This Row],[Comments]]</f>
        <v>223811</v>
      </c>
      <c r="M2861">
        <f>bbdd_Social_Media_Trends[[#This Row],[Interactions]]/bbdd_Social_Media_Trends[[#This Row],[Views]]</f>
        <v>0.12875635983735384</v>
      </c>
      <c r="N2861" s="1" t="s">
        <v>22</v>
      </c>
      <c r="O2861" s="4">
        <f t="shared" si="44"/>
        <v>0</v>
      </c>
    </row>
    <row r="2862" spans="1:15" hidden="1">
      <c r="A2862" s="1" t="s">
        <v>2902</v>
      </c>
      <c r="B2862" s="2">
        <v>45187</v>
      </c>
      <c r="C2862" s="13" t="str">
        <f>TEXT(bbdd_Social_Media_Trends[[#This Row],[Post_Date]],"aaaa-mm")</f>
        <v>2023-09</v>
      </c>
      <c r="D2862" s="1" t="s">
        <v>12</v>
      </c>
      <c r="E2862" s="1" t="s">
        <v>13</v>
      </c>
      <c r="F2862" s="1" t="s">
        <v>41</v>
      </c>
      <c r="G2862" s="1" t="s">
        <v>15</v>
      </c>
      <c r="H2862">
        <v>1948873</v>
      </c>
      <c r="I2862">
        <v>480313</v>
      </c>
      <c r="J2862">
        <v>50464</v>
      </c>
      <c r="K2862">
        <v>32966</v>
      </c>
      <c r="L2862">
        <f>bbdd_Social_Media_Trends[[#This Row],[Likes]]+bbdd_Social_Media_Trends[[#This Row],[Shares]]+bbdd_Social_Media_Trends[[#This Row],[Comments]]</f>
        <v>563743</v>
      </c>
      <c r="M2862">
        <f>bbdd_Social_Media_Trends[[#This Row],[Interactions]]/bbdd_Social_Media_Trends[[#This Row],[Views]]</f>
        <v>0.28926615536261213</v>
      </c>
      <c r="N2862" s="1" t="s">
        <v>22</v>
      </c>
      <c r="O2862" s="4">
        <f t="shared" si="44"/>
        <v>0</v>
      </c>
    </row>
    <row r="2863" spans="1:15" hidden="1">
      <c r="A2863" s="1" t="s">
        <v>2903</v>
      </c>
      <c r="B2863" s="2">
        <v>44686</v>
      </c>
      <c r="C2863" s="13" t="str">
        <f>TEXT(bbdd_Social_Media_Trends[[#This Row],[Post_Date]],"aaaa-mm")</f>
        <v>2022-05</v>
      </c>
      <c r="D2863" s="1" t="s">
        <v>18</v>
      </c>
      <c r="E2863" s="1" t="s">
        <v>19</v>
      </c>
      <c r="F2863" s="1" t="s">
        <v>20</v>
      </c>
      <c r="G2863" s="1" t="s">
        <v>37</v>
      </c>
      <c r="H2863">
        <v>4440766</v>
      </c>
      <c r="I2863">
        <v>432244</v>
      </c>
      <c r="J2863">
        <v>61567</v>
      </c>
      <c r="K2863">
        <v>31213</v>
      </c>
      <c r="L2863">
        <f>bbdd_Social_Media_Trends[[#This Row],[Likes]]+bbdd_Social_Media_Trends[[#This Row],[Shares]]+bbdd_Social_Media_Trends[[#This Row],[Comments]]</f>
        <v>525024</v>
      </c>
      <c r="M2863">
        <f>bbdd_Social_Media_Trends[[#This Row],[Interactions]]/bbdd_Social_Media_Trends[[#This Row],[Views]]</f>
        <v>0.11822825161244704</v>
      </c>
      <c r="N2863" s="1" t="s">
        <v>29</v>
      </c>
      <c r="O2863" s="4">
        <f t="shared" si="44"/>
        <v>0</v>
      </c>
    </row>
    <row r="2864" spans="1:15">
      <c r="A2864" s="1" t="s">
        <v>2904</v>
      </c>
      <c r="B2864" s="2">
        <v>44628</v>
      </c>
      <c r="C2864" s="13" t="str">
        <f>TEXT(bbdd_Social_Media_Trends[[#This Row],[Post_Date]],"aaaa-mm")</f>
        <v>2022-03</v>
      </c>
      <c r="D2864" s="1" t="s">
        <v>27</v>
      </c>
      <c r="E2864" s="1" t="s">
        <v>59</v>
      </c>
      <c r="F2864" s="1" t="s">
        <v>47</v>
      </c>
      <c r="G2864" s="1" t="s">
        <v>44</v>
      </c>
      <c r="H2864">
        <v>1259577</v>
      </c>
      <c r="I2864">
        <v>417867</v>
      </c>
      <c r="J2864">
        <v>13002</v>
      </c>
      <c r="K2864">
        <v>27756</v>
      </c>
      <c r="L2864">
        <f>bbdd_Social_Media_Trends[[#This Row],[Likes]]+bbdd_Social_Media_Trends[[#This Row],[Shares]]+bbdd_Social_Media_Trends[[#This Row],[Comments]]</f>
        <v>458625</v>
      </c>
      <c r="M2864">
        <f>bbdd_Social_Media_Trends[[#This Row],[Interactions]]/bbdd_Social_Media_Trends[[#This Row],[Views]]</f>
        <v>0.36411033227821721</v>
      </c>
      <c r="N2864" s="1" t="s">
        <v>22</v>
      </c>
      <c r="O2864" s="4">
        <f t="shared" si="44"/>
        <v>0</v>
      </c>
    </row>
    <row r="2865" spans="1:15" hidden="1">
      <c r="A2865" s="1" t="s">
        <v>2905</v>
      </c>
      <c r="B2865" s="2">
        <v>44680</v>
      </c>
      <c r="C2865" s="13" t="str">
        <f>TEXT(bbdd_Social_Media_Trends[[#This Row],[Post_Date]],"aaaa-mm")</f>
        <v>2022-04</v>
      </c>
      <c r="D2865" s="1" t="s">
        <v>12</v>
      </c>
      <c r="E2865" s="1" t="s">
        <v>31</v>
      </c>
      <c r="F2865" s="1" t="s">
        <v>36</v>
      </c>
      <c r="G2865" s="1" t="s">
        <v>28</v>
      </c>
      <c r="H2865">
        <v>4385439</v>
      </c>
      <c r="I2865">
        <v>312854</v>
      </c>
      <c r="J2865">
        <v>58495</v>
      </c>
      <c r="K2865">
        <v>30380</v>
      </c>
      <c r="L2865">
        <f>bbdd_Social_Media_Trends[[#This Row],[Likes]]+bbdd_Social_Media_Trends[[#This Row],[Shares]]+bbdd_Social_Media_Trends[[#This Row],[Comments]]</f>
        <v>401729</v>
      </c>
      <c r="M2865">
        <f>bbdd_Social_Media_Trends[[#This Row],[Interactions]]/bbdd_Social_Media_Trends[[#This Row],[Views]]</f>
        <v>9.1605196195865449E-2</v>
      </c>
      <c r="N2865" s="1" t="s">
        <v>22</v>
      </c>
      <c r="O2865" s="4">
        <f t="shared" si="44"/>
        <v>0</v>
      </c>
    </row>
    <row r="2866" spans="1:15" hidden="1">
      <c r="A2866" s="1" t="s">
        <v>2906</v>
      </c>
      <c r="B2866" s="2">
        <v>45259</v>
      </c>
      <c r="C2866" s="13" t="str">
        <f>TEXT(bbdd_Social_Media_Trends[[#This Row],[Post_Date]],"aaaa-mm")</f>
        <v>2023-11</v>
      </c>
      <c r="D2866" s="1" t="s">
        <v>18</v>
      </c>
      <c r="E2866" s="1" t="s">
        <v>49</v>
      </c>
      <c r="F2866" s="1" t="s">
        <v>47</v>
      </c>
      <c r="G2866" s="1" t="s">
        <v>28</v>
      </c>
      <c r="H2866">
        <v>1831119</v>
      </c>
      <c r="I2866">
        <v>491782</v>
      </c>
      <c r="J2866">
        <v>86681</v>
      </c>
      <c r="K2866">
        <v>48075</v>
      </c>
      <c r="L2866">
        <f>bbdd_Social_Media_Trends[[#This Row],[Likes]]+bbdd_Social_Media_Trends[[#This Row],[Shares]]+bbdd_Social_Media_Trends[[#This Row],[Comments]]</f>
        <v>626538</v>
      </c>
      <c r="M2866">
        <f>bbdd_Social_Media_Trends[[#This Row],[Interactions]]/bbdd_Social_Media_Trends[[#This Row],[Views]]</f>
        <v>0.34216126860133067</v>
      </c>
      <c r="N2866" s="1" t="s">
        <v>16</v>
      </c>
      <c r="O2866" s="4">
        <f t="shared" si="44"/>
        <v>0</v>
      </c>
    </row>
    <row r="2867" spans="1:15">
      <c r="A2867" s="1" t="s">
        <v>2907</v>
      </c>
      <c r="B2867" s="2">
        <v>45125</v>
      </c>
      <c r="C2867" s="13" t="str">
        <f>TEXT(bbdd_Social_Media_Trends[[#This Row],[Post_Date]],"aaaa-mm")</f>
        <v>2023-07</v>
      </c>
      <c r="D2867" s="1" t="s">
        <v>27</v>
      </c>
      <c r="E2867" s="1" t="s">
        <v>46</v>
      </c>
      <c r="F2867" s="1" t="s">
        <v>41</v>
      </c>
      <c r="G2867" s="1" t="s">
        <v>37</v>
      </c>
      <c r="H2867">
        <v>3899621</v>
      </c>
      <c r="I2867">
        <v>283580</v>
      </c>
      <c r="J2867">
        <v>75787</v>
      </c>
      <c r="K2867">
        <v>8200</v>
      </c>
      <c r="L2867">
        <f>bbdd_Social_Media_Trends[[#This Row],[Likes]]+bbdd_Social_Media_Trends[[#This Row],[Shares]]+bbdd_Social_Media_Trends[[#This Row],[Comments]]</f>
        <v>367567</v>
      </c>
      <c r="M2867">
        <f>bbdd_Social_Media_Trends[[#This Row],[Interactions]]/bbdd_Social_Media_Trends[[#This Row],[Views]]</f>
        <v>9.4257108575423104E-2</v>
      </c>
      <c r="N2867" s="1" t="s">
        <v>29</v>
      </c>
      <c r="O2867" s="4">
        <f t="shared" si="44"/>
        <v>0</v>
      </c>
    </row>
    <row r="2868" spans="1:15" hidden="1">
      <c r="A2868" s="1" t="s">
        <v>2908</v>
      </c>
      <c r="B2868" s="2">
        <v>44998</v>
      </c>
      <c r="C2868" s="13" t="str">
        <f>TEXT(bbdd_Social_Media_Trends[[#This Row],[Post_Date]],"aaaa-mm")</f>
        <v>2023-03</v>
      </c>
      <c r="D2868" s="1" t="s">
        <v>24</v>
      </c>
      <c r="E2868" s="1" t="s">
        <v>49</v>
      </c>
      <c r="F2868" s="1" t="s">
        <v>14</v>
      </c>
      <c r="G2868" s="1" t="s">
        <v>15</v>
      </c>
      <c r="H2868">
        <v>4426493</v>
      </c>
      <c r="I2868">
        <v>32332</v>
      </c>
      <c r="J2868">
        <v>47970</v>
      </c>
      <c r="K2868">
        <v>18676</v>
      </c>
      <c r="L2868">
        <f>bbdd_Social_Media_Trends[[#This Row],[Likes]]+bbdd_Social_Media_Trends[[#This Row],[Shares]]+bbdd_Social_Media_Trends[[#This Row],[Comments]]</f>
        <v>98978</v>
      </c>
      <c r="M2868">
        <f>bbdd_Social_Media_Trends[[#This Row],[Interactions]]/bbdd_Social_Media_Trends[[#This Row],[Views]]</f>
        <v>2.2360365192038031E-2</v>
      </c>
      <c r="N2868" s="1" t="s">
        <v>16</v>
      </c>
      <c r="O2868" s="4">
        <f t="shared" si="44"/>
        <v>0</v>
      </c>
    </row>
    <row r="2869" spans="1:15">
      <c r="A2869" s="1" t="s">
        <v>2909</v>
      </c>
      <c r="B2869" s="2">
        <v>44798</v>
      </c>
      <c r="C2869" s="13" t="str">
        <f>TEXT(bbdd_Social_Media_Trends[[#This Row],[Post_Date]],"aaaa-mm")</f>
        <v>2022-08</v>
      </c>
      <c r="D2869" s="1" t="s">
        <v>27</v>
      </c>
      <c r="E2869" s="1" t="s">
        <v>49</v>
      </c>
      <c r="F2869" s="1" t="s">
        <v>14</v>
      </c>
      <c r="G2869" s="1" t="s">
        <v>25</v>
      </c>
      <c r="H2869">
        <v>2854666</v>
      </c>
      <c r="I2869">
        <v>173661</v>
      </c>
      <c r="J2869">
        <v>87934</v>
      </c>
      <c r="K2869">
        <v>21327</v>
      </c>
      <c r="L2869">
        <f>bbdd_Social_Media_Trends[[#This Row],[Likes]]+bbdd_Social_Media_Trends[[#This Row],[Shares]]+bbdd_Social_Media_Trends[[#This Row],[Comments]]</f>
        <v>282922</v>
      </c>
      <c r="M2869">
        <f>bbdd_Social_Media_Trends[[#This Row],[Interactions]]/bbdd_Social_Media_Trends[[#This Row],[Views]]</f>
        <v>9.9108617260302956E-2</v>
      </c>
      <c r="N2869" s="1" t="s">
        <v>22</v>
      </c>
      <c r="O2869" s="4">
        <f t="shared" si="44"/>
        <v>0</v>
      </c>
    </row>
    <row r="2870" spans="1:15" hidden="1">
      <c r="A2870" s="1" t="s">
        <v>2910</v>
      </c>
      <c r="B2870" s="2">
        <v>45033</v>
      </c>
      <c r="C2870" s="13" t="str">
        <f>TEXT(bbdd_Social_Media_Trends[[#This Row],[Post_Date]],"aaaa-mm")</f>
        <v>2023-04</v>
      </c>
      <c r="D2870" s="1" t="s">
        <v>18</v>
      </c>
      <c r="E2870" s="1" t="s">
        <v>19</v>
      </c>
      <c r="F2870" s="1" t="s">
        <v>36</v>
      </c>
      <c r="G2870" s="1" t="s">
        <v>60</v>
      </c>
      <c r="H2870">
        <v>2425779</v>
      </c>
      <c r="I2870">
        <v>288690</v>
      </c>
      <c r="J2870">
        <v>80963</v>
      </c>
      <c r="K2870">
        <v>22285</v>
      </c>
      <c r="L2870">
        <f>bbdd_Social_Media_Trends[[#This Row],[Likes]]+bbdd_Social_Media_Trends[[#This Row],[Shares]]+bbdd_Social_Media_Trends[[#This Row],[Comments]]</f>
        <v>391938</v>
      </c>
      <c r="M2870">
        <f>bbdd_Social_Media_Trends[[#This Row],[Interactions]]/bbdd_Social_Media_Trends[[#This Row],[Views]]</f>
        <v>0.16157201459819712</v>
      </c>
      <c r="N2870" s="1" t="s">
        <v>29</v>
      </c>
      <c r="O2870" s="4">
        <f t="shared" si="44"/>
        <v>0</v>
      </c>
    </row>
    <row r="2871" spans="1:15" hidden="1">
      <c r="A2871" s="1" t="s">
        <v>2911</v>
      </c>
      <c r="B2871" s="2">
        <v>45225</v>
      </c>
      <c r="C2871" s="13" t="str">
        <f>TEXT(bbdd_Social_Media_Trends[[#This Row],[Post_Date]],"aaaa-mm")</f>
        <v>2023-10</v>
      </c>
      <c r="D2871" s="1" t="s">
        <v>24</v>
      </c>
      <c r="E2871" s="1" t="s">
        <v>52</v>
      </c>
      <c r="F2871" s="1" t="s">
        <v>47</v>
      </c>
      <c r="G2871" s="1" t="s">
        <v>50</v>
      </c>
      <c r="H2871">
        <v>1630820</v>
      </c>
      <c r="I2871">
        <v>161765</v>
      </c>
      <c r="J2871">
        <v>88321</v>
      </c>
      <c r="K2871">
        <v>21591</v>
      </c>
      <c r="L2871">
        <f>bbdd_Social_Media_Trends[[#This Row],[Likes]]+bbdd_Social_Media_Trends[[#This Row],[Shares]]+bbdd_Social_Media_Trends[[#This Row],[Comments]]</f>
        <v>271677</v>
      </c>
      <c r="M2871">
        <f>bbdd_Social_Media_Trends[[#This Row],[Interactions]]/bbdd_Social_Media_Trends[[#This Row],[Views]]</f>
        <v>0.16658920052488932</v>
      </c>
      <c r="N2871" s="1" t="s">
        <v>16</v>
      </c>
      <c r="O2871" s="4">
        <f t="shared" si="44"/>
        <v>0</v>
      </c>
    </row>
    <row r="2872" spans="1:15" hidden="1">
      <c r="A2872" s="1" t="s">
        <v>2912</v>
      </c>
      <c r="B2872" s="2">
        <v>44797</v>
      </c>
      <c r="C2872" s="13" t="str">
        <f>TEXT(bbdd_Social_Media_Trends[[#This Row],[Post_Date]],"aaaa-mm")</f>
        <v>2022-08</v>
      </c>
      <c r="D2872" s="1" t="s">
        <v>24</v>
      </c>
      <c r="E2872" s="1" t="s">
        <v>35</v>
      </c>
      <c r="F2872" s="1" t="s">
        <v>36</v>
      </c>
      <c r="G2872" s="1" t="s">
        <v>60</v>
      </c>
      <c r="H2872">
        <v>930160</v>
      </c>
      <c r="I2872">
        <v>202154</v>
      </c>
      <c r="J2872">
        <v>89158</v>
      </c>
      <c r="K2872">
        <v>36847</v>
      </c>
      <c r="L2872">
        <f>bbdd_Social_Media_Trends[[#This Row],[Likes]]+bbdd_Social_Media_Trends[[#This Row],[Shares]]+bbdd_Social_Media_Trends[[#This Row],[Comments]]</f>
        <v>328159</v>
      </c>
      <c r="M2872">
        <f>bbdd_Social_Media_Trends[[#This Row],[Interactions]]/bbdd_Social_Media_Trends[[#This Row],[Views]]</f>
        <v>0.35279844327857574</v>
      </c>
      <c r="N2872" s="1" t="s">
        <v>16</v>
      </c>
      <c r="O2872" s="4">
        <f t="shared" si="44"/>
        <v>0</v>
      </c>
    </row>
    <row r="2873" spans="1:15" hidden="1">
      <c r="A2873" s="1" t="s">
        <v>2913</v>
      </c>
      <c r="B2873" s="2">
        <v>45283</v>
      </c>
      <c r="C2873" s="13" t="str">
        <f>TEXT(bbdd_Social_Media_Trends[[#This Row],[Post_Date]],"aaaa-mm")</f>
        <v>2023-12</v>
      </c>
      <c r="D2873" s="1" t="s">
        <v>24</v>
      </c>
      <c r="E2873" s="1" t="s">
        <v>49</v>
      </c>
      <c r="F2873" s="1" t="s">
        <v>41</v>
      </c>
      <c r="G2873" s="1" t="s">
        <v>37</v>
      </c>
      <c r="H2873">
        <v>2075933</v>
      </c>
      <c r="I2873">
        <v>83816</v>
      </c>
      <c r="J2873">
        <v>4897</v>
      </c>
      <c r="K2873">
        <v>15213</v>
      </c>
      <c r="L2873">
        <f>bbdd_Social_Media_Trends[[#This Row],[Likes]]+bbdd_Social_Media_Trends[[#This Row],[Shares]]+bbdd_Social_Media_Trends[[#This Row],[Comments]]</f>
        <v>103926</v>
      </c>
      <c r="M2873">
        <f>bbdd_Social_Media_Trends[[#This Row],[Interactions]]/bbdd_Social_Media_Trends[[#This Row],[Views]]</f>
        <v>5.006230933271931E-2</v>
      </c>
      <c r="N2873" s="1" t="s">
        <v>29</v>
      </c>
      <c r="O2873" s="4">
        <f t="shared" si="44"/>
        <v>0</v>
      </c>
    </row>
    <row r="2874" spans="1:15" hidden="1">
      <c r="A2874" s="1" t="s">
        <v>2914</v>
      </c>
      <c r="B2874" s="2">
        <v>44567</v>
      </c>
      <c r="C2874" s="13" t="str">
        <f>TEXT(bbdd_Social_Media_Trends[[#This Row],[Post_Date]],"aaaa-mm")</f>
        <v>2022-01</v>
      </c>
      <c r="D2874" s="1" t="s">
        <v>12</v>
      </c>
      <c r="E2874" s="1" t="s">
        <v>19</v>
      </c>
      <c r="F2874" s="1" t="s">
        <v>36</v>
      </c>
      <c r="G2874" s="1" t="s">
        <v>21</v>
      </c>
      <c r="H2874">
        <v>1871957</v>
      </c>
      <c r="I2874">
        <v>1256</v>
      </c>
      <c r="J2874">
        <v>81191</v>
      </c>
      <c r="K2874">
        <v>20129</v>
      </c>
      <c r="L2874">
        <f>bbdd_Social_Media_Trends[[#This Row],[Likes]]+bbdd_Social_Media_Trends[[#This Row],[Shares]]+bbdd_Social_Media_Trends[[#This Row],[Comments]]</f>
        <v>102576</v>
      </c>
      <c r="M2874">
        <f>bbdd_Social_Media_Trends[[#This Row],[Interactions]]/bbdd_Social_Media_Trends[[#This Row],[Views]]</f>
        <v>5.4796130466672047E-2</v>
      </c>
      <c r="N2874" s="1" t="s">
        <v>22</v>
      </c>
      <c r="O2874" s="4">
        <f t="shared" si="44"/>
        <v>0</v>
      </c>
    </row>
    <row r="2875" spans="1:15" hidden="1">
      <c r="A2875" s="1" t="s">
        <v>2915</v>
      </c>
      <c r="B2875" s="2">
        <v>44905</v>
      </c>
      <c r="C2875" s="13" t="str">
        <f>TEXT(bbdd_Social_Media_Trends[[#This Row],[Post_Date]],"aaaa-mm")</f>
        <v>2022-12</v>
      </c>
      <c r="D2875" s="1" t="s">
        <v>24</v>
      </c>
      <c r="E2875" s="1" t="s">
        <v>31</v>
      </c>
      <c r="F2875" s="1" t="s">
        <v>32</v>
      </c>
      <c r="G2875" s="1" t="s">
        <v>60</v>
      </c>
      <c r="H2875">
        <v>486370</v>
      </c>
      <c r="I2875">
        <v>493571</v>
      </c>
      <c r="J2875">
        <v>78894</v>
      </c>
      <c r="K2875">
        <v>34860</v>
      </c>
      <c r="L2875">
        <f>bbdd_Social_Media_Trends[[#This Row],[Likes]]+bbdd_Social_Media_Trends[[#This Row],[Shares]]+bbdd_Social_Media_Trends[[#This Row],[Comments]]</f>
        <v>607325</v>
      </c>
      <c r="M2875">
        <f>bbdd_Social_Media_Trends[[#This Row],[Interactions]]/bbdd_Social_Media_Trends[[#This Row],[Views]]</f>
        <v>1.2486892694861937</v>
      </c>
      <c r="N2875" s="1" t="s">
        <v>29</v>
      </c>
      <c r="O2875" s="4">
        <f t="shared" si="44"/>
        <v>0</v>
      </c>
    </row>
    <row r="2876" spans="1:15" hidden="1">
      <c r="A2876" s="1" t="s">
        <v>2916</v>
      </c>
      <c r="B2876" s="2">
        <v>45142</v>
      </c>
      <c r="C2876" s="13" t="str">
        <f>TEXT(bbdd_Social_Media_Trends[[#This Row],[Post_Date]],"aaaa-mm")</f>
        <v>2023-08</v>
      </c>
      <c r="D2876" s="1" t="s">
        <v>18</v>
      </c>
      <c r="E2876" s="1" t="s">
        <v>13</v>
      </c>
      <c r="F2876" s="1" t="s">
        <v>41</v>
      </c>
      <c r="G2876" s="1" t="s">
        <v>50</v>
      </c>
      <c r="H2876">
        <v>701100</v>
      </c>
      <c r="I2876">
        <v>318884</v>
      </c>
      <c r="J2876">
        <v>45392</v>
      </c>
      <c r="K2876">
        <v>11881</v>
      </c>
      <c r="L2876">
        <f>bbdd_Social_Media_Trends[[#This Row],[Likes]]+bbdd_Social_Media_Trends[[#This Row],[Shares]]+bbdd_Social_Media_Trends[[#This Row],[Comments]]</f>
        <v>376157</v>
      </c>
      <c r="M2876">
        <f>bbdd_Social_Media_Trends[[#This Row],[Interactions]]/bbdd_Social_Media_Trends[[#This Row],[Views]]</f>
        <v>0.53652403366138923</v>
      </c>
      <c r="N2876" s="1" t="s">
        <v>22</v>
      </c>
      <c r="O2876" s="4">
        <f t="shared" si="44"/>
        <v>0</v>
      </c>
    </row>
    <row r="2877" spans="1:15" hidden="1">
      <c r="A2877" s="1" t="s">
        <v>2917</v>
      </c>
      <c r="B2877" s="2">
        <v>44841</v>
      </c>
      <c r="C2877" s="13" t="str">
        <f>TEXT(bbdd_Social_Media_Trends[[#This Row],[Post_Date]],"aaaa-mm")</f>
        <v>2022-10</v>
      </c>
      <c r="D2877" s="1" t="s">
        <v>18</v>
      </c>
      <c r="E2877" s="1" t="s">
        <v>57</v>
      </c>
      <c r="F2877" s="1" t="s">
        <v>32</v>
      </c>
      <c r="G2877" s="1" t="s">
        <v>50</v>
      </c>
      <c r="H2877">
        <v>4367832</v>
      </c>
      <c r="I2877">
        <v>28067</v>
      </c>
      <c r="J2877">
        <v>57644</v>
      </c>
      <c r="K2877">
        <v>1618</v>
      </c>
      <c r="L2877">
        <f>bbdd_Social_Media_Trends[[#This Row],[Likes]]+bbdd_Social_Media_Trends[[#This Row],[Shares]]+bbdd_Social_Media_Trends[[#This Row],[Comments]]</f>
        <v>87329</v>
      </c>
      <c r="M2877">
        <f>bbdd_Social_Media_Trends[[#This Row],[Interactions]]/bbdd_Social_Media_Trends[[#This Row],[Views]]</f>
        <v>1.9993671917784384E-2</v>
      </c>
      <c r="N2877" s="1" t="s">
        <v>16</v>
      </c>
      <c r="O2877" s="4">
        <f t="shared" si="44"/>
        <v>0</v>
      </c>
    </row>
    <row r="2878" spans="1:15" hidden="1">
      <c r="A2878" s="1" t="s">
        <v>2918</v>
      </c>
      <c r="B2878" s="2">
        <v>44932</v>
      </c>
      <c r="C2878" s="13" t="str">
        <f>TEXT(bbdd_Social_Media_Trends[[#This Row],[Post_Date]],"aaaa-mm")</f>
        <v>2023-01</v>
      </c>
      <c r="D2878" s="1" t="s">
        <v>18</v>
      </c>
      <c r="E2878" s="1" t="s">
        <v>35</v>
      </c>
      <c r="F2878" s="1" t="s">
        <v>47</v>
      </c>
      <c r="G2878" s="1" t="s">
        <v>44</v>
      </c>
      <c r="H2878">
        <v>3972959</v>
      </c>
      <c r="I2878">
        <v>32049</v>
      </c>
      <c r="J2878">
        <v>94677</v>
      </c>
      <c r="K2878">
        <v>6195</v>
      </c>
      <c r="L2878">
        <f>bbdd_Social_Media_Trends[[#This Row],[Likes]]+bbdd_Social_Media_Trends[[#This Row],[Shares]]+bbdd_Social_Media_Trends[[#This Row],[Comments]]</f>
        <v>132921</v>
      </c>
      <c r="M2878">
        <f>bbdd_Social_Media_Trends[[#This Row],[Interactions]]/bbdd_Social_Media_Trends[[#This Row],[Views]]</f>
        <v>3.345642378891904E-2</v>
      </c>
      <c r="N2878" s="1" t="s">
        <v>22</v>
      </c>
      <c r="O2878" s="4">
        <f t="shared" si="44"/>
        <v>0</v>
      </c>
    </row>
    <row r="2879" spans="1:15" hidden="1">
      <c r="A2879" s="1" t="s">
        <v>2919</v>
      </c>
      <c r="B2879" s="2">
        <v>44694</v>
      </c>
      <c r="C2879" s="13" t="str">
        <f>TEXT(bbdd_Social_Media_Trends[[#This Row],[Post_Date]],"aaaa-mm")</f>
        <v>2022-05</v>
      </c>
      <c r="D2879" s="1" t="s">
        <v>18</v>
      </c>
      <c r="E2879" s="1" t="s">
        <v>35</v>
      </c>
      <c r="F2879" s="1" t="s">
        <v>32</v>
      </c>
      <c r="G2879" s="1" t="s">
        <v>50</v>
      </c>
      <c r="H2879">
        <v>4599775</v>
      </c>
      <c r="I2879">
        <v>330663</v>
      </c>
      <c r="J2879">
        <v>79218</v>
      </c>
      <c r="K2879">
        <v>13710</v>
      </c>
      <c r="L2879">
        <f>bbdd_Social_Media_Trends[[#This Row],[Likes]]+bbdd_Social_Media_Trends[[#This Row],[Shares]]+bbdd_Social_Media_Trends[[#This Row],[Comments]]</f>
        <v>423591</v>
      </c>
      <c r="M2879">
        <f>bbdd_Social_Media_Trends[[#This Row],[Interactions]]/bbdd_Social_Media_Trends[[#This Row],[Views]]</f>
        <v>9.2089504377931536E-2</v>
      </c>
      <c r="N2879" s="1" t="s">
        <v>22</v>
      </c>
      <c r="O2879" s="4">
        <f t="shared" si="44"/>
        <v>0</v>
      </c>
    </row>
    <row r="2880" spans="1:15">
      <c r="A2880" s="1" t="s">
        <v>2920</v>
      </c>
      <c r="B2880" s="2">
        <v>45140</v>
      </c>
      <c r="C2880" s="13" t="str">
        <f>TEXT(bbdd_Social_Media_Trends[[#This Row],[Post_Date]],"aaaa-mm")</f>
        <v>2023-08</v>
      </c>
      <c r="D2880" s="1" t="s">
        <v>27</v>
      </c>
      <c r="E2880" s="1" t="s">
        <v>46</v>
      </c>
      <c r="F2880" s="1" t="s">
        <v>47</v>
      </c>
      <c r="G2880" s="1" t="s">
        <v>21</v>
      </c>
      <c r="H2880">
        <v>2467372</v>
      </c>
      <c r="I2880">
        <v>384542</v>
      </c>
      <c r="J2880">
        <v>77706</v>
      </c>
      <c r="K2880">
        <v>4834</v>
      </c>
      <c r="L2880">
        <f>bbdd_Social_Media_Trends[[#This Row],[Likes]]+bbdd_Social_Media_Trends[[#This Row],[Shares]]+bbdd_Social_Media_Trends[[#This Row],[Comments]]</f>
        <v>467082</v>
      </c>
      <c r="M2880">
        <f>bbdd_Social_Media_Trends[[#This Row],[Interactions]]/bbdd_Social_Media_Trends[[#This Row],[Views]]</f>
        <v>0.18930343701719887</v>
      </c>
      <c r="N2880" s="1" t="s">
        <v>22</v>
      </c>
      <c r="O2880" s="4">
        <f t="shared" si="44"/>
        <v>0</v>
      </c>
    </row>
    <row r="2881" spans="1:15" hidden="1">
      <c r="A2881" s="1" t="s">
        <v>2921</v>
      </c>
      <c r="B2881" s="2">
        <v>45124</v>
      </c>
      <c r="C2881" s="13" t="str">
        <f>TEXT(bbdd_Social_Media_Trends[[#This Row],[Post_Date]],"aaaa-mm")</f>
        <v>2023-07</v>
      </c>
      <c r="D2881" s="1" t="s">
        <v>24</v>
      </c>
      <c r="E2881" s="1" t="s">
        <v>39</v>
      </c>
      <c r="F2881" s="1" t="s">
        <v>32</v>
      </c>
      <c r="G2881" s="1" t="s">
        <v>25</v>
      </c>
      <c r="H2881">
        <v>819788</v>
      </c>
      <c r="I2881">
        <v>22786</v>
      </c>
      <c r="J2881">
        <v>16574</v>
      </c>
      <c r="K2881">
        <v>2214</v>
      </c>
      <c r="L2881">
        <f>bbdd_Social_Media_Trends[[#This Row],[Likes]]+bbdd_Social_Media_Trends[[#This Row],[Shares]]+bbdd_Social_Media_Trends[[#This Row],[Comments]]</f>
        <v>41574</v>
      </c>
      <c r="M2881">
        <f>bbdd_Social_Media_Trends[[#This Row],[Interactions]]/bbdd_Social_Media_Trends[[#This Row],[Views]]</f>
        <v>5.0713111194601534E-2</v>
      </c>
      <c r="N2881" s="1" t="s">
        <v>22</v>
      </c>
      <c r="O2881" s="4">
        <f t="shared" si="44"/>
        <v>0</v>
      </c>
    </row>
    <row r="2882" spans="1:15">
      <c r="A2882" s="1" t="s">
        <v>2922</v>
      </c>
      <c r="B2882" s="2">
        <v>44922</v>
      </c>
      <c r="C2882" s="13" t="str">
        <f>TEXT(bbdd_Social_Media_Trends[[#This Row],[Post_Date]],"aaaa-mm")</f>
        <v>2022-12</v>
      </c>
      <c r="D2882" s="1" t="s">
        <v>27</v>
      </c>
      <c r="E2882" s="1" t="s">
        <v>35</v>
      </c>
      <c r="F2882" s="1" t="s">
        <v>20</v>
      </c>
      <c r="G2882" s="1" t="s">
        <v>25</v>
      </c>
      <c r="H2882">
        <v>4515293</v>
      </c>
      <c r="I2882">
        <v>346046</v>
      </c>
      <c r="J2882">
        <v>73947</v>
      </c>
      <c r="K2882">
        <v>36662</v>
      </c>
      <c r="L2882">
        <f>bbdd_Social_Media_Trends[[#This Row],[Likes]]+bbdd_Social_Media_Trends[[#This Row],[Shares]]+bbdd_Social_Media_Trends[[#This Row],[Comments]]</f>
        <v>456655</v>
      </c>
      <c r="M2882">
        <f>bbdd_Social_Media_Trends[[#This Row],[Interactions]]/bbdd_Social_Media_Trends[[#This Row],[Views]]</f>
        <v>0.10113518657593205</v>
      </c>
      <c r="N2882" s="1" t="s">
        <v>29</v>
      </c>
      <c r="O2882" s="4">
        <f t="shared" ref="O2882:O2945" si="45">IF(ISERROR(VLOOKUP(A2882,A2883:A7880,1,FALSE)),0, 1)</f>
        <v>0</v>
      </c>
    </row>
    <row r="2883" spans="1:15">
      <c r="A2883" s="1" t="s">
        <v>2923</v>
      </c>
      <c r="B2883" s="2">
        <v>45095</v>
      </c>
      <c r="C2883" s="13" t="str">
        <f>TEXT(bbdd_Social_Media_Trends[[#This Row],[Post_Date]],"aaaa-mm")</f>
        <v>2023-06</v>
      </c>
      <c r="D2883" s="1" t="s">
        <v>27</v>
      </c>
      <c r="E2883" s="1" t="s">
        <v>19</v>
      </c>
      <c r="F2883" s="1" t="s">
        <v>41</v>
      </c>
      <c r="G2883" s="1" t="s">
        <v>60</v>
      </c>
      <c r="H2883">
        <v>4548049</v>
      </c>
      <c r="I2883">
        <v>300048</v>
      </c>
      <c r="J2883">
        <v>92372</v>
      </c>
      <c r="K2883">
        <v>25500</v>
      </c>
      <c r="L2883">
        <f>bbdd_Social_Media_Trends[[#This Row],[Likes]]+bbdd_Social_Media_Trends[[#This Row],[Shares]]+bbdd_Social_Media_Trends[[#This Row],[Comments]]</f>
        <v>417920</v>
      </c>
      <c r="M2883">
        <f>bbdd_Social_Media_Trends[[#This Row],[Interactions]]/bbdd_Social_Media_Trends[[#This Row],[Views]]</f>
        <v>9.1889951053737554E-2</v>
      </c>
      <c r="N2883" s="1" t="s">
        <v>16</v>
      </c>
      <c r="O2883" s="4">
        <f t="shared" si="45"/>
        <v>0</v>
      </c>
    </row>
    <row r="2884" spans="1:15" hidden="1">
      <c r="A2884" s="1" t="s">
        <v>2924</v>
      </c>
      <c r="B2884" s="2">
        <v>45192</v>
      </c>
      <c r="C2884" s="13" t="str">
        <f>TEXT(bbdd_Social_Media_Trends[[#This Row],[Post_Date]],"aaaa-mm")</f>
        <v>2023-09</v>
      </c>
      <c r="D2884" s="1" t="s">
        <v>12</v>
      </c>
      <c r="E2884" s="1" t="s">
        <v>31</v>
      </c>
      <c r="F2884" s="1" t="s">
        <v>47</v>
      </c>
      <c r="G2884" s="1" t="s">
        <v>37</v>
      </c>
      <c r="H2884">
        <v>3450680</v>
      </c>
      <c r="I2884">
        <v>369198</v>
      </c>
      <c r="J2884">
        <v>10798</v>
      </c>
      <c r="K2884">
        <v>15263</v>
      </c>
      <c r="L2884">
        <f>bbdd_Social_Media_Trends[[#This Row],[Likes]]+bbdd_Social_Media_Trends[[#This Row],[Shares]]+bbdd_Social_Media_Trends[[#This Row],[Comments]]</f>
        <v>395259</v>
      </c>
      <c r="M2884">
        <f>bbdd_Social_Media_Trends[[#This Row],[Interactions]]/bbdd_Social_Media_Trends[[#This Row],[Views]]</f>
        <v>0.1145452490523607</v>
      </c>
      <c r="N2884" s="1" t="s">
        <v>22</v>
      </c>
      <c r="O2884" s="4">
        <f t="shared" si="45"/>
        <v>0</v>
      </c>
    </row>
    <row r="2885" spans="1:15" hidden="1">
      <c r="A2885" s="1" t="s">
        <v>2925</v>
      </c>
      <c r="B2885" s="2">
        <v>45214</v>
      </c>
      <c r="C2885" s="13" t="str">
        <f>TEXT(bbdd_Social_Media_Trends[[#This Row],[Post_Date]],"aaaa-mm")</f>
        <v>2023-10</v>
      </c>
      <c r="D2885" s="1" t="s">
        <v>12</v>
      </c>
      <c r="E2885" s="1" t="s">
        <v>46</v>
      </c>
      <c r="F2885" s="1" t="s">
        <v>47</v>
      </c>
      <c r="G2885" s="1" t="s">
        <v>15</v>
      </c>
      <c r="H2885">
        <v>2737221</v>
      </c>
      <c r="I2885">
        <v>436890</v>
      </c>
      <c r="J2885">
        <v>74251</v>
      </c>
      <c r="K2885">
        <v>15461</v>
      </c>
      <c r="L2885">
        <f>bbdd_Social_Media_Trends[[#This Row],[Likes]]+bbdd_Social_Media_Trends[[#This Row],[Shares]]+bbdd_Social_Media_Trends[[#This Row],[Comments]]</f>
        <v>526602</v>
      </c>
      <c r="M2885">
        <f>bbdd_Social_Media_Trends[[#This Row],[Interactions]]/bbdd_Social_Media_Trends[[#This Row],[Views]]</f>
        <v>0.19238563491950411</v>
      </c>
      <c r="N2885" s="1" t="s">
        <v>29</v>
      </c>
      <c r="O2885" s="4">
        <f t="shared" si="45"/>
        <v>0</v>
      </c>
    </row>
    <row r="2886" spans="1:15" hidden="1">
      <c r="A2886" s="1" t="s">
        <v>2926</v>
      </c>
      <c r="B2886" s="2">
        <v>45054</v>
      </c>
      <c r="C2886" s="13" t="str">
        <f>TEXT(bbdd_Social_Media_Trends[[#This Row],[Post_Date]],"aaaa-mm")</f>
        <v>2023-05</v>
      </c>
      <c r="D2886" s="1" t="s">
        <v>24</v>
      </c>
      <c r="E2886" s="1" t="s">
        <v>35</v>
      </c>
      <c r="F2886" s="1" t="s">
        <v>32</v>
      </c>
      <c r="G2886" s="1" t="s">
        <v>28</v>
      </c>
      <c r="H2886">
        <v>840340</v>
      </c>
      <c r="I2886">
        <v>454952</v>
      </c>
      <c r="J2886">
        <v>65380</v>
      </c>
      <c r="K2886">
        <v>23404</v>
      </c>
      <c r="L2886">
        <f>bbdd_Social_Media_Trends[[#This Row],[Likes]]+bbdd_Social_Media_Trends[[#This Row],[Shares]]+bbdd_Social_Media_Trends[[#This Row],[Comments]]</f>
        <v>543736</v>
      </c>
      <c r="M2886">
        <f>bbdd_Social_Media_Trends[[#This Row],[Interactions]]/bbdd_Social_Media_Trends[[#This Row],[Views]]</f>
        <v>0.64704286360282748</v>
      </c>
      <c r="N2886" s="1" t="s">
        <v>16</v>
      </c>
      <c r="O2886" s="4">
        <f t="shared" si="45"/>
        <v>0</v>
      </c>
    </row>
    <row r="2887" spans="1:15">
      <c r="A2887" s="1" t="s">
        <v>2927</v>
      </c>
      <c r="B2887" s="2">
        <v>44746</v>
      </c>
      <c r="C2887" s="13" t="str">
        <f>TEXT(bbdd_Social_Media_Trends[[#This Row],[Post_Date]],"aaaa-mm")</f>
        <v>2022-07</v>
      </c>
      <c r="D2887" s="1" t="s">
        <v>27</v>
      </c>
      <c r="E2887" s="1" t="s">
        <v>19</v>
      </c>
      <c r="F2887" s="1" t="s">
        <v>41</v>
      </c>
      <c r="G2887" s="1" t="s">
        <v>44</v>
      </c>
      <c r="H2887">
        <v>3510131</v>
      </c>
      <c r="I2887">
        <v>3548</v>
      </c>
      <c r="J2887">
        <v>81158</v>
      </c>
      <c r="K2887">
        <v>28556</v>
      </c>
      <c r="L2887">
        <f>bbdd_Social_Media_Trends[[#This Row],[Likes]]+bbdd_Social_Media_Trends[[#This Row],[Shares]]+bbdd_Social_Media_Trends[[#This Row],[Comments]]</f>
        <v>113262</v>
      </c>
      <c r="M2887">
        <f>bbdd_Social_Media_Trends[[#This Row],[Interactions]]/bbdd_Social_Media_Trends[[#This Row],[Views]]</f>
        <v>3.2267171795012782E-2</v>
      </c>
      <c r="N2887" s="1" t="s">
        <v>16</v>
      </c>
      <c r="O2887" s="4">
        <f t="shared" si="45"/>
        <v>0</v>
      </c>
    </row>
    <row r="2888" spans="1:15" hidden="1">
      <c r="A2888" s="1" t="s">
        <v>2928</v>
      </c>
      <c r="B2888" s="2">
        <v>44613</v>
      </c>
      <c r="C2888" s="13" t="str">
        <f>TEXT(bbdd_Social_Media_Trends[[#This Row],[Post_Date]],"aaaa-mm")</f>
        <v>2022-02</v>
      </c>
      <c r="D2888" s="1" t="s">
        <v>18</v>
      </c>
      <c r="E2888" s="1" t="s">
        <v>39</v>
      </c>
      <c r="F2888" s="1" t="s">
        <v>41</v>
      </c>
      <c r="G2888" s="1" t="s">
        <v>21</v>
      </c>
      <c r="H2888">
        <v>1531926</v>
      </c>
      <c r="I2888">
        <v>391683</v>
      </c>
      <c r="J2888">
        <v>51624</v>
      </c>
      <c r="K2888">
        <v>29359</v>
      </c>
      <c r="L2888">
        <f>bbdd_Social_Media_Trends[[#This Row],[Likes]]+bbdd_Social_Media_Trends[[#This Row],[Shares]]+bbdd_Social_Media_Trends[[#This Row],[Comments]]</f>
        <v>472666</v>
      </c>
      <c r="M2888">
        <f>bbdd_Social_Media_Trends[[#This Row],[Interactions]]/bbdd_Social_Media_Trends[[#This Row],[Views]]</f>
        <v>0.30854362416983588</v>
      </c>
      <c r="N2888" s="1" t="s">
        <v>22</v>
      </c>
      <c r="O2888" s="4">
        <f t="shared" si="45"/>
        <v>0</v>
      </c>
    </row>
    <row r="2889" spans="1:15">
      <c r="A2889" s="1" t="s">
        <v>2929</v>
      </c>
      <c r="B2889" s="2">
        <v>45151</v>
      </c>
      <c r="C2889" s="13" t="str">
        <f>TEXT(bbdd_Social_Media_Trends[[#This Row],[Post_Date]],"aaaa-mm")</f>
        <v>2023-08</v>
      </c>
      <c r="D2889" s="1" t="s">
        <v>27</v>
      </c>
      <c r="E2889" s="1" t="s">
        <v>35</v>
      </c>
      <c r="F2889" s="1" t="s">
        <v>36</v>
      </c>
      <c r="G2889" s="1" t="s">
        <v>28</v>
      </c>
      <c r="H2889">
        <v>125076</v>
      </c>
      <c r="I2889">
        <v>301148</v>
      </c>
      <c r="J2889">
        <v>86551</v>
      </c>
      <c r="K2889">
        <v>48639</v>
      </c>
      <c r="L2889">
        <f>bbdd_Social_Media_Trends[[#This Row],[Likes]]+bbdd_Social_Media_Trends[[#This Row],[Shares]]+bbdd_Social_Media_Trends[[#This Row],[Comments]]</f>
        <v>436338</v>
      </c>
      <c r="M2889">
        <f>bbdd_Social_Media_Trends[[#This Row],[Interactions]]/bbdd_Social_Media_Trends[[#This Row],[Views]]</f>
        <v>3.4885829415715244</v>
      </c>
      <c r="N2889" s="1" t="s">
        <v>29</v>
      </c>
      <c r="O2889" s="4">
        <f t="shared" si="45"/>
        <v>0</v>
      </c>
    </row>
    <row r="2890" spans="1:15">
      <c r="A2890" s="1" t="s">
        <v>2930</v>
      </c>
      <c r="B2890" s="2">
        <v>45042</v>
      </c>
      <c r="C2890" s="13" t="str">
        <f>TEXT(bbdd_Social_Media_Trends[[#This Row],[Post_Date]],"aaaa-mm")</f>
        <v>2023-04</v>
      </c>
      <c r="D2890" s="1" t="s">
        <v>27</v>
      </c>
      <c r="E2890" s="1" t="s">
        <v>19</v>
      </c>
      <c r="F2890" s="1" t="s">
        <v>47</v>
      </c>
      <c r="G2890" s="1" t="s">
        <v>50</v>
      </c>
      <c r="H2890">
        <v>598274</v>
      </c>
      <c r="I2890">
        <v>76122</v>
      </c>
      <c r="J2890">
        <v>62694</v>
      </c>
      <c r="K2890">
        <v>4891</v>
      </c>
      <c r="L2890">
        <f>bbdd_Social_Media_Trends[[#This Row],[Likes]]+bbdd_Social_Media_Trends[[#This Row],[Shares]]+bbdd_Social_Media_Trends[[#This Row],[Comments]]</f>
        <v>143707</v>
      </c>
      <c r="M2890">
        <f>bbdd_Social_Media_Trends[[#This Row],[Interactions]]/bbdd_Social_Media_Trends[[#This Row],[Views]]</f>
        <v>0.24020264962207952</v>
      </c>
      <c r="N2890" s="1" t="s">
        <v>16</v>
      </c>
      <c r="O2890" s="4">
        <f t="shared" si="45"/>
        <v>0</v>
      </c>
    </row>
    <row r="2891" spans="1:15" hidden="1">
      <c r="A2891" s="1" t="s">
        <v>2931</v>
      </c>
      <c r="B2891" s="2">
        <v>44939</v>
      </c>
      <c r="C2891" s="13" t="str">
        <f>TEXT(bbdd_Social_Media_Trends[[#This Row],[Post_Date]],"aaaa-mm")</f>
        <v>2023-01</v>
      </c>
      <c r="D2891" s="1" t="s">
        <v>24</v>
      </c>
      <c r="E2891" s="1" t="s">
        <v>19</v>
      </c>
      <c r="F2891" s="1" t="s">
        <v>47</v>
      </c>
      <c r="G2891" s="1" t="s">
        <v>21</v>
      </c>
      <c r="H2891">
        <v>464125</v>
      </c>
      <c r="I2891">
        <v>483645</v>
      </c>
      <c r="J2891">
        <v>8641</v>
      </c>
      <c r="K2891">
        <v>4652</v>
      </c>
      <c r="L2891">
        <f>bbdd_Social_Media_Trends[[#This Row],[Likes]]+bbdd_Social_Media_Trends[[#This Row],[Shares]]+bbdd_Social_Media_Trends[[#This Row],[Comments]]</f>
        <v>496938</v>
      </c>
      <c r="M2891">
        <f>bbdd_Social_Media_Trends[[#This Row],[Interactions]]/bbdd_Social_Media_Trends[[#This Row],[Views]]</f>
        <v>1.0706986264476164</v>
      </c>
      <c r="N2891" s="1" t="s">
        <v>22</v>
      </c>
      <c r="O2891" s="4">
        <f t="shared" si="45"/>
        <v>0</v>
      </c>
    </row>
    <row r="2892" spans="1:15" hidden="1">
      <c r="A2892" s="1" t="s">
        <v>2932</v>
      </c>
      <c r="B2892" s="2">
        <v>45280</v>
      </c>
      <c r="C2892" s="13" t="str">
        <f>TEXT(bbdd_Social_Media_Trends[[#This Row],[Post_Date]],"aaaa-mm")</f>
        <v>2023-12</v>
      </c>
      <c r="D2892" s="1" t="s">
        <v>18</v>
      </c>
      <c r="E2892" s="1" t="s">
        <v>13</v>
      </c>
      <c r="F2892" s="1" t="s">
        <v>20</v>
      </c>
      <c r="G2892" s="1" t="s">
        <v>44</v>
      </c>
      <c r="H2892">
        <v>821533</v>
      </c>
      <c r="I2892">
        <v>342870</v>
      </c>
      <c r="J2892">
        <v>79554</v>
      </c>
      <c r="K2892">
        <v>16318</v>
      </c>
      <c r="L2892">
        <f>bbdd_Social_Media_Trends[[#This Row],[Likes]]+bbdd_Social_Media_Trends[[#This Row],[Shares]]+bbdd_Social_Media_Trends[[#This Row],[Comments]]</f>
        <v>438742</v>
      </c>
      <c r="M2892">
        <f>bbdd_Social_Media_Trends[[#This Row],[Interactions]]/bbdd_Social_Media_Trends[[#This Row],[Views]]</f>
        <v>0.53405280128734933</v>
      </c>
      <c r="N2892" s="1" t="s">
        <v>29</v>
      </c>
      <c r="O2892" s="4">
        <f t="shared" si="45"/>
        <v>0</v>
      </c>
    </row>
    <row r="2893" spans="1:15">
      <c r="A2893" s="1" t="s">
        <v>2933</v>
      </c>
      <c r="B2893" s="2">
        <v>44894</v>
      </c>
      <c r="C2893" s="13" t="str">
        <f>TEXT(bbdd_Social_Media_Trends[[#This Row],[Post_Date]],"aaaa-mm")</f>
        <v>2022-11</v>
      </c>
      <c r="D2893" s="1" t="s">
        <v>27</v>
      </c>
      <c r="E2893" s="1" t="s">
        <v>52</v>
      </c>
      <c r="F2893" s="1" t="s">
        <v>32</v>
      </c>
      <c r="G2893" s="1" t="s">
        <v>28</v>
      </c>
      <c r="H2893">
        <v>2519050</v>
      </c>
      <c r="I2893">
        <v>180932</v>
      </c>
      <c r="J2893">
        <v>12968</v>
      </c>
      <c r="K2893">
        <v>12148</v>
      </c>
      <c r="L2893">
        <f>bbdd_Social_Media_Trends[[#This Row],[Likes]]+bbdd_Social_Media_Trends[[#This Row],[Shares]]+bbdd_Social_Media_Trends[[#This Row],[Comments]]</f>
        <v>206048</v>
      </c>
      <c r="M2893">
        <f>bbdd_Social_Media_Trends[[#This Row],[Interactions]]/bbdd_Social_Media_Trends[[#This Row],[Views]]</f>
        <v>8.1795915126734287E-2</v>
      </c>
      <c r="N2893" s="1" t="s">
        <v>29</v>
      </c>
      <c r="O2893" s="4">
        <f t="shared" si="45"/>
        <v>0</v>
      </c>
    </row>
    <row r="2894" spans="1:15">
      <c r="A2894" s="1" t="s">
        <v>2934</v>
      </c>
      <c r="B2894" s="2">
        <v>44739</v>
      </c>
      <c r="C2894" s="13" t="str">
        <f>TEXT(bbdd_Social_Media_Trends[[#This Row],[Post_Date]],"aaaa-mm")</f>
        <v>2022-06</v>
      </c>
      <c r="D2894" s="1" t="s">
        <v>27</v>
      </c>
      <c r="E2894" s="1" t="s">
        <v>52</v>
      </c>
      <c r="F2894" s="1" t="s">
        <v>20</v>
      </c>
      <c r="G2894" s="1" t="s">
        <v>60</v>
      </c>
      <c r="H2894">
        <v>3726359</v>
      </c>
      <c r="I2894">
        <v>101243</v>
      </c>
      <c r="J2894">
        <v>10095</v>
      </c>
      <c r="K2894">
        <v>43058</v>
      </c>
      <c r="L2894">
        <f>bbdd_Social_Media_Trends[[#This Row],[Likes]]+bbdd_Social_Media_Trends[[#This Row],[Shares]]+bbdd_Social_Media_Trends[[#This Row],[Comments]]</f>
        <v>154396</v>
      </c>
      <c r="M2894">
        <f>bbdd_Social_Media_Trends[[#This Row],[Interactions]]/bbdd_Social_Media_Trends[[#This Row],[Views]]</f>
        <v>4.1433474337818764E-2</v>
      </c>
      <c r="N2894" s="1" t="s">
        <v>16</v>
      </c>
      <c r="O2894" s="4">
        <f t="shared" si="45"/>
        <v>0</v>
      </c>
    </row>
    <row r="2895" spans="1:15" hidden="1">
      <c r="A2895" s="1" t="s">
        <v>2935</v>
      </c>
      <c r="B2895" s="2">
        <v>44945</v>
      </c>
      <c r="C2895" s="13" t="str">
        <f>TEXT(bbdd_Social_Media_Trends[[#This Row],[Post_Date]],"aaaa-mm")</f>
        <v>2023-01</v>
      </c>
      <c r="D2895" s="1" t="s">
        <v>18</v>
      </c>
      <c r="E2895" s="1" t="s">
        <v>52</v>
      </c>
      <c r="F2895" s="1" t="s">
        <v>36</v>
      </c>
      <c r="G2895" s="1" t="s">
        <v>25</v>
      </c>
      <c r="H2895">
        <v>3616113</v>
      </c>
      <c r="I2895">
        <v>50849</v>
      </c>
      <c r="J2895">
        <v>51541</v>
      </c>
      <c r="K2895">
        <v>5257</v>
      </c>
      <c r="L2895">
        <f>bbdd_Social_Media_Trends[[#This Row],[Likes]]+bbdd_Social_Media_Trends[[#This Row],[Shares]]+bbdd_Social_Media_Trends[[#This Row],[Comments]]</f>
        <v>107647</v>
      </c>
      <c r="M2895">
        <f>bbdd_Social_Media_Trends[[#This Row],[Interactions]]/bbdd_Social_Media_Trends[[#This Row],[Views]]</f>
        <v>2.9768704683730846E-2</v>
      </c>
      <c r="N2895" s="1" t="s">
        <v>22</v>
      </c>
      <c r="O2895" s="4">
        <f t="shared" si="45"/>
        <v>0</v>
      </c>
    </row>
    <row r="2896" spans="1:15" hidden="1">
      <c r="A2896" s="1" t="s">
        <v>2936</v>
      </c>
      <c r="B2896" s="2">
        <v>44916</v>
      </c>
      <c r="C2896" s="13" t="str">
        <f>TEXT(bbdd_Social_Media_Trends[[#This Row],[Post_Date]],"aaaa-mm")</f>
        <v>2022-12</v>
      </c>
      <c r="D2896" s="1" t="s">
        <v>24</v>
      </c>
      <c r="E2896" s="1" t="s">
        <v>52</v>
      </c>
      <c r="F2896" s="1" t="s">
        <v>36</v>
      </c>
      <c r="G2896" s="1" t="s">
        <v>50</v>
      </c>
      <c r="H2896">
        <v>1826580</v>
      </c>
      <c r="I2896">
        <v>272598</v>
      </c>
      <c r="J2896">
        <v>66186</v>
      </c>
      <c r="K2896">
        <v>46956</v>
      </c>
      <c r="L2896">
        <f>bbdd_Social_Media_Trends[[#This Row],[Likes]]+bbdd_Social_Media_Trends[[#This Row],[Shares]]+bbdd_Social_Media_Trends[[#This Row],[Comments]]</f>
        <v>385740</v>
      </c>
      <c r="M2896">
        <f>bbdd_Social_Media_Trends[[#This Row],[Interactions]]/bbdd_Social_Media_Trends[[#This Row],[Views]]</f>
        <v>0.21118155240942088</v>
      </c>
      <c r="N2896" s="1" t="s">
        <v>29</v>
      </c>
      <c r="O2896" s="4">
        <f t="shared" si="45"/>
        <v>0</v>
      </c>
    </row>
    <row r="2897" spans="1:15" hidden="1">
      <c r="A2897" s="1" t="s">
        <v>2937</v>
      </c>
      <c r="B2897" s="2">
        <v>44815</v>
      </c>
      <c r="C2897" s="13" t="str">
        <f>TEXT(bbdd_Social_Media_Trends[[#This Row],[Post_Date]],"aaaa-mm")</f>
        <v>2022-09</v>
      </c>
      <c r="D2897" s="1" t="s">
        <v>18</v>
      </c>
      <c r="E2897" s="1" t="s">
        <v>49</v>
      </c>
      <c r="F2897" s="1" t="s">
        <v>41</v>
      </c>
      <c r="G2897" s="1" t="s">
        <v>60</v>
      </c>
      <c r="H2897">
        <v>670827</v>
      </c>
      <c r="I2897">
        <v>419802</v>
      </c>
      <c r="J2897">
        <v>52712</v>
      </c>
      <c r="K2897">
        <v>9940</v>
      </c>
      <c r="L2897">
        <f>bbdd_Social_Media_Trends[[#This Row],[Likes]]+bbdd_Social_Media_Trends[[#This Row],[Shares]]+bbdd_Social_Media_Trends[[#This Row],[Comments]]</f>
        <v>482454</v>
      </c>
      <c r="M2897">
        <f>bbdd_Social_Media_Trends[[#This Row],[Interactions]]/bbdd_Social_Media_Trends[[#This Row],[Views]]</f>
        <v>0.71919287685200506</v>
      </c>
      <c r="N2897" s="1" t="s">
        <v>29</v>
      </c>
      <c r="O2897" s="4">
        <f t="shared" si="45"/>
        <v>0</v>
      </c>
    </row>
    <row r="2898" spans="1:15" hidden="1">
      <c r="A2898" s="1" t="s">
        <v>2938</v>
      </c>
      <c r="B2898" s="2">
        <v>44887</v>
      </c>
      <c r="C2898" s="13" t="str">
        <f>TEXT(bbdd_Social_Media_Trends[[#This Row],[Post_Date]],"aaaa-mm")</f>
        <v>2022-11</v>
      </c>
      <c r="D2898" s="1" t="s">
        <v>12</v>
      </c>
      <c r="E2898" s="1" t="s">
        <v>39</v>
      </c>
      <c r="F2898" s="1" t="s">
        <v>20</v>
      </c>
      <c r="G2898" s="1" t="s">
        <v>44</v>
      </c>
      <c r="H2898">
        <v>4925713</v>
      </c>
      <c r="I2898">
        <v>126438</v>
      </c>
      <c r="J2898">
        <v>93149</v>
      </c>
      <c r="K2898">
        <v>26192</v>
      </c>
      <c r="L2898">
        <f>bbdd_Social_Media_Trends[[#This Row],[Likes]]+bbdd_Social_Media_Trends[[#This Row],[Shares]]+bbdd_Social_Media_Trends[[#This Row],[Comments]]</f>
        <v>245779</v>
      </c>
      <c r="M2898">
        <f>bbdd_Social_Media_Trends[[#This Row],[Interactions]]/bbdd_Social_Media_Trends[[#This Row],[Views]]</f>
        <v>4.9897141794497571E-2</v>
      </c>
      <c r="N2898" s="1" t="s">
        <v>22</v>
      </c>
      <c r="O2898" s="4">
        <f t="shared" si="45"/>
        <v>0</v>
      </c>
    </row>
    <row r="2899" spans="1:15" hidden="1">
      <c r="A2899" s="1" t="s">
        <v>2939</v>
      </c>
      <c r="B2899" s="2">
        <v>45054</v>
      </c>
      <c r="C2899" s="13" t="str">
        <f>TEXT(bbdd_Social_Media_Trends[[#This Row],[Post_Date]],"aaaa-mm")</f>
        <v>2023-05</v>
      </c>
      <c r="D2899" s="1" t="s">
        <v>18</v>
      </c>
      <c r="E2899" s="1" t="s">
        <v>57</v>
      </c>
      <c r="F2899" s="1" t="s">
        <v>41</v>
      </c>
      <c r="G2899" s="1" t="s">
        <v>50</v>
      </c>
      <c r="H2899">
        <v>4926887</v>
      </c>
      <c r="I2899">
        <v>377993</v>
      </c>
      <c r="J2899">
        <v>44337</v>
      </c>
      <c r="K2899">
        <v>34514</v>
      </c>
      <c r="L2899">
        <f>bbdd_Social_Media_Trends[[#This Row],[Likes]]+bbdd_Social_Media_Trends[[#This Row],[Shares]]+bbdd_Social_Media_Trends[[#This Row],[Comments]]</f>
        <v>456844</v>
      </c>
      <c r="M2899">
        <f>bbdd_Social_Media_Trends[[#This Row],[Interactions]]/bbdd_Social_Media_Trends[[#This Row],[Views]]</f>
        <v>9.2724675845011262E-2</v>
      </c>
      <c r="N2899" s="1" t="s">
        <v>22</v>
      </c>
      <c r="O2899" s="4">
        <f t="shared" si="45"/>
        <v>0</v>
      </c>
    </row>
    <row r="2900" spans="1:15" hidden="1">
      <c r="A2900" s="1" t="s">
        <v>2940</v>
      </c>
      <c r="B2900" s="2">
        <v>44933</v>
      </c>
      <c r="C2900" s="13" t="str">
        <f>TEXT(bbdd_Social_Media_Trends[[#This Row],[Post_Date]],"aaaa-mm")</f>
        <v>2023-01</v>
      </c>
      <c r="D2900" s="1" t="s">
        <v>18</v>
      </c>
      <c r="E2900" s="1" t="s">
        <v>35</v>
      </c>
      <c r="F2900" s="1" t="s">
        <v>14</v>
      </c>
      <c r="G2900" s="1" t="s">
        <v>60</v>
      </c>
      <c r="H2900">
        <v>2176834</v>
      </c>
      <c r="I2900">
        <v>489451</v>
      </c>
      <c r="J2900">
        <v>95563</v>
      </c>
      <c r="K2900">
        <v>19558</v>
      </c>
      <c r="L2900">
        <f>bbdd_Social_Media_Trends[[#This Row],[Likes]]+bbdd_Social_Media_Trends[[#This Row],[Shares]]+bbdd_Social_Media_Trends[[#This Row],[Comments]]</f>
        <v>604572</v>
      </c>
      <c r="M2900">
        <f>bbdd_Social_Media_Trends[[#This Row],[Interactions]]/bbdd_Social_Media_Trends[[#This Row],[Views]]</f>
        <v>0.27772995092873409</v>
      </c>
      <c r="N2900" s="1" t="s">
        <v>16</v>
      </c>
      <c r="O2900" s="4">
        <f t="shared" si="45"/>
        <v>0</v>
      </c>
    </row>
    <row r="2901" spans="1:15" hidden="1">
      <c r="A2901" s="1" t="s">
        <v>2941</v>
      </c>
      <c r="B2901" s="2">
        <v>44697</v>
      </c>
      <c r="C2901" s="13" t="str">
        <f>TEXT(bbdd_Social_Media_Trends[[#This Row],[Post_Date]],"aaaa-mm")</f>
        <v>2022-05</v>
      </c>
      <c r="D2901" s="1" t="s">
        <v>24</v>
      </c>
      <c r="E2901" s="1" t="s">
        <v>46</v>
      </c>
      <c r="F2901" s="1" t="s">
        <v>32</v>
      </c>
      <c r="G2901" s="1" t="s">
        <v>50</v>
      </c>
      <c r="H2901">
        <v>149357</v>
      </c>
      <c r="I2901">
        <v>282149</v>
      </c>
      <c r="J2901">
        <v>87637</v>
      </c>
      <c r="K2901">
        <v>35480</v>
      </c>
      <c r="L2901">
        <f>bbdd_Social_Media_Trends[[#This Row],[Likes]]+bbdd_Social_Media_Trends[[#This Row],[Shares]]+bbdd_Social_Media_Trends[[#This Row],[Comments]]</f>
        <v>405266</v>
      </c>
      <c r="M2901">
        <f>bbdd_Social_Media_Trends[[#This Row],[Interactions]]/bbdd_Social_Media_Trends[[#This Row],[Views]]</f>
        <v>2.7134047952221856</v>
      </c>
      <c r="N2901" s="1" t="s">
        <v>22</v>
      </c>
      <c r="O2901" s="4">
        <f t="shared" si="45"/>
        <v>0</v>
      </c>
    </row>
    <row r="2902" spans="1:15">
      <c r="A2902" s="1" t="s">
        <v>2942</v>
      </c>
      <c r="B2902" s="2">
        <v>44794</v>
      </c>
      <c r="C2902" s="13" t="str">
        <f>TEXT(bbdd_Social_Media_Trends[[#This Row],[Post_Date]],"aaaa-mm")</f>
        <v>2022-08</v>
      </c>
      <c r="D2902" s="1" t="s">
        <v>27</v>
      </c>
      <c r="E2902" s="1" t="s">
        <v>49</v>
      </c>
      <c r="F2902" s="1" t="s">
        <v>14</v>
      </c>
      <c r="G2902" s="1" t="s">
        <v>44</v>
      </c>
      <c r="H2902">
        <v>1494759</v>
      </c>
      <c r="I2902">
        <v>175825</v>
      </c>
      <c r="J2902">
        <v>6072</v>
      </c>
      <c r="K2902">
        <v>28977</v>
      </c>
      <c r="L2902">
        <f>bbdd_Social_Media_Trends[[#This Row],[Likes]]+bbdd_Social_Media_Trends[[#This Row],[Shares]]+bbdd_Social_Media_Trends[[#This Row],[Comments]]</f>
        <v>210874</v>
      </c>
      <c r="M2902">
        <f>bbdd_Social_Media_Trends[[#This Row],[Interactions]]/bbdd_Social_Media_Trends[[#This Row],[Views]]</f>
        <v>0.14107558475981746</v>
      </c>
      <c r="N2902" s="1" t="s">
        <v>16</v>
      </c>
      <c r="O2902" s="4">
        <f t="shared" si="45"/>
        <v>0</v>
      </c>
    </row>
    <row r="2903" spans="1:15" hidden="1">
      <c r="A2903" s="1" t="s">
        <v>2943</v>
      </c>
      <c r="B2903" s="2">
        <v>45053</v>
      </c>
      <c r="C2903" s="13" t="str">
        <f>TEXT(bbdd_Social_Media_Trends[[#This Row],[Post_Date]],"aaaa-mm")</f>
        <v>2023-05</v>
      </c>
      <c r="D2903" s="1" t="s">
        <v>12</v>
      </c>
      <c r="E2903" s="1" t="s">
        <v>35</v>
      </c>
      <c r="F2903" s="1" t="s">
        <v>36</v>
      </c>
      <c r="G2903" s="1" t="s">
        <v>50</v>
      </c>
      <c r="H2903">
        <v>1862650</v>
      </c>
      <c r="I2903">
        <v>430821</v>
      </c>
      <c r="J2903">
        <v>70873</v>
      </c>
      <c r="K2903">
        <v>12179</v>
      </c>
      <c r="L2903">
        <f>bbdd_Social_Media_Trends[[#This Row],[Likes]]+bbdd_Social_Media_Trends[[#This Row],[Shares]]+bbdd_Social_Media_Trends[[#This Row],[Comments]]</f>
        <v>513873</v>
      </c>
      <c r="M2903">
        <f>bbdd_Social_Media_Trends[[#This Row],[Interactions]]/bbdd_Social_Media_Trends[[#This Row],[Views]]</f>
        <v>0.27588274769817195</v>
      </c>
      <c r="N2903" s="1" t="s">
        <v>22</v>
      </c>
      <c r="O2903" s="4">
        <f t="shared" si="45"/>
        <v>0</v>
      </c>
    </row>
    <row r="2904" spans="1:15" hidden="1">
      <c r="A2904" s="1" t="s">
        <v>2944</v>
      </c>
      <c r="B2904" s="2">
        <v>44718</v>
      </c>
      <c r="C2904" s="13" t="str">
        <f>TEXT(bbdd_Social_Media_Trends[[#This Row],[Post_Date]],"aaaa-mm")</f>
        <v>2022-06</v>
      </c>
      <c r="D2904" s="1" t="s">
        <v>12</v>
      </c>
      <c r="E2904" s="1" t="s">
        <v>59</v>
      </c>
      <c r="F2904" s="1" t="s">
        <v>41</v>
      </c>
      <c r="G2904" s="1" t="s">
        <v>37</v>
      </c>
      <c r="H2904">
        <v>2661370</v>
      </c>
      <c r="I2904">
        <v>341057</v>
      </c>
      <c r="J2904">
        <v>24053</v>
      </c>
      <c r="K2904">
        <v>21815</v>
      </c>
      <c r="L2904">
        <f>bbdd_Social_Media_Trends[[#This Row],[Likes]]+bbdd_Social_Media_Trends[[#This Row],[Shares]]+bbdd_Social_Media_Trends[[#This Row],[Comments]]</f>
        <v>386925</v>
      </c>
      <c r="M2904">
        <f>bbdd_Social_Media_Trends[[#This Row],[Interactions]]/bbdd_Social_Media_Trends[[#This Row],[Views]]</f>
        <v>0.14538564724183409</v>
      </c>
      <c r="N2904" s="1" t="s">
        <v>22</v>
      </c>
      <c r="O2904" s="4">
        <f t="shared" si="45"/>
        <v>0</v>
      </c>
    </row>
    <row r="2905" spans="1:15" hidden="1">
      <c r="A2905" s="1" t="s">
        <v>2945</v>
      </c>
      <c r="B2905" s="2">
        <v>45215</v>
      </c>
      <c r="C2905" s="13" t="str">
        <f>TEXT(bbdd_Social_Media_Trends[[#This Row],[Post_Date]],"aaaa-mm")</f>
        <v>2023-10</v>
      </c>
      <c r="D2905" s="1" t="s">
        <v>18</v>
      </c>
      <c r="E2905" s="1" t="s">
        <v>59</v>
      </c>
      <c r="F2905" s="1" t="s">
        <v>36</v>
      </c>
      <c r="G2905" s="1" t="s">
        <v>44</v>
      </c>
      <c r="H2905">
        <v>3582719</v>
      </c>
      <c r="I2905">
        <v>222267</v>
      </c>
      <c r="J2905">
        <v>74127</v>
      </c>
      <c r="K2905">
        <v>44442</v>
      </c>
      <c r="L2905">
        <f>bbdd_Social_Media_Trends[[#This Row],[Likes]]+bbdd_Social_Media_Trends[[#This Row],[Shares]]+bbdd_Social_Media_Trends[[#This Row],[Comments]]</f>
        <v>340836</v>
      </c>
      <c r="M2905">
        <f>bbdd_Social_Media_Trends[[#This Row],[Interactions]]/bbdd_Social_Media_Trends[[#This Row],[Views]]</f>
        <v>9.5133333091431391E-2</v>
      </c>
      <c r="N2905" s="1" t="s">
        <v>16</v>
      </c>
      <c r="O2905" s="4">
        <f t="shared" si="45"/>
        <v>0</v>
      </c>
    </row>
    <row r="2906" spans="1:15" hidden="1">
      <c r="A2906" s="1" t="s">
        <v>2946</v>
      </c>
      <c r="B2906" s="2">
        <v>44615</v>
      </c>
      <c r="C2906" s="13" t="str">
        <f>TEXT(bbdd_Social_Media_Trends[[#This Row],[Post_Date]],"aaaa-mm")</f>
        <v>2022-02</v>
      </c>
      <c r="D2906" s="1" t="s">
        <v>12</v>
      </c>
      <c r="E2906" s="1" t="s">
        <v>13</v>
      </c>
      <c r="F2906" s="1" t="s">
        <v>41</v>
      </c>
      <c r="G2906" s="1" t="s">
        <v>28</v>
      </c>
      <c r="H2906">
        <v>750309</v>
      </c>
      <c r="I2906">
        <v>254612</v>
      </c>
      <c r="J2906">
        <v>13280</v>
      </c>
      <c r="K2906">
        <v>27574</v>
      </c>
      <c r="L2906">
        <f>bbdd_Social_Media_Trends[[#This Row],[Likes]]+bbdd_Social_Media_Trends[[#This Row],[Shares]]+bbdd_Social_Media_Trends[[#This Row],[Comments]]</f>
        <v>295466</v>
      </c>
      <c r="M2906">
        <f>bbdd_Social_Media_Trends[[#This Row],[Interactions]]/bbdd_Social_Media_Trends[[#This Row],[Views]]</f>
        <v>0.39379242418790122</v>
      </c>
      <c r="N2906" s="1" t="s">
        <v>22</v>
      </c>
      <c r="O2906" s="4">
        <f t="shared" si="45"/>
        <v>0</v>
      </c>
    </row>
    <row r="2907" spans="1:15" hidden="1">
      <c r="A2907" s="1" t="s">
        <v>2947</v>
      </c>
      <c r="B2907" s="2">
        <v>44588</v>
      </c>
      <c r="C2907" s="13" t="str">
        <f>TEXT(bbdd_Social_Media_Trends[[#This Row],[Post_Date]],"aaaa-mm")</f>
        <v>2022-01</v>
      </c>
      <c r="D2907" s="1" t="s">
        <v>24</v>
      </c>
      <c r="E2907" s="1" t="s">
        <v>57</v>
      </c>
      <c r="F2907" s="1" t="s">
        <v>47</v>
      </c>
      <c r="G2907" s="1" t="s">
        <v>25</v>
      </c>
      <c r="H2907">
        <v>1212616</v>
      </c>
      <c r="I2907">
        <v>284049</v>
      </c>
      <c r="J2907">
        <v>75797</v>
      </c>
      <c r="K2907">
        <v>20699</v>
      </c>
      <c r="L2907">
        <f>bbdd_Social_Media_Trends[[#This Row],[Likes]]+bbdd_Social_Media_Trends[[#This Row],[Shares]]+bbdd_Social_Media_Trends[[#This Row],[Comments]]</f>
        <v>380545</v>
      </c>
      <c r="M2907">
        <f>bbdd_Social_Media_Trends[[#This Row],[Interactions]]/bbdd_Social_Media_Trends[[#This Row],[Views]]</f>
        <v>0.31382152305428923</v>
      </c>
      <c r="N2907" s="1" t="s">
        <v>22</v>
      </c>
      <c r="O2907" s="4">
        <f t="shared" si="45"/>
        <v>0</v>
      </c>
    </row>
    <row r="2908" spans="1:15">
      <c r="A2908" s="1" t="s">
        <v>2948</v>
      </c>
      <c r="B2908" s="2">
        <v>44929</v>
      </c>
      <c r="C2908" s="13" t="str">
        <f>TEXT(bbdd_Social_Media_Trends[[#This Row],[Post_Date]],"aaaa-mm")</f>
        <v>2023-01</v>
      </c>
      <c r="D2908" s="1" t="s">
        <v>27</v>
      </c>
      <c r="E2908" s="1" t="s">
        <v>31</v>
      </c>
      <c r="F2908" s="1" t="s">
        <v>36</v>
      </c>
      <c r="G2908" s="1" t="s">
        <v>21</v>
      </c>
      <c r="H2908">
        <v>916759</v>
      </c>
      <c r="I2908">
        <v>253924</v>
      </c>
      <c r="J2908">
        <v>68925</v>
      </c>
      <c r="K2908">
        <v>30788</v>
      </c>
      <c r="L2908">
        <f>bbdd_Social_Media_Trends[[#This Row],[Likes]]+bbdd_Social_Media_Trends[[#This Row],[Shares]]+bbdd_Social_Media_Trends[[#This Row],[Comments]]</f>
        <v>353637</v>
      </c>
      <c r="M2908">
        <f>bbdd_Social_Media_Trends[[#This Row],[Interactions]]/bbdd_Social_Media_Trends[[#This Row],[Views]]</f>
        <v>0.38574696294227817</v>
      </c>
      <c r="N2908" s="1" t="s">
        <v>29</v>
      </c>
      <c r="O2908" s="4">
        <f t="shared" si="45"/>
        <v>0</v>
      </c>
    </row>
    <row r="2909" spans="1:15" hidden="1">
      <c r="A2909" s="1" t="s">
        <v>2949</v>
      </c>
      <c r="B2909" s="2">
        <v>45284</v>
      </c>
      <c r="C2909" s="13" t="str">
        <f>TEXT(bbdd_Social_Media_Trends[[#This Row],[Post_Date]],"aaaa-mm")</f>
        <v>2023-12</v>
      </c>
      <c r="D2909" s="1" t="s">
        <v>18</v>
      </c>
      <c r="E2909" s="1" t="s">
        <v>13</v>
      </c>
      <c r="F2909" s="1" t="s">
        <v>41</v>
      </c>
      <c r="G2909" s="1" t="s">
        <v>15</v>
      </c>
      <c r="H2909">
        <v>4498056</v>
      </c>
      <c r="I2909">
        <v>491674</v>
      </c>
      <c r="J2909">
        <v>95872</v>
      </c>
      <c r="K2909">
        <v>47593</v>
      </c>
      <c r="L2909">
        <f>bbdd_Social_Media_Trends[[#This Row],[Likes]]+bbdd_Social_Media_Trends[[#This Row],[Shares]]+bbdd_Social_Media_Trends[[#This Row],[Comments]]</f>
        <v>635139</v>
      </c>
      <c r="M2909">
        <f>bbdd_Social_Media_Trends[[#This Row],[Interactions]]/bbdd_Social_Media_Trends[[#This Row],[Views]]</f>
        <v>0.14120299969586861</v>
      </c>
      <c r="N2909" s="1" t="s">
        <v>16</v>
      </c>
      <c r="O2909" s="4">
        <f t="shared" si="45"/>
        <v>0</v>
      </c>
    </row>
    <row r="2910" spans="1:15">
      <c r="A2910" s="1" t="s">
        <v>2950</v>
      </c>
      <c r="B2910" s="2">
        <v>45000</v>
      </c>
      <c r="C2910" s="13" t="str">
        <f>TEXT(bbdd_Social_Media_Trends[[#This Row],[Post_Date]],"aaaa-mm")</f>
        <v>2023-03</v>
      </c>
      <c r="D2910" s="1" t="s">
        <v>27</v>
      </c>
      <c r="E2910" s="1" t="s">
        <v>49</v>
      </c>
      <c r="F2910" s="1" t="s">
        <v>47</v>
      </c>
      <c r="G2910" s="1" t="s">
        <v>28</v>
      </c>
      <c r="H2910">
        <v>3323833</v>
      </c>
      <c r="I2910">
        <v>435817</v>
      </c>
      <c r="J2910">
        <v>85531</v>
      </c>
      <c r="K2910">
        <v>10295</v>
      </c>
      <c r="L2910">
        <f>bbdd_Social_Media_Trends[[#This Row],[Likes]]+bbdd_Social_Media_Trends[[#This Row],[Shares]]+bbdd_Social_Media_Trends[[#This Row],[Comments]]</f>
        <v>531643</v>
      </c>
      <c r="M2910">
        <f>bbdd_Social_Media_Trends[[#This Row],[Interactions]]/bbdd_Social_Media_Trends[[#This Row],[Views]]</f>
        <v>0.15994876998934662</v>
      </c>
      <c r="N2910" s="1" t="s">
        <v>22</v>
      </c>
      <c r="O2910" s="4">
        <f t="shared" si="45"/>
        <v>0</v>
      </c>
    </row>
    <row r="2911" spans="1:15">
      <c r="A2911" s="1" t="s">
        <v>2951</v>
      </c>
      <c r="B2911" s="2">
        <v>44702</v>
      </c>
      <c r="C2911" s="13" t="str">
        <f>TEXT(bbdd_Social_Media_Trends[[#This Row],[Post_Date]],"aaaa-mm")</f>
        <v>2022-05</v>
      </c>
      <c r="D2911" s="1" t="s">
        <v>27</v>
      </c>
      <c r="E2911" s="1" t="s">
        <v>46</v>
      </c>
      <c r="F2911" s="1" t="s">
        <v>20</v>
      </c>
      <c r="G2911" s="1" t="s">
        <v>21</v>
      </c>
      <c r="H2911">
        <v>2828967</v>
      </c>
      <c r="I2911">
        <v>490999</v>
      </c>
      <c r="J2911">
        <v>94153</v>
      </c>
      <c r="K2911">
        <v>16839</v>
      </c>
      <c r="L2911">
        <f>bbdd_Social_Media_Trends[[#This Row],[Likes]]+bbdd_Social_Media_Trends[[#This Row],[Shares]]+bbdd_Social_Media_Trends[[#This Row],[Comments]]</f>
        <v>601991</v>
      </c>
      <c r="M2911">
        <f>bbdd_Social_Media_Trends[[#This Row],[Interactions]]/bbdd_Social_Media_Trends[[#This Row],[Views]]</f>
        <v>0.21279534190395294</v>
      </c>
      <c r="N2911" s="1" t="s">
        <v>16</v>
      </c>
      <c r="O2911" s="4">
        <f t="shared" si="45"/>
        <v>0</v>
      </c>
    </row>
    <row r="2912" spans="1:15">
      <c r="A2912" s="1" t="s">
        <v>2952</v>
      </c>
      <c r="B2912" s="2">
        <v>44752</v>
      </c>
      <c r="C2912" s="13" t="str">
        <f>TEXT(bbdd_Social_Media_Trends[[#This Row],[Post_Date]],"aaaa-mm")</f>
        <v>2022-07</v>
      </c>
      <c r="D2912" s="1" t="s">
        <v>27</v>
      </c>
      <c r="E2912" s="1" t="s">
        <v>35</v>
      </c>
      <c r="F2912" s="1" t="s">
        <v>32</v>
      </c>
      <c r="G2912" s="1" t="s">
        <v>50</v>
      </c>
      <c r="H2912">
        <v>2162476</v>
      </c>
      <c r="I2912">
        <v>223044</v>
      </c>
      <c r="J2912">
        <v>6862</v>
      </c>
      <c r="K2912">
        <v>17678</v>
      </c>
      <c r="L2912">
        <f>bbdd_Social_Media_Trends[[#This Row],[Likes]]+bbdd_Social_Media_Trends[[#This Row],[Shares]]+bbdd_Social_Media_Trends[[#This Row],[Comments]]</f>
        <v>247584</v>
      </c>
      <c r="M2912">
        <f>bbdd_Social_Media_Trends[[#This Row],[Interactions]]/bbdd_Social_Media_Trends[[#This Row],[Views]]</f>
        <v>0.11449098163401582</v>
      </c>
      <c r="N2912" s="1" t="s">
        <v>16</v>
      </c>
      <c r="O2912" s="4">
        <f t="shared" si="45"/>
        <v>0</v>
      </c>
    </row>
    <row r="2913" spans="1:15" hidden="1">
      <c r="A2913" s="1" t="s">
        <v>2953</v>
      </c>
      <c r="B2913" s="2">
        <v>45191</v>
      </c>
      <c r="C2913" s="13" t="str">
        <f>TEXT(bbdd_Social_Media_Trends[[#This Row],[Post_Date]],"aaaa-mm")</f>
        <v>2023-09</v>
      </c>
      <c r="D2913" s="1" t="s">
        <v>24</v>
      </c>
      <c r="E2913" s="1" t="s">
        <v>31</v>
      </c>
      <c r="F2913" s="1" t="s">
        <v>47</v>
      </c>
      <c r="G2913" s="1" t="s">
        <v>15</v>
      </c>
      <c r="H2913">
        <v>2363818</v>
      </c>
      <c r="I2913">
        <v>203582</v>
      </c>
      <c r="J2913">
        <v>76418</v>
      </c>
      <c r="K2913">
        <v>3874</v>
      </c>
      <c r="L2913">
        <f>bbdd_Social_Media_Trends[[#This Row],[Likes]]+bbdd_Social_Media_Trends[[#This Row],[Shares]]+bbdd_Social_Media_Trends[[#This Row],[Comments]]</f>
        <v>283874</v>
      </c>
      <c r="M2913">
        <f>bbdd_Social_Media_Trends[[#This Row],[Interactions]]/bbdd_Social_Media_Trends[[#This Row],[Views]]</f>
        <v>0.12009130990626182</v>
      </c>
      <c r="N2913" s="1" t="s">
        <v>16</v>
      </c>
      <c r="O2913" s="4">
        <f t="shared" si="45"/>
        <v>0</v>
      </c>
    </row>
    <row r="2914" spans="1:15">
      <c r="A2914" s="1" t="s">
        <v>2954</v>
      </c>
      <c r="B2914" s="2">
        <v>44634</v>
      </c>
      <c r="C2914" s="13" t="str">
        <f>TEXT(bbdd_Social_Media_Trends[[#This Row],[Post_Date]],"aaaa-mm")</f>
        <v>2022-03</v>
      </c>
      <c r="D2914" s="1" t="s">
        <v>27</v>
      </c>
      <c r="E2914" s="1" t="s">
        <v>39</v>
      </c>
      <c r="F2914" s="1" t="s">
        <v>14</v>
      </c>
      <c r="G2914" s="1" t="s">
        <v>37</v>
      </c>
      <c r="H2914">
        <v>1619481</v>
      </c>
      <c r="I2914">
        <v>48034</v>
      </c>
      <c r="J2914">
        <v>68983</v>
      </c>
      <c r="K2914">
        <v>7422</v>
      </c>
      <c r="L2914">
        <f>bbdd_Social_Media_Trends[[#This Row],[Likes]]+bbdd_Social_Media_Trends[[#This Row],[Shares]]+bbdd_Social_Media_Trends[[#This Row],[Comments]]</f>
        <v>124439</v>
      </c>
      <c r="M2914">
        <f>bbdd_Social_Media_Trends[[#This Row],[Interactions]]/bbdd_Social_Media_Trends[[#This Row],[Views]]</f>
        <v>7.683881441029565E-2</v>
      </c>
      <c r="N2914" s="1" t="s">
        <v>16</v>
      </c>
      <c r="O2914" s="4">
        <f t="shared" si="45"/>
        <v>0</v>
      </c>
    </row>
    <row r="2915" spans="1:15" hidden="1">
      <c r="A2915" s="1" t="s">
        <v>2955</v>
      </c>
      <c r="B2915" s="2">
        <v>44720</v>
      </c>
      <c r="C2915" s="13" t="str">
        <f>TEXT(bbdd_Social_Media_Trends[[#This Row],[Post_Date]],"aaaa-mm")</f>
        <v>2022-06</v>
      </c>
      <c r="D2915" s="1" t="s">
        <v>12</v>
      </c>
      <c r="E2915" s="1" t="s">
        <v>13</v>
      </c>
      <c r="F2915" s="1" t="s">
        <v>47</v>
      </c>
      <c r="G2915" s="1" t="s">
        <v>28</v>
      </c>
      <c r="H2915">
        <v>4889698</v>
      </c>
      <c r="I2915">
        <v>335718</v>
      </c>
      <c r="J2915">
        <v>85215</v>
      </c>
      <c r="K2915">
        <v>14194</v>
      </c>
      <c r="L2915">
        <f>bbdd_Social_Media_Trends[[#This Row],[Likes]]+bbdd_Social_Media_Trends[[#This Row],[Shares]]+bbdd_Social_Media_Trends[[#This Row],[Comments]]</f>
        <v>435127</v>
      </c>
      <c r="M2915">
        <f>bbdd_Social_Media_Trends[[#This Row],[Interactions]]/bbdd_Social_Media_Trends[[#This Row],[Views]]</f>
        <v>8.8988522399542871E-2</v>
      </c>
      <c r="N2915" s="1" t="s">
        <v>16</v>
      </c>
      <c r="O2915" s="4">
        <f t="shared" si="45"/>
        <v>0</v>
      </c>
    </row>
    <row r="2916" spans="1:15" hidden="1">
      <c r="A2916" s="1" t="s">
        <v>2956</v>
      </c>
      <c r="B2916" s="2">
        <v>44649</v>
      </c>
      <c r="C2916" s="13" t="str">
        <f>TEXT(bbdd_Social_Media_Trends[[#This Row],[Post_Date]],"aaaa-mm")</f>
        <v>2022-03</v>
      </c>
      <c r="D2916" s="1" t="s">
        <v>12</v>
      </c>
      <c r="E2916" s="1" t="s">
        <v>19</v>
      </c>
      <c r="F2916" s="1" t="s">
        <v>47</v>
      </c>
      <c r="G2916" s="1" t="s">
        <v>60</v>
      </c>
      <c r="H2916">
        <v>2506158</v>
      </c>
      <c r="I2916">
        <v>209749</v>
      </c>
      <c r="J2916">
        <v>55250</v>
      </c>
      <c r="K2916">
        <v>28441</v>
      </c>
      <c r="L2916">
        <f>bbdd_Social_Media_Trends[[#This Row],[Likes]]+bbdd_Social_Media_Trends[[#This Row],[Shares]]+bbdd_Social_Media_Trends[[#This Row],[Comments]]</f>
        <v>293440</v>
      </c>
      <c r="M2916">
        <f>bbdd_Social_Media_Trends[[#This Row],[Interactions]]/bbdd_Social_Media_Trends[[#This Row],[Views]]</f>
        <v>0.11708758984868473</v>
      </c>
      <c r="N2916" s="1" t="s">
        <v>22</v>
      </c>
      <c r="O2916" s="4">
        <f t="shared" si="45"/>
        <v>0</v>
      </c>
    </row>
    <row r="2917" spans="1:15" hidden="1">
      <c r="A2917" s="1" t="s">
        <v>2957</v>
      </c>
      <c r="B2917" s="2">
        <v>44724</v>
      </c>
      <c r="C2917" s="13" t="str">
        <f>TEXT(bbdd_Social_Media_Trends[[#This Row],[Post_Date]],"aaaa-mm")</f>
        <v>2022-06</v>
      </c>
      <c r="D2917" s="1" t="s">
        <v>12</v>
      </c>
      <c r="E2917" s="1" t="s">
        <v>46</v>
      </c>
      <c r="F2917" s="1" t="s">
        <v>41</v>
      </c>
      <c r="G2917" s="1" t="s">
        <v>50</v>
      </c>
      <c r="H2917">
        <v>3731215</v>
      </c>
      <c r="I2917">
        <v>85106</v>
      </c>
      <c r="J2917">
        <v>40033</v>
      </c>
      <c r="K2917">
        <v>6545</v>
      </c>
      <c r="L2917">
        <f>bbdd_Social_Media_Trends[[#This Row],[Likes]]+bbdd_Social_Media_Trends[[#This Row],[Shares]]+bbdd_Social_Media_Trends[[#This Row],[Comments]]</f>
        <v>131684</v>
      </c>
      <c r="M2917">
        <f>bbdd_Social_Media_Trends[[#This Row],[Interactions]]/bbdd_Social_Media_Trends[[#This Row],[Views]]</f>
        <v>3.5292525357021771E-2</v>
      </c>
      <c r="N2917" s="1" t="s">
        <v>22</v>
      </c>
      <c r="O2917" s="4">
        <f t="shared" si="45"/>
        <v>0</v>
      </c>
    </row>
    <row r="2918" spans="1:15" hidden="1">
      <c r="A2918" s="1" t="s">
        <v>2958</v>
      </c>
      <c r="B2918" s="2">
        <v>45180</v>
      </c>
      <c r="C2918" s="13" t="str">
        <f>TEXT(bbdd_Social_Media_Trends[[#This Row],[Post_Date]],"aaaa-mm")</f>
        <v>2023-09</v>
      </c>
      <c r="D2918" s="1" t="s">
        <v>12</v>
      </c>
      <c r="E2918" s="1" t="s">
        <v>49</v>
      </c>
      <c r="F2918" s="1" t="s">
        <v>36</v>
      </c>
      <c r="G2918" s="1" t="s">
        <v>44</v>
      </c>
      <c r="H2918">
        <v>731415</v>
      </c>
      <c r="I2918">
        <v>432608</v>
      </c>
      <c r="J2918">
        <v>183</v>
      </c>
      <c r="K2918">
        <v>19906</v>
      </c>
      <c r="L2918">
        <f>bbdd_Social_Media_Trends[[#This Row],[Likes]]+bbdd_Social_Media_Trends[[#This Row],[Shares]]+bbdd_Social_Media_Trends[[#This Row],[Comments]]</f>
        <v>452697</v>
      </c>
      <c r="M2918">
        <f>bbdd_Social_Media_Trends[[#This Row],[Interactions]]/bbdd_Social_Media_Trends[[#This Row],[Views]]</f>
        <v>0.6189331637989377</v>
      </c>
      <c r="N2918" s="1" t="s">
        <v>16</v>
      </c>
      <c r="O2918" s="4">
        <f t="shared" si="45"/>
        <v>0</v>
      </c>
    </row>
    <row r="2919" spans="1:15" hidden="1">
      <c r="A2919" s="1" t="s">
        <v>2959</v>
      </c>
      <c r="B2919" s="2">
        <v>44713</v>
      </c>
      <c r="C2919" s="13" t="str">
        <f>TEXT(bbdd_Social_Media_Trends[[#This Row],[Post_Date]],"aaaa-mm")</f>
        <v>2022-06</v>
      </c>
      <c r="D2919" s="1" t="s">
        <v>18</v>
      </c>
      <c r="E2919" s="1" t="s">
        <v>13</v>
      </c>
      <c r="F2919" s="1" t="s">
        <v>20</v>
      </c>
      <c r="G2919" s="1" t="s">
        <v>50</v>
      </c>
      <c r="H2919">
        <v>4050217</v>
      </c>
      <c r="I2919">
        <v>331829</v>
      </c>
      <c r="J2919">
        <v>65620</v>
      </c>
      <c r="K2919">
        <v>38905</v>
      </c>
      <c r="L2919">
        <f>bbdd_Social_Media_Trends[[#This Row],[Likes]]+bbdd_Social_Media_Trends[[#This Row],[Shares]]+bbdd_Social_Media_Trends[[#This Row],[Comments]]</f>
        <v>436354</v>
      </c>
      <c r="M2919">
        <f>bbdd_Social_Media_Trends[[#This Row],[Interactions]]/bbdd_Social_Media_Trends[[#This Row],[Views]]</f>
        <v>0.10773595587594442</v>
      </c>
      <c r="N2919" s="1" t="s">
        <v>22</v>
      </c>
      <c r="O2919" s="4">
        <f t="shared" si="45"/>
        <v>0</v>
      </c>
    </row>
    <row r="2920" spans="1:15">
      <c r="A2920" s="1" t="s">
        <v>2960</v>
      </c>
      <c r="B2920" s="2">
        <v>45077</v>
      </c>
      <c r="C2920" s="13" t="str">
        <f>TEXT(bbdd_Social_Media_Trends[[#This Row],[Post_Date]],"aaaa-mm")</f>
        <v>2023-05</v>
      </c>
      <c r="D2920" s="1" t="s">
        <v>27</v>
      </c>
      <c r="E2920" s="1" t="s">
        <v>52</v>
      </c>
      <c r="F2920" s="1" t="s">
        <v>36</v>
      </c>
      <c r="G2920" s="1" t="s">
        <v>25</v>
      </c>
      <c r="H2920">
        <v>253831</v>
      </c>
      <c r="I2920">
        <v>356415</v>
      </c>
      <c r="J2920">
        <v>95650</v>
      </c>
      <c r="K2920">
        <v>37240</v>
      </c>
      <c r="L2920">
        <f>bbdd_Social_Media_Trends[[#This Row],[Likes]]+bbdd_Social_Media_Trends[[#This Row],[Shares]]+bbdd_Social_Media_Trends[[#This Row],[Comments]]</f>
        <v>489305</v>
      </c>
      <c r="M2920">
        <f>bbdd_Social_Media_Trends[[#This Row],[Interactions]]/bbdd_Social_Media_Trends[[#This Row],[Views]]</f>
        <v>1.9276802281833187</v>
      </c>
      <c r="N2920" s="1" t="s">
        <v>29</v>
      </c>
      <c r="O2920" s="4">
        <f t="shared" si="45"/>
        <v>0</v>
      </c>
    </row>
    <row r="2921" spans="1:15">
      <c r="A2921" s="1" t="s">
        <v>2961</v>
      </c>
      <c r="B2921" s="2">
        <v>45210</v>
      </c>
      <c r="C2921" s="13" t="str">
        <f>TEXT(bbdd_Social_Media_Trends[[#This Row],[Post_Date]],"aaaa-mm")</f>
        <v>2023-10</v>
      </c>
      <c r="D2921" s="1" t="s">
        <v>27</v>
      </c>
      <c r="E2921" s="1" t="s">
        <v>49</v>
      </c>
      <c r="F2921" s="1" t="s">
        <v>32</v>
      </c>
      <c r="G2921" s="1" t="s">
        <v>37</v>
      </c>
      <c r="H2921">
        <v>2190234</v>
      </c>
      <c r="I2921">
        <v>240911</v>
      </c>
      <c r="J2921">
        <v>81339</v>
      </c>
      <c r="K2921">
        <v>14835</v>
      </c>
      <c r="L2921">
        <f>bbdd_Social_Media_Trends[[#This Row],[Likes]]+bbdd_Social_Media_Trends[[#This Row],[Shares]]+bbdd_Social_Media_Trends[[#This Row],[Comments]]</f>
        <v>337085</v>
      </c>
      <c r="M2921">
        <f>bbdd_Social_Media_Trends[[#This Row],[Interactions]]/bbdd_Social_Media_Trends[[#This Row],[Views]]</f>
        <v>0.15390364682495111</v>
      </c>
      <c r="N2921" s="1" t="s">
        <v>29</v>
      </c>
      <c r="O2921" s="4">
        <f t="shared" si="45"/>
        <v>0</v>
      </c>
    </row>
    <row r="2922" spans="1:15">
      <c r="A2922" s="1" t="s">
        <v>2962</v>
      </c>
      <c r="B2922" s="2">
        <v>44692</v>
      </c>
      <c r="C2922" s="13" t="str">
        <f>TEXT(bbdd_Social_Media_Trends[[#This Row],[Post_Date]],"aaaa-mm")</f>
        <v>2022-05</v>
      </c>
      <c r="D2922" s="1" t="s">
        <v>27</v>
      </c>
      <c r="E2922" s="1" t="s">
        <v>19</v>
      </c>
      <c r="F2922" s="1" t="s">
        <v>36</v>
      </c>
      <c r="G2922" s="1" t="s">
        <v>37</v>
      </c>
      <c r="H2922">
        <v>3244574</v>
      </c>
      <c r="I2922">
        <v>246935</v>
      </c>
      <c r="J2922">
        <v>33822</v>
      </c>
      <c r="K2922">
        <v>36503</v>
      </c>
      <c r="L2922">
        <f>bbdd_Social_Media_Trends[[#This Row],[Likes]]+bbdd_Social_Media_Trends[[#This Row],[Shares]]+bbdd_Social_Media_Trends[[#This Row],[Comments]]</f>
        <v>317260</v>
      </c>
      <c r="M2922">
        <f>bbdd_Social_Media_Trends[[#This Row],[Interactions]]/bbdd_Social_Media_Trends[[#This Row],[Views]]</f>
        <v>9.7781711867258994E-2</v>
      </c>
      <c r="N2922" s="1" t="s">
        <v>29</v>
      </c>
      <c r="O2922" s="4">
        <f t="shared" si="45"/>
        <v>0</v>
      </c>
    </row>
    <row r="2923" spans="1:15">
      <c r="A2923" s="1" t="s">
        <v>2963</v>
      </c>
      <c r="B2923" s="2">
        <v>44715</v>
      </c>
      <c r="C2923" s="13" t="str">
        <f>TEXT(bbdd_Social_Media_Trends[[#This Row],[Post_Date]],"aaaa-mm")</f>
        <v>2022-06</v>
      </c>
      <c r="D2923" s="1" t="s">
        <v>27</v>
      </c>
      <c r="E2923" s="1" t="s">
        <v>52</v>
      </c>
      <c r="F2923" s="1" t="s">
        <v>20</v>
      </c>
      <c r="G2923" s="1" t="s">
        <v>50</v>
      </c>
      <c r="H2923">
        <v>172032</v>
      </c>
      <c r="I2923">
        <v>61620</v>
      </c>
      <c r="J2923">
        <v>79754</v>
      </c>
      <c r="K2923">
        <v>2201</v>
      </c>
      <c r="L2923">
        <f>bbdd_Social_Media_Trends[[#This Row],[Likes]]+bbdd_Social_Media_Trends[[#This Row],[Shares]]+bbdd_Social_Media_Trends[[#This Row],[Comments]]</f>
        <v>143575</v>
      </c>
      <c r="M2923">
        <f>bbdd_Social_Media_Trends[[#This Row],[Interactions]]/bbdd_Social_Media_Trends[[#This Row],[Views]]</f>
        <v>0.83458310081845233</v>
      </c>
      <c r="N2923" s="1" t="s">
        <v>22</v>
      </c>
      <c r="O2923" s="4">
        <f t="shared" si="45"/>
        <v>0</v>
      </c>
    </row>
    <row r="2924" spans="1:15" hidden="1">
      <c r="A2924" s="1" t="s">
        <v>2964</v>
      </c>
      <c r="B2924" s="2">
        <v>45076</v>
      </c>
      <c r="C2924" s="13" t="str">
        <f>TEXT(bbdd_Social_Media_Trends[[#This Row],[Post_Date]],"aaaa-mm")</f>
        <v>2023-05</v>
      </c>
      <c r="D2924" s="1" t="s">
        <v>24</v>
      </c>
      <c r="E2924" s="1" t="s">
        <v>31</v>
      </c>
      <c r="F2924" s="1" t="s">
        <v>14</v>
      </c>
      <c r="G2924" s="1" t="s">
        <v>25</v>
      </c>
      <c r="H2924">
        <v>4577055</v>
      </c>
      <c r="I2924">
        <v>10189</v>
      </c>
      <c r="J2924">
        <v>21707</v>
      </c>
      <c r="K2924">
        <v>32963</v>
      </c>
      <c r="L2924">
        <f>bbdd_Social_Media_Trends[[#This Row],[Likes]]+bbdd_Social_Media_Trends[[#This Row],[Shares]]+bbdd_Social_Media_Trends[[#This Row],[Comments]]</f>
        <v>64859</v>
      </c>
      <c r="M2924">
        <f>bbdd_Social_Media_Trends[[#This Row],[Interactions]]/bbdd_Social_Media_Trends[[#This Row],[Views]]</f>
        <v>1.417046550675052E-2</v>
      </c>
      <c r="N2924" s="1" t="s">
        <v>16</v>
      </c>
      <c r="O2924" s="4">
        <f t="shared" si="45"/>
        <v>0</v>
      </c>
    </row>
    <row r="2925" spans="1:15">
      <c r="A2925" s="1" t="s">
        <v>2965</v>
      </c>
      <c r="B2925" s="2">
        <v>44670</v>
      </c>
      <c r="C2925" s="13" t="str">
        <f>TEXT(bbdd_Social_Media_Trends[[#This Row],[Post_Date]],"aaaa-mm")</f>
        <v>2022-04</v>
      </c>
      <c r="D2925" s="1" t="s">
        <v>27</v>
      </c>
      <c r="E2925" s="1" t="s">
        <v>52</v>
      </c>
      <c r="F2925" s="1" t="s">
        <v>20</v>
      </c>
      <c r="G2925" s="1" t="s">
        <v>28</v>
      </c>
      <c r="H2925">
        <v>3437531</v>
      </c>
      <c r="I2925">
        <v>484792</v>
      </c>
      <c r="J2925">
        <v>65586</v>
      </c>
      <c r="K2925">
        <v>49621</v>
      </c>
      <c r="L2925">
        <f>bbdd_Social_Media_Trends[[#This Row],[Likes]]+bbdd_Social_Media_Trends[[#This Row],[Shares]]+bbdd_Social_Media_Trends[[#This Row],[Comments]]</f>
        <v>599999</v>
      </c>
      <c r="M2925">
        <f>bbdd_Social_Media_Trends[[#This Row],[Interactions]]/bbdd_Social_Media_Trends[[#This Row],[Views]]</f>
        <v>0.1745435895705377</v>
      </c>
      <c r="N2925" s="1" t="s">
        <v>22</v>
      </c>
      <c r="O2925" s="4">
        <f t="shared" si="45"/>
        <v>0</v>
      </c>
    </row>
    <row r="2926" spans="1:15">
      <c r="A2926" s="1" t="s">
        <v>2966</v>
      </c>
      <c r="B2926" s="2">
        <v>45048</v>
      </c>
      <c r="C2926" s="13" t="str">
        <f>TEXT(bbdd_Social_Media_Trends[[#This Row],[Post_Date]],"aaaa-mm")</f>
        <v>2023-05</v>
      </c>
      <c r="D2926" s="1" t="s">
        <v>27</v>
      </c>
      <c r="E2926" s="1" t="s">
        <v>31</v>
      </c>
      <c r="F2926" s="1" t="s">
        <v>14</v>
      </c>
      <c r="G2926" s="1" t="s">
        <v>37</v>
      </c>
      <c r="H2926">
        <v>2454688</v>
      </c>
      <c r="I2926">
        <v>386172</v>
      </c>
      <c r="J2926">
        <v>96666</v>
      </c>
      <c r="K2926">
        <v>10872</v>
      </c>
      <c r="L2926">
        <f>bbdd_Social_Media_Trends[[#This Row],[Likes]]+bbdd_Social_Media_Trends[[#This Row],[Shares]]+bbdd_Social_Media_Trends[[#This Row],[Comments]]</f>
        <v>493710</v>
      </c>
      <c r="M2926">
        <f>bbdd_Social_Media_Trends[[#This Row],[Interactions]]/bbdd_Social_Media_Trends[[#This Row],[Views]]</f>
        <v>0.20112943070565384</v>
      </c>
      <c r="N2926" s="1" t="s">
        <v>22</v>
      </c>
      <c r="O2926" s="4">
        <f t="shared" si="45"/>
        <v>0</v>
      </c>
    </row>
    <row r="2927" spans="1:15" hidden="1">
      <c r="A2927" s="1" t="s">
        <v>2967</v>
      </c>
      <c r="B2927" s="2">
        <v>45239</v>
      </c>
      <c r="C2927" s="13" t="str">
        <f>TEXT(bbdd_Social_Media_Trends[[#This Row],[Post_Date]],"aaaa-mm")</f>
        <v>2023-11</v>
      </c>
      <c r="D2927" s="1" t="s">
        <v>12</v>
      </c>
      <c r="E2927" s="1" t="s">
        <v>39</v>
      </c>
      <c r="F2927" s="1" t="s">
        <v>36</v>
      </c>
      <c r="G2927" s="1" t="s">
        <v>21</v>
      </c>
      <c r="H2927">
        <v>3375757</v>
      </c>
      <c r="I2927">
        <v>368767</v>
      </c>
      <c r="J2927">
        <v>14499</v>
      </c>
      <c r="K2927">
        <v>46981</v>
      </c>
      <c r="L2927">
        <f>bbdd_Social_Media_Trends[[#This Row],[Likes]]+bbdd_Social_Media_Trends[[#This Row],[Shares]]+bbdd_Social_Media_Trends[[#This Row],[Comments]]</f>
        <v>430247</v>
      </c>
      <c r="M2927">
        <f>bbdd_Social_Media_Trends[[#This Row],[Interactions]]/bbdd_Social_Media_Trends[[#This Row],[Views]]</f>
        <v>0.1274520055797855</v>
      </c>
      <c r="N2927" s="1" t="s">
        <v>16</v>
      </c>
      <c r="O2927" s="4">
        <f t="shared" si="45"/>
        <v>0</v>
      </c>
    </row>
    <row r="2928" spans="1:15">
      <c r="A2928" s="1" t="s">
        <v>2968</v>
      </c>
      <c r="B2928" s="2">
        <v>45216</v>
      </c>
      <c r="C2928" s="13" t="str">
        <f>TEXT(bbdd_Social_Media_Trends[[#This Row],[Post_Date]],"aaaa-mm")</f>
        <v>2023-10</v>
      </c>
      <c r="D2928" s="1" t="s">
        <v>27</v>
      </c>
      <c r="E2928" s="1" t="s">
        <v>39</v>
      </c>
      <c r="F2928" s="1" t="s">
        <v>14</v>
      </c>
      <c r="G2928" s="1" t="s">
        <v>50</v>
      </c>
      <c r="H2928">
        <v>4214191</v>
      </c>
      <c r="I2928">
        <v>468817</v>
      </c>
      <c r="J2928">
        <v>17311</v>
      </c>
      <c r="K2928">
        <v>32853</v>
      </c>
      <c r="L2928">
        <f>bbdd_Social_Media_Trends[[#This Row],[Likes]]+bbdd_Social_Media_Trends[[#This Row],[Shares]]+bbdd_Social_Media_Trends[[#This Row],[Comments]]</f>
        <v>518981</v>
      </c>
      <c r="M2928">
        <f>bbdd_Social_Media_Trends[[#This Row],[Interactions]]/bbdd_Social_Media_Trends[[#This Row],[Views]]</f>
        <v>0.12315080166038986</v>
      </c>
      <c r="N2928" s="1" t="s">
        <v>22</v>
      </c>
      <c r="O2928" s="4">
        <f t="shared" si="45"/>
        <v>0</v>
      </c>
    </row>
    <row r="2929" spans="1:15" hidden="1">
      <c r="A2929" s="1" t="s">
        <v>2969</v>
      </c>
      <c r="B2929" s="2">
        <v>45231</v>
      </c>
      <c r="C2929" s="13" t="str">
        <f>TEXT(bbdd_Social_Media_Trends[[#This Row],[Post_Date]],"aaaa-mm")</f>
        <v>2023-11</v>
      </c>
      <c r="D2929" s="1" t="s">
        <v>24</v>
      </c>
      <c r="E2929" s="1" t="s">
        <v>57</v>
      </c>
      <c r="F2929" s="1" t="s">
        <v>47</v>
      </c>
      <c r="G2929" s="1" t="s">
        <v>44</v>
      </c>
      <c r="H2929">
        <v>4937731</v>
      </c>
      <c r="I2929">
        <v>271763</v>
      </c>
      <c r="J2929">
        <v>20030</v>
      </c>
      <c r="K2929">
        <v>7030</v>
      </c>
      <c r="L2929">
        <f>bbdd_Social_Media_Trends[[#This Row],[Likes]]+bbdd_Social_Media_Trends[[#This Row],[Shares]]+bbdd_Social_Media_Trends[[#This Row],[Comments]]</f>
        <v>298823</v>
      </c>
      <c r="M2929">
        <f>bbdd_Social_Media_Trends[[#This Row],[Interactions]]/bbdd_Social_Media_Trends[[#This Row],[Views]]</f>
        <v>6.0518282587690583E-2</v>
      </c>
      <c r="N2929" s="1" t="s">
        <v>22</v>
      </c>
      <c r="O2929" s="4">
        <f t="shared" si="45"/>
        <v>0</v>
      </c>
    </row>
    <row r="2930" spans="1:15" hidden="1">
      <c r="A2930" s="1" t="s">
        <v>2970</v>
      </c>
      <c r="B2930" s="2">
        <v>44830</v>
      </c>
      <c r="C2930" s="13" t="str">
        <f>TEXT(bbdd_Social_Media_Trends[[#This Row],[Post_Date]],"aaaa-mm")</f>
        <v>2022-09</v>
      </c>
      <c r="D2930" s="1" t="s">
        <v>12</v>
      </c>
      <c r="E2930" s="1" t="s">
        <v>49</v>
      </c>
      <c r="F2930" s="1" t="s">
        <v>41</v>
      </c>
      <c r="G2930" s="1" t="s">
        <v>44</v>
      </c>
      <c r="H2930">
        <v>2360576</v>
      </c>
      <c r="I2930">
        <v>155459</v>
      </c>
      <c r="J2930">
        <v>19460</v>
      </c>
      <c r="K2930">
        <v>32963</v>
      </c>
      <c r="L2930">
        <f>bbdd_Social_Media_Trends[[#This Row],[Likes]]+bbdd_Social_Media_Trends[[#This Row],[Shares]]+bbdd_Social_Media_Trends[[#This Row],[Comments]]</f>
        <v>207882</v>
      </c>
      <c r="M2930">
        <f>bbdd_Social_Media_Trends[[#This Row],[Interactions]]/bbdd_Social_Media_Trends[[#This Row],[Views]]</f>
        <v>8.8064099609586818E-2</v>
      </c>
      <c r="N2930" s="1" t="s">
        <v>29</v>
      </c>
      <c r="O2930" s="4">
        <f t="shared" si="45"/>
        <v>0</v>
      </c>
    </row>
    <row r="2931" spans="1:15" hidden="1">
      <c r="A2931" s="1" t="s">
        <v>2971</v>
      </c>
      <c r="B2931" s="2">
        <v>44745</v>
      </c>
      <c r="C2931" s="13" t="str">
        <f>TEXT(bbdd_Social_Media_Trends[[#This Row],[Post_Date]],"aaaa-mm")</f>
        <v>2022-07</v>
      </c>
      <c r="D2931" s="1" t="s">
        <v>18</v>
      </c>
      <c r="E2931" s="1" t="s">
        <v>19</v>
      </c>
      <c r="F2931" s="1" t="s">
        <v>20</v>
      </c>
      <c r="G2931" s="1" t="s">
        <v>44</v>
      </c>
      <c r="H2931">
        <v>2757834</v>
      </c>
      <c r="I2931">
        <v>276600</v>
      </c>
      <c r="J2931">
        <v>2866</v>
      </c>
      <c r="K2931">
        <v>32837</v>
      </c>
      <c r="L2931">
        <f>bbdd_Social_Media_Trends[[#This Row],[Likes]]+bbdd_Social_Media_Trends[[#This Row],[Shares]]+bbdd_Social_Media_Trends[[#This Row],[Comments]]</f>
        <v>312303</v>
      </c>
      <c r="M2931">
        <f>bbdd_Social_Media_Trends[[#This Row],[Interactions]]/bbdd_Social_Media_Trends[[#This Row],[Views]]</f>
        <v>0.11324213132480054</v>
      </c>
      <c r="N2931" s="1" t="s">
        <v>29</v>
      </c>
      <c r="O2931" s="4">
        <f t="shared" si="45"/>
        <v>0</v>
      </c>
    </row>
    <row r="2932" spans="1:15" hidden="1">
      <c r="A2932" s="1" t="s">
        <v>2972</v>
      </c>
      <c r="B2932" s="2">
        <v>45012</v>
      </c>
      <c r="C2932" s="13" t="str">
        <f>TEXT(bbdd_Social_Media_Trends[[#This Row],[Post_Date]],"aaaa-mm")</f>
        <v>2023-03</v>
      </c>
      <c r="D2932" s="1" t="s">
        <v>24</v>
      </c>
      <c r="E2932" s="1" t="s">
        <v>19</v>
      </c>
      <c r="F2932" s="1" t="s">
        <v>36</v>
      </c>
      <c r="G2932" s="1" t="s">
        <v>21</v>
      </c>
      <c r="H2932">
        <v>2063181</v>
      </c>
      <c r="I2932">
        <v>239205</v>
      </c>
      <c r="J2932">
        <v>91849</v>
      </c>
      <c r="K2932">
        <v>32228</v>
      </c>
      <c r="L2932">
        <f>bbdd_Social_Media_Trends[[#This Row],[Likes]]+bbdd_Social_Media_Trends[[#This Row],[Shares]]+bbdd_Social_Media_Trends[[#This Row],[Comments]]</f>
        <v>363282</v>
      </c>
      <c r="M2932">
        <f>bbdd_Social_Media_Trends[[#This Row],[Interactions]]/bbdd_Social_Media_Trends[[#This Row],[Views]]</f>
        <v>0.17607858932396139</v>
      </c>
      <c r="N2932" s="1" t="s">
        <v>16</v>
      </c>
      <c r="O2932" s="4">
        <f t="shared" si="45"/>
        <v>0</v>
      </c>
    </row>
    <row r="2933" spans="1:15" hidden="1">
      <c r="A2933" s="1" t="s">
        <v>2973</v>
      </c>
      <c r="B2933" s="2">
        <v>44936</v>
      </c>
      <c r="C2933" s="13" t="str">
        <f>TEXT(bbdd_Social_Media_Trends[[#This Row],[Post_Date]],"aaaa-mm")</f>
        <v>2023-01</v>
      </c>
      <c r="D2933" s="1" t="s">
        <v>24</v>
      </c>
      <c r="E2933" s="1" t="s">
        <v>46</v>
      </c>
      <c r="F2933" s="1" t="s">
        <v>47</v>
      </c>
      <c r="G2933" s="1" t="s">
        <v>60</v>
      </c>
      <c r="H2933">
        <v>3865376</v>
      </c>
      <c r="I2933">
        <v>447014</v>
      </c>
      <c r="J2933">
        <v>7792</v>
      </c>
      <c r="K2933">
        <v>24112</v>
      </c>
      <c r="L2933">
        <f>bbdd_Social_Media_Trends[[#This Row],[Likes]]+bbdd_Social_Media_Trends[[#This Row],[Shares]]+bbdd_Social_Media_Trends[[#This Row],[Comments]]</f>
        <v>478918</v>
      </c>
      <c r="M2933">
        <f>bbdd_Social_Media_Trends[[#This Row],[Interactions]]/bbdd_Social_Media_Trends[[#This Row],[Views]]</f>
        <v>0.1238994602336228</v>
      </c>
      <c r="N2933" s="1" t="s">
        <v>16</v>
      </c>
      <c r="O2933" s="4">
        <f t="shared" si="45"/>
        <v>0</v>
      </c>
    </row>
    <row r="2934" spans="1:15">
      <c r="A2934" s="1" t="s">
        <v>2974</v>
      </c>
      <c r="B2934" s="2">
        <v>44917</v>
      </c>
      <c r="C2934" s="13" t="str">
        <f>TEXT(bbdd_Social_Media_Trends[[#This Row],[Post_Date]],"aaaa-mm")</f>
        <v>2022-12</v>
      </c>
      <c r="D2934" s="1" t="s">
        <v>27</v>
      </c>
      <c r="E2934" s="1" t="s">
        <v>46</v>
      </c>
      <c r="F2934" s="1" t="s">
        <v>41</v>
      </c>
      <c r="G2934" s="1" t="s">
        <v>25</v>
      </c>
      <c r="H2934">
        <v>1541499</v>
      </c>
      <c r="I2934">
        <v>475565</v>
      </c>
      <c r="J2934">
        <v>3796</v>
      </c>
      <c r="K2934">
        <v>18382</v>
      </c>
      <c r="L2934">
        <f>bbdd_Social_Media_Trends[[#This Row],[Likes]]+bbdd_Social_Media_Trends[[#This Row],[Shares]]+bbdd_Social_Media_Trends[[#This Row],[Comments]]</f>
        <v>497743</v>
      </c>
      <c r="M2934">
        <f>bbdd_Social_Media_Trends[[#This Row],[Interactions]]/bbdd_Social_Media_Trends[[#This Row],[Views]]</f>
        <v>0.32289544138530091</v>
      </c>
      <c r="N2934" s="1" t="s">
        <v>29</v>
      </c>
      <c r="O2934" s="4">
        <f t="shared" si="45"/>
        <v>0</v>
      </c>
    </row>
    <row r="2935" spans="1:15">
      <c r="A2935" s="1" t="s">
        <v>2975</v>
      </c>
      <c r="B2935" s="2">
        <v>45180</v>
      </c>
      <c r="C2935" s="13" t="str">
        <f>TEXT(bbdd_Social_Media_Trends[[#This Row],[Post_Date]],"aaaa-mm")</f>
        <v>2023-09</v>
      </c>
      <c r="D2935" s="1" t="s">
        <v>27</v>
      </c>
      <c r="E2935" s="1" t="s">
        <v>35</v>
      </c>
      <c r="F2935" s="1" t="s">
        <v>41</v>
      </c>
      <c r="G2935" s="1" t="s">
        <v>60</v>
      </c>
      <c r="H2935">
        <v>1344792</v>
      </c>
      <c r="I2935">
        <v>449897</v>
      </c>
      <c r="J2935">
        <v>18592</v>
      </c>
      <c r="K2935">
        <v>42691</v>
      </c>
      <c r="L2935">
        <f>bbdd_Social_Media_Trends[[#This Row],[Likes]]+bbdd_Social_Media_Trends[[#This Row],[Shares]]+bbdd_Social_Media_Trends[[#This Row],[Comments]]</f>
        <v>511180</v>
      </c>
      <c r="M2935">
        <f>bbdd_Social_Media_Trends[[#This Row],[Interactions]]/bbdd_Social_Media_Trends[[#This Row],[Views]]</f>
        <v>0.38011826364225842</v>
      </c>
      <c r="N2935" s="1" t="s">
        <v>16</v>
      </c>
      <c r="O2935" s="4">
        <f t="shared" si="45"/>
        <v>0</v>
      </c>
    </row>
    <row r="2936" spans="1:15" hidden="1">
      <c r="A2936" s="1" t="s">
        <v>2976</v>
      </c>
      <c r="B2936" s="2">
        <v>44871</v>
      </c>
      <c r="C2936" s="13" t="str">
        <f>TEXT(bbdd_Social_Media_Trends[[#This Row],[Post_Date]],"aaaa-mm")</f>
        <v>2022-11</v>
      </c>
      <c r="D2936" s="1" t="s">
        <v>18</v>
      </c>
      <c r="E2936" s="1" t="s">
        <v>57</v>
      </c>
      <c r="F2936" s="1" t="s">
        <v>41</v>
      </c>
      <c r="G2936" s="1" t="s">
        <v>44</v>
      </c>
      <c r="H2936">
        <v>3184440</v>
      </c>
      <c r="I2936">
        <v>427144</v>
      </c>
      <c r="J2936">
        <v>76762</v>
      </c>
      <c r="K2936">
        <v>16306</v>
      </c>
      <c r="L2936">
        <f>bbdd_Social_Media_Trends[[#This Row],[Likes]]+bbdd_Social_Media_Trends[[#This Row],[Shares]]+bbdd_Social_Media_Trends[[#This Row],[Comments]]</f>
        <v>520212</v>
      </c>
      <c r="M2936">
        <f>bbdd_Social_Media_Trends[[#This Row],[Interactions]]/bbdd_Social_Media_Trends[[#This Row],[Views]]</f>
        <v>0.16336059087312055</v>
      </c>
      <c r="N2936" s="1" t="s">
        <v>16</v>
      </c>
      <c r="O2936" s="4">
        <f t="shared" si="45"/>
        <v>0</v>
      </c>
    </row>
    <row r="2937" spans="1:15">
      <c r="A2937" s="1" t="s">
        <v>2977</v>
      </c>
      <c r="B2937" s="2">
        <v>45125</v>
      </c>
      <c r="C2937" s="13" t="str">
        <f>TEXT(bbdd_Social_Media_Trends[[#This Row],[Post_Date]],"aaaa-mm")</f>
        <v>2023-07</v>
      </c>
      <c r="D2937" s="1" t="s">
        <v>27</v>
      </c>
      <c r="E2937" s="1" t="s">
        <v>39</v>
      </c>
      <c r="F2937" s="1" t="s">
        <v>20</v>
      </c>
      <c r="G2937" s="1" t="s">
        <v>15</v>
      </c>
      <c r="H2937">
        <v>288978</v>
      </c>
      <c r="I2937">
        <v>134592</v>
      </c>
      <c r="J2937">
        <v>30125</v>
      </c>
      <c r="K2937">
        <v>13424</v>
      </c>
      <c r="L2937">
        <f>bbdd_Social_Media_Trends[[#This Row],[Likes]]+bbdd_Social_Media_Trends[[#This Row],[Shares]]+bbdd_Social_Media_Trends[[#This Row],[Comments]]</f>
        <v>178141</v>
      </c>
      <c r="M2937">
        <f>bbdd_Social_Media_Trends[[#This Row],[Interactions]]/bbdd_Social_Media_Trends[[#This Row],[Views]]</f>
        <v>0.61645177141512497</v>
      </c>
      <c r="N2937" s="1" t="s">
        <v>22</v>
      </c>
      <c r="O2937" s="4">
        <f t="shared" si="45"/>
        <v>0</v>
      </c>
    </row>
    <row r="2938" spans="1:15">
      <c r="A2938" s="1" t="s">
        <v>2978</v>
      </c>
      <c r="B2938" s="2">
        <v>44581</v>
      </c>
      <c r="C2938" s="13" t="str">
        <f>TEXT(bbdd_Social_Media_Trends[[#This Row],[Post_Date]],"aaaa-mm")</f>
        <v>2022-01</v>
      </c>
      <c r="D2938" s="1" t="s">
        <v>27</v>
      </c>
      <c r="E2938" s="1" t="s">
        <v>35</v>
      </c>
      <c r="F2938" s="1" t="s">
        <v>20</v>
      </c>
      <c r="G2938" s="1" t="s">
        <v>37</v>
      </c>
      <c r="H2938">
        <v>2525420</v>
      </c>
      <c r="I2938">
        <v>342345</v>
      </c>
      <c r="J2938">
        <v>97958</v>
      </c>
      <c r="K2938">
        <v>35913</v>
      </c>
      <c r="L2938">
        <f>bbdd_Social_Media_Trends[[#This Row],[Likes]]+bbdd_Social_Media_Trends[[#This Row],[Shares]]+bbdd_Social_Media_Trends[[#This Row],[Comments]]</f>
        <v>476216</v>
      </c>
      <c r="M2938">
        <f>bbdd_Social_Media_Trends[[#This Row],[Interactions]]/bbdd_Social_Media_Trends[[#This Row],[Views]]</f>
        <v>0.18856903010192363</v>
      </c>
      <c r="N2938" s="1" t="s">
        <v>29</v>
      </c>
      <c r="O2938" s="4">
        <f t="shared" si="45"/>
        <v>0</v>
      </c>
    </row>
    <row r="2939" spans="1:15" hidden="1">
      <c r="A2939" s="1" t="s">
        <v>2979</v>
      </c>
      <c r="B2939" s="2">
        <v>44958</v>
      </c>
      <c r="C2939" s="13" t="str">
        <f>TEXT(bbdd_Social_Media_Trends[[#This Row],[Post_Date]],"aaaa-mm")</f>
        <v>2023-02</v>
      </c>
      <c r="D2939" s="1" t="s">
        <v>24</v>
      </c>
      <c r="E2939" s="1" t="s">
        <v>35</v>
      </c>
      <c r="F2939" s="1" t="s">
        <v>32</v>
      </c>
      <c r="G2939" s="1" t="s">
        <v>15</v>
      </c>
      <c r="H2939">
        <v>4674026</v>
      </c>
      <c r="I2939">
        <v>14183</v>
      </c>
      <c r="J2939">
        <v>71809</v>
      </c>
      <c r="K2939">
        <v>4162</v>
      </c>
      <c r="L2939">
        <f>bbdd_Social_Media_Trends[[#This Row],[Likes]]+bbdd_Social_Media_Trends[[#This Row],[Shares]]+bbdd_Social_Media_Trends[[#This Row],[Comments]]</f>
        <v>90154</v>
      </c>
      <c r="M2939">
        <f>bbdd_Social_Media_Trends[[#This Row],[Interactions]]/bbdd_Social_Media_Trends[[#This Row],[Views]]</f>
        <v>1.9288296641909994E-2</v>
      </c>
      <c r="N2939" s="1" t="s">
        <v>29</v>
      </c>
      <c r="O2939" s="4">
        <f t="shared" si="45"/>
        <v>0</v>
      </c>
    </row>
    <row r="2940" spans="1:15">
      <c r="A2940" s="1" t="s">
        <v>2980</v>
      </c>
      <c r="B2940" s="2">
        <v>45166</v>
      </c>
      <c r="C2940" s="13" t="str">
        <f>TEXT(bbdd_Social_Media_Trends[[#This Row],[Post_Date]],"aaaa-mm")</f>
        <v>2023-08</v>
      </c>
      <c r="D2940" s="1" t="s">
        <v>27</v>
      </c>
      <c r="E2940" s="1" t="s">
        <v>57</v>
      </c>
      <c r="F2940" s="1" t="s">
        <v>47</v>
      </c>
      <c r="G2940" s="1" t="s">
        <v>25</v>
      </c>
      <c r="H2940">
        <v>3385451</v>
      </c>
      <c r="I2940">
        <v>448723</v>
      </c>
      <c r="J2940">
        <v>7234</v>
      </c>
      <c r="K2940">
        <v>43129</v>
      </c>
      <c r="L2940">
        <f>bbdd_Social_Media_Trends[[#This Row],[Likes]]+bbdd_Social_Media_Trends[[#This Row],[Shares]]+bbdd_Social_Media_Trends[[#This Row],[Comments]]</f>
        <v>499086</v>
      </c>
      <c r="M2940">
        <f>bbdd_Social_Media_Trends[[#This Row],[Interactions]]/bbdd_Social_Media_Trends[[#This Row],[Views]]</f>
        <v>0.14742083107981774</v>
      </c>
      <c r="N2940" s="1" t="s">
        <v>29</v>
      </c>
      <c r="O2940" s="4">
        <f t="shared" si="45"/>
        <v>0</v>
      </c>
    </row>
    <row r="2941" spans="1:15">
      <c r="A2941" s="1" t="s">
        <v>2981</v>
      </c>
      <c r="B2941" s="2">
        <v>44998</v>
      </c>
      <c r="C2941" s="13" t="str">
        <f>TEXT(bbdd_Social_Media_Trends[[#This Row],[Post_Date]],"aaaa-mm")</f>
        <v>2023-03</v>
      </c>
      <c r="D2941" s="1" t="s">
        <v>27</v>
      </c>
      <c r="E2941" s="1" t="s">
        <v>59</v>
      </c>
      <c r="F2941" s="1" t="s">
        <v>14</v>
      </c>
      <c r="G2941" s="1" t="s">
        <v>44</v>
      </c>
      <c r="H2941">
        <v>4480208</v>
      </c>
      <c r="I2941">
        <v>192047</v>
      </c>
      <c r="J2941">
        <v>40789</v>
      </c>
      <c r="K2941">
        <v>19329</v>
      </c>
      <c r="L2941">
        <f>bbdd_Social_Media_Trends[[#This Row],[Likes]]+bbdd_Social_Media_Trends[[#This Row],[Shares]]+bbdd_Social_Media_Trends[[#This Row],[Comments]]</f>
        <v>252165</v>
      </c>
      <c r="M2941">
        <f>bbdd_Social_Media_Trends[[#This Row],[Interactions]]/bbdd_Social_Media_Trends[[#This Row],[Views]]</f>
        <v>5.628421716134608E-2</v>
      </c>
      <c r="N2941" s="1" t="s">
        <v>16</v>
      </c>
      <c r="O2941" s="4">
        <f t="shared" si="45"/>
        <v>0</v>
      </c>
    </row>
    <row r="2942" spans="1:15">
      <c r="A2942" s="1" t="s">
        <v>2982</v>
      </c>
      <c r="B2942" s="2">
        <v>45266</v>
      </c>
      <c r="C2942" s="13" t="str">
        <f>TEXT(bbdd_Social_Media_Trends[[#This Row],[Post_Date]],"aaaa-mm")</f>
        <v>2023-12</v>
      </c>
      <c r="D2942" s="1" t="s">
        <v>27</v>
      </c>
      <c r="E2942" s="1" t="s">
        <v>35</v>
      </c>
      <c r="F2942" s="1" t="s">
        <v>32</v>
      </c>
      <c r="G2942" s="1" t="s">
        <v>28</v>
      </c>
      <c r="H2942">
        <v>836115</v>
      </c>
      <c r="I2942">
        <v>492019</v>
      </c>
      <c r="J2942">
        <v>57301</v>
      </c>
      <c r="K2942">
        <v>31743</v>
      </c>
      <c r="L2942">
        <f>bbdd_Social_Media_Trends[[#This Row],[Likes]]+bbdd_Social_Media_Trends[[#This Row],[Shares]]+bbdd_Social_Media_Trends[[#This Row],[Comments]]</f>
        <v>581063</v>
      </c>
      <c r="M2942">
        <f>bbdd_Social_Media_Trends[[#This Row],[Interactions]]/bbdd_Social_Media_Trends[[#This Row],[Views]]</f>
        <v>0.69495583741470968</v>
      </c>
      <c r="N2942" s="1" t="s">
        <v>16</v>
      </c>
      <c r="O2942" s="4">
        <f t="shared" si="45"/>
        <v>0</v>
      </c>
    </row>
    <row r="2943" spans="1:15" hidden="1">
      <c r="A2943" s="1" t="s">
        <v>2983</v>
      </c>
      <c r="B2943" s="2">
        <v>45217</v>
      </c>
      <c r="C2943" s="13" t="str">
        <f>TEXT(bbdd_Social_Media_Trends[[#This Row],[Post_Date]],"aaaa-mm")</f>
        <v>2023-10</v>
      </c>
      <c r="D2943" s="1" t="s">
        <v>18</v>
      </c>
      <c r="E2943" s="1" t="s">
        <v>52</v>
      </c>
      <c r="F2943" s="1" t="s">
        <v>41</v>
      </c>
      <c r="G2943" s="1" t="s">
        <v>25</v>
      </c>
      <c r="H2943">
        <v>4116538</v>
      </c>
      <c r="I2943">
        <v>248427</v>
      </c>
      <c r="J2943">
        <v>78029</v>
      </c>
      <c r="K2943">
        <v>35739</v>
      </c>
      <c r="L2943">
        <f>bbdd_Social_Media_Trends[[#This Row],[Likes]]+bbdd_Social_Media_Trends[[#This Row],[Shares]]+bbdd_Social_Media_Trends[[#This Row],[Comments]]</f>
        <v>362195</v>
      </c>
      <c r="M2943">
        <f>bbdd_Social_Media_Trends[[#This Row],[Interactions]]/bbdd_Social_Media_Trends[[#This Row],[Views]]</f>
        <v>8.7985341080296112E-2</v>
      </c>
      <c r="N2943" s="1" t="s">
        <v>22</v>
      </c>
      <c r="O2943" s="4">
        <f t="shared" si="45"/>
        <v>0</v>
      </c>
    </row>
    <row r="2944" spans="1:15" hidden="1">
      <c r="A2944" s="1" t="s">
        <v>2984</v>
      </c>
      <c r="B2944" s="2">
        <v>44659</v>
      </c>
      <c r="C2944" s="13" t="str">
        <f>TEXT(bbdd_Social_Media_Trends[[#This Row],[Post_Date]],"aaaa-mm")</f>
        <v>2022-04</v>
      </c>
      <c r="D2944" s="1" t="s">
        <v>12</v>
      </c>
      <c r="E2944" s="1" t="s">
        <v>13</v>
      </c>
      <c r="F2944" s="1" t="s">
        <v>36</v>
      </c>
      <c r="G2944" s="1" t="s">
        <v>50</v>
      </c>
      <c r="H2944">
        <v>1649017</v>
      </c>
      <c r="I2944">
        <v>231068</v>
      </c>
      <c r="J2944">
        <v>47895</v>
      </c>
      <c r="K2944">
        <v>22587</v>
      </c>
      <c r="L2944">
        <f>bbdd_Social_Media_Trends[[#This Row],[Likes]]+bbdd_Social_Media_Trends[[#This Row],[Shares]]+bbdd_Social_Media_Trends[[#This Row],[Comments]]</f>
        <v>301550</v>
      </c>
      <c r="M2944">
        <f>bbdd_Social_Media_Trends[[#This Row],[Interactions]]/bbdd_Social_Media_Trends[[#This Row],[Views]]</f>
        <v>0.182866519872142</v>
      </c>
      <c r="N2944" s="1" t="s">
        <v>16</v>
      </c>
      <c r="O2944" s="4">
        <f t="shared" si="45"/>
        <v>0</v>
      </c>
    </row>
    <row r="2945" spans="1:15" hidden="1">
      <c r="A2945" s="1" t="s">
        <v>2985</v>
      </c>
      <c r="B2945" s="2">
        <v>44924</v>
      </c>
      <c r="C2945" s="13" t="str">
        <f>TEXT(bbdd_Social_Media_Trends[[#This Row],[Post_Date]],"aaaa-mm")</f>
        <v>2022-12</v>
      </c>
      <c r="D2945" s="1" t="s">
        <v>18</v>
      </c>
      <c r="E2945" s="1" t="s">
        <v>19</v>
      </c>
      <c r="F2945" s="1" t="s">
        <v>36</v>
      </c>
      <c r="G2945" s="1" t="s">
        <v>25</v>
      </c>
      <c r="H2945">
        <v>3233439</v>
      </c>
      <c r="I2945">
        <v>234569</v>
      </c>
      <c r="J2945">
        <v>33026</v>
      </c>
      <c r="K2945">
        <v>19726</v>
      </c>
      <c r="L2945">
        <f>bbdd_Social_Media_Trends[[#This Row],[Likes]]+bbdd_Social_Media_Trends[[#This Row],[Shares]]+bbdd_Social_Media_Trends[[#This Row],[Comments]]</f>
        <v>287321</v>
      </c>
      <c r="M2945">
        <f>bbdd_Social_Media_Trends[[#This Row],[Interactions]]/bbdd_Social_Media_Trends[[#This Row],[Views]]</f>
        <v>8.8859260991161426E-2</v>
      </c>
      <c r="N2945" s="1" t="s">
        <v>16</v>
      </c>
      <c r="O2945" s="4">
        <f t="shared" si="45"/>
        <v>0</v>
      </c>
    </row>
    <row r="2946" spans="1:15" hidden="1">
      <c r="A2946" s="1" t="s">
        <v>2986</v>
      </c>
      <c r="B2946" s="2">
        <v>44587</v>
      </c>
      <c r="C2946" s="13" t="str">
        <f>TEXT(bbdd_Social_Media_Trends[[#This Row],[Post_Date]],"aaaa-mm")</f>
        <v>2022-01</v>
      </c>
      <c r="D2946" s="1" t="s">
        <v>18</v>
      </c>
      <c r="E2946" s="1" t="s">
        <v>59</v>
      </c>
      <c r="F2946" s="1" t="s">
        <v>14</v>
      </c>
      <c r="G2946" s="1" t="s">
        <v>60</v>
      </c>
      <c r="H2946">
        <v>1745859</v>
      </c>
      <c r="I2946">
        <v>326923</v>
      </c>
      <c r="J2946">
        <v>67496</v>
      </c>
      <c r="K2946">
        <v>2336</v>
      </c>
      <c r="L2946">
        <f>bbdd_Social_Media_Trends[[#This Row],[Likes]]+bbdd_Social_Media_Trends[[#This Row],[Shares]]+bbdd_Social_Media_Trends[[#This Row],[Comments]]</f>
        <v>396755</v>
      </c>
      <c r="M2946">
        <f>bbdd_Social_Media_Trends[[#This Row],[Interactions]]/bbdd_Social_Media_Trends[[#This Row],[Views]]</f>
        <v>0.2272548928636276</v>
      </c>
      <c r="N2946" s="1" t="s">
        <v>16</v>
      </c>
      <c r="O2946" s="4">
        <f t="shared" ref="O2946:O3009" si="46">IF(ISERROR(VLOOKUP(A2946,A2947:A7944,1,FALSE)),0, 1)</f>
        <v>0</v>
      </c>
    </row>
    <row r="2947" spans="1:15">
      <c r="A2947" s="1" t="s">
        <v>2987</v>
      </c>
      <c r="B2947" s="2">
        <v>44884</v>
      </c>
      <c r="C2947" s="13" t="str">
        <f>TEXT(bbdd_Social_Media_Trends[[#This Row],[Post_Date]],"aaaa-mm")</f>
        <v>2022-11</v>
      </c>
      <c r="D2947" s="1" t="s">
        <v>27</v>
      </c>
      <c r="E2947" s="1" t="s">
        <v>13</v>
      </c>
      <c r="F2947" s="1" t="s">
        <v>47</v>
      </c>
      <c r="G2947" s="1" t="s">
        <v>25</v>
      </c>
      <c r="H2947">
        <v>4540861</v>
      </c>
      <c r="I2947">
        <v>63459</v>
      </c>
      <c r="J2947">
        <v>21936</v>
      </c>
      <c r="K2947">
        <v>36939</v>
      </c>
      <c r="L2947">
        <f>bbdd_Social_Media_Trends[[#This Row],[Likes]]+bbdd_Social_Media_Trends[[#This Row],[Shares]]+bbdd_Social_Media_Trends[[#This Row],[Comments]]</f>
        <v>122334</v>
      </c>
      <c r="M2947">
        <f>bbdd_Social_Media_Trends[[#This Row],[Interactions]]/bbdd_Social_Media_Trends[[#This Row],[Views]]</f>
        <v>2.6940705738405117E-2</v>
      </c>
      <c r="N2947" s="1" t="s">
        <v>22</v>
      </c>
      <c r="O2947" s="4">
        <f t="shared" si="46"/>
        <v>0</v>
      </c>
    </row>
    <row r="2948" spans="1:15" hidden="1">
      <c r="A2948" s="1" t="s">
        <v>2988</v>
      </c>
      <c r="B2948" s="2">
        <v>45055</v>
      </c>
      <c r="C2948" s="13" t="str">
        <f>TEXT(bbdd_Social_Media_Trends[[#This Row],[Post_Date]],"aaaa-mm")</f>
        <v>2023-05</v>
      </c>
      <c r="D2948" s="1" t="s">
        <v>24</v>
      </c>
      <c r="E2948" s="1" t="s">
        <v>49</v>
      </c>
      <c r="F2948" s="1" t="s">
        <v>32</v>
      </c>
      <c r="G2948" s="1" t="s">
        <v>60</v>
      </c>
      <c r="H2948">
        <v>3368920</v>
      </c>
      <c r="I2948">
        <v>471654</v>
      </c>
      <c r="J2948">
        <v>86384</v>
      </c>
      <c r="K2948">
        <v>1266</v>
      </c>
      <c r="L2948">
        <f>bbdd_Social_Media_Trends[[#This Row],[Likes]]+bbdd_Social_Media_Trends[[#This Row],[Shares]]+bbdd_Social_Media_Trends[[#This Row],[Comments]]</f>
        <v>559304</v>
      </c>
      <c r="M2948">
        <f>bbdd_Social_Media_Trends[[#This Row],[Interactions]]/bbdd_Social_Media_Trends[[#This Row],[Views]]</f>
        <v>0.16601878346769885</v>
      </c>
      <c r="N2948" s="1" t="s">
        <v>22</v>
      </c>
      <c r="O2948" s="4">
        <f t="shared" si="46"/>
        <v>0</v>
      </c>
    </row>
    <row r="2949" spans="1:15">
      <c r="A2949" s="1" t="s">
        <v>2989</v>
      </c>
      <c r="B2949" s="2">
        <v>44891</v>
      </c>
      <c r="C2949" s="13" t="str">
        <f>TEXT(bbdd_Social_Media_Trends[[#This Row],[Post_Date]],"aaaa-mm")</f>
        <v>2022-11</v>
      </c>
      <c r="D2949" s="1" t="s">
        <v>27</v>
      </c>
      <c r="E2949" s="1" t="s">
        <v>49</v>
      </c>
      <c r="F2949" s="1" t="s">
        <v>41</v>
      </c>
      <c r="G2949" s="1" t="s">
        <v>60</v>
      </c>
      <c r="H2949">
        <v>779573</v>
      </c>
      <c r="I2949">
        <v>185117</v>
      </c>
      <c r="J2949">
        <v>41077</v>
      </c>
      <c r="K2949">
        <v>26964</v>
      </c>
      <c r="L2949">
        <f>bbdd_Social_Media_Trends[[#This Row],[Likes]]+bbdd_Social_Media_Trends[[#This Row],[Shares]]+bbdd_Social_Media_Trends[[#This Row],[Comments]]</f>
        <v>253158</v>
      </c>
      <c r="M2949">
        <f>bbdd_Social_Media_Trends[[#This Row],[Interactions]]/bbdd_Social_Media_Trends[[#This Row],[Views]]</f>
        <v>0.32473931241846499</v>
      </c>
      <c r="N2949" s="1" t="s">
        <v>16</v>
      </c>
      <c r="O2949" s="4">
        <f t="shared" si="46"/>
        <v>0</v>
      </c>
    </row>
    <row r="2950" spans="1:15" hidden="1">
      <c r="A2950" s="1" t="s">
        <v>2990</v>
      </c>
      <c r="B2950" s="2">
        <v>44779</v>
      </c>
      <c r="C2950" s="13" t="str">
        <f>TEXT(bbdd_Social_Media_Trends[[#This Row],[Post_Date]],"aaaa-mm")</f>
        <v>2022-08</v>
      </c>
      <c r="D2950" s="1" t="s">
        <v>18</v>
      </c>
      <c r="E2950" s="1" t="s">
        <v>31</v>
      </c>
      <c r="F2950" s="1" t="s">
        <v>32</v>
      </c>
      <c r="G2950" s="1" t="s">
        <v>21</v>
      </c>
      <c r="H2950">
        <v>4669272</v>
      </c>
      <c r="I2950">
        <v>368176</v>
      </c>
      <c r="J2950">
        <v>25124</v>
      </c>
      <c r="K2950">
        <v>26215</v>
      </c>
      <c r="L2950">
        <f>bbdd_Social_Media_Trends[[#This Row],[Likes]]+bbdd_Social_Media_Trends[[#This Row],[Shares]]+bbdd_Social_Media_Trends[[#This Row],[Comments]]</f>
        <v>419515</v>
      </c>
      <c r="M2950">
        <f>bbdd_Social_Media_Trends[[#This Row],[Interactions]]/bbdd_Social_Media_Trends[[#This Row],[Views]]</f>
        <v>8.9845911739560261E-2</v>
      </c>
      <c r="N2950" s="1" t="s">
        <v>22</v>
      </c>
      <c r="O2950" s="4">
        <f t="shared" si="46"/>
        <v>0</v>
      </c>
    </row>
    <row r="2951" spans="1:15" hidden="1">
      <c r="A2951" s="1" t="s">
        <v>2991</v>
      </c>
      <c r="B2951" s="2">
        <v>45099</v>
      </c>
      <c r="C2951" s="13" t="str">
        <f>TEXT(bbdd_Social_Media_Trends[[#This Row],[Post_Date]],"aaaa-mm")</f>
        <v>2023-06</v>
      </c>
      <c r="D2951" s="1" t="s">
        <v>24</v>
      </c>
      <c r="E2951" s="1" t="s">
        <v>31</v>
      </c>
      <c r="F2951" s="1" t="s">
        <v>36</v>
      </c>
      <c r="G2951" s="1" t="s">
        <v>21</v>
      </c>
      <c r="H2951">
        <v>920290</v>
      </c>
      <c r="I2951">
        <v>158850</v>
      </c>
      <c r="J2951">
        <v>294</v>
      </c>
      <c r="K2951">
        <v>20188</v>
      </c>
      <c r="L2951">
        <f>bbdd_Social_Media_Trends[[#This Row],[Likes]]+bbdd_Social_Media_Trends[[#This Row],[Shares]]+bbdd_Social_Media_Trends[[#This Row],[Comments]]</f>
        <v>179332</v>
      </c>
      <c r="M2951">
        <f>bbdd_Social_Media_Trends[[#This Row],[Interactions]]/bbdd_Social_Media_Trends[[#This Row],[Views]]</f>
        <v>0.19486466222603743</v>
      </c>
      <c r="N2951" s="1" t="s">
        <v>22</v>
      </c>
      <c r="O2951" s="4">
        <f t="shared" si="46"/>
        <v>0</v>
      </c>
    </row>
    <row r="2952" spans="1:15" hidden="1">
      <c r="A2952" s="1" t="s">
        <v>2992</v>
      </c>
      <c r="B2952" s="2">
        <v>44739</v>
      </c>
      <c r="C2952" s="13" t="str">
        <f>TEXT(bbdd_Social_Media_Trends[[#This Row],[Post_Date]],"aaaa-mm")</f>
        <v>2022-06</v>
      </c>
      <c r="D2952" s="1" t="s">
        <v>12</v>
      </c>
      <c r="E2952" s="1" t="s">
        <v>57</v>
      </c>
      <c r="F2952" s="1" t="s">
        <v>41</v>
      </c>
      <c r="G2952" s="1" t="s">
        <v>25</v>
      </c>
      <c r="H2952">
        <v>880025</v>
      </c>
      <c r="I2952">
        <v>262765</v>
      </c>
      <c r="J2952">
        <v>56763</v>
      </c>
      <c r="K2952">
        <v>25619</v>
      </c>
      <c r="L2952">
        <f>bbdd_Social_Media_Trends[[#This Row],[Likes]]+bbdd_Social_Media_Trends[[#This Row],[Shares]]+bbdd_Social_Media_Trends[[#This Row],[Comments]]</f>
        <v>345147</v>
      </c>
      <c r="M2952">
        <f>bbdd_Social_Media_Trends[[#This Row],[Interactions]]/bbdd_Social_Media_Trends[[#This Row],[Views]]</f>
        <v>0.39220135791596827</v>
      </c>
      <c r="N2952" s="1" t="s">
        <v>29</v>
      </c>
      <c r="O2952" s="4">
        <f t="shared" si="46"/>
        <v>0</v>
      </c>
    </row>
    <row r="2953" spans="1:15" hidden="1">
      <c r="A2953" s="1" t="s">
        <v>2993</v>
      </c>
      <c r="B2953" s="2">
        <v>44813</v>
      </c>
      <c r="C2953" s="13" t="str">
        <f>TEXT(bbdd_Social_Media_Trends[[#This Row],[Post_Date]],"aaaa-mm")</f>
        <v>2022-09</v>
      </c>
      <c r="D2953" s="1" t="s">
        <v>24</v>
      </c>
      <c r="E2953" s="1" t="s">
        <v>59</v>
      </c>
      <c r="F2953" s="1" t="s">
        <v>41</v>
      </c>
      <c r="G2953" s="1" t="s">
        <v>60</v>
      </c>
      <c r="H2953">
        <v>1876032</v>
      </c>
      <c r="I2953">
        <v>167583</v>
      </c>
      <c r="J2953">
        <v>51085</v>
      </c>
      <c r="K2953">
        <v>16692</v>
      </c>
      <c r="L2953">
        <f>bbdd_Social_Media_Trends[[#This Row],[Likes]]+bbdd_Social_Media_Trends[[#This Row],[Shares]]+bbdd_Social_Media_Trends[[#This Row],[Comments]]</f>
        <v>235360</v>
      </c>
      <c r="M2953">
        <f>bbdd_Social_Media_Trends[[#This Row],[Interactions]]/bbdd_Social_Media_Trends[[#This Row],[Views]]</f>
        <v>0.12545628219561286</v>
      </c>
      <c r="N2953" s="1" t="s">
        <v>29</v>
      </c>
      <c r="O2953" s="4">
        <f t="shared" si="46"/>
        <v>0</v>
      </c>
    </row>
    <row r="2954" spans="1:15">
      <c r="A2954" s="1" t="s">
        <v>2994</v>
      </c>
      <c r="B2954" s="2">
        <v>44763</v>
      </c>
      <c r="C2954" s="13" t="str">
        <f>TEXT(bbdd_Social_Media_Trends[[#This Row],[Post_Date]],"aaaa-mm")</f>
        <v>2022-07</v>
      </c>
      <c r="D2954" s="1" t="s">
        <v>27</v>
      </c>
      <c r="E2954" s="1" t="s">
        <v>57</v>
      </c>
      <c r="F2954" s="1" t="s">
        <v>41</v>
      </c>
      <c r="G2954" s="1" t="s">
        <v>50</v>
      </c>
      <c r="H2954">
        <v>4695675</v>
      </c>
      <c r="I2954">
        <v>332129</v>
      </c>
      <c r="J2954">
        <v>80070</v>
      </c>
      <c r="K2954">
        <v>7343</v>
      </c>
      <c r="L2954">
        <f>bbdd_Social_Media_Trends[[#This Row],[Likes]]+bbdd_Social_Media_Trends[[#This Row],[Shares]]+bbdd_Social_Media_Trends[[#This Row],[Comments]]</f>
        <v>419542</v>
      </c>
      <c r="M2954">
        <f>bbdd_Social_Media_Trends[[#This Row],[Interactions]]/bbdd_Social_Media_Trends[[#This Row],[Views]]</f>
        <v>8.9346473084274361E-2</v>
      </c>
      <c r="N2954" s="1" t="s">
        <v>22</v>
      </c>
      <c r="O2954" s="4">
        <f t="shared" si="46"/>
        <v>0</v>
      </c>
    </row>
    <row r="2955" spans="1:15" hidden="1">
      <c r="A2955" s="1" t="s">
        <v>2995</v>
      </c>
      <c r="B2955" s="2">
        <v>45230</v>
      </c>
      <c r="C2955" s="13" t="str">
        <f>TEXT(bbdd_Social_Media_Trends[[#This Row],[Post_Date]],"aaaa-mm")</f>
        <v>2023-10</v>
      </c>
      <c r="D2955" s="1" t="s">
        <v>18</v>
      </c>
      <c r="E2955" s="1" t="s">
        <v>19</v>
      </c>
      <c r="F2955" s="1" t="s">
        <v>32</v>
      </c>
      <c r="G2955" s="1" t="s">
        <v>28</v>
      </c>
      <c r="H2955">
        <v>3909608</v>
      </c>
      <c r="I2955">
        <v>328265</v>
      </c>
      <c r="J2955">
        <v>91682</v>
      </c>
      <c r="K2955">
        <v>28567</v>
      </c>
      <c r="L2955">
        <f>bbdd_Social_Media_Trends[[#This Row],[Likes]]+bbdd_Social_Media_Trends[[#This Row],[Shares]]+bbdd_Social_Media_Trends[[#This Row],[Comments]]</f>
        <v>448514</v>
      </c>
      <c r="M2955">
        <f>bbdd_Social_Media_Trends[[#This Row],[Interactions]]/bbdd_Social_Media_Trends[[#This Row],[Views]]</f>
        <v>0.11472096435243635</v>
      </c>
      <c r="N2955" s="1" t="s">
        <v>16</v>
      </c>
      <c r="O2955" s="4">
        <f t="shared" si="46"/>
        <v>0</v>
      </c>
    </row>
    <row r="2956" spans="1:15" hidden="1">
      <c r="A2956" s="1" t="s">
        <v>2996</v>
      </c>
      <c r="B2956" s="2">
        <v>44844</v>
      </c>
      <c r="C2956" s="13" t="str">
        <f>TEXT(bbdd_Social_Media_Trends[[#This Row],[Post_Date]],"aaaa-mm")</f>
        <v>2022-10</v>
      </c>
      <c r="D2956" s="1" t="s">
        <v>18</v>
      </c>
      <c r="E2956" s="1" t="s">
        <v>49</v>
      </c>
      <c r="F2956" s="1" t="s">
        <v>14</v>
      </c>
      <c r="G2956" s="1" t="s">
        <v>21</v>
      </c>
      <c r="H2956">
        <v>84988</v>
      </c>
      <c r="I2956">
        <v>3961</v>
      </c>
      <c r="J2956">
        <v>66175</v>
      </c>
      <c r="K2956">
        <v>7174</v>
      </c>
      <c r="L2956">
        <f>bbdd_Social_Media_Trends[[#This Row],[Likes]]+bbdd_Social_Media_Trends[[#This Row],[Shares]]+bbdd_Social_Media_Trends[[#This Row],[Comments]]</f>
        <v>77310</v>
      </c>
      <c r="M2956">
        <f>bbdd_Social_Media_Trends[[#This Row],[Interactions]]/bbdd_Social_Media_Trends[[#This Row],[Views]]</f>
        <v>0.90965783404715961</v>
      </c>
      <c r="N2956" s="1" t="s">
        <v>29</v>
      </c>
      <c r="O2956" s="4">
        <f t="shared" si="46"/>
        <v>0</v>
      </c>
    </row>
    <row r="2957" spans="1:15" hidden="1">
      <c r="A2957" s="1" t="s">
        <v>2997</v>
      </c>
      <c r="B2957" s="2">
        <v>44870</v>
      </c>
      <c r="C2957" s="13" t="str">
        <f>TEXT(bbdd_Social_Media_Trends[[#This Row],[Post_Date]],"aaaa-mm")</f>
        <v>2022-11</v>
      </c>
      <c r="D2957" s="1" t="s">
        <v>12</v>
      </c>
      <c r="E2957" s="1" t="s">
        <v>59</v>
      </c>
      <c r="F2957" s="1" t="s">
        <v>20</v>
      </c>
      <c r="G2957" s="1" t="s">
        <v>28</v>
      </c>
      <c r="H2957">
        <v>4503451</v>
      </c>
      <c r="I2957">
        <v>199050</v>
      </c>
      <c r="J2957">
        <v>10299</v>
      </c>
      <c r="K2957">
        <v>7649</v>
      </c>
      <c r="L2957">
        <f>bbdd_Social_Media_Trends[[#This Row],[Likes]]+bbdd_Social_Media_Trends[[#This Row],[Shares]]+bbdd_Social_Media_Trends[[#This Row],[Comments]]</f>
        <v>216998</v>
      </c>
      <c r="M2957">
        <f>bbdd_Social_Media_Trends[[#This Row],[Interactions]]/bbdd_Social_Media_Trends[[#This Row],[Views]]</f>
        <v>4.8184825370588019E-2</v>
      </c>
      <c r="N2957" s="1" t="s">
        <v>22</v>
      </c>
      <c r="O2957" s="4">
        <f t="shared" si="46"/>
        <v>0</v>
      </c>
    </row>
    <row r="2958" spans="1:15" hidden="1">
      <c r="A2958" s="1" t="s">
        <v>2998</v>
      </c>
      <c r="B2958" s="2">
        <v>44572</v>
      </c>
      <c r="C2958" s="13" t="str">
        <f>TEXT(bbdd_Social_Media_Trends[[#This Row],[Post_Date]],"aaaa-mm")</f>
        <v>2022-01</v>
      </c>
      <c r="D2958" s="1" t="s">
        <v>18</v>
      </c>
      <c r="E2958" s="1" t="s">
        <v>31</v>
      </c>
      <c r="F2958" s="1" t="s">
        <v>47</v>
      </c>
      <c r="G2958" s="1" t="s">
        <v>60</v>
      </c>
      <c r="H2958">
        <v>3869119</v>
      </c>
      <c r="I2958">
        <v>243254</v>
      </c>
      <c r="J2958">
        <v>45272</v>
      </c>
      <c r="K2958">
        <v>41026</v>
      </c>
      <c r="L2958">
        <f>bbdd_Social_Media_Trends[[#This Row],[Likes]]+bbdd_Social_Media_Trends[[#This Row],[Shares]]+bbdd_Social_Media_Trends[[#This Row],[Comments]]</f>
        <v>329552</v>
      </c>
      <c r="M2958">
        <f>bbdd_Social_Media_Trends[[#This Row],[Interactions]]/bbdd_Social_Media_Trends[[#This Row],[Views]]</f>
        <v>8.5174945510851433E-2</v>
      </c>
      <c r="N2958" s="1" t="s">
        <v>22</v>
      </c>
      <c r="O2958" s="4">
        <f t="shared" si="46"/>
        <v>0</v>
      </c>
    </row>
    <row r="2959" spans="1:15" hidden="1">
      <c r="A2959" s="1" t="s">
        <v>2999</v>
      </c>
      <c r="B2959" s="2">
        <v>44727</v>
      </c>
      <c r="C2959" s="13" t="str">
        <f>TEXT(bbdd_Social_Media_Trends[[#This Row],[Post_Date]],"aaaa-mm")</f>
        <v>2022-06</v>
      </c>
      <c r="D2959" s="1" t="s">
        <v>12</v>
      </c>
      <c r="E2959" s="1" t="s">
        <v>52</v>
      </c>
      <c r="F2959" s="1" t="s">
        <v>36</v>
      </c>
      <c r="G2959" s="1" t="s">
        <v>37</v>
      </c>
      <c r="H2959">
        <v>22280</v>
      </c>
      <c r="I2959">
        <v>294546</v>
      </c>
      <c r="J2959">
        <v>89803</v>
      </c>
      <c r="K2959">
        <v>22578</v>
      </c>
      <c r="L2959">
        <f>bbdd_Social_Media_Trends[[#This Row],[Likes]]+bbdd_Social_Media_Trends[[#This Row],[Shares]]+bbdd_Social_Media_Trends[[#This Row],[Comments]]</f>
        <v>406927</v>
      </c>
      <c r="M2959">
        <f>bbdd_Social_Media_Trends[[#This Row],[Interactions]]/bbdd_Social_Media_Trends[[#This Row],[Views]]</f>
        <v>18.264228007181327</v>
      </c>
      <c r="N2959" s="1" t="s">
        <v>22</v>
      </c>
      <c r="O2959" s="4">
        <f t="shared" si="46"/>
        <v>0</v>
      </c>
    </row>
    <row r="2960" spans="1:15" hidden="1">
      <c r="A2960" s="1" t="s">
        <v>3000</v>
      </c>
      <c r="B2960" s="2">
        <v>45161</v>
      </c>
      <c r="C2960" s="13" t="str">
        <f>TEXT(bbdd_Social_Media_Trends[[#This Row],[Post_Date]],"aaaa-mm")</f>
        <v>2023-08</v>
      </c>
      <c r="D2960" s="1" t="s">
        <v>18</v>
      </c>
      <c r="E2960" s="1" t="s">
        <v>59</v>
      </c>
      <c r="F2960" s="1" t="s">
        <v>41</v>
      </c>
      <c r="G2960" s="1" t="s">
        <v>37</v>
      </c>
      <c r="H2960">
        <v>2510654</v>
      </c>
      <c r="I2960">
        <v>222047</v>
      </c>
      <c r="J2960">
        <v>42335</v>
      </c>
      <c r="K2960">
        <v>18710</v>
      </c>
      <c r="L2960">
        <f>bbdd_Social_Media_Trends[[#This Row],[Likes]]+bbdd_Social_Media_Trends[[#This Row],[Shares]]+bbdd_Social_Media_Trends[[#This Row],[Comments]]</f>
        <v>283092</v>
      </c>
      <c r="M2960">
        <f>bbdd_Social_Media_Trends[[#This Row],[Interactions]]/bbdd_Social_Media_Trends[[#This Row],[Views]]</f>
        <v>0.11275627784633008</v>
      </c>
      <c r="N2960" s="1" t="s">
        <v>29</v>
      </c>
      <c r="O2960" s="4">
        <f t="shared" si="46"/>
        <v>0</v>
      </c>
    </row>
    <row r="2961" spans="1:15" hidden="1">
      <c r="A2961" s="1" t="s">
        <v>3001</v>
      </c>
      <c r="B2961" s="2">
        <v>45188</v>
      </c>
      <c r="C2961" s="13" t="str">
        <f>TEXT(bbdd_Social_Media_Trends[[#This Row],[Post_Date]],"aaaa-mm")</f>
        <v>2023-09</v>
      </c>
      <c r="D2961" s="1" t="s">
        <v>12</v>
      </c>
      <c r="E2961" s="1" t="s">
        <v>46</v>
      </c>
      <c r="F2961" s="1" t="s">
        <v>32</v>
      </c>
      <c r="G2961" s="1" t="s">
        <v>60</v>
      </c>
      <c r="H2961">
        <v>1004040</v>
      </c>
      <c r="I2961">
        <v>474058</v>
      </c>
      <c r="J2961">
        <v>29602</v>
      </c>
      <c r="K2961">
        <v>28975</v>
      </c>
      <c r="L2961">
        <f>bbdd_Social_Media_Trends[[#This Row],[Likes]]+bbdd_Social_Media_Trends[[#This Row],[Shares]]+bbdd_Social_Media_Trends[[#This Row],[Comments]]</f>
        <v>532635</v>
      </c>
      <c r="M2961">
        <f>bbdd_Social_Media_Trends[[#This Row],[Interactions]]/bbdd_Social_Media_Trends[[#This Row],[Views]]</f>
        <v>0.53049181307517623</v>
      </c>
      <c r="N2961" s="1" t="s">
        <v>16</v>
      </c>
      <c r="O2961" s="4">
        <f t="shared" si="46"/>
        <v>0</v>
      </c>
    </row>
    <row r="2962" spans="1:15" hidden="1">
      <c r="A2962" s="1" t="s">
        <v>3002</v>
      </c>
      <c r="B2962" s="2">
        <v>44657</v>
      </c>
      <c r="C2962" s="13" t="str">
        <f>TEXT(bbdd_Social_Media_Trends[[#This Row],[Post_Date]],"aaaa-mm")</f>
        <v>2022-04</v>
      </c>
      <c r="D2962" s="1" t="s">
        <v>24</v>
      </c>
      <c r="E2962" s="1" t="s">
        <v>49</v>
      </c>
      <c r="F2962" s="1" t="s">
        <v>14</v>
      </c>
      <c r="G2962" s="1" t="s">
        <v>60</v>
      </c>
      <c r="H2962">
        <v>281947</v>
      </c>
      <c r="I2962">
        <v>466399</v>
      </c>
      <c r="J2962">
        <v>94427</v>
      </c>
      <c r="K2962">
        <v>35399</v>
      </c>
      <c r="L2962">
        <f>bbdd_Social_Media_Trends[[#This Row],[Likes]]+bbdd_Social_Media_Trends[[#This Row],[Shares]]+bbdd_Social_Media_Trends[[#This Row],[Comments]]</f>
        <v>596225</v>
      </c>
      <c r="M2962">
        <f>bbdd_Social_Media_Trends[[#This Row],[Interactions]]/bbdd_Social_Media_Trends[[#This Row],[Views]]</f>
        <v>2.1146704877157765</v>
      </c>
      <c r="N2962" s="1" t="s">
        <v>29</v>
      </c>
      <c r="O2962" s="4">
        <f t="shared" si="46"/>
        <v>0</v>
      </c>
    </row>
    <row r="2963" spans="1:15" hidden="1">
      <c r="A2963" s="1" t="s">
        <v>3003</v>
      </c>
      <c r="B2963" s="2">
        <v>44882</v>
      </c>
      <c r="C2963" s="13" t="str">
        <f>TEXT(bbdd_Social_Media_Trends[[#This Row],[Post_Date]],"aaaa-mm")</f>
        <v>2022-11</v>
      </c>
      <c r="D2963" s="1" t="s">
        <v>24</v>
      </c>
      <c r="E2963" s="1" t="s">
        <v>39</v>
      </c>
      <c r="F2963" s="1" t="s">
        <v>32</v>
      </c>
      <c r="G2963" s="1" t="s">
        <v>50</v>
      </c>
      <c r="H2963">
        <v>435189</v>
      </c>
      <c r="I2963">
        <v>338107</v>
      </c>
      <c r="J2963">
        <v>45878</v>
      </c>
      <c r="K2963">
        <v>11224</v>
      </c>
      <c r="L2963">
        <f>bbdd_Social_Media_Trends[[#This Row],[Likes]]+bbdd_Social_Media_Trends[[#This Row],[Shares]]+bbdd_Social_Media_Trends[[#This Row],[Comments]]</f>
        <v>395209</v>
      </c>
      <c r="M2963">
        <f>bbdd_Social_Media_Trends[[#This Row],[Interactions]]/bbdd_Social_Media_Trends[[#This Row],[Views]]</f>
        <v>0.90813186914191302</v>
      </c>
      <c r="N2963" s="1" t="s">
        <v>29</v>
      </c>
      <c r="O2963" s="4">
        <f t="shared" si="46"/>
        <v>0</v>
      </c>
    </row>
    <row r="2964" spans="1:15" hidden="1">
      <c r="A2964" s="1" t="s">
        <v>3004</v>
      </c>
      <c r="B2964" s="2">
        <v>44627</v>
      </c>
      <c r="C2964" s="13" t="str">
        <f>TEXT(bbdd_Social_Media_Trends[[#This Row],[Post_Date]],"aaaa-mm")</f>
        <v>2022-03</v>
      </c>
      <c r="D2964" s="1" t="s">
        <v>12</v>
      </c>
      <c r="E2964" s="1" t="s">
        <v>35</v>
      </c>
      <c r="F2964" s="1" t="s">
        <v>14</v>
      </c>
      <c r="G2964" s="1" t="s">
        <v>50</v>
      </c>
      <c r="H2964">
        <v>4059525</v>
      </c>
      <c r="I2964">
        <v>396471</v>
      </c>
      <c r="J2964">
        <v>82515</v>
      </c>
      <c r="K2964">
        <v>13107</v>
      </c>
      <c r="L2964">
        <f>bbdd_Social_Media_Trends[[#This Row],[Likes]]+bbdd_Social_Media_Trends[[#This Row],[Shares]]+bbdd_Social_Media_Trends[[#This Row],[Comments]]</f>
        <v>492093</v>
      </c>
      <c r="M2964">
        <f>bbdd_Social_Media_Trends[[#This Row],[Interactions]]/bbdd_Social_Media_Trends[[#This Row],[Views]]</f>
        <v>0.12121935448112772</v>
      </c>
      <c r="N2964" s="1" t="s">
        <v>29</v>
      </c>
      <c r="O2964" s="4">
        <f t="shared" si="46"/>
        <v>0</v>
      </c>
    </row>
    <row r="2965" spans="1:15" hidden="1">
      <c r="A2965" s="1" t="s">
        <v>3005</v>
      </c>
      <c r="B2965" s="2">
        <v>45085</v>
      </c>
      <c r="C2965" s="13" t="str">
        <f>TEXT(bbdd_Social_Media_Trends[[#This Row],[Post_Date]],"aaaa-mm")</f>
        <v>2023-06</v>
      </c>
      <c r="D2965" s="1" t="s">
        <v>18</v>
      </c>
      <c r="E2965" s="1" t="s">
        <v>59</v>
      </c>
      <c r="F2965" s="1" t="s">
        <v>36</v>
      </c>
      <c r="G2965" s="1" t="s">
        <v>60</v>
      </c>
      <c r="H2965">
        <v>1454497</v>
      </c>
      <c r="I2965">
        <v>198979</v>
      </c>
      <c r="J2965">
        <v>27467</v>
      </c>
      <c r="K2965">
        <v>43108</v>
      </c>
      <c r="L2965">
        <f>bbdd_Social_Media_Trends[[#This Row],[Likes]]+bbdd_Social_Media_Trends[[#This Row],[Shares]]+bbdd_Social_Media_Trends[[#This Row],[Comments]]</f>
        <v>269554</v>
      </c>
      <c r="M2965">
        <f>bbdd_Social_Media_Trends[[#This Row],[Interactions]]/bbdd_Social_Media_Trends[[#This Row],[Views]]</f>
        <v>0.18532454862402603</v>
      </c>
      <c r="N2965" s="1" t="s">
        <v>16</v>
      </c>
      <c r="O2965" s="4">
        <f t="shared" si="46"/>
        <v>0</v>
      </c>
    </row>
    <row r="2966" spans="1:15" hidden="1">
      <c r="A2966" s="1" t="s">
        <v>3006</v>
      </c>
      <c r="B2966" s="2">
        <v>44682</v>
      </c>
      <c r="C2966" s="13" t="str">
        <f>TEXT(bbdd_Social_Media_Trends[[#This Row],[Post_Date]],"aaaa-mm")</f>
        <v>2022-05</v>
      </c>
      <c r="D2966" s="1" t="s">
        <v>18</v>
      </c>
      <c r="E2966" s="1" t="s">
        <v>39</v>
      </c>
      <c r="F2966" s="1" t="s">
        <v>14</v>
      </c>
      <c r="G2966" s="1" t="s">
        <v>15</v>
      </c>
      <c r="H2966">
        <v>4636106</v>
      </c>
      <c r="I2966">
        <v>119192</v>
      </c>
      <c r="J2966">
        <v>74078</v>
      </c>
      <c r="K2966">
        <v>46366</v>
      </c>
      <c r="L2966">
        <f>bbdd_Social_Media_Trends[[#This Row],[Likes]]+bbdd_Social_Media_Trends[[#This Row],[Shares]]+bbdd_Social_Media_Trends[[#This Row],[Comments]]</f>
        <v>239636</v>
      </c>
      <c r="M2966">
        <f>bbdd_Social_Media_Trends[[#This Row],[Interactions]]/bbdd_Social_Media_Trends[[#This Row],[Views]]</f>
        <v>5.1689068369014858E-2</v>
      </c>
      <c r="N2966" s="1" t="s">
        <v>29</v>
      </c>
      <c r="O2966" s="4">
        <f t="shared" si="46"/>
        <v>0</v>
      </c>
    </row>
    <row r="2967" spans="1:15" hidden="1">
      <c r="A2967" s="1" t="s">
        <v>3007</v>
      </c>
      <c r="B2967" s="2">
        <v>44648</v>
      </c>
      <c r="C2967" s="13" t="str">
        <f>TEXT(bbdd_Social_Media_Trends[[#This Row],[Post_Date]],"aaaa-mm")</f>
        <v>2022-03</v>
      </c>
      <c r="D2967" s="1" t="s">
        <v>18</v>
      </c>
      <c r="E2967" s="1" t="s">
        <v>59</v>
      </c>
      <c r="F2967" s="1" t="s">
        <v>41</v>
      </c>
      <c r="G2967" s="1" t="s">
        <v>25</v>
      </c>
      <c r="H2967">
        <v>1418093</v>
      </c>
      <c r="I2967">
        <v>167927</v>
      </c>
      <c r="J2967">
        <v>21604</v>
      </c>
      <c r="K2967">
        <v>23507</v>
      </c>
      <c r="L2967">
        <f>bbdd_Social_Media_Trends[[#This Row],[Likes]]+bbdd_Social_Media_Trends[[#This Row],[Shares]]+bbdd_Social_Media_Trends[[#This Row],[Comments]]</f>
        <v>213038</v>
      </c>
      <c r="M2967">
        <f>bbdd_Social_Media_Trends[[#This Row],[Interactions]]/bbdd_Social_Media_Trends[[#This Row],[Views]]</f>
        <v>0.15022851110611221</v>
      </c>
      <c r="N2967" s="1" t="s">
        <v>16</v>
      </c>
      <c r="O2967" s="4">
        <f t="shared" si="46"/>
        <v>0</v>
      </c>
    </row>
    <row r="2968" spans="1:15" hidden="1">
      <c r="A2968" s="1" t="s">
        <v>3008</v>
      </c>
      <c r="B2968" s="2">
        <v>44623</v>
      </c>
      <c r="C2968" s="13" t="str">
        <f>TEXT(bbdd_Social_Media_Trends[[#This Row],[Post_Date]],"aaaa-mm")</f>
        <v>2022-03</v>
      </c>
      <c r="D2968" s="1" t="s">
        <v>24</v>
      </c>
      <c r="E2968" s="1" t="s">
        <v>57</v>
      </c>
      <c r="F2968" s="1" t="s">
        <v>36</v>
      </c>
      <c r="G2968" s="1" t="s">
        <v>37</v>
      </c>
      <c r="H2968">
        <v>4089138</v>
      </c>
      <c r="I2968">
        <v>395765</v>
      </c>
      <c r="J2968">
        <v>32976</v>
      </c>
      <c r="K2968">
        <v>3225</v>
      </c>
      <c r="L2968">
        <f>bbdd_Social_Media_Trends[[#This Row],[Likes]]+bbdd_Social_Media_Trends[[#This Row],[Shares]]+bbdd_Social_Media_Trends[[#This Row],[Comments]]</f>
        <v>431966</v>
      </c>
      <c r="M2968">
        <f>bbdd_Social_Media_Trends[[#This Row],[Interactions]]/bbdd_Social_Media_Trends[[#This Row],[Views]]</f>
        <v>0.1056374228504883</v>
      </c>
      <c r="N2968" s="1" t="s">
        <v>29</v>
      </c>
      <c r="O2968" s="4">
        <f t="shared" si="46"/>
        <v>0</v>
      </c>
    </row>
    <row r="2969" spans="1:15" hidden="1">
      <c r="A2969" s="1" t="s">
        <v>3009</v>
      </c>
      <c r="B2969" s="2">
        <v>45033</v>
      </c>
      <c r="C2969" s="13" t="str">
        <f>TEXT(bbdd_Social_Media_Trends[[#This Row],[Post_Date]],"aaaa-mm")</f>
        <v>2023-04</v>
      </c>
      <c r="D2969" s="1" t="s">
        <v>12</v>
      </c>
      <c r="E2969" s="1" t="s">
        <v>19</v>
      </c>
      <c r="F2969" s="1" t="s">
        <v>32</v>
      </c>
      <c r="G2969" s="1" t="s">
        <v>15</v>
      </c>
      <c r="H2969">
        <v>1467996</v>
      </c>
      <c r="I2969">
        <v>218173</v>
      </c>
      <c r="J2969">
        <v>15234</v>
      </c>
      <c r="K2969">
        <v>44846</v>
      </c>
      <c r="L2969">
        <f>bbdd_Social_Media_Trends[[#This Row],[Likes]]+bbdd_Social_Media_Trends[[#This Row],[Shares]]+bbdd_Social_Media_Trends[[#This Row],[Comments]]</f>
        <v>278253</v>
      </c>
      <c r="M2969">
        <f>bbdd_Social_Media_Trends[[#This Row],[Interactions]]/bbdd_Social_Media_Trends[[#This Row],[Views]]</f>
        <v>0.18954615680151718</v>
      </c>
      <c r="N2969" s="1" t="s">
        <v>29</v>
      </c>
      <c r="O2969" s="4">
        <f t="shared" si="46"/>
        <v>0</v>
      </c>
    </row>
    <row r="2970" spans="1:15" hidden="1">
      <c r="A2970" s="1" t="s">
        <v>3010</v>
      </c>
      <c r="B2970" s="2">
        <v>44670</v>
      </c>
      <c r="C2970" s="13" t="str">
        <f>TEXT(bbdd_Social_Media_Trends[[#This Row],[Post_Date]],"aaaa-mm")</f>
        <v>2022-04</v>
      </c>
      <c r="D2970" s="1" t="s">
        <v>24</v>
      </c>
      <c r="E2970" s="1" t="s">
        <v>31</v>
      </c>
      <c r="F2970" s="1" t="s">
        <v>36</v>
      </c>
      <c r="G2970" s="1" t="s">
        <v>44</v>
      </c>
      <c r="H2970">
        <v>2628041</v>
      </c>
      <c r="I2970">
        <v>30963</v>
      </c>
      <c r="J2970">
        <v>1657</v>
      </c>
      <c r="K2970">
        <v>17698</v>
      </c>
      <c r="L2970">
        <f>bbdd_Social_Media_Trends[[#This Row],[Likes]]+bbdd_Social_Media_Trends[[#This Row],[Shares]]+bbdd_Social_Media_Trends[[#This Row],[Comments]]</f>
        <v>50318</v>
      </c>
      <c r="M2970">
        <f>bbdd_Social_Media_Trends[[#This Row],[Interactions]]/bbdd_Social_Media_Trends[[#This Row],[Views]]</f>
        <v>1.9146581046490523E-2</v>
      </c>
      <c r="N2970" s="1" t="s">
        <v>22</v>
      </c>
      <c r="O2970" s="4">
        <f t="shared" si="46"/>
        <v>0</v>
      </c>
    </row>
    <row r="2971" spans="1:15">
      <c r="A2971" s="1" t="s">
        <v>3011</v>
      </c>
      <c r="B2971" s="2">
        <v>44764</v>
      </c>
      <c r="C2971" s="13" t="str">
        <f>TEXT(bbdd_Social_Media_Trends[[#This Row],[Post_Date]],"aaaa-mm")</f>
        <v>2022-07</v>
      </c>
      <c r="D2971" s="1" t="s">
        <v>27</v>
      </c>
      <c r="E2971" s="1" t="s">
        <v>46</v>
      </c>
      <c r="F2971" s="1" t="s">
        <v>36</v>
      </c>
      <c r="G2971" s="1" t="s">
        <v>25</v>
      </c>
      <c r="H2971">
        <v>1552233</v>
      </c>
      <c r="I2971">
        <v>8830</v>
      </c>
      <c r="J2971">
        <v>83151</v>
      </c>
      <c r="K2971">
        <v>28302</v>
      </c>
      <c r="L2971">
        <f>bbdd_Social_Media_Trends[[#This Row],[Likes]]+bbdd_Social_Media_Trends[[#This Row],[Shares]]+bbdd_Social_Media_Trends[[#This Row],[Comments]]</f>
        <v>120283</v>
      </c>
      <c r="M2971">
        <f>bbdd_Social_Media_Trends[[#This Row],[Interactions]]/bbdd_Social_Media_Trends[[#This Row],[Views]]</f>
        <v>7.7490299458908549E-2</v>
      </c>
      <c r="N2971" s="1" t="s">
        <v>29</v>
      </c>
      <c r="O2971" s="4">
        <f t="shared" si="46"/>
        <v>0</v>
      </c>
    </row>
    <row r="2972" spans="1:15" hidden="1">
      <c r="A2972" s="1" t="s">
        <v>3012</v>
      </c>
      <c r="B2972" s="2">
        <v>45288</v>
      </c>
      <c r="C2972" s="13" t="str">
        <f>TEXT(bbdd_Social_Media_Trends[[#This Row],[Post_Date]],"aaaa-mm")</f>
        <v>2023-12</v>
      </c>
      <c r="D2972" s="1" t="s">
        <v>18</v>
      </c>
      <c r="E2972" s="1" t="s">
        <v>52</v>
      </c>
      <c r="F2972" s="1" t="s">
        <v>14</v>
      </c>
      <c r="G2972" s="1" t="s">
        <v>28</v>
      </c>
      <c r="H2972">
        <v>2698643</v>
      </c>
      <c r="I2972">
        <v>357079</v>
      </c>
      <c r="J2972">
        <v>83343</v>
      </c>
      <c r="K2972">
        <v>41222</v>
      </c>
      <c r="L2972">
        <f>bbdd_Social_Media_Trends[[#This Row],[Likes]]+bbdd_Social_Media_Trends[[#This Row],[Shares]]+bbdd_Social_Media_Trends[[#This Row],[Comments]]</f>
        <v>481644</v>
      </c>
      <c r="M2972">
        <f>bbdd_Social_Media_Trends[[#This Row],[Interactions]]/bbdd_Social_Media_Trends[[#This Row],[Views]]</f>
        <v>0.17847636756695864</v>
      </c>
      <c r="N2972" s="1" t="s">
        <v>22</v>
      </c>
      <c r="O2972" s="4">
        <f t="shared" si="46"/>
        <v>0</v>
      </c>
    </row>
    <row r="2973" spans="1:15">
      <c r="A2973" s="1" t="s">
        <v>3013</v>
      </c>
      <c r="B2973" s="2">
        <v>45271</v>
      </c>
      <c r="C2973" s="13" t="str">
        <f>TEXT(bbdd_Social_Media_Trends[[#This Row],[Post_Date]],"aaaa-mm")</f>
        <v>2023-12</v>
      </c>
      <c r="D2973" s="1" t="s">
        <v>27</v>
      </c>
      <c r="E2973" s="1" t="s">
        <v>49</v>
      </c>
      <c r="F2973" s="1" t="s">
        <v>14</v>
      </c>
      <c r="G2973" s="1" t="s">
        <v>21</v>
      </c>
      <c r="H2973">
        <v>2386519</v>
      </c>
      <c r="I2973">
        <v>206625</v>
      </c>
      <c r="J2973">
        <v>35508</v>
      </c>
      <c r="K2973">
        <v>43076</v>
      </c>
      <c r="L2973">
        <f>bbdd_Social_Media_Trends[[#This Row],[Likes]]+bbdd_Social_Media_Trends[[#This Row],[Shares]]+bbdd_Social_Media_Trends[[#This Row],[Comments]]</f>
        <v>285209</v>
      </c>
      <c r="M2973">
        <f>bbdd_Social_Media_Trends[[#This Row],[Interactions]]/bbdd_Social_Media_Trends[[#This Row],[Views]]</f>
        <v>0.11950837181685962</v>
      </c>
      <c r="N2973" s="1" t="s">
        <v>16</v>
      </c>
      <c r="O2973" s="4">
        <f t="shared" si="46"/>
        <v>0</v>
      </c>
    </row>
    <row r="2974" spans="1:15" hidden="1">
      <c r="A2974" s="1" t="s">
        <v>3014</v>
      </c>
      <c r="B2974" s="2">
        <v>44774</v>
      </c>
      <c r="C2974" s="13" t="str">
        <f>TEXT(bbdd_Social_Media_Trends[[#This Row],[Post_Date]],"aaaa-mm")</f>
        <v>2022-08</v>
      </c>
      <c r="D2974" s="1" t="s">
        <v>12</v>
      </c>
      <c r="E2974" s="1" t="s">
        <v>35</v>
      </c>
      <c r="F2974" s="1" t="s">
        <v>14</v>
      </c>
      <c r="G2974" s="1" t="s">
        <v>37</v>
      </c>
      <c r="H2974">
        <v>1621403</v>
      </c>
      <c r="I2974">
        <v>210894</v>
      </c>
      <c r="J2974">
        <v>49146</v>
      </c>
      <c r="K2974">
        <v>22589</v>
      </c>
      <c r="L2974">
        <f>bbdd_Social_Media_Trends[[#This Row],[Likes]]+bbdd_Social_Media_Trends[[#This Row],[Shares]]+bbdd_Social_Media_Trends[[#This Row],[Comments]]</f>
        <v>282629</v>
      </c>
      <c r="M2974">
        <f>bbdd_Social_Media_Trends[[#This Row],[Interactions]]/bbdd_Social_Media_Trends[[#This Row],[Views]]</f>
        <v>0.17431138341300714</v>
      </c>
      <c r="N2974" s="1" t="s">
        <v>29</v>
      </c>
      <c r="O2974" s="4">
        <f t="shared" si="46"/>
        <v>0</v>
      </c>
    </row>
    <row r="2975" spans="1:15">
      <c r="A2975" s="1" t="s">
        <v>3015</v>
      </c>
      <c r="B2975" s="2">
        <v>44949</v>
      </c>
      <c r="C2975" s="13" t="str">
        <f>TEXT(bbdd_Social_Media_Trends[[#This Row],[Post_Date]],"aaaa-mm")</f>
        <v>2023-01</v>
      </c>
      <c r="D2975" s="1" t="s">
        <v>27</v>
      </c>
      <c r="E2975" s="1" t="s">
        <v>19</v>
      </c>
      <c r="F2975" s="1" t="s">
        <v>32</v>
      </c>
      <c r="G2975" s="1" t="s">
        <v>44</v>
      </c>
      <c r="H2975">
        <v>528698</v>
      </c>
      <c r="I2975">
        <v>448340</v>
      </c>
      <c r="J2975">
        <v>21317</v>
      </c>
      <c r="K2975">
        <v>3213</v>
      </c>
      <c r="L2975">
        <f>bbdd_Social_Media_Trends[[#This Row],[Likes]]+bbdd_Social_Media_Trends[[#This Row],[Shares]]+bbdd_Social_Media_Trends[[#This Row],[Comments]]</f>
        <v>472870</v>
      </c>
      <c r="M2975">
        <f>bbdd_Social_Media_Trends[[#This Row],[Interactions]]/bbdd_Social_Media_Trends[[#This Row],[Views]]</f>
        <v>0.89440474524208524</v>
      </c>
      <c r="N2975" s="1" t="s">
        <v>22</v>
      </c>
      <c r="O2975" s="4">
        <f t="shared" si="46"/>
        <v>0</v>
      </c>
    </row>
    <row r="2976" spans="1:15" hidden="1">
      <c r="A2976" s="1" t="s">
        <v>3016</v>
      </c>
      <c r="B2976" s="2">
        <v>44851</v>
      </c>
      <c r="C2976" s="13" t="str">
        <f>TEXT(bbdd_Social_Media_Trends[[#This Row],[Post_Date]],"aaaa-mm")</f>
        <v>2022-10</v>
      </c>
      <c r="D2976" s="1" t="s">
        <v>24</v>
      </c>
      <c r="E2976" s="1" t="s">
        <v>59</v>
      </c>
      <c r="F2976" s="1" t="s">
        <v>20</v>
      </c>
      <c r="G2976" s="1" t="s">
        <v>44</v>
      </c>
      <c r="H2976">
        <v>1207774</v>
      </c>
      <c r="I2976">
        <v>326768</v>
      </c>
      <c r="J2976">
        <v>80608</v>
      </c>
      <c r="K2976">
        <v>35699</v>
      </c>
      <c r="L2976">
        <f>bbdd_Social_Media_Trends[[#This Row],[Likes]]+bbdd_Social_Media_Trends[[#This Row],[Shares]]+bbdd_Social_Media_Trends[[#This Row],[Comments]]</f>
        <v>443075</v>
      </c>
      <c r="M2976">
        <f>bbdd_Social_Media_Trends[[#This Row],[Interactions]]/bbdd_Social_Media_Trends[[#This Row],[Views]]</f>
        <v>0.36685257341191313</v>
      </c>
      <c r="N2976" s="1" t="s">
        <v>22</v>
      </c>
      <c r="O2976" s="4">
        <f t="shared" si="46"/>
        <v>0</v>
      </c>
    </row>
    <row r="2977" spans="1:15" hidden="1">
      <c r="A2977" s="1" t="s">
        <v>3017</v>
      </c>
      <c r="B2977" s="2">
        <v>45130</v>
      </c>
      <c r="C2977" s="13" t="str">
        <f>TEXT(bbdd_Social_Media_Trends[[#This Row],[Post_Date]],"aaaa-mm")</f>
        <v>2023-07</v>
      </c>
      <c r="D2977" s="1" t="s">
        <v>24</v>
      </c>
      <c r="E2977" s="1" t="s">
        <v>35</v>
      </c>
      <c r="F2977" s="1" t="s">
        <v>47</v>
      </c>
      <c r="G2977" s="1" t="s">
        <v>50</v>
      </c>
      <c r="H2977">
        <v>1748704</v>
      </c>
      <c r="I2977">
        <v>64651</v>
      </c>
      <c r="J2977">
        <v>65798</v>
      </c>
      <c r="K2977">
        <v>26367</v>
      </c>
      <c r="L2977">
        <f>bbdd_Social_Media_Trends[[#This Row],[Likes]]+bbdd_Social_Media_Trends[[#This Row],[Shares]]+bbdd_Social_Media_Trends[[#This Row],[Comments]]</f>
        <v>156816</v>
      </c>
      <c r="M2977">
        <f>bbdd_Social_Media_Trends[[#This Row],[Interactions]]/bbdd_Social_Media_Trends[[#This Row],[Views]]</f>
        <v>8.9675554010284181E-2</v>
      </c>
      <c r="N2977" s="1" t="s">
        <v>16</v>
      </c>
      <c r="O2977" s="4">
        <f t="shared" si="46"/>
        <v>0</v>
      </c>
    </row>
    <row r="2978" spans="1:15" hidden="1">
      <c r="A2978" s="1" t="s">
        <v>3018</v>
      </c>
      <c r="B2978" s="2">
        <v>45128</v>
      </c>
      <c r="C2978" s="13" t="str">
        <f>TEXT(bbdd_Social_Media_Trends[[#This Row],[Post_Date]],"aaaa-mm")</f>
        <v>2023-07</v>
      </c>
      <c r="D2978" s="1" t="s">
        <v>24</v>
      </c>
      <c r="E2978" s="1" t="s">
        <v>19</v>
      </c>
      <c r="F2978" s="1" t="s">
        <v>41</v>
      </c>
      <c r="G2978" s="1" t="s">
        <v>37</v>
      </c>
      <c r="H2978">
        <v>3673029</v>
      </c>
      <c r="I2978">
        <v>40060</v>
      </c>
      <c r="J2978">
        <v>45803</v>
      </c>
      <c r="K2978">
        <v>25257</v>
      </c>
      <c r="L2978">
        <f>bbdd_Social_Media_Trends[[#This Row],[Likes]]+bbdd_Social_Media_Trends[[#This Row],[Shares]]+bbdd_Social_Media_Trends[[#This Row],[Comments]]</f>
        <v>111120</v>
      </c>
      <c r="M2978">
        <f>bbdd_Social_Media_Trends[[#This Row],[Interactions]]/bbdd_Social_Media_Trends[[#This Row],[Views]]</f>
        <v>3.0252960159040401E-2</v>
      </c>
      <c r="N2978" s="1" t="s">
        <v>22</v>
      </c>
      <c r="O2978" s="4">
        <f t="shared" si="46"/>
        <v>0</v>
      </c>
    </row>
    <row r="2979" spans="1:15">
      <c r="A2979" s="1" t="s">
        <v>3019</v>
      </c>
      <c r="B2979" s="2">
        <v>44825</v>
      </c>
      <c r="C2979" s="13" t="str">
        <f>TEXT(bbdd_Social_Media_Trends[[#This Row],[Post_Date]],"aaaa-mm")</f>
        <v>2022-09</v>
      </c>
      <c r="D2979" s="1" t="s">
        <v>27</v>
      </c>
      <c r="E2979" s="1" t="s">
        <v>31</v>
      </c>
      <c r="F2979" s="1" t="s">
        <v>36</v>
      </c>
      <c r="G2979" s="1" t="s">
        <v>37</v>
      </c>
      <c r="H2979">
        <v>4938141</v>
      </c>
      <c r="I2979">
        <v>92946</v>
      </c>
      <c r="J2979">
        <v>14800</v>
      </c>
      <c r="K2979">
        <v>6497</v>
      </c>
      <c r="L2979">
        <f>bbdd_Social_Media_Trends[[#This Row],[Likes]]+bbdd_Social_Media_Trends[[#This Row],[Shares]]+bbdd_Social_Media_Trends[[#This Row],[Comments]]</f>
        <v>114243</v>
      </c>
      <c r="M2979">
        <f>bbdd_Social_Media_Trends[[#This Row],[Interactions]]/bbdd_Social_Media_Trends[[#This Row],[Views]]</f>
        <v>2.3134819358134974E-2</v>
      </c>
      <c r="N2979" s="1" t="s">
        <v>16</v>
      </c>
      <c r="O2979" s="4">
        <f t="shared" si="46"/>
        <v>0</v>
      </c>
    </row>
    <row r="2980" spans="1:15">
      <c r="A2980" s="1" t="s">
        <v>3020</v>
      </c>
      <c r="B2980" s="2">
        <v>45066</v>
      </c>
      <c r="C2980" s="13" t="str">
        <f>TEXT(bbdd_Social_Media_Trends[[#This Row],[Post_Date]],"aaaa-mm")</f>
        <v>2023-05</v>
      </c>
      <c r="D2980" s="1" t="s">
        <v>27</v>
      </c>
      <c r="E2980" s="1" t="s">
        <v>13</v>
      </c>
      <c r="F2980" s="1" t="s">
        <v>20</v>
      </c>
      <c r="G2980" s="1" t="s">
        <v>44</v>
      </c>
      <c r="H2980">
        <v>1211152</v>
      </c>
      <c r="I2980">
        <v>26691</v>
      </c>
      <c r="J2980">
        <v>74034</v>
      </c>
      <c r="K2980">
        <v>16591</v>
      </c>
      <c r="L2980">
        <f>bbdd_Social_Media_Trends[[#This Row],[Likes]]+bbdd_Social_Media_Trends[[#This Row],[Shares]]+bbdd_Social_Media_Trends[[#This Row],[Comments]]</f>
        <v>117316</v>
      </c>
      <c r="M2980">
        <f>bbdd_Social_Media_Trends[[#This Row],[Interactions]]/bbdd_Social_Media_Trends[[#This Row],[Views]]</f>
        <v>9.6863151776160214E-2</v>
      </c>
      <c r="N2980" s="1" t="s">
        <v>16</v>
      </c>
      <c r="O2980" s="4">
        <f t="shared" si="46"/>
        <v>0</v>
      </c>
    </row>
    <row r="2981" spans="1:15" hidden="1">
      <c r="A2981" s="1" t="s">
        <v>3021</v>
      </c>
      <c r="B2981" s="2">
        <v>45169</v>
      </c>
      <c r="C2981" s="13" t="str">
        <f>TEXT(bbdd_Social_Media_Trends[[#This Row],[Post_Date]],"aaaa-mm")</f>
        <v>2023-08</v>
      </c>
      <c r="D2981" s="1" t="s">
        <v>12</v>
      </c>
      <c r="E2981" s="1" t="s">
        <v>49</v>
      </c>
      <c r="F2981" s="1" t="s">
        <v>41</v>
      </c>
      <c r="G2981" s="1" t="s">
        <v>50</v>
      </c>
      <c r="H2981">
        <v>3915590</v>
      </c>
      <c r="I2981">
        <v>342524</v>
      </c>
      <c r="J2981">
        <v>23634</v>
      </c>
      <c r="K2981">
        <v>27590</v>
      </c>
      <c r="L2981">
        <f>bbdd_Social_Media_Trends[[#This Row],[Likes]]+bbdd_Social_Media_Trends[[#This Row],[Shares]]+bbdd_Social_Media_Trends[[#This Row],[Comments]]</f>
        <v>393748</v>
      </c>
      <c r="M2981">
        <f>bbdd_Social_Media_Trends[[#This Row],[Interactions]]/bbdd_Social_Media_Trends[[#This Row],[Views]]</f>
        <v>0.10055904729555444</v>
      </c>
      <c r="N2981" s="1" t="s">
        <v>22</v>
      </c>
      <c r="O2981" s="4">
        <f t="shared" si="46"/>
        <v>0</v>
      </c>
    </row>
    <row r="2982" spans="1:15">
      <c r="A2982" s="1" t="s">
        <v>3022</v>
      </c>
      <c r="B2982" s="2">
        <v>45119</v>
      </c>
      <c r="C2982" s="13" t="str">
        <f>TEXT(bbdd_Social_Media_Trends[[#This Row],[Post_Date]],"aaaa-mm")</f>
        <v>2023-07</v>
      </c>
      <c r="D2982" s="1" t="s">
        <v>27</v>
      </c>
      <c r="E2982" s="1" t="s">
        <v>57</v>
      </c>
      <c r="F2982" s="1" t="s">
        <v>32</v>
      </c>
      <c r="G2982" s="1" t="s">
        <v>28</v>
      </c>
      <c r="H2982">
        <v>1074531</v>
      </c>
      <c r="I2982">
        <v>215231</v>
      </c>
      <c r="J2982">
        <v>90702</v>
      </c>
      <c r="K2982">
        <v>6476</v>
      </c>
      <c r="L2982">
        <f>bbdd_Social_Media_Trends[[#This Row],[Likes]]+bbdd_Social_Media_Trends[[#This Row],[Shares]]+bbdd_Social_Media_Trends[[#This Row],[Comments]]</f>
        <v>312409</v>
      </c>
      <c r="M2982">
        <f>bbdd_Social_Media_Trends[[#This Row],[Interactions]]/bbdd_Social_Media_Trends[[#This Row],[Views]]</f>
        <v>0.29073986697452192</v>
      </c>
      <c r="N2982" s="1" t="s">
        <v>22</v>
      </c>
      <c r="O2982" s="4">
        <f t="shared" si="46"/>
        <v>0</v>
      </c>
    </row>
    <row r="2983" spans="1:15" hidden="1">
      <c r="A2983" s="1" t="s">
        <v>3023</v>
      </c>
      <c r="B2983" s="2">
        <v>45180</v>
      </c>
      <c r="C2983" s="13" t="str">
        <f>TEXT(bbdd_Social_Media_Trends[[#This Row],[Post_Date]],"aaaa-mm")</f>
        <v>2023-09</v>
      </c>
      <c r="D2983" s="1" t="s">
        <v>12</v>
      </c>
      <c r="E2983" s="1" t="s">
        <v>35</v>
      </c>
      <c r="F2983" s="1" t="s">
        <v>14</v>
      </c>
      <c r="G2983" s="1" t="s">
        <v>28</v>
      </c>
      <c r="H2983">
        <v>1195064</v>
      </c>
      <c r="I2983">
        <v>196870</v>
      </c>
      <c r="J2983">
        <v>16363</v>
      </c>
      <c r="K2983">
        <v>33596</v>
      </c>
      <c r="L2983">
        <f>bbdd_Social_Media_Trends[[#This Row],[Likes]]+bbdd_Social_Media_Trends[[#This Row],[Shares]]+bbdd_Social_Media_Trends[[#This Row],[Comments]]</f>
        <v>246829</v>
      </c>
      <c r="M2983">
        <f>bbdd_Social_Media_Trends[[#This Row],[Interactions]]/bbdd_Social_Media_Trends[[#This Row],[Views]]</f>
        <v>0.20654040285708547</v>
      </c>
      <c r="N2983" s="1" t="s">
        <v>22</v>
      </c>
      <c r="O2983" s="4">
        <f t="shared" si="46"/>
        <v>0</v>
      </c>
    </row>
    <row r="2984" spans="1:15" hidden="1">
      <c r="A2984" s="1" t="s">
        <v>3024</v>
      </c>
      <c r="B2984" s="2">
        <v>44902</v>
      </c>
      <c r="C2984" s="13" t="str">
        <f>TEXT(bbdd_Social_Media_Trends[[#This Row],[Post_Date]],"aaaa-mm")</f>
        <v>2022-12</v>
      </c>
      <c r="D2984" s="1" t="s">
        <v>12</v>
      </c>
      <c r="E2984" s="1" t="s">
        <v>19</v>
      </c>
      <c r="F2984" s="1" t="s">
        <v>47</v>
      </c>
      <c r="G2984" s="1" t="s">
        <v>15</v>
      </c>
      <c r="H2984">
        <v>3703086</v>
      </c>
      <c r="I2984">
        <v>451922</v>
      </c>
      <c r="J2984">
        <v>16393</v>
      </c>
      <c r="K2984">
        <v>32841</v>
      </c>
      <c r="L2984">
        <f>bbdd_Social_Media_Trends[[#This Row],[Likes]]+bbdd_Social_Media_Trends[[#This Row],[Shares]]+bbdd_Social_Media_Trends[[#This Row],[Comments]]</f>
        <v>501156</v>
      </c>
      <c r="M2984">
        <f>bbdd_Social_Media_Trends[[#This Row],[Interactions]]/bbdd_Social_Media_Trends[[#This Row],[Views]]</f>
        <v>0.13533469111978497</v>
      </c>
      <c r="N2984" s="1" t="s">
        <v>22</v>
      </c>
      <c r="O2984" s="4">
        <f t="shared" si="46"/>
        <v>0</v>
      </c>
    </row>
    <row r="2985" spans="1:15">
      <c r="A2985" s="1" t="s">
        <v>3025</v>
      </c>
      <c r="B2985" s="2">
        <v>45207</v>
      </c>
      <c r="C2985" s="13" t="str">
        <f>TEXT(bbdd_Social_Media_Trends[[#This Row],[Post_Date]],"aaaa-mm")</f>
        <v>2023-10</v>
      </c>
      <c r="D2985" s="1" t="s">
        <v>27</v>
      </c>
      <c r="E2985" s="1" t="s">
        <v>59</v>
      </c>
      <c r="F2985" s="1" t="s">
        <v>20</v>
      </c>
      <c r="G2985" s="1" t="s">
        <v>25</v>
      </c>
      <c r="H2985">
        <v>1649020</v>
      </c>
      <c r="I2985">
        <v>404652</v>
      </c>
      <c r="J2985">
        <v>18178</v>
      </c>
      <c r="K2985">
        <v>37529</v>
      </c>
      <c r="L2985">
        <f>bbdd_Social_Media_Trends[[#This Row],[Likes]]+bbdd_Social_Media_Trends[[#This Row],[Shares]]+bbdd_Social_Media_Trends[[#This Row],[Comments]]</f>
        <v>460359</v>
      </c>
      <c r="M2985">
        <f>bbdd_Social_Media_Trends[[#This Row],[Interactions]]/bbdd_Social_Media_Trends[[#This Row],[Views]]</f>
        <v>0.27917126535760634</v>
      </c>
      <c r="N2985" s="1" t="s">
        <v>16</v>
      </c>
      <c r="O2985" s="4">
        <f t="shared" si="46"/>
        <v>0</v>
      </c>
    </row>
    <row r="2986" spans="1:15">
      <c r="A2986" s="1" t="s">
        <v>3026</v>
      </c>
      <c r="B2986" s="2">
        <v>45035</v>
      </c>
      <c r="C2986" s="13" t="str">
        <f>TEXT(bbdd_Social_Media_Trends[[#This Row],[Post_Date]],"aaaa-mm")</f>
        <v>2023-04</v>
      </c>
      <c r="D2986" s="1" t="s">
        <v>27</v>
      </c>
      <c r="E2986" s="1" t="s">
        <v>39</v>
      </c>
      <c r="F2986" s="1" t="s">
        <v>14</v>
      </c>
      <c r="G2986" s="1" t="s">
        <v>25</v>
      </c>
      <c r="H2986">
        <v>2047545</v>
      </c>
      <c r="I2986">
        <v>362973</v>
      </c>
      <c r="J2986">
        <v>56321</v>
      </c>
      <c r="K2986">
        <v>474</v>
      </c>
      <c r="L2986">
        <f>bbdd_Social_Media_Trends[[#This Row],[Likes]]+bbdd_Social_Media_Trends[[#This Row],[Shares]]+bbdd_Social_Media_Trends[[#This Row],[Comments]]</f>
        <v>419768</v>
      </c>
      <c r="M2986">
        <f>bbdd_Social_Media_Trends[[#This Row],[Interactions]]/bbdd_Social_Media_Trends[[#This Row],[Views]]</f>
        <v>0.20501039049202827</v>
      </c>
      <c r="N2986" s="1" t="s">
        <v>29</v>
      </c>
      <c r="O2986" s="4">
        <f t="shared" si="46"/>
        <v>0</v>
      </c>
    </row>
    <row r="2987" spans="1:15" hidden="1">
      <c r="A2987" s="1" t="s">
        <v>3027</v>
      </c>
      <c r="B2987" s="2">
        <v>44681</v>
      </c>
      <c r="C2987" s="13" t="str">
        <f>TEXT(bbdd_Social_Media_Trends[[#This Row],[Post_Date]],"aaaa-mm")</f>
        <v>2022-04</v>
      </c>
      <c r="D2987" s="1" t="s">
        <v>12</v>
      </c>
      <c r="E2987" s="1" t="s">
        <v>52</v>
      </c>
      <c r="F2987" s="1" t="s">
        <v>32</v>
      </c>
      <c r="G2987" s="1" t="s">
        <v>28</v>
      </c>
      <c r="H2987">
        <v>4222799</v>
      </c>
      <c r="I2987">
        <v>5510</v>
      </c>
      <c r="J2987">
        <v>2998</v>
      </c>
      <c r="K2987">
        <v>32953</v>
      </c>
      <c r="L2987">
        <f>bbdd_Social_Media_Trends[[#This Row],[Likes]]+bbdd_Social_Media_Trends[[#This Row],[Shares]]+bbdd_Social_Media_Trends[[#This Row],[Comments]]</f>
        <v>41461</v>
      </c>
      <c r="M2987">
        <f>bbdd_Social_Media_Trends[[#This Row],[Interactions]]/bbdd_Social_Media_Trends[[#This Row],[Views]]</f>
        <v>9.8183692853957769E-3</v>
      </c>
      <c r="N2987" s="1" t="s">
        <v>29</v>
      </c>
      <c r="O2987" s="4">
        <f t="shared" si="46"/>
        <v>0</v>
      </c>
    </row>
    <row r="2988" spans="1:15" hidden="1">
      <c r="A2988" s="1" t="s">
        <v>3028</v>
      </c>
      <c r="B2988" s="2">
        <v>45163</v>
      </c>
      <c r="C2988" s="13" t="str">
        <f>TEXT(bbdd_Social_Media_Trends[[#This Row],[Post_Date]],"aaaa-mm")</f>
        <v>2023-08</v>
      </c>
      <c r="D2988" s="1" t="s">
        <v>24</v>
      </c>
      <c r="E2988" s="1" t="s">
        <v>52</v>
      </c>
      <c r="F2988" s="1" t="s">
        <v>32</v>
      </c>
      <c r="G2988" s="1" t="s">
        <v>60</v>
      </c>
      <c r="H2988">
        <v>4150659</v>
      </c>
      <c r="I2988">
        <v>289961</v>
      </c>
      <c r="J2988">
        <v>32494</v>
      </c>
      <c r="K2988">
        <v>9385</v>
      </c>
      <c r="L2988">
        <f>bbdd_Social_Media_Trends[[#This Row],[Likes]]+bbdd_Social_Media_Trends[[#This Row],[Shares]]+bbdd_Social_Media_Trends[[#This Row],[Comments]]</f>
        <v>331840</v>
      </c>
      <c r="M2988">
        <f>bbdd_Social_Media_Trends[[#This Row],[Interactions]]/bbdd_Social_Media_Trends[[#This Row],[Views]]</f>
        <v>7.994875030687898E-2</v>
      </c>
      <c r="N2988" s="1" t="s">
        <v>22</v>
      </c>
      <c r="O2988" s="4">
        <f t="shared" si="46"/>
        <v>0</v>
      </c>
    </row>
    <row r="2989" spans="1:15" hidden="1">
      <c r="A2989" s="1" t="s">
        <v>3029</v>
      </c>
      <c r="B2989" s="2">
        <v>45114</v>
      </c>
      <c r="C2989" s="13" t="str">
        <f>TEXT(bbdd_Social_Media_Trends[[#This Row],[Post_Date]],"aaaa-mm")</f>
        <v>2023-07</v>
      </c>
      <c r="D2989" s="1" t="s">
        <v>12</v>
      </c>
      <c r="E2989" s="1" t="s">
        <v>31</v>
      </c>
      <c r="F2989" s="1" t="s">
        <v>14</v>
      </c>
      <c r="G2989" s="1" t="s">
        <v>21</v>
      </c>
      <c r="H2989">
        <v>3541385</v>
      </c>
      <c r="I2989">
        <v>349668</v>
      </c>
      <c r="J2989">
        <v>34580</v>
      </c>
      <c r="K2989">
        <v>17972</v>
      </c>
      <c r="L2989">
        <f>bbdd_Social_Media_Trends[[#This Row],[Likes]]+bbdd_Social_Media_Trends[[#This Row],[Shares]]+bbdd_Social_Media_Trends[[#This Row],[Comments]]</f>
        <v>402220</v>
      </c>
      <c r="M2989">
        <f>bbdd_Social_Media_Trends[[#This Row],[Interactions]]/bbdd_Social_Media_Trends[[#This Row],[Views]]</f>
        <v>0.11357703271460177</v>
      </c>
      <c r="N2989" s="1" t="s">
        <v>22</v>
      </c>
      <c r="O2989" s="4">
        <f t="shared" si="46"/>
        <v>0</v>
      </c>
    </row>
    <row r="2990" spans="1:15">
      <c r="A2990" s="1" t="s">
        <v>3030</v>
      </c>
      <c r="B2990" s="2">
        <v>44819</v>
      </c>
      <c r="C2990" s="13" t="str">
        <f>TEXT(bbdd_Social_Media_Trends[[#This Row],[Post_Date]],"aaaa-mm")</f>
        <v>2022-09</v>
      </c>
      <c r="D2990" s="1" t="s">
        <v>27</v>
      </c>
      <c r="E2990" s="1" t="s">
        <v>46</v>
      </c>
      <c r="F2990" s="1" t="s">
        <v>36</v>
      </c>
      <c r="G2990" s="1" t="s">
        <v>44</v>
      </c>
      <c r="H2990">
        <v>4420121</v>
      </c>
      <c r="I2990">
        <v>192344</v>
      </c>
      <c r="J2990">
        <v>32142</v>
      </c>
      <c r="K2990">
        <v>36860</v>
      </c>
      <c r="L2990">
        <f>bbdd_Social_Media_Trends[[#This Row],[Likes]]+bbdd_Social_Media_Trends[[#This Row],[Shares]]+bbdd_Social_Media_Trends[[#This Row],[Comments]]</f>
        <v>261346</v>
      </c>
      <c r="M2990">
        <f>bbdd_Social_Media_Trends[[#This Row],[Interactions]]/bbdd_Social_Media_Trends[[#This Row],[Views]]</f>
        <v>5.9126435679023266E-2</v>
      </c>
      <c r="N2990" s="1" t="s">
        <v>22</v>
      </c>
      <c r="O2990" s="4">
        <f t="shared" si="46"/>
        <v>0</v>
      </c>
    </row>
    <row r="2991" spans="1:15" hidden="1">
      <c r="A2991" s="1" t="s">
        <v>3031</v>
      </c>
      <c r="B2991" s="2">
        <v>45027</v>
      </c>
      <c r="C2991" s="13" t="str">
        <f>TEXT(bbdd_Social_Media_Trends[[#This Row],[Post_Date]],"aaaa-mm")</f>
        <v>2023-04</v>
      </c>
      <c r="D2991" s="1" t="s">
        <v>18</v>
      </c>
      <c r="E2991" s="1" t="s">
        <v>39</v>
      </c>
      <c r="F2991" s="1" t="s">
        <v>47</v>
      </c>
      <c r="G2991" s="1" t="s">
        <v>28</v>
      </c>
      <c r="H2991">
        <v>4401295</v>
      </c>
      <c r="I2991">
        <v>150497</v>
      </c>
      <c r="J2991">
        <v>53808</v>
      </c>
      <c r="K2991">
        <v>43102</v>
      </c>
      <c r="L2991">
        <f>bbdd_Social_Media_Trends[[#This Row],[Likes]]+bbdd_Social_Media_Trends[[#This Row],[Shares]]+bbdd_Social_Media_Trends[[#This Row],[Comments]]</f>
        <v>247407</v>
      </c>
      <c r="M2991">
        <f>bbdd_Social_Media_Trends[[#This Row],[Interactions]]/bbdd_Social_Media_Trends[[#This Row],[Views]]</f>
        <v>5.6212319328743016E-2</v>
      </c>
      <c r="N2991" s="1" t="s">
        <v>29</v>
      </c>
      <c r="O2991" s="4">
        <f t="shared" si="46"/>
        <v>0</v>
      </c>
    </row>
    <row r="2992" spans="1:15" hidden="1">
      <c r="A2992" s="1" t="s">
        <v>3032</v>
      </c>
      <c r="B2992" s="2">
        <v>44590</v>
      </c>
      <c r="C2992" s="13" t="str">
        <f>TEXT(bbdd_Social_Media_Trends[[#This Row],[Post_Date]],"aaaa-mm")</f>
        <v>2022-01</v>
      </c>
      <c r="D2992" s="1" t="s">
        <v>12</v>
      </c>
      <c r="E2992" s="1" t="s">
        <v>39</v>
      </c>
      <c r="F2992" s="1" t="s">
        <v>32</v>
      </c>
      <c r="G2992" s="1" t="s">
        <v>50</v>
      </c>
      <c r="H2992">
        <v>2990444</v>
      </c>
      <c r="I2992">
        <v>150822</v>
      </c>
      <c r="J2992">
        <v>61460</v>
      </c>
      <c r="K2992">
        <v>24688</v>
      </c>
      <c r="L2992">
        <f>bbdd_Social_Media_Trends[[#This Row],[Likes]]+bbdd_Social_Media_Trends[[#This Row],[Shares]]+bbdd_Social_Media_Trends[[#This Row],[Comments]]</f>
        <v>236970</v>
      </c>
      <c r="M2992">
        <f>bbdd_Social_Media_Trends[[#This Row],[Interactions]]/bbdd_Social_Media_Trends[[#This Row],[Views]]</f>
        <v>7.9242413501138961E-2</v>
      </c>
      <c r="N2992" s="1" t="s">
        <v>16</v>
      </c>
      <c r="O2992" s="4">
        <f t="shared" si="46"/>
        <v>0</v>
      </c>
    </row>
    <row r="2993" spans="1:15" hidden="1">
      <c r="A2993" s="1" t="s">
        <v>3033</v>
      </c>
      <c r="B2993" s="2">
        <v>44657</v>
      </c>
      <c r="C2993" s="13" t="str">
        <f>TEXT(bbdd_Social_Media_Trends[[#This Row],[Post_Date]],"aaaa-mm")</f>
        <v>2022-04</v>
      </c>
      <c r="D2993" s="1" t="s">
        <v>18</v>
      </c>
      <c r="E2993" s="1" t="s">
        <v>52</v>
      </c>
      <c r="F2993" s="1" t="s">
        <v>20</v>
      </c>
      <c r="G2993" s="1" t="s">
        <v>15</v>
      </c>
      <c r="H2993">
        <v>4023553</v>
      </c>
      <c r="I2993">
        <v>138648</v>
      </c>
      <c r="J2993">
        <v>78164</v>
      </c>
      <c r="K2993">
        <v>47562</v>
      </c>
      <c r="L2993">
        <f>bbdd_Social_Media_Trends[[#This Row],[Likes]]+bbdd_Social_Media_Trends[[#This Row],[Shares]]+bbdd_Social_Media_Trends[[#This Row],[Comments]]</f>
        <v>264374</v>
      </c>
      <c r="M2993">
        <f>bbdd_Social_Media_Trends[[#This Row],[Interactions]]/bbdd_Social_Media_Trends[[#This Row],[Views]]</f>
        <v>6.570660309432981E-2</v>
      </c>
      <c r="N2993" s="1" t="s">
        <v>29</v>
      </c>
      <c r="O2993" s="4">
        <f t="shared" si="46"/>
        <v>0</v>
      </c>
    </row>
    <row r="2994" spans="1:15">
      <c r="A2994" s="1" t="s">
        <v>3034</v>
      </c>
      <c r="B2994" s="2">
        <v>44703</v>
      </c>
      <c r="C2994" s="13" t="str">
        <f>TEXT(bbdd_Social_Media_Trends[[#This Row],[Post_Date]],"aaaa-mm")</f>
        <v>2022-05</v>
      </c>
      <c r="D2994" s="1" t="s">
        <v>27</v>
      </c>
      <c r="E2994" s="1" t="s">
        <v>52</v>
      </c>
      <c r="F2994" s="1" t="s">
        <v>41</v>
      </c>
      <c r="G2994" s="1" t="s">
        <v>50</v>
      </c>
      <c r="H2994">
        <v>1326359</v>
      </c>
      <c r="I2994">
        <v>153912</v>
      </c>
      <c r="J2994">
        <v>62816</v>
      </c>
      <c r="K2994">
        <v>20351</v>
      </c>
      <c r="L2994">
        <f>bbdd_Social_Media_Trends[[#This Row],[Likes]]+bbdd_Social_Media_Trends[[#This Row],[Shares]]+bbdd_Social_Media_Trends[[#This Row],[Comments]]</f>
        <v>237079</v>
      </c>
      <c r="M2994">
        <f>bbdd_Social_Media_Trends[[#This Row],[Interactions]]/bbdd_Social_Media_Trends[[#This Row],[Views]]</f>
        <v>0.17874421630946072</v>
      </c>
      <c r="N2994" s="1" t="s">
        <v>29</v>
      </c>
      <c r="O2994" s="4">
        <f t="shared" si="46"/>
        <v>0</v>
      </c>
    </row>
    <row r="2995" spans="1:15" hidden="1">
      <c r="A2995" s="1" t="s">
        <v>3035</v>
      </c>
      <c r="B2995" s="2">
        <v>45180</v>
      </c>
      <c r="C2995" s="13" t="str">
        <f>TEXT(bbdd_Social_Media_Trends[[#This Row],[Post_Date]],"aaaa-mm")</f>
        <v>2023-09</v>
      </c>
      <c r="D2995" s="1" t="s">
        <v>12</v>
      </c>
      <c r="E2995" s="1" t="s">
        <v>19</v>
      </c>
      <c r="F2995" s="1" t="s">
        <v>41</v>
      </c>
      <c r="G2995" s="1" t="s">
        <v>15</v>
      </c>
      <c r="H2995">
        <v>3133284</v>
      </c>
      <c r="I2995">
        <v>395779</v>
      </c>
      <c r="J2995">
        <v>63400</v>
      </c>
      <c r="K2995">
        <v>32300</v>
      </c>
      <c r="L2995">
        <f>bbdd_Social_Media_Trends[[#This Row],[Likes]]+bbdd_Social_Media_Trends[[#This Row],[Shares]]+bbdd_Social_Media_Trends[[#This Row],[Comments]]</f>
        <v>491479</v>
      </c>
      <c r="M2995">
        <f>bbdd_Social_Media_Trends[[#This Row],[Interactions]]/bbdd_Social_Media_Trends[[#This Row],[Views]]</f>
        <v>0.15685746967079908</v>
      </c>
      <c r="N2995" s="1" t="s">
        <v>29</v>
      </c>
      <c r="O2995" s="4">
        <f t="shared" si="46"/>
        <v>0</v>
      </c>
    </row>
    <row r="2996" spans="1:15" hidden="1">
      <c r="A2996" s="1" t="s">
        <v>3036</v>
      </c>
      <c r="B2996" s="2">
        <v>44973</v>
      </c>
      <c r="C2996" s="13" t="str">
        <f>TEXT(bbdd_Social_Media_Trends[[#This Row],[Post_Date]],"aaaa-mm")</f>
        <v>2023-02</v>
      </c>
      <c r="D2996" s="1" t="s">
        <v>24</v>
      </c>
      <c r="E2996" s="1" t="s">
        <v>46</v>
      </c>
      <c r="F2996" s="1" t="s">
        <v>20</v>
      </c>
      <c r="G2996" s="1" t="s">
        <v>28</v>
      </c>
      <c r="H2996">
        <v>4216827</v>
      </c>
      <c r="I2996">
        <v>464621</v>
      </c>
      <c r="J2996">
        <v>48974</v>
      </c>
      <c r="K2996">
        <v>29661</v>
      </c>
      <c r="L2996">
        <f>bbdd_Social_Media_Trends[[#This Row],[Likes]]+bbdd_Social_Media_Trends[[#This Row],[Shares]]+bbdd_Social_Media_Trends[[#This Row],[Comments]]</f>
        <v>543256</v>
      </c>
      <c r="M2996">
        <f>bbdd_Social_Media_Trends[[#This Row],[Interactions]]/bbdd_Social_Media_Trends[[#This Row],[Views]]</f>
        <v>0.12883051640487031</v>
      </c>
      <c r="N2996" s="1" t="s">
        <v>16</v>
      </c>
      <c r="O2996" s="4">
        <f t="shared" si="46"/>
        <v>0</v>
      </c>
    </row>
    <row r="2997" spans="1:15" hidden="1">
      <c r="A2997" s="1" t="s">
        <v>3037</v>
      </c>
      <c r="B2997" s="2">
        <v>44723</v>
      </c>
      <c r="C2997" s="13" t="str">
        <f>TEXT(bbdd_Social_Media_Trends[[#This Row],[Post_Date]],"aaaa-mm")</f>
        <v>2022-06</v>
      </c>
      <c r="D2997" s="1" t="s">
        <v>24</v>
      </c>
      <c r="E2997" s="1" t="s">
        <v>46</v>
      </c>
      <c r="F2997" s="1" t="s">
        <v>14</v>
      </c>
      <c r="G2997" s="1" t="s">
        <v>28</v>
      </c>
      <c r="H2997">
        <v>2594911</v>
      </c>
      <c r="I2997">
        <v>439273</v>
      </c>
      <c r="J2997">
        <v>14531</v>
      </c>
      <c r="K2997">
        <v>8322</v>
      </c>
      <c r="L2997">
        <f>bbdd_Social_Media_Trends[[#This Row],[Likes]]+bbdd_Social_Media_Trends[[#This Row],[Shares]]+bbdd_Social_Media_Trends[[#This Row],[Comments]]</f>
        <v>462126</v>
      </c>
      <c r="M2997">
        <f>bbdd_Social_Media_Trends[[#This Row],[Interactions]]/bbdd_Social_Media_Trends[[#This Row],[Views]]</f>
        <v>0.17808934487541192</v>
      </c>
      <c r="N2997" s="1" t="s">
        <v>22</v>
      </c>
      <c r="O2997" s="4">
        <f t="shared" si="46"/>
        <v>0</v>
      </c>
    </row>
    <row r="2998" spans="1:15" hidden="1">
      <c r="A2998" s="1" t="s">
        <v>3038</v>
      </c>
      <c r="B2998" s="2">
        <v>44846</v>
      </c>
      <c r="C2998" s="13" t="str">
        <f>TEXT(bbdd_Social_Media_Trends[[#This Row],[Post_Date]],"aaaa-mm")</f>
        <v>2022-10</v>
      </c>
      <c r="D2998" s="1" t="s">
        <v>12</v>
      </c>
      <c r="E2998" s="1" t="s">
        <v>39</v>
      </c>
      <c r="F2998" s="1" t="s">
        <v>14</v>
      </c>
      <c r="G2998" s="1" t="s">
        <v>25</v>
      </c>
      <c r="H2998">
        <v>3279951</v>
      </c>
      <c r="I2998">
        <v>235134</v>
      </c>
      <c r="J2998">
        <v>43167</v>
      </c>
      <c r="K2998">
        <v>5780</v>
      </c>
      <c r="L2998">
        <f>bbdd_Social_Media_Trends[[#This Row],[Likes]]+bbdd_Social_Media_Trends[[#This Row],[Shares]]+bbdd_Social_Media_Trends[[#This Row],[Comments]]</f>
        <v>284081</v>
      </c>
      <c r="M2998">
        <f>bbdd_Social_Media_Trends[[#This Row],[Interactions]]/bbdd_Social_Media_Trends[[#This Row],[Views]]</f>
        <v>8.6611354864752549E-2</v>
      </c>
      <c r="N2998" s="1" t="s">
        <v>16</v>
      </c>
      <c r="O2998" s="4">
        <f t="shared" si="46"/>
        <v>0</v>
      </c>
    </row>
    <row r="2999" spans="1:15">
      <c r="A2999" s="1" t="s">
        <v>3039</v>
      </c>
      <c r="B2999" s="2">
        <v>44677</v>
      </c>
      <c r="C2999" s="13" t="str">
        <f>TEXT(bbdd_Social_Media_Trends[[#This Row],[Post_Date]],"aaaa-mm")</f>
        <v>2022-04</v>
      </c>
      <c r="D2999" s="1" t="s">
        <v>27</v>
      </c>
      <c r="E2999" s="1" t="s">
        <v>13</v>
      </c>
      <c r="F2999" s="1" t="s">
        <v>36</v>
      </c>
      <c r="G2999" s="1" t="s">
        <v>44</v>
      </c>
      <c r="H2999">
        <v>4755094</v>
      </c>
      <c r="I2999">
        <v>321396</v>
      </c>
      <c r="J2999">
        <v>15678</v>
      </c>
      <c r="K2999">
        <v>49589</v>
      </c>
      <c r="L2999">
        <f>bbdd_Social_Media_Trends[[#This Row],[Likes]]+bbdd_Social_Media_Trends[[#This Row],[Shares]]+bbdd_Social_Media_Trends[[#This Row],[Comments]]</f>
        <v>386663</v>
      </c>
      <c r="M2999">
        <f>bbdd_Social_Media_Trends[[#This Row],[Interactions]]/bbdd_Social_Media_Trends[[#This Row],[Views]]</f>
        <v>8.1315532353303632E-2</v>
      </c>
      <c r="N2999" s="1" t="s">
        <v>29</v>
      </c>
      <c r="O2999" s="4">
        <f t="shared" si="46"/>
        <v>0</v>
      </c>
    </row>
    <row r="3000" spans="1:15" hidden="1">
      <c r="A3000" s="1" t="s">
        <v>3040</v>
      </c>
      <c r="B3000" s="2">
        <v>45264</v>
      </c>
      <c r="C3000" s="13" t="str">
        <f>TEXT(bbdd_Social_Media_Trends[[#This Row],[Post_Date]],"aaaa-mm")</f>
        <v>2023-12</v>
      </c>
      <c r="D3000" s="1" t="s">
        <v>12</v>
      </c>
      <c r="E3000" s="1" t="s">
        <v>57</v>
      </c>
      <c r="F3000" s="1" t="s">
        <v>36</v>
      </c>
      <c r="G3000" s="1" t="s">
        <v>15</v>
      </c>
      <c r="H3000">
        <v>3741009</v>
      </c>
      <c r="I3000">
        <v>313649</v>
      </c>
      <c r="J3000">
        <v>63218</v>
      </c>
      <c r="K3000">
        <v>9632</v>
      </c>
      <c r="L3000">
        <f>bbdd_Social_Media_Trends[[#This Row],[Likes]]+bbdd_Social_Media_Trends[[#This Row],[Shares]]+bbdd_Social_Media_Trends[[#This Row],[Comments]]</f>
        <v>386499</v>
      </c>
      <c r="M3000">
        <f>bbdd_Social_Media_Trends[[#This Row],[Interactions]]/bbdd_Social_Media_Trends[[#This Row],[Views]]</f>
        <v>0.10331410590030657</v>
      </c>
      <c r="N3000" s="1" t="s">
        <v>16</v>
      </c>
      <c r="O3000" s="4">
        <f t="shared" si="46"/>
        <v>0</v>
      </c>
    </row>
    <row r="3001" spans="1:15">
      <c r="A3001" s="1" t="s">
        <v>3041</v>
      </c>
      <c r="B3001" s="2">
        <v>44728</v>
      </c>
      <c r="C3001" s="13" t="str">
        <f>TEXT(bbdd_Social_Media_Trends[[#This Row],[Post_Date]],"aaaa-mm")</f>
        <v>2022-06</v>
      </c>
      <c r="D3001" s="1" t="s">
        <v>27</v>
      </c>
      <c r="E3001" s="1" t="s">
        <v>19</v>
      </c>
      <c r="F3001" s="1" t="s">
        <v>41</v>
      </c>
      <c r="G3001" s="1" t="s">
        <v>44</v>
      </c>
      <c r="H3001">
        <v>3658157</v>
      </c>
      <c r="I3001">
        <v>356529</v>
      </c>
      <c r="J3001">
        <v>10550</v>
      </c>
      <c r="K3001">
        <v>28308</v>
      </c>
      <c r="L3001">
        <f>bbdd_Social_Media_Trends[[#This Row],[Likes]]+bbdd_Social_Media_Trends[[#This Row],[Shares]]+bbdd_Social_Media_Trends[[#This Row],[Comments]]</f>
        <v>395387</v>
      </c>
      <c r="M3001">
        <f>bbdd_Social_Media_Trends[[#This Row],[Interactions]]/bbdd_Social_Media_Trends[[#This Row],[Views]]</f>
        <v>0.10808366070674386</v>
      </c>
      <c r="N3001" s="1" t="s">
        <v>22</v>
      </c>
      <c r="O3001" s="4">
        <f t="shared" si="46"/>
        <v>0</v>
      </c>
    </row>
    <row r="3002" spans="1:15">
      <c r="A3002" s="1" t="s">
        <v>3042</v>
      </c>
      <c r="B3002" s="2">
        <v>44947</v>
      </c>
      <c r="C3002" s="13" t="str">
        <f>TEXT(bbdd_Social_Media_Trends[[#This Row],[Post_Date]],"aaaa-mm")</f>
        <v>2023-01</v>
      </c>
      <c r="D3002" s="1" t="s">
        <v>27</v>
      </c>
      <c r="E3002" s="1" t="s">
        <v>31</v>
      </c>
      <c r="F3002" s="1" t="s">
        <v>14</v>
      </c>
      <c r="G3002" s="1" t="s">
        <v>28</v>
      </c>
      <c r="H3002">
        <v>225818</v>
      </c>
      <c r="I3002">
        <v>233282</v>
      </c>
      <c r="J3002">
        <v>45288</v>
      </c>
      <c r="K3002">
        <v>40116</v>
      </c>
      <c r="L3002">
        <f>bbdd_Social_Media_Trends[[#This Row],[Likes]]+bbdd_Social_Media_Trends[[#This Row],[Shares]]+bbdd_Social_Media_Trends[[#This Row],[Comments]]</f>
        <v>318686</v>
      </c>
      <c r="M3002">
        <f>bbdd_Social_Media_Trends[[#This Row],[Interactions]]/bbdd_Social_Media_Trends[[#This Row],[Views]]</f>
        <v>1.4112515388498703</v>
      </c>
      <c r="N3002" s="1" t="s">
        <v>22</v>
      </c>
      <c r="O3002" s="4">
        <f t="shared" si="46"/>
        <v>0</v>
      </c>
    </row>
    <row r="3003" spans="1:15" hidden="1">
      <c r="A3003" s="1" t="s">
        <v>3043</v>
      </c>
      <c r="B3003" s="2">
        <v>44751</v>
      </c>
      <c r="C3003" s="13" t="str">
        <f>TEXT(bbdd_Social_Media_Trends[[#This Row],[Post_Date]],"aaaa-mm")</f>
        <v>2022-07</v>
      </c>
      <c r="D3003" s="1" t="s">
        <v>24</v>
      </c>
      <c r="E3003" s="1" t="s">
        <v>31</v>
      </c>
      <c r="F3003" s="1" t="s">
        <v>20</v>
      </c>
      <c r="G3003" s="1" t="s">
        <v>28</v>
      </c>
      <c r="H3003">
        <v>1691281</v>
      </c>
      <c r="I3003">
        <v>45464</v>
      </c>
      <c r="J3003">
        <v>43042</v>
      </c>
      <c r="K3003">
        <v>36876</v>
      </c>
      <c r="L3003">
        <f>bbdd_Social_Media_Trends[[#This Row],[Likes]]+bbdd_Social_Media_Trends[[#This Row],[Shares]]+bbdd_Social_Media_Trends[[#This Row],[Comments]]</f>
        <v>125382</v>
      </c>
      <c r="M3003">
        <f>bbdd_Social_Media_Trends[[#This Row],[Interactions]]/bbdd_Social_Media_Trends[[#This Row],[Views]]</f>
        <v>7.4134339592297205E-2</v>
      </c>
      <c r="N3003" s="1" t="s">
        <v>16</v>
      </c>
      <c r="O3003" s="4">
        <f t="shared" si="46"/>
        <v>0</v>
      </c>
    </row>
    <row r="3004" spans="1:15" hidden="1">
      <c r="A3004" s="1" t="s">
        <v>3044</v>
      </c>
      <c r="B3004" s="2">
        <v>44754</v>
      </c>
      <c r="C3004" s="13" t="str">
        <f>TEXT(bbdd_Social_Media_Trends[[#This Row],[Post_Date]],"aaaa-mm")</f>
        <v>2022-07</v>
      </c>
      <c r="D3004" s="1" t="s">
        <v>24</v>
      </c>
      <c r="E3004" s="1" t="s">
        <v>59</v>
      </c>
      <c r="F3004" s="1" t="s">
        <v>14</v>
      </c>
      <c r="G3004" s="1" t="s">
        <v>28</v>
      </c>
      <c r="H3004">
        <v>328068</v>
      </c>
      <c r="I3004">
        <v>11779</v>
      </c>
      <c r="J3004">
        <v>42054</v>
      </c>
      <c r="K3004">
        <v>41258</v>
      </c>
      <c r="L3004">
        <f>bbdd_Social_Media_Trends[[#This Row],[Likes]]+bbdd_Social_Media_Trends[[#This Row],[Shares]]+bbdd_Social_Media_Trends[[#This Row],[Comments]]</f>
        <v>95091</v>
      </c>
      <c r="M3004">
        <f>bbdd_Social_Media_Trends[[#This Row],[Interactions]]/bbdd_Social_Media_Trends[[#This Row],[Views]]</f>
        <v>0.28985149420242146</v>
      </c>
      <c r="N3004" s="1" t="s">
        <v>16</v>
      </c>
      <c r="O3004" s="4">
        <f t="shared" si="46"/>
        <v>0</v>
      </c>
    </row>
    <row r="3005" spans="1:15" hidden="1">
      <c r="A3005" s="1" t="s">
        <v>3045</v>
      </c>
      <c r="B3005" s="2">
        <v>44715</v>
      </c>
      <c r="C3005" s="13" t="str">
        <f>TEXT(bbdd_Social_Media_Trends[[#This Row],[Post_Date]],"aaaa-mm")</f>
        <v>2022-06</v>
      </c>
      <c r="D3005" s="1" t="s">
        <v>24</v>
      </c>
      <c r="E3005" s="1" t="s">
        <v>39</v>
      </c>
      <c r="F3005" s="1" t="s">
        <v>47</v>
      </c>
      <c r="G3005" s="1" t="s">
        <v>37</v>
      </c>
      <c r="H3005">
        <v>1173472</v>
      </c>
      <c r="I3005">
        <v>370672</v>
      </c>
      <c r="J3005">
        <v>58476</v>
      </c>
      <c r="K3005">
        <v>17196</v>
      </c>
      <c r="L3005">
        <f>bbdd_Social_Media_Trends[[#This Row],[Likes]]+bbdd_Social_Media_Trends[[#This Row],[Shares]]+bbdd_Social_Media_Trends[[#This Row],[Comments]]</f>
        <v>446344</v>
      </c>
      <c r="M3005">
        <f>bbdd_Social_Media_Trends[[#This Row],[Interactions]]/bbdd_Social_Media_Trends[[#This Row],[Views]]</f>
        <v>0.38036186632488889</v>
      </c>
      <c r="N3005" s="1" t="s">
        <v>22</v>
      </c>
      <c r="O3005" s="4">
        <f t="shared" si="46"/>
        <v>0</v>
      </c>
    </row>
    <row r="3006" spans="1:15" hidden="1">
      <c r="A3006" s="1" t="s">
        <v>3046</v>
      </c>
      <c r="B3006" s="2">
        <v>45104</v>
      </c>
      <c r="C3006" s="13" t="str">
        <f>TEXT(bbdd_Social_Media_Trends[[#This Row],[Post_Date]],"aaaa-mm")</f>
        <v>2023-06</v>
      </c>
      <c r="D3006" s="1" t="s">
        <v>24</v>
      </c>
      <c r="E3006" s="1" t="s">
        <v>35</v>
      </c>
      <c r="F3006" s="1" t="s">
        <v>41</v>
      </c>
      <c r="G3006" s="1" t="s">
        <v>15</v>
      </c>
      <c r="H3006">
        <v>3707766</v>
      </c>
      <c r="I3006">
        <v>27405</v>
      </c>
      <c r="J3006">
        <v>61214</v>
      </c>
      <c r="K3006">
        <v>23381</v>
      </c>
      <c r="L3006">
        <f>bbdd_Social_Media_Trends[[#This Row],[Likes]]+bbdd_Social_Media_Trends[[#This Row],[Shares]]+bbdd_Social_Media_Trends[[#This Row],[Comments]]</f>
        <v>112000</v>
      </c>
      <c r="M3006">
        <f>bbdd_Social_Media_Trends[[#This Row],[Interactions]]/bbdd_Social_Media_Trends[[#This Row],[Views]]</f>
        <v>3.02068685024891E-2</v>
      </c>
      <c r="N3006" s="1" t="s">
        <v>29</v>
      </c>
      <c r="O3006" s="4">
        <f t="shared" si="46"/>
        <v>0</v>
      </c>
    </row>
    <row r="3007" spans="1:15" hidden="1">
      <c r="A3007" s="1" t="s">
        <v>3047</v>
      </c>
      <c r="B3007" s="2">
        <v>44953</v>
      </c>
      <c r="C3007" s="13" t="str">
        <f>TEXT(bbdd_Social_Media_Trends[[#This Row],[Post_Date]],"aaaa-mm")</f>
        <v>2023-01</v>
      </c>
      <c r="D3007" s="1" t="s">
        <v>24</v>
      </c>
      <c r="E3007" s="1" t="s">
        <v>13</v>
      </c>
      <c r="F3007" s="1" t="s">
        <v>41</v>
      </c>
      <c r="G3007" s="1" t="s">
        <v>37</v>
      </c>
      <c r="H3007">
        <v>2195772</v>
      </c>
      <c r="I3007">
        <v>296432</v>
      </c>
      <c r="J3007">
        <v>51318</v>
      </c>
      <c r="K3007">
        <v>10227</v>
      </c>
      <c r="L3007">
        <f>bbdd_Social_Media_Trends[[#This Row],[Likes]]+bbdd_Social_Media_Trends[[#This Row],[Shares]]+bbdd_Social_Media_Trends[[#This Row],[Comments]]</f>
        <v>357977</v>
      </c>
      <c r="M3007">
        <f>bbdd_Social_Media_Trends[[#This Row],[Interactions]]/bbdd_Social_Media_Trends[[#This Row],[Views]]</f>
        <v>0.16303013245455356</v>
      </c>
      <c r="N3007" s="1" t="s">
        <v>16</v>
      </c>
      <c r="O3007" s="4">
        <f t="shared" si="46"/>
        <v>0</v>
      </c>
    </row>
    <row r="3008" spans="1:15">
      <c r="A3008" s="1" t="s">
        <v>3048</v>
      </c>
      <c r="B3008" s="2">
        <v>44759</v>
      </c>
      <c r="C3008" s="13" t="str">
        <f>TEXT(bbdd_Social_Media_Trends[[#This Row],[Post_Date]],"aaaa-mm")</f>
        <v>2022-07</v>
      </c>
      <c r="D3008" s="1" t="s">
        <v>27</v>
      </c>
      <c r="E3008" s="1" t="s">
        <v>59</v>
      </c>
      <c r="F3008" s="1" t="s">
        <v>14</v>
      </c>
      <c r="G3008" s="1" t="s">
        <v>15</v>
      </c>
      <c r="H3008">
        <v>2812765</v>
      </c>
      <c r="I3008">
        <v>306990</v>
      </c>
      <c r="J3008">
        <v>16758</v>
      </c>
      <c r="K3008">
        <v>13945</v>
      </c>
      <c r="L3008">
        <f>bbdd_Social_Media_Trends[[#This Row],[Likes]]+bbdd_Social_Media_Trends[[#This Row],[Shares]]+bbdd_Social_Media_Trends[[#This Row],[Comments]]</f>
        <v>337693</v>
      </c>
      <c r="M3008">
        <f>bbdd_Social_Media_Trends[[#This Row],[Interactions]]/bbdd_Social_Media_Trends[[#This Row],[Views]]</f>
        <v>0.12005731015566533</v>
      </c>
      <c r="N3008" s="1" t="s">
        <v>22</v>
      </c>
      <c r="O3008" s="4">
        <f t="shared" si="46"/>
        <v>0</v>
      </c>
    </row>
    <row r="3009" spans="1:15">
      <c r="A3009" s="1" t="s">
        <v>3049</v>
      </c>
      <c r="B3009" s="2">
        <v>45184</v>
      </c>
      <c r="C3009" s="13" t="str">
        <f>TEXT(bbdd_Social_Media_Trends[[#This Row],[Post_Date]],"aaaa-mm")</f>
        <v>2023-09</v>
      </c>
      <c r="D3009" s="1" t="s">
        <v>27</v>
      </c>
      <c r="E3009" s="1" t="s">
        <v>57</v>
      </c>
      <c r="F3009" s="1" t="s">
        <v>14</v>
      </c>
      <c r="G3009" s="1" t="s">
        <v>60</v>
      </c>
      <c r="H3009">
        <v>1396240</v>
      </c>
      <c r="I3009">
        <v>453311</v>
      </c>
      <c r="J3009">
        <v>31644</v>
      </c>
      <c r="K3009">
        <v>20317</v>
      </c>
      <c r="L3009">
        <f>bbdd_Social_Media_Trends[[#This Row],[Likes]]+bbdd_Social_Media_Trends[[#This Row],[Shares]]+bbdd_Social_Media_Trends[[#This Row],[Comments]]</f>
        <v>505272</v>
      </c>
      <c r="M3009">
        <f>bbdd_Social_Media_Trends[[#This Row],[Interactions]]/bbdd_Social_Media_Trends[[#This Row],[Views]]</f>
        <v>0.36188047900074488</v>
      </c>
      <c r="N3009" s="1" t="s">
        <v>16</v>
      </c>
      <c r="O3009" s="4">
        <f t="shared" si="46"/>
        <v>0</v>
      </c>
    </row>
    <row r="3010" spans="1:15" hidden="1">
      <c r="A3010" s="1" t="s">
        <v>3050</v>
      </c>
      <c r="B3010" s="2">
        <v>45217</v>
      </c>
      <c r="C3010" s="13" t="str">
        <f>TEXT(bbdd_Social_Media_Trends[[#This Row],[Post_Date]],"aaaa-mm")</f>
        <v>2023-10</v>
      </c>
      <c r="D3010" s="1" t="s">
        <v>12</v>
      </c>
      <c r="E3010" s="1" t="s">
        <v>49</v>
      </c>
      <c r="F3010" s="1" t="s">
        <v>32</v>
      </c>
      <c r="G3010" s="1" t="s">
        <v>15</v>
      </c>
      <c r="H3010">
        <v>4620055</v>
      </c>
      <c r="I3010">
        <v>271977</v>
      </c>
      <c r="J3010">
        <v>90199</v>
      </c>
      <c r="K3010">
        <v>34506</v>
      </c>
      <c r="L3010">
        <f>bbdd_Social_Media_Trends[[#This Row],[Likes]]+bbdd_Social_Media_Trends[[#This Row],[Shares]]+bbdd_Social_Media_Trends[[#This Row],[Comments]]</f>
        <v>396682</v>
      </c>
      <c r="M3010">
        <f>bbdd_Social_Media_Trends[[#This Row],[Interactions]]/bbdd_Social_Media_Trends[[#This Row],[Views]]</f>
        <v>8.586088260854037E-2</v>
      </c>
      <c r="N3010" s="1" t="s">
        <v>16</v>
      </c>
      <c r="O3010" s="4">
        <f t="shared" ref="O3010:O3073" si="47">IF(ISERROR(VLOOKUP(A3010,A3011:A8008,1,FALSE)),0, 1)</f>
        <v>0</v>
      </c>
    </row>
    <row r="3011" spans="1:15" hidden="1">
      <c r="A3011" s="1" t="s">
        <v>3051</v>
      </c>
      <c r="B3011" s="2">
        <v>44968</v>
      </c>
      <c r="C3011" s="13" t="str">
        <f>TEXT(bbdd_Social_Media_Trends[[#This Row],[Post_Date]],"aaaa-mm")</f>
        <v>2023-02</v>
      </c>
      <c r="D3011" s="1" t="s">
        <v>24</v>
      </c>
      <c r="E3011" s="1" t="s">
        <v>19</v>
      </c>
      <c r="F3011" s="1" t="s">
        <v>36</v>
      </c>
      <c r="G3011" s="1" t="s">
        <v>60</v>
      </c>
      <c r="H3011">
        <v>698996</v>
      </c>
      <c r="I3011">
        <v>230272</v>
      </c>
      <c r="J3011">
        <v>90423</v>
      </c>
      <c r="K3011">
        <v>36387</v>
      </c>
      <c r="L3011">
        <f>bbdd_Social_Media_Trends[[#This Row],[Likes]]+bbdd_Social_Media_Trends[[#This Row],[Shares]]+bbdd_Social_Media_Trends[[#This Row],[Comments]]</f>
        <v>357082</v>
      </c>
      <c r="M3011">
        <f>bbdd_Social_Media_Trends[[#This Row],[Interactions]]/bbdd_Social_Media_Trends[[#This Row],[Views]]</f>
        <v>0.51084984749555074</v>
      </c>
      <c r="N3011" s="1" t="s">
        <v>29</v>
      </c>
      <c r="O3011" s="4">
        <f t="shared" si="47"/>
        <v>0</v>
      </c>
    </row>
    <row r="3012" spans="1:15" hidden="1">
      <c r="A3012" s="1" t="s">
        <v>3052</v>
      </c>
      <c r="B3012" s="2">
        <v>45210</v>
      </c>
      <c r="C3012" s="13" t="str">
        <f>TEXT(bbdd_Social_Media_Trends[[#This Row],[Post_Date]],"aaaa-mm")</f>
        <v>2023-10</v>
      </c>
      <c r="D3012" s="1" t="s">
        <v>18</v>
      </c>
      <c r="E3012" s="1" t="s">
        <v>52</v>
      </c>
      <c r="F3012" s="1" t="s">
        <v>36</v>
      </c>
      <c r="G3012" s="1" t="s">
        <v>44</v>
      </c>
      <c r="H3012">
        <v>4574811</v>
      </c>
      <c r="I3012">
        <v>234031</v>
      </c>
      <c r="J3012">
        <v>61405</v>
      </c>
      <c r="K3012">
        <v>24447</v>
      </c>
      <c r="L3012">
        <f>bbdd_Social_Media_Trends[[#This Row],[Likes]]+bbdd_Social_Media_Trends[[#This Row],[Shares]]+bbdd_Social_Media_Trends[[#This Row],[Comments]]</f>
        <v>319883</v>
      </c>
      <c r="M3012">
        <f>bbdd_Social_Media_Trends[[#This Row],[Interactions]]/bbdd_Social_Media_Trends[[#This Row],[Views]]</f>
        <v>6.9922670029428535E-2</v>
      </c>
      <c r="N3012" s="1" t="s">
        <v>29</v>
      </c>
      <c r="O3012" s="4">
        <f t="shared" si="47"/>
        <v>0</v>
      </c>
    </row>
    <row r="3013" spans="1:15" hidden="1">
      <c r="A3013" s="1" t="s">
        <v>3053</v>
      </c>
      <c r="B3013" s="2">
        <v>44613</v>
      </c>
      <c r="C3013" s="13" t="str">
        <f>TEXT(bbdd_Social_Media_Trends[[#This Row],[Post_Date]],"aaaa-mm")</f>
        <v>2022-02</v>
      </c>
      <c r="D3013" s="1" t="s">
        <v>24</v>
      </c>
      <c r="E3013" s="1" t="s">
        <v>49</v>
      </c>
      <c r="F3013" s="1" t="s">
        <v>47</v>
      </c>
      <c r="G3013" s="1" t="s">
        <v>21</v>
      </c>
      <c r="H3013">
        <v>2098847</v>
      </c>
      <c r="I3013">
        <v>427488</v>
      </c>
      <c r="J3013">
        <v>31324</v>
      </c>
      <c r="K3013">
        <v>38758</v>
      </c>
      <c r="L3013">
        <f>bbdd_Social_Media_Trends[[#This Row],[Likes]]+bbdd_Social_Media_Trends[[#This Row],[Shares]]+bbdd_Social_Media_Trends[[#This Row],[Comments]]</f>
        <v>497570</v>
      </c>
      <c r="M3013">
        <f>bbdd_Social_Media_Trends[[#This Row],[Interactions]]/bbdd_Social_Media_Trends[[#This Row],[Views]]</f>
        <v>0.23706825700015294</v>
      </c>
      <c r="N3013" s="1" t="s">
        <v>16</v>
      </c>
      <c r="O3013" s="4">
        <f t="shared" si="47"/>
        <v>0</v>
      </c>
    </row>
    <row r="3014" spans="1:15" hidden="1">
      <c r="A3014" s="1" t="s">
        <v>3054</v>
      </c>
      <c r="B3014" s="2">
        <v>44757</v>
      </c>
      <c r="C3014" s="13" t="str">
        <f>TEXT(bbdd_Social_Media_Trends[[#This Row],[Post_Date]],"aaaa-mm")</f>
        <v>2022-07</v>
      </c>
      <c r="D3014" s="1" t="s">
        <v>24</v>
      </c>
      <c r="E3014" s="1" t="s">
        <v>57</v>
      </c>
      <c r="F3014" s="1" t="s">
        <v>41</v>
      </c>
      <c r="G3014" s="1" t="s">
        <v>15</v>
      </c>
      <c r="H3014">
        <v>703331</v>
      </c>
      <c r="I3014">
        <v>175184</v>
      </c>
      <c r="J3014">
        <v>57753</v>
      </c>
      <c r="K3014">
        <v>39627</v>
      </c>
      <c r="L3014">
        <f>bbdd_Social_Media_Trends[[#This Row],[Likes]]+bbdd_Social_Media_Trends[[#This Row],[Shares]]+bbdd_Social_Media_Trends[[#This Row],[Comments]]</f>
        <v>272564</v>
      </c>
      <c r="M3014">
        <f>bbdd_Social_Media_Trends[[#This Row],[Interactions]]/bbdd_Social_Media_Trends[[#This Row],[Views]]</f>
        <v>0.38753303920913484</v>
      </c>
      <c r="N3014" s="1" t="s">
        <v>22</v>
      </c>
      <c r="O3014" s="4">
        <f t="shared" si="47"/>
        <v>0</v>
      </c>
    </row>
    <row r="3015" spans="1:15">
      <c r="A3015" s="1" t="s">
        <v>3055</v>
      </c>
      <c r="B3015" s="2">
        <v>44586</v>
      </c>
      <c r="C3015" s="13" t="str">
        <f>TEXT(bbdd_Social_Media_Trends[[#This Row],[Post_Date]],"aaaa-mm")</f>
        <v>2022-01</v>
      </c>
      <c r="D3015" s="1" t="s">
        <v>27</v>
      </c>
      <c r="E3015" s="1" t="s">
        <v>19</v>
      </c>
      <c r="F3015" s="1" t="s">
        <v>20</v>
      </c>
      <c r="G3015" s="1" t="s">
        <v>37</v>
      </c>
      <c r="H3015">
        <v>4545018</v>
      </c>
      <c r="I3015">
        <v>465681</v>
      </c>
      <c r="J3015">
        <v>20909</v>
      </c>
      <c r="K3015">
        <v>13975</v>
      </c>
      <c r="L3015">
        <f>bbdd_Social_Media_Trends[[#This Row],[Likes]]+bbdd_Social_Media_Trends[[#This Row],[Shares]]+bbdd_Social_Media_Trends[[#This Row],[Comments]]</f>
        <v>500565</v>
      </c>
      <c r="M3015">
        <f>bbdd_Social_Media_Trends[[#This Row],[Interactions]]/bbdd_Social_Media_Trends[[#This Row],[Views]]</f>
        <v>0.11013487735362104</v>
      </c>
      <c r="N3015" s="1" t="s">
        <v>29</v>
      </c>
      <c r="O3015" s="4">
        <f t="shared" si="47"/>
        <v>0</v>
      </c>
    </row>
    <row r="3016" spans="1:15" hidden="1">
      <c r="A3016" s="1" t="s">
        <v>3056</v>
      </c>
      <c r="B3016" s="2">
        <v>45100</v>
      </c>
      <c r="C3016" s="13" t="str">
        <f>TEXT(bbdd_Social_Media_Trends[[#This Row],[Post_Date]],"aaaa-mm")</f>
        <v>2023-06</v>
      </c>
      <c r="D3016" s="1" t="s">
        <v>24</v>
      </c>
      <c r="E3016" s="1" t="s">
        <v>39</v>
      </c>
      <c r="F3016" s="1" t="s">
        <v>36</v>
      </c>
      <c r="G3016" s="1" t="s">
        <v>50</v>
      </c>
      <c r="H3016">
        <v>1864193</v>
      </c>
      <c r="I3016">
        <v>357294</v>
      </c>
      <c r="J3016">
        <v>54233</v>
      </c>
      <c r="K3016">
        <v>8180</v>
      </c>
      <c r="L3016">
        <f>bbdd_Social_Media_Trends[[#This Row],[Likes]]+bbdd_Social_Media_Trends[[#This Row],[Shares]]+bbdd_Social_Media_Trends[[#This Row],[Comments]]</f>
        <v>419707</v>
      </c>
      <c r="M3016">
        <f>bbdd_Social_Media_Trends[[#This Row],[Interactions]]/bbdd_Social_Media_Trends[[#This Row],[Views]]</f>
        <v>0.22514138825754629</v>
      </c>
      <c r="N3016" s="1" t="s">
        <v>29</v>
      </c>
      <c r="O3016" s="4">
        <f t="shared" si="47"/>
        <v>0</v>
      </c>
    </row>
    <row r="3017" spans="1:15" hidden="1">
      <c r="A3017" s="1" t="s">
        <v>3057</v>
      </c>
      <c r="B3017" s="2">
        <v>44957</v>
      </c>
      <c r="C3017" s="13" t="str">
        <f>TEXT(bbdd_Social_Media_Trends[[#This Row],[Post_Date]],"aaaa-mm")</f>
        <v>2023-01</v>
      </c>
      <c r="D3017" s="1" t="s">
        <v>12</v>
      </c>
      <c r="E3017" s="1" t="s">
        <v>39</v>
      </c>
      <c r="F3017" s="1" t="s">
        <v>41</v>
      </c>
      <c r="G3017" s="1" t="s">
        <v>15</v>
      </c>
      <c r="H3017">
        <v>3808549</v>
      </c>
      <c r="I3017">
        <v>100605</v>
      </c>
      <c r="J3017">
        <v>35524</v>
      </c>
      <c r="K3017">
        <v>44184</v>
      </c>
      <c r="L3017">
        <f>bbdd_Social_Media_Trends[[#This Row],[Likes]]+bbdd_Social_Media_Trends[[#This Row],[Shares]]+bbdd_Social_Media_Trends[[#This Row],[Comments]]</f>
        <v>180313</v>
      </c>
      <c r="M3017">
        <f>bbdd_Social_Media_Trends[[#This Row],[Interactions]]/bbdd_Social_Media_Trends[[#This Row],[Views]]</f>
        <v>4.7344277308759848E-2</v>
      </c>
      <c r="N3017" s="1" t="s">
        <v>29</v>
      </c>
      <c r="O3017" s="4">
        <f t="shared" si="47"/>
        <v>0</v>
      </c>
    </row>
    <row r="3018" spans="1:15" hidden="1">
      <c r="A3018" s="1" t="s">
        <v>3058</v>
      </c>
      <c r="B3018" s="2">
        <v>45265</v>
      </c>
      <c r="C3018" s="13" t="str">
        <f>TEXT(bbdd_Social_Media_Trends[[#This Row],[Post_Date]],"aaaa-mm")</f>
        <v>2023-12</v>
      </c>
      <c r="D3018" s="1" t="s">
        <v>24</v>
      </c>
      <c r="E3018" s="1" t="s">
        <v>59</v>
      </c>
      <c r="F3018" s="1" t="s">
        <v>36</v>
      </c>
      <c r="G3018" s="1" t="s">
        <v>15</v>
      </c>
      <c r="H3018">
        <v>1072473</v>
      </c>
      <c r="I3018">
        <v>485342</v>
      </c>
      <c r="J3018">
        <v>96891</v>
      </c>
      <c r="K3018">
        <v>40353</v>
      </c>
      <c r="L3018">
        <f>bbdd_Social_Media_Trends[[#This Row],[Likes]]+bbdd_Social_Media_Trends[[#This Row],[Shares]]+bbdd_Social_Media_Trends[[#This Row],[Comments]]</f>
        <v>622586</v>
      </c>
      <c r="M3018">
        <f>bbdd_Social_Media_Trends[[#This Row],[Interactions]]/bbdd_Social_Media_Trends[[#This Row],[Views]]</f>
        <v>0.58051438124782628</v>
      </c>
      <c r="N3018" s="1" t="s">
        <v>22</v>
      </c>
      <c r="O3018" s="4">
        <f t="shared" si="47"/>
        <v>0</v>
      </c>
    </row>
    <row r="3019" spans="1:15">
      <c r="A3019" s="1" t="s">
        <v>3059</v>
      </c>
      <c r="B3019" s="2">
        <v>45006</v>
      </c>
      <c r="C3019" s="13" t="str">
        <f>TEXT(bbdd_Social_Media_Trends[[#This Row],[Post_Date]],"aaaa-mm")</f>
        <v>2023-03</v>
      </c>
      <c r="D3019" s="1" t="s">
        <v>27</v>
      </c>
      <c r="E3019" s="1" t="s">
        <v>35</v>
      </c>
      <c r="F3019" s="1" t="s">
        <v>32</v>
      </c>
      <c r="G3019" s="1" t="s">
        <v>15</v>
      </c>
      <c r="H3019">
        <v>2036999</v>
      </c>
      <c r="I3019">
        <v>123731</v>
      </c>
      <c r="J3019">
        <v>75519</v>
      </c>
      <c r="K3019">
        <v>9408</v>
      </c>
      <c r="L3019">
        <f>bbdd_Social_Media_Trends[[#This Row],[Likes]]+bbdd_Social_Media_Trends[[#This Row],[Shares]]+bbdd_Social_Media_Trends[[#This Row],[Comments]]</f>
        <v>208658</v>
      </c>
      <c r="M3019">
        <f>bbdd_Social_Media_Trends[[#This Row],[Interactions]]/bbdd_Social_Media_Trends[[#This Row],[Views]]</f>
        <v>0.10243402181346187</v>
      </c>
      <c r="N3019" s="1" t="s">
        <v>16</v>
      </c>
      <c r="O3019" s="4">
        <f t="shared" si="47"/>
        <v>0</v>
      </c>
    </row>
    <row r="3020" spans="1:15" hidden="1">
      <c r="A3020" s="1" t="s">
        <v>3060</v>
      </c>
      <c r="B3020" s="2">
        <v>45208</v>
      </c>
      <c r="C3020" s="13" t="str">
        <f>TEXT(bbdd_Social_Media_Trends[[#This Row],[Post_Date]],"aaaa-mm")</f>
        <v>2023-10</v>
      </c>
      <c r="D3020" s="1" t="s">
        <v>24</v>
      </c>
      <c r="E3020" s="1" t="s">
        <v>59</v>
      </c>
      <c r="F3020" s="1" t="s">
        <v>36</v>
      </c>
      <c r="G3020" s="1" t="s">
        <v>60</v>
      </c>
      <c r="H3020">
        <v>2416660</v>
      </c>
      <c r="I3020">
        <v>54359</v>
      </c>
      <c r="J3020">
        <v>30217</v>
      </c>
      <c r="K3020">
        <v>3033</v>
      </c>
      <c r="L3020">
        <f>bbdd_Social_Media_Trends[[#This Row],[Likes]]+bbdd_Social_Media_Trends[[#This Row],[Shares]]+bbdd_Social_Media_Trends[[#This Row],[Comments]]</f>
        <v>87609</v>
      </c>
      <c r="M3020">
        <f>bbdd_Social_Media_Trends[[#This Row],[Interactions]]/bbdd_Social_Media_Trends[[#This Row],[Views]]</f>
        <v>3.6252100005793118E-2</v>
      </c>
      <c r="N3020" s="1" t="s">
        <v>16</v>
      </c>
      <c r="O3020" s="4">
        <f t="shared" si="47"/>
        <v>0</v>
      </c>
    </row>
    <row r="3021" spans="1:15">
      <c r="A3021" s="1" t="s">
        <v>3061</v>
      </c>
      <c r="B3021" s="2">
        <v>45071</v>
      </c>
      <c r="C3021" s="13" t="str">
        <f>TEXT(bbdd_Social_Media_Trends[[#This Row],[Post_Date]],"aaaa-mm")</f>
        <v>2023-05</v>
      </c>
      <c r="D3021" s="1" t="s">
        <v>27</v>
      </c>
      <c r="E3021" s="1" t="s">
        <v>57</v>
      </c>
      <c r="F3021" s="1" t="s">
        <v>32</v>
      </c>
      <c r="G3021" s="1" t="s">
        <v>50</v>
      </c>
      <c r="H3021">
        <v>1483411</v>
      </c>
      <c r="I3021">
        <v>498539</v>
      </c>
      <c r="J3021">
        <v>58353</v>
      </c>
      <c r="K3021">
        <v>5140</v>
      </c>
      <c r="L3021">
        <f>bbdd_Social_Media_Trends[[#This Row],[Likes]]+bbdd_Social_Media_Trends[[#This Row],[Shares]]+bbdd_Social_Media_Trends[[#This Row],[Comments]]</f>
        <v>562032</v>
      </c>
      <c r="M3021">
        <f>bbdd_Social_Media_Trends[[#This Row],[Interactions]]/bbdd_Social_Media_Trends[[#This Row],[Views]]</f>
        <v>0.3788781396389807</v>
      </c>
      <c r="N3021" s="1" t="s">
        <v>16</v>
      </c>
      <c r="O3021" s="4">
        <f t="shared" si="47"/>
        <v>0</v>
      </c>
    </row>
    <row r="3022" spans="1:15" hidden="1">
      <c r="A3022" s="1" t="s">
        <v>3062</v>
      </c>
      <c r="B3022" s="2">
        <v>44914</v>
      </c>
      <c r="C3022" s="13" t="str">
        <f>TEXT(bbdd_Social_Media_Trends[[#This Row],[Post_Date]],"aaaa-mm")</f>
        <v>2022-12</v>
      </c>
      <c r="D3022" s="1" t="s">
        <v>18</v>
      </c>
      <c r="E3022" s="1" t="s">
        <v>35</v>
      </c>
      <c r="F3022" s="1" t="s">
        <v>14</v>
      </c>
      <c r="G3022" s="1" t="s">
        <v>21</v>
      </c>
      <c r="H3022">
        <v>757452</v>
      </c>
      <c r="I3022">
        <v>53035</v>
      </c>
      <c r="J3022">
        <v>57545</v>
      </c>
      <c r="K3022">
        <v>36097</v>
      </c>
      <c r="L3022">
        <f>bbdd_Social_Media_Trends[[#This Row],[Likes]]+bbdd_Social_Media_Trends[[#This Row],[Shares]]+bbdd_Social_Media_Trends[[#This Row],[Comments]]</f>
        <v>146677</v>
      </c>
      <c r="M3022">
        <f>bbdd_Social_Media_Trends[[#This Row],[Interactions]]/bbdd_Social_Media_Trends[[#This Row],[Views]]</f>
        <v>0.193645273891943</v>
      </c>
      <c r="N3022" s="1" t="s">
        <v>16</v>
      </c>
      <c r="O3022" s="4">
        <f t="shared" si="47"/>
        <v>0</v>
      </c>
    </row>
    <row r="3023" spans="1:15">
      <c r="A3023" s="1" t="s">
        <v>3063</v>
      </c>
      <c r="B3023" s="2">
        <v>45121</v>
      </c>
      <c r="C3023" s="13" t="str">
        <f>TEXT(bbdd_Social_Media_Trends[[#This Row],[Post_Date]],"aaaa-mm")</f>
        <v>2023-07</v>
      </c>
      <c r="D3023" s="1" t="s">
        <v>27</v>
      </c>
      <c r="E3023" s="1" t="s">
        <v>46</v>
      </c>
      <c r="F3023" s="1" t="s">
        <v>47</v>
      </c>
      <c r="G3023" s="1" t="s">
        <v>21</v>
      </c>
      <c r="H3023">
        <v>414396</v>
      </c>
      <c r="I3023">
        <v>155674</v>
      </c>
      <c r="J3023">
        <v>22830</v>
      </c>
      <c r="K3023">
        <v>45570</v>
      </c>
      <c r="L3023">
        <f>bbdd_Social_Media_Trends[[#This Row],[Likes]]+bbdd_Social_Media_Trends[[#This Row],[Shares]]+bbdd_Social_Media_Trends[[#This Row],[Comments]]</f>
        <v>224074</v>
      </c>
      <c r="M3023">
        <f>bbdd_Social_Media_Trends[[#This Row],[Interactions]]/bbdd_Social_Media_Trends[[#This Row],[Views]]</f>
        <v>0.54072433131593933</v>
      </c>
      <c r="N3023" s="1" t="s">
        <v>22</v>
      </c>
      <c r="O3023" s="4">
        <f t="shared" si="47"/>
        <v>0</v>
      </c>
    </row>
    <row r="3024" spans="1:15" hidden="1">
      <c r="A3024" s="1" t="s">
        <v>3064</v>
      </c>
      <c r="B3024" s="2">
        <v>44720</v>
      </c>
      <c r="C3024" s="13" t="str">
        <f>TEXT(bbdd_Social_Media_Trends[[#This Row],[Post_Date]],"aaaa-mm")</f>
        <v>2022-06</v>
      </c>
      <c r="D3024" s="1" t="s">
        <v>12</v>
      </c>
      <c r="E3024" s="1" t="s">
        <v>13</v>
      </c>
      <c r="F3024" s="1" t="s">
        <v>20</v>
      </c>
      <c r="G3024" s="1" t="s">
        <v>44</v>
      </c>
      <c r="H3024">
        <v>2526800</v>
      </c>
      <c r="I3024">
        <v>324376</v>
      </c>
      <c r="J3024">
        <v>16252</v>
      </c>
      <c r="K3024">
        <v>9755</v>
      </c>
      <c r="L3024">
        <f>bbdd_Social_Media_Trends[[#This Row],[Likes]]+bbdd_Social_Media_Trends[[#This Row],[Shares]]+bbdd_Social_Media_Trends[[#This Row],[Comments]]</f>
        <v>350383</v>
      </c>
      <c r="M3024">
        <f>bbdd_Social_Media_Trends[[#This Row],[Interactions]]/bbdd_Social_Media_Trends[[#This Row],[Views]]</f>
        <v>0.13866669305049864</v>
      </c>
      <c r="N3024" s="1" t="s">
        <v>29</v>
      </c>
      <c r="O3024" s="4">
        <f t="shared" si="47"/>
        <v>0</v>
      </c>
    </row>
    <row r="3025" spans="1:15" hidden="1">
      <c r="A3025" s="1" t="s">
        <v>3065</v>
      </c>
      <c r="B3025" s="2">
        <v>45255</v>
      </c>
      <c r="C3025" s="13" t="str">
        <f>TEXT(bbdd_Social_Media_Trends[[#This Row],[Post_Date]],"aaaa-mm")</f>
        <v>2023-11</v>
      </c>
      <c r="D3025" s="1" t="s">
        <v>24</v>
      </c>
      <c r="E3025" s="1" t="s">
        <v>31</v>
      </c>
      <c r="F3025" s="1" t="s">
        <v>32</v>
      </c>
      <c r="G3025" s="1" t="s">
        <v>60</v>
      </c>
      <c r="H3025">
        <v>3697978</v>
      </c>
      <c r="I3025">
        <v>69386</v>
      </c>
      <c r="J3025">
        <v>12584</v>
      </c>
      <c r="K3025">
        <v>32219</v>
      </c>
      <c r="L3025">
        <f>bbdd_Social_Media_Trends[[#This Row],[Likes]]+bbdd_Social_Media_Trends[[#This Row],[Shares]]+bbdd_Social_Media_Trends[[#This Row],[Comments]]</f>
        <v>114189</v>
      </c>
      <c r="M3025">
        <f>bbdd_Social_Media_Trends[[#This Row],[Interactions]]/bbdd_Social_Media_Trends[[#This Row],[Views]]</f>
        <v>3.0878766720624083E-2</v>
      </c>
      <c r="N3025" s="1" t="s">
        <v>29</v>
      </c>
      <c r="O3025" s="4">
        <f t="shared" si="47"/>
        <v>0</v>
      </c>
    </row>
    <row r="3026" spans="1:15" hidden="1">
      <c r="A3026" s="1" t="s">
        <v>3066</v>
      </c>
      <c r="B3026" s="2">
        <v>44564</v>
      </c>
      <c r="C3026" s="13" t="str">
        <f>TEXT(bbdd_Social_Media_Trends[[#This Row],[Post_Date]],"aaaa-mm")</f>
        <v>2022-01</v>
      </c>
      <c r="D3026" s="1" t="s">
        <v>18</v>
      </c>
      <c r="E3026" s="1" t="s">
        <v>57</v>
      </c>
      <c r="F3026" s="1" t="s">
        <v>36</v>
      </c>
      <c r="G3026" s="1" t="s">
        <v>44</v>
      </c>
      <c r="H3026">
        <v>3246752</v>
      </c>
      <c r="I3026">
        <v>341196</v>
      </c>
      <c r="J3026">
        <v>98173</v>
      </c>
      <c r="K3026">
        <v>49438</v>
      </c>
      <c r="L3026">
        <f>bbdd_Social_Media_Trends[[#This Row],[Likes]]+bbdd_Social_Media_Trends[[#This Row],[Shares]]+bbdd_Social_Media_Trends[[#This Row],[Comments]]</f>
        <v>488807</v>
      </c>
      <c r="M3026">
        <f>bbdd_Social_Media_Trends[[#This Row],[Interactions]]/bbdd_Social_Media_Trends[[#This Row],[Views]]</f>
        <v>0.15055261381220369</v>
      </c>
      <c r="N3026" s="1" t="s">
        <v>22</v>
      </c>
      <c r="O3026" s="4">
        <f t="shared" si="47"/>
        <v>0</v>
      </c>
    </row>
    <row r="3027" spans="1:15" hidden="1">
      <c r="A3027" s="1" t="s">
        <v>3067</v>
      </c>
      <c r="B3027" s="2">
        <v>45289</v>
      </c>
      <c r="C3027" s="13" t="str">
        <f>TEXT(bbdd_Social_Media_Trends[[#This Row],[Post_Date]],"aaaa-mm")</f>
        <v>2023-12</v>
      </c>
      <c r="D3027" s="1" t="s">
        <v>18</v>
      </c>
      <c r="E3027" s="1" t="s">
        <v>39</v>
      </c>
      <c r="F3027" s="1" t="s">
        <v>36</v>
      </c>
      <c r="G3027" s="1" t="s">
        <v>28</v>
      </c>
      <c r="H3027">
        <v>1084541</v>
      </c>
      <c r="I3027">
        <v>476378</v>
      </c>
      <c r="J3027">
        <v>7727</v>
      </c>
      <c r="K3027">
        <v>23253</v>
      </c>
      <c r="L3027">
        <f>bbdd_Social_Media_Trends[[#This Row],[Likes]]+bbdd_Social_Media_Trends[[#This Row],[Shares]]+bbdd_Social_Media_Trends[[#This Row],[Comments]]</f>
        <v>507358</v>
      </c>
      <c r="M3027">
        <f>bbdd_Social_Media_Trends[[#This Row],[Interactions]]/bbdd_Social_Media_Trends[[#This Row],[Views]]</f>
        <v>0.46780896250118714</v>
      </c>
      <c r="N3027" s="1" t="s">
        <v>16</v>
      </c>
      <c r="O3027" s="4">
        <f t="shared" si="47"/>
        <v>0</v>
      </c>
    </row>
    <row r="3028" spans="1:15" hidden="1">
      <c r="A3028" s="1" t="s">
        <v>3068</v>
      </c>
      <c r="B3028" s="2">
        <v>44621</v>
      </c>
      <c r="C3028" s="13" t="str">
        <f>TEXT(bbdd_Social_Media_Trends[[#This Row],[Post_Date]],"aaaa-mm")</f>
        <v>2022-03</v>
      </c>
      <c r="D3028" s="1" t="s">
        <v>18</v>
      </c>
      <c r="E3028" s="1" t="s">
        <v>35</v>
      </c>
      <c r="F3028" s="1" t="s">
        <v>41</v>
      </c>
      <c r="G3028" s="1" t="s">
        <v>44</v>
      </c>
      <c r="H3028">
        <v>1576922</v>
      </c>
      <c r="I3028">
        <v>260556</v>
      </c>
      <c r="J3028">
        <v>5576</v>
      </c>
      <c r="K3028">
        <v>916</v>
      </c>
      <c r="L3028">
        <f>bbdd_Social_Media_Trends[[#This Row],[Likes]]+bbdd_Social_Media_Trends[[#This Row],[Shares]]+bbdd_Social_Media_Trends[[#This Row],[Comments]]</f>
        <v>267048</v>
      </c>
      <c r="M3028">
        <f>bbdd_Social_Media_Trends[[#This Row],[Interactions]]/bbdd_Social_Media_Trends[[#This Row],[Views]]</f>
        <v>0.16934762784716048</v>
      </c>
      <c r="N3028" s="1" t="s">
        <v>16</v>
      </c>
      <c r="O3028" s="4">
        <f t="shared" si="47"/>
        <v>0</v>
      </c>
    </row>
    <row r="3029" spans="1:15">
      <c r="A3029" s="1" t="s">
        <v>3069</v>
      </c>
      <c r="B3029" s="2">
        <v>45110</v>
      </c>
      <c r="C3029" s="13" t="str">
        <f>TEXT(bbdd_Social_Media_Trends[[#This Row],[Post_Date]],"aaaa-mm")</f>
        <v>2023-07</v>
      </c>
      <c r="D3029" s="1" t="s">
        <v>27</v>
      </c>
      <c r="E3029" s="1" t="s">
        <v>46</v>
      </c>
      <c r="F3029" s="1" t="s">
        <v>32</v>
      </c>
      <c r="G3029" s="1" t="s">
        <v>37</v>
      </c>
      <c r="H3029">
        <v>4162373</v>
      </c>
      <c r="I3029">
        <v>84336</v>
      </c>
      <c r="J3029">
        <v>91289</v>
      </c>
      <c r="K3029">
        <v>22422</v>
      </c>
      <c r="L3029">
        <f>bbdd_Social_Media_Trends[[#This Row],[Likes]]+bbdd_Social_Media_Trends[[#This Row],[Shares]]+bbdd_Social_Media_Trends[[#This Row],[Comments]]</f>
        <v>198047</v>
      </c>
      <c r="M3029">
        <f>bbdd_Social_Media_Trends[[#This Row],[Interactions]]/bbdd_Social_Media_Trends[[#This Row],[Views]]</f>
        <v>4.7580310558424245E-2</v>
      </c>
      <c r="N3029" s="1" t="s">
        <v>29</v>
      </c>
      <c r="O3029" s="4">
        <f t="shared" si="47"/>
        <v>0</v>
      </c>
    </row>
    <row r="3030" spans="1:15" hidden="1">
      <c r="A3030" s="1" t="s">
        <v>3070</v>
      </c>
      <c r="B3030" s="2">
        <v>45097</v>
      </c>
      <c r="C3030" s="13" t="str">
        <f>TEXT(bbdd_Social_Media_Trends[[#This Row],[Post_Date]],"aaaa-mm")</f>
        <v>2023-06</v>
      </c>
      <c r="D3030" s="1" t="s">
        <v>12</v>
      </c>
      <c r="E3030" s="1" t="s">
        <v>13</v>
      </c>
      <c r="F3030" s="1" t="s">
        <v>32</v>
      </c>
      <c r="G3030" s="1" t="s">
        <v>60</v>
      </c>
      <c r="H3030">
        <v>3014494</v>
      </c>
      <c r="I3030">
        <v>177444</v>
      </c>
      <c r="J3030">
        <v>23497</v>
      </c>
      <c r="K3030">
        <v>31261</v>
      </c>
      <c r="L3030">
        <f>bbdd_Social_Media_Trends[[#This Row],[Likes]]+bbdd_Social_Media_Trends[[#This Row],[Shares]]+bbdd_Social_Media_Trends[[#This Row],[Comments]]</f>
        <v>232202</v>
      </c>
      <c r="M3030">
        <f>bbdd_Social_Media_Trends[[#This Row],[Interactions]]/bbdd_Social_Media_Trends[[#This Row],[Views]]</f>
        <v>7.7028516228594246E-2</v>
      </c>
      <c r="N3030" s="1" t="s">
        <v>29</v>
      </c>
      <c r="O3030" s="4">
        <f t="shared" si="47"/>
        <v>0</v>
      </c>
    </row>
    <row r="3031" spans="1:15" hidden="1">
      <c r="A3031" s="1" t="s">
        <v>3071</v>
      </c>
      <c r="B3031" s="2">
        <v>44599</v>
      </c>
      <c r="C3031" s="13" t="str">
        <f>TEXT(bbdd_Social_Media_Trends[[#This Row],[Post_Date]],"aaaa-mm")</f>
        <v>2022-02</v>
      </c>
      <c r="D3031" s="1" t="s">
        <v>12</v>
      </c>
      <c r="E3031" s="1" t="s">
        <v>39</v>
      </c>
      <c r="F3031" s="1" t="s">
        <v>20</v>
      </c>
      <c r="G3031" s="1" t="s">
        <v>28</v>
      </c>
      <c r="H3031">
        <v>3602760</v>
      </c>
      <c r="I3031">
        <v>403164</v>
      </c>
      <c r="J3031">
        <v>38202</v>
      </c>
      <c r="K3031">
        <v>21785</v>
      </c>
      <c r="L3031">
        <f>bbdd_Social_Media_Trends[[#This Row],[Likes]]+bbdd_Social_Media_Trends[[#This Row],[Shares]]+bbdd_Social_Media_Trends[[#This Row],[Comments]]</f>
        <v>463151</v>
      </c>
      <c r="M3031">
        <f>bbdd_Social_Media_Trends[[#This Row],[Interactions]]/bbdd_Social_Media_Trends[[#This Row],[Views]]</f>
        <v>0.12855449710777292</v>
      </c>
      <c r="N3031" s="1" t="s">
        <v>22</v>
      </c>
      <c r="O3031" s="4">
        <f t="shared" si="47"/>
        <v>0</v>
      </c>
    </row>
    <row r="3032" spans="1:15" hidden="1">
      <c r="A3032" s="1" t="s">
        <v>3072</v>
      </c>
      <c r="B3032" s="2">
        <v>44973</v>
      </c>
      <c r="C3032" s="13" t="str">
        <f>TEXT(bbdd_Social_Media_Trends[[#This Row],[Post_Date]],"aaaa-mm")</f>
        <v>2023-02</v>
      </c>
      <c r="D3032" s="1" t="s">
        <v>18</v>
      </c>
      <c r="E3032" s="1" t="s">
        <v>19</v>
      </c>
      <c r="F3032" s="1" t="s">
        <v>41</v>
      </c>
      <c r="G3032" s="1" t="s">
        <v>50</v>
      </c>
      <c r="H3032">
        <v>1889280</v>
      </c>
      <c r="I3032">
        <v>209379</v>
      </c>
      <c r="J3032">
        <v>52856</v>
      </c>
      <c r="K3032">
        <v>26935</v>
      </c>
      <c r="L3032">
        <f>bbdd_Social_Media_Trends[[#This Row],[Likes]]+bbdd_Social_Media_Trends[[#This Row],[Shares]]+bbdd_Social_Media_Trends[[#This Row],[Comments]]</f>
        <v>289170</v>
      </c>
      <c r="M3032">
        <f>bbdd_Social_Media_Trends[[#This Row],[Interactions]]/bbdd_Social_Media_Trends[[#This Row],[Views]]</f>
        <v>0.15305830792682926</v>
      </c>
      <c r="N3032" s="1" t="s">
        <v>22</v>
      </c>
      <c r="O3032" s="4">
        <f t="shared" si="47"/>
        <v>0</v>
      </c>
    </row>
    <row r="3033" spans="1:15">
      <c r="A3033" s="1" t="s">
        <v>3073</v>
      </c>
      <c r="B3033" s="2">
        <v>44877</v>
      </c>
      <c r="C3033" s="13" t="str">
        <f>TEXT(bbdd_Social_Media_Trends[[#This Row],[Post_Date]],"aaaa-mm")</f>
        <v>2022-11</v>
      </c>
      <c r="D3033" s="1" t="s">
        <v>27</v>
      </c>
      <c r="E3033" s="1" t="s">
        <v>46</v>
      </c>
      <c r="F3033" s="1" t="s">
        <v>36</v>
      </c>
      <c r="G3033" s="1" t="s">
        <v>44</v>
      </c>
      <c r="H3033">
        <v>3072862</v>
      </c>
      <c r="I3033">
        <v>437084</v>
      </c>
      <c r="J3033">
        <v>60056</v>
      </c>
      <c r="K3033">
        <v>5332</v>
      </c>
      <c r="L3033">
        <f>bbdd_Social_Media_Trends[[#This Row],[Likes]]+bbdd_Social_Media_Trends[[#This Row],[Shares]]+bbdd_Social_Media_Trends[[#This Row],[Comments]]</f>
        <v>502472</v>
      </c>
      <c r="M3033">
        <f>bbdd_Social_Media_Trends[[#This Row],[Interactions]]/bbdd_Social_Media_Trends[[#This Row],[Views]]</f>
        <v>0.16351922084363046</v>
      </c>
      <c r="N3033" s="1" t="s">
        <v>22</v>
      </c>
      <c r="O3033" s="4">
        <f t="shared" si="47"/>
        <v>0</v>
      </c>
    </row>
    <row r="3034" spans="1:15">
      <c r="A3034" s="1" t="s">
        <v>3074</v>
      </c>
      <c r="B3034" s="2">
        <v>45244</v>
      </c>
      <c r="C3034" s="13" t="str">
        <f>TEXT(bbdd_Social_Media_Trends[[#This Row],[Post_Date]],"aaaa-mm")</f>
        <v>2023-11</v>
      </c>
      <c r="D3034" s="1" t="s">
        <v>27</v>
      </c>
      <c r="E3034" s="1" t="s">
        <v>13</v>
      </c>
      <c r="F3034" s="1" t="s">
        <v>47</v>
      </c>
      <c r="G3034" s="1" t="s">
        <v>50</v>
      </c>
      <c r="H3034">
        <v>3479279</v>
      </c>
      <c r="I3034">
        <v>153027</v>
      </c>
      <c r="J3034">
        <v>85441</v>
      </c>
      <c r="K3034">
        <v>848</v>
      </c>
      <c r="L3034">
        <f>bbdd_Social_Media_Trends[[#This Row],[Likes]]+bbdd_Social_Media_Trends[[#This Row],[Shares]]+bbdd_Social_Media_Trends[[#This Row],[Comments]]</f>
        <v>239316</v>
      </c>
      <c r="M3034">
        <f>bbdd_Social_Media_Trends[[#This Row],[Interactions]]/bbdd_Social_Media_Trends[[#This Row],[Views]]</f>
        <v>6.8783216292800889E-2</v>
      </c>
      <c r="N3034" s="1" t="s">
        <v>22</v>
      </c>
      <c r="O3034" s="4">
        <f t="shared" si="47"/>
        <v>0</v>
      </c>
    </row>
    <row r="3035" spans="1:15" hidden="1">
      <c r="A3035" s="1" t="s">
        <v>3075</v>
      </c>
      <c r="B3035" s="2">
        <v>44906</v>
      </c>
      <c r="C3035" s="13" t="str">
        <f>TEXT(bbdd_Social_Media_Trends[[#This Row],[Post_Date]],"aaaa-mm")</f>
        <v>2022-12</v>
      </c>
      <c r="D3035" s="1" t="s">
        <v>18</v>
      </c>
      <c r="E3035" s="1" t="s">
        <v>49</v>
      </c>
      <c r="F3035" s="1" t="s">
        <v>32</v>
      </c>
      <c r="G3035" s="1" t="s">
        <v>21</v>
      </c>
      <c r="H3035">
        <v>4032339</v>
      </c>
      <c r="I3035">
        <v>447185</v>
      </c>
      <c r="J3035">
        <v>95082</v>
      </c>
      <c r="K3035">
        <v>4553</v>
      </c>
      <c r="L3035">
        <f>bbdd_Social_Media_Trends[[#This Row],[Likes]]+bbdd_Social_Media_Trends[[#This Row],[Shares]]+bbdd_Social_Media_Trends[[#This Row],[Comments]]</f>
        <v>546820</v>
      </c>
      <c r="M3035">
        <f>bbdd_Social_Media_Trends[[#This Row],[Interactions]]/bbdd_Social_Media_Trends[[#This Row],[Views]]</f>
        <v>0.1356086380634168</v>
      </c>
      <c r="N3035" s="1" t="s">
        <v>29</v>
      </c>
      <c r="O3035" s="4">
        <f t="shared" si="47"/>
        <v>0</v>
      </c>
    </row>
    <row r="3036" spans="1:15" hidden="1">
      <c r="A3036" s="1" t="s">
        <v>3076</v>
      </c>
      <c r="B3036" s="2">
        <v>44922</v>
      </c>
      <c r="C3036" s="13" t="str">
        <f>TEXT(bbdd_Social_Media_Trends[[#This Row],[Post_Date]],"aaaa-mm")</f>
        <v>2022-12</v>
      </c>
      <c r="D3036" s="1" t="s">
        <v>12</v>
      </c>
      <c r="E3036" s="1" t="s">
        <v>31</v>
      </c>
      <c r="F3036" s="1" t="s">
        <v>14</v>
      </c>
      <c r="G3036" s="1" t="s">
        <v>60</v>
      </c>
      <c r="H3036">
        <v>3249902</v>
      </c>
      <c r="I3036">
        <v>319481</v>
      </c>
      <c r="J3036">
        <v>63705</v>
      </c>
      <c r="K3036">
        <v>49236</v>
      </c>
      <c r="L3036">
        <f>bbdd_Social_Media_Trends[[#This Row],[Likes]]+bbdd_Social_Media_Trends[[#This Row],[Shares]]+bbdd_Social_Media_Trends[[#This Row],[Comments]]</f>
        <v>432422</v>
      </c>
      <c r="M3036">
        <f>bbdd_Social_Media_Trends[[#This Row],[Interactions]]/bbdd_Social_Media_Trends[[#This Row],[Views]]</f>
        <v>0.13305693525527848</v>
      </c>
      <c r="N3036" s="1" t="s">
        <v>16</v>
      </c>
      <c r="O3036" s="4">
        <f t="shared" si="47"/>
        <v>0</v>
      </c>
    </row>
    <row r="3037" spans="1:15" hidden="1">
      <c r="A3037" s="1" t="s">
        <v>3077</v>
      </c>
      <c r="B3037" s="2">
        <v>45016</v>
      </c>
      <c r="C3037" s="13" t="str">
        <f>TEXT(bbdd_Social_Media_Trends[[#This Row],[Post_Date]],"aaaa-mm")</f>
        <v>2023-03</v>
      </c>
      <c r="D3037" s="1" t="s">
        <v>24</v>
      </c>
      <c r="E3037" s="1" t="s">
        <v>57</v>
      </c>
      <c r="F3037" s="1" t="s">
        <v>47</v>
      </c>
      <c r="G3037" s="1" t="s">
        <v>28</v>
      </c>
      <c r="H3037">
        <v>2198492</v>
      </c>
      <c r="I3037">
        <v>214761</v>
      </c>
      <c r="J3037">
        <v>49390</v>
      </c>
      <c r="K3037">
        <v>30920</v>
      </c>
      <c r="L3037">
        <f>bbdd_Social_Media_Trends[[#This Row],[Likes]]+bbdd_Social_Media_Trends[[#This Row],[Shares]]+bbdd_Social_Media_Trends[[#This Row],[Comments]]</f>
        <v>295071</v>
      </c>
      <c r="M3037">
        <f>bbdd_Social_Media_Trends[[#This Row],[Interactions]]/bbdd_Social_Media_Trends[[#This Row],[Views]]</f>
        <v>0.13421518022353504</v>
      </c>
      <c r="N3037" s="1" t="s">
        <v>16</v>
      </c>
      <c r="O3037" s="4">
        <f t="shared" si="47"/>
        <v>0</v>
      </c>
    </row>
    <row r="3038" spans="1:15" hidden="1">
      <c r="A3038" s="1" t="s">
        <v>3078</v>
      </c>
      <c r="B3038" s="2">
        <v>44788</v>
      </c>
      <c r="C3038" s="13" t="str">
        <f>TEXT(bbdd_Social_Media_Trends[[#This Row],[Post_Date]],"aaaa-mm")</f>
        <v>2022-08</v>
      </c>
      <c r="D3038" s="1" t="s">
        <v>24</v>
      </c>
      <c r="E3038" s="1" t="s">
        <v>39</v>
      </c>
      <c r="F3038" s="1" t="s">
        <v>20</v>
      </c>
      <c r="G3038" s="1" t="s">
        <v>60</v>
      </c>
      <c r="H3038">
        <v>2428330</v>
      </c>
      <c r="I3038">
        <v>361844</v>
      </c>
      <c r="J3038">
        <v>85813</v>
      </c>
      <c r="K3038">
        <v>1552</v>
      </c>
      <c r="L3038">
        <f>bbdd_Social_Media_Trends[[#This Row],[Likes]]+bbdd_Social_Media_Trends[[#This Row],[Shares]]+bbdd_Social_Media_Trends[[#This Row],[Comments]]</f>
        <v>449209</v>
      </c>
      <c r="M3038">
        <f>bbdd_Social_Media_Trends[[#This Row],[Interactions]]/bbdd_Social_Media_Trends[[#This Row],[Views]]</f>
        <v>0.18498680162910314</v>
      </c>
      <c r="N3038" s="1" t="s">
        <v>16</v>
      </c>
      <c r="O3038" s="4">
        <f t="shared" si="47"/>
        <v>0</v>
      </c>
    </row>
    <row r="3039" spans="1:15" hidden="1">
      <c r="A3039" s="1" t="s">
        <v>3079</v>
      </c>
      <c r="B3039" s="2">
        <v>45288</v>
      </c>
      <c r="C3039" s="13" t="str">
        <f>TEXT(bbdd_Social_Media_Trends[[#This Row],[Post_Date]],"aaaa-mm")</f>
        <v>2023-12</v>
      </c>
      <c r="D3039" s="1" t="s">
        <v>12</v>
      </c>
      <c r="E3039" s="1" t="s">
        <v>39</v>
      </c>
      <c r="F3039" s="1" t="s">
        <v>14</v>
      </c>
      <c r="G3039" s="1" t="s">
        <v>37</v>
      </c>
      <c r="H3039">
        <v>3687223</v>
      </c>
      <c r="I3039">
        <v>181751</v>
      </c>
      <c r="J3039">
        <v>62834</v>
      </c>
      <c r="K3039">
        <v>14368</v>
      </c>
      <c r="L3039">
        <f>bbdd_Social_Media_Trends[[#This Row],[Likes]]+bbdd_Social_Media_Trends[[#This Row],[Shares]]+bbdd_Social_Media_Trends[[#This Row],[Comments]]</f>
        <v>258953</v>
      </c>
      <c r="M3039">
        <f>bbdd_Social_Media_Trends[[#This Row],[Interactions]]/bbdd_Social_Media_Trends[[#This Row],[Views]]</f>
        <v>7.022981794157826E-2</v>
      </c>
      <c r="N3039" s="1" t="s">
        <v>22</v>
      </c>
      <c r="O3039" s="4">
        <f t="shared" si="47"/>
        <v>0</v>
      </c>
    </row>
    <row r="3040" spans="1:15" hidden="1">
      <c r="A3040" s="1" t="s">
        <v>3080</v>
      </c>
      <c r="B3040" s="2">
        <v>44709</v>
      </c>
      <c r="C3040" s="13" t="str">
        <f>TEXT(bbdd_Social_Media_Trends[[#This Row],[Post_Date]],"aaaa-mm")</f>
        <v>2022-05</v>
      </c>
      <c r="D3040" s="1" t="s">
        <v>18</v>
      </c>
      <c r="E3040" s="1" t="s">
        <v>52</v>
      </c>
      <c r="F3040" s="1" t="s">
        <v>14</v>
      </c>
      <c r="G3040" s="1" t="s">
        <v>60</v>
      </c>
      <c r="H3040">
        <v>2327036</v>
      </c>
      <c r="I3040">
        <v>61250</v>
      </c>
      <c r="J3040">
        <v>78025</v>
      </c>
      <c r="K3040">
        <v>36566</v>
      </c>
      <c r="L3040">
        <f>bbdd_Social_Media_Trends[[#This Row],[Likes]]+bbdd_Social_Media_Trends[[#This Row],[Shares]]+bbdd_Social_Media_Trends[[#This Row],[Comments]]</f>
        <v>175841</v>
      </c>
      <c r="M3040">
        <f>bbdd_Social_Media_Trends[[#This Row],[Interactions]]/bbdd_Social_Media_Trends[[#This Row],[Views]]</f>
        <v>7.55643660003541E-2</v>
      </c>
      <c r="N3040" s="1" t="s">
        <v>29</v>
      </c>
      <c r="O3040" s="4">
        <f t="shared" si="47"/>
        <v>0</v>
      </c>
    </row>
    <row r="3041" spans="1:15" hidden="1">
      <c r="A3041" s="1" t="s">
        <v>3081</v>
      </c>
      <c r="B3041" s="2">
        <v>45088</v>
      </c>
      <c r="C3041" s="13" t="str">
        <f>TEXT(bbdd_Social_Media_Trends[[#This Row],[Post_Date]],"aaaa-mm")</f>
        <v>2023-06</v>
      </c>
      <c r="D3041" s="1" t="s">
        <v>18</v>
      </c>
      <c r="E3041" s="1" t="s">
        <v>49</v>
      </c>
      <c r="F3041" s="1" t="s">
        <v>47</v>
      </c>
      <c r="G3041" s="1" t="s">
        <v>28</v>
      </c>
      <c r="H3041">
        <v>939246</v>
      </c>
      <c r="I3041">
        <v>57670</v>
      </c>
      <c r="J3041">
        <v>81461</v>
      </c>
      <c r="K3041">
        <v>29497</v>
      </c>
      <c r="L3041">
        <f>bbdd_Social_Media_Trends[[#This Row],[Likes]]+bbdd_Social_Media_Trends[[#This Row],[Shares]]+bbdd_Social_Media_Trends[[#This Row],[Comments]]</f>
        <v>168628</v>
      </c>
      <c r="M3041">
        <f>bbdd_Social_Media_Trends[[#This Row],[Interactions]]/bbdd_Social_Media_Trends[[#This Row],[Views]]</f>
        <v>0.17953549975192867</v>
      </c>
      <c r="N3041" s="1" t="s">
        <v>22</v>
      </c>
      <c r="O3041" s="4">
        <f t="shared" si="47"/>
        <v>0</v>
      </c>
    </row>
    <row r="3042" spans="1:15" hidden="1">
      <c r="A3042" s="1" t="s">
        <v>3082</v>
      </c>
      <c r="B3042" s="2">
        <v>44986</v>
      </c>
      <c r="C3042" s="13" t="str">
        <f>TEXT(bbdd_Social_Media_Trends[[#This Row],[Post_Date]],"aaaa-mm")</f>
        <v>2023-03</v>
      </c>
      <c r="D3042" s="1" t="s">
        <v>18</v>
      </c>
      <c r="E3042" s="1" t="s">
        <v>35</v>
      </c>
      <c r="F3042" s="1" t="s">
        <v>14</v>
      </c>
      <c r="G3042" s="1" t="s">
        <v>50</v>
      </c>
      <c r="H3042">
        <v>1731012</v>
      </c>
      <c r="I3042">
        <v>250378</v>
      </c>
      <c r="J3042">
        <v>88088</v>
      </c>
      <c r="K3042">
        <v>45704</v>
      </c>
      <c r="L3042">
        <f>bbdd_Social_Media_Trends[[#This Row],[Likes]]+bbdd_Social_Media_Trends[[#This Row],[Shares]]+bbdd_Social_Media_Trends[[#This Row],[Comments]]</f>
        <v>384170</v>
      </c>
      <c r="M3042">
        <f>bbdd_Social_Media_Trends[[#This Row],[Interactions]]/bbdd_Social_Media_Trends[[#This Row],[Views]]</f>
        <v>0.22193375898029591</v>
      </c>
      <c r="N3042" s="1" t="s">
        <v>22</v>
      </c>
      <c r="O3042" s="4">
        <f t="shared" si="47"/>
        <v>0</v>
      </c>
    </row>
    <row r="3043" spans="1:15">
      <c r="A3043" s="1" t="s">
        <v>3083</v>
      </c>
      <c r="B3043" s="2">
        <v>44576</v>
      </c>
      <c r="C3043" s="13" t="str">
        <f>TEXT(bbdd_Social_Media_Trends[[#This Row],[Post_Date]],"aaaa-mm")</f>
        <v>2022-01</v>
      </c>
      <c r="D3043" s="1" t="s">
        <v>27</v>
      </c>
      <c r="E3043" s="1" t="s">
        <v>49</v>
      </c>
      <c r="F3043" s="1" t="s">
        <v>36</v>
      </c>
      <c r="G3043" s="1" t="s">
        <v>21</v>
      </c>
      <c r="H3043">
        <v>460366</v>
      </c>
      <c r="I3043">
        <v>243442</v>
      </c>
      <c r="J3043">
        <v>29282</v>
      </c>
      <c r="K3043">
        <v>7463</v>
      </c>
      <c r="L3043">
        <f>bbdd_Social_Media_Trends[[#This Row],[Likes]]+bbdd_Social_Media_Trends[[#This Row],[Shares]]+bbdd_Social_Media_Trends[[#This Row],[Comments]]</f>
        <v>280187</v>
      </c>
      <c r="M3043">
        <f>bbdd_Social_Media_Trends[[#This Row],[Interactions]]/bbdd_Social_Media_Trends[[#This Row],[Views]]</f>
        <v>0.60861792573734808</v>
      </c>
      <c r="N3043" s="1" t="s">
        <v>16</v>
      </c>
      <c r="O3043" s="4">
        <f t="shared" si="47"/>
        <v>0</v>
      </c>
    </row>
    <row r="3044" spans="1:15">
      <c r="A3044" s="1" t="s">
        <v>3084</v>
      </c>
      <c r="B3044" s="2">
        <v>44710</v>
      </c>
      <c r="C3044" s="13" t="str">
        <f>TEXT(bbdd_Social_Media_Trends[[#This Row],[Post_Date]],"aaaa-mm")</f>
        <v>2022-05</v>
      </c>
      <c r="D3044" s="1" t="s">
        <v>27</v>
      </c>
      <c r="E3044" s="1" t="s">
        <v>39</v>
      </c>
      <c r="F3044" s="1" t="s">
        <v>36</v>
      </c>
      <c r="G3044" s="1" t="s">
        <v>37</v>
      </c>
      <c r="H3044">
        <v>1027066</v>
      </c>
      <c r="I3044">
        <v>325786</v>
      </c>
      <c r="J3044">
        <v>49107</v>
      </c>
      <c r="K3044">
        <v>28849</v>
      </c>
      <c r="L3044">
        <f>bbdd_Social_Media_Trends[[#This Row],[Likes]]+bbdd_Social_Media_Trends[[#This Row],[Shares]]+bbdd_Social_Media_Trends[[#This Row],[Comments]]</f>
        <v>403742</v>
      </c>
      <c r="M3044">
        <f>bbdd_Social_Media_Trends[[#This Row],[Interactions]]/bbdd_Social_Media_Trends[[#This Row],[Views]]</f>
        <v>0.39310229332876367</v>
      </c>
      <c r="N3044" s="1" t="s">
        <v>22</v>
      </c>
      <c r="O3044" s="4">
        <f t="shared" si="47"/>
        <v>0</v>
      </c>
    </row>
    <row r="3045" spans="1:15" hidden="1">
      <c r="A3045" s="1" t="s">
        <v>3085</v>
      </c>
      <c r="B3045" s="2">
        <v>44661</v>
      </c>
      <c r="C3045" s="13" t="str">
        <f>TEXT(bbdd_Social_Media_Trends[[#This Row],[Post_Date]],"aaaa-mm")</f>
        <v>2022-04</v>
      </c>
      <c r="D3045" s="1" t="s">
        <v>12</v>
      </c>
      <c r="E3045" s="1" t="s">
        <v>57</v>
      </c>
      <c r="F3045" s="1" t="s">
        <v>36</v>
      </c>
      <c r="G3045" s="1" t="s">
        <v>50</v>
      </c>
      <c r="H3045">
        <v>1648229</v>
      </c>
      <c r="I3045">
        <v>1939</v>
      </c>
      <c r="J3045">
        <v>18355</v>
      </c>
      <c r="K3045">
        <v>36490</v>
      </c>
      <c r="L3045">
        <f>bbdd_Social_Media_Trends[[#This Row],[Likes]]+bbdd_Social_Media_Trends[[#This Row],[Shares]]+bbdd_Social_Media_Trends[[#This Row],[Comments]]</f>
        <v>56784</v>
      </c>
      <c r="M3045">
        <f>bbdd_Social_Media_Trends[[#This Row],[Interactions]]/bbdd_Social_Media_Trends[[#This Row],[Views]]</f>
        <v>3.4451523423019492E-2</v>
      </c>
      <c r="N3045" s="1" t="s">
        <v>29</v>
      </c>
      <c r="O3045" s="4">
        <f t="shared" si="47"/>
        <v>0</v>
      </c>
    </row>
    <row r="3046" spans="1:15" hidden="1">
      <c r="A3046" s="1" t="s">
        <v>3086</v>
      </c>
      <c r="B3046" s="2">
        <v>45067</v>
      </c>
      <c r="C3046" s="13" t="str">
        <f>TEXT(bbdd_Social_Media_Trends[[#This Row],[Post_Date]],"aaaa-mm")</f>
        <v>2023-05</v>
      </c>
      <c r="D3046" s="1" t="s">
        <v>24</v>
      </c>
      <c r="E3046" s="1" t="s">
        <v>59</v>
      </c>
      <c r="F3046" s="1" t="s">
        <v>47</v>
      </c>
      <c r="G3046" s="1" t="s">
        <v>50</v>
      </c>
      <c r="H3046">
        <v>3514426</v>
      </c>
      <c r="I3046">
        <v>322029</v>
      </c>
      <c r="J3046">
        <v>93337</v>
      </c>
      <c r="K3046">
        <v>27289</v>
      </c>
      <c r="L3046">
        <f>bbdd_Social_Media_Trends[[#This Row],[Likes]]+bbdd_Social_Media_Trends[[#This Row],[Shares]]+bbdd_Social_Media_Trends[[#This Row],[Comments]]</f>
        <v>442655</v>
      </c>
      <c r="M3046">
        <f>bbdd_Social_Media_Trends[[#This Row],[Interactions]]/bbdd_Social_Media_Trends[[#This Row],[Views]]</f>
        <v>0.12595371192906038</v>
      </c>
      <c r="N3046" s="1" t="s">
        <v>16</v>
      </c>
      <c r="O3046" s="4">
        <f t="shared" si="47"/>
        <v>0</v>
      </c>
    </row>
    <row r="3047" spans="1:15" hidden="1">
      <c r="A3047" s="1" t="s">
        <v>3087</v>
      </c>
      <c r="B3047" s="2">
        <v>44984</v>
      </c>
      <c r="C3047" s="13" t="str">
        <f>TEXT(bbdd_Social_Media_Trends[[#This Row],[Post_Date]],"aaaa-mm")</f>
        <v>2023-02</v>
      </c>
      <c r="D3047" s="1" t="s">
        <v>12</v>
      </c>
      <c r="E3047" s="1" t="s">
        <v>31</v>
      </c>
      <c r="F3047" s="1" t="s">
        <v>36</v>
      </c>
      <c r="G3047" s="1" t="s">
        <v>60</v>
      </c>
      <c r="H3047">
        <v>4075333</v>
      </c>
      <c r="I3047">
        <v>483730</v>
      </c>
      <c r="J3047">
        <v>5918</v>
      </c>
      <c r="K3047">
        <v>19302</v>
      </c>
      <c r="L3047">
        <f>bbdd_Social_Media_Trends[[#This Row],[Likes]]+bbdd_Social_Media_Trends[[#This Row],[Shares]]+bbdd_Social_Media_Trends[[#This Row],[Comments]]</f>
        <v>508950</v>
      </c>
      <c r="M3047">
        <f>bbdd_Social_Media_Trends[[#This Row],[Interactions]]/bbdd_Social_Media_Trends[[#This Row],[Views]]</f>
        <v>0.12488550015422052</v>
      </c>
      <c r="N3047" s="1" t="s">
        <v>22</v>
      </c>
      <c r="O3047" s="4">
        <f t="shared" si="47"/>
        <v>0</v>
      </c>
    </row>
    <row r="3048" spans="1:15" hidden="1">
      <c r="A3048" s="1" t="s">
        <v>3088</v>
      </c>
      <c r="B3048" s="2">
        <v>44572</v>
      </c>
      <c r="C3048" s="13" t="str">
        <f>TEXT(bbdd_Social_Media_Trends[[#This Row],[Post_Date]],"aaaa-mm")</f>
        <v>2022-01</v>
      </c>
      <c r="D3048" s="1" t="s">
        <v>12</v>
      </c>
      <c r="E3048" s="1" t="s">
        <v>19</v>
      </c>
      <c r="F3048" s="1" t="s">
        <v>41</v>
      </c>
      <c r="G3048" s="1" t="s">
        <v>44</v>
      </c>
      <c r="H3048">
        <v>3849113</v>
      </c>
      <c r="I3048">
        <v>271549</v>
      </c>
      <c r="J3048">
        <v>55550</v>
      </c>
      <c r="K3048">
        <v>30444</v>
      </c>
      <c r="L3048">
        <f>bbdd_Social_Media_Trends[[#This Row],[Likes]]+bbdd_Social_Media_Trends[[#This Row],[Shares]]+bbdd_Social_Media_Trends[[#This Row],[Comments]]</f>
        <v>357543</v>
      </c>
      <c r="M3048">
        <f>bbdd_Social_Media_Trends[[#This Row],[Interactions]]/bbdd_Social_Media_Trends[[#This Row],[Views]]</f>
        <v>9.2889712512986763E-2</v>
      </c>
      <c r="N3048" s="1" t="s">
        <v>16</v>
      </c>
      <c r="O3048" s="4">
        <f t="shared" si="47"/>
        <v>0</v>
      </c>
    </row>
    <row r="3049" spans="1:15">
      <c r="A3049" s="1" t="s">
        <v>3089</v>
      </c>
      <c r="B3049" s="2">
        <v>44758</v>
      </c>
      <c r="C3049" s="13" t="str">
        <f>TEXT(bbdd_Social_Media_Trends[[#This Row],[Post_Date]],"aaaa-mm")</f>
        <v>2022-07</v>
      </c>
      <c r="D3049" s="1" t="s">
        <v>27</v>
      </c>
      <c r="E3049" s="1" t="s">
        <v>39</v>
      </c>
      <c r="F3049" s="1" t="s">
        <v>36</v>
      </c>
      <c r="G3049" s="1" t="s">
        <v>15</v>
      </c>
      <c r="H3049">
        <v>2738867</v>
      </c>
      <c r="I3049">
        <v>453411</v>
      </c>
      <c r="J3049">
        <v>27052</v>
      </c>
      <c r="K3049">
        <v>32698</v>
      </c>
      <c r="L3049">
        <f>bbdd_Social_Media_Trends[[#This Row],[Likes]]+bbdd_Social_Media_Trends[[#This Row],[Shares]]+bbdd_Social_Media_Trends[[#This Row],[Comments]]</f>
        <v>513161</v>
      </c>
      <c r="M3049">
        <f>bbdd_Social_Media_Trends[[#This Row],[Interactions]]/bbdd_Social_Media_Trends[[#This Row],[Views]]</f>
        <v>0.18736251157869294</v>
      </c>
      <c r="N3049" s="1" t="s">
        <v>29</v>
      </c>
      <c r="O3049" s="4">
        <f t="shared" si="47"/>
        <v>0</v>
      </c>
    </row>
    <row r="3050" spans="1:15">
      <c r="A3050" s="1" t="s">
        <v>3090</v>
      </c>
      <c r="B3050" s="2">
        <v>44612</v>
      </c>
      <c r="C3050" s="13" t="str">
        <f>TEXT(bbdd_Social_Media_Trends[[#This Row],[Post_Date]],"aaaa-mm")</f>
        <v>2022-02</v>
      </c>
      <c r="D3050" s="1" t="s">
        <v>27</v>
      </c>
      <c r="E3050" s="1" t="s">
        <v>59</v>
      </c>
      <c r="F3050" s="1" t="s">
        <v>20</v>
      </c>
      <c r="G3050" s="1" t="s">
        <v>15</v>
      </c>
      <c r="H3050">
        <v>1358058</v>
      </c>
      <c r="I3050">
        <v>39790</v>
      </c>
      <c r="J3050">
        <v>54189</v>
      </c>
      <c r="K3050">
        <v>14767</v>
      </c>
      <c r="L3050">
        <f>bbdd_Social_Media_Trends[[#This Row],[Likes]]+bbdd_Social_Media_Trends[[#This Row],[Shares]]+bbdd_Social_Media_Trends[[#This Row],[Comments]]</f>
        <v>108746</v>
      </c>
      <c r="M3050">
        <f>bbdd_Social_Media_Trends[[#This Row],[Interactions]]/bbdd_Social_Media_Trends[[#This Row],[Views]]</f>
        <v>8.0074635987564591E-2</v>
      </c>
      <c r="N3050" s="1" t="s">
        <v>16</v>
      </c>
      <c r="O3050" s="4">
        <f t="shared" si="47"/>
        <v>0</v>
      </c>
    </row>
    <row r="3051" spans="1:15" hidden="1">
      <c r="A3051" s="1" t="s">
        <v>3091</v>
      </c>
      <c r="B3051" s="2">
        <v>44798</v>
      </c>
      <c r="C3051" s="13" t="str">
        <f>TEXT(bbdd_Social_Media_Trends[[#This Row],[Post_Date]],"aaaa-mm")</f>
        <v>2022-08</v>
      </c>
      <c r="D3051" s="1" t="s">
        <v>12</v>
      </c>
      <c r="E3051" s="1" t="s">
        <v>39</v>
      </c>
      <c r="F3051" s="1" t="s">
        <v>47</v>
      </c>
      <c r="G3051" s="1" t="s">
        <v>15</v>
      </c>
      <c r="H3051">
        <v>4427514</v>
      </c>
      <c r="I3051">
        <v>209500</v>
      </c>
      <c r="J3051">
        <v>54813</v>
      </c>
      <c r="K3051">
        <v>398</v>
      </c>
      <c r="L3051">
        <f>bbdd_Social_Media_Trends[[#This Row],[Likes]]+bbdd_Social_Media_Trends[[#This Row],[Shares]]+bbdd_Social_Media_Trends[[#This Row],[Comments]]</f>
        <v>264711</v>
      </c>
      <c r="M3051">
        <f>bbdd_Social_Media_Trends[[#This Row],[Interactions]]/bbdd_Social_Media_Trends[[#This Row],[Views]]</f>
        <v>5.9787727379292305E-2</v>
      </c>
      <c r="N3051" s="1" t="s">
        <v>22</v>
      </c>
      <c r="O3051" s="4">
        <f t="shared" si="47"/>
        <v>0</v>
      </c>
    </row>
    <row r="3052" spans="1:15" hidden="1">
      <c r="A3052" s="1" t="s">
        <v>3092</v>
      </c>
      <c r="B3052" s="2">
        <v>44625</v>
      </c>
      <c r="C3052" s="13" t="str">
        <f>TEXT(bbdd_Social_Media_Trends[[#This Row],[Post_Date]],"aaaa-mm")</f>
        <v>2022-03</v>
      </c>
      <c r="D3052" s="1" t="s">
        <v>18</v>
      </c>
      <c r="E3052" s="1" t="s">
        <v>13</v>
      </c>
      <c r="F3052" s="1" t="s">
        <v>41</v>
      </c>
      <c r="G3052" s="1" t="s">
        <v>60</v>
      </c>
      <c r="H3052">
        <v>3068331</v>
      </c>
      <c r="I3052">
        <v>454979</v>
      </c>
      <c r="J3052">
        <v>20223</v>
      </c>
      <c r="K3052">
        <v>17128</v>
      </c>
      <c r="L3052">
        <f>bbdd_Social_Media_Trends[[#This Row],[Likes]]+bbdd_Social_Media_Trends[[#This Row],[Shares]]+bbdd_Social_Media_Trends[[#This Row],[Comments]]</f>
        <v>492330</v>
      </c>
      <c r="M3052">
        <f>bbdd_Social_Media_Trends[[#This Row],[Interactions]]/bbdd_Social_Media_Trends[[#This Row],[Views]]</f>
        <v>0.16045530941739988</v>
      </c>
      <c r="N3052" s="1" t="s">
        <v>16</v>
      </c>
      <c r="O3052" s="4">
        <f t="shared" si="47"/>
        <v>0</v>
      </c>
    </row>
    <row r="3053" spans="1:15" hidden="1">
      <c r="A3053" s="1" t="s">
        <v>3093</v>
      </c>
      <c r="B3053" s="2">
        <v>44622</v>
      </c>
      <c r="C3053" s="13" t="str">
        <f>TEXT(bbdd_Social_Media_Trends[[#This Row],[Post_Date]],"aaaa-mm")</f>
        <v>2022-03</v>
      </c>
      <c r="D3053" s="1" t="s">
        <v>18</v>
      </c>
      <c r="E3053" s="1" t="s">
        <v>46</v>
      </c>
      <c r="F3053" s="1" t="s">
        <v>36</v>
      </c>
      <c r="G3053" s="1" t="s">
        <v>50</v>
      </c>
      <c r="H3053">
        <v>2528462</v>
      </c>
      <c r="I3053">
        <v>245856</v>
      </c>
      <c r="J3053">
        <v>95659</v>
      </c>
      <c r="K3053">
        <v>33681</v>
      </c>
      <c r="L3053">
        <f>bbdd_Social_Media_Trends[[#This Row],[Likes]]+bbdd_Social_Media_Trends[[#This Row],[Shares]]+bbdd_Social_Media_Trends[[#This Row],[Comments]]</f>
        <v>375196</v>
      </c>
      <c r="M3053">
        <f>bbdd_Social_Media_Trends[[#This Row],[Interactions]]/bbdd_Social_Media_Trends[[#This Row],[Views]]</f>
        <v>0.14838902067739201</v>
      </c>
      <c r="N3053" s="1" t="s">
        <v>16</v>
      </c>
      <c r="O3053" s="4">
        <f t="shared" si="47"/>
        <v>0</v>
      </c>
    </row>
    <row r="3054" spans="1:15" hidden="1">
      <c r="A3054" s="1" t="s">
        <v>3094</v>
      </c>
      <c r="B3054" s="2">
        <v>44813</v>
      </c>
      <c r="C3054" s="13" t="str">
        <f>TEXT(bbdd_Social_Media_Trends[[#This Row],[Post_Date]],"aaaa-mm")</f>
        <v>2022-09</v>
      </c>
      <c r="D3054" s="1" t="s">
        <v>18</v>
      </c>
      <c r="E3054" s="1" t="s">
        <v>35</v>
      </c>
      <c r="F3054" s="1" t="s">
        <v>32</v>
      </c>
      <c r="G3054" s="1" t="s">
        <v>50</v>
      </c>
      <c r="H3054">
        <v>1119674</v>
      </c>
      <c r="I3054">
        <v>109989</v>
      </c>
      <c r="J3054">
        <v>80729</v>
      </c>
      <c r="K3054">
        <v>8816</v>
      </c>
      <c r="L3054">
        <f>bbdd_Social_Media_Trends[[#This Row],[Likes]]+bbdd_Social_Media_Trends[[#This Row],[Shares]]+bbdd_Social_Media_Trends[[#This Row],[Comments]]</f>
        <v>199534</v>
      </c>
      <c r="M3054">
        <f>bbdd_Social_Media_Trends[[#This Row],[Interactions]]/bbdd_Social_Media_Trends[[#This Row],[Views]]</f>
        <v>0.1782072281753439</v>
      </c>
      <c r="N3054" s="1" t="s">
        <v>22</v>
      </c>
      <c r="O3054" s="4">
        <f t="shared" si="47"/>
        <v>0</v>
      </c>
    </row>
    <row r="3055" spans="1:15">
      <c r="A3055" s="1" t="s">
        <v>3095</v>
      </c>
      <c r="B3055" s="2">
        <v>44628</v>
      </c>
      <c r="C3055" s="13" t="str">
        <f>TEXT(bbdd_Social_Media_Trends[[#This Row],[Post_Date]],"aaaa-mm")</f>
        <v>2022-03</v>
      </c>
      <c r="D3055" s="1" t="s">
        <v>27</v>
      </c>
      <c r="E3055" s="1" t="s">
        <v>52</v>
      </c>
      <c r="F3055" s="1" t="s">
        <v>41</v>
      </c>
      <c r="G3055" s="1" t="s">
        <v>50</v>
      </c>
      <c r="H3055">
        <v>4671503</v>
      </c>
      <c r="I3055">
        <v>354700</v>
      </c>
      <c r="J3055">
        <v>68406</v>
      </c>
      <c r="K3055">
        <v>4501</v>
      </c>
      <c r="L3055">
        <f>bbdd_Social_Media_Trends[[#This Row],[Likes]]+bbdd_Social_Media_Trends[[#This Row],[Shares]]+bbdd_Social_Media_Trends[[#This Row],[Comments]]</f>
        <v>427607</v>
      </c>
      <c r="M3055">
        <f>bbdd_Social_Media_Trends[[#This Row],[Interactions]]/bbdd_Social_Media_Trends[[#This Row],[Views]]</f>
        <v>9.1535208261666529E-2</v>
      </c>
      <c r="N3055" s="1" t="s">
        <v>29</v>
      </c>
      <c r="O3055" s="4">
        <f t="shared" si="47"/>
        <v>0</v>
      </c>
    </row>
    <row r="3056" spans="1:15" hidden="1">
      <c r="A3056" s="1" t="s">
        <v>3096</v>
      </c>
      <c r="B3056" s="2">
        <v>45014</v>
      </c>
      <c r="C3056" s="13" t="str">
        <f>TEXT(bbdd_Social_Media_Trends[[#This Row],[Post_Date]],"aaaa-mm")</f>
        <v>2023-03</v>
      </c>
      <c r="D3056" s="1" t="s">
        <v>12</v>
      </c>
      <c r="E3056" s="1" t="s">
        <v>35</v>
      </c>
      <c r="F3056" s="1" t="s">
        <v>20</v>
      </c>
      <c r="G3056" s="1" t="s">
        <v>44</v>
      </c>
      <c r="H3056">
        <v>2054982</v>
      </c>
      <c r="I3056">
        <v>281275</v>
      </c>
      <c r="J3056">
        <v>53337</v>
      </c>
      <c r="K3056">
        <v>48762</v>
      </c>
      <c r="L3056">
        <f>bbdd_Social_Media_Trends[[#This Row],[Likes]]+bbdd_Social_Media_Trends[[#This Row],[Shares]]+bbdd_Social_Media_Trends[[#This Row],[Comments]]</f>
        <v>383374</v>
      </c>
      <c r="M3056">
        <f>bbdd_Social_Media_Trends[[#This Row],[Interactions]]/bbdd_Social_Media_Trends[[#This Row],[Views]]</f>
        <v>0.18655832508508591</v>
      </c>
      <c r="N3056" s="1" t="s">
        <v>22</v>
      </c>
      <c r="O3056" s="4">
        <f t="shared" si="47"/>
        <v>0</v>
      </c>
    </row>
    <row r="3057" spans="1:15" hidden="1">
      <c r="A3057" s="1" t="s">
        <v>3097</v>
      </c>
      <c r="B3057" s="2">
        <v>45248</v>
      </c>
      <c r="C3057" s="13" t="str">
        <f>TEXT(bbdd_Social_Media_Trends[[#This Row],[Post_Date]],"aaaa-mm")</f>
        <v>2023-11</v>
      </c>
      <c r="D3057" s="1" t="s">
        <v>24</v>
      </c>
      <c r="E3057" s="1" t="s">
        <v>13</v>
      </c>
      <c r="F3057" s="1" t="s">
        <v>32</v>
      </c>
      <c r="G3057" s="1" t="s">
        <v>28</v>
      </c>
      <c r="H3057">
        <v>730053</v>
      </c>
      <c r="I3057">
        <v>338775</v>
      </c>
      <c r="J3057">
        <v>6525</v>
      </c>
      <c r="K3057">
        <v>41951</v>
      </c>
      <c r="L3057">
        <f>bbdd_Social_Media_Trends[[#This Row],[Likes]]+bbdd_Social_Media_Trends[[#This Row],[Shares]]+bbdd_Social_Media_Trends[[#This Row],[Comments]]</f>
        <v>387251</v>
      </c>
      <c r="M3057">
        <f>bbdd_Social_Media_Trends[[#This Row],[Interactions]]/bbdd_Social_Media_Trends[[#This Row],[Views]]</f>
        <v>0.53044231035280998</v>
      </c>
      <c r="N3057" s="1" t="s">
        <v>29</v>
      </c>
      <c r="O3057" s="4">
        <f t="shared" si="47"/>
        <v>0</v>
      </c>
    </row>
    <row r="3058" spans="1:15">
      <c r="A3058" s="1" t="s">
        <v>3098</v>
      </c>
      <c r="B3058" s="2">
        <v>45131</v>
      </c>
      <c r="C3058" s="13" t="str">
        <f>TEXT(bbdd_Social_Media_Trends[[#This Row],[Post_Date]],"aaaa-mm")</f>
        <v>2023-07</v>
      </c>
      <c r="D3058" s="1" t="s">
        <v>27</v>
      </c>
      <c r="E3058" s="1" t="s">
        <v>52</v>
      </c>
      <c r="F3058" s="1" t="s">
        <v>20</v>
      </c>
      <c r="G3058" s="1" t="s">
        <v>60</v>
      </c>
      <c r="H3058">
        <v>2413529</v>
      </c>
      <c r="I3058">
        <v>336934</v>
      </c>
      <c r="J3058">
        <v>57434</v>
      </c>
      <c r="K3058">
        <v>10139</v>
      </c>
      <c r="L3058">
        <f>bbdd_Social_Media_Trends[[#This Row],[Likes]]+bbdd_Social_Media_Trends[[#This Row],[Shares]]+bbdd_Social_Media_Trends[[#This Row],[Comments]]</f>
        <v>404507</v>
      </c>
      <c r="M3058">
        <f>bbdd_Social_Media_Trends[[#This Row],[Interactions]]/bbdd_Social_Media_Trends[[#This Row],[Views]]</f>
        <v>0.1675998092419855</v>
      </c>
      <c r="N3058" s="1" t="s">
        <v>29</v>
      </c>
      <c r="O3058" s="4">
        <f t="shared" si="47"/>
        <v>0</v>
      </c>
    </row>
    <row r="3059" spans="1:15">
      <c r="A3059" s="1" t="s">
        <v>3099</v>
      </c>
      <c r="B3059" s="2">
        <v>45275</v>
      </c>
      <c r="C3059" s="13" t="str">
        <f>TEXT(bbdd_Social_Media_Trends[[#This Row],[Post_Date]],"aaaa-mm")</f>
        <v>2023-12</v>
      </c>
      <c r="D3059" s="1" t="s">
        <v>27</v>
      </c>
      <c r="E3059" s="1" t="s">
        <v>31</v>
      </c>
      <c r="F3059" s="1" t="s">
        <v>14</v>
      </c>
      <c r="G3059" s="1" t="s">
        <v>44</v>
      </c>
      <c r="H3059">
        <v>391207</v>
      </c>
      <c r="I3059">
        <v>313055</v>
      </c>
      <c r="J3059">
        <v>24804</v>
      </c>
      <c r="K3059">
        <v>6375</v>
      </c>
      <c r="L3059">
        <f>bbdd_Social_Media_Trends[[#This Row],[Likes]]+bbdd_Social_Media_Trends[[#This Row],[Shares]]+bbdd_Social_Media_Trends[[#This Row],[Comments]]</f>
        <v>344234</v>
      </c>
      <c r="M3059">
        <f>bbdd_Social_Media_Trends[[#This Row],[Interactions]]/bbdd_Social_Media_Trends[[#This Row],[Views]]</f>
        <v>0.87992801764794593</v>
      </c>
      <c r="N3059" s="1" t="s">
        <v>29</v>
      </c>
      <c r="O3059" s="4">
        <f t="shared" si="47"/>
        <v>0</v>
      </c>
    </row>
    <row r="3060" spans="1:15" hidden="1">
      <c r="A3060" s="1" t="s">
        <v>3100</v>
      </c>
      <c r="B3060" s="2">
        <v>44632</v>
      </c>
      <c r="C3060" s="13" t="str">
        <f>TEXT(bbdd_Social_Media_Trends[[#This Row],[Post_Date]],"aaaa-mm")</f>
        <v>2022-03</v>
      </c>
      <c r="D3060" s="1" t="s">
        <v>12</v>
      </c>
      <c r="E3060" s="1" t="s">
        <v>13</v>
      </c>
      <c r="F3060" s="1" t="s">
        <v>47</v>
      </c>
      <c r="G3060" s="1" t="s">
        <v>21</v>
      </c>
      <c r="H3060">
        <v>784742</v>
      </c>
      <c r="I3060">
        <v>282053</v>
      </c>
      <c r="J3060">
        <v>19133</v>
      </c>
      <c r="K3060">
        <v>30108</v>
      </c>
      <c r="L3060">
        <f>bbdd_Social_Media_Trends[[#This Row],[Likes]]+bbdd_Social_Media_Trends[[#This Row],[Shares]]+bbdd_Social_Media_Trends[[#This Row],[Comments]]</f>
        <v>331294</v>
      </c>
      <c r="M3060">
        <f>bbdd_Social_Media_Trends[[#This Row],[Interactions]]/bbdd_Social_Media_Trends[[#This Row],[Views]]</f>
        <v>0.42216932444038935</v>
      </c>
      <c r="N3060" s="1" t="s">
        <v>16</v>
      </c>
      <c r="O3060" s="4">
        <f t="shared" si="47"/>
        <v>0</v>
      </c>
    </row>
    <row r="3061" spans="1:15" hidden="1">
      <c r="A3061" s="1" t="s">
        <v>3101</v>
      </c>
      <c r="B3061" s="2">
        <v>44928</v>
      </c>
      <c r="C3061" s="13" t="str">
        <f>TEXT(bbdd_Social_Media_Trends[[#This Row],[Post_Date]],"aaaa-mm")</f>
        <v>2023-01</v>
      </c>
      <c r="D3061" s="1" t="s">
        <v>24</v>
      </c>
      <c r="E3061" s="1" t="s">
        <v>57</v>
      </c>
      <c r="F3061" s="1" t="s">
        <v>14</v>
      </c>
      <c r="G3061" s="1" t="s">
        <v>44</v>
      </c>
      <c r="H3061">
        <v>50092</v>
      </c>
      <c r="I3061">
        <v>58484</v>
      </c>
      <c r="J3061">
        <v>34868</v>
      </c>
      <c r="K3061">
        <v>16745</v>
      </c>
      <c r="L3061">
        <f>bbdd_Social_Media_Trends[[#This Row],[Likes]]+bbdd_Social_Media_Trends[[#This Row],[Shares]]+bbdd_Social_Media_Trends[[#This Row],[Comments]]</f>
        <v>110097</v>
      </c>
      <c r="M3061">
        <f>bbdd_Social_Media_Trends[[#This Row],[Interactions]]/bbdd_Social_Media_Trends[[#This Row],[Views]]</f>
        <v>2.1978958715962631</v>
      </c>
      <c r="N3061" s="1" t="s">
        <v>22</v>
      </c>
      <c r="O3061" s="4">
        <f t="shared" si="47"/>
        <v>0</v>
      </c>
    </row>
    <row r="3062" spans="1:15" hidden="1">
      <c r="A3062" s="1" t="s">
        <v>3102</v>
      </c>
      <c r="B3062" s="2">
        <v>44840</v>
      </c>
      <c r="C3062" s="13" t="str">
        <f>TEXT(bbdd_Social_Media_Trends[[#This Row],[Post_Date]],"aaaa-mm")</f>
        <v>2022-10</v>
      </c>
      <c r="D3062" s="1" t="s">
        <v>18</v>
      </c>
      <c r="E3062" s="1" t="s">
        <v>13</v>
      </c>
      <c r="F3062" s="1" t="s">
        <v>14</v>
      </c>
      <c r="G3062" s="1" t="s">
        <v>25</v>
      </c>
      <c r="H3062">
        <v>277130</v>
      </c>
      <c r="I3062">
        <v>233783</v>
      </c>
      <c r="J3062">
        <v>85182</v>
      </c>
      <c r="K3062">
        <v>8036</v>
      </c>
      <c r="L3062">
        <f>bbdd_Social_Media_Trends[[#This Row],[Likes]]+bbdd_Social_Media_Trends[[#This Row],[Shares]]+bbdd_Social_Media_Trends[[#This Row],[Comments]]</f>
        <v>327001</v>
      </c>
      <c r="M3062">
        <f>bbdd_Social_Media_Trends[[#This Row],[Interactions]]/bbdd_Social_Media_Trends[[#This Row],[Views]]</f>
        <v>1.1799552556561903</v>
      </c>
      <c r="N3062" s="1" t="s">
        <v>29</v>
      </c>
      <c r="O3062" s="4">
        <f t="shared" si="47"/>
        <v>0</v>
      </c>
    </row>
    <row r="3063" spans="1:15" hidden="1">
      <c r="A3063" s="1" t="s">
        <v>3103</v>
      </c>
      <c r="B3063" s="2">
        <v>44578</v>
      </c>
      <c r="C3063" s="13" t="str">
        <f>TEXT(bbdd_Social_Media_Trends[[#This Row],[Post_Date]],"aaaa-mm")</f>
        <v>2022-01</v>
      </c>
      <c r="D3063" s="1" t="s">
        <v>24</v>
      </c>
      <c r="E3063" s="1" t="s">
        <v>19</v>
      </c>
      <c r="F3063" s="1" t="s">
        <v>47</v>
      </c>
      <c r="G3063" s="1" t="s">
        <v>37</v>
      </c>
      <c r="H3063">
        <v>2565436</v>
      </c>
      <c r="I3063">
        <v>477983</v>
      </c>
      <c r="J3063">
        <v>33017</v>
      </c>
      <c r="K3063">
        <v>27356</v>
      </c>
      <c r="L3063">
        <f>bbdd_Social_Media_Trends[[#This Row],[Likes]]+bbdd_Social_Media_Trends[[#This Row],[Shares]]+bbdd_Social_Media_Trends[[#This Row],[Comments]]</f>
        <v>538356</v>
      </c>
      <c r="M3063">
        <f>bbdd_Social_Media_Trends[[#This Row],[Interactions]]/bbdd_Social_Media_Trends[[#This Row],[Views]]</f>
        <v>0.20984970975693801</v>
      </c>
      <c r="N3063" s="1" t="s">
        <v>22</v>
      </c>
      <c r="O3063" s="4">
        <f t="shared" si="47"/>
        <v>0</v>
      </c>
    </row>
    <row r="3064" spans="1:15" hidden="1">
      <c r="A3064" s="1" t="s">
        <v>3104</v>
      </c>
      <c r="B3064" s="2">
        <v>44947</v>
      </c>
      <c r="C3064" s="13" t="str">
        <f>TEXT(bbdd_Social_Media_Trends[[#This Row],[Post_Date]],"aaaa-mm")</f>
        <v>2023-01</v>
      </c>
      <c r="D3064" s="1" t="s">
        <v>18</v>
      </c>
      <c r="E3064" s="1" t="s">
        <v>59</v>
      </c>
      <c r="F3064" s="1" t="s">
        <v>20</v>
      </c>
      <c r="G3064" s="1" t="s">
        <v>21</v>
      </c>
      <c r="H3064">
        <v>1592224</v>
      </c>
      <c r="I3064">
        <v>151107</v>
      </c>
      <c r="J3064">
        <v>21352</v>
      </c>
      <c r="K3064">
        <v>42997</v>
      </c>
      <c r="L3064">
        <f>bbdd_Social_Media_Trends[[#This Row],[Likes]]+bbdd_Social_Media_Trends[[#This Row],[Shares]]+bbdd_Social_Media_Trends[[#This Row],[Comments]]</f>
        <v>215456</v>
      </c>
      <c r="M3064">
        <f>bbdd_Social_Media_Trends[[#This Row],[Interactions]]/bbdd_Social_Media_Trends[[#This Row],[Views]]</f>
        <v>0.13531764374861829</v>
      </c>
      <c r="N3064" s="1" t="s">
        <v>22</v>
      </c>
      <c r="O3064" s="4">
        <f t="shared" si="47"/>
        <v>0</v>
      </c>
    </row>
    <row r="3065" spans="1:15" hidden="1">
      <c r="A3065" s="1" t="s">
        <v>3105</v>
      </c>
      <c r="B3065" s="2">
        <v>44966</v>
      </c>
      <c r="C3065" s="13" t="str">
        <f>TEXT(bbdd_Social_Media_Trends[[#This Row],[Post_Date]],"aaaa-mm")</f>
        <v>2023-02</v>
      </c>
      <c r="D3065" s="1" t="s">
        <v>24</v>
      </c>
      <c r="E3065" s="1" t="s">
        <v>46</v>
      </c>
      <c r="F3065" s="1" t="s">
        <v>36</v>
      </c>
      <c r="G3065" s="1" t="s">
        <v>25</v>
      </c>
      <c r="H3065">
        <v>4866287</v>
      </c>
      <c r="I3065">
        <v>110197</v>
      </c>
      <c r="J3065">
        <v>97705</v>
      </c>
      <c r="K3065">
        <v>47593</v>
      </c>
      <c r="L3065">
        <f>bbdd_Social_Media_Trends[[#This Row],[Likes]]+bbdd_Social_Media_Trends[[#This Row],[Shares]]+bbdd_Social_Media_Trends[[#This Row],[Comments]]</f>
        <v>255495</v>
      </c>
      <c r="M3065">
        <f>bbdd_Social_Media_Trends[[#This Row],[Interactions]]/bbdd_Social_Media_Trends[[#This Row],[Views]]</f>
        <v>5.2503068561307625E-2</v>
      </c>
      <c r="N3065" s="1" t="s">
        <v>29</v>
      </c>
      <c r="O3065" s="4">
        <f t="shared" si="47"/>
        <v>0</v>
      </c>
    </row>
    <row r="3066" spans="1:15" hidden="1">
      <c r="A3066" s="1" t="s">
        <v>3106</v>
      </c>
      <c r="B3066" s="2">
        <v>44851</v>
      </c>
      <c r="C3066" s="13" t="str">
        <f>TEXT(bbdd_Social_Media_Trends[[#This Row],[Post_Date]],"aaaa-mm")</f>
        <v>2022-10</v>
      </c>
      <c r="D3066" s="1" t="s">
        <v>24</v>
      </c>
      <c r="E3066" s="1" t="s">
        <v>49</v>
      </c>
      <c r="F3066" s="1" t="s">
        <v>32</v>
      </c>
      <c r="G3066" s="1" t="s">
        <v>50</v>
      </c>
      <c r="H3066">
        <v>2403864</v>
      </c>
      <c r="I3066">
        <v>196768</v>
      </c>
      <c r="J3066">
        <v>43069</v>
      </c>
      <c r="K3066">
        <v>37243</v>
      </c>
      <c r="L3066">
        <f>bbdd_Social_Media_Trends[[#This Row],[Likes]]+bbdd_Social_Media_Trends[[#This Row],[Shares]]+bbdd_Social_Media_Trends[[#This Row],[Comments]]</f>
        <v>277080</v>
      </c>
      <c r="M3066">
        <f>bbdd_Social_Media_Trends[[#This Row],[Interactions]]/bbdd_Social_Media_Trends[[#This Row],[Views]]</f>
        <v>0.11526442427691416</v>
      </c>
      <c r="N3066" s="1" t="s">
        <v>29</v>
      </c>
      <c r="O3066" s="4">
        <f t="shared" si="47"/>
        <v>0</v>
      </c>
    </row>
    <row r="3067" spans="1:15" hidden="1">
      <c r="A3067" s="1" t="s">
        <v>3107</v>
      </c>
      <c r="B3067" s="2">
        <v>45124</v>
      </c>
      <c r="C3067" s="13" t="str">
        <f>TEXT(bbdd_Social_Media_Trends[[#This Row],[Post_Date]],"aaaa-mm")</f>
        <v>2023-07</v>
      </c>
      <c r="D3067" s="1" t="s">
        <v>24</v>
      </c>
      <c r="E3067" s="1" t="s">
        <v>46</v>
      </c>
      <c r="F3067" s="1" t="s">
        <v>41</v>
      </c>
      <c r="G3067" s="1" t="s">
        <v>15</v>
      </c>
      <c r="H3067">
        <v>30878</v>
      </c>
      <c r="I3067">
        <v>356573</v>
      </c>
      <c r="J3067">
        <v>37472</v>
      </c>
      <c r="K3067">
        <v>25202</v>
      </c>
      <c r="L3067">
        <f>bbdd_Social_Media_Trends[[#This Row],[Likes]]+bbdd_Social_Media_Trends[[#This Row],[Shares]]+bbdd_Social_Media_Trends[[#This Row],[Comments]]</f>
        <v>419247</v>
      </c>
      <c r="M3067">
        <f>bbdd_Social_Media_Trends[[#This Row],[Interactions]]/bbdd_Social_Media_Trends[[#This Row],[Views]]</f>
        <v>13.577530928168922</v>
      </c>
      <c r="N3067" s="1" t="s">
        <v>22</v>
      </c>
      <c r="O3067" s="4">
        <f t="shared" si="47"/>
        <v>0</v>
      </c>
    </row>
    <row r="3068" spans="1:15" hidden="1">
      <c r="A3068" s="1" t="s">
        <v>3108</v>
      </c>
      <c r="B3068" s="2">
        <v>45211</v>
      </c>
      <c r="C3068" s="13" t="str">
        <f>TEXT(bbdd_Social_Media_Trends[[#This Row],[Post_Date]],"aaaa-mm")</f>
        <v>2023-10</v>
      </c>
      <c r="D3068" s="1" t="s">
        <v>12</v>
      </c>
      <c r="E3068" s="1" t="s">
        <v>35</v>
      </c>
      <c r="F3068" s="1" t="s">
        <v>14</v>
      </c>
      <c r="G3068" s="1" t="s">
        <v>37</v>
      </c>
      <c r="H3068">
        <v>170439</v>
      </c>
      <c r="I3068">
        <v>237078</v>
      </c>
      <c r="J3068">
        <v>45468</v>
      </c>
      <c r="K3068">
        <v>45149</v>
      </c>
      <c r="L3068">
        <f>bbdd_Social_Media_Trends[[#This Row],[Likes]]+bbdd_Social_Media_Trends[[#This Row],[Shares]]+bbdd_Social_Media_Trends[[#This Row],[Comments]]</f>
        <v>327695</v>
      </c>
      <c r="M3068">
        <f>bbdd_Social_Media_Trends[[#This Row],[Interactions]]/bbdd_Social_Media_Trends[[#This Row],[Views]]</f>
        <v>1.9226526792576817</v>
      </c>
      <c r="N3068" s="1" t="s">
        <v>22</v>
      </c>
      <c r="O3068" s="4">
        <f t="shared" si="47"/>
        <v>0</v>
      </c>
    </row>
    <row r="3069" spans="1:15" hidden="1">
      <c r="A3069" s="1" t="s">
        <v>3109</v>
      </c>
      <c r="B3069" s="2">
        <v>44699</v>
      </c>
      <c r="C3069" s="13" t="str">
        <f>TEXT(bbdd_Social_Media_Trends[[#This Row],[Post_Date]],"aaaa-mm")</f>
        <v>2022-05</v>
      </c>
      <c r="D3069" s="1" t="s">
        <v>12</v>
      </c>
      <c r="E3069" s="1" t="s">
        <v>57</v>
      </c>
      <c r="F3069" s="1" t="s">
        <v>47</v>
      </c>
      <c r="G3069" s="1" t="s">
        <v>21</v>
      </c>
      <c r="H3069">
        <v>1720905</v>
      </c>
      <c r="I3069">
        <v>218906</v>
      </c>
      <c r="J3069">
        <v>90499</v>
      </c>
      <c r="K3069">
        <v>10677</v>
      </c>
      <c r="L3069">
        <f>bbdd_Social_Media_Trends[[#This Row],[Likes]]+bbdd_Social_Media_Trends[[#This Row],[Shares]]+bbdd_Social_Media_Trends[[#This Row],[Comments]]</f>
        <v>320082</v>
      </c>
      <c r="M3069">
        <f>bbdd_Social_Media_Trends[[#This Row],[Interactions]]/bbdd_Social_Media_Trends[[#This Row],[Views]]</f>
        <v>0.18599632170282496</v>
      </c>
      <c r="N3069" s="1" t="s">
        <v>16</v>
      </c>
      <c r="O3069" s="4">
        <f t="shared" si="47"/>
        <v>0</v>
      </c>
    </row>
    <row r="3070" spans="1:15" hidden="1">
      <c r="A3070" s="1" t="s">
        <v>3110</v>
      </c>
      <c r="B3070" s="2">
        <v>44569</v>
      </c>
      <c r="C3070" s="13" t="str">
        <f>TEXT(bbdd_Social_Media_Trends[[#This Row],[Post_Date]],"aaaa-mm")</f>
        <v>2022-01</v>
      </c>
      <c r="D3070" s="1" t="s">
        <v>18</v>
      </c>
      <c r="E3070" s="1" t="s">
        <v>46</v>
      </c>
      <c r="F3070" s="1" t="s">
        <v>47</v>
      </c>
      <c r="G3070" s="1" t="s">
        <v>25</v>
      </c>
      <c r="H3070">
        <v>961891</v>
      </c>
      <c r="I3070">
        <v>487176</v>
      </c>
      <c r="J3070">
        <v>12329</v>
      </c>
      <c r="K3070">
        <v>34064</v>
      </c>
      <c r="L3070">
        <f>bbdd_Social_Media_Trends[[#This Row],[Likes]]+bbdd_Social_Media_Trends[[#This Row],[Shares]]+bbdd_Social_Media_Trends[[#This Row],[Comments]]</f>
        <v>533569</v>
      </c>
      <c r="M3070">
        <f>bbdd_Social_Media_Trends[[#This Row],[Interactions]]/bbdd_Social_Media_Trends[[#This Row],[Views]]</f>
        <v>0.55470838171892656</v>
      </c>
      <c r="N3070" s="1" t="s">
        <v>29</v>
      </c>
      <c r="O3070" s="4">
        <f t="shared" si="47"/>
        <v>0</v>
      </c>
    </row>
    <row r="3071" spans="1:15" hidden="1">
      <c r="A3071" s="1" t="s">
        <v>3111</v>
      </c>
      <c r="B3071" s="2">
        <v>44602</v>
      </c>
      <c r="C3071" s="13" t="str">
        <f>TEXT(bbdd_Social_Media_Trends[[#This Row],[Post_Date]],"aaaa-mm")</f>
        <v>2022-02</v>
      </c>
      <c r="D3071" s="1" t="s">
        <v>12</v>
      </c>
      <c r="E3071" s="1" t="s">
        <v>52</v>
      </c>
      <c r="F3071" s="1" t="s">
        <v>20</v>
      </c>
      <c r="G3071" s="1" t="s">
        <v>60</v>
      </c>
      <c r="H3071">
        <v>2597115</v>
      </c>
      <c r="I3071">
        <v>209479</v>
      </c>
      <c r="J3071">
        <v>59884</v>
      </c>
      <c r="K3071">
        <v>29309</v>
      </c>
      <c r="L3071">
        <f>bbdd_Social_Media_Trends[[#This Row],[Likes]]+bbdd_Social_Media_Trends[[#This Row],[Shares]]+bbdd_Social_Media_Trends[[#This Row],[Comments]]</f>
        <v>298672</v>
      </c>
      <c r="M3071">
        <f>bbdd_Social_Media_Trends[[#This Row],[Interactions]]/bbdd_Social_Media_Trends[[#This Row],[Views]]</f>
        <v>0.11500145353594277</v>
      </c>
      <c r="N3071" s="1" t="s">
        <v>16</v>
      </c>
      <c r="O3071" s="4">
        <f t="shared" si="47"/>
        <v>0</v>
      </c>
    </row>
    <row r="3072" spans="1:15">
      <c r="A3072" s="1" t="s">
        <v>3112</v>
      </c>
      <c r="B3072" s="2">
        <v>44692</v>
      </c>
      <c r="C3072" s="13" t="str">
        <f>TEXT(bbdd_Social_Media_Trends[[#This Row],[Post_Date]],"aaaa-mm")</f>
        <v>2022-05</v>
      </c>
      <c r="D3072" s="1" t="s">
        <v>27</v>
      </c>
      <c r="E3072" s="1" t="s">
        <v>13</v>
      </c>
      <c r="F3072" s="1" t="s">
        <v>32</v>
      </c>
      <c r="G3072" s="1" t="s">
        <v>15</v>
      </c>
      <c r="H3072">
        <v>1817777</v>
      </c>
      <c r="I3072">
        <v>305112</v>
      </c>
      <c r="J3072">
        <v>68771</v>
      </c>
      <c r="K3072">
        <v>27995</v>
      </c>
      <c r="L3072">
        <f>bbdd_Social_Media_Trends[[#This Row],[Likes]]+bbdd_Social_Media_Trends[[#This Row],[Shares]]+bbdd_Social_Media_Trends[[#This Row],[Comments]]</f>
        <v>401878</v>
      </c>
      <c r="M3072">
        <f>bbdd_Social_Media_Trends[[#This Row],[Interactions]]/bbdd_Social_Media_Trends[[#This Row],[Views]]</f>
        <v>0.2210821239348941</v>
      </c>
      <c r="N3072" s="1" t="s">
        <v>29</v>
      </c>
      <c r="O3072" s="4">
        <f t="shared" si="47"/>
        <v>0</v>
      </c>
    </row>
    <row r="3073" spans="1:15" hidden="1">
      <c r="A3073" s="1" t="s">
        <v>3113</v>
      </c>
      <c r="B3073" s="2">
        <v>45235</v>
      </c>
      <c r="C3073" s="13" t="str">
        <f>TEXT(bbdd_Social_Media_Trends[[#This Row],[Post_Date]],"aaaa-mm")</f>
        <v>2023-11</v>
      </c>
      <c r="D3073" s="1" t="s">
        <v>12</v>
      </c>
      <c r="E3073" s="1" t="s">
        <v>35</v>
      </c>
      <c r="F3073" s="1" t="s">
        <v>32</v>
      </c>
      <c r="G3073" s="1" t="s">
        <v>44</v>
      </c>
      <c r="H3073">
        <v>3736164</v>
      </c>
      <c r="I3073">
        <v>272497</v>
      </c>
      <c r="J3073">
        <v>47905</v>
      </c>
      <c r="K3073">
        <v>28553</v>
      </c>
      <c r="L3073">
        <f>bbdd_Social_Media_Trends[[#This Row],[Likes]]+bbdd_Social_Media_Trends[[#This Row],[Shares]]+bbdd_Social_Media_Trends[[#This Row],[Comments]]</f>
        <v>348955</v>
      </c>
      <c r="M3073">
        <f>bbdd_Social_Media_Trends[[#This Row],[Interactions]]/bbdd_Social_Media_Trends[[#This Row],[Views]]</f>
        <v>9.339927262293625E-2</v>
      </c>
      <c r="N3073" s="1" t="s">
        <v>29</v>
      </c>
      <c r="O3073" s="4">
        <f t="shared" si="47"/>
        <v>0</v>
      </c>
    </row>
    <row r="3074" spans="1:15">
      <c r="A3074" s="1" t="s">
        <v>3114</v>
      </c>
      <c r="B3074" s="2">
        <v>44805</v>
      </c>
      <c r="C3074" s="13" t="str">
        <f>TEXT(bbdd_Social_Media_Trends[[#This Row],[Post_Date]],"aaaa-mm")</f>
        <v>2022-09</v>
      </c>
      <c r="D3074" s="1" t="s">
        <v>27</v>
      </c>
      <c r="E3074" s="1" t="s">
        <v>19</v>
      </c>
      <c r="F3074" s="1" t="s">
        <v>20</v>
      </c>
      <c r="G3074" s="1" t="s">
        <v>28</v>
      </c>
      <c r="H3074">
        <v>1690004</v>
      </c>
      <c r="I3074">
        <v>87806</v>
      </c>
      <c r="J3074">
        <v>17483</v>
      </c>
      <c r="K3074">
        <v>2879</v>
      </c>
      <c r="L3074">
        <f>bbdd_Social_Media_Trends[[#This Row],[Likes]]+bbdd_Social_Media_Trends[[#This Row],[Shares]]+bbdd_Social_Media_Trends[[#This Row],[Comments]]</f>
        <v>108168</v>
      </c>
      <c r="M3074">
        <f>bbdd_Social_Media_Trends[[#This Row],[Interactions]]/bbdd_Social_Media_Trends[[#This Row],[Views]]</f>
        <v>6.4004582237675176E-2</v>
      </c>
      <c r="N3074" s="1" t="s">
        <v>16</v>
      </c>
      <c r="O3074" s="4">
        <f t="shared" ref="O3074:O3137" si="48">IF(ISERROR(VLOOKUP(A3074,A3075:A8072,1,FALSE)),0, 1)</f>
        <v>0</v>
      </c>
    </row>
    <row r="3075" spans="1:15">
      <c r="A3075" s="1" t="s">
        <v>3115</v>
      </c>
      <c r="B3075" s="2">
        <v>45098</v>
      </c>
      <c r="C3075" s="13" t="str">
        <f>TEXT(bbdd_Social_Media_Trends[[#This Row],[Post_Date]],"aaaa-mm")</f>
        <v>2023-06</v>
      </c>
      <c r="D3075" s="1" t="s">
        <v>27</v>
      </c>
      <c r="E3075" s="1" t="s">
        <v>13</v>
      </c>
      <c r="F3075" s="1" t="s">
        <v>36</v>
      </c>
      <c r="G3075" s="1" t="s">
        <v>15</v>
      </c>
      <c r="H3075">
        <v>4217473</v>
      </c>
      <c r="I3075">
        <v>315841</v>
      </c>
      <c r="J3075">
        <v>98963</v>
      </c>
      <c r="K3075">
        <v>2655</v>
      </c>
      <c r="L3075">
        <f>bbdd_Social_Media_Trends[[#This Row],[Likes]]+bbdd_Social_Media_Trends[[#This Row],[Shares]]+bbdd_Social_Media_Trends[[#This Row],[Comments]]</f>
        <v>417459</v>
      </c>
      <c r="M3075">
        <f>bbdd_Social_Media_Trends[[#This Row],[Interactions]]/bbdd_Social_Media_Trends[[#This Row],[Views]]</f>
        <v>9.8983206294385284E-2</v>
      </c>
      <c r="N3075" s="1" t="s">
        <v>22</v>
      </c>
      <c r="O3075" s="4">
        <f t="shared" si="48"/>
        <v>0</v>
      </c>
    </row>
    <row r="3076" spans="1:15" hidden="1">
      <c r="A3076" s="1" t="s">
        <v>3116</v>
      </c>
      <c r="B3076" s="2">
        <v>44798</v>
      </c>
      <c r="C3076" s="13" t="str">
        <f>TEXT(bbdd_Social_Media_Trends[[#This Row],[Post_Date]],"aaaa-mm")</f>
        <v>2022-08</v>
      </c>
      <c r="D3076" s="1" t="s">
        <v>12</v>
      </c>
      <c r="E3076" s="1" t="s">
        <v>35</v>
      </c>
      <c r="F3076" s="1" t="s">
        <v>47</v>
      </c>
      <c r="G3076" s="1" t="s">
        <v>21</v>
      </c>
      <c r="H3076">
        <v>2283129</v>
      </c>
      <c r="I3076">
        <v>127849</v>
      </c>
      <c r="J3076">
        <v>30815</v>
      </c>
      <c r="K3076">
        <v>17515</v>
      </c>
      <c r="L3076">
        <f>bbdd_Social_Media_Trends[[#This Row],[Likes]]+bbdd_Social_Media_Trends[[#This Row],[Shares]]+bbdd_Social_Media_Trends[[#This Row],[Comments]]</f>
        <v>176179</v>
      </c>
      <c r="M3076">
        <f>bbdd_Social_Media_Trends[[#This Row],[Interactions]]/bbdd_Social_Media_Trends[[#This Row],[Views]]</f>
        <v>7.7165591606956949E-2</v>
      </c>
      <c r="N3076" s="1" t="s">
        <v>22</v>
      </c>
      <c r="O3076" s="4">
        <f t="shared" si="48"/>
        <v>0</v>
      </c>
    </row>
    <row r="3077" spans="1:15">
      <c r="A3077" s="1" t="s">
        <v>3117</v>
      </c>
      <c r="B3077" s="2">
        <v>44637</v>
      </c>
      <c r="C3077" s="13" t="str">
        <f>TEXT(bbdd_Social_Media_Trends[[#This Row],[Post_Date]],"aaaa-mm")</f>
        <v>2022-03</v>
      </c>
      <c r="D3077" s="1" t="s">
        <v>27</v>
      </c>
      <c r="E3077" s="1" t="s">
        <v>39</v>
      </c>
      <c r="F3077" s="1" t="s">
        <v>14</v>
      </c>
      <c r="G3077" s="1" t="s">
        <v>28</v>
      </c>
      <c r="H3077">
        <v>2488678</v>
      </c>
      <c r="I3077">
        <v>87494</v>
      </c>
      <c r="J3077">
        <v>30237</v>
      </c>
      <c r="K3077">
        <v>19414</v>
      </c>
      <c r="L3077">
        <f>bbdd_Social_Media_Trends[[#This Row],[Likes]]+bbdd_Social_Media_Trends[[#This Row],[Shares]]+bbdd_Social_Media_Trends[[#This Row],[Comments]]</f>
        <v>137145</v>
      </c>
      <c r="M3077">
        <f>bbdd_Social_Media_Trends[[#This Row],[Interactions]]/bbdd_Social_Media_Trends[[#This Row],[Views]]</f>
        <v>5.5107571168307029E-2</v>
      </c>
      <c r="N3077" s="1" t="s">
        <v>29</v>
      </c>
      <c r="O3077" s="4">
        <f t="shared" si="48"/>
        <v>0</v>
      </c>
    </row>
    <row r="3078" spans="1:15">
      <c r="A3078" s="1" t="s">
        <v>3118</v>
      </c>
      <c r="B3078" s="2">
        <v>44985</v>
      </c>
      <c r="C3078" s="13" t="str">
        <f>TEXT(bbdd_Social_Media_Trends[[#This Row],[Post_Date]],"aaaa-mm")</f>
        <v>2023-02</v>
      </c>
      <c r="D3078" s="1" t="s">
        <v>27</v>
      </c>
      <c r="E3078" s="1" t="s">
        <v>59</v>
      </c>
      <c r="F3078" s="1" t="s">
        <v>14</v>
      </c>
      <c r="G3078" s="1" t="s">
        <v>44</v>
      </c>
      <c r="H3078">
        <v>3340718</v>
      </c>
      <c r="I3078">
        <v>351694</v>
      </c>
      <c r="J3078">
        <v>14602</v>
      </c>
      <c r="K3078">
        <v>17845</v>
      </c>
      <c r="L3078">
        <f>bbdd_Social_Media_Trends[[#This Row],[Likes]]+bbdd_Social_Media_Trends[[#This Row],[Shares]]+bbdd_Social_Media_Trends[[#This Row],[Comments]]</f>
        <v>384141</v>
      </c>
      <c r="M3078">
        <f>bbdd_Social_Media_Trends[[#This Row],[Interactions]]/bbdd_Social_Media_Trends[[#This Row],[Views]]</f>
        <v>0.11498755656718107</v>
      </c>
      <c r="N3078" s="1" t="s">
        <v>22</v>
      </c>
      <c r="O3078" s="4">
        <f t="shared" si="48"/>
        <v>0</v>
      </c>
    </row>
    <row r="3079" spans="1:15" hidden="1">
      <c r="A3079" s="1" t="s">
        <v>3119</v>
      </c>
      <c r="B3079" s="2">
        <v>45201</v>
      </c>
      <c r="C3079" s="13" t="str">
        <f>TEXT(bbdd_Social_Media_Trends[[#This Row],[Post_Date]],"aaaa-mm")</f>
        <v>2023-10</v>
      </c>
      <c r="D3079" s="1" t="s">
        <v>24</v>
      </c>
      <c r="E3079" s="1" t="s">
        <v>35</v>
      </c>
      <c r="F3079" s="1" t="s">
        <v>41</v>
      </c>
      <c r="G3079" s="1" t="s">
        <v>15</v>
      </c>
      <c r="H3079">
        <v>3827263</v>
      </c>
      <c r="I3079">
        <v>322588</v>
      </c>
      <c r="J3079">
        <v>41822</v>
      </c>
      <c r="K3079">
        <v>15238</v>
      </c>
      <c r="L3079">
        <f>bbdd_Social_Media_Trends[[#This Row],[Likes]]+bbdd_Social_Media_Trends[[#This Row],[Shares]]+bbdd_Social_Media_Trends[[#This Row],[Comments]]</f>
        <v>379648</v>
      </c>
      <c r="M3079">
        <f>bbdd_Social_Media_Trends[[#This Row],[Interactions]]/bbdd_Social_Media_Trends[[#This Row],[Views]]</f>
        <v>9.9195691542493941E-2</v>
      </c>
      <c r="N3079" s="1" t="s">
        <v>29</v>
      </c>
      <c r="O3079" s="4">
        <f t="shared" si="48"/>
        <v>0</v>
      </c>
    </row>
    <row r="3080" spans="1:15">
      <c r="A3080" s="1" t="s">
        <v>3120</v>
      </c>
      <c r="B3080" s="2">
        <v>44953</v>
      </c>
      <c r="C3080" s="13" t="str">
        <f>TEXT(bbdd_Social_Media_Trends[[#This Row],[Post_Date]],"aaaa-mm")</f>
        <v>2023-01</v>
      </c>
      <c r="D3080" s="1" t="s">
        <v>27</v>
      </c>
      <c r="E3080" s="1" t="s">
        <v>52</v>
      </c>
      <c r="F3080" s="1" t="s">
        <v>41</v>
      </c>
      <c r="G3080" s="1" t="s">
        <v>21</v>
      </c>
      <c r="H3080">
        <v>3874541</v>
      </c>
      <c r="I3080">
        <v>325908</v>
      </c>
      <c r="J3080">
        <v>68520</v>
      </c>
      <c r="K3080">
        <v>3286</v>
      </c>
      <c r="L3080">
        <f>bbdd_Social_Media_Trends[[#This Row],[Likes]]+bbdd_Social_Media_Trends[[#This Row],[Shares]]+bbdd_Social_Media_Trends[[#This Row],[Comments]]</f>
        <v>397714</v>
      </c>
      <c r="M3080">
        <f>bbdd_Social_Media_Trends[[#This Row],[Interactions]]/bbdd_Social_Media_Trends[[#This Row],[Views]]</f>
        <v>0.10264802979243219</v>
      </c>
      <c r="N3080" s="1" t="s">
        <v>29</v>
      </c>
      <c r="O3080" s="4">
        <f t="shared" si="48"/>
        <v>0</v>
      </c>
    </row>
    <row r="3081" spans="1:15">
      <c r="A3081" s="1" t="s">
        <v>3121</v>
      </c>
      <c r="B3081" s="2">
        <v>45023</v>
      </c>
      <c r="C3081" s="13" t="str">
        <f>TEXT(bbdd_Social_Media_Trends[[#This Row],[Post_Date]],"aaaa-mm")</f>
        <v>2023-04</v>
      </c>
      <c r="D3081" s="1" t="s">
        <v>27</v>
      </c>
      <c r="E3081" s="1" t="s">
        <v>31</v>
      </c>
      <c r="F3081" s="1" t="s">
        <v>41</v>
      </c>
      <c r="G3081" s="1" t="s">
        <v>21</v>
      </c>
      <c r="H3081">
        <v>4659825</v>
      </c>
      <c r="I3081">
        <v>163124</v>
      </c>
      <c r="J3081">
        <v>24416</v>
      </c>
      <c r="K3081">
        <v>5516</v>
      </c>
      <c r="L3081">
        <f>bbdd_Social_Media_Trends[[#This Row],[Likes]]+bbdd_Social_Media_Trends[[#This Row],[Shares]]+bbdd_Social_Media_Trends[[#This Row],[Comments]]</f>
        <v>193056</v>
      </c>
      <c r="M3081">
        <f>bbdd_Social_Media_Trends[[#This Row],[Interactions]]/bbdd_Social_Media_Trends[[#This Row],[Views]]</f>
        <v>4.1429882023466549E-2</v>
      </c>
      <c r="N3081" s="1" t="s">
        <v>29</v>
      </c>
      <c r="O3081" s="4">
        <f t="shared" si="48"/>
        <v>0</v>
      </c>
    </row>
    <row r="3082" spans="1:15" hidden="1">
      <c r="A3082" s="1" t="s">
        <v>3122</v>
      </c>
      <c r="B3082" s="2">
        <v>44740</v>
      </c>
      <c r="C3082" s="13" t="str">
        <f>TEXT(bbdd_Social_Media_Trends[[#This Row],[Post_Date]],"aaaa-mm")</f>
        <v>2022-06</v>
      </c>
      <c r="D3082" s="1" t="s">
        <v>12</v>
      </c>
      <c r="E3082" s="1" t="s">
        <v>57</v>
      </c>
      <c r="F3082" s="1" t="s">
        <v>14</v>
      </c>
      <c r="G3082" s="1" t="s">
        <v>28</v>
      </c>
      <c r="H3082">
        <v>2056875</v>
      </c>
      <c r="I3082">
        <v>483813</v>
      </c>
      <c r="J3082">
        <v>54265</v>
      </c>
      <c r="K3082">
        <v>10201</v>
      </c>
      <c r="L3082">
        <f>bbdd_Social_Media_Trends[[#This Row],[Likes]]+bbdd_Social_Media_Trends[[#This Row],[Shares]]+bbdd_Social_Media_Trends[[#This Row],[Comments]]</f>
        <v>548279</v>
      </c>
      <c r="M3082">
        <f>bbdd_Social_Media_Trends[[#This Row],[Interactions]]/bbdd_Social_Media_Trends[[#This Row],[Views]]</f>
        <v>0.26655922212093591</v>
      </c>
      <c r="N3082" s="1" t="s">
        <v>29</v>
      </c>
      <c r="O3082" s="4">
        <f t="shared" si="48"/>
        <v>0</v>
      </c>
    </row>
    <row r="3083" spans="1:15" hidden="1">
      <c r="A3083" s="1" t="s">
        <v>3123</v>
      </c>
      <c r="B3083" s="2">
        <v>44714</v>
      </c>
      <c r="C3083" s="13" t="str">
        <f>TEXT(bbdd_Social_Media_Trends[[#This Row],[Post_Date]],"aaaa-mm")</f>
        <v>2022-06</v>
      </c>
      <c r="D3083" s="1" t="s">
        <v>12</v>
      </c>
      <c r="E3083" s="1" t="s">
        <v>13</v>
      </c>
      <c r="F3083" s="1" t="s">
        <v>41</v>
      </c>
      <c r="G3083" s="1" t="s">
        <v>37</v>
      </c>
      <c r="H3083">
        <v>1729099</v>
      </c>
      <c r="I3083">
        <v>214293</v>
      </c>
      <c r="J3083">
        <v>85464</v>
      </c>
      <c r="K3083">
        <v>23680</v>
      </c>
      <c r="L3083">
        <f>bbdd_Social_Media_Trends[[#This Row],[Likes]]+bbdd_Social_Media_Trends[[#This Row],[Shares]]+bbdd_Social_Media_Trends[[#This Row],[Comments]]</f>
        <v>323437</v>
      </c>
      <c r="M3083">
        <f>bbdd_Social_Media_Trends[[#This Row],[Interactions]]/bbdd_Social_Media_Trends[[#This Row],[Views]]</f>
        <v>0.18705522355862794</v>
      </c>
      <c r="N3083" s="1" t="s">
        <v>16</v>
      </c>
      <c r="O3083" s="4">
        <f t="shared" si="48"/>
        <v>0</v>
      </c>
    </row>
    <row r="3084" spans="1:15">
      <c r="A3084" s="1" t="s">
        <v>3124</v>
      </c>
      <c r="B3084" s="2">
        <v>44860</v>
      </c>
      <c r="C3084" s="13" t="str">
        <f>TEXT(bbdd_Social_Media_Trends[[#This Row],[Post_Date]],"aaaa-mm")</f>
        <v>2022-10</v>
      </c>
      <c r="D3084" s="1" t="s">
        <v>27</v>
      </c>
      <c r="E3084" s="1" t="s">
        <v>39</v>
      </c>
      <c r="F3084" s="1" t="s">
        <v>32</v>
      </c>
      <c r="G3084" s="1" t="s">
        <v>21</v>
      </c>
      <c r="H3084">
        <v>704858</v>
      </c>
      <c r="I3084">
        <v>426448</v>
      </c>
      <c r="J3084">
        <v>3515</v>
      </c>
      <c r="K3084">
        <v>6655</v>
      </c>
      <c r="L3084">
        <f>bbdd_Social_Media_Trends[[#This Row],[Likes]]+bbdd_Social_Media_Trends[[#This Row],[Shares]]+bbdd_Social_Media_Trends[[#This Row],[Comments]]</f>
        <v>436618</v>
      </c>
      <c r="M3084">
        <f>bbdd_Social_Media_Trends[[#This Row],[Interactions]]/bbdd_Social_Media_Trends[[#This Row],[Views]]</f>
        <v>0.61944107891234834</v>
      </c>
      <c r="N3084" s="1" t="s">
        <v>16</v>
      </c>
      <c r="O3084" s="4">
        <f t="shared" si="48"/>
        <v>0</v>
      </c>
    </row>
    <row r="3085" spans="1:15" hidden="1">
      <c r="A3085" s="1" t="s">
        <v>3125</v>
      </c>
      <c r="B3085" s="2">
        <v>44740</v>
      </c>
      <c r="C3085" s="13" t="str">
        <f>TEXT(bbdd_Social_Media_Trends[[#This Row],[Post_Date]],"aaaa-mm")</f>
        <v>2022-06</v>
      </c>
      <c r="D3085" s="1" t="s">
        <v>18</v>
      </c>
      <c r="E3085" s="1" t="s">
        <v>57</v>
      </c>
      <c r="F3085" s="1" t="s">
        <v>20</v>
      </c>
      <c r="G3085" s="1" t="s">
        <v>44</v>
      </c>
      <c r="H3085">
        <v>4843527</v>
      </c>
      <c r="I3085">
        <v>125726</v>
      </c>
      <c r="J3085">
        <v>6638</v>
      </c>
      <c r="K3085">
        <v>10865</v>
      </c>
      <c r="L3085">
        <f>bbdd_Social_Media_Trends[[#This Row],[Likes]]+bbdd_Social_Media_Trends[[#This Row],[Shares]]+bbdd_Social_Media_Trends[[#This Row],[Comments]]</f>
        <v>143229</v>
      </c>
      <c r="M3085">
        <f>bbdd_Social_Media_Trends[[#This Row],[Interactions]]/bbdd_Social_Media_Trends[[#This Row],[Views]]</f>
        <v>2.957121948530482E-2</v>
      </c>
      <c r="N3085" s="1" t="s">
        <v>16</v>
      </c>
      <c r="O3085" s="4">
        <f t="shared" si="48"/>
        <v>0</v>
      </c>
    </row>
    <row r="3086" spans="1:15" hidden="1">
      <c r="A3086" s="1" t="s">
        <v>3126</v>
      </c>
      <c r="B3086" s="2">
        <v>45190</v>
      </c>
      <c r="C3086" s="13" t="str">
        <f>TEXT(bbdd_Social_Media_Trends[[#This Row],[Post_Date]],"aaaa-mm")</f>
        <v>2023-09</v>
      </c>
      <c r="D3086" s="1" t="s">
        <v>24</v>
      </c>
      <c r="E3086" s="1" t="s">
        <v>57</v>
      </c>
      <c r="F3086" s="1" t="s">
        <v>20</v>
      </c>
      <c r="G3086" s="1" t="s">
        <v>37</v>
      </c>
      <c r="H3086">
        <v>2601129</v>
      </c>
      <c r="I3086">
        <v>443899</v>
      </c>
      <c r="J3086">
        <v>62686</v>
      </c>
      <c r="K3086">
        <v>24835</v>
      </c>
      <c r="L3086">
        <f>bbdd_Social_Media_Trends[[#This Row],[Likes]]+bbdd_Social_Media_Trends[[#This Row],[Shares]]+bbdd_Social_Media_Trends[[#This Row],[Comments]]</f>
        <v>531420</v>
      </c>
      <c r="M3086">
        <f>bbdd_Social_Media_Trends[[#This Row],[Interactions]]/bbdd_Social_Media_Trends[[#This Row],[Views]]</f>
        <v>0.20430359278605559</v>
      </c>
      <c r="N3086" s="1" t="s">
        <v>16</v>
      </c>
      <c r="O3086" s="4">
        <f t="shared" si="48"/>
        <v>0</v>
      </c>
    </row>
    <row r="3087" spans="1:15" hidden="1">
      <c r="A3087" s="1" t="s">
        <v>3127</v>
      </c>
      <c r="B3087" s="2">
        <v>44763</v>
      </c>
      <c r="C3087" s="13" t="str">
        <f>TEXT(bbdd_Social_Media_Trends[[#This Row],[Post_Date]],"aaaa-mm")</f>
        <v>2022-07</v>
      </c>
      <c r="D3087" s="1" t="s">
        <v>24</v>
      </c>
      <c r="E3087" s="1" t="s">
        <v>13</v>
      </c>
      <c r="F3087" s="1" t="s">
        <v>32</v>
      </c>
      <c r="G3087" s="1" t="s">
        <v>28</v>
      </c>
      <c r="H3087">
        <v>3655039</v>
      </c>
      <c r="I3087">
        <v>320457</v>
      </c>
      <c r="J3087">
        <v>90568</v>
      </c>
      <c r="K3087">
        <v>40721</v>
      </c>
      <c r="L3087">
        <f>bbdd_Social_Media_Trends[[#This Row],[Likes]]+bbdd_Social_Media_Trends[[#This Row],[Shares]]+bbdd_Social_Media_Trends[[#This Row],[Comments]]</f>
        <v>451746</v>
      </c>
      <c r="M3087">
        <f>bbdd_Social_Media_Trends[[#This Row],[Interactions]]/bbdd_Social_Media_Trends[[#This Row],[Views]]</f>
        <v>0.12359539802448072</v>
      </c>
      <c r="N3087" s="1" t="s">
        <v>29</v>
      </c>
      <c r="O3087" s="4">
        <f t="shared" si="48"/>
        <v>0</v>
      </c>
    </row>
    <row r="3088" spans="1:15" hidden="1">
      <c r="A3088" s="1" t="s">
        <v>3128</v>
      </c>
      <c r="B3088" s="2">
        <v>45064</v>
      </c>
      <c r="C3088" s="13" t="str">
        <f>TEXT(bbdd_Social_Media_Trends[[#This Row],[Post_Date]],"aaaa-mm")</f>
        <v>2023-05</v>
      </c>
      <c r="D3088" s="1" t="s">
        <v>24</v>
      </c>
      <c r="E3088" s="1" t="s">
        <v>19</v>
      </c>
      <c r="F3088" s="1" t="s">
        <v>41</v>
      </c>
      <c r="G3088" s="1" t="s">
        <v>21</v>
      </c>
      <c r="H3088">
        <v>3086921</v>
      </c>
      <c r="I3088">
        <v>424972</v>
      </c>
      <c r="J3088">
        <v>73584</v>
      </c>
      <c r="K3088">
        <v>48752</v>
      </c>
      <c r="L3088">
        <f>bbdd_Social_Media_Trends[[#This Row],[Likes]]+bbdd_Social_Media_Trends[[#This Row],[Shares]]+bbdd_Social_Media_Trends[[#This Row],[Comments]]</f>
        <v>547308</v>
      </c>
      <c r="M3088">
        <f>bbdd_Social_Media_Trends[[#This Row],[Interactions]]/bbdd_Social_Media_Trends[[#This Row],[Views]]</f>
        <v>0.17729899793353959</v>
      </c>
      <c r="N3088" s="1" t="s">
        <v>22</v>
      </c>
      <c r="O3088" s="4">
        <f t="shared" si="48"/>
        <v>0</v>
      </c>
    </row>
    <row r="3089" spans="1:15">
      <c r="A3089" s="1" t="s">
        <v>3129</v>
      </c>
      <c r="B3089" s="2">
        <v>45208</v>
      </c>
      <c r="C3089" s="13" t="str">
        <f>TEXT(bbdd_Social_Media_Trends[[#This Row],[Post_Date]],"aaaa-mm")</f>
        <v>2023-10</v>
      </c>
      <c r="D3089" s="1" t="s">
        <v>27</v>
      </c>
      <c r="E3089" s="1" t="s">
        <v>52</v>
      </c>
      <c r="F3089" s="1" t="s">
        <v>32</v>
      </c>
      <c r="G3089" s="1" t="s">
        <v>44</v>
      </c>
      <c r="H3089">
        <v>2307451</v>
      </c>
      <c r="I3089">
        <v>383944</v>
      </c>
      <c r="J3089">
        <v>11945</v>
      </c>
      <c r="K3089">
        <v>11701</v>
      </c>
      <c r="L3089">
        <f>bbdd_Social_Media_Trends[[#This Row],[Likes]]+bbdd_Social_Media_Trends[[#This Row],[Shares]]+bbdd_Social_Media_Trends[[#This Row],[Comments]]</f>
        <v>407590</v>
      </c>
      <c r="M3089">
        <f>bbdd_Social_Media_Trends[[#This Row],[Interactions]]/bbdd_Social_Media_Trends[[#This Row],[Views]]</f>
        <v>0.17664080407341262</v>
      </c>
      <c r="N3089" s="1" t="s">
        <v>29</v>
      </c>
      <c r="O3089" s="4">
        <f t="shared" si="48"/>
        <v>0</v>
      </c>
    </row>
    <row r="3090" spans="1:15" hidden="1">
      <c r="A3090" s="1" t="s">
        <v>3130</v>
      </c>
      <c r="B3090" s="2">
        <v>44593</v>
      </c>
      <c r="C3090" s="13" t="str">
        <f>TEXT(bbdd_Social_Media_Trends[[#This Row],[Post_Date]],"aaaa-mm")</f>
        <v>2022-02</v>
      </c>
      <c r="D3090" s="1" t="s">
        <v>18</v>
      </c>
      <c r="E3090" s="1" t="s">
        <v>57</v>
      </c>
      <c r="F3090" s="1" t="s">
        <v>36</v>
      </c>
      <c r="G3090" s="1" t="s">
        <v>50</v>
      </c>
      <c r="H3090">
        <v>3652853</v>
      </c>
      <c r="I3090">
        <v>316401</v>
      </c>
      <c r="J3090">
        <v>92501</v>
      </c>
      <c r="K3090">
        <v>7383</v>
      </c>
      <c r="L3090">
        <f>bbdd_Social_Media_Trends[[#This Row],[Likes]]+bbdd_Social_Media_Trends[[#This Row],[Shares]]+bbdd_Social_Media_Trends[[#This Row],[Comments]]</f>
        <v>416285</v>
      </c>
      <c r="M3090">
        <f>bbdd_Social_Media_Trends[[#This Row],[Interactions]]/bbdd_Social_Media_Trends[[#This Row],[Views]]</f>
        <v>0.11396160754347355</v>
      </c>
      <c r="N3090" s="1" t="s">
        <v>29</v>
      </c>
      <c r="O3090" s="4">
        <f t="shared" si="48"/>
        <v>0</v>
      </c>
    </row>
    <row r="3091" spans="1:15" hidden="1">
      <c r="A3091" s="1" t="s">
        <v>3131</v>
      </c>
      <c r="B3091" s="2">
        <v>45041</v>
      </c>
      <c r="C3091" s="13" t="str">
        <f>TEXT(bbdd_Social_Media_Trends[[#This Row],[Post_Date]],"aaaa-mm")</f>
        <v>2023-04</v>
      </c>
      <c r="D3091" s="1" t="s">
        <v>18</v>
      </c>
      <c r="E3091" s="1" t="s">
        <v>52</v>
      </c>
      <c r="F3091" s="1" t="s">
        <v>32</v>
      </c>
      <c r="G3091" s="1" t="s">
        <v>25</v>
      </c>
      <c r="H3091">
        <v>4548249</v>
      </c>
      <c r="I3091">
        <v>326779</v>
      </c>
      <c r="J3091">
        <v>68925</v>
      </c>
      <c r="K3091">
        <v>15219</v>
      </c>
      <c r="L3091">
        <f>bbdd_Social_Media_Trends[[#This Row],[Likes]]+bbdd_Social_Media_Trends[[#This Row],[Shares]]+bbdd_Social_Media_Trends[[#This Row],[Comments]]</f>
        <v>410923</v>
      </c>
      <c r="M3091">
        <f>bbdd_Social_Media_Trends[[#This Row],[Interactions]]/bbdd_Social_Media_Trends[[#This Row],[Views]]</f>
        <v>9.0347516154018828E-2</v>
      </c>
      <c r="N3091" s="1" t="s">
        <v>22</v>
      </c>
      <c r="O3091" s="4">
        <f t="shared" si="48"/>
        <v>0</v>
      </c>
    </row>
    <row r="3092" spans="1:15" hidden="1">
      <c r="A3092" s="1" t="s">
        <v>3132</v>
      </c>
      <c r="B3092" s="2">
        <v>45235</v>
      </c>
      <c r="C3092" s="13" t="str">
        <f>TEXT(bbdd_Social_Media_Trends[[#This Row],[Post_Date]],"aaaa-mm")</f>
        <v>2023-11</v>
      </c>
      <c r="D3092" s="1" t="s">
        <v>18</v>
      </c>
      <c r="E3092" s="1" t="s">
        <v>13</v>
      </c>
      <c r="F3092" s="1" t="s">
        <v>20</v>
      </c>
      <c r="G3092" s="1" t="s">
        <v>25</v>
      </c>
      <c r="H3092">
        <v>806577</v>
      </c>
      <c r="I3092">
        <v>50620</v>
      </c>
      <c r="J3092">
        <v>69364</v>
      </c>
      <c r="K3092">
        <v>17406</v>
      </c>
      <c r="L3092">
        <f>bbdd_Social_Media_Trends[[#This Row],[Likes]]+bbdd_Social_Media_Trends[[#This Row],[Shares]]+bbdd_Social_Media_Trends[[#This Row],[Comments]]</f>
        <v>137390</v>
      </c>
      <c r="M3092">
        <f>bbdd_Social_Media_Trends[[#This Row],[Interactions]]/bbdd_Social_Media_Trends[[#This Row],[Views]]</f>
        <v>0.17033711598520662</v>
      </c>
      <c r="N3092" s="1" t="s">
        <v>22</v>
      </c>
      <c r="O3092" s="4">
        <f t="shared" si="48"/>
        <v>0</v>
      </c>
    </row>
    <row r="3093" spans="1:15">
      <c r="A3093" s="1" t="s">
        <v>3133</v>
      </c>
      <c r="B3093" s="2">
        <v>45023</v>
      </c>
      <c r="C3093" s="13" t="str">
        <f>TEXT(bbdd_Social_Media_Trends[[#This Row],[Post_Date]],"aaaa-mm")</f>
        <v>2023-04</v>
      </c>
      <c r="D3093" s="1" t="s">
        <v>27</v>
      </c>
      <c r="E3093" s="1" t="s">
        <v>35</v>
      </c>
      <c r="F3093" s="1" t="s">
        <v>36</v>
      </c>
      <c r="G3093" s="1" t="s">
        <v>15</v>
      </c>
      <c r="H3093">
        <v>3364887</v>
      </c>
      <c r="I3093">
        <v>358232</v>
      </c>
      <c r="J3093">
        <v>54348</v>
      </c>
      <c r="K3093">
        <v>46144</v>
      </c>
      <c r="L3093">
        <f>bbdd_Social_Media_Trends[[#This Row],[Likes]]+bbdd_Social_Media_Trends[[#This Row],[Shares]]+bbdd_Social_Media_Trends[[#This Row],[Comments]]</f>
        <v>458724</v>
      </c>
      <c r="M3093">
        <f>bbdd_Social_Media_Trends[[#This Row],[Interactions]]/bbdd_Social_Media_Trends[[#This Row],[Views]]</f>
        <v>0.13632671765797783</v>
      </c>
      <c r="N3093" s="1" t="s">
        <v>29</v>
      </c>
      <c r="O3093" s="4">
        <f t="shared" si="48"/>
        <v>0</v>
      </c>
    </row>
    <row r="3094" spans="1:15" hidden="1">
      <c r="A3094" s="1" t="s">
        <v>3134</v>
      </c>
      <c r="B3094" s="2">
        <v>44646</v>
      </c>
      <c r="C3094" s="13" t="str">
        <f>TEXT(bbdd_Social_Media_Trends[[#This Row],[Post_Date]],"aaaa-mm")</f>
        <v>2022-03</v>
      </c>
      <c r="D3094" s="1" t="s">
        <v>12</v>
      </c>
      <c r="E3094" s="1" t="s">
        <v>57</v>
      </c>
      <c r="F3094" s="1" t="s">
        <v>32</v>
      </c>
      <c r="G3094" s="1" t="s">
        <v>28</v>
      </c>
      <c r="H3094">
        <v>921025</v>
      </c>
      <c r="I3094">
        <v>77092</v>
      </c>
      <c r="J3094">
        <v>85563</v>
      </c>
      <c r="K3094">
        <v>8320</v>
      </c>
      <c r="L3094">
        <f>bbdd_Social_Media_Trends[[#This Row],[Likes]]+bbdd_Social_Media_Trends[[#This Row],[Shares]]+bbdd_Social_Media_Trends[[#This Row],[Comments]]</f>
        <v>170975</v>
      </c>
      <c r="M3094">
        <f>bbdd_Social_Media_Trends[[#This Row],[Interactions]]/bbdd_Social_Media_Trends[[#This Row],[Views]]</f>
        <v>0.18563556906707201</v>
      </c>
      <c r="N3094" s="1" t="s">
        <v>16</v>
      </c>
      <c r="O3094" s="4">
        <f t="shared" si="48"/>
        <v>0</v>
      </c>
    </row>
    <row r="3095" spans="1:15" hidden="1">
      <c r="A3095" s="1" t="s">
        <v>3135</v>
      </c>
      <c r="B3095" s="2">
        <v>45039</v>
      </c>
      <c r="C3095" s="13" t="str">
        <f>TEXT(bbdd_Social_Media_Trends[[#This Row],[Post_Date]],"aaaa-mm")</f>
        <v>2023-04</v>
      </c>
      <c r="D3095" s="1" t="s">
        <v>18</v>
      </c>
      <c r="E3095" s="1" t="s">
        <v>46</v>
      </c>
      <c r="F3095" s="1" t="s">
        <v>41</v>
      </c>
      <c r="G3095" s="1" t="s">
        <v>60</v>
      </c>
      <c r="H3095">
        <v>2511024</v>
      </c>
      <c r="I3095">
        <v>62511</v>
      </c>
      <c r="J3095">
        <v>61932</v>
      </c>
      <c r="K3095">
        <v>3768</v>
      </c>
      <c r="L3095">
        <f>bbdd_Social_Media_Trends[[#This Row],[Likes]]+bbdd_Social_Media_Trends[[#This Row],[Shares]]+bbdd_Social_Media_Trends[[#This Row],[Comments]]</f>
        <v>128211</v>
      </c>
      <c r="M3095">
        <f>bbdd_Social_Media_Trends[[#This Row],[Interactions]]/bbdd_Social_Media_Trends[[#This Row],[Views]]</f>
        <v>5.1059249135014244E-2</v>
      </c>
      <c r="N3095" s="1" t="s">
        <v>16</v>
      </c>
      <c r="O3095" s="4">
        <f t="shared" si="48"/>
        <v>0</v>
      </c>
    </row>
    <row r="3096" spans="1:15" hidden="1">
      <c r="A3096" s="1" t="s">
        <v>3136</v>
      </c>
      <c r="B3096" s="2">
        <v>44813</v>
      </c>
      <c r="C3096" s="13" t="str">
        <f>TEXT(bbdd_Social_Media_Trends[[#This Row],[Post_Date]],"aaaa-mm")</f>
        <v>2022-09</v>
      </c>
      <c r="D3096" s="1" t="s">
        <v>12</v>
      </c>
      <c r="E3096" s="1" t="s">
        <v>31</v>
      </c>
      <c r="F3096" s="1" t="s">
        <v>32</v>
      </c>
      <c r="G3096" s="1" t="s">
        <v>28</v>
      </c>
      <c r="H3096">
        <v>1428353</v>
      </c>
      <c r="I3096">
        <v>369192</v>
      </c>
      <c r="J3096">
        <v>36890</v>
      </c>
      <c r="K3096">
        <v>39957</v>
      </c>
      <c r="L3096">
        <f>bbdd_Social_Media_Trends[[#This Row],[Likes]]+bbdd_Social_Media_Trends[[#This Row],[Shares]]+bbdd_Social_Media_Trends[[#This Row],[Comments]]</f>
        <v>446039</v>
      </c>
      <c r="M3096">
        <f>bbdd_Social_Media_Trends[[#This Row],[Interactions]]/bbdd_Social_Media_Trends[[#This Row],[Views]]</f>
        <v>0.31227504685466406</v>
      </c>
      <c r="N3096" s="1" t="s">
        <v>22</v>
      </c>
      <c r="O3096" s="4">
        <f t="shared" si="48"/>
        <v>0</v>
      </c>
    </row>
    <row r="3097" spans="1:15">
      <c r="A3097" s="1" t="s">
        <v>3137</v>
      </c>
      <c r="B3097" s="2">
        <v>45269</v>
      </c>
      <c r="C3097" s="13" t="str">
        <f>TEXT(bbdd_Social_Media_Trends[[#This Row],[Post_Date]],"aaaa-mm")</f>
        <v>2023-12</v>
      </c>
      <c r="D3097" s="1" t="s">
        <v>27</v>
      </c>
      <c r="E3097" s="1" t="s">
        <v>35</v>
      </c>
      <c r="F3097" s="1" t="s">
        <v>47</v>
      </c>
      <c r="G3097" s="1" t="s">
        <v>25</v>
      </c>
      <c r="H3097">
        <v>631719</v>
      </c>
      <c r="I3097">
        <v>156255</v>
      </c>
      <c r="J3097">
        <v>51939</v>
      </c>
      <c r="K3097">
        <v>12258</v>
      </c>
      <c r="L3097">
        <f>bbdd_Social_Media_Trends[[#This Row],[Likes]]+bbdd_Social_Media_Trends[[#This Row],[Shares]]+bbdd_Social_Media_Trends[[#This Row],[Comments]]</f>
        <v>220452</v>
      </c>
      <c r="M3097">
        <f>bbdd_Social_Media_Trends[[#This Row],[Interactions]]/bbdd_Social_Media_Trends[[#This Row],[Views]]</f>
        <v>0.34897161554425304</v>
      </c>
      <c r="N3097" s="1" t="s">
        <v>29</v>
      </c>
      <c r="O3097" s="4">
        <f t="shared" si="48"/>
        <v>0</v>
      </c>
    </row>
    <row r="3098" spans="1:15" hidden="1">
      <c r="A3098" s="1" t="s">
        <v>3138</v>
      </c>
      <c r="B3098" s="2">
        <v>44941</v>
      </c>
      <c r="C3098" s="13" t="str">
        <f>TEXT(bbdd_Social_Media_Trends[[#This Row],[Post_Date]],"aaaa-mm")</f>
        <v>2023-01</v>
      </c>
      <c r="D3098" s="1" t="s">
        <v>18</v>
      </c>
      <c r="E3098" s="1" t="s">
        <v>57</v>
      </c>
      <c r="F3098" s="1" t="s">
        <v>14</v>
      </c>
      <c r="G3098" s="1" t="s">
        <v>44</v>
      </c>
      <c r="H3098">
        <v>3837949</v>
      </c>
      <c r="I3098">
        <v>316369</v>
      </c>
      <c r="J3098">
        <v>65626</v>
      </c>
      <c r="K3098">
        <v>27325</v>
      </c>
      <c r="L3098">
        <f>bbdd_Social_Media_Trends[[#This Row],[Likes]]+bbdd_Social_Media_Trends[[#This Row],[Shares]]+bbdd_Social_Media_Trends[[#This Row],[Comments]]</f>
        <v>409320</v>
      </c>
      <c r="M3098">
        <f>bbdd_Social_Media_Trends[[#This Row],[Interactions]]/bbdd_Social_Media_Trends[[#This Row],[Views]]</f>
        <v>0.10665071370151089</v>
      </c>
      <c r="N3098" s="1" t="s">
        <v>22</v>
      </c>
      <c r="O3098" s="4">
        <f t="shared" si="48"/>
        <v>0</v>
      </c>
    </row>
    <row r="3099" spans="1:15" hidden="1">
      <c r="A3099" s="1" t="s">
        <v>3139</v>
      </c>
      <c r="B3099" s="2">
        <v>45173</v>
      </c>
      <c r="C3099" s="13" t="str">
        <f>TEXT(bbdd_Social_Media_Trends[[#This Row],[Post_Date]],"aaaa-mm")</f>
        <v>2023-09</v>
      </c>
      <c r="D3099" s="1" t="s">
        <v>12</v>
      </c>
      <c r="E3099" s="1" t="s">
        <v>35</v>
      </c>
      <c r="F3099" s="1" t="s">
        <v>32</v>
      </c>
      <c r="G3099" s="1" t="s">
        <v>60</v>
      </c>
      <c r="H3099">
        <v>4632365</v>
      </c>
      <c r="I3099">
        <v>54486</v>
      </c>
      <c r="J3099">
        <v>64779</v>
      </c>
      <c r="K3099">
        <v>31302</v>
      </c>
      <c r="L3099">
        <f>bbdd_Social_Media_Trends[[#This Row],[Likes]]+bbdd_Social_Media_Trends[[#This Row],[Shares]]+bbdd_Social_Media_Trends[[#This Row],[Comments]]</f>
        <v>150567</v>
      </c>
      <c r="M3099">
        <f>bbdd_Social_Media_Trends[[#This Row],[Interactions]]/bbdd_Social_Media_Trends[[#This Row],[Views]]</f>
        <v>3.2503267769271205E-2</v>
      </c>
      <c r="N3099" s="1" t="s">
        <v>16</v>
      </c>
      <c r="O3099" s="4">
        <f t="shared" si="48"/>
        <v>0</v>
      </c>
    </row>
    <row r="3100" spans="1:15" hidden="1">
      <c r="A3100" s="1" t="s">
        <v>3140</v>
      </c>
      <c r="B3100" s="2">
        <v>44752</v>
      </c>
      <c r="C3100" s="13" t="str">
        <f>TEXT(bbdd_Social_Media_Trends[[#This Row],[Post_Date]],"aaaa-mm")</f>
        <v>2022-07</v>
      </c>
      <c r="D3100" s="1" t="s">
        <v>12</v>
      </c>
      <c r="E3100" s="1" t="s">
        <v>57</v>
      </c>
      <c r="F3100" s="1" t="s">
        <v>20</v>
      </c>
      <c r="G3100" s="1" t="s">
        <v>60</v>
      </c>
      <c r="H3100">
        <v>3651573</v>
      </c>
      <c r="I3100">
        <v>413842</v>
      </c>
      <c r="J3100">
        <v>15494</v>
      </c>
      <c r="K3100">
        <v>39353</v>
      </c>
      <c r="L3100">
        <f>bbdd_Social_Media_Trends[[#This Row],[Likes]]+bbdd_Social_Media_Trends[[#This Row],[Shares]]+bbdd_Social_Media_Trends[[#This Row],[Comments]]</f>
        <v>468689</v>
      </c>
      <c r="M3100">
        <f>bbdd_Social_Media_Trends[[#This Row],[Interactions]]/bbdd_Social_Media_Trends[[#This Row],[Views]]</f>
        <v>0.12835263049650109</v>
      </c>
      <c r="N3100" s="1" t="s">
        <v>29</v>
      </c>
      <c r="O3100" s="4">
        <f t="shared" si="48"/>
        <v>0</v>
      </c>
    </row>
    <row r="3101" spans="1:15">
      <c r="A3101" s="1" t="s">
        <v>3141</v>
      </c>
      <c r="B3101" s="2">
        <v>45023</v>
      </c>
      <c r="C3101" s="13" t="str">
        <f>TEXT(bbdd_Social_Media_Trends[[#This Row],[Post_Date]],"aaaa-mm")</f>
        <v>2023-04</v>
      </c>
      <c r="D3101" s="1" t="s">
        <v>27</v>
      </c>
      <c r="E3101" s="1" t="s">
        <v>19</v>
      </c>
      <c r="F3101" s="1" t="s">
        <v>36</v>
      </c>
      <c r="G3101" s="1" t="s">
        <v>50</v>
      </c>
      <c r="H3101">
        <v>774578</v>
      </c>
      <c r="I3101">
        <v>311832</v>
      </c>
      <c r="J3101">
        <v>3147</v>
      </c>
      <c r="K3101">
        <v>24107</v>
      </c>
      <c r="L3101">
        <f>bbdd_Social_Media_Trends[[#This Row],[Likes]]+bbdd_Social_Media_Trends[[#This Row],[Shares]]+bbdd_Social_Media_Trends[[#This Row],[Comments]]</f>
        <v>339086</v>
      </c>
      <c r="M3101">
        <f>bbdd_Social_Media_Trends[[#This Row],[Interactions]]/bbdd_Social_Media_Trends[[#This Row],[Views]]</f>
        <v>0.43776869469569235</v>
      </c>
      <c r="N3101" s="1" t="s">
        <v>29</v>
      </c>
      <c r="O3101" s="4">
        <f t="shared" si="48"/>
        <v>0</v>
      </c>
    </row>
    <row r="3102" spans="1:15" hidden="1">
      <c r="A3102" s="1" t="s">
        <v>3142</v>
      </c>
      <c r="B3102" s="2">
        <v>45001</v>
      </c>
      <c r="C3102" s="13" t="str">
        <f>TEXT(bbdd_Social_Media_Trends[[#This Row],[Post_Date]],"aaaa-mm")</f>
        <v>2023-03</v>
      </c>
      <c r="D3102" s="1" t="s">
        <v>12</v>
      </c>
      <c r="E3102" s="1" t="s">
        <v>35</v>
      </c>
      <c r="F3102" s="1" t="s">
        <v>14</v>
      </c>
      <c r="G3102" s="1" t="s">
        <v>50</v>
      </c>
      <c r="H3102">
        <v>660799</v>
      </c>
      <c r="I3102">
        <v>409848</v>
      </c>
      <c r="J3102">
        <v>69179</v>
      </c>
      <c r="K3102">
        <v>3207</v>
      </c>
      <c r="L3102">
        <f>bbdd_Social_Media_Trends[[#This Row],[Likes]]+bbdd_Social_Media_Trends[[#This Row],[Shares]]+bbdd_Social_Media_Trends[[#This Row],[Comments]]</f>
        <v>482234</v>
      </c>
      <c r="M3102">
        <f>bbdd_Social_Media_Trends[[#This Row],[Interactions]]/bbdd_Social_Media_Trends[[#This Row],[Views]]</f>
        <v>0.72977410680100907</v>
      </c>
      <c r="N3102" s="1" t="s">
        <v>22</v>
      </c>
      <c r="O3102" s="4">
        <f t="shared" si="48"/>
        <v>0</v>
      </c>
    </row>
    <row r="3103" spans="1:15" hidden="1">
      <c r="A3103" s="1" t="s">
        <v>3143</v>
      </c>
      <c r="B3103" s="2">
        <v>44741</v>
      </c>
      <c r="C3103" s="13" t="str">
        <f>TEXT(bbdd_Social_Media_Trends[[#This Row],[Post_Date]],"aaaa-mm")</f>
        <v>2022-06</v>
      </c>
      <c r="D3103" s="1" t="s">
        <v>18</v>
      </c>
      <c r="E3103" s="1" t="s">
        <v>31</v>
      </c>
      <c r="F3103" s="1" t="s">
        <v>41</v>
      </c>
      <c r="G3103" s="1" t="s">
        <v>50</v>
      </c>
      <c r="H3103">
        <v>156951</v>
      </c>
      <c r="I3103">
        <v>408508</v>
      </c>
      <c r="J3103">
        <v>7362</v>
      </c>
      <c r="K3103">
        <v>30622</v>
      </c>
      <c r="L3103">
        <f>bbdd_Social_Media_Trends[[#This Row],[Likes]]+bbdd_Social_Media_Trends[[#This Row],[Shares]]+bbdd_Social_Media_Trends[[#This Row],[Comments]]</f>
        <v>446492</v>
      </c>
      <c r="M3103">
        <f>bbdd_Social_Media_Trends[[#This Row],[Interactions]]/bbdd_Social_Media_Trends[[#This Row],[Views]]</f>
        <v>2.8447859523035852</v>
      </c>
      <c r="N3103" s="1" t="s">
        <v>22</v>
      </c>
      <c r="O3103" s="4">
        <f t="shared" si="48"/>
        <v>0</v>
      </c>
    </row>
    <row r="3104" spans="1:15" hidden="1">
      <c r="A3104" s="1" t="s">
        <v>3144</v>
      </c>
      <c r="B3104" s="2">
        <v>44815</v>
      </c>
      <c r="C3104" s="13" t="str">
        <f>TEXT(bbdd_Social_Media_Trends[[#This Row],[Post_Date]],"aaaa-mm")</f>
        <v>2022-09</v>
      </c>
      <c r="D3104" s="1" t="s">
        <v>18</v>
      </c>
      <c r="E3104" s="1" t="s">
        <v>52</v>
      </c>
      <c r="F3104" s="1" t="s">
        <v>41</v>
      </c>
      <c r="G3104" s="1" t="s">
        <v>15</v>
      </c>
      <c r="H3104">
        <v>3159453</v>
      </c>
      <c r="I3104">
        <v>460909</v>
      </c>
      <c r="J3104">
        <v>52610</v>
      </c>
      <c r="K3104">
        <v>20708</v>
      </c>
      <c r="L3104">
        <f>bbdd_Social_Media_Trends[[#This Row],[Likes]]+bbdd_Social_Media_Trends[[#This Row],[Shares]]+bbdd_Social_Media_Trends[[#This Row],[Comments]]</f>
        <v>534227</v>
      </c>
      <c r="M3104">
        <f>bbdd_Social_Media_Trends[[#This Row],[Interactions]]/bbdd_Social_Media_Trends[[#This Row],[Views]]</f>
        <v>0.16908844663933914</v>
      </c>
      <c r="N3104" s="1" t="s">
        <v>22</v>
      </c>
      <c r="O3104" s="4">
        <f t="shared" si="48"/>
        <v>0</v>
      </c>
    </row>
    <row r="3105" spans="1:15">
      <c r="A3105" s="1" t="s">
        <v>3145</v>
      </c>
      <c r="B3105" s="2">
        <v>45176</v>
      </c>
      <c r="C3105" s="13" t="str">
        <f>TEXT(bbdd_Social_Media_Trends[[#This Row],[Post_Date]],"aaaa-mm")</f>
        <v>2023-09</v>
      </c>
      <c r="D3105" s="1" t="s">
        <v>27</v>
      </c>
      <c r="E3105" s="1" t="s">
        <v>35</v>
      </c>
      <c r="F3105" s="1" t="s">
        <v>41</v>
      </c>
      <c r="G3105" s="1" t="s">
        <v>44</v>
      </c>
      <c r="H3105">
        <v>1873915</v>
      </c>
      <c r="I3105">
        <v>167714</v>
      </c>
      <c r="J3105">
        <v>51035</v>
      </c>
      <c r="K3105">
        <v>35133</v>
      </c>
      <c r="L3105">
        <f>bbdd_Social_Media_Trends[[#This Row],[Likes]]+bbdd_Social_Media_Trends[[#This Row],[Shares]]+bbdd_Social_Media_Trends[[#This Row],[Comments]]</f>
        <v>253882</v>
      </c>
      <c r="M3105">
        <f>bbdd_Social_Media_Trends[[#This Row],[Interactions]]/bbdd_Social_Media_Trends[[#This Row],[Views]]</f>
        <v>0.13548213232724002</v>
      </c>
      <c r="N3105" s="1" t="s">
        <v>16</v>
      </c>
      <c r="O3105" s="4">
        <f t="shared" si="48"/>
        <v>0</v>
      </c>
    </row>
    <row r="3106" spans="1:15">
      <c r="A3106" s="1" t="s">
        <v>3146</v>
      </c>
      <c r="B3106" s="2">
        <v>45082</v>
      </c>
      <c r="C3106" s="13" t="str">
        <f>TEXT(bbdd_Social_Media_Trends[[#This Row],[Post_Date]],"aaaa-mm")</f>
        <v>2023-06</v>
      </c>
      <c r="D3106" s="1" t="s">
        <v>27</v>
      </c>
      <c r="E3106" s="1" t="s">
        <v>19</v>
      </c>
      <c r="F3106" s="1" t="s">
        <v>20</v>
      </c>
      <c r="G3106" s="1" t="s">
        <v>50</v>
      </c>
      <c r="H3106">
        <v>4702260</v>
      </c>
      <c r="I3106">
        <v>323545</v>
      </c>
      <c r="J3106">
        <v>45684</v>
      </c>
      <c r="K3106">
        <v>349</v>
      </c>
      <c r="L3106">
        <f>bbdd_Social_Media_Trends[[#This Row],[Likes]]+bbdd_Social_Media_Trends[[#This Row],[Shares]]+bbdd_Social_Media_Trends[[#This Row],[Comments]]</f>
        <v>369578</v>
      </c>
      <c r="M3106">
        <f>bbdd_Social_Media_Trends[[#This Row],[Interactions]]/bbdd_Social_Media_Trends[[#This Row],[Views]]</f>
        <v>7.8595824135628406E-2</v>
      </c>
      <c r="N3106" s="1" t="s">
        <v>16</v>
      </c>
      <c r="O3106" s="4">
        <f t="shared" si="48"/>
        <v>0</v>
      </c>
    </row>
    <row r="3107" spans="1:15" hidden="1">
      <c r="A3107" s="1" t="s">
        <v>3147</v>
      </c>
      <c r="B3107" s="2">
        <v>44799</v>
      </c>
      <c r="C3107" s="13" t="str">
        <f>TEXT(bbdd_Social_Media_Trends[[#This Row],[Post_Date]],"aaaa-mm")</f>
        <v>2022-08</v>
      </c>
      <c r="D3107" s="1" t="s">
        <v>24</v>
      </c>
      <c r="E3107" s="1" t="s">
        <v>39</v>
      </c>
      <c r="F3107" s="1" t="s">
        <v>32</v>
      </c>
      <c r="G3107" s="1" t="s">
        <v>37</v>
      </c>
      <c r="H3107">
        <v>2696076</v>
      </c>
      <c r="I3107">
        <v>362958</v>
      </c>
      <c r="J3107">
        <v>35443</v>
      </c>
      <c r="K3107">
        <v>119</v>
      </c>
      <c r="L3107">
        <f>bbdd_Social_Media_Trends[[#This Row],[Likes]]+bbdd_Social_Media_Trends[[#This Row],[Shares]]+bbdd_Social_Media_Trends[[#This Row],[Comments]]</f>
        <v>398520</v>
      </c>
      <c r="M3107">
        <f>bbdd_Social_Media_Trends[[#This Row],[Interactions]]/bbdd_Social_Media_Trends[[#This Row],[Views]]</f>
        <v>0.14781482421118691</v>
      </c>
      <c r="N3107" s="1" t="s">
        <v>29</v>
      </c>
      <c r="O3107" s="4">
        <f t="shared" si="48"/>
        <v>0</v>
      </c>
    </row>
    <row r="3108" spans="1:15" hidden="1">
      <c r="A3108" s="1" t="s">
        <v>3148</v>
      </c>
      <c r="B3108" s="2">
        <v>45244</v>
      </c>
      <c r="C3108" s="13" t="str">
        <f>TEXT(bbdd_Social_Media_Trends[[#This Row],[Post_Date]],"aaaa-mm")</f>
        <v>2023-11</v>
      </c>
      <c r="D3108" s="1" t="s">
        <v>18</v>
      </c>
      <c r="E3108" s="1" t="s">
        <v>52</v>
      </c>
      <c r="F3108" s="1" t="s">
        <v>36</v>
      </c>
      <c r="G3108" s="1" t="s">
        <v>60</v>
      </c>
      <c r="H3108">
        <v>1659996</v>
      </c>
      <c r="I3108">
        <v>78744</v>
      </c>
      <c r="J3108">
        <v>84042</v>
      </c>
      <c r="K3108">
        <v>26271</v>
      </c>
      <c r="L3108">
        <f>bbdd_Social_Media_Trends[[#This Row],[Likes]]+bbdd_Social_Media_Trends[[#This Row],[Shares]]+bbdd_Social_Media_Trends[[#This Row],[Comments]]</f>
        <v>189057</v>
      </c>
      <c r="M3108">
        <f>bbdd_Social_Media_Trends[[#This Row],[Interactions]]/bbdd_Social_Media_Trends[[#This Row],[Views]]</f>
        <v>0.11389003346996017</v>
      </c>
      <c r="N3108" s="1" t="s">
        <v>22</v>
      </c>
      <c r="O3108" s="4">
        <f t="shared" si="48"/>
        <v>0</v>
      </c>
    </row>
    <row r="3109" spans="1:15" hidden="1">
      <c r="A3109" s="1" t="s">
        <v>3149</v>
      </c>
      <c r="B3109" s="2">
        <v>45135</v>
      </c>
      <c r="C3109" s="13" t="str">
        <f>TEXT(bbdd_Social_Media_Trends[[#This Row],[Post_Date]],"aaaa-mm")</f>
        <v>2023-07</v>
      </c>
      <c r="D3109" s="1" t="s">
        <v>12</v>
      </c>
      <c r="E3109" s="1" t="s">
        <v>46</v>
      </c>
      <c r="F3109" s="1" t="s">
        <v>14</v>
      </c>
      <c r="G3109" s="1" t="s">
        <v>21</v>
      </c>
      <c r="H3109">
        <v>244108</v>
      </c>
      <c r="I3109">
        <v>178981</v>
      </c>
      <c r="J3109">
        <v>59828</v>
      </c>
      <c r="K3109">
        <v>38033</v>
      </c>
      <c r="L3109">
        <f>bbdd_Social_Media_Trends[[#This Row],[Likes]]+bbdd_Social_Media_Trends[[#This Row],[Shares]]+bbdd_Social_Media_Trends[[#This Row],[Comments]]</f>
        <v>276842</v>
      </c>
      <c r="M3109">
        <f>bbdd_Social_Media_Trends[[#This Row],[Interactions]]/bbdd_Social_Media_Trends[[#This Row],[Views]]</f>
        <v>1.134096383567929</v>
      </c>
      <c r="N3109" s="1" t="s">
        <v>16</v>
      </c>
      <c r="O3109" s="4">
        <f t="shared" si="48"/>
        <v>0</v>
      </c>
    </row>
    <row r="3110" spans="1:15" hidden="1">
      <c r="A3110" s="1" t="s">
        <v>3150</v>
      </c>
      <c r="B3110" s="2">
        <v>44567</v>
      </c>
      <c r="C3110" s="13" t="str">
        <f>TEXT(bbdd_Social_Media_Trends[[#This Row],[Post_Date]],"aaaa-mm")</f>
        <v>2022-01</v>
      </c>
      <c r="D3110" s="1" t="s">
        <v>24</v>
      </c>
      <c r="E3110" s="1" t="s">
        <v>13</v>
      </c>
      <c r="F3110" s="1" t="s">
        <v>41</v>
      </c>
      <c r="G3110" s="1" t="s">
        <v>25</v>
      </c>
      <c r="H3110">
        <v>2883752</v>
      </c>
      <c r="I3110">
        <v>89502</v>
      </c>
      <c r="J3110">
        <v>34959</v>
      </c>
      <c r="K3110">
        <v>36742</v>
      </c>
      <c r="L3110">
        <f>bbdd_Social_Media_Trends[[#This Row],[Likes]]+bbdd_Social_Media_Trends[[#This Row],[Shares]]+bbdd_Social_Media_Trends[[#This Row],[Comments]]</f>
        <v>161203</v>
      </c>
      <c r="M3110">
        <f>bbdd_Social_Media_Trends[[#This Row],[Interactions]]/bbdd_Social_Media_Trends[[#This Row],[Views]]</f>
        <v>5.5900438040441758E-2</v>
      </c>
      <c r="N3110" s="1" t="s">
        <v>22</v>
      </c>
      <c r="O3110" s="4">
        <f t="shared" si="48"/>
        <v>0</v>
      </c>
    </row>
    <row r="3111" spans="1:15" hidden="1">
      <c r="A3111" s="1" t="s">
        <v>3151</v>
      </c>
      <c r="B3111" s="2">
        <v>45079</v>
      </c>
      <c r="C3111" s="13" t="str">
        <f>TEXT(bbdd_Social_Media_Trends[[#This Row],[Post_Date]],"aaaa-mm")</f>
        <v>2023-06</v>
      </c>
      <c r="D3111" s="1" t="s">
        <v>24</v>
      </c>
      <c r="E3111" s="1" t="s">
        <v>39</v>
      </c>
      <c r="F3111" s="1" t="s">
        <v>20</v>
      </c>
      <c r="G3111" s="1" t="s">
        <v>44</v>
      </c>
      <c r="H3111">
        <v>4881343</v>
      </c>
      <c r="I3111">
        <v>357046</v>
      </c>
      <c r="J3111">
        <v>19469</v>
      </c>
      <c r="K3111">
        <v>1895</v>
      </c>
      <c r="L3111">
        <f>bbdd_Social_Media_Trends[[#This Row],[Likes]]+bbdd_Social_Media_Trends[[#This Row],[Shares]]+bbdd_Social_Media_Trends[[#This Row],[Comments]]</f>
        <v>378410</v>
      </c>
      <c r="M3111">
        <f>bbdd_Social_Media_Trends[[#This Row],[Interactions]]/bbdd_Social_Media_Trends[[#This Row],[Views]]</f>
        <v>7.7521698434221895E-2</v>
      </c>
      <c r="N3111" s="1" t="s">
        <v>29</v>
      </c>
      <c r="O3111" s="4">
        <f t="shared" si="48"/>
        <v>0</v>
      </c>
    </row>
    <row r="3112" spans="1:15" hidden="1">
      <c r="A3112" s="1" t="s">
        <v>3152</v>
      </c>
      <c r="B3112" s="2">
        <v>44830</v>
      </c>
      <c r="C3112" s="13" t="str">
        <f>TEXT(bbdd_Social_Media_Trends[[#This Row],[Post_Date]],"aaaa-mm")</f>
        <v>2022-09</v>
      </c>
      <c r="D3112" s="1" t="s">
        <v>18</v>
      </c>
      <c r="E3112" s="1" t="s">
        <v>46</v>
      </c>
      <c r="F3112" s="1" t="s">
        <v>47</v>
      </c>
      <c r="G3112" s="1" t="s">
        <v>28</v>
      </c>
      <c r="H3112">
        <v>3133920</v>
      </c>
      <c r="I3112">
        <v>214076</v>
      </c>
      <c r="J3112">
        <v>33445</v>
      </c>
      <c r="K3112">
        <v>23364</v>
      </c>
      <c r="L3112">
        <f>bbdd_Social_Media_Trends[[#This Row],[Likes]]+bbdd_Social_Media_Trends[[#This Row],[Shares]]+bbdd_Social_Media_Trends[[#This Row],[Comments]]</f>
        <v>270885</v>
      </c>
      <c r="M3112">
        <f>bbdd_Social_Media_Trends[[#This Row],[Interactions]]/bbdd_Social_Media_Trends[[#This Row],[Views]]</f>
        <v>8.6436475723694284E-2</v>
      </c>
      <c r="N3112" s="1" t="s">
        <v>16</v>
      </c>
      <c r="O3112" s="4">
        <f t="shared" si="48"/>
        <v>0</v>
      </c>
    </row>
    <row r="3113" spans="1:15">
      <c r="A3113" s="1" t="s">
        <v>3153</v>
      </c>
      <c r="B3113" s="2">
        <v>44945</v>
      </c>
      <c r="C3113" s="13" t="str">
        <f>TEXT(bbdd_Social_Media_Trends[[#This Row],[Post_Date]],"aaaa-mm")</f>
        <v>2023-01</v>
      </c>
      <c r="D3113" s="1" t="s">
        <v>27</v>
      </c>
      <c r="E3113" s="1" t="s">
        <v>39</v>
      </c>
      <c r="F3113" s="1" t="s">
        <v>36</v>
      </c>
      <c r="G3113" s="1" t="s">
        <v>25</v>
      </c>
      <c r="H3113">
        <v>120859</v>
      </c>
      <c r="I3113">
        <v>67805</v>
      </c>
      <c r="J3113">
        <v>15753</v>
      </c>
      <c r="K3113">
        <v>43999</v>
      </c>
      <c r="L3113">
        <f>bbdd_Social_Media_Trends[[#This Row],[Likes]]+bbdd_Social_Media_Trends[[#This Row],[Shares]]+bbdd_Social_Media_Trends[[#This Row],[Comments]]</f>
        <v>127557</v>
      </c>
      <c r="M3113">
        <f>bbdd_Social_Media_Trends[[#This Row],[Interactions]]/bbdd_Social_Media_Trends[[#This Row],[Views]]</f>
        <v>1.0554199521756757</v>
      </c>
      <c r="N3113" s="1" t="s">
        <v>16</v>
      </c>
      <c r="O3113" s="4">
        <f t="shared" si="48"/>
        <v>0</v>
      </c>
    </row>
    <row r="3114" spans="1:15" hidden="1">
      <c r="A3114" s="1" t="s">
        <v>3154</v>
      </c>
      <c r="B3114" s="2">
        <v>44869</v>
      </c>
      <c r="C3114" s="13" t="str">
        <f>TEXT(bbdd_Social_Media_Trends[[#This Row],[Post_Date]],"aaaa-mm")</f>
        <v>2022-11</v>
      </c>
      <c r="D3114" s="1" t="s">
        <v>18</v>
      </c>
      <c r="E3114" s="1" t="s">
        <v>19</v>
      </c>
      <c r="F3114" s="1" t="s">
        <v>36</v>
      </c>
      <c r="G3114" s="1" t="s">
        <v>25</v>
      </c>
      <c r="H3114">
        <v>4099154</v>
      </c>
      <c r="I3114">
        <v>220498</v>
      </c>
      <c r="J3114">
        <v>25835</v>
      </c>
      <c r="K3114">
        <v>8876</v>
      </c>
      <c r="L3114">
        <f>bbdd_Social_Media_Trends[[#This Row],[Likes]]+bbdd_Social_Media_Trends[[#This Row],[Shares]]+bbdd_Social_Media_Trends[[#This Row],[Comments]]</f>
        <v>255209</v>
      </c>
      <c r="M3114">
        <f>bbdd_Social_Media_Trends[[#This Row],[Interactions]]/bbdd_Social_Media_Trends[[#This Row],[Views]]</f>
        <v>6.2258944162624778E-2</v>
      </c>
      <c r="N3114" s="1" t="s">
        <v>16</v>
      </c>
      <c r="O3114" s="4">
        <f t="shared" si="48"/>
        <v>0</v>
      </c>
    </row>
    <row r="3115" spans="1:15" hidden="1">
      <c r="A3115" s="1" t="s">
        <v>3155</v>
      </c>
      <c r="B3115" s="2">
        <v>44879</v>
      </c>
      <c r="C3115" s="13" t="str">
        <f>TEXT(bbdd_Social_Media_Trends[[#This Row],[Post_Date]],"aaaa-mm")</f>
        <v>2022-11</v>
      </c>
      <c r="D3115" s="1" t="s">
        <v>12</v>
      </c>
      <c r="E3115" s="1" t="s">
        <v>46</v>
      </c>
      <c r="F3115" s="1" t="s">
        <v>47</v>
      </c>
      <c r="G3115" s="1" t="s">
        <v>60</v>
      </c>
      <c r="H3115">
        <v>204127</v>
      </c>
      <c r="I3115">
        <v>148559</v>
      </c>
      <c r="J3115">
        <v>99873</v>
      </c>
      <c r="K3115">
        <v>30671</v>
      </c>
      <c r="L3115">
        <f>bbdd_Social_Media_Trends[[#This Row],[Likes]]+bbdd_Social_Media_Trends[[#This Row],[Shares]]+bbdd_Social_Media_Trends[[#This Row],[Comments]]</f>
        <v>279103</v>
      </c>
      <c r="M3115">
        <f>bbdd_Social_Media_Trends[[#This Row],[Interactions]]/bbdd_Social_Media_Trends[[#This Row],[Views]]</f>
        <v>1.3673007490434876</v>
      </c>
      <c r="N3115" s="1" t="s">
        <v>22</v>
      </c>
      <c r="O3115" s="4">
        <f t="shared" si="48"/>
        <v>0</v>
      </c>
    </row>
    <row r="3116" spans="1:15" hidden="1">
      <c r="A3116" s="1" t="s">
        <v>3156</v>
      </c>
      <c r="B3116" s="2">
        <v>45168</v>
      </c>
      <c r="C3116" s="13" t="str">
        <f>TEXT(bbdd_Social_Media_Trends[[#This Row],[Post_Date]],"aaaa-mm")</f>
        <v>2023-08</v>
      </c>
      <c r="D3116" s="1" t="s">
        <v>12</v>
      </c>
      <c r="E3116" s="1" t="s">
        <v>39</v>
      </c>
      <c r="F3116" s="1" t="s">
        <v>20</v>
      </c>
      <c r="G3116" s="1" t="s">
        <v>37</v>
      </c>
      <c r="H3116">
        <v>145648</v>
      </c>
      <c r="I3116">
        <v>281353</v>
      </c>
      <c r="J3116">
        <v>78187</v>
      </c>
      <c r="K3116">
        <v>26268</v>
      </c>
      <c r="L3116">
        <f>bbdd_Social_Media_Trends[[#This Row],[Likes]]+bbdd_Social_Media_Trends[[#This Row],[Shares]]+bbdd_Social_Media_Trends[[#This Row],[Comments]]</f>
        <v>385808</v>
      </c>
      <c r="M3116">
        <f>bbdd_Social_Media_Trends[[#This Row],[Interactions]]/bbdd_Social_Media_Trends[[#This Row],[Views]]</f>
        <v>2.6489069537515104</v>
      </c>
      <c r="N3116" s="1" t="s">
        <v>29</v>
      </c>
      <c r="O3116" s="4">
        <f t="shared" si="48"/>
        <v>0</v>
      </c>
    </row>
    <row r="3117" spans="1:15" hidden="1">
      <c r="A3117" s="1" t="s">
        <v>3157</v>
      </c>
      <c r="B3117" s="2">
        <v>44655</v>
      </c>
      <c r="C3117" s="13" t="str">
        <f>TEXT(bbdd_Social_Media_Trends[[#This Row],[Post_Date]],"aaaa-mm")</f>
        <v>2022-04</v>
      </c>
      <c r="D3117" s="1" t="s">
        <v>12</v>
      </c>
      <c r="E3117" s="1" t="s">
        <v>31</v>
      </c>
      <c r="F3117" s="1" t="s">
        <v>32</v>
      </c>
      <c r="G3117" s="1" t="s">
        <v>60</v>
      </c>
      <c r="H3117">
        <v>2595241</v>
      </c>
      <c r="I3117">
        <v>216875</v>
      </c>
      <c r="J3117">
        <v>43249</v>
      </c>
      <c r="K3117">
        <v>18265</v>
      </c>
      <c r="L3117">
        <f>bbdd_Social_Media_Trends[[#This Row],[Likes]]+bbdd_Social_Media_Trends[[#This Row],[Shares]]+bbdd_Social_Media_Trends[[#This Row],[Comments]]</f>
        <v>278389</v>
      </c>
      <c r="M3117">
        <f>bbdd_Social_Media_Trends[[#This Row],[Interactions]]/bbdd_Social_Media_Trends[[#This Row],[Views]]</f>
        <v>0.10726903590071211</v>
      </c>
      <c r="N3117" s="1" t="s">
        <v>16</v>
      </c>
      <c r="O3117" s="4">
        <f t="shared" si="48"/>
        <v>0</v>
      </c>
    </row>
    <row r="3118" spans="1:15" hidden="1">
      <c r="A3118" s="1" t="s">
        <v>3158</v>
      </c>
      <c r="B3118" s="2">
        <v>45049</v>
      </c>
      <c r="C3118" s="13" t="str">
        <f>TEXT(bbdd_Social_Media_Trends[[#This Row],[Post_Date]],"aaaa-mm")</f>
        <v>2023-05</v>
      </c>
      <c r="D3118" s="1" t="s">
        <v>12</v>
      </c>
      <c r="E3118" s="1" t="s">
        <v>19</v>
      </c>
      <c r="F3118" s="1" t="s">
        <v>20</v>
      </c>
      <c r="G3118" s="1" t="s">
        <v>28</v>
      </c>
      <c r="H3118">
        <v>2285478</v>
      </c>
      <c r="I3118">
        <v>448515</v>
      </c>
      <c r="J3118">
        <v>41351</v>
      </c>
      <c r="K3118">
        <v>13176</v>
      </c>
      <c r="L3118">
        <f>bbdd_Social_Media_Trends[[#This Row],[Likes]]+bbdd_Social_Media_Trends[[#This Row],[Shares]]+bbdd_Social_Media_Trends[[#This Row],[Comments]]</f>
        <v>503042</v>
      </c>
      <c r="M3118">
        <f>bbdd_Social_Media_Trends[[#This Row],[Interactions]]/bbdd_Social_Media_Trends[[#This Row],[Views]]</f>
        <v>0.22010362821256649</v>
      </c>
      <c r="N3118" s="1" t="s">
        <v>22</v>
      </c>
      <c r="O3118" s="4">
        <f t="shared" si="48"/>
        <v>0</v>
      </c>
    </row>
    <row r="3119" spans="1:15">
      <c r="A3119" s="1" t="s">
        <v>3159</v>
      </c>
      <c r="B3119" s="2">
        <v>45211</v>
      </c>
      <c r="C3119" s="13" t="str">
        <f>TEXT(bbdd_Social_Media_Trends[[#This Row],[Post_Date]],"aaaa-mm")</f>
        <v>2023-10</v>
      </c>
      <c r="D3119" s="1" t="s">
        <v>27</v>
      </c>
      <c r="E3119" s="1" t="s">
        <v>19</v>
      </c>
      <c r="F3119" s="1" t="s">
        <v>36</v>
      </c>
      <c r="G3119" s="1" t="s">
        <v>50</v>
      </c>
      <c r="H3119">
        <v>4948346</v>
      </c>
      <c r="I3119">
        <v>102881</v>
      </c>
      <c r="J3119">
        <v>79443</v>
      </c>
      <c r="K3119">
        <v>33466</v>
      </c>
      <c r="L3119">
        <f>bbdd_Social_Media_Trends[[#This Row],[Likes]]+bbdd_Social_Media_Trends[[#This Row],[Shares]]+bbdd_Social_Media_Trends[[#This Row],[Comments]]</f>
        <v>215790</v>
      </c>
      <c r="M3119">
        <f>bbdd_Social_Media_Trends[[#This Row],[Interactions]]/bbdd_Social_Media_Trends[[#This Row],[Views]]</f>
        <v>4.3608510803407843E-2</v>
      </c>
      <c r="N3119" s="1" t="s">
        <v>22</v>
      </c>
      <c r="O3119" s="4">
        <f t="shared" si="48"/>
        <v>0</v>
      </c>
    </row>
    <row r="3120" spans="1:15" hidden="1">
      <c r="A3120" s="1" t="s">
        <v>3160</v>
      </c>
      <c r="B3120" s="2">
        <v>45219</v>
      </c>
      <c r="C3120" s="13" t="str">
        <f>TEXT(bbdd_Social_Media_Trends[[#This Row],[Post_Date]],"aaaa-mm")</f>
        <v>2023-10</v>
      </c>
      <c r="D3120" s="1" t="s">
        <v>18</v>
      </c>
      <c r="E3120" s="1" t="s">
        <v>59</v>
      </c>
      <c r="F3120" s="1" t="s">
        <v>41</v>
      </c>
      <c r="G3120" s="1" t="s">
        <v>28</v>
      </c>
      <c r="H3120">
        <v>4588344</v>
      </c>
      <c r="I3120">
        <v>458754</v>
      </c>
      <c r="J3120">
        <v>69225</v>
      </c>
      <c r="K3120">
        <v>2083</v>
      </c>
      <c r="L3120">
        <f>bbdd_Social_Media_Trends[[#This Row],[Likes]]+bbdd_Social_Media_Trends[[#This Row],[Shares]]+bbdd_Social_Media_Trends[[#This Row],[Comments]]</f>
        <v>530062</v>
      </c>
      <c r="M3120">
        <f>bbdd_Social_Media_Trends[[#This Row],[Interactions]]/bbdd_Social_Media_Trends[[#This Row],[Views]]</f>
        <v>0.11552359631274377</v>
      </c>
      <c r="N3120" s="1" t="s">
        <v>22</v>
      </c>
      <c r="O3120" s="4">
        <f t="shared" si="48"/>
        <v>0</v>
      </c>
    </row>
    <row r="3121" spans="1:15" hidden="1">
      <c r="A3121" s="1" t="s">
        <v>3161</v>
      </c>
      <c r="B3121" s="2">
        <v>45147</v>
      </c>
      <c r="C3121" s="13" t="str">
        <f>TEXT(bbdd_Social_Media_Trends[[#This Row],[Post_Date]],"aaaa-mm")</f>
        <v>2023-08</v>
      </c>
      <c r="D3121" s="1" t="s">
        <v>12</v>
      </c>
      <c r="E3121" s="1" t="s">
        <v>19</v>
      </c>
      <c r="F3121" s="1" t="s">
        <v>41</v>
      </c>
      <c r="G3121" s="1" t="s">
        <v>25</v>
      </c>
      <c r="H3121">
        <v>3053446</v>
      </c>
      <c r="I3121">
        <v>220668</v>
      </c>
      <c r="J3121">
        <v>9671</v>
      </c>
      <c r="K3121">
        <v>40811</v>
      </c>
      <c r="L3121">
        <f>bbdd_Social_Media_Trends[[#This Row],[Likes]]+bbdd_Social_Media_Trends[[#This Row],[Shares]]+bbdd_Social_Media_Trends[[#This Row],[Comments]]</f>
        <v>271150</v>
      </c>
      <c r="M3121">
        <f>bbdd_Social_Media_Trends[[#This Row],[Interactions]]/bbdd_Social_Media_Trends[[#This Row],[Views]]</f>
        <v>8.8801308423335473E-2</v>
      </c>
      <c r="N3121" s="1" t="s">
        <v>22</v>
      </c>
      <c r="O3121" s="4">
        <f t="shared" si="48"/>
        <v>0</v>
      </c>
    </row>
    <row r="3122" spans="1:15" hidden="1">
      <c r="A3122" s="1" t="s">
        <v>3162</v>
      </c>
      <c r="B3122" s="2">
        <v>45101</v>
      </c>
      <c r="C3122" s="13" t="str">
        <f>TEXT(bbdd_Social_Media_Trends[[#This Row],[Post_Date]],"aaaa-mm")</f>
        <v>2023-06</v>
      </c>
      <c r="D3122" s="1" t="s">
        <v>12</v>
      </c>
      <c r="E3122" s="1" t="s">
        <v>59</v>
      </c>
      <c r="F3122" s="1" t="s">
        <v>41</v>
      </c>
      <c r="G3122" s="1" t="s">
        <v>44</v>
      </c>
      <c r="H3122">
        <v>1730197</v>
      </c>
      <c r="I3122">
        <v>376526</v>
      </c>
      <c r="J3122">
        <v>25378</v>
      </c>
      <c r="K3122">
        <v>36469</v>
      </c>
      <c r="L3122">
        <f>bbdd_Social_Media_Trends[[#This Row],[Likes]]+bbdd_Social_Media_Trends[[#This Row],[Shares]]+bbdd_Social_Media_Trends[[#This Row],[Comments]]</f>
        <v>438373</v>
      </c>
      <c r="M3122">
        <f>bbdd_Social_Media_Trends[[#This Row],[Interactions]]/bbdd_Social_Media_Trends[[#This Row],[Views]]</f>
        <v>0.25336594618994251</v>
      </c>
      <c r="N3122" s="1" t="s">
        <v>22</v>
      </c>
      <c r="O3122" s="4">
        <f t="shared" si="48"/>
        <v>0</v>
      </c>
    </row>
    <row r="3123" spans="1:15">
      <c r="A3123" s="1" t="s">
        <v>3163</v>
      </c>
      <c r="B3123" s="2">
        <v>44724</v>
      </c>
      <c r="C3123" s="13" t="str">
        <f>TEXT(bbdd_Social_Media_Trends[[#This Row],[Post_Date]],"aaaa-mm")</f>
        <v>2022-06</v>
      </c>
      <c r="D3123" s="1" t="s">
        <v>27</v>
      </c>
      <c r="E3123" s="1" t="s">
        <v>49</v>
      </c>
      <c r="F3123" s="1" t="s">
        <v>32</v>
      </c>
      <c r="G3123" s="1" t="s">
        <v>60</v>
      </c>
      <c r="H3123">
        <v>4221571</v>
      </c>
      <c r="I3123">
        <v>230408</v>
      </c>
      <c r="J3123">
        <v>7039</v>
      </c>
      <c r="K3123">
        <v>37994</v>
      </c>
      <c r="L3123">
        <f>bbdd_Social_Media_Trends[[#This Row],[Likes]]+bbdd_Social_Media_Trends[[#This Row],[Shares]]+bbdd_Social_Media_Trends[[#This Row],[Comments]]</f>
        <v>275441</v>
      </c>
      <c r="M3123">
        <f>bbdd_Social_Media_Trends[[#This Row],[Interactions]]/bbdd_Social_Media_Trends[[#This Row],[Views]]</f>
        <v>6.5246089666619364E-2</v>
      </c>
      <c r="N3123" s="1" t="s">
        <v>22</v>
      </c>
      <c r="O3123" s="4">
        <f t="shared" si="48"/>
        <v>0</v>
      </c>
    </row>
    <row r="3124" spans="1:15">
      <c r="A3124" s="1" t="s">
        <v>3164</v>
      </c>
      <c r="B3124" s="2">
        <v>44645</v>
      </c>
      <c r="C3124" s="13" t="str">
        <f>TEXT(bbdd_Social_Media_Trends[[#This Row],[Post_Date]],"aaaa-mm")</f>
        <v>2022-03</v>
      </c>
      <c r="D3124" s="1" t="s">
        <v>27</v>
      </c>
      <c r="E3124" s="1" t="s">
        <v>46</v>
      </c>
      <c r="F3124" s="1" t="s">
        <v>36</v>
      </c>
      <c r="G3124" s="1" t="s">
        <v>15</v>
      </c>
      <c r="H3124">
        <v>3762415</v>
      </c>
      <c r="I3124">
        <v>245867</v>
      </c>
      <c r="J3124">
        <v>62399</v>
      </c>
      <c r="K3124">
        <v>19589</v>
      </c>
      <c r="L3124">
        <f>bbdd_Social_Media_Trends[[#This Row],[Likes]]+bbdd_Social_Media_Trends[[#This Row],[Shares]]+bbdd_Social_Media_Trends[[#This Row],[Comments]]</f>
        <v>327855</v>
      </c>
      <c r="M3124">
        <f>bbdd_Social_Media_Trends[[#This Row],[Interactions]]/bbdd_Social_Media_Trends[[#This Row],[Views]]</f>
        <v>8.7139510128468017E-2</v>
      </c>
      <c r="N3124" s="1" t="s">
        <v>29</v>
      </c>
      <c r="O3124" s="4">
        <f t="shared" si="48"/>
        <v>0</v>
      </c>
    </row>
    <row r="3125" spans="1:15" hidden="1">
      <c r="A3125" s="1" t="s">
        <v>3165</v>
      </c>
      <c r="B3125" s="2">
        <v>45050</v>
      </c>
      <c r="C3125" s="13" t="str">
        <f>TEXT(bbdd_Social_Media_Trends[[#This Row],[Post_Date]],"aaaa-mm")</f>
        <v>2023-05</v>
      </c>
      <c r="D3125" s="1" t="s">
        <v>12</v>
      </c>
      <c r="E3125" s="1" t="s">
        <v>19</v>
      </c>
      <c r="F3125" s="1" t="s">
        <v>32</v>
      </c>
      <c r="G3125" s="1" t="s">
        <v>15</v>
      </c>
      <c r="H3125">
        <v>4646868</v>
      </c>
      <c r="I3125">
        <v>359508</v>
      </c>
      <c r="J3125">
        <v>120</v>
      </c>
      <c r="K3125">
        <v>34944</v>
      </c>
      <c r="L3125">
        <f>bbdd_Social_Media_Trends[[#This Row],[Likes]]+bbdd_Social_Media_Trends[[#This Row],[Shares]]+bbdd_Social_Media_Trends[[#This Row],[Comments]]</f>
        <v>394572</v>
      </c>
      <c r="M3125">
        <f>bbdd_Social_Media_Trends[[#This Row],[Interactions]]/bbdd_Social_Media_Trends[[#This Row],[Views]]</f>
        <v>8.4911385475120019E-2</v>
      </c>
      <c r="N3125" s="1" t="s">
        <v>22</v>
      </c>
      <c r="O3125" s="4">
        <f t="shared" si="48"/>
        <v>0</v>
      </c>
    </row>
    <row r="3126" spans="1:15" hidden="1">
      <c r="A3126" s="1" t="s">
        <v>3166</v>
      </c>
      <c r="B3126" s="2">
        <v>45091</v>
      </c>
      <c r="C3126" s="13" t="str">
        <f>TEXT(bbdd_Social_Media_Trends[[#This Row],[Post_Date]],"aaaa-mm")</f>
        <v>2023-06</v>
      </c>
      <c r="D3126" s="1" t="s">
        <v>18</v>
      </c>
      <c r="E3126" s="1" t="s">
        <v>59</v>
      </c>
      <c r="F3126" s="1" t="s">
        <v>47</v>
      </c>
      <c r="G3126" s="1" t="s">
        <v>37</v>
      </c>
      <c r="H3126">
        <v>2202961</v>
      </c>
      <c r="I3126">
        <v>39829</v>
      </c>
      <c r="J3126">
        <v>39612</v>
      </c>
      <c r="K3126">
        <v>33557</v>
      </c>
      <c r="L3126">
        <f>bbdd_Social_Media_Trends[[#This Row],[Likes]]+bbdd_Social_Media_Trends[[#This Row],[Shares]]+bbdd_Social_Media_Trends[[#This Row],[Comments]]</f>
        <v>112998</v>
      </c>
      <c r="M3126">
        <f>bbdd_Social_Media_Trends[[#This Row],[Interactions]]/bbdd_Social_Media_Trends[[#This Row],[Views]]</f>
        <v>5.1293690628204491E-2</v>
      </c>
      <c r="N3126" s="1" t="s">
        <v>29</v>
      </c>
      <c r="O3126" s="4">
        <f t="shared" si="48"/>
        <v>0</v>
      </c>
    </row>
    <row r="3127" spans="1:15" hidden="1">
      <c r="A3127" s="1" t="s">
        <v>3167</v>
      </c>
      <c r="B3127" s="2">
        <v>45215</v>
      </c>
      <c r="C3127" s="13" t="str">
        <f>TEXT(bbdd_Social_Media_Trends[[#This Row],[Post_Date]],"aaaa-mm")</f>
        <v>2023-10</v>
      </c>
      <c r="D3127" s="1" t="s">
        <v>12</v>
      </c>
      <c r="E3127" s="1" t="s">
        <v>49</v>
      </c>
      <c r="F3127" s="1" t="s">
        <v>14</v>
      </c>
      <c r="G3127" s="1" t="s">
        <v>50</v>
      </c>
      <c r="H3127">
        <v>1877441</v>
      </c>
      <c r="I3127">
        <v>110030</v>
      </c>
      <c r="J3127">
        <v>2062</v>
      </c>
      <c r="K3127">
        <v>22105</v>
      </c>
      <c r="L3127">
        <f>bbdd_Social_Media_Trends[[#This Row],[Likes]]+bbdd_Social_Media_Trends[[#This Row],[Shares]]+bbdd_Social_Media_Trends[[#This Row],[Comments]]</f>
        <v>134197</v>
      </c>
      <c r="M3127">
        <f>bbdd_Social_Media_Trends[[#This Row],[Interactions]]/bbdd_Social_Media_Trends[[#This Row],[Views]]</f>
        <v>7.1478677625555209E-2</v>
      </c>
      <c r="N3127" s="1" t="s">
        <v>16</v>
      </c>
      <c r="O3127" s="4">
        <f t="shared" si="48"/>
        <v>0</v>
      </c>
    </row>
    <row r="3128" spans="1:15" hidden="1">
      <c r="A3128" s="1" t="s">
        <v>3168</v>
      </c>
      <c r="B3128" s="2">
        <v>45224</v>
      </c>
      <c r="C3128" s="13" t="str">
        <f>TEXT(bbdd_Social_Media_Trends[[#This Row],[Post_Date]],"aaaa-mm")</f>
        <v>2023-10</v>
      </c>
      <c r="D3128" s="1" t="s">
        <v>18</v>
      </c>
      <c r="E3128" s="1" t="s">
        <v>57</v>
      </c>
      <c r="F3128" s="1" t="s">
        <v>41</v>
      </c>
      <c r="G3128" s="1" t="s">
        <v>15</v>
      </c>
      <c r="H3128">
        <v>2316030</v>
      </c>
      <c r="I3128">
        <v>473612</v>
      </c>
      <c r="J3128">
        <v>67470</v>
      </c>
      <c r="K3128">
        <v>39461</v>
      </c>
      <c r="L3128">
        <f>bbdd_Social_Media_Trends[[#This Row],[Likes]]+bbdd_Social_Media_Trends[[#This Row],[Shares]]+bbdd_Social_Media_Trends[[#This Row],[Comments]]</f>
        <v>580543</v>
      </c>
      <c r="M3128">
        <f>bbdd_Social_Media_Trends[[#This Row],[Interactions]]/bbdd_Social_Media_Trends[[#This Row],[Views]]</f>
        <v>0.25066298795784164</v>
      </c>
      <c r="N3128" s="1" t="s">
        <v>29</v>
      </c>
      <c r="O3128" s="4">
        <f t="shared" si="48"/>
        <v>0</v>
      </c>
    </row>
    <row r="3129" spans="1:15" hidden="1">
      <c r="A3129" s="1" t="s">
        <v>3169</v>
      </c>
      <c r="B3129" s="2">
        <v>44686</v>
      </c>
      <c r="C3129" s="13" t="str">
        <f>TEXT(bbdd_Social_Media_Trends[[#This Row],[Post_Date]],"aaaa-mm")</f>
        <v>2022-05</v>
      </c>
      <c r="D3129" s="1" t="s">
        <v>12</v>
      </c>
      <c r="E3129" s="1" t="s">
        <v>49</v>
      </c>
      <c r="F3129" s="1" t="s">
        <v>47</v>
      </c>
      <c r="G3129" s="1" t="s">
        <v>44</v>
      </c>
      <c r="H3129">
        <v>994627</v>
      </c>
      <c r="I3129">
        <v>274119</v>
      </c>
      <c r="J3129">
        <v>14486</v>
      </c>
      <c r="K3129">
        <v>14662</v>
      </c>
      <c r="L3129">
        <f>bbdd_Social_Media_Trends[[#This Row],[Likes]]+bbdd_Social_Media_Trends[[#This Row],[Shares]]+bbdd_Social_Media_Trends[[#This Row],[Comments]]</f>
        <v>303267</v>
      </c>
      <c r="M3129">
        <f>bbdd_Social_Media_Trends[[#This Row],[Interactions]]/bbdd_Social_Media_Trends[[#This Row],[Views]]</f>
        <v>0.30490525594016654</v>
      </c>
      <c r="N3129" s="1" t="s">
        <v>22</v>
      </c>
      <c r="O3129" s="4">
        <f t="shared" si="48"/>
        <v>0</v>
      </c>
    </row>
    <row r="3130" spans="1:15" hidden="1">
      <c r="A3130" s="1" t="s">
        <v>3170</v>
      </c>
      <c r="B3130" s="2">
        <v>45031</v>
      </c>
      <c r="C3130" s="13" t="str">
        <f>TEXT(bbdd_Social_Media_Trends[[#This Row],[Post_Date]],"aaaa-mm")</f>
        <v>2023-04</v>
      </c>
      <c r="D3130" s="1" t="s">
        <v>12</v>
      </c>
      <c r="E3130" s="1" t="s">
        <v>46</v>
      </c>
      <c r="F3130" s="1" t="s">
        <v>14</v>
      </c>
      <c r="G3130" s="1" t="s">
        <v>37</v>
      </c>
      <c r="H3130">
        <v>4096259</v>
      </c>
      <c r="I3130">
        <v>355421</v>
      </c>
      <c r="J3130">
        <v>35317</v>
      </c>
      <c r="K3130">
        <v>8773</v>
      </c>
      <c r="L3130">
        <f>bbdd_Social_Media_Trends[[#This Row],[Likes]]+bbdd_Social_Media_Trends[[#This Row],[Shares]]+bbdd_Social_Media_Trends[[#This Row],[Comments]]</f>
        <v>399511</v>
      </c>
      <c r="M3130">
        <f>bbdd_Social_Media_Trends[[#This Row],[Interactions]]/bbdd_Social_Media_Trends[[#This Row],[Views]]</f>
        <v>9.7530698132124949E-2</v>
      </c>
      <c r="N3130" s="1" t="s">
        <v>22</v>
      </c>
      <c r="O3130" s="4">
        <f t="shared" si="48"/>
        <v>0</v>
      </c>
    </row>
    <row r="3131" spans="1:15">
      <c r="A3131" s="1" t="s">
        <v>3171</v>
      </c>
      <c r="B3131" s="2">
        <v>45145</v>
      </c>
      <c r="C3131" s="13" t="str">
        <f>TEXT(bbdd_Social_Media_Trends[[#This Row],[Post_Date]],"aaaa-mm")</f>
        <v>2023-08</v>
      </c>
      <c r="D3131" s="1" t="s">
        <v>27</v>
      </c>
      <c r="E3131" s="1" t="s">
        <v>59</v>
      </c>
      <c r="F3131" s="1" t="s">
        <v>41</v>
      </c>
      <c r="G3131" s="1" t="s">
        <v>50</v>
      </c>
      <c r="H3131">
        <v>4485690</v>
      </c>
      <c r="I3131">
        <v>428585</v>
      </c>
      <c r="J3131">
        <v>35124</v>
      </c>
      <c r="K3131">
        <v>26006</v>
      </c>
      <c r="L3131">
        <f>bbdd_Social_Media_Trends[[#This Row],[Likes]]+bbdd_Social_Media_Trends[[#This Row],[Shares]]+bbdd_Social_Media_Trends[[#This Row],[Comments]]</f>
        <v>489715</v>
      </c>
      <c r="M3131">
        <f>bbdd_Social_Media_Trends[[#This Row],[Interactions]]/bbdd_Social_Media_Trends[[#This Row],[Views]]</f>
        <v>0.10917272482048469</v>
      </c>
      <c r="N3131" s="1" t="s">
        <v>22</v>
      </c>
      <c r="O3131" s="4">
        <f t="shared" si="48"/>
        <v>0</v>
      </c>
    </row>
    <row r="3132" spans="1:15" hidden="1">
      <c r="A3132" s="1" t="s">
        <v>3172</v>
      </c>
      <c r="B3132" s="2">
        <v>45042</v>
      </c>
      <c r="C3132" s="13" t="str">
        <f>TEXT(bbdd_Social_Media_Trends[[#This Row],[Post_Date]],"aaaa-mm")</f>
        <v>2023-04</v>
      </c>
      <c r="D3132" s="1" t="s">
        <v>12</v>
      </c>
      <c r="E3132" s="1" t="s">
        <v>35</v>
      </c>
      <c r="F3132" s="1" t="s">
        <v>41</v>
      </c>
      <c r="G3132" s="1" t="s">
        <v>25</v>
      </c>
      <c r="H3132">
        <v>4129059</v>
      </c>
      <c r="I3132">
        <v>10779</v>
      </c>
      <c r="J3132">
        <v>49769</v>
      </c>
      <c r="K3132">
        <v>49608</v>
      </c>
      <c r="L3132">
        <f>bbdd_Social_Media_Trends[[#This Row],[Likes]]+bbdd_Social_Media_Trends[[#This Row],[Shares]]+bbdd_Social_Media_Trends[[#This Row],[Comments]]</f>
        <v>110156</v>
      </c>
      <c r="M3132">
        <f>bbdd_Social_Media_Trends[[#This Row],[Interactions]]/bbdd_Social_Media_Trends[[#This Row],[Views]]</f>
        <v>2.6678233466753562E-2</v>
      </c>
      <c r="N3132" s="1" t="s">
        <v>29</v>
      </c>
      <c r="O3132" s="4">
        <f t="shared" si="48"/>
        <v>0</v>
      </c>
    </row>
    <row r="3133" spans="1:15" hidden="1">
      <c r="A3133" s="1" t="s">
        <v>3173</v>
      </c>
      <c r="B3133" s="2">
        <v>45136</v>
      </c>
      <c r="C3133" s="13" t="str">
        <f>TEXT(bbdd_Social_Media_Trends[[#This Row],[Post_Date]],"aaaa-mm")</f>
        <v>2023-07</v>
      </c>
      <c r="D3133" s="1" t="s">
        <v>24</v>
      </c>
      <c r="E3133" s="1" t="s">
        <v>59</v>
      </c>
      <c r="F3133" s="1" t="s">
        <v>41</v>
      </c>
      <c r="G3133" s="1" t="s">
        <v>44</v>
      </c>
      <c r="H3133">
        <v>695143</v>
      </c>
      <c r="I3133">
        <v>445169</v>
      </c>
      <c r="J3133">
        <v>82700</v>
      </c>
      <c r="K3133">
        <v>22347</v>
      </c>
      <c r="L3133">
        <f>bbdd_Social_Media_Trends[[#This Row],[Likes]]+bbdd_Social_Media_Trends[[#This Row],[Shares]]+bbdd_Social_Media_Trends[[#This Row],[Comments]]</f>
        <v>550216</v>
      </c>
      <c r="M3133">
        <f>bbdd_Social_Media_Trends[[#This Row],[Interactions]]/bbdd_Social_Media_Trends[[#This Row],[Views]]</f>
        <v>0.79151483939275802</v>
      </c>
      <c r="N3133" s="1" t="s">
        <v>22</v>
      </c>
      <c r="O3133" s="4">
        <f t="shared" si="48"/>
        <v>0</v>
      </c>
    </row>
    <row r="3134" spans="1:15" hidden="1">
      <c r="A3134" s="1" t="s">
        <v>3174</v>
      </c>
      <c r="B3134" s="2">
        <v>44563</v>
      </c>
      <c r="C3134" s="13" t="str">
        <f>TEXT(bbdd_Social_Media_Trends[[#This Row],[Post_Date]],"aaaa-mm")</f>
        <v>2022-01</v>
      </c>
      <c r="D3134" s="1" t="s">
        <v>12</v>
      </c>
      <c r="E3134" s="1" t="s">
        <v>31</v>
      </c>
      <c r="F3134" s="1" t="s">
        <v>47</v>
      </c>
      <c r="G3134" s="1" t="s">
        <v>25</v>
      </c>
      <c r="H3134">
        <v>3830713</v>
      </c>
      <c r="I3134">
        <v>309847</v>
      </c>
      <c r="J3134">
        <v>47878</v>
      </c>
      <c r="K3134">
        <v>25793</v>
      </c>
      <c r="L3134">
        <f>bbdd_Social_Media_Trends[[#This Row],[Likes]]+bbdd_Social_Media_Trends[[#This Row],[Shares]]+bbdd_Social_Media_Trends[[#This Row],[Comments]]</f>
        <v>383518</v>
      </c>
      <c r="M3134">
        <f>bbdd_Social_Media_Trends[[#This Row],[Interactions]]/bbdd_Social_Media_Trends[[#This Row],[Views]]</f>
        <v>0.10011661014542202</v>
      </c>
      <c r="N3134" s="1" t="s">
        <v>16</v>
      </c>
      <c r="O3134" s="4">
        <f t="shared" si="48"/>
        <v>0</v>
      </c>
    </row>
    <row r="3135" spans="1:15" hidden="1">
      <c r="A3135" s="1" t="s">
        <v>3175</v>
      </c>
      <c r="B3135" s="2">
        <v>45144</v>
      </c>
      <c r="C3135" s="13" t="str">
        <f>TEXT(bbdd_Social_Media_Trends[[#This Row],[Post_Date]],"aaaa-mm")</f>
        <v>2023-08</v>
      </c>
      <c r="D3135" s="1" t="s">
        <v>12</v>
      </c>
      <c r="E3135" s="1" t="s">
        <v>52</v>
      </c>
      <c r="F3135" s="1" t="s">
        <v>20</v>
      </c>
      <c r="G3135" s="1" t="s">
        <v>44</v>
      </c>
      <c r="H3135">
        <v>2973845</v>
      </c>
      <c r="I3135">
        <v>499922</v>
      </c>
      <c r="J3135">
        <v>38576</v>
      </c>
      <c r="K3135">
        <v>19020</v>
      </c>
      <c r="L3135">
        <f>bbdd_Social_Media_Trends[[#This Row],[Likes]]+bbdd_Social_Media_Trends[[#This Row],[Shares]]+bbdd_Social_Media_Trends[[#This Row],[Comments]]</f>
        <v>557518</v>
      </c>
      <c r="M3135">
        <f>bbdd_Social_Media_Trends[[#This Row],[Interactions]]/bbdd_Social_Media_Trends[[#This Row],[Views]]</f>
        <v>0.18747379234627226</v>
      </c>
      <c r="N3135" s="1" t="s">
        <v>16</v>
      </c>
      <c r="O3135" s="4">
        <f t="shared" si="48"/>
        <v>0</v>
      </c>
    </row>
    <row r="3136" spans="1:15" hidden="1">
      <c r="A3136" s="1" t="s">
        <v>3176</v>
      </c>
      <c r="B3136" s="2">
        <v>44662</v>
      </c>
      <c r="C3136" s="13" t="str">
        <f>TEXT(bbdd_Social_Media_Trends[[#This Row],[Post_Date]],"aaaa-mm")</f>
        <v>2022-04</v>
      </c>
      <c r="D3136" s="1" t="s">
        <v>24</v>
      </c>
      <c r="E3136" s="1" t="s">
        <v>52</v>
      </c>
      <c r="F3136" s="1" t="s">
        <v>47</v>
      </c>
      <c r="G3136" s="1" t="s">
        <v>50</v>
      </c>
      <c r="H3136">
        <v>4718747</v>
      </c>
      <c r="I3136">
        <v>76519</v>
      </c>
      <c r="J3136">
        <v>2851</v>
      </c>
      <c r="K3136">
        <v>10195</v>
      </c>
      <c r="L3136">
        <f>bbdd_Social_Media_Trends[[#This Row],[Likes]]+bbdd_Social_Media_Trends[[#This Row],[Shares]]+bbdd_Social_Media_Trends[[#This Row],[Comments]]</f>
        <v>89565</v>
      </c>
      <c r="M3136">
        <f>bbdd_Social_Media_Trends[[#This Row],[Interactions]]/bbdd_Social_Media_Trends[[#This Row],[Views]]</f>
        <v>1.8980674318839302E-2</v>
      </c>
      <c r="N3136" s="1" t="s">
        <v>16</v>
      </c>
      <c r="O3136" s="4">
        <f t="shared" si="48"/>
        <v>0</v>
      </c>
    </row>
    <row r="3137" spans="1:15" hidden="1">
      <c r="A3137" s="1" t="s">
        <v>3177</v>
      </c>
      <c r="B3137" s="2">
        <v>45070</v>
      </c>
      <c r="C3137" s="13" t="str">
        <f>TEXT(bbdd_Social_Media_Trends[[#This Row],[Post_Date]],"aaaa-mm")</f>
        <v>2023-05</v>
      </c>
      <c r="D3137" s="1" t="s">
        <v>12</v>
      </c>
      <c r="E3137" s="1" t="s">
        <v>13</v>
      </c>
      <c r="F3137" s="1" t="s">
        <v>41</v>
      </c>
      <c r="G3137" s="1" t="s">
        <v>28</v>
      </c>
      <c r="H3137">
        <v>1108583</v>
      </c>
      <c r="I3137">
        <v>156718</v>
      </c>
      <c r="J3137">
        <v>15931</v>
      </c>
      <c r="K3137">
        <v>27325</v>
      </c>
      <c r="L3137">
        <f>bbdd_Social_Media_Trends[[#This Row],[Likes]]+bbdd_Social_Media_Trends[[#This Row],[Shares]]+bbdd_Social_Media_Trends[[#This Row],[Comments]]</f>
        <v>199974</v>
      </c>
      <c r="M3137">
        <f>bbdd_Social_Media_Trends[[#This Row],[Interactions]]/bbdd_Social_Media_Trends[[#This Row],[Views]]</f>
        <v>0.1803870346198706</v>
      </c>
      <c r="N3137" s="1" t="s">
        <v>16</v>
      </c>
      <c r="O3137" s="4">
        <f t="shared" si="48"/>
        <v>0</v>
      </c>
    </row>
    <row r="3138" spans="1:15">
      <c r="A3138" s="1" t="s">
        <v>3178</v>
      </c>
      <c r="B3138" s="2">
        <v>44593</v>
      </c>
      <c r="C3138" s="13" t="str">
        <f>TEXT(bbdd_Social_Media_Trends[[#This Row],[Post_Date]],"aaaa-mm")</f>
        <v>2022-02</v>
      </c>
      <c r="D3138" s="1" t="s">
        <v>27</v>
      </c>
      <c r="E3138" s="1" t="s">
        <v>31</v>
      </c>
      <c r="F3138" s="1" t="s">
        <v>20</v>
      </c>
      <c r="G3138" s="1" t="s">
        <v>50</v>
      </c>
      <c r="H3138">
        <v>2664292</v>
      </c>
      <c r="I3138">
        <v>168521</v>
      </c>
      <c r="J3138">
        <v>48709</v>
      </c>
      <c r="K3138">
        <v>898</v>
      </c>
      <c r="L3138">
        <f>bbdd_Social_Media_Trends[[#This Row],[Likes]]+bbdd_Social_Media_Trends[[#This Row],[Shares]]+bbdd_Social_Media_Trends[[#This Row],[Comments]]</f>
        <v>218128</v>
      </c>
      <c r="M3138">
        <f>bbdd_Social_Media_Trends[[#This Row],[Interactions]]/bbdd_Social_Media_Trends[[#This Row],[Views]]</f>
        <v>8.1870906041830255E-2</v>
      </c>
      <c r="N3138" s="1" t="s">
        <v>22</v>
      </c>
      <c r="O3138" s="4">
        <f t="shared" ref="O3138:O3201" si="49">IF(ISERROR(VLOOKUP(A3138,A3139:A8136,1,FALSE)),0, 1)</f>
        <v>0</v>
      </c>
    </row>
    <row r="3139" spans="1:15" hidden="1">
      <c r="A3139" s="1" t="s">
        <v>3179</v>
      </c>
      <c r="B3139" s="2">
        <v>45127</v>
      </c>
      <c r="C3139" s="13" t="str">
        <f>TEXT(bbdd_Social_Media_Trends[[#This Row],[Post_Date]],"aaaa-mm")</f>
        <v>2023-07</v>
      </c>
      <c r="D3139" s="1" t="s">
        <v>12</v>
      </c>
      <c r="E3139" s="1" t="s">
        <v>13</v>
      </c>
      <c r="F3139" s="1" t="s">
        <v>47</v>
      </c>
      <c r="G3139" s="1" t="s">
        <v>25</v>
      </c>
      <c r="H3139">
        <v>4440291</v>
      </c>
      <c r="I3139">
        <v>236499</v>
      </c>
      <c r="J3139">
        <v>38230</v>
      </c>
      <c r="K3139">
        <v>42230</v>
      </c>
      <c r="L3139">
        <f>bbdd_Social_Media_Trends[[#This Row],[Likes]]+bbdd_Social_Media_Trends[[#This Row],[Shares]]+bbdd_Social_Media_Trends[[#This Row],[Comments]]</f>
        <v>316959</v>
      </c>
      <c r="M3139">
        <f>bbdd_Social_Media_Trends[[#This Row],[Interactions]]/bbdd_Social_Media_Trends[[#This Row],[Views]]</f>
        <v>7.1382483715594316E-2</v>
      </c>
      <c r="N3139" s="1" t="s">
        <v>29</v>
      </c>
      <c r="O3139" s="4">
        <f t="shared" si="49"/>
        <v>0</v>
      </c>
    </row>
    <row r="3140" spans="1:15" hidden="1">
      <c r="A3140" s="1" t="s">
        <v>3180</v>
      </c>
      <c r="B3140" s="2">
        <v>45249</v>
      </c>
      <c r="C3140" s="13" t="str">
        <f>TEXT(bbdd_Social_Media_Trends[[#This Row],[Post_Date]],"aaaa-mm")</f>
        <v>2023-11</v>
      </c>
      <c r="D3140" s="1" t="s">
        <v>12</v>
      </c>
      <c r="E3140" s="1" t="s">
        <v>13</v>
      </c>
      <c r="F3140" s="1" t="s">
        <v>32</v>
      </c>
      <c r="G3140" s="1" t="s">
        <v>37</v>
      </c>
      <c r="H3140">
        <v>3096154</v>
      </c>
      <c r="I3140">
        <v>157721</v>
      </c>
      <c r="J3140">
        <v>32538</v>
      </c>
      <c r="K3140">
        <v>35012</v>
      </c>
      <c r="L3140">
        <f>bbdd_Social_Media_Trends[[#This Row],[Likes]]+bbdd_Social_Media_Trends[[#This Row],[Shares]]+bbdd_Social_Media_Trends[[#This Row],[Comments]]</f>
        <v>225271</v>
      </c>
      <c r="M3140">
        <f>bbdd_Social_Media_Trends[[#This Row],[Interactions]]/bbdd_Social_Media_Trends[[#This Row],[Views]]</f>
        <v>7.2758331788405878E-2</v>
      </c>
      <c r="N3140" s="1" t="s">
        <v>16</v>
      </c>
      <c r="O3140" s="4">
        <f t="shared" si="49"/>
        <v>0</v>
      </c>
    </row>
    <row r="3141" spans="1:15" hidden="1">
      <c r="A3141" s="1" t="s">
        <v>3181</v>
      </c>
      <c r="B3141" s="2">
        <v>44982</v>
      </c>
      <c r="C3141" s="13" t="str">
        <f>TEXT(bbdd_Social_Media_Trends[[#This Row],[Post_Date]],"aaaa-mm")</f>
        <v>2023-02</v>
      </c>
      <c r="D3141" s="1" t="s">
        <v>18</v>
      </c>
      <c r="E3141" s="1" t="s">
        <v>57</v>
      </c>
      <c r="F3141" s="1" t="s">
        <v>41</v>
      </c>
      <c r="G3141" s="1" t="s">
        <v>15</v>
      </c>
      <c r="H3141">
        <v>1800642</v>
      </c>
      <c r="I3141">
        <v>446765</v>
      </c>
      <c r="J3141">
        <v>97999</v>
      </c>
      <c r="K3141">
        <v>9762</v>
      </c>
      <c r="L3141">
        <f>bbdd_Social_Media_Trends[[#This Row],[Likes]]+bbdd_Social_Media_Trends[[#This Row],[Shares]]+bbdd_Social_Media_Trends[[#This Row],[Comments]]</f>
        <v>554526</v>
      </c>
      <c r="M3141">
        <f>bbdd_Social_Media_Trends[[#This Row],[Interactions]]/bbdd_Social_Media_Trends[[#This Row],[Views]]</f>
        <v>0.30796016087595424</v>
      </c>
      <c r="N3141" s="1" t="s">
        <v>29</v>
      </c>
      <c r="O3141" s="4">
        <f t="shared" si="49"/>
        <v>0</v>
      </c>
    </row>
    <row r="3142" spans="1:15" hidden="1">
      <c r="A3142" s="1" t="s">
        <v>3182</v>
      </c>
      <c r="B3142" s="2">
        <v>45280</v>
      </c>
      <c r="C3142" s="13" t="str">
        <f>TEXT(bbdd_Social_Media_Trends[[#This Row],[Post_Date]],"aaaa-mm")</f>
        <v>2023-12</v>
      </c>
      <c r="D3142" s="1" t="s">
        <v>12</v>
      </c>
      <c r="E3142" s="1" t="s">
        <v>49</v>
      </c>
      <c r="F3142" s="1" t="s">
        <v>20</v>
      </c>
      <c r="G3142" s="1" t="s">
        <v>25</v>
      </c>
      <c r="H3142">
        <v>1546442</v>
      </c>
      <c r="I3142">
        <v>244895</v>
      </c>
      <c r="J3142">
        <v>62161</v>
      </c>
      <c r="K3142">
        <v>17635</v>
      </c>
      <c r="L3142">
        <f>bbdd_Social_Media_Trends[[#This Row],[Likes]]+bbdd_Social_Media_Trends[[#This Row],[Shares]]+bbdd_Social_Media_Trends[[#This Row],[Comments]]</f>
        <v>324691</v>
      </c>
      <c r="M3142">
        <f>bbdd_Social_Media_Trends[[#This Row],[Interactions]]/bbdd_Social_Media_Trends[[#This Row],[Views]]</f>
        <v>0.20996002436560829</v>
      </c>
      <c r="N3142" s="1" t="s">
        <v>22</v>
      </c>
      <c r="O3142" s="4">
        <f t="shared" si="49"/>
        <v>0</v>
      </c>
    </row>
    <row r="3143" spans="1:15" hidden="1">
      <c r="A3143" s="1" t="s">
        <v>3183</v>
      </c>
      <c r="B3143" s="2">
        <v>44766</v>
      </c>
      <c r="C3143" s="13" t="str">
        <f>TEXT(bbdd_Social_Media_Trends[[#This Row],[Post_Date]],"aaaa-mm")</f>
        <v>2022-07</v>
      </c>
      <c r="D3143" s="1" t="s">
        <v>24</v>
      </c>
      <c r="E3143" s="1" t="s">
        <v>31</v>
      </c>
      <c r="F3143" s="1" t="s">
        <v>32</v>
      </c>
      <c r="G3143" s="1" t="s">
        <v>21</v>
      </c>
      <c r="H3143">
        <v>3684565</v>
      </c>
      <c r="I3143">
        <v>82773</v>
      </c>
      <c r="J3143">
        <v>32745</v>
      </c>
      <c r="K3143">
        <v>7069</v>
      </c>
      <c r="L3143">
        <f>bbdd_Social_Media_Trends[[#This Row],[Likes]]+bbdd_Social_Media_Trends[[#This Row],[Shares]]+bbdd_Social_Media_Trends[[#This Row],[Comments]]</f>
        <v>122587</v>
      </c>
      <c r="M3143">
        <f>bbdd_Social_Media_Trends[[#This Row],[Interactions]]/bbdd_Social_Media_Trends[[#This Row],[Views]]</f>
        <v>3.3270413196673149E-2</v>
      </c>
      <c r="N3143" s="1" t="s">
        <v>16</v>
      </c>
      <c r="O3143" s="4">
        <f t="shared" si="49"/>
        <v>0</v>
      </c>
    </row>
    <row r="3144" spans="1:15" hidden="1">
      <c r="A3144" s="1" t="s">
        <v>3184</v>
      </c>
      <c r="B3144" s="2">
        <v>44924</v>
      </c>
      <c r="C3144" s="13" t="str">
        <f>TEXT(bbdd_Social_Media_Trends[[#This Row],[Post_Date]],"aaaa-mm")</f>
        <v>2022-12</v>
      </c>
      <c r="D3144" s="1" t="s">
        <v>12</v>
      </c>
      <c r="E3144" s="1" t="s">
        <v>39</v>
      </c>
      <c r="F3144" s="1" t="s">
        <v>47</v>
      </c>
      <c r="G3144" s="1" t="s">
        <v>50</v>
      </c>
      <c r="H3144">
        <v>2836188</v>
      </c>
      <c r="I3144">
        <v>36484</v>
      </c>
      <c r="J3144">
        <v>53999</v>
      </c>
      <c r="K3144">
        <v>3938</v>
      </c>
      <c r="L3144">
        <f>bbdd_Social_Media_Trends[[#This Row],[Likes]]+bbdd_Social_Media_Trends[[#This Row],[Shares]]+bbdd_Social_Media_Trends[[#This Row],[Comments]]</f>
        <v>94421</v>
      </c>
      <c r="M3144">
        <f>bbdd_Social_Media_Trends[[#This Row],[Interactions]]/bbdd_Social_Media_Trends[[#This Row],[Views]]</f>
        <v>3.3291516641350993E-2</v>
      </c>
      <c r="N3144" s="1" t="s">
        <v>29</v>
      </c>
      <c r="O3144" s="4">
        <f t="shared" si="49"/>
        <v>0</v>
      </c>
    </row>
    <row r="3145" spans="1:15" hidden="1">
      <c r="A3145" s="1" t="s">
        <v>3185</v>
      </c>
      <c r="B3145" s="2">
        <v>45236</v>
      </c>
      <c r="C3145" s="13" t="str">
        <f>TEXT(bbdd_Social_Media_Trends[[#This Row],[Post_Date]],"aaaa-mm")</f>
        <v>2023-11</v>
      </c>
      <c r="D3145" s="1" t="s">
        <v>24</v>
      </c>
      <c r="E3145" s="1" t="s">
        <v>13</v>
      </c>
      <c r="F3145" s="1" t="s">
        <v>14</v>
      </c>
      <c r="G3145" s="1" t="s">
        <v>25</v>
      </c>
      <c r="H3145">
        <v>1927040</v>
      </c>
      <c r="I3145">
        <v>160622</v>
      </c>
      <c r="J3145">
        <v>93396</v>
      </c>
      <c r="K3145">
        <v>5725</v>
      </c>
      <c r="L3145">
        <f>bbdd_Social_Media_Trends[[#This Row],[Likes]]+bbdd_Social_Media_Trends[[#This Row],[Shares]]+bbdd_Social_Media_Trends[[#This Row],[Comments]]</f>
        <v>259743</v>
      </c>
      <c r="M3145">
        <f>bbdd_Social_Media_Trends[[#This Row],[Interactions]]/bbdd_Social_Media_Trends[[#This Row],[Views]]</f>
        <v>0.13478858767851212</v>
      </c>
      <c r="N3145" s="1" t="s">
        <v>29</v>
      </c>
      <c r="O3145" s="4">
        <f t="shared" si="49"/>
        <v>0</v>
      </c>
    </row>
    <row r="3146" spans="1:15" hidden="1">
      <c r="A3146" s="1" t="s">
        <v>3186</v>
      </c>
      <c r="B3146" s="2">
        <v>44593</v>
      </c>
      <c r="C3146" s="13" t="str">
        <f>TEXT(bbdd_Social_Media_Trends[[#This Row],[Post_Date]],"aaaa-mm")</f>
        <v>2022-02</v>
      </c>
      <c r="D3146" s="1" t="s">
        <v>24</v>
      </c>
      <c r="E3146" s="1" t="s">
        <v>19</v>
      </c>
      <c r="F3146" s="1" t="s">
        <v>32</v>
      </c>
      <c r="G3146" s="1" t="s">
        <v>44</v>
      </c>
      <c r="H3146">
        <v>2710942</v>
      </c>
      <c r="I3146">
        <v>161337</v>
      </c>
      <c r="J3146">
        <v>11653</v>
      </c>
      <c r="K3146">
        <v>28138</v>
      </c>
      <c r="L3146">
        <f>bbdd_Social_Media_Trends[[#This Row],[Likes]]+bbdd_Social_Media_Trends[[#This Row],[Shares]]+bbdd_Social_Media_Trends[[#This Row],[Comments]]</f>
        <v>201128</v>
      </c>
      <c r="M3146">
        <f>bbdd_Social_Media_Trends[[#This Row],[Interactions]]/bbdd_Social_Media_Trends[[#This Row],[Views]]</f>
        <v>7.4191185204257409E-2</v>
      </c>
      <c r="N3146" s="1" t="s">
        <v>22</v>
      </c>
      <c r="O3146" s="4">
        <f t="shared" si="49"/>
        <v>0</v>
      </c>
    </row>
    <row r="3147" spans="1:15" hidden="1">
      <c r="A3147" s="1" t="s">
        <v>3187</v>
      </c>
      <c r="B3147" s="2">
        <v>45124</v>
      </c>
      <c r="C3147" s="13" t="str">
        <f>TEXT(bbdd_Social_Media_Trends[[#This Row],[Post_Date]],"aaaa-mm")</f>
        <v>2023-07</v>
      </c>
      <c r="D3147" s="1" t="s">
        <v>12</v>
      </c>
      <c r="E3147" s="1" t="s">
        <v>52</v>
      </c>
      <c r="F3147" s="1" t="s">
        <v>36</v>
      </c>
      <c r="G3147" s="1" t="s">
        <v>37</v>
      </c>
      <c r="H3147">
        <v>1428672</v>
      </c>
      <c r="I3147">
        <v>39949</v>
      </c>
      <c r="J3147">
        <v>70314</v>
      </c>
      <c r="K3147">
        <v>15133</v>
      </c>
      <c r="L3147">
        <f>bbdd_Social_Media_Trends[[#This Row],[Likes]]+bbdd_Social_Media_Trends[[#This Row],[Shares]]+bbdd_Social_Media_Trends[[#This Row],[Comments]]</f>
        <v>125396</v>
      </c>
      <c r="M3147">
        <f>bbdd_Social_Media_Trends[[#This Row],[Interactions]]/bbdd_Social_Media_Trends[[#This Row],[Views]]</f>
        <v>8.777102092012723E-2</v>
      </c>
      <c r="N3147" s="1" t="s">
        <v>29</v>
      </c>
      <c r="O3147" s="4">
        <f t="shared" si="49"/>
        <v>0</v>
      </c>
    </row>
    <row r="3148" spans="1:15" hidden="1">
      <c r="A3148" s="1" t="s">
        <v>3188</v>
      </c>
      <c r="B3148" s="2">
        <v>44995</v>
      </c>
      <c r="C3148" s="13" t="str">
        <f>TEXT(bbdd_Social_Media_Trends[[#This Row],[Post_Date]],"aaaa-mm")</f>
        <v>2023-03</v>
      </c>
      <c r="D3148" s="1" t="s">
        <v>24</v>
      </c>
      <c r="E3148" s="1" t="s">
        <v>57</v>
      </c>
      <c r="F3148" s="1" t="s">
        <v>41</v>
      </c>
      <c r="G3148" s="1" t="s">
        <v>37</v>
      </c>
      <c r="H3148">
        <v>171187</v>
      </c>
      <c r="I3148">
        <v>222198</v>
      </c>
      <c r="J3148">
        <v>53766</v>
      </c>
      <c r="K3148">
        <v>33555</v>
      </c>
      <c r="L3148">
        <f>bbdd_Social_Media_Trends[[#This Row],[Likes]]+bbdd_Social_Media_Trends[[#This Row],[Shares]]+bbdd_Social_Media_Trends[[#This Row],[Comments]]</f>
        <v>309519</v>
      </c>
      <c r="M3148">
        <f>bbdd_Social_Media_Trends[[#This Row],[Interactions]]/bbdd_Social_Media_Trends[[#This Row],[Views]]</f>
        <v>1.8080753795556905</v>
      </c>
      <c r="N3148" s="1" t="s">
        <v>16</v>
      </c>
      <c r="O3148" s="4">
        <f t="shared" si="49"/>
        <v>0</v>
      </c>
    </row>
    <row r="3149" spans="1:15" hidden="1">
      <c r="A3149" s="1" t="s">
        <v>3189</v>
      </c>
      <c r="B3149" s="2">
        <v>44632</v>
      </c>
      <c r="C3149" s="13" t="str">
        <f>TEXT(bbdd_Social_Media_Trends[[#This Row],[Post_Date]],"aaaa-mm")</f>
        <v>2022-03</v>
      </c>
      <c r="D3149" s="1" t="s">
        <v>12</v>
      </c>
      <c r="E3149" s="1" t="s">
        <v>19</v>
      </c>
      <c r="F3149" s="1" t="s">
        <v>32</v>
      </c>
      <c r="G3149" s="1" t="s">
        <v>25</v>
      </c>
      <c r="H3149">
        <v>2400993</v>
      </c>
      <c r="I3149">
        <v>149169</v>
      </c>
      <c r="J3149">
        <v>86258</v>
      </c>
      <c r="K3149">
        <v>22586</v>
      </c>
      <c r="L3149">
        <f>bbdd_Social_Media_Trends[[#This Row],[Likes]]+bbdd_Social_Media_Trends[[#This Row],[Shares]]+bbdd_Social_Media_Trends[[#This Row],[Comments]]</f>
        <v>258013</v>
      </c>
      <c r="M3149">
        <f>bbdd_Social_Media_Trends[[#This Row],[Interactions]]/bbdd_Social_Media_Trends[[#This Row],[Views]]</f>
        <v>0.10746095469666092</v>
      </c>
      <c r="N3149" s="1" t="s">
        <v>29</v>
      </c>
      <c r="O3149" s="4">
        <f t="shared" si="49"/>
        <v>0</v>
      </c>
    </row>
    <row r="3150" spans="1:15">
      <c r="A3150" s="1" t="s">
        <v>3190</v>
      </c>
      <c r="B3150" s="2">
        <v>45030</v>
      </c>
      <c r="C3150" s="13" t="str">
        <f>TEXT(bbdd_Social_Media_Trends[[#This Row],[Post_Date]],"aaaa-mm")</f>
        <v>2023-04</v>
      </c>
      <c r="D3150" s="1" t="s">
        <v>27</v>
      </c>
      <c r="E3150" s="1" t="s">
        <v>59</v>
      </c>
      <c r="F3150" s="1" t="s">
        <v>20</v>
      </c>
      <c r="G3150" s="1" t="s">
        <v>60</v>
      </c>
      <c r="H3150">
        <v>683404</v>
      </c>
      <c r="I3150">
        <v>125632</v>
      </c>
      <c r="J3150">
        <v>69396</v>
      </c>
      <c r="K3150">
        <v>42246</v>
      </c>
      <c r="L3150">
        <f>bbdd_Social_Media_Trends[[#This Row],[Likes]]+bbdd_Social_Media_Trends[[#This Row],[Shares]]+bbdd_Social_Media_Trends[[#This Row],[Comments]]</f>
        <v>237274</v>
      </c>
      <c r="M3150">
        <f>bbdd_Social_Media_Trends[[#This Row],[Interactions]]/bbdd_Social_Media_Trends[[#This Row],[Views]]</f>
        <v>0.34719433892690121</v>
      </c>
      <c r="N3150" s="1" t="s">
        <v>16</v>
      </c>
      <c r="O3150" s="4">
        <f t="shared" si="49"/>
        <v>0</v>
      </c>
    </row>
    <row r="3151" spans="1:15">
      <c r="A3151" s="1" t="s">
        <v>3191</v>
      </c>
      <c r="B3151" s="2">
        <v>45145</v>
      </c>
      <c r="C3151" s="13" t="str">
        <f>TEXT(bbdd_Social_Media_Trends[[#This Row],[Post_Date]],"aaaa-mm")</f>
        <v>2023-08</v>
      </c>
      <c r="D3151" s="1" t="s">
        <v>27</v>
      </c>
      <c r="E3151" s="1" t="s">
        <v>31</v>
      </c>
      <c r="F3151" s="1" t="s">
        <v>47</v>
      </c>
      <c r="G3151" s="1" t="s">
        <v>15</v>
      </c>
      <c r="H3151">
        <v>1084845</v>
      </c>
      <c r="I3151">
        <v>236291</v>
      </c>
      <c r="J3151">
        <v>48695</v>
      </c>
      <c r="K3151">
        <v>20230</v>
      </c>
      <c r="L3151">
        <f>bbdd_Social_Media_Trends[[#This Row],[Likes]]+bbdd_Social_Media_Trends[[#This Row],[Shares]]+bbdd_Social_Media_Trends[[#This Row],[Comments]]</f>
        <v>305216</v>
      </c>
      <c r="M3151">
        <f>bbdd_Social_Media_Trends[[#This Row],[Interactions]]/bbdd_Social_Media_Trends[[#This Row],[Views]]</f>
        <v>0.28134526130461035</v>
      </c>
      <c r="N3151" s="1" t="s">
        <v>29</v>
      </c>
      <c r="O3151" s="4">
        <f t="shared" si="49"/>
        <v>0</v>
      </c>
    </row>
    <row r="3152" spans="1:15" hidden="1">
      <c r="A3152" s="1" t="s">
        <v>3192</v>
      </c>
      <c r="B3152" s="2">
        <v>44675</v>
      </c>
      <c r="C3152" s="13" t="str">
        <f>TEXT(bbdd_Social_Media_Trends[[#This Row],[Post_Date]],"aaaa-mm")</f>
        <v>2022-04</v>
      </c>
      <c r="D3152" s="1" t="s">
        <v>12</v>
      </c>
      <c r="E3152" s="1" t="s">
        <v>59</v>
      </c>
      <c r="F3152" s="1" t="s">
        <v>32</v>
      </c>
      <c r="G3152" s="1" t="s">
        <v>44</v>
      </c>
      <c r="H3152">
        <v>785441</v>
      </c>
      <c r="I3152">
        <v>251319</v>
      </c>
      <c r="J3152">
        <v>90801</v>
      </c>
      <c r="K3152">
        <v>45639</v>
      </c>
      <c r="L3152">
        <f>bbdd_Social_Media_Trends[[#This Row],[Likes]]+bbdd_Social_Media_Trends[[#This Row],[Shares]]+bbdd_Social_Media_Trends[[#This Row],[Comments]]</f>
        <v>387759</v>
      </c>
      <c r="M3152">
        <f>bbdd_Social_Media_Trends[[#This Row],[Interactions]]/bbdd_Social_Media_Trends[[#This Row],[Views]]</f>
        <v>0.49368316652683014</v>
      </c>
      <c r="N3152" s="1" t="s">
        <v>16</v>
      </c>
      <c r="O3152" s="4">
        <f t="shared" si="49"/>
        <v>0</v>
      </c>
    </row>
    <row r="3153" spans="1:15" hidden="1">
      <c r="A3153" s="1" t="s">
        <v>3193</v>
      </c>
      <c r="B3153" s="2">
        <v>44980</v>
      </c>
      <c r="C3153" s="13" t="str">
        <f>TEXT(bbdd_Social_Media_Trends[[#This Row],[Post_Date]],"aaaa-mm")</f>
        <v>2023-02</v>
      </c>
      <c r="D3153" s="1" t="s">
        <v>18</v>
      </c>
      <c r="E3153" s="1" t="s">
        <v>52</v>
      </c>
      <c r="F3153" s="1" t="s">
        <v>20</v>
      </c>
      <c r="G3153" s="1" t="s">
        <v>37</v>
      </c>
      <c r="H3153">
        <v>2088618</v>
      </c>
      <c r="I3153">
        <v>33474</v>
      </c>
      <c r="J3153">
        <v>31406</v>
      </c>
      <c r="K3153">
        <v>37790</v>
      </c>
      <c r="L3153">
        <f>bbdd_Social_Media_Trends[[#This Row],[Likes]]+bbdd_Social_Media_Trends[[#This Row],[Shares]]+bbdd_Social_Media_Trends[[#This Row],[Comments]]</f>
        <v>102670</v>
      </c>
      <c r="M3153">
        <f>bbdd_Social_Media_Trends[[#This Row],[Interactions]]/bbdd_Social_Media_Trends[[#This Row],[Views]]</f>
        <v>4.9156906624380332E-2</v>
      </c>
      <c r="N3153" s="1" t="s">
        <v>29</v>
      </c>
      <c r="O3153" s="4">
        <f t="shared" si="49"/>
        <v>0</v>
      </c>
    </row>
    <row r="3154" spans="1:15">
      <c r="A3154" s="1" t="s">
        <v>3194</v>
      </c>
      <c r="B3154" s="2">
        <v>44930</v>
      </c>
      <c r="C3154" s="13" t="str">
        <f>TEXT(bbdd_Social_Media_Trends[[#This Row],[Post_Date]],"aaaa-mm")</f>
        <v>2023-01</v>
      </c>
      <c r="D3154" s="1" t="s">
        <v>27</v>
      </c>
      <c r="E3154" s="1" t="s">
        <v>52</v>
      </c>
      <c r="F3154" s="1" t="s">
        <v>47</v>
      </c>
      <c r="G3154" s="1" t="s">
        <v>28</v>
      </c>
      <c r="H3154">
        <v>1877888</v>
      </c>
      <c r="I3154">
        <v>358995</v>
      </c>
      <c r="J3154">
        <v>39781</v>
      </c>
      <c r="K3154">
        <v>6260</v>
      </c>
      <c r="L3154">
        <f>bbdd_Social_Media_Trends[[#This Row],[Likes]]+bbdd_Social_Media_Trends[[#This Row],[Shares]]+bbdd_Social_Media_Trends[[#This Row],[Comments]]</f>
        <v>405036</v>
      </c>
      <c r="M3154">
        <f>bbdd_Social_Media_Trends[[#This Row],[Interactions]]/bbdd_Social_Media_Trends[[#This Row],[Views]]</f>
        <v>0.21568698452729876</v>
      </c>
      <c r="N3154" s="1" t="s">
        <v>22</v>
      </c>
      <c r="O3154" s="4">
        <f t="shared" si="49"/>
        <v>0</v>
      </c>
    </row>
    <row r="3155" spans="1:15">
      <c r="A3155" s="1" t="s">
        <v>3195</v>
      </c>
      <c r="B3155" s="2">
        <v>45173</v>
      </c>
      <c r="C3155" s="13" t="str">
        <f>TEXT(bbdd_Social_Media_Trends[[#This Row],[Post_Date]],"aaaa-mm")</f>
        <v>2023-09</v>
      </c>
      <c r="D3155" s="1" t="s">
        <v>27</v>
      </c>
      <c r="E3155" s="1" t="s">
        <v>49</v>
      </c>
      <c r="F3155" s="1" t="s">
        <v>47</v>
      </c>
      <c r="G3155" s="1" t="s">
        <v>25</v>
      </c>
      <c r="H3155">
        <v>2518128</v>
      </c>
      <c r="I3155">
        <v>77170</v>
      </c>
      <c r="J3155">
        <v>26752</v>
      </c>
      <c r="K3155">
        <v>2951</v>
      </c>
      <c r="L3155">
        <f>bbdd_Social_Media_Trends[[#This Row],[Likes]]+bbdd_Social_Media_Trends[[#This Row],[Shares]]+bbdd_Social_Media_Trends[[#This Row],[Comments]]</f>
        <v>106873</v>
      </c>
      <c r="M3155">
        <f>bbdd_Social_Media_Trends[[#This Row],[Interactions]]/bbdd_Social_Media_Trends[[#This Row],[Views]]</f>
        <v>4.2441448568142685E-2</v>
      </c>
      <c r="N3155" s="1" t="s">
        <v>22</v>
      </c>
      <c r="O3155" s="4">
        <f t="shared" si="49"/>
        <v>0</v>
      </c>
    </row>
    <row r="3156" spans="1:15">
      <c r="A3156" s="1" t="s">
        <v>3196</v>
      </c>
      <c r="B3156" s="2">
        <v>44743</v>
      </c>
      <c r="C3156" s="13" t="str">
        <f>TEXT(bbdd_Social_Media_Trends[[#This Row],[Post_Date]],"aaaa-mm")</f>
        <v>2022-07</v>
      </c>
      <c r="D3156" s="1" t="s">
        <v>27</v>
      </c>
      <c r="E3156" s="1" t="s">
        <v>57</v>
      </c>
      <c r="F3156" s="1" t="s">
        <v>32</v>
      </c>
      <c r="G3156" s="1" t="s">
        <v>25</v>
      </c>
      <c r="H3156">
        <v>2056076</v>
      </c>
      <c r="I3156">
        <v>481020</v>
      </c>
      <c r="J3156">
        <v>94615</v>
      </c>
      <c r="K3156">
        <v>25181</v>
      </c>
      <c r="L3156">
        <f>bbdd_Social_Media_Trends[[#This Row],[Likes]]+bbdd_Social_Media_Trends[[#This Row],[Shares]]+bbdd_Social_Media_Trends[[#This Row],[Comments]]</f>
        <v>600816</v>
      </c>
      <c r="M3156">
        <f>bbdd_Social_Media_Trends[[#This Row],[Interactions]]/bbdd_Social_Media_Trends[[#This Row],[Views]]</f>
        <v>0.292214879216527</v>
      </c>
      <c r="N3156" s="1" t="s">
        <v>22</v>
      </c>
      <c r="O3156" s="4">
        <f t="shared" si="49"/>
        <v>0</v>
      </c>
    </row>
    <row r="3157" spans="1:15">
      <c r="A3157" s="1" t="s">
        <v>3197</v>
      </c>
      <c r="B3157" s="2">
        <v>45082</v>
      </c>
      <c r="C3157" s="13" t="str">
        <f>TEXT(bbdd_Social_Media_Trends[[#This Row],[Post_Date]],"aaaa-mm")</f>
        <v>2023-06</v>
      </c>
      <c r="D3157" s="1" t="s">
        <v>27</v>
      </c>
      <c r="E3157" s="1" t="s">
        <v>57</v>
      </c>
      <c r="F3157" s="1" t="s">
        <v>36</v>
      </c>
      <c r="G3157" s="1" t="s">
        <v>25</v>
      </c>
      <c r="H3157">
        <v>535121</v>
      </c>
      <c r="I3157">
        <v>205652</v>
      </c>
      <c r="J3157">
        <v>74668</v>
      </c>
      <c r="K3157">
        <v>45507</v>
      </c>
      <c r="L3157">
        <f>bbdd_Social_Media_Trends[[#This Row],[Likes]]+bbdd_Social_Media_Trends[[#This Row],[Shares]]+bbdd_Social_Media_Trends[[#This Row],[Comments]]</f>
        <v>325827</v>
      </c>
      <c r="M3157">
        <f>bbdd_Social_Media_Trends[[#This Row],[Interactions]]/bbdd_Social_Media_Trends[[#This Row],[Views]]</f>
        <v>0.60888471953072298</v>
      </c>
      <c r="N3157" s="1" t="s">
        <v>22</v>
      </c>
      <c r="O3157" s="4">
        <f t="shared" si="49"/>
        <v>0</v>
      </c>
    </row>
    <row r="3158" spans="1:15" hidden="1">
      <c r="A3158" s="1" t="s">
        <v>3198</v>
      </c>
      <c r="B3158" s="2">
        <v>45120</v>
      </c>
      <c r="C3158" s="13" t="str">
        <f>TEXT(bbdd_Social_Media_Trends[[#This Row],[Post_Date]],"aaaa-mm")</f>
        <v>2023-07</v>
      </c>
      <c r="D3158" s="1" t="s">
        <v>12</v>
      </c>
      <c r="E3158" s="1" t="s">
        <v>59</v>
      </c>
      <c r="F3158" s="1" t="s">
        <v>36</v>
      </c>
      <c r="G3158" s="1" t="s">
        <v>21</v>
      </c>
      <c r="H3158">
        <v>3881244</v>
      </c>
      <c r="I3158">
        <v>322762</v>
      </c>
      <c r="J3158">
        <v>69154</v>
      </c>
      <c r="K3158">
        <v>45772</v>
      </c>
      <c r="L3158">
        <f>bbdd_Social_Media_Trends[[#This Row],[Likes]]+bbdd_Social_Media_Trends[[#This Row],[Shares]]+bbdd_Social_Media_Trends[[#This Row],[Comments]]</f>
        <v>437688</v>
      </c>
      <c r="M3158">
        <f>bbdd_Social_Media_Trends[[#This Row],[Interactions]]/bbdd_Social_Media_Trends[[#This Row],[Views]]</f>
        <v>0.11277002940294401</v>
      </c>
      <c r="N3158" s="1" t="s">
        <v>29</v>
      </c>
      <c r="O3158" s="4">
        <f t="shared" si="49"/>
        <v>0</v>
      </c>
    </row>
    <row r="3159" spans="1:15">
      <c r="A3159" s="1" t="s">
        <v>3199</v>
      </c>
      <c r="B3159" s="2">
        <v>44685</v>
      </c>
      <c r="C3159" s="13" t="str">
        <f>TEXT(bbdd_Social_Media_Trends[[#This Row],[Post_Date]],"aaaa-mm")</f>
        <v>2022-05</v>
      </c>
      <c r="D3159" s="1" t="s">
        <v>27</v>
      </c>
      <c r="E3159" s="1" t="s">
        <v>39</v>
      </c>
      <c r="F3159" s="1" t="s">
        <v>32</v>
      </c>
      <c r="G3159" s="1" t="s">
        <v>60</v>
      </c>
      <c r="H3159">
        <v>4498572</v>
      </c>
      <c r="I3159">
        <v>449425</v>
      </c>
      <c r="J3159">
        <v>54623</v>
      </c>
      <c r="K3159">
        <v>35583</v>
      </c>
      <c r="L3159">
        <f>bbdd_Social_Media_Trends[[#This Row],[Likes]]+bbdd_Social_Media_Trends[[#This Row],[Shares]]+bbdd_Social_Media_Trends[[#This Row],[Comments]]</f>
        <v>539631</v>
      </c>
      <c r="M3159">
        <f>bbdd_Social_Media_Trends[[#This Row],[Interactions]]/bbdd_Social_Media_Trends[[#This Row],[Views]]</f>
        <v>0.11995606605829583</v>
      </c>
      <c r="N3159" s="1" t="s">
        <v>16</v>
      </c>
      <c r="O3159" s="4">
        <f t="shared" si="49"/>
        <v>0</v>
      </c>
    </row>
    <row r="3160" spans="1:15" hidden="1">
      <c r="A3160" s="1" t="s">
        <v>3200</v>
      </c>
      <c r="B3160" s="2">
        <v>44800</v>
      </c>
      <c r="C3160" s="13" t="str">
        <f>TEXT(bbdd_Social_Media_Trends[[#This Row],[Post_Date]],"aaaa-mm")</f>
        <v>2022-08</v>
      </c>
      <c r="D3160" s="1" t="s">
        <v>18</v>
      </c>
      <c r="E3160" s="1" t="s">
        <v>59</v>
      </c>
      <c r="F3160" s="1" t="s">
        <v>14</v>
      </c>
      <c r="G3160" s="1" t="s">
        <v>44</v>
      </c>
      <c r="H3160">
        <v>3008256</v>
      </c>
      <c r="I3160">
        <v>49571</v>
      </c>
      <c r="J3160">
        <v>4667</v>
      </c>
      <c r="K3160">
        <v>7419</v>
      </c>
      <c r="L3160">
        <f>bbdd_Social_Media_Trends[[#This Row],[Likes]]+bbdd_Social_Media_Trends[[#This Row],[Shares]]+bbdd_Social_Media_Trends[[#This Row],[Comments]]</f>
        <v>61657</v>
      </c>
      <c r="M3160">
        <f>bbdd_Social_Media_Trends[[#This Row],[Interactions]]/bbdd_Social_Media_Trends[[#This Row],[Views]]</f>
        <v>2.0495928537996765E-2</v>
      </c>
      <c r="N3160" s="1" t="s">
        <v>16</v>
      </c>
      <c r="O3160" s="4">
        <f t="shared" si="49"/>
        <v>0</v>
      </c>
    </row>
    <row r="3161" spans="1:15">
      <c r="A3161" s="1" t="s">
        <v>3201</v>
      </c>
      <c r="B3161" s="2">
        <v>44846</v>
      </c>
      <c r="C3161" s="13" t="str">
        <f>TEXT(bbdd_Social_Media_Trends[[#This Row],[Post_Date]],"aaaa-mm")</f>
        <v>2022-10</v>
      </c>
      <c r="D3161" s="1" t="s">
        <v>27</v>
      </c>
      <c r="E3161" s="1" t="s">
        <v>39</v>
      </c>
      <c r="F3161" s="1" t="s">
        <v>47</v>
      </c>
      <c r="G3161" s="1" t="s">
        <v>25</v>
      </c>
      <c r="H3161">
        <v>1987787</v>
      </c>
      <c r="I3161">
        <v>41192</v>
      </c>
      <c r="J3161">
        <v>4687</v>
      </c>
      <c r="K3161">
        <v>26107</v>
      </c>
      <c r="L3161">
        <f>bbdd_Social_Media_Trends[[#This Row],[Likes]]+bbdd_Social_Media_Trends[[#This Row],[Shares]]+bbdd_Social_Media_Trends[[#This Row],[Comments]]</f>
        <v>71986</v>
      </c>
      <c r="M3161">
        <f>bbdd_Social_Media_Trends[[#This Row],[Interactions]]/bbdd_Social_Media_Trends[[#This Row],[Views]]</f>
        <v>3.6214141656022499E-2</v>
      </c>
      <c r="N3161" s="1" t="s">
        <v>29</v>
      </c>
      <c r="O3161" s="4">
        <f t="shared" si="49"/>
        <v>0</v>
      </c>
    </row>
    <row r="3162" spans="1:15" hidden="1">
      <c r="A3162" s="1" t="s">
        <v>3202</v>
      </c>
      <c r="B3162" s="2">
        <v>44971</v>
      </c>
      <c r="C3162" s="13" t="str">
        <f>TEXT(bbdd_Social_Media_Trends[[#This Row],[Post_Date]],"aaaa-mm")</f>
        <v>2023-02</v>
      </c>
      <c r="D3162" s="1" t="s">
        <v>12</v>
      </c>
      <c r="E3162" s="1" t="s">
        <v>31</v>
      </c>
      <c r="F3162" s="1" t="s">
        <v>36</v>
      </c>
      <c r="G3162" s="1" t="s">
        <v>60</v>
      </c>
      <c r="H3162">
        <v>4486633</v>
      </c>
      <c r="I3162">
        <v>27418</v>
      </c>
      <c r="J3162">
        <v>58555</v>
      </c>
      <c r="K3162">
        <v>3114</v>
      </c>
      <c r="L3162">
        <f>bbdd_Social_Media_Trends[[#This Row],[Likes]]+bbdd_Social_Media_Trends[[#This Row],[Shares]]+bbdd_Social_Media_Trends[[#This Row],[Comments]]</f>
        <v>89087</v>
      </c>
      <c r="M3162">
        <f>bbdd_Social_Media_Trends[[#This Row],[Interactions]]/bbdd_Social_Media_Trends[[#This Row],[Views]]</f>
        <v>1.9856092530857773E-2</v>
      </c>
      <c r="N3162" s="1" t="s">
        <v>29</v>
      </c>
      <c r="O3162" s="4">
        <f t="shared" si="49"/>
        <v>0</v>
      </c>
    </row>
    <row r="3163" spans="1:15" hidden="1">
      <c r="A3163" s="1" t="s">
        <v>3203</v>
      </c>
      <c r="B3163" s="2">
        <v>44938</v>
      </c>
      <c r="C3163" s="13" t="str">
        <f>TEXT(bbdd_Social_Media_Trends[[#This Row],[Post_Date]],"aaaa-mm")</f>
        <v>2023-01</v>
      </c>
      <c r="D3163" s="1" t="s">
        <v>12</v>
      </c>
      <c r="E3163" s="1" t="s">
        <v>39</v>
      </c>
      <c r="F3163" s="1" t="s">
        <v>41</v>
      </c>
      <c r="G3163" s="1" t="s">
        <v>25</v>
      </c>
      <c r="H3163">
        <v>496567</v>
      </c>
      <c r="I3163">
        <v>260126</v>
      </c>
      <c r="J3163">
        <v>47936</v>
      </c>
      <c r="K3163">
        <v>7127</v>
      </c>
      <c r="L3163">
        <f>bbdd_Social_Media_Trends[[#This Row],[Likes]]+bbdd_Social_Media_Trends[[#This Row],[Shares]]+bbdd_Social_Media_Trends[[#This Row],[Comments]]</f>
        <v>315189</v>
      </c>
      <c r="M3163">
        <f>bbdd_Social_Media_Trends[[#This Row],[Interactions]]/bbdd_Social_Media_Trends[[#This Row],[Views]]</f>
        <v>0.63473609804920583</v>
      </c>
      <c r="N3163" s="1" t="s">
        <v>16</v>
      </c>
      <c r="O3163" s="4">
        <f t="shared" si="49"/>
        <v>0</v>
      </c>
    </row>
    <row r="3164" spans="1:15">
      <c r="A3164" s="1" t="s">
        <v>3204</v>
      </c>
      <c r="B3164" s="2">
        <v>45047</v>
      </c>
      <c r="C3164" s="13" t="str">
        <f>TEXT(bbdd_Social_Media_Trends[[#This Row],[Post_Date]],"aaaa-mm")</f>
        <v>2023-05</v>
      </c>
      <c r="D3164" s="1" t="s">
        <v>27</v>
      </c>
      <c r="E3164" s="1" t="s">
        <v>46</v>
      </c>
      <c r="F3164" s="1" t="s">
        <v>36</v>
      </c>
      <c r="G3164" s="1" t="s">
        <v>15</v>
      </c>
      <c r="H3164">
        <v>4731153</v>
      </c>
      <c r="I3164">
        <v>280741</v>
      </c>
      <c r="J3164">
        <v>96904</v>
      </c>
      <c r="K3164">
        <v>17906</v>
      </c>
      <c r="L3164">
        <f>bbdd_Social_Media_Trends[[#This Row],[Likes]]+bbdd_Social_Media_Trends[[#This Row],[Shares]]+bbdd_Social_Media_Trends[[#This Row],[Comments]]</f>
        <v>395551</v>
      </c>
      <c r="M3164">
        <f>bbdd_Social_Media_Trends[[#This Row],[Interactions]]/bbdd_Social_Media_Trends[[#This Row],[Views]]</f>
        <v>8.3605624252692731E-2</v>
      </c>
      <c r="N3164" s="1" t="s">
        <v>22</v>
      </c>
      <c r="O3164" s="4">
        <f t="shared" si="49"/>
        <v>0</v>
      </c>
    </row>
    <row r="3165" spans="1:15" hidden="1">
      <c r="A3165" s="1" t="s">
        <v>3205</v>
      </c>
      <c r="B3165" s="2">
        <v>45237</v>
      </c>
      <c r="C3165" s="13" t="str">
        <f>TEXT(bbdd_Social_Media_Trends[[#This Row],[Post_Date]],"aaaa-mm")</f>
        <v>2023-11</v>
      </c>
      <c r="D3165" s="1" t="s">
        <v>24</v>
      </c>
      <c r="E3165" s="1" t="s">
        <v>49</v>
      </c>
      <c r="F3165" s="1" t="s">
        <v>32</v>
      </c>
      <c r="G3165" s="1" t="s">
        <v>25</v>
      </c>
      <c r="H3165">
        <v>212704</v>
      </c>
      <c r="I3165">
        <v>431284</v>
      </c>
      <c r="J3165">
        <v>38305</v>
      </c>
      <c r="K3165">
        <v>46613</v>
      </c>
      <c r="L3165">
        <f>bbdd_Social_Media_Trends[[#This Row],[Likes]]+bbdd_Social_Media_Trends[[#This Row],[Shares]]+bbdd_Social_Media_Trends[[#This Row],[Comments]]</f>
        <v>516202</v>
      </c>
      <c r="M3165">
        <f>bbdd_Social_Media_Trends[[#This Row],[Interactions]]/bbdd_Social_Media_Trends[[#This Row],[Views]]</f>
        <v>2.4268561004964644</v>
      </c>
      <c r="N3165" s="1" t="s">
        <v>16</v>
      </c>
      <c r="O3165" s="4">
        <f t="shared" si="49"/>
        <v>0</v>
      </c>
    </row>
    <row r="3166" spans="1:15" hidden="1">
      <c r="A3166" s="1" t="s">
        <v>3206</v>
      </c>
      <c r="B3166" s="2">
        <v>44811</v>
      </c>
      <c r="C3166" s="13" t="str">
        <f>TEXT(bbdd_Social_Media_Trends[[#This Row],[Post_Date]],"aaaa-mm")</f>
        <v>2022-09</v>
      </c>
      <c r="D3166" s="1" t="s">
        <v>24</v>
      </c>
      <c r="E3166" s="1" t="s">
        <v>59</v>
      </c>
      <c r="F3166" s="1" t="s">
        <v>47</v>
      </c>
      <c r="G3166" s="1" t="s">
        <v>60</v>
      </c>
      <c r="H3166">
        <v>1314532</v>
      </c>
      <c r="I3166">
        <v>324119</v>
      </c>
      <c r="J3166">
        <v>29318</v>
      </c>
      <c r="K3166">
        <v>7716</v>
      </c>
      <c r="L3166">
        <f>bbdd_Social_Media_Trends[[#This Row],[Likes]]+bbdd_Social_Media_Trends[[#This Row],[Shares]]+bbdd_Social_Media_Trends[[#This Row],[Comments]]</f>
        <v>361153</v>
      </c>
      <c r="M3166">
        <f>bbdd_Social_Media_Trends[[#This Row],[Interactions]]/bbdd_Social_Media_Trends[[#This Row],[Views]]</f>
        <v>0.27473884241692098</v>
      </c>
      <c r="N3166" s="1" t="s">
        <v>16</v>
      </c>
      <c r="O3166" s="4">
        <f t="shared" si="49"/>
        <v>0</v>
      </c>
    </row>
    <row r="3167" spans="1:15" hidden="1">
      <c r="A3167" s="1" t="s">
        <v>3207</v>
      </c>
      <c r="B3167" s="2">
        <v>44711</v>
      </c>
      <c r="C3167" s="13" t="str">
        <f>TEXT(bbdd_Social_Media_Trends[[#This Row],[Post_Date]],"aaaa-mm")</f>
        <v>2022-05</v>
      </c>
      <c r="D3167" s="1" t="s">
        <v>12</v>
      </c>
      <c r="E3167" s="1" t="s">
        <v>19</v>
      </c>
      <c r="F3167" s="1" t="s">
        <v>14</v>
      </c>
      <c r="G3167" s="1" t="s">
        <v>15</v>
      </c>
      <c r="H3167">
        <v>1616973</v>
      </c>
      <c r="I3167">
        <v>258225</v>
      </c>
      <c r="J3167">
        <v>21629</v>
      </c>
      <c r="K3167">
        <v>6932</v>
      </c>
      <c r="L3167">
        <f>bbdd_Social_Media_Trends[[#This Row],[Likes]]+bbdd_Social_Media_Trends[[#This Row],[Shares]]+bbdd_Social_Media_Trends[[#This Row],[Comments]]</f>
        <v>286786</v>
      </c>
      <c r="M3167">
        <f>bbdd_Social_Media_Trends[[#This Row],[Interactions]]/bbdd_Social_Media_Trends[[#This Row],[Views]]</f>
        <v>0.17735979512335703</v>
      </c>
      <c r="N3167" s="1" t="s">
        <v>22</v>
      </c>
      <c r="O3167" s="4">
        <f t="shared" si="49"/>
        <v>0</v>
      </c>
    </row>
    <row r="3168" spans="1:15" hidden="1">
      <c r="A3168" s="1" t="s">
        <v>3208</v>
      </c>
      <c r="B3168" s="2">
        <v>44668</v>
      </c>
      <c r="C3168" s="13" t="str">
        <f>TEXT(bbdd_Social_Media_Trends[[#This Row],[Post_Date]],"aaaa-mm")</f>
        <v>2022-04</v>
      </c>
      <c r="D3168" s="1" t="s">
        <v>18</v>
      </c>
      <c r="E3168" s="1" t="s">
        <v>19</v>
      </c>
      <c r="F3168" s="1" t="s">
        <v>32</v>
      </c>
      <c r="G3168" s="1" t="s">
        <v>60</v>
      </c>
      <c r="H3168">
        <v>3692899</v>
      </c>
      <c r="I3168">
        <v>333304</v>
      </c>
      <c r="J3168">
        <v>64397</v>
      </c>
      <c r="K3168">
        <v>41206</v>
      </c>
      <c r="L3168">
        <f>bbdd_Social_Media_Trends[[#This Row],[Likes]]+bbdd_Social_Media_Trends[[#This Row],[Shares]]+bbdd_Social_Media_Trends[[#This Row],[Comments]]</f>
        <v>438907</v>
      </c>
      <c r="M3168">
        <f>bbdd_Social_Media_Trends[[#This Row],[Interactions]]/bbdd_Social_Media_Trends[[#This Row],[Views]]</f>
        <v>0.1188516122428477</v>
      </c>
      <c r="N3168" s="1" t="s">
        <v>16</v>
      </c>
      <c r="O3168" s="4">
        <f t="shared" si="49"/>
        <v>0</v>
      </c>
    </row>
    <row r="3169" spans="1:15" hidden="1">
      <c r="A3169" s="1" t="s">
        <v>3209</v>
      </c>
      <c r="B3169" s="2">
        <v>45097</v>
      </c>
      <c r="C3169" s="13" t="str">
        <f>TEXT(bbdd_Social_Media_Trends[[#This Row],[Post_Date]],"aaaa-mm")</f>
        <v>2023-06</v>
      </c>
      <c r="D3169" s="1" t="s">
        <v>24</v>
      </c>
      <c r="E3169" s="1" t="s">
        <v>57</v>
      </c>
      <c r="F3169" s="1" t="s">
        <v>41</v>
      </c>
      <c r="G3169" s="1" t="s">
        <v>15</v>
      </c>
      <c r="H3169">
        <v>1670435</v>
      </c>
      <c r="I3169">
        <v>67796</v>
      </c>
      <c r="J3169">
        <v>52824</v>
      </c>
      <c r="K3169">
        <v>30462</v>
      </c>
      <c r="L3169">
        <f>bbdd_Social_Media_Trends[[#This Row],[Likes]]+bbdd_Social_Media_Trends[[#This Row],[Shares]]+bbdd_Social_Media_Trends[[#This Row],[Comments]]</f>
        <v>151082</v>
      </c>
      <c r="M3169">
        <f>bbdd_Social_Media_Trends[[#This Row],[Interactions]]/bbdd_Social_Media_Trends[[#This Row],[Views]]</f>
        <v>9.0444704523073335E-2</v>
      </c>
      <c r="N3169" s="1" t="s">
        <v>22</v>
      </c>
      <c r="O3169" s="4">
        <f t="shared" si="49"/>
        <v>0</v>
      </c>
    </row>
    <row r="3170" spans="1:15" hidden="1">
      <c r="A3170" s="1" t="s">
        <v>3210</v>
      </c>
      <c r="B3170" s="2">
        <v>44932</v>
      </c>
      <c r="C3170" s="13" t="str">
        <f>TEXT(bbdd_Social_Media_Trends[[#This Row],[Post_Date]],"aaaa-mm")</f>
        <v>2023-01</v>
      </c>
      <c r="D3170" s="1" t="s">
        <v>24</v>
      </c>
      <c r="E3170" s="1" t="s">
        <v>59</v>
      </c>
      <c r="F3170" s="1" t="s">
        <v>20</v>
      </c>
      <c r="G3170" s="1" t="s">
        <v>21</v>
      </c>
      <c r="H3170">
        <v>3923288</v>
      </c>
      <c r="I3170">
        <v>442212</v>
      </c>
      <c r="J3170">
        <v>71040</v>
      </c>
      <c r="K3170">
        <v>4338</v>
      </c>
      <c r="L3170">
        <f>bbdd_Social_Media_Trends[[#This Row],[Likes]]+bbdd_Social_Media_Trends[[#This Row],[Shares]]+bbdd_Social_Media_Trends[[#This Row],[Comments]]</f>
        <v>517590</v>
      </c>
      <c r="M3170">
        <f>bbdd_Social_Media_Trends[[#This Row],[Interactions]]/bbdd_Social_Media_Trends[[#This Row],[Views]]</f>
        <v>0.13192760765969769</v>
      </c>
      <c r="N3170" s="1" t="s">
        <v>22</v>
      </c>
      <c r="O3170" s="4">
        <f t="shared" si="49"/>
        <v>0</v>
      </c>
    </row>
    <row r="3171" spans="1:15" hidden="1">
      <c r="A3171" s="1" t="s">
        <v>3211</v>
      </c>
      <c r="B3171" s="2">
        <v>45262</v>
      </c>
      <c r="C3171" s="13" t="str">
        <f>TEXT(bbdd_Social_Media_Trends[[#This Row],[Post_Date]],"aaaa-mm")</f>
        <v>2023-12</v>
      </c>
      <c r="D3171" s="1" t="s">
        <v>12</v>
      </c>
      <c r="E3171" s="1" t="s">
        <v>49</v>
      </c>
      <c r="F3171" s="1" t="s">
        <v>20</v>
      </c>
      <c r="G3171" s="1" t="s">
        <v>50</v>
      </c>
      <c r="H3171">
        <v>1756626</v>
      </c>
      <c r="I3171">
        <v>3030</v>
      </c>
      <c r="J3171">
        <v>44751</v>
      </c>
      <c r="K3171">
        <v>5046</v>
      </c>
      <c r="L3171">
        <f>bbdd_Social_Media_Trends[[#This Row],[Likes]]+bbdd_Social_Media_Trends[[#This Row],[Shares]]+bbdd_Social_Media_Trends[[#This Row],[Comments]]</f>
        <v>52827</v>
      </c>
      <c r="M3171">
        <f>bbdd_Social_Media_Trends[[#This Row],[Interactions]]/bbdd_Social_Media_Trends[[#This Row],[Views]]</f>
        <v>3.007299220209652E-2</v>
      </c>
      <c r="N3171" s="1" t="s">
        <v>22</v>
      </c>
      <c r="O3171" s="4">
        <f t="shared" si="49"/>
        <v>0</v>
      </c>
    </row>
    <row r="3172" spans="1:15" hidden="1">
      <c r="A3172" s="1" t="s">
        <v>3212</v>
      </c>
      <c r="B3172" s="2">
        <v>44992</v>
      </c>
      <c r="C3172" s="13" t="str">
        <f>TEXT(bbdd_Social_Media_Trends[[#This Row],[Post_Date]],"aaaa-mm")</f>
        <v>2023-03</v>
      </c>
      <c r="D3172" s="1" t="s">
        <v>24</v>
      </c>
      <c r="E3172" s="1" t="s">
        <v>57</v>
      </c>
      <c r="F3172" s="1" t="s">
        <v>36</v>
      </c>
      <c r="G3172" s="1" t="s">
        <v>37</v>
      </c>
      <c r="H3172">
        <v>1262732</v>
      </c>
      <c r="I3172">
        <v>476695</v>
      </c>
      <c r="J3172">
        <v>34147</v>
      </c>
      <c r="K3172">
        <v>6539</v>
      </c>
      <c r="L3172">
        <f>bbdd_Social_Media_Trends[[#This Row],[Likes]]+bbdd_Social_Media_Trends[[#This Row],[Shares]]+bbdd_Social_Media_Trends[[#This Row],[Comments]]</f>
        <v>517381</v>
      </c>
      <c r="M3172">
        <f>bbdd_Social_Media_Trends[[#This Row],[Interactions]]/bbdd_Social_Media_Trends[[#This Row],[Views]]</f>
        <v>0.40973143945033469</v>
      </c>
      <c r="N3172" s="1" t="s">
        <v>29</v>
      </c>
      <c r="O3172" s="4">
        <f t="shared" si="49"/>
        <v>0</v>
      </c>
    </row>
    <row r="3173" spans="1:15" hidden="1">
      <c r="A3173" s="1" t="s">
        <v>3213</v>
      </c>
      <c r="B3173" s="2">
        <v>45177</v>
      </c>
      <c r="C3173" s="13" t="str">
        <f>TEXT(bbdd_Social_Media_Trends[[#This Row],[Post_Date]],"aaaa-mm")</f>
        <v>2023-09</v>
      </c>
      <c r="D3173" s="1" t="s">
        <v>18</v>
      </c>
      <c r="E3173" s="1" t="s">
        <v>59</v>
      </c>
      <c r="F3173" s="1" t="s">
        <v>36</v>
      </c>
      <c r="G3173" s="1" t="s">
        <v>25</v>
      </c>
      <c r="H3173">
        <v>652613</v>
      </c>
      <c r="I3173">
        <v>68913</v>
      </c>
      <c r="J3173">
        <v>48724</v>
      </c>
      <c r="K3173">
        <v>2520</v>
      </c>
      <c r="L3173">
        <f>bbdd_Social_Media_Trends[[#This Row],[Likes]]+bbdd_Social_Media_Trends[[#This Row],[Shares]]+bbdd_Social_Media_Trends[[#This Row],[Comments]]</f>
        <v>120157</v>
      </c>
      <c r="M3173">
        <f>bbdd_Social_Media_Trends[[#This Row],[Interactions]]/bbdd_Social_Media_Trends[[#This Row],[Views]]</f>
        <v>0.18411677364686269</v>
      </c>
      <c r="N3173" s="1" t="s">
        <v>16</v>
      </c>
      <c r="O3173" s="4">
        <f t="shared" si="49"/>
        <v>0</v>
      </c>
    </row>
    <row r="3174" spans="1:15" hidden="1">
      <c r="A3174" s="1" t="s">
        <v>3214</v>
      </c>
      <c r="B3174" s="2">
        <v>44752</v>
      </c>
      <c r="C3174" s="13" t="str">
        <f>TEXT(bbdd_Social_Media_Trends[[#This Row],[Post_Date]],"aaaa-mm")</f>
        <v>2022-07</v>
      </c>
      <c r="D3174" s="1" t="s">
        <v>12</v>
      </c>
      <c r="E3174" s="1" t="s">
        <v>59</v>
      </c>
      <c r="F3174" s="1" t="s">
        <v>41</v>
      </c>
      <c r="G3174" s="1" t="s">
        <v>37</v>
      </c>
      <c r="H3174">
        <v>2216863</v>
      </c>
      <c r="I3174">
        <v>499147</v>
      </c>
      <c r="J3174">
        <v>11602</v>
      </c>
      <c r="K3174">
        <v>4513</v>
      </c>
      <c r="L3174">
        <f>bbdd_Social_Media_Trends[[#This Row],[Likes]]+bbdd_Social_Media_Trends[[#This Row],[Shares]]+bbdd_Social_Media_Trends[[#This Row],[Comments]]</f>
        <v>515262</v>
      </c>
      <c r="M3174">
        <f>bbdd_Social_Media_Trends[[#This Row],[Interactions]]/bbdd_Social_Media_Trends[[#This Row],[Views]]</f>
        <v>0.2324284360377705</v>
      </c>
      <c r="N3174" s="1" t="s">
        <v>29</v>
      </c>
      <c r="O3174" s="4">
        <f t="shared" si="49"/>
        <v>0</v>
      </c>
    </row>
    <row r="3175" spans="1:15" hidden="1">
      <c r="A3175" s="1" t="s">
        <v>3215</v>
      </c>
      <c r="B3175" s="2">
        <v>45113</v>
      </c>
      <c r="C3175" s="13" t="str">
        <f>TEXT(bbdd_Social_Media_Trends[[#This Row],[Post_Date]],"aaaa-mm")</f>
        <v>2023-07</v>
      </c>
      <c r="D3175" s="1" t="s">
        <v>12</v>
      </c>
      <c r="E3175" s="1" t="s">
        <v>57</v>
      </c>
      <c r="F3175" s="1" t="s">
        <v>14</v>
      </c>
      <c r="G3175" s="1" t="s">
        <v>21</v>
      </c>
      <c r="H3175">
        <v>3847940</v>
      </c>
      <c r="I3175">
        <v>382933</v>
      </c>
      <c r="J3175">
        <v>33818</v>
      </c>
      <c r="K3175">
        <v>35325</v>
      </c>
      <c r="L3175">
        <f>bbdd_Social_Media_Trends[[#This Row],[Likes]]+bbdd_Social_Media_Trends[[#This Row],[Shares]]+bbdd_Social_Media_Trends[[#This Row],[Comments]]</f>
        <v>452076</v>
      </c>
      <c r="M3175">
        <f>bbdd_Social_Media_Trends[[#This Row],[Interactions]]/bbdd_Social_Media_Trends[[#This Row],[Views]]</f>
        <v>0.11748519987317889</v>
      </c>
      <c r="N3175" s="1" t="s">
        <v>16</v>
      </c>
      <c r="O3175" s="4">
        <f t="shared" si="49"/>
        <v>0</v>
      </c>
    </row>
    <row r="3176" spans="1:15" hidden="1">
      <c r="A3176" s="1" t="s">
        <v>3216</v>
      </c>
      <c r="B3176" s="2">
        <v>45026</v>
      </c>
      <c r="C3176" s="13" t="str">
        <f>TEXT(bbdd_Social_Media_Trends[[#This Row],[Post_Date]],"aaaa-mm")</f>
        <v>2023-04</v>
      </c>
      <c r="D3176" s="1" t="s">
        <v>12</v>
      </c>
      <c r="E3176" s="1" t="s">
        <v>57</v>
      </c>
      <c r="F3176" s="1" t="s">
        <v>41</v>
      </c>
      <c r="G3176" s="1" t="s">
        <v>15</v>
      </c>
      <c r="H3176">
        <v>431450</v>
      </c>
      <c r="I3176">
        <v>299277</v>
      </c>
      <c r="J3176">
        <v>88023</v>
      </c>
      <c r="K3176">
        <v>22378</v>
      </c>
      <c r="L3176">
        <f>bbdd_Social_Media_Trends[[#This Row],[Likes]]+bbdd_Social_Media_Trends[[#This Row],[Shares]]+bbdd_Social_Media_Trends[[#This Row],[Comments]]</f>
        <v>409678</v>
      </c>
      <c r="M3176">
        <f>bbdd_Social_Media_Trends[[#This Row],[Interactions]]/bbdd_Social_Media_Trends[[#This Row],[Views]]</f>
        <v>0.9495376057480589</v>
      </c>
      <c r="N3176" s="1" t="s">
        <v>22</v>
      </c>
      <c r="O3176" s="4">
        <f t="shared" si="49"/>
        <v>0</v>
      </c>
    </row>
    <row r="3177" spans="1:15">
      <c r="A3177" s="1" t="s">
        <v>3217</v>
      </c>
      <c r="B3177" s="2">
        <v>45284</v>
      </c>
      <c r="C3177" s="13" t="str">
        <f>TEXT(bbdd_Social_Media_Trends[[#This Row],[Post_Date]],"aaaa-mm")</f>
        <v>2023-12</v>
      </c>
      <c r="D3177" s="1" t="s">
        <v>27</v>
      </c>
      <c r="E3177" s="1" t="s">
        <v>46</v>
      </c>
      <c r="F3177" s="1" t="s">
        <v>47</v>
      </c>
      <c r="G3177" s="1" t="s">
        <v>60</v>
      </c>
      <c r="H3177">
        <v>4136937</v>
      </c>
      <c r="I3177">
        <v>384754</v>
      </c>
      <c r="J3177">
        <v>68003</v>
      </c>
      <c r="K3177">
        <v>30923</v>
      </c>
      <c r="L3177">
        <f>bbdd_Social_Media_Trends[[#This Row],[Likes]]+bbdd_Social_Media_Trends[[#This Row],[Shares]]+bbdd_Social_Media_Trends[[#This Row],[Comments]]</f>
        <v>483680</v>
      </c>
      <c r="M3177">
        <f>bbdd_Social_Media_Trends[[#This Row],[Interactions]]/bbdd_Social_Media_Trends[[#This Row],[Views]]</f>
        <v>0.11691741982050971</v>
      </c>
      <c r="N3177" s="1" t="s">
        <v>16</v>
      </c>
      <c r="O3177" s="4">
        <f t="shared" si="49"/>
        <v>0</v>
      </c>
    </row>
    <row r="3178" spans="1:15" hidden="1">
      <c r="A3178" s="1" t="s">
        <v>3218</v>
      </c>
      <c r="B3178" s="2">
        <v>45081</v>
      </c>
      <c r="C3178" s="13" t="str">
        <f>TEXT(bbdd_Social_Media_Trends[[#This Row],[Post_Date]],"aaaa-mm")</f>
        <v>2023-06</v>
      </c>
      <c r="D3178" s="1" t="s">
        <v>24</v>
      </c>
      <c r="E3178" s="1" t="s">
        <v>19</v>
      </c>
      <c r="F3178" s="1" t="s">
        <v>36</v>
      </c>
      <c r="G3178" s="1" t="s">
        <v>25</v>
      </c>
      <c r="H3178">
        <v>4747512</v>
      </c>
      <c r="I3178">
        <v>453977</v>
      </c>
      <c r="J3178">
        <v>51450</v>
      </c>
      <c r="K3178">
        <v>12085</v>
      </c>
      <c r="L3178">
        <f>bbdd_Social_Media_Trends[[#This Row],[Likes]]+bbdd_Social_Media_Trends[[#This Row],[Shares]]+bbdd_Social_Media_Trends[[#This Row],[Comments]]</f>
        <v>517512</v>
      </c>
      <c r="M3178">
        <f>bbdd_Social_Media_Trends[[#This Row],[Interactions]]/bbdd_Social_Media_Trends[[#This Row],[Views]]</f>
        <v>0.1090069914515224</v>
      </c>
      <c r="N3178" s="1" t="s">
        <v>22</v>
      </c>
      <c r="O3178" s="4">
        <f t="shared" si="49"/>
        <v>0</v>
      </c>
    </row>
    <row r="3179" spans="1:15">
      <c r="A3179" s="1" t="s">
        <v>3219</v>
      </c>
      <c r="B3179" s="2">
        <v>44776</v>
      </c>
      <c r="C3179" s="13" t="str">
        <f>TEXT(bbdd_Social_Media_Trends[[#This Row],[Post_Date]],"aaaa-mm")</f>
        <v>2022-08</v>
      </c>
      <c r="D3179" s="1" t="s">
        <v>27</v>
      </c>
      <c r="E3179" s="1" t="s">
        <v>13</v>
      </c>
      <c r="F3179" s="1" t="s">
        <v>47</v>
      </c>
      <c r="G3179" s="1" t="s">
        <v>50</v>
      </c>
      <c r="H3179">
        <v>2391980</v>
      </c>
      <c r="I3179">
        <v>444847</v>
      </c>
      <c r="J3179">
        <v>46095</v>
      </c>
      <c r="K3179">
        <v>44360</v>
      </c>
      <c r="L3179">
        <f>bbdd_Social_Media_Trends[[#This Row],[Likes]]+bbdd_Social_Media_Trends[[#This Row],[Shares]]+bbdd_Social_Media_Trends[[#This Row],[Comments]]</f>
        <v>535302</v>
      </c>
      <c r="M3179">
        <f>bbdd_Social_Media_Trends[[#This Row],[Interactions]]/bbdd_Social_Media_Trends[[#This Row],[Views]]</f>
        <v>0.22379033269508941</v>
      </c>
      <c r="N3179" s="1" t="s">
        <v>29</v>
      </c>
      <c r="O3179" s="4">
        <f t="shared" si="49"/>
        <v>0</v>
      </c>
    </row>
    <row r="3180" spans="1:15" hidden="1">
      <c r="A3180" s="1" t="s">
        <v>3220</v>
      </c>
      <c r="B3180" s="2">
        <v>44611</v>
      </c>
      <c r="C3180" s="13" t="str">
        <f>TEXT(bbdd_Social_Media_Trends[[#This Row],[Post_Date]],"aaaa-mm")</f>
        <v>2022-02</v>
      </c>
      <c r="D3180" s="1" t="s">
        <v>24</v>
      </c>
      <c r="E3180" s="1" t="s">
        <v>31</v>
      </c>
      <c r="F3180" s="1" t="s">
        <v>20</v>
      </c>
      <c r="G3180" s="1" t="s">
        <v>60</v>
      </c>
      <c r="H3180">
        <v>2663152</v>
      </c>
      <c r="I3180">
        <v>206052</v>
      </c>
      <c r="J3180">
        <v>32784</v>
      </c>
      <c r="K3180">
        <v>32820</v>
      </c>
      <c r="L3180">
        <f>bbdd_Social_Media_Trends[[#This Row],[Likes]]+bbdd_Social_Media_Trends[[#This Row],[Shares]]+bbdd_Social_Media_Trends[[#This Row],[Comments]]</f>
        <v>271656</v>
      </c>
      <c r="M3180">
        <f>bbdd_Social_Media_Trends[[#This Row],[Interactions]]/bbdd_Social_Media_Trends[[#This Row],[Views]]</f>
        <v>0.10200544317410347</v>
      </c>
      <c r="N3180" s="1" t="s">
        <v>16</v>
      </c>
      <c r="O3180" s="4">
        <f t="shared" si="49"/>
        <v>0</v>
      </c>
    </row>
    <row r="3181" spans="1:15" hidden="1">
      <c r="A3181" s="1" t="s">
        <v>3221</v>
      </c>
      <c r="B3181" s="2">
        <v>45133</v>
      </c>
      <c r="C3181" s="13" t="str">
        <f>TEXT(bbdd_Social_Media_Trends[[#This Row],[Post_Date]],"aaaa-mm")</f>
        <v>2023-07</v>
      </c>
      <c r="D3181" s="1" t="s">
        <v>24</v>
      </c>
      <c r="E3181" s="1" t="s">
        <v>59</v>
      </c>
      <c r="F3181" s="1" t="s">
        <v>47</v>
      </c>
      <c r="G3181" s="1" t="s">
        <v>28</v>
      </c>
      <c r="H3181">
        <v>932607</v>
      </c>
      <c r="I3181">
        <v>202697</v>
      </c>
      <c r="J3181">
        <v>90673</v>
      </c>
      <c r="K3181">
        <v>270</v>
      </c>
      <c r="L3181">
        <f>bbdd_Social_Media_Trends[[#This Row],[Likes]]+bbdd_Social_Media_Trends[[#This Row],[Shares]]+bbdd_Social_Media_Trends[[#This Row],[Comments]]</f>
        <v>293640</v>
      </c>
      <c r="M3181">
        <f>bbdd_Social_Media_Trends[[#This Row],[Interactions]]/bbdd_Social_Media_Trends[[#This Row],[Views]]</f>
        <v>0.31485931373022075</v>
      </c>
      <c r="N3181" s="1" t="s">
        <v>16</v>
      </c>
      <c r="O3181" s="4">
        <f t="shared" si="49"/>
        <v>0</v>
      </c>
    </row>
    <row r="3182" spans="1:15" hidden="1">
      <c r="A3182" s="1" t="s">
        <v>3222</v>
      </c>
      <c r="B3182" s="2">
        <v>45167</v>
      </c>
      <c r="C3182" s="13" t="str">
        <f>TEXT(bbdd_Social_Media_Trends[[#This Row],[Post_Date]],"aaaa-mm")</f>
        <v>2023-08</v>
      </c>
      <c r="D3182" s="1" t="s">
        <v>24</v>
      </c>
      <c r="E3182" s="1" t="s">
        <v>35</v>
      </c>
      <c r="F3182" s="1" t="s">
        <v>47</v>
      </c>
      <c r="G3182" s="1" t="s">
        <v>60</v>
      </c>
      <c r="H3182">
        <v>1295631</v>
      </c>
      <c r="I3182">
        <v>384661</v>
      </c>
      <c r="J3182">
        <v>43128</v>
      </c>
      <c r="K3182">
        <v>25664</v>
      </c>
      <c r="L3182">
        <f>bbdd_Social_Media_Trends[[#This Row],[Likes]]+bbdd_Social_Media_Trends[[#This Row],[Shares]]+bbdd_Social_Media_Trends[[#This Row],[Comments]]</f>
        <v>453453</v>
      </c>
      <c r="M3182">
        <f>bbdd_Social_Media_Trends[[#This Row],[Interactions]]/bbdd_Social_Media_Trends[[#This Row],[Views]]</f>
        <v>0.34998622292921366</v>
      </c>
      <c r="N3182" s="1" t="s">
        <v>16</v>
      </c>
      <c r="O3182" s="4">
        <f t="shared" si="49"/>
        <v>0</v>
      </c>
    </row>
    <row r="3183" spans="1:15" hidden="1">
      <c r="A3183" s="1" t="s">
        <v>3223</v>
      </c>
      <c r="B3183" s="2">
        <v>44785</v>
      </c>
      <c r="C3183" s="13" t="str">
        <f>TEXT(bbdd_Social_Media_Trends[[#This Row],[Post_Date]],"aaaa-mm")</f>
        <v>2022-08</v>
      </c>
      <c r="D3183" s="1" t="s">
        <v>12</v>
      </c>
      <c r="E3183" s="1" t="s">
        <v>57</v>
      </c>
      <c r="F3183" s="1" t="s">
        <v>20</v>
      </c>
      <c r="G3183" s="1" t="s">
        <v>37</v>
      </c>
      <c r="H3183">
        <v>3914990</v>
      </c>
      <c r="I3183">
        <v>257949</v>
      </c>
      <c r="J3183">
        <v>1409</v>
      </c>
      <c r="K3183">
        <v>41644</v>
      </c>
      <c r="L3183">
        <f>bbdd_Social_Media_Trends[[#This Row],[Likes]]+bbdd_Social_Media_Trends[[#This Row],[Shares]]+bbdd_Social_Media_Trends[[#This Row],[Comments]]</f>
        <v>301002</v>
      </c>
      <c r="M3183">
        <f>bbdd_Social_Media_Trends[[#This Row],[Interactions]]/bbdd_Social_Media_Trends[[#This Row],[Views]]</f>
        <v>7.6884487572126625E-2</v>
      </c>
      <c r="N3183" s="1" t="s">
        <v>22</v>
      </c>
      <c r="O3183" s="4">
        <f t="shared" si="49"/>
        <v>0</v>
      </c>
    </row>
    <row r="3184" spans="1:15" hidden="1">
      <c r="A3184" s="1" t="s">
        <v>3224</v>
      </c>
      <c r="B3184" s="2">
        <v>45097</v>
      </c>
      <c r="C3184" s="13" t="str">
        <f>TEXT(bbdd_Social_Media_Trends[[#This Row],[Post_Date]],"aaaa-mm")</f>
        <v>2023-06</v>
      </c>
      <c r="D3184" s="1" t="s">
        <v>18</v>
      </c>
      <c r="E3184" s="1" t="s">
        <v>39</v>
      </c>
      <c r="F3184" s="1" t="s">
        <v>41</v>
      </c>
      <c r="G3184" s="1" t="s">
        <v>25</v>
      </c>
      <c r="H3184">
        <v>4004484</v>
      </c>
      <c r="I3184">
        <v>28922</v>
      </c>
      <c r="J3184">
        <v>67896</v>
      </c>
      <c r="K3184">
        <v>39287</v>
      </c>
      <c r="L3184">
        <f>bbdd_Social_Media_Trends[[#This Row],[Likes]]+bbdd_Social_Media_Trends[[#This Row],[Shares]]+bbdd_Social_Media_Trends[[#This Row],[Comments]]</f>
        <v>136105</v>
      </c>
      <c r="M3184">
        <f>bbdd_Social_Media_Trends[[#This Row],[Interactions]]/bbdd_Social_Media_Trends[[#This Row],[Views]]</f>
        <v>3.3988149284651908E-2</v>
      </c>
      <c r="N3184" s="1" t="s">
        <v>22</v>
      </c>
      <c r="O3184" s="4">
        <f t="shared" si="49"/>
        <v>0</v>
      </c>
    </row>
    <row r="3185" spans="1:15" hidden="1">
      <c r="A3185" s="1" t="s">
        <v>3225</v>
      </c>
      <c r="B3185" s="2">
        <v>45151</v>
      </c>
      <c r="C3185" s="13" t="str">
        <f>TEXT(bbdd_Social_Media_Trends[[#This Row],[Post_Date]],"aaaa-mm")</f>
        <v>2023-08</v>
      </c>
      <c r="D3185" s="1" t="s">
        <v>24</v>
      </c>
      <c r="E3185" s="1" t="s">
        <v>52</v>
      </c>
      <c r="F3185" s="1" t="s">
        <v>32</v>
      </c>
      <c r="G3185" s="1" t="s">
        <v>21</v>
      </c>
      <c r="H3185">
        <v>2526693</v>
      </c>
      <c r="I3185">
        <v>23428</v>
      </c>
      <c r="J3185">
        <v>62797</v>
      </c>
      <c r="K3185">
        <v>28304</v>
      </c>
      <c r="L3185">
        <f>bbdd_Social_Media_Trends[[#This Row],[Likes]]+bbdd_Social_Media_Trends[[#This Row],[Shares]]+bbdd_Social_Media_Trends[[#This Row],[Comments]]</f>
        <v>114529</v>
      </c>
      <c r="M3185">
        <f>bbdd_Social_Media_Trends[[#This Row],[Interactions]]/bbdd_Social_Media_Trends[[#This Row],[Views]]</f>
        <v>4.5327627851899699E-2</v>
      </c>
      <c r="N3185" s="1" t="s">
        <v>22</v>
      </c>
      <c r="O3185" s="4">
        <f t="shared" si="49"/>
        <v>0</v>
      </c>
    </row>
    <row r="3186" spans="1:15" hidden="1">
      <c r="A3186" s="1" t="s">
        <v>3226</v>
      </c>
      <c r="B3186" s="2">
        <v>45101</v>
      </c>
      <c r="C3186" s="13" t="str">
        <f>TEXT(bbdd_Social_Media_Trends[[#This Row],[Post_Date]],"aaaa-mm")</f>
        <v>2023-06</v>
      </c>
      <c r="D3186" s="1" t="s">
        <v>24</v>
      </c>
      <c r="E3186" s="1" t="s">
        <v>39</v>
      </c>
      <c r="F3186" s="1" t="s">
        <v>47</v>
      </c>
      <c r="G3186" s="1" t="s">
        <v>15</v>
      </c>
      <c r="H3186">
        <v>3234591</v>
      </c>
      <c r="I3186">
        <v>152530</v>
      </c>
      <c r="J3186">
        <v>42933</v>
      </c>
      <c r="K3186">
        <v>15910</v>
      </c>
      <c r="L3186">
        <f>bbdd_Social_Media_Trends[[#This Row],[Likes]]+bbdd_Social_Media_Trends[[#This Row],[Shares]]+bbdd_Social_Media_Trends[[#This Row],[Comments]]</f>
        <v>211373</v>
      </c>
      <c r="M3186">
        <f>bbdd_Social_Media_Trends[[#This Row],[Interactions]]/bbdd_Social_Media_Trends[[#This Row],[Views]]</f>
        <v>6.5347674559163738E-2</v>
      </c>
      <c r="N3186" s="1" t="s">
        <v>29</v>
      </c>
      <c r="O3186" s="4">
        <f t="shared" si="49"/>
        <v>0</v>
      </c>
    </row>
    <row r="3187" spans="1:15" hidden="1">
      <c r="A3187" s="1" t="s">
        <v>3227</v>
      </c>
      <c r="B3187" s="2">
        <v>44967</v>
      </c>
      <c r="C3187" s="13" t="str">
        <f>TEXT(bbdd_Social_Media_Trends[[#This Row],[Post_Date]],"aaaa-mm")</f>
        <v>2023-02</v>
      </c>
      <c r="D3187" s="1" t="s">
        <v>24</v>
      </c>
      <c r="E3187" s="1" t="s">
        <v>13</v>
      </c>
      <c r="F3187" s="1" t="s">
        <v>20</v>
      </c>
      <c r="G3187" s="1" t="s">
        <v>28</v>
      </c>
      <c r="H3187">
        <v>1680858</v>
      </c>
      <c r="I3187">
        <v>306722</v>
      </c>
      <c r="J3187">
        <v>26650</v>
      </c>
      <c r="K3187">
        <v>22652</v>
      </c>
      <c r="L3187">
        <f>bbdd_Social_Media_Trends[[#This Row],[Likes]]+bbdd_Social_Media_Trends[[#This Row],[Shares]]+bbdd_Social_Media_Trends[[#This Row],[Comments]]</f>
        <v>356024</v>
      </c>
      <c r="M3187">
        <f>bbdd_Social_Media_Trends[[#This Row],[Interactions]]/bbdd_Social_Media_Trends[[#This Row],[Views]]</f>
        <v>0.21181087278044902</v>
      </c>
      <c r="N3187" s="1" t="s">
        <v>29</v>
      </c>
      <c r="O3187" s="4">
        <f t="shared" si="49"/>
        <v>0</v>
      </c>
    </row>
    <row r="3188" spans="1:15">
      <c r="A3188" s="1" t="s">
        <v>3228</v>
      </c>
      <c r="B3188" s="2">
        <v>44633</v>
      </c>
      <c r="C3188" s="13" t="str">
        <f>TEXT(bbdd_Social_Media_Trends[[#This Row],[Post_Date]],"aaaa-mm")</f>
        <v>2022-03</v>
      </c>
      <c r="D3188" s="1" t="s">
        <v>27</v>
      </c>
      <c r="E3188" s="1" t="s">
        <v>31</v>
      </c>
      <c r="F3188" s="1" t="s">
        <v>41</v>
      </c>
      <c r="G3188" s="1" t="s">
        <v>37</v>
      </c>
      <c r="H3188">
        <v>3524578</v>
      </c>
      <c r="I3188">
        <v>205017</v>
      </c>
      <c r="J3188">
        <v>50107</v>
      </c>
      <c r="K3188">
        <v>46380</v>
      </c>
      <c r="L3188">
        <f>bbdd_Social_Media_Trends[[#This Row],[Likes]]+bbdd_Social_Media_Trends[[#This Row],[Shares]]+bbdd_Social_Media_Trends[[#This Row],[Comments]]</f>
        <v>301504</v>
      </c>
      <c r="M3188">
        <f>bbdd_Social_Media_Trends[[#This Row],[Interactions]]/bbdd_Social_Media_Trends[[#This Row],[Views]]</f>
        <v>8.5543290572658623E-2</v>
      </c>
      <c r="N3188" s="1" t="s">
        <v>29</v>
      </c>
      <c r="O3188" s="4">
        <f t="shared" si="49"/>
        <v>0</v>
      </c>
    </row>
    <row r="3189" spans="1:15" hidden="1">
      <c r="A3189" s="1" t="s">
        <v>3229</v>
      </c>
      <c r="B3189" s="2">
        <v>44670</v>
      </c>
      <c r="C3189" s="13" t="str">
        <f>TEXT(bbdd_Social_Media_Trends[[#This Row],[Post_Date]],"aaaa-mm")</f>
        <v>2022-04</v>
      </c>
      <c r="D3189" s="1" t="s">
        <v>24</v>
      </c>
      <c r="E3189" s="1" t="s">
        <v>35</v>
      </c>
      <c r="F3189" s="1" t="s">
        <v>36</v>
      </c>
      <c r="G3189" s="1" t="s">
        <v>28</v>
      </c>
      <c r="H3189">
        <v>811909</v>
      </c>
      <c r="I3189">
        <v>267877</v>
      </c>
      <c r="J3189">
        <v>99635</v>
      </c>
      <c r="K3189">
        <v>33755</v>
      </c>
      <c r="L3189">
        <f>bbdd_Social_Media_Trends[[#This Row],[Likes]]+bbdd_Social_Media_Trends[[#This Row],[Shares]]+bbdd_Social_Media_Trends[[#This Row],[Comments]]</f>
        <v>401267</v>
      </c>
      <c r="M3189">
        <f>bbdd_Social_Media_Trends[[#This Row],[Interactions]]/bbdd_Social_Media_Trends[[#This Row],[Views]]</f>
        <v>0.49422656972641021</v>
      </c>
      <c r="N3189" s="1" t="s">
        <v>29</v>
      </c>
      <c r="O3189" s="4">
        <f t="shared" si="49"/>
        <v>0</v>
      </c>
    </row>
    <row r="3190" spans="1:15" hidden="1">
      <c r="A3190" s="1" t="s">
        <v>3230</v>
      </c>
      <c r="B3190" s="2">
        <v>45137</v>
      </c>
      <c r="C3190" s="13" t="str">
        <f>TEXT(bbdd_Social_Media_Trends[[#This Row],[Post_Date]],"aaaa-mm")</f>
        <v>2023-07</v>
      </c>
      <c r="D3190" s="1" t="s">
        <v>18</v>
      </c>
      <c r="E3190" s="1" t="s">
        <v>57</v>
      </c>
      <c r="F3190" s="1" t="s">
        <v>20</v>
      </c>
      <c r="G3190" s="1" t="s">
        <v>60</v>
      </c>
      <c r="H3190">
        <v>2703206</v>
      </c>
      <c r="I3190">
        <v>265588</v>
      </c>
      <c r="J3190">
        <v>10903</v>
      </c>
      <c r="K3190">
        <v>43619</v>
      </c>
      <c r="L3190">
        <f>bbdd_Social_Media_Trends[[#This Row],[Likes]]+bbdd_Social_Media_Trends[[#This Row],[Shares]]+bbdd_Social_Media_Trends[[#This Row],[Comments]]</f>
        <v>320110</v>
      </c>
      <c r="M3190">
        <f>bbdd_Social_Media_Trends[[#This Row],[Interactions]]/bbdd_Social_Media_Trends[[#This Row],[Views]]</f>
        <v>0.11841864807935466</v>
      </c>
      <c r="N3190" s="1" t="s">
        <v>29</v>
      </c>
      <c r="O3190" s="4">
        <f t="shared" si="49"/>
        <v>0</v>
      </c>
    </row>
    <row r="3191" spans="1:15" hidden="1">
      <c r="A3191" s="1" t="s">
        <v>3231</v>
      </c>
      <c r="B3191" s="2">
        <v>45065</v>
      </c>
      <c r="C3191" s="13" t="str">
        <f>TEXT(bbdd_Social_Media_Trends[[#This Row],[Post_Date]],"aaaa-mm")</f>
        <v>2023-05</v>
      </c>
      <c r="D3191" s="1" t="s">
        <v>24</v>
      </c>
      <c r="E3191" s="1" t="s">
        <v>59</v>
      </c>
      <c r="F3191" s="1" t="s">
        <v>20</v>
      </c>
      <c r="G3191" s="1" t="s">
        <v>50</v>
      </c>
      <c r="H3191">
        <v>4926792</v>
      </c>
      <c r="I3191">
        <v>476756</v>
      </c>
      <c r="J3191">
        <v>74016</v>
      </c>
      <c r="K3191">
        <v>30462</v>
      </c>
      <c r="L3191">
        <f>bbdd_Social_Media_Trends[[#This Row],[Likes]]+bbdd_Social_Media_Trends[[#This Row],[Shares]]+bbdd_Social_Media_Trends[[#This Row],[Comments]]</f>
        <v>581234</v>
      </c>
      <c r="M3191">
        <f>bbdd_Social_Media_Trends[[#This Row],[Interactions]]/bbdd_Social_Media_Trends[[#This Row],[Views]]</f>
        <v>0.11797413002213204</v>
      </c>
      <c r="N3191" s="1" t="s">
        <v>22</v>
      </c>
      <c r="O3191" s="4">
        <f t="shared" si="49"/>
        <v>0</v>
      </c>
    </row>
    <row r="3192" spans="1:15" hidden="1">
      <c r="A3192" s="1" t="s">
        <v>3232</v>
      </c>
      <c r="B3192" s="2">
        <v>44777</v>
      </c>
      <c r="C3192" s="13" t="str">
        <f>TEXT(bbdd_Social_Media_Trends[[#This Row],[Post_Date]],"aaaa-mm")</f>
        <v>2022-08</v>
      </c>
      <c r="D3192" s="1" t="s">
        <v>18</v>
      </c>
      <c r="E3192" s="1" t="s">
        <v>39</v>
      </c>
      <c r="F3192" s="1" t="s">
        <v>41</v>
      </c>
      <c r="G3192" s="1" t="s">
        <v>60</v>
      </c>
      <c r="H3192">
        <v>2605580</v>
      </c>
      <c r="I3192">
        <v>295265</v>
      </c>
      <c r="J3192">
        <v>43546</v>
      </c>
      <c r="K3192">
        <v>18596</v>
      </c>
      <c r="L3192">
        <f>bbdd_Social_Media_Trends[[#This Row],[Likes]]+bbdd_Social_Media_Trends[[#This Row],[Shares]]+bbdd_Social_Media_Trends[[#This Row],[Comments]]</f>
        <v>357407</v>
      </c>
      <c r="M3192">
        <f>bbdd_Social_Media_Trends[[#This Row],[Interactions]]/bbdd_Social_Media_Trends[[#This Row],[Views]]</f>
        <v>0.13716984318270789</v>
      </c>
      <c r="N3192" s="1" t="s">
        <v>16</v>
      </c>
      <c r="O3192" s="4">
        <f t="shared" si="49"/>
        <v>0</v>
      </c>
    </row>
    <row r="3193" spans="1:15" hidden="1">
      <c r="A3193" s="1" t="s">
        <v>3233</v>
      </c>
      <c r="B3193" s="2">
        <v>44872</v>
      </c>
      <c r="C3193" s="13" t="str">
        <f>TEXT(bbdd_Social_Media_Trends[[#This Row],[Post_Date]],"aaaa-mm")</f>
        <v>2022-11</v>
      </c>
      <c r="D3193" s="1" t="s">
        <v>18</v>
      </c>
      <c r="E3193" s="1" t="s">
        <v>31</v>
      </c>
      <c r="F3193" s="1" t="s">
        <v>14</v>
      </c>
      <c r="G3193" s="1" t="s">
        <v>50</v>
      </c>
      <c r="H3193">
        <v>675381</v>
      </c>
      <c r="I3193">
        <v>235103</v>
      </c>
      <c r="J3193">
        <v>16489</v>
      </c>
      <c r="K3193">
        <v>18896</v>
      </c>
      <c r="L3193">
        <f>bbdd_Social_Media_Trends[[#This Row],[Likes]]+bbdd_Social_Media_Trends[[#This Row],[Shares]]+bbdd_Social_Media_Trends[[#This Row],[Comments]]</f>
        <v>270488</v>
      </c>
      <c r="M3193">
        <f>bbdd_Social_Media_Trends[[#This Row],[Interactions]]/bbdd_Social_Media_Trends[[#This Row],[Views]]</f>
        <v>0.40049690471008215</v>
      </c>
      <c r="N3193" s="1" t="s">
        <v>29</v>
      </c>
      <c r="O3193" s="4">
        <f t="shared" si="49"/>
        <v>0</v>
      </c>
    </row>
    <row r="3194" spans="1:15">
      <c r="A3194" s="1" t="s">
        <v>3234</v>
      </c>
      <c r="B3194" s="2">
        <v>45056</v>
      </c>
      <c r="C3194" s="13" t="str">
        <f>TEXT(bbdd_Social_Media_Trends[[#This Row],[Post_Date]],"aaaa-mm")</f>
        <v>2023-05</v>
      </c>
      <c r="D3194" s="1" t="s">
        <v>27</v>
      </c>
      <c r="E3194" s="1" t="s">
        <v>57</v>
      </c>
      <c r="F3194" s="1" t="s">
        <v>32</v>
      </c>
      <c r="G3194" s="1" t="s">
        <v>25</v>
      </c>
      <c r="H3194">
        <v>2583578</v>
      </c>
      <c r="I3194">
        <v>117156</v>
      </c>
      <c r="J3194">
        <v>48201</v>
      </c>
      <c r="K3194">
        <v>44942</v>
      </c>
      <c r="L3194">
        <f>bbdd_Social_Media_Trends[[#This Row],[Likes]]+bbdd_Social_Media_Trends[[#This Row],[Shares]]+bbdd_Social_Media_Trends[[#This Row],[Comments]]</f>
        <v>210299</v>
      </c>
      <c r="M3194">
        <f>bbdd_Social_Media_Trends[[#This Row],[Interactions]]/bbdd_Social_Media_Trends[[#This Row],[Views]]</f>
        <v>8.1398355304155706E-2</v>
      </c>
      <c r="N3194" s="1" t="s">
        <v>16</v>
      </c>
      <c r="O3194" s="4">
        <f t="shared" si="49"/>
        <v>0</v>
      </c>
    </row>
    <row r="3195" spans="1:15">
      <c r="A3195" s="1" t="s">
        <v>3235</v>
      </c>
      <c r="B3195" s="2">
        <v>44991</v>
      </c>
      <c r="C3195" s="13" t="str">
        <f>TEXT(bbdd_Social_Media_Trends[[#This Row],[Post_Date]],"aaaa-mm")</f>
        <v>2023-03</v>
      </c>
      <c r="D3195" s="1" t="s">
        <v>27</v>
      </c>
      <c r="E3195" s="1" t="s">
        <v>59</v>
      </c>
      <c r="F3195" s="1" t="s">
        <v>20</v>
      </c>
      <c r="G3195" s="1" t="s">
        <v>50</v>
      </c>
      <c r="H3195">
        <v>3986877</v>
      </c>
      <c r="I3195">
        <v>179971</v>
      </c>
      <c r="J3195">
        <v>22707</v>
      </c>
      <c r="K3195">
        <v>20886</v>
      </c>
      <c r="L3195">
        <f>bbdd_Social_Media_Trends[[#This Row],[Likes]]+bbdd_Social_Media_Trends[[#This Row],[Shares]]+bbdd_Social_Media_Trends[[#This Row],[Comments]]</f>
        <v>223564</v>
      </c>
      <c r="M3195">
        <f>bbdd_Social_Media_Trends[[#This Row],[Interactions]]/bbdd_Social_Media_Trends[[#This Row],[Views]]</f>
        <v>5.6074967951105587E-2</v>
      </c>
      <c r="N3195" s="1" t="s">
        <v>29</v>
      </c>
      <c r="O3195" s="4">
        <f t="shared" si="49"/>
        <v>0</v>
      </c>
    </row>
    <row r="3196" spans="1:15">
      <c r="A3196" s="1" t="s">
        <v>3236</v>
      </c>
      <c r="B3196" s="2">
        <v>44752</v>
      </c>
      <c r="C3196" s="13" t="str">
        <f>TEXT(bbdd_Social_Media_Trends[[#This Row],[Post_Date]],"aaaa-mm")</f>
        <v>2022-07</v>
      </c>
      <c r="D3196" s="1" t="s">
        <v>27</v>
      </c>
      <c r="E3196" s="1" t="s">
        <v>59</v>
      </c>
      <c r="F3196" s="1" t="s">
        <v>32</v>
      </c>
      <c r="G3196" s="1" t="s">
        <v>21</v>
      </c>
      <c r="H3196">
        <v>4576712</v>
      </c>
      <c r="I3196">
        <v>135578</v>
      </c>
      <c r="J3196">
        <v>31719</v>
      </c>
      <c r="K3196">
        <v>36180</v>
      </c>
      <c r="L3196">
        <f>bbdd_Social_Media_Trends[[#This Row],[Likes]]+bbdd_Social_Media_Trends[[#This Row],[Shares]]+bbdd_Social_Media_Trends[[#This Row],[Comments]]</f>
        <v>203477</v>
      </c>
      <c r="M3196">
        <f>bbdd_Social_Media_Trends[[#This Row],[Interactions]]/bbdd_Social_Media_Trends[[#This Row],[Views]]</f>
        <v>4.4459210018021673E-2</v>
      </c>
      <c r="N3196" s="1" t="s">
        <v>29</v>
      </c>
      <c r="O3196" s="4">
        <f t="shared" si="49"/>
        <v>0</v>
      </c>
    </row>
    <row r="3197" spans="1:15" hidden="1">
      <c r="A3197" s="1" t="s">
        <v>3237</v>
      </c>
      <c r="B3197" s="2">
        <v>44834</v>
      </c>
      <c r="C3197" s="13" t="str">
        <f>TEXT(bbdd_Social_Media_Trends[[#This Row],[Post_Date]],"aaaa-mm")</f>
        <v>2022-09</v>
      </c>
      <c r="D3197" s="1" t="s">
        <v>18</v>
      </c>
      <c r="E3197" s="1" t="s">
        <v>52</v>
      </c>
      <c r="F3197" s="1" t="s">
        <v>20</v>
      </c>
      <c r="G3197" s="1" t="s">
        <v>21</v>
      </c>
      <c r="H3197">
        <v>3228575</v>
      </c>
      <c r="I3197">
        <v>264811</v>
      </c>
      <c r="J3197">
        <v>27451</v>
      </c>
      <c r="K3197">
        <v>24414</v>
      </c>
      <c r="L3197">
        <f>bbdd_Social_Media_Trends[[#This Row],[Likes]]+bbdd_Social_Media_Trends[[#This Row],[Shares]]+bbdd_Social_Media_Trends[[#This Row],[Comments]]</f>
        <v>316676</v>
      </c>
      <c r="M3197">
        <f>bbdd_Social_Media_Trends[[#This Row],[Interactions]]/bbdd_Social_Media_Trends[[#This Row],[Views]]</f>
        <v>9.8085378224139139E-2</v>
      </c>
      <c r="N3197" s="1" t="s">
        <v>16</v>
      </c>
      <c r="O3197" s="4">
        <f t="shared" si="49"/>
        <v>0</v>
      </c>
    </row>
    <row r="3198" spans="1:15" hidden="1">
      <c r="A3198" s="1" t="s">
        <v>3238</v>
      </c>
      <c r="B3198" s="2">
        <v>45010</v>
      </c>
      <c r="C3198" s="13" t="str">
        <f>TEXT(bbdd_Social_Media_Trends[[#This Row],[Post_Date]],"aaaa-mm")</f>
        <v>2023-03</v>
      </c>
      <c r="D3198" s="1" t="s">
        <v>18</v>
      </c>
      <c r="E3198" s="1" t="s">
        <v>19</v>
      </c>
      <c r="F3198" s="1" t="s">
        <v>47</v>
      </c>
      <c r="G3198" s="1" t="s">
        <v>28</v>
      </c>
      <c r="H3198">
        <v>3413756</v>
      </c>
      <c r="I3198">
        <v>181553</v>
      </c>
      <c r="J3198">
        <v>21480</v>
      </c>
      <c r="K3198">
        <v>3465</v>
      </c>
      <c r="L3198">
        <f>bbdd_Social_Media_Trends[[#This Row],[Likes]]+bbdd_Social_Media_Trends[[#This Row],[Shares]]+bbdd_Social_Media_Trends[[#This Row],[Comments]]</f>
        <v>206498</v>
      </c>
      <c r="M3198">
        <f>bbdd_Social_Media_Trends[[#This Row],[Interactions]]/bbdd_Social_Media_Trends[[#This Row],[Views]]</f>
        <v>6.048997057786204E-2</v>
      </c>
      <c r="N3198" s="1" t="s">
        <v>29</v>
      </c>
      <c r="O3198" s="4">
        <f t="shared" si="49"/>
        <v>0</v>
      </c>
    </row>
    <row r="3199" spans="1:15" hidden="1">
      <c r="A3199" s="1" t="s">
        <v>3239</v>
      </c>
      <c r="B3199" s="2">
        <v>44846</v>
      </c>
      <c r="C3199" s="13" t="str">
        <f>TEXT(bbdd_Social_Media_Trends[[#This Row],[Post_Date]],"aaaa-mm")</f>
        <v>2022-10</v>
      </c>
      <c r="D3199" s="1" t="s">
        <v>24</v>
      </c>
      <c r="E3199" s="1" t="s">
        <v>59</v>
      </c>
      <c r="F3199" s="1" t="s">
        <v>32</v>
      </c>
      <c r="G3199" s="1" t="s">
        <v>21</v>
      </c>
      <c r="H3199">
        <v>939606</v>
      </c>
      <c r="I3199">
        <v>232692</v>
      </c>
      <c r="J3199">
        <v>8846</v>
      </c>
      <c r="K3199">
        <v>36166</v>
      </c>
      <c r="L3199">
        <f>bbdd_Social_Media_Trends[[#This Row],[Likes]]+bbdd_Social_Media_Trends[[#This Row],[Shares]]+bbdd_Social_Media_Trends[[#This Row],[Comments]]</f>
        <v>277704</v>
      </c>
      <c r="M3199">
        <f>bbdd_Social_Media_Trends[[#This Row],[Interactions]]/bbdd_Social_Media_Trends[[#This Row],[Views]]</f>
        <v>0.29555366823966639</v>
      </c>
      <c r="N3199" s="1" t="s">
        <v>16</v>
      </c>
      <c r="O3199" s="4">
        <f t="shared" si="49"/>
        <v>0</v>
      </c>
    </row>
    <row r="3200" spans="1:15" hidden="1">
      <c r="A3200" s="1" t="s">
        <v>3240</v>
      </c>
      <c r="B3200" s="2">
        <v>44692</v>
      </c>
      <c r="C3200" s="13" t="str">
        <f>TEXT(bbdd_Social_Media_Trends[[#This Row],[Post_Date]],"aaaa-mm")</f>
        <v>2022-05</v>
      </c>
      <c r="D3200" s="1" t="s">
        <v>18</v>
      </c>
      <c r="E3200" s="1" t="s">
        <v>31</v>
      </c>
      <c r="F3200" s="1" t="s">
        <v>32</v>
      </c>
      <c r="G3200" s="1" t="s">
        <v>50</v>
      </c>
      <c r="H3200">
        <v>1145849</v>
      </c>
      <c r="I3200">
        <v>287542</v>
      </c>
      <c r="J3200">
        <v>90299</v>
      </c>
      <c r="K3200">
        <v>42322</v>
      </c>
      <c r="L3200">
        <f>bbdd_Social_Media_Trends[[#This Row],[Likes]]+bbdd_Social_Media_Trends[[#This Row],[Shares]]+bbdd_Social_Media_Trends[[#This Row],[Comments]]</f>
        <v>420163</v>
      </c>
      <c r="M3200">
        <f>bbdd_Social_Media_Trends[[#This Row],[Interactions]]/bbdd_Social_Media_Trends[[#This Row],[Views]]</f>
        <v>0.36668269553841737</v>
      </c>
      <c r="N3200" s="1" t="s">
        <v>16</v>
      </c>
      <c r="O3200" s="4">
        <f t="shared" si="49"/>
        <v>0</v>
      </c>
    </row>
    <row r="3201" spans="1:15" hidden="1">
      <c r="A3201" s="1" t="s">
        <v>3241</v>
      </c>
      <c r="B3201" s="2">
        <v>44792</v>
      </c>
      <c r="C3201" s="13" t="str">
        <f>TEXT(bbdd_Social_Media_Trends[[#This Row],[Post_Date]],"aaaa-mm")</f>
        <v>2022-08</v>
      </c>
      <c r="D3201" s="1" t="s">
        <v>24</v>
      </c>
      <c r="E3201" s="1" t="s">
        <v>13</v>
      </c>
      <c r="F3201" s="1" t="s">
        <v>14</v>
      </c>
      <c r="G3201" s="1" t="s">
        <v>50</v>
      </c>
      <c r="H3201">
        <v>588305</v>
      </c>
      <c r="I3201">
        <v>355237</v>
      </c>
      <c r="J3201">
        <v>85558</v>
      </c>
      <c r="K3201">
        <v>1657</v>
      </c>
      <c r="L3201">
        <f>bbdd_Social_Media_Trends[[#This Row],[Likes]]+bbdd_Social_Media_Trends[[#This Row],[Shares]]+bbdd_Social_Media_Trends[[#This Row],[Comments]]</f>
        <v>442452</v>
      </c>
      <c r="M3201">
        <f>bbdd_Social_Media_Trends[[#This Row],[Interactions]]/bbdd_Social_Media_Trends[[#This Row],[Views]]</f>
        <v>0.75207927860548529</v>
      </c>
      <c r="N3201" s="1" t="s">
        <v>22</v>
      </c>
      <c r="O3201" s="4">
        <f t="shared" si="49"/>
        <v>0</v>
      </c>
    </row>
    <row r="3202" spans="1:15">
      <c r="A3202" s="1" t="s">
        <v>3242</v>
      </c>
      <c r="B3202" s="2">
        <v>45005</v>
      </c>
      <c r="C3202" s="13" t="str">
        <f>TEXT(bbdd_Social_Media_Trends[[#This Row],[Post_Date]],"aaaa-mm")</f>
        <v>2023-03</v>
      </c>
      <c r="D3202" s="1" t="s">
        <v>27</v>
      </c>
      <c r="E3202" s="1" t="s">
        <v>52</v>
      </c>
      <c r="F3202" s="1" t="s">
        <v>20</v>
      </c>
      <c r="G3202" s="1" t="s">
        <v>60</v>
      </c>
      <c r="H3202">
        <v>3861892</v>
      </c>
      <c r="I3202">
        <v>47708</v>
      </c>
      <c r="J3202">
        <v>76578</v>
      </c>
      <c r="K3202">
        <v>37640</v>
      </c>
      <c r="L3202">
        <f>bbdd_Social_Media_Trends[[#This Row],[Likes]]+bbdd_Social_Media_Trends[[#This Row],[Shares]]+bbdd_Social_Media_Trends[[#This Row],[Comments]]</f>
        <v>161926</v>
      </c>
      <c r="M3202">
        <f>bbdd_Social_Media_Trends[[#This Row],[Interactions]]/bbdd_Social_Media_Trends[[#This Row],[Views]]</f>
        <v>4.1929189112486831E-2</v>
      </c>
      <c r="N3202" s="1" t="s">
        <v>29</v>
      </c>
      <c r="O3202" s="4">
        <f t="shared" ref="O3202:O3265" si="50">IF(ISERROR(VLOOKUP(A3202,A3203:A8200,1,FALSE)),0, 1)</f>
        <v>0</v>
      </c>
    </row>
    <row r="3203" spans="1:15" hidden="1">
      <c r="A3203" s="1" t="s">
        <v>3243</v>
      </c>
      <c r="B3203" s="2">
        <v>44835</v>
      </c>
      <c r="C3203" s="13" t="str">
        <f>TEXT(bbdd_Social_Media_Trends[[#This Row],[Post_Date]],"aaaa-mm")</f>
        <v>2022-10</v>
      </c>
      <c r="D3203" s="1" t="s">
        <v>24</v>
      </c>
      <c r="E3203" s="1" t="s">
        <v>19</v>
      </c>
      <c r="F3203" s="1" t="s">
        <v>32</v>
      </c>
      <c r="G3203" s="1" t="s">
        <v>25</v>
      </c>
      <c r="H3203">
        <v>4427716</v>
      </c>
      <c r="I3203">
        <v>109062</v>
      </c>
      <c r="J3203">
        <v>80947</v>
      </c>
      <c r="K3203">
        <v>40554</v>
      </c>
      <c r="L3203">
        <f>bbdd_Social_Media_Trends[[#This Row],[Likes]]+bbdd_Social_Media_Trends[[#This Row],[Shares]]+bbdd_Social_Media_Trends[[#This Row],[Comments]]</f>
        <v>230563</v>
      </c>
      <c r="M3203">
        <f>bbdd_Social_Media_Trends[[#This Row],[Interactions]]/bbdd_Social_Media_Trends[[#This Row],[Views]]</f>
        <v>5.2072671327609989E-2</v>
      </c>
      <c r="N3203" s="1" t="s">
        <v>16</v>
      </c>
      <c r="O3203" s="4">
        <f t="shared" si="50"/>
        <v>0</v>
      </c>
    </row>
    <row r="3204" spans="1:15">
      <c r="A3204" s="1" t="s">
        <v>3244</v>
      </c>
      <c r="B3204" s="2">
        <v>44799</v>
      </c>
      <c r="C3204" s="13" t="str">
        <f>TEXT(bbdd_Social_Media_Trends[[#This Row],[Post_Date]],"aaaa-mm")</f>
        <v>2022-08</v>
      </c>
      <c r="D3204" s="1" t="s">
        <v>27</v>
      </c>
      <c r="E3204" s="1" t="s">
        <v>19</v>
      </c>
      <c r="F3204" s="1" t="s">
        <v>14</v>
      </c>
      <c r="G3204" s="1" t="s">
        <v>15</v>
      </c>
      <c r="H3204">
        <v>4806719</v>
      </c>
      <c r="I3204">
        <v>334394</v>
      </c>
      <c r="J3204">
        <v>46223</v>
      </c>
      <c r="K3204">
        <v>41057</v>
      </c>
      <c r="L3204">
        <f>bbdd_Social_Media_Trends[[#This Row],[Likes]]+bbdd_Social_Media_Trends[[#This Row],[Shares]]+bbdd_Social_Media_Trends[[#This Row],[Comments]]</f>
        <v>421674</v>
      </c>
      <c r="M3204">
        <f>bbdd_Social_Media_Trends[[#This Row],[Interactions]]/bbdd_Social_Media_Trends[[#This Row],[Views]]</f>
        <v>8.7725951943519065E-2</v>
      </c>
      <c r="N3204" s="1" t="s">
        <v>29</v>
      </c>
      <c r="O3204" s="4">
        <f t="shared" si="50"/>
        <v>0</v>
      </c>
    </row>
    <row r="3205" spans="1:15" hidden="1">
      <c r="A3205" s="1" t="s">
        <v>3245</v>
      </c>
      <c r="B3205" s="2">
        <v>45003</v>
      </c>
      <c r="C3205" s="13" t="str">
        <f>TEXT(bbdd_Social_Media_Trends[[#This Row],[Post_Date]],"aaaa-mm")</f>
        <v>2023-03</v>
      </c>
      <c r="D3205" s="1" t="s">
        <v>24</v>
      </c>
      <c r="E3205" s="1" t="s">
        <v>31</v>
      </c>
      <c r="F3205" s="1" t="s">
        <v>41</v>
      </c>
      <c r="G3205" s="1" t="s">
        <v>50</v>
      </c>
      <c r="H3205">
        <v>4814733</v>
      </c>
      <c r="I3205">
        <v>413922</v>
      </c>
      <c r="J3205">
        <v>85371</v>
      </c>
      <c r="K3205">
        <v>14507</v>
      </c>
      <c r="L3205">
        <f>bbdd_Social_Media_Trends[[#This Row],[Likes]]+bbdd_Social_Media_Trends[[#This Row],[Shares]]+bbdd_Social_Media_Trends[[#This Row],[Comments]]</f>
        <v>513800</v>
      </c>
      <c r="M3205">
        <f>bbdd_Social_Media_Trends[[#This Row],[Interactions]]/bbdd_Social_Media_Trends[[#This Row],[Views]]</f>
        <v>0.10671412101148703</v>
      </c>
      <c r="N3205" s="1" t="s">
        <v>16</v>
      </c>
      <c r="O3205" s="4">
        <f t="shared" si="50"/>
        <v>0</v>
      </c>
    </row>
    <row r="3206" spans="1:15" hidden="1">
      <c r="A3206" s="1" t="s">
        <v>3246</v>
      </c>
      <c r="B3206" s="2">
        <v>44606</v>
      </c>
      <c r="C3206" s="13" t="str">
        <f>TEXT(bbdd_Social_Media_Trends[[#This Row],[Post_Date]],"aaaa-mm")</f>
        <v>2022-02</v>
      </c>
      <c r="D3206" s="1" t="s">
        <v>12</v>
      </c>
      <c r="E3206" s="1" t="s">
        <v>46</v>
      </c>
      <c r="F3206" s="1" t="s">
        <v>36</v>
      </c>
      <c r="G3206" s="1" t="s">
        <v>25</v>
      </c>
      <c r="H3206">
        <v>3946834</v>
      </c>
      <c r="I3206">
        <v>394401</v>
      </c>
      <c r="J3206">
        <v>54346</v>
      </c>
      <c r="K3206">
        <v>6258</v>
      </c>
      <c r="L3206">
        <f>bbdd_Social_Media_Trends[[#This Row],[Likes]]+bbdd_Social_Media_Trends[[#This Row],[Shares]]+bbdd_Social_Media_Trends[[#This Row],[Comments]]</f>
        <v>455005</v>
      </c>
      <c r="M3206">
        <f>bbdd_Social_Media_Trends[[#This Row],[Interactions]]/bbdd_Social_Media_Trends[[#This Row],[Views]]</f>
        <v>0.11528354118769626</v>
      </c>
      <c r="N3206" s="1" t="s">
        <v>22</v>
      </c>
      <c r="O3206" s="4">
        <f t="shared" si="50"/>
        <v>0</v>
      </c>
    </row>
    <row r="3207" spans="1:15">
      <c r="A3207" s="1" t="s">
        <v>3247</v>
      </c>
      <c r="B3207" s="2">
        <v>45133</v>
      </c>
      <c r="C3207" s="13" t="str">
        <f>TEXT(bbdd_Social_Media_Trends[[#This Row],[Post_Date]],"aaaa-mm")</f>
        <v>2023-07</v>
      </c>
      <c r="D3207" s="1" t="s">
        <v>27</v>
      </c>
      <c r="E3207" s="1" t="s">
        <v>59</v>
      </c>
      <c r="F3207" s="1" t="s">
        <v>14</v>
      </c>
      <c r="G3207" s="1" t="s">
        <v>28</v>
      </c>
      <c r="H3207">
        <v>1269726</v>
      </c>
      <c r="I3207">
        <v>270115</v>
      </c>
      <c r="J3207">
        <v>42913</v>
      </c>
      <c r="K3207">
        <v>11512</v>
      </c>
      <c r="L3207">
        <f>bbdd_Social_Media_Trends[[#This Row],[Likes]]+bbdd_Social_Media_Trends[[#This Row],[Shares]]+bbdd_Social_Media_Trends[[#This Row],[Comments]]</f>
        <v>324540</v>
      </c>
      <c r="M3207">
        <f>bbdd_Social_Media_Trends[[#This Row],[Interactions]]/bbdd_Social_Media_Trends[[#This Row],[Views]]</f>
        <v>0.25559845194947572</v>
      </c>
      <c r="N3207" s="1" t="s">
        <v>16</v>
      </c>
      <c r="O3207" s="4">
        <f t="shared" si="50"/>
        <v>0</v>
      </c>
    </row>
    <row r="3208" spans="1:15" hidden="1">
      <c r="A3208" s="1" t="s">
        <v>3248</v>
      </c>
      <c r="B3208" s="2">
        <v>45223</v>
      </c>
      <c r="C3208" s="13" t="str">
        <f>TEXT(bbdd_Social_Media_Trends[[#This Row],[Post_Date]],"aaaa-mm")</f>
        <v>2023-10</v>
      </c>
      <c r="D3208" s="1" t="s">
        <v>24</v>
      </c>
      <c r="E3208" s="1" t="s">
        <v>57</v>
      </c>
      <c r="F3208" s="1" t="s">
        <v>32</v>
      </c>
      <c r="G3208" s="1" t="s">
        <v>15</v>
      </c>
      <c r="H3208">
        <v>4079564</v>
      </c>
      <c r="I3208">
        <v>286423</v>
      </c>
      <c r="J3208">
        <v>76936</v>
      </c>
      <c r="K3208">
        <v>10893</v>
      </c>
      <c r="L3208">
        <f>bbdd_Social_Media_Trends[[#This Row],[Likes]]+bbdd_Social_Media_Trends[[#This Row],[Shares]]+bbdd_Social_Media_Trends[[#This Row],[Comments]]</f>
        <v>374252</v>
      </c>
      <c r="M3208">
        <f>bbdd_Social_Media_Trends[[#This Row],[Interactions]]/bbdd_Social_Media_Trends[[#This Row],[Views]]</f>
        <v>9.1738234772147223E-2</v>
      </c>
      <c r="N3208" s="1" t="s">
        <v>22</v>
      </c>
      <c r="O3208" s="4">
        <f t="shared" si="50"/>
        <v>0</v>
      </c>
    </row>
    <row r="3209" spans="1:15" hidden="1">
      <c r="A3209" s="1" t="s">
        <v>3249</v>
      </c>
      <c r="B3209" s="2">
        <v>44918</v>
      </c>
      <c r="C3209" s="13" t="str">
        <f>TEXT(bbdd_Social_Media_Trends[[#This Row],[Post_Date]],"aaaa-mm")</f>
        <v>2022-12</v>
      </c>
      <c r="D3209" s="1" t="s">
        <v>18</v>
      </c>
      <c r="E3209" s="1" t="s">
        <v>13</v>
      </c>
      <c r="F3209" s="1" t="s">
        <v>32</v>
      </c>
      <c r="G3209" s="1" t="s">
        <v>21</v>
      </c>
      <c r="H3209">
        <v>4431107</v>
      </c>
      <c r="I3209">
        <v>465657</v>
      </c>
      <c r="J3209">
        <v>33665</v>
      </c>
      <c r="K3209">
        <v>5015</v>
      </c>
      <c r="L3209">
        <f>bbdd_Social_Media_Trends[[#This Row],[Likes]]+bbdd_Social_Media_Trends[[#This Row],[Shares]]+bbdd_Social_Media_Trends[[#This Row],[Comments]]</f>
        <v>504337</v>
      </c>
      <c r="M3209">
        <f>bbdd_Social_Media_Trends[[#This Row],[Interactions]]/bbdd_Social_Media_Trends[[#This Row],[Views]]</f>
        <v>0.11381738242836384</v>
      </c>
      <c r="N3209" s="1" t="s">
        <v>22</v>
      </c>
      <c r="O3209" s="4">
        <f t="shared" si="50"/>
        <v>0</v>
      </c>
    </row>
    <row r="3210" spans="1:15">
      <c r="A3210" s="1" t="s">
        <v>3250</v>
      </c>
      <c r="B3210" s="2">
        <v>45255</v>
      </c>
      <c r="C3210" s="13" t="str">
        <f>TEXT(bbdd_Social_Media_Trends[[#This Row],[Post_Date]],"aaaa-mm")</f>
        <v>2023-11</v>
      </c>
      <c r="D3210" s="1" t="s">
        <v>27</v>
      </c>
      <c r="E3210" s="1" t="s">
        <v>13</v>
      </c>
      <c r="F3210" s="1" t="s">
        <v>41</v>
      </c>
      <c r="G3210" s="1" t="s">
        <v>44</v>
      </c>
      <c r="H3210">
        <v>4020489</v>
      </c>
      <c r="I3210">
        <v>25700</v>
      </c>
      <c r="J3210">
        <v>44736</v>
      </c>
      <c r="K3210">
        <v>49114</v>
      </c>
      <c r="L3210">
        <f>bbdd_Social_Media_Trends[[#This Row],[Likes]]+bbdd_Social_Media_Trends[[#This Row],[Shares]]+bbdd_Social_Media_Trends[[#This Row],[Comments]]</f>
        <v>119550</v>
      </c>
      <c r="M3210">
        <f>bbdd_Social_Media_Trends[[#This Row],[Interactions]]/bbdd_Social_Media_Trends[[#This Row],[Views]]</f>
        <v>2.9735188928510934E-2</v>
      </c>
      <c r="N3210" s="1" t="s">
        <v>29</v>
      </c>
      <c r="O3210" s="4">
        <f t="shared" si="50"/>
        <v>0</v>
      </c>
    </row>
    <row r="3211" spans="1:15" hidden="1">
      <c r="A3211" s="1" t="s">
        <v>3251</v>
      </c>
      <c r="B3211" s="2">
        <v>44931</v>
      </c>
      <c r="C3211" s="13" t="str">
        <f>TEXT(bbdd_Social_Media_Trends[[#This Row],[Post_Date]],"aaaa-mm")</f>
        <v>2023-01</v>
      </c>
      <c r="D3211" s="1" t="s">
        <v>18</v>
      </c>
      <c r="E3211" s="1" t="s">
        <v>19</v>
      </c>
      <c r="F3211" s="1" t="s">
        <v>14</v>
      </c>
      <c r="G3211" s="1" t="s">
        <v>28</v>
      </c>
      <c r="H3211">
        <v>2982515</v>
      </c>
      <c r="I3211">
        <v>223769</v>
      </c>
      <c r="J3211">
        <v>87424</v>
      </c>
      <c r="K3211">
        <v>11556</v>
      </c>
      <c r="L3211">
        <f>bbdd_Social_Media_Trends[[#This Row],[Likes]]+bbdd_Social_Media_Trends[[#This Row],[Shares]]+bbdd_Social_Media_Trends[[#This Row],[Comments]]</f>
        <v>322749</v>
      </c>
      <c r="M3211">
        <f>bbdd_Social_Media_Trends[[#This Row],[Interactions]]/bbdd_Social_Media_Trends[[#This Row],[Views]]</f>
        <v>0.10821370554716406</v>
      </c>
      <c r="N3211" s="1" t="s">
        <v>16</v>
      </c>
      <c r="O3211" s="4">
        <f t="shared" si="50"/>
        <v>0</v>
      </c>
    </row>
    <row r="3212" spans="1:15">
      <c r="A3212" s="1" t="s">
        <v>3252</v>
      </c>
      <c r="B3212" s="2">
        <v>44735</v>
      </c>
      <c r="C3212" s="13" t="str">
        <f>TEXT(bbdd_Social_Media_Trends[[#This Row],[Post_Date]],"aaaa-mm")</f>
        <v>2022-06</v>
      </c>
      <c r="D3212" s="1" t="s">
        <v>27</v>
      </c>
      <c r="E3212" s="1" t="s">
        <v>49</v>
      </c>
      <c r="F3212" s="1" t="s">
        <v>14</v>
      </c>
      <c r="G3212" s="1" t="s">
        <v>60</v>
      </c>
      <c r="H3212">
        <v>556692</v>
      </c>
      <c r="I3212">
        <v>349917</v>
      </c>
      <c r="J3212">
        <v>96965</v>
      </c>
      <c r="K3212">
        <v>6379</v>
      </c>
      <c r="L3212">
        <f>bbdd_Social_Media_Trends[[#This Row],[Likes]]+bbdd_Social_Media_Trends[[#This Row],[Shares]]+bbdd_Social_Media_Trends[[#This Row],[Comments]]</f>
        <v>453261</v>
      </c>
      <c r="M3212">
        <f>bbdd_Social_Media_Trends[[#This Row],[Interactions]]/bbdd_Social_Media_Trends[[#This Row],[Views]]</f>
        <v>0.81420426375805655</v>
      </c>
      <c r="N3212" s="1" t="s">
        <v>29</v>
      </c>
      <c r="O3212" s="4">
        <f t="shared" si="50"/>
        <v>0</v>
      </c>
    </row>
    <row r="3213" spans="1:15" hidden="1">
      <c r="A3213" s="1" t="s">
        <v>3253</v>
      </c>
      <c r="B3213" s="2">
        <v>45024</v>
      </c>
      <c r="C3213" s="13" t="str">
        <f>TEXT(bbdd_Social_Media_Trends[[#This Row],[Post_Date]],"aaaa-mm")</f>
        <v>2023-04</v>
      </c>
      <c r="D3213" s="1" t="s">
        <v>18</v>
      </c>
      <c r="E3213" s="1" t="s">
        <v>31</v>
      </c>
      <c r="F3213" s="1" t="s">
        <v>36</v>
      </c>
      <c r="G3213" s="1" t="s">
        <v>44</v>
      </c>
      <c r="H3213">
        <v>2487151</v>
      </c>
      <c r="I3213">
        <v>309174</v>
      </c>
      <c r="J3213">
        <v>3823</v>
      </c>
      <c r="K3213">
        <v>14068</v>
      </c>
      <c r="L3213">
        <f>bbdd_Social_Media_Trends[[#This Row],[Likes]]+bbdd_Social_Media_Trends[[#This Row],[Shares]]+bbdd_Social_Media_Trends[[#This Row],[Comments]]</f>
        <v>327065</v>
      </c>
      <c r="M3213">
        <f>bbdd_Social_Media_Trends[[#This Row],[Interactions]]/bbdd_Social_Media_Trends[[#This Row],[Views]]</f>
        <v>0.13150186699561064</v>
      </c>
      <c r="N3213" s="1" t="s">
        <v>16</v>
      </c>
      <c r="O3213" s="4">
        <f t="shared" si="50"/>
        <v>0</v>
      </c>
    </row>
    <row r="3214" spans="1:15" hidden="1">
      <c r="A3214" s="1" t="s">
        <v>3254</v>
      </c>
      <c r="B3214" s="2">
        <v>45078</v>
      </c>
      <c r="C3214" s="13" t="str">
        <f>TEXT(bbdd_Social_Media_Trends[[#This Row],[Post_Date]],"aaaa-mm")</f>
        <v>2023-06</v>
      </c>
      <c r="D3214" s="1" t="s">
        <v>18</v>
      </c>
      <c r="E3214" s="1" t="s">
        <v>13</v>
      </c>
      <c r="F3214" s="1" t="s">
        <v>41</v>
      </c>
      <c r="G3214" s="1" t="s">
        <v>44</v>
      </c>
      <c r="H3214">
        <v>827453</v>
      </c>
      <c r="I3214">
        <v>98572</v>
      </c>
      <c r="J3214">
        <v>86466</v>
      </c>
      <c r="K3214">
        <v>22004</v>
      </c>
      <c r="L3214">
        <f>bbdd_Social_Media_Trends[[#This Row],[Likes]]+bbdd_Social_Media_Trends[[#This Row],[Shares]]+bbdd_Social_Media_Trends[[#This Row],[Comments]]</f>
        <v>207042</v>
      </c>
      <c r="M3214">
        <f>bbdd_Social_Media_Trends[[#This Row],[Interactions]]/bbdd_Social_Media_Trends[[#This Row],[Views]]</f>
        <v>0.25021602435425333</v>
      </c>
      <c r="N3214" s="1" t="s">
        <v>16</v>
      </c>
      <c r="O3214" s="4">
        <f t="shared" si="50"/>
        <v>0</v>
      </c>
    </row>
    <row r="3215" spans="1:15">
      <c r="A3215" s="1" t="s">
        <v>3255</v>
      </c>
      <c r="B3215" s="2">
        <v>45189</v>
      </c>
      <c r="C3215" s="13" t="str">
        <f>TEXT(bbdd_Social_Media_Trends[[#This Row],[Post_Date]],"aaaa-mm")</f>
        <v>2023-09</v>
      </c>
      <c r="D3215" s="1" t="s">
        <v>27</v>
      </c>
      <c r="E3215" s="1" t="s">
        <v>46</v>
      </c>
      <c r="F3215" s="1" t="s">
        <v>36</v>
      </c>
      <c r="G3215" s="1" t="s">
        <v>15</v>
      </c>
      <c r="H3215">
        <v>724983</v>
      </c>
      <c r="I3215">
        <v>68237</v>
      </c>
      <c r="J3215">
        <v>29413</v>
      </c>
      <c r="K3215">
        <v>27681</v>
      </c>
      <c r="L3215">
        <f>bbdd_Social_Media_Trends[[#This Row],[Likes]]+bbdd_Social_Media_Trends[[#This Row],[Shares]]+bbdd_Social_Media_Trends[[#This Row],[Comments]]</f>
        <v>125331</v>
      </c>
      <c r="M3215">
        <f>bbdd_Social_Media_Trends[[#This Row],[Interactions]]/bbdd_Social_Media_Trends[[#This Row],[Views]]</f>
        <v>0.17287439843417018</v>
      </c>
      <c r="N3215" s="1" t="s">
        <v>22</v>
      </c>
      <c r="O3215" s="4">
        <f t="shared" si="50"/>
        <v>0</v>
      </c>
    </row>
    <row r="3216" spans="1:15" hidden="1">
      <c r="A3216" s="1" t="s">
        <v>3256</v>
      </c>
      <c r="B3216" s="2">
        <v>44961</v>
      </c>
      <c r="C3216" s="13" t="str">
        <f>TEXT(bbdd_Social_Media_Trends[[#This Row],[Post_Date]],"aaaa-mm")</f>
        <v>2023-02</v>
      </c>
      <c r="D3216" s="1" t="s">
        <v>24</v>
      </c>
      <c r="E3216" s="1" t="s">
        <v>46</v>
      </c>
      <c r="F3216" s="1" t="s">
        <v>14</v>
      </c>
      <c r="G3216" s="1" t="s">
        <v>15</v>
      </c>
      <c r="H3216">
        <v>1468817</v>
      </c>
      <c r="I3216">
        <v>150762</v>
      </c>
      <c r="J3216">
        <v>99579</v>
      </c>
      <c r="K3216">
        <v>1486</v>
      </c>
      <c r="L3216">
        <f>bbdd_Social_Media_Trends[[#This Row],[Likes]]+bbdd_Social_Media_Trends[[#This Row],[Shares]]+bbdd_Social_Media_Trends[[#This Row],[Comments]]</f>
        <v>251827</v>
      </c>
      <c r="M3216">
        <f>bbdd_Social_Media_Trends[[#This Row],[Interactions]]/bbdd_Social_Media_Trends[[#This Row],[Views]]</f>
        <v>0.17144885986477554</v>
      </c>
      <c r="N3216" s="1" t="s">
        <v>16</v>
      </c>
      <c r="O3216" s="4">
        <f t="shared" si="50"/>
        <v>0</v>
      </c>
    </row>
    <row r="3217" spans="1:15">
      <c r="A3217" s="1" t="s">
        <v>3257</v>
      </c>
      <c r="B3217" s="2">
        <v>44890</v>
      </c>
      <c r="C3217" s="13" t="str">
        <f>TEXT(bbdd_Social_Media_Trends[[#This Row],[Post_Date]],"aaaa-mm")</f>
        <v>2022-11</v>
      </c>
      <c r="D3217" s="1" t="s">
        <v>27</v>
      </c>
      <c r="E3217" s="1" t="s">
        <v>35</v>
      </c>
      <c r="F3217" s="1" t="s">
        <v>20</v>
      </c>
      <c r="G3217" s="1" t="s">
        <v>15</v>
      </c>
      <c r="H3217">
        <v>3186028</v>
      </c>
      <c r="I3217">
        <v>219247</v>
      </c>
      <c r="J3217">
        <v>83057</v>
      </c>
      <c r="K3217">
        <v>28304</v>
      </c>
      <c r="L3217">
        <f>bbdd_Social_Media_Trends[[#This Row],[Likes]]+bbdd_Social_Media_Trends[[#This Row],[Shares]]+bbdd_Social_Media_Trends[[#This Row],[Comments]]</f>
        <v>330608</v>
      </c>
      <c r="M3217">
        <f>bbdd_Social_Media_Trends[[#This Row],[Interactions]]/bbdd_Social_Media_Trends[[#This Row],[Views]]</f>
        <v>0.10376807736780719</v>
      </c>
      <c r="N3217" s="1" t="s">
        <v>22</v>
      </c>
      <c r="O3217" s="4">
        <f t="shared" si="50"/>
        <v>0</v>
      </c>
    </row>
    <row r="3218" spans="1:15" hidden="1">
      <c r="A3218" s="1" t="s">
        <v>3258</v>
      </c>
      <c r="B3218" s="2">
        <v>45232</v>
      </c>
      <c r="C3218" s="13" t="str">
        <f>TEXT(bbdd_Social_Media_Trends[[#This Row],[Post_Date]],"aaaa-mm")</f>
        <v>2023-11</v>
      </c>
      <c r="D3218" s="1" t="s">
        <v>12</v>
      </c>
      <c r="E3218" s="1" t="s">
        <v>57</v>
      </c>
      <c r="F3218" s="1" t="s">
        <v>41</v>
      </c>
      <c r="G3218" s="1" t="s">
        <v>44</v>
      </c>
      <c r="H3218">
        <v>4508915</v>
      </c>
      <c r="I3218">
        <v>87132</v>
      </c>
      <c r="J3218">
        <v>11145</v>
      </c>
      <c r="K3218">
        <v>1464</v>
      </c>
      <c r="L3218">
        <f>bbdd_Social_Media_Trends[[#This Row],[Likes]]+bbdd_Social_Media_Trends[[#This Row],[Shares]]+bbdd_Social_Media_Trends[[#This Row],[Comments]]</f>
        <v>99741</v>
      </c>
      <c r="M3218">
        <f>bbdd_Social_Media_Trends[[#This Row],[Interactions]]/bbdd_Social_Media_Trends[[#This Row],[Views]]</f>
        <v>2.2120842819170466E-2</v>
      </c>
      <c r="N3218" s="1" t="s">
        <v>16</v>
      </c>
      <c r="O3218" s="4">
        <f t="shared" si="50"/>
        <v>0</v>
      </c>
    </row>
    <row r="3219" spans="1:15" hidden="1">
      <c r="A3219" s="1" t="s">
        <v>3259</v>
      </c>
      <c r="B3219" s="2">
        <v>44637</v>
      </c>
      <c r="C3219" s="13" t="str">
        <f>TEXT(bbdd_Social_Media_Trends[[#This Row],[Post_Date]],"aaaa-mm")</f>
        <v>2022-03</v>
      </c>
      <c r="D3219" s="1" t="s">
        <v>18</v>
      </c>
      <c r="E3219" s="1" t="s">
        <v>49</v>
      </c>
      <c r="F3219" s="1" t="s">
        <v>14</v>
      </c>
      <c r="G3219" s="1" t="s">
        <v>60</v>
      </c>
      <c r="H3219">
        <v>4397591</v>
      </c>
      <c r="I3219">
        <v>416382</v>
      </c>
      <c r="J3219">
        <v>88301</v>
      </c>
      <c r="K3219">
        <v>47488</v>
      </c>
      <c r="L3219">
        <f>bbdd_Social_Media_Trends[[#This Row],[Likes]]+bbdd_Social_Media_Trends[[#This Row],[Shares]]+bbdd_Social_Media_Trends[[#This Row],[Comments]]</f>
        <v>552171</v>
      </c>
      <c r="M3219">
        <f>bbdd_Social_Media_Trends[[#This Row],[Interactions]]/bbdd_Social_Media_Trends[[#This Row],[Views]]</f>
        <v>0.12556215437042689</v>
      </c>
      <c r="N3219" s="1" t="s">
        <v>22</v>
      </c>
      <c r="O3219" s="4">
        <f t="shared" si="50"/>
        <v>0</v>
      </c>
    </row>
    <row r="3220" spans="1:15">
      <c r="A3220" s="1" t="s">
        <v>3260</v>
      </c>
      <c r="B3220" s="2">
        <v>44817</v>
      </c>
      <c r="C3220" s="13" t="str">
        <f>TEXT(bbdd_Social_Media_Trends[[#This Row],[Post_Date]],"aaaa-mm")</f>
        <v>2022-09</v>
      </c>
      <c r="D3220" s="1" t="s">
        <v>27</v>
      </c>
      <c r="E3220" s="1" t="s">
        <v>19</v>
      </c>
      <c r="F3220" s="1" t="s">
        <v>32</v>
      </c>
      <c r="G3220" s="1" t="s">
        <v>44</v>
      </c>
      <c r="H3220">
        <v>3601578</v>
      </c>
      <c r="I3220">
        <v>471857</v>
      </c>
      <c r="J3220">
        <v>28736</v>
      </c>
      <c r="K3220">
        <v>45781</v>
      </c>
      <c r="L3220">
        <f>bbdd_Social_Media_Trends[[#This Row],[Likes]]+bbdd_Social_Media_Trends[[#This Row],[Shares]]+bbdd_Social_Media_Trends[[#This Row],[Comments]]</f>
        <v>546374</v>
      </c>
      <c r="M3220">
        <f>bbdd_Social_Media_Trends[[#This Row],[Interactions]]/bbdd_Social_Media_Trends[[#This Row],[Views]]</f>
        <v>0.15170405860986491</v>
      </c>
      <c r="N3220" s="1" t="s">
        <v>22</v>
      </c>
      <c r="O3220" s="4">
        <f t="shared" si="50"/>
        <v>0</v>
      </c>
    </row>
    <row r="3221" spans="1:15" hidden="1">
      <c r="A3221" s="1" t="s">
        <v>3261</v>
      </c>
      <c r="B3221" s="2">
        <v>44747</v>
      </c>
      <c r="C3221" s="13" t="str">
        <f>TEXT(bbdd_Social_Media_Trends[[#This Row],[Post_Date]],"aaaa-mm")</f>
        <v>2022-07</v>
      </c>
      <c r="D3221" s="1" t="s">
        <v>24</v>
      </c>
      <c r="E3221" s="1" t="s">
        <v>49</v>
      </c>
      <c r="F3221" s="1" t="s">
        <v>14</v>
      </c>
      <c r="G3221" s="1" t="s">
        <v>60</v>
      </c>
      <c r="H3221">
        <v>3841456</v>
      </c>
      <c r="I3221">
        <v>348089</v>
      </c>
      <c r="J3221">
        <v>61193</v>
      </c>
      <c r="K3221">
        <v>14943</v>
      </c>
      <c r="L3221">
        <f>bbdd_Social_Media_Trends[[#This Row],[Likes]]+bbdd_Social_Media_Trends[[#This Row],[Shares]]+bbdd_Social_Media_Trends[[#This Row],[Comments]]</f>
        <v>424225</v>
      </c>
      <c r="M3221">
        <f>bbdd_Social_Media_Trends[[#This Row],[Interactions]]/bbdd_Social_Media_Trends[[#This Row],[Views]]</f>
        <v>0.11043338775714208</v>
      </c>
      <c r="N3221" s="1" t="s">
        <v>16</v>
      </c>
      <c r="O3221" s="4">
        <f t="shared" si="50"/>
        <v>0</v>
      </c>
    </row>
    <row r="3222" spans="1:15">
      <c r="A3222" s="1" t="s">
        <v>3262</v>
      </c>
      <c r="B3222" s="2">
        <v>45114</v>
      </c>
      <c r="C3222" s="13" t="str">
        <f>TEXT(bbdd_Social_Media_Trends[[#This Row],[Post_Date]],"aaaa-mm")</f>
        <v>2023-07</v>
      </c>
      <c r="D3222" s="1" t="s">
        <v>27</v>
      </c>
      <c r="E3222" s="1" t="s">
        <v>49</v>
      </c>
      <c r="F3222" s="1" t="s">
        <v>20</v>
      </c>
      <c r="G3222" s="1" t="s">
        <v>25</v>
      </c>
      <c r="H3222">
        <v>1034261</v>
      </c>
      <c r="I3222">
        <v>195633</v>
      </c>
      <c r="J3222">
        <v>15859</v>
      </c>
      <c r="K3222">
        <v>20583</v>
      </c>
      <c r="L3222">
        <f>bbdd_Social_Media_Trends[[#This Row],[Likes]]+bbdd_Social_Media_Trends[[#This Row],[Shares]]+bbdd_Social_Media_Trends[[#This Row],[Comments]]</f>
        <v>232075</v>
      </c>
      <c r="M3222">
        <f>bbdd_Social_Media_Trends[[#This Row],[Interactions]]/bbdd_Social_Media_Trends[[#This Row],[Views]]</f>
        <v>0.22438726781731111</v>
      </c>
      <c r="N3222" s="1" t="s">
        <v>29</v>
      </c>
      <c r="O3222" s="4">
        <f t="shared" si="50"/>
        <v>0</v>
      </c>
    </row>
    <row r="3223" spans="1:15" hidden="1">
      <c r="A3223" s="1" t="s">
        <v>3263</v>
      </c>
      <c r="B3223" s="2">
        <v>45183</v>
      </c>
      <c r="C3223" s="13" t="str">
        <f>TEXT(bbdd_Social_Media_Trends[[#This Row],[Post_Date]],"aaaa-mm")</f>
        <v>2023-09</v>
      </c>
      <c r="D3223" s="1" t="s">
        <v>18</v>
      </c>
      <c r="E3223" s="1" t="s">
        <v>57</v>
      </c>
      <c r="F3223" s="1" t="s">
        <v>47</v>
      </c>
      <c r="G3223" s="1" t="s">
        <v>28</v>
      </c>
      <c r="H3223">
        <v>604410</v>
      </c>
      <c r="I3223">
        <v>281512</v>
      </c>
      <c r="J3223">
        <v>29457</v>
      </c>
      <c r="K3223">
        <v>28963</v>
      </c>
      <c r="L3223">
        <f>bbdd_Social_Media_Trends[[#This Row],[Likes]]+bbdd_Social_Media_Trends[[#This Row],[Shares]]+bbdd_Social_Media_Trends[[#This Row],[Comments]]</f>
        <v>339932</v>
      </c>
      <c r="M3223">
        <f>bbdd_Social_Media_Trends[[#This Row],[Interactions]]/bbdd_Social_Media_Trends[[#This Row],[Views]]</f>
        <v>0.56241954964345398</v>
      </c>
      <c r="N3223" s="1" t="s">
        <v>22</v>
      </c>
      <c r="O3223" s="4">
        <f t="shared" si="50"/>
        <v>0</v>
      </c>
    </row>
    <row r="3224" spans="1:15">
      <c r="A3224" s="1" t="s">
        <v>3264</v>
      </c>
      <c r="B3224" s="2">
        <v>45121</v>
      </c>
      <c r="C3224" s="13" t="str">
        <f>TEXT(bbdd_Social_Media_Trends[[#This Row],[Post_Date]],"aaaa-mm")</f>
        <v>2023-07</v>
      </c>
      <c r="D3224" s="1" t="s">
        <v>27</v>
      </c>
      <c r="E3224" s="1" t="s">
        <v>39</v>
      </c>
      <c r="F3224" s="1" t="s">
        <v>32</v>
      </c>
      <c r="G3224" s="1" t="s">
        <v>60</v>
      </c>
      <c r="H3224">
        <v>2028335</v>
      </c>
      <c r="I3224">
        <v>172803</v>
      </c>
      <c r="J3224">
        <v>2213</v>
      </c>
      <c r="K3224">
        <v>18377</v>
      </c>
      <c r="L3224">
        <f>bbdd_Social_Media_Trends[[#This Row],[Likes]]+bbdd_Social_Media_Trends[[#This Row],[Shares]]+bbdd_Social_Media_Trends[[#This Row],[Comments]]</f>
        <v>193393</v>
      </c>
      <c r="M3224">
        <f>bbdd_Social_Media_Trends[[#This Row],[Interactions]]/bbdd_Social_Media_Trends[[#This Row],[Views]]</f>
        <v>9.5345689937806136E-2</v>
      </c>
      <c r="N3224" s="1" t="s">
        <v>22</v>
      </c>
      <c r="O3224" s="4">
        <f t="shared" si="50"/>
        <v>0</v>
      </c>
    </row>
    <row r="3225" spans="1:15" hidden="1">
      <c r="A3225" s="1" t="s">
        <v>3265</v>
      </c>
      <c r="B3225" s="2">
        <v>44645</v>
      </c>
      <c r="C3225" s="13" t="str">
        <f>TEXT(bbdd_Social_Media_Trends[[#This Row],[Post_Date]],"aaaa-mm")</f>
        <v>2022-03</v>
      </c>
      <c r="D3225" s="1" t="s">
        <v>18</v>
      </c>
      <c r="E3225" s="1" t="s">
        <v>59</v>
      </c>
      <c r="F3225" s="1" t="s">
        <v>14</v>
      </c>
      <c r="G3225" s="1" t="s">
        <v>21</v>
      </c>
      <c r="H3225">
        <v>4771704</v>
      </c>
      <c r="I3225">
        <v>282262</v>
      </c>
      <c r="J3225">
        <v>66844</v>
      </c>
      <c r="K3225">
        <v>16684</v>
      </c>
      <c r="L3225">
        <f>bbdd_Social_Media_Trends[[#This Row],[Likes]]+bbdd_Social_Media_Trends[[#This Row],[Shares]]+bbdd_Social_Media_Trends[[#This Row],[Comments]]</f>
        <v>365790</v>
      </c>
      <c r="M3225">
        <f>bbdd_Social_Media_Trends[[#This Row],[Interactions]]/bbdd_Social_Media_Trends[[#This Row],[Views]]</f>
        <v>7.6658149793029914E-2</v>
      </c>
      <c r="N3225" s="1" t="s">
        <v>29</v>
      </c>
      <c r="O3225" s="4">
        <f t="shared" si="50"/>
        <v>0</v>
      </c>
    </row>
    <row r="3226" spans="1:15">
      <c r="A3226" s="1" t="s">
        <v>3266</v>
      </c>
      <c r="B3226" s="2">
        <v>44922</v>
      </c>
      <c r="C3226" s="13" t="str">
        <f>TEXT(bbdd_Social_Media_Trends[[#This Row],[Post_Date]],"aaaa-mm")</f>
        <v>2022-12</v>
      </c>
      <c r="D3226" s="1" t="s">
        <v>27</v>
      </c>
      <c r="E3226" s="1" t="s">
        <v>31</v>
      </c>
      <c r="F3226" s="1" t="s">
        <v>14</v>
      </c>
      <c r="G3226" s="1" t="s">
        <v>25</v>
      </c>
      <c r="H3226">
        <v>3411739</v>
      </c>
      <c r="I3226">
        <v>218368</v>
      </c>
      <c r="J3226">
        <v>44457</v>
      </c>
      <c r="K3226">
        <v>4186</v>
      </c>
      <c r="L3226">
        <f>bbdd_Social_Media_Trends[[#This Row],[Likes]]+bbdd_Social_Media_Trends[[#This Row],[Shares]]+bbdd_Social_Media_Trends[[#This Row],[Comments]]</f>
        <v>267011</v>
      </c>
      <c r="M3226">
        <f>bbdd_Social_Media_Trends[[#This Row],[Interactions]]/bbdd_Social_Media_Trends[[#This Row],[Views]]</f>
        <v>7.826243449454956E-2</v>
      </c>
      <c r="N3226" s="1" t="s">
        <v>16</v>
      </c>
      <c r="O3226" s="4">
        <f t="shared" si="50"/>
        <v>0</v>
      </c>
    </row>
    <row r="3227" spans="1:15" hidden="1">
      <c r="A3227" s="1" t="s">
        <v>3267</v>
      </c>
      <c r="B3227" s="2">
        <v>44656</v>
      </c>
      <c r="C3227" s="13" t="str">
        <f>TEXT(bbdd_Social_Media_Trends[[#This Row],[Post_Date]],"aaaa-mm")</f>
        <v>2022-04</v>
      </c>
      <c r="D3227" s="1" t="s">
        <v>12</v>
      </c>
      <c r="E3227" s="1" t="s">
        <v>39</v>
      </c>
      <c r="F3227" s="1" t="s">
        <v>47</v>
      </c>
      <c r="G3227" s="1" t="s">
        <v>25</v>
      </c>
      <c r="H3227">
        <v>4076916</v>
      </c>
      <c r="I3227">
        <v>432821</v>
      </c>
      <c r="J3227">
        <v>9865</v>
      </c>
      <c r="K3227">
        <v>39288</v>
      </c>
      <c r="L3227">
        <f>bbdd_Social_Media_Trends[[#This Row],[Likes]]+bbdd_Social_Media_Trends[[#This Row],[Shares]]+bbdd_Social_Media_Trends[[#This Row],[Comments]]</f>
        <v>481974</v>
      </c>
      <c r="M3227">
        <f>bbdd_Social_Media_Trends[[#This Row],[Interactions]]/bbdd_Social_Media_Trends[[#This Row],[Views]]</f>
        <v>0.11822024294834625</v>
      </c>
      <c r="N3227" s="1" t="s">
        <v>29</v>
      </c>
      <c r="O3227" s="4">
        <f t="shared" si="50"/>
        <v>0</v>
      </c>
    </row>
    <row r="3228" spans="1:15">
      <c r="A3228" s="1" t="s">
        <v>3268</v>
      </c>
      <c r="B3228" s="2">
        <v>45013</v>
      </c>
      <c r="C3228" s="13" t="str">
        <f>TEXT(bbdd_Social_Media_Trends[[#This Row],[Post_Date]],"aaaa-mm")</f>
        <v>2023-03</v>
      </c>
      <c r="D3228" s="1" t="s">
        <v>27</v>
      </c>
      <c r="E3228" s="1" t="s">
        <v>19</v>
      </c>
      <c r="F3228" s="1" t="s">
        <v>32</v>
      </c>
      <c r="G3228" s="1" t="s">
        <v>15</v>
      </c>
      <c r="H3228">
        <v>2758264</v>
      </c>
      <c r="I3228">
        <v>432567</v>
      </c>
      <c r="J3228">
        <v>21030</v>
      </c>
      <c r="K3228">
        <v>35843</v>
      </c>
      <c r="L3228">
        <f>bbdd_Social_Media_Trends[[#This Row],[Likes]]+bbdd_Social_Media_Trends[[#This Row],[Shares]]+bbdd_Social_Media_Trends[[#This Row],[Comments]]</f>
        <v>489440</v>
      </c>
      <c r="M3228">
        <f>bbdd_Social_Media_Trends[[#This Row],[Interactions]]/bbdd_Social_Media_Trends[[#This Row],[Views]]</f>
        <v>0.17744494363121152</v>
      </c>
      <c r="N3228" s="1" t="s">
        <v>22</v>
      </c>
      <c r="O3228" s="4">
        <f t="shared" si="50"/>
        <v>0</v>
      </c>
    </row>
    <row r="3229" spans="1:15" hidden="1">
      <c r="A3229" s="1" t="s">
        <v>3269</v>
      </c>
      <c r="B3229" s="2">
        <v>45075</v>
      </c>
      <c r="C3229" s="13" t="str">
        <f>TEXT(bbdd_Social_Media_Trends[[#This Row],[Post_Date]],"aaaa-mm")</f>
        <v>2023-05</v>
      </c>
      <c r="D3229" s="1" t="s">
        <v>12</v>
      </c>
      <c r="E3229" s="1" t="s">
        <v>59</v>
      </c>
      <c r="F3229" s="1" t="s">
        <v>47</v>
      </c>
      <c r="G3229" s="1" t="s">
        <v>37</v>
      </c>
      <c r="H3229">
        <v>3998415</v>
      </c>
      <c r="I3229">
        <v>388913</v>
      </c>
      <c r="J3229">
        <v>45669</v>
      </c>
      <c r="K3229">
        <v>9024</v>
      </c>
      <c r="L3229">
        <f>bbdd_Social_Media_Trends[[#This Row],[Likes]]+bbdd_Social_Media_Trends[[#This Row],[Shares]]+bbdd_Social_Media_Trends[[#This Row],[Comments]]</f>
        <v>443606</v>
      </c>
      <c r="M3229">
        <f>bbdd_Social_Media_Trends[[#This Row],[Interactions]]/bbdd_Social_Media_Trends[[#This Row],[Views]]</f>
        <v>0.11094546213937273</v>
      </c>
      <c r="N3229" s="1" t="s">
        <v>22</v>
      </c>
      <c r="O3229" s="4">
        <f t="shared" si="50"/>
        <v>0</v>
      </c>
    </row>
    <row r="3230" spans="1:15" hidden="1">
      <c r="A3230" s="1" t="s">
        <v>3270</v>
      </c>
      <c r="B3230" s="2">
        <v>45134</v>
      </c>
      <c r="C3230" s="13" t="str">
        <f>TEXT(bbdd_Social_Media_Trends[[#This Row],[Post_Date]],"aaaa-mm")</f>
        <v>2023-07</v>
      </c>
      <c r="D3230" s="1" t="s">
        <v>24</v>
      </c>
      <c r="E3230" s="1" t="s">
        <v>35</v>
      </c>
      <c r="F3230" s="1" t="s">
        <v>36</v>
      </c>
      <c r="G3230" s="1" t="s">
        <v>25</v>
      </c>
      <c r="H3230">
        <v>1042784</v>
      </c>
      <c r="I3230">
        <v>488595</v>
      </c>
      <c r="J3230">
        <v>87749</v>
      </c>
      <c r="K3230">
        <v>45019</v>
      </c>
      <c r="L3230">
        <f>bbdd_Social_Media_Trends[[#This Row],[Likes]]+bbdd_Social_Media_Trends[[#This Row],[Shares]]+bbdd_Social_Media_Trends[[#This Row],[Comments]]</f>
        <v>621363</v>
      </c>
      <c r="M3230">
        <f>bbdd_Social_Media_Trends[[#This Row],[Interactions]]/bbdd_Social_Media_Trends[[#This Row],[Views]]</f>
        <v>0.59586932672538129</v>
      </c>
      <c r="N3230" s="1" t="s">
        <v>16</v>
      </c>
      <c r="O3230" s="4">
        <f t="shared" si="50"/>
        <v>0</v>
      </c>
    </row>
    <row r="3231" spans="1:15" hidden="1">
      <c r="A3231" s="1" t="s">
        <v>3271</v>
      </c>
      <c r="B3231" s="2">
        <v>45208</v>
      </c>
      <c r="C3231" s="13" t="str">
        <f>TEXT(bbdd_Social_Media_Trends[[#This Row],[Post_Date]],"aaaa-mm")</f>
        <v>2023-10</v>
      </c>
      <c r="D3231" s="1" t="s">
        <v>18</v>
      </c>
      <c r="E3231" s="1" t="s">
        <v>19</v>
      </c>
      <c r="F3231" s="1" t="s">
        <v>32</v>
      </c>
      <c r="G3231" s="1" t="s">
        <v>60</v>
      </c>
      <c r="H3231">
        <v>4873492</v>
      </c>
      <c r="I3231">
        <v>97181</v>
      </c>
      <c r="J3231">
        <v>19120</v>
      </c>
      <c r="K3231">
        <v>23324</v>
      </c>
      <c r="L3231">
        <f>bbdd_Social_Media_Trends[[#This Row],[Likes]]+bbdd_Social_Media_Trends[[#This Row],[Shares]]+bbdd_Social_Media_Trends[[#This Row],[Comments]]</f>
        <v>139625</v>
      </c>
      <c r="M3231">
        <f>bbdd_Social_Media_Trends[[#This Row],[Interactions]]/bbdd_Social_Media_Trends[[#This Row],[Views]]</f>
        <v>2.8649888006382282E-2</v>
      </c>
      <c r="N3231" s="1" t="s">
        <v>16</v>
      </c>
      <c r="O3231" s="4">
        <f t="shared" si="50"/>
        <v>0</v>
      </c>
    </row>
    <row r="3232" spans="1:15">
      <c r="A3232" s="1" t="s">
        <v>3272</v>
      </c>
      <c r="B3232" s="2">
        <v>45054</v>
      </c>
      <c r="C3232" s="13" t="str">
        <f>TEXT(bbdd_Social_Media_Trends[[#This Row],[Post_Date]],"aaaa-mm")</f>
        <v>2023-05</v>
      </c>
      <c r="D3232" s="1" t="s">
        <v>27</v>
      </c>
      <c r="E3232" s="1" t="s">
        <v>57</v>
      </c>
      <c r="F3232" s="1" t="s">
        <v>32</v>
      </c>
      <c r="G3232" s="1" t="s">
        <v>21</v>
      </c>
      <c r="H3232">
        <v>975799</v>
      </c>
      <c r="I3232">
        <v>320442</v>
      </c>
      <c r="J3232">
        <v>87429</v>
      </c>
      <c r="K3232">
        <v>44516</v>
      </c>
      <c r="L3232">
        <f>bbdd_Social_Media_Trends[[#This Row],[Likes]]+bbdd_Social_Media_Trends[[#This Row],[Shares]]+bbdd_Social_Media_Trends[[#This Row],[Comments]]</f>
        <v>452387</v>
      </c>
      <c r="M3232">
        <f>bbdd_Social_Media_Trends[[#This Row],[Interactions]]/bbdd_Social_Media_Trends[[#This Row],[Views]]</f>
        <v>0.46360674688127368</v>
      </c>
      <c r="N3232" s="1" t="s">
        <v>22</v>
      </c>
      <c r="O3232" s="4">
        <f t="shared" si="50"/>
        <v>0</v>
      </c>
    </row>
    <row r="3233" spans="1:15" hidden="1">
      <c r="A3233" s="1" t="s">
        <v>3273</v>
      </c>
      <c r="B3233" s="2">
        <v>44586</v>
      </c>
      <c r="C3233" s="13" t="str">
        <f>TEXT(bbdd_Social_Media_Trends[[#This Row],[Post_Date]],"aaaa-mm")</f>
        <v>2022-01</v>
      </c>
      <c r="D3233" s="1" t="s">
        <v>18</v>
      </c>
      <c r="E3233" s="1" t="s">
        <v>46</v>
      </c>
      <c r="F3233" s="1" t="s">
        <v>47</v>
      </c>
      <c r="G3233" s="1" t="s">
        <v>60</v>
      </c>
      <c r="H3233">
        <v>1227035</v>
      </c>
      <c r="I3233">
        <v>90647</v>
      </c>
      <c r="J3233">
        <v>96551</v>
      </c>
      <c r="K3233">
        <v>30875</v>
      </c>
      <c r="L3233">
        <f>bbdd_Social_Media_Trends[[#This Row],[Likes]]+bbdd_Social_Media_Trends[[#This Row],[Shares]]+bbdd_Social_Media_Trends[[#This Row],[Comments]]</f>
        <v>218073</v>
      </c>
      <c r="M3233">
        <f>bbdd_Social_Media_Trends[[#This Row],[Interactions]]/bbdd_Social_Media_Trends[[#This Row],[Views]]</f>
        <v>0.17772353681842817</v>
      </c>
      <c r="N3233" s="1" t="s">
        <v>22</v>
      </c>
      <c r="O3233" s="4">
        <f t="shared" si="50"/>
        <v>0</v>
      </c>
    </row>
    <row r="3234" spans="1:15" hidden="1">
      <c r="A3234" s="1" t="s">
        <v>3274</v>
      </c>
      <c r="B3234" s="2">
        <v>44692</v>
      </c>
      <c r="C3234" s="13" t="str">
        <f>TEXT(bbdd_Social_Media_Trends[[#This Row],[Post_Date]],"aaaa-mm")</f>
        <v>2022-05</v>
      </c>
      <c r="D3234" s="1" t="s">
        <v>18</v>
      </c>
      <c r="E3234" s="1" t="s">
        <v>13</v>
      </c>
      <c r="F3234" s="1" t="s">
        <v>41</v>
      </c>
      <c r="G3234" s="1" t="s">
        <v>25</v>
      </c>
      <c r="H3234">
        <v>2940609</v>
      </c>
      <c r="I3234">
        <v>417021</v>
      </c>
      <c r="J3234">
        <v>8144</v>
      </c>
      <c r="K3234">
        <v>10445</v>
      </c>
      <c r="L3234">
        <f>bbdd_Social_Media_Trends[[#This Row],[Likes]]+bbdd_Social_Media_Trends[[#This Row],[Shares]]+bbdd_Social_Media_Trends[[#This Row],[Comments]]</f>
        <v>435610</v>
      </c>
      <c r="M3234">
        <f>bbdd_Social_Media_Trends[[#This Row],[Interactions]]/bbdd_Social_Media_Trends[[#This Row],[Views]]</f>
        <v>0.14813598135624287</v>
      </c>
      <c r="N3234" s="1" t="s">
        <v>22</v>
      </c>
      <c r="O3234" s="4">
        <f t="shared" si="50"/>
        <v>0</v>
      </c>
    </row>
    <row r="3235" spans="1:15" hidden="1">
      <c r="A3235" s="1" t="s">
        <v>3275</v>
      </c>
      <c r="B3235" s="2">
        <v>45143</v>
      </c>
      <c r="C3235" s="13" t="str">
        <f>TEXT(bbdd_Social_Media_Trends[[#This Row],[Post_Date]],"aaaa-mm")</f>
        <v>2023-08</v>
      </c>
      <c r="D3235" s="1" t="s">
        <v>24</v>
      </c>
      <c r="E3235" s="1" t="s">
        <v>59</v>
      </c>
      <c r="F3235" s="1" t="s">
        <v>41</v>
      </c>
      <c r="G3235" s="1" t="s">
        <v>44</v>
      </c>
      <c r="H3235">
        <v>3088030</v>
      </c>
      <c r="I3235">
        <v>409248</v>
      </c>
      <c r="J3235">
        <v>48230</v>
      </c>
      <c r="K3235">
        <v>35140</v>
      </c>
      <c r="L3235">
        <f>bbdd_Social_Media_Trends[[#This Row],[Likes]]+bbdd_Social_Media_Trends[[#This Row],[Shares]]+bbdd_Social_Media_Trends[[#This Row],[Comments]]</f>
        <v>492618</v>
      </c>
      <c r="M3235">
        <f>bbdd_Social_Media_Trends[[#This Row],[Interactions]]/bbdd_Social_Media_Trends[[#This Row],[Views]]</f>
        <v>0.15952500461459249</v>
      </c>
      <c r="N3235" s="1" t="s">
        <v>29</v>
      </c>
      <c r="O3235" s="4">
        <f t="shared" si="50"/>
        <v>0</v>
      </c>
    </row>
    <row r="3236" spans="1:15" hidden="1">
      <c r="A3236" s="1" t="s">
        <v>3276</v>
      </c>
      <c r="B3236" s="2">
        <v>44666</v>
      </c>
      <c r="C3236" s="13" t="str">
        <f>TEXT(bbdd_Social_Media_Trends[[#This Row],[Post_Date]],"aaaa-mm")</f>
        <v>2022-04</v>
      </c>
      <c r="D3236" s="1" t="s">
        <v>24</v>
      </c>
      <c r="E3236" s="1" t="s">
        <v>49</v>
      </c>
      <c r="F3236" s="1" t="s">
        <v>32</v>
      </c>
      <c r="G3236" s="1" t="s">
        <v>21</v>
      </c>
      <c r="H3236">
        <v>1459533</v>
      </c>
      <c r="I3236">
        <v>280764</v>
      </c>
      <c r="J3236">
        <v>84256</v>
      </c>
      <c r="K3236">
        <v>47050</v>
      </c>
      <c r="L3236">
        <f>bbdd_Social_Media_Trends[[#This Row],[Likes]]+bbdd_Social_Media_Trends[[#This Row],[Shares]]+bbdd_Social_Media_Trends[[#This Row],[Comments]]</f>
        <v>412070</v>
      </c>
      <c r="M3236">
        <f>bbdd_Social_Media_Trends[[#This Row],[Interactions]]/bbdd_Social_Media_Trends[[#This Row],[Views]]</f>
        <v>0.28233003296259829</v>
      </c>
      <c r="N3236" s="1" t="s">
        <v>16</v>
      </c>
      <c r="O3236" s="4">
        <f t="shared" si="50"/>
        <v>0</v>
      </c>
    </row>
    <row r="3237" spans="1:15" hidden="1">
      <c r="A3237" s="1" t="s">
        <v>3277</v>
      </c>
      <c r="B3237" s="2">
        <v>44643</v>
      </c>
      <c r="C3237" s="13" t="str">
        <f>TEXT(bbdd_Social_Media_Trends[[#This Row],[Post_Date]],"aaaa-mm")</f>
        <v>2022-03</v>
      </c>
      <c r="D3237" s="1" t="s">
        <v>18</v>
      </c>
      <c r="E3237" s="1" t="s">
        <v>57</v>
      </c>
      <c r="F3237" s="1" t="s">
        <v>14</v>
      </c>
      <c r="G3237" s="1" t="s">
        <v>28</v>
      </c>
      <c r="H3237">
        <v>4501262</v>
      </c>
      <c r="I3237">
        <v>376672</v>
      </c>
      <c r="J3237">
        <v>46465</v>
      </c>
      <c r="K3237">
        <v>42986</v>
      </c>
      <c r="L3237">
        <f>bbdd_Social_Media_Trends[[#This Row],[Likes]]+bbdd_Social_Media_Trends[[#This Row],[Shares]]+bbdd_Social_Media_Trends[[#This Row],[Comments]]</f>
        <v>466123</v>
      </c>
      <c r="M3237">
        <f>bbdd_Social_Media_Trends[[#This Row],[Interactions]]/bbdd_Social_Media_Trends[[#This Row],[Views]]</f>
        <v>0.10355384778757602</v>
      </c>
      <c r="N3237" s="1" t="s">
        <v>16</v>
      </c>
      <c r="O3237" s="4">
        <f t="shared" si="50"/>
        <v>0</v>
      </c>
    </row>
    <row r="3238" spans="1:15">
      <c r="A3238" s="1" t="s">
        <v>3278</v>
      </c>
      <c r="B3238" s="2">
        <v>45105</v>
      </c>
      <c r="C3238" s="13" t="str">
        <f>TEXT(bbdd_Social_Media_Trends[[#This Row],[Post_Date]],"aaaa-mm")</f>
        <v>2023-06</v>
      </c>
      <c r="D3238" s="1" t="s">
        <v>27</v>
      </c>
      <c r="E3238" s="1" t="s">
        <v>59</v>
      </c>
      <c r="F3238" s="1" t="s">
        <v>36</v>
      </c>
      <c r="G3238" s="1" t="s">
        <v>15</v>
      </c>
      <c r="H3238">
        <v>2946718</v>
      </c>
      <c r="I3238">
        <v>101693</v>
      </c>
      <c r="J3238">
        <v>79172</v>
      </c>
      <c r="K3238">
        <v>11498</v>
      </c>
      <c r="L3238">
        <f>bbdd_Social_Media_Trends[[#This Row],[Likes]]+bbdd_Social_Media_Trends[[#This Row],[Shares]]+bbdd_Social_Media_Trends[[#This Row],[Comments]]</f>
        <v>192363</v>
      </c>
      <c r="M3238">
        <f>bbdd_Social_Media_Trends[[#This Row],[Interactions]]/bbdd_Social_Media_Trends[[#This Row],[Views]]</f>
        <v>6.5280423847819846E-2</v>
      </c>
      <c r="N3238" s="1" t="s">
        <v>22</v>
      </c>
      <c r="O3238" s="4">
        <f t="shared" si="50"/>
        <v>0</v>
      </c>
    </row>
    <row r="3239" spans="1:15" hidden="1">
      <c r="A3239" s="1" t="s">
        <v>3279</v>
      </c>
      <c r="B3239" s="2">
        <v>44578</v>
      </c>
      <c r="C3239" s="13" t="str">
        <f>TEXT(bbdd_Social_Media_Trends[[#This Row],[Post_Date]],"aaaa-mm")</f>
        <v>2022-01</v>
      </c>
      <c r="D3239" s="1" t="s">
        <v>24</v>
      </c>
      <c r="E3239" s="1" t="s">
        <v>46</v>
      </c>
      <c r="F3239" s="1" t="s">
        <v>32</v>
      </c>
      <c r="G3239" s="1" t="s">
        <v>15</v>
      </c>
      <c r="H3239">
        <v>925089</v>
      </c>
      <c r="I3239">
        <v>320317</v>
      </c>
      <c r="J3239">
        <v>16914</v>
      </c>
      <c r="K3239">
        <v>36993</v>
      </c>
      <c r="L3239">
        <f>bbdd_Social_Media_Trends[[#This Row],[Likes]]+bbdd_Social_Media_Trends[[#This Row],[Shares]]+bbdd_Social_Media_Trends[[#This Row],[Comments]]</f>
        <v>374224</v>
      </c>
      <c r="M3239">
        <f>bbdd_Social_Media_Trends[[#This Row],[Interactions]]/bbdd_Social_Media_Trends[[#This Row],[Views]]</f>
        <v>0.40452756437488718</v>
      </c>
      <c r="N3239" s="1" t="s">
        <v>16</v>
      </c>
      <c r="O3239" s="4">
        <f t="shared" si="50"/>
        <v>0</v>
      </c>
    </row>
    <row r="3240" spans="1:15" hidden="1">
      <c r="A3240" s="1" t="s">
        <v>3280</v>
      </c>
      <c r="B3240" s="2">
        <v>45137</v>
      </c>
      <c r="C3240" s="13" t="str">
        <f>TEXT(bbdd_Social_Media_Trends[[#This Row],[Post_Date]],"aaaa-mm")</f>
        <v>2023-07</v>
      </c>
      <c r="D3240" s="1" t="s">
        <v>24</v>
      </c>
      <c r="E3240" s="1" t="s">
        <v>59</v>
      </c>
      <c r="F3240" s="1" t="s">
        <v>32</v>
      </c>
      <c r="G3240" s="1" t="s">
        <v>21</v>
      </c>
      <c r="H3240">
        <v>1912431</v>
      </c>
      <c r="I3240">
        <v>337274</v>
      </c>
      <c r="J3240">
        <v>36656</v>
      </c>
      <c r="K3240">
        <v>4315</v>
      </c>
      <c r="L3240">
        <f>bbdd_Social_Media_Trends[[#This Row],[Likes]]+bbdd_Social_Media_Trends[[#This Row],[Shares]]+bbdd_Social_Media_Trends[[#This Row],[Comments]]</f>
        <v>378245</v>
      </c>
      <c r="M3240">
        <f>bbdd_Social_Media_Trends[[#This Row],[Interactions]]/bbdd_Social_Media_Trends[[#This Row],[Views]]</f>
        <v>0.19778229907379666</v>
      </c>
      <c r="N3240" s="1" t="s">
        <v>22</v>
      </c>
      <c r="O3240" s="4">
        <f t="shared" si="50"/>
        <v>0</v>
      </c>
    </row>
    <row r="3241" spans="1:15" hidden="1">
      <c r="A3241" s="1" t="s">
        <v>3281</v>
      </c>
      <c r="B3241" s="2">
        <v>44767</v>
      </c>
      <c r="C3241" s="13" t="str">
        <f>TEXT(bbdd_Social_Media_Trends[[#This Row],[Post_Date]],"aaaa-mm")</f>
        <v>2022-07</v>
      </c>
      <c r="D3241" s="1" t="s">
        <v>18</v>
      </c>
      <c r="E3241" s="1" t="s">
        <v>52</v>
      </c>
      <c r="F3241" s="1" t="s">
        <v>20</v>
      </c>
      <c r="G3241" s="1" t="s">
        <v>21</v>
      </c>
      <c r="H3241">
        <v>2023201</v>
      </c>
      <c r="I3241">
        <v>336333</v>
      </c>
      <c r="J3241">
        <v>92713</v>
      </c>
      <c r="K3241">
        <v>45633</v>
      </c>
      <c r="L3241">
        <f>bbdd_Social_Media_Trends[[#This Row],[Likes]]+bbdd_Social_Media_Trends[[#This Row],[Shares]]+bbdd_Social_Media_Trends[[#This Row],[Comments]]</f>
        <v>474679</v>
      </c>
      <c r="M3241">
        <f>bbdd_Social_Media_Trends[[#This Row],[Interactions]]/bbdd_Social_Media_Trends[[#This Row],[Views]]</f>
        <v>0.23461781602519968</v>
      </c>
      <c r="N3241" s="1" t="s">
        <v>22</v>
      </c>
      <c r="O3241" s="4">
        <f t="shared" si="50"/>
        <v>0</v>
      </c>
    </row>
    <row r="3242" spans="1:15" hidden="1">
      <c r="A3242" s="1" t="s">
        <v>3282</v>
      </c>
      <c r="B3242" s="2">
        <v>44843</v>
      </c>
      <c r="C3242" s="13" t="str">
        <f>TEXT(bbdd_Social_Media_Trends[[#This Row],[Post_Date]],"aaaa-mm")</f>
        <v>2022-10</v>
      </c>
      <c r="D3242" s="1" t="s">
        <v>24</v>
      </c>
      <c r="E3242" s="1" t="s">
        <v>57</v>
      </c>
      <c r="F3242" s="1" t="s">
        <v>20</v>
      </c>
      <c r="G3242" s="1" t="s">
        <v>28</v>
      </c>
      <c r="H3242">
        <v>1254731</v>
      </c>
      <c r="I3242">
        <v>269272</v>
      </c>
      <c r="J3242">
        <v>7945</v>
      </c>
      <c r="K3242">
        <v>4628</v>
      </c>
      <c r="L3242">
        <f>bbdd_Social_Media_Trends[[#This Row],[Likes]]+bbdd_Social_Media_Trends[[#This Row],[Shares]]+bbdd_Social_Media_Trends[[#This Row],[Comments]]</f>
        <v>281845</v>
      </c>
      <c r="M3242">
        <f>bbdd_Social_Media_Trends[[#This Row],[Interactions]]/bbdd_Social_Media_Trends[[#This Row],[Views]]</f>
        <v>0.22462583613539475</v>
      </c>
      <c r="N3242" s="1" t="s">
        <v>29</v>
      </c>
      <c r="O3242" s="4">
        <f t="shared" si="50"/>
        <v>0</v>
      </c>
    </row>
    <row r="3243" spans="1:15" hidden="1">
      <c r="A3243" s="1" t="s">
        <v>3283</v>
      </c>
      <c r="B3243" s="2">
        <v>45233</v>
      </c>
      <c r="C3243" s="13" t="str">
        <f>TEXT(bbdd_Social_Media_Trends[[#This Row],[Post_Date]],"aaaa-mm")</f>
        <v>2023-11</v>
      </c>
      <c r="D3243" s="1" t="s">
        <v>24</v>
      </c>
      <c r="E3243" s="1" t="s">
        <v>49</v>
      </c>
      <c r="F3243" s="1" t="s">
        <v>41</v>
      </c>
      <c r="G3243" s="1" t="s">
        <v>60</v>
      </c>
      <c r="H3243">
        <v>4879682</v>
      </c>
      <c r="I3243">
        <v>37887</v>
      </c>
      <c r="J3243">
        <v>25829</v>
      </c>
      <c r="K3243">
        <v>5188</v>
      </c>
      <c r="L3243">
        <f>bbdd_Social_Media_Trends[[#This Row],[Likes]]+bbdd_Social_Media_Trends[[#This Row],[Shares]]+bbdd_Social_Media_Trends[[#This Row],[Comments]]</f>
        <v>68904</v>
      </c>
      <c r="M3243">
        <f>bbdd_Social_Media_Trends[[#This Row],[Interactions]]/bbdd_Social_Media_Trends[[#This Row],[Views]]</f>
        <v>1.4120592284497227E-2</v>
      </c>
      <c r="N3243" s="1" t="s">
        <v>29</v>
      </c>
      <c r="O3243" s="4">
        <f t="shared" si="50"/>
        <v>0</v>
      </c>
    </row>
    <row r="3244" spans="1:15" hidden="1">
      <c r="A3244" s="1" t="s">
        <v>3284</v>
      </c>
      <c r="B3244" s="2">
        <v>45072</v>
      </c>
      <c r="C3244" s="13" t="str">
        <f>TEXT(bbdd_Social_Media_Trends[[#This Row],[Post_Date]],"aaaa-mm")</f>
        <v>2023-05</v>
      </c>
      <c r="D3244" s="1" t="s">
        <v>18</v>
      </c>
      <c r="E3244" s="1" t="s">
        <v>35</v>
      </c>
      <c r="F3244" s="1" t="s">
        <v>14</v>
      </c>
      <c r="G3244" s="1" t="s">
        <v>15</v>
      </c>
      <c r="H3244">
        <v>1316770</v>
      </c>
      <c r="I3244">
        <v>5074</v>
      </c>
      <c r="J3244">
        <v>20536</v>
      </c>
      <c r="K3244">
        <v>3832</v>
      </c>
      <c r="L3244">
        <f>bbdd_Social_Media_Trends[[#This Row],[Likes]]+bbdd_Social_Media_Trends[[#This Row],[Shares]]+bbdd_Social_Media_Trends[[#This Row],[Comments]]</f>
        <v>29442</v>
      </c>
      <c r="M3244">
        <f>bbdd_Social_Media_Trends[[#This Row],[Interactions]]/bbdd_Social_Media_Trends[[#This Row],[Views]]</f>
        <v>2.2359257881027057E-2</v>
      </c>
      <c r="N3244" s="1" t="s">
        <v>22</v>
      </c>
      <c r="O3244" s="4">
        <f t="shared" si="50"/>
        <v>0</v>
      </c>
    </row>
    <row r="3245" spans="1:15">
      <c r="A3245" s="1" t="s">
        <v>3285</v>
      </c>
      <c r="B3245" s="2">
        <v>44830</v>
      </c>
      <c r="C3245" s="13" t="str">
        <f>TEXT(bbdd_Social_Media_Trends[[#This Row],[Post_Date]],"aaaa-mm")</f>
        <v>2022-09</v>
      </c>
      <c r="D3245" s="1" t="s">
        <v>27</v>
      </c>
      <c r="E3245" s="1" t="s">
        <v>31</v>
      </c>
      <c r="F3245" s="1" t="s">
        <v>47</v>
      </c>
      <c r="G3245" s="1" t="s">
        <v>21</v>
      </c>
      <c r="H3245">
        <v>2650048</v>
      </c>
      <c r="I3245">
        <v>201072</v>
      </c>
      <c r="J3245">
        <v>22798</v>
      </c>
      <c r="K3245">
        <v>18675</v>
      </c>
      <c r="L3245">
        <f>bbdd_Social_Media_Trends[[#This Row],[Likes]]+bbdd_Social_Media_Trends[[#This Row],[Shares]]+bbdd_Social_Media_Trends[[#This Row],[Comments]]</f>
        <v>242545</v>
      </c>
      <c r="M3245">
        <f>bbdd_Social_Media_Trends[[#This Row],[Interactions]]/bbdd_Social_Media_Trends[[#This Row],[Views]]</f>
        <v>9.1524757287415173E-2</v>
      </c>
      <c r="N3245" s="1" t="s">
        <v>22</v>
      </c>
      <c r="O3245" s="4">
        <f t="shared" si="50"/>
        <v>0</v>
      </c>
    </row>
    <row r="3246" spans="1:15">
      <c r="A3246" s="1" t="s">
        <v>3286</v>
      </c>
      <c r="B3246" s="2">
        <v>44722</v>
      </c>
      <c r="C3246" s="13" t="str">
        <f>TEXT(bbdd_Social_Media_Trends[[#This Row],[Post_Date]],"aaaa-mm")</f>
        <v>2022-06</v>
      </c>
      <c r="D3246" s="1" t="s">
        <v>27</v>
      </c>
      <c r="E3246" s="1" t="s">
        <v>49</v>
      </c>
      <c r="F3246" s="1" t="s">
        <v>32</v>
      </c>
      <c r="G3246" s="1" t="s">
        <v>37</v>
      </c>
      <c r="H3246">
        <v>4624315</v>
      </c>
      <c r="I3246">
        <v>433863</v>
      </c>
      <c r="J3246">
        <v>96742</v>
      </c>
      <c r="K3246">
        <v>4475</v>
      </c>
      <c r="L3246">
        <f>bbdd_Social_Media_Trends[[#This Row],[Likes]]+bbdd_Social_Media_Trends[[#This Row],[Shares]]+bbdd_Social_Media_Trends[[#This Row],[Comments]]</f>
        <v>535080</v>
      </c>
      <c r="M3246">
        <f>bbdd_Social_Media_Trends[[#This Row],[Interactions]]/bbdd_Social_Media_Trends[[#This Row],[Views]]</f>
        <v>0.11571011057853973</v>
      </c>
      <c r="N3246" s="1" t="s">
        <v>29</v>
      </c>
      <c r="O3246" s="4">
        <f t="shared" si="50"/>
        <v>0</v>
      </c>
    </row>
    <row r="3247" spans="1:15" hidden="1">
      <c r="A3247" s="1" t="s">
        <v>3287</v>
      </c>
      <c r="B3247" s="2">
        <v>44868</v>
      </c>
      <c r="C3247" s="13" t="str">
        <f>TEXT(bbdd_Social_Media_Trends[[#This Row],[Post_Date]],"aaaa-mm")</f>
        <v>2022-11</v>
      </c>
      <c r="D3247" s="1" t="s">
        <v>12</v>
      </c>
      <c r="E3247" s="1" t="s">
        <v>46</v>
      </c>
      <c r="F3247" s="1" t="s">
        <v>47</v>
      </c>
      <c r="G3247" s="1" t="s">
        <v>28</v>
      </c>
      <c r="H3247">
        <v>68419</v>
      </c>
      <c r="I3247">
        <v>10582</v>
      </c>
      <c r="J3247">
        <v>34672</v>
      </c>
      <c r="K3247">
        <v>9733</v>
      </c>
      <c r="L3247">
        <f>bbdd_Social_Media_Trends[[#This Row],[Likes]]+bbdd_Social_Media_Trends[[#This Row],[Shares]]+bbdd_Social_Media_Trends[[#This Row],[Comments]]</f>
        <v>54987</v>
      </c>
      <c r="M3247">
        <f>bbdd_Social_Media_Trends[[#This Row],[Interactions]]/bbdd_Social_Media_Trends[[#This Row],[Views]]</f>
        <v>0.80368026425408146</v>
      </c>
      <c r="N3247" s="1" t="s">
        <v>16</v>
      </c>
      <c r="O3247" s="4">
        <f t="shared" si="50"/>
        <v>0</v>
      </c>
    </row>
    <row r="3248" spans="1:15" hidden="1">
      <c r="A3248" s="1" t="s">
        <v>3288</v>
      </c>
      <c r="B3248" s="2">
        <v>44720</v>
      </c>
      <c r="C3248" s="13" t="str">
        <f>TEXT(bbdd_Social_Media_Trends[[#This Row],[Post_Date]],"aaaa-mm")</f>
        <v>2022-06</v>
      </c>
      <c r="D3248" s="1" t="s">
        <v>18</v>
      </c>
      <c r="E3248" s="1" t="s">
        <v>19</v>
      </c>
      <c r="F3248" s="1" t="s">
        <v>32</v>
      </c>
      <c r="G3248" s="1" t="s">
        <v>25</v>
      </c>
      <c r="H3248">
        <v>4326229</v>
      </c>
      <c r="I3248">
        <v>246832</v>
      </c>
      <c r="J3248">
        <v>39479</v>
      </c>
      <c r="K3248">
        <v>26490</v>
      </c>
      <c r="L3248">
        <f>bbdd_Social_Media_Trends[[#This Row],[Likes]]+bbdd_Social_Media_Trends[[#This Row],[Shares]]+bbdd_Social_Media_Trends[[#This Row],[Comments]]</f>
        <v>312801</v>
      </c>
      <c r="M3248">
        <f>bbdd_Social_Media_Trends[[#This Row],[Interactions]]/bbdd_Social_Media_Trends[[#This Row],[Views]]</f>
        <v>7.230338477228089E-2</v>
      </c>
      <c r="N3248" s="1" t="s">
        <v>16</v>
      </c>
      <c r="O3248" s="4">
        <f t="shared" si="50"/>
        <v>0</v>
      </c>
    </row>
    <row r="3249" spans="1:15" hidden="1">
      <c r="A3249" s="1" t="s">
        <v>3289</v>
      </c>
      <c r="B3249" s="2">
        <v>45175</v>
      </c>
      <c r="C3249" s="13" t="str">
        <f>TEXT(bbdd_Social_Media_Trends[[#This Row],[Post_Date]],"aaaa-mm")</f>
        <v>2023-09</v>
      </c>
      <c r="D3249" s="1" t="s">
        <v>24</v>
      </c>
      <c r="E3249" s="1" t="s">
        <v>19</v>
      </c>
      <c r="F3249" s="1" t="s">
        <v>36</v>
      </c>
      <c r="G3249" s="1" t="s">
        <v>50</v>
      </c>
      <c r="H3249">
        <v>201981</v>
      </c>
      <c r="I3249">
        <v>55618</v>
      </c>
      <c r="J3249">
        <v>13695</v>
      </c>
      <c r="K3249">
        <v>20734</v>
      </c>
      <c r="L3249">
        <f>bbdd_Social_Media_Trends[[#This Row],[Likes]]+bbdd_Social_Media_Trends[[#This Row],[Shares]]+bbdd_Social_Media_Trends[[#This Row],[Comments]]</f>
        <v>90047</v>
      </c>
      <c r="M3249">
        <f>bbdd_Social_Media_Trends[[#This Row],[Interactions]]/bbdd_Social_Media_Trends[[#This Row],[Views]]</f>
        <v>0.44581916120823245</v>
      </c>
      <c r="N3249" s="1" t="s">
        <v>16</v>
      </c>
      <c r="O3249" s="4">
        <f t="shared" si="50"/>
        <v>0</v>
      </c>
    </row>
    <row r="3250" spans="1:15">
      <c r="A3250" s="1" t="s">
        <v>3290</v>
      </c>
      <c r="B3250" s="2">
        <v>45175</v>
      </c>
      <c r="C3250" s="13" t="str">
        <f>TEXT(bbdd_Social_Media_Trends[[#This Row],[Post_Date]],"aaaa-mm")</f>
        <v>2023-09</v>
      </c>
      <c r="D3250" s="1" t="s">
        <v>27</v>
      </c>
      <c r="E3250" s="1" t="s">
        <v>35</v>
      </c>
      <c r="F3250" s="1" t="s">
        <v>47</v>
      </c>
      <c r="G3250" s="1" t="s">
        <v>44</v>
      </c>
      <c r="H3250">
        <v>3909577</v>
      </c>
      <c r="I3250">
        <v>263896</v>
      </c>
      <c r="J3250">
        <v>18776</v>
      </c>
      <c r="K3250">
        <v>34022</v>
      </c>
      <c r="L3250">
        <f>bbdd_Social_Media_Trends[[#This Row],[Likes]]+bbdd_Social_Media_Trends[[#This Row],[Shares]]+bbdd_Social_Media_Trends[[#This Row],[Comments]]</f>
        <v>316694</v>
      </c>
      <c r="M3250">
        <f>bbdd_Social_Media_Trends[[#This Row],[Interactions]]/bbdd_Social_Media_Trends[[#This Row],[Views]]</f>
        <v>8.1004671349355697E-2</v>
      </c>
      <c r="N3250" s="1" t="s">
        <v>29</v>
      </c>
      <c r="O3250" s="4">
        <f t="shared" si="50"/>
        <v>0</v>
      </c>
    </row>
    <row r="3251" spans="1:15">
      <c r="A3251" s="1" t="s">
        <v>3291</v>
      </c>
      <c r="B3251" s="2">
        <v>44781</v>
      </c>
      <c r="C3251" s="13" t="str">
        <f>TEXT(bbdd_Social_Media_Trends[[#This Row],[Post_Date]],"aaaa-mm")</f>
        <v>2022-08</v>
      </c>
      <c r="D3251" s="1" t="s">
        <v>27</v>
      </c>
      <c r="E3251" s="1" t="s">
        <v>19</v>
      </c>
      <c r="F3251" s="1" t="s">
        <v>14</v>
      </c>
      <c r="G3251" s="1" t="s">
        <v>28</v>
      </c>
      <c r="H3251">
        <v>4708328</v>
      </c>
      <c r="I3251">
        <v>342492</v>
      </c>
      <c r="J3251">
        <v>97455</v>
      </c>
      <c r="K3251">
        <v>25920</v>
      </c>
      <c r="L3251">
        <f>bbdd_Social_Media_Trends[[#This Row],[Likes]]+bbdd_Social_Media_Trends[[#This Row],[Shares]]+bbdd_Social_Media_Trends[[#This Row],[Comments]]</f>
        <v>465867</v>
      </c>
      <c r="M3251">
        <f>bbdd_Social_Media_Trends[[#This Row],[Interactions]]/bbdd_Social_Media_Trends[[#This Row],[Views]]</f>
        <v>9.8945315619472562E-2</v>
      </c>
      <c r="N3251" s="1" t="s">
        <v>16</v>
      </c>
      <c r="O3251" s="4">
        <f t="shared" si="50"/>
        <v>0</v>
      </c>
    </row>
    <row r="3252" spans="1:15" hidden="1">
      <c r="A3252" s="1" t="s">
        <v>3292</v>
      </c>
      <c r="B3252" s="2">
        <v>44863</v>
      </c>
      <c r="C3252" s="13" t="str">
        <f>TEXT(bbdd_Social_Media_Trends[[#This Row],[Post_Date]],"aaaa-mm")</f>
        <v>2022-10</v>
      </c>
      <c r="D3252" s="1" t="s">
        <v>18</v>
      </c>
      <c r="E3252" s="1" t="s">
        <v>46</v>
      </c>
      <c r="F3252" s="1" t="s">
        <v>14</v>
      </c>
      <c r="G3252" s="1" t="s">
        <v>50</v>
      </c>
      <c r="H3252">
        <v>236875</v>
      </c>
      <c r="I3252">
        <v>74979</v>
      </c>
      <c r="J3252">
        <v>9432</v>
      </c>
      <c r="K3252">
        <v>26615</v>
      </c>
      <c r="L3252">
        <f>bbdd_Social_Media_Trends[[#This Row],[Likes]]+bbdd_Social_Media_Trends[[#This Row],[Shares]]+bbdd_Social_Media_Trends[[#This Row],[Comments]]</f>
        <v>111026</v>
      </c>
      <c r="M3252">
        <f>bbdd_Social_Media_Trends[[#This Row],[Interactions]]/bbdd_Social_Media_Trends[[#This Row],[Views]]</f>
        <v>0.46871134564643802</v>
      </c>
      <c r="N3252" s="1" t="s">
        <v>29</v>
      </c>
      <c r="O3252" s="4">
        <f t="shared" si="50"/>
        <v>0</v>
      </c>
    </row>
    <row r="3253" spans="1:15" hidden="1">
      <c r="A3253" s="1" t="s">
        <v>3293</v>
      </c>
      <c r="B3253" s="2">
        <v>45091</v>
      </c>
      <c r="C3253" s="13" t="str">
        <f>TEXT(bbdd_Social_Media_Trends[[#This Row],[Post_Date]],"aaaa-mm")</f>
        <v>2023-06</v>
      </c>
      <c r="D3253" s="1" t="s">
        <v>18</v>
      </c>
      <c r="E3253" s="1" t="s">
        <v>19</v>
      </c>
      <c r="F3253" s="1" t="s">
        <v>47</v>
      </c>
      <c r="G3253" s="1" t="s">
        <v>21</v>
      </c>
      <c r="H3253">
        <v>4566449</v>
      </c>
      <c r="I3253">
        <v>141902</v>
      </c>
      <c r="J3253">
        <v>86919</v>
      </c>
      <c r="K3253">
        <v>12914</v>
      </c>
      <c r="L3253">
        <f>bbdd_Social_Media_Trends[[#This Row],[Likes]]+bbdd_Social_Media_Trends[[#This Row],[Shares]]+bbdd_Social_Media_Trends[[#This Row],[Comments]]</f>
        <v>241735</v>
      </c>
      <c r="M3253">
        <f>bbdd_Social_Media_Trends[[#This Row],[Interactions]]/bbdd_Social_Media_Trends[[#This Row],[Views]]</f>
        <v>5.2937194743661868E-2</v>
      </c>
      <c r="N3253" s="1" t="s">
        <v>29</v>
      </c>
      <c r="O3253" s="4">
        <f t="shared" si="50"/>
        <v>0</v>
      </c>
    </row>
    <row r="3254" spans="1:15">
      <c r="A3254" s="1" t="s">
        <v>3294</v>
      </c>
      <c r="B3254" s="2">
        <v>44832</v>
      </c>
      <c r="C3254" s="13" t="str">
        <f>TEXT(bbdd_Social_Media_Trends[[#This Row],[Post_Date]],"aaaa-mm")</f>
        <v>2022-09</v>
      </c>
      <c r="D3254" s="1" t="s">
        <v>27</v>
      </c>
      <c r="E3254" s="1" t="s">
        <v>52</v>
      </c>
      <c r="F3254" s="1" t="s">
        <v>32</v>
      </c>
      <c r="G3254" s="1" t="s">
        <v>44</v>
      </c>
      <c r="H3254">
        <v>3893488</v>
      </c>
      <c r="I3254">
        <v>343733</v>
      </c>
      <c r="J3254">
        <v>96061</v>
      </c>
      <c r="K3254">
        <v>23115</v>
      </c>
      <c r="L3254">
        <f>bbdd_Social_Media_Trends[[#This Row],[Likes]]+bbdd_Social_Media_Trends[[#This Row],[Shares]]+bbdd_Social_Media_Trends[[#This Row],[Comments]]</f>
        <v>462909</v>
      </c>
      <c r="M3254">
        <f>bbdd_Social_Media_Trends[[#This Row],[Interactions]]/bbdd_Social_Media_Trends[[#This Row],[Views]]</f>
        <v>0.11889313643704565</v>
      </c>
      <c r="N3254" s="1" t="s">
        <v>16</v>
      </c>
      <c r="O3254" s="4">
        <f t="shared" si="50"/>
        <v>0</v>
      </c>
    </row>
    <row r="3255" spans="1:15" hidden="1">
      <c r="A3255" s="1" t="s">
        <v>3295</v>
      </c>
      <c r="B3255" s="2">
        <v>44906</v>
      </c>
      <c r="C3255" s="13" t="str">
        <f>TEXT(bbdd_Social_Media_Trends[[#This Row],[Post_Date]],"aaaa-mm")</f>
        <v>2022-12</v>
      </c>
      <c r="D3255" s="1" t="s">
        <v>12</v>
      </c>
      <c r="E3255" s="1" t="s">
        <v>13</v>
      </c>
      <c r="F3255" s="1" t="s">
        <v>41</v>
      </c>
      <c r="G3255" s="1" t="s">
        <v>28</v>
      </c>
      <c r="H3255">
        <v>1788144</v>
      </c>
      <c r="I3255">
        <v>111600</v>
      </c>
      <c r="J3255">
        <v>71519</v>
      </c>
      <c r="K3255">
        <v>19673</v>
      </c>
      <c r="L3255">
        <f>bbdd_Social_Media_Trends[[#This Row],[Likes]]+bbdd_Social_Media_Trends[[#This Row],[Shares]]+bbdd_Social_Media_Trends[[#This Row],[Comments]]</f>
        <v>202792</v>
      </c>
      <c r="M3255">
        <f>bbdd_Social_Media_Trends[[#This Row],[Interactions]]/bbdd_Social_Media_Trends[[#This Row],[Views]]</f>
        <v>0.11340921089129287</v>
      </c>
      <c r="N3255" s="1" t="s">
        <v>16</v>
      </c>
      <c r="O3255" s="4">
        <f t="shared" si="50"/>
        <v>0</v>
      </c>
    </row>
    <row r="3256" spans="1:15">
      <c r="A3256" s="1" t="s">
        <v>3296</v>
      </c>
      <c r="B3256" s="2">
        <v>44804</v>
      </c>
      <c r="C3256" s="13" t="str">
        <f>TEXT(bbdd_Social_Media_Trends[[#This Row],[Post_Date]],"aaaa-mm")</f>
        <v>2022-08</v>
      </c>
      <c r="D3256" s="1" t="s">
        <v>27</v>
      </c>
      <c r="E3256" s="1" t="s">
        <v>31</v>
      </c>
      <c r="F3256" s="1" t="s">
        <v>32</v>
      </c>
      <c r="G3256" s="1" t="s">
        <v>21</v>
      </c>
      <c r="H3256">
        <v>1573021</v>
      </c>
      <c r="I3256">
        <v>200432</v>
      </c>
      <c r="J3256">
        <v>97595</v>
      </c>
      <c r="K3256">
        <v>27975</v>
      </c>
      <c r="L3256">
        <f>bbdd_Social_Media_Trends[[#This Row],[Likes]]+bbdd_Social_Media_Trends[[#This Row],[Shares]]+bbdd_Social_Media_Trends[[#This Row],[Comments]]</f>
        <v>326002</v>
      </c>
      <c r="M3256">
        <f>bbdd_Social_Media_Trends[[#This Row],[Interactions]]/bbdd_Social_Media_Trends[[#This Row],[Views]]</f>
        <v>0.20724580282144994</v>
      </c>
      <c r="N3256" s="1" t="s">
        <v>29</v>
      </c>
      <c r="O3256" s="4">
        <f t="shared" si="50"/>
        <v>0</v>
      </c>
    </row>
    <row r="3257" spans="1:15" hidden="1">
      <c r="A3257" s="1" t="s">
        <v>3297</v>
      </c>
      <c r="B3257" s="2">
        <v>44592</v>
      </c>
      <c r="C3257" s="13" t="str">
        <f>TEXT(bbdd_Social_Media_Trends[[#This Row],[Post_Date]],"aaaa-mm")</f>
        <v>2022-01</v>
      </c>
      <c r="D3257" s="1" t="s">
        <v>12</v>
      </c>
      <c r="E3257" s="1" t="s">
        <v>59</v>
      </c>
      <c r="F3257" s="1" t="s">
        <v>20</v>
      </c>
      <c r="G3257" s="1" t="s">
        <v>44</v>
      </c>
      <c r="H3257">
        <v>4567357</v>
      </c>
      <c r="I3257">
        <v>425285</v>
      </c>
      <c r="J3257">
        <v>64520</v>
      </c>
      <c r="K3257">
        <v>30298</v>
      </c>
      <c r="L3257">
        <f>bbdd_Social_Media_Trends[[#This Row],[Likes]]+bbdd_Social_Media_Trends[[#This Row],[Shares]]+bbdd_Social_Media_Trends[[#This Row],[Comments]]</f>
        <v>520103</v>
      </c>
      <c r="M3257">
        <f>bbdd_Social_Media_Trends[[#This Row],[Interactions]]/bbdd_Social_Media_Trends[[#This Row],[Views]]</f>
        <v>0.113873953798663</v>
      </c>
      <c r="N3257" s="1" t="s">
        <v>22</v>
      </c>
      <c r="O3257" s="4">
        <f t="shared" si="50"/>
        <v>0</v>
      </c>
    </row>
    <row r="3258" spans="1:15">
      <c r="A3258" s="1" t="s">
        <v>3298</v>
      </c>
      <c r="B3258" s="2">
        <v>45051</v>
      </c>
      <c r="C3258" s="13" t="str">
        <f>TEXT(bbdd_Social_Media_Trends[[#This Row],[Post_Date]],"aaaa-mm")</f>
        <v>2023-05</v>
      </c>
      <c r="D3258" s="1" t="s">
        <v>27</v>
      </c>
      <c r="E3258" s="1" t="s">
        <v>57</v>
      </c>
      <c r="F3258" s="1" t="s">
        <v>14</v>
      </c>
      <c r="G3258" s="1" t="s">
        <v>28</v>
      </c>
      <c r="H3258">
        <v>283090</v>
      </c>
      <c r="I3258">
        <v>227556</v>
      </c>
      <c r="J3258">
        <v>13764</v>
      </c>
      <c r="K3258">
        <v>23089</v>
      </c>
      <c r="L3258">
        <f>bbdd_Social_Media_Trends[[#This Row],[Likes]]+bbdd_Social_Media_Trends[[#This Row],[Shares]]+bbdd_Social_Media_Trends[[#This Row],[Comments]]</f>
        <v>264409</v>
      </c>
      <c r="M3258">
        <f>bbdd_Social_Media_Trends[[#This Row],[Interactions]]/bbdd_Social_Media_Trends[[#This Row],[Views]]</f>
        <v>0.93401038538980541</v>
      </c>
      <c r="N3258" s="1" t="s">
        <v>29</v>
      </c>
      <c r="O3258" s="4">
        <f t="shared" si="50"/>
        <v>0</v>
      </c>
    </row>
    <row r="3259" spans="1:15" hidden="1">
      <c r="A3259" s="1" t="s">
        <v>3299</v>
      </c>
      <c r="B3259" s="2">
        <v>45104</v>
      </c>
      <c r="C3259" s="13" t="str">
        <f>TEXT(bbdd_Social_Media_Trends[[#This Row],[Post_Date]],"aaaa-mm")</f>
        <v>2023-06</v>
      </c>
      <c r="D3259" s="1" t="s">
        <v>18</v>
      </c>
      <c r="E3259" s="1" t="s">
        <v>57</v>
      </c>
      <c r="F3259" s="1" t="s">
        <v>47</v>
      </c>
      <c r="G3259" s="1" t="s">
        <v>28</v>
      </c>
      <c r="H3259">
        <v>276749</v>
      </c>
      <c r="I3259">
        <v>409709</v>
      </c>
      <c r="J3259">
        <v>41368</v>
      </c>
      <c r="K3259">
        <v>1705</v>
      </c>
      <c r="L3259">
        <f>bbdd_Social_Media_Trends[[#This Row],[Likes]]+bbdd_Social_Media_Trends[[#This Row],[Shares]]+bbdd_Social_Media_Trends[[#This Row],[Comments]]</f>
        <v>452782</v>
      </c>
      <c r="M3259">
        <f>bbdd_Social_Media_Trends[[#This Row],[Interactions]]/bbdd_Social_Media_Trends[[#This Row],[Views]]</f>
        <v>1.6360745657617553</v>
      </c>
      <c r="N3259" s="1" t="s">
        <v>22</v>
      </c>
      <c r="O3259" s="4">
        <f t="shared" si="50"/>
        <v>0</v>
      </c>
    </row>
    <row r="3260" spans="1:15" hidden="1">
      <c r="A3260" s="1" t="s">
        <v>3300</v>
      </c>
      <c r="B3260" s="2">
        <v>44794</v>
      </c>
      <c r="C3260" s="13" t="str">
        <f>TEXT(bbdd_Social_Media_Trends[[#This Row],[Post_Date]],"aaaa-mm")</f>
        <v>2022-08</v>
      </c>
      <c r="D3260" s="1" t="s">
        <v>18</v>
      </c>
      <c r="E3260" s="1" t="s">
        <v>52</v>
      </c>
      <c r="F3260" s="1" t="s">
        <v>41</v>
      </c>
      <c r="G3260" s="1" t="s">
        <v>15</v>
      </c>
      <c r="H3260">
        <v>2872146</v>
      </c>
      <c r="I3260">
        <v>421936</v>
      </c>
      <c r="J3260">
        <v>20418</v>
      </c>
      <c r="K3260">
        <v>15861</v>
      </c>
      <c r="L3260">
        <f>bbdd_Social_Media_Trends[[#This Row],[Likes]]+bbdd_Social_Media_Trends[[#This Row],[Shares]]+bbdd_Social_Media_Trends[[#This Row],[Comments]]</f>
        <v>458215</v>
      </c>
      <c r="M3260">
        <f>bbdd_Social_Media_Trends[[#This Row],[Interactions]]/bbdd_Social_Media_Trends[[#This Row],[Views]]</f>
        <v>0.15953750261999217</v>
      </c>
      <c r="N3260" s="1" t="s">
        <v>22</v>
      </c>
      <c r="O3260" s="4">
        <f t="shared" si="50"/>
        <v>0</v>
      </c>
    </row>
    <row r="3261" spans="1:15">
      <c r="A3261" s="1" t="s">
        <v>3301</v>
      </c>
      <c r="B3261" s="2">
        <v>44648</v>
      </c>
      <c r="C3261" s="13" t="str">
        <f>TEXT(bbdd_Social_Media_Trends[[#This Row],[Post_Date]],"aaaa-mm")</f>
        <v>2022-03</v>
      </c>
      <c r="D3261" s="1" t="s">
        <v>27</v>
      </c>
      <c r="E3261" s="1" t="s">
        <v>57</v>
      </c>
      <c r="F3261" s="1" t="s">
        <v>36</v>
      </c>
      <c r="G3261" s="1" t="s">
        <v>37</v>
      </c>
      <c r="H3261">
        <v>1113796</v>
      </c>
      <c r="I3261">
        <v>223542</v>
      </c>
      <c r="J3261">
        <v>59380</v>
      </c>
      <c r="K3261">
        <v>36938</v>
      </c>
      <c r="L3261">
        <f>bbdd_Social_Media_Trends[[#This Row],[Likes]]+bbdd_Social_Media_Trends[[#This Row],[Shares]]+bbdd_Social_Media_Trends[[#This Row],[Comments]]</f>
        <v>319860</v>
      </c>
      <c r="M3261">
        <f>bbdd_Social_Media_Trends[[#This Row],[Interactions]]/bbdd_Social_Media_Trends[[#This Row],[Views]]</f>
        <v>0.28718005810758884</v>
      </c>
      <c r="N3261" s="1" t="s">
        <v>29</v>
      </c>
      <c r="O3261" s="4">
        <f t="shared" si="50"/>
        <v>0</v>
      </c>
    </row>
    <row r="3262" spans="1:15">
      <c r="A3262" s="1" t="s">
        <v>3302</v>
      </c>
      <c r="B3262" s="2">
        <v>45049</v>
      </c>
      <c r="C3262" s="13" t="str">
        <f>TEXT(bbdd_Social_Media_Trends[[#This Row],[Post_Date]],"aaaa-mm")</f>
        <v>2023-05</v>
      </c>
      <c r="D3262" s="1" t="s">
        <v>27</v>
      </c>
      <c r="E3262" s="1" t="s">
        <v>35</v>
      </c>
      <c r="F3262" s="1" t="s">
        <v>36</v>
      </c>
      <c r="G3262" s="1" t="s">
        <v>60</v>
      </c>
      <c r="H3262">
        <v>4769371</v>
      </c>
      <c r="I3262">
        <v>268114</v>
      </c>
      <c r="J3262">
        <v>34565</v>
      </c>
      <c r="K3262">
        <v>19572</v>
      </c>
      <c r="L3262">
        <f>bbdd_Social_Media_Trends[[#This Row],[Likes]]+bbdd_Social_Media_Trends[[#This Row],[Shares]]+bbdd_Social_Media_Trends[[#This Row],[Comments]]</f>
        <v>322251</v>
      </c>
      <c r="M3262">
        <f>bbdd_Social_Media_Trends[[#This Row],[Interactions]]/bbdd_Social_Media_Trends[[#This Row],[Views]]</f>
        <v>6.7566771383480134E-2</v>
      </c>
      <c r="N3262" s="1" t="s">
        <v>22</v>
      </c>
      <c r="O3262" s="4">
        <f t="shared" si="50"/>
        <v>0</v>
      </c>
    </row>
    <row r="3263" spans="1:15" hidden="1">
      <c r="A3263" s="1" t="s">
        <v>3303</v>
      </c>
      <c r="B3263" s="2">
        <v>45249</v>
      </c>
      <c r="C3263" s="13" t="str">
        <f>TEXT(bbdd_Social_Media_Trends[[#This Row],[Post_Date]],"aaaa-mm")</f>
        <v>2023-11</v>
      </c>
      <c r="D3263" s="1" t="s">
        <v>24</v>
      </c>
      <c r="E3263" s="1" t="s">
        <v>31</v>
      </c>
      <c r="F3263" s="1" t="s">
        <v>20</v>
      </c>
      <c r="G3263" s="1" t="s">
        <v>25</v>
      </c>
      <c r="H3263">
        <v>3690550</v>
      </c>
      <c r="I3263">
        <v>66428</v>
      </c>
      <c r="J3263">
        <v>21959</v>
      </c>
      <c r="K3263">
        <v>21008</v>
      </c>
      <c r="L3263">
        <f>bbdd_Social_Media_Trends[[#This Row],[Likes]]+bbdd_Social_Media_Trends[[#This Row],[Shares]]+bbdd_Social_Media_Trends[[#This Row],[Comments]]</f>
        <v>109395</v>
      </c>
      <c r="M3263">
        <f>bbdd_Social_Media_Trends[[#This Row],[Interactions]]/bbdd_Social_Media_Trends[[#This Row],[Views]]</f>
        <v>2.9641923290566446E-2</v>
      </c>
      <c r="N3263" s="1" t="s">
        <v>16</v>
      </c>
      <c r="O3263" s="4">
        <f t="shared" si="50"/>
        <v>0</v>
      </c>
    </row>
    <row r="3264" spans="1:15">
      <c r="A3264" s="1" t="s">
        <v>3304</v>
      </c>
      <c r="B3264" s="2">
        <v>45141</v>
      </c>
      <c r="C3264" s="13" t="str">
        <f>TEXT(bbdd_Social_Media_Trends[[#This Row],[Post_Date]],"aaaa-mm")</f>
        <v>2023-08</v>
      </c>
      <c r="D3264" s="1" t="s">
        <v>27</v>
      </c>
      <c r="E3264" s="1" t="s">
        <v>49</v>
      </c>
      <c r="F3264" s="1" t="s">
        <v>47</v>
      </c>
      <c r="G3264" s="1" t="s">
        <v>21</v>
      </c>
      <c r="H3264">
        <v>1841123</v>
      </c>
      <c r="I3264">
        <v>218186</v>
      </c>
      <c r="J3264">
        <v>94436</v>
      </c>
      <c r="K3264">
        <v>7059</v>
      </c>
      <c r="L3264">
        <f>bbdd_Social_Media_Trends[[#This Row],[Likes]]+bbdd_Social_Media_Trends[[#This Row],[Shares]]+bbdd_Social_Media_Trends[[#This Row],[Comments]]</f>
        <v>319681</v>
      </c>
      <c r="M3264">
        <f>bbdd_Social_Media_Trends[[#This Row],[Interactions]]/bbdd_Social_Media_Trends[[#This Row],[Views]]</f>
        <v>0.17363370073590956</v>
      </c>
      <c r="N3264" s="1" t="s">
        <v>29</v>
      </c>
      <c r="O3264" s="4">
        <f t="shared" si="50"/>
        <v>0</v>
      </c>
    </row>
    <row r="3265" spans="1:15">
      <c r="A3265" s="1" t="s">
        <v>3305</v>
      </c>
      <c r="B3265" s="2">
        <v>44854</v>
      </c>
      <c r="C3265" s="13" t="str">
        <f>TEXT(bbdd_Social_Media_Trends[[#This Row],[Post_Date]],"aaaa-mm")</f>
        <v>2022-10</v>
      </c>
      <c r="D3265" s="1" t="s">
        <v>27</v>
      </c>
      <c r="E3265" s="1" t="s">
        <v>49</v>
      </c>
      <c r="F3265" s="1" t="s">
        <v>41</v>
      </c>
      <c r="G3265" s="1" t="s">
        <v>37</v>
      </c>
      <c r="H3265">
        <v>783895</v>
      </c>
      <c r="I3265">
        <v>430648</v>
      </c>
      <c r="J3265">
        <v>37387</v>
      </c>
      <c r="K3265">
        <v>35805</v>
      </c>
      <c r="L3265">
        <f>bbdd_Social_Media_Trends[[#This Row],[Likes]]+bbdd_Social_Media_Trends[[#This Row],[Shares]]+bbdd_Social_Media_Trends[[#This Row],[Comments]]</f>
        <v>503840</v>
      </c>
      <c r="M3265">
        <f>bbdd_Social_Media_Trends[[#This Row],[Interactions]]/bbdd_Social_Media_Trends[[#This Row],[Views]]</f>
        <v>0.64273914235962726</v>
      </c>
      <c r="N3265" s="1" t="s">
        <v>29</v>
      </c>
      <c r="O3265" s="4">
        <f t="shared" si="50"/>
        <v>0</v>
      </c>
    </row>
    <row r="3266" spans="1:15" hidden="1">
      <c r="A3266" s="1" t="s">
        <v>3306</v>
      </c>
      <c r="B3266" s="2">
        <v>44595</v>
      </c>
      <c r="C3266" s="13" t="str">
        <f>TEXT(bbdd_Social_Media_Trends[[#This Row],[Post_Date]],"aaaa-mm")</f>
        <v>2022-02</v>
      </c>
      <c r="D3266" s="1" t="s">
        <v>24</v>
      </c>
      <c r="E3266" s="1" t="s">
        <v>13</v>
      </c>
      <c r="F3266" s="1" t="s">
        <v>47</v>
      </c>
      <c r="G3266" s="1" t="s">
        <v>21</v>
      </c>
      <c r="H3266">
        <v>4139390</v>
      </c>
      <c r="I3266">
        <v>438609</v>
      </c>
      <c r="J3266">
        <v>12994</v>
      </c>
      <c r="K3266">
        <v>30472</v>
      </c>
      <c r="L3266">
        <f>bbdd_Social_Media_Trends[[#This Row],[Likes]]+bbdd_Social_Media_Trends[[#This Row],[Shares]]+bbdd_Social_Media_Trends[[#This Row],[Comments]]</f>
        <v>482075</v>
      </c>
      <c r="M3266">
        <f>bbdd_Social_Media_Trends[[#This Row],[Interactions]]/bbdd_Social_Media_Trends[[#This Row],[Views]]</f>
        <v>0.11646039633859095</v>
      </c>
      <c r="N3266" s="1" t="s">
        <v>29</v>
      </c>
      <c r="O3266" s="4">
        <f t="shared" ref="O3266:O3329" si="51">IF(ISERROR(VLOOKUP(A3266,A3267:A8264,1,FALSE)),0, 1)</f>
        <v>0</v>
      </c>
    </row>
    <row r="3267" spans="1:15" hidden="1">
      <c r="A3267" s="1" t="s">
        <v>3307</v>
      </c>
      <c r="B3267" s="2">
        <v>45260</v>
      </c>
      <c r="C3267" s="13" t="str">
        <f>TEXT(bbdd_Social_Media_Trends[[#This Row],[Post_Date]],"aaaa-mm")</f>
        <v>2023-11</v>
      </c>
      <c r="D3267" s="1" t="s">
        <v>18</v>
      </c>
      <c r="E3267" s="1" t="s">
        <v>39</v>
      </c>
      <c r="F3267" s="1" t="s">
        <v>41</v>
      </c>
      <c r="G3267" s="1" t="s">
        <v>28</v>
      </c>
      <c r="H3267">
        <v>4616223</v>
      </c>
      <c r="I3267">
        <v>304084</v>
      </c>
      <c r="J3267">
        <v>26970</v>
      </c>
      <c r="K3267">
        <v>23126</v>
      </c>
      <c r="L3267">
        <f>bbdd_Social_Media_Trends[[#This Row],[Likes]]+bbdd_Social_Media_Trends[[#This Row],[Shares]]+bbdd_Social_Media_Trends[[#This Row],[Comments]]</f>
        <v>354180</v>
      </c>
      <c r="M3267">
        <f>bbdd_Social_Media_Trends[[#This Row],[Interactions]]/bbdd_Social_Media_Trends[[#This Row],[Views]]</f>
        <v>7.6725062892325613E-2</v>
      </c>
      <c r="N3267" s="1" t="s">
        <v>29</v>
      </c>
      <c r="O3267" s="4">
        <f t="shared" si="51"/>
        <v>0</v>
      </c>
    </row>
    <row r="3268" spans="1:15" hidden="1">
      <c r="A3268" s="1" t="s">
        <v>3308</v>
      </c>
      <c r="B3268" s="2">
        <v>45129</v>
      </c>
      <c r="C3268" s="13" t="str">
        <f>TEXT(bbdd_Social_Media_Trends[[#This Row],[Post_Date]],"aaaa-mm")</f>
        <v>2023-07</v>
      </c>
      <c r="D3268" s="1" t="s">
        <v>24</v>
      </c>
      <c r="E3268" s="1" t="s">
        <v>52</v>
      </c>
      <c r="F3268" s="1" t="s">
        <v>32</v>
      </c>
      <c r="G3268" s="1" t="s">
        <v>15</v>
      </c>
      <c r="H3268">
        <v>997408</v>
      </c>
      <c r="I3268">
        <v>90120</v>
      </c>
      <c r="J3268">
        <v>40959</v>
      </c>
      <c r="K3268">
        <v>39843</v>
      </c>
      <c r="L3268">
        <f>bbdd_Social_Media_Trends[[#This Row],[Likes]]+bbdd_Social_Media_Trends[[#This Row],[Shares]]+bbdd_Social_Media_Trends[[#This Row],[Comments]]</f>
        <v>170922</v>
      </c>
      <c r="M3268">
        <f>bbdd_Social_Media_Trends[[#This Row],[Interactions]]/bbdd_Social_Media_Trends[[#This Row],[Views]]</f>
        <v>0.1713661811415188</v>
      </c>
      <c r="N3268" s="1" t="s">
        <v>16</v>
      </c>
      <c r="O3268" s="4">
        <f t="shared" si="51"/>
        <v>0</v>
      </c>
    </row>
    <row r="3269" spans="1:15" hidden="1">
      <c r="A3269" s="1" t="s">
        <v>3309</v>
      </c>
      <c r="B3269" s="2">
        <v>44653</v>
      </c>
      <c r="C3269" s="13" t="str">
        <f>TEXT(bbdd_Social_Media_Trends[[#This Row],[Post_Date]],"aaaa-mm")</f>
        <v>2022-04</v>
      </c>
      <c r="D3269" s="1" t="s">
        <v>12</v>
      </c>
      <c r="E3269" s="1" t="s">
        <v>39</v>
      </c>
      <c r="F3269" s="1" t="s">
        <v>47</v>
      </c>
      <c r="G3269" s="1" t="s">
        <v>28</v>
      </c>
      <c r="H3269">
        <v>4784006</v>
      </c>
      <c r="I3269">
        <v>167376</v>
      </c>
      <c r="J3269">
        <v>4736</v>
      </c>
      <c r="K3269">
        <v>32126</v>
      </c>
      <c r="L3269">
        <f>bbdd_Social_Media_Trends[[#This Row],[Likes]]+bbdd_Social_Media_Trends[[#This Row],[Shares]]+bbdd_Social_Media_Trends[[#This Row],[Comments]]</f>
        <v>204238</v>
      </c>
      <c r="M3269">
        <f>bbdd_Social_Media_Trends[[#This Row],[Interactions]]/bbdd_Social_Media_Trends[[#This Row],[Views]]</f>
        <v>4.269183608883434E-2</v>
      </c>
      <c r="N3269" s="1" t="s">
        <v>29</v>
      </c>
      <c r="O3269" s="4">
        <f t="shared" si="51"/>
        <v>0</v>
      </c>
    </row>
    <row r="3270" spans="1:15" hidden="1">
      <c r="A3270" s="1" t="s">
        <v>3310</v>
      </c>
      <c r="B3270" s="2">
        <v>44973</v>
      </c>
      <c r="C3270" s="13" t="str">
        <f>TEXT(bbdd_Social_Media_Trends[[#This Row],[Post_Date]],"aaaa-mm")</f>
        <v>2023-02</v>
      </c>
      <c r="D3270" s="1" t="s">
        <v>12</v>
      </c>
      <c r="E3270" s="1" t="s">
        <v>39</v>
      </c>
      <c r="F3270" s="1" t="s">
        <v>47</v>
      </c>
      <c r="G3270" s="1" t="s">
        <v>60</v>
      </c>
      <c r="H3270">
        <v>3914797</v>
      </c>
      <c r="I3270">
        <v>416802</v>
      </c>
      <c r="J3270">
        <v>10726</v>
      </c>
      <c r="K3270">
        <v>45764</v>
      </c>
      <c r="L3270">
        <f>bbdd_Social_Media_Trends[[#This Row],[Likes]]+bbdd_Social_Media_Trends[[#This Row],[Shares]]+bbdd_Social_Media_Trends[[#This Row],[Comments]]</f>
        <v>473292</v>
      </c>
      <c r="M3270">
        <f>bbdd_Social_Media_Trends[[#This Row],[Interactions]]/bbdd_Social_Media_Trends[[#This Row],[Views]]</f>
        <v>0.1208982228197273</v>
      </c>
      <c r="N3270" s="1" t="s">
        <v>22</v>
      </c>
      <c r="O3270" s="4">
        <f t="shared" si="51"/>
        <v>0</v>
      </c>
    </row>
    <row r="3271" spans="1:15">
      <c r="A3271" s="1" t="s">
        <v>3311</v>
      </c>
      <c r="B3271" s="2">
        <v>45158</v>
      </c>
      <c r="C3271" s="13" t="str">
        <f>TEXT(bbdd_Social_Media_Trends[[#This Row],[Post_Date]],"aaaa-mm")</f>
        <v>2023-08</v>
      </c>
      <c r="D3271" s="1" t="s">
        <v>27</v>
      </c>
      <c r="E3271" s="1" t="s">
        <v>19</v>
      </c>
      <c r="F3271" s="1" t="s">
        <v>32</v>
      </c>
      <c r="G3271" s="1" t="s">
        <v>50</v>
      </c>
      <c r="H3271">
        <v>2438078</v>
      </c>
      <c r="I3271">
        <v>221150</v>
      </c>
      <c r="J3271">
        <v>60273</v>
      </c>
      <c r="K3271">
        <v>11048</v>
      </c>
      <c r="L3271">
        <f>bbdd_Social_Media_Trends[[#This Row],[Likes]]+bbdd_Social_Media_Trends[[#This Row],[Shares]]+bbdd_Social_Media_Trends[[#This Row],[Comments]]</f>
        <v>292471</v>
      </c>
      <c r="M3271">
        <f>bbdd_Social_Media_Trends[[#This Row],[Interactions]]/bbdd_Social_Media_Trends[[#This Row],[Views]]</f>
        <v>0.11995965674601058</v>
      </c>
      <c r="N3271" s="1" t="s">
        <v>22</v>
      </c>
      <c r="O3271" s="4">
        <f t="shared" si="51"/>
        <v>0</v>
      </c>
    </row>
    <row r="3272" spans="1:15" hidden="1">
      <c r="A3272" s="1" t="s">
        <v>3312</v>
      </c>
      <c r="B3272" s="2">
        <v>45075</v>
      </c>
      <c r="C3272" s="13" t="str">
        <f>TEXT(bbdd_Social_Media_Trends[[#This Row],[Post_Date]],"aaaa-mm")</f>
        <v>2023-05</v>
      </c>
      <c r="D3272" s="1" t="s">
        <v>12</v>
      </c>
      <c r="E3272" s="1" t="s">
        <v>13</v>
      </c>
      <c r="F3272" s="1" t="s">
        <v>47</v>
      </c>
      <c r="G3272" s="1" t="s">
        <v>21</v>
      </c>
      <c r="H3272">
        <v>1499889</v>
      </c>
      <c r="I3272">
        <v>478518</v>
      </c>
      <c r="J3272">
        <v>92766</v>
      </c>
      <c r="K3272">
        <v>2125</v>
      </c>
      <c r="L3272">
        <f>bbdd_Social_Media_Trends[[#This Row],[Likes]]+bbdd_Social_Media_Trends[[#This Row],[Shares]]+bbdd_Social_Media_Trends[[#This Row],[Comments]]</f>
        <v>573409</v>
      </c>
      <c r="M3272">
        <f>bbdd_Social_Media_Trends[[#This Row],[Interactions]]/bbdd_Social_Media_Trends[[#This Row],[Views]]</f>
        <v>0.38230095693748006</v>
      </c>
      <c r="N3272" s="1" t="s">
        <v>16</v>
      </c>
      <c r="O3272" s="4">
        <f t="shared" si="51"/>
        <v>0</v>
      </c>
    </row>
    <row r="3273" spans="1:15" hidden="1">
      <c r="A3273" s="1" t="s">
        <v>3313</v>
      </c>
      <c r="B3273" s="2">
        <v>45237</v>
      </c>
      <c r="C3273" s="13" t="str">
        <f>TEXT(bbdd_Social_Media_Trends[[#This Row],[Post_Date]],"aaaa-mm")</f>
        <v>2023-11</v>
      </c>
      <c r="D3273" s="1" t="s">
        <v>18</v>
      </c>
      <c r="E3273" s="1" t="s">
        <v>59</v>
      </c>
      <c r="F3273" s="1" t="s">
        <v>47</v>
      </c>
      <c r="G3273" s="1" t="s">
        <v>44</v>
      </c>
      <c r="H3273">
        <v>623920</v>
      </c>
      <c r="I3273">
        <v>217601</v>
      </c>
      <c r="J3273">
        <v>92282</v>
      </c>
      <c r="K3273">
        <v>15725</v>
      </c>
      <c r="L3273">
        <f>bbdd_Social_Media_Trends[[#This Row],[Likes]]+bbdd_Social_Media_Trends[[#This Row],[Shares]]+bbdd_Social_Media_Trends[[#This Row],[Comments]]</f>
        <v>325608</v>
      </c>
      <c r="M3273">
        <f>bbdd_Social_Media_Trends[[#This Row],[Interactions]]/bbdd_Social_Media_Trends[[#This Row],[Views]]</f>
        <v>0.52187459930760349</v>
      </c>
      <c r="N3273" s="1" t="s">
        <v>29</v>
      </c>
      <c r="O3273" s="4">
        <f t="shared" si="51"/>
        <v>0</v>
      </c>
    </row>
    <row r="3274" spans="1:15" hidden="1">
      <c r="A3274" s="1" t="s">
        <v>3314</v>
      </c>
      <c r="B3274" s="2">
        <v>44737</v>
      </c>
      <c r="C3274" s="13" t="str">
        <f>TEXT(bbdd_Social_Media_Trends[[#This Row],[Post_Date]],"aaaa-mm")</f>
        <v>2022-06</v>
      </c>
      <c r="D3274" s="1" t="s">
        <v>12</v>
      </c>
      <c r="E3274" s="1" t="s">
        <v>31</v>
      </c>
      <c r="F3274" s="1" t="s">
        <v>41</v>
      </c>
      <c r="G3274" s="1" t="s">
        <v>15</v>
      </c>
      <c r="H3274">
        <v>1304376</v>
      </c>
      <c r="I3274">
        <v>422027</v>
      </c>
      <c r="J3274">
        <v>65465</v>
      </c>
      <c r="K3274">
        <v>8210</v>
      </c>
      <c r="L3274">
        <f>bbdd_Social_Media_Trends[[#This Row],[Likes]]+bbdd_Social_Media_Trends[[#This Row],[Shares]]+bbdd_Social_Media_Trends[[#This Row],[Comments]]</f>
        <v>495702</v>
      </c>
      <c r="M3274">
        <f>bbdd_Social_Media_Trends[[#This Row],[Interactions]]/bbdd_Social_Media_Trends[[#This Row],[Views]]</f>
        <v>0.38002999135218679</v>
      </c>
      <c r="N3274" s="1" t="s">
        <v>29</v>
      </c>
      <c r="O3274" s="4">
        <f t="shared" si="51"/>
        <v>0</v>
      </c>
    </row>
    <row r="3275" spans="1:15">
      <c r="A3275" s="1" t="s">
        <v>3315</v>
      </c>
      <c r="B3275" s="2">
        <v>44860</v>
      </c>
      <c r="C3275" s="13" t="str">
        <f>TEXT(bbdd_Social_Media_Trends[[#This Row],[Post_Date]],"aaaa-mm")</f>
        <v>2022-10</v>
      </c>
      <c r="D3275" s="1" t="s">
        <v>27</v>
      </c>
      <c r="E3275" s="1" t="s">
        <v>13</v>
      </c>
      <c r="F3275" s="1" t="s">
        <v>36</v>
      </c>
      <c r="G3275" s="1" t="s">
        <v>44</v>
      </c>
      <c r="H3275">
        <v>3050118</v>
      </c>
      <c r="I3275">
        <v>308745</v>
      </c>
      <c r="J3275">
        <v>51775</v>
      </c>
      <c r="K3275">
        <v>41998</v>
      </c>
      <c r="L3275">
        <f>bbdd_Social_Media_Trends[[#This Row],[Likes]]+bbdd_Social_Media_Trends[[#This Row],[Shares]]+bbdd_Social_Media_Trends[[#This Row],[Comments]]</f>
        <v>402518</v>
      </c>
      <c r="M3275">
        <f>bbdd_Social_Media_Trends[[#This Row],[Interactions]]/bbdd_Social_Media_Trends[[#This Row],[Views]]</f>
        <v>0.13196800910653292</v>
      </c>
      <c r="N3275" s="1" t="s">
        <v>29</v>
      </c>
      <c r="O3275" s="4">
        <f t="shared" si="51"/>
        <v>0</v>
      </c>
    </row>
    <row r="3276" spans="1:15" hidden="1">
      <c r="A3276" s="1" t="s">
        <v>3316</v>
      </c>
      <c r="B3276" s="2">
        <v>44832</v>
      </c>
      <c r="C3276" s="13" t="str">
        <f>TEXT(bbdd_Social_Media_Trends[[#This Row],[Post_Date]],"aaaa-mm")</f>
        <v>2022-09</v>
      </c>
      <c r="D3276" s="1" t="s">
        <v>18</v>
      </c>
      <c r="E3276" s="1" t="s">
        <v>57</v>
      </c>
      <c r="F3276" s="1" t="s">
        <v>32</v>
      </c>
      <c r="G3276" s="1" t="s">
        <v>25</v>
      </c>
      <c r="H3276">
        <v>384054</v>
      </c>
      <c r="I3276">
        <v>131704</v>
      </c>
      <c r="J3276">
        <v>17338</v>
      </c>
      <c r="K3276">
        <v>882</v>
      </c>
      <c r="L3276">
        <f>bbdd_Social_Media_Trends[[#This Row],[Likes]]+bbdd_Social_Media_Trends[[#This Row],[Shares]]+bbdd_Social_Media_Trends[[#This Row],[Comments]]</f>
        <v>149924</v>
      </c>
      <c r="M3276">
        <f>bbdd_Social_Media_Trends[[#This Row],[Interactions]]/bbdd_Social_Media_Trends[[#This Row],[Views]]</f>
        <v>0.39037218724450207</v>
      </c>
      <c r="N3276" s="1" t="s">
        <v>29</v>
      </c>
      <c r="O3276" s="4">
        <f t="shared" si="51"/>
        <v>0</v>
      </c>
    </row>
    <row r="3277" spans="1:15">
      <c r="A3277" s="1" t="s">
        <v>3317</v>
      </c>
      <c r="B3277" s="2">
        <v>45102</v>
      </c>
      <c r="C3277" s="13" t="str">
        <f>TEXT(bbdd_Social_Media_Trends[[#This Row],[Post_Date]],"aaaa-mm")</f>
        <v>2023-06</v>
      </c>
      <c r="D3277" s="1" t="s">
        <v>27</v>
      </c>
      <c r="E3277" s="1" t="s">
        <v>19</v>
      </c>
      <c r="F3277" s="1" t="s">
        <v>14</v>
      </c>
      <c r="G3277" s="1" t="s">
        <v>60</v>
      </c>
      <c r="H3277">
        <v>2852085</v>
      </c>
      <c r="I3277">
        <v>87799</v>
      </c>
      <c r="J3277">
        <v>92729</v>
      </c>
      <c r="K3277">
        <v>24975</v>
      </c>
      <c r="L3277">
        <f>bbdd_Social_Media_Trends[[#This Row],[Likes]]+bbdd_Social_Media_Trends[[#This Row],[Shares]]+bbdd_Social_Media_Trends[[#This Row],[Comments]]</f>
        <v>205503</v>
      </c>
      <c r="M3277">
        <f>bbdd_Social_Media_Trends[[#This Row],[Interactions]]/bbdd_Social_Media_Trends[[#This Row],[Views]]</f>
        <v>7.2053602890516932E-2</v>
      </c>
      <c r="N3277" s="1" t="s">
        <v>29</v>
      </c>
      <c r="O3277" s="4">
        <f t="shared" si="51"/>
        <v>0</v>
      </c>
    </row>
    <row r="3278" spans="1:15" hidden="1">
      <c r="A3278" s="1" t="s">
        <v>3318</v>
      </c>
      <c r="B3278" s="2">
        <v>45191</v>
      </c>
      <c r="C3278" s="13" t="str">
        <f>TEXT(bbdd_Social_Media_Trends[[#This Row],[Post_Date]],"aaaa-mm")</f>
        <v>2023-09</v>
      </c>
      <c r="D3278" s="1" t="s">
        <v>12</v>
      </c>
      <c r="E3278" s="1" t="s">
        <v>35</v>
      </c>
      <c r="F3278" s="1" t="s">
        <v>47</v>
      </c>
      <c r="G3278" s="1" t="s">
        <v>50</v>
      </c>
      <c r="H3278">
        <v>2786558</v>
      </c>
      <c r="I3278">
        <v>475485</v>
      </c>
      <c r="J3278">
        <v>53156</v>
      </c>
      <c r="K3278">
        <v>20811</v>
      </c>
      <c r="L3278">
        <f>bbdd_Social_Media_Trends[[#This Row],[Likes]]+bbdd_Social_Media_Trends[[#This Row],[Shares]]+bbdd_Social_Media_Trends[[#This Row],[Comments]]</f>
        <v>549452</v>
      </c>
      <c r="M3278">
        <f>bbdd_Social_Media_Trends[[#This Row],[Interactions]]/bbdd_Social_Media_Trends[[#This Row],[Views]]</f>
        <v>0.19717945939040207</v>
      </c>
      <c r="N3278" s="1" t="s">
        <v>29</v>
      </c>
      <c r="O3278" s="4">
        <f t="shared" si="51"/>
        <v>0</v>
      </c>
    </row>
    <row r="3279" spans="1:15" hidden="1">
      <c r="A3279" s="1" t="s">
        <v>3319</v>
      </c>
      <c r="B3279" s="2">
        <v>44650</v>
      </c>
      <c r="C3279" s="13" t="str">
        <f>TEXT(bbdd_Social_Media_Trends[[#This Row],[Post_Date]],"aaaa-mm")</f>
        <v>2022-03</v>
      </c>
      <c r="D3279" s="1" t="s">
        <v>24</v>
      </c>
      <c r="E3279" s="1" t="s">
        <v>35</v>
      </c>
      <c r="F3279" s="1" t="s">
        <v>32</v>
      </c>
      <c r="G3279" s="1" t="s">
        <v>25</v>
      </c>
      <c r="H3279">
        <v>195578</v>
      </c>
      <c r="I3279">
        <v>167756</v>
      </c>
      <c r="J3279">
        <v>43245</v>
      </c>
      <c r="K3279">
        <v>25540</v>
      </c>
      <c r="L3279">
        <f>bbdd_Social_Media_Trends[[#This Row],[Likes]]+bbdd_Social_Media_Trends[[#This Row],[Shares]]+bbdd_Social_Media_Trends[[#This Row],[Comments]]</f>
        <v>236541</v>
      </c>
      <c r="M3279">
        <f>bbdd_Social_Media_Trends[[#This Row],[Interactions]]/bbdd_Social_Media_Trends[[#This Row],[Views]]</f>
        <v>1.2094458476924808</v>
      </c>
      <c r="N3279" s="1" t="s">
        <v>16</v>
      </c>
      <c r="O3279" s="4">
        <f t="shared" si="51"/>
        <v>0</v>
      </c>
    </row>
    <row r="3280" spans="1:15" hidden="1">
      <c r="A3280" s="1" t="s">
        <v>3320</v>
      </c>
      <c r="B3280" s="2">
        <v>45124</v>
      </c>
      <c r="C3280" s="13" t="str">
        <f>TEXT(bbdd_Social_Media_Trends[[#This Row],[Post_Date]],"aaaa-mm")</f>
        <v>2023-07</v>
      </c>
      <c r="D3280" s="1" t="s">
        <v>24</v>
      </c>
      <c r="E3280" s="1" t="s">
        <v>13</v>
      </c>
      <c r="F3280" s="1" t="s">
        <v>20</v>
      </c>
      <c r="G3280" s="1" t="s">
        <v>50</v>
      </c>
      <c r="H3280">
        <v>1688397</v>
      </c>
      <c r="I3280">
        <v>281554</v>
      </c>
      <c r="J3280">
        <v>81408</v>
      </c>
      <c r="K3280">
        <v>45190</v>
      </c>
      <c r="L3280">
        <f>bbdd_Social_Media_Trends[[#This Row],[Likes]]+bbdd_Social_Media_Trends[[#This Row],[Shares]]+bbdd_Social_Media_Trends[[#This Row],[Comments]]</f>
        <v>408152</v>
      </c>
      <c r="M3280">
        <f>bbdd_Social_Media_Trends[[#This Row],[Interactions]]/bbdd_Social_Media_Trends[[#This Row],[Views]]</f>
        <v>0.24173935395526053</v>
      </c>
      <c r="N3280" s="1" t="s">
        <v>16</v>
      </c>
      <c r="O3280" s="4">
        <f t="shared" si="51"/>
        <v>0</v>
      </c>
    </row>
    <row r="3281" spans="1:15" hidden="1">
      <c r="A3281" s="1" t="s">
        <v>3321</v>
      </c>
      <c r="B3281" s="2">
        <v>44926</v>
      </c>
      <c r="C3281" s="13" t="str">
        <f>TEXT(bbdd_Social_Media_Trends[[#This Row],[Post_Date]],"aaaa-mm")</f>
        <v>2022-12</v>
      </c>
      <c r="D3281" s="1" t="s">
        <v>18</v>
      </c>
      <c r="E3281" s="1" t="s">
        <v>52</v>
      </c>
      <c r="F3281" s="1" t="s">
        <v>14</v>
      </c>
      <c r="G3281" s="1" t="s">
        <v>21</v>
      </c>
      <c r="H3281">
        <v>2036540</v>
      </c>
      <c r="I3281">
        <v>16738</v>
      </c>
      <c r="J3281">
        <v>9695</v>
      </c>
      <c r="K3281">
        <v>43757</v>
      </c>
      <c r="L3281">
        <f>bbdd_Social_Media_Trends[[#This Row],[Likes]]+bbdd_Social_Media_Trends[[#This Row],[Shares]]+bbdd_Social_Media_Trends[[#This Row],[Comments]]</f>
        <v>70190</v>
      </c>
      <c r="M3281">
        <f>bbdd_Social_Media_Trends[[#This Row],[Interactions]]/bbdd_Social_Media_Trends[[#This Row],[Views]]</f>
        <v>3.4465318628654484E-2</v>
      </c>
      <c r="N3281" s="1" t="s">
        <v>16</v>
      </c>
      <c r="O3281" s="4">
        <f t="shared" si="51"/>
        <v>0</v>
      </c>
    </row>
    <row r="3282" spans="1:15">
      <c r="A3282" s="1" t="s">
        <v>3322</v>
      </c>
      <c r="B3282" s="2">
        <v>44705</v>
      </c>
      <c r="C3282" s="13" t="str">
        <f>TEXT(bbdd_Social_Media_Trends[[#This Row],[Post_Date]],"aaaa-mm")</f>
        <v>2022-05</v>
      </c>
      <c r="D3282" s="1" t="s">
        <v>27</v>
      </c>
      <c r="E3282" s="1" t="s">
        <v>35</v>
      </c>
      <c r="F3282" s="1" t="s">
        <v>47</v>
      </c>
      <c r="G3282" s="1" t="s">
        <v>60</v>
      </c>
      <c r="H3282">
        <v>4868393</v>
      </c>
      <c r="I3282">
        <v>221429</v>
      </c>
      <c r="J3282">
        <v>60644</v>
      </c>
      <c r="K3282">
        <v>13098</v>
      </c>
      <c r="L3282">
        <f>bbdd_Social_Media_Trends[[#This Row],[Likes]]+bbdd_Social_Media_Trends[[#This Row],[Shares]]+bbdd_Social_Media_Trends[[#This Row],[Comments]]</f>
        <v>295171</v>
      </c>
      <c r="M3282">
        <f>bbdd_Social_Media_Trends[[#This Row],[Interactions]]/bbdd_Social_Media_Trends[[#This Row],[Views]]</f>
        <v>6.0630068279204245E-2</v>
      </c>
      <c r="N3282" s="1" t="s">
        <v>16</v>
      </c>
      <c r="O3282" s="4">
        <f t="shared" si="51"/>
        <v>0</v>
      </c>
    </row>
    <row r="3283" spans="1:15" hidden="1">
      <c r="A3283" s="1" t="s">
        <v>3323</v>
      </c>
      <c r="B3283" s="2">
        <v>44716</v>
      </c>
      <c r="C3283" s="13" t="str">
        <f>TEXT(bbdd_Social_Media_Trends[[#This Row],[Post_Date]],"aaaa-mm")</f>
        <v>2022-06</v>
      </c>
      <c r="D3283" s="1" t="s">
        <v>24</v>
      </c>
      <c r="E3283" s="1" t="s">
        <v>31</v>
      </c>
      <c r="F3283" s="1" t="s">
        <v>32</v>
      </c>
      <c r="G3283" s="1" t="s">
        <v>44</v>
      </c>
      <c r="H3283">
        <v>2498626</v>
      </c>
      <c r="I3283">
        <v>195399</v>
      </c>
      <c r="J3283">
        <v>20484</v>
      </c>
      <c r="K3283">
        <v>14090</v>
      </c>
      <c r="L3283">
        <f>bbdd_Social_Media_Trends[[#This Row],[Likes]]+bbdd_Social_Media_Trends[[#This Row],[Shares]]+bbdd_Social_Media_Trends[[#This Row],[Comments]]</f>
        <v>229973</v>
      </c>
      <c r="M3283">
        <f>bbdd_Social_Media_Trends[[#This Row],[Interactions]]/bbdd_Social_Media_Trends[[#This Row],[Views]]</f>
        <v>9.2039785065872209E-2</v>
      </c>
      <c r="N3283" s="1" t="s">
        <v>16</v>
      </c>
      <c r="O3283" s="4">
        <f t="shared" si="51"/>
        <v>0</v>
      </c>
    </row>
    <row r="3284" spans="1:15" hidden="1">
      <c r="A3284" s="1" t="s">
        <v>3324</v>
      </c>
      <c r="B3284" s="2">
        <v>44598</v>
      </c>
      <c r="C3284" s="13" t="str">
        <f>TEXT(bbdd_Social_Media_Trends[[#This Row],[Post_Date]],"aaaa-mm")</f>
        <v>2022-02</v>
      </c>
      <c r="D3284" s="1" t="s">
        <v>18</v>
      </c>
      <c r="E3284" s="1" t="s">
        <v>19</v>
      </c>
      <c r="F3284" s="1" t="s">
        <v>32</v>
      </c>
      <c r="G3284" s="1" t="s">
        <v>50</v>
      </c>
      <c r="H3284">
        <v>1020700</v>
      </c>
      <c r="I3284">
        <v>433852</v>
      </c>
      <c r="J3284">
        <v>77135</v>
      </c>
      <c r="K3284">
        <v>31850</v>
      </c>
      <c r="L3284">
        <f>bbdd_Social_Media_Trends[[#This Row],[Likes]]+bbdd_Social_Media_Trends[[#This Row],[Shares]]+bbdd_Social_Media_Trends[[#This Row],[Comments]]</f>
        <v>542837</v>
      </c>
      <c r="M3284">
        <f>bbdd_Social_Media_Trends[[#This Row],[Interactions]]/bbdd_Social_Media_Trends[[#This Row],[Views]]</f>
        <v>0.53182815714705589</v>
      </c>
      <c r="N3284" s="1" t="s">
        <v>16</v>
      </c>
      <c r="O3284" s="4">
        <f t="shared" si="51"/>
        <v>0</v>
      </c>
    </row>
    <row r="3285" spans="1:15" hidden="1">
      <c r="A3285" s="1" t="s">
        <v>3325</v>
      </c>
      <c r="B3285" s="2">
        <v>44950</v>
      </c>
      <c r="C3285" s="13" t="str">
        <f>TEXT(bbdd_Social_Media_Trends[[#This Row],[Post_Date]],"aaaa-mm")</f>
        <v>2023-01</v>
      </c>
      <c r="D3285" s="1" t="s">
        <v>12</v>
      </c>
      <c r="E3285" s="1" t="s">
        <v>57</v>
      </c>
      <c r="F3285" s="1" t="s">
        <v>41</v>
      </c>
      <c r="G3285" s="1" t="s">
        <v>25</v>
      </c>
      <c r="H3285">
        <v>3269635</v>
      </c>
      <c r="I3285">
        <v>169488</v>
      </c>
      <c r="J3285">
        <v>24750</v>
      </c>
      <c r="K3285">
        <v>4980</v>
      </c>
      <c r="L3285">
        <f>bbdd_Social_Media_Trends[[#This Row],[Likes]]+bbdd_Social_Media_Trends[[#This Row],[Shares]]+bbdd_Social_Media_Trends[[#This Row],[Comments]]</f>
        <v>199218</v>
      </c>
      <c r="M3285">
        <f>bbdd_Social_Media_Trends[[#This Row],[Interactions]]/bbdd_Social_Media_Trends[[#This Row],[Views]]</f>
        <v>6.0929736805484407E-2</v>
      </c>
      <c r="N3285" s="1" t="s">
        <v>29</v>
      </c>
      <c r="O3285" s="4">
        <f t="shared" si="51"/>
        <v>0</v>
      </c>
    </row>
    <row r="3286" spans="1:15" hidden="1">
      <c r="A3286" s="1" t="s">
        <v>3326</v>
      </c>
      <c r="B3286" s="2">
        <v>44922</v>
      </c>
      <c r="C3286" s="13" t="str">
        <f>TEXT(bbdd_Social_Media_Trends[[#This Row],[Post_Date]],"aaaa-mm")</f>
        <v>2022-12</v>
      </c>
      <c r="D3286" s="1" t="s">
        <v>18</v>
      </c>
      <c r="E3286" s="1" t="s">
        <v>49</v>
      </c>
      <c r="F3286" s="1" t="s">
        <v>41</v>
      </c>
      <c r="G3286" s="1" t="s">
        <v>21</v>
      </c>
      <c r="H3286">
        <v>39781</v>
      </c>
      <c r="I3286">
        <v>423500</v>
      </c>
      <c r="J3286">
        <v>50945</v>
      </c>
      <c r="K3286">
        <v>34819</v>
      </c>
      <c r="L3286">
        <f>bbdd_Social_Media_Trends[[#This Row],[Likes]]+bbdd_Social_Media_Trends[[#This Row],[Shares]]+bbdd_Social_Media_Trends[[#This Row],[Comments]]</f>
        <v>509264</v>
      </c>
      <c r="M3286">
        <f>bbdd_Social_Media_Trends[[#This Row],[Interactions]]/bbdd_Social_Media_Trends[[#This Row],[Views]]</f>
        <v>12.801689248636283</v>
      </c>
      <c r="N3286" s="1" t="s">
        <v>29</v>
      </c>
      <c r="O3286" s="4">
        <f t="shared" si="51"/>
        <v>0</v>
      </c>
    </row>
    <row r="3287" spans="1:15" hidden="1">
      <c r="A3287" s="1" t="s">
        <v>3327</v>
      </c>
      <c r="B3287" s="2">
        <v>44953</v>
      </c>
      <c r="C3287" s="13" t="str">
        <f>TEXT(bbdd_Social_Media_Trends[[#This Row],[Post_Date]],"aaaa-mm")</f>
        <v>2023-01</v>
      </c>
      <c r="D3287" s="1" t="s">
        <v>18</v>
      </c>
      <c r="E3287" s="1" t="s">
        <v>59</v>
      </c>
      <c r="F3287" s="1" t="s">
        <v>32</v>
      </c>
      <c r="G3287" s="1" t="s">
        <v>37</v>
      </c>
      <c r="H3287">
        <v>97690</v>
      </c>
      <c r="I3287">
        <v>412823</v>
      </c>
      <c r="J3287">
        <v>75641</v>
      </c>
      <c r="K3287">
        <v>11702</v>
      </c>
      <c r="L3287">
        <f>bbdd_Social_Media_Trends[[#This Row],[Likes]]+bbdd_Social_Media_Trends[[#This Row],[Shares]]+bbdd_Social_Media_Trends[[#This Row],[Comments]]</f>
        <v>500166</v>
      </c>
      <c r="M3287">
        <f>bbdd_Social_Media_Trends[[#This Row],[Interactions]]/bbdd_Social_Media_Trends[[#This Row],[Views]]</f>
        <v>5.1199303920565056</v>
      </c>
      <c r="N3287" s="1" t="s">
        <v>29</v>
      </c>
      <c r="O3287" s="4">
        <f t="shared" si="51"/>
        <v>0</v>
      </c>
    </row>
    <row r="3288" spans="1:15" hidden="1">
      <c r="A3288" s="1" t="s">
        <v>3328</v>
      </c>
      <c r="B3288" s="2">
        <v>44715</v>
      </c>
      <c r="C3288" s="13" t="str">
        <f>TEXT(bbdd_Social_Media_Trends[[#This Row],[Post_Date]],"aaaa-mm")</f>
        <v>2022-06</v>
      </c>
      <c r="D3288" s="1" t="s">
        <v>24</v>
      </c>
      <c r="E3288" s="1" t="s">
        <v>49</v>
      </c>
      <c r="F3288" s="1" t="s">
        <v>32</v>
      </c>
      <c r="G3288" s="1" t="s">
        <v>25</v>
      </c>
      <c r="H3288">
        <v>4481616</v>
      </c>
      <c r="I3288">
        <v>321584</v>
      </c>
      <c r="J3288">
        <v>22363</v>
      </c>
      <c r="K3288">
        <v>14884</v>
      </c>
      <c r="L3288">
        <f>bbdd_Social_Media_Trends[[#This Row],[Likes]]+bbdd_Social_Media_Trends[[#This Row],[Shares]]+bbdd_Social_Media_Trends[[#This Row],[Comments]]</f>
        <v>358831</v>
      </c>
      <c r="M3288">
        <f>bbdd_Social_Media_Trends[[#This Row],[Interactions]]/bbdd_Social_Media_Trends[[#This Row],[Views]]</f>
        <v>8.0067323929582546E-2</v>
      </c>
      <c r="N3288" s="1" t="s">
        <v>29</v>
      </c>
      <c r="O3288" s="4">
        <f t="shared" si="51"/>
        <v>0</v>
      </c>
    </row>
    <row r="3289" spans="1:15" hidden="1">
      <c r="A3289" s="1" t="s">
        <v>3329</v>
      </c>
      <c r="B3289" s="2">
        <v>44766</v>
      </c>
      <c r="C3289" s="13" t="str">
        <f>TEXT(bbdd_Social_Media_Trends[[#This Row],[Post_Date]],"aaaa-mm")</f>
        <v>2022-07</v>
      </c>
      <c r="D3289" s="1" t="s">
        <v>24</v>
      </c>
      <c r="E3289" s="1" t="s">
        <v>19</v>
      </c>
      <c r="F3289" s="1" t="s">
        <v>47</v>
      </c>
      <c r="G3289" s="1" t="s">
        <v>37</v>
      </c>
      <c r="H3289">
        <v>3689048</v>
      </c>
      <c r="I3289">
        <v>104981</v>
      </c>
      <c r="J3289">
        <v>20957</v>
      </c>
      <c r="K3289">
        <v>19365</v>
      </c>
      <c r="L3289">
        <f>bbdd_Social_Media_Trends[[#This Row],[Likes]]+bbdd_Social_Media_Trends[[#This Row],[Shares]]+bbdd_Social_Media_Trends[[#This Row],[Comments]]</f>
        <v>145303</v>
      </c>
      <c r="M3289">
        <f>bbdd_Social_Media_Trends[[#This Row],[Interactions]]/bbdd_Social_Media_Trends[[#This Row],[Views]]</f>
        <v>3.9387668580078111E-2</v>
      </c>
      <c r="N3289" s="1" t="s">
        <v>29</v>
      </c>
      <c r="O3289" s="4">
        <f t="shared" si="51"/>
        <v>0</v>
      </c>
    </row>
    <row r="3290" spans="1:15" hidden="1">
      <c r="A3290" s="1" t="s">
        <v>3330</v>
      </c>
      <c r="B3290" s="2">
        <v>44918</v>
      </c>
      <c r="C3290" s="13" t="str">
        <f>TEXT(bbdd_Social_Media_Trends[[#This Row],[Post_Date]],"aaaa-mm")</f>
        <v>2022-12</v>
      </c>
      <c r="D3290" s="1" t="s">
        <v>18</v>
      </c>
      <c r="E3290" s="1" t="s">
        <v>59</v>
      </c>
      <c r="F3290" s="1" t="s">
        <v>20</v>
      </c>
      <c r="G3290" s="1" t="s">
        <v>25</v>
      </c>
      <c r="H3290">
        <v>56401</v>
      </c>
      <c r="I3290">
        <v>377017</v>
      </c>
      <c r="J3290">
        <v>1123</v>
      </c>
      <c r="K3290">
        <v>49912</v>
      </c>
      <c r="L3290">
        <f>bbdd_Social_Media_Trends[[#This Row],[Likes]]+bbdd_Social_Media_Trends[[#This Row],[Shares]]+bbdd_Social_Media_Trends[[#This Row],[Comments]]</f>
        <v>428052</v>
      </c>
      <c r="M3290">
        <f>bbdd_Social_Media_Trends[[#This Row],[Interactions]]/bbdd_Social_Media_Trends[[#This Row],[Views]]</f>
        <v>7.5894399035478095</v>
      </c>
      <c r="N3290" s="1" t="s">
        <v>16</v>
      </c>
      <c r="O3290" s="4">
        <f t="shared" si="51"/>
        <v>0</v>
      </c>
    </row>
    <row r="3291" spans="1:15" hidden="1">
      <c r="A3291" s="1" t="s">
        <v>3331</v>
      </c>
      <c r="B3291" s="2">
        <v>44572</v>
      </c>
      <c r="C3291" s="13" t="str">
        <f>TEXT(bbdd_Social_Media_Trends[[#This Row],[Post_Date]],"aaaa-mm")</f>
        <v>2022-01</v>
      </c>
      <c r="D3291" s="1" t="s">
        <v>12</v>
      </c>
      <c r="E3291" s="1" t="s">
        <v>39</v>
      </c>
      <c r="F3291" s="1" t="s">
        <v>41</v>
      </c>
      <c r="G3291" s="1" t="s">
        <v>25</v>
      </c>
      <c r="H3291">
        <v>2798360</v>
      </c>
      <c r="I3291">
        <v>63857</v>
      </c>
      <c r="J3291">
        <v>99902</v>
      </c>
      <c r="K3291">
        <v>10497</v>
      </c>
      <c r="L3291">
        <f>bbdd_Social_Media_Trends[[#This Row],[Likes]]+bbdd_Social_Media_Trends[[#This Row],[Shares]]+bbdd_Social_Media_Trends[[#This Row],[Comments]]</f>
        <v>174256</v>
      </c>
      <c r="M3291">
        <f>bbdd_Social_Media_Trends[[#This Row],[Interactions]]/bbdd_Social_Media_Trends[[#This Row],[Views]]</f>
        <v>6.2270758587172487E-2</v>
      </c>
      <c r="N3291" s="1" t="s">
        <v>16</v>
      </c>
      <c r="O3291" s="4">
        <f t="shared" si="51"/>
        <v>0</v>
      </c>
    </row>
    <row r="3292" spans="1:15" hidden="1">
      <c r="A3292" s="1" t="s">
        <v>3332</v>
      </c>
      <c r="B3292" s="2">
        <v>44863</v>
      </c>
      <c r="C3292" s="13" t="str">
        <f>TEXT(bbdd_Social_Media_Trends[[#This Row],[Post_Date]],"aaaa-mm")</f>
        <v>2022-10</v>
      </c>
      <c r="D3292" s="1" t="s">
        <v>18</v>
      </c>
      <c r="E3292" s="1" t="s">
        <v>49</v>
      </c>
      <c r="F3292" s="1" t="s">
        <v>47</v>
      </c>
      <c r="G3292" s="1" t="s">
        <v>37</v>
      </c>
      <c r="H3292">
        <v>1748866</v>
      </c>
      <c r="I3292">
        <v>327009</v>
      </c>
      <c r="J3292">
        <v>18316</v>
      </c>
      <c r="K3292">
        <v>21361</v>
      </c>
      <c r="L3292">
        <f>bbdd_Social_Media_Trends[[#This Row],[Likes]]+bbdd_Social_Media_Trends[[#This Row],[Shares]]+bbdd_Social_Media_Trends[[#This Row],[Comments]]</f>
        <v>366686</v>
      </c>
      <c r="M3292">
        <f>bbdd_Social_Media_Trends[[#This Row],[Interactions]]/bbdd_Social_Media_Trends[[#This Row],[Views]]</f>
        <v>0.2096707237718613</v>
      </c>
      <c r="N3292" s="1" t="s">
        <v>22</v>
      </c>
      <c r="O3292" s="4">
        <f t="shared" si="51"/>
        <v>0</v>
      </c>
    </row>
    <row r="3293" spans="1:15" hidden="1">
      <c r="A3293" s="1" t="s">
        <v>3333</v>
      </c>
      <c r="B3293" s="2">
        <v>45189</v>
      </c>
      <c r="C3293" s="13" t="str">
        <f>TEXT(bbdd_Social_Media_Trends[[#This Row],[Post_Date]],"aaaa-mm")</f>
        <v>2023-09</v>
      </c>
      <c r="D3293" s="1" t="s">
        <v>24</v>
      </c>
      <c r="E3293" s="1" t="s">
        <v>31</v>
      </c>
      <c r="F3293" s="1" t="s">
        <v>14</v>
      </c>
      <c r="G3293" s="1" t="s">
        <v>21</v>
      </c>
      <c r="H3293">
        <v>787450</v>
      </c>
      <c r="I3293">
        <v>213237</v>
      </c>
      <c r="J3293">
        <v>54881</v>
      </c>
      <c r="K3293">
        <v>48926</v>
      </c>
      <c r="L3293">
        <f>bbdd_Social_Media_Trends[[#This Row],[Likes]]+bbdd_Social_Media_Trends[[#This Row],[Shares]]+bbdd_Social_Media_Trends[[#This Row],[Comments]]</f>
        <v>317044</v>
      </c>
      <c r="M3293">
        <f>bbdd_Social_Media_Trends[[#This Row],[Interactions]]/bbdd_Social_Media_Trends[[#This Row],[Views]]</f>
        <v>0.40262111880119372</v>
      </c>
      <c r="N3293" s="1" t="s">
        <v>29</v>
      </c>
      <c r="O3293" s="4">
        <f t="shared" si="51"/>
        <v>0</v>
      </c>
    </row>
    <row r="3294" spans="1:15" hidden="1">
      <c r="A3294" s="1" t="s">
        <v>3334</v>
      </c>
      <c r="B3294" s="2">
        <v>45290</v>
      </c>
      <c r="C3294" s="13" t="str">
        <f>TEXT(bbdd_Social_Media_Trends[[#This Row],[Post_Date]],"aaaa-mm")</f>
        <v>2023-12</v>
      </c>
      <c r="D3294" s="1" t="s">
        <v>18</v>
      </c>
      <c r="E3294" s="1" t="s">
        <v>52</v>
      </c>
      <c r="F3294" s="1" t="s">
        <v>47</v>
      </c>
      <c r="G3294" s="1" t="s">
        <v>37</v>
      </c>
      <c r="H3294">
        <v>4883378</v>
      </c>
      <c r="I3294">
        <v>87676</v>
      </c>
      <c r="J3294">
        <v>14621</v>
      </c>
      <c r="K3294">
        <v>26540</v>
      </c>
      <c r="L3294">
        <f>bbdd_Social_Media_Trends[[#This Row],[Likes]]+bbdd_Social_Media_Trends[[#This Row],[Shares]]+bbdd_Social_Media_Trends[[#This Row],[Comments]]</f>
        <v>128837</v>
      </c>
      <c r="M3294">
        <f>bbdd_Social_Media_Trends[[#This Row],[Interactions]]/bbdd_Social_Media_Trends[[#This Row],[Views]]</f>
        <v>2.638276209623748E-2</v>
      </c>
      <c r="N3294" s="1" t="s">
        <v>22</v>
      </c>
      <c r="O3294" s="4">
        <f t="shared" si="51"/>
        <v>0</v>
      </c>
    </row>
    <row r="3295" spans="1:15" hidden="1">
      <c r="A3295" s="1" t="s">
        <v>3335</v>
      </c>
      <c r="B3295" s="2">
        <v>44760</v>
      </c>
      <c r="C3295" s="13" t="str">
        <f>TEXT(bbdd_Social_Media_Trends[[#This Row],[Post_Date]],"aaaa-mm")</f>
        <v>2022-07</v>
      </c>
      <c r="D3295" s="1" t="s">
        <v>12</v>
      </c>
      <c r="E3295" s="1" t="s">
        <v>46</v>
      </c>
      <c r="F3295" s="1" t="s">
        <v>32</v>
      </c>
      <c r="G3295" s="1" t="s">
        <v>37</v>
      </c>
      <c r="H3295">
        <v>1377083</v>
      </c>
      <c r="I3295">
        <v>404947</v>
      </c>
      <c r="J3295">
        <v>83594</v>
      </c>
      <c r="K3295">
        <v>26447</v>
      </c>
      <c r="L3295">
        <f>bbdd_Social_Media_Trends[[#This Row],[Likes]]+bbdd_Social_Media_Trends[[#This Row],[Shares]]+bbdd_Social_Media_Trends[[#This Row],[Comments]]</f>
        <v>514988</v>
      </c>
      <c r="M3295">
        <f>bbdd_Social_Media_Trends[[#This Row],[Interactions]]/bbdd_Social_Media_Trends[[#This Row],[Views]]</f>
        <v>0.37397019642243784</v>
      </c>
      <c r="N3295" s="1" t="s">
        <v>22</v>
      </c>
      <c r="O3295" s="4">
        <f t="shared" si="51"/>
        <v>0</v>
      </c>
    </row>
    <row r="3296" spans="1:15" hidden="1">
      <c r="A3296" s="1" t="s">
        <v>3336</v>
      </c>
      <c r="B3296" s="2">
        <v>44752</v>
      </c>
      <c r="C3296" s="13" t="str">
        <f>TEXT(bbdd_Social_Media_Trends[[#This Row],[Post_Date]],"aaaa-mm")</f>
        <v>2022-07</v>
      </c>
      <c r="D3296" s="1" t="s">
        <v>18</v>
      </c>
      <c r="E3296" s="1" t="s">
        <v>46</v>
      </c>
      <c r="F3296" s="1" t="s">
        <v>14</v>
      </c>
      <c r="G3296" s="1" t="s">
        <v>50</v>
      </c>
      <c r="H3296">
        <v>1059321</v>
      </c>
      <c r="I3296">
        <v>458647</v>
      </c>
      <c r="J3296">
        <v>29080</v>
      </c>
      <c r="K3296">
        <v>38590</v>
      </c>
      <c r="L3296">
        <f>bbdd_Social_Media_Trends[[#This Row],[Likes]]+bbdd_Social_Media_Trends[[#This Row],[Shares]]+bbdd_Social_Media_Trends[[#This Row],[Comments]]</f>
        <v>526317</v>
      </c>
      <c r="M3296">
        <f>bbdd_Social_Media_Trends[[#This Row],[Interactions]]/bbdd_Social_Media_Trends[[#This Row],[Views]]</f>
        <v>0.49684373291948331</v>
      </c>
      <c r="N3296" s="1" t="s">
        <v>16</v>
      </c>
      <c r="O3296" s="4">
        <f t="shared" si="51"/>
        <v>0</v>
      </c>
    </row>
    <row r="3297" spans="1:15" hidden="1">
      <c r="A3297" s="1" t="s">
        <v>3337</v>
      </c>
      <c r="B3297" s="2">
        <v>44652</v>
      </c>
      <c r="C3297" s="13" t="str">
        <f>TEXT(bbdd_Social_Media_Trends[[#This Row],[Post_Date]],"aaaa-mm")</f>
        <v>2022-04</v>
      </c>
      <c r="D3297" s="1" t="s">
        <v>24</v>
      </c>
      <c r="E3297" s="1" t="s">
        <v>39</v>
      </c>
      <c r="F3297" s="1" t="s">
        <v>36</v>
      </c>
      <c r="G3297" s="1" t="s">
        <v>21</v>
      </c>
      <c r="H3297">
        <v>1304797</v>
      </c>
      <c r="I3297">
        <v>347996</v>
      </c>
      <c r="J3297">
        <v>28393</v>
      </c>
      <c r="K3297">
        <v>10689</v>
      </c>
      <c r="L3297">
        <f>bbdd_Social_Media_Trends[[#This Row],[Likes]]+bbdd_Social_Media_Trends[[#This Row],[Shares]]+bbdd_Social_Media_Trends[[#This Row],[Comments]]</f>
        <v>387078</v>
      </c>
      <c r="M3297">
        <f>bbdd_Social_Media_Trends[[#This Row],[Interactions]]/bbdd_Social_Media_Trends[[#This Row],[Views]]</f>
        <v>0.29665764099702868</v>
      </c>
      <c r="N3297" s="1" t="s">
        <v>29</v>
      </c>
      <c r="O3297" s="4">
        <f t="shared" si="51"/>
        <v>0</v>
      </c>
    </row>
    <row r="3298" spans="1:15" hidden="1">
      <c r="A3298" s="1" t="s">
        <v>3338</v>
      </c>
      <c r="B3298" s="2">
        <v>45084</v>
      </c>
      <c r="C3298" s="13" t="str">
        <f>TEXT(bbdd_Social_Media_Trends[[#This Row],[Post_Date]],"aaaa-mm")</f>
        <v>2023-06</v>
      </c>
      <c r="D3298" s="1" t="s">
        <v>12</v>
      </c>
      <c r="E3298" s="1" t="s">
        <v>31</v>
      </c>
      <c r="F3298" s="1" t="s">
        <v>41</v>
      </c>
      <c r="G3298" s="1" t="s">
        <v>44</v>
      </c>
      <c r="H3298">
        <v>3129394</v>
      </c>
      <c r="I3298">
        <v>231607</v>
      </c>
      <c r="J3298">
        <v>32444</v>
      </c>
      <c r="K3298">
        <v>7906</v>
      </c>
      <c r="L3298">
        <f>bbdd_Social_Media_Trends[[#This Row],[Likes]]+bbdd_Social_Media_Trends[[#This Row],[Shares]]+bbdd_Social_Media_Trends[[#This Row],[Comments]]</f>
        <v>271957</v>
      </c>
      <c r="M3298">
        <f>bbdd_Social_Media_Trends[[#This Row],[Interactions]]/bbdd_Social_Media_Trends[[#This Row],[Views]]</f>
        <v>8.6904045959057888E-2</v>
      </c>
      <c r="N3298" s="1" t="s">
        <v>29</v>
      </c>
      <c r="O3298" s="4">
        <f t="shared" si="51"/>
        <v>0</v>
      </c>
    </row>
    <row r="3299" spans="1:15" hidden="1">
      <c r="A3299" s="1" t="s">
        <v>3339</v>
      </c>
      <c r="B3299" s="2">
        <v>45221</v>
      </c>
      <c r="C3299" s="13" t="str">
        <f>TEXT(bbdd_Social_Media_Trends[[#This Row],[Post_Date]],"aaaa-mm")</f>
        <v>2023-10</v>
      </c>
      <c r="D3299" s="1" t="s">
        <v>12</v>
      </c>
      <c r="E3299" s="1" t="s">
        <v>19</v>
      </c>
      <c r="F3299" s="1" t="s">
        <v>20</v>
      </c>
      <c r="G3299" s="1" t="s">
        <v>60</v>
      </c>
      <c r="H3299">
        <v>769677</v>
      </c>
      <c r="I3299">
        <v>9101</v>
      </c>
      <c r="J3299">
        <v>7300</v>
      </c>
      <c r="K3299">
        <v>10748</v>
      </c>
      <c r="L3299">
        <f>bbdd_Social_Media_Trends[[#This Row],[Likes]]+bbdd_Social_Media_Trends[[#This Row],[Shares]]+bbdd_Social_Media_Trends[[#This Row],[Comments]]</f>
        <v>27149</v>
      </c>
      <c r="M3299">
        <f>bbdd_Social_Media_Trends[[#This Row],[Interactions]]/bbdd_Social_Media_Trends[[#This Row],[Views]]</f>
        <v>3.5273237994639307E-2</v>
      </c>
      <c r="N3299" s="1" t="s">
        <v>16</v>
      </c>
      <c r="O3299" s="4">
        <f t="shared" si="51"/>
        <v>0</v>
      </c>
    </row>
    <row r="3300" spans="1:15" hidden="1">
      <c r="A3300" s="1" t="s">
        <v>3340</v>
      </c>
      <c r="B3300" s="2">
        <v>45201</v>
      </c>
      <c r="C3300" s="13" t="str">
        <f>TEXT(bbdd_Social_Media_Trends[[#This Row],[Post_Date]],"aaaa-mm")</f>
        <v>2023-10</v>
      </c>
      <c r="D3300" s="1" t="s">
        <v>12</v>
      </c>
      <c r="E3300" s="1" t="s">
        <v>31</v>
      </c>
      <c r="F3300" s="1" t="s">
        <v>14</v>
      </c>
      <c r="G3300" s="1" t="s">
        <v>21</v>
      </c>
      <c r="H3300">
        <v>1251162</v>
      </c>
      <c r="I3300">
        <v>39272</v>
      </c>
      <c r="J3300">
        <v>23630</v>
      </c>
      <c r="K3300">
        <v>41190</v>
      </c>
      <c r="L3300">
        <f>bbdd_Social_Media_Trends[[#This Row],[Likes]]+bbdd_Social_Media_Trends[[#This Row],[Shares]]+bbdd_Social_Media_Trends[[#This Row],[Comments]]</f>
        <v>104092</v>
      </c>
      <c r="M3300">
        <f>bbdd_Social_Media_Trends[[#This Row],[Interactions]]/bbdd_Social_Media_Trends[[#This Row],[Views]]</f>
        <v>8.3196260756001228E-2</v>
      </c>
      <c r="N3300" s="1" t="s">
        <v>29</v>
      </c>
      <c r="O3300" s="4">
        <f t="shared" si="51"/>
        <v>0</v>
      </c>
    </row>
    <row r="3301" spans="1:15" hidden="1">
      <c r="A3301" s="1" t="s">
        <v>3341</v>
      </c>
      <c r="B3301" s="2">
        <v>44749</v>
      </c>
      <c r="C3301" s="13" t="str">
        <f>TEXT(bbdd_Social_Media_Trends[[#This Row],[Post_Date]],"aaaa-mm")</f>
        <v>2022-07</v>
      </c>
      <c r="D3301" s="1" t="s">
        <v>24</v>
      </c>
      <c r="E3301" s="1" t="s">
        <v>46</v>
      </c>
      <c r="F3301" s="1" t="s">
        <v>20</v>
      </c>
      <c r="G3301" s="1" t="s">
        <v>60</v>
      </c>
      <c r="H3301">
        <v>3585274</v>
      </c>
      <c r="I3301">
        <v>111926</v>
      </c>
      <c r="J3301">
        <v>37753</v>
      </c>
      <c r="K3301">
        <v>10310</v>
      </c>
      <c r="L3301">
        <f>bbdd_Social_Media_Trends[[#This Row],[Likes]]+bbdd_Social_Media_Trends[[#This Row],[Shares]]+bbdd_Social_Media_Trends[[#This Row],[Comments]]</f>
        <v>159989</v>
      </c>
      <c r="M3301">
        <f>bbdd_Social_Media_Trends[[#This Row],[Interactions]]/bbdd_Social_Media_Trends[[#This Row],[Views]]</f>
        <v>4.4623925535398408E-2</v>
      </c>
      <c r="N3301" s="1" t="s">
        <v>22</v>
      </c>
      <c r="O3301" s="4">
        <f t="shared" si="51"/>
        <v>0</v>
      </c>
    </row>
    <row r="3302" spans="1:15" hidden="1">
      <c r="A3302" s="1" t="s">
        <v>3342</v>
      </c>
      <c r="B3302" s="2">
        <v>44718</v>
      </c>
      <c r="C3302" s="13" t="str">
        <f>TEXT(bbdd_Social_Media_Trends[[#This Row],[Post_Date]],"aaaa-mm")</f>
        <v>2022-06</v>
      </c>
      <c r="D3302" s="1" t="s">
        <v>12</v>
      </c>
      <c r="E3302" s="1" t="s">
        <v>13</v>
      </c>
      <c r="F3302" s="1" t="s">
        <v>47</v>
      </c>
      <c r="G3302" s="1" t="s">
        <v>15</v>
      </c>
      <c r="H3302">
        <v>281292</v>
      </c>
      <c r="I3302">
        <v>238512</v>
      </c>
      <c r="J3302">
        <v>36261</v>
      </c>
      <c r="K3302">
        <v>47856</v>
      </c>
      <c r="L3302">
        <f>bbdd_Social_Media_Trends[[#This Row],[Likes]]+bbdd_Social_Media_Trends[[#This Row],[Shares]]+bbdd_Social_Media_Trends[[#This Row],[Comments]]</f>
        <v>322629</v>
      </c>
      <c r="M3302">
        <f>bbdd_Social_Media_Trends[[#This Row],[Interactions]]/bbdd_Social_Media_Trends[[#This Row],[Views]]</f>
        <v>1.1469540548611408</v>
      </c>
      <c r="N3302" s="1" t="s">
        <v>16</v>
      </c>
      <c r="O3302" s="4">
        <f t="shared" si="51"/>
        <v>0</v>
      </c>
    </row>
    <row r="3303" spans="1:15">
      <c r="A3303" s="1" t="s">
        <v>3343</v>
      </c>
      <c r="B3303" s="2">
        <v>44826</v>
      </c>
      <c r="C3303" s="13" t="str">
        <f>TEXT(bbdd_Social_Media_Trends[[#This Row],[Post_Date]],"aaaa-mm")</f>
        <v>2022-09</v>
      </c>
      <c r="D3303" s="1" t="s">
        <v>27</v>
      </c>
      <c r="E3303" s="1" t="s">
        <v>31</v>
      </c>
      <c r="F3303" s="1" t="s">
        <v>41</v>
      </c>
      <c r="G3303" s="1" t="s">
        <v>25</v>
      </c>
      <c r="H3303">
        <v>2805305</v>
      </c>
      <c r="I3303">
        <v>306993</v>
      </c>
      <c r="J3303">
        <v>7673</v>
      </c>
      <c r="K3303">
        <v>3899</v>
      </c>
      <c r="L3303">
        <f>bbdd_Social_Media_Trends[[#This Row],[Likes]]+bbdd_Social_Media_Trends[[#This Row],[Shares]]+bbdd_Social_Media_Trends[[#This Row],[Comments]]</f>
        <v>318565</v>
      </c>
      <c r="M3303">
        <f>bbdd_Social_Media_Trends[[#This Row],[Interactions]]/bbdd_Social_Media_Trends[[#This Row],[Views]]</f>
        <v>0.11355806231407993</v>
      </c>
      <c r="N3303" s="1" t="s">
        <v>22</v>
      </c>
      <c r="O3303" s="4">
        <f t="shared" si="51"/>
        <v>0</v>
      </c>
    </row>
    <row r="3304" spans="1:15" hidden="1">
      <c r="A3304" s="1" t="s">
        <v>3344</v>
      </c>
      <c r="B3304" s="2">
        <v>44607</v>
      </c>
      <c r="C3304" s="13" t="str">
        <f>TEXT(bbdd_Social_Media_Trends[[#This Row],[Post_Date]],"aaaa-mm")</f>
        <v>2022-02</v>
      </c>
      <c r="D3304" s="1" t="s">
        <v>18</v>
      </c>
      <c r="E3304" s="1" t="s">
        <v>13</v>
      </c>
      <c r="F3304" s="1" t="s">
        <v>14</v>
      </c>
      <c r="G3304" s="1" t="s">
        <v>44</v>
      </c>
      <c r="H3304">
        <v>478538</v>
      </c>
      <c r="I3304">
        <v>205376</v>
      </c>
      <c r="J3304">
        <v>88710</v>
      </c>
      <c r="K3304">
        <v>8313</v>
      </c>
      <c r="L3304">
        <f>bbdd_Social_Media_Trends[[#This Row],[Likes]]+bbdd_Social_Media_Trends[[#This Row],[Shares]]+bbdd_Social_Media_Trends[[#This Row],[Comments]]</f>
        <v>302399</v>
      </c>
      <c r="M3304">
        <f>bbdd_Social_Media_Trends[[#This Row],[Interactions]]/bbdd_Social_Media_Trends[[#This Row],[Views]]</f>
        <v>0.63192264773121465</v>
      </c>
      <c r="N3304" s="1" t="s">
        <v>16</v>
      </c>
      <c r="O3304" s="4">
        <f t="shared" si="51"/>
        <v>0</v>
      </c>
    </row>
    <row r="3305" spans="1:15">
      <c r="A3305" s="1" t="s">
        <v>3345</v>
      </c>
      <c r="B3305" s="2">
        <v>44777</v>
      </c>
      <c r="C3305" s="13" t="str">
        <f>TEXT(bbdd_Social_Media_Trends[[#This Row],[Post_Date]],"aaaa-mm")</f>
        <v>2022-08</v>
      </c>
      <c r="D3305" s="1" t="s">
        <v>27</v>
      </c>
      <c r="E3305" s="1" t="s">
        <v>39</v>
      </c>
      <c r="F3305" s="1" t="s">
        <v>47</v>
      </c>
      <c r="G3305" s="1" t="s">
        <v>28</v>
      </c>
      <c r="H3305">
        <v>3697282</v>
      </c>
      <c r="I3305">
        <v>441786</v>
      </c>
      <c r="J3305">
        <v>26015</v>
      </c>
      <c r="K3305">
        <v>42533</v>
      </c>
      <c r="L3305">
        <f>bbdd_Social_Media_Trends[[#This Row],[Likes]]+bbdd_Social_Media_Trends[[#This Row],[Shares]]+bbdd_Social_Media_Trends[[#This Row],[Comments]]</f>
        <v>510334</v>
      </c>
      <c r="M3305">
        <f>bbdd_Social_Media_Trends[[#This Row],[Interactions]]/bbdd_Social_Media_Trends[[#This Row],[Views]]</f>
        <v>0.13802950383552026</v>
      </c>
      <c r="N3305" s="1" t="s">
        <v>22</v>
      </c>
      <c r="O3305" s="4">
        <f t="shared" si="51"/>
        <v>0</v>
      </c>
    </row>
    <row r="3306" spans="1:15" hidden="1">
      <c r="A3306" s="1" t="s">
        <v>3346</v>
      </c>
      <c r="B3306" s="2">
        <v>45168</v>
      </c>
      <c r="C3306" s="13" t="str">
        <f>TEXT(bbdd_Social_Media_Trends[[#This Row],[Post_Date]],"aaaa-mm")</f>
        <v>2023-08</v>
      </c>
      <c r="D3306" s="1" t="s">
        <v>24</v>
      </c>
      <c r="E3306" s="1" t="s">
        <v>31</v>
      </c>
      <c r="F3306" s="1" t="s">
        <v>20</v>
      </c>
      <c r="G3306" s="1" t="s">
        <v>37</v>
      </c>
      <c r="H3306">
        <v>2051565</v>
      </c>
      <c r="I3306">
        <v>493845</v>
      </c>
      <c r="J3306">
        <v>69739</v>
      </c>
      <c r="K3306">
        <v>920</v>
      </c>
      <c r="L3306">
        <f>bbdd_Social_Media_Trends[[#This Row],[Likes]]+bbdd_Social_Media_Trends[[#This Row],[Shares]]+bbdd_Social_Media_Trends[[#This Row],[Comments]]</f>
        <v>564504</v>
      </c>
      <c r="M3306">
        <f>bbdd_Social_Media_Trends[[#This Row],[Interactions]]/bbdd_Social_Media_Trends[[#This Row],[Views]]</f>
        <v>0.27515774542848997</v>
      </c>
      <c r="N3306" s="1" t="s">
        <v>29</v>
      </c>
      <c r="O3306" s="4">
        <f t="shared" si="51"/>
        <v>0</v>
      </c>
    </row>
    <row r="3307" spans="1:15" hidden="1">
      <c r="A3307" s="1" t="s">
        <v>3347</v>
      </c>
      <c r="B3307" s="2">
        <v>44818</v>
      </c>
      <c r="C3307" s="13" t="str">
        <f>TEXT(bbdd_Social_Media_Trends[[#This Row],[Post_Date]],"aaaa-mm")</f>
        <v>2022-09</v>
      </c>
      <c r="D3307" s="1" t="s">
        <v>18</v>
      </c>
      <c r="E3307" s="1" t="s">
        <v>35</v>
      </c>
      <c r="F3307" s="1" t="s">
        <v>47</v>
      </c>
      <c r="G3307" s="1" t="s">
        <v>37</v>
      </c>
      <c r="H3307">
        <v>3613144</v>
      </c>
      <c r="I3307">
        <v>231529</v>
      </c>
      <c r="J3307">
        <v>75728</v>
      </c>
      <c r="K3307">
        <v>6741</v>
      </c>
      <c r="L3307">
        <f>bbdd_Social_Media_Trends[[#This Row],[Likes]]+bbdd_Social_Media_Trends[[#This Row],[Shares]]+bbdd_Social_Media_Trends[[#This Row],[Comments]]</f>
        <v>313998</v>
      </c>
      <c r="M3307">
        <f>bbdd_Social_Media_Trends[[#This Row],[Interactions]]/bbdd_Social_Media_Trends[[#This Row],[Views]]</f>
        <v>8.6904369158826766E-2</v>
      </c>
      <c r="N3307" s="1" t="s">
        <v>16</v>
      </c>
      <c r="O3307" s="4">
        <f t="shared" si="51"/>
        <v>0</v>
      </c>
    </row>
    <row r="3308" spans="1:15" hidden="1">
      <c r="A3308" s="1" t="s">
        <v>3348</v>
      </c>
      <c r="B3308" s="2">
        <v>44716</v>
      </c>
      <c r="C3308" s="13" t="str">
        <f>TEXT(bbdd_Social_Media_Trends[[#This Row],[Post_Date]],"aaaa-mm")</f>
        <v>2022-06</v>
      </c>
      <c r="D3308" s="1" t="s">
        <v>12</v>
      </c>
      <c r="E3308" s="1" t="s">
        <v>59</v>
      </c>
      <c r="F3308" s="1" t="s">
        <v>20</v>
      </c>
      <c r="G3308" s="1" t="s">
        <v>44</v>
      </c>
      <c r="H3308">
        <v>1605981</v>
      </c>
      <c r="I3308">
        <v>88443</v>
      </c>
      <c r="J3308">
        <v>19996</v>
      </c>
      <c r="K3308">
        <v>45032</v>
      </c>
      <c r="L3308">
        <f>bbdd_Social_Media_Trends[[#This Row],[Likes]]+bbdd_Social_Media_Trends[[#This Row],[Shares]]+bbdd_Social_Media_Trends[[#This Row],[Comments]]</f>
        <v>153471</v>
      </c>
      <c r="M3308">
        <f>bbdd_Social_Media_Trends[[#This Row],[Interactions]]/bbdd_Social_Media_Trends[[#This Row],[Views]]</f>
        <v>9.5562151731558465E-2</v>
      </c>
      <c r="N3308" s="1" t="s">
        <v>29</v>
      </c>
      <c r="O3308" s="4">
        <f t="shared" si="51"/>
        <v>0</v>
      </c>
    </row>
    <row r="3309" spans="1:15" hidden="1">
      <c r="A3309" s="1" t="s">
        <v>3349</v>
      </c>
      <c r="B3309" s="2">
        <v>44622</v>
      </c>
      <c r="C3309" s="13" t="str">
        <f>TEXT(bbdd_Social_Media_Trends[[#This Row],[Post_Date]],"aaaa-mm")</f>
        <v>2022-03</v>
      </c>
      <c r="D3309" s="1" t="s">
        <v>12</v>
      </c>
      <c r="E3309" s="1" t="s">
        <v>39</v>
      </c>
      <c r="F3309" s="1" t="s">
        <v>41</v>
      </c>
      <c r="G3309" s="1" t="s">
        <v>37</v>
      </c>
      <c r="H3309">
        <v>2850412</v>
      </c>
      <c r="I3309">
        <v>274406</v>
      </c>
      <c r="J3309">
        <v>31047</v>
      </c>
      <c r="K3309">
        <v>30406</v>
      </c>
      <c r="L3309">
        <f>bbdd_Social_Media_Trends[[#This Row],[Likes]]+bbdd_Social_Media_Trends[[#This Row],[Shares]]+bbdd_Social_Media_Trends[[#This Row],[Comments]]</f>
        <v>335859</v>
      </c>
      <c r="M3309">
        <f>bbdd_Social_Media_Trends[[#This Row],[Interactions]]/bbdd_Social_Media_Trends[[#This Row],[Views]]</f>
        <v>0.11782822974363004</v>
      </c>
      <c r="N3309" s="1" t="s">
        <v>29</v>
      </c>
      <c r="O3309" s="4">
        <f t="shared" si="51"/>
        <v>0</v>
      </c>
    </row>
    <row r="3310" spans="1:15" hidden="1">
      <c r="A3310" s="1" t="s">
        <v>3350</v>
      </c>
      <c r="B3310" s="2">
        <v>44837</v>
      </c>
      <c r="C3310" s="13" t="str">
        <f>TEXT(bbdd_Social_Media_Trends[[#This Row],[Post_Date]],"aaaa-mm")</f>
        <v>2022-10</v>
      </c>
      <c r="D3310" s="1" t="s">
        <v>12</v>
      </c>
      <c r="E3310" s="1" t="s">
        <v>13</v>
      </c>
      <c r="F3310" s="1" t="s">
        <v>14</v>
      </c>
      <c r="G3310" s="1" t="s">
        <v>44</v>
      </c>
      <c r="H3310">
        <v>1043395</v>
      </c>
      <c r="I3310">
        <v>134984</v>
      </c>
      <c r="J3310">
        <v>35106</v>
      </c>
      <c r="K3310">
        <v>42823</v>
      </c>
      <c r="L3310">
        <f>bbdd_Social_Media_Trends[[#This Row],[Likes]]+bbdd_Social_Media_Trends[[#This Row],[Shares]]+bbdd_Social_Media_Trends[[#This Row],[Comments]]</f>
        <v>212913</v>
      </c>
      <c r="M3310">
        <f>bbdd_Social_Media_Trends[[#This Row],[Interactions]]/bbdd_Social_Media_Trends[[#This Row],[Views]]</f>
        <v>0.20405790712050564</v>
      </c>
      <c r="N3310" s="1" t="s">
        <v>22</v>
      </c>
      <c r="O3310" s="4">
        <f t="shared" si="51"/>
        <v>0</v>
      </c>
    </row>
    <row r="3311" spans="1:15" hidden="1">
      <c r="A3311" s="1" t="s">
        <v>3351</v>
      </c>
      <c r="B3311" s="2">
        <v>44709</v>
      </c>
      <c r="C3311" s="13" t="str">
        <f>TEXT(bbdd_Social_Media_Trends[[#This Row],[Post_Date]],"aaaa-mm")</f>
        <v>2022-05</v>
      </c>
      <c r="D3311" s="1" t="s">
        <v>18</v>
      </c>
      <c r="E3311" s="1" t="s">
        <v>52</v>
      </c>
      <c r="F3311" s="1" t="s">
        <v>41</v>
      </c>
      <c r="G3311" s="1" t="s">
        <v>44</v>
      </c>
      <c r="H3311">
        <v>1438981</v>
      </c>
      <c r="I3311">
        <v>309626</v>
      </c>
      <c r="J3311">
        <v>19111</v>
      </c>
      <c r="K3311">
        <v>19443</v>
      </c>
      <c r="L3311">
        <f>bbdd_Social_Media_Trends[[#This Row],[Likes]]+bbdd_Social_Media_Trends[[#This Row],[Shares]]+bbdd_Social_Media_Trends[[#This Row],[Comments]]</f>
        <v>348180</v>
      </c>
      <c r="M3311">
        <f>bbdd_Social_Media_Trends[[#This Row],[Interactions]]/bbdd_Social_Media_Trends[[#This Row],[Views]]</f>
        <v>0.24196288901660273</v>
      </c>
      <c r="N3311" s="1" t="s">
        <v>16</v>
      </c>
      <c r="O3311" s="4">
        <f t="shared" si="51"/>
        <v>0</v>
      </c>
    </row>
    <row r="3312" spans="1:15" hidden="1">
      <c r="A3312" s="1" t="s">
        <v>3352</v>
      </c>
      <c r="B3312" s="2">
        <v>45112</v>
      </c>
      <c r="C3312" s="13" t="str">
        <f>TEXT(bbdd_Social_Media_Trends[[#This Row],[Post_Date]],"aaaa-mm")</f>
        <v>2023-07</v>
      </c>
      <c r="D3312" s="1" t="s">
        <v>18</v>
      </c>
      <c r="E3312" s="1" t="s">
        <v>49</v>
      </c>
      <c r="F3312" s="1" t="s">
        <v>41</v>
      </c>
      <c r="G3312" s="1" t="s">
        <v>25</v>
      </c>
      <c r="H3312">
        <v>478152</v>
      </c>
      <c r="I3312">
        <v>134611</v>
      </c>
      <c r="J3312">
        <v>34849</v>
      </c>
      <c r="K3312">
        <v>19291</v>
      </c>
      <c r="L3312">
        <f>bbdd_Social_Media_Trends[[#This Row],[Likes]]+bbdd_Social_Media_Trends[[#This Row],[Shares]]+bbdd_Social_Media_Trends[[#This Row],[Comments]]</f>
        <v>188751</v>
      </c>
      <c r="M3312">
        <f>bbdd_Social_Media_Trends[[#This Row],[Interactions]]/bbdd_Social_Media_Trends[[#This Row],[Views]]</f>
        <v>0.39475104150981277</v>
      </c>
      <c r="N3312" s="1" t="s">
        <v>29</v>
      </c>
      <c r="O3312" s="4">
        <f t="shared" si="51"/>
        <v>0</v>
      </c>
    </row>
    <row r="3313" spans="1:15" hidden="1">
      <c r="A3313" s="1" t="s">
        <v>3353</v>
      </c>
      <c r="B3313" s="2">
        <v>44696</v>
      </c>
      <c r="C3313" s="13" t="str">
        <f>TEXT(bbdd_Social_Media_Trends[[#This Row],[Post_Date]],"aaaa-mm")</f>
        <v>2022-05</v>
      </c>
      <c r="D3313" s="1" t="s">
        <v>24</v>
      </c>
      <c r="E3313" s="1" t="s">
        <v>57</v>
      </c>
      <c r="F3313" s="1" t="s">
        <v>20</v>
      </c>
      <c r="G3313" s="1" t="s">
        <v>37</v>
      </c>
      <c r="H3313">
        <v>1953776</v>
      </c>
      <c r="I3313">
        <v>361649</v>
      </c>
      <c r="J3313">
        <v>78420</v>
      </c>
      <c r="K3313">
        <v>29515</v>
      </c>
      <c r="L3313">
        <f>bbdd_Social_Media_Trends[[#This Row],[Likes]]+bbdd_Social_Media_Trends[[#This Row],[Shares]]+bbdd_Social_Media_Trends[[#This Row],[Comments]]</f>
        <v>469584</v>
      </c>
      <c r="M3313">
        <f>bbdd_Social_Media_Trends[[#This Row],[Interactions]]/bbdd_Social_Media_Trends[[#This Row],[Views]]</f>
        <v>0.24034689749490218</v>
      </c>
      <c r="N3313" s="1" t="s">
        <v>16</v>
      </c>
      <c r="O3313" s="4">
        <f t="shared" si="51"/>
        <v>0</v>
      </c>
    </row>
    <row r="3314" spans="1:15">
      <c r="A3314" s="1" t="s">
        <v>3354</v>
      </c>
      <c r="B3314" s="2">
        <v>44963</v>
      </c>
      <c r="C3314" s="13" t="str">
        <f>TEXT(bbdd_Social_Media_Trends[[#This Row],[Post_Date]],"aaaa-mm")</f>
        <v>2023-02</v>
      </c>
      <c r="D3314" s="1" t="s">
        <v>27</v>
      </c>
      <c r="E3314" s="1" t="s">
        <v>49</v>
      </c>
      <c r="F3314" s="1" t="s">
        <v>41</v>
      </c>
      <c r="G3314" s="1" t="s">
        <v>25</v>
      </c>
      <c r="H3314">
        <v>1635786</v>
      </c>
      <c r="I3314">
        <v>455104</v>
      </c>
      <c r="J3314">
        <v>37331</v>
      </c>
      <c r="K3314">
        <v>18693</v>
      </c>
      <c r="L3314">
        <f>bbdd_Social_Media_Trends[[#This Row],[Likes]]+bbdd_Social_Media_Trends[[#This Row],[Shares]]+bbdd_Social_Media_Trends[[#This Row],[Comments]]</f>
        <v>511128</v>
      </c>
      <c r="M3314">
        <f>bbdd_Social_Media_Trends[[#This Row],[Interactions]]/bbdd_Social_Media_Trends[[#This Row],[Views]]</f>
        <v>0.31246630060411323</v>
      </c>
      <c r="N3314" s="1" t="s">
        <v>16</v>
      </c>
      <c r="O3314" s="4">
        <f t="shared" si="51"/>
        <v>0</v>
      </c>
    </row>
    <row r="3315" spans="1:15" hidden="1">
      <c r="A3315" s="1" t="s">
        <v>3355</v>
      </c>
      <c r="B3315" s="2">
        <v>44892</v>
      </c>
      <c r="C3315" s="13" t="str">
        <f>TEXT(bbdd_Social_Media_Trends[[#This Row],[Post_Date]],"aaaa-mm")</f>
        <v>2022-11</v>
      </c>
      <c r="D3315" s="1" t="s">
        <v>12</v>
      </c>
      <c r="E3315" s="1" t="s">
        <v>49</v>
      </c>
      <c r="F3315" s="1" t="s">
        <v>47</v>
      </c>
      <c r="G3315" s="1" t="s">
        <v>25</v>
      </c>
      <c r="H3315">
        <v>3832572</v>
      </c>
      <c r="I3315">
        <v>378209</v>
      </c>
      <c r="J3315">
        <v>5033</v>
      </c>
      <c r="K3315">
        <v>40043</v>
      </c>
      <c r="L3315">
        <f>bbdd_Social_Media_Trends[[#This Row],[Likes]]+bbdd_Social_Media_Trends[[#This Row],[Shares]]+bbdd_Social_Media_Trends[[#This Row],[Comments]]</f>
        <v>423285</v>
      </c>
      <c r="M3315">
        <f>bbdd_Social_Media_Trends[[#This Row],[Interactions]]/bbdd_Social_Media_Trends[[#This Row],[Views]]</f>
        <v>0.11044410907348903</v>
      </c>
      <c r="N3315" s="1" t="s">
        <v>22</v>
      </c>
      <c r="O3315" s="4">
        <f t="shared" si="51"/>
        <v>0</v>
      </c>
    </row>
    <row r="3316" spans="1:15" hidden="1">
      <c r="A3316" s="1" t="s">
        <v>3356</v>
      </c>
      <c r="B3316" s="2">
        <v>44920</v>
      </c>
      <c r="C3316" s="13" t="str">
        <f>TEXT(bbdd_Social_Media_Trends[[#This Row],[Post_Date]],"aaaa-mm")</f>
        <v>2022-12</v>
      </c>
      <c r="D3316" s="1" t="s">
        <v>12</v>
      </c>
      <c r="E3316" s="1" t="s">
        <v>49</v>
      </c>
      <c r="F3316" s="1" t="s">
        <v>36</v>
      </c>
      <c r="G3316" s="1" t="s">
        <v>50</v>
      </c>
      <c r="H3316">
        <v>1331460</v>
      </c>
      <c r="I3316">
        <v>406251</v>
      </c>
      <c r="J3316">
        <v>21371</v>
      </c>
      <c r="K3316">
        <v>13908</v>
      </c>
      <c r="L3316">
        <f>bbdd_Social_Media_Trends[[#This Row],[Likes]]+bbdd_Social_Media_Trends[[#This Row],[Shares]]+bbdd_Social_Media_Trends[[#This Row],[Comments]]</f>
        <v>441530</v>
      </c>
      <c r="M3316">
        <f>bbdd_Social_Media_Trends[[#This Row],[Interactions]]/bbdd_Social_Media_Trends[[#This Row],[Views]]</f>
        <v>0.33161341685067519</v>
      </c>
      <c r="N3316" s="1" t="s">
        <v>16</v>
      </c>
      <c r="O3316" s="4">
        <f t="shared" si="51"/>
        <v>0</v>
      </c>
    </row>
    <row r="3317" spans="1:15" hidden="1">
      <c r="A3317" s="1" t="s">
        <v>3357</v>
      </c>
      <c r="B3317" s="2">
        <v>44936</v>
      </c>
      <c r="C3317" s="13" t="str">
        <f>TEXT(bbdd_Social_Media_Trends[[#This Row],[Post_Date]],"aaaa-mm")</f>
        <v>2023-01</v>
      </c>
      <c r="D3317" s="1" t="s">
        <v>24</v>
      </c>
      <c r="E3317" s="1" t="s">
        <v>57</v>
      </c>
      <c r="F3317" s="1" t="s">
        <v>47</v>
      </c>
      <c r="G3317" s="1" t="s">
        <v>28</v>
      </c>
      <c r="H3317">
        <v>3815471</v>
      </c>
      <c r="I3317">
        <v>51239</v>
      </c>
      <c r="J3317">
        <v>41476</v>
      </c>
      <c r="K3317">
        <v>48395</v>
      </c>
      <c r="L3317">
        <f>bbdd_Social_Media_Trends[[#This Row],[Likes]]+bbdd_Social_Media_Trends[[#This Row],[Shares]]+bbdd_Social_Media_Trends[[#This Row],[Comments]]</f>
        <v>141110</v>
      </c>
      <c r="M3317">
        <f>bbdd_Social_Media_Trends[[#This Row],[Interactions]]/bbdd_Social_Media_Trends[[#This Row],[Views]]</f>
        <v>3.6983638455121266E-2</v>
      </c>
      <c r="N3317" s="1" t="s">
        <v>16</v>
      </c>
      <c r="O3317" s="4">
        <f t="shared" si="51"/>
        <v>0</v>
      </c>
    </row>
    <row r="3318" spans="1:15" hidden="1">
      <c r="A3318" s="1" t="s">
        <v>3358</v>
      </c>
      <c r="B3318" s="2">
        <v>44924</v>
      </c>
      <c r="C3318" s="13" t="str">
        <f>TEXT(bbdd_Social_Media_Trends[[#This Row],[Post_Date]],"aaaa-mm")</f>
        <v>2022-12</v>
      </c>
      <c r="D3318" s="1" t="s">
        <v>24</v>
      </c>
      <c r="E3318" s="1" t="s">
        <v>35</v>
      </c>
      <c r="F3318" s="1" t="s">
        <v>41</v>
      </c>
      <c r="G3318" s="1" t="s">
        <v>15</v>
      </c>
      <c r="H3318">
        <v>2335176</v>
      </c>
      <c r="I3318">
        <v>375163</v>
      </c>
      <c r="J3318">
        <v>10621</v>
      </c>
      <c r="K3318">
        <v>27566</v>
      </c>
      <c r="L3318">
        <f>bbdd_Social_Media_Trends[[#This Row],[Likes]]+bbdd_Social_Media_Trends[[#This Row],[Shares]]+bbdd_Social_Media_Trends[[#This Row],[Comments]]</f>
        <v>413350</v>
      </c>
      <c r="M3318">
        <f>bbdd_Social_Media_Trends[[#This Row],[Interactions]]/bbdd_Social_Media_Trends[[#This Row],[Views]]</f>
        <v>0.17701021250646631</v>
      </c>
      <c r="N3318" s="1" t="s">
        <v>16</v>
      </c>
      <c r="O3318" s="4">
        <f t="shared" si="51"/>
        <v>0</v>
      </c>
    </row>
    <row r="3319" spans="1:15" hidden="1">
      <c r="A3319" s="1" t="s">
        <v>3359</v>
      </c>
      <c r="B3319" s="2">
        <v>45215</v>
      </c>
      <c r="C3319" s="13" t="str">
        <f>TEXT(bbdd_Social_Media_Trends[[#This Row],[Post_Date]],"aaaa-mm")</f>
        <v>2023-10</v>
      </c>
      <c r="D3319" s="1" t="s">
        <v>18</v>
      </c>
      <c r="E3319" s="1" t="s">
        <v>19</v>
      </c>
      <c r="F3319" s="1" t="s">
        <v>47</v>
      </c>
      <c r="G3319" s="1" t="s">
        <v>50</v>
      </c>
      <c r="H3319">
        <v>812354</v>
      </c>
      <c r="I3319">
        <v>499312</v>
      </c>
      <c r="J3319">
        <v>94311</v>
      </c>
      <c r="K3319">
        <v>6281</v>
      </c>
      <c r="L3319">
        <f>bbdd_Social_Media_Trends[[#This Row],[Likes]]+bbdd_Social_Media_Trends[[#This Row],[Shares]]+bbdd_Social_Media_Trends[[#This Row],[Comments]]</f>
        <v>599904</v>
      </c>
      <c r="M3319">
        <f>bbdd_Social_Media_Trends[[#This Row],[Interactions]]/bbdd_Social_Media_Trends[[#This Row],[Views]]</f>
        <v>0.73847608308693014</v>
      </c>
      <c r="N3319" s="1" t="s">
        <v>29</v>
      </c>
      <c r="O3319" s="4">
        <f t="shared" si="51"/>
        <v>0</v>
      </c>
    </row>
    <row r="3320" spans="1:15">
      <c r="A3320" s="1" t="s">
        <v>3360</v>
      </c>
      <c r="B3320" s="2">
        <v>45262</v>
      </c>
      <c r="C3320" s="13" t="str">
        <f>TEXT(bbdd_Social_Media_Trends[[#This Row],[Post_Date]],"aaaa-mm")</f>
        <v>2023-12</v>
      </c>
      <c r="D3320" s="1" t="s">
        <v>27</v>
      </c>
      <c r="E3320" s="1" t="s">
        <v>13</v>
      </c>
      <c r="F3320" s="1" t="s">
        <v>47</v>
      </c>
      <c r="G3320" s="1" t="s">
        <v>50</v>
      </c>
      <c r="H3320">
        <v>1826169</v>
      </c>
      <c r="I3320">
        <v>241725</v>
      </c>
      <c r="J3320">
        <v>85264</v>
      </c>
      <c r="K3320">
        <v>17323</v>
      </c>
      <c r="L3320">
        <f>bbdd_Social_Media_Trends[[#This Row],[Likes]]+bbdd_Social_Media_Trends[[#This Row],[Shares]]+bbdd_Social_Media_Trends[[#This Row],[Comments]]</f>
        <v>344312</v>
      </c>
      <c r="M3320">
        <f>bbdd_Social_Media_Trends[[#This Row],[Interactions]]/bbdd_Social_Media_Trends[[#This Row],[Views]]</f>
        <v>0.18854333854095651</v>
      </c>
      <c r="N3320" s="1" t="s">
        <v>22</v>
      </c>
      <c r="O3320" s="4">
        <f t="shared" si="51"/>
        <v>0</v>
      </c>
    </row>
    <row r="3321" spans="1:15" hidden="1">
      <c r="A3321" s="1" t="s">
        <v>3361</v>
      </c>
      <c r="B3321" s="2">
        <v>45242</v>
      </c>
      <c r="C3321" s="13" t="str">
        <f>TEXT(bbdd_Social_Media_Trends[[#This Row],[Post_Date]],"aaaa-mm")</f>
        <v>2023-11</v>
      </c>
      <c r="D3321" s="1" t="s">
        <v>18</v>
      </c>
      <c r="E3321" s="1" t="s">
        <v>46</v>
      </c>
      <c r="F3321" s="1" t="s">
        <v>32</v>
      </c>
      <c r="G3321" s="1" t="s">
        <v>15</v>
      </c>
      <c r="H3321">
        <v>2537706</v>
      </c>
      <c r="I3321">
        <v>119745</v>
      </c>
      <c r="J3321">
        <v>44035</v>
      </c>
      <c r="K3321">
        <v>24671</v>
      </c>
      <c r="L3321">
        <f>bbdd_Social_Media_Trends[[#This Row],[Likes]]+bbdd_Social_Media_Trends[[#This Row],[Shares]]+bbdd_Social_Media_Trends[[#This Row],[Comments]]</f>
        <v>188451</v>
      </c>
      <c r="M3321">
        <f>bbdd_Social_Media_Trends[[#This Row],[Interactions]]/bbdd_Social_Media_Trends[[#This Row],[Views]]</f>
        <v>7.4260375315343852E-2</v>
      </c>
      <c r="N3321" s="1" t="s">
        <v>16</v>
      </c>
      <c r="O3321" s="4">
        <f t="shared" si="51"/>
        <v>0</v>
      </c>
    </row>
    <row r="3322" spans="1:15">
      <c r="A3322" s="1" t="s">
        <v>3362</v>
      </c>
      <c r="B3322" s="2">
        <v>44636</v>
      </c>
      <c r="C3322" s="13" t="str">
        <f>TEXT(bbdd_Social_Media_Trends[[#This Row],[Post_Date]],"aaaa-mm")</f>
        <v>2022-03</v>
      </c>
      <c r="D3322" s="1" t="s">
        <v>27</v>
      </c>
      <c r="E3322" s="1" t="s">
        <v>52</v>
      </c>
      <c r="F3322" s="1" t="s">
        <v>41</v>
      </c>
      <c r="G3322" s="1" t="s">
        <v>44</v>
      </c>
      <c r="H3322">
        <v>3932748</v>
      </c>
      <c r="I3322">
        <v>87418</v>
      </c>
      <c r="J3322">
        <v>69326</v>
      </c>
      <c r="K3322">
        <v>40766</v>
      </c>
      <c r="L3322">
        <f>bbdd_Social_Media_Trends[[#This Row],[Likes]]+bbdd_Social_Media_Trends[[#This Row],[Shares]]+bbdd_Social_Media_Trends[[#This Row],[Comments]]</f>
        <v>197510</v>
      </c>
      <c r="M3322">
        <f>bbdd_Social_Media_Trends[[#This Row],[Interactions]]/bbdd_Social_Media_Trends[[#This Row],[Views]]</f>
        <v>5.0221880476450563E-2</v>
      </c>
      <c r="N3322" s="1" t="s">
        <v>29</v>
      </c>
      <c r="O3322" s="4">
        <f t="shared" si="51"/>
        <v>0</v>
      </c>
    </row>
    <row r="3323" spans="1:15">
      <c r="A3323" s="1" t="s">
        <v>3363</v>
      </c>
      <c r="B3323" s="2">
        <v>44740</v>
      </c>
      <c r="C3323" s="13" t="str">
        <f>TEXT(bbdd_Social_Media_Trends[[#This Row],[Post_Date]],"aaaa-mm")</f>
        <v>2022-06</v>
      </c>
      <c r="D3323" s="1" t="s">
        <v>27</v>
      </c>
      <c r="E3323" s="1" t="s">
        <v>52</v>
      </c>
      <c r="F3323" s="1" t="s">
        <v>32</v>
      </c>
      <c r="G3323" s="1" t="s">
        <v>21</v>
      </c>
      <c r="H3323">
        <v>4542259</v>
      </c>
      <c r="I3323">
        <v>260423</v>
      </c>
      <c r="J3323">
        <v>7198</v>
      </c>
      <c r="K3323">
        <v>14245</v>
      </c>
      <c r="L3323">
        <f>bbdd_Social_Media_Trends[[#This Row],[Likes]]+bbdd_Social_Media_Trends[[#This Row],[Shares]]+bbdd_Social_Media_Trends[[#This Row],[Comments]]</f>
        <v>281866</v>
      </c>
      <c r="M3323">
        <f>bbdd_Social_Media_Trends[[#This Row],[Interactions]]/bbdd_Social_Media_Trends[[#This Row],[Views]]</f>
        <v>6.2054145305232483E-2</v>
      </c>
      <c r="N3323" s="1" t="s">
        <v>22</v>
      </c>
      <c r="O3323" s="4">
        <f t="shared" si="51"/>
        <v>0</v>
      </c>
    </row>
    <row r="3324" spans="1:15" hidden="1">
      <c r="A3324" s="1" t="s">
        <v>3364</v>
      </c>
      <c r="B3324" s="2">
        <v>44909</v>
      </c>
      <c r="C3324" s="13" t="str">
        <f>TEXT(bbdd_Social_Media_Trends[[#This Row],[Post_Date]],"aaaa-mm")</f>
        <v>2022-12</v>
      </c>
      <c r="D3324" s="1" t="s">
        <v>12</v>
      </c>
      <c r="E3324" s="1" t="s">
        <v>57</v>
      </c>
      <c r="F3324" s="1" t="s">
        <v>36</v>
      </c>
      <c r="G3324" s="1" t="s">
        <v>25</v>
      </c>
      <c r="H3324">
        <v>3546258</v>
      </c>
      <c r="I3324">
        <v>423159</v>
      </c>
      <c r="J3324">
        <v>10438</v>
      </c>
      <c r="K3324">
        <v>983</v>
      </c>
      <c r="L3324">
        <f>bbdd_Social_Media_Trends[[#This Row],[Likes]]+bbdd_Social_Media_Trends[[#This Row],[Shares]]+bbdd_Social_Media_Trends[[#This Row],[Comments]]</f>
        <v>434580</v>
      </c>
      <c r="M3324">
        <f>bbdd_Social_Media_Trends[[#This Row],[Interactions]]/bbdd_Social_Media_Trends[[#This Row],[Views]]</f>
        <v>0.12254607532785262</v>
      </c>
      <c r="N3324" s="1" t="s">
        <v>22</v>
      </c>
      <c r="O3324" s="4">
        <f t="shared" si="51"/>
        <v>0</v>
      </c>
    </row>
    <row r="3325" spans="1:15">
      <c r="A3325" s="1" t="s">
        <v>3365</v>
      </c>
      <c r="B3325" s="2">
        <v>45066</v>
      </c>
      <c r="C3325" s="13" t="str">
        <f>TEXT(bbdd_Social_Media_Trends[[#This Row],[Post_Date]],"aaaa-mm")</f>
        <v>2023-05</v>
      </c>
      <c r="D3325" s="1" t="s">
        <v>27</v>
      </c>
      <c r="E3325" s="1" t="s">
        <v>46</v>
      </c>
      <c r="F3325" s="1" t="s">
        <v>20</v>
      </c>
      <c r="G3325" s="1" t="s">
        <v>21</v>
      </c>
      <c r="H3325">
        <v>4070231</v>
      </c>
      <c r="I3325">
        <v>349435</v>
      </c>
      <c r="J3325">
        <v>15210</v>
      </c>
      <c r="K3325">
        <v>11363</v>
      </c>
      <c r="L3325">
        <f>bbdd_Social_Media_Trends[[#This Row],[Likes]]+bbdd_Social_Media_Trends[[#This Row],[Shares]]+bbdd_Social_Media_Trends[[#This Row],[Comments]]</f>
        <v>376008</v>
      </c>
      <c r="M3325">
        <f>bbdd_Social_Media_Trends[[#This Row],[Interactions]]/bbdd_Social_Media_Trends[[#This Row],[Views]]</f>
        <v>9.2380014795229073E-2</v>
      </c>
      <c r="N3325" s="1" t="s">
        <v>22</v>
      </c>
      <c r="O3325" s="4">
        <f t="shared" si="51"/>
        <v>0</v>
      </c>
    </row>
    <row r="3326" spans="1:15" hidden="1">
      <c r="A3326" s="1" t="s">
        <v>3366</v>
      </c>
      <c r="B3326" s="2">
        <v>45090</v>
      </c>
      <c r="C3326" s="13" t="str">
        <f>TEXT(bbdd_Social_Media_Trends[[#This Row],[Post_Date]],"aaaa-mm")</f>
        <v>2023-06</v>
      </c>
      <c r="D3326" s="1" t="s">
        <v>18</v>
      </c>
      <c r="E3326" s="1" t="s">
        <v>31</v>
      </c>
      <c r="F3326" s="1" t="s">
        <v>20</v>
      </c>
      <c r="G3326" s="1" t="s">
        <v>15</v>
      </c>
      <c r="H3326">
        <v>133501</v>
      </c>
      <c r="I3326">
        <v>499664</v>
      </c>
      <c r="J3326">
        <v>49136</v>
      </c>
      <c r="K3326">
        <v>9299</v>
      </c>
      <c r="L3326">
        <f>bbdd_Social_Media_Trends[[#This Row],[Likes]]+bbdd_Social_Media_Trends[[#This Row],[Shares]]+bbdd_Social_Media_Trends[[#This Row],[Comments]]</f>
        <v>558099</v>
      </c>
      <c r="M3326">
        <f>bbdd_Social_Media_Trends[[#This Row],[Interactions]]/bbdd_Social_Media_Trends[[#This Row],[Views]]</f>
        <v>4.1804855394341613</v>
      </c>
      <c r="N3326" s="1" t="s">
        <v>29</v>
      </c>
      <c r="O3326" s="4">
        <f t="shared" si="51"/>
        <v>0</v>
      </c>
    </row>
    <row r="3327" spans="1:15">
      <c r="A3327" s="1" t="s">
        <v>3367</v>
      </c>
      <c r="B3327" s="2">
        <v>45247</v>
      </c>
      <c r="C3327" s="13" t="str">
        <f>TEXT(bbdd_Social_Media_Trends[[#This Row],[Post_Date]],"aaaa-mm")</f>
        <v>2023-11</v>
      </c>
      <c r="D3327" s="1" t="s">
        <v>27</v>
      </c>
      <c r="E3327" s="1" t="s">
        <v>13</v>
      </c>
      <c r="F3327" s="1" t="s">
        <v>36</v>
      </c>
      <c r="G3327" s="1" t="s">
        <v>44</v>
      </c>
      <c r="H3327">
        <v>4322144</v>
      </c>
      <c r="I3327">
        <v>73237</v>
      </c>
      <c r="J3327">
        <v>48965</v>
      </c>
      <c r="K3327">
        <v>16499</v>
      </c>
      <c r="L3327">
        <f>bbdd_Social_Media_Trends[[#This Row],[Likes]]+bbdd_Social_Media_Trends[[#This Row],[Shares]]+bbdd_Social_Media_Trends[[#This Row],[Comments]]</f>
        <v>138701</v>
      </c>
      <c r="M3327">
        <f>bbdd_Social_Media_Trends[[#This Row],[Interactions]]/bbdd_Social_Media_Trends[[#This Row],[Views]]</f>
        <v>3.2090786424515239E-2</v>
      </c>
      <c r="N3327" s="1" t="s">
        <v>16</v>
      </c>
      <c r="O3327" s="4">
        <f t="shared" si="51"/>
        <v>0</v>
      </c>
    </row>
    <row r="3328" spans="1:15" hidden="1">
      <c r="A3328" s="1" t="s">
        <v>3368</v>
      </c>
      <c r="B3328" s="2">
        <v>44643</v>
      </c>
      <c r="C3328" s="13" t="str">
        <f>TEXT(bbdd_Social_Media_Trends[[#This Row],[Post_Date]],"aaaa-mm")</f>
        <v>2022-03</v>
      </c>
      <c r="D3328" s="1" t="s">
        <v>18</v>
      </c>
      <c r="E3328" s="1" t="s">
        <v>19</v>
      </c>
      <c r="F3328" s="1" t="s">
        <v>32</v>
      </c>
      <c r="G3328" s="1" t="s">
        <v>60</v>
      </c>
      <c r="H3328">
        <v>2470375</v>
      </c>
      <c r="I3328">
        <v>91574</v>
      </c>
      <c r="J3328">
        <v>67902</v>
      </c>
      <c r="K3328">
        <v>15922</v>
      </c>
      <c r="L3328">
        <f>bbdd_Social_Media_Trends[[#This Row],[Likes]]+bbdd_Social_Media_Trends[[#This Row],[Shares]]+bbdd_Social_Media_Trends[[#This Row],[Comments]]</f>
        <v>175398</v>
      </c>
      <c r="M3328">
        <f>bbdd_Social_Media_Trends[[#This Row],[Interactions]]/bbdd_Social_Media_Trends[[#This Row],[Views]]</f>
        <v>7.1000556595658557E-2</v>
      </c>
      <c r="N3328" s="1" t="s">
        <v>29</v>
      </c>
      <c r="O3328" s="4">
        <f t="shared" si="51"/>
        <v>0</v>
      </c>
    </row>
    <row r="3329" spans="1:15" hidden="1">
      <c r="A3329" s="1" t="s">
        <v>3369</v>
      </c>
      <c r="B3329" s="2">
        <v>45030</v>
      </c>
      <c r="C3329" s="13" t="str">
        <f>TEXT(bbdd_Social_Media_Trends[[#This Row],[Post_Date]],"aaaa-mm")</f>
        <v>2023-04</v>
      </c>
      <c r="D3329" s="1" t="s">
        <v>24</v>
      </c>
      <c r="E3329" s="1" t="s">
        <v>46</v>
      </c>
      <c r="F3329" s="1" t="s">
        <v>14</v>
      </c>
      <c r="G3329" s="1" t="s">
        <v>15</v>
      </c>
      <c r="H3329">
        <v>142941</v>
      </c>
      <c r="I3329">
        <v>276752</v>
      </c>
      <c r="J3329">
        <v>69452</v>
      </c>
      <c r="K3329">
        <v>37422</v>
      </c>
      <c r="L3329">
        <f>bbdd_Social_Media_Trends[[#This Row],[Likes]]+bbdd_Social_Media_Trends[[#This Row],[Shares]]+bbdd_Social_Media_Trends[[#This Row],[Comments]]</f>
        <v>383626</v>
      </c>
      <c r="M3329">
        <f>bbdd_Social_Media_Trends[[#This Row],[Interactions]]/bbdd_Social_Media_Trends[[#This Row],[Views]]</f>
        <v>2.6838066055225585</v>
      </c>
      <c r="N3329" s="1" t="s">
        <v>22</v>
      </c>
      <c r="O3329" s="4">
        <f t="shared" si="51"/>
        <v>0</v>
      </c>
    </row>
    <row r="3330" spans="1:15">
      <c r="A3330" s="1" t="s">
        <v>3370</v>
      </c>
      <c r="B3330" s="2">
        <v>44571</v>
      </c>
      <c r="C3330" s="13" t="str">
        <f>TEXT(bbdd_Social_Media_Trends[[#This Row],[Post_Date]],"aaaa-mm")</f>
        <v>2022-01</v>
      </c>
      <c r="D3330" s="1" t="s">
        <v>27</v>
      </c>
      <c r="E3330" s="1" t="s">
        <v>13</v>
      </c>
      <c r="F3330" s="1" t="s">
        <v>41</v>
      </c>
      <c r="G3330" s="1" t="s">
        <v>25</v>
      </c>
      <c r="H3330">
        <v>2041537</v>
      </c>
      <c r="I3330">
        <v>129066</v>
      </c>
      <c r="J3330">
        <v>16337</v>
      </c>
      <c r="K3330">
        <v>23221</v>
      </c>
      <c r="L3330">
        <f>bbdd_Social_Media_Trends[[#This Row],[Likes]]+bbdd_Social_Media_Trends[[#This Row],[Shares]]+bbdd_Social_Media_Trends[[#This Row],[Comments]]</f>
        <v>168624</v>
      </c>
      <c r="M3330">
        <f>bbdd_Social_Media_Trends[[#This Row],[Interactions]]/bbdd_Social_Media_Trends[[#This Row],[Views]]</f>
        <v>8.259659266523213E-2</v>
      </c>
      <c r="N3330" s="1" t="s">
        <v>22</v>
      </c>
      <c r="O3330" s="4">
        <f t="shared" ref="O3330:O3393" si="52">IF(ISERROR(VLOOKUP(A3330,A3331:A8328,1,FALSE)),0, 1)</f>
        <v>0</v>
      </c>
    </row>
    <row r="3331" spans="1:15" hidden="1">
      <c r="A3331" s="1" t="s">
        <v>3371</v>
      </c>
      <c r="B3331" s="2">
        <v>45053</v>
      </c>
      <c r="C3331" s="13" t="str">
        <f>TEXT(bbdd_Social_Media_Trends[[#This Row],[Post_Date]],"aaaa-mm")</f>
        <v>2023-05</v>
      </c>
      <c r="D3331" s="1" t="s">
        <v>12</v>
      </c>
      <c r="E3331" s="1" t="s">
        <v>57</v>
      </c>
      <c r="F3331" s="1" t="s">
        <v>20</v>
      </c>
      <c r="G3331" s="1" t="s">
        <v>21</v>
      </c>
      <c r="H3331">
        <v>1188268</v>
      </c>
      <c r="I3331">
        <v>460471</v>
      </c>
      <c r="J3331">
        <v>79903</v>
      </c>
      <c r="K3331">
        <v>19165</v>
      </c>
      <c r="L3331">
        <f>bbdd_Social_Media_Trends[[#This Row],[Likes]]+bbdd_Social_Media_Trends[[#This Row],[Shares]]+bbdd_Social_Media_Trends[[#This Row],[Comments]]</f>
        <v>559539</v>
      </c>
      <c r="M3331">
        <f>bbdd_Social_Media_Trends[[#This Row],[Interactions]]/bbdd_Social_Media_Trends[[#This Row],[Views]]</f>
        <v>0.47088619738981441</v>
      </c>
      <c r="N3331" s="1" t="s">
        <v>16</v>
      </c>
      <c r="O3331" s="4">
        <f t="shared" si="52"/>
        <v>0</v>
      </c>
    </row>
    <row r="3332" spans="1:15" hidden="1">
      <c r="A3332" s="1" t="s">
        <v>3372</v>
      </c>
      <c r="B3332" s="2">
        <v>44644</v>
      </c>
      <c r="C3332" s="13" t="str">
        <f>TEXT(bbdd_Social_Media_Trends[[#This Row],[Post_Date]],"aaaa-mm")</f>
        <v>2022-03</v>
      </c>
      <c r="D3332" s="1" t="s">
        <v>18</v>
      </c>
      <c r="E3332" s="1" t="s">
        <v>31</v>
      </c>
      <c r="F3332" s="1" t="s">
        <v>14</v>
      </c>
      <c r="G3332" s="1" t="s">
        <v>50</v>
      </c>
      <c r="H3332">
        <v>2994745</v>
      </c>
      <c r="I3332">
        <v>447160</v>
      </c>
      <c r="J3332">
        <v>13987</v>
      </c>
      <c r="K3332">
        <v>33907</v>
      </c>
      <c r="L3332">
        <f>bbdd_Social_Media_Trends[[#This Row],[Likes]]+bbdd_Social_Media_Trends[[#This Row],[Shares]]+bbdd_Social_Media_Trends[[#This Row],[Comments]]</f>
        <v>495054</v>
      </c>
      <c r="M3332">
        <f>bbdd_Social_Media_Trends[[#This Row],[Interactions]]/bbdd_Social_Media_Trends[[#This Row],[Views]]</f>
        <v>0.1653075637491673</v>
      </c>
      <c r="N3332" s="1" t="s">
        <v>29</v>
      </c>
      <c r="O3332" s="4">
        <f t="shared" si="52"/>
        <v>0</v>
      </c>
    </row>
    <row r="3333" spans="1:15" hidden="1">
      <c r="A3333" s="1" t="s">
        <v>3373</v>
      </c>
      <c r="B3333" s="2">
        <v>45082</v>
      </c>
      <c r="C3333" s="13" t="str">
        <f>TEXT(bbdd_Social_Media_Trends[[#This Row],[Post_Date]],"aaaa-mm")</f>
        <v>2023-06</v>
      </c>
      <c r="D3333" s="1" t="s">
        <v>12</v>
      </c>
      <c r="E3333" s="1" t="s">
        <v>35</v>
      </c>
      <c r="F3333" s="1" t="s">
        <v>14</v>
      </c>
      <c r="G3333" s="1" t="s">
        <v>28</v>
      </c>
      <c r="H3333">
        <v>3568414</v>
      </c>
      <c r="I3333">
        <v>383162</v>
      </c>
      <c r="J3333">
        <v>46613</v>
      </c>
      <c r="K3333">
        <v>19654</v>
      </c>
      <c r="L3333">
        <f>bbdd_Social_Media_Trends[[#This Row],[Likes]]+bbdd_Social_Media_Trends[[#This Row],[Shares]]+bbdd_Social_Media_Trends[[#This Row],[Comments]]</f>
        <v>449429</v>
      </c>
      <c r="M3333">
        <f>bbdd_Social_Media_Trends[[#This Row],[Interactions]]/bbdd_Social_Media_Trends[[#This Row],[Views]]</f>
        <v>0.12594642886167356</v>
      </c>
      <c r="N3333" s="1" t="s">
        <v>22</v>
      </c>
      <c r="O3333" s="4">
        <f t="shared" si="52"/>
        <v>0</v>
      </c>
    </row>
    <row r="3334" spans="1:15" hidden="1">
      <c r="A3334" s="1" t="s">
        <v>3374</v>
      </c>
      <c r="B3334" s="2">
        <v>44777</v>
      </c>
      <c r="C3334" s="13" t="str">
        <f>TEXT(bbdd_Social_Media_Trends[[#This Row],[Post_Date]],"aaaa-mm")</f>
        <v>2022-08</v>
      </c>
      <c r="D3334" s="1" t="s">
        <v>24</v>
      </c>
      <c r="E3334" s="1" t="s">
        <v>49</v>
      </c>
      <c r="F3334" s="1" t="s">
        <v>32</v>
      </c>
      <c r="G3334" s="1" t="s">
        <v>37</v>
      </c>
      <c r="H3334">
        <v>1693404</v>
      </c>
      <c r="I3334">
        <v>4215</v>
      </c>
      <c r="J3334">
        <v>40958</v>
      </c>
      <c r="K3334">
        <v>34938</v>
      </c>
      <c r="L3334">
        <f>bbdd_Social_Media_Trends[[#This Row],[Likes]]+bbdd_Social_Media_Trends[[#This Row],[Shares]]+bbdd_Social_Media_Trends[[#This Row],[Comments]]</f>
        <v>80111</v>
      </c>
      <c r="M3334">
        <f>bbdd_Social_Media_Trends[[#This Row],[Interactions]]/bbdd_Social_Media_Trends[[#This Row],[Views]]</f>
        <v>4.7307671412137917E-2</v>
      </c>
      <c r="N3334" s="1" t="s">
        <v>22</v>
      </c>
      <c r="O3334" s="4">
        <f t="shared" si="52"/>
        <v>0</v>
      </c>
    </row>
    <row r="3335" spans="1:15" hidden="1">
      <c r="A3335" s="1" t="s">
        <v>3375</v>
      </c>
      <c r="B3335" s="2">
        <v>45094</v>
      </c>
      <c r="C3335" s="13" t="str">
        <f>TEXT(bbdd_Social_Media_Trends[[#This Row],[Post_Date]],"aaaa-mm")</f>
        <v>2023-06</v>
      </c>
      <c r="D3335" s="1" t="s">
        <v>24</v>
      </c>
      <c r="E3335" s="1" t="s">
        <v>52</v>
      </c>
      <c r="F3335" s="1" t="s">
        <v>41</v>
      </c>
      <c r="G3335" s="1" t="s">
        <v>25</v>
      </c>
      <c r="H3335">
        <v>467867</v>
      </c>
      <c r="I3335">
        <v>160629</v>
      </c>
      <c r="J3335">
        <v>19177</v>
      </c>
      <c r="K3335">
        <v>37369</v>
      </c>
      <c r="L3335">
        <f>bbdd_Social_Media_Trends[[#This Row],[Likes]]+bbdd_Social_Media_Trends[[#This Row],[Shares]]+bbdd_Social_Media_Trends[[#This Row],[Comments]]</f>
        <v>217175</v>
      </c>
      <c r="M3335">
        <f>bbdd_Social_Media_Trends[[#This Row],[Interactions]]/bbdd_Social_Media_Trends[[#This Row],[Views]]</f>
        <v>0.46418106000209464</v>
      </c>
      <c r="N3335" s="1" t="s">
        <v>22</v>
      </c>
      <c r="O3335" s="4">
        <f t="shared" si="52"/>
        <v>0</v>
      </c>
    </row>
    <row r="3336" spans="1:15" hidden="1">
      <c r="A3336" s="1" t="s">
        <v>3376</v>
      </c>
      <c r="B3336" s="2">
        <v>45181</v>
      </c>
      <c r="C3336" s="13" t="str">
        <f>TEXT(bbdd_Social_Media_Trends[[#This Row],[Post_Date]],"aaaa-mm")</f>
        <v>2023-09</v>
      </c>
      <c r="D3336" s="1" t="s">
        <v>18</v>
      </c>
      <c r="E3336" s="1" t="s">
        <v>57</v>
      </c>
      <c r="F3336" s="1" t="s">
        <v>32</v>
      </c>
      <c r="G3336" s="1" t="s">
        <v>44</v>
      </c>
      <c r="H3336">
        <v>2875293</v>
      </c>
      <c r="I3336">
        <v>19233</v>
      </c>
      <c r="J3336">
        <v>44540</v>
      </c>
      <c r="K3336">
        <v>47447</v>
      </c>
      <c r="L3336">
        <f>bbdd_Social_Media_Trends[[#This Row],[Likes]]+bbdd_Social_Media_Trends[[#This Row],[Shares]]+bbdd_Social_Media_Trends[[#This Row],[Comments]]</f>
        <v>111220</v>
      </c>
      <c r="M3336">
        <f>bbdd_Social_Media_Trends[[#This Row],[Interactions]]/bbdd_Social_Media_Trends[[#This Row],[Views]]</f>
        <v>3.8681275264816489E-2</v>
      </c>
      <c r="N3336" s="1" t="s">
        <v>29</v>
      </c>
      <c r="O3336" s="4">
        <f t="shared" si="52"/>
        <v>0</v>
      </c>
    </row>
    <row r="3337" spans="1:15" hidden="1">
      <c r="A3337" s="1" t="s">
        <v>3377</v>
      </c>
      <c r="B3337" s="2">
        <v>44907</v>
      </c>
      <c r="C3337" s="13" t="str">
        <f>TEXT(bbdd_Social_Media_Trends[[#This Row],[Post_Date]],"aaaa-mm")</f>
        <v>2022-12</v>
      </c>
      <c r="D3337" s="1" t="s">
        <v>12</v>
      </c>
      <c r="E3337" s="1" t="s">
        <v>52</v>
      </c>
      <c r="F3337" s="1" t="s">
        <v>36</v>
      </c>
      <c r="G3337" s="1" t="s">
        <v>44</v>
      </c>
      <c r="H3337">
        <v>2618940</v>
      </c>
      <c r="I3337">
        <v>346257</v>
      </c>
      <c r="J3337">
        <v>43800</v>
      </c>
      <c r="K3337">
        <v>19065</v>
      </c>
      <c r="L3337">
        <f>bbdd_Social_Media_Trends[[#This Row],[Likes]]+bbdd_Social_Media_Trends[[#This Row],[Shares]]+bbdd_Social_Media_Trends[[#This Row],[Comments]]</f>
        <v>409122</v>
      </c>
      <c r="M3337">
        <f>bbdd_Social_Media_Trends[[#This Row],[Interactions]]/bbdd_Social_Media_Trends[[#This Row],[Views]]</f>
        <v>0.15621663726545854</v>
      </c>
      <c r="N3337" s="1" t="s">
        <v>16</v>
      </c>
      <c r="O3337" s="4">
        <f t="shared" si="52"/>
        <v>0</v>
      </c>
    </row>
    <row r="3338" spans="1:15" hidden="1">
      <c r="A3338" s="1" t="s">
        <v>3378</v>
      </c>
      <c r="B3338" s="2">
        <v>44918</v>
      </c>
      <c r="C3338" s="13" t="str">
        <f>TEXT(bbdd_Social_Media_Trends[[#This Row],[Post_Date]],"aaaa-mm")</f>
        <v>2022-12</v>
      </c>
      <c r="D3338" s="1" t="s">
        <v>24</v>
      </c>
      <c r="E3338" s="1" t="s">
        <v>31</v>
      </c>
      <c r="F3338" s="1" t="s">
        <v>36</v>
      </c>
      <c r="G3338" s="1" t="s">
        <v>15</v>
      </c>
      <c r="H3338">
        <v>4768756</v>
      </c>
      <c r="I3338">
        <v>256086</v>
      </c>
      <c r="J3338">
        <v>82449</v>
      </c>
      <c r="K3338">
        <v>1031</v>
      </c>
      <c r="L3338">
        <f>bbdd_Social_Media_Trends[[#This Row],[Likes]]+bbdd_Social_Media_Trends[[#This Row],[Shares]]+bbdd_Social_Media_Trends[[#This Row],[Comments]]</f>
        <v>339566</v>
      </c>
      <c r="M3338">
        <f>bbdd_Social_Media_Trends[[#This Row],[Interactions]]/bbdd_Social_Media_Trends[[#This Row],[Views]]</f>
        <v>7.1206411064017539E-2</v>
      </c>
      <c r="N3338" s="1" t="s">
        <v>16</v>
      </c>
      <c r="O3338" s="4">
        <f t="shared" si="52"/>
        <v>0</v>
      </c>
    </row>
    <row r="3339" spans="1:15" hidden="1">
      <c r="A3339" s="1" t="s">
        <v>3379</v>
      </c>
      <c r="B3339" s="2">
        <v>45228</v>
      </c>
      <c r="C3339" s="13" t="str">
        <f>TEXT(bbdd_Social_Media_Trends[[#This Row],[Post_Date]],"aaaa-mm")</f>
        <v>2023-10</v>
      </c>
      <c r="D3339" s="1" t="s">
        <v>24</v>
      </c>
      <c r="E3339" s="1" t="s">
        <v>59</v>
      </c>
      <c r="F3339" s="1" t="s">
        <v>36</v>
      </c>
      <c r="G3339" s="1" t="s">
        <v>60</v>
      </c>
      <c r="H3339">
        <v>4410251</v>
      </c>
      <c r="I3339">
        <v>71562</v>
      </c>
      <c r="J3339">
        <v>5400</v>
      </c>
      <c r="K3339">
        <v>5899</v>
      </c>
      <c r="L3339">
        <f>bbdd_Social_Media_Trends[[#This Row],[Likes]]+bbdd_Social_Media_Trends[[#This Row],[Shares]]+bbdd_Social_Media_Trends[[#This Row],[Comments]]</f>
        <v>82861</v>
      </c>
      <c r="M3339">
        <f>bbdd_Social_Media_Trends[[#This Row],[Interactions]]/bbdd_Social_Media_Trends[[#This Row],[Views]]</f>
        <v>1.8788273048404729E-2</v>
      </c>
      <c r="N3339" s="1" t="s">
        <v>22</v>
      </c>
      <c r="O3339" s="4">
        <f t="shared" si="52"/>
        <v>0</v>
      </c>
    </row>
    <row r="3340" spans="1:15" hidden="1">
      <c r="A3340" s="1" t="s">
        <v>3380</v>
      </c>
      <c r="B3340" s="2">
        <v>44627</v>
      </c>
      <c r="C3340" s="13" t="str">
        <f>TEXT(bbdd_Social_Media_Trends[[#This Row],[Post_Date]],"aaaa-mm")</f>
        <v>2022-03</v>
      </c>
      <c r="D3340" s="1" t="s">
        <v>12</v>
      </c>
      <c r="E3340" s="1" t="s">
        <v>59</v>
      </c>
      <c r="F3340" s="1" t="s">
        <v>14</v>
      </c>
      <c r="G3340" s="1" t="s">
        <v>21</v>
      </c>
      <c r="H3340">
        <v>314380</v>
      </c>
      <c r="I3340">
        <v>381858</v>
      </c>
      <c r="J3340">
        <v>20552</v>
      </c>
      <c r="K3340">
        <v>7705</v>
      </c>
      <c r="L3340">
        <f>bbdd_Social_Media_Trends[[#This Row],[Likes]]+bbdd_Social_Media_Trends[[#This Row],[Shares]]+bbdd_Social_Media_Trends[[#This Row],[Comments]]</f>
        <v>410115</v>
      </c>
      <c r="M3340">
        <f>bbdd_Social_Media_Trends[[#This Row],[Interactions]]/bbdd_Social_Media_Trends[[#This Row],[Views]]</f>
        <v>1.3045200076340735</v>
      </c>
      <c r="N3340" s="1" t="s">
        <v>16</v>
      </c>
      <c r="O3340" s="4">
        <f t="shared" si="52"/>
        <v>0</v>
      </c>
    </row>
    <row r="3341" spans="1:15" hidden="1">
      <c r="A3341" s="1" t="s">
        <v>3381</v>
      </c>
      <c r="B3341" s="2">
        <v>45067</v>
      </c>
      <c r="C3341" s="13" t="str">
        <f>TEXT(bbdd_Social_Media_Trends[[#This Row],[Post_Date]],"aaaa-mm")</f>
        <v>2023-05</v>
      </c>
      <c r="D3341" s="1" t="s">
        <v>24</v>
      </c>
      <c r="E3341" s="1" t="s">
        <v>39</v>
      </c>
      <c r="F3341" s="1" t="s">
        <v>36</v>
      </c>
      <c r="G3341" s="1" t="s">
        <v>37</v>
      </c>
      <c r="H3341">
        <v>2386028</v>
      </c>
      <c r="I3341">
        <v>156812</v>
      </c>
      <c r="J3341">
        <v>98830</v>
      </c>
      <c r="K3341">
        <v>38728</v>
      </c>
      <c r="L3341">
        <f>bbdd_Social_Media_Trends[[#This Row],[Likes]]+bbdd_Social_Media_Trends[[#This Row],[Shares]]+bbdd_Social_Media_Trends[[#This Row],[Comments]]</f>
        <v>294370</v>
      </c>
      <c r="M3341">
        <f>bbdd_Social_Media_Trends[[#This Row],[Interactions]]/bbdd_Social_Media_Trends[[#This Row],[Views]]</f>
        <v>0.12337239965331505</v>
      </c>
      <c r="N3341" s="1" t="s">
        <v>29</v>
      </c>
      <c r="O3341" s="4">
        <f t="shared" si="52"/>
        <v>0</v>
      </c>
    </row>
    <row r="3342" spans="1:15" hidden="1">
      <c r="A3342" s="1" t="s">
        <v>3382</v>
      </c>
      <c r="B3342" s="2">
        <v>44704</v>
      </c>
      <c r="C3342" s="13" t="str">
        <f>TEXT(bbdd_Social_Media_Trends[[#This Row],[Post_Date]],"aaaa-mm")</f>
        <v>2022-05</v>
      </c>
      <c r="D3342" s="1" t="s">
        <v>12</v>
      </c>
      <c r="E3342" s="1" t="s">
        <v>31</v>
      </c>
      <c r="F3342" s="1" t="s">
        <v>41</v>
      </c>
      <c r="G3342" s="1" t="s">
        <v>25</v>
      </c>
      <c r="H3342">
        <v>3321611</v>
      </c>
      <c r="I3342">
        <v>491842</v>
      </c>
      <c r="J3342">
        <v>23554</v>
      </c>
      <c r="K3342">
        <v>45190</v>
      </c>
      <c r="L3342">
        <f>bbdd_Social_Media_Trends[[#This Row],[Likes]]+bbdd_Social_Media_Trends[[#This Row],[Shares]]+bbdd_Social_Media_Trends[[#This Row],[Comments]]</f>
        <v>560586</v>
      </c>
      <c r="M3342">
        <f>bbdd_Social_Media_Trends[[#This Row],[Interactions]]/bbdd_Social_Media_Trends[[#This Row],[Views]]</f>
        <v>0.16876931103612072</v>
      </c>
      <c r="N3342" s="1" t="s">
        <v>29</v>
      </c>
      <c r="O3342" s="4">
        <f t="shared" si="52"/>
        <v>0</v>
      </c>
    </row>
    <row r="3343" spans="1:15">
      <c r="A3343" s="1" t="s">
        <v>3383</v>
      </c>
      <c r="B3343" s="2">
        <v>44764</v>
      </c>
      <c r="C3343" s="13" t="str">
        <f>TEXT(bbdd_Social_Media_Trends[[#This Row],[Post_Date]],"aaaa-mm")</f>
        <v>2022-07</v>
      </c>
      <c r="D3343" s="1" t="s">
        <v>27</v>
      </c>
      <c r="E3343" s="1" t="s">
        <v>59</v>
      </c>
      <c r="F3343" s="1" t="s">
        <v>20</v>
      </c>
      <c r="G3343" s="1" t="s">
        <v>60</v>
      </c>
      <c r="H3343">
        <v>3494450</v>
      </c>
      <c r="I3343">
        <v>476260</v>
      </c>
      <c r="J3343">
        <v>92683</v>
      </c>
      <c r="K3343">
        <v>40176</v>
      </c>
      <c r="L3343">
        <f>bbdd_Social_Media_Trends[[#This Row],[Likes]]+bbdd_Social_Media_Trends[[#This Row],[Shares]]+bbdd_Social_Media_Trends[[#This Row],[Comments]]</f>
        <v>609119</v>
      </c>
      <c r="M3343">
        <f>bbdd_Social_Media_Trends[[#This Row],[Interactions]]/bbdd_Social_Media_Trends[[#This Row],[Views]]</f>
        <v>0.17431040650173846</v>
      </c>
      <c r="N3343" s="1" t="s">
        <v>29</v>
      </c>
      <c r="O3343" s="4">
        <f t="shared" si="52"/>
        <v>0</v>
      </c>
    </row>
    <row r="3344" spans="1:15" hidden="1">
      <c r="A3344" s="1" t="s">
        <v>3384</v>
      </c>
      <c r="B3344" s="2">
        <v>45208</v>
      </c>
      <c r="C3344" s="13" t="str">
        <f>TEXT(bbdd_Social_Media_Trends[[#This Row],[Post_Date]],"aaaa-mm")</f>
        <v>2023-10</v>
      </c>
      <c r="D3344" s="1" t="s">
        <v>24</v>
      </c>
      <c r="E3344" s="1" t="s">
        <v>39</v>
      </c>
      <c r="F3344" s="1" t="s">
        <v>32</v>
      </c>
      <c r="G3344" s="1" t="s">
        <v>25</v>
      </c>
      <c r="H3344">
        <v>3503879</v>
      </c>
      <c r="I3344">
        <v>339897</v>
      </c>
      <c r="J3344">
        <v>81012</v>
      </c>
      <c r="K3344">
        <v>46662</v>
      </c>
      <c r="L3344">
        <f>bbdd_Social_Media_Trends[[#This Row],[Likes]]+bbdd_Social_Media_Trends[[#This Row],[Shares]]+bbdd_Social_Media_Trends[[#This Row],[Comments]]</f>
        <v>467571</v>
      </c>
      <c r="M3344">
        <f>bbdd_Social_Media_Trends[[#This Row],[Interactions]]/bbdd_Social_Media_Trends[[#This Row],[Views]]</f>
        <v>0.13344382040589872</v>
      </c>
      <c r="N3344" s="1" t="s">
        <v>22</v>
      </c>
      <c r="O3344" s="4">
        <f t="shared" si="52"/>
        <v>0</v>
      </c>
    </row>
    <row r="3345" spans="1:15" hidden="1">
      <c r="A3345" s="1" t="s">
        <v>3385</v>
      </c>
      <c r="B3345" s="2">
        <v>44959</v>
      </c>
      <c r="C3345" s="13" t="str">
        <f>TEXT(bbdd_Social_Media_Trends[[#This Row],[Post_Date]],"aaaa-mm")</f>
        <v>2023-02</v>
      </c>
      <c r="D3345" s="1" t="s">
        <v>12</v>
      </c>
      <c r="E3345" s="1" t="s">
        <v>46</v>
      </c>
      <c r="F3345" s="1" t="s">
        <v>41</v>
      </c>
      <c r="G3345" s="1" t="s">
        <v>28</v>
      </c>
      <c r="H3345">
        <v>4335992</v>
      </c>
      <c r="I3345">
        <v>62946</v>
      </c>
      <c r="J3345">
        <v>46878</v>
      </c>
      <c r="K3345">
        <v>853</v>
      </c>
      <c r="L3345">
        <f>bbdd_Social_Media_Trends[[#This Row],[Likes]]+bbdd_Social_Media_Trends[[#This Row],[Shares]]+bbdd_Social_Media_Trends[[#This Row],[Comments]]</f>
        <v>110677</v>
      </c>
      <c r="M3345">
        <f>bbdd_Social_Media_Trends[[#This Row],[Interactions]]/bbdd_Social_Media_Trends[[#This Row],[Views]]</f>
        <v>2.5525185470821901E-2</v>
      </c>
      <c r="N3345" s="1" t="s">
        <v>29</v>
      </c>
      <c r="O3345" s="4">
        <f t="shared" si="52"/>
        <v>0</v>
      </c>
    </row>
    <row r="3346" spans="1:15" hidden="1">
      <c r="A3346" s="1" t="s">
        <v>3386</v>
      </c>
      <c r="B3346" s="2">
        <v>44669</v>
      </c>
      <c r="C3346" s="13" t="str">
        <f>TEXT(bbdd_Social_Media_Trends[[#This Row],[Post_Date]],"aaaa-mm")</f>
        <v>2022-04</v>
      </c>
      <c r="D3346" s="1" t="s">
        <v>12</v>
      </c>
      <c r="E3346" s="1" t="s">
        <v>35</v>
      </c>
      <c r="F3346" s="1" t="s">
        <v>36</v>
      </c>
      <c r="G3346" s="1" t="s">
        <v>37</v>
      </c>
      <c r="H3346">
        <v>1159220</v>
      </c>
      <c r="I3346">
        <v>343953</v>
      </c>
      <c r="J3346">
        <v>14008</v>
      </c>
      <c r="K3346">
        <v>6385</v>
      </c>
      <c r="L3346">
        <f>bbdd_Social_Media_Trends[[#This Row],[Likes]]+bbdd_Social_Media_Trends[[#This Row],[Shares]]+bbdd_Social_Media_Trends[[#This Row],[Comments]]</f>
        <v>364346</v>
      </c>
      <c r="M3346">
        <f>bbdd_Social_Media_Trends[[#This Row],[Interactions]]/bbdd_Social_Media_Trends[[#This Row],[Views]]</f>
        <v>0.31430272079501737</v>
      </c>
      <c r="N3346" s="1" t="s">
        <v>22</v>
      </c>
      <c r="O3346" s="4">
        <f t="shared" si="52"/>
        <v>0</v>
      </c>
    </row>
    <row r="3347" spans="1:15" hidden="1">
      <c r="A3347" s="1" t="s">
        <v>3387</v>
      </c>
      <c r="B3347" s="2">
        <v>45132</v>
      </c>
      <c r="C3347" s="13" t="str">
        <f>TEXT(bbdd_Social_Media_Trends[[#This Row],[Post_Date]],"aaaa-mm")</f>
        <v>2023-07</v>
      </c>
      <c r="D3347" s="1" t="s">
        <v>12</v>
      </c>
      <c r="E3347" s="1" t="s">
        <v>52</v>
      </c>
      <c r="F3347" s="1" t="s">
        <v>32</v>
      </c>
      <c r="G3347" s="1" t="s">
        <v>15</v>
      </c>
      <c r="H3347">
        <v>2830681</v>
      </c>
      <c r="I3347">
        <v>414830</v>
      </c>
      <c r="J3347">
        <v>64316</v>
      </c>
      <c r="K3347">
        <v>11743</v>
      </c>
      <c r="L3347">
        <f>bbdd_Social_Media_Trends[[#This Row],[Likes]]+bbdd_Social_Media_Trends[[#This Row],[Shares]]+bbdd_Social_Media_Trends[[#This Row],[Comments]]</f>
        <v>490889</v>
      </c>
      <c r="M3347">
        <f>bbdd_Social_Media_Trends[[#This Row],[Interactions]]/bbdd_Social_Media_Trends[[#This Row],[Views]]</f>
        <v>0.17341728015272651</v>
      </c>
      <c r="N3347" s="1" t="s">
        <v>29</v>
      </c>
      <c r="O3347" s="4">
        <f t="shared" si="52"/>
        <v>0</v>
      </c>
    </row>
    <row r="3348" spans="1:15" hidden="1">
      <c r="A3348" s="1" t="s">
        <v>3388</v>
      </c>
      <c r="B3348" s="2">
        <v>44590</v>
      </c>
      <c r="C3348" s="13" t="str">
        <f>TEXT(bbdd_Social_Media_Trends[[#This Row],[Post_Date]],"aaaa-mm")</f>
        <v>2022-01</v>
      </c>
      <c r="D3348" s="1" t="s">
        <v>12</v>
      </c>
      <c r="E3348" s="1" t="s">
        <v>35</v>
      </c>
      <c r="F3348" s="1" t="s">
        <v>36</v>
      </c>
      <c r="G3348" s="1" t="s">
        <v>21</v>
      </c>
      <c r="H3348">
        <v>891861</v>
      </c>
      <c r="I3348">
        <v>222648</v>
      </c>
      <c r="J3348">
        <v>81518</v>
      </c>
      <c r="K3348">
        <v>14286</v>
      </c>
      <c r="L3348">
        <f>bbdd_Social_Media_Trends[[#This Row],[Likes]]+bbdd_Social_Media_Trends[[#This Row],[Shares]]+bbdd_Social_Media_Trends[[#This Row],[Comments]]</f>
        <v>318452</v>
      </c>
      <c r="M3348">
        <f>bbdd_Social_Media_Trends[[#This Row],[Interactions]]/bbdd_Social_Media_Trends[[#This Row],[Views]]</f>
        <v>0.35706460984391064</v>
      </c>
      <c r="N3348" s="1" t="s">
        <v>16</v>
      </c>
      <c r="O3348" s="4">
        <f t="shared" si="52"/>
        <v>0</v>
      </c>
    </row>
    <row r="3349" spans="1:15" hidden="1">
      <c r="A3349" s="1" t="s">
        <v>3389</v>
      </c>
      <c r="B3349" s="2">
        <v>45269</v>
      </c>
      <c r="C3349" s="13" t="str">
        <f>TEXT(bbdd_Social_Media_Trends[[#This Row],[Post_Date]],"aaaa-mm")</f>
        <v>2023-12</v>
      </c>
      <c r="D3349" s="1" t="s">
        <v>18</v>
      </c>
      <c r="E3349" s="1" t="s">
        <v>46</v>
      </c>
      <c r="F3349" s="1" t="s">
        <v>20</v>
      </c>
      <c r="G3349" s="1" t="s">
        <v>28</v>
      </c>
      <c r="H3349">
        <v>2229517</v>
      </c>
      <c r="I3349">
        <v>223788</v>
      </c>
      <c r="J3349">
        <v>28338</v>
      </c>
      <c r="K3349">
        <v>14001</v>
      </c>
      <c r="L3349">
        <f>bbdd_Social_Media_Trends[[#This Row],[Likes]]+bbdd_Social_Media_Trends[[#This Row],[Shares]]+bbdd_Social_Media_Trends[[#This Row],[Comments]]</f>
        <v>266127</v>
      </c>
      <c r="M3349">
        <f>bbdd_Social_Media_Trends[[#This Row],[Interactions]]/bbdd_Social_Media_Trends[[#This Row],[Views]]</f>
        <v>0.1193653154472471</v>
      </c>
      <c r="N3349" s="1" t="s">
        <v>16</v>
      </c>
      <c r="O3349" s="4">
        <f t="shared" si="52"/>
        <v>0</v>
      </c>
    </row>
    <row r="3350" spans="1:15" hidden="1">
      <c r="A3350" s="1" t="s">
        <v>3390</v>
      </c>
      <c r="B3350" s="2">
        <v>45271</v>
      </c>
      <c r="C3350" s="13" t="str">
        <f>TEXT(bbdd_Social_Media_Trends[[#This Row],[Post_Date]],"aaaa-mm")</f>
        <v>2023-12</v>
      </c>
      <c r="D3350" s="1" t="s">
        <v>18</v>
      </c>
      <c r="E3350" s="1" t="s">
        <v>13</v>
      </c>
      <c r="F3350" s="1" t="s">
        <v>36</v>
      </c>
      <c r="G3350" s="1" t="s">
        <v>37</v>
      </c>
      <c r="H3350">
        <v>4454713</v>
      </c>
      <c r="I3350">
        <v>55437</v>
      </c>
      <c r="J3350">
        <v>78284</v>
      </c>
      <c r="K3350">
        <v>10261</v>
      </c>
      <c r="L3350">
        <f>bbdd_Social_Media_Trends[[#This Row],[Likes]]+bbdd_Social_Media_Trends[[#This Row],[Shares]]+bbdd_Social_Media_Trends[[#This Row],[Comments]]</f>
        <v>143982</v>
      </c>
      <c r="M3350">
        <f>bbdd_Social_Media_Trends[[#This Row],[Interactions]]/bbdd_Social_Media_Trends[[#This Row],[Views]]</f>
        <v>3.2321274120240745E-2</v>
      </c>
      <c r="N3350" s="1" t="s">
        <v>29</v>
      </c>
      <c r="O3350" s="4">
        <f t="shared" si="52"/>
        <v>0</v>
      </c>
    </row>
    <row r="3351" spans="1:15">
      <c r="A3351" s="1" t="s">
        <v>3391</v>
      </c>
      <c r="B3351" s="2">
        <v>45218</v>
      </c>
      <c r="C3351" s="13" t="str">
        <f>TEXT(bbdd_Social_Media_Trends[[#This Row],[Post_Date]],"aaaa-mm")</f>
        <v>2023-10</v>
      </c>
      <c r="D3351" s="1" t="s">
        <v>27</v>
      </c>
      <c r="E3351" s="1" t="s">
        <v>13</v>
      </c>
      <c r="F3351" s="1" t="s">
        <v>32</v>
      </c>
      <c r="G3351" s="1" t="s">
        <v>44</v>
      </c>
      <c r="H3351">
        <v>3517027</v>
      </c>
      <c r="I3351">
        <v>442021</v>
      </c>
      <c r="J3351">
        <v>75721</v>
      </c>
      <c r="K3351">
        <v>17053</v>
      </c>
      <c r="L3351">
        <f>bbdd_Social_Media_Trends[[#This Row],[Likes]]+bbdd_Social_Media_Trends[[#This Row],[Shares]]+bbdd_Social_Media_Trends[[#This Row],[Comments]]</f>
        <v>534795</v>
      </c>
      <c r="M3351">
        <f>bbdd_Social_Media_Trends[[#This Row],[Interactions]]/bbdd_Social_Media_Trends[[#This Row],[Views]]</f>
        <v>0.15205882695810979</v>
      </c>
      <c r="N3351" s="1" t="s">
        <v>22</v>
      </c>
      <c r="O3351" s="4">
        <f t="shared" si="52"/>
        <v>0</v>
      </c>
    </row>
    <row r="3352" spans="1:15">
      <c r="A3352" s="1" t="s">
        <v>3392</v>
      </c>
      <c r="B3352" s="2">
        <v>44642</v>
      </c>
      <c r="C3352" s="13" t="str">
        <f>TEXT(bbdd_Social_Media_Trends[[#This Row],[Post_Date]],"aaaa-mm")</f>
        <v>2022-03</v>
      </c>
      <c r="D3352" s="1" t="s">
        <v>27</v>
      </c>
      <c r="E3352" s="1" t="s">
        <v>59</v>
      </c>
      <c r="F3352" s="1" t="s">
        <v>47</v>
      </c>
      <c r="G3352" s="1" t="s">
        <v>25</v>
      </c>
      <c r="H3352">
        <v>2555232</v>
      </c>
      <c r="I3352">
        <v>22683</v>
      </c>
      <c r="J3352">
        <v>19211</v>
      </c>
      <c r="K3352">
        <v>731</v>
      </c>
      <c r="L3352">
        <f>bbdd_Social_Media_Trends[[#This Row],[Likes]]+bbdd_Social_Media_Trends[[#This Row],[Shares]]+bbdd_Social_Media_Trends[[#This Row],[Comments]]</f>
        <v>42625</v>
      </c>
      <c r="M3352">
        <f>bbdd_Social_Media_Trends[[#This Row],[Interactions]]/bbdd_Social_Media_Trends[[#This Row],[Views]]</f>
        <v>1.6681459843959374E-2</v>
      </c>
      <c r="N3352" s="1" t="s">
        <v>22</v>
      </c>
      <c r="O3352" s="4">
        <f t="shared" si="52"/>
        <v>0</v>
      </c>
    </row>
    <row r="3353" spans="1:15" hidden="1">
      <c r="A3353" s="1" t="s">
        <v>3393</v>
      </c>
      <c r="B3353" s="2">
        <v>44694</v>
      </c>
      <c r="C3353" s="13" t="str">
        <f>TEXT(bbdd_Social_Media_Trends[[#This Row],[Post_Date]],"aaaa-mm")</f>
        <v>2022-05</v>
      </c>
      <c r="D3353" s="1" t="s">
        <v>18</v>
      </c>
      <c r="E3353" s="1" t="s">
        <v>49</v>
      </c>
      <c r="F3353" s="1" t="s">
        <v>20</v>
      </c>
      <c r="G3353" s="1" t="s">
        <v>25</v>
      </c>
      <c r="H3353">
        <v>2607404</v>
      </c>
      <c r="I3353">
        <v>75633</v>
      </c>
      <c r="J3353">
        <v>52102</v>
      </c>
      <c r="K3353">
        <v>12416</v>
      </c>
      <c r="L3353">
        <f>bbdd_Social_Media_Trends[[#This Row],[Likes]]+bbdd_Social_Media_Trends[[#This Row],[Shares]]+bbdd_Social_Media_Trends[[#This Row],[Comments]]</f>
        <v>140151</v>
      </c>
      <c r="M3353">
        <f>bbdd_Social_Media_Trends[[#This Row],[Interactions]]/bbdd_Social_Media_Trends[[#This Row],[Views]]</f>
        <v>5.3751163992998403E-2</v>
      </c>
      <c r="N3353" s="1" t="s">
        <v>16</v>
      </c>
      <c r="O3353" s="4">
        <f t="shared" si="52"/>
        <v>0</v>
      </c>
    </row>
    <row r="3354" spans="1:15" hidden="1">
      <c r="A3354" s="1" t="s">
        <v>3394</v>
      </c>
      <c r="B3354" s="2">
        <v>44644</v>
      </c>
      <c r="C3354" s="13" t="str">
        <f>TEXT(bbdd_Social_Media_Trends[[#This Row],[Post_Date]],"aaaa-mm")</f>
        <v>2022-03</v>
      </c>
      <c r="D3354" s="1" t="s">
        <v>12</v>
      </c>
      <c r="E3354" s="1" t="s">
        <v>35</v>
      </c>
      <c r="F3354" s="1" t="s">
        <v>41</v>
      </c>
      <c r="G3354" s="1" t="s">
        <v>15</v>
      </c>
      <c r="H3354">
        <v>387046</v>
      </c>
      <c r="I3354">
        <v>240559</v>
      </c>
      <c r="J3354">
        <v>15013</v>
      </c>
      <c r="K3354">
        <v>4022</v>
      </c>
      <c r="L3354">
        <f>bbdd_Social_Media_Trends[[#This Row],[Likes]]+bbdd_Social_Media_Trends[[#This Row],[Shares]]+bbdd_Social_Media_Trends[[#This Row],[Comments]]</f>
        <v>259594</v>
      </c>
      <c r="M3354">
        <f>bbdd_Social_Media_Trends[[#This Row],[Interactions]]/bbdd_Social_Media_Trends[[#This Row],[Views]]</f>
        <v>0.67070580757842735</v>
      </c>
      <c r="N3354" s="1" t="s">
        <v>22</v>
      </c>
      <c r="O3354" s="4">
        <f t="shared" si="52"/>
        <v>0</v>
      </c>
    </row>
    <row r="3355" spans="1:15" hidden="1">
      <c r="A3355" s="1" t="s">
        <v>3395</v>
      </c>
      <c r="B3355" s="2">
        <v>45068</v>
      </c>
      <c r="C3355" s="13" t="str">
        <f>TEXT(bbdd_Social_Media_Trends[[#This Row],[Post_Date]],"aaaa-mm")</f>
        <v>2023-05</v>
      </c>
      <c r="D3355" s="1" t="s">
        <v>18</v>
      </c>
      <c r="E3355" s="1" t="s">
        <v>13</v>
      </c>
      <c r="F3355" s="1" t="s">
        <v>36</v>
      </c>
      <c r="G3355" s="1" t="s">
        <v>15</v>
      </c>
      <c r="H3355">
        <v>3561125</v>
      </c>
      <c r="I3355">
        <v>94613</v>
      </c>
      <c r="J3355">
        <v>21873</v>
      </c>
      <c r="K3355">
        <v>47524</v>
      </c>
      <c r="L3355">
        <f>bbdd_Social_Media_Trends[[#This Row],[Likes]]+bbdd_Social_Media_Trends[[#This Row],[Shares]]+bbdd_Social_Media_Trends[[#This Row],[Comments]]</f>
        <v>164010</v>
      </c>
      <c r="M3355">
        <f>bbdd_Social_Media_Trends[[#This Row],[Interactions]]/bbdd_Social_Media_Trends[[#This Row],[Views]]</f>
        <v>4.6055670609709012E-2</v>
      </c>
      <c r="N3355" s="1" t="s">
        <v>22</v>
      </c>
      <c r="O3355" s="4">
        <f t="shared" si="52"/>
        <v>0</v>
      </c>
    </row>
    <row r="3356" spans="1:15" hidden="1">
      <c r="A3356" s="1" t="s">
        <v>3396</v>
      </c>
      <c r="B3356" s="2">
        <v>44711</v>
      </c>
      <c r="C3356" s="13" t="str">
        <f>TEXT(bbdd_Social_Media_Trends[[#This Row],[Post_Date]],"aaaa-mm")</f>
        <v>2022-05</v>
      </c>
      <c r="D3356" s="1" t="s">
        <v>24</v>
      </c>
      <c r="E3356" s="1" t="s">
        <v>39</v>
      </c>
      <c r="F3356" s="1" t="s">
        <v>32</v>
      </c>
      <c r="G3356" s="1" t="s">
        <v>60</v>
      </c>
      <c r="H3356">
        <v>1915575</v>
      </c>
      <c r="I3356">
        <v>99877</v>
      </c>
      <c r="J3356">
        <v>37503</v>
      </c>
      <c r="K3356">
        <v>46295</v>
      </c>
      <c r="L3356">
        <f>bbdd_Social_Media_Trends[[#This Row],[Likes]]+bbdd_Social_Media_Trends[[#This Row],[Shares]]+bbdd_Social_Media_Trends[[#This Row],[Comments]]</f>
        <v>183675</v>
      </c>
      <c r="M3356">
        <f>bbdd_Social_Media_Trends[[#This Row],[Interactions]]/bbdd_Social_Media_Trends[[#This Row],[Views]]</f>
        <v>9.5885047570572798E-2</v>
      </c>
      <c r="N3356" s="1" t="s">
        <v>16</v>
      </c>
      <c r="O3356" s="4">
        <f t="shared" si="52"/>
        <v>0</v>
      </c>
    </row>
    <row r="3357" spans="1:15" hidden="1">
      <c r="A3357" s="1" t="s">
        <v>3397</v>
      </c>
      <c r="B3357" s="2">
        <v>44858</v>
      </c>
      <c r="C3357" s="13" t="str">
        <f>TEXT(bbdd_Social_Media_Trends[[#This Row],[Post_Date]],"aaaa-mm")</f>
        <v>2022-10</v>
      </c>
      <c r="D3357" s="1" t="s">
        <v>18</v>
      </c>
      <c r="E3357" s="1" t="s">
        <v>46</v>
      </c>
      <c r="F3357" s="1" t="s">
        <v>47</v>
      </c>
      <c r="G3357" s="1" t="s">
        <v>50</v>
      </c>
      <c r="H3357">
        <v>3725186</v>
      </c>
      <c r="I3357">
        <v>349303</v>
      </c>
      <c r="J3357">
        <v>22384</v>
      </c>
      <c r="K3357">
        <v>21451</v>
      </c>
      <c r="L3357">
        <f>bbdd_Social_Media_Trends[[#This Row],[Likes]]+bbdd_Social_Media_Trends[[#This Row],[Shares]]+bbdd_Social_Media_Trends[[#This Row],[Comments]]</f>
        <v>393138</v>
      </c>
      <c r="M3357">
        <f>bbdd_Social_Media_Trends[[#This Row],[Interactions]]/bbdd_Social_Media_Trends[[#This Row],[Views]]</f>
        <v>0.10553513301080805</v>
      </c>
      <c r="N3357" s="1" t="s">
        <v>29</v>
      </c>
      <c r="O3357" s="4">
        <f t="shared" si="52"/>
        <v>0</v>
      </c>
    </row>
    <row r="3358" spans="1:15">
      <c r="A3358" s="1" t="s">
        <v>3398</v>
      </c>
      <c r="B3358" s="2">
        <v>44805</v>
      </c>
      <c r="C3358" s="13" t="str">
        <f>TEXT(bbdd_Social_Media_Trends[[#This Row],[Post_Date]],"aaaa-mm")</f>
        <v>2022-09</v>
      </c>
      <c r="D3358" s="1" t="s">
        <v>27</v>
      </c>
      <c r="E3358" s="1" t="s">
        <v>46</v>
      </c>
      <c r="F3358" s="1" t="s">
        <v>20</v>
      </c>
      <c r="G3358" s="1" t="s">
        <v>21</v>
      </c>
      <c r="H3358">
        <v>3586750</v>
      </c>
      <c r="I3358">
        <v>163309</v>
      </c>
      <c r="J3358">
        <v>99334</v>
      </c>
      <c r="K3358">
        <v>48057</v>
      </c>
      <c r="L3358">
        <f>bbdd_Social_Media_Trends[[#This Row],[Likes]]+bbdd_Social_Media_Trends[[#This Row],[Shares]]+bbdd_Social_Media_Trends[[#This Row],[Comments]]</f>
        <v>310700</v>
      </c>
      <c r="M3358">
        <f>bbdd_Social_Media_Trends[[#This Row],[Interactions]]/bbdd_Social_Media_Trends[[#This Row],[Views]]</f>
        <v>8.6624381403777789E-2</v>
      </c>
      <c r="N3358" s="1" t="s">
        <v>22</v>
      </c>
      <c r="O3358" s="4">
        <f t="shared" si="52"/>
        <v>0</v>
      </c>
    </row>
    <row r="3359" spans="1:15">
      <c r="A3359" s="1" t="s">
        <v>3399</v>
      </c>
      <c r="B3359" s="2">
        <v>44969</v>
      </c>
      <c r="C3359" s="13" t="str">
        <f>TEXT(bbdd_Social_Media_Trends[[#This Row],[Post_Date]],"aaaa-mm")</f>
        <v>2023-02</v>
      </c>
      <c r="D3359" s="1" t="s">
        <v>27</v>
      </c>
      <c r="E3359" s="1" t="s">
        <v>52</v>
      </c>
      <c r="F3359" s="1" t="s">
        <v>47</v>
      </c>
      <c r="G3359" s="1" t="s">
        <v>15</v>
      </c>
      <c r="H3359">
        <v>1757464</v>
      </c>
      <c r="I3359">
        <v>456820</v>
      </c>
      <c r="J3359">
        <v>93107</v>
      </c>
      <c r="K3359">
        <v>5984</v>
      </c>
      <c r="L3359">
        <f>bbdd_Social_Media_Trends[[#This Row],[Likes]]+bbdd_Social_Media_Trends[[#This Row],[Shares]]+bbdd_Social_Media_Trends[[#This Row],[Comments]]</f>
        <v>555911</v>
      </c>
      <c r="M3359">
        <f>bbdd_Social_Media_Trends[[#This Row],[Interactions]]/bbdd_Social_Media_Trends[[#This Row],[Views]]</f>
        <v>0.31631430288187978</v>
      </c>
      <c r="N3359" s="1" t="s">
        <v>22</v>
      </c>
      <c r="O3359" s="4">
        <f t="shared" si="52"/>
        <v>0</v>
      </c>
    </row>
    <row r="3360" spans="1:15">
      <c r="A3360" s="1" t="s">
        <v>3400</v>
      </c>
      <c r="B3360" s="2">
        <v>45080</v>
      </c>
      <c r="C3360" s="13" t="str">
        <f>TEXT(bbdd_Social_Media_Trends[[#This Row],[Post_Date]],"aaaa-mm")</f>
        <v>2023-06</v>
      </c>
      <c r="D3360" s="1" t="s">
        <v>27</v>
      </c>
      <c r="E3360" s="1" t="s">
        <v>35</v>
      </c>
      <c r="F3360" s="1" t="s">
        <v>20</v>
      </c>
      <c r="G3360" s="1" t="s">
        <v>50</v>
      </c>
      <c r="H3360">
        <v>3725746</v>
      </c>
      <c r="I3360">
        <v>439425</v>
      </c>
      <c r="J3360">
        <v>16142</v>
      </c>
      <c r="K3360">
        <v>31690</v>
      </c>
      <c r="L3360">
        <f>bbdd_Social_Media_Trends[[#This Row],[Likes]]+bbdd_Social_Media_Trends[[#This Row],[Shares]]+bbdd_Social_Media_Trends[[#This Row],[Comments]]</f>
        <v>487257</v>
      </c>
      <c r="M3360">
        <f>bbdd_Social_Media_Trends[[#This Row],[Interactions]]/bbdd_Social_Media_Trends[[#This Row],[Views]]</f>
        <v>0.1307810570017387</v>
      </c>
      <c r="N3360" s="1" t="s">
        <v>29</v>
      </c>
      <c r="O3360" s="4">
        <f t="shared" si="52"/>
        <v>0</v>
      </c>
    </row>
    <row r="3361" spans="1:15" hidden="1">
      <c r="A3361" s="1" t="s">
        <v>3401</v>
      </c>
      <c r="B3361" s="2">
        <v>45290</v>
      </c>
      <c r="C3361" s="13" t="str">
        <f>TEXT(bbdd_Social_Media_Trends[[#This Row],[Post_Date]],"aaaa-mm")</f>
        <v>2023-12</v>
      </c>
      <c r="D3361" s="1" t="s">
        <v>24</v>
      </c>
      <c r="E3361" s="1" t="s">
        <v>35</v>
      </c>
      <c r="F3361" s="1" t="s">
        <v>47</v>
      </c>
      <c r="G3361" s="1" t="s">
        <v>37</v>
      </c>
      <c r="H3361">
        <v>2179942</v>
      </c>
      <c r="I3361">
        <v>422339</v>
      </c>
      <c r="J3361">
        <v>726</v>
      </c>
      <c r="K3361">
        <v>4809</v>
      </c>
      <c r="L3361">
        <f>bbdd_Social_Media_Trends[[#This Row],[Likes]]+bbdd_Social_Media_Trends[[#This Row],[Shares]]+bbdd_Social_Media_Trends[[#This Row],[Comments]]</f>
        <v>427874</v>
      </c>
      <c r="M3361">
        <f>bbdd_Social_Media_Trends[[#This Row],[Interactions]]/bbdd_Social_Media_Trends[[#This Row],[Views]]</f>
        <v>0.19627769913144477</v>
      </c>
      <c r="N3361" s="1" t="s">
        <v>22</v>
      </c>
      <c r="O3361" s="4">
        <f t="shared" si="52"/>
        <v>0</v>
      </c>
    </row>
    <row r="3362" spans="1:15" hidden="1">
      <c r="A3362" s="1" t="s">
        <v>3402</v>
      </c>
      <c r="B3362" s="2">
        <v>44913</v>
      </c>
      <c r="C3362" s="13" t="str">
        <f>TEXT(bbdd_Social_Media_Trends[[#This Row],[Post_Date]],"aaaa-mm")</f>
        <v>2022-12</v>
      </c>
      <c r="D3362" s="1" t="s">
        <v>12</v>
      </c>
      <c r="E3362" s="1" t="s">
        <v>31</v>
      </c>
      <c r="F3362" s="1" t="s">
        <v>14</v>
      </c>
      <c r="G3362" s="1" t="s">
        <v>37</v>
      </c>
      <c r="H3362">
        <v>2454286</v>
      </c>
      <c r="I3362">
        <v>354703</v>
      </c>
      <c r="J3362">
        <v>79037</v>
      </c>
      <c r="K3362">
        <v>15832</v>
      </c>
      <c r="L3362">
        <f>bbdd_Social_Media_Trends[[#This Row],[Likes]]+bbdd_Social_Media_Trends[[#This Row],[Shares]]+bbdd_Social_Media_Trends[[#This Row],[Comments]]</f>
        <v>449572</v>
      </c>
      <c r="M3362">
        <f>bbdd_Social_Media_Trends[[#This Row],[Interactions]]/bbdd_Social_Media_Trends[[#This Row],[Views]]</f>
        <v>0.18317832559041611</v>
      </c>
      <c r="N3362" s="1" t="s">
        <v>16</v>
      </c>
      <c r="O3362" s="4">
        <f t="shared" si="52"/>
        <v>0</v>
      </c>
    </row>
    <row r="3363" spans="1:15" hidden="1">
      <c r="A3363" s="1" t="s">
        <v>3403</v>
      </c>
      <c r="B3363" s="2">
        <v>45033</v>
      </c>
      <c r="C3363" s="13" t="str">
        <f>TEXT(bbdd_Social_Media_Trends[[#This Row],[Post_Date]],"aaaa-mm")</f>
        <v>2023-04</v>
      </c>
      <c r="D3363" s="1" t="s">
        <v>18</v>
      </c>
      <c r="E3363" s="1" t="s">
        <v>35</v>
      </c>
      <c r="F3363" s="1" t="s">
        <v>32</v>
      </c>
      <c r="G3363" s="1" t="s">
        <v>37</v>
      </c>
      <c r="H3363">
        <v>1722355</v>
      </c>
      <c r="I3363">
        <v>236274</v>
      </c>
      <c r="J3363">
        <v>45770</v>
      </c>
      <c r="K3363">
        <v>40757</v>
      </c>
      <c r="L3363">
        <f>bbdd_Social_Media_Trends[[#This Row],[Likes]]+bbdd_Social_Media_Trends[[#This Row],[Shares]]+bbdd_Social_Media_Trends[[#This Row],[Comments]]</f>
        <v>322801</v>
      </c>
      <c r="M3363">
        <f>bbdd_Social_Media_Trends[[#This Row],[Interactions]]/bbdd_Social_Media_Trends[[#This Row],[Views]]</f>
        <v>0.18741838935643348</v>
      </c>
      <c r="N3363" s="1" t="s">
        <v>29</v>
      </c>
      <c r="O3363" s="4">
        <f t="shared" si="52"/>
        <v>0</v>
      </c>
    </row>
    <row r="3364" spans="1:15">
      <c r="A3364" s="1" t="s">
        <v>3404</v>
      </c>
      <c r="B3364" s="2">
        <v>44828</v>
      </c>
      <c r="C3364" s="13" t="str">
        <f>TEXT(bbdd_Social_Media_Trends[[#This Row],[Post_Date]],"aaaa-mm")</f>
        <v>2022-09</v>
      </c>
      <c r="D3364" s="1" t="s">
        <v>27</v>
      </c>
      <c r="E3364" s="1" t="s">
        <v>52</v>
      </c>
      <c r="F3364" s="1" t="s">
        <v>47</v>
      </c>
      <c r="G3364" s="1" t="s">
        <v>50</v>
      </c>
      <c r="H3364">
        <v>1886158</v>
      </c>
      <c r="I3364">
        <v>159864</v>
      </c>
      <c r="J3364">
        <v>50509</v>
      </c>
      <c r="K3364">
        <v>17527</v>
      </c>
      <c r="L3364">
        <f>bbdd_Social_Media_Trends[[#This Row],[Likes]]+bbdd_Social_Media_Trends[[#This Row],[Shares]]+bbdd_Social_Media_Trends[[#This Row],[Comments]]</f>
        <v>227900</v>
      </c>
      <c r="M3364">
        <f>bbdd_Social_Media_Trends[[#This Row],[Interactions]]/bbdd_Social_Media_Trends[[#This Row],[Views]]</f>
        <v>0.12082762949869523</v>
      </c>
      <c r="N3364" s="1" t="s">
        <v>22</v>
      </c>
      <c r="O3364" s="4">
        <f t="shared" si="52"/>
        <v>0</v>
      </c>
    </row>
    <row r="3365" spans="1:15" hidden="1">
      <c r="A3365" s="1" t="s">
        <v>3405</v>
      </c>
      <c r="B3365" s="2">
        <v>45188</v>
      </c>
      <c r="C3365" s="13" t="str">
        <f>TEXT(bbdd_Social_Media_Trends[[#This Row],[Post_Date]],"aaaa-mm")</f>
        <v>2023-09</v>
      </c>
      <c r="D3365" s="1" t="s">
        <v>18</v>
      </c>
      <c r="E3365" s="1" t="s">
        <v>46</v>
      </c>
      <c r="F3365" s="1" t="s">
        <v>20</v>
      </c>
      <c r="G3365" s="1" t="s">
        <v>25</v>
      </c>
      <c r="H3365">
        <v>2411833</v>
      </c>
      <c r="I3365">
        <v>294331</v>
      </c>
      <c r="J3365">
        <v>39137</v>
      </c>
      <c r="K3365">
        <v>41720</v>
      </c>
      <c r="L3365">
        <f>bbdd_Social_Media_Trends[[#This Row],[Likes]]+bbdd_Social_Media_Trends[[#This Row],[Shares]]+bbdd_Social_Media_Trends[[#This Row],[Comments]]</f>
        <v>375188</v>
      </c>
      <c r="M3365">
        <f>bbdd_Social_Media_Trends[[#This Row],[Interactions]]/bbdd_Social_Media_Trends[[#This Row],[Views]]</f>
        <v>0.15556135105540062</v>
      </c>
      <c r="N3365" s="1" t="s">
        <v>16</v>
      </c>
      <c r="O3365" s="4">
        <f t="shared" si="52"/>
        <v>0</v>
      </c>
    </row>
    <row r="3366" spans="1:15" hidden="1">
      <c r="A3366" s="1" t="s">
        <v>3406</v>
      </c>
      <c r="B3366" s="2">
        <v>44791</v>
      </c>
      <c r="C3366" s="13" t="str">
        <f>TEXT(bbdd_Social_Media_Trends[[#This Row],[Post_Date]],"aaaa-mm")</f>
        <v>2022-08</v>
      </c>
      <c r="D3366" s="1" t="s">
        <v>18</v>
      </c>
      <c r="E3366" s="1" t="s">
        <v>57</v>
      </c>
      <c r="F3366" s="1" t="s">
        <v>47</v>
      </c>
      <c r="G3366" s="1" t="s">
        <v>25</v>
      </c>
      <c r="H3366">
        <v>528143</v>
      </c>
      <c r="I3366">
        <v>357050</v>
      </c>
      <c r="J3366">
        <v>25187</v>
      </c>
      <c r="K3366">
        <v>1365</v>
      </c>
      <c r="L3366">
        <f>bbdd_Social_Media_Trends[[#This Row],[Likes]]+bbdd_Social_Media_Trends[[#This Row],[Shares]]+bbdd_Social_Media_Trends[[#This Row],[Comments]]</f>
        <v>383602</v>
      </c>
      <c r="M3366">
        <f>bbdd_Social_Media_Trends[[#This Row],[Interactions]]/bbdd_Social_Media_Trends[[#This Row],[Views]]</f>
        <v>0.72632222712409333</v>
      </c>
      <c r="N3366" s="1" t="s">
        <v>22</v>
      </c>
      <c r="O3366" s="4">
        <f t="shared" si="52"/>
        <v>0</v>
      </c>
    </row>
    <row r="3367" spans="1:15" hidden="1">
      <c r="A3367" s="1" t="s">
        <v>3407</v>
      </c>
      <c r="B3367" s="2">
        <v>44893</v>
      </c>
      <c r="C3367" s="13" t="str">
        <f>TEXT(bbdd_Social_Media_Trends[[#This Row],[Post_Date]],"aaaa-mm")</f>
        <v>2022-11</v>
      </c>
      <c r="D3367" s="1" t="s">
        <v>12</v>
      </c>
      <c r="E3367" s="1" t="s">
        <v>39</v>
      </c>
      <c r="F3367" s="1" t="s">
        <v>47</v>
      </c>
      <c r="G3367" s="1" t="s">
        <v>21</v>
      </c>
      <c r="H3367">
        <v>1606741</v>
      </c>
      <c r="I3367">
        <v>308802</v>
      </c>
      <c r="J3367">
        <v>18650</v>
      </c>
      <c r="K3367">
        <v>24236</v>
      </c>
      <c r="L3367">
        <f>bbdd_Social_Media_Trends[[#This Row],[Likes]]+bbdd_Social_Media_Trends[[#This Row],[Shares]]+bbdd_Social_Media_Trends[[#This Row],[Comments]]</f>
        <v>351688</v>
      </c>
      <c r="M3367">
        <f>bbdd_Social_Media_Trends[[#This Row],[Interactions]]/bbdd_Social_Media_Trends[[#This Row],[Views]]</f>
        <v>0.21888281932184464</v>
      </c>
      <c r="N3367" s="1" t="s">
        <v>16</v>
      </c>
      <c r="O3367" s="4">
        <f t="shared" si="52"/>
        <v>0</v>
      </c>
    </row>
    <row r="3368" spans="1:15" hidden="1">
      <c r="A3368" s="1" t="s">
        <v>3408</v>
      </c>
      <c r="B3368" s="2">
        <v>45055</v>
      </c>
      <c r="C3368" s="13" t="str">
        <f>TEXT(bbdd_Social_Media_Trends[[#This Row],[Post_Date]],"aaaa-mm")</f>
        <v>2023-05</v>
      </c>
      <c r="D3368" s="1" t="s">
        <v>18</v>
      </c>
      <c r="E3368" s="1" t="s">
        <v>39</v>
      </c>
      <c r="F3368" s="1" t="s">
        <v>32</v>
      </c>
      <c r="G3368" s="1" t="s">
        <v>37</v>
      </c>
      <c r="H3368">
        <v>1252622</v>
      </c>
      <c r="I3368">
        <v>38532</v>
      </c>
      <c r="J3368">
        <v>98666</v>
      </c>
      <c r="K3368">
        <v>12777</v>
      </c>
      <c r="L3368">
        <f>bbdd_Social_Media_Trends[[#This Row],[Likes]]+bbdd_Social_Media_Trends[[#This Row],[Shares]]+bbdd_Social_Media_Trends[[#This Row],[Comments]]</f>
        <v>149975</v>
      </c>
      <c r="M3368">
        <f>bbdd_Social_Media_Trends[[#This Row],[Interactions]]/bbdd_Social_Media_Trends[[#This Row],[Views]]</f>
        <v>0.11972885675008103</v>
      </c>
      <c r="N3368" s="1" t="s">
        <v>29</v>
      </c>
      <c r="O3368" s="4">
        <f t="shared" si="52"/>
        <v>0</v>
      </c>
    </row>
    <row r="3369" spans="1:15">
      <c r="A3369" s="1" t="s">
        <v>3409</v>
      </c>
      <c r="B3369" s="2">
        <v>45063</v>
      </c>
      <c r="C3369" s="13" t="str">
        <f>TEXT(bbdd_Social_Media_Trends[[#This Row],[Post_Date]],"aaaa-mm")</f>
        <v>2023-05</v>
      </c>
      <c r="D3369" s="1" t="s">
        <v>27</v>
      </c>
      <c r="E3369" s="1" t="s">
        <v>13</v>
      </c>
      <c r="F3369" s="1" t="s">
        <v>36</v>
      </c>
      <c r="G3369" s="1" t="s">
        <v>60</v>
      </c>
      <c r="H3369">
        <v>3033929</v>
      </c>
      <c r="I3369">
        <v>183527</v>
      </c>
      <c r="J3369">
        <v>74350</v>
      </c>
      <c r="K3369">
        <v>10565</v>
      </c>
      <c r="L3369">
        <f>bbdd_Social_Media_Trends[[#This Row],[Likes]]+bbdd_Social_Media_Trends[[#This Row],[Shares]]+bbdd_Social_Media_Trends[[#This Row],[Comments]]</f>
        <v>268442</v>
      </c>
      <c r="M3369">
        <f>bbdd_Social_Media_Trends[[#This Row],[Interactions]]/bbdd_Social_Media_Trends[[#This Row],[Views]]</f>
        <v>8.8479987501355509E-2</v>
      </c>
      <c r="N3369" s="1" t="s">
        <v>29</v>
      </c>
      <c r="O3369" s="4">
        <f t="shared" si="52"/>
        <v>0</v>
      </c>
    </row>
    <row r="3370" spans="1:15" hidden="1">
      <c r="A3370" s="1" t="s">
        <v>3410</v>
      </c>
      <c r="B3370" s="2">
        <v>44834</v>
      </c>
      <c r="C3370" s="13" t="str">
        <f>TEXT(bbdd_Social_Media_Trends[[#This Row],[Post_Date]],"aaaa-mm")</f>
        <v>2022-09</v>
      </c>
      <c r="D3370" s="1" t="s">
        <v>12</v>
      </c>
      <c r="E3370" s="1" t="s">
        <v>52</v>
      </c>
      <c r="F3370" s="1" t="s">
        <v>36</v>
      </c>
      <c r="G3370" s="1" t="s">
        <v>60</v>
      </c>
      <c r="H3370">
        <v>2801491</v>
      </c>
      <c r="I3370">
        <v>114130</v>
      </c>
      <c r="J3370">
        <v>35159</v>
      </c>
      <c r="K3370">
        <v>17982</v>
      </c>
      <c r="L3370">
        <f>bbdd_Social_Media_Trends[[#This Row],[Likes]]+bbdd_Social_Media_Trends[[#This Row],[Shares]]+bbdd_Social_Media_Trends[[#This Row],[Comments]]</f>
        <v>167271</v>
      </c>
      <c r="M3370">
        <f>bbdd_Social_Media_Trends[[#This Row],[Interactions]]/bbdd_Social_Media_Trends[[#This Row],[Views]]</f>
        <v>5.9707848427855023E-2</v>
      </c>
      <c r="N3370" s="1" t="s">
        <v>29</v>
      </c>
      <c r="O3370" s="4">
        <f t="shared" si="52"/>
        <v>0</v>
      </c>
    </row>
    <row r="3371" spans="1:15">
      <c r="A3371" s="1" t="s">
        <v>3411</v>
      </c>
      <c r="B3371" s="2">
        <v>45043</v>
      </c>
      <c r="C3371" s="13" t="str">
        <f>TEXT(bbdd_Social_Media_Trends[[#This Row],[Post_Date]],"aaaa-mm")</f>
        <v>2023-04</v>
      </c>
      <c r="D3371" s="1" t="s">
        <v>27</v>
      </c>
      <c r="E3371" s="1" t="s">
        <v>57</v>
      </c>
      <c r="F3371" s="1" t="s">
        <v>32</v>
      </c>
      <c r="G3371" s="1" t="s">
        <v>25</v>
      </c>
      <c r="H3371">
        <v>2337854</v>
      </c>
      <c r="I3371">
        <v>207836</v>
      </c>
      <c r="J3371">
        <v>53641</v>
      </c>
      <c r="K3371">
        <v>4400</v>
      </c>
      <c r="L3371">
        <f>bbdd_Social_Media_Trends[[#This Row],[Likes]]+bbdd_Social_Media_Trends[[#This Row],[Shares]]+bbdd_Social_Media_Trends[[#This Row],[Comments]]</f>
        <v>265877</v>
      </c>
      <c r="M3371">
        <f>bbdd_Social_Media_Trends[[#This Row],[Interactions]]/bbdd_Social_Media_Trends[[#This Row],[Views]]</f>
        <v>0.11372694787612914</v>
      </c>
      <c r="N3371" s="1" t="s">
        <v>16</v>
      </c>
      <c r="O3371" s="4">
        <f t="shared" si="52"/>
        <v>0</v>
      </c>
    </row>
    <row r="3372" spans="1:15" hidden="1">
      <c r="A3372" s="1" t="s">
        <v>3412</v>
      </c>
      <c r="B3372" s="2">
        <v>45186</v>
      </c>
      <c r="C3372" s="13" t="str">
        <f>TEXT(bbdd_Social_Media_Trends[[#This Row],[Post_Date]],"aaaa-mm")</f>
        <v>2023-09</v>
      </c>
      <c r="D3372" s="1" t="s">
        <v>18</v>
      </c>
      <c r="E3372" s="1" t="s">
        <v>46</v>
      </c>
      <c r="F3372" s="1" t="s">
        <v>20</v>
      </c>
      <c r="G3372" s="1" t="s">
        <v>25</v>
      </c>
      <c r="H3372">
        <v>1405761</v>
      </c>
      <c r="I3372">
        <v>376444</v>
      </c>
      <c r="J3372">
        <v>44939</v>
      </c>
      <c r="K3372">
        <v>49230</v>
      </c>
      <c r="L3372">
        <f>bbdd_Social_Media_Trends[[#This Row],[Likes]]+bbdd_Social_Media_Trends[[#This Row],[Shares]]+bbdd_Social_Media_Trends[[#This Row],[Comments]]</f>
        <v>470613</v>
      </c>
      <c r="M3372">
        <f>bbdd_Social_Media_Trends[[#This Row],[Interactions]]/bbdd_Social_Media_Trends[[#This Row],[Views]]</f>
        <v>0.33477454560199066</v>
      </c>
      <c r="N3372" s="1" t="s">
        <v>29</v>
      </c>
      <c r="O3372" s="4">
        <f t="shared" si="52"/>
        <v>0</v>
      </c>
    </row>
    <row r="3373" spans="1:15" hidden="1">
      <c r="A3373" s="1" t="s">
        <v>3413</v>
      </c>
      <c r="B3373" s="2">
        <v>44734</v>
      </c>
      <c r="C3373" s="13" t="str">
        <f>TEXT(bbdd_Social_Media_Trends[[#This Row],[Post_Date]],"aaaa-mm")</f>
        <v>2022-06</v>
      </c>
      <c r="D3373" s="1" t="s">
        <v>12</v>
      </c>
      <c r="E3373" s="1" t="s">
        <v>57</v>
      </c>
      <c r="F3373" s="1" t="s">
        <v>14</v>
      </c>
      <c r="G3373" s="1" t="s">
        <v>37</v>
      </c>
      <c r="H3373">
        <v>1042317</v>
      </c>
      <c r="I3373">
        <v>269878</v>
      </c>
      <c r="J3373">
        <v>29285</v>
      </c>
      <c r="K3373">
        <v>42348</v>
      </c>
      <c r="L3373">
        <f>bbdd_Social_Media_Trends[[#This Row],[Likes]]+bbdd_Social_Media_Trends[[#This Row],[Shares]]+bbdd_Social_Media_Trends[[#This Row],[Comments]]</f>
        <v>341511</v>
      </c>
      <c r="M3373">
        <f>bbdd_Social_Media_Trends[[#This Row],[Interactions]]/bbdd_Social_Media_Trends[[#This Row],[Views]]</f>
        <v>0.32764600404675354</v>
      </c>
      <c r="N3373" s="1" t="s">
        <v>22</v>
      </c>
      <c r="O3373" s="4">
        <f t="shared" si="52"/>
        <v>0</v>
      </c>
    </row>
    <row r="3374" spans="1:15">
      <c r="A3374" s="1" t="s">
        <v>3414</v>
      </c>
      <c r="B3374" s="2">
        <v>45117</v>
      </c>
      <c r="C3374" s="13" t="str">
        <f>TEXT(bbdd_Social_Media_Trends[[#This Row],[Post_Date]],"aaaa-mm")</f>
        <v>2023-07</v>
      </c>
      <c r="D3374" s="1" t="s">
        <v>27</v>
      </c>
      <c r="E3374" s="1" t="s">
        <v>49</v>
      </c>
      <c r="F3374" s="1" t="s">
        <v>32</v>
      </c>
      <c r="G3374" s="1" t="s">
        <v>28</v>
      </c>
      <c r="H3374">
        <v>4807013</v>
      </c>
      <c r="I3374">
        <v>465489</v>
      </c>
      <c r="J3374">
        <v>41804</v>
      </c>
      <c r="K3374">
        <v>24827</v>
      </c>
      <c r="L3374">
        <f>bbdd_Social_Media_Trends[[#This Row],[Likes]]+bbdd_Social_Media_Trends[[#This Row],[Shares]]+bbdd_Social_Media_Trends[[#This Row],[Comments]]</f>
        <v>532120</v>
      </c>
      <c r="M3374">
        <f>bbdd_Social_Media_Trends[[#This Row],[Interactions]]/bbdd_Social_Media_Trends[[#This Row],[Views]]</f>
        <v>0.11069660098693306</v>
      </c>
      <c r="N3374" s="1" t="s">
        <v>29</v>
      </c>
      <c r="O3374" s="4">
        <f t="shared" si="52"/>
        <v>0</v>
      </c>
    </row>
    <row r="3375" spans="1:15" hidden="1">
      <c r="A3375" s="1" t="s">
        <v>3415</v>
      </c>
      <c r="B3375" s="2">
        <v>45092</v>
      </c>
      <c r="C3375" s="13" t="str">
        <f>TEXT(bbdd_Social_Media_Trends[[#This Row],[Post_Date]],"aaaa-mm")</f>
        <v>2023-06</v>
      </c>
      <c r="D3375" s="1" t="s">
        <v>24</v>
      </c>
      <c r="E3375" s="1" t="s">
        <v>52</v>
      </c>
      <c r="F3375" s="1" t="s">
        <v>41</v>
      </c>
      <c r="G3375" s="1" t="s">
        <v>60</v>
      </c>
      <c r="H3375">
        <v>2367995</v>
      </c>
      <c r="I3375">
        <v>450601</v>
      </c>
      <c r="J3375">
        <v>77964</v>
      </c>
      <c r="K3375">
        <v>10111</v>
      </c>
      <c r="L3375">
        <f>bbdd_Social_Media_Trends[[#This Row],[Likes]]+bbdd_Social_Media_Trends[[#This Row],[Shares]]+bbdd_Social_Media_Trends[[#This Row],[Comments]]</f>
        <v>538676</v>
      </c>
      <c r="M3375">
        <f>bbdd_Social_Media_Trends[[#This Row],[Interactions]]/bbdd_Social_Media_Trends[[#This Row],[Views]]</f>
        <v>0.2274818992438751</v>
      </c>
      <c r="N3375" s="1" t="s">
        <v>29</v>
      </c>
      <c r="O3375" s="4">
        <f t="shared" si="52"/>
        <v>0</v>
      </c>
    </row>
    <row r="3376" spans="1:15" hidden="1">
      <c r="A3376" s="1" t="s">
        <v>3416</v>
      </c>
      <c r="B3376" s="2">
        <v>44727</v>
      </c>
      <c r="C3376" s="13" t="str">
        <f>TEXT(bbdd_Social_Media_Trends[[#This Row],[Post_Date]],"aaaa-mm")</f>
        <v>2022-06</v>
      </c>
      <c r="D3376" s="1" t="s">
        <v>18</v>
      </c>
      <c r="E3376" s="1" t="s">
        <v>49</v>
      </c>
      <c r="F3376" s="1" t="s">
        <v>41</v>
      </c>
      <c r="G3376" s="1" t="s">
        <v>60</v>
      </c>
      <c r="H3376">
        <v>955722</v>
      </c>
      <c r="I3376">
        <v>315687</v>
      </c>
      <c r="J3376">
        <v>77050</v>
      </c>
      <c r="K3376">
        <v>46526</v>
      </c>
      <c r="L3376">
        <f>bbdd_Social_Media_Trends[[#This Row],[Likes]]+bbdd_Social_Media_Trends[[#This Row],[Shares]]+bbdd_Social_Media_Trends[[#This Row],[Comments]]</f>
        <v>439263</v>
      </c>
      <c r="M3376">
        <f>bbdd_Social_Media_Trends[[#This Row],[Interactions]]/bbdd_Social_Media_Trends[[#This Row],[Views]]</f>
        <v>0.45961377890223309</v>
      </c>
      <c r="N3376" s="1" t="s">
        <v>22</v>
      </c>
      <c r="O3376" s="4">
        <f t="shared" si="52"/>
        <v>0</v>
      </c>
    </row>
    <row r="3377" spans="1:15" hidden="1">
      <c r="A3377" s="1" t="s">
        <v>3417</v>
      </c>
      <c r="B3377" s="2">
        <v>45014</v>
      </c>
      <c r="C3377" s="13" t="str">
        <f>TEXT(bbdd_Social_Media_Trends[[#This Row],[Post_Date]],"aaaa-mm")</f>
        <v>2023-03</v>
      </c>
      <c r="D3377" s="1" t="s">
        <v>18</v>
      </c>
      <c r="E3377" s="1" t="s">
        <v>52</v>
      </c>
      <c r="F3377" s="1" t="s">
        <v>41</v>
      </c>
      <c r="G3377" s="1" t="s">
        <v>60</v>
      </c>
      <c r="H3377">
        <v>153498</v>
      </c>
      <c r="I3377">
        <v>362887</v>
      </c>
      <c r="J3377">
        <v>45894</v>
      </c>
      <c r="K3377">
        <v>46622</v>
      </c>
      <c r="L3377">
        <f>bbdd_Social_Media_Trends[[#This Row],[Likes]]+bbdd_Social_Media_Trends[[#This Row],[Shares]]+bbdd_Social_Media_Trends[[#This Row],[Comments]]</f>
        <v>455403</v>
      </c>
      <c r="M3377">
        <f>bbdd_Social_Media_Trends[[#This Row],[Interactions]]/bbdd_Social_Media_Trends[[#This Row],[Views]]</f>
        <v>2.9668334440839619</v>
      </c>
      <c r="N3377" s="1" t="s">
        <v>16</v>
      </c>
      <c r="O3377" s="4">
        <f t="shared" si="52"/>
        <v>0</v>
      </c>
    </row>
    <row r="3378" spans="1:15" hidden="1">
      <c r="A3378" s="1" t="s">
        <v>3418</v>
      </c>
      <c r="B3378" s="2">
        <v>44630</v>
      </c>
      <c r="C3378" s="13" t="str">
        <f>TEXT(bbdd_Social_Media_Trends[[#This Row],[Post_Date]],"aaaa-mm")</f>
        <v>2022-03</v>
      </c>
      <c r="D3378" s="1" t="s">
        <v>12</v>
      </c>
      <c r="E3378" s="1" t="s">
        <v>46</v>
      </c>
      <c r="F3378" s="1" t="s">
        <v>47</v>
      </c>
      <c r="G3378" s="1" t="s">
        <v>21</v>
      </c>
      <c r="H3378">
        <v>4931757</v>
      </c>
      <c r="I3378">
        <v>144977</v>
      </c>
      <c r="J3378">
        <v>90468</v>
      </c>
      <c r="K3378">
        <v>7093</v>
      </c>
      <c r="L3378">
        <f>bbdd_Social_Media_Trends[[#This Row],[Likes]]+bbdd_Social_Media_Trends[[#This Row],[Shares]]+bbdd_Social_Media_Trends[[#This Row],[Comments]]</f>
        <v>242538</v>
      </c>
      <c r="M3378">
        <f>bbdd_Social_Media_Trends[[#This Row],[Interactions]]/bbdd_Social_Media_Trends[[#This Row],[Views]]</f>
        <v>4.9178822070917116E-2</v>
      </c>
      <c r="N3378" s="1" t="s">
        <v>22</v>
      </c>
      <c r="O3378" s="4">
        <f t="shared" si="52"/>
        <v>0</v>
      </c>
    </row>
    <row r="3379" spans="1:15" hidden="1">
      <c r="A3379" s="1" t="s">
        <v>3419</v>
      </c>
      <c r="B3379" s="2">
        <v>45133</v>
      </c>
      <c r="C3379" s="13" t="str">
        <f>TEXT(bbdd_Social_Media_Trends[[#This Row],[Post_Date]],"aaaa-mm")</f>
        <v>2023-07</v>
      </c>
      <c r="D3379" s="1" t="s">
        <v>18</v>
      </c>
      <c r="E3379" s="1" t="s">
        <v>46</v>
      </c>
      <c r="F3379" s="1" t="s">
        <v>47</v>
      </c>
      <c r="G3379" s="1" t="s">
        <v>15</v>
      </c>
      <c r="H3379">
        <v>2184869</v>
      </c>
      <c r="I3379">
        <v>12871</v>
      </c>
      <c r="J3379">
        <v>32688</v>
      </c>
      <c r="K3379">
        <v>47224</v>
      </c>
      <c r="L3379">
        <f>bbdd_Social_Media_Trends[[#This Row],[Likes]]+bbdd_Social_Media_Trends[[#This Row],[Shares]]+bbdd_Social_Media_Trends[[#This Row],[Comments]]</f>
        <v>92783</v>
      </c>
      <c r="M3379">
        <f>bbdd_Social_Media_Trends[[#This Row],[Interactions]]/bbdd_Social_Media_Trends[[#This Row],[Views]]</f>
        <v>4.2466161586804517E-2</v>
      </c>
      <c r="N3379" s="1" t="s">
        <v>22</v>
      </c>
      <c r="O3379" s="4">
        <f t="shared" si="52"/>
        <v>0</v>
      </c>
    </row>
    <row r="3380" spans="1:15">
      <c r="A3380" s="1" t="s">
        <v>3420</v>
      </c>
      <c r="B3380" s="2">
        <v>45024</v>
      </c>
      <c r="C3380" s="13" t="str">
        <f>TEXT(bbdd_Social_Media_Trends[[#This Row],[Post_Date]],"aaaa-mm")</f>
        <v>2023-04</v>
      </c>
      <c r="D3380" s="1" t="s">
        <v>27</v>
      </c>
      <c r="E3380" s="1" t="s">
        <v>49</v>
      </c>
      <c r="F3380" s="1" t="s">
        <v>41</v>
      </c>
      <c r="G3380" s="1" t="s">
        <v>44</v>
      </c>
      <c r="H3380">
        <v>2339949</v>
      </c>
      <c r="I3380">
        <v>121903</v>
      </c>
      <c r="J3380">
        <v>24944</v>
      </c>
      <c r="K3380">
        <v>33945</v>
      </c>
      <c r="L3380">
        <f>bbdd_Social_Media_Trends[[#This Row],[Likes]]+bbdd_Social_Media_Trends[[#This Row],[Shares]]+bbdd_Social_Media_Trends[[#This Row],[Comments]]</f>
        <v>180792</v>
      </c>
      <c r="M3380">
        <f>bbdd_Social_Media_Trends[[#This Row],[Interactions]]/bbdd_Social_Media_Trends[[#This Row],[Views]]</f>
        <v>7.7263222403565202E-2</v>
      </c>
      <c r="N3380" s="1" t="s">
        <v>29</v>
      </c>
      <c r="O3380" s="4">
        <f t="shared" si="52"/>
        <v>0</v>
      </c>
    </row>
    <row r="3381" spans="1:15" hidden="1">
      <c r="A3381" s="1" t="s">
        <v>3421</v>
      </c>
      <c r="B3381" s="2">
        <v>45260</v>
      </c>
      <c r="C3381" s="13" t="str">
        <f>TEXT(bbdd_Social_Media_Trends[[#This Row],[Post_Date]],"aaaa-mm")</f>
        <v>2023-11</v>
      </c>
      <c r="D3381" s="1" t="s">
        <v>12</v>
      </c>
      <c r="E3381" s="1" t="s">
        <v>19</v>
      </c>
      <c r="F3381" s="1" t="s">
        <v>32</v>
      </c>
      <c r="G3381" s="1" t="s">
        <v>37</v>
      </c>
      <c r="H3381">
        <v>3166440</v>
      </c>
      <c r="I3381">
        <v>137101</v>
      </c>
      <c r="J3381">
        <v>16256</v>
      </c>
      <c r="K3381">
        <v>37449</v>
      </c>
      <c r="L3381">
        <f>bbdd_Social_Media_Trends[[#This Row],[Likes]]+bbdd_Social_Media_Trends[[#This Row],[Shares]]+bbdd_Social_Media_Trends[[#This Row],[Comments]]</f>
        <v>190806</v>
      </c>
      <c r="M3381">
        <f>bbdd_Social_Media_Trends[[#This Row],[Interactions]]/bbdd_Social_Media_Trends[[#This Row],[Views]]</f>
        <v>6.0258839580096257E-2</v>
      </c>
      <c r="N3381" s="1" t="s">
        <v>16</v>
      </c>
      <c r="O3381" s="4">
        <f t="shared" si="52"/>
        <v>0</v>
      </c>
    </row>
    <row r="3382" spans="1:15" hidden="1">
      <c r="A3382" s="1" t="s">
        <v>3422</v>
      </c>
      <c r="B3382" s="2">
        <v>45254</v>
      </c>
      <c r="C3382" s="13" t="str">
        <f>TEXT(bbdd_Social_Media_Trends[[#This Row],[Post_Date]],"aaaa-mm")</f>
        <v>2023-11</v>
      </c>
      <c r="D3382" s="1" t="s">
        <v>12</v>
      </c>
      <c r="E3382" s="1" t="s">
        <v>59</v>
      </c>
      <c r="F3382" s="1" t="s">
        <v>47</v>
      </c>
      <c r="G3382" s="1" t="s">
        <v>50</v>
      </c>
      <c r="H3382">
        <v>4398635</v>
      </c>
      <c r="I3382">
        <v>277525</v>
      </c>
      <c r="J3382">
        <v>1448</v>
      </c>
      <c r="K3382">
        <v>43645</v>
      </c>
      <c r="L3382">
        <f>bbdd_Social_Media_Trends[[#This Row],[Likes]]+bbdd_Social_Media_Trends[[#This Row],[Shares]]+bbdd_Social_Media_Trends[[#This Row],[Comments]]</f>
        <v>322618</v>
      </c>
      <c r="M3382">
        <f>bbdd_Social_Media_Trends[[#This Row],[Interactions]]/bbdd_Social_Media_Trends[[#This Row],[Views]]</f>
        <v>7.3345026354766876E-2</v>
      </c>
      <c r="N3382" s="1" t="s">
        <v>22</v>
      </c>
      <c r="O3382" s="4">
        <f t="shared" si="52"/>
        <v>0</v>
      </c>
    </row>
    <row r="3383" spans="1:15" hidden="1">
      <c r="A3383" s="1" t="s">
        <v>3423</v>
      </c>
      <c r="B3383" s="2">
        <v>44808</v>
      </c>
      <c r="C3383" s="13" t="str">
        <f>TEXT(bbdd_Social_Media_Trends[[#This Row],[Post_Date]],"aaaa-mm")</f>
        <v>2022-09</v>
      </c>
      <c r="D3383" s="1" t="s">
        <v>24</v>
      </c>
      <c r="E3383" s="1" t="s">
        <v>35</v>
      </c>
      <c r="F3383" s="1" t="s">
        <v>20</v>
      </c>
      <c r="G3383" s="1" t="s">
        <v>28</v>
      </c>
      <c r="H3383">
        <v>3945023</v>
      </c>
      <c r="I3383">
        <v>265975</v>
      </c>
      <c r="J3383">
        <v>87534</v>
      </c>
      <c r="K3383">
        <v>28078</v>
      </c>
      <c r="L3383">
        <f>bbdd_Social_Media_Trends[[#This Row],[Likes]]+bbdd_Social_Media_Trends[[#This Row],[Shares]]+bbdd_Social_Media_Trends[[#This Row],[Comments]]</f>
        <v>381587</v>
      </c>
      <c r="M3383">
        <f>bbdd_Social_Media_Trends[[#This Row],[Interactions]]/bbdd_Social_Media_Trends[[#This Row],[Views]]</f>
        <v>9.6726178782734595E-2</v>
      </c>
      <c r="N3383" s="1" t="s">
        <v>22</v>
      </c>
      <c r="O3383" s="4">
        <f t="shared" si="52"/>
        <v>0</v>
      </c>
    </row>
    <row r="3384" spans="1:15" hidden="1">
      <c r="A3384" s="1" t="s">
        <v>3424</v>
      </c>
      <c r="B3384" s="2">
        <v>45279</v>
      </c>
      <c r="C3384" s="13" t="str">
        <f>TEXT(bbdd_Social_Media_Trends[[#This Row],[Post_Date]],"aaaa-mm")</f>
        <v>2023-12</v>
      </c>
      <c r="D3384" s="1" t="s">
        <v>24</v>
      </c>
      <c r="E3384" s="1" t="s">
        <v>19</v>
      </c>
      <c r="F3384" s="1" t="s">
        <v>41</v>
      </c>
      <c r="G3384" s="1" t="s">
        <v>21</v>
      </c>
      <c r="H3384">
        <v>1077987</v>
      </c>
      <c r="I3384">
        <v>76579</v>
      </c>
      <c r="J3384">
        <v>48878</v>
      </c>
      <c r="K3384">
        <v>18605</v>
      </c>
      <c r="L3384">
        <f>bbdd_Social_Media_Trends[[#This Row],[Likes]]+bbdd_Social_Media_Trends[[#This Row],[Shares]]+bbdd_Social_Media_Trends[[#This Row],[Comments]]</f>
        <v>144062</v>
      </c>
      <c r="M3384">
        <f>bbdd_Social_Media_Trends[[#This Row],[Interactions]]/bbdd_Social_Media_Trends[[#This Row],[Views]]</f>
        <v>0.13363983053598977</v>
      </c>
      <c r="N3384" s="1" t="s">
        <v>22</v>
      </c>
      <c r="O3384" s="4">
        <f t="shared" si="52"/>
        <v>0</v>
      </c>
    </row>
    <row r="3385" spans="1:15" hidden="1">
      <c r="A3385" s="1" t="s">
        <v>3425</v>
      </c>
      <c r="B3385" s="2">
        <v>44689</v>
      </c>
      <c r="C3385" s="13" t="str">
        <f>TEXT(bbdd_Social_Media_Trends[[#This Row],[Post_Date]],"aaaa-mm")</f>
        <v>2022-05</v>
      </c>
      <c r="D3385" s="1" t="s">
        <v>18</v>
      </c>
      <c r="E3385" s="1" t="s">
        <v>49</v>
      </c>
      <c r="F3385" s="1" t="s">
        <v>41</v>
      </c>
      <c r="G3385" s="1" t="s">
        <v>37</v>
      </c>
      <c r="H3385">
        <v>3661315</v>
      </c>
      <c r="I3385">
        <v>389654</v>
      </c>
      <c r="J3385">
        <v>63439</v>
      </c>
      <c r="K3385">
        <v>49862</v>
      </c>
      <c r="L3385">
        <f>bbdd_Social_Media_Trends[[#This Row],[Likes]]+bbdd_Social_Media_Trends[[#This Row],[Shares]]+bbdd_Social_Media_Trends[[#This Row],[Comments]]</f>
        <v>502955</v>
      </c>
      <c r="M3385">
        <f>bbdd_Social_Media_Trends[[#This Row],[Interactions]]/bbdd_Social_Media_Trends[[#This Row],[Views]]</f>
        <v>0.13737004327680083</v>
      </c>
      <c r="N3385" s="1" t="s">
        <v>22</v>
      </c>
      <c r="O3385" s="4">
        <f t="shared" si="52"/>
        <v>0</v>
      </c>
    </row>
    <row r="3386" spans="1:15" hidden="1">
      <c r="A3386" s="1" t="s">
        <v>3426</v>
      </c>
      <c r="B3386" s="2">
        <v>45016</v>
      </c>
      <c r="C3386" s="13" t="str">
        <f>TEXT(bbdd_Social_Media_Trends[[#This Row],[Post_Date]],"aaaa-mm")</f>
        <v>2023-03</v>
      </c>
      <c r="D3386" s="1" t="s">
        <v>18</v>
      </c>
      <c r="E3386" s="1" t="s">
        <v>35</v>
      </c>
      <c r="F3386" s="1" t="s">
        <v>32</v>
      </c>
      <c r="G3386" s="1" t="s">
        <v>60</v>
      </c>
      <c r="H3386">
        <v>1663117</v>
      </c>
      <c r="I3386">
        <v>471900</v>
      </c>
      <c r="J3386">
        <v>960</v>
      </c>
      <c r="K3386">
        <v>24601</v>
      </c>
      <c r="L3386">
        <f>bbdd_Social_Media_Trends[[#This Row],[Likes]]+bbdd_Social_Media_Trends[[#This Row],[Shares]]+bbdd_Social_Media_Trends[[#This Row],[Comments]]</f>
        <v>497461</v>
      </c>
      <c r="M3386">
        <f>bbdd_Social_Media_Trends[[#This Row],[Interactions]]/bbdd_Social_Media_Trends[[#This Row],[Views]]</f>
        <v>0.29911365225657605</v>
      </c>
      <c r="N3386" s="1" t="s">
        <v>29</v>
      </c>
      <c r="O3386" s="4">
        <f t="shared" si="52"/>
        <v>0</v>
      </c>
    </row>
    <row r="3387" spans="1:15" hidden="1">
      <c r="A3387" s="1" t="s">
        <v>3427</v>
      </c>
      <c r="B3387" s="2">
        <v>44654</v>
      </c>
      <c r="C3387" s="13" t="str">
        <f>TEXT(bbdd_Social_Media_Trends[[#This Row],[Post_Date]],"aaaa-mm")</f>
        <v>2022-04</v>
      </c>
      <c r="D3387" s="1" t="s">
        <v>18</v>
      </c>
      <c r="E3387" s="1" t="s">
        <v>52</v>
      </c>
      <c r="F3387" s="1" t="s">
        <v>36</v>
      </c>
      <c r="G3387" s="1" t="s">
        <v>15</v>
      </c>
      <c r="H3387">
        <v>1322682</v>
      </c>
      <c r="I3387">
        <v>185370</v>
      </c>
      <c r="J3387">
        <v>26878</v>
      </c>
      <c r="K3387">
        <v>19908</v>
      </c>
      <c r="L3387">
        <f>bbdd_Social_Media_Trends[[#This Row],[Likes]]+bbdd_Social_Media_Trends[[#This Row],[Shares]]+bbdd_Social_Media_Trends[[#This Row],[Comments]]</f>
        <v>232156</v>
      </c>
      <c r="M3387">
        <f>bbdd_Social_Media_Trends[[#This Row],[Interactions]]/bbdd_Social_Media_Trends[[#This Row],[Views]]</f>
        <v>0.17551913460680649</v>
      </c>
      <c r="N3387" s="1" t="s">
        <v>22</v>
      </c>
      <c r="O3387" s="4">
        <f t="shared" si="52"/>
        <v>0</v>
      </c>
    </row>
    <row r="3388" spans="1:15">
      <c r="A3388" s="1" t="s">
        <v>3428</v>
      </c>
      <c r="B3388" s="2">
        <v>44750</v>
      </c>
      <c r="C3388" s="13" t="str">
        <f>TEXT(bbdd_Social_Media_Trends[[#This Row],[Post_Date]],"aaaa-mm")</f>
        <v>2022-07</v>
      </c>
      <c r="D3388" s="1" t="s">
        <v>27</v>
      </c>
      <c r="E3388" s="1" t="s">
        <v>39</v>
      </c>
      <c r="F3388" s="1" t="s">
        <v>32</v>
      </c>
      <c r="G3388" s="1" t="s">
        <v>21</v>
      </c>
      <c r="H3388">
        <v>4927642</v>
      </c>
      <c r="I3388">
        <v>277064</v>
      </c>
      <c r="J3388">
        <v>78365</v>
      </c>
      <c r="K3388">
        <v>31902</v>
      </c>
      <c r="L3388">
        <f>bbdd_Social_Media_Trends[[#This Row],[Likes]]+bbdd_Social_Media_Trends[[#This Row],[Shares]]+bbdd_Social_Media_Trends[[#This Row],[Comments]]</f>
        <v>387331</v>
      </c>
      <c r="M3388">
        <f>bbdd_Social_Media_Trends[[#This Row],[Interactions]]/bbdd_Social_Media_Trends[[#This Row],[Views]]</f>
        <v>7.8603721617763633E-2</v>
      </c>
      <c r="N3388" s="1" t="s">
        <v>22</v>
      </c>
      <c r="O3388" s="4">
        <f t="shared" si="52"/>
        <v>0</v>
      </c>
    </row>
    <row r="3389" spans="1:15">
      <c r="A3389" s="1" t="s">
        <v>3429</v>
      </c>
      <c r="B3389" s="2">
        <v>44984</v>
      </c>
      <c r="C3389" s="13" t="str">
        <f>TEXT(bbdd_Social_Media_Trends[[#This Row],[Post_Date]],"aaaa-mm")</f>
        <v>2023-02</v>
      </c>
      <c r="D3389" s="1" t="s">
        <v>27</v>
      </c>
      <c r="E3389" s="1" t="s">
        <v>49</v>
      </c>
      <c r="F3389" s="1" t="s">
        <v>41</v>
      </c>
      <c r="G3389" s="1" t="s">
        <v>60</v>
      </c>
      <c r="H3389">
        <v>1902123</v>
      </c>
      <c r="I3389">
        <v>407452</v>
      </c>
      <c r="J3389">
        <v>53872</v>
      </c>
      <c r="K3389">
        <v>49399</v>
      </c>
      <c r="L3389">
        <f>bbdd_Social_Media_Trends[[#This Row],[Likes]]+bbdd_Social_Media_Trends[[#This Row],[Shares]]+bbdd_Social_Media_Trends[[#This Row],[Comments]]</f>
        <v>510723</v>
      </c>
      <c r="M3389">
        <f>bbdd_Social_Media_Trends[[#This Row],[Interactions]]/bbdd_Social_Media_Trends[[#This Row],[Views]]</f>
        <v>0.26850156377899853</v>
      </c>
      <c r="N3389" s="1" t="s">
        <v>16</v>
      </c>
      <c r="O3389" s="4">
        <f t="shared" si="52"/>
        <v>0</v>
      </c>
    </row>
    <row r="3390" spans="1:15" hidden="1">
      <c r="A3390" s="1" t="s">
        <v>3430</v>
      </c>
      <c r="B3390" s="2">
        <v>45011</v>
      </c>
      <c r="C3390" s="13" t="str">
        <f>TEXT(bbdd_Social_Media_Trends[[#This Row],[Post_Date]],"aaaa-mm")</f>
        <v>2023-03</v>
      </c>
      <c r="D3390" s="1" t="s">
        <v>24</v>
      </c>
      <c r="E3390" s="1" t="s">
        <v>39</v>
      </c>
      <c r="F3390" s="1" t="s">
        <v>36</v>
      </c>
      <c r="G3390" s="1" t="s">
        <v>15</v>
      </c>
      <c r="H3390">
        <v>108003</v>
      </c>
      <c r="I3390">
        <v>61573</v>
      </c>
      <c r="J3390">
        <v>84514</v>
      </c>
      <c r="K3390">
        <v>16464</v>
      </c>
      <c r="L3390">
        <f>bbdd_Social_Media_Trends[[#This Row],[Likes]]+bbdd_Social_Media_Trends[[#This Row],[Shares]]+bbdd_Social_Media_Trends[[#This Row],[Comments]]</f>
        <v>162551</v>
      </c>
      <c r="M3390">
        <f>bbdd_Social_Media_Trends[[#This Row],[Interactions]]/bbdd_Social_Media_Trends[[#This Row],[Views]]</f>
        <v>1.5050600446283899</v>
      </c>
      <c r="N3390" s="1" t="s">
        <v>22</v>
      </c>
      <c r="O3390" s="4">
        <f t="shared" si="52"/>
        <v>0</v>
      </c>
    </row>
    <row r="3391" spans="1:15" hidden="1">
      <c r="A3391" s="1" t="s">
        <v>3431</v>
      </c>
      <c r="B3391" s="2">
        <v>44675</v>
      </c>
      <c r="C3391" s="13" t="str">
        <f>TEXT(bbdd_Social_Media_Trends[[#This Row],[Post_Date]],"aaaa-mm")</f>
        <v>2022-04</v>
      </c>
      <c r="D3391" s="1" t="s">
        <v>18</v>
      </c>
      <c r="E3391" s="1" t="s">
        <v>13</v>
      </c>
      <c r="F3391" s="1" t="s">
        <v>36</v>
      </c>
      <c r="G3391" s="1" t="s">
        <v>15</v>
      </c>
      <c r="H3391">
        <v>1890827</v>
      </c>
      <c r="I3391">
        <v>110536</v>
      </c>
      <c r="J3391">
        <v>55270</v>
      </c>
      <c r="K3391">
        <v>12779</v>
      </c>
      <c r="L3391">
        <f>bbdd_Social_Media_Trends[[#This Row],[Likes]]+bbdd_Social_Media_Trends[[#This Row],[Shares]]+bbdd_Social_Media_Trends[[#This Row],[Comments]]</f>
        <v>178585</v>
      </c>
      <c r="M3391">
        <f>bbdd_Social_Media_Trends[[#This Row],[Interactions]]/bbdd_Social_Media_Trends[[#This Row],[Views]]</f>
        <v>9.4448090703168508E-2</v>
      </c>
      <c r="N3391" s="1" t="s">
        <v>22</v>
      </c>
      <c r="O3391" s="4">
        <f t="shared" si="52"/>
        <v>0</v>
      </c>
    </row>
    <row r="3392" spans="1:15">
      <c r="A3392" s="1" t="s">
        <v>3432</v>
      </c>
      <c r="B3392" s="2">
        <v>44898</v>
      </c>
      <c r="C3392" s="13" t="str">
        <f>TEXT(bbdd_Social_Media_Trends[[#This Row],[Post_Date]],"aaaa-mm")</f>
        <v>2022-12</v>
      </c>
      <c r="D3392" s="1" t="s">
        <v>27</v>
      </c>
      <c r="E3392" s="1" t="s">
        <v>19</v>
      </c>
      <c r="F3392" s="1" t="s">
        <v>41</v>
      </c>
      <c r="G3392" s="1" t="s">
        <v>50</v>
      </c>
      <c r="H3392">
        <v>4748216</v>
      </c>
      <c r="I3392">
        <v>246709</v>
      </c>
      <c r="J3392">
        <v>68731</v>
      </c>
      <c r="K3392">
        <v>18537</v>
      </c>
      <c r="L3392">
        <f>bbdd_Social_Media_Trends[[#This Row],[Likes]]+bbdd_Social_Media_Trends[[#This Row],[Shares]]+bbdd_Social_Media_Trends[[#This Row],[Comments]]</f>
        <v>333977</v>
      </c>
      <c r="M3392">
        <f>bbdd_Social_Media_Trends[[#This Row],[Interactions]]/bbdd_Social_Media_Trends[[#This Row],[Views]]</f>
        <v>7.0337364601778862E-2</v>
      </c>
      <c r="N3392" s="1" t="s">
        <v>22</v>
      </c>
      <c r="O3392" s="4">
        <f t="shared" si="52"/>
        <v>0</v>
      </c>
    </row>
    <row r="3393" spans="1:15">
      <c r="A3393" s="1" t="s">
        <v>3433</v>
      </c>
      <c r="B3393" s="2">
        <v>45101</v>
      </c>
      <c r="C3393" s="13" t="str">
        <f>TEXT(bbdd_Social_Media_Trends[[#This Row],[Post_Date]],"aaaa-mm")</f>
        <v>2023-06</v>
      </c>
      <c r="D3393" s="1" t="s">
        <v>27</v>
      </c>
      <c r="E3393" s="1" t="s">
        <v>57</v>
      </c>
      <c r="F3393" s="1" t="s">
        <v>32</v>
      </c>
      <c r="G3393" s="1" t="s">
        <v>50</v>
      </c>
      <c r="H3393">
        <v>1145812</v>
      </c>
      <c r="I3393">
        <v>399549</v>
      </c>
      <c r="J3393">
        <v>44531</v>
      </c>
      <c r="K3393">
        <v>22800</v>
      </c>
      <c r="L3393">
        <f>bbdd_Social_Media_Trends[[#This Row],[Likes]]+bbdd_Social_Media_Trends[[#This Row],[Shares]]+bbdd_Social_Media_Trends[[#This Row],[Comments]]</f>
        <v>466880</v>
      </c>
      <c r="M3393">
        <f>bbdd_Social_Media_Trends[[#This Row],[Interactions]]/bbdd_Social_Media_Trends[[#This Row],[Views]]</f>
        <v>0.40746649537620483</v>
      </c>
      <c r="N3393" s="1" t="s">
        <v>29</v>
      </c>
      <c r="O3393" s="4">
        <f t="shared" si="52"/>
        <v>0</v>
      </c>
    </row>
    <row r="3394" spans="1:15" hidden="1">
      <c r="A3394" s="1" t="s">
        <v>3434</v>
      </c>
      <c r="B3394" s="2">
        <v>45269</v>
      </c>
      <c r="C3394" s="13" t="str">
        <f>TEXT(bbdd_Social_Media_Trends[[#This Row],[Post_Date]],"aaaa-mm")</f>
        <v>2023-12</v>
      </c>
      <c r="D3394" s="1" t="s">
        <v>12</v>
      </c>
      <c r="E3394" s="1" t="s">
        <v>31</v>
      </c>
      <c r="F3394" s="1" t="s">
        <v>36</v>
      </c>
      <c r="G3394" s="1" t="s">
        <v>21</v>
      </c>
      <c r="H3394">
        <v>4621186</v>
      </c>
      <c r="I3394">
        <v>175590</v>
      </c>
      <c r="J3394">
        <v>67235</v>
      </c>
      <c r="K3394">
        <v>11738</v>
      </c>
      <c r="L3394">
        <f>bbdd_Social_Media_Trends[[#This Row],[Likes]]+bbdd_Social_Media_Trends[[#This Row],[Shares]]+bbdd_Social_Media_Trends[[#This Row],[Comments]]</f>
        <v>254563</v>
      </c>
      <c r="M3394">
        <f>bbdd_Social_Media_Trends[[#This Row],[Interactions]]/bbdd_Social_Media_Trends[[#This Row],[Views]]</f>
        <v>5.5086075306209271E-2</v>
      </c>
      <c r="N3394" s="1" t="s">
        <v>16</v>
      </c>
      <c r="O3394" s="4">
        <f t="shared" ref="O3394:O3457" si="53">IF(ISERROR(VLOOKUP(A3394,A3395:A8392,1,FALSE)),0, 1)</f>
        <v>0</v>
      </c>
    </row>
    <row r="3395" spans="1:15" hidden="1">
      <c r="A3395" s="1" t="s">
        <v>3435</v>
      </c>
      <c r="B3395" s="2">
        <v>45066</v>
      </c>
      <c r="C3395" s="13" t="str">
        <f>TEXT(bbdd_Social_Media_Trends[[#This Row],[Post_Date]],"aaaa-mm")</f>
        <v>2023-05</v>
      </c>
      <c r="D3395" s="1" t="s">
        <v>12</v>
      </c>
      <c r="E3395" s="1" t="s">
        <v>59</v>
      </c>
      <c r="F3395" s="1" t="s">
        <v>47</v>
      </c>
      <c r="G3395" s="1" t="s">
        <v>15</v>
      </c>
      <c r="H3395">
        <v>4197429</v>
      </c>
      <c r="I3395">
        <v>436646</v>
      </c>
      <c r="J3395">
        <v>82483</v>
      </c>
      <c r="K3395">
        <v>46844</v>
      </c>
      <c r="L3395">
        <f>bbdd_Social_Media_Trends[[#This Row],[Likes]]+bbdd_Social_Media_Trends[[#This Row],[Shares]]+bbdd_Social_Media_Trends[[#This Row],[Comments]]</f>
        <v>565973</v>
      </c>
      <c r="M3395">
        <f>bbdd_Social_Media_Trends[[#This Row],[Interactions]]/bbdd_Social_Media_Trends[[#This Row],[Views]]</f>
        <v>0.13483801631903719</v>
      </c>
      <c r="N3395" s="1" t="s">
        <v>16</v>
      </c>
      <c r="O3395" s="4">
        <f t="shared" si="53"/>
        <v>0</v>
      </c>
    </row>
    <row r="3396" spans="1:15" hidden="1">
      <c r="A3396" s="1" t="s">
        <v>3436</v>
      </c>
      <c r="B3396" s="2">
        <v>44808</v>
      </c>
      <c r="C3396" s="13" t="str">
        <f>TEXT(bbdd_Social_Media_Trends[[#This Row],[Post_Date]],"aaaa-mm")</f>
        <v>2022-09</v>
      </c>
      <c r="D3396" s="1" t="s">
        <v>12</v>
      </c>
      <c r="E3396" s="1" t="s">
        <v>59</v>
      </c>
      <c r="F3396" s="1" t="s">
        <v>20</v>
      </c>
      <c r="G3396" s="1" t="s">
        <v>21</v>
      </c>
      <c r="H3396">
        <v>4577755</v>
      </c>
      <c r="I3396">
        <v>342839</v>
      </c>
      <c r="J3396">
        <v>82420</v>
      </c>
      <c r="K3396">
        <v>6066</v>
      </c>
      <c r="L3396">
        <f>bbdd_Social_Media_Trends[[#This Row],[Likes]]+bbdd_Social_Media_Trends[[#This Row],[Shares]]+bbdd_Social_Media_Trends[[#This Row],[Comments]]</f>
        <v>431325</v>
      </c>
      <c r="M3396">
        <f>bbdd_Social_Media_Trends[[#This Row],[Interactions]]/bbdd_Social_Media_Trends[[#This Row],[Views]]</f>
        <v>9.4221949405330782E-2</v>
      </c>
      <c r="N3396" s="1" t="s">
        <v>29</v>
      </c>
      <c r="O3396" s="4">
        <f t="shared" si="53"/>
        <v>0</v>
      </c>
    </row>
    <row r="3397" spans="1:15" hidden="1">
      <c r="A3397" s="1" t="s">
        <v>3437</v>
      </c>
      <c r="B3397" s="2">
        <v>44956</v>
      </c>
      <c r="C3397" s="13" t="str">
        <f>TEXT(bbdd_Social_Media_Trends[[#This Row],[Post_Date]],"aaaa-mm")</f>
        <v>2023-01</v>
      </c>
      <c r="D3397" s="1" t="s">
        <v>18</v>
      </c>
      <c r="E3397" s="1" t="s">
        <v>57</v>
      </c>
      <c r="F3397" s="1" t="s">
        <v>41</v>
      </c>
      <c r="G3397" s="1" t="s">
        <v>60</v>
      </c>
      <c r="H3397">
        <v>4053392</v>
      </c>
      <c r="I3397">
        <v>221994</v>
      </c>
      <c r="J3397">
        <v>56470</v>
      </c>
      <c r="K3397">
        <v>5057</v>
      </c>
      <c r="L3397">
        <f>bbdd_Social_Media_Trends[[#This Row],[Likes]]+bbdd_Social_Media_Trends[[#This Row],[Shares]]+bbdd_Social_Media_Trends[[#This Row],[Comments]]</f>
        <v>283521</v>
      </c>
      <c r="M3397">
        <f>bbdd_Social_Media_Trends[[#This Row],[Interactions]]/bbdd_Social_Media_Trends[[#This Row],[Views]]</f>
        <v>6.9946602746539188E-2</v>
      </c>
      <c r="N3397" s="1" t="s">
        <v>29</v>
      </c>
      <c r="O3397" s="4">
        <f t="shared" si="53"/>
        <v>0</v>
      </c>
    </row>
    <row r="3398" spans="1:15">
      <c r="A3398" s="1" t="s">
        <v>3438</v>
      </c>
      <c r="B3398" s="2">
        <v>44829</v>
      </c>
      <c r="C3398" s="13" t="str">
        <f>TEXT(bbdd_Social_Media_Trends[[#This Row],[Post_Date]],"aaaa-mm")</f>
        <v>2022-09</v>
      </c>
      <c r="D3398" s="1" t="s">
        <v>27</v>
      </c>
      <c r="E3398" s="1" t="s">
        <v>52</v>
      </c>
      <c r="F3398" s="1" t="s">
        <v>20</v>
      </c>
      <c r="G3398" s="1" t="s">
        <v>60</v>
      </c>
      <c r="H3398">
        <v>968000</v>
      </c>
      <c r="I3398">
        <v>222736</v>
      </c>
      <c r="J3398">
        <v>58242</v>
      </c>
      <c r="K3398">
        <v>26124</v>
      </c>
      <c r="L3398">
        <f>bbdd_Social_Media_Trends[[#This Row],[Likes]]+bbdd_Social_Media_Trends[[#This Row],[Shares]]+bbdd_Social_Media_Trends[[#This Row],[Comments]]</f>
        <v>307102</v>
      </c>
      <c r="M3398">
        <f>bbdd_Social_Media_Trends[[#This Row],[Interactions]]/bbdd_Social_Media_Trends[[#This Row],[Views]]</f>
        <v>0.31725413223140497</v>
      </c>
      <c r="N3398" s="1" t="s">
        <v>22</v>
      </c>
      <c r="O3398" s="4">
        <f t="shared" si="53"/>
        <v>0</v>
      </c>
    </row>
    <row r="3399" spans="1:15" hidden="1">
      <c r="A3399" s="1" t="s">
        <v>3439</v>
      </c>
      <c r="B3399" s="2">
        <v>45052</v>
      </c>
      <c r="C3399" s="13" t="str">
        <f>TEXT(bbdd_Social_Media_Trends[[#This Row],[Post_Date]],"aaaa-mm")</f>
        <v>2023-05</v>
      </c>
      <c r="D3399" s="1" t="s">
        <v>18</v>
      </c>
      <c r="E3399" s="1" t="s">
        <v>39</v>
      </c>
      <c r="F3399" s="1" t="s">
        <v>41</v>
      </c>
      <c r="G3399" s="1" t="s">
        <v>50</v>
      </c>
      <c r="H3399">
        <v>4530813</v>
      </c>
      <c r="I3399">
        <v>129661</v>
      </c>
      <c r="J3399">
        <v>92531</v>
      </c>
      <c r="K3399">
        <v>42840</v>
      </c>
      <c r="L3399">
        <f>bbdd_Social_Media_Trends[[#This Row],[Likes]]+bbdd_Social_Media_Trends[[#This Row],[Shares]]+bbdd_Social_Media_Trends[[#This Row],[Comments]]</f>
        <v>265032</v>
      </c>
      <c r="M3399">
        <f>bbdd_Social_Media_Trends[[#This Row],[Interactions]]/bbdd_Social_Media_Trends[[#This Row],[Views]]</f>
        <v>5.8495462072700857E-2</v>
      </c>
      <c r="N3399" s="1" t="s">
        <v>22</v>
      </c>
      <c r="O3399" s="4">
        <f t="shared" si="53"/>
        <v>0</v>
      </c>
    </row>
    <row r="3400" spans="1:15" hidden="1">
      <c r="A3400" s="1" t="s">
        <v>3440</v>
      </c>
      <c r="B3400" s="2">
        <v>44996</v>
      </c>
      <c r="C3400" s="13" t="str">
        <f>TEXT(bbdd_Social_Media_Trends[[#This Row],[Post_Date]],"aaaa-mm")</f>
        <v>2023-03</v>
      </c>
      <c r="D3400" s="1" t="s">
        <v>12</v>
      </c>
      <c r="E3400" s="1" t="s">
        <v>59</v>
      </c>
      <c r="F3400" s="1" t="s">
        <v>14</v>
      </c>
      <c r="G3400" s="1" t="s">
        <v>50</v>
      </c>
      <c r="H3400">
        <v>995769</v>
      </c>
      <c r="I3400">
        <v>32736</v>
      </c>
      <c r="J3400">
        <v>66718</v>
      </c>
      <c r="K3400">
        <v>23569</v>
      </c>
      <c r="L3400">
        <f>bbdd_Social_Media_Trends[[#This Row],[Likes]]+bbdd_Social_Media_Trends[[#This Row],[Shares]]+bbdd_Social_Media_Trends[[#This Row],[Comments]]</f>
        <v>123023</v>
      </c>
      <c r="M3400">
        <f>bbdd_Social_Media_Trends[[#This Row],[Interactions]]/bbdd_Social_Media_Trends[[#This Row],[Views]]</f>
        <v>0.12354572194956863</v>
      </c>
      <c r="N3400" s="1" t="s">
        <v>29</v>
      </c>
      <c r="O3400" s="4">
        <f t="shared" si="53"/>
        <v>0</v>
      </c>
    </row>
    <row r="3401" spans="1:15" hidden="1">
      <c r="A3401" s="1" t="s">
        <v>3441</v>
      </c>
      <c r="B3401" s="2">
        <v>45108</v>
      </c>
      <c r="C3401" s="13" t="str">
        <f>TEXT(bbdd_Social_Media_Trends[[#This Row],[Post_Date]],"aaaa-mm")</f>
        <v>2023-07</v>
      </c>
      <c r="D3401" s="1" t="s">
        <v>12</v>
      </c>
      <c r="E3401" s="1" t="s">
        <v>49</v>
      </c>
      <c r="F3401" s="1" t="s">
        <v>14</v>
      </c>
      <c r="G3401" s="1" t="s">
        <v>25</v>
      </c>
      <c r="H3401">
        <v>705147</v>
      </c>
      <c r="I3401">
        <v>61971</v>
      </c>
      <c r="J3401">
        <v>67431</v>
      </c>
      <c r="K3401">
        <v>44195</v>
      </c>
      <c r="L3401">
        <f>bbdd_Social_Media_Trends[[#This Row],[Likes]]+bbdd_Social_Media_Trends[[#This Row],[Shares]]+bbdd_Social_Media_Trends[[#This Row],[Comments]]</f>
        <v>173597</v>
      </c>
      <c r="M3401">
        <f>bbdd_Social_Media_Trends[[#This Row],[Interactions]]/bbdd_Social_Media_Trends[[#This Row],[Views]]</f>
        <v>0.24618554712705293</v>
      </c>
      <c r="N3401" s="1" t="s">
        <v>16</v>
      </c>
      <c r="O3401" s="4">
        <f t="shared" si="53"/>
        <v>0</v>
      </c>
    </row>
    <row r="3402" spans="1:15" hidden="1">
      <c r="A3402" s="1" t="s">
        <v>3442</v>
      </c>
      <c r="B3402" s="2">
        <v>44967</v>
      </c>
      <c r="C3402" s="13" t="str">
        <f>TEXT(bbdd_Social_Media_Trends[[#This Row],[Post_Date]],"aaaa-mm")</f>
        <v>2023-02</v>
      </c>
      <c r="D3402" s="1" t="s">
        <v>12</v>
      </c>
      <c r="E3402" s="1" t="s">
        <v>19</v>
      </c>
      <c r="F3402" s="1" t="s">
        <v>47</v>
      </c>
      <c r="G3402" s="1" t="s">
        <v>28</v>
      </c>
      <c r="H3402">
        <v>783731</v>
      </c>
      <c r="I3402">
        <v>186031</v>
      </c>
      <c r="J3402">
        <v>94098</v>
      </c>
      <c r="K3402">
        <v>20184</v>
      </c>
      <c r="L3402">
        <f>bbdd_Social_Media_Trends[[#This Row],[Likes]]+bbdd_Social_Media_Trends[[#This Row],[Shares]]+bbdd_Social_Media_Trends[[#This Row],[Comments]]</f>
        <v>300313</v>
      </c>
      <c r="M3402">
        <f>bbdd_Social_Media_Trends[[#This Row],[Interactions]]/bbdd_Social_Media_Trends[[#This Row],[Views]]</f>
        <v>0.38318377096223066</v>
      </c>
      <c r="N3402" s="1" t="s">
        <v>16</v>
      </c>
      <c r="O3402" s="4">
        <f t="shared" si="53"/>
        <v>0</v>
      </c>
    </row>
    <row r="3403" spans="1:15" hidden="1">
      <c r="A3403" s="1" t="s">
        <v>3443</v>
      </c>
      <c r="B3403" s="2">
        <v>44874</v>
      </c>
      <c r="C3403" s="13" t="str">
        <f>TEXT(bbdd_Social_Media_Trends[[#This Row],[Post_Date]],"aaaa-mm")</f>
        <v>2022-11</v>
      </c>
      <c r="D3403" s="1" t="s">
        <v>18</v>
      </c>
      <c r="E3403" s="1" t="s">
        <v>57</v>
      </c>
      <c r="F3403" s="1" t="s">
        <v>36</v>
      </c>
      <c r="G3403" s="1" t="s">
        <v>25</v>
      </c>
      <c r="H3403">
        <v>2822791</v>
      </c>
      <c r="I3403">
        <v>420187</v>
      </c>
      <c r="J3403">
        <v>28350</v>
      </c>
      <c r="K3403">
        <v>34025</v>
      </c>
      <c r="L3403">
        <f>bbdd_Social_Media_Trends[[#This Row],[Likes]]+bbdd_Social_Media_Trends[[#This Row],[Shares]]+bbdd_Social_Media_Trends[[#This Row],[Comments]]</f>
        <v>482562</v>
      </c>
      <c r="M3403">
        <f>bbdd_Social_Media_Trends[[#This Row],[Interactions]]/bbdd_Social_Media_Trends[[#This Row],[Views]]</f>
        <v>0.1709520825310836</v>
      </c>
      <c r="N3403" s="1" t="s">
        <v>22</v>
      </c>
      <c r="O3403" s="4">
        <f t="shared" si="53"/>
        <v>0</v>
      </c>
    </row>
    <row r="3404" spans="1:15" hidden="1">
      <c r="A3404" s="1" t="s">
        <v>3444</v>
      </c>
      <c r="B3404" s="2">
        <v>44885</v>
      </c>
      <c r="C3404" s="13" t="str">
        <f>TEXT(bbdd_Social_Media_Trends[[#This Row],[Post_Date]],"aaaa-mm")</f>
        <v>2022-11</v>
      </c>
      <c r="D3404" s="1" t="s">
        <v>24</v>
      </c>
      <c r="E3404" s="1" t="s">
        <v>57</v>
      </c>
      <c r="F3404" s="1" t="s">
        <v>47</v>
      </c>
      <c r="G3404" s="1" t="s">
        <v>15</v>
      </c>
      <c r="H3404">
        <v>2810102</v>
      </c>
      <c r="I3404">
        <v>297792</v>
      </c>
      <c r="J3404">
        <v>47612</v>
      </c>
      <c r="K3404">
        <v>16868</v>
      </c>
      <c r="L3404">
        <f>bbdd_Social_Media_Trends[[#This Row],[Likes]]+bbdd_Social_Media_Trends[[#This Row],[Shares]]+bbdd_Social_Media_Trends[[#This Row],[Comments]]</f>
        <v>362272</v>
      </c>
      <c r="M3404">
        <f>bbdd_Social_Media_Trends[[#This Row],[Interactions]]/bbdd_Social_Media_Trends[[#This Row],[Views]]</f>
        <v>0.12891774035248543</v>
      </c>
      <c r="N3404" s="1" t="s">
        <v>16</v>
      </c>
      <c r="O3404" s="4">
        <f t="shared" si="53"/>
        <v>0</v>
      </c>
    </row>
    <row r="3405" spans="1:15" hidden="1">
      <c r="A3405" s="1" t="s">
        <v>3445</v>
      </c>
      <c r="B3405" s="2">
        <v>44596</v>
      </c>
      <c r="C3405" s="13" t="str">
        <f>TEXT(bbdd_Social_Media_Trends[[#This Row],[Post_Date]],"aaaa-mm")</f>
        <v>2022-02</v>
      </c>
      <c r="D3405" s="1" t="s">
        <v>18</v>
      </c>
      <c r="E3405" s="1" t="s">
        <v>13</v>
      </c>
      <c r="F3405" s="1" t="s">
        <v>36</v>
      </c>
      <c r="G3405" s="1" t="s">
        <v>15</v>
      </c>
      <c r="H3405">
        <v>1707151</v>
      </c>
      <c r="I3405">
        <v>195846</v>
      </c>
      <c r="J3405">
        <v>61196</v>
      </c>
      <c r="K3405">
        <v>10966</v>
      </c>
      <c r="L3405">
        <f>bbdd_Social_Media_Trends[[#This Row],[Likes]]+bbdd_Social_Media_Trends[[#This Row],[Shares]]+bbdd_Social_Media_Trends[[#This Row],[Comments]]</f>
        <v>268008</v>
      </c>
      <c r="M3405">
        <f>bbdd_Social_Media_Trends[[#This Row],[Interactions]]/bbdd_Social_Media_Trends[[#This Row],[Views]]</f>
        <v>0.15699138506201268</v>
      </c>
      <c r="N3405" s="1" t="s">
        <v>16</v>
      </c>
      <c r="O3405" s="4">
        <f t="shared" si="53"/>
        <v>0</v>
      </c>
    </row>
    <row r="3406" spans="1:15" hidden="1">
      <c r="A3406" s="1" t="s">
        <v>3446</v>
      </c>
      <c r="B3406" s="2">
        <v>44837</v>
      </c>
      <c r="C3406" s="13" t="str">
        <f>TEXT(bbdd_Social_Media_Trends[[#This Row],[Post_Date]],"aaaa-mm")</f>
        <v>2022-10</v>
      </c>
      <c r="D3406" s="1" t="s">
        <v>24</v>
      </c>
      <c r="E3406" s="1" t="s">
        <v>49</v>
      </c>
      <c r="F3406" s="1" t="s">
        <v>20</v>
      </c>
      <c r="G3406" s="1" t="s">
        <v>60</v>
      </c>
      <c r="H3406">
        <v>1376840</v>
      </c>
      <c r="I3406">
        <v>115191</v>
      </c>
      <c r="J3406">
        <v>51741</v>
      </c>
      <c r="K3406">
        <v>14750</v>
      </c>
      <c r="L3406">
        <f>bbdd_Social_Media_Trends[[#This Row],[Likes]]+bbdd_Social_Media_Trends[[#This Row],[Shares]]+bbdd_Social_Media_Trends[[#This Row],[Comments]]</f>
        <v>181682</v>
      </c>
      <c r="M3406">
        <f>bbdd_Social_Media_Trends[[#This Row],[Interactions]]/bbdd_Social_Media_Trends[[#This Row],[Views]]</f>
        <v>0.13195578280700734</v>
      </c>
      <c r="N3406" s="1" t="s">
        <v>29</v>
      </c>
      <c r="O3406" s="4">
        <f t="shared" si="53"/>
        <v>0</v>
      </c>
    </row>
    <row r="3407" spans="1:15" hidden="1">
      <c r="A3407" s="1" t="s">
        <v>3447</v>
      </c>
      <c r="B3407" s="2">
        <v>44570</v>
      </c>
      <c r="C3407" s="13" t="str">
        <f>TEXT(bbdd_Social_Media_Trends[[#This Row],[Post_Date]],"aaaa-mm")</f>
        <v>2022-01</v>
      </c>
      <c r="D3407" s="1" t="s">
        <v>18</v>
      </c>
      <c r="E3407" s="1" t="s">
        <v>49</v>
      </c>
      <c r="F3407" s="1" t="s">
        <v>14</v>
      </c>
      <c r="G3407" s="1" t="s">
        <v>50</v>
      </c>
      <c r="H3407">
        <v>4627367</v>
      </c>
      <c r="I3407">
        <v>176050</v>
      </c>
      <c r="J3407">
        <v>52562</v>
      </c>
      <c r="K3407">
        <v>12843</v>
      </c>
      <c r="L3407">
        <f>bbdd_Social_Media_Trends[[#This Row],[Likes]]+bbdd_Social_Media_Trends[[#This Row],[Shares]]+bbdd_Social_Media_Trends[[#This Row],[Comments]]</f>
        <v>241455</v>
      </c>
      <c r="M3407">
        <f>bbdd_Social_Media_Trends[[#This Row],[Interactions]]/bbdd_Social_Media_Trends[[#This Row],[Views]]</f>
        <v>5.2179781720360627E-2</v>
      </c>
      <c r="N3407" s="1" t="s">
        <v>29</v>
      </c>
      <c r="O3407" s="4">
        <f t="shared" si="53"/>
        <v>0</v>
      </c>
    </row>
    <row r="3408" spans="1:15">
      <c r="A3408" s="1" t="s">
        <v>3448</v>
      </c>
      <c r="B3408" s="2">
        <v>44661</v>
      </c>
      <c r="C3408" s="13" t="str">
        <f>TEXT(bbdd_Social_Media_Trends[[#This Row],[Post_Date]],"aaaa-mm")</f>
        <v>2022-04</v>
      </c>
      <c r="D3408" s="1" t="s">
        <v>27</v>
      </c>
      <c r="E3408" s="1" t="s">
        <v>57</v>
      </c>
      <c r="F3408" s="1" t="s">
        <v>32</v>
      </c>
      <c r="G3408" s="1" t="s">
        <v>37</v>
      </c>
      <c r="H3408">
        <v>2775989</v>
      </c>
      <c r="I3408">
        <v>71052</v>
      </c>
      <c r="J3408">
        <v>317</v>
      </c>
      <c r="K3408">
        <v>40956</v>
      </c>
      <c r="L3408">
        <f>bbdd_Social_Media_Trends[[#This Row],[Likes]]+bbdd_Social_Media_Trends[[#This Row],[Shares]]+bbdd_Social_Media_Trends[[#This Row],[Comments]]</f>
        <v>112325</v>
      </c>
      <c r="M3408">
        <f>bbdd_Social_Media_Trends[[#This Row],[Interactions]]/bbdd_Social_Media_Trends[[#This Row],[Views]]</f>
        <v>4.0463056589921644E-2</v>
      </c>
      <c r="N3408" s="1" t="s">
        <v>16</v>
      </c>
      <c r="O3408" s="4">
        <f t="shared" si="53"/>
        <v>0</v>
      </c>
    </row>
    <row r="3409" spans="1:15" hidden="1">
      <c r="A3409" s="1" t="s">
        <v>3449</v>
      </c>
      <c r="B3409" s="2">
        <v>44883</v>
      </c>
      <c r="C3409" s="13" t="str">
        <f>TEXT(bbdd_Social_Media_Trends[[#This Row],[Post_Date]],"aaaa-mm")</f>
        <v>2022-11</v>
      </c>
      <c r="D3409" s="1" t="s">
        <v>24</v>
      </c>
      <c r="E3409" s="1" t="s">
        <v>49</v>
      </c>
      <c r="F3409" s="1" t="s">
        <v>47</v>
      </c>
      <c r="G3409" s="1" t="s">
        <v>25</v>
      </c>
      <c r="H3409">
        <v>2138052</v>
      </c>
      <c r="I3409">
        <v>317436</v>
      </c>
      <c r="J3409">
        <v>3432</v>
      </c>
      <c r="K3409">
        <v>31110</v>
      </c>
      <c r="L3409">
        <f>bbdd_Social_Media_Trends[[#This Row],[Likes]]+bbdd_Social_Media_Trends[[#This Row],[Shares]]+bbdd_Social_Media_Trends[[#This Row],[Comments]]</f>
        <v>351978</v>
      </c>
      <c r="M3409">
        <f>bbdd_Social_Media_Trends[[#This Row],[Interactions]]/bbdd_Social_Media_Trends[[#This Row],[Views]]</f>
        <v>0.16462555634755374</v>
      </c>
      <c r="N3409" s="1" t="s">
        <v>22</v>
      </c>
      <c r="O3409" s="4">
        <f t="shared" si="53"/>
        <v>0</v>
      </c>
    </row>
    <row r="3410" spans="1:15" hidden="1">
      <c r="A3410" s="1" t="s">
        <v>3450</v>
      </c>
      <c r="B3410" s="2">
        <v>44715</v>
      </c>
      <c r="C3410" s="13" t="str">
        <f>TEXT(bbdd_Social_Media_Trends[[#This Row],[Post_Date]],"aaaa-mm")</f>
        <v>2022-06</v>
      </c>
      <c r="D3410" s="1" t="s">
        <v>12</v>
      </c>
      <c r="E3410" s="1" t="s">
        <v>59</v>
      </c>
      <c r="F3410" s="1" t="s">
        <v>14</v>
      </c>
      <c r="G3410" s="1" t="s">
        <v>37</v>
      </c>
      <c r="H3410">
        <v>1550135</v>
      </c>
      <c r="I3410">
        <v>286055</v>
      </c>
      <c r="J3410">
        <v>58240</v>
      </c>
      <c r="K3410">
        <v>41716</v>
      </c>
      <c r="L3410">
        <f>bbdd_Social_Media_Trends[[#This Row],[Likes]]+bbdd_Social_Media_Trends[[#This Row],[Shares]]+bbdd_Social_Media_Trends[[#This Row],[Comments]]</f>
        <v>386011</v>
      </c>
      <c r="M3410">
        <f>bbdd_Social_Media_Trends[[#This Row],[Interactions]]/bbdd_Social_Media_Trends[[#This Row],[Views]]</f>
        <v>0.24901766620326618</v>
      </c>
      <c r="N3410" s="1" t="s">
        <v>22</v>
      </c>
      <c r="O3410" s="4">
        <f t="shared" si="53"/>
        <v>0</v>
      </c>
    </row>
    <row r="3411" spans="1:15" hidden="1">
      <c r="A3411" s="1" t="s">
        <v>3451</v>
      </c>
      <c r="B3411" s="2">
        <v>44599</v>
      </c>
      <c r="C3411" s="13" t="str">
        <f>TEXT(bbdd_Social_Media_Trends[[#This Row],[Post_Date]],"aaaa-mm")</f>
        <v>2022-02</v>
      </c>
      <c r="D3411" s="1" t="s">
        <v>24</v>
      </c>
      <c r="E3411" s="1" t="s">
        <v>46</v>
      </c>
      <c r="F3411" s="1" t="s">
        <v>47</v>
      </c>
      <c r="G3411" s="1" t="s">
        <v>21</v>
      </c>
      <c r="H3411">
        <v>3655004</v>
      </c>
      <c r="I3411">
        <v>73738</v>
      </c>
      <c r="J3411">
        <v>6675</v>
      </c>
      <c r="K3411">
        <v>37956</v>
      </c>
      <c r="L3411">
        <f>bbdd_Social_Media_Trends[[#This Row],[Likes]]+bbdd_Social_Media_Trends[[#This Row],[Shares]]+bbdd_Social_Media_Trends[[#This Row],[Comments]]</f>
        <v>118369</v>
      </c>
      <c r="M3411">
        <f>bbdd_Social_Media_Trends[[#This Row],[Interactions]]/bbdd_Social_Media_Trends[[#This Row],[Views]]</f>
        <v>3.2385463873637346E-2</v>
      </c>
      <c r="N3411" s="1" t="s">
        <v>16</v>
      </c>
      <c r="O3411" s="4">
        <f t="shared" si="53"/>
        <v>0</v>
      </c>
    </row>
    <row r="3412" spans="1:15" hidden="1">
      <c r="A3412" s="1" t="s">
        <v>3452</v>
      </c>
      <c r="B3412" s="2">
        <v>44590</v>
      </c>
      <c r="C3412" s="13" t="str">
        <f>TEXT(bbdd_Social_Media_Trends[[#This Row],[Post_Date]],"aaaa-mm")</f>
        <v>2022-01</v>
      </c>
      <c r="D3412" s="1" t="s">
        <v>24</v>
      </c>
      <c r="E3412" s="1" t="s">
        <v>19</v>
      </c>
      <c r="F3412" s="1" t="s">
        <v>20</v>
      </c>
      <c r="G3412" s="1" t="s">
        <v>60</v>
      </c>
      <c r="H3412">
        <v>3322882</v>
      </c>
      <c r="I3412">
        <v>265447</v>
      </c>
      <c r="J3412">
        <v>3749</v>
      </c>
      <c r="K3412">
        <v>32516</v>
      </c>
      <c r="L3412">
        <f>bbdd_Social_Media_Trends[[#This Row],[Likes]]+bbdd_Social_Media_Trends[[#This Row],[Shares]]+bbdd_Social_Media_Trends[[#This Row],[Comments]]</f>
        <v>301712</v>
      </c>
      <c r="M3412">
        <f>bbdd_Social_Media_Trends[[#This Row],[Interactions]]/bbdd_Social_Media_Trends[[#This Row],[Views]]</f>
        <v>9.0798288955190098E-2</v>
      </c>
      <c r="N3412" s="1" t="s">
        <v>16</v>
      </c>
      <c r="O3412" s="4">
        <f t="shared" si="53"/>
        <v>0</v>
      </c>
    </row>
    <row r="3413" spans="1:15" hidden="1">
      <c r="A3413" s="1" t="s">
        <v>3453</v>
      </c>
      <c r="B3413" s="2">
        <v>45153</v>
      </c>
      <c r="C3413" s="13" t="str">
        <f>TEXT(bbdd_Social_Media_Trends[[#This Row],[Post_Date]],"aaaa-mm")</f>
        <v>2023-08</v>
      </c>
      <c r="D3413" s="1" t="s">
        <v>18</v>
      </c>
      <c r="E3413" s="1" t="s">
        <v>13</v>
      </c>
      <c r="F3413" s="1" t="s">
        <v>14</v>
      </c>
      <c r="G3413" s="1" t="s">
        <v>50</v>
      </c>
      <c r="H3413">
        <v>1498441</v>
      </c>
      <c r="I3413">
        <v>104553</v>
      </c>
      <c r="J3413">
        <v>44545</v>
      </c>
      <c r="K3413">
        <v>30245</v>
      </c>
      <c r="L3413">
        <f>bbdd_Social_Media_Trends[[#This Row],[Likes]]+bbdd_Social_Media_Trends[[#This Row],[Shares]]+bbdd_Social_Media_Trends[[#This Row],[Comments]]</f>
        <v>179343</v>
      </c>
      <c r="M3413">
        <f>bbdd_Social_Media_Trends[[#This Row],[Interactions]]/bbdd_Social_Media_Trends[[#This Row],[Views]]</f>
        <v>0.11968639405889188</v>
      </c>
      <c r="N3413" s="1" t="s">
        <v>16</v>
      </c>
      <c r="O3413" s="4">
        <f t="shared" si="53"/>
        <v>0</v>
      </c>
    </row>
    <row r="3414" spans="1:15" hidden="1">
      <c r="A3414" s="1" t="s">
        <v>3454</v>
      </c>
      <c r="B3414" s="2">
        <v>44896</v>
      </c>
      <c r="C3414" s="13" t="str">
        <f>TEXT(bbdd_Social_Media_Trends[[#This Row],[Post_Date]],"aaaa-mm")</f>
        <v>2022-12</v>
      </c>
      <c r="D3414" s="1" t="s">
        <v>24</v>
      </c>
      <c r="E3414" s="1" t="s">
        <v>46</v>
      </c>
      <c r="F3414" s="1" t="s">
        <v>47</v>
      </c>
      <c r="G3414" s="1" t="s">
        <v>60</v>
      </c>
      <c r="H3414">
        <v>4412239</v>
      </c>
      <c r="I3414">
        <v>179475</v>
      </c>
      <c r="J3414">
        <v>72838</v>
      </c>
      <c r="K3414">
        <v>5403</v>
      </c>
      <c r="L3414">
        <f>bbdd_Social_Media_Trends[[#This Row],[Likes]]+bbdd_Social_Media_Trends[[#This Row],[Shares]]+bbdd_Social_Media_Trends[[#This Row],[Comments]]</f>
        <v>257716</v>
      </c>
      <c r="M3414">
        <f>bbdd_Social_Media_Trends[[#This Row],[Interactions]]/bbdd_Social_Media_Trends[[#This Row],[Views]]</f>
        <v>5.8409347272439231E-2</v>
      </c>
      <c r="N3414" s="1" t="s">
        <v>16</v>
      </c>
      <c r="O3414" s="4">
        <f t="shared" si="53"/>
        <v>0</v>
      </c>
    </row>
    <row r="3415" spans="1:15" hidden="1">
      <c r="A3415" s="1" t="s">
        <v>3455</v>
      </c>
      <c r="B3415" s="2">
        <v>44620</v>
      </c>
      <c r="C3415" s="13" t="str">
        <f>TEXT(bbdd_Social_Media_Trends[[#This Row],[Post_Date]],"aaaa-mm")</f>
        <v>2022-02</v>
      </c>
      <c r="D3415" s="1" t="s">
        <v>12</v>
      </c>
      <c r="E3415" s="1" t="s">
        <v>19</v>
      </c>
      <c r="F3415" s="1" t="s">
        <v>47</v>
      </c>
      <c r="G3415" s="1" t="s">
        <v>37</v>
      </c>
      <c r="H3415">
        <v>1849829</v>
      </c>
      <c r="I3415">
        <v>35620</v>
      </c>
      <c r="J3415">
        <v>88979</v>
      </c>
      <c r="K3415">
        <v>42697</v>
      </c>
      <c r="L3415">
        <f>bbdd_Social_Media_Trends[[#This Row],[Likes]]+bbdd_Social_Media_Trends[[#This Row],[Shares]]+bbdd_Social_Media_Trends[[#This Row],[Comments]]</f>
        <v>167296</v>
      </c>
      <c r="M3415">
        <f>bbdd_Social_Media_Trends[[#This Row],[Interactions]]/bbdd_Social_Media_Trends[[#This Row],[Views]]</f>
        <v>9.0438629732802325E-2</v>
      </c>
      <c r="N3415" s="1" t="s">
        <v>16</v>
      </c>
      <c r="O3415" s="4">
        <f t="shared" si="53"/>
        <v>0</v>
      </c>
    </row>
    <row r="3416" spans="1:15" hidden="1">
      <c r="A3416" s="1" t="s">
        <v>3456</v>
      </c>
      <c r="B3416" s="2">
        <v>44755</v>
      </c>
      <c r="C3416" s="13" t="str">
        <f>TEXT(bbdd_Social_Media_Trends[[#This Row],[Post_Date]],"aaaa-mm")</f>
        <v>2022-07</v>
      </c>
      <c r="D3416" s="1" t="s">
        <v>24</v>
      </c>
      <c r="E3416" s="1" t="s">
        <v>57</v>
      </c>
      <c r="F3416" s="1" t="s">
        <v>47</v>
      </c>
      <c r="G3416" s="1" t="s">
        <v>28</v>
      </c>
      <c r="H3416">
        <v>2855352</v>
      </c>
      <c r="I3416">
        <v>222286</v>
      </c>
      <c r="J3416">
        <v>2629</v>
      </c>
      <c r="K3416">
        <v>23341</v>
      </c>
      <c r="L3416">
        <f>bbdd_Social_Media_Trends[[#This Row],[Likes]]+bbdd_Social_Media_Trends[[#This Row],[Shares]]+bbdd_Social_Media_Trends[[#This Row],[Comments]]</f>
        <v>248256</v>
      </c>
      <c r="M3416">
        <f>bbdd_Social_Media_Trends[[#This Row],[Interactions]]/bbdd_Social_Media_Trends[[#This Row],[Views]]</f>
        <v>8.6944096559723641E-2</v>
      </c>
      <c r="N3416" s="1" t="s">
        <v>22</v>
      </c>
      <c r="O3416" s="4">
        <f t="shared" si="53"/>
        <v>0</v>
      </c>
    </row>
    <row r="3417" spans="1:15">
      <c r="A3417" s="1" t="s">
        <v>3457</v>
      </c>
      <c r="B3417" s="2">
        <v>45148</v>
      </c>
      <c r="C3417" s="13" t="str">
        <f>TEXT(bbdd_Social_Media_Trends[[#This Row],[Post_Date]],"aaaa-mm")</f>
        <v>2023-08</v>
      </c>
      <c r="D3417" s="1" t="s">
        <v>27</v>
      </c>
      <c r="E3417" s="1" t="s">
        <v>19</v>
      </c>
      <c r="F3417" s="1" t="s">
        <v>41</v>
      </c>
      <c r="G3417" s="1" t="s">
        <v>44</v>
      </c>
      <c r="H3417">
        <v>4901555</v>
      </c>
      <c r="I3417">
        <v>191788</v>
      </c>
      <c r="J3417">
        <v>33946</v>
      </c>
      <c r="K3417">
        <v>23322</v>
      </c>
      <c r="L3417">
        <f>bbdd_Social_Media_Trends[[#This Row],[Likes]]+bbdd_Social_Media_Trends[[#This Row],[Shares]]+bbdd_Social_Media_Trends[[#This Row],[Comments]]</f>
        <v>249056</v>
      </c>
      <c r="M3417">
        <f>bbdd_Social_Media_Trends[[#This Row],[Interactions]]/bbdd_Social_Media_Trends[[#This Row],[Views]]</f>
        <v>5.0811630186746858E-2</v>
      </c>
      <c r="N3417" s="1" t="s">
        <v>22</v>
      </c>
      <c r="O3417" s="4">
        <f t="shared" si="53"/>
        <v>0</v>
      </c>
    </row>
    <row r="3418" spans="1:15">
      <c r="A3418" s="1" t="s">
        <v>3458</v>
      </c>
      <c r="B3418" s="2">
        <v>44994</v>
      </c>
      <c r="C3418" s="13" t="str">
        <f>TEXT(bbdd_Social_Media_Trends[[#This Row],[Post_Date]],"aaaa-mm")</f>
        <v>2023-03</v>
      </c>
      <c r="D3418" s="1" t="s">
        <v>27</v>
      </c>
      <c r="E3418" s="1" t="s">
        <v>31</v>
      </c>
      <c r="F3418" s="1" t="s">
        <v>41</v>
      </c>
      <c r="G3418" s="1" t="s">
        <v>21</v>
      </c>
      <c r="H3418">
        <v>4208579</v>
      </c>
      <c r="I3418">
        <v>63502</v>
      </c>
      <c r="J3418">
        <v>18314</v>
      </c>
      <c r="K3418">
        <v>39729</v>
      </c>
      <c r="L3418">
        <f>bbdd_Social_Media_Trends[[#This Row],[Likes]]+bbdd_Social_Media_Trends[[#This Row],[Shares]]+bbdd_Social_Media_Trends[[#This Row],[Comments]]</f>
        <v>121545</v>
      </c>
      <c r="M3418">
        <f>bbdd_Social_Media_Trends[[#This Row],[Interactions]]/bbdd_Social_Media_Trends[[#This Row],[Views]]</f>
        <v>2.8880294275098556E-2</v>
      </c>
      <c r="N3418" s="1" t="s">
        <v>29</v>
      </c>
      <c r="O3418" s="4">
        <f t="shared" si="53"/>
        <v>0</v>
      </c>
    </row>
    <row r="3419" spans="1:15">
      <c r="A3419" s="1" t="s">
        <v>3459</v>
      </c>
      <c r="B3419" s="2">
        <v>45191</v>
      </c>
      <c r="C3419" s="13" t="str">
        <f>TEXT(bbdd_Social_Media_Trends[[#This Row],[Post_Date]],"aaaa-mm")</f>
        <v>2023-09</v>
      </c>
      <c r="D3419" s="1" t="s">
        <v>27</v>
      </c>
      <c r="E3419" s="1" t="s">
        <v>46</v>
      </c>
      <c r="F3419" s="1" t="s">
        <v>36</v>
      </c>
      <c r="G3419" s="1" t="s">
        <v>50</v>
      </c>
      <c r="H3419">
        <v>1550211</v>
      </c>
      <c r="I3419">
        <v>218049</v>
      </c>
      <c r="J3419">
        <v>93137</v>
      </c>
      <c r="K3419">
        <v>29878</v>
      </c>
      <c r="L3419">
        <f>bbdd_Social_Media_Trends[[#This Row],[Likes]]+bbdd_Social_Media_Trends[[#This Row],[Shares]]+bbdd_Social_Media_Trends[[#This Row],[Comments]]</f>
        <v>341064</v>
      </c>
      <c r="M3419">
        <f>bbdd_Social_Media_Trends[[#This Row],[Interactions]]/bbdd_Social_Media_Trends[[#This Row],[Views]]</f>
        <v>0.22001134039172732</v>
      </c>
      <c r="N3419" s="1" t="s">
        <v>22</v>
      </c>
      <c r="O3419" s="4">
        <f t="shared" si="53"/>
        <v>0</v>
      </c>
    </row>
    <row r="3420" spans="1:15">
      <c r="A3420" s="1" t="s">
        <v>3460</v>
      </c>
      <c r="B3420" s="2">
        <v>44929</v>
      </c>
      <c r="C3420" s="13" t="str">
        <f>TEXT(bbdd_Social_Media_Trends[[#This Row],[Post_Date]],"aaaa-mm")</f>
        <v>2023-01</v>
      </c>
      <c r="D3420" s="1" t="s">
        <v>27</v>
      </c>
      <c r="E3420" s="1" t="s">
        <v>59</v>
      </c>
      <c r="F3420" s="1" t="s">
        <v>20</v>
      </c>
      <c r="G3420" s="1" t="s">
        <v>28</v>
      </c>
      <c r="H3420">
        <v>1816906</v>
      </c>
      <c r="I3420">
        <v>326282</v>
      </c>
      <c r="J3420">
        <v>46429</v>
      </c>
      <c r="K3420">
        <v>46111</v>
      </c>
      <c r="L3420">
        <f>bbdd_Social_Media_Trends[[#This Row],[Likes]]+bbdd_Social_Media_Trends[[#This Row],[Shares]]+bbdd_Social_Media_Trends[[#This Row],[Comments]]</f>
        <v>418822</v>
      </c>
      <c r="M3420">
        <f>bbdd_Social_Media_Trends[[#This Row],[Interactions]]/bbdd_Social_Media_Trends[[#This Row],[Views]]</f>
        <v>0.23051385156964643</v>
      </c>
      <c r="N3420" s="1" t="s">
        <v>29</v>
      </c>
      <c r="O3420" s="4">
        <f t="shared" si="53"/>
        <v>0</v>
      </c>
    </row>
    <row r="3421" spans="1:15" hidden="1">
      <c r="A3421" s="1" t="s">
        <v>3461</v>
      </c>
      <c r="B3421" s="2">
        <v>44792</v>
      </c>
      <c r="C3421" s="13" t="str">
        <f>TEXT(bbdd_Social_Media_Trends[[#This Row],[Post_Date]],"aaaa-mm")</f>
        <v>2022-08</v>
      </c>
      <c r="D3421" s="1" t="s">
        <v>12</v>
      </c>
      <c r="E3421" s="1" t="s">
        <v>57</v>
      </c>
      <c r="F3421" s="1" t="s">
        <v>20</v>
      </c>
      <c r="G3421" s="1" t="s">
        <v>37</v>
      </c>
      <c r="H3421">
        <v>4680407</v>
      </c>
      <c r="I3421">
        <v>112697</v>
      </c>
      <c r="J3421">
        <v>33231</v>
      </c>
      <c r="K3421">
        <v>37377</v>
      </c>
      <c r="L3421">
        <f>bbdd_Social_Media_Trends[[#This Row],[Likes]]+bbdd_Social_Media_Trends[[#This Row],[Shares]]+bbdd_Social_Media_Trends[[#This Row],[Comments]]</f>
        <v>183305</v>
      </c>
      <c r="M3421">
        <f>bbdd_Social_Media_Trends[[#This Row],[Interactions]]/bbdd_Social_Media_Trends[[#This Row],[Views]]</f>
        <v>3.9164329085056064E-2</v>
      </c>
      <c r="N3421" s="1" t="s">
        <v>16</v>
      </c>
      <c r="O3421" s="4">
        <f t="shared" si="53"/>
        <v>0</v>
      </c>
    </row>
    <row r="3422" spans="1:15" hidden="1">
      <c r="A3422" s="1" t="s">
        <v>3462</v>
      </c>
      <c r="B3422" s="2">
        <v>45284</v>
      </c>
      <c r="C3422" s="13" t="str">
        <f>TEXT(bbdd_Social_Media_Trends[[#This Row],[Post_Date]],"aaaa-mm")</f>
        <v>2023-12</v>
      </c>
      <c r="D3422" s="1" t="s">
        <v>18</v>
      </c>
      <c r="E3422" s="1" t="s">
        <v>57</v>
      </c>
      <c r="F3422" s="1" t="s">
        <v>20</v>
      </c>
      <c r="G3422" s="1" t="s">
        <v>25</v>
      </c>
      <c r="H3422">
        <v>285407</v>
      </c>
      <c r="I3422">
        <v>69051</v>
      </c>
      <c r="J3422">
        <v>12083</v>
      </c>
      <c r="K3422">
        <v>38231</v>
      </c>
      <c r="L3422">
        <f>bbdd_Social_Media_Trends[[#This Row],[Likes]]+bbdd_Social_Media_Trends[[#This Row],[Shares]]+bbdd_Social_Media_Trends[[#This Row],[Comments]]</f>
        <v>119365</v>
      </c>
      <c r="M3422">
        <f>bbdd_Social_Media_Trends[[#This Row],[Interactions]]/bbdd_Social_Media_Trends[[#This Row],[Views]]</f>
        <v>0.41822730346487647</v>
      </c>
      <c r="N3422" s="1" t="s">
        <v>29</v>
      </c>
      <c r="O3422" s="4">
        <f t="shared" si="53"/>
        <v>0</v>
      </c>
    </row>
    <row r="3423" spans="1:15" hidden="1">
      <c r="A3423" s="1" t="s">
        <v>3463</v>
      </c>
      <c r="B3423" s="2">
        <v>44833</v>
      </c>
      <c r="C3423" s="13" t="str">
        <f>TEXT(bbdd_Social_Media_Trends[[#This Row],[Post_Date]],"aaaa-mm")</f>
        <v>2022-09</v>
      </c>
      <c r="D3423" s="1" t="s">
        <v>18</v>
      </c>
      <c r="E3423" s="1" t="s">
        <v>49</v>
      </c>
      <c r="F3423" s="1" t="s">
        <v>41</v>
      </c>
      <c r="G3423" s="1" t="s">
        <v>25</v>
      </c>
      <c r="H3423">
        <v>2018387</v>
      </c>
      <c r="I3423">
        <v>316555</v>
      </c>
      <c r="J3423">
        <v>60967</v>
      </c>
      <c r="K3423">
        <v>2987</v>
      </c>
      <c r="L3423">
        <f>bbdd_Social_Media_Trends[[#This Row],[Likes]]+bbdd_Social_Media_Trends[[#This Row],[Shares]]+bbdd_Social_Media_Trends[[#This Row],[Comments]]</f>
        <v>380509</v>
      </c>
      <c r="M3423">
        <f>bbdd_Social_Media_Trends[[#This Row],[Interactions]]/bbdd_Social_Media_Trends[[#This Row],[Views]]</f>
        <v>0.18852132916036418</v>
      </c>
      <c r="N3423" s="1" t="s">
        <v>16</v>
      </c>
      <c r="O3423" s="4">
        <f t="shared" si="53"/>
        <v>0</v>
      </c>
    </row>
    <row r="3424" spans="1:15">
      <c r="A3424" s="1" t="s">
        <v>3464</v>
      </c>
      <c r="B3424" s="2">
        <v>45040</v>
      </c>
      <c r="C3424" s="13" t="str">
        <f>TEXT(bbdd_Social_Media_Trends[[#This Row],[Post_Date]],"aaaa-mm")</f>
        <v>2023-04</v>
      </c>
      <c r="D3424" s="1" t="s">
        <v>27</v>
      </c>
      <c r="E3424" s="1" t="s">
        <v>19</v>
      </c>
      <c r="F3424" s="1" t="s">
        <v>36</v>
      </c>
      <c r="G3424" s="1" t="s">
        <v>60</v>
      </c>
      <c r="H3424">
        <v>441218</v>
      </c>
      <c r="I3424">
        <v>23454</v>
      </c>
      <c r="J3424">
        <v>67011</v>
      </c>
      <c r="K3424">
        <v>28155</v>
      </c>
      <c r="L3424">
        <f>bbdd_Social_Media_Trends[[#This Row],[Likes]]+bbdd_Social_Media_Trends[[#This Row],[Shares]]+bbdd_Social_Media_Trends[[#This Row],[Comments]]</f>
        <v>118620</v>
      </c>
      <c r="M3424">
        <f>bbdd_Social_Media_Trends[[#This Row],[Interactions]]/bbdd_Social_Media_Trends[[#This Row],[Views]]</f>
        <v>0.26884669256467325</v>
      </c>
      <c r="N3424" s="1" t="s">
        <v>22</v>
      </c>
      <c r="O3424" s="4">
        <f t="shared" si="53"/>
        <v>0</v>
      </c>
    </row>
    <row r="3425" spans="1:15">
      <c r="A3425" s="1" t="s">
        <v>3465</v>
      </c>
      <c r="B3425" s="2">
        <v>44763</v>
      </c>
      <c r="C3425" s="13" t="str">
        <f>TEXT(bbdd_Social_Media_Trends[[#This Row],[Post_Date]],"aaaa-mm")</f>
        <v>2022-07</v>
      </c>
      <c r="D3425" s="1" t="s">
        <v>27</v>
      </c>
      <c r="E3425" s="1" t="s">
        <v>59</v>
      </c>
      <c r="F3425" s="1" t="s">
        <v>36</v>
      </c>
      <c r="G3425" s="1" t="s">
        <v>15</v>
      </c>
      <c r="H3425">
        <v>1312354</v>
      </c>
      <c r="I3425">
        <v>53750</v>
      </c>
      <c r="J3425">
        <v>52102</v>
      </c>
      <c r="K3425">
        <v>10736</v>
      </c>
      <c r="L3425">
        <f>bbdd_Social_Media_Trends[[#This Row],[Likes]]+bbdd_Social_Media_Trends[[#This Row],[Shares]]+bbdd_Social_Media_Trends[[#This Row],[Comments]]</f>
        <v>116588</v>
      </c>
      <c r="M3425">
        <f>bbdd_Social_Media_Trends[[#This Row],[Interactions]]/bbdd_Social_Media_Trends[[#This Row],[Views]]</f>
        <v>8.883883464370132E-2</v>
      </c>
      <c r="N3425" s="1" t="s">
        <v>16</v>
      </c>
      <c r="O3425" s="4">
        <f t="shared" si="53"/>
        <v>0</v>
      </c>
    </row>
    <row r="3426" spans="1:15" hidden="1">
      <c r="A3426" s="1" t="s">
        <v>3466</v>
      </c>
      <c r="B3426" s="2">
        <v>44851</v>
      </c>
      <c r="C3426" s="13" t="str">
        <f>TEXT(bbdd_Social_Media_Trends[[#This Row],[Post_Date]],"aaaa-mm")</f>
        <v>2022-10</v>
      </c>
      <c r="D3426" s="1" t="s">
        <v>12</v>
      </c>
      <c r="E3426" s="1" t="s">
        <v>46</v>
      </c>
      <c r="F3426" s="1" t="s">
        <v>41</v>
      </c>
      <c r="G3426" s="1" t="s">
        <v>28</v>
      </c>
      <c r="H3426">
        <v>4710683</v>
      </c>
      <c r="I3426">
        <v>186594</v>
      </c>
      <c r="J3426">
        <v>81646</v>
      </c>
      <c r="K3426">
        <v>5540</v>
      </c>
      <c r="L3426">
        <f>bbdd_Social_Media_Trends[[#This Row],[Likes]]+bbdd_Social_Media_Trends[[#This Row],[Shares]]+bbdd_Social_Media_Trends[[#This Row],[Comments]]</f>
        <v>273780</v>
      </c>
      <c r="M3426">
        <f>bbdd_Social_Media_Trends[[#This Row],[Interactions]]/bbdd_Social_Media_Trends[[#This Row],[Views]]</f>
        <v>5.8118960668760773E-2</v>
      </c>
      <c r="N3426" s="1" t="s">
        <v>29</v>
      </c>
      <c r="O3426" s="4">
        <f t="shared" si="53"/>
        <v>0</v>
      </c>
    </row>
    <row r="3427" spans="1:15" hidden="1">
      <c r="A3427" s="1" t="s">
        <v>3467</v>
      </c>
      <c r="B3427" s="2">
        <v>44611</v>
      </c>
      <c r="C3427" s="13" t="str">
        <f>TEXT(bbdd_Social_Media_Trends[[#This Row],[Post_Date]],"aaaa-mm")</f>
        <v>2022-02</v>
      </c>
      <c r="D3427" s="1" t="s">
        <v>12</v>
      </c>
      <c r="E3427" s="1" t="s">
        <v>57</v>
      </c>
      <c r="F3427" s="1" t="s">
        <v>41</v>
      </c>
      <c r="G3427" s="1" t="s">
        <v>25</v>
      </c>
      <c r="H3427">
        <v>4565376</v>
      </c>
      <c r="I3427">
        <v>202584</v>
      </c>
      <c r="J3427">
        <v>40628</v>
      </c>
      <c r="K3427">
        <v>42222</v>
      </c>
      <c r="L3427">
        <f>bbdd_Social_Media_Trends[[#This Row],[Likes]]+bbdd_Social_Media_Trends[[#This Row],[Shares]]+bbdd_Social_Media_Trends[[#This Row],[Comments]]</f>
        <v>285434</v>
      </c>
      <c r="M3427">
        <f>bbdd_Social_Media_Trends[[#This Row],[Interactions]]/bbdd_Social_Media_Trends[[#This Row],[Views]]</f>
        <v>6.2521465920879246E-2</v>
      </c>
      <c r="N3427" s="1" t="s">
        <v>29</v>
      </c>
      <c r="O3427" s="4">
        <f t="shared" si="53"/>
        <v>0</v>
      </c>
    </row>
    <row r="3428" spans="1:15" hidden="1">
      <c r="A3428" s="1" t="s">
        <v>3468</v>
      </c>
      <c r="B3428" s="2">
        <v>44958</v>
      </c>
      <c r="C3428" s="13" t="str">
        <f>TEXT(bbdd_Social_Media_Trends[[#This Row],[Post_Date]],"aaaa-mm")</f>
        <v>2023-02</v>
      </c>
      <c r="D3428" s="1" t="s">
        <v>18</v>
      </c>
      <c r="E3428" s="1" t="s">
        <v>39</v>
      </c>
      <c r="F3428" s="1" t="s">
        <v>32</v>
      </c>
      <c r="G3428" s="1" t="s">
        <v>21</v>
      </c>
      <c r="H3428">
        <v>2460263</v>
      </c>
      <c r="I3428">
        <v>108243</v>
      </c>
      <c r="J3428">
        <v>73742</v>
      </c>
      <c r="K3428">
        <v>33958</v>
      </c>
      <c r="L3428">
        <f>bbdd_Social_Media_Trends[[#This Row],[Likes]]+bbdd_Social_Media_Trends[[#This Row],[Shares]]+bbdd_Social_Media_Trends[[#This Row],[Comments]]</f>
        <v>215943</v>
      </c>
      <c r="M3428">
        <f>bbdd_Social_Media_Trends[[#This Row],[Interactions]]/bbdd_Social_Media_Trends[[#This Row],[Views]]</f>
        <v>8.7772323528013063E-2</v>
      </c>
      <c r="N3428" s="1" t="s">
        <v>16</v>
      </c>
      <c r="O3428" s="4">
        <f t="shared" si="53"/>
        <v>0</v>
      </c>
    </row>
    <row r="3429" spans="1:15" hidden="1">
      <c r="A3429" s="1" t="s">
        <v>3469</v>
      </c>
      <c r="B3429" s="2">
        <v>45150</v>
      </c>
      <c r="C3429" s="13" t="str">
        <f>TEXT(bbdd_Social_Media_Trends[[#This Row],[Post_Date]],"aaaa-mm")</f>
        <v>2023-08</v>
      </c>
      <c r="D3429" s="1" t="s">
        <v>12</v>
      </c>
      <c r="E3429" s="1" t="s">
        <v>31</v>
      </c>
      <c r="F3429" s="1" t="s">
        <v>20</v>
      </c>
      <c r="G3429" s="1" t="s">
        <v>50</v>
      </c>
      <c r="H3429">
        <v>4673736</v>
      </c>
      <c r="I3429">
        <v>486676</v>
      </c>
      <c r="J3429">
        <v>75401</v>
      </c>
      <c r="K3429">
        <v>33083</v>
      </c>
      <c r="L3429">
        <f>bbdd_Social_Media_Trends[[#This Row],[Likes]]+bbdd_Social_Media_Trends[[#This Row],[Shares]]+bbdd_Social_Media_Trends[[#This Row],[Comments]]</f>
        <v>595160</v>
      </c>
      <c r="M3429">
        <f>bbdd_Social_Media_Trends[[#This Row],[Interactions]]/bbdd_Social_Media_Trends[[#This Row],[Views]]</f>
        <v>0.12734138171261705</v>
      </c>
      <c r="N3429" s="1" t="s">
        <v>29</v>
      </c>
      <c r="O3429" s="4">
        <f t="shared" si="53"/>
        <v>0</v>
      </c>
    </row>
    <row r="3430" spans="1:15">
      <c r="A3430" s="1" t="s">
        <v>3470</v>
      </c>
      <c r="B3430" s="2">
        <v>44783</v>
      </c>
      <c r="C3430" s="13" t="str">
        <f>TEXT(bbdd_Social_Media_Trends[[#This Row],[Post_Date]],"aaaa-mm")</f>
        <v>2022-08</v>
      </c>
      <c r="D3430" s="1" t="s">
        <v>27</v>
      </c>
      <c r="E3430" s="1" t="s">
        <v>52</v>
      </c>
      <c r="F3430" s="1" t="s">
        <v>41</v>
      </c>
      <c r="G3430" s="1" t="s">
        <v>21</v>
      </c>
      <c r="H3430">
        <v>4217451</v>
      </c>
      <c r="I3430">
        <v>78361</v>
      </c>
      <c r="J3430">
        <v>96864</v>
      </c>
      <c r="K3430">
        <v>20204</v>
      </c>
      <c r="L3430">
        <f>bbdd_Social_Media_Trends[[#This Row],[Likes]]+bbdd_Social_Media_Trends[[#This Row],[Shares]]+bbdd_Social_Media_Trends[[#This Row],[Comments]]</f>
        <v>195429</v>
      </c>
      <c r="M3430">
        <f>bbdd_Social_Media_Trends[[#This Row],[Interactions]]/bbdd_Social_Media_Trends[[#This Row],[Views]]</f>
        <v>4.6338179151340468E-2</v>
      </c>
      <c r="N3430" s="1" t="s">
        <v>29</v>
      </c>
      <c r="O3430" s="4">
        <f t="shared" si="53"/>
        <v>0</v>
      </c>
    </row>
    <row r="3431" spans="1:15" hidden="1">
      <c r="A3431" s="1" t="s">
        <v>3471</v>
      </c>
      <c r="B3431" s="2">
        <v>45168</v>
      </c>
      <c r="C3431" s="13" t="str">
        <f>TEXT(bbdd_Social_Media_Trends[[#This Row],[Post_Date]],"aaaa-mm")</f>
        <v>2023-08</v>
      </c>
      <c r="D3431" s="1" t="s">
        <v>18</v>
      </c>
      <c r="E3431" s="1" t="s">
        <v>39</v>
      </c>
      <c r="F3431" s="1" t="s">
        <v>32</v>
      </c>
      <c r="G3431" s="1" t="s">
        <v>15</v>
      </c>
      <c r="H3431">
        <v>4503859</v>
      </c>
      <c r="I3431">
        <v>296994</v>
      </c>
      <c r="J3431">
        <v>31652</v>
      </c>
      <c r="K3431">
        <v>33525</v>
      </c>
      <c r="L3431">
        <f>bbdd_Social_Media_Trends[[#This Row],[Likes]]+bbdd_Social_Media_Trends[[#This Row],[Shares]]+bbdd_Social_Media_Trends[[#This Row],[Comments]]</f>
        <v>362171</v>
      </c>
      <c r="M3431">
        <f>bbdd_Social_Media_Trends[[#This Row],[Interactions]]/bbdd_Social_Media_Trends[[#This Row],[Views]]</f>
        <v>8.0413485413286689E-2</v>
      </c>
      <c r="N3431" s="1" t="s">
        <v>29</v>
      </c>
      <c r="O3431" s="4">
        <f t="shared" si="53"/>
        <v>0</v>
      </c>
    </row>
    <row r="3432" spans="1:15" hidden="1">
      <c r="A3432" s="1" t="s">
        <v>3472</v>
      </c>
      <c r="B3432" s="2">
        <v>44745</v>
      </c>
      <c r="C3432" s="13" t="str">
        <f>TEXT(bbdd_Social_Media_Trends[[#This Row],[Post_Date]],"aaaa-mm")</f>
        <v>2022-07</v>
      </c>
      <c r="D3432" s="1" t="s">
        <v>18</v>
      </c>
      <c r="E3432" s="1" t="s">
        <v>39</v>
      </c>
      <c r="F3432" s="1" t="s">
        <v>47</v>
      </c>
      <c r="G3432" s="1" t="s">
        <v>28</v>
      </c>
      <c r="H3432">
        <v>513332</v>
      </c>
      <c r="I3432">
        <v>455793</v>
      </c>
      <c r="J3432">
        <v>97926</v>
      </c>
      <c r="K3432">
        <v>29388</v>
      </c>
      <c r="L3432">
        <f>bbdd_Social_Media_Trends[[#This Row],[Likes]]+bbdd_Social_Media_Trends[[#This Row],[Shares]]+bbdd_Social_Media_Trends[[#This Row],[Comments]]</f>
        <v>583107</v>
      </c>
      <c r="M3432">
        <f>bbdd_Social_Media_Trends[[#This Row],[Interactions]]/bbdd_Social_Media_Trends[[#This Row],[Views]]</f>
        <v>1.135925677729033</v>
      </c>
      <c r="N3432" s="1" t="s">
        <v>22</v>
      </c>
      <c r="O3432" s="4">
        <f t="shared" si="53"/>
        <v>0</v>
      </c>
    </row>
    <row r="3433" spans="1:15" hidden="1">
      <c r="A3433" s="1" t="s">
        <v>3473</v>
      </c>
      <c r="B3433" s="2">
        <v>44685</v>
      </c>
      <c r="C3433" s="13" t="str">
        <f>TEXT(bbdd_Social_Media_Trends[[#This Row],[Post_Date]],"aaaa-mm")</f>
        <v>2022-05</v>
      </c>
      <c r="D3433" s="1" t="s">
        <v>12</v>
      </c>
      <c r="E3433" s="1" t="s">
        <v>49</v>
      </c>
      <c r="F3433" s="1" t="s">
        <v>32</v>
      </c>
      <c r="G3433" s="1" t="s">
        <v>25</v>
      </c>
      <c r="H3433">
        <v>1606939</v>
      </c>
      <c r="I3433">
        <v>89948</v>
      </c>
      <c r="J3433">
        <v>85169</v>
      </c>
      <c r="K3433">
        <v>32539</v>
      </c>
      <c r="L3433">
        <f>bbdd_Social_Media_Trends[[#This Row],[Likes]]+bbdd_Social_Media_Trends[[#This Row],[Shares]]+bbdd_Social_Media_Trends[[#This Row],[Comments]]</f>
        <v>207656</v>
      </c>
      <c r="M3433">
        <f>bbdd_Social_Media_Trends[[#This Row],[Interactions]]/bbdd_Social_Media_Trends[[#This Row],[Views]]</f>
        <v>0.12922456919646608</v>
      </c>
      <c r="N3433" s="1" t="s">
        <v>22</v>
      </c>
      <c r="O3433" s="4">
        <f t="shared" si="53"/>
        <v>0</v>
      </c>
    </row>
    <row r="3434" spans="1:15">
      <c r="A3434" s="1" t="s">
        <v>3474</v>
      </c>
      <c r="B3434" s="2">
        <v>45229</v>
      </c>
      <c r="C3434" s="13" t="str">
        <f>TEXT(bbdd_Social_Media_Trends[[#This Row],[Post_Date]],"aaaa-mm")</f>
        <v>2023-10</v>
      </c>
      <c r="D3434" s="1" t="s">
        <v>27</v>
      </c>
      <c r="E3434" s="1" t="s">
        <v>52</v>
      </c>
      <c r="F3434" s="1" t="s">
        <v>36</v>
      </c>
      <c r="G3434" s="1" t="s">
        <v>25</v>
      </c>
      <c r="H3434">
        <v>2706714</v>
      </c>
      <c r="I3434">
        <v>217585</v>
      </c>
      <c r="J3434">
        <v>40079</v>
      </c>
      <c r="K3434">
        <v>45339</v>
      </c>
      <c r="L3434">
        <f>bbdd_Social_Media_Trends[[#This Row],[Likes]]+bbdd_Social_Media_Trends[[#This Row],[Shares]]+bbdd_Social_Media_Trends[[#This Row],[Comments]]</f>
        <v>303003</v>
      </c>
      <c r="M3434">
        <f>bbdd_Social_Media_Trends[[#This Row],[Interactions]]/bbdd_Social_Media_Trends[[#This Row],[Views]]</f>
        <v>0.11194496352403689</v>
      </c>
      <c r="N3434" s="1" t="s">
        <v>29</v>
      </c>
      <c r="O3434" s="4">
        <f t="shared" si="53"/>
        <v>0</v>
      </c>
    </row>
    <row r="3435" spans="1:15">
      <c r="A3435" s="1" t="s">
        <v>3475</v>
      </c>
      <c r="B3435" s="2">
        <v>45177</v>
      </c>
      <c r="C3435" s="13" t="str">
        <f>TEXT(bbdd_Social_Media_Trends[[#This Row],[Post_Date]],"aaaa-mm")</f>
        <v>2023-09</v>
      </c>
      <c r="D3435" s="1" t="s">
        <v>27</v>
      </c>
      <c r="E3435" s="1" t="s">
        <v>52</v>
      </c>
      <c r="F3435" s="1" t="s">
        <v>20</v>
      </c>
      <c r="G3435" s="1" t="s">
        <v>44</v>
      </c>
      <c r="H3435">
        <v>3463687</v>
      </c>
      <c r="I3435">
        <v>362435</v>
      </c>
      <c r="J3435">
        <v>12610</v>
      </c>
      <c r="K3435">
        <v>20119</v>
      </c>
      <c r="L3435">
        <f>bbdd_Social_Media_Trends[[#This Row],[Likes]]+bbdd_Social_Media_Trends[[#This Row],[Shares]]+bbdd_Social_Media_Trends[[#This Row],[Comments]]</f>
        <v>395164</v>
      </c>
      <c r="M3435">
        <f>bbdd_Social_Media_Trends[[#This Row],[Interactions]]/bbdd_Social_Media_Trends[[#This Row],[Views]]</f>
        <v>0.11408767593607622</v>
      </c>
      <c r="N3435" s="1" t="s">
        <v>29</v>
      </c>
      <c r="O3435" s="4">
        <f t="shared" si="53"/>
        <v>0</v>
      </c>
    </row>
    <row r="3436" spans="1:15" hidden="1">
      <c r="A3436" s="1" t="s">
        <v>3476</v>
      </c>
      <c r="B3436" s="2">
        <v>44817</v>
      </c>
      <c r="C3436" s="13" t="str">
        <f>TEXT(bbdd_Social_Media_Trends[[#This Row],[Post_Date]],"aaaa-mm")</f>
        <v>2022-09</v>
      </c>
      <c r="D3436" s="1" t="s">
        <v>18</v>
      </c>
      <c r="E3436" s="1" t="s">
        <v>13</v>
      </c>
      <c r="F3436" s="1" t="s">
        <v>47</v>
      </c>
      <c r="G3436" s="1" t="s">
        <v>50</v>
      </c>
      <c r="H3436">
        <v>2732791</v>
      </c>
      <c r="I3436">
        <v>118006</v>
      </c>
      <c r="J3436">
        <v>19060</v>
      </c>
      <c r="K3436">
        <v>32402</v>
      </c>
      <c r="L3436">
        <f>bbdd_Social_Media_Trends[[#This Row],[Likes]]+bbdd_Social_Media_Trends[[#This Row],[Shares]]+bbdd_Social_Media_Trends[[#This Row],[Comments]]</f>
        <v>169468</v>
      </c>
      <c r="M3436">
        <f>bbdd_Social_Media_Trends[[#This Row],[Interactions]]/bbdd_Social_Media_Trends[[#This Row],[Views]]</f>
        <v>6.2012792050325109E-2</v>
      </c>
      <c r="N3436" s="1" t="s">
        <v>16</v>
      </c>
      <c r="O3436" s="4">
        <f t="shared" si="53"/>
        <v>0</v>
      </c>
    </row>
    <row r="3437" spans="1:15">
      <c r="A3437" s="1" t="s">
        <v>3477</v>
      </c>
      <c r="B3437" s="2">
        <v>45029</v>
      </c>
      <c r="C3437" s="13" t="str">
        <f>TEXT(bbdd_Social_Media_Trends[[#This Row],[Post_Date]],"aaaa-mm")</f>
        <v>2023-04</v>
      </c>
      <c r="D3437" s="1" t="s">
        <v>27</v>
      </c>
      <c r="E3437" s="1" t="s">
        <v>31</v>
      </c>
      <c r="F3437" s="1" t="s">
        <v>20</v>
      </c>
      <c r="G3437" s="1" t="s">
        <v>44</v>
      </c>
      <c r="H3437">
        <v>1689280</v>
      </c>
      <c r="I3437">
        <v>371293</v>
      </c>
      <c r="J3437">
        <v>96714</v>
      </c>
      <c r="K3437">
        <v>26058</v>
      </c>
      <c r="L3437">
        <f>bbdd_Social_Media_Trends[[#This Row],[Likes]]+bbdd_Social_Media_Trends[[#This Row],[Shares]]+bbdd_Social_Media_Trends[[#This Row],[Comments]]</f>
        <v>494065</v>
      </c>
      <c r="M3437">
        <f>bbdd_Social_Media_Trends[[#This Row],[Interactions]]/bbdd_Social_Media_Trends[[#This Row],[Views]]</f>
        <v>0.29247075677211593</v>
      </c>
      <c r="N3437" s="1" t="s">
        <v>16</v>
      </c>
      <c r="O3437" s="4">
        <f t="shared" si="53"/>
        <v>0</v>
      </c>
    </row>
    <row r="3438" spans="1:15">
      <c r="A3438" s="1" t="s">
        <v>3478</v>
      </c>
      <c r="B3438" s="2">
        <v>45230</v>
      </c>
      <c r="C3438" s="13" t="str">
        <f>TEXT(bbdd_Social_Media_Trends[[#This Row],[Post_Date]],"aaaa-mm")</f>
        <v>2023-10</v>
      </c>
      <c r="D3438" s="1" t="s">
        <v>27</v>
      </c>
      <c r="E3438" s="1" t="s">
        <v>39</v>
      </c>
      <c r="F3438" s="1" t="s">
        <v>41</v>
      </c>
      <c r="G3438" s="1" t="s">
        <v>21</v>
      </c>
      <c r="H3438">
        <v>2898290</v>
      </c>
      <c r="I3438">
        <v>53307</v>
      </c>
      <c r="J3438">
        <v>32466</v>
      </c>
      <c r="K3438">
        <v>37220</v>
      </c>
      <c r="L3438">
        <f>bbdd_Social_Media_Trends[[#This Row],[Likes]]+bbdd_Social_Media_Trends[[#This Row],[Shares]]+bbdd_Social_Media_Trends[[#This Row],[Comments]]</f>
        <v>122993</v>
      </c>
      <c r="M3438">
        <f>bbdd_Social_Media_Trends[[#This Row],[Interactions]]/bbdd_Social_Media_Trends[[#This Row],[Views]]</f>
        <v>4.2436402154373783E-2</v>
      </c>
      <c r="N3438" s="1" t="s">
        <v>29</v>
      </c>
      <c r="O3438" s="4">
        <f t="shared" si="53"/>
        <v>0</v>
      </c>
    </row>
    <row r="3439" spans="1:15" hidden="1">
      <c r="A3439" s="1" t="s">
        <v>3479</v>
      </c>
      <c r="B3439" s="2">
        <v>45262</v>
      </c>
      <c r="C3439" s="13" t="str">
        <f>TEXT(bbdd_Social_Media_Trends[[#This Row],[Post_Date]],"aaaa-mm")</f>
        <v>2023-12</v>
      </c>
      <c r="D3439" s="1" t="s">
        <v>12</v>
      </c>
      <c r="E3439" s="1" t="s">
        <v>49</v>
      </c>
      <c r="F3439" s="1" t="s">
        <v>14</v>
      </c>
      <c r="G3439" s="1" t="s">
        <v>37</v>
      </c>
      <c r="H3439">
        <v>199708</v>
      </c>
      <c r="I3439">
        <v>485528</v>
      </c>
      <c r="J3439">
        <v>56352</v>
      </c>
      <c r="K3439">
        <v>21395</v>
      </c>
      <c r="L3439">
        <f>bbdd_Social_Media_Trends[[#This Row],[Likes]]+bbdd_Social_Media_Trends[[#This Row],[Shares]]+bbdd_Social_Media_Trends[[#This Row],[Comments]]</f>
        <v>563275</v>
      </c>
      <c r="M3439">
        <f>bbdd_Social_Media_Trends[[#This Row],[Interactions]]/bbdd_Social_Media_Trends[[#This Row],[Views]]</f>
        <v>2.8204929196627075</v>
      </c>
      <c r="N3439" s="1" t="s">
        <v>29</v>
      </c>
      <c r="O3439" s="4">
        <f t="shared" si="53"/>
        <v>0</v>
      </c>
    </row>
    <row r="3440" spans="1:15" hidden="1">
      <c r="A3440" s="1" t="s">
        <v>3480</v>
      </c>
      <c r="B3440" s="2">
        <v>44763</v>
      </c>
      <c r="C3440" s="13" t="str">
        <f>TEXT(bbdd_Social_Media_Trends[[#This Row],[Post_Date]],"aaaa-mm")</f>
        <v>2022-07</v>
      </c>
      <c r="D3440" s="1" t="s">
        <v>12</v>
      </c>
      <c r="E3440" s="1" t="s">
        <v>59</v>
      </c>
      <c r="F3440" s="1" t="s">
        <v>14</v>
      </c>
      <c r="G3440" s="1" t="s">
        <v>60</v>
      </c>
      <c r="H3440">
        <v>4343078</v>
      </c>
      <c r="I3440">
        <v>189948</v>
      </c>
      <c r="J3440">
        <v>84123</v>
      </c>
      <c r="K3440">
        <v>47931</v>
      </c>
      <c r="L3440">
        <f>bbdd_Social_Media_Trends[[#This Row],[Likes]]+bbdd_Social_Media_Trends[[#This Row],[Shares]]+bbdd_Social_Media_Trends[[#This Row],[Comments]]</f>
        <v>322002</v>
      </c>
      <c r="M3440">
        <f>bbdd_Social_Media_Trends[[#This Row],[Interactions]]/bbdd_Social_Media_Trends[[#This Row],[Views]]</f>
        <v>7.4141426886645836E-2</v>
      </c>
      <c r="N3440" s="1" t="s">
        <v>16</v>
      </c>
      <c r="O3440" s="4">
        <f t="shared" si="53"/>
        <v>0</v>
      </c>
    </row>
    <row r="3441" spans="1:15" hidden="1">
      <c r="A3441" s="1" t="s">
        <v>3481</v>
      </c>
      <c r="B3441" s="2">
        <v>45117</v>
      </c>
      <c r="C3441" s="13" t="str">
        <f>TEXT(bbdd_Social_Media_Trends[[#This Row],[Post_Date]],"aaaa-mm")</f>
        <v>2023-07</v>
      </c>
      <c r="D3441" s="1" t="s">
        <v>12</v>
      </c>
      <c r="E3441" s="1" t="s">
        <v>57</v>
      </c>
      <c r="F3441" s="1" t="s">
        <v>47</v>
      </c>
      <c r="G3441" s="1" t="s">
        <v>60</v>
      </c>
      <c r="H3441">
        <v>3155890</v>
      </c>
      <c r="I3441">
        <v>224187</v>
      </c>
      <c r="J3441">
        <v>49865</v>
      </c>
      <c r="K3441">
        <v>1019</v>
      </c>
      <c r="L3441">
        <f>bbdd_Social_Media_Trends[[#This Row],[Likes]]+bbdd_Social_Media_Trends[[#This Row],[Shares]]+bbdd_Social_Media_Trends[[#This Row],[Comments]]</f>
        <v>275071</v>
      </c>
      <c r="M3441">
        <f>bbdd_Social_Media_Trends[[#This Row],[Interactions]]/bbdd_Social_Media_Trends[[#This Row],[Views]]</f>
        <v>8.7161149469721699E-2</v>
      </c>
      <c r="N3441" s="1" t="s">
        <v>22</v>
      </c>
      <c r="O3441" s="4">
        <f t="shared" si="53"/>
        <v>0</v>
      </c>
    </row>
    <row r="3442" spans="1:15" hidden="1">
      <c r="A3442" s="1" t="s">
        <v>3482</v>
      </c>
      <c r="B3442" s="2">
        <v>44786</v>
      </c>
      <c r="C3442" s="13" t="str">
        <f>TEXT(bbdd_Social_Media_Trends[[#This Row],[Post_Date]],"aaaa-mm")</f>
        <v>2022-08</v>
      </c>
      <c r="D3442" s="1" t="s">
        <v>12</v>
      </c>
      <c r="E3442" s="1" t="s">
        <v>13</v>
      </c>
      <c r="F3442" s="1" t="s">
        <v>20</v>
      </c>
      <c r="G3442" s="1" t="s">
        <v>60</v>
      </c>
      <c r="H3442">
        <v>4126753</v>
      </c>
      <c r="I3442">
        <v>393119</v>
      </c>
      <c r="J3442">
        <v>20044</v>
      </c>
      <c r="K3442">
        <v>15354</v>
      </c>
      <c r="L3442">
        <f>bbdd_Social_Media_Trends[[#This Row],[Likes]]+bbdd_Social_Media_Trends[[#This Row],[Shares]]+bbdd_Social_Media_Trends[[#This Row],[Comments]]</f>
        <v>428517</v>
      </c>
      <c r="M3442">
        <f>bbdd_Social_Media_Trends[[#This Row],[Interactions]]/bbdd_Social_Media_Trends[[#This Row],[Views]]</f>
        <v>0.10383878075571763</v>
      </c>
      <c r="N3442" s="1" t="s">
        <v>16</v>
      </c>
      <c r="O3442" s="4">
        <f t="shared" si="53"/>
        <v>0</v>
      </c>
    </row>
    <row r="3443" spans="1:15" hidden="1">
      <c r="A3443" s="1" t="s">
        <v>3483</v>
      </c>
      <c r="B3443" s="2">
        <v>44730</v>
      </c>
      <c r="C3443" s="13" t="str">
        <f>TEXT(bbdd_Social_Media_Trends[[#This Row],[Post_Date]],"aaaa-mm")</f>
        <v>2022-06</v>
      </c>
      <c r="D3443" s="1" t="s">
        <v>12</v>
      </c>
      <c r="E3443" s="1" t="s">
        <v>19</v>
      </c>
      <c r="F3443" s="1" t="s">
        <v>47</v>
      </c>
      <c r="G3443" s="1" t="s">
        <v>60</v>
      </c>
      <c r="H3443">
        <v>4956515</v>
      </c>
      <c r="I3443">
        <v>482311</v>
      </c>
      <c r="J3443">
        <v>27608</v>
      </c>
      <c r="K3443">
        <v>24052</v>
      </c>
      <c r="L3443">
        <f>bbdd_Social_Media_Trends[[#This Row],[Likes]]+bbdd_Social_Media_Trends[[#This Row],[Shares]]+bbdd_Social_Media_Trends[[#This Row],[Comments]]</f>
        <v>533971</v>
      </c>
      <c r="M3443">
        <f>bbdd_Social_Media_Trends[[#This Row],[Interactions]]/bbdd_Social_Media_Trends[[#This Row],[Views]]</f>
        <v>0.10773113770461705</v>
      </c>
      <c r="N3443" s="1" t="s">
        <v>16</v>
      </c>
      <c r="O3443" s="4">
        <f t="shared" si="53"/>
        <v>0</v>
      </c>
    </row>
    <row r="3444" spans="1:15">
      <c r="A3444" s="1" t="s">
        <v>3484</v>
      </c>
      <c r="B3444" s="2">
        <v>45034</v>
      </c>
      <c r="C3444" s="13" t="str">
        <f>TEXT(bbdd_Social_Media_Trends[[#This Row],[Post_Date]],"aaaa-mm")</f>
        <v>2023-04</v>
      </c>
      <c r="D3444" s="1" t="s">
        <v>27</v>
      </c>
      <c r="E3444" s="1" t="s">
        <v>46</v>
      </c>
      <c r="F3444" s="1" t="s">
        <v>20</v>
      </c>
      <c r="G3444" s="1" t="s">
        <v>44</v>
      </c>
      <c r="H3444">
        <v>4194212</v>
      </c>
      <c r="I3444">
        <v>431289</v>
      </c>
      <c r="J3444">
        <v>89241</v>
      </c>
      <c r="K3444">
        <v>11337</v>
      </c>
      <c r="L3444">
        <f>bbdd_Social_Media_Trends[[#This Row],[Likes]]+bbdd_Social_Media_Trends[[#This Row],[Shares]]+bbdd_Social_Media_Trends[[#This Row],[Comments]]</f>
        <v>531867</v>
      </c>
      <c r="M3444">
        <f>bbdd_Social_Media_Trends[[#This Row],[Interactions]]/bbdd_Social_Media_Trends[[#This Row],[Views]]</f>
        <v>0.12680975592077845</v>
      </c>
      <c r="N3444" s="1" t="s">
        <v>22</v>
      </c>
      <c r="O3444" s="4">
        <f t="shared" si="53"/>
        <v>0</v>
      </c>
    </row>
    <row r="3445" spans="1:15">
      <c r="A3445" s="1" t="s">
        <v>3485</v>
      </c>
      <c r="B3445" s="2">
        <v>44605</v>
      </c>
      <c r="C3445" s="13" t="str">
        <f>TEXT(bbdd_Social_Media_Trends[[#This Row],[Post_Date]],"aaaa-mm")</f>
        <v>2022-02</v>
      </c>
      <c r="D3445" s="1" t="s">
        <v>27</v>
      </c>
      <c r="E3445" s="1" t="s">
        <v>57</v>
      </c>
      <c r="F3445" s="1" t="s">
        <v>36</v>
      </c>
      <c r="G3445" s="1" t="s">
        <v>37</v>
      </c>
      <c r="H3445">
        <v>4701545</v>
      </c>
      <c r="I3445">
        <v>330937</v>
      </c>
      <c r="J3445">
        <v>83911</v>
      </c>
      <c r="K3445">
        <v>41934</v>
      </c>
      <c r="L3445">
        <f>bbdd_Social_Media_Trends[[#This Row],[Likes]]+bbdd_Social_Media_Trends[[#This Row],[Shares]]+bbdd_Social_Media_Trends[[#This Row],[Comments]]</f>
        <v>456782</v>
      </c>
      <c r="M3445">
        <f>bbdd_Social_Media_Trends[[#This Row],[Interactions]]/bbdd_Social_Media_Trends[[#This Row],[Views]]</f>
        <v>9.7155722214718784E-2</v>
      </c>
      <c r="N3445" s="1" t="s">
        <v>16</v>
      </c>
      <c r="O3445" s="4">
        <f t="shared" si="53"/>
        <v>0</v>
      </c>
    </row>
    <row r="3446" spans="1:15">
      <c r="A3446" s="1" t="s">
        <v>3486</v>
      </c>
      <c r="B3446" s="2">
        <v>45001</v>
      </c>
      <c r="C3446" s="13" t="str">
        <f>TEXT(bbdd_Social_Media_Trends[[#This Row],[Post_Date]],"aaaa-mm")</f>
        <v>2023-03</v>
      </c>
      <c r="D3446" s="1" t="s">
        <v>27</v>
      </c>
      <c r="E3446" s="1" t="s">
        <v>49</v>
      </c>
      <c r="F3446" s="1" t="s">
        <v>36</v>
      </c>
      <c r="G3446" s="1" t="s">
        <v>25</v>
      </c>
      <c r="H3446">
        <v>2933029</v>
      </c>
      <c r="I3446">
        <v>398166</v>
      </c>
      <c r="J3446">
        <v>7891</v>
      </c>
      <c r="K3446">
        <v>14705</v>
      </c>
      <c r="L3446">
        <f>bbdd_Social_Media_Trends[[#This Row],[Likes]]+bbdd_Social_Media_Trends[[#This Row],[Shares]]+bbdd_Social_Media_Trends[[#This Row],[Comments]]</f>
        <v>420762</v>
      </c>
      <c r="M3446">
        <f>bbdd_Social_Media_Trends[[#This Row],[Interactions]]/bbdd_Social_Media_Trends[[#This Row],[Views]]</f>
        <v>0.14345647451832219</v>
      </c>
      <c r="N3446" s="1" t="s">
        <v>16</v>
      </c>
      <c r="O3446" s="4">
        <f t="shared" si="53"/>
        <v>0</v>
      </c>
    </row>
    <row r="3447" spans="1:15" hidden="1">
      <c r="A3447" s="1" t="s">
        <v>3487</v>
      </c>
      <c r="B3447" s="2">
        <v>45105</v>
      </c>
      <c r="C3447" s="13" t="str">
        <f>TEXT(bbdd_Social_Media_Trends[[#This Row],[Post_Date]],"aaaa-mm")</f>
        <v>2023-06</v>
      </c>
      <c r="D3447" s="1" t="s">
        <v>18</v>
      </c>
      <c r="E3447" s="1" t="s">
        <v>19</v>
      </c>
      <c r="F3447" s="1" t="s">
        <v>41</v>
      </c>
      <c r="G3447" s="1" t="s">
        <v>44</v>
      </c>
      <c r="H3447">
        <v>926712</v>
      </c>
      <c r="I3447">
        <v>424010</v>
      </c>
      <c r="J3447">
        <v>3881</v>
      </c>
      <c r="K3447">
        <v>40154</v>
      </c>
      <c r="L3447">
        <f>bbdd_Social_Media_Trends[[#This Row],[Likes]]+bbdd_Social_Media_Trends[[#This Row],[Shares]]+bbdd_Social_Media_Trends[[#This Row],[Comments]]</f>
        <v>468045</v>
      </c>
      <c r="M3447">
        <f>bbdd_Social_Media_Trends[[#This Row],[Interactions]]/bbdd_Social_Media_Trends[[#This Row],[Views]]</f>
        <v>0.50505982441146768</v>
      </c>
      <c r="N3447" s="1" t="s">
        <v>29</v>
      </c>
      <c r="O3447" s="4">
        <f t="shared" si="53"/>
        <v>0</v>
      </c>
    </row>
    <row r="3448" spans="1:15" hidden="1">
      <c r="A3448" s="1" t="s">
        <v>3488</v>
      </c>
      <c r="B3448" s="2">
        <v>44677</v>
      </c>
      <c r="C3448" s="13" t="str">
        <f>TEXT(bbdd_Social_Media_Trends[[#This Row],[Post_Date]],"aaaa-mm")</f>
        <v>2022-04</v>
      </c>
      <c r="D3448" s="1" t="s">
        <v>12</v>
      </c>
      <c r="E3448" s="1" t="s">
        <v>57</v>
      </c>
      <c r="F3448" s="1" t="s">
        <v>20</v>
      </c>
      <c r="G3448" s="1" t="s">
        <v>50</v>
      </c>
      <c r="H3448">
        <v>2053356</v>
      </c>
      <c r="I3448">
        <v>368117</v>
      </c>
      <c r="J3448">
        <v>23060</v>
      </c>
      <c r="K3448">
        <v>35313</v>
      </c>
      <c r="L3448">
        <f>bbdd_Social_Media_Trends[[#This Row],[Likes]]+bbdd_Social_Media_Trends[[#This Row],[Shares]]+bbdd_Social_Media_Trends[[#This Row],[Comments]]</f>
        <v>426490</v>
      </c>
      <c r="M3448">
        <f>bbdd_Social_Media_Trends[[#This Row],[Interactions]]/bbdd_Social_Media_Trends[[#This Row],[Views]]</f>
        <v>0.20770387599617407</v>
      </c>
      <c r="N3448" s="1" t="s">
        <v>16</v>
      </c>
      <c r="O3448" s="4">
        <f t="shared" si="53"/>
        <v>0</v>
      </c>
    </row>
    <row r="3449" spans="1:15" hidden="1">
      <c r="A3449" s="1" t="s">
        <v>3489</v>
      </c>
      <c r="B3449" s="2">
        <v>44708</v>
      </c>
      <c r="C3449" s="13" t="str">
        <f>TEXT(bbdd_Social_Media_Trends[[#This Row],[Post_Date]],"aaaa-mm")</f>
        <v>2022-05</v>
      </c>
      <c r="D3449" s="1" t="s">
        <v>24</v>
      </c>
      <c r="E3449" s="1" t="s">
        <v>35</v>
      </c>
      <c r="F3449" s="1" t="s">
        <v>14</v>
      </c>
      <c r="G3449" s="1" t="s">
        <v>60</v>
      </c>
      <c r="H3449">
        <v>1454570</v>
      </c>
      <c r="I3449">
        <v>203603</v>
      </c>
      <c r="J3449">
        <v>83604</v>
      </c>
      <c r="K3449">
        <v>40192</v>
      </c>
      <c r="L3449">
        <f>bbdd_Social_Media_Trends[[#This Row],[Likes]]+bbdd_Social_Media_Trends[[#This Row],[Shares]]+bbdd_Social_Media_Trends[[#This Row],[Comments]]</f>
        <v>327399</v>
      </c>
      <c r="M3449">
        <f>bbdd_Social_Media_Trends[[#This Row],[Interactions]]/bbdd_Social_Media_Trends[[#This Row],[Views]]</f>
        <v>0.22508301422413496</v>
      </c>
      <c r="N3449" s="1" t="s">
        <v>22</v>
      </c>
      <c r="O3449" s="4">
        <f t="shared" si="53"/>
        <v>0</v>
      </c>
    </row>
    <row r="3450" spans="1:15" hidden="1">
      <c r="A3450" s="1" t="s">
        <v>3490</v>
      </c>
      <c r="B3450" s="2">
        <v>44607</v>
      </c>
      <c r="C3450" s="13" t="str">
        <f>TEXT(bbdd_Social_Media_Trends[[#This Row],[Post_Date]],"aaaa-mm")</f>
        <v>2022-02</v>
      </c>
      <c r="D3450" s="1" t="s">
        <v>12</v>
      </c>
      <c r="E3450" s="1" t="s">
        <v>31</v>
      </c>
      <c r="F3450" s="1" t="s">
        <v>20</v>
      </c>
      <c r="G3450" s="1" t="s">
        <v>25</v>
      </c>
      <c r="H3450">
        <v>2676023</v>
      </c>
      <c r="I3450">
        <v>290041</v>
      </c>
      <c r="J3450">
        <v>33134</v>
      </c>
      <c r="K3450">
        <v>14249</v>
      </c>
      <c r="L3450">
        <f>bbdd_Social_Media_Trends[[#This Row],[Likes]]+bbdd_Social_Media_Trends[[#This Row],[Shares]]+bbdd_Social_Media_Trends[[#This Row],[Comments]]</f>
        <v>337424</v>
      </c>
      <c r="M3450">
        <f>bbdd_Social_Media_Trends[[#This Row],[Interactions]]/bbdd_Social_Media_Trends[[#This Row],[Views]]</f>
        <v>0.12609159188841051</v>
      </c>
      <c r="N3450" s="1" t="s">
        <v>29</v>
      </c>
      <c r="O3450" s="4">
        <f t="shared" si="53"/>
        <v>0</v>
      </c>
    </row>
    <row r="3451" spans="1:15" hidden="1">
      <c r="A3451" s="1" t="s">
        <v>3491</v>
      </c>
      <c r="B3451" s="2">
        <v>44794</v>
      </c>
      <c r="C3451" s="13" t="str">
        <f>TEXT(bbdd_Social_Media_Trends[[#This Row],[Post_Date]],"aaaa-mm")</f>
        <v>2022-08</v>
      </c>
      <c r="D3451" s="1" t="s">
        <v>24</v>
      </c>
      <c r="E3451" s="1" t="s">
        <v>49</v>
      </c>
      <c r="F3451" s="1" t="s">
        <v>14</v>
      </c>
      <c r="G3451" s="1" t="s">
        <v>25</v>
      </c>
      <c r="H3451">
        <v>3839871</v>
      </c>
      <c r="I3451">
        <v>326965</v>
      </c>
      <c r="J3451">
        <v>84031</v>
      </c>
      <c r="K3451">
        <v>39720</v>
      </c>
      <c r="L3451">
        <f>bbdd_Social_Media_Trends[[#This Row],[Likes]]+bbdd_Social_Media_Trends[[#This Row],[Shares]]+bbdd_Social_Media_Trends[[#This Row],[Comments]]</f>
        <v>450716</v>
      </c>
      <c r="M3451">
        <f>bbdd_Social_Media_Trends[[#This Row],[Interactions]]/bbdd_Social_Media_Trends[[#This Row],[Views]]</f>
        <v>0.11737790149721175</v>
      </c>
      <c r="N3451" s="1" t="s">
        <v>16</v>
      </c>
      <c r="O3451" s="4">
        <f t="shared" si="53"/>
        <v>0</v>
      </c>
    </row>
    <row r="3452" spans="1:15" hidden="1">
      <c r="A3452" s="1" t="s">
        <v>3492</v>
      </c>
      <c r="B3452" s="2">
        <v>44744</v>
      </c>
      <c r="C3452" s="13" t="str">
        <f>TEXT(bbdd_Social_Media_Trends[[#This Row],[Post_Date]],"aaaa-mm")</f>
        <v>2022-07</v>
      </c>
      <c r="D3452" s="1" t="s">
        <v>12</v>
      </c>
      <c r="E3452" s="1" t="s">
        <v>57</v>
      </c>
      <c r="F3452" s="1" t="s">
        <v>20</v>
      </c>
      <c r="G3452" s="1" t="s">
        <v>50</v>
      </c>
      <c r="H3452">
        <v>3437467</v>
      </c>
      <c r="I3452">
        <v>37438</v>
      </c>
      <c r="J3452">
        <v>49845</v>
      </c>
      <c r="K3452">
        <v>42965</v>
      </c>
      <c r="L3452">
        <f>bbdd_Social_Media_Trends[[#This Row],[Likes]]+bbdd_Social_Media_Trends[[#This Row],[Shares]]+bbdd_Social_Media_Trends[[#This Row],[Comments]]</f>
        <v>130248</v>
      </c>
      <c r="M3452">
        <f>bbdd_Social_Media_Trends[[#This Row],[Interactions]]/bbdd_Social_Media_Trends[[#This Row],[Views]]</f>
        <v>3.7890691023361095E-2</v>
      </c>
      <c r="N3452" s="1" t="s">
        <v>29</v>
      </c>
      <c r="O3452" s="4">
        <f t="shared" si="53"/>
        <v>0</v>
      </c>
    </row>
    <row r="3453" spans="1:15" hidden="1">
      <c r="A3453" s="1" t="s">
        <v>3493</v>
      </c>
      <c r="B3453" s="2">
        <v>44587</v>
      </c>
      <c r="C3453" s="13" t="str">
        <f>TEXT(bbdd_Social_Media_Trends[[#This Row],[Post_Date]],"aaaa-mm")</f>
        <v>2022-01</v>
      </c>
      <c r="D3453" s="1" t="s">
        <v>12</v>
      </c>
      <c r="E3453" s="1" t="s">
        <v>57</v>
      </c>
      <c r="F3453" s="1" t="s">
        <v>14</v>
      </c>
      <c r="G3453" s="1" t="s">
        <v>60</v>
      </c>
      <c r="H3453">
        <v>42222</v>
      </c>
      <c r="I3453">
        <v>103726</v>
      </c>
      <c r="J3453">
        <v>76576</v>
      </c>
      <c r="K3453">
        <v>30215</v>
      </c>
      <c r="L3453">
        <f>bbdd_Social_Media_Trends[[#This Row],[Likes]]+bbdd_Social_Media_Trends[[#This Row],[Shares]]+bbdd_Social_Media_Trends[[#This Row],[Comments]]</f>
        <v>210517</v>
      </c>
      <c r="M3453">
        <f>bbdd_Social_Media_Trends[[#This Row],[Interactions]]/bbdd_Social_Media_Trends[[#This Row],[Views]]</f>
        <v>4.9859551892378384</v>
      </c>
      <c r="N3453" s="1" t="s">
        <v>22</v>
      </c>
      <c r="O3453" s="4">
        <f t="shared" si="53"/>
        <v>0</v>
      </c>
    </row>
    <row r="3454" spans="1:15" hidden="1">
      <c r="A3454" s="1" t="s">
        <v>3494</v>
      </c>
      <c r="B3454" s="2">
        <v>44843</v>
      </c>
      <c r="C3454" s="13" t="str">
        <f>TEXT(bbdd_Social_Media_Trends[[#This Row],[Post_Date]],"aaaa-mm")</f>
        <v>2022-10</v>
      </c>
      <c r="D3454" s="1" t="s">
        <v>18</v>
      </c>
      <c r="E3454" s="1" t="s">
        <v>59</v>
      </c>
      <c r="F3454" s="1" t="s">
        <v>32</v>
      </c>
      <c r="G3454" s="1" t="s">
        <v>21</v>
      </c>
      <c r="H3454">
        <v>4048901</v>
      </c>
      <c r="I3454">
        <v>50694</v>
      </c>
      <c r="J3454">
        <v>92406</v>
      </c>
      <c r="K3454">
        <v>8402</v>
      </c>
      <c r="L3454">
        <f>bbdd_Social_Media_Trends[[#This Row],[Likes]]+bbdd_Social_Media_Trends[[#This Row],[Shares]]+bbdd_Social_Media_Trends[[#This Row],[Comments]]</f>
        <v>151502</v>
      </c>
      <c r="M3454">
        <f>bbdd_Social_Media_Trends[[#This Row],[Interactions]]/bbdd_Social_Media_Trends[[#This Row],[Views]]</f>
        <v>3.7418054924039879E-2</v>
      </c>
      <c r="N3454" s="1" t="s">
        <v>16</v>
      </c>
      <c r="O3454" s="4">
        <f t="shared" si="53"/>
        <v>0</v>
      </c>
    </row>
    <row r="3455" spans="1:15" hidden="1">
      <c r="A3455" s="1" t="s">
        <v>3495</v>
      </c>
      <c r="B3455" s="2">
        <v>44939</v>
      </c>
      <c r="C3455" s="13" t="str">
        <f>TEXT(bbdd_Social_Media_Trends[[#This Row],[Post_Date]],"aaaa-mm")</f>
        <v>2023-01</v>
      </c>
      <c r="D3455" s="1" t="s">
        <v>12</v>
      </c>
      <c r="E3455" s="1" t="s">
        <v>49</v>
      </c>
      <c r="F3455" s="1" t="s">
        <v>41</v>
      </c>
      <c r="G3455" s="1" t="s">
        <v>28</v>
      </c>
      <c r="H3455">
        <v>705135</v>
      </c>
      <c r="I3455">
        <v>126785</v>
      </c>
      <c r="J3455">
        <v>67006</v>
      </c>
      <c r="K3455">
        <v>35860</v>
      </c>
      <c r="L3455">
        <f>bbdd_Social_Media_Trends[[#This Row],[Likes]]+bbdd_Social_Media_Trends[[#This Row],[Shares]]+bbdd_Social_Media_Trends[[#This Row],[Comments]]</f>
        <v>229651</v>
      </c>
      <c r="M3455">
        <f>bbdd_Social_Media_Trends[[#This Row],[Interactions]]/bbdd_Social_Media_Trends[[#This Row],[Views]]</f>
        <v>0.32568373432037839</v>
      </c>
      <c r="N3455" s="1" t="s">
        <v>29</v>
      </c>
      <c r="O3455" s="4">
        <f t="shared" si="53"/>
        <v>0</v>
      </c>
    </row>
    <row r="3456" spans="1:15" hidden="1">
      <c r="A3456" s="1" t="s">
        <v>3496</v>
      </c>
      <c r="B3456" s="2">
        <v>45122</v>
      </c>
      <c r="C3456" s="13" t="str">
        <f>TEXT(bbdd_Social_Media_Trends[[#This Row],[Post_Date]],"aaaa-mm")</f>
        <v>2023-07</v>
      </c>
      <c r="D3456" s="1" t="s">
        <v>18</v>
      </c>
      <c r="E3456" s="1" t="s">
        <v>13</v>
      </c>
      <c r="F3456" s="1" t="s">
        <v>32</v>
      </c>
      <c r="G3456" s="1" t="s">
        <v>25</v>
      </c>
      <c r="H3456">
        <v>3253451</v>
      </c>
      <c r="I3456">
        <v>65643</v>
      </c>
      <c r="J3456">
        <v>21278</v>
      </c>
      <c r="K3456">
        <v>14353</v>
      </c>
      <c r="L3456">
        <f>bbdd_Social_Media_Trends[[#This Row],[Likes]]+bbdd_Social_Media_Trends[[#This Row],[Shares]]+bbdd_Social_Media_Trends[[#This Row],[Comments]]</f>
        <v>101274</v>
      </c>
      <c r="M3456">
        <f>bbdd_Social_Media_Trends[[#This Row],[Interactions]]/bbdd_Social_Media_Trends[[#This Row],[Views]]</f>
        <v>3.1128177433746504E-2</v>
      </c>
      <c r="N3456" s="1" t="s">
        <v>29</v>
      </c>
      <c r="O3456" s="4">
        <f t="shared" si="53"/>
        <v>0</v>
      </c>
    </row>
    <row r="3457" spans="1:15" hidden="1">
      <c r="A3457" s="1" t="s">
        <v>3497</v>
      </c>
      <c r="B3457" s="2">
        <v>45046</v>
      </c>
      <c r="C3457" s="13" t="str">
        <f>TEXT(bbdd_Social_Media_Trends[[#This Row],[Post_Date]],"aaaa-mm")</f>
        <v>2023-04</v>
      </c>
      <c r="D3457" s="1" t="s">
        <v>18</v>
      </c>
      <c r="E3457" s="1" t="s">
        <v>52</v>
      </c>
      <c r="F3457" s="1" t="s">
        <v>36</v>
      </c>
      <c r="G3457" s="1" t="s">
        <v>21</v>
      </c>
      <c r="H3457">
        <v>52567</v>
      </c>
      <c r="I3457">
        <v>309679</v>
      </c>
      <c r="J3457">
        <v>88484</v>
      </c>
      <c r="K3457">
        <v>2957</v>
      </c>
      <c r="L3457">
        <f>bbdd_Social_Media_Trends[[#This Row],[Likes]]+bbdd_Social_Media_Trends[[#This Row],[Shares]]+bbdd_Social_Media_Trends[[#This Row],[Comments]]</f>
        <v>401120</v>
      </c>
      <c r="M3457">
        <f>bbdd_Social_Media_Trends[[#This Row],[Interactions]]/bbdd_Social_Media_Trends[[#This Row],[Views]]</f>
        <v>7.630642798714022</v>
      </c>
      <c r="N3457" s="1" t="s">
        <v>29</v>
      </c>
      <c r="O3457" s="4">
        <f t="shared" si="53"/>
        <v>0</v>
      </c>
    </row>
    <row r="3458" spans="1:15">
      <c r="A3458" s="1" t="s">
        <v>3498</v>
      </c>
      <c r="B3458" s="2">
        <v>44579</v>
      </c>
      <c r="C3458" s="13" t="str">
        <f>TEXT(bbdd_Social_Media_Trends[[#This Row],[Post_Date]],"aaaa-mm")</f>
        <v>2022-01</v>
      </c>
      <c r="D3458" s="1" t="s">
        <v>27</v>
      </c>
      <c r="E3458" s="1" t="s">
        <v>19</v>
      </c>
      <c r="F3458" s="1" t="s">
        <v>47</v>
      </c>
      <c r="G3458" s="1" t="s">
        <v>28</v>
      </c>
      <c r="H3458">
        <v>3989382</v>
      </c>
      <c r="I3458">
        <v>155733</v>
      </c>
      <c r="J3458">
        <v>30200</v>
      </c>
      <c r="K3458">
        <v>23283</v>
      </c>
      <c r="L3458">
        <f>bbdd_Social_Media_Trends[[#This Row],[Likes]]+bbdd_Social_Media_Trends[[#This Row],[Shares]]+bbdd_Social_Media_Trends[[#This Row],[Comments]]</f>
        <v>209216</v>
      </c>
      <c r="M3458">
        <f>bbdd_Social_Media_Trends[[#This Row],[Interactions]]/bbdd_Social_Media_Trends[[#This Row],[Views]]</f>
        <v>5.2443210502278299E-2</v>
      </c>
      <c r="N3458" s="1" t="s">
        <v>16</v>
      </c>
      <c r="O3458" s="4">
        <f t="shared" ref="O3458:O3521" si="54">IF(ISERROR(VLOOKUP(A3458,A3459:A8456,1,FALSE)),0, 1)</f>
        <v>0</v>
      </c>
    </row>
    <row r="3459" spans="1:15">
      <c r="A3459" s="1" t="s">
        <v>3499</v>
      </c>
      <c r="B3459" s="2">
        <v>45097</v>
      </c>
      <c r="C3459" s="13" t="str">
        <f>TEXT(bbdd_Social_Media_Trends[[#This Row],[Post_Date]],"aaaa-mm")</f>
        <v>2023-06</v>
      </c>
      <c r="D3459" s="1" t="s">
        <v>27</v>
      </c>
      <c r="E3459" s="1" t="s">
        <v>19</v>
      </c>
      <c r="F3459" s="1" t="s">
        <v>36</v>
      </c>
      <c r="G3459" s="1" t="s">
        <v>44</v>
      </c>
      <c r="H3459">
        <v>768503</v>
      </c>
      <c r="I3459">
        <v>349119</v>
      </c>
      <c r="J3459">
        <v>19350</v>
      </c>
      <c r="K3459">
        <v>17093</v>
      </c>
      <c r="L3459">
        <f>bbdd_Social_Media_Trends[[#This Row],[Likes]]+bbdd_Social_Media_Trends[[#This Row],[Shares]]+bbdd_Social_Media_Trends[[#This Row],[Comments]]</f>
        <v>385562</v>
      </c>
      <c r="M3459">
        <f>bbdd_Social_Media_Trends[[#This Row],[Interactions]]/bbdd_Social_Media_Trends[[#This Row],[Views]]</f>
        <v>0.50170526334965515</v>
      </c>
      <c r="N3459" s="1" t="s">
        <v>16</v>
      </c>
      <c r="O3459" s="4">
        <f t="shared" si="54"/>
        <v>0</v>
      </c>
    </row>
    <row r="3460" spans="1:15" hidden="1">
      <c r="A3460" s="1" t="s">
        <v>3500</v>
      </c>
      <c r="B3460" s="2">
        <v>44791</v>
      </c>
      <c r="C3460" s="13" t="str">
        <f>TEXT(bbdd_Social_Media_Trends[[#This Row],[Post_Date]],"aaaa-mm")</f>
        <v>2022-08</v>
      </c>
      <c r="D3460" s="1" t="s">
        <v>18</v>
      </c>
      <c r="E3460" s="1" t="s">
        <v>57</v>
      </c>
      <c r="F3460" s="1" t="s">
        <v>32</v>
      </c>
      <c r="G3460" s="1" t="s">
        <v>44</v>
      </c>
      <c r="H3460">
        <v>127793</v>
      </c>
      <c r="I3460">
        <v>40339</v>
      </c>
      <c r="J3460">
        <v>80645</v>
      </c>
      <c r="K3460">
        <v>23618</v>
      </c>
      <c r="L3460">
        <f>bbdd_Social_Media_Trends[[#This Row],[Likes]]+bbdd_Social_Media_Trends[[#This Row],[Shares]]+bbdd_Social_Media_Trends[[#This Row],[Comments]]</f>
        <v>144602</v>
      </c>
      <c r="M3460">
        <f>bbdd_Social_Media_Trends[[#This Row],[Interactions]]/bbdd_Social_Media_Trends[[#This Row],[Views]]</f>
        <v>1.1315330260655905</v>
      </c>
      <c r="N3460" s="1" t="s">
        <v>29</v>
      </c>
      <c r="O3460" s="4">
        <f t="shared" si="54"/>
        <v>0</v>
      </c>
    </row>
    <row r="3461" spans="1:15">
      <c r="A3461" s="1" t="s">
        <v>3501</v>
      </c>
      <c r="B3461" s="2">
        <v>44869</v>
      </c>
      <c r="C3461" s="13" t="str">
        <f>TEXT(bbdd_Social_Media_Trends[[#This Row],[Post_Date]],"aaaa-mm")</f>
        <v>2022-11</v>
      </c>
      <c r="D3461" s="1" t="s">
        <v>27</v>
      </c>
      <c r="E3461" s="1" t="s">
        <v>35</v>
      </c>
      <c r="F3461" s="1" t="s">
        <v>32</v>
      </c>
      <c r="G3461" s="1" t="s">
        <v>25</v>
      </c>
      <c r="H3461">
        <v>4967107</v>
      </c>
      <c r="I3461">
        <v>274462</v>
      </c>
      <c r="J3461">
        <v>64773</v>
      </c>
      <c r="K3461">
        <v>15759</v>
      </c>
      <c r="L3461">
        <f>bbdd_Social_Media_Trends[[#This Row],[Likes]]+bbdd_Social_Media_Trends[[#This Row],[Shares]]+bbdd_Social_Media_Trends[[#This Row],[Comments]]</f>
        <v>354994</v>
      </c>
      <c r="M3461">
        <f>bbdd_Social_Media_Trends[[#This Row],[Interactions]]/bbdd_Social_Media_Trends[[#This Row],[Views]]</f>
        <v>7.1468965738004028E-2</v>
      </c>
      <c r="N3461" s="1" t="s">
        <v>22</v>
      </c>
      <c r="O3461" s="4">
        <f t="shared" si="54"/>
        <v>0</v>
      </c>
    </row>
    <row r="3462" spans="1:15">
      <c r="A3462" s="1" t="s">
        <v>3502</v>
      </c>
      <c r="B3462" s="2">
        <v>45199</v>
      </c>
      <c r="C3462" s="13" t="str">
        <f>TEXT(bbdd_Social_Media_Trends[[#This Row],[Post_Date]],"aaaa-mm")</f>
        <v>2023-09</v>
      </c>
      <c r="D3462" s="1" t="s">
        <v>27</v>
      </c>
      <c r="E3462" s="1" t="s">
        <v>46</v>
      </c>
      <c r="F3462" s="1" t="s">
        <v>47</v>
      </c>
      <c r="G3462" s="1" t="s">
        <v>50</v>
      </c>
      <c r="H3462">
        <v>3425790</v>
      </c>
      <c r="I3462">
        <v>417433</v>
      </c>
      <c r="J3462">
        <v>84158</v>
      </c>
      <c r="K3462">
        <v>25422</v>
      </c>
      <c r="L3462">
        <f>bbdd_Social_Media_Trends[[#This Row],[Likes]]+bbdd_Social_Media_Trends[[#This Row],[Shares]]+bbdd_Social_Media_Trends[[#This Row],[Comments]]</f>
        <v>527013</v>
      </c>
      <c r="M3462">
        <f>bbdd_Social_Media_Trends[[#This Row],[Interactions]]/bbdd_Social_Media_Trends[[#This Row],[Views]]</f>
        <v>0.15383692520557302</v>
      </c>
      <c r="N3462" s="1" t="s">
        <v>22</v>
      </c>
      <c r="O3462" s="4">
        <f t="shared" si="54"/>
        <v>0</v>
      </c>
    </row>
    <row r="3463" spans="1:15" hidden="1">
      <c r="A3463" s="1" t="s">
        <v>3503</v>
      </c>
      <c r="B3463" s="2">
        <v>45211</v>
      </c>
      <c r="C3463" s="13" t="str">
        <f>TEXT(bbdd_Social_Media_Trends[[#This Row],[Post_Date]],"aaaa-mm")</f>
        <v>2023-10</v>
      </c>
      <c r="D3463" s="1" t="s">
        <v>12</v>
      </c>
      <c r="E3463" s="1" t="s">
        <v>46</v>
      </c>
      <c r="F3463" s="1" t="s">
        <v>32</v>
      </c>
      <c r="G3463" s="1" t="s">
        <v>60</v>
      </c>
      <c r="H3463">
        <v>4443859</v>
      </c>
      <c r="I3463">
        <v>232983</v>
      </c>
      <c r="J3463">
        <v>69639</v>
      </c>
      <c r="K3463">
        <v>42693</v>
      </c>
      <c r="L3463">
        <f>bbdd_Social_Media_Trends[[#This Row],[Likes]]+bbdd_Social_Media_Trends[[#This Row],[Shares]]+bbdd_Social_Media_Trends[[#This Row],[Comments]]</f>
        <v>345315</v>
      </c>
      <c r="M3463">
        <f>bbdd_Social_Media_Trends[[#This Row],[Interactions]]/bbdd_Social_Media_Trends[[#This Row],[Views]]</f>
        <v>7.7706110837450063E-2</v>
      </c>
      <c r="N3463" s="1" t="s">
        <v>22</v>
      </c>
      <c r="O3463" s="4">
        <f t="shared" si="54"/>
        <v>0</v>
      </c>
    </row>
    <row r="3464" spans="1:15" hidden="1">
      <c r="A3464" s="1" t="s">
        <v>3504</v>
      </c>
      <c r="B3464" s="2">
        <v>45214</v>
      </c>
      <c r="C3464" s="13" t="str">
        <f>TEXT(bbdd_Social_Media_Trends[[#This Row],[Post_Date]],"aaaa-mm")</f>
        <v>2023-10</v>
      </c>
      <c r="D3464" s="1" t="s">
        <v>24</v>
      </c>
      <c r="E3464" s="1" t="s">
        <v>31</v>
      </c>
      <c r="F3464" s="1" t="s">
        <v>14</v>
      </c>
      <c r="G3464" s="1" t="s">
        <v>21</v>
      </c>
      <c r="H3464">
        <v>3360585</v>
      </c>
      <c r="I3464">
        <v>236038</v>
      </c>
      <c r="J3464">
        <v>32101</v>
      </c>
      <c r="K3464">
        <v>22848</v>
      </c>
      <c r="L3464">
        <f>bbdd_Social_Media_Trends[[#This Row],[Likes]]+bbdd_Social_Media_Trends[[#This Row],[Shares]]+bbdd_Social_Media_Trends[[#This Row],[Comments]]</f>
        <v>290987</v>
      </c>
      <c r="M3464">
        <f>bbdd_Social_Media_Trends[[#This Row],[Interactions]]/bbdd_Social_Media_Trends[[#This Row],[Views]]</f>
        <v>8.6588198185732546E-2</v>
      </c>
      <c r="N3464" s="1" t="s">
        <v>29</v>
      </c>
      <c r="O3464" s="4">
        <f t="shared" si="54"/>
        <v>0</v>
      </c>
    </row>
    <row r="3465" spans="1:15" hidden="1">
      <c r="A3465" s="1" t="s">
        <v>3505</v>
      </c>
      <c r="B3465" s="2">
        <v>44659</v>
      </c>
      <c r="C3465" s="13" t="str">
        <f>TEXT(bbdd_Social_Media_Trends[[#This Row],[Post_Date]],"aaaa-mm")</f>
        <v>2022-04</v>
      </c>
      <c r="D3465" s="1" t="s">
        <v>18</v>
      </c>
      <c r="E3465" s="1" t="s">
        <v>35</v>
      </c>
      <c r="F3465" s="1" t="s">
        <v>20</v>
      </c>
      <c r="G3465" s="1" t="s">
        <v>25</v>
      </c>
      <c r="H3465">
        <v>186228</v>
      </c>
      <c r="I3465">
        <v>313554</v>
      </c>
      <c r="J3465">
        <v>35669</v>
      </c>
      <c r="K3465">
        <v>29462</v>
      </c>
      <c r="L3465">
        <f>bbdd_Social_Media_Trends[[#This Row],[Likes]]+bbdd_Social_Media_Trends[[#This Row],[Shares]]+bbdd_Social_Media_Trends[[#This Row],[Comments]]</f>
        <v>378685</v>
      </c>
      <c r="M3465">
        <f>bbdd_Social_Media_Trends[[#This Row],[Interactions]]/bbdd_Social_Media_Trends[[#This Row],[Views]]</f>
        <v>2.033448246235797</v>
      </c>
      <c r="N3465" s="1" t="s">
        <v>22</v>
      </c>
      <c r="O3465" s="4">
        <f t="shared" si="54"/>
        <v>0</v>
      </c>
    </row>
    <row r="3466" spans="1:15" hidden="1">
      <c r="A3466" s="1" t="s">
        <v>3506</v>
      </c>
      <c r="B3466" s="2">
        <v>45264</v>
      </c>
      <c r="C3466" s="13" t="str">
        <f>TEXT(bbdd_Social_Media_Trends[[#This Row],[Post_Date]],"aaaa-mm")</f>
        <v>2023-12</v>
      </c>
      <c r="D3466" s="1" t="s">
        <v>12</v>
      </c>
      <c r="E3466" s="1" t="s">
        <v>13</v>
      </c>
      <c r="F3466" s="1" t="s">
        <v>41</v>
      </c>
      <c r="G3466" s="1" t="s">
        <v>50</v>
      </c>
      <c r="H3466">
        <v>912265</v>
      </c>
      <c r="I3466">
        <v>111049</v>
      </c>
      <c r="J3466">
        <v>54953</v>
      </c>
      <c r="K3466">
        <v>692</v>
      </c>
      <c r="L3466">
        <f>bbdd_Social_Media_Trends[[#This Row],[Likes]]+bbdd_Social_Media_Trends[[#This Row],[Shares]]+bbdd_Social_Media_Trends[[#This Row],[Comments]]</f>
        <v>166694</v>
      </c>
      <c r="M3466">
        <f>bbdd_Social_Media_Trends[[#This Row],[Interactions]]/bbdd_Social_Media_Trends[[#This Row],[Views]]</f>
        <v>0.18272541421626393</v>
      </c>
      <c r="N3466" s="1" t="s">
        <v>22</v>
      </c>
      <c r="O3466" s="4">
        <f t="shared" si="54"/>
        <v>0</v>
      </c>
    </row>
    <row r="3467" spans="1:15" hidden="1">
      <c r="A3467" s="1" t="s">
        <v>3507</v>
      </c>
      <c r="B3467" s="2">
        <v>44924</v>
      </c>
      <c r="C3467" s="13" t="str">
        <f>TEXT(bbdd_Social_Media_Trends[[#This Row],[Post_Date]],"aaaa-mm")</f>
        <v>2022-12</v>
      </c>
      <c r="D3467" s="1" t="s">
        <v>18</v>
      </c>
      <c r="E3467" s="1" t="s">
        <v>59</v>
      </c>
      <c r="F3467" s="1" t="s">
        <v>36</v>
      </c>
      <c r="G3467" s="1" t="s">
        <v>50</v>
      </c>
      <c r="H3467">
        <v>1566853</v>
      </c>
      <c r="I3467">
        <v>216701</v>
      </c>
      <c r="J3467">
        <v>96557</v>
      </c>
      <c r="K3467">
        <v>24597</v>
      </c>
      <c r="L3467">
        <f>bbdd_Social_Media_Trends[[#This Row],[Likes]]+bbdd_Social_Media_Trends[[#This Row],[Shares]]+bbdd_Social_Media_Trends[[#This Row],[Comments]]</f>
        <v>337855</v>
      </c>
      <c r="M3467">
        <f>bbdd_Social_Media_Trends[[#This Row],[Interactions]]/bbdd_Social_Media_Trends[[#This Row],[Views]]</f>
        <v>0.2156264818716242</v>
      </c>
      <c r="N3467" s="1" t="s">
        <v>16</v>
      </c>
      <c r="O3467" s="4">
        <f t="shared" si="54"/>
        <v>0</v>
      </c>
    </row>
    <row r="3468" spans="1:15" hidden="1">
      <c r="A3468" s="1" t="s">
        <v>3508</v>
      </c>
      <c r="B3468" s="2">
        <v>44619</v>
      </c>
      <c r="C3468" s="13" t="str">
        <f>TEXT(bbdd_Social_Media_Trends[[#This Row],[Post_Date]],"aaaa-mm")</f>
        <v>2022-02</v>
      </c>
      <c r="D3468" s="1" t="s">
        <v>12</v>
      </c>
      <c r="E3468" s="1" t="s">
        <v>31</v>
      </c>
      <c r="F3468" s="1" t="s">
        <v>32</v>
      </c>
      <c r="G3468" s="1" t="s">
        <v>15</v>
      </c>
      <c r="H3468">
        <v>702173</v>
      </c>
      <c r="I3468">
        <v>381320</v>
      </c>
      <c r="J3468">
        <v>60666</v>
      </c>
      <c r="K3468">
        <v>27650</v>
      </c>
      <c r="L3468">
        <f>bbdd_Social_Media_Trends[[#This Row],[Likes]]+bbdd_Social_Media_Trends[[#This Row],[Shares]]+bbdd_Social_Media_Trends[[#This Row],[Comments]]</f>
        <v>469636</v>
      </c>
      <c r="M3468">
        <f>bbdd_Social_Media_Trends[[#This Row],[Interactions]]/bbdd_Social_Media_Trends[[#This Row],[Views]]</f>
        <v>0.66883232479745025</v>
      </c>
      <c r="N3468" s="1" t="s">
        <v>16</v>
      </c>
      <c r="O3468" s="4">
        <f t="shared" si="54"/>
        <v>0</v>
      </c>
    </row>
    <row r="3469" spans="1:15">
      <c r="A3469" s="1" t="s">
        <v>3509</v>
      </c>
      <c r="B3469" s="2">
        <v>44896</v>
      </c>
      <c r="C3469" s="13" t="str">
        <f>TEXT(bbdd_Social_Media_Trends[[#This Row],[Post_Date]],"aaaa-mm")</f>
        <v>2022-12</v>
      </c>
      <c r="D3469" s="1" t="s">
        <v>27</v>
      </c>
      <c r="E3469" s="1" t="s">
        <v>39</v>
      </c>
      <c r="F3469" s="1" t="s">
        <v>47</v>
      </c>
      <c r="G3469" s="1" t="s">
        <v>60</v>
      </c>
      <c r="H3469">
        <v>3445802</v>
      </c>
      <c r="I3469">
        <v>140342</v>
      </c>
      <c r="J3469">
        <v>85613</v>
      </c>
      <c r="K3469">
        <v>45114</v>
      </c>
      <c r="L3469">
        <f>bbdd_Social_Media_Trends[[#This Row],[Likes]]+bbdd_Social_Media_Trends[[#This Row],[Shares]]+bbdd_Social_Media_Trends[[#This Row],[Comments]]</f>
        <v>271069</v>
      </c>
      <c r="M3469">
        <f>bbdd_Social_Media_Trends[[#This Row],[Interactions]]/bbdd_Social_Media_Trends[[#This Row],[Views]]</f>
        <v>7.8666446882322313E-2</v>
      </c>
      <c r="N3469" s="1" t="s">
        <v>29</v>
      </c>
      <c r="O3469" s="4">
        <f t="shared" si="54"/>
        <v>0</v>
      </c>
    </row>
    <row r="3470" spans="1:15" hidden="1">
      <c r="A3470" s="1" t="s">
        <v>3510</v>
      </c>
      <c r="B3470" s="2">
        <v>45098</v>
      </c>
      <c r="C3470" s="13" t="str">
        <f>TEXT(bbdd_Social_Media_Trends[[#This Row],[Post_Date]],"aaaa-mm")</f>
        <v>2023-06</v>
      </c>
      <c r="D3470" s="1" t="s">
        <v>18</v>
      </c>
      <c r="E3470" s="1" t="s">
        <v>35</v>
      </c>
      <c r="F3470" s="1" t="s">
        <v>20</v>
      </c>
      <c r="G3470" s="1" t="s">
        <v>15</v>
      </c>
      <c r="H3470">
        <v>1788764</v>
      </c>
      <c r="I3470">
        <v>303395</v>
      </c>
      <c r="J3470">
        <v>28692</v>
      </c>
      <c r="K3470">
        <v>43483</v>
      </c>
      <c r="L3470">
        <f>bbdd_Social_Media_Trends[[#This Row],[Likes]]+bbdd_Social_Media_Trends[[#This Row],[Shares]]+bbdd_Social_Media_Trends[[#This Row],[Comments]]</f>
        <v>375570</v>
      </c>
      <c r="M3470">
        <f>bbdd_Social_Media_Trends[[#This Row],[Interactions]]/bbdd_Social_Media_Trends[[#This Row],[Views]]</f>
        <v>0.20996062085328193</v>
      </c>
      <c r="N3470" s="1" t="s">
        <v>29</v>
      </c>
      <c r="O3470" s="4">
        <f t="shared" si="54"/>
        <v>0</v>
      </c>
    </row>
    <row r="3471" spans="1:15" hidden="1">
      <c r="A3471" s="1" t="s">
        <v>3511</v>
      </c>
      <c r="B3471" s="2">
        <v>44717</v>
      </c>
      <c r="C3471" s="13" t="str">
        <f>TEXT(bbdd_Social_Media_Trends[[#This Row],[Post_Date]],"aaaa-mm")</f>
        <v>2022-06</v>
      </c>
      <c r="D3471" s="1" t="s">
        <v>24</v>
      </c>
      <c r="E3471" s="1" t="s">
        <v>49</v>
      </c>
      <c r="F3471" s="1" t="s">
        <v>14</v>
      </c>
      <c r="G3471" s="1" t="s">
        <v>60</v>
      </c>
      <c r="H3471">
        <v>4743356</v>
      </c>
      <c r="I3471">
        <v>295952</v>
      </c>
      <c r="J3471">
        <v>77148</v>
      </c>
      <c r="K3471">
        <v>30831</v>
      </c>
      <c r="L3471">
        <f>bbdd_Social_Media_Trends[[#This Row],[Likes]]+bbdd_Social_Media_Trends[[#This Row],[Shares]]+bbdd_Social_Media_Trends[[#This Row],[Comments]]</f>
        <v>403931</v>
      </c>
      <c r="M3471">
        <f>bbdd_Social_Media_Trends[[#This Row],[Interactions]]/bbdd_Social_Media_Trends[[#This Row],[Views]]</f>
        <v>8.5157217801067428E-2</v>
      </c>
      <c r="N3471" s="1" t="s">
        <v>16</v>
      </c>
      <c r="O3471" s="4">
        <f t="shared" si="54"/>
        <v>0</v>
      </c>
    </row>
    <row r="3472" spans="1:15" hidden="1">
      <c r="A3472" s="1" t="s">
        <v>3512</v>
      </c>
      <c r="B3472" s="2">
        <v>44972</v>
      </c>
      <c r="C3472" s="13" t="str">
        <f>TEXT(bbdd_Social_Media_Trends[[#This Row],[Post_Date]],"aaaa-mm")</f>
        <v>2023-02</v>
      </c>
      <c r="D3472" s="1" t="s">
        <v>12</v>
      </c>
      <c r="E3472" s="1" t="s">
        <v>19</v>
      </c>
      <c r="F3472" s="1" t="s">
        <v>41</v>
      </c>
      <c r="G3472" s="1" t="s">
        <v>15</v>
      </c>
      <c r="H3472">
        <v>3692645</v>
      </c>
      <c r="I3472">
        <v>319764</v>
      </c>
      <c r="J3472">
        <v>11677</v>
      </c>
      <c r="K3472">
        <v>32150</v>
      </c>
      <c r="L3472">
        <f>bbdd_Social_Media_Trends[[#This Row],[Likes]]+bbdd_Social_Media_Trends[[#This Row],[Shares]]+bbdd_Social_Media_Trends[[#This Row],[Comments]]</f>
        <v>363591</v>
      </c>
      <c r="M3472">
        <f>bbdd_Social_Media_Trends[[#This Row],[Interactions]]/bbdd_Social_Media_Trends[[#This Row],[Views]]</f>
        <v>9.8463567442849231E-2</v>
      </c>
      <c r="N3472" s="1" t="s">
        <v>22</v>
      </c>
      <c r="O3472" s="4">
        <f t="shared" si="54"/>
        <v>0</v>
      </c>
    </row>
    <row r="3473" spans="1:15">
      <c r="A3473" s="1" t="s">
        <v>3513</v>
      </c>
      <c r="B3473" s="2">
        <v>45225</v>
      </c>
      <c r="C3473" s="13" t="str">
        <f>TEXT(bbdd_Social_Media_Trends[[#This Row],[Post_Date]],"aaaa-mm")</f>
        <v>2023-10</v>
      </c>
      <c r="D3473" s="1" t="s">
        <v>27</v>
      </c>
      <c r="E3473" s="1" t="s">
        <v>35</v>
      </c>
      <c r="F3473" s="1" t="s">
        <v>36</v>
      </c>
      <c r="G3473" s="1" t="s">
        <v>50</v>
      </c>
      <c r="H3473">
        <v>2530285</v>
      </c>
      <c r="I3473">
        <v>414472</v>
      </c>
      <c r="J3473">
        <v>74687</v>
      </c>
      <c r="K3473">
        <v>25953</v>
      </c>
      <c r="L3473">
        <f>bbdd_Social_Media_Trends[[#This Row],[Likes]]+bbdd_Social_Media_Trends[[#This Row],[Shares]]+bbdd_Social_Media_Trends[[#This Row],[Comments]]</f>
        <v>515112</v>
      </c>
      <c r="M3473">
        <f>bbdd_Social_Media_Trends[[#This Row],[Interactions]]/bbdd_Social_Media_Trends[[#This Row],[Views]]</f>
        <v>0.20357864825503846</v>
      </c>
      <c r="N3473" s="1" t="s">
        <v>22</v>
      </c>
      <c r="O3473" s="4">
        <f t="shared" si="54"/>
        <v>0</v>
      </c>
    </row>
    <row r="3474" spans="1:15" hidden="1">
      <c r="A3474" s="1" t="s">
        <v>3514</v>
      </c>
      <c r="B3474" s="2">
        <v>44884</v>
      </c>
      <c r="C3474" s="13" t="str">
        <f>TEXT(bbdd_Social_Media_Trends[[#This Row],[Post_Date]],"aaaa-mm")</f>
        <v>2022-11</v>
      </c>
      <c r="D3474" s="1" t="s">
        <v>24</v>
      </c>
      <c r="E3474" s="1" t="s">
        <v>49</v>
      </c>
      <c r="F3474" s="1" t="s">
        <v>32</v>
      </c>
      <c r="G3474" s="1" t="s">
        <v>25</v>
      </c>
      <c r="H3474">
        <v>2846932</v>
      </c>
      <c r="I3474">
        <v>17837</v>
      </c>
      <c r="J3474">
        <v>54028</v>
      </c>
      <c r="K3474">
        <v>22737</v>
      </c>
      <c r="L3474">
        <f>bbdd_Social_Media_Trends[[#This Row],[Likes]]+bbdd_Social_Media_Trends[[#This Row],[Shares]]+bbdd_Social_Media_Trends[[#This Row],[Comments]]</f>
        <v>94602</v>
      </c>
      <c r="M3474">
        <f>bbdd_Social_Media_Trends[[#This Row],[Interactions]]/bbdd_Social_Media_Trends[[#This Row],[Views]]</f>
        <v>3.3229455427807898E-2</v>
      </c>
      <c r="N3474" s="1" t="s">
        <v>16</v>
      </c>
      <c r="O3474" s="4">
        <f t="shared" si="54"/>
        <v>0</v>
      </c>
    </row>
    <row r="3475" spans="1:15">
      <c r="A3475" s="1" t="s">
        <v>3515</v>
      </c>
      <c r="B3475" s="2">
        <v>44825</v>
      </c>
      <c r="C3475" s="13" t="str">
        <f>TEXT(bbdd_Social_Media_Trends[[#This Row],[Post_Date]],"aaaa-mm")</f>
        <v>2022-09</v>
      </c>
      <c r="D3475" s="1" t="s">
        <v>27</v>
      </c>
      <c r="E3475" s="1" t="s">
        <v>49</v>
      </c>
      <c r="F3475" s="1" t="s">
        <v>14</v>
      </c>
      <c r="G3475" s="1" t="s">
        <v>28</v>
      </c>
      <c r="H3475">
        <v>3242568</v>
      </c>
      <c r="I3475">
        <v>193072</v>
      </c>
      <c r="J3475">
        <v>70245</v>
      </c>
      <c r="K3475">
        <v>36723</v>
      </c>
      <c r="L3475">
        <f>bbdd_Social_Media_Trends[[#This Row],[Likes]]+bbdd_Social_Media_Trends[[#This Row],[Shares]]+bbdd_Social_Media_Trends[[#This Row],[Comments]]</f>
        <v>300040</v>
      </c>
      <c r="M3475">
        <f>bbdd_Social_Media_Trends[[#This Row],[Interactions]]/bbdd_Social_Media_Trends[[#This Row],[Views]]</f>
        <v>9.2531598412122731E-2</v>
      </c>
      <c r="N3475" s="1" t="s">
        <v>16</v>
      </c>
      <c r="O3475" s="4">
        <f t="shared" si="54"/>
        <v>0</v>
      </c>
    </row>
    <row r="3476" spans="1:15">
      <c r="A3476" s="1" t="s">
        <v>3516</v>
      </c>
      <c r="B3476" s="2">
        <v>45259</v>
      </c>
      <c r="C3476" s="13" t="str">
        <f>TEXT(bbdd_Social_Media_Trends[[#This Row],[Post_Date]],"aaaa-mm")</f>
        <v>2023-11</v>
      </c>
      <c r="D3476" s="1" t="s">
        <v>27</v>
      </c>
      <c r="E3476" s="1" t="s">
        <v>39</v>
      </c>
      <c r="F3476" s="1" t="s">
        <v>41</v>
      </c>
      <c r="G3476" s="1" t="s">
        <v>60</v>
      </c>
      <c r="H3476">
        <v>589546</v>
      </c>
      <c r="I3476">
        <v>124089</v>
      </c>
      <c r="J3476">
        <v>14148</v>
      </c>
      <c r="K3476">
        <v>29003</v>
      </c>
      <c r="L3476">
        <f>bbdd_Social_Media_Trends[[#This Row],[Likes]]+bbdd_Social_Media_Trends[[#This Row],[Shares]]+bbdd_Social_Media_Trends[[#This Row],[Comments]]</f>
        <v>167240</v>
      </c>
      <c r="M3476">
        <f>bbdd_Social_Media_Trends[[#This Row],[Interactions]]/bbdd_Social_Media_Trends[[#This Row],[Views]]</f>
        <v>0.28367591332991826</v>
      </c>
      <c r="N3476" s="1" t="s">
        <v>29</v>
      </c>
      <c r="O3476" s="4">
        <f t="shared" si="54"/>
        <v>0</v>
      </c>
    </row>
    <row r="3477" spans="1:15">
      <c r="A3477" s="1" t="s">
        <v>3517</v>
      </c>
      <c r="B3477" s="2">
        <v>44995</v>
      </c>
      <c r="C3477" s="13" t="str">
        <f>TEXT(bbdd_Social_Media_Trends[[#This Row],[Post_Date]],"aaaa-mm")</f>
        <v>2023-03</v>
      </c>
      <c r="D3477" s="1" t="s">
        <v>27</v>
      </c>
      <c r="E3477" s="1" t="s">
        <v>13</v>
      </c>
      <c r="F3477" s="1" t="s">
        <v>20</v>
      </c>
      <c r="G3477" s="1" t="s">
        <v>44</v>
      </c>
      <c r="H3477">
        <v>2285068</v>
      </c>
      <c r="I3477">
        <v>54058</v>
      </c>
      <c r="J3477">
        <v>39176</v>
      </c>
      <c r="K3477">
        <v>17363</v>
      </c>
      <c r="L3477">
        <f>bbdd_Social_Media_Trends[[#This Row],[Likes]]+bbdd_Social_Media_Trends[[#This Row],[Shares]]+bbdd_Social_Media_Trends[[#This Row],[Comments]]</f>
        <v>110597</v>
      </c>
      <c r="M3477">
        <f>bbdd_Social_Media_Trends[[#This Row],[Interactions]]/bbdd_Social_Media_Trends[[#This Row],[Views]]</f>
        <v>4.839987256396746E-2</v>
      </c>
      <c r="N3477" s="1" t="s">
        <v>22</v>
      </c>
      <c r="O3477" s="4">
        <f t="shared" si="54"/>
        <v>0</v>
      </c>
    </row>
    <row r="3478" spans="1:15">
      <c r="A3478" s="1" t="s">
        <v>3518</v>
      </c>
      <c r="B3478" s="2">
        <v>45001</v>
      </c>
      <c r="C3478" s="13" t="str">
        <f>TEXT(bbdd_Social_Media_Trends[[#This Row],[Post_Date]],"aaaa-mm")</f>
        <v>2023-03</v>
      </c>
      <c r="D3478" s="1" t="s">
        <v>27</v>
      </c>
      <c r="E3478" s="1" t="s">
        <v>59</v>
      </c>
      <c r="F3478" s="1" t="s">
        <v>47</v>
      </c>
      <c r="G3478" s="1" t="s">
        <v>21</v>
      </c>
      <c r="H3478">
        <v>2079129</v>
      </c>
      <c r="I3478">
        <v>345250</v>
      </c>
      <c r="J3478">
        <v>56296</v>
      </c>
      <c r="K3478">
        <v>21081</v>
      </c>
      <c r="L3478">
        <f>bbdd_Social_Media_Trends[[#This Row],[Likes]]+bbdd_Social_Media_Trends[[#This Row],[Shares]]+bbdd_Social_Media_Trends[[#This Row],[Comments]]</f>
        <v>422627</v>
      </c>
      <c r="M3478">
        <f>bbdd_Social_Media_Trends[[#This Row],[Interactions]]/bbdd_Social_Media_Trends[[#This Row],[Views]]</f>
        <v>0.20327117749788493</v>
      </c>
      <c r="N3478" s="1" t="s">
        <v>22</v>
      </c>
      <c r="O3478" s="4">
        <f t="shared" si="54"/>
        <v>0</v>
      </c>
    </row>
    <row r="3479" spans="1:15" hidden="1">
      <c r="A3479" s="1" t="s">
        <v>3519</v>
      </c>
      <c r="B3479" s="2">
        <v>44978</v>
      </c>
      <c r="C3479" s="13" t="str">
        <f>TEXT(bbdd_Social_Media_Trends[[#This Row],[Post_Date]],"aaaa-mm")</f>
        <v>2023-02</v>
      </c>
      <c r="D3479" s="1" t="s">
        <v>12</v>
      </c>
      <c r="E3479" s="1" t="s">
        <v>46</v>
      </c>
      <c r="F3479" s="1" t="s">
        <v>14</v>
      </c>
      <c r="G3479" s="1" t="s">
        <v>37</v>
      </c>
      <c r="H3479">
        <v>311403</v>
      </c>
      <c r="I3479">
        <v>433352</v>
      </c>
      <c r="J3479">
        <v>88133</v>
      </c>
      <c r="K3479">
        <v>31302</v>
      </c>
      <c r="L3479">
        <f>bbdd_Social_Media_Trends[[#This Row],[Likes]]+bbdd_Social_Media_Trends[[#This Row],[Shares]]+bbdd_Social_Media_Trends[[#This Row],[Comments]]</f>
        <v>552787</v>
      </c>
      <c r="M3479">
        <f>bbdd_Social_Media_Trends[[#This Row],[Interactions]]/bbdd_Social_Media_Trends[[#This Row],[Views]]</f>
        <v>1.7751498861603774</v>
      </c>
      <c r="N3479" s="1" t="s">
        <v>16</v>
      </c>
      <c r="O3479" s="4">
        <f t="shared" si="54"/>
        <v>0</v>
      </c>
    </row>
    <row r="3480" spans="1:15">
      <c r="A3480" s="1" t="s">
        <v>3520</v>
      </c>
      <c r="B3480" s="2">
        <v>44722</v>
      </c>
      <c r="C3480" s="13" t="str">
        <f>TEXT(bbdd_Social_Media_Trends[[#This Row],[Post_Date]],"aaaa-mm")</f>
        <v>2022-06</v>
      </c>
      <c r="D3480" s="1" t="s">
        <v>27</v>
      </c>
      <c r="E3480" s="1" t="s">
        <v>59</v>
      </c>
      <c r="F3480" s="1" t="s">
        <v>47</v>
      </c>
      <c r="G3480" s="1" t="s">
        <v>25</v>
      </c>
      <c r="H3480">
        <v>4365393</v>
      </c>
      <c r="I3480">
        <v>41517</v>
      </c>
      <c r="J3480">
        <v>69258</v>
      </c>
      <c r="K3480">
        <v>44490</v>
      </c>
      <c r="L3480">
        <f>bbdd_Social_Media_Trends[[#This Row],[Likes]]+bbdd_Social_Media_Trends[[#This Row],[Shares]]+bbdd_Social_Media_Trends[[#This Row],[Comments]]</f>
        <v>155265</v>
      </c>
      <c r="M3480">
        <f>bbdd_Social_Media_Trends[[#This Row],[Interactions]]/bbdd_Social_Media_Trends[[#This Row],[Views]]</f>
        <v>3.5567244461151608E-2</v>
      </c>
      <c r="N3480" s="1" t="s">
        <v>29</v>
      </c>
      <c r="O3480" s="4">
        <f t="shared" si="54"/>
        <v>0</v>
      </c>
    </row>
    <row r="3481" spans="1:15" hidden="1">
      <c r="A3481" s="1" t="s">
        <v>3521</v>
      </c>
      <c r="B3481" s="2">
        <v>44721</v>
      </c>
      <c r="C3481" s="13" t="str">
        <f>TEXT(bbdd_Social_Media_Trends[[#This Row],[Post_Date]],"aaaa-mm")</f>
        <v>2022-06</v>
      </c>
      <c r="D3481" s="1" t="s">
        <v>18</v>
      </c>
      <c r="E3481" s="1" t="s">
        <v>57</v>
      </c>
      <c r="F3481" s="1" t="s">
        <v>32</v>
      </c>
      <c r="G3481" s="1" t="s">
        <v>15</v>
      </c>
      <c r="H3481">
        <v>3402750</v>
      </c>
      <c r="I3481">
        <v>453691</v>
      </c>
      <c r="J3481">
        <v>25559</v>
      </c>
      <c r="K3481">
        <v>1846</v>
      </c>
      <c r="L3481">
        <f>bbdd_Social_Media_Trends[[#This Row],[Likes]]+bbdd_Social_Media_Trends[[#This Row],[Shares]]+bbdd_Social_Media_Trends[[#This Row],[Comments]]</f>
        <v>481096</v>
      </c>
      <c r="M3481">
        <f>bbdd_Social_Media_Trends[[#This Row],[Interactions]]/bbdd_Social_Media_Trends[[#This Row],[Views]]</f>
        <v>0.14138446844464037</v>
      </c>
      <c r="N3481" s="1" t="s">
        <v>16</v>
      </c>
      <c r="O3481" s="4">
        <f t="shared" si="54"/>
        <v>0</v>
      </c>
    </row>
    <row r="3482" spans="1:15" hidden="1">
      <c r="A3482" s="1" t="s">
        <v>3522</v>
      </c>
      <c r="B3482" s="2">
        <v>44840</v>
      </c>
      <c r="C3482" s="13" t="str">
        <f>TEXT(bbdd_Social_Media_Trends[[#This Row],[Post_Date]],"aaaa-mm")</f>
        <v>2022-10</v>
      </c>
      <c r="D3482" s="1" t="s">
        <v>12</v>
      </c>
      <c r="E3482" s="1" t="s">
        <v>52</v>
      </c>
      <c r="F3482" s="1" t="s">
        <v>41</v>
      </c>
      <c r="G3482" s="1" t="s">
        <v>21</v>
      </c>
      <c r="H3482">
        <v>1998816</v>
      </c>
      <c r="I3482">
        <v>141958</v>
      </c>
      <c r="J3482">
        <v>6106</v>
      </c>
      <c r="K3482">
        <v>24332</v>
      </c>
      <c r="L3482">
        <f>bbdd_Social_Media_Trends[[#This Row],[Likes]]+bbdd_Social_Media_Trends[[#This Row],[Shares]]+bbdd_Social_Media_Trends[[#This Row],[Comments]]</f>
        <v>172396</v>
      </c>
      <c r="M3482">
        <f>bbdd_Social_Media_Trends[[#This Row],[Interactions]]/bbdd_Social_Media_Trends[[#This Row],[Views]]</f>
        <v>8.6249059443190362E-2</v>
      </c>
      <c r="N3482" s="1" t="s">
        <v>22</v>
      </c>
      <c r="O3482" s="4">
        <f t="shared" si="54"/>
        <v>0</v>
      </c>
    </row>
    <row r="3483" spans="1:15" hidden="1">
      <c r="A3483" s="1" t="s">
        <v>3523</v>
      </c>
      <c r="B3483" s="2">
        <v>45099</v>
      </c>
      <c r="C3483" s="13" t="str">
        <f>TEXT(bbdd_Social_Media_Trends[[#This Row],[Post_Date]],"aaaa-mm")</f>
        <v>2023-06</v>
      </c>
      <c r="D3483" s="1" t="s">
        <v>24</v>
      </c>
      <c r="E3483" s="1" t="s">
        <v>46</v>
      </c>
      <c r="F3483" s="1" t="s">
        <v>41</v>
      </c>
      <c r="G3483" s="1" t="s">
        <v>50</v>
      </c>
      <c r="H3483">
        <v>4406111</v>
      </c>
      <c r="I3483">
        <v>54052</v>
      </c>
      <c r="J3483">
        <v>89084</v>
      </c>
      <c r="K3483">
        <v>9934</v>
      </c>
      <c r="L3483">
        <f>bbdd_Social_Media_Trends[[#This Row],[Likes]]+bbdd_Social_Media_Trends[[#This Row],[Shares]]+bbdd_Social_Media_Trends[[#This Row],[Comments]]</f>
        <v>153070</v>
      </c>
      <c r="M3483">
        <f>bbdd_Social_Media_Trends[[#This Row],[Interactions]]/bbdd_Social_Media_Trends[[#This Row],[Views]]</f>
        <v>3.4740386703830201E-2</v>
      </c>
      <c r="N3483" s="1" t="s">
        <v>16</v>
      </c>
      <c r="O3483" s="4">
        <f t="shared" si="54"/>
        <v>0</v>
      </c>
    </row>
    <row r="3484" spans="1:15" hidden="1">
      <c r="A3484" s="1" t="s">
        <v>3524</v>
      </c>
      <c r="B3484" s="2">
        <v>44610</v>
      </c>
      <c r="C3484" s="13" t="str">
        <f>TEXT(bbdd_Social_Media_Trends[[#This Row],[Post_Date]],"aaaa-mm")</f>
        <v>2022-02</v>
      </c>
      <c r="D3484" s="1" t="s">
        <v>12</v>
      </c>
      <c r="E3484" s="1" t="s">
        <v>46</v>
      </c>
      <c r="F3484" s="1" t="s">
        <v>47</v>
      </c>
      <c r="G3484" s="1" t="s">
        <v>15</v>
      </c>
      <c r="H3484">
        <v>3289439</v>
      </c>
      <c r="I3484">
        <v>370294</v>
      </c>
      <c r="J3484">
        <v>79847</v>
      </c>
      <c r="K3484">
        <v>43612</v>
      </c>
      <c r="L3484">
        <f>bbdd_Social_Media_Trends[[#This Row],[Likes]]+bbdd_Social_Media_Trends[[#This Row],[Shares]]+bbdd_Social_Media_Trends[[#This Row],[Comments]]</f>
        <v>493753</v>
      </c>
      <c r="M3484">
        <f>bbdd_Social_Media_Trends[[#This Row],[Interactions]]/bbdd_Social_Media_Trends[[#This Row],[Views]]</f>
        <v>0.15010249468070391</v>
      </c>
      <c r="N3484" s="1" t="s">
        <v>29</v>
      </c>
      <c r="O3484" s="4">
        <f t="shared" si="54"/>
        <v>0</v>
      </c>
    </row>
    <row r="3485" spans="1:15" hidden="1">
      <c r="A3485" s="1" t="s">
        <v>3525</v>
      </c>
      <c r="B3485" s="2">
        <v>45061</v>
      </c>
      <c r="C3485" s="13" t="str">
        <f>TEXT(bbdd_Social_Media_Trends[[#This Row],[Post_Date]],"aaaa-mm")</f>
        <v>2023-05</v>
      </c>
      <c r="D3485" s="1" t="s">
        <v>18</v>
      </c>
      <c r="E3485" s="1" t="s">
        <v>57</v>
      </c>
      <c r="F3485" s="1" t="s">
        <v>14</v>
      </c>
      <c r="G3485" s="1" t="s">
        <v>15</v>
      </c>
      <c r="H3485">
        <v>948205</v>
      </c>
      <c r="I3485">
        <v>279450</v>
      </c>
      <c r="J3485">
        <v>19021</v>
      </c>
      <c r="K3485">
        <v>28397</v>
      </c>
      <c r="L3485">
        <f>bbdd_Social_Media_Trends[[#This Row],[Likes]]+bbdd_Social_Media_Trends[[#This Row],[Shares]]+bbdd_Social_Media_Trends[[#This Row],[Comments]]</f>
        <v>326868</v>
      </c>
      <c r="M3485">
        <f>bbdd_Social_Media_Trends[[#This Row],[Interactions]]/bbdd_Social_Media_Trends[[#This Row],[Views]]</f>
        <v>0.34472292384030878</v>
      </c>
      <c r="N3485" s="1" t="s">
        <v>29</v>
      </c>
      <c r="O3485" s="4">
        <f t="shared" si="54"/>
        <v>0</v>
      </c>
    </row>
    <row r="3486" spans="1:15" hidden="1">
      <c r="A3486" s="1" t="s">
        <v>3526</v>
      </c>
      <c r="B3486" s="2">
        <v>44699</v>
      </c>
      <c r="C3486" s="13" t="str">
        <f>TEXT(bbdd_Social_Media_Trends[[#This Row],[Post_Date]],"aaaa-mm")</f>
        <v>2022-05</v>
      </c>
      <c r="D3486" s="1" t="s">
        <v>18</v>
      </c>
      <c r="E3486" s="1" t="s">
        <v>49</v>
      </c>
      <c r="F3486" s="1" t="s">
        <v>32</v>
      </c>
      <c r="G3486" s="1" t="s">
        <v>21</v>
      </c>
      <c r="H3486">
        <v>2043510</v>
      </c>
      <c r="I3486">
        <v>481273</v>
      </c>
      <c r="J3486">
        <v>53976</v>
      </c>
      <c r="K3486">
        <v>25707</v>
      </c>
      <c r="L3486">
        <f>bbdd_Social_Media_Trends[[#This Row],[Likes]]+bbdd_Social_Media_Trends[[#This Row],[Shares]]+bbdd_Social_Media_Trends[[#This Row],[Comments]]</f>
        <v>560956</v>
      </c>
      <c r="M3486">
        <f>bbdd_Social_Media_Trends[[#This Row],[Interactions]]/bbdd_Social_Media_Trends[[#This Row],[Views]]</f>
        <v>0.27450611937303954</v>
      </c>
      <c r="N3486" s="1" t="s">
        <v>22</v>
      </c>
      <c r="O3486" s="4">
        <f t="shared" si="54"/>
        <v>0</v>
      </c>
    </row>
    <row r="3487" spans="1:15" hidden="1">
      <c r="A3487" s="1" t="s">
        <v>3527</v>
      </c>
      <c r="B3487" s="2">
        <v>44747</v>
      </c>
      <c r="C3487" s="13" t="str">
        <f>TEXT(bbdd_Social_Media_Trends[[#This Row],[Post_Date]],"aaaa-mm")</f>
        <v>2022-07</v>
      </c>
      <c r="D3487" s="1" t="s">
        <v>18</v>
      </c>
      <c r="E3487" s="1" t="s">
        <v>52</v>
      </c>
      <c r="F3487" s="1" t="s">
        <v>14</v>
      </c>
      <c r="G3487" s="1" t="s">
        <v>50</v>
      </c>
      <c r="H3487">
        <v>1650691</v>
      </c>
      <c r="I3487">
        <v>213362</v>
      </c>
      <c r="J3487">
        <v>16662</v>
      </c>
      <c r="K3487">
        <v>28984</v>
      </c>
      <c r="L3487">
        <f>bbdd_Social_Media_Trends[[#This Row],[Likes]]+bbdd_Social_Media_Trends[[#This Row],[Shares]]+bbdd_Social_Media_Trends[[#This Row],[Comments]]</f>
        <v>259008</v>
      </c>
      <c r="M3487">
        <f>bbdd_Social_Media_Trends[[#This Row],[Interactions]]/bbdd_Social_Media_Trends[[#This Row],[Views]]</f>
        <v>0.15690883393681798</v>
      </c>
      <c r="N3487" s="1" t="s">
        <v>22</v>
      </c>
      <c r="O3487" s="4">
        <f t="shared" si="54"/>
        <v>0</v>
      </c>
    </row>
    <row r="3488" spans="1:15" hidden="1">
      <c r="A3488" s="1" t="s">
        <v>3528</v>
      </c>
      <c r="B3488" s="2">
        <v>44748</v>
      </c>
      <c r="C3488" s="13" t="str">
        <f>TEXT(bbdd_Social_Media_Trends[[#This Row],[Post_Date]],"aaaa-mm")</f>
        <v>2022-07</v>
      </c>
      <c r="D3488" s="1" t="s">
        <v>24</v>
      </c>
      <c r="E3488" s="1" t="s">
        <v>46</v>
      </c>
      <c r="F3488" s="1" t="s">
        <v>32</v>
      </c>
      <c r="G3488" s="1" t="s">
        <v>25</v>
      </c>
      <c r="H3488">
        <v>4520801</v>
      </c>
      <c r="I3488">
        <v>263032</v>
      </c>
      <c r="J3488">
        <v>69667</v>
      </c>
      <c r="K3488">
        <v>47258</v>
      </c>
      <c r="L3488">
        <f>bbdd_Social_Media_Trends[[#This Row],[Likes]]+bbdd_Social_Media_Trends[[#This Row],[Shares]]+bbdd_Social_Media_Trends[[#This Row],[Comments]]</f>
        <v>379957</v>
      </c>
      <c r="M3488">
        <f>bbdd_Social_Media_Trends[[#This Row],[Interactions]]/bbdd_Social_Media_Trends[[#This Row],[Views]]</f>
        <v>8.4046389124405166E-2</v>
      </c>
      <c r="N3488" s="1" t="s">
        <v>22</v>
      </c>
      <c r="O3488" s="4">
        <f t="shared" si="54"/>
        <v>0</v>
      </c>
    </row>
    <row r="3489" spans="1:15">
      <c r="A3489" s="1" t="s">
        <v>3529</v>
      </c>
      <c r="B3489" s="2">
        <v>44692</v>
      </c>
      <c r="C3489" s="13" t="str">
        <f>TEXT(bbdd_Social_Media_Trends[[#This Row],[Post_Date]],"aaaa-mm")</f>
        <v>2022-05</v>
      </c>
      <c r="D3489" s="1" t="s">
        <v>27</v>
      </c>
      <c r="E3489" s="1" t="s">
        <v>31</v>
      </c>
      <c r="F3489" s="1" t="s">
        <v>20</v>
      </c>
      <c r="G3489" s="1" t="s">
        <v>37</v>
      </c>
      <c r="H3489">
        <v>3311639</v>
      </c>
      <c r="I3489">
        <v>302547</v>
      </c>
      <c r="J3489">
        <v>40563</v>
      </c>
      <c r="K3489">
        <v>34952</v>
      </c>
      <c r="L3489">
        <f>bbdd_Social_Media_Trends[[#This Row],[Likes]]+bbdd_Social_Media_Trends[[#This Row],[Shares]]+bbdd_Social_Media_Trends[[#This Row],[Comments]]</f>
        <v>378062</v>
      </c>
      <c r="M3489">
        <f>bbdd_Social_Media_Trends[[#This Row],[Interactions]]/bbdd_Social_Media_Trends[[#This Row],[Views]]</f>
        <v>0.11416159792779346</v>
      </c>
      <c r="N3489" s="1" t="s">
        <v>16</v>
      </c>
      <c r="O3489" s="4">
        <f t="shared" si="54"/>
        <v>0</v>
      </c>
    </row>
    <row r="3490" spans="1:15" hidden="1">
      <c r="A3490" s="1" t="s">
        <v>3530</v>
      </c>
      <c r="B3490" s="2">
        <v>45173</v>
      </c>
      <c r="C3490" s="13" t="str">
        <f>TEXT(bbdd_Social_Media_Trends[[#This Row],[Post_Date]],"aaaa-mm")</f>
        <v>2023-09</v>
      </c>
      <c r="D3490" s="1" t="s">
        <v>12</v>
      </c>
      <c r="E3490" s="1" t="s">
        <v>52</v>
      </c>
      <c r="F3490" s="1" t="s">
        <v>36</v>
      </c>
      <c r="G3490" s="1" t="s">
        <v>15</v>
      </c>
      <c r="H3490">
        <v>714670</v>
      </c>
      <c r="I3490">
        <v>193819</v>
      </c>
      <c r="J3490">
        <v>40082</v>
      </c>
      <c r="K3490">
        <v>26692</v>
      </c>
      <c r="L3490">
        <f>bbdd_Social_Media_Trends[[#This Row],[Likes]]+bbdd_Social_Media_Trends[[#This Row],[Shares]]+bbdd_Social_Media_Trends[[#This Row],[Comments]]</f>
        <v>260593</v>
      </c>
      <c r="M3490">
        <f>bbdd_Social_Media_Trends[[#This Row],[Interactions]]/bbdd_Social_Media_Trends[[#This Row],[Views]]</f>
        <v>0.3646340268935313</v>
      </c>
      <c r="N3490" s="1" t="s">
        <v>16</v>
      </c>
      <c r="O3490" s="4">
        <f t="shared" si="54"/>
        <v>0</v>
      </c>
    </row>
    <row r="3491" spans="1:15" hidden="1">
      <c r="A3491" s="1" t="s">
        <v>3531</v>
      </c>
      <c r="B3491" s="2">
        <v>44756</v>
      </c>
      <c r="C3491" s="13" t="str">
        <f>TEXT(bbdd_Social_Media_Trends[[#This Row],[Post_Date]],"aaaa-mm")</f>
        <v>2022-07</v>
      </c>
      <c r="D3491" s="1" t="s">
        <v>12</v>
      </c>
      <c r="E3491" s="1" t="s">
        <v>31</v>
      </c>
      <c r="F3491" s="1" t="s">
        <v>41</v>
      </c>
      <c r="G3491" s="1" t="s">
        <v>60</v>
      </c>
      <c r="H3491">
        <v>3490507</v>
      </c>
      <c r="I3491">
        <v>263206</v>
      </c>
      <c r="J3491">
        <v>35586</v>
      </c>
      <c r="K3491">
        <v>43856</v>
      </c>
      <c r="L3491">
        <f>bbdd_Social_Media_Trends[[#This Row],[Likes]]+bbdd_Social_Media_Trends[[#This Row],[Shares]]+bbdd_Social_Media_Trends[[#This Row],[Comments]]</f>
        <v>342648</v>
      </c>
      <c r="M3491">
        <f>bbdd_Social_Media_Trends[[#This Row],[Interactions]]/bbdd_Social_Media_Trends[[#This Row],[Views]]</f>
        <v>9.8165681948209821E-2</v>
      </c>
      <c r="N3491" s="1" t="s">
        <v>16</v>
      </c>
      <c r="O3491" s="4">
        <f t="shared" si="54"/>
        <v>0</v>
      </c>
    </row>
    <row r="3492" spans="1:15" hidden="1">
      <c r="A3492" s="1" t="s">
        <v>3532</v>
      </c>
      <c r="B3492" s="2">
        <v>45086</v>
      </c>
      <c r="C3492" s="13" t="str">
        <f>TEXT(bbdd_Social_Media_Trends[[#This Row],[Post_Date]],"aaaa-mm")</f>
        <v>2023-06</v>
      </c>
      <c r="D3492" s="1" t="s">
        <v>24</v>
      </c>
      <c r="E3492" s="1" t="s">
        <v>31</v>
      </c>
      <c r="F3492" s="1" t="s">
        <v>14</v>
      </c>
      <c r="G3492" s="1" t="s">
        <v>50</v>
      </c>
      <c r="H3492">
        <v>3212719</v>
      </c>
      <c r="I3492">
        <v>63977</v>
      </c>
      <c r="J3492">
        <v>71876</v>
      </c>
      <c r="K3492">
        <v>17859</v>
      </c>
      <c r="L3492">
        <f>bbdd_Social_Media_Trends[[#This Row],[Likes]]+bbdd_Social_Media_Trends[[#This Row],[Shares]]+bbdd_Social_Media_Trends[[#This Row],[Comments]]</f>
        <v>153712</v>
      </c>
      <c r="M3492">
        <f>bbdd_Social_Media_Trends[[#This Row],[Interactions]]/bbdd_Social_Media_Trends[[#This Row],[Views]]</f>
        <v>4.7844831745322267E-2</v>
      </c>
      <c r="N3492" s="1" t="s">
        <v>29</v>
      </c>
      <c r="O3492" s="4">
        <f t="shared" si="54"/>
        <v>0</v>
      </c>
    </row>
    <row r="3493" spans="1:15" hidden="1">
      <c r="A3493" s="1" t="s">
        <v>3533</v>
      </c>
      <c r="B3493" s="2">
        <v>45238</v>
      </c>
      <c r="C3493" s="13" t="str">
        <f>TEXT(bbdd_Social_Media_Trends[[#This Row],[Post_Date]],"aaaa-mm")</f>
        <v>2023-11</v>
      </c>
      <c r="D3493" s="1" t="s">
        <v>24</v>
      </c>
      <c r="E3493" s="1" t="s">
        <v>57</v>
      </c>
      <c r="F3493" s="1" t="s">
        <v>14</v>
      </c>
      <c r="G3493" s="1" t="s">
        <v>25</v>
      </c>
      <c r="H3493">
        <v>2130392</v>
      </c>
      <c r="I3493">
        <v>439842</v>
      </c>
      <c r="J3493">
        <v>98469</v>
      </c>
      <c r="K3493">
        <v>10668</v>
      </c>
      <c r="L3493">
        <f>bbdd_Social_Media_Trends[[#This Row],[Likes]]+bbdd_Social_Media_Trends[[#This Row],[Shares]]+bbdd_Social_Media_Trends[[#This Row],[Comments]]</f>
        <v>548979</v>
      </c>
      <c r="M3493">
        <f>bbdd_Social_Media_Trends[[#This Row],[Interactions]]/bbdd_Social_Media_Trends[[#This Row],[Views]]</f>
        <v>0.2576891952279205</v>
      </c>
      <c r="N3493" s="1" t="s">
        <v>22</v>
      </c>
      <c r="O3493" s="4">
        <f t="shared" si="54"/>
        <v>0</v>
      </c>
    </row>
    <row r="3494" spans="1:15" hidden="1">
      <c r="A3494" s="1" t="s">
        <v>3534</v>
      </c>
      <c r="B3494" s="2">
        <v>44579</v>
      </c>
      <c r="C3494" s="13" t="str">
        <f>TEXT(bbdd_Social_Media_Trends[[#This Row],[Post_Date]],"aaaa-mm")</f>
        <v>2022-01</v>
      </c>
      <c r="D3494" s="1" t="s">
        <v>18</v>
      </c>
      <c r="E3494" s="1" t="s">
        <v>49</v>
      </c>
      <c r="F3494" s="1" t="s">
        <v>14</v>
      </c>
      <c r="G3494" s="1" t="s">
        <v>15</v>
      </c>
      <c r="H3494">
        <v>3179227</v>
      </c>
      <c r="I3494">
        <v>226624</v>
      </c>
      <c r="J3494">
        <v>320</v>
      </c>
      <c r="K3494">
        <v>17306</v>
      </c>
      <c r="L3494">
        <f>bbdd_Social_Media_Trends[[#This Row],[Likes]]+bbdd_Social_Media_Trends[[#This Row],[Shares]]+bbdd_Social_Media_Trends[[#This Row],[Comments]]</f>
        <v>244250</v>
      </c>
      <c r="M3494">
        <f>bbdd_Social_Media_Trends[[#This Row],[Interactions]]/bbdd_Social_Media_Trends[[#This Row],[Views]]</f>
        <v>7.6826851306937186E-2</v>
      </c>
      <c r="N3494" s="1" t="s">
        <v>29</v>
      </c>
      <c r="O3494" s="4">
        <f t="shared" si="54"/>
        <v>0</v>
      </c>
    </row>
    <row r="3495" spans="1:15" hidden="1">
      <c r="A3495" s="1" t="s">
        <v>3535</v>
      </c>
      <c r="B3495" s="2">
        <v>45186</v>
      </c>
      <c r="C3495" s="13" t="str">
        <f>TEXT(bbdd_Social_Media_Trends[[#This Row],[Post_Date]],"aaaa-mm")</f>
        <v>2023-09</v>
      </c>
      <c r="D3495" s="1" t="s">
        <v>12</v>
      </c>
      <c r="E3495" s="1" t="s">
        <v>59</v>
      </c>
      <c r="F3495" s="1" t="s">
        <v>20</v>
      </c>
      <c r="G3495" s="1" t="s">
        <v>60</v>
      </c>
      <c r="H3495">
        <v>3926596</v>
      </c>
      <c r="I3495">
        <v>279828</v>
      </c>
      <c r="J3495">
        <v>27924</v>
      </c>
      <c r="K3495">
        <v>7656</v>
      </c>
      <c r="L3495">
        <f>bbdd_Social_Media_Trends[[#This Row],[Likes]]+bbdd_Social_Media_Trends[[#This Row],[Shares]]+bbdd_Social_Media_Trends[[#This Row],[Comments]]</f>
        <v>315408</v>
      </c>
      <c r="M3495">
        <f>bbdd_Social_Media_Trends[[#This Row],[Interactions]]/bbdd_Social_Media_Trends[[#This Row],[Views]]</f>
        <v>8.0326063592995059E-2</v>
      </c>
      <c r="N3495" s="1" t="s">
        <v>16</v>
      </c>
      <c r="O3495" s="4">
        <f t="shared" si="54"/>
        <v>0</v>
      </c>
    </row>
    <row r="3496" spans="1:15">
      <c r="A3496" s="1" t="s">
        <v>3536</v>
      </c>
      <c r="B3496" s="2">
        <v>44566</v>
      </c>
      <c r="C3496" s="13" t="str">
        <f>TEXT(bbdd_Social_Media_Trends[[#This Row],[Post_Date]],"aaaa-mm")</f>
        <v>2022-01</v>
      </c>
      <c r="D3496" s="1" t="s">
        <v>27</v>
      </c>
      <c r="E3496" s="1" t="s">
        <v>57</v>
      </c>
      <c r="F3496" s="1" t="s">
        <v>36</v>
      </c>
      <c r="G3496" s="1" t="s">
        <v>21</v>
      </c>
      <c r="H3496">
        <v>713253</v>
      </c>
      <c r="I3496">
        <v>330560</v>
      </c>
      <c r="J3496">
        <v>24640</v>
      </c>
      <c r="K3496">
        <v>17612</v>
      </c>
      <c r="L3496">
        <f>bbdd_Social_Media_Trends[[#This Row],[Likes]]+bbdd_Social_Media_Trends[[#This Row],[Shares]]+bbdd_Social_Media_Trends[[#This Row],[Comments]]</f>
        <v>372812</v>
      </c>
      <c r="M3496">
        <f>bbdd_Social_Media_Trends[[#This Row],[Interactions]]/bbdd_Social_Media_Trends[[#This Row],[Views]]</f>
        <v>0.52269250882926532</v>
      </c>
      <c r="N3496" s="1" t="s">
        <v>22</v>
      </c>
      <c r="O3496" s="4">
        <f t="shared" si="54"/>
        <v>0</v>
      </c>
    </row>
    <row r="3497" spans="1:15" hidden="1">
      <c r="A3497" s="1" t="s">
        <v>3537</v>
      </c>
      <c r="B3497" s="2">
        <v>45285</v>
      </c>
      <c r="C3497" s="13" t="str">
        <f>TEXT(bbdd_Social_Media_Trends[[#This Row],[Post_Date]],"aaaa-mm")</f>
        <v>2023-12</v>
      </c>
      <c r="D3497" s="1" t="s">
        <v>18</v>
      </c>
      <c r="E3497" s="1" t="s">
        <v>49</v>
      </c>
      <c r="F3497" s="1" t="s">
        <v>20</v>
      </c>
      <c r="G3497" s="1" t="s">
        <v>28</v>
      </c>
      <c r="H3497">
        <v>1783139</v>
      </c>
      <c r="I3497">
        <v>219741</v>
      </c>
      <c r="J3497">
        <v>55360</v>
      </c>
      <c r="K3497">
        <v>38676</v>
      </c>
      <c r="L3497">
        <f>bbdd_Social_Media_Trends[[#This Row],[Likes]]+bbdd_Social_Media_Trends[[#This Row],[Shares]]+bbdd_Social_Media_Trends[[#This Row],[Comments]]</f>
        <v>313777</v>
      </c>
      <c r="M3497">
        <f>bbdd_Social_Media_Trends[[#This Row],[Interactions]]/bbdd_Social_Media_Trends[[#This Row],[Views]]</f>
        <v>0.17596889530204879</v>
      </c>
      <c r="N3497" s="1" t="s">
        <v>22</v>
      </c>
      <c r="O3497" s="4">
        <f t="shared" si="54"/>
        <v>0</v>
      </c>
    </row>
    <row r="3498" spans="1:15" hidden="1">
      <c r="A3498" s="1" t="s">
        <v>3538</v>
      </c>
      <c r="B3498" s="2">
        <v>44956</v>
      </c>
      <c r="C3498" s="13" t="str">
        <f>TEXT(bbdd_Social_Media_Trends[[#This Row],[Post_Date]],"aaaa-mm")</f>
        <v>2023-01</v>
      </c>
      <c r="D3498" s="1" t="s">
        <v>12</v>
      </c>
      <c r="E3498" s="1" t="s">
        <v>35</v>
      </c>
      <c r="F3498" s="1" t="s">
        <v>32</v>
      </c>
      <c r="G3498" s="1" t="s">
        <v>15</v>
      </c>
      <c r="H3498">
        <v>4103661</v>
      </c>
      <c r="I3498">
        <v>98838</v>
      </c>
      <c r="J3498">
        <v>37086</v>
      </c>
      <c r="K3498">
        <v>824</v>
      </c>
      <c r="L3498">
        <f>bbdd_Social_Media_Trends[[#This Row],[Likes]]+bbdd_Social_Media_Trends[[#This Row],[Shares]]+bbdd_Social_Media_Trends[[#This Row],[Comments]]</f>
        <v>136748</v>
      </c>
      <c r="M3498">
        <f>bbdd_Social_Media_Trends[[#This Row],[Interactions]]/bbdd_Social_Media_Trends[[#This Row],[Views]]</f>
        <v>3.3323415360089439E-2</v>
      </c>
      <c r="N3498" s="1" t="s">
        <v>29</v>
      </c>
      <c r="O3498" s="4">
        <f t="shared" si="54"/>
        <v>0</v>
      </c>
    </row>
    <row r="3499" spans="1:15">
      <c r="A3499" s="1" t="s">
        <v>3539</v>
      </c>
      <c r="B3499" s="2">
        <v>44759</v>
      </c>
      <c r="C3499" s="13" t="str">
        <f>TEXT(bbdd_Social_Media_Trends[[#This Row],[Post_Date]],"aaaa-mm")</f>
        <v>2022-07</v>
      </c>
      <c r="D3499" s="1" t="s">
        <v>27</v>
      </c>
      <c r="E3499" s="1" t="s">
        <v>31</v>
      </c>
      <c r="F3499" s="1" t="s">
        <v>47</v>
      </c>
      <c r="G3499" s="1" t="s">
        <v>50</v>
      </c>
      <c r="H3499">
        <v>983233</v>
      </c>
      <c r="I3499">
        <v>382351</v>
      </c>
      <c r="J3499">
        <v>73554</v>
      </c>
      <c r="K3499">
        <v>1024</v>
      </c>
      <c r="L3499">
        <f>bbdd_Social_Media_Trends[[#This Row],[Likes]]+bbdd_Social_Media_Trends[[#This Row],[Shares]]+bbdd_Social_Media_Trends[[#This Row],[Comments]]</f>
        <v>456929</v>
      </c>
      <c r="M3499">
        <f>bbdd_Social_Media_Trends[[#This Row],[Interactions]]/bbdd_Social_Media_Trends[[#This Row],[Views]]</f>
        <v>0.46472097661490208</v>
      </c>
      <c r="N3499" s="1" t="s">
        <v>16</v>
      </c>
      <c r="O3499" s="4">
        <f t="shared" si="54"/>
        <v>0</v>
      </c>
    </row>
    <row r="3500" spans="1:15" hidden="1">
      <c r="A3500" s="1" t="s">
        <v>3540</v>
      </c>
      <c r="B3500" s="2">
        <v>45102</v>
      </c>
      <c r="C3500" s="13" t="str">
        <f>TEXT(bbdd_Social_Media_Trends[[#This Row],[Post_Date]],"aaaa-mm")</f>
        <v>2023-06</v>
      </c>
      <c r="D3500" s="1" t="s">
        <v>18</v>
      </c>
      <c r="E3500" s="1" t="s">
        <v>13</v>
      </c>
      <c r="F3500" s="1" t="s">
        <v>14</v>
      </c>
      <c r="G3500" s="1" t="s">
        <v>28</v>
      </c>
      <c r="H3500">
        <v>4559245</v>
      </c>
      <c r="I3500">
        <v>477588</v>
      </c>
      <c r="J3500">
        <v>64375</v>
      </c>
      <c r="K3500">
        <v>23246</v>
      </c>
      <c r="L3500">
        <f>bbdd_Social_Media_Trends[[#This Row],[Likes]]+bbdd_Social_Media_Trends[[#This Row],[Shares]]+bbdd_Social_Media_Trends[[#This Row],[Comments]]</f>
        <v>565209</v>
      </c>
      <c r="M3500">
        <f>bbdd_Social_Media_Trends[[#This Row],[Interactions]]/bbdd_Social_Media_Trends[[#This Row],[Views]]</f>
        <v>0.12396986781802689</v>
      </c>
      <c r="N3500" s="1" t="s">
        <v>16</v>
      </c>
      <c r="O3500" s="4">
        <f t="shared" si="54"/>
        <v>0</v>
      </c>
    </row>
    <row r="3501" spans="1:15" hidden="1">
      <c r="A3501" s="1" t="s">
        <v>3541</v>
      </c>
      <c r="B3501" s="2">
        <v>44864</v>
      </c>
      <c r="C3501" s="13" t="str">
        <f>TEXT(bbdd_Social_Media_Trends[[#This Row],[Post_Date]],"aaaa-mm")</f>
        <v>2022-10</v>
      </c>
      <c r="D3501" s="1" t="s">
        <v>12</v>
      </c>
      <c r="E3501" s="1" t="s">
        <v>31</v>
      </c>
      <c r="F3501" s="1" t="s">
        <v>36</v>
      </c>
      <c r="G3501" s="1" t="s">
        <v>28</v>
      </c>
      <c r="H3501">
        <v>4069828</v>
      </c>
      <c r="I3501">
        <v>228465</v>
      </c>
      <c r="J3501">
        <v>70</v>
      </c>
      <c r="K3501">
        <v>47526</v>
      </c>
      <c r="L3501">
        <f>bbdd_Social_Media_Trends[[#This Row],[Likes]]+bbdd_Social_Media_Trends[[#This Row],[Shares]]+bbdd_Social_Media_Trends[[#This Row],[Comments]]</f>
        <v>276061</v>
      </c>
      <c r="M3501">
        <f>bbdd_Social_Media_Trends[[#This Row],[Interactions]]/bbdd_Social_Media_Trends[[#This Row],[Views]]</f>
        <v>6.7831122101474559E-2</v>
      </c>
      <c r="N3501" s="1" t="s">
        <v>29</v>
      </c>
      <c r="O3501" s="4">
        <f t="shared" si="54"/>
        <v>0</v>
      </c>
    </row>
    <row r="3502" spans="1:15" hidden="1">
      <c r="A3502" s="1" t="s">
        <v>3542</v>
      </c>
      <c r="B3502" s="2">
        <v>44694</v>
      </c>
      <c r="C3502" s="13" t="str">
        <f>TEXT(bbdd_Social_Media_Trends[[#This Row],[Post_Date]],"aaaa-mm")</f>
        <v>2022-05</v>
      </c>
      <c r="D3502" s="1" t="s">
        <v>12</v>
      </c>
      <c r="E3502" s="1" t="s">
        <v>39</v>
      </c>
      <c r="F3502" s="1" t="s">
        <v>32</v>
      </c>
      <c r="G3502" s="1" t="s">
        <v>37</v>
      </c>
      <c r="H3502">
        <v>4085716</v>
      </c>
      <c r="I3502">
        <v>338938</v>
      </c>
      <c r="J3502">
        <v>99638</v>
      </c>
      <c r="K3502">
        <v>2001</v>
      </c>
      <c r="L3502">
        <f>bbdd_Social_Media_Trends[[#This Row],[Likes]]+bbdd_Social_Media_Trends[[#This Row],[Shares]]+bbdd_Social_Media_Trends[[#This Row],[Comments]]</f>
        <v>440577</v>
      </c>
      <c r="M3502">
        <f>bbdd_Social_Media_Trends[[#This Row],[Interactions]]/bbdd_Social_Media_Trends[[#This Row],[Views]]</f>
        <v>0.10783348622371207</v>
      </c>
      <c r="N3502" s="1" t="s">
        <v>16</v>
      </c>
      <c r="O3502" s="4">
        <f t="shared" si="54"/>
        <v>0</v>
      </c>
    </row>
    <row r="3503" spans="1:15" hidden="1">
      <c r="A3503" s="1" t="s">
        <v>3543</v>
      </c>
      <c r="B3503" s="2">
        <v>44966</v>
      </c>
      <c r="C3503" s="13" t="str">
        <f>TEXT(bbdd_Social_Media_Trends[[#This Row],[Post_Date]],"aaaa-mm")</f>
        <v>2023-02</v>
      </c>
      <c r="D3503" s="1" t="s">
        <v>12</v>
      </c>
      <c r="E3503" s="1" t="s">
        <v>49</v>
      </c>
      <c r="F3503" s="1" t="s">
        <v>20</v>
      </c>
      <c r="G3503" s="1" t="s">
        <v>25</v>
      </c>
      <c r="H3503">
        <v>3952374</v>
      </c>
      <c r="I3503">
        <v>129506</v>
      </c>
      <c r="J3503">
        <v>46745</v>
      </c>
      <c r="K3503">
        <v>34769</v>
      </c>
      <c r="L3503">
        <f>bbdd_Social_Media_Trends[[#This Row],[Likes]]+bbdd_Social_Media_Trends[[#This Row],[Shares]]+bbdd_Social_Media_Trends[[#This Row],[Comments]]</f>
        <v>211020</v>
      </c>
      <c r="M3503">
        <f>bbdd_Social_Media_Trends[[#This Row],[Interactions]]/bbdd_Social_Media_Trends[[#This Row],[Views]]</f>
        <v>5.3390696325803177E-2</v>
      </c>
      <c r="N3503" s="1" t="s">
        <v>22</v>
      </c>
      <c r="O3503" s="4">
        <f t="shared" si="54"/>
        <v>0</v>
      </c>
    </row>
    <row r="3504" spans="1:15" hidden="1">
      <c r="A3504" s="1" t="s">
        <v>3544</v>
      </c>
      <c r="B3504" s="2">
        <v>45247</v>
      </c>
      <c r="C3504" s="13" t="str">
        <f>TEXT(bbdd_Social_Media_Trends[[#This Row],[Post_Date]],"aaaa-mm")</f>
        <v>2023-11</v>
      </c>
      <c r="D3504" s="1" t="s">
        <v>12</v>
      </c>
      <c r="E3504" s="1" t="s">
        <v>52</v>
      </c>
      <c r="F3504" s="1" t="s">
        <v>20</v>
      </c>
      <c r="G3504" s="1" t="s">
        <v>21</v>
      </c>
      <c r="H3504">
        <v>3408919</v>
      </c>
      <c r="I3504">
        <v>334245</v>
      </c>
      <c r="J3504">
        <v>59555</v>
      </c>
      <c r="K3504">
        <v>45940</v>
      </c>
      <c r="L3504">
        <f>bbdd_Social_Media_Trends[[#This Row],[Likes]]+bbdd_Social_Media_Trends[[#This Row],[Shares]]+bbdd_Social_Media_Trends[[#This Row],[Comments]]</f>
        <v>439740</v>
      </c>
      <c r="M3504">
        <f>bbdd_Social_Media_Trends[[#This Row],[Interactions]]/bbdd_Social_Media_Trends[[#This Row],[Views]]</f>
        <v>0.12899690488392362</v>
      </c>
      <c r="N3504" s="1" t="s">
        <v>29</v>
      </c>
      <c r="O3504" s="4">
        <f t="shared" si="54"/>
        <v>0</v>
      </c>
    </row>
    <row r="3505" spans="1:15" hidden="1">
      <c r="A3505" s="1" t="s">
        <v>3545</v>
      </c>
      <c r="B3505" s="2">
        <v>45221</v>
      </c>
      <c r="C3505" s="13" t="str">
        <f>TEXT(bbdd_Social_Media_Trends[[#This Row],[Post_Date]],"aaaa-mm")</f>
        <v>2023-10</v>
      </c>
      <c r="D3505" s="1" t="s">
        <v>24</v>
      </c>
      <c r="E3505" s="1" t="s">
        <v>59</v>
      </c>
      <c r="F3505" s="1" t="s">
        <v>20</v>
      </c>
      <c r="G3505" s="1" t="s">
        <v>60</v>
      </c>
      <c r="H3505">
        <v>3323882</v>
      </c>
      <c r="I3505">
        <v>199151</v>
      </c>
      <c r="J3505">
        <v>98676</v>
      </c>
      <c r="K3505">
        <v>23450</v>
      </c>
      <c r="L3505">
        <f>bbdd_Social_Media_Trends[[#This Row],[Likes]]+bbdd_Social_Media_Trends[[#This Row],[Shares]]+bbdd_Social_Media_Trends[[#This Row],[Comments]]</f>
        <v>321277</v>
      </c>
      <c r="M3505">
        <f>bbdd_Social_Media_Trends[[#This Row],[Interactions]]/bbdd_Social_Media_Trends[[#This Row],[Views]]</f>
        <v>9.6657161716330486E-2</v>
      </c>
      <c r="N3505" s="1" t="s">
        <v>29</v>
      </c>
      <c r="O3505" s="4">
        <f t="shared" si="54"/>
        <v>0</v>
      </c>
    </row>
    <row r="3506" spans="1:15" hidden="1">
      <c r="A3506" s="1" t="s">
        <v>3546</v>
      </c>
      <c r="B3506" s="2">
        <v>45207</v>
      </c>
      <c r="C3506" s="13" t="str">
        <f>TEXT(bbdd_Social_Media_Trends[[#This Row],[Post_Date]],"aaaa-mm")</f>
        <v>2023-10</v>
      </c>
      <c r="D3506" s="1" t="s">
        <v>24</v>
      </c>
      <c r="E3506" s="1" t="s">
        <v>57</v>
      </c>
      <c r="F3506" s="1" t="s">
        <v>36</v>
      </c>
      <c r="G3506" s="1" t="s">
        <v>28</v>
      </c>
      <c r="H3506">
        <v>4194567</v>
      </c>
      <c r="I3506">
        <v>355889</v>
      </c>
      <c r="J3506">
        <v>45483</v>
      </c>
      <c r="K3506">
        <v>41379</v>
      </c>
      <c r="L3506">
        <f>bbdd_Social_Media_Trends[[#This Row],[Likes]]+bbdd_Social_Media_Trends[[#This Row],[Shares]]+bbdd_Social_Media_Trends[[#This Row],[Comments]]</f>
        <v>442751</v>
      </c>
      <c r="M3506">
        <f>bbdd_Social_Media_Trends[[#This Row],[Interactions]]/bbdd_Social_Media_Trends[[#This Row],[Views]]</f>
        <v>0.10555344568342812</v>
      </c>
      <c r="N3506" s="1" t="s">
        <v>16</v>
      </c>
      <c r="O3506" s="4">
        <f t="shared" si="54"/>
        <v>0</v>
      </c>
    </row>
    <row r="3507" spans="1:15" hidden="1">
      <c r="A3507" s="1" t="s">
        <v>3547</v>
      </c>
      <c r="B3507" s="2">
        <v>44990</v>
      </c>
      <c r="C3507" s="13" t="str">
        <f>TEXT(bbdd_Social_Media_Trends[[#This Row],[Post_Date]],"aaaa-mm")</f>
        <v>2023-03</v>
      </c>
      <c r="D3507" s="1" t="s">
        <v>18</v>
      </c>
      <c r="E3507" s="1" t="s">
        <v>46</v>
      </c>
      <c r="F3507" s="1" t="s">
        <v>41</v>
      </c>
      <c r="G3507" s="1" t="s">
        <v>15</v>
      </c>
      <c r="H3507">
        <v>3211977</v>
      </c>
      <c r="I3507">
        <v>47868</v>
      </c>
      <c r="J3507">
        <v>69676</v>
      </c>
      <c r="K3507">
        <v>23438</v>
      </c>
      <c r="L3507">
        <f>bbdd_Social_Media_Trends[[#This Row],[Likes]]+bbdd_Social_Media_Trends[[#This Row],[Shares]]+bbdd_Social_Media_Trends[[#This Row],[Comments]]</f>
        <v>140982</v>
      </c>
      <c r="M3507">
        <f>bbdd_Social_Media_Trends[[#This Row],[Interactions]]/bbdd_Social_Media_Trends[[#This Row],[Views]]</f>
        <v>4.3892593253314079E-2</v>
      </c>
      <c r="N3507" s="1" t="s">
        <v>16</v>
      </c>
      <c r="O3507" s="4">
        <f t="shared" si="54"/>
        <v>0</v>
      </c>
    </row>
    <row r="3508" spans="1:15" hidden="1">
      <c r="A3508" s="1" t="s">
        <v>3548</v>
      </c>
      <c r="B3508" s="2">
        <v>45175</v>
      </c>
      <c r="C3508" s="13" t="str">
        <f>TEXT(bbdd_Social_Media_Trends[[#This Row],[Post_Date]],"aaaa-mm")</f>
        <v>2023-09</v>
      </c>
      <c r="D3508" s="1" t="s">
        <v>24</v>
      </c>
      <c r="E3508" s="1" t="s">
        <v>46</v>
      </c>
      <c r="F3508" s="1" t="s">
        <v>14</v>
      </c>
      <c r="G3508" s="1" t="s">
        <v>15</v>
      </c>
      <c r="H3508">
        <v>2091593</v>
      </c>
      <c r="I3508">
        <v>251061</v>
      </c>
      <c r="J3508">
        <v>54282</v>
      </c>
      <c r="K3508">
        <v>8417</v>
      </c>
      <c r="L3508">
        <f>bbdd_Social_Media_Trends[[#This Row],[Likes]]+bbdd_Social_Media_Trends[[#This Row],[Shares]]+bbdd_Social_Media_Trends[[#This Row],[Comments]]</f>
        <v>313760</v>
      </c>
      <c r="M3508">
        <f>bbdd_Social_Media_Trends[[#This Row],[Interactions]]/bbdd_Social_Media_Trends[[#This Row],[Views]]</f>
        <v>0.15001006409946868</v>
      </c>
      <c r="N3508" s="1" t="s">
        <v>22</v>
      </c>
      <c r="O3508" s="4">
        <f t="shared" si="54"/>
        <v>0</v>
      </c>
    </row>
    <row r="3509" spans="1:15" hidden="1">
      <c r="A3509" s="1" t="s">
        <v>3549</v>
      </c>
      <c r="B3509" s="2">
        <v>45019</v>
      </c>
      <c r="C3509" s="13" t="str">
        <f>TEXT(bbdd_Social_Media_Trends[[#This Row],[Post_Date]],"aaaa-mm")</f>
        <v>2023-04</v>
      </c>
      <c r="D3509" s="1" t="s">
        <v>12</v>
      </c>
      <c r="E3509" s="1" t="s">
        <v>49</v>
      </c>
      <c r="F3509" s="1" t="s">
        <v>47</v>
      </c>
      <c r="G3509" s="1" t="s">
        <v>37</v>
      </c>
      <c r="H3509">
        <v>434715</v>
      </c>
      <c r="I3509">
        <v>15752</v>
      </c>
      <c r="J3509">
        <v>12172</v>
      </c>
      <c r="K3509">
        <v>16505</v>
      </c>
      <c r="L3509">
        <f>bbdd_Social_Media_Trends[[#This Row],[Likes]]+bbdd_Social_Media_Trends[[#This Row],[Shares]]+bbdd_Social_Media_Trends[[#This Row],[Comments]]</f>
        <v>44429</v>
      </c>
      <c r="M3509">
        <f>bbdd_Social_Media_Trends[[#This Row],[Interactions]]/bbdd_Social_Media_Trends[[#This Row],[Views]]</f>
        <v>0.10220259250313424</v>
      </c>
      <c r="N3509" s="1" t="s">
        <v>22</v>
      </c>
      <c r="O3509" s="4">
        <f t="shared" si="54"/>
        <v>0</v>
      </c>
    </row>
    <row r="3510" spans="1:15" hidden="1">
      <c r="A3510" s="1" t="s">
        <v>3550</v>
      </c>
      <c r="B3510" s="2">
        <v>45068</v>
      </c>
      <c r="C3510" s="13" t="str">
        <f>TEXT(bbdd_Social_Media_Trends[[#This Row],[Post_Date]],"aaaa-mm")</f>
        <v>2023-05</v>
      </c>
      <c r="D3510" s="1" t="s">
        <v>12</v>
      </c>
      <c r="E3510" s="1" t="s">
        <v>39</v>
      </c>
      <c r="F3510" s="1" t="s">
        <v>20</v>
      </c>
      <c r="G3510" s="1" t="s">
        <v>44</v>
      </c>
      <c r="H3510">
        <v>1463427</v>
      </c>
      <c r="I3510">
        <v>444094</v>
      </c>
      <c r="J3510">
        <v>84880</v>
      </c>
      <c r="K3510">
        <v>4729</v>
      </c>
      <c r="L3510">
        <f>bbdd_Social_Media_Trends[[#This Row],[Likes]]+bbdd_Social_Media_Trends[[#This Row],[Shares]]+bbdd_Social_Media_Trends[[#This Row],[Comments]]</f>
        <v>533703</v>
      </c>
      <c r="M3510">
        <f>bbdd_Social_Media_Trends[[#This Row],[Interactions]]/bbdd_Social_Media_Trends[[#This Row],[Views]]</f>
        <v>0.36469396833596757</v>
      </c>
      <c r="N3510" s="1" t="s">
        <v>22</v>
      </c>
      <c r="O3510" s="4">
        <f t="shared" si="54"/>
        <v>0</v>
      </c>
    </row>
    <row r="3511" spans="1:15" hidden="1">
      <c r="A3511" s="1" t="s">
        <v>3551</v>
      </c>
      <c r="B3511" s="2">
        <v>45245</v>
      </c>
      <c r="C3511" s="13" t="str">
        <f>TEXT(bbdd_Social_Media_Trends[[#This Row],[Post_Date]],"aaaa-mm")</f>
        <v>2023-11</v>
      </c>
      <c r="D3511" s="1" t="s">
        <v>12</v>
      </c>
      <c r="E3511" s="1" t="s">
        <v>49</v>
      </c>
      <c r="F3511" s="1" t="s">
        <v>14</v>
      </c>
      <c r="G3511" s="1" t="s">
        <v>15</v>
      </c>
      <c r="H3511">
        <v>3339745</v>
      </c>
      <c r="I3511">
        <v>201598</v>
      </c>
      <c r="J3511">
        <v>407</v>
      </c>
      <c r="K3511">
        <v>39789</v>
      </c>
      <c r="L3511">
        <f>bbdd_Social_Media_Trends[[#This Row],[Likes]]+bbdd_Social_Media_Trends[[#This Row],[Shares]]+bbdd_Social_Media_Trends[[#This Row],[Comments]]</f>
        <v>241794</v>
      </c>
      <c r="M3511">
        <f>bbdd_Social_Media_Trends[[#This Row],[Interactions]]/bbdd_Social_Media_Trends[[#This Row],[Views]]</f>
        <v>7.2398940637683415E-2</v>
      </c>
      <c r="N3511" s="1" t="s">
        <v>22</v>
      </c>
      <c r="O3511" s="4">
        <f t="shared" si="54"/>
        <v>0</v>
      </c>
    </row>
    <row r="3512" spans="1:15" hidden="1">
      <c r="A3512" s="1" t="s">
        <v>3552</v>
      </c>
      <c r="B3512" s="2">
        <v>45267</v>
      </c>
      <c r="C3512" s="13" t="str">
        <f>TEXT(bbdd_Social_Media_Trends[[#This Row],[Post_Date]],"aaaa-mm")</f>
        <v>2023-12</v>
      </c>
      <c r="D3512" s="1" t="s">
        <v>18</v>
      </c>
      <c r="E3512" s="1" t="s">
        <v>59</v>
      </c>
      <c r="F3512" s="1" t="s">
        <v>36</v>
      </c>
      <c r="G3512" s="1" t="s">
        <v>37</v>
      </c>
      <c r="H3512">
        <v>884253</v>
      </c>
      <c r="I3512">
        <v>386330</v>
      </c>
      <c r="J3512">
        <v>81443</v>
      </c>
      <c r="K3512">
        <v>9032</v>
      </c>
      <c r="L3512">
        <f>bbdd_Social_Media_Trends[[#This Row],[Likes]]+bbdd_Social_Media_Trends[[#This Row],[Shares]]+bbdd_Social_Media_Trends[[#This Row],[Comments]]</f>
        <v>476805</v>
      </c>
      <c r="M3512">
        <f>bbdd_Social_Media_Trends[[#This Row],[Interactions]]/bbdd_Social_Media_Trends[[#This Row],[Views]]</f>
        <v>0.53921784828550201</v>
      </c>
      <c r="N3512" s="1" t="s">
        <v>29</v>
      </c>
      <c r="O3512" s="4">
        <f t="shared" si="54"/>
        <v>0</v>
      </c>
    </row>
    <row r="3513" spans="1:15" hidden="1">
      <c r="A3513" s="1" t="s">
        <v>3553</v>
      </c>
      <c r="B3513" s="2">
        <v>44772</v>
      </c>
      <c r="C3513" s="13" t="str">
        <f>TEXT(bbdd_Social_Media_Trends[[#This Row],[Post_Date]],"aaaa-mm")</f>
        <v>2022-07</v>
      </c>
      <c r="D3513" s="1" t="s">
        <v>18</v>
      </c>
      <c r="E3513" s="1" t="s">
        <v>39</v>
      </c>
      <c r="F3513" s="1" t="s">
        <v>47</v>
      </c>
      <c r="G3513" s="1" t="s">
        <v>37</v>
      </c>
      <c r="H3513">
        <v>2956646</v>
      </c>
      <c r="I3513">
        <v>230844</v>
      </c>
      <c r="J3513">
        <v>11370</v>
      </c>
      <c r="K3513">
        <v>12565</v>
      </c>
      <c r="L3513">
        <f>bbdd_Social_Media_Trends[[#This Row],[Likes]]+bbdd_Social_Media_Trends[[#This Row],[Shares]]+bbdd_Social_Media_Trends[[#This Row],[Comments]]</f>
        <v>254779</v>
      </c>
      <c r="M3513">
        <f>bbdd_Social_Media_Trends[[#This Row],[Interactions]]/bbdd_Social_Media_Trends[[#This Row],[Views]]</f>
        <v>8.6171628257153549E-2</v>
      </c>
      <c r="N3513" s="1" t="s">
        <v>16</v>
      </c>
      <c r="O3513" s="4">
        <f t="shared" si="54"/>
        <v>0</v>
      </c>
    </row>
    <row r="3514" spans="1:15">
      <c r="A3514" s="1" t="s">
        <v>3554</v>
      </c>
      <c r="B3514" s="2">
        <v>44713</v>
      </c>
      <c r="C3514" s="13" t="str">
        <f>TEXT(bbdd_Social_Media_Trends[[#This Row],[Post_Date]],"aaaa-mm")</f>
        <v>2022-06</v>
      </c>
      <c r="D3514" s="1" t="s">
        <v>27</v>
      </c>
      <c r="E3514" s="1" t="s">
        <v>57</v>
      </c>
      <c r="F3514" s="1" t="s">
        <v>36</v>
      </c>
      <c r="G3514" s="1" t="s">
        <v>28</v>
      </c>
      <c r="H3514">
        <v>4171682</v>
      </c>
      <c r="I3514">
        <v>387109</v>
      </c>
      <c r="J3514">
        <v>61595</v>
      </c>
      <c r="K3514">
        <v>38086</v>
      </c>
      <c r="L3514">
        <f>bbdd_Social_Media_Trends[[#This Row],[Likes]]+bbdd_Social_Media_Trends[[#This Row],[Shares]]+bbdd_Social_Media_Trends[[#This Row],[Comments]]</f>
        <v>486790</v>
      </c>
      <c r="M3514">
        <f>bbdd_Social_Media_Trends[[#This Row],[Interactions]]/bbdd_Social_Media_Trends[[#This Row],[Views]]</f>
        <v>0.11668914361161757</v>
      </c>
      <c r="N3514" s="1" t="s">
        <v>29</v>
      </c>
      <c r="O3514" s="4">
        <f t="shared" si="54"/>
        <v>0</v>
      </c>
    </row>
    <row r="3515" spans="1:15" hidden="1">
      <c r="A3515" s="1" t="s">
        <v>3555</v>
      </c>
      <c r="B3515" s="2">
        <v>44817</v>
      </c>
      <c r="C3515" s="13" t="str">
        <f>TEXT(bbdd_Social_Media_Trends[[#This Row],[Post_Date]],"aaaa-mm")</f>
        <v>2022-09</v>
      </c>
      <c r="D3515" s="1" t="s">
        <v>24</v>
      </c>
      <c r="E3515" s="1" t="s">
        <v>46</v>
      </c>
      <c r="F3515" s="1" t="s">
        <v>32</v>
      </c>
      <c r="G3515" s="1" t="s">
        <v>15</v>
      </c>
      <c r="H3515">
        <v>3646810</v>
      </c>
      <c r="I3515">
        <v>121462</v>
      </c>
      <c r="J3515">
        <v>29214</v>
      </c>
      <c r="K3515">
        <v>8361</v>
      </c>
      <c r="L3515">
        <f>bbdd_Social_Media_Trends[[#This Row],[Likes]]+bbdd_Social_Media_Trends[[#This Row],[Shares]]+bbdd_Social_Media_Trends[[#This Row],[Comments]]</f>
        <v>159037</v>
      </c>
      <c r="M3515">
        <f>bbdd_Social_Media_Trends[[#This Row],[Interactions]]/bbdd_Social_Media_Trends[[#This Row],[Views]]</f>
        <v>4.3609894675072189E-2</v>
      </c>
      <c r="N3515" s="1" t="s">
        <v>22</v>
      </c>
      <c r="O3515" s="4">
        <f t="shared" si="54"/>
        <v>0</v>
      </c>
    </row>
    <row r="3516" spans="1:15">
      <c r="A3516" s="1" t="s">
        <v>3556</v>
      </c>
      <c r="B3516" s="2">
        <v>44702</v>
      </c>
      <c r="C3516" s="13" t="str">
        <f>TEXT(bbdd_Social_Media_Trends[[#This Row],[Post_Date]],"aaaa-mm")</f>
        <v>2022-05</v>
      </c>
      <c r="D3516" s="1" t="s">
        <v>27</v>
      </c>
      <c r="E3516" s="1" t="s">
        <v>39</v>
      </c>
      <c r="F3516" s="1" t="s">
        <v>32</v>
      </c>
      <c r="G3516" s="1" t="s">
        <v>25</v>
      </c>
      <c r="H3516">
        <v>4954174</v>
      </c>
      <c r="I3516">
        <v>408063</v>
      </c>
      <c r="J3516">
        <v>70371</v>
      </c>
      <c r="K3516">
        <v>9933</v>
      </c>
      <c r="L3516">
        <f>bbdd_Social_Media_Trends[[#This Row],[Likes]]+bbdd_Social_Media_Trends[[#This Row],[Shares]]+bbdd_Social_Media_Trends[[#This Row],[Comments]]</f>
        <v>488367</v>
      </c>
      <c r="M3516">
        <f>bbdd_Social_Media_Trends[[#This Row],[Interactions]]/bbdd_Social_Media_Trends[[#This Row],[Views]]</f>
        <v>9.8576876791166404E-2</v>
      </c>
      <c r="N3516" s="1" t="s">
        <v>22</v>
      </c>
      <c r="O3516" s="4">
        <f t="shared" si="54"/>
        <v>0</v>
      </c>
    </row>
    <row r="3517" spans="1:15" hidden="1">
      <c r="A3517" s="1" t="s">
        <v>3557</v>
      </c>
      <c r="B3517" s="2">
        <v>44948</v>
      </c>
      <c r="C3517" s="13" t="str">
        <f>TEXT(bbdd_Social_Media_Trends[[#This Row],[Post_Date]],"aaaa-mm")</f>
        <v>2023-01</v>
      </c>
      <c r="D3517" s="1" t="s">
        <v>18</v>
      </c>
      <c r="E3517" s="1" t="s">
        <v>49</v>
      </c>
      <c r="F3517" s="1" t="s">
        <v>41</v>
      </c>
      <c r="G3517" s="1" t="s">
        <v>21</v>
      </c>
      <c r="H3517">
        <v>1110655</v>
      </c>
      <c r="I3517">
        <v>290104</v>
      </c>
      <c r="J3517">
        <v>57393</v>
      </c>
      <c r="K3517">
        <v>23702</v>
      </c>
      <c r="L3517">
        <f>bbdd_Social_Media_Trends[[#This Row],[Likes]]+bbdd_Social_Media_Trends[[#This Row],[Shares]]+bbdd_Social_Media_Trends[[#This Row],[Comments]]</f>
        <v>371199</v>
      </c>
      <c r="M3517">
        <f>bbdd_Social_Media_Trends[[#This Row],[Interactions]]/bbdd_Social_Media_Trends[[#This Row],[Views]]</f>
        <v>0.33421629578942158</v>
      </c>
      <c r="N3517" s="1" t="s">
        <v>16</v>
      </c>
      <c r="O3517" s="4">
        <f t="shared" si="54"/>
        <v>0</v>
      </c>
    </row>
    <row r="3518" spans="1:15">
      <c r="A3518" s="1" t="s">
        <v>3558</v>
      </c>
      <c r="B3518" s="2">
        <v>44845</v>
      </c>
      <c r="C3518" s="13" t="str">
        <f>TEXT(bbdd_Social_Media_Trends[[#This Row],[Post_Date]],"aaaa-mm")</f>
        <v>2022-10</v>
      </c>
      <c r="D3518" s="1" t="s">
        <v>27</v>
      </c>
      <c r="E3518" s="1" t="s">
        <v>59</v>
      </c>
      <c r="F3518" s="1" t="s">
        <v>41</v>
      </c>
      <c r="G3518" s="1" t="s">
        <v>25</v>
      </c>
      <c r="H3518">
        <v>4699828</v>
      </c>
      <c r="I3518">
        <v>232194</v>
      </c>
      <c r="J3518">
        <v>56314</v>
      </c>
      <c r="K3518">
        <v>48442</v>
      </c>
      <c r="L3518">
        <f>bbdd_Social_Media_Trends[[#This Row],[Likes]]+bbdd_Social_Media_Trends[[#This Row],[Shares]]+bbdd_Social_Media_Trends[[#This Row],[Comments]]</f>
        <v>336950</v>
      </c>
      <c r="M3518">
        <f>bbdd_Social_Media_Trends[[#This Row],[Interactions]]/bbdd_Social_Media_Trends[[#This Row],[Views]]</f>
        <v>7.1694113061158832E-2</v>
      </c>
      <c r="N3518" s="1" t="s">
        <v>22</v>
      </c>
      <c r="O3518" s="4">
        <f t="shared" si="54"/>
        <v>0</v>
      </c>
    </row>
    <row r="3519" spans="1:15" hidden="1">
      <c r="A3519" s="1" t="s">
        <v>3559</v>
      </c>
      <c r="B3519" s="2">
        <v>45283</v>
      </c>
      <c r="C3519" s="13" t="str">
        <f>TEXT(bbdd_Social_Media_Trends[[#This Row],[Post_Date]],"aaaa-mm")</f>
        <v>2023-12</v>
      </c>
      <c r="D3519" s="1" t="s">
        <v>24</v>
      </c>
      <c r="E3519" s="1" t="s">
        <v>31</v>
      </c>
      <c r="F3519" s="1" t="s">
        <v>36</v>
      </c>
      <c r="G3519" s="1" t="s">
        <v>15</v>
      </c>
      <c r="H3519">
        <v>4291403</v>
      </c>
      <c r="I3519">
        <v>75036</v>
      </c>
      <c r="J3519">
        <v>34142</v>
      </c>
      <c r="K3519">
        <v>4287</v>
      </c>
      <c r="L3519">
        <f>bbdd_Social_Media_Trends[[#This Row],[Likes]]+bbdd_Social_Media_Trends[[#This Row],[Shares]]+bbdd_Social_Media_Trends[[#This Row],[Comments]]</f>
        <v>113465</v>
      </c>
      <c r="M3519">
        <f>bbdd_Social_Media_Trends[[#This Row],[Interactions]]/bbdd_Social_Media_Trends[[#This Row],[Views]]</f>
        <v>2.644007099775994E-2</v>
      </c>
      <c r="N3519" s="1" t="s">
        <v>29</v>
      </c>
      <c r="O3519" s="4">
        <f t="shared" si="54"/>
        <v>0</v>
      </c>
    </row>
    <row r="3520" spans="1:15" hidden="1">
      <c r="A3520" s="1" t="s">
        <v>3560</v>
      </c>
      <c r="B3520" s="2">
        <v>44665</v>
      </c>
      <c r="C3520" s="13" t="str">
        <f>TEXT(bbdd_Social_Media_Trends[[#This Row],[Post_Date]],"aaaa-mm")</f>
        <v>2022-04</v>
      </c>
      <c r="D3520" s="1" t="s">
        <v>24</v>
      </c>
      <c r="E3520" s="1" t="s">
        <v>46</v>
      </c>
      <c r="F3520" s="1" t="s">
        <v>36</v>
      </c>
      <c r="G3520" s="1" t="s">
        <v>25</v>
      </c>
      <c r="H3520">
        <v>1788507</v>
      </c>
      <c r="I3520">
        <v>317765</v>
      </c>
      <c r="J3520">
        <v>72441</v>
      </c>
      <c r="K3520">
        <v>25739</v>
      </c>
      <c r="L3520">
        <f>bbdd_Social_Media_Trends[[#This Row],[Likes]]+bbdd_Social_Media_Trends[[#This Row],[Shares]]+bbdd_Social_Media_Trends[[#This Row],[Comments]]</f>
        <v>415945</v>
      </c>
      <c r="M3520">
        <f>bbdd_Social_Media_Trends[[#This Row],[Interactions]]/bbdd_Social_Media_Trends[[#This Row],[Views]]</f>
        <v>0.23256548618484579</v>
      </c>
      <c r="N3520" s="1" t="s">
        <v>16</v>
      </c>
      <c r="O3520" s="4">
        <f t="shared" si="54"/>
        <v>0</v>
      </c>
    </row>
    <row r="3521" spans="1:15" hidden="1">
      <c r="A3521" s="1" t="s">
        <v>3561</v>
      </c>
      <c r="B3521" s="2">
        <v>45064</v>
      </c>
      <c r="C3521" s="13" t="str">
        <f>TEXT(bbdd_Social_Media_Trends[[#This Row],[Post_Date]],"aaaa-mm")</f>
        <v>2023-05</v>
      </c>
      <c r="D3521" s="1" t="s">
        <v>24</v>
      </c>
      <c r="E3521" s="1" t="s">
        <v>19</v>
      </c>
      <c r="F3521" s="1" t="s">
        <v>41</v>
      </c>
      <c r="G3521" s="1" t="s">
        <v>25</v>
      </c>
      <c r="H3521">
        <v>2322799</v>
      </c>
      <c r="I3521">
        <v>233252</v>
      </c>
      <c r="J3521">
        <v>25560</v>
      </c>
      <c r="K3521">
        <v>31189</v>
      </c>
      <c r="L3521">
        <f>bbdd_Social_Media_Trends[[#This Row],[Likes]]+bbdd_Social_Media_Trends[[#This Row],[Shares]]+bbdd_Social_Media_Trends[[#This Row],[Comments]]</f>
        <v>290001</v>
      </c>
      <c r="M3521">
        <f>bbdd_Social_Media_Trends[[#This Row],[Interactions]]/bbdd_Social_Media_Trends[[#This Row],[Views]]</f>
        <v>0.12484980405106082</v>
      </c>
      <c r="N3521" s="1" t="s">
        <v>29</v>
      </c>
      <c r="O3521" s="4">
        <f t="shared" si="54"/>
        <v>0</v>
      </c>
    </row>
    <row r="3522" spans="1:15" hidden="1">
      <c r="A3522" s="1" t="s">
        <v>3562</v>
      </c>
      <c r="B3522" s="2">
        <v>44586</v>
      </c>
      <c r="C3522" s="13" t="str">
        <f>TEXT(bbdd_Social_Media_Trends[[#This Row],[Post_Date]],"aaaa-mm")</f>
        <v>2022-01</v>
      </c>
      <c r="D3522" s="1" t="s">
        <v>24</v>
      </c>
      <c r="E3522" s="1" t="s">
        <v>39</v>
      </c>
      <c r="F3522" s="1" t="s">
        <v>36</v>
      </c>
      <c r="G3522" s="1" t="s">
        <v>21</v>
      </c>
      <c r="H3522">
        <v>2047224</v>
      </c>
      <c r="I3522">
        <v>191543</v>
      </c>
      <c r="J3522">
        <v>60305</v>
      </c>
      <c r="K3522">
        <v>25760</v>
      </c>
      <c r="L3522">
        <f>bbdd_Social_Media_Trends[[#This Row],[Likes]]+bbdd_Social_Media_Trends[[#This Row],[Shares]]+bbdd_Social_Media_Trends[[#This Row],[Comments]]</f>
        <v>277608</v>
      </c>
      <c r="M3522">
        <f>bbdd_Social_Media_Trends[[#This Row],[Interactions]]/bbdd_Social_Media_Trends[[#This Row],[Views]]</f>
        <v>0.13560216175660308</v>
      </c>
      <c r="N3522" s="1" t="s">
        <v>22</v>
      </c>
      <c r="O3522" s="4">
        <f t="shared" ref="O3522:O3585" si="55">IF(ISERROR(VLOOKUP(A3522,A3523:A8520,1,FALSE)),0, 1)</f>
        <v>0</v>
      </c>
    </row>
    <row r="3523" spans="1:15">
      <c r="A3523" s="1" t="s">
        <v>3563</v>
      </c>
      <c r="B3523" s="2">
        <v>45101</v>
      </c>
      <c r="C3523" s="13" t="str">
        <f>TEXT(bbdd_Social_Media_Trends[[#This Row],[Post_Date]],"aaaa-mm")</f>
        <v>2023-06</v>
      </c>
      <c r="D3523" s="1" t="s">
        <v>27</v>
      </c>
      <c r="E3523" s="1" t="s">
        <v>46</v>
      </c>
      <c r="F3523" s="1" t="s">
        <v>47</v>
      </c>
      <c r="G3523" s="1" t="s">
        <v>25</v>
      </c>
      <c r="H3523">
        <v>2777888</v>
      </c>
      <c r="I3523">
        <v>375523</v>
      </c>
      <c r="J3523">
        <v>7624</v>
      </c>
      <c r="K3523">
        <v>7812</v>
      </c>
      <c r="L3523">
        <f>bbdd_Social_Media_Trends[[#This Row],[Likes]]+bbdd_Social_Media_Trends[[#This Row],[Shares]]+bbdd_Social_Media_Trends[[#This Row],[Comments]]</f>
        <v>390959</v>
      </c>
      <c r="M3523">
        <f>bbdd_Social_Media_Trends[[#This Row],[Interactions]]/bbdd_Social_Media_Trends[[#This Row],[Views]]</f>
        <v>0.14073965545047173</v>
      </c>
      <c r="N3523" s="1" t="s">
        <v>29</v>
      </c>
      <c r="O3523" s="4">
        <f t="shared" si="55"/>
        <v>0</v>
      </c>
    </row>
    <row r="3524" spans="1:15" hidden="1">
      <c r="A3524" s="1" t="s">
        <v>3564</v>
      </c>
      <c r="B3524" s="2">
        <v>44981</v>
      </c>
      <c r="C3524" s="13" t="str">
        <f>TEXT(bbdd_Social_Media_Trends[[#This Row],[Post_Date]],"aaaa-mm")</f>
        <v>2023-02</v>
      </c>
      <c r="D3524" s="1" t="s">
        <v>24</v>
      </c>
      <c r="E3524" s="1" t="s">
        <v>31</v>
      </c>
      <c r="F3524" s="1" t="s">
        <v>41</v>
      </c>
      <c r="G3524" s="1" t="s">
        <v>28</v>
      </c>
      <c r="H3524">
        <v>2121093</v>
      </c>
      <c r="I3524">
        <v>210072</v>
      </c>
      <c r="J3524">
        <v>48263</v>
      </c>
      <c r="K3524">
        <v>40108</v>
      </c>
      <c r="L3524">
        <f>bbdd_Social_Media_Trends[[#This Row],[Likes]]+bbdd_Social_Media_Trends[[#This Row],[Shares]]+bbdd_Social_Media_Trends[[#This Row],[Comments]]</f>
        <v>298443</v>
      </c>
      <c r="M3524">
        <f>bbdd_Social_Media_Trends[[#This Row],[Interactions]]/bbdd_Social_Media_Trends[[#This Row],[Views]]</f>
        <v>0.14070245859092459</v>
      </c>
      <c r="N3524" s="1" t="s">
        <v>22</v>
      </c>
      <c r="O3524" s="4">
        <f t="shared" si="55"/>
        <v>0</v>
      </c>
    </row>
    <row r="3525" spans="1:15" hidden="1">
      <c r="A3525" s="1" t="s">
        <v>3565</v>
      </c>
      <c r="B3525" s="2">
        <v>45052</v>
      </c>
      <c r="C3525" s="13" t="str">
        <f>TEXT(bbdd_Social_Media_Trends[[#This Row],[Post_Date]],"aaaa-mm")</f>
        <v>2023-05</v>
      </c>
      <c r="D3525" s="1" t="s">
        <v>24</v>
      </c>
      <c r="E3525" s="1" t="s">
        <v>52</v>
      </c>
      <c r="F3525" s="1" t="s">
        <v>47</v>
      </c>
      <c r="G3525" s="1" t="s">
        <v>28</v>
      </c>
      <c r="H3525">
        <v>3184543</v>
      </c>
      <c r="I3525">
        <v>439851</v>
      </c>
      <c r="J3525">
        <v>73024</v>
      </c>
      <c r="K3525">
        <v>1363</v>
      </c>
      <c r="L3525">
        <f>bbdd_Social_Media_Trends[[#This Row],[Likes]]+bbdd_Social_Media_Trends[[#This Row],[Shares]]+bbdd_Social_Media_Trends[[#This Row],[Comments]]</f>
        <v>514238</v>
      </c>
      <c r="M3525">
        <f>bbdd_Social_Media_Trends[[#This Row],[Interactions]]/bbdd_Social_Media_Trends[[#This Row],[Views]]</f>
        <v>0.16147937082338032</v>
      </c>
      <c r="N3525" s="1" t="s">
        <v>29</v>
      </c>
      <c r="O3525" s="4">
        <f t="shared" si="55"/>
        <v>0</v>
      </c>
    </row>
    <row r="3526" spans="1:15" hidden="1">
      <c r="A3526" s="1" t="s">
        <v>3566</v>
      </c>
      <c r="B3526" s="2">
        <v>44914</v>
      </c>
      <c r="C3526" s="13" t="str">
        <f>TEXT(bbdd_Social_Media_Trends[[#This Row],[Post_Date]],"aaaa-mm")</f>
        <v>2022-12</v>
      </c>
      <c r="D3526" s="1" t="s">
        <v>24</v>
      </c>
      <c r="E3526" s="1" t="s">
        <v>57</v>
      </c>
      <c r="F3526" s="1" t="s">
        <v>20</v>
      </c>
      <c r="G3526" s="1" t="s">
        <v>28</v>
      </c>
      <c r="H3526">
        <v>3253298</v>
      </c>
      <c r="I3526">
        <v>205897</v>
      </c>
      <c r="J3526">
        <v>11621</v>
      </c>
      <c r="K3526">
        <v>24056</v>
      </c>
      <c r="L3526">
        <f>bbdd_Social_Media_Trends[[#This Row],[Likes]]+bbdd_Social_Media_Trends[[#This Row],[Shares]]+bbdd_Social_Media_Trends[[#This Row],[Comments]]</f>
        <v>241574</v>
      </c>
      <c r="M3526">
        <f>bbdd_Social_Media_Trends[[#This Row],[Interactions]]/bbdd_Social_Media_Trends[[#This Row],[Views]]</f>
        <v>7.4255109737872152E-2</v>
      </c>
      <c r="N3526" s="1" t="s">
        <v>22</v>
      </c>
      <c r="O3526" s="4">
        <f t="shared" si="55"/>
        <v>0</v>
      </c>
    </row>
    <row r="3527" spans="1:15" hidden="1">
      <c r="A3527" s="1" t="s">
        <v>3567</v>
      </c>
      <c r="B3527" s="2">
        <v>44872</v>
      </c>
      <c r="C3527" s="13" t="str">
        <f>TEXT(bbdd_Social_Media_Trends[[#This Row],[Post_Date]],"aaaa-mm")</f>
        <v>2022-11</v>
      </c>
      <c r="D3527" s="1" t="s">
        <v>12</v>
      </c>
      <c r="E3527" s="1" t="s">
        <v>13</v>
      </c>
      <c r="F3527" s="1" t="s">
        <v>20</v>
      </c>
      <c r="G3527" s="1" t="s">
        <v>37</v>
      </c>
      <c r="H3527">
        <v>588026</v>
      </c>
      <c r="I3527">
        <v>462458</v>
      </c>
      <c r="J3527">
        <v>90944</v>
      </c>
      <c r="K3527">
        <v>38081</v>
      </c>
      <c r="L3527">
        <f>bbdd_Social_Media_Trends[[#This Row],[Likes]]+bbdd_Social_Media_Trends[[#This Row],[Shares]]+bbdd_Social_Media_Trends[[#This Row],[Comments]]</f>
        <v>591483</v>
      </c>
      <c r="M3527">
        <f>bbdd_Social_Media_Trends[[#This Row],[Interactions]]/bbdd_Social_Media_Trends[[#This Row],[Views]]</f>
        <v>1.0058789917452631</v>
      </c>
      <c r="N3527" s="1" t="s">
        <v>22</v>
      </c>
      <c r="O3527" s="4">
        <f t="shared" si="55"/>
        <v>0</v>
      </c>
    </row>
    <row r="3528" spans="1:15" hidden="1">
      <c r="A3528" s="1" t="s">
        <v>3568</v>
      </c>
      <c r="B3528" s="2">
        <v>44632</v>
      </c>
      <c r="C3528" s="13" t="str">
        <f>TEXT(bbdd_Social_Media_Trends[[#This Row],[Post_Date]],"aaaa-mm")</f>
        <v>2022-03</v>
      </c>
      <c r="D3528" s="1" t="s">
        <v>18</v>
      </c>
      <c r="E3528" s="1" t="s">
        <v>52</v>
      </c>
      <c r="F3528" s="1" t="s">
        <v>36</v>
      </c>
      <c r="G3528" s="1" t="s">
        <v>21</v>
      </c>
      <c r="H3528">
        <v>1264685</v>
      </c>
      <c r="I3528">
        <v>227648</v>
      </c>
      <c r="J3528">
        <v>29351</v>
      </c>
      <c r="K3528">
        <v>23301</v>
      </c>
      <c r="L3528">
        <f>bbdd_Social_Media_Trends[[#This Row],[Likes]]+bbdd_Social_Media_Trends[[#This Row],[Shares]]+bbdd_Social_Media_Trends[[#This Row],[Comments]]</f>
        <v>280300</v>
      </c>
      <c r="M3528">
        <f>bbdd_Social_Media_Trends[[#This Row],[Interactions]]/bbdd_Social_Media_Trends[[#This Row],[Views]]</f>
        <v>0.22163621771429248</v>
      </c>
      <c r="N3528" s="1" t="s">
        <v>16</v>
      </c>
      <c r="O3528" s="4">
        <f t="shared" si="55"/>
        <v>0</v>
      </c>
    </row>
    <row r="3529" spans="1:15" hidden="1">
      <c r="A3529" s="1" t="s">
        <v>3569</v>
      </c>
      <c r="B3529" s="2">
        <v>45180</v>
      </c>
      <c r="C3529" s="13" t="str">
        <f>TEXT(bbdd_Social_Media_Trends[[#This Row],[Post_Date]],"aaaa-mm")</f>
        <v>2023-09</v>
      </c>
      <c r="D3529" s="1" t="s">
        <v>18</v>
      </c>
      <c r="E3529" s="1" t="s">
        <v>13</v>
      </c>
      <c r="F3529" s="1" t="s">
        <v>47</v>
      </c>
      <c r="G3529" s="1" t="s">
        <v>28</v>
      </c>
      <c r="H3529">
        <v>1473168</v>
      </c>
      <c r="I3529">
        <v>236845</v>
      </c>
      <c r="J3529">
        <v>44426</v>
      </c>
      <c r="K3529">
        <v>19742</v>
      </c>
      <c r="L3529">
        <f>bbdd_Social_Media_Trends[[#This Row],[Likes]]+bbdd_Social_Media_Trends[[#This Row],[Shares]]+bbdd_Social_Media_Trends[[#This Row],[Comments]]</f>
        <v>301013</v>
      </c>
      <c r="M3529">
        <f>bbdd_Social_Media_Trends[[#This Row],[Interactions]]/bbdd_Social_Media_Trends[[#This Row],[Views]]</f>
        <v>0.20433039544709089</v>
      </c>
      <c r="N3529" s="1" t="s">
        <v>29</v>
      </c>
      <c r="O3529" s="4">
        <f t="shared" si="55"/>
        <v>0</v>
      </c>
    </row>
    <row r="3530" spans="1:15" hidden="1">
      <c r="A3530" s="1" t="s">
        <v>3570</v>
      </c>
      <c r="B3530" s="2">
        <v>44603</v>
      </c>
      <c r="C3530" s="13" t="str">
        <f>TEXT(bbdd_Social_Media_Trends[[#This Row],[Post_Date]],"aaaa-mm")</f>
        <v>2022-02</v>
      </c>
      <c r="D3530" s="1" t="s">
        <v>24</v>
      </c>
      <c r="E3530" s="1" t="s">
        <v>19</v>
      </c>
      <c r="F3530" s="1" t="s">
        <v>20</v>
      </c>
      <c r="G3530" s="1" t="s">
        <v>60</v>
      </c>
      <c r="H3530">
        <v>1688470</v>
      </c>
      <c r="I3530">
        <v>31908</v>
      </c>
      <c r="J3530">
        <v>32258</v>
      </c>
      <c r="K3530">
        <v>39499</v>
      </c>
      <c r="L3530">
        <f>bbdd_Social_Media_Trends[[#This Row],[Likes]]+bbdd_Social_Media_Trends[[#This Row],[Shares]]+bbdd_Social_Media_Trends[[#This Row],[Comments]]</f>
        <v>103665</v>
      </c>
      <c r="M3530">
        <f>bbdd_Social_Media_Trends[[#This Row],[Interactions]]/bbdd_Social_Media_Trends[[#This Row],[Views]]</f>
        <v>6.1395819884273929E-2</v>
      </c>
      <c r="N3530" s="1" t="s">
        <v>16</v>
      </c>
      <c r="O3530" s="4">
        <f t="shared" si="55"/>
        <v>0</v>
      </c>
    </row>
    <row r="3531" spans="1:15" hidden="1">
      <c r="A3531" s="1" t="s">
        <v>3571</v>
      </c>
      <c r="B3531" s="2">
        <v>44670</v>
      </c>
      <c r="C3531" s="13" t="str">
        <f>TEXT(bbdd_Social_Media_Trends[[#This Row],[Post_Date]],"aaaa-mm")</f>
        <v>2022-04</v>
      </c>
      <c r="D3531" s="1" t="s">
        <v>18</v>
      </c>
      <c r="E3531" s="1" t="s">
        <v>35</v>
      </c>
      <c r="F3531" s="1" t="s">
        <v>20</v>
      </c>
      <c r="G3531" s="1" t="s">
        <v>44</v>
      </c>
      <c r="H3531">
        <v>1140110</v>
      </c>
      <c r="I3531">
        <v>38015</v>
      </c>
      <c r="J3531">
        <v>8131</v>
      </c>
      <c r="K3531">
        <v>7309</v>
      </c>
      <c r="L3531">
        <f>bbdd_Social_Media_Trends[[#This Row],[Likes]]+bbdd_Social_Media_Trends[[#This Row],[Shares]]+bbdd_Social_Media_Trends[[#This Row],[Comments]]</f>
        <v>53455</v>
      </c>
      <c r="M3531">
        <f>bbdd_Social_Media_Trends[[#This Row],[Interactions]]/bbdd_Social_Media_Trends[[#This Row],[Views]]</f>
        <v>4.6885826806185367E-2</v>
      </c>
      <c r="N3531" s="1" t="s">
        <v>16</v>
      </c>
      <c r="O3531" s="4">
        <f t="shared" si="55"/>
        <v>0</v>
      </c>
    </row>
    <row r="3532" spans="1:15" hidden="1">
      <c r="A3532" s="1" t="s">
        <v>3572</v>
      </c>
      <c r="B3532" s="2">
        <v>45068</v>
      </c>
      <c r="C3532" s="13" t="str">
        <f>TEXT(bbdd_Social_Media_Trends[[#This Row],[Post_Date]],"aaaa-mm")</f>
        <v>2023-05</v>
      </c>
      <c r="D3532" s="1" t="s">
        <v>18</v>
      </c>
      <c r="E3532" s="1" t="s">
        <v>49</v>
      </c>
      <c r="F3532" s="1" t="s">
        <v>32</v>
      </c>
      <c r="G3532" s="1" t="s">
        <v>37</v>
      </c>
      <c r="H3532">
        <v>1460320</v>
      </c>
      <c r="I3532">
        <v>474886</v>
      </c>
      <c r="J3532">
        <v>32537</v>
      </c>
      <c r="K3532">
        <v>17147</v>
      </c>
      <c r="L3532">
        <f>bbdd_Social_Media_Trends[[#This Row],[Likes]]+bbdd_Social_Media_Trends[[#This Row],[Shares]]+bbdd_Social_Media_Trends[[#This Row],[Comments]]</f>
        <v>524570</v>
      </c>
      <c r="M3532">
        <f>bbdd_Social_Media_Trends[[#This Row],[Interactions]]/bbdd_Social_Media_Trends[[#This Row],[Views]]</f>
        <v>0.35921578832036816</v>
      </c>
      <c r="N3532" s="1" t="s">
        <v>22</v>
      </c>
      <c r="O3532" s="4">
        <f t="shared" si="55"/>
        <v>0</v>
      </c>
    </row>
    <row r="3533" spans="1:15" hidden="1">
      <c r="A3533" s="1" t="s">
        <v>3573</v>
      </c>
      <c r="B3533" s="2">
        <v>45247</v>
      </c>
      <c r="C3533" s="13" t="str">
        <f>TEXT(bbdd_Social_Media_Trends[[#This Row],[Post_Date]],"aaaa-mm")</f>
        <v>2023-11</v>
      </c>
      <c r="D3533" s="1" t="s">
        <v>12</v>
      </c>
      <c r="E3533" s="1" t="s">
        <v>52</v>
      </c>
      <c r="F3533" s="1" t="s">
        <v>47</v>
      </c>
      <c r="G3533" s="1" t="s">
        <v>60</v>
      </c>
      <c r="H3533">
        <v>821880</v>
      </c>
      <c r="I3533">
        <v>488060</v>
      </c>
      <c r="J3533">
        <v>56578</v>
      </c>
      <c r="K3533">
        <v>47146</v>
      </c>
      <c r="L3533">
        <f>bbdd_Social_Media_Trends[[#This Row],[Likes]]+bbdd_Social_Media_Trends[[#This Row],[Shares]]+bbdd_Social_Media_Trends[[#This Row],[Comments]]</f>
        <v>591784</v>
      </c>
      <c r="M3533">
        <f>bbdd_Social_Media_Trends[[#This Row],[Interactions]]/bbdd_Social_Media_Trends[[#This Row],[Views]]</f>
        <v>0.72003698836813157</v>
      </c>
      <c r="N3533" s="1" t="s">
        <v>29</v>
      </c>
      <c r="O3533" s="4">
        <f t="shared" si="55"/>
        <v>0</v>
      </c>
    </row>
    <row r="3534" spans="1:15" hidden="1">
      <c r="A3534" s="1" t="s">
        <v>3574</v>
      </c>
      <c r="B3534" s="2">
        <v>44811</v>
      </c>
      <c r="C3534" s="13" t="str">
        <f>TEXT(bbdd_Social_Media_Trends[[#This Row],[Post_Date]],"aaaa-mm")</f>
        <v>2022-09</v>
      </c>
      <c r="D3534" s="1" t="s">
        <v>12</v>
      </c>
      <c r="E3534" s="1" t="s">
        <v>49</v>
      </c>
      <c r="F3534" s="1" t="s">
        <v>14</v>
      </c>
      <c r="G3534" s="1" t="s">
        <v>60</v>
      </c>
      <c r="H3534">
        <v>3940590</v>
      </c>
      <c r="I3534">
        <v>305113</v>
      </c>
      <c r="J3534">
        <v>81654</v>
      </c>
      <c r="K3534">
        <v>653</v>
      </c>
      <c r="L3534">
        <f>bbdd_Social_Media_Trends[[#This Row],[Likes]]+bbdd_Social_Media_Trends[[#This Row],[Shares]]+bbdd_Social_Media_Trends[[#This Row],[Comments]]</f>
        <v>387420</v>
      </c>
      <c r="M3534">
        <f>bbdd_Social_Media_Trends[[#This Row],[Interactions]]/bbdd_Social_Media_Trends[[#This Row],[Views]]</f>
        <v>9.8315226907645811E-2</v>
      </c>
      <c r="N3534" s="1" t="s">
        <v>22</v>
      </c>
      <c r="O3534" s="4">
        <f t="shared" si="55"/>
        <v>0</v>
      </c>
    </row>
    <row r="3535" spans="1:15" hidden="1">
      <c r="A3535" s="1" t="s">
        <v>3575</v>
      </c>
      <c r="B3535" s="2">
        <v>45106</v>
      </c>
      <c r="C3535" s="13" t="str">
        <f>TEXT(bbdd_Social_Media_Trends[[#This Row],[Post_Date]],"aaaa-mm")</f>
        <v>2023-06</v>
      </c>
      <c r="D3535" s="1" t="s">
        <v>18</v>
      </c>
      <c r="E3535" s="1" t="s">
        <v>59</v>
      </c>
      <c r="F3535" s="1" t="s">
        <v>32</v>
      </c>
      <c r="G3535" s="1" t="s">
        <v>21</v>
      </c>
      <c r="H3535">
        <v>4852257</v>
      </c>
      <c r="I3535">
        <v>464130</v>
      </c>
      <c r="J3535">
        <v>22228</v>
      </c>
      <c r="K3535">
        <v>5534</v>
      </c>
      <c r="L3535">
        <f>bbdd_Social_Media_Trends[[#This Row],[Likes]]+bbdd_Social_Media_Trends[[#This Row],[Shares]]+bbdd_Social_Media_Trends[[#This Row],[Comments]]</f>
        <v>491892</v>
      </c>
      <c r="M3535">
        <f>bbdd_Social_Media_Trends[[#This Row],[Interactions]]/bbdd_Social_Media_Trends[[#This Row],[Views]]</f>
        <v>0.10137385550682909</v>
      </c>
      <c r="N3535" s="1" t="s">
        <v>16</v>
      </c>
      <c r="O3535" s="4">
        <f t="shared" si="55"/>
        <v>0</v>
      </c>
    </row>
    <row r="3536" spans="1:15" hidden="1">
      <c r="A3536" s="1" t="s">
        <v>3576</v>
      </c>
      <c r="B3536" s="2">
        <v>44868</v>
      </c>
      <c r="C3536" s="13" t="str">
        <f>TEXT(bbdd_Social_Media_Trends[[#This Row],[Post_Date]],"aaaa-mm")</f>
        <v>2022-11</v>
      </c>
      <c r="D3536" s="1" t="s">
        <v>24</v>
      </c>
      <c r="E3536" s="1" t="s">
        <v>46</v>
      </c>
      <c r="F3536" s="1" t="s">
        <v>36</v>
      </c>
      <c r="G3536" s="1" t="s">
        <v>21</v>
      </c>
      <c r="H3536">
        <v>358699</v>
      </c>
      <c r="I3536">
        <v>140507</v>
      </c>
      <c r="J3536">
        <v>3318</v>
      </c>
      <c r="K3536">
        <v>44969</v>
      </c>
      <c r="L3536">
        <f>bbdd_Social_Media_Trends[[#This Row],[Likes]]+bbdd_Social_Media_Trends[[#This Row],[Shares]]+bbdd_Social_Media_Trends[[#This Row],[Comments]]</f>
        <v>188794</v>
      </c>
      <c r="M3536">
        <f>bbdd_Social_Media_Trends[[#This Row],[Interactions]]/bbdd_Social_Media_Trends[[#This Row],[Views]]</f>
        <v>0.5263298754666168</v>
      </c>
      <c r="N3536" s="1" t="s">
        <v>29</v>
      </c>
      <c r="O3536" s="4">
        <f t="shared" si="55"/>
        <v>0</v>
      </c>
    </row>
    <row r="3537" spans="1:15" hidden="1">
      <c r="A3537" s="1" t="s">
        <v>3577</v>
      </c>
      <c r="B3537" s="2">
        <v>45241</v>
      </c>
      <c r="C3537" s="13" t="str">
        <f>TEXT(bbdd_Social_Media_Trends[[#This Row],[Post_Date]],"aaaa-mm")</f>
        <v>2023-11</v>
      </c>
      <c r="D3537" s="1" t="s">
        <v>24</v>
      </c>
      <c r="E3537" s="1" t="s">
        <v>49</v>
      </c>
      <c r="F3537" s="1" t="s">
        <v>14</v>
      </c>
      <c r="G3537" s="1" t="s">
        <v>37</v>
      </c>
      <c r="H3537">
        <v>3427187</v>
      </c>
      <c r="I3537">
        <v>181331</v>
      </c>
      <c r="J3537">
        <v>86148</v>
      </c>
      <c r="K3537">
        <v>40805</v>
      </c>
      <c r="L3537">
        <f>bbdd_Social_Media_Trends[[#This Row],[Likes]]+bbdd_Social_Media_Trends[[#This Row],[Shares]]+bbdd_Social_Media_Trends[[#This Row],[Comments]]</f>
        <v>308284</v>
      </c>
      <c r="M3537">
        <f>bbdd_Social_Media_Trends[[#This Row],[Interactions]]/bbdd_Social_Media_Trends[[#This Row],[Views]]</f>
        <v>8.9952488732012587E-2</v>
      </c>
      <c r="N3537" s="1" t="s">
        <v>29</v>
      </c>
      <c r="O3537" s="4">
        <f t="shared" si="55"/>
        <v>0</v>
      </c>
    </row>
    <row r="3538" spans="1:15" hidden="1">
      <c r="A3538" s="1" t="s">
        <v>3578</v>
      </c>
      <c r="B3538" s="2">
        <v>44820</v>
      </c>
      <c r="C3538" s="13" t="str">
        <f>TEXT(bbdd_Social_Media_Trends[[#This Row],[Post_Date]],"aaaa-mm")</f>
        <v>2022-09</v>
      </c>
      <c r="D3538" s="1" t="s">
        <v>12</v>
      </c>
      <c r="E3538" s="1" t="s">
        <v>59</v>
      </c>
      <c r="F3538" s="1" t="s">
        <v>32</v>
      </c>
      <c r="G3538" s="1" t="s">
        <v>50</v>
      </c>
      <c r="H3538">
        <v>1583843</v>
      </c>
      <c r="I3538">
        <v>6578</v>
      </c>
      <c r="J3538">
        <v>52</v>
      </c>
      <c r="K3538">
        <v>33598</v>
      </c>
      <c r="L3538">
        <f>bbdd_Social_Media_Trends[[#This Row],[Likes]]+bbdd_Social_Media_Trends[[#This Row],[Shares]]+bbdd_Social_Media_Trends[[#This Row],[Comments]]</f>
        <v>40228</v>
      </c>
      <c r="M3538">
        <f>bbdd_Social_Media_Trends[[#This Row],[Interactions]]/bbdd_Social_Media_Trends[[#This Row],[Views]]</f>
        <v>2.5398982096078968E-2</v>
      </c>
      <c r="N3538" s="1" t="s">
        <v>16</v>
      </c>
      <c r="O3538" s="4">
        <f t="shared" si="55"/>
        <v>0</v>
      </c>
    </row>
    <row r="3539" spans="1:15" hidden="1">
      <c r="A3539" s="1" t="s">
        <v>3579</v>
      </c>
      <c r="B3539" s="2">
        <v>44968</v>
      </c>
      <c r="C3539" s="13" t="str">
        <f>TEXT(bbdd_Social_Media_Trends[[#This Row],[Post_Date]],"aaaa-mm")</f>
        <v>2023-02</v>
      </c>
      <c r="D3539" s="1" t="s">
        <v>12</v>
      </c>
      <c r="E3539" s="1" t="s">
        <v>31</v>
      </c>
      <c r="F3539" s="1" t="s">
        <v>14</v>
      </c>
      <c r="G3539" s="1" t="s">
        <v>28</v>
      </c>
      <c r="H3539">
        <v>2918054</v>
      </c>
      <c r="I3539">
        <v>327020</v>
      </c>
      <c r="J3539">
        <v>56605</v>
      </c>
      <c r="K3539">
        <v>19856</v>
      </c>
      <c r="L3539">
        <f>bbdd_Social_Media_Trends[[#This Row],[Likes]]+bbdd_Social_Media_Trends[[#This Row],[Shares]]+bbdd_Social_Media_Trends[[#This Row],[Comments]]</f>
        <v>403481</v>
      </c>
      <c r="M3539">
        <f>bbdd_Social_Media_Trends[[#This Row],[Interactions]]/bbdd_Social_Media_Trends[[#This Row],[Views]]</f>
        <v>0.13827057347122432</v>
      </c>
      <c r="N3539" s="1" t="s">
        <v>29</v>
      </c>
      <c r="O3539" s="4">
        <f t="shared" si="55"/>
        <v>0</v>
      </c>
    </row>
    <row r="3540" spans="1:15" hidden="1">
      <c r="A3540" s="1" t="s">
        <v>3580</v>
      </c>
      <c r="B3540" s="2">
        <v>44717</v>
      </c>
      <c r="C3540" s="13" t="str">
        <f>TEXT(bbdd_Social_Media_Trends[[#This Row],[Post_Date]],"aaaa-mm")</f>
        <v>2022-06</v>
      </c>
      <c r="D3540" s="1" t="s">
        <v>24</v>
      </c>
      <c r="E3540" s="1" t="s">
        <v>31</v>
      </c>
      <c r="F3540" s="1" t="s">
        <v>32</v>
      </c>
      <c r="G3540" s="1" t="s">
        <v>21</v>
      </c>
      <c r="H3540">
        <v>2482008</v>
      </c>
      <c r="I3540">
        <v>223766</v>
      </c>
      <c r="J3540">
        <v>81282</v>
      </c>
      <c r="K3540">
        <v>17889</v>
      </c>
      <c r="L3540">
        <f>bbdd_Social_Media_Trends[[#This Row],[Likes]]+bbdd_Social_Media_Trends[[#This Row],[Shares]]+bbdd_Social_Media_Trends[[#This Row],[Comments]]</f>
        <v>322937</v>
      </c>
      <c r="M3540">
        <f>bbdd_Social_Media_Trends[[#This Row],[Interactions]]/bbdd_Social_Media_Trends[[#This Row],[Views]]</f>
        <v>0.13011118417023634</v>
      </c>
      <c r="N3540" s="1" t="s">
        <v>29</v>
      </c>
      <c r="O3540" s="4">
        <f t="shared" si="55"/>
        <v>0</v>
      </c>
    </row>
    <row r="3541" spans="1:15" hidden="1">
      <c r="A3541" s="1" t="s">
        <v>3581</v>
      </c>
      <c r="B3541" s="2">
        <v>45047</v>
      </c>
      <c r="C3541" s="13" t="str">
        <f>TEXT(bbdd_Social_Media_Trends[[#This Row],[Post_Date]],"aaaa-mm")</f>
        <v>2023-05</v>
      </c>
      <c r="D3541" s="1" t="s">
        <v>18</v>
      </c>
      <c r="E3541" s="1" t="s">
        <v>52</v>
      </c>
      <c r="F3541" s="1" t="s">
        <v>32</v>
      </c>
      <c r="G3541" s="1" t="s">
        <v>50</v>
      </c>
      <c r="H3541">
        <v>2899386</v>
      </c>
      <c r="I3541">
        <v>288198</v>
      </c>
      <c r="J3541">
        <v>97504</v>
      </c>
      <c r="K3541">
        <v>29093</v>
      </c>
      <c r="L3541">
        <f>bbdd_Social_Media_Trends[[#This Row],[Likes]]+bbdd_Social_Media_Trends[[#This Row],[Shares]]+bbdd_Social_Media_Trends[[#This Row],[Comments]]</f>
        <v>414795</v>
      </c>
      <c r="M3541">
        <f>bbdd_Social_Media_Trends[[#This Row],[Interactions]]/bbdd_Social_Media_Trends[[#This Row],[Views]]</f>
        <v>0.14306304852130761</v>
      </c>
      <c r="N3541" s="1" t="s">
        <v>29</v>
      </c>
      <c r="O3541" s="4">
        <f t="shared" si="55"/>
        <v>0</v>
      </c>
    </row>
    <row r="3542" spans="1:15" hidden="1">
      <c r="A3542" s="1" t="s">
        <v>3582</v>
      </c>
      <c r="B3542" s="2">
        <v>44907</v>
      </c>
      <c r="C3542" s="13" t="str">
        <f>TEXT(bbdd_Social_Media_Trends[[#This Row],[Post_Date]],"aaaa-mm")</f>
        <v>2022-12</v>
      </c>
      <c r="D3542" s="1" t="s">
        <v>12</v>
      </c>
      <c r="E3542" s="1" t="s">
        <v>46</v>
      </c>
      <c r="F3542" s="1" t="s">
        <v>32</v>
      </c>
      <c r="G3542" s="1" t="s">
        <v>15</v>
      </c>
      <c r="H3542">
        <v>4070537</v>
      </c>
      <c r="I3542">
        <v>207435</v>
      </c>
      <c r="J3542">
        <v>62661</v>
      </c>
      <c r="K3542">
        <v>32288</v>
      </c>
      <c r="L3542">
        <f>bbdd_Social_Media_Trends[[#This Row],[Likes]]+bbdd_Social_Media_Trends[[#This Row],[Shares]]+bbdd_Social_Media_Trends[[#This Row],[Comments]]</f>
        <v>302384</v>
      </c>
      <c r="M3542">
        <f>bbdd_Social_Media_Trends[[#This Row],[Interactions]]/bbdd_Social_Media_Trends[[#This Row],[Views]]</f>
        <v>7.4286021721458373E-2</v>
      </c>
      <c r="N3542" s="1" t="s">
        <v>16</v>
      </c>
      <c r="O3542" s="4">
        <f t="shared" si="55"/>
        <v>0</v>
      </c>
    </row>
    <row r="3543" spans="1:15" hidden="1">
      <c r="A3543" s="1" t="s">
        <v>3583</v>
      </c>
      <c r="B3543" s="2">
        <v>45087</v>
      </c>
      <c r="C3543" s="13" t="str">
        <f>TEXT(bbdd_Social_Media_Trends[[#This Row],[Post_Date]],"aaaa-mm")</f>
        <v>2023-06</v>
      </c>
      <c r="D3543" s="1" t="s">
        <v>18</v>
      </c>
      <c r="E3543" s="1" t="s">
        <v>52</v>
      </c>
      <c r="F3543" s="1" t="s">
        <v>41</v>
      </c>
      <c r="G3543" s="1" t="s">
        <v>25</v>
      </c>
      <c r="H3543">
        <v>4037427</v>
      </c>
      <c r="I3543">
        <v>201579</v>
      </c>
      <c r="J3543">
        <v>92106</v>
      </c>
      <c r="K3543">
        <v>34502</v>
      </c>
      <c r="L3543">
        <f>bbdd_Social_Media_Trends[[#This Row],[Likes]]+bbdd_Social_Media_Trends[[#This Row],[Shares]]+bbdd_Social_Media_Trends[[#This Row],[Comments]]</f>
        <v>328187</v>
      </c>
      <c r="M3543">
        <f>bbdd_Social_Media_Trends[[#This Row],[Interactions]]/bbdd_Social_Media_Trends[[#This Row],[Views]]</f>
        <v>8.1286175576672962E-2</v>
      </c>
      <c r="N3543" s="1" t="s">
        <v>22</v>
      </c>
      <c r="O3543" s="4">
        <f t="shared" si="55"/>
        <v>0</v>
      </c>
    </row>
    <row r="3544" spans="1:15" hidden="1">
      <c r="A3544" s="1" t="s">
        <v>3584</v>
      </c>
      <c r="B3544" s="2">
        <v>44756</v>
      </c>
      <c r="C3544" s="13" t="str">
        <f>TEXT(bbdd_Social_Media_Trends[[#This Row],[Post_Date]],"aaaa-mm")</f>
        <v>2022-07</v>
      </c>
      <c r="D3544" s="1" t="s">
        <v>24</v>
      </c>
      <c r="E3544" s="1" t="s">
        <v>49</v>
      </c>
      <c r="F3544" s="1" t="s">
        <v>32</v>
      </c>
      <c r="G3544" s="1" t="s">
        <v>15</v>
      </c>
      <c r="H3544">
        <v>1102775</v>
      </c>
      <c r="I3544">
        <v>229413</v>
      </c>
      <c r="J3544">
        <v>30991</v>
      </c>
      <c r="K3544">
        <v>31448</v>
      </c>
      <c r="L3544">
        <f>bbdd_Social_Media_Trends[[#This Row],[Likes]]+bbdd_Social_Media_Trends[[#This Row],[Shares]]+bbdd_Social_Media_Trends[[#This Row],[Comments]]</f>
        <v>291852</v>
      </c>
      <c r="M3544">
        <f>bbdd_Social_Media_Trends[[#This Row],[Interactions]]/bbdd_Social_Media_Trends[[#This Row],[Views]]</f>
        <v>0.26465235428804607</v>
      </c>
      <c r="N3544" s="1" t="s">
        <v>29</v>
      </c>
      <c r="O3544" s="4">
        <f t="shared" si="55"/>
        <v>0</v>
      </c>
    </row>
    <row r="3545" spans="1:15">
      <c r="A3545" s="1" t="s">
        <v>3585</v>
      </c>
      <c r="B3545" s="2">
        <v>44969</v>
      </c>
      <c r="C3545" s="13" t="str">
        <f>TEXT(bbdd_Social_Media_Trends[[#This Row],[Post_Date]],"aaaa-mm")</f>
        <v>2023-02</v>
      </c>
      <c r="D3545" s="1" t="s">
        <v>27</v>
      </c>
      <c r="E3545" s="1" t="s">
        <v>39</v>
      </c>
      <c r="F3545" s="1" t="s">
        <v>41</v>
      </c>
      <c r="G3545" s="1" t="s">
        <v>44</v>
      </c>
      <c r="H3545">
        <v>4823989</v>
      </c>
      <c r="I3545">
        <v>371565</v>
      </c>
      <c r="J3545">
        <v>68385</v>
      </c>
      <c r="K3545">
        <v>651</v>
      </c>
      <c r="L3545">
        <f>bbdd_Social_Media_Trends[[#This Row],[Likes]]+bbdd_Social_Media_Trends[[#This Row],[Shares]]+bbdd_Social_Media_Trends[[#This Row],[Comments]]</f>
        <v>440601</v>
      </c>
      <c r="M3545">
        <f>bbdd_Social_Media_Trends[[#This Row],[Interactions]]/bbdd_Social_Media_Trends[[#This Row],[Views]]</f>
        <v>9.1335407273938643E-2</v>
      </c>
      <c r="N3545" s="1" t="s">
        <v>29</v>
      </c>
      <c r="O3545" s="4">
        <f t="shared" si="55"/>
        <v>0</v>
      </c>
    </row>
    <row r="3546" spans="1:15" hidden="1">
      <c r="A3546" s="1" t="s">
        <v>3586</v>
      </c>
      <c r="B3546" s="2">
        <v>45223</v>
      </c>
      <c r="C3546" s="13" t="str">
        <f>TEXT(bbdd_Social_Media_Trends[[#This Row],[Post_Date]],"aaaa-mm")</f>
        <v>2023-10</v>
      </c>
      <c r="D3546" s="1" t="s">
        <v>24</v>
      </c>
      <c r="E3546" s="1" t="s">
        <v>49</v>
      </c>
      <c r="F3546" s="1" t="s">
        <v>14</v>
      </c>
      <c r="G3546" s="1" t="s">
        <v>44</v>
      </c>
      <c r="H3546">
        <v>1821754</v>
      </c>
      <c r="I3546">
        <v>387423</v>
      </c>
      <c r="J3546">
        <v>15647</v>
      </c>
      <c r="K3546">
        <v>24140</v>
      </c>
      <c r="L3546">
        <f>bbdd_Social_Media_Trends[[#This Row],[Likes]]+bbdd_Social_Media_Trends[[#This Row],[Shares]]+bbdd_Social_Media_Trends[[#This Row],[Comments]]</f>
        <v>427210</v>
      </c>
      <c r="M3546">
        <f>bbdd_Social_Media_Trends[[#This Row],[Interactions]]/bbdd_Social_Media_Trends[[#This Row],[Views]]</f>
        <v>0.23450476848136467</v>
      </c>
      <c r="N3546" s="1" t="s">
        <v>16</v>
      </c>
      <c r="O3546" s="4">
        <f t="shared" si="55"/>
        <v>0</v>
      </c>
    </row>
    <row r="3547" spans="1:15" hidden="1">
      <c r="A3547" s="1" t="s">
        <v>3587</v>
      </c>
      <c r="B3547" s="2">
        <v>44685</v>
      </c>
      <c r="C3547" s="13" t="str">
        <f>TEXT(bbdd_Social_Media_Trends[[#This Row],[Post_Date]],"aaaa-mm")</f>
        <v>2022-05</v>
      </c>
      <c r="D3547" s="1" t="s">
        <v>24</v>
      </c>
      <c r="E3547" s="1" t="s">
        <v>39</v>
      </c>
      <c r="F3547" s="1" t="s">
        <v>36</v>
      </c>
      <c r="G3547" s="1" t="s">
        <v>25</v>
      </c>
      <c r="H3547">
        <v>2486494</v>
      </c>
      <c r="I3547">
        <v>255155</v>
      </c>
      <c r="J3547">
        <v>82101</v>
      </c>
      <c r="K3547">
        <v>13603</v>
      </c>
      <c r="L3547">
        <f>bbdd_Social_Media_Trends[[#This Row],[Likes]]+bbdd_Social_Media_Trends[[#This Row],[Shares]]+bbdd_Social_Media_Trends[[#This Row],[Comments]]</f>
        <v>350859</v>
      </c>
      <c r="M3547">
        <f>bbdd_Social_Media_Trends[[#This Row],[Interactions]]/bbdd_Social_Media_Trends[[#This Row],[Views]]</f>
        <v>0.14110591057127023</v>
      </c>
      <c r="N3547" s="1" t="s">
        <v>16</v>
      </c>
      <c r="O3547" s="4">
        <f t="shared" si="55"/>
        <v>0</v>
      </c>
    </row>
    <row r="3548" spans="1:15" hidden="1">
      <c r="A3548" s="1" t="s">
        <v>3588</v>
      </c>
      <c r="B3548" s="2">
        <v>45260</v>
      </c>
      <c r="C3548" s="13" t="str">
        <f>TEXT(bbdd_Social_Media_Trends[[#This Row],[Post_Date]],"aaaa-mm")</f>
        <v>2023-11</v>
      </c>
      <c r="D3548" s="1" t="s">
        <v>18</v>
      </c>
      <c r="E3548" s="1" t="s">
        <v>57</v>
      </c>
      <c r="F3548" s="1" t="s">
        <v>32</v>
      </c>
      <c r="G3548" s="1" t="s">
        <v>15</v>
      </c>
      <c r="H3548">
        <v>2709554</v>
      </c>
      <c r="I3548">
        <v>483418</v>
      </c>
      <c r="J3548">
        <v>35675</v>
      </c>
      <c r="K3548">
        <v>6041</v>
      </c>
      <c r="L3548">
        <f>bbdd_Social_Media_Trends[[#This Row],[Likes]]+bbdd_Social_Media_Trends[[#This Row],[Shares]]+bbdd_Social_Media_Trends[[#This Row],[Comments]]</f>
        <v>525134</v>
      </c>
      <c r="M3548">
        <f>bbdd_Social_Media_Trends[[#This Row],[Interactions]]/bbdd_Social_Media_Trends[[#This Row],[Views]]</f>
        <v>0.19380827988665295</v>
      </c>
      <c r="N3548" s="1" t="s">
        <v>16</v>
      </c>
      <c r="O3548" s="4">
        <f t="shared" si="55"/>
        <v>0</v>
      </c>
    </row>
    <row r="3549" spans="1:15" hidden="1">
      <c r="A3549" s="1" t="s">
        <v>3589</v>
      </c>
      <c r="B3549" s="2">
        <v>45099</v>
      </c>
      <c r="C3549" s="13" t="str">
        <f>TEXT(bbdd_Social_Media_Trends[[#This Row],[Post_Date]],"aaaa-mm")</f>
        <v>2023-06</v>
      </c>
      <c r="D3549" s="1" t="s">
        <v>18</v>
      </c>
      <c r="E3549" s="1" t="s">
        <v>46</v>
      </c>
      <c r="F3549" s="1" t="s">
        <v>41</v>
      </c>
      <c r="G3549" s="1" t="s">
        <v>21</v>
      </c>
      <c r="H3549">
        <v>1757386</v>
      </c>
      <c r="I3549">
        <v>22752</v>
      </c>
      <c r="J3549">
        <v>36095</v>
      </c>
      <c r="K3549">
        <v>37939</v>
      </c>
      <c r="L3549">
        <f>bbdd_Social_Media_Trends[[#This Row],[Likes]]+bbdd_Social_Media_Trends[[#This Row],[Shares]]+bbdd_Social_Media_Trends[[#This Row],[Comments]]</f>
        <v>96786</v>
      </c>
      <c r="M3549">
        <f>bbdd_Social_Media_Trends[[#This Row],[Interactions]]/bbdd_Social_Media_Trends[[#This Row],[Views]]</f>
        <v>5.5073842627629897E-2</v>
      </c>
      <c r="N3549" s="1" t="s">
        <v>29</v>
      </c>
      <c r="O3549" s="4">
        <f t="shared" si="55"/>
        <v>0</v>
      </c>
    </row>
    <row r="3550" spans="1:15">
      <c r="A3550" s="1" t="s">
        <v>3590</v>
      </c>
      <c r="B3550" s="2">
        <v>44625</v>
      </c>
      <c r="C3550" s="13" t="str">
        <f>TEXT(bbdd_Social_Media_Trends[[#This Row],[Post_Date]],"aaaa-mm")</f>
        <v>2022-03</v>
      </c>
      <c r="D3550" s="1" t="s">
        <v>27</v>
      </c>
      <c r="E3550" s="1" t="s">
        <v>59</v>
      </c>
      <c r="F3550" s="1" t="s">
        <v>20</v>
      </c>
      <c r="G3550" s="1" t="s">
        <v>21</v>
      </c>
      <c r="H3550">
        <v>3824879</v>
      </c>
      <c r="I3550">
        <v>459271</v>
      </c>
      <c r="J3550">
        <v>74779</v>
      </c>
      <c r="K3550">
        <v>46026</v>
      </c>
      <c r="L3550">
        <f>bbdd_Social_Media_Trends[[#This Row],[Likes]]+bbdd_Social_Media_Trends[[#This Row],[Shares]]+bbdd_Social_Media_Trends[[#This Row],[Comments]]</f>
        <v>580076</v>
      </c>
      <c r="M3550">
        <f>bbdd_Social_Media_Trends[[#This Row],[Interactions]]/bbdd_Social_Media_Trends[[#This Row],[Views]]</f>
        <v>0.15165865377702145</v>
      </c>
      <c r="N3550" s="1" t="s">
        <v>16</v>
      </c>
      <c r="O3550" s="4">
        <f t="shared" si="55"/>
        <v>0</v>
      </c>
    </row>
    <row r="3551" spans="1:15" hidden="1">
      <c r="A3551" s="1" t="s">
        <v>3591</v>
      </c>
      <c r="B3551" s="2">
        <v>44565</v>
      </c>
      <c r="C3551" s="13" t="str">
        <f>TEXT(bbdd_Social_Media_Trends[[#This Row],[Post_Date]],"aaaa-mm")</f>
        <v>2022-01</v>
      </c>
      <c r="D3551" s="1" t="s">
        <v>12</v>
      </c>
      <c r="E3551" s="1" t="s">
        <v>31</v>
      </c>
      <c r="F3551" s="1" t="s">
        <v>41</v>
      </c>
      <c r="G3551" s="1" t="s">
        <v>25</v>
      </c>
      <c r="H3551">
        <v>4418286</v>
      </c>
      <c r="I3551">
        <v>148190</v>
      </c>
      <c r="J3551">
        <v>86796</v>
      </c>
      <c r="K3551">
        <v>12385</v>
      </c>
      <c r="L3551">
        <f>bbdd_Social_Media_Trends[[#This Row],[Likes]]+bbdd_Social_Media_Trends[[#This Row],[Shares]]+bbdd_Social_Media_Trends[[#This Row],[Comments]]</f>
        <v>247371</v>
      </c>
      <c r="M3551">
        <f>bbdd_Social_Media_Trends[[#This Row],[Interactions]]/bbdd_Social_Media_Trends[[#This Row],[Views]]</f>
        <v>5.598800077677181E-2</v>
      </c>
      <c r="N3551" s="1" t="s">
        <v>29</v>
      </c>
      <c r="O3551" s="4">
        <f t="shared" si="55"/>
        <v>0</v>
      </c>
    </row>
    <row r="3552" spans="1:15">
      <c r="A3552" s="1" t="s">
        <v>3592</v>
      </c>
      <c r="B3552" s="2">
        <v>45251</v>
      </c>
      <c r="C3552" s="13" t="str">
        <f>TEXT(bbdd_Social_Media_Trends[[#This Row],[Post_Date]],"aaaa-mm")</f>
        <v>2023-11</v>
      </c>
      <c r="D3552" s="1" t="s">
        <v>27</v>
      </c>
      <c r="E3552" s="1" t="s">
        <v>59</v>
      </c>
      <c r="F3552" s="1" t="s">
        <v>36</v>
      </c>
      <c r="G3552" s="1" t="s">
        <v>15</v>
      </c>
      <c r="H3552">
        <v>1122589</v>
      </c>
      <c r="I3552">
        <v>56106</v>
      </c>
      <c r="J3552">
        <v>85197</v>
      </c>
      <c r="K3552">
        <v>35386</v>
      </c>
      <c r="L3552">
        <f>bbdd_Social_Media_Trends[[#This Row],[Likes]]+bbdd_Social_Media_Trends[[#This Row],[Shares]]+bbdd_Social_Media_Trends[[#This Row],[Comments]]</f>
        <v>176689</v>
      </c>
      <c r="M3552">
        <f>bbdd_Social_Media_Trends[[#This Row],[Interactions]]/bbdd_Social_Media_Trends[[#This Row],[Views]]</f>
        <v>0.15739420215234606</v>
      </c>
      <c r="N3552" s="1" t="s">
        <v>22</v>
      </c>
      <c r="O3552" s="4">
        <f t="shared" si="55"/>
        <v>0</v>
      </c>
    </row>
    <row r="3553" spans="1:15" hidden="1">
      <c r="A3553" s="1" t="s">
        <v>3593</v>
      </c>
      <c r="B3553" s="2">
        <v>44836</v>
      </c>
      <c r="C3553" s="13" t="str">
        <f>TEXT(bbdd_Social_Media_Trends[[#This Row],[Post_Date]],"aaaa-mm")</f>
        <v>2022-10</v>
      </c>
      <c r="D3553" s="1" t="s">
        <v>24</v>
      </c>
      <c r="E3553" s="1" t="s">
        <v>59</v>
      </c>
      <c r="F3553" s="1" t="s">
        <v>36</v>
      </c>
      <c r="G3553" s="1" t="s">
        <v>44</v>
      </c>
      <c r="H3553">
        <v>949285</v>
      </c>
      <c r="I3553">
        <v>440011</v>
      </c>
      <c r="J3553">
        <v>54101</v>
      </c>
      <c r="K3553">
        <v>15221</v>
      </c>
      <c r="L3553">
        <f>bbdd_Social_Media_Trends[[#This Row],[Likes]]+bbdd_Social_Media_Trends[[#This Row],[Shares]]+bbdd_Social_Media_Trends[[#This Row],[Comments]]</f>
        <v>509333</v>
      </c>
      <c r="M3553">
        <f>bbdd_Social_Media_Trends[[#This Row],[Interactions]]/bbdd_Social_Media_Trends[[#This Row],[Views]]</f>
        <v>0.53654381982228727</v>
      </c>
      <c r="N3553" s="1" t="s">
        <v>22</v>
      </c>
      <c r="O3553" s="4">
        <f t="shared" si="55"/>
        <v>0</v>
      </c>
    </row>
    <row r="3554" spans="1:15" hidden="1">
      <c r="A3554" s="1" t="s">
        <v>3594</v>
      </c>
      <c r="B3554" s="2">
        <v>45063</v>
      </c>
      <c r="C3554" s="13" t="str">
        <f>TEXT(bbdd_Social_Media_Trends[[#This Row],[Post_Date]],"aaaa-mm")</f>
        <v>2023-05</v>
      </c>
      <c r="D3554" s="1" t="s">
        <v>18</v>
      </c>
      <c r="E3554" s="1" t="s">
        <v>52</v>
      </c>
      <c r="F3554" s="1" t="s">
        <v>41</v>
      </c>
      <c r="G3554" s="1" t="s">
        <v>28</v>
      </c>
      <c r="H3554">
        <v>2355608</v>
      </c>
      <c r="I3554">
        <v>335201</v>
      </c>
      <c r="J3554">
        <v>89190</v>
      </c>
      <c r="K3554">
        <v>47165</v>
      </c>
      <c r="L3554">
        <f>bbdd_Social_Media_Trends[[#This Row],[Likes]]+bbdd_Social_Media_Trends[[#This Row],[Shares]]+bbdd_Social_Media_Trends[[#This Row],[Comments]]</f>
        <v>471556</v>
      </c>
      <c r="M3554">
        <f>bbdd_Social_Media_Trends[[#This Row],[Interactions]]/bbdd_Social_Media_Trends[[#This Row],[Views]]</f>
        <v>0.20018441098858553</v>
      </c>
      <c r="N3554" s="1" t="s">
        <v>16</v>
      </c>
      <c r="O3554" s="4">
        <f t="shared" si="55"/>
        <v>0</v>
      </c>
    </row>
    <row r="3555" spans="1:15" hidden="1">
      <c r="A3555" s="1" t="s">
        <v>3595</v>
      </c>
      <c r="B3555" s="2">
        <v>45105</v>
      </c>
      <c r="C3555" s="13" t="str">
        <f>TEXT(bbdd_Social_Media_Trends[[#This Row],[Post_Date]],"aaaa-mm")</f>
        <v>2023-06</v>
      </c>
      <c r="D3555" s="1" t="s">
        <v>12</v>
      </c>
      <c r="E3555" s="1" t="s">
        <v>19</v>
      </c>
      <c r="F3555" s="1" t="s">
        <v>47</v>
      </c>
      <c r="G3555" s="1" t="s">
        <v>21</v>
      </c>
      <c r="H3555">
        <v>4876804</v>
      </c>
      <c r="I3555">
        <v>233872</v>
      </c>
      <c r="J3555">
        <v>97880</v>
      </c>
      <c r="K3555">
        <v>8155</v>
      </c>
      <c r="L3555">
        <f>bbdd_Social_Media_Trends[[#This Row],[Likes]]+bbdd_Social_Media_Trends[[#This Row],[Shares]]+bbdd_Social_Media_Trends[[#This Row],[Comments]]</f>
        <v>339907</v>
      </c>
      <c r="M3555">
        <f>bbdd_Social_Media_Trends[[#This Row],[Interactions]]/bbdd_Social_Media_Trends[[#This Row],[Views]]</f>
        <v>6.9698720719553214E-2</v>
      </c>
      <c r="N3555" s="1" t="s">
        <v>22</v>
      </c>
      <c r="O3555" s="4">
        <f t="shared" si="55"/>
        <v>0</v>
      </c>
    </row>
    <row r="3556" spans="1:15" hidden="1">
      <c r="A3556" s="1" t="s">
        <v>3596</v>
      </c>
      <c r="B3556" s="2">
        <v>44567</v>
      </c>
      <c r="C3556" s="13" t="str">
        <f>TEXT(bbdd_Social_Media_Trends[[#This Row],[Post_Date]],"aaaa-mm")</f>
        <v>2022-01</v>
      </c>
      <c r="D3556" s="1" t="s">
        <v>12</v>
      </c>
      <c r="E3556" s="1" t="s">
        <v>52</v>
      </c>
      <c r="F3556" s="1" t="s">
        <v>36</v>
      </c>
      <c r="G3556" s="1" t="s">
        <v>50</v>
      </c>
      <c r="H3556">
        <v>4714948</v>
      </c>
      <c r="I3556">
        <v>284181</v>
      </c>
      <c r="J3556">
        <v>38342</v>
      </c>
      <c r="K3556">
        <v>14433</v>
      </c>
      <c r="L3556">
        <f>bbdd_Social_Media_Trends[[#This Row],[Likes]]+bbdd_Social_Media_Trends[[#This Row],[Shares]]+bbdd_Social_Media_Trends[[#This Row],[Comments]]</f>
        <v>336956</v>
      </c>
      <c r="M3556">
        <f>bbdd_Social_Media_Trends[[#This Row],[Interactions]]/bbdd_Social_Media_Trends[[#This Row],[Views]]</f>
        <v>7.1465475335040815E-2</v>
      </c>
      <c r="N3556" s="1" t="s">
        <v>16</v>
      </c>
      <c r="O3556" s="4">
        <f t="shared" si="55"/>
        <v>0</v>
      </c>
    </row>
    <row r="3557" spans="1:15" hidden="1">
      <c r="A3557" s="1" t="s">
        <v>3597</v>
      </c>
      <c r="B3557" s="2">
        <v>44963</v>
      </c>
      <c r="C3557" s="13" t="str">
        <f>TEXT(bbdd_Social_Media_Trends[[#This Row],[Post_Date]],"aaaa-mm")</f>
        <v>2023-02</v>
      </c>
      <c r="D3557" s="1" t="s">
        <v>24</v>
      </c>
      <c r="E3557" s="1" t="s">
        <v>59</v>
      </c>
      <c r="F3557" s="1" t="s">
        <v>41</v>
      </c>
      <c r="G3557" s="1" t="s">
        <v>21</v>
      </c>
      <c r="H3557">
        <v>1062530</v>
      </c>
      <c r="I3557">
        <v>330277</v>
      </c>
      <c r="J3557">
        <v>30868</v>
      </c>
      <c r="K3557">
        <v>13235</v>
      </c>
      <c r="L3557">
        <f>bbdd_Social_Media_Trends[[#This Row],[Likes]]+bbdd_Social_Media_Trends[[#This Row],[Shares]]+bbdd_Social_Media_Trends[[#This Row],[Comments]]</f>
        <v>374380</v>
      </c>
      <c r="M3557">
        <f>bbdd_Social_Media_Trends[[#This Row],[Interactions]]/bbdd_Social_Media_Trends[[#This Row],[Views]]</f>
        <v>0.35234769841792701</v>
      </c>
      <c r="N3557" s="1" t="s">
        <v>29</v>
      </c>
      <c r="O3557" s="4">
        <f t="shared" si="55"/>
        <v>0</v>
      </c>
    </row>
    <row r="3558" spans="1:15" hidden="1">
      <c r="A3558" s="1" t="s">
        <v>3598</v>
      </c>
      <c r="B3558" s="2">
        <v>44738</v>
      </c>
      <c r="C3558" s="13" t="str">
        <f>TEXT(bbdd_Social_Media_Trends[[#This Row],[Post_Date]],"aaaa-mm")</f>
        <v>2022-06</v>
      </c>
      <c r="D3558" s="1" t="s">
        <v>12</v>
      </c>
      <c r="E3558" s="1" t="s">
        <v>35</v>
      </c>
      <c r="F3558" s="1" t="s">
        <v>14</v>
      </c>
      <c r="G3558" s="1" t="s">
        <v>25</v>
      </c>
      <c r="H3558">
        <v>2508707</v>
      </c>
      <c r="I3558">
        <v>218230</v>
      </c>
      <c r="J3558">
        <v>85351</v>
      </c>
      <c r="K3558">
        <v>34203</v>
      </c>
      <c r="L3558">
        <f>bbdd_Social_Media_Trends[[#This Row],[Likes]]+bbdd_Social_Media_Trends[[#This Row],[Shares]]+bbdd_Social_Media_Trends[[#This Row],[Comments]]</f>
        <v>337784</v>
      </c>
      <c r="M3558">
        <f>bbdd_Social_Media_Trends[[#This Row],[Interactions]]/bbdd_Social_Media_Trends[[#This Row],[Views]]</f>
        <v>0.1346446595796161</v>
      </c>
      <c r="N3558" s="1" t="s">
        <v>29</v>
      </c>
      <c r="O3558" s="4">
        <f t="shared" si="55"/>
        <v>0</v>
      </c>
    </row>
    <row r="3559" spans="1:15" hidden="1">
      <c r="A3559" s="1" t="s">
        <v>3599</v>
      </c>
      <c r="B3559" s="2">
        <v>44858</v>
      </c>
      <c r="C3559" s="13" t="str">
        <f>TEXT(bbdd_Social_Media_Trends[[#This Row],[Post_Date]],"aaaa-mm")</f>
        <v>2022-10</v>
      </c>
      <c r="D3559" s="1" t="s">
        <v>12</v>
      </c>
      <c r="E3559" s="1" t="s">
        <v>13</v>
      </c>
      <c r="F3559" s="1" t="s">
        <v>36</v>
      </c>
      <c r="G3559" s="1" t="s">
        <v>60</v>
      </c>
      <c r="H3559">
        <v>1903756</v>
      </c>
      <c r="I3559">
        <v>487075</v>
      </c>
      <c r="J3559">
        <v>83447</v>
      </c>
      <c r="K3559">
        <v>592</v>
      </c>
      <c r="L3559">
        <f>bbdd_Social_Media_Trends[[#This Row],[Likes]]+bbdd_Social_Media_Trends[[#This Row],[Shares]]+bbdd_Social_Media_Trends[[#This Row],[Comments]]</f>
        <v>571114</v>
      </c>
      <c r="M3559">
        <f>bbdd_Social_Media_Trends[[#This Row],[Interactions]]/bbdd_Social_Media_Trends[[#This Row],[Views]]</f>
        <v>0.29999327644929286</v>
      </c>
      <c r="N3559" s="1" t="s">
        <v>29</v>
      </c>
      <c r="O3559" s="4">
        <f t="shared" si="55"/>
        <v>0</v>
      </c>
    </row>
    <row r="3560" spans="1:15" hidden="1">
      <c r="A3560" s="1" t="s">
        <v>3600</v>
      </c>
      <c r="B3560" s="2">
        <v>44747</v>
      </c>
      <c r="C3560" s="13" t="str">
        <f>TEXT(bbdd_Social_Media_Trends[[#This Row],[Post_Date]],"aaaa-mm")</f>
        <v>2022-07</v>
      </c>
      <c r="D3560" s="1" t="s">
        <v>12</v>
      </c>
      <c r="E3560" s="1" t="s">
        <v>35</v>
      </c>
      <c r="F3560" s="1" t="s">
        <v>36</v>
      </c>
      <c r="G3560" s="1" t="s">
        <v>44</v>
      </c>
      <c r="H3560">
        <v>4293616</v>
      </c>
      <c r="I3560">
        <v>313992</v>
      </c>
      <c r="J3560">
        <v>9138</v>
      </c>
      <c r="K3560">
        <v>35874</v>
      </c>
      <c r="L3560">
        <f>bbdd_Social_Media_Trends[[#This Row],[Likes]]+bbdd_Social_Media_Trends[[#This Row],[Shares]]+bbdd_Social_Media_Trends[[#This Row],[Comments]]</f>
        <v>359004</v>
      </c>
      <c r="M3560">
        <f>bbdd_Social_Media_Trends[[#This Row],[Interactions]]/bbdd_Social_Media_Trends[[#This Row],[Views]]</f>
        <v>8.361343911518869E-2</v>
      </c>
      <c r="N3560" s="1" t="s">
        <v>22</v>
      </c>
      <c r="O3560" s="4">
        <f t="shared" si="55"/>
        <v>0</v>
      </c>
    </row>
    <row r="3561" spans="1:15" hidden="1">
      <c r="A3561" s="1" t="s">
        <v>3601</v>
      </c>
      <c r="B3561" s="2">
        <v>44814</v>
      </c>
      <c r="C3561" s="13" t="str">
        <f>TEXT(bbdd_Social_Media_Trends[[#This Row],[Post_Date]],"aaaa-mm")</f>
        <v>2022-09</v>
      </c>
      <c r="D3561" s="1" t="s">
        <v>12</v>
      </c>
      <c r="E3561" s="1" t="s">
        <v>39</v>
      </c>
      <c r="F3561" s="1" t="s">
        <v>32</v>
      </c>
      <c r="G3561" s="1" t="s">
        <v>15</v>
      </c>
      <c r="H3561">
        <v>4296893</v>
      </c>
      <c r="I3561">
        <v>204286</v>
      </c>
      <c r="J3561">
        <v>5334</v>
      </c>
      <c r="K3561">
        <v>31543</v>
      </c>
      <c r="L3561">
        <f>bbdd_Social_Media_Trends[[#This Row],[Likes]]+bbdd_Social_Media_Trends[[#This Row],[Shares]]+bbdd_Social_Media_Trends[[#This Row],[Comments]]</f>
        <v>241163</v>
      </c>
      <c r="M3561">
        <f>bbdd_Social_Media_Trends[[#This Row],[Interactions]]/bbdd_Social_Media_Trends[[#This Row],[Views]]</f>
        <v>5.6124972160116623E-2</v>
      </c>
      <c r="N3561" s="1" t="s">
        <v>29</v>
      </c>
      <c r="O3561" s="4">
        <f t="shared" si="55"/>
        <v>0</v>
      </c>
    </row>
    <row r="3562" spans="1:15" hidden="1">
      <c r="A3562" s="1" t="s">
        <v>3602</v>
      </c>
      <c r="B3562" s="2">
        <v>44912</v>
      </c>
      <c r="C3562" s="13" t="str">
        <f>TEXT(bbdd_Social_Media_Trends[[#This Row],[Post_Date]],"aaaa-mm")</f>
        <v>2022-12</v>
      </c>
      <c r="D3562" s="1" t="s">
        <v>24</v>
      </c>
      <c r="E3562" s="1" t="s">
        <v>13</v>
      </c>
      <c r="F3562" s="1" t="s">
        <v>47</v>
      </c>
      <c r="G3562" s="1" t="s">
        <v>15</v>
      </c>
      <c r="H3562">
        <v>2200449</v>
      </c>
      <c r="I3562">
        <v>76283</v>
      </c>
      <c r="J3562">
        <v>39653</v>
      </c>
      <c r="K3562">
        <v>42153</v>
      </c>
      <c r="L3562">
        <f>bbdd_Social_Media_Trends[[#This Row],[Likes]]+bbdd_Social_Media_Trends[[#This Row],[Shares]]+bbdd_Social_Media_Trends[[#This Row],[Comments]]</f>
        <v>158089</v>
      </c>
      <c r="M3562">
        <f>bbdd_Social_Media_Trends[[#This Row],[Interactions]]/bbdd_Social_Media_Trends[[#This Row],[Views]]</f>
        <v>7.184397366173903E-2</v>
      </c>
      <c r="N3562" s="1" t="s">
        <v>29</v>
      </c>
      <c r="O3562" s="4">
        <f t="shared" si="55"/>
        <v>0</v>
      </c>
    </row>
    <row r="3563" spans="1:15">
      <c r="A3563" s="1" t="s">
        <v>3603</v>
      </c>
      <c r="B3563" s="2">
        <v>44695</v>
      </c>
      <c r="C3563" s="13" t="str">
        <f>TEXT(bbdd_Social_Media_Trends[[#This Row],[Post_Date]],"aaaa-mm")</f>
        <v>2022-05</v>
      </c>
      <c r="D3563" s="1" t="s">
        <v>27</v>
      </c>
      <c r="E3563" s="1" t="s">
        <v>19</v>
      </c>
      <c r="F3563" s="1" t="s">
        <v>36</v>
      </c>
      <c r="G3563" s="1" t="s">
        <v>15</v>
      </c>
      <c r="H3563">
        <v>1307144</v>
      </c>
      <c r="I3563">
        <v>349977</v>
      </c>
      <c r="J3563">
        <v>40540</v>
      </c>
      <c r="K3563">
        <v>12976</v>
      </c>
      <c r="L3563">
        <f>bbdd_Social_Media_Trends[[#This Row],[Likes]]+bbdd_Social_Media_Trends[[#This Row],[Shares]]+bbdd_Social_Media_Trends[[#This Row],[Comments]]</f>
        <v>403493</v>
      </c>
      <c r="M3563">
        <f>bbdd_Social_Media_Trends[[#This Row],[Interactions]]/bbdd_Social_Media_Trends[[#This Row],[Views]]</f>
        <v>0.308682899512219</v>
      </c>
      <c r="N3563" s="1" t="s">
        <v>16</v>
      </c>
      <c r="O3563" s="4">
        <f t="shared" si="55"/>
        <v>0</v>
      </c>
    </row>
    <row r="3564" spans="1:15" hidden="1">
      <c r="A3564" s="1" t="s">
        <v>3604</v>
      </c>
      <c r="B3564" s="2">
        <v>45096</v>
      </c>
      <c r="C3564" s="13" t="str">
        <f>TEXT(bbdd_Social_Media_Trends[[#This Row],[Post_Date]],"aaaa-mm")</f>
        <v>2023-06</v>
      </c>
      <c r="D3564" s="1" t="s">
        <v>24</v>
      </c>
      <c r="E3564" s="1" t="s">
        <v>19</v>
      </c>
      <c r="F3564" s="1" t="s">
        <v>47</v>
      </c>
      <c r="G3564" s="1" t="s">
        <v>50</v>
      </c>
      <c r="H3564">
        <v>1646042</v>
      </c>
      <c r="I3564">
        <v>299888</v>
      </c>
      <c r="J3564">
        <v>25505</v>
      </c>
      <c r="K3564">
        <v>38955</v>
      </c>
      <c r="L3564">
        <f>bbdd_Social_Media_Trends[[#This Row],[Likes]]+bbdd_Social_Media_Trends[[#This Row],[Shares]]+bbdd_Social_Media_Trends[[#This Row],[Comments]]</f>
        <v>364348</v>
      </c>
      <c r="M3564">
        <f>bbdd_Social_Media_Trends[[#This Row],[Interactions]]/bbdd_Social_Media_Trends[[#This Row],[Views]]</f>
        <v>0.22134793644390605</v>
      </c>
      <c r="N3564" s="1" t="s">
        <v>22</v>
      </c>
      <c r="O3564" s="4">
        <f t="shared" si="55"/>
        <v>0</v>
      </c>
    </row>
    <row r="3565" spans="1:15" hidden="1">
      <c r="A3565" s="1" t="s">
        <v>3605</v>
      </c>
      <c r="B3565" s="2">
        <v>45164</v>
      </c>
      <c r="C3565" s="13" t="str">
        <f>TEXT(bbdd_Social_Media_Trends[[#This Row],[Post_Date]],"aaaa-mm")</f>
        <v>2023-08</v>
      </c>
      <c r="D3565" s="1" t="s">
        <v>12</v>
      </c>
      <c r="E3565" s="1" t="s">
        <v>49</v>
      </c>
      <c r="F3565" s="1" t="s">
        <v>41</v>
      </c>
      <c r="G3565" s="1" t="s">
        <v>28</v>
      </c>
      <c r="H3565">
        <v>416025</v>
      </c>
      <c r="I3565">
        <v>491045</v>
      </c>
      <c r="J3565">
        <v>32527</v>
      </c>
      <c r="K3565">
        <v>46053</v>
      </c>
      <c r="L3565">
        <f>bbdd_Social_Media_Trends[[#This Row],[Likes]]+bbdd_Social_Media_Trends[[#This Row],[Shares]]+bbdd_Social_Media_Trends[[#This Row],[Comments]]</f>
        <v>569625</v>
      </c>
      <c r="M3565">
        <f>bbdd_Social_Media_Trends[[#This Row],[Interactions]]/bbdd_Social_Media_Trends[[#This Row],[Views]]</f>
        <v>1.3692085812150712</v>
      </c>
      <c r="N3565" s="1" t="s">
        <v>22</v>
      </c>
      <c r="O3565" s="4">
        <f t="shared" si="55"/>
        <v>0</v>
      </c>
    </row>
    <row r="3566" spans="1:15" hidden="1">
      <c r="A3566" s="1" t="s">
        <v>3606</v>
      </c>
      <c r="B3566" s="2">
        <v>44867</v>
      </c>
      <c r="C3566" s="13" t="str">
        <f>TEXT(bbdd_Social_Media_Trends[[#This Row],[Post_Date]],"aaaa-mm")</f>
        <v>2022-11</v>
      </c>
      <c r="D3566" s="1" t="s">
        <v>12</v>
      </c>
      <c r="E3566" s="1" t="s">
        <v>57</v>
      </c>
      <c r="F3566" s="1" t="s">
        <v>36</v>
      </c>
      <c r="G3566" s="1" t="s">
        <v>44</v>
      </c>
      <c r="H3566">
        <v>4938028</v>
      </c>
      <c r="I3566">
        <v>177276</v>
      </c>
      <c r="J3566">
        <v>29744</v>
      </c>
      <c r="K3566">
        <v>27085</v>
      </c>
      <c r="L3566">
        <f>bbdd_Social_Media_Trends[[#This Row],[Likes]]+bbdd_Social_Media_Trends[[#This Row],[Shares]]+bbdd_Social_Media_Trends[[#This Row],[Comments]]</f>
        <v>234105</v>
      </c>
      <c r="M3566">
        <f>bbdd_Social_Media_Trends[[#This Row],[Interactions]]/bbdd_Social_Media_Trends[[#This Row],[Views]]</f>
        <v>4.7408601166295535E-2</v>
      </c>
      <c r="N3566" s="1" t="s">
        <v>29</v>
      </c>
      <c r="O3566" s="4">
        <f t="shared" si="55"/>
        <v>0</v>
      </c>
    </row>
    <row r="3567" spans="1:15" hidden="1">
      <c r="A3567" s="1" t="s">
        <v>3607</v>
      </c>
      <c r="B3567" s="2">
        <v>44928</v>
      </c>
      <c r="C3567" s="13" t="str">
        <f>TEXT(bbdd_Social_Media_Trends[[#This Row],[Post_Date]],"aaaa-mm")</f>
        <v>2023-01</v>
      </c>
      <c r="D3567" s="1" t="s">
        <v>18</v>
      </c>
      <c r="E3567" s="1" t="s">
        <v>57</v>
      </c>
      <c r="F3567" s="1" t="s">
        <v>20</v>
      </c>
      <c r="G3567" s="1" t="s">
        <v>50</v>
      </c>
      <c r="H3567">
        <v>898472</v>
      </c>
      <c r="I3567">
        <v>379417</v>
      </c>
      <c r="J3567">
        <v>26812</v>
      </c>
      <c r="K3567">
        <v>46208</v>
      </c>
      <c r="L3567">
        <f>bbdd_Social_Media_Trends[[#This Row],[Likes]]+bbdd_Social_Media_Trends[[#This Row],[Shares]]+bbdd_Social_Media_Trends[[#This Row],[Comments]]</f>
        <v>452437</v>
      </c>
      <c r="M3567">
        <f>bbdd_Social_Media_Trends[[#This Row],[Interactions]]/bbdd_Social_Media_Trends[[#This Row],[Views]]</f>
        <v>0.50356271536564301</v>
      </c>
      <c r="N3567" s="1" t="s">
        <v>22</v>
      </c>
      <c r="O3567" s="4">
        <f t="shared" si="55"/>
        <v>0</v>
      </c>
    </row>
    <row r="3568" spans="1:15" hidden="1">
      <c r="A3568" s="1" t="s">
        <v>3608</v>
      </c>
      <c r="B3568" s="2">
        <v>44905</v>
      </c>
      <c r="C3568" s="13" t="str">
        <f>TEXT(bbdd_Social_Media_Trends[[#This Row],[Post_Date]],"aaaa-mm")</f>
        <v>2022-12</v>
      </c>
      <c r="D3568" s="1" t="s">
        <v>12</v>
      </c>
      <c r="E3568" s="1" t="s">
        <v>19</v>
      </c>
      <c r="F3568" s="1" t="s">
        <v>41</v>
      </c>
      <c r="G3568" s="1" t="s">
        <v>37</v>
      </c>
      <c r="H3568">
        <v>2634629</v>
      </c>
      <c r="I3568">
        <v>384890</v>
      </c>
      <c r="J3568">
        <v>74662</v>
      </c>
      <c r="K3568">
        <v>29355</v>
      </c>
      <c r="L3568">
        <f>bbdd_Social_Media_Trends[[#This Row],[Likes]]+bbdd_Social_Media_Trends[[#This Row],[Shares]]+bbdd_Social_Media_Trends[[#This Row],[Comments]]</f>
        <v>488907</v>
      </c>
      <c r="M3568">
        <f>bbdd_Social_Media_Trends[[#This Row],[Interactions]]/bbdd_Social_Media_Trends[[#This Row],[Views]]</f>
        <v>0.18556958114406241</v>
      </c>
      <c r="N3568" s="1" t="s">
        <v>29</v>
      </c>
      <c r="O3568" s="4">
        <f t="shared" si="55"/>
        <v>0</v>
      </c>
    </row>
    <row r="3569" spans="1:15" hidden="1">
      <c r="A3569" s="1" t="s">
        <v>3609</v>
      </c>
      <c r="B3569" s="2">
        <v>44612</v>
      </c>
      <c r="C3569" s="13" t="str">
        <f>TEXT(bbdd_Social_Media_Trends[[#This Row],[Post_Date]],"aaaa-mm")</f>
        <v>2022-02</v>
      </c>
      <c r="D3569" s="1" t="s">
        <v>24</v>
      </c>
      <c r="E3569" s="1" t="s">
        <v>31</v>
      </c>
      <c r="F3569" s="1" t="s">
        <v>41</v>
      </c>
      <c r="G3569" s="1" t="s">
        <v>44</v>
      </c>
      <c r="H3569">
        <v>4898223</v>
      </c>
      <c r="I3569">
        <v>113243</v>
      </c>
      <c r="J3569">
        <v>97423</v>
      </c>
      <c r="K3569">
        <v>44881</v>
      </c>
      <c r="L3569">
        <f>bbdd_Social_Media_Trends[[#This Row],[Likes]]+bbdd_Social_Media_Trends[[#This Row],[Shares]]+bbdd_Social_Media_Trends[[#This Row],[Comments]]</f>
        <v>255547</v>
      </c>
      <c r="M3569">
        <f>bbdd_Social_Media_Trends[[#This Row],[Interactions]]/bbdd_Social_Media_Trends[[#This Row],[Views]]</f>
        <v>5.2171369086299255E-2</v>
      </c>
      <c r="N3569" s="1" t="s">
        <v>29</v>
      </c>
      <c r="O3569" s="4">
        <f t="shared" si="55"/>
        <v>0</v>
      </c>
    </row>
    <row r="3570" spans="1:15" hidden="1">
      <c r="A3570" s="1" t="s">
        <v>3610</v>
      </c>
      <c r="B3570" s="2">
        <v>44628</v>
      </c>
      <c r="C3570" s="13" t="str">
        <f>TEXT(bbdd_Social_Media_Trends[[#This Row],[Post_Date]],"aaaa-mm")</f>
        <v>2022-03</v>
      </c>
      <c r="D3570" s="1" t="s">
        <v>24</v>
      </c>
      <c r="E3570" s="1" t="s">
        <v>19</v>
      </c>
      <c r="F3570" s="1" t="s">
        <v>47</v>
      </c>
      <c r="G3570" s="1" t="s">
        <v>37</v>
      </c>
      <c r="H3570">
        <v>3225376</v>
      </c>
      <c r="I3570">
        <v>235178</v>
      </c>
      <c r="J3570">
        <v>77863</v>
      </c>
      <c r="K3570">
        <v>28903</v>
      </c>
      <c r="L3570">
        <f>bbdd_Social_Media_Trends[[#This Row],[Likes]]+bbdd_Social_Media_Trends[[#This Row],[Shares]]+bbdd_Social_Media_Trends[[#This Row],[Comments]]</f>
        <v>341944</v>
      </c>
      <c r="M3570">
        <f>bbdd_Social_Media_Trends[[#This Row],[Interactions]]/bbdd_Social_Media_Trends[[#This Row],[Views]]</f>
        <v>0.10601678688004128</v>
      </c>
      <c r="N3570" s="1" t="s">
        <v>22</v>
      </c>
      <c r="O3570" s="4">
        <f t="shared" si="55"/>
        <v>0</v>
      </c>
    </row>
    <row r="3571" spans="1:15" hidden="1">
      <c r="A3571" s="1" t="s">
        <v>3611</v>
      </c>
      <c r="B3571" s="2">
        <v>44736</v>
      </c>
      <c r="C3571" s="13" t="str">
        <f>TEXT(bbdd_Social_Media_Trends[[#This Row],[Post_Date]],"aaaa-mm")</f>
        <v>2022-06</v>
      </c>
      <c r="D3571" s="1" t="s">
        <v>12</v>
      </c>
      <c r="E3571" s="1" t="s">
        <v>13</v>
      </c>
      <c r="F3571" s="1" t="s">
        <v>20</v>
      </c>
      <c r="G3571" s="1" t="s">
        <v>44</v>
      </c>
      <c r="H3571">
        <v>884647</v>
      </c>
      <c r="I3571">
        <v>81091</v>
      </c>
      <c r="J3571">
        <v>51842</v>
      </c>
      <c r="K3571">
        <v>40690</v>
      </c>
      <c r="L3571">
        <f>bbdd_Social_Media_Trends[[#This Row],[Likes]]+bbdd_Social_Media_Trends[[#This Row],[Shares]]+bbdd_Social_Media_Trends[[#This Row],[Comments]]</f>
        <v>173623</v>
      </c>
      <c r="M3571">
        <f>bbdd_Social_Media_Trends[[#This Row],[Interactions]]/bbdd_Social_Media_Trends[[#This Row],[Views]]</f>
        <v>0.19626246401106881</v>
      </c>
      <c r="N3571" s="1" t="s">
        <v>16</v>
      </c>
      <c r="O3571" s="4">
        <f t="shared" si="55"/>
        <v>0</v>
      </c>
    </row>
    <row r="3572" spans="1:15" hidden="1">
      <c r="A3572" s="1" t="s">
        <v>3612</v>
      </c>
      <c r="B3572" s="2">
        <v>44584</v>
      </c>
      <c r="C3572" s="13" t="str">
        <f>TEXT(bbdd_Social_Media_Trends[[#This Row],[Post_Date]],"aaaa-mm")</f>
        <v>2022-01</v>
      </c>
      <c r="D3572" s="1" t="s">
        <v>18</v>
      </c>
      <c r="E3572" s="1" t="s">
        <v>49</v>
      </c>
      <c r="F3572" s="1" t="s">
        <v>32</v>
      </c>
      <c r="G3572" s="1" t="s">
        <v>44</v>
      </c>
      <c r="H3572">
        <v>4007626</v>
      </c>
      <c r="I3572">
        <v>296181</v>
      </c>
      <c r="J3572">
        <v>64879</v>
      </c>
      <c r="K3572">
        <v>9812</v>
      </c>
      <c r="L3572">
        <f>bbdd_Social_Media_Trends[[#This Row],[Likes]]+bbdd_Social_Media_Trends[[#This Row],[Shares]]+bbdd_Social_Media_Trends[[#This Row],[Comments]]</f>
        <v>370872</v>
      </c>
      <c r="M3572">
        <f>bbdd_Social_Media_Trends[[#This Row],[Interactions]]/bbdd_Social_Media_Trends[[#This Row],[Views]]</f>
        <v>9.2541569497752538E-2</v>
      </c>
      <c r="N3572" s="1" t="s">
        <v>22</v>
      </c>
      <c r="O3572" s="4">
        <f t="shared" si="55"/>
        <v>0</v>
      </c>
    </row>
    <row r="3573" spans="1:15">
      <c r="A3573" s="1" t="s">
        <v>3613</v>
      </c>
      <c r="B3573" s="2">
        <v>45053</v>
      </c>
      <c r="C3573" s="13" t="str">
        <f>TEXT(bbdd_Social_Media_Trends[[#This Row],[Post_Date]],"aaaa-mm")</f>
        <v>2023-05</v>
      </c>
      <c r="D3573" s="1" t="s">
        <v>27</v>
      </c>
      <c r="E3573" s="1" t="s">
        <v>46</v>
      </c>
      <c r="F3573" s="1" t="s">
        <v>36</v>
      </c>
      <c r="G3573" s="1" t="s">
        <v>28</v>
      </c>
      <c r="H3573">
        <v>4090480</v>
      </c>
      <c r="I3573">
        <v>64664</v>
      </c>
      <c r="J3573">
        <v>40573</v>
      </c>
      <c r="K3573">
        <v>7310</v>
      </c>
      <c r="L3573">
        <f>bbdd_Social_Media_Trends[[#This Row],[Likes]]+bbdd_Social_Media_Trends[[#This Row],[Shares]]+bbdd_Social_Media_Trends[[#This Row],[Comments]]</f>
        <v>112547</v>
      </c>
      <c r="M3573">
        <f>bbdd_Social_Media_Trends[[#This Row],[Interactions]]/bbdd_Social_Media_Trends[[#This Row],[Views]]</f>
        <v>2.7514374841094445E-2</v>
      </c>
      <c r="N3573" s="1" t="s">
        <v>22</v>
      </c>
      <c r="O3573" s="4">
        <f t="shared" si="55"/>
        <v>0</v>
      </c>
    </row>
    <row r="3574" spans="1:15" hidden="1">
      <c r="A3574" s="1" t="s">
        <v>3614</v>
      </c>
      <c r="B3574" s="2">
        <v>45174</v>
      </c>
      <c r="C3574" s="13" t="str">
        <f>TEXT(bbdd_Social_Media_Trends[[#This Row],[Post_Date]],"aaaa-mm")</f>
        <v>2023-09</v>
      </c>
      <c r="D3574" s="1" t="s">
        <v>24</v>
      </c>
      <c r="E3574" s="1" t="s">
        <v>31</v>
      </c>
      <c r="F3574" s="1" t="s">
        <v>20</v>
      </c>
      <c r="G3574" s="1" t="s">
        <v>50</v>
      </c>
      <c r="H3574">
        <v>2658305</v>
      </c>
      <c r="I3574">
        <v>314082</v>
      </c>
      <c r="J3574">
        <v>99787</v>
      </c>
      <c r="K3574">
        <v>18643</v>
      </c>
      <c r="L3574">
        <f>bbdd_Social_Media_Trends[[#This Row],[Likes]]+bbdd_Social_Media_Trends[[#This Row],[Shares]]+bbdd_Social_Media_Trends[[#This Row],[Comments]]</f>
        <v>432512</v>
      </c>
      <c r="M3574">
        <f>bbdd_Social_Media_Trends[[#This Row],[Interactions]]/bbdd_Social_Media_Trends[[#This Row],[Views]]</f>
        <v>0.16270217300121695</v>
      </c>
      <c r="N3574" s="1" t="s">
        <v>22</v>
      </c>
      <c r="O3574" s="4">
        <f t="shared" si="55"/>
        <v>0</v>
      </c>
    </row>
    <row r="3575" spans="1:15" hidden="1">
      <c r="A3575" s="1" t="s">
        <v>3615</v>
      </c>
      <c r="B3575" s="2">
        <v>45257</v>
      </c>
      <c r="C3575" s="13" t="str">
        <f>TEXT(bbdd_Social_Media_Trends[[#This Row],[Post_Date]],"aaaa-mm")</f>
        <v>2023-11</v>
      </c>
      <c r="D3575" s="1" t="s">
        <v>12</v>
      </c>
      <c r="E3575" s="1" t="s">
        <v>52</v>
      </c>
      <c r="F3575" s="1" t="s">
        <v>14</v>
      </c>
      <c r="G3575" s="1" t="s">
        <v>50</v>
      </c>
      <c r="H3575">
        <v>311340</v>
      </c>
      <c r="I3575">
        <v>294623</v>
      </c>
      <c r="J3575">
        <v>67461</v>
      </c>
      <c r="K3575">
        <v>44987</v>
      </c>
      <c r="L3575">
        <f>bbdd_Social_Media_Trends[[#This Row],[Likes]]+bbdd_Social_Media_Trends[[#This Row],[Shares]]+bbdd_Social_Media_Trends[[#This Row],[Comments]]</f>
        <v>407071</v>
      </c>
      <c r="M3575">
        <f>bbdd_Social_Media_Trends[[#This Row],[Interactions]]/bbdd_Social_Media_Trends[[#This Row],[Views]]</f>
        <v>1.3074805678679258</v>
      </c>
      <c r="N3575" s="1" t="s">
        <v>29</v>
      </c>
      <c r="O3575" s="4">
        <f t="shared" si="55"/>
        <v>0</v>
      </c>
    </row>
    <row r="3576" spans="1:15">
      <c r="A3576" s="1" t="s">
        <v>3616</v>
      </c>
      <c r="B3576" s="2">
        <v>45209</v>
      </c>
      <c r="C3576" s="13" t="str">
        <f>TEXT(bbdd_Social_Media_Trends[[#This Row],[Post_Date]],"aaaa-mm")</f>
        <v>2023-10</v>
      </c>
      <c r="D3576" s="1" t="s">
        <v>27</v>
      </c>
      <c r="E3576" s="1" t="s">
        <v>35</v>
      </c>
      <c r="F3576" s="1" t="s">
        <v>20</v>
      </c>
      <c r="G3576" s="1" t="s">
        <v>15</v>
      </c>
      <c r="H3576">
        <v>2289845</v>
      </c>
      <c r="I3576">
        <v>41660</v>
      </c>
      <c r="J3576">
        <v>91229</v>
      </c>
      <c r="K3576">
        <v>902</v>
      </c>
      <c r="L3576">
        <f>bbdd_Social_Media_Trends[[#This Row],[Likes]]+bbdd_Social_Media_Trends[[#This Row],[Shares]]+bbdd_Social_Media_Trends[[#This Row],[Comments]]</f>
        <v>133791</v>
      </c>
      <c r="M3576">
        <f>bbdd_Social_Media_Trends[[#This Row],[Interactions]]/bbdd_Social_Media_Trends[[#This Row],[Views]]</f>
        <v>5.8427972198991637E-2</v>
      </c>
      <c r="N3576" s="1" t="s">
        <v>16</v>
      </c>
      <c r="O3576" s="4">
        <f t="shared" si="55"/>
        <v>0</v>
      </c>
    </row>
    <row r="3577" spans="1:15">
      <c r="A3577" s="1" t="s">
        <v>3617</v>
      </c>
      <c r="B3577" s="2">
        <v>44755</v>
      </c>
      <c r="C3577" s="13" t="str">
        <f>TEXT(bbdd_Social_Media_Trends[[#This Row],[Post_Date]],"aaaa-mm")</f>
        <v>2022-07</v>
      </c>
      <c r="D3577" s="1" t="s">
        <v>27</v>
      </c>
      <c r="E3577" s="1" t="s">
        <v>57</v>
      </c>
      <c r="F3577" s="1" t="s">
        <v>14</v>
      </c>
      <c r="G3577" s="1" t="s">
        <v>44</v>
      </c>
      <c r="H3577">
        <v>1868860</v>
      </c>
      <c r="I3577">
        <v>495678</v>
      </c>
      <c r="J3577">
        <v>1511</v>
      </c>
      <c r="K3577">
        <v>35019</v>
      </c>
      <c r="L3577">
        <f>bbdd_Social_Media_Trends[[#This Row],[Likes]]+bbdd_Social_Media_Trends[[#This Row],[Shares]]+bbdd_Social_Media_Trends[[#This Row],[Comments]]</f>
        <v>532208</v>
      </c>
      <c r="M3577">
        <f>bbdd_Social_Media_Trends[[#This Row],[Interactions]]/bbdd_Social_Media_Trends[[#This Row],[Views]]</f>
        <v>0.28477681581284847</v>
      </c>
      <c r="N3577" s="1" t="s">
        <v>16</v>
      </c>
      <c r="O3577" s="4">
        <f t="shared" si="55"/>
        <v>0</v>
      </c>
    </row>
    <row r="3578" spans="1:15" hidden="1">
      <c r="A3578" s="1" t="s">
        <v>3618</v>
      </c>
      <c r="B3578" s="2">
        <v>44670</v>
      </c>
      <c r="C3578" s="13" t="str">
        <f>TEXT(bbdd_Social_Media_Trends[[#This Row],[Post_Date]],"aaaa-mm")</f>
        <v>2022-04</v>
      </c>
      <c r="D3578" s="1" t="s">
        <v>12</v>
      </c>
      <c r="E3578" s="1" t="s">
        <v>35</v>
      </c>
      <c r="F3578" s="1" t="s">
        <v>32</v>
      </c>
      <c r="G3578" s="1" t="s">
        <v>15</v>
      </c>
      <c r="H3578">
        <v>2792979</v>
      </c>
      <c r="I3578">
        <v>278661</v>
      </c>
      <c r="J3578">
        <v>35710</v>
      </c>
      <c r="K3578">
        <v>12188</v>
      </c>
      <c r="L3578">
        <f>bbdd_Social_Media_Trends[[#This Row],[Likes]]+bbdd_Social_Media_Trends[[#This Row],[Shares]]+bbdd_Social_Media_Trends[[#This Row],[Comments]]</f>
        <v>326559</v>
      </c>
      <c r="M3578">
        <f>bbdd_Social_Media_Trends[[#This Row],[Interactions]]/bbdd_Social_Media_Trends[[#This Row],[Views]]</f>
        <v>0.11692139468288161</v>
      </c>
      <c r="N3578" s="1" t="s">
        <v>16</v>
      </c>
      <c r="O3578" s="4">
        <f t="shared" si="55"/>
        <v>0</v>
      </c>
    </row>
    <row r="3579" spans="1:15" hidden="1">
      <c r="A3579" s="1" t="s">
        <v>3619</v>
      </c>
      <c r="B3579" s="2">
        <v>44823</v>
      </c>
      <c r="C3579" s="13" t="str">
        <f>TEXT(bbdd_Social_Media_Trends[[#This Row],[Post_Date]],"aaaa-mm")</f>
        <v>2022-09</v>
      </c>
      <c r="D3579" s="1" t="s">
        <v>24</v>
      </c>
      <c r="E3579" s="1" t="s">
        <v>13</v>
      </c>
      <c r="F3579" s="1" t="s">
        <v>41</v>
      </c>
      <c r="G3579" s="1" t="s">
        <v>60</v>
      </c>
      <c r="H3579">
        <v>1080797</v>
      </c>
      <c r="I3579">
        <v>123510</v>
      </c>
      <c r="J3579">
        <v>46368</v>
      </c>
      <c r="K3579">
        <v>16690</v>
      </c>
      <c r="L3579">
        <f>bbdd_Social_Media_Trends[[#This Row],[Likes]]+bbdd_Social_Media_Trends[[#This Row],[Shares]]+bbdd_Social_Media_Trends[[#This Row],[Comments]]</f>
        <v>186568</v>
      </c>
      <c r="M3579">
        <f>bbdd_Social_Media_Trends[[#This Row],[Interactions]]/bbdd_Social_Media_Trends[[#This Row],[Views]]</f>
        <v>0.17262076042031946</v>
      </c>
      <c r="N3579" s="1" t="s">
        <v>29</v>
      </c>
      <c r="O3579" s="4">
        <f t="shared" si="55"/>
        <v>0</v>
      </c>
    </row>
    <row r="3580" spans="1:15" hidden="1">
      <c r="A3580" s="1" t="s">
        <v>3620</v>
      </c>
      <c r="B3580" s="2">
        <v>44701</v>
      </c>
      <c r="C3580" s="13" t="str">
        <f>TEXT(bbdd_Social_Media_Trends[[#This Row],[Post_Date]],"aaaa-mm")</f>
        <v>2022-05</v>
      </c>
      <c r="D3580" s="1" t="s">
        <v>24</v>
      </c>
      <c r="E3580" s="1" t="s">
        <v>57</v>
      </c>
      <c r="F3580" s="1" t="s">
        <v>14</v>
      </c>
      <c r="G3580" s="1" t="s">
        <v>60</v>
      </c>
      <c r="H3580">
        <v>1777426</v>
      </c>
      <c r="I3580">
        <v>55185</v>
      </c>
      <c r="J3580">
        <v>14532</v>
      </c>
      <c r="K3580">
        <v>34839</v>
      </c>
      <c r="L3580">
        <f>bbdd_Social_Media_Trends[[#This Row],[Likes]]+bbdd_Social_Media_Trends[[#This Row],[Shares]]+bbdd_Social_Media_Trends[[#This Row],[Comments]]</f>
        <v>104556</v>
      </c>
      <c r="M3580">
        <f>bbdd_Social_Media_Trends[[#This Row],[Interactions]]/bbdd_Social_Media_Trends[[#This Row],[Views]]</f>
        <v>5.8824389876146743E-2</v>
      </c>
      <c r="N3580" s="1" t="s">
        <v>22</v>
      </c>
      <c r="O3580" s="4">
        <f t="shared" si="55"/>
        <v>0</v>
      </c>
    </row>
    <row r="3581" spans="1:15" hidden="1">
      <c r="A3581" s="1" t="s">
        <v>3621</v>
      </c>
      <c r="B3581" s="2">
        <v>44688</v>
      </c>
      <c r="C3581" s="13" t="str">
        <f>TEXT(bbdd_Social_Media_Trends[[#This Row],[Post_Date]],"aaaa-mm")</f>
        <v>2022-05</v>
      </c>
      <c r="D3581" s="1" t="s">
        <v>18</v>
      </c>
      <c r="E3581" s="1" t="s">
        <v>19</v>
      </c>
      <c r="F3581" s="1" t="s">
        <v>14</v>
      </c>
      <c r="G3581" s="1" t="s">
        <v>21</v>
      </c>
      <c r="H3581">
        <v>2367228</v>
      </c>
      <c r="I3581">
        <v>440739</v>
      </c>
      <c r="J3581">
        <v>70043</v>
      </c>
      <c r="K3581">
        <v>20486</v>
      </c>
      <c r="L3581">
        <f>bbdd_Social_Media_Trends[[#This Row],[Likes]]+bbdd_Social_Media_Trends[[#This Row],[Shares]]+bbdd_Social_Media_Trends[[#This Row],[Comments]]</f>
        <v>531268</v>
      </c>
      <c r="M3581">
        <f>bbdd_Social_Media_Trends[[#This Row],[Interactions]]/bbdd_Social_Media_Trends[[#This Row],[Views]]</f>
        <v>0.22442620651665154</v>
      </c>
      <c r="N3581" s="1" t="s">
        <v>16</v>
      </c>
      <c r="O3581" s="4">
        <f t="shared" si="55"/>
        <v>0</v>
      </c>
    </row>
    <row r="3582" spans="1:15">
      <c r="A3582" s="1" t="s">
        <v>3622</v>
      </c>
      <c r="B3582" s="2">
        <v>45060</v>
      </c>
      <c r="C3582" s="13" t="str">
        <f>TEXT(bbdd_Social_Media_Trends[[#This Row],[Post_Date]],"aaaa-mm")</f>
        <v>2023-05</v>
      </c>
      <c r="D3582" s="1" t="s">
        <v>27</v>
      </c>
      <c r="E3582" s="1" t="s">
        <v>52</v>
      </c>
      <c r="F3582" s="1" t="s">
        <v>14</v>
      </c>
      <c r="G3582" s="1" t="s">
        <v>25</v>
      </c>
      <c r="H3582">
        <v>3227162</v>
      </c>
      <c r="I3582">
        <v>30996</v>
      </c>
      <c r="J3582">
        <v>42925</v>
      </c>
      <c r="K3582">
        <v>10029</v>
      </c>
      <c r="L3582">
        <f>bbdd_Social_Media_Trends[[#This Row],[Likes]]+bbdd_Social_Media_Trends[[#This Row],[Shares]]+bbdd_Social_Media_Trends[[#This Row],[Comments]]</f>
        <v>83950</v>
      </c>
      <c r="M3582">
        <f>bbdd_Social_Media_Trends[[#This Row],[Interactions]]/bbdd_Social_Media_Trends[[#This Row],[Views]]</f>
        <v>2.6013568578212062E-2</v>
      </c>
      <c r="N3582" s="1" t="s">
        <v>16</v>
      </c>
      <c r="O3582" s="4">
        <f t="shared" si="55"/>
        <v>0</v>
      </c>
    </row>
    <row r="3583" spans="1:15">
      <c r="A3583" s="1" t="s">
        <v>3623</v>
      </c>
      <c r="B3583" s="2">
        <v>45215</v>
      </c>
      <c r="C3583" s="13" t="str">
        <f>TEXT(bbdd_Social_Media_Trends[[#This Row],[Post_Date]],"aaaa-mm")</f>
        <v>2023-10</v>
      </c>
      <c r="D3583" s="1" t="s">
        <v>27</v>
      </c>
      <c r="E3583" s="1" t="s">
        <v>49</v>
      </c>
      <c r="F3583" s="1" t="s">
        <v>20</v>
      </c>
      <c r="G3583" s="1" t="s">
        <v>25</v>
      </c>
      <c r="H3583">
        <v>1458457</v>
      </c>
      <c r="I3583">
        <v>186108</v>
      </c>
      <c r="J3583">
        <v>49424</v>
      </c>
      <c r="K3583">
        <v>48333</v>
      </c>
      <c r="L3583">
        <f>bbdd_Social_Media_Trends[[#This Row],[Likes]]+bbdd_Social_Media_Trends[[#This Row],[Shares]]+bbdd_Social_Media_Trends[[#This Row],[Comments]]</f>
        <v>283865</v>
      </c>
      <c r="M3583">
        <f>bbdd_Social_Media_Trends[[#This Row],[Interactions]]/bbdd_Social_Media_Trends[[#This Row],[Views]]</f>
        <v>0.19463378076967644</v>
      </c>
      <c r="N3583" s="1" t="s">
        <v>16</v>
      </c>
      <c r="O3583" s="4">
        <f t="shared" si="55"/>
        <v>0</v>
      </c>
    </row>
    <row r="3584" spans="1:15" hidden="1">
      <c r="A3584" s="1" t="s">
        <v>3624</v>
      </c>
      <c r="B3584" s="2">
        <v>44931</v>
      </c>
      <c r="C3584" s="13" t="str">
        <f>TEXT(bbdd_Social_Media_Trends[[#This Row],[Post_Date]],"aaaa-mm")</f>
        <v>2023-01</v>
      </c>
      <c r="D3584" s="1" t="s">
        <v>18</v>
      </c>
      <c r="E3584" s="1" t="s">
        <v>52</v>
      </c>
      <c r="F3584" s="1" t="s">
        <v>41</v>
      </c>
      <c r="G3584" s="1" t="s">
        <v>28</v>
      </c>
      <c r="H3584">
        <v>1294997</v>
      </c>
      <c r="I3584">
        <v>23756</v>
      </c>
      <c r="J3584">
        <v>95096</v>
      </c>
      <c r="K3584">
        <v>36485</v>
      </c>
      <c r="L3584">
        <f>bbdd_Social_Media_Trends[[#This Row],[Likes]]+bbdd_Social_Media_Trends[[#This Row],[Shares]]+bbdd_Social_Media_Trends[[#This Row],[Comments]]</f>
        <v>155337</v>
      </c>
      <c r="M3584">
        <f>bbdd_Social_Media_Trends[[#This Row],[Interactions]]/bbdd_Social_Media_Trends[[#This Row],[Views]]</f>
        <v>0.11995162923157351</v>
      </c>
      <c r="N3584" s="1" t="s">
        <v>22</v>
      </c>
      <c r="O3584" s="4">
        <f t="shared" si="55"/>
        <v>0</v>
      </c>
    </row>
    <row r="3585" spans="1:15" hidden="1">
      <c r="A3585" s="1" t="s">
        <v>3625</v>
      </c>
      <c r="B3585" s="2">
        <v>44710</v>
      </c>
      <c r="C3585" s="13" t="str">
        <f>TEXT(bbdd_Social_Media_Trends[[#This Row],[Post_Date]],"aaaa-mm")</f>
        <v>2022-05</v>
      </c>
      <c r="D3585" s="1" t="s">
        <v>12</v>
      </c>
      <c r="E3585" s="1" t="s">
        <v>13</v>
      </c>
      <c r="F3585" s="1" t="s">
        <v>36</v>
      </c>
      <c r="G3585" s="1" t="s">
        <v>28</v>
      </c>
      <c r="H3585">
        <v>4813536</v>
      </c>
      <c r="I3585">
        <v>107229</v>
      </c>
      <c r="J3585">
        <v>29142</v>
      </c>
      <c r="K3585">
        <v>44927</v>
      </c>
      <c r="L3585">
        <f>bbdd_Social_Media_Trends[[#This Row],[Likes]]+bbdd_Social_Media_Trends[[#This Row],[Shares]]+bbdd_Social_Media_Trends[[#This Row],[Comments]]</f>
        <v>181298</v>
      </c>
      <c r="M3585">
        <f>bbdd_Social_Media_Trends[[#This Row],[Interactions]]/bbdd_Social_Media_Trends[[#This Row],[Views]]</f>
        <v>3.7664203612479477E-2</v>
      </c>
      <c r="N3585" s="1" t="s">
        <v>29</v>
      </c>
      <c r="O3585" s="4">
        <f t="shared" si="55"/>
        <v>0</v>
      </c>
    </row>
    <row r="3586" spans="1:15" hidden="1">
      <c r="A3586" s="1" t="s">
        <v>3626</v>
      </c>
      <c r="B3586" s="2">
        <v>44944</v>
      </c>
      <c r="C3586" s="13" t="str">
        <f>TEXT(bbdd_Social_Media_Trends[[#This Row],[Post_Date]],"aaaa-mm")</f>
        <v>2023-01</v>
      </c>
      <c r="D3586" s="1" t="s">
        <v>24</v>
      </c>
      <c r="E3586" s="1" t="s">
        <v>59</v>
      </c>
      <c r="F3586" s="1" t="s">
        <v>20</v>
      </c>
      <c r="G3586" s="1" t="s">
        <v>60</v>
      </c>
      <c r="H3586">
        <v>1277909</v>
      </c>
      <c r="I3586">
        <v>162633</v>
      </c>
      <c r="J3586">
        <v>40717</v>
      </c>
      <c r="K3586">
        <v>49400</v>
      </c>
      <c r="L3586">
        <f>bbdd_Social_Media_Trends[[#This Row],[Likes]]+bbdd_Social_Media_Trends[[#This Row],[Shares]]+bbdd_Social_Media_Trends[[#This Row],[Comments]]</f>
        <v>252750</v>
      </c>
      <c r="M3586">
        <f>bbdd_Social_Media_Trends[[#This Row],[Interactions]]/bbdd_Social_Media_Trends[[#This Row],[Views]]</f>
        <v>0.1977840362654931</v>
      </c>
      <c r="N3586" s="1" t="s">
        <v>22</v>
      </c>
      <c r="O3586" s="4">
        <f t="shared" ref="O3586:O3649" si="56">IF(ISERROR(VLOOKUP(A3586,A3587:A8584,1,FALSE)),0, 1)</f>
        <v>0</v>
      </c>
    </row>
    <row r="3587" spans="1:15" hidden="1">
      <c r="A3587" s="1" t="s">
        <v>3627</v>
      </c>
      <c r="B3587" s="2">
        <v>44999</v>
      </c>
      <c r="C3587" s="13" t="str">
        <f>TEXT(bbdd_Social_Media_Trends[[#This Row],[Post_Date]],"aaaa-mm")</f>
        <v>2023-03</v>
      </c>
      <c r="D3587" s="1" t="s">
        <v>24</v>
      </c>
      <c r="E3587" s="1" t="s">
        <v>35</v>
      </c>
      <c r="F3587" s="1" t="s">
        <v>41</v>
      </c>
      <c r="G3587" s="1" t="s">
        <v>28</v>
      </c>
      <c r="H3587">
        <v>2621835</v>
      </c>
      <c r="I3587">
        <v>154122</v>
      </c>
      <c r="J3587">
        <v>16767</v>
      </c>
      <c r="K3587">
        <v>26931</v>
      </c>
      <c r="L3587">
        <f>bbdd_Social_Media_Trends[[#This Row],[Likes]]+bbdd_Social_Media_Trends[[#This Row],[Shares]]+bbdd_Social_Media_Trends[[#This Row],[Comments]]</f>
        <v>197820</v>
      </c>
      <c r="M3587">
        <f>bbdd_Social_Media_Trends[[#This Row],[Interactions]]/bbdd_Social_Media_Trends[[#This Row],[Views]]</f>
        <v>7.5450972315191461E-2</v>
      </c>
      <c r="N3587" s="1" t="s">
        <v>22</v>
      </c>
      <c r="O3587" s="4">
        <f t="shared" si="56"/>
        <v>0</v>
      </c>
    </row>
    <row r="3588" spans="1:15" hidden="1">
      <c r="A3588" s="1" t="s">
        <v>3628</v>
      </c>
      <c r="B3588" s="2">
        <v>44850</v>
      </c>
      <c r="C3588" s="13" t="str">
        <f>TEXT(bbdd_Social_Media_Trends[[#This Row],[Post_Date]],"aaaa-mm")</f>
        <v>2022-10</v>
      </c>
      <c r="D3588" s="1" t="s">
        <v>24</v>
      </c>
      <c r="E3588" s="1" t="s">
        <v>57</v>
      </c>
      <c r="F3588" s="1" t="s">
        <v>41</v>
      </c>
      <c r="G3588" s="1" t="s">
        <v>37</v>
      </c>
      <c r="H3588">
        <v>677450</v>
      </c>
      <c r="I3588">
        <v>167667</v>
      </c>
      <c r="J3588">
        <v>47881</v>
      </c>
      <c r="K3588">
        <v>20909</v>
      </c>
      <c r="L3588">
        <f>bbdd_Social_Media_Trends[[#This Row],[Likes]]+bbdd_Social_Media_Trends[[#This Row],[Shares]]+bbdd_Social_Media_Trends[[#This Row],[Comments]]</f>
        <v>236457</v>
      </c>
      <c r="M3588">
        <f>bbdd_Social_Media_Trends[[#This Row],[Interactions]]/bbdd_Social_Media_Trends[[#This Row],[Views]]</f>
        <v>0.34903978153369253</v>
      </c>
      <c r="N3588" s="1" t="s">
        <v>16</v>
      </c>
      <c r="O3588" s="4">
        <f t="shared" si="56"/>
        <v>0</v>
      </c>
    </row>
    <row r="3589" spans="1:15" hidden="1">
      <c r="A3589" s="1" t="s">
        <v>3629</v>
      </c>
      <c r="B3589" s="2">
        <v>45144</v>
      </c>
      <c r="C3589" s="13" t="str">
        <f>TEXT(bbdd_Social_Media_Trends[[#This Row],[Post_Date]],"aaaa-mm")</f>
        <v>2023-08</v>
      </c>
      <c r="D3589" s="1" t="s">
        <v>24</v>
      </c>
      <c r="E3589" s="1" t="s">
        <v>39</v>
      </c>
      <c r="F3589" s="1" t="s">
        <v>20</v>
      </c>
      <c r="G3589" s="1" t="s">
        <v>60</v>
      </c>
      <c r="H3589">
        <v>1654984</v>
      </c>
      <c r="I3589">
        <v>115238</v>
      </c>
      <c r="J3589">
        <v>99475</v>
      </c>
      <c r="K3589">
        <v>24296</v>
      </c>
      <c r="L3589">
        <f>bbdd_Social_Media_Trends[[#This Row],[Likes]]+bbdd_Social_Media_Trends[[#This Row],[Shares]]+bbdd_Social_Media_Trends[[#This Row],[Comments]]</f>
        <v>239009</v>
      </c>
      <c r="M3589">
        <f>bbdd_Social_Media_Trends[[#This Row],[Interactions]]/bbdd_Social_Media_Trends[[#This Row],[Views]]</f>
        <v>0.14441771038269857</v>
      </c>
      <c r="N3589" s="1" t="s">
        <v>29</v>
      </c>
      <c r="O3589" s="4">
        <f t="shared" si="56"/>
        <v>0</v>
      </c>
    </row>
    <row r="3590" spans="1:15" hidden="1">
      <c r="A3590" s="1" t="s">
        <v>3630</v>
      </c>
      <c r="B3590" s="2">
        <v>45253</v>
      </c>
      <c r="C3590" s="13" t="str">
        <f>TEXT(bbdd_Social_Media_Trends[[#This Row],[Post_Date]],"aaaa-mm")</f>
        <v>2023-11</v>
      </c>
      <c r="D3590" s="1" t="s">
        <v>24</v>
      </c>
      <c r="E3590" s="1" t="s">
        <v>13</v>
      </c>
      <c r="F3590" s="1" t="s">
        <v>14</v>
      </c>
      <c r="G3590" s="1" t="s">
        <v>15</v>
      </c>
      <c r="H3590">
        <v>1062762</v>
      </c>
      <c r="I3590">
        <v>235851</v>
      </c>
      <c r="J3590">
        <v>32368</v>
      </c>
      <c r="K3590">
        <v>25476</v>
      </c>
      <c r="L3590">
        <f>bbdd_Social_Media_Trends[[#This Row],[Likes]]+bbdd_Social_Media_Trends[[#This Row],[Shares]]+bbdd_Social_Media_Trends[[#This Row],[Comments]]</f>
        <v>293695</v>
      </c>
      <c r="M3590">
        <f>bbdd_Social_Media_Trends[[#This Row],[Interactions]]/bbdd_Social_Media_Trends[[#This Row],[Views]]</f>
        <v>0.27635067870322799</v>
      </c>
      <c r="N3590" s="1" t="s">
        <v>29</v>
      </c>
      <c r="O3590" s="4">
        <f t="shared" si="56"/>
        <v>0</v>
      </c>
    </row>
    <row r="3591" spans="1:15" hidden="1">
      <c r="A3591" s="1" t="s">
        <v>3631</v>
      </c>
      <c r="B3591" s="2">
        <v>44647</v>
      </c>
      <c r="C3591" s="13" t="str">
        <f>TEXT(bbdd_Social_Media_Trends[[#This Row],[Post_Date]],"aaaa-mm")</f>
        <v>2022-03</v>
      </c>
      <c r="D3591" s="1" t="s">
        <v>12</v>
      </c>
      <c r="E3591" s="1" t="s">
        <v>31</v>
      </c>
      <c r="F3591" s="1" t="s">
        <v>20</v>
      </c>
      <c r="G3591" s="1" t="s">
        <v>15</v>
      </c>
      <c r="H3591">
        <v>4097950</v>
      </c>
      <c r="I3591">
        <v>349433</v>
      </c>
      <c r="J3591">
        <v>43192</v>
      </c>
      <c r="K3591">
        <v>3385</v>
      </c>
      <c r="L3591">
        <f>bbdd_Social_Media_Trends[[#This Row],[Likes]]+bbdd_Social_Media_Trends[[#This Row],[Shares]]+bbdd_Social_Media_Trends[[#This Row],[Comments]]</f>
        <v>396010</v>
      </c>
      <c r="M3591">
        <f>bbdd_Social_Media_Trends[[#This Row],[Interactions]]/bbdd_Social_Media_Trends[[#This Row],[Views]]</f>
        <v>9.6636122939518537E-2</v>
      </c>
      <c r="N3591" s="1" t="s">
        <v>22</v>
      </c>
      <c r="O3591" s="4">
        <f t="shared" si="56"/>
        <v>0</v>
      </c>
    </row>
    <row r="3592" spans="1:15" hidden="1">
      <c r="A3592" s="1" t="s">
        <v>3632</v>
      </c>
      <c r="B3592" s="2">
        <v>45181</v>
      </c>
      <c r="C3592" s="13" t="str">
        <f>TEXT(bbdd_Social_Media_Trends[[#This Row],[Post_Date]],"aaaa-mm")</f>
        <v>2023-09</v>
      </c>
      <c r="D3592" s="1" t="s">
        <v>18</v>
      </c>
      <c r="E3592" s="1" t="s">
        <v>31</v>
      </c>
      <c r="F3592" s="1" t="s">
        <v>32</v>
      </c>
      <c r="G3592" s="1" t="s">
        <v>15</v>
      </c>
      <c r="H3592">
        <v>2647054</v>
      </c>
      <c r="I3592">
        <v>41257</v>
      </c>
      <c r="J3592">
        <v>39244</v>
      </c>
      <c r="K3592">
        <v>9813</v>
      </c>
      <c r="L3592">
        <f>bbdd_Social_Media_Trends[[#This Row],[Likes]]+bbdd_Social_Media_Trends[[#This Row],[Shares]]+bbdd_Social_Media_Trends[[#This Row],[Comments]]</f>
        <v>90314</v>
      </c>
      <c r="M3592">
        <f>bbdd_Social_Media_Trends[[#This Row],[Interactions]]/bbdd_Social_Media_Trends[[#This Row],[Views]]</f>
        <v>3.4118684394047118E-2</v>
      </c>
      <c r="N3592" s="1" t="s">
        <v>22</v>
      </c>
      <c r="O3592" s="4">
        <f t="shared" si="56"/>
        <v>0</v>
      </c>
    </row>
    <row r="3593" spans="1:15" hidden="1">
      <c r="A3593" s="1" t="s">
        <v>3633</v>
      </c>
      <c r="B3593" s="2">
        <v>45051</v>
      </c>
      <c r="C3593" s="13" t="str">
        <f>TEXT(bbdd_Social_Media_Trends[[#This Row],[Post_Date]],"aaaa-mm")</f>
        <v>2023-05</v>
      </c>
      <c r="D3593" s="1" t="s">
        <v>12</v>
      </c>
      <c r="E3593" s="1" t="s">
        <v>39</v>
      </c>
      <c r="F3593" s="1" t="s">
        <v>20</v>
      </c>
      <c r="G3593" s="1" t="s">
        <v>60</v>
      </c>
      <c r="H3593">
        <v>3141556</v>
      </c>
      <c r="I3593">
        <v>53034</v>
      </c>
      <c r="J3593">
        <v>26202</v>
      </c>
      <c r="K3593">
        <v>4457</v>
      </c>
      <c r="L3593">
        <f>bbdd_Social_Media_Trends[[#This Row],[Likes]]+bbdd_Social_Media_Trends[[#This Row],[Shares]]+bbdd_Social_Media_Trends[[#This Row],[Comments]]</f>
        <v>83693</v>
      </c>
      <c r="M3593">
        <f>bbdd_Social_Media_Trends[[#This Row],[Interactions]]/bbdd_Social_Media_Trends[[#This Row],[Views]]</f>
        <v>2.6640620125822998E-2</v>
      </c>
      <c r="N3593" s="1" t="s">
        <v>16</v>
      </c>
      <c r="O3593" s="4">
        <f t="shared" si="56"/>
        <v>0</v>
      </c>
    </row>
    <row r="3594" spans="1:15" hidden="1">
      <c r="A3594" s="1" t="s">
        <v>3634</v>
      </c>
      <c r="B3594" s="2">
        <v>44802</v>
      </c>
      <c r="C3594" s="13" t="str">
        <f>TEXT(bbdd_Social_Media_Trends[[#This Row],[Post_Date]],"aaaa-mm")</f>
        <v>2022-08</v>
      </c>
      <c r="D3594" s="1" t="s">
        <v>24</v>
      </c>
      <c r="E3594" s="1" t="s">
        <v>13</v>
      </c>
      <c r="F3594" s="1" t="s">
        <v>14</v>
      </c>
      <c r="G3594" s="1" t="s">
        <v>60</v>
      </c>
      <c r="H3594">
        <v>3345099</v>
      </c>
      <c r="I3594">
        <v>77768</v>
      </c>
      <c r="J3594">
        <v>80093</v>
      </c>
      <c r="K3594">
        <v>13493</v>
      </c>
      <c r="L3594">
        <f>bbdd_Social_Media_Trends[[#This Row],[Likes]]+bbdd_Social_Media_Trends[[#This Row],[Shares]]+bbdd_Social_Media_Trends[[#This Row],[Comments]]</f>
        <v>171354</v>
      </c>
      <c r="M3594">
        <f>bbdd_Social_Media_Trends[[#This Row],[Interactions]]/bbdd_Social_Media_Trends[[#This Row],[Views]]</f>
        <v>5.1225389741828269E-2</v>
      </c>
      <c r="N3594" s="1" t="s">
        <v>22</v>
      </c>
      <c r="O3594" s="4">
        <f t="shared" si="56"/>
        <v>0</v>
      </c>
    </row>
    <row r="3595" spans="1:15" hidden="1">
      <c r="A3595" s="1" t="s">
        <v>3635</v>
      </c>
      <c r="B3595" s="2">
        <v>45099</v>
      </c>
      <c r="C3595" s="13" t="str">
        <f>TEXT(bbdd_Social_Media_Trends[[#This Row],[Post_Date]],"aaaa-mm")</f>
        <v>2023-06</v>
      </c>
      <c r="D3595" s="1" t="s">
        <v>18</v>
      </c>
      <c r="E3595" s="1" t="s">
        <v>46</v>
      </c>
      <c r="F3595" s="1" t="s">
        <v>14</v>
      </c>
      <c r="G3595" s="1" t="s">
        <v>28</v>
      </c>
      <c r="H3595">
        <v>4557029</v>
      </c>
      <c r="I3595">
        <v>125724</v>
      </c>
      <c r="J3595">
        <v>1278</v>
      </c>
      <c r="K3595">
        <v>33044</v>
      </c>
      <c r="L3595">
        <f>bbdd_Social_Media_Trends[[#This Row],[Likes]]+bbdd_Social_Media_Trends[[#This Row],[Shares]]+bbdd_Social_Media_Trends[[#This Row],[Comments]]</f>
        <v>160046</v>
      </c>
      <c r="M3595">
        <f>bbdd_Social_Media_Trends[[#This Row],[Interactions]]/bbdd_Social_Media_Trends[[#This Row],[Views]]</f>
        <v>3.5120689378979157E-2</v>
      </c>
      <c r="N3595" s="1" t="s">
        <v>29</v>
      </c>
      <c r="O3595" s="4">
        <f t="shared" si="56"/>
        <v>0</v>
      </c>
    </row>
    <row r="3596" spans="1:15" hidden="1">
      <c r="A3596" s="1" t="s">
        <v>3636</v>
      </c>
      <c r="B3596" s="2">
        <v>44852</v>
      </c>
      <c r="C3596" s="13" t="str">
        <f>TEXT(bbdd_Social_Media_Trends[[#This Row],[Post_Date]],"aaaa-mm")</f>
        <v>2022-10</v>
      </c>
      <c r="D3596" s="1" t="s">
        <v>12</v>
      </c>
      <c r="E3596" s="1" t="s">
        <v>31</v>
      </c>
      <c r="F3596" s="1" t="s">
        <v>41</v>
      </c>
      <c r="G3596" s="1" t="s">
        <v>28</v>
      </c>
      <c r="H3596">
        <v>1939306</v>
      </c>
      <c r="I3596">
        <v>200131</v>
      </c>
      <c r="J3596">
        <v>76077</v>
      </c>
      <c r="K3596">
        <v>45583</v>
      </c>
      <c r="L3596">
        <f>bbdd_Social_Media_Trends[[#This Row],[Likes]]+bbdd_Social_Media_Trends[[#This Row],[Shares]]+bbdd_Social_Media_Trends[[#This Row],[Comments]]</f>
        <v>321791</v>
      </c>
      <c r="M3596">
        <f>bbdd_Social_Media_Trends[[#This Row],[Interactions]]/bbdd_Social_Media_Trends[[#This Row],[Views]]</f>
        <v>0.16593100830915802</v>
      </c>
      <c r="N3596" s="1" t="s">
        <v>16</v>
      </c>
      <c r="O3596" s="4">
        <f t="shared" si="56"/>
        <v>0</v>
      </c>
    </row>
    <row r="3597" spans="1:15">
      <c r="A3597" s="1" t="s">
        <v>3637</v>
      </c>
      <c r="B3597" s="2">
        <v>45198</v>
      </c>
      <c r="C3597" s="13" t="str">
        <f>TEXT(bbdd_Social_Media_Trends[[#This Row],[Post_Date]],"aaaa-mm")</f>
        <v>2023-09</v>
      </c>
      <c r="D3597" s="1" t="s">
        <v>27</v>
      </c>
      <c r="E3597" s="1" t="s">
        <v>31</v>
      </c>
      <c r="F3597" s="1" t="s">
        <v>47</v>
      </c>
      <c r="G3597" s="1" t="s">
        <v>60</v>
      </c>
      <c r="H3597">
        <v>1850528</v>
      </c>
      <c r="I3597">
        <v>331895</v>
      </c>
      <c r="J3597">
        <v>20122</v>
      </c>
      <c r="K3597">
        <v>1865</v>
      </c>
      <c r="L3597">
        <f>bbdd_Social_Media_Trends[[#This Row],[Likes]]+bbdd_Social_Media_Trends[[#This Row],[Shares]]+bbdd_Social_Media_Trends[[#This Row],[Comments]]</f>
        <v>353882</v>
      </c>
      <c r="M3597">
        <f>bbdd_Social_Media_Trends[[#This Row],[Interactions]]/bbdd_Social_Media_Trends[[#This Row],[Views]]</f>
        <v>0.19123298863891819</v>
      </c>
      <c r="N3597" s="1" t="s">
        <v>22</v>
      </c>
      <c r="O3597" s="4">
        <f t="shared" si="56"/>
        <v>0</v>
      </c>
    </row>
    <row r="3598" spans="1:15" hidden="1">
      <c r="A3598" s="1" t="s">
        <v>3638</v>
      </c>
      <c r="B3598" s="2">
        <v>45071</v>
      </c>
      <c r="C3598" s="13" t="str">
        <f>TEXT(bbdd_Social_Media_Trends[[#This Row],[Post_Date]],"aaaa-mm")</f>
        <v>2023-05</v>
      </c>
      <c r="D3598" s="1" t="s">
        <v>18</v>
      </c>
      <c r="E3598" s="1" t="s">
        <v>19</v>
      </c>
      <c r="F3598" s="1" t="s">
        <v>47</v>
      </c>
      <c r="G3598" s="1" t="s">
        <v>60</v>
      </c>
      <c r="H3598">
        <v>3570669</v>
      </c>
      <c r="I3598">
        <v>376435</v>
      </c>
      <c r="J3598">
        <v>42008</v>
      </c>
      <c r="K3598">
        <v>15701</v>
      </c>
      <c r="L3598">
        <f>bbdd_Social_Media_Trends[[#This Row],[Likes]]+bbdd_Social_Media_Trends[[#This Row],[Shares]]+bbdd_Social_Media_Trends[[#This Row],[Comments]]</f>
        <v>434144</v>
      </c>
      <c r="M3598">
        <f>bbdd_Social_Media_Trends[[#This Row],[Interactions]]/bbdd_Social_Media_Trends[[#This Row],[Views]]</f>
        <v>0.12158617894853878</v>
      </c>
      <c r="N3598" s="1" t="s">
        <v>22</v>
      </c>
      <c r="O3598" s="4">
        <f t="shared" si="56"/>
        <v>0</v>
      </c>
    </row>
    <row r="3599" spans="1:15">
      <c r="A3599" s="1" t="s">
        <v>3639</v>
      </c>
      <c r="B3599" s="2">
        <v>45204</v>
      </c>
      <c r="C3599" s="13" t="str">
        <f>TEXT(bbdd_Social_Media_Trends[[#This Row],[Post_Date]],"aaaa-mm")</f>
        <v>2023-10</v>
      </c>
      <c r="D3599" s="1" t="s">
        <v>27</v>
      </c>
      <c r="E3599" s="1" t="s">
        <v>57</v>
      </c>
      <c r="F3599" s="1" t="s">
        <v>32</v>
      </c>
      <c r="G3599" s="1" t="s">
        <v>21</v>
      </c>
      <c r="H3599">
        <v>1554895</v>
      </c>
      <c r="I3599">
        <v>431835</v>
      </c>
      <c r="J3599">
        <v>16198</v>
      </c>
      <c r="K3599">
        <v>47031</v>
      </c>
      <c r="L3599">
        <f>bbdd_Social_Media_Trends[[#This Row],[Likes]]+bbdd_Social_Media_Trends[[#This Row],[Shares]]+bbdd_Social_Media_Trends[[#This Row],[Comments]]</f>
        <v>495064</v>
      </c>
      <c r="M3599">
        <f>bbdd_Social_Media_Trends[[#This Row],[Interactions]]/bbdd_Social_Media_Trends[[#This Row],[Views]]</f>
        <v>0.31839063087861236</v>
      </c>
      <c r="N3599" s="1" t="s">
        <v>29</v>
      </c>
      <c r="O3599" s="4">
        <f t="shared" si="56"/>
        <v>0</v>
      </c>
    </row>
    <row r="3600" spans="1:15" hidden="1">
      <c r="A3600" s="1" t="s">
        <v>3640</v>
      </c>
      <c r="B3600" s="2">
        <v>45149</v>
      </c>
      <c r="C3600" s="13" t="str">
        <f>TEXT(bbdd_Social_Media_Trends[[#This Row],[Post_Date]],"aaaa-mm")</f>
        <v>2023-08</v>
      </c>
      <c r="D3600" s="1" t="s">
        <v>18</v>
      </c>
      <c r="E3600" s="1" t="s">
        <v>59</v>
      </c>
      <c r="F3600" s="1" t="s">
        <v>20</v>
      </c>
      <c r="G3600" s="1" t="s">
        <v>60</v>
      </c>
      <c r="H3600">
        <v>1761578</v>
      </c>
      <c r="I3600">
        <v>272014</v>
      </c>
      <c r="J3600">
        <v>92390</v>
      </c>
      <c r="K3600">
        <v>5140</v>
      </c>
      <c r="L3600">
        <f>bbdd_Social_Media_Trends[[#This Row],[Likes]]+bbdd_Social_Media_Trends[[#This Row],[Shares]]+bbdd_Social_Media_Trends[[#This Row],[Comments]]</f>
        <v>369544</v>
      </c>
      <c r="M3600">
        <f>bbdd_Social_Media_Trends[[#This Row],[Interactions]]/bbdd_Social_Media_Trends[[#This Row],[Views]]</f>
        <v>0.20978009489219324</v>
      </c>
      <c r="N3600" s="1" t="s">
        <v>29</v>
      </c>
      <c r="O3600" s="4">
        <f t="shared" si="56"/>
        <v>0</v>
      </c>
    </row>
    <row r="3601" spans="1:15" hidden="1">
      <c r="A3601" s="1" t="s">
        <v>3641</v>
      </c>
      <c r="B3601" s="2">
        <v>44755</v>
      </c>
      <c r="C3601" s="13" t="str">
        <f>TEXT(bbdd_Social_Media_Trends[[#This Row],[Post_Date]],"aaaa-mm")</f>
        <v>2022-07</v>
      </c>
      <c r="D3601" s="1" t="s">
        <v>12</v>
      </c>
      <c r="E3601" s="1" t="s">
        <v>39</v>
      </c>
      <c r="F3601" s="1" t="s">
        <v>47</v>
      </c>
      <c r="G3601" s="1" t="s">
        <v>28</v>
      </c>
      <c r="H3601">
        <v>3284516</v>
      </c>
      <c r="I3601">
        <v>89109</v>
      </c>
      <c r="J3601">
        <v>91336</v>
      </c>
      <c r="K3601">
        <v>31184</v>
      </c>
      <c r="L3601">
        <f>bbdd_Social_Media_Trends[[#This Row],[Likes]]+bbdd_Social_Media_Trends[[#This Row],[Shares]]+bbdd_Social_Media_Trends[[#This Row],[Comments]]</f>
        <v>211629</v>
      </c>
      <c r="M3601">
        <f>bbdd_Social_Media_Trends[[#This Row],[Interactions]]/bbdd_Social_Media_Trends[[#This Row],[Views]]</f>
        <v>6.443232427547925E-2</v>
      </c>
      <c r="N3601" s="1" t="s">
        <v>22</v>
      </c>
      <c r="O3601" s="4">
        <f t="shared" si="56"/>
        <v>0</v>
      </c>
    </row>
    <row r="3602" spans="1:15">
      <c r="A3602" s="1" t="s">
        <v>3642</v>
      </c>
      <c r="B3602" s="2">
        <v>44952</v>
      </c>
      <c r="C3602" s="13" t="str">
        <f>TEXT(bbdd_Social_Media_Trends[[#This Row],[Post_Date]],"aaaa-mm")</f>
        <v>2023-01</v>
      </c>
      <c r="D3602" s="1" t="s">
        <v>27</v>
      </c>
      <c r="E3602" s="1" t="s">
        <v>31</v>
      </c>
      <c r="F3602" s="1" t="s">
        <v>20</v>
      </c>
      <c r="G3602" s="1" t="s">
        <v>21</v>
      </c>
      <c r="H3602">
        <v>691916</v>
      </c>
      <c r="I3602">
        <v>158855</v>
      </c>
      <c r="J3602">
        <v>55805</v>
      </c>
      <c r="K3602">
        <v>10217</v>
      </c>
      <c r="L3602">
        <f>bbdd_Social_Media_Trends[[#This Row],[Likes]]+bbdd_Social_Media_Trends[[#This Row],[Shares]]+bbdd_Social_Media_Trends[[#This Row],[Comments]]</f>
        <v>224877</v>
      </c>
      <c r="M3602">
        <f>bbdd_Social_Media_Trends[[#This Row],[Interactions]]/bbdd_Social_Media_Trends[[#This Row],[Views]]</f>
        <v>0.32500621462720908</v>
      </c>
      <c r="N3602" s="1" t="s">
        <v>16</v>
      </c>
      <c r="O3602" s="4">
        <f t="shared" si="56"/>
        <v>0</v>
      </c>
    </row>
    <row r="3603" spans="1:15" hidden="1">
      <c r="A3603" s="1" t="s">
        <v>3643</v>
      </c>
      <c r="B3603" s="2">
        <v>44610</v>
      </c>
      <c r="C3603" s="13" t="str">
        <f>TEXT(bbdd_Social_Media_Trends[[#This Row],[Post_Date]],"aaaa-mm")</f>
        <v>2022-02</v>
      </c>
      <c r="D3603" s="1" t="s">
        <v>18</v>
      </c>
      <c r="E3603" s="1" t="s">
        <v>19</v>
      </c>
      <c r="F3603" s="1" t="s">
        <v>47</v>
      </c>
      <c r="G3603" s="1" t="s">
        <v>44</v>
      </c>
      <c r="H3603">
        <v>2535862</v>
      </c>
      <c r="I3603">
        <v>93339</v>
      </c>
      <c r="J3603">
        <v>72820</v>
      </c>
      <c r="K3603">
        <v>2828</v>
      </c>
      <c r="L3603">
        <f>bbdd_Social_Media_Trends[[#This Row],[Likes]]+bbdd_Social_Media_Trends[[#This Row],[Shares]]+bbdd_Social_Media_Trends[[#This Row],[Comments]]</f>
        <v>168987</v>
      </c>
      <c r="M3603">
        <f>bbdd_Social_Media_Trends[[#This Row],[Interactions]]/bbdd_Social_Media_Trends[[#This Row],[Views]]</f>
        <v>6.6638878614057068E-2</v>
      </c>
      <c r="N3603" s="1" t="s">
        <v>29</v>
      </c>
      <c r="O3603" s="4">
        <f t="shared" si="56"/>
        <v>0</v>
      </c>
    </row>
    <row r="3604" spans="1:15" hidden="1">
      <c r="A3604" s="1" t="s">
        <v>3644</v>
      </c>
      <c r="B3604" s="2">
        <v>45174</v>
      </c>
      <c r="C3604" s="13" t="str">
        <f>TEXT(bbdd_Social_Media_Trends[[#This Row],[Post_Date]],"aaaa-mm")</f>
        <v>2023-09</v>
      </c>
      <c r="D3604" s="1" t="s">
        <v>18</v>
      </c>
      <c r="E3604" s="1" t="s">
        <v>39</v>
      </c>
      <c r="F3604" s="1" t="s">
        <v>32</v>
      </c>
      <c r="G3604" s="1" t="s">
        <v>37</v>
      </c>
      <c r="H3604">
        <v>2408561</v>
      </c>
      <c r="I3604">
        <v>311453</v>
      </c>
      <c r="J3604">
        <v>91334</v>
      </c>
      <c r="K3604">
        <v>6412</v>
      </c>
      <c r="L3604">
        <f>bbdd_Social_Media_Trends[[#This Row],[Likes]]+bbdd_Social_Media_Trends[[#This Row],[Shares]]+bbdd_Social_Media_Trends[[#This Row],[Comments]]</f>
        <v>409199</v>
      </c>
      <c r="M3604">
        <f>bbdd_Social_Media_Trends[[#This Row],[Interactions]]/bbdd_Social_Media_Trends[[#This Row],[Views]]</f>
        <v>0.16989355885111485</v>
      </c>
      <c r="N3604" s="1" t="s">
        <v>22</v>
      </c>
      <c r="O3604" s="4">
        <f t="shared" si="56"/>
        <v>0</v>
      </c>
    </row>
    <row r="3605" spans="1:15" hidden="1">
      <c r="A3605" s="1" t="s">
        <v>3645</v>
      </c>
      <c r="B3605" s="2">
        <v>45004</v>
      </c>
      <c r="C3605" s="13" t="str">
        <f>TEXT(bbdd_Social_Media_Trends[[#This Row],[Post_Date]],"aaaa-mm")</f>
        <v>2023-03</v>
      </c>
      <c r="D3605" s="1" t="s">
        <v>12</v>
      </c>
      <c r="E3605" s="1" t="s">
        <v>31</v>
      </c>
      <c r="F3605" s="1" t="s">
        <v>14</v>
      </c>
      <c r="G3605" s="1" t="s">
        <v>25</v>
      </c>
      <c r="H3605">
        <v>4997284</v>
      </c>
      <c r="I3605">
        <v>394892</v>
      </c>
      <c r="J3605">
        <v>60213</v>
      </c>
      <c r="K3605">
        <v>17338</v>
      </c>
      <c r="L3605">
        <f>bbdd_Social_Media_Trends[[#This Row],[Likes]]+bbdd_Social_Media_Trends[[#This Row],[Shares]]+bbdd_Social_Media_Trends[[#This Row],[Comments]]</f>
        <v>472443</v>
      </c>
      <c r="M3605">
        <f>bbdd_Social_Media_Trends[[#This Row],[Interactions]]/bbdd_Social_Media_Trends[[#This Row],[Views]]</f>
        <v>9.4539954103068785E-2</v>
      </c>
      <c r="N3605" s="1" t="s">
        <v>22</v>
      </c>
      <c r="O3605" s="4">
        <f t="shared" si="56"/>
        <v>0</v>
      </c>
    </row>
    <row r="3606" spans="1:15" hidden="1">
      <c r="A3606" s="1" t="s">
        <v>3646</v>
      </c>
      <c r="B3606" s="2">
        <v>44710</v>
      </c>
      <c r="C3606" s="13" t="str">
        <f>TEXT(bbdd_Social_Media_Trends[[#This Row],[Post_Date]],"aaaa-mm")</f>
        <v>2022-05</v>
      </c>
      <c r="D3606" s="1" t="s">
        <v>18</v>
      </c>
      <c r="E3606" s="1" t="s">
        <v>13</v>
      </c>
      <c r="F3606" s="1" t="s">
        <v>41</v>
      </c>
      <c r="G3606" s="1" t="s">
        <v>50</v>
      </c>
      <c r="H3606">
        <v>1700132</v>
      </c>
      <c r="I3606">
        <v>81658</v>
      </c>
      <c r="J3606">
        <v>81466</v>
      </c>
      <c r="K3606">
        <v>33991</v>
      </c>
      <c r="L3606">
        <f>bbdd_Social_Media_Trends[[#This Row],[Likes]]+bbdd_Social_Media_Trends[[#This Row],[Shares]]+bbdd_Social_Media_Trends[[#This Row],[Comments]]</f>
        <v>197115</v>
      </c>
      <c r="M3606">
        <f>bbdd_Social_Media_Trends[[#This Row],[Interactions]]/bbdd_Social_Media_Trends[[#This Row],[Views]]</f>
        <v>0.1159409975225453</v>
      </c>
      <c r="N3606" s="1" t="s">
        <v>16</v>
      </c>
      <c r="O3606" s="4">
        <f t="shared" si="56"/>
        <v>0</v>
      </c>
    </row>
    <row r="3607" spans="1:15" hidden="1">
      <c r="A3607" s="1" t="s">
        <v>3647</v>
      </c>
      <c r="B3607" s="2">
        <v>45084</v>
      </c>
      <c r="C3607" s="13" t="str">
        <f>TEXT(bbdd_Social_Media_Trends[[#This Row],[Post_Date]],"aaaa-mm")</f>
        <v>2023-06</v>
      </c>
      <c r="D3607" s="1" t="s">
        <v>12</v>
      </c>
      <c r="E3607" s="1" t="s">
        <v>49</v>
      </c>
      <c r="F3607" s="1" t="s">
        <v>36</v>
      </c>
      <c r="G3607" s="1" t="s">
        <v>60</v>
      </c>
      <c r="H3607">
        <v>2137772</v>
      </c>
      <c r="I3607">
        <v>285646</v>
      </c>
      <c r="J3607">
        <v>51693</v>
      </c>
      <c r="K3607">
        <v>41867</v>
      </c>
      <c r="L3607">
        <f>bbdd_Social_Media_Trends[[#This Row],[Likes]]+bbdd_Social_Media_Trends[[#This Row],[Shares]]+bbdd_Social_Media_Trends[[#This Row],[Comments]]</f>
        <v>379206</v>
      </c>
      <c r="M3607">
        <f>bbdd_Social_Media_Trends[[#This Row],[Interactions]]/bbdd_Social_Media_Trends[[#This Row],[Views]]</f>
        <v>0.17738374344878688</v>
      </c>
      <c r="N3607" s="1" t="s">
        <v>29</v>
      </c>
      <c r="O3607" s="4">
        <f t="shared" si="56"/>
        <v>0</v>
      </c>
    </row>
    <row r="3608" spans="1:15" hidden="1">
      <c r="A3608" s="1" t="s">
        <v>3648</v>
      </c>
      <c r="B3608" s="2">
        <v>44801</v>
      </c>
      <c r="C3608" s="13" t="str">
        <f>TEXT(bbdd_Social_Media_Trends[[#This Row],[Post_Date]],"aaaa-mm")</f>
        <v>2022-08</v>
      </c>
      <c r="D3608" s="1" t="s">
        <v>18</v>
      </c>
      <c r="E3608" s="1" t="s">
        <v>31</v>
      </c>
      <c r="F3608" s="1" t="s">
        <v>36</v>
      </c>
      <c r="G3608" s="1" t="s">
        <v>60</v>
      </c>
      <c r="H3608">
        <v>1406784</v>
      </c>
      <c r="I3608">
        <v>449995</v>
      </c>
      <c r="J3608">
        <v>79996</v>
      </c>
      <c r="K3608">
        <v>33134</v>
      </c>
      <c r="L3608">
        <f>bbdd_Social_Media_Trends[[#This Row],[Likes]]+bbdd_Social_Media_Trends[[#This Row],[Shares]]+bbdd_Social_Media_Trends[[#This Row],[Comments]]</f>
        <v>563125</v>
      </c>
      <c r="M3608">
        <f>bbdd_Social_Media_Trends[[#This Row],[Interactions]]/bbdd_Social_Media_Trends[[#This Row],[Views]]</f>
        <v>0.40029244006187159</v>
      </c>
      <c r="N3608" s="1" t="s">
        <v>22</v>
      </c>
      <c r="O3608" s="4">
        <f t="shared" si="56"/>
        <v>0</v>
      </c>
    </row>
    <row r="3609" spans="1:15" hidden="1">
      <c r="A3609" s="1" t="s">
        <v>3649</v>
      </c>
      <c r="B3609" s="2">
        <v>45279</v>
      </c>
      <c r="C3609" s="13" t="str">
        <f>TEXT(bbdd_Social_Media_Trends[[#This Row],[Post_Date]],"aaaa-mm")</f>
        <v>2023-12</v>
      </c>
      <c r="D3609" s="1" t="s">
        <v>24</v>
      </c>
      <c r="E3609" s="1" t="s">
        <v>57</v>
      </c>
      <c r="F3609" s="1" t="s">
        <v>47</v>
      </c>
      <c r="G3609" s="1" t="s">
        <v>37</v>
      </c>
      <c r="H3609">
        <v>4752278</v>
      </c>
      <c r="I3609">
        <v>444255</v>
      </c>
      <c r="J3609">
        <v>53647</v>
      </c>
      <c r="K3609">
        <v>27659</v>
      </c>
      <c r="L3609">
        <f>bbdd_Social_Media_Trends[[#This Row],[Likes]]+bbdd_Social_Media_Trends[[#This Row],[Shares]]+bbdd_Social_Media_Trends[[#This Row],[Comments]]</f>
        <v>525561</v>
      </c>
      <c r="M3609">
        <f>bbdd_Social_Media_Trends[[#This Row],[Interactions]]/bbdd_Social_Media_Trends[[#This Row],[Views]]</f>
        <v>0.11059138375322319</v>
      </c>
      <c r="N3609" s="1" t="s">
        <v>29</v>
      </c>
      <c r="O3609" s="4">
        <f t="shared" si="56"/>
        <v>0</v>
      </c>
    </row>
    <row r="3610" spans="1:15">
      <c r="A3610" s="1" t="s">
        <v>3650</v>
      </c>
      <c r="B3610" s="2">
        <v>45062</v>
      </c>
      <c r="C3610" s="13" t="str">
        <f>TEXT(bbdd_Social_Media_Trends[[#This Row],[Post_Date]],"aaaa-mm")</f>
        <v>2023-05</v>
      </c>
      <c r="D3610" s="1" t="s">
        <v>27</v>
      </c>
      <c r="E3610" s="1" t="s">
        <v>59</v>
      </c>
      <c r="F3610" s="1" t="s">
        <v>41</v>
      </c>
      <c r="G3610" s="1" t="s">
        <v>25</v>
      </c>
      <c r="H3610">
        <v>2279824</v>
      </c>
      <c r="I3610">
        <v>125773</v>
      </c>
      <c r="J3610">
        <v>37449</v>
      </c>
      <c r="K3610">
        <v>35173</v>
      </c>
      <c r="L3610">
        <f>bbdd_Social_Media_Trends[[#This Row],[Likes]]+bbdd_Social_Media_Trends[[#This Row],[Shares]]+bbdd_Social_Media_Trends[[#This Row],[Comments]]</f>
        <v>198395</v>
      </c>
      <c r="M3610">
        <f>bbdd_Social_Media_Trends[[#This Row],[Interactions]]/bbdd_Social_Media_Trends[[#This Row],[Views]]</f>
        <v>8.7022068370189984E-2</v>
      </c>
      <c r="N3610" s="1" t="s">
        <v>29</v>
      </c>
      <c r="O3610" s="4">
        <f t="shared" si="56"/>
        <v>0</v>
      </c>
    </row>
    <row r="3611" spans="1:15" hidden="1">
      <c r="A3611" s="1" t="s">
        <v>3651</v>
      </c>
      <c r="B3611" s="2">
        <v>44761</v>
      </c>
      <c r="C3611" s="13" t="str">
        <f>TEXT(bbdd_Social_Media_Trends[[#This Row],[Post_Date]],"aaaa-mm")</f>
        <v>2022-07</v>
      </c>
      <c r="D3611" s="1" t="s">
        <v>12</v>
      </c>
      <c r="E3611" s="1" t="s">
        <v>49</v>
      </c>
      <c r="F3611" s="1" t="s">
        <v>32</v>
      </c>
      <c r="G3611" s="1" t="s">
        <v>28</v>
      </c>
      <c r="H3611">
        <v>655655</v>
      </c>
      <c r="I3611">
        <v>326090</v>
      </c>
      <c r="J3611">
        <v>52180</v>
      </c>
      <c r="K3611">
        <v>49588</v>
      </c>
      <c r="L3611">
        <f>bbdd_Social_Media_Trends[[#This Row],[Likes]]+bbdd_Social_Media_Trends[[#This Row],[Shares]]+bbdd_Social_Media_Trends[[#This Row],[Comments]]</f>
        <v>427858</v>
      </c>
      <c r="M3611">
        <f>bbdd_Social_Media_Trends[[#This Row],[Interactions]]/bbdd_Social_Media_Trends[[#This Row],[Views]]</f>
        <v>0.65256575485583124</v>
      </c>
      <c r="N3611" s="1" t="s">
        <v>16</v>
      </c>
      <c r="O3611" s="4">
        <f t="shared" si="56"/>
        <v>0</v>
      </c>
    </row>
    <row r="3612" spans="1:15" hidden="1">
      <c r="A3612" s="1" t="s">
        <v>3652</v>
      </c>
      <c r="B3612" s="2">
        <v>44996</v>
      </c>
      <c r="C3612" s="13" t="str">
        <f>TEXT(bbdd_Social_Media_Trends[[#This Row],[Post_Date]],"aaaa-mm")</f>
        <v>2023-03</v>
      </c>
      <c r="D3612" s="1" t="s">
        <v>12</v>
      </c>
      <c r="E3612" s="1" t="s">
        <v>35</v>
      </c>
      <c r="F3612" s="1" t="s">
        <v>36</v>
      </c>
      <c r="G3612" s="1" t="s">
        <v>37</v>
      </c>
      <c r="H3612">
        <v>1175841</v>
      </c>
      <c r="I3612">
        <v>337898</v>
      </c>
      <c r="J3612">
        <v>71459</v>
      </c>
      <c r="K3612">
        <v>29041</v>
      </c>
      <c r="L3612">
        <f>bbdd_Social_Media_Trends[[#This Row],[Likes]]+bbdd_Social_Media_Trends[[#This Row],[Shares]]+bbdd_Social_Media_Trends[[#This Row],[Comments]]</f>
        <v>438398</v>
      </c>
      <c r="M3612">
        <f>bbdd_Social_Media_Trends[[#This Row],[Interactions]]/bbdd_Social_Media_Trends[[#This Row],[Views]]</f>
        <v>0.37283782416160011</v>
      </c>
      <c r="N3612" s="1" t="s">
        <v>29</v>
      </c>
      <c r="O3612" s="4">
        <f t="shared" si="56"/>
        <v>0</v>
      </c>
    </row>
    <row r="3613" spans="1:15" hidden="1">
      <c r="A3613" s="1" t="s">
        <v>3653</v>
      </c>
      <c r="B3613" s="2">
        <v>44956</v>
      </c>
      <c r="C3613" s="13" t="str">
        <f>TEXT(bbdd_Social_Media_Trends[[#This Row],[Post_Date]],"aaaa-mm")</f>
        <v>2023-01</v>
      </c>
      <c r="D3613" s="1" t="s">
        <v>18</v>
      </c>
      <c r="E3613" s="1" t="s">
        <v>52</v>
      </c>
      <c r="F3613" s="1" t="s">
        <v>32</v>
      </c>
      <c r="G3613" s="1" t="s">
        <v>37</v>
      </c>
      <c r="H3613">
        <v>2940522</v>
      </c>
      <c r="I3613">
        <v>25740</v>
      </c>
      <c r="J3613">
        <v>72776</v>
      </c>
      <c r="K3613">
        <v>35407</v>
      </c>
      <c r="L3613">
        <f>bbdd_Social_Media_Trends[[#This Row],[Likes]]+bbdd_Social_Media_Trends[[#This Row],[Shares]]+bbdd_Social_Media_Trends[[#This Row],[Comments]]</f>
        <v>133923</v>
      </c>
      <c r="M3613">
        <f>bbdd_Social_Media_Trends[[#This Row],[Interactions]]/bbdd_Social_Media_Trends[[#This Row],[Views]]</f>
        <v>4.5543954440742156E-2</v>
      </c>
      <c r="N3613" s="1" t="s">
        <v>29</v>
      </c>
      <c r="O3613" s="4">
        <f t="shared" si="56"/>
        <v>0</v>
      </c>
    </row>
    <row r="3614" spans="1:15" hidden="1">
      <c r="A3614" s="1" t="s">
        <v>3654</v>
      </c>
      <c r="B3614" s="2">
        <v>44754</v>
      </c>
      <c r="C3614" s="13" t="str">
        <f>TEXT(bbdd_Social_Media_Trends[[#This Row],[Post_Date]],"aaaa-mm")</f>
        <v>2022-07</v>
      </c>
      <c r="D3614" s="1" t="s">
        <v>18</v>
      </c>
      <c r="E3614" s="1" t="s">
        <v>46</v>
      </c>
      <c r="F3614" s="1" t="s">
        <v>47</v>
      </c>
      <c r="G3614" s="1" t="s">
        <v>28</v>
      </c>
      <c r="H3614">
        <v>2100416</v>
      </c>
      <c r="I3614">
        <v>225017</v>
      </c>
      <c r="J3614">
        <v>46803</v>
      </c>
      <c r="K3614">
        <v>12290</v>
      </c>
      <c r="L3614">
        <f>bbdd_Social_Media_Trends[[#This Row],[Likes]]+bbdd_Social_Media_Trends[[#This Row],[Shares]]+bbdd_Social_Media_Trends[[#This Row],[Comments]]</f>
        <v>284110</v>
      </c>
      <c r="M3614">
        <f>bbdd_Social_Media_Trends[[#This Row],[Interactions]]/bbdd_Social_Media_Trends[[#This Row],[Views]]</f>
        <v>0.13526368109936318</v>
      </c>
      <c r="N3614" s="1" t="s">
        <v>16</v>
      </c>
      <c r="O3614" s="4">
        <f t="shared" si="56"/>
        <v>0</v>
      </c>
    </row>
    <row r="3615" spans="1:15">
      <c r="A3615" s="1" t="s">
        <v>3655</v>
      </c>
      <c r="B3615" s="2">
        <v>44786</v>
      </c>
      <c r="C3615" s="13" t="str">
        <f>TEXT(bbdd_Social_Media_Trends[[#This Row],[Post_Date]],"aaaa-mm")</f>
        <v>2022-08</v>
      </c>
      <c r="D3615" s="1" t="s">
        <v>27</v>
      </c>
      <c r="E3615" s="1" t="s">
        <v>46</v>
      </c>
      <c r="F3615" s="1" t="s">
        <v>32</v>
      </c>
      <c r="G3615" s="1" t="s">
        <v>44</v>
      </c>
      <c r="H3615">
        <v>2226088</v>
      </c>
      <c r="I3615">
        <v>4248</v>
      </c>
      <c r="J3615">
        <v>66185</v>
      </c>
      <c r="K3615">
        <v>28435</v>
      </c>
      <c r="L3615">
        <f>bbdd_Social_Media_Trends[[#This Row],[Likes]]+bbdd_Social_Media_Trends[[#This Row],[Shares]]+bbdd_Social_Media_Trends[[#This Row],[Comments]]</f>
        <v>98868</v>
      </c>
      <c r="M3615">
        <f>bbdd_Social_Media_Trends[[#This Row],[Interactions]]/bbdd_Social_Media_Trends[[#This Row],[Views]]</f>
        <v>4.4413338556247552E-2</v>
      </c>
      <c r="N3615" s="1" t="s">
        <v>22</v>
      </c>
      <c r="O3615" s="4">
        <f t="shared" si="56"/>
        <v>0</v>
      </c>
    </row>
    <row r="3616" spans="1:15">
      <c r="A3616" s="1" t="s">
        <v>3656</v>
      </c>
      <c r="B3616" s="2">
        <v>44790</v>
      </c>
      <c r="C3616" s="13" t="str">
        <f>TEXT(bbdd_Social_Media_Trends[[#This Row],[Post_Date]],"aaaa-mm")</f>
        <v>2022-08</v>
      </c>
      <c r="D3616" s="1" t="s">
        <v>27</v>
      </c>
      <c r="E3616" s="1" t="s">
        <v>35</v>
      </c>
      <c r="F3616" s="1" t="s">
        <v>20</v>
      </c>
      <c r="G3616" s="1" t="s">
        <v>28</v>
      </c>
      <c r="H3616">
        <v>2351866</v>
      </c>
      <c r="I3616">
        <v>487866</v>
      </c>
      <c r="J3616">
        <v>78898</v>
      </c>
      <c r="K3616">
        <v>28508</v>
      </c>
      <c r="L3616">
        <f>bbdd_Social_Media_Trends[[#This Row],[Likes]]+bbdd_Social_Media_Trends[[#This Row],[Shares]]+bbdd_Social_Media_Trends[[#This Row],[Comments]]</f>
        <v>595272</v>
      </c>
      <c r="M3616">
        <f>bbdd_Social_Media_Trends[[#This Row],[Interactions]]/bbdd_Social_Media_Trends[[#This Row],[Views]]</f>
        <v>0.25310625690409233</v>
      </c>
      <c r="N3616" s="1" t="s">
        <v>16</v>
      </c>
      <c r="O3616" s="4">
        <f t="shared" si="56"/>
        <v>0</v>
      </c>
    </row>
    <row r="3617" spans="1:15" hidden="1">
      <c r="A3617" s="1" t="s">
        <v>3657</v>
      </c>
      <c r="B3617" s="2">
        <v>44599</v>
      </c>
      <c r="C3617" s="13" t="str">
        <f>TEXT(bbdd_Social_Media_Trends[[#This Row],[Post_Date]],"aaaa-mm")</f>
        <v>2022-02</v>
      </c>
      <c r="D3617" s="1" t="s">
        <v>12</v>
      </c>
      <c r="E3617" s="1" t="s">
        <v>39</v>
      </c>
      <c r="F3617" s="1" t="s">
        <v>14</v>
      </c>
      <c r="G3617" s="1" t="s">
        <v>44</v>
      </c>
      <c r="H3617">
        <v>710098</v>
      </c>
      <c r="I3617">
        <v>130766</v>
      </c>
      <c r="J3617">
        <v>40070</v>
      </c>
      <c r="K3617">
        <v>24168</v>
      </c>
      <c r="L3617">
        <f>bbdd_Social_Media_Trends[[#This Row],[Likes]]+bbdd_Social_Media_Trends[[#This Row],[Shares]]+bbdd_Social_Media_Trends[[#This Row],[Comments]]</f>
        <v>195004</v>
      </c>
      <c r="M3617">
        <f>bbdd_Social_Media_Trends[[#This Row],[Interactions]]/bbdd_Social_Media_Trends[[#This Row],[Views]]</f>
        <v>0.27461561643604121</v>
      </c>
      <c r="N3617" s="1" t="s">
        <v>29</v>
      </c>
      <c r="O3617" s="4">
        <f t="shared" si="56"/>
        <v>0</v>
      </c>
    </row>
    <row r="3618" spans="1:15" hidden="1">
      <c r="A3618" s="1" t="s">
        <v>3658</v>
      </c>
      <c r="B3618" s="2">
        <v>45195</v>
      </c>
      <c r="C3618" s="13" t="str">
        <f>TEXT(bbdd_Social_Media_Trends[[#This Row],[Post_Date]],"aaaa-mm")</f>
        <v>2023-09</v>
      </c>
      <c r="D3618" s="1" t="s">
        <v>18</v>
      </c>
      <c r="E3618" s="1" t="s">
        <v>19</v>
      </c>
      <c r="F3618" s="1" t="s">
        <v>36</v>
      </c>
      <c r="G3618" s="1" t="s">
        <v>44</v>
      </c>
      <c r="H3618">
        <v>4651459</v>
      </c>
      <c r="I3618">
        <v>68377</v>
      </c>
      <c r="J3618">
        <v>67937</v>
      </c>
      <c r="K3618">
        <v>30898</v>
      </c>
      <c r="L3618">
        <f>bbdd_Social_Media_Trends[[#This Row],[Likes]]+bbdd_Social_Media_Trends[[#This Row],[Shares]]+bbdd_Social_Media_Trends[[#This Row],[Comments]]</f>
        <v>167212</v>
      </c>
      <c r="M3618">
        <f>bbdd_Social_Media_Trends[[#This Row],[Interactions]]/bbdd_Social_Media_Trends[[#This Row],[Views]]</f>
        <v>3.594829063311103E-2</v>
      </c>
      <c r="N3618" s="1" t="s">
        <v>29</v>
      </c>
      <c r="O3618" s="4">
        <f t="shared" si="56"/>
        <v>0</v>
      </c>
    </row>
    <row r="3619" spans="1:15" hidden="1">
      <c r="A3619" s="1" t="s">
        <v>3659</v>
      </c>
      <c r="B3619" s="2">
        <v>45200</v>
      </c>
      <c r="C3619" s="13" t="str">
        <f>TEXT(bbdd_Social_Media_Trends[[#This Row],[Post_Date]],"aaaa-mm")</f>
        <v>2023-10</v>
      </c>
      <c r="D3619" s="1" t="s">
        <v>24</v>
      </c>
      <c r="E3619" s="1" t="s">
        <v>52</v>
      </c>
      <c r="F3619" s="1" t="s">
        <v>14</v>
      </c>
      <c r="G3619" s="1" t="s">
        <v>28</v>
      </c>
      <c r="H3619">
        <v>1145112</v>
      </c>
      <c r="I3619">
        <v>347150</v>
      </c>
      <c r="J3619">
        <v>33144</v>
      </c>
      <c r="K3619">
        <v>42026</v>
      </c>
      <c r="L3619">
        <f>bbdd_Social_Media_Trends[[#This Row],[Likes]]+bbdd_Social_Media_Trends[[#This Row],[Shares]]+bbdd_Social_Media_Trends[[#This Row],[Comments]]</f>
        <v>422320</v>
      </c>
      <c r="M3619">
        <f>bbdd_Social_Media_Trends[[#This Row],[Interactions]]/bbdd_Social_Media_Trends[[#This Row],[Views]]</f>
        <v>0.3688023529576146</v>
      </c>
      <c r="N3619" s="1" t="s">
        <v>16</v>
      </c>
      <c r="O3619" s="4">
        <f t="shared" si="56"/>
        <v>0</v>
      </c>
    </row>
    <row r="3620" spans="1:15" hidden="1">
      <c r="A3620" s="1" t="s">
        <v>3660</v>
      </c>
      <c r="B3620" s="2">
        <v>45074</v>
      </c>
      <c r="C3620" s="13" t="str">
        <f>TEXT(bbdd_Social_Media_Trends[[#This Row],[Post_Date]],"aaaa-mm")</f>
        <v>2023-05</v>
      </c>
      <c r="D3620" s="1" t="s">
        <v>18</v>
      </c>
      <c r="E3620" s="1" t="s">
        <v>46</v>
      </c>
      <c r="F3620" s="1" t="s">
        <v>14</v>
      </c>
      <c r="G3620" s="1" t="s">
        <v>60</v>
      </c>
      <c r="H3620">
        <v>4277027</v>
      </c>
      <c r="I3620">
        <v>354830</v>
      </c>
      <c r="J3620">
        <v>17598</v>
      </c>
      <c r="K3620">
        <v>7596</v>
      </c>
      <c r="L3620">
        <f>bbdd_Social_Media_Trends[[#This Row],[Likes]]+bbdd_Social_Media_Trends[[#This Row],[Shares]]+bbdd_Social_Media_Trends[[#This Row],[Comments]]</f>
        <v>380024</v>
      </c>
      <c r="M3620">
        <f>bbdd_Social_Media_Trends[[#This Row],[Interactions]]/bbdd_Social_Media_Trends[[#This Row],[Views]]</f>
        <v>8.8852373389272502E-2</v>
      </c>
      <c r="N3620" s="1" t="s">
        <v>29</v>
      </c>
      <c r="O3620" s="4">
        <f t="shared" si="56"/>
        <v>0</v>
      </c>
    </row>
    <row r="3621" spans="1:15">
      <c r="A3621" s="1" t="s">
        <v>3661</v>
      </c>
      <c r="B3621" s="2">
        <v>45184</v>
      </c>
      <c r="C3621" s="13" t="str">
        <f>TEXT(bbdd_Social_Media_Trends[[#This Row],[Post_Date]],"aaaa-mm")</f>
        <v>2023-09</v>
      </c>
      <c r="D3621" s="1" t="s">
        <v>27</v>
      </c>
      <c r="E3621" s="1" t="s">
        <v>31</v>
      </c>
      <c r="F3621" s="1" t="s">
        <v>47</v>
      </c>
      <c r="G3621" s="1" t="s">
        <v>44</v>
      </c>
      <c r="H3621">
        <v>3371356</v>
      </c>
      <c r="I3621">
        <v>496848</v>
      </c>
      <c r="J3621">
        <v>84583</v>
      </c>
      <c r="K3621">
        <v>49391</v>
      </c>
      <c r="L3621">
        <f>bbdd_Social_Media_Trends[[#This Row],[Likes]]+bbdd_Social_Media_Trends[[#This Row],[Shares]]+bbdd_Social_Media_Trends[[#This Row],[Comments]]</f>
        <v>630822</v>
      </c>
      <c r="M3621">
        <f>bbdd_Social_Media_Trends[[#This Row],[Interactions]]/bbdd_Social_Media_Trends[[#This Row],[Views]]</f>
        <v>0.18711224800940632</v>
      </c>
      <c r="N3621" s="1" t="s">
        <v>22</v>
      </c>
      <c r="O3621" s="4">
        <f t="shared" si="56"/>
        <v>0</v>
      </c>
    </row>
    <row r="3622" spans="1:15" hidden="1">
      <c r="A3622" s="1" t="s">
        <v>3662</v>
      </c>
      <c r="B3622" s="2">
        <v>45022</v>
      </c>
      <c r="C3622" s="13" t="str">
        <f>TEXT(bbdd_Social_Media_Trends[[#This Row],[Post_Date]],"aaaa-mm")</f>
        <v>2023-04</v>
      </c>
      <c r="D3622" s="1" t="s">
        <v>18</v>
      </c>
      <c r="E3622" s="1" t="s">
        <v>35</v>
      </c>
      <c r="F3622" s="1" t="s">
        <v>14</v>
      </c>
      <c r="G3622" s="1" t="s">
        <v>15</v>
      </c>
      <c r="H3622">
        <v>3794993</v>
      </c>
      <c r="I3622">
        <v>200502</v>
      </c>
      <c r="J3622">
        <v>92287</v>
      </c>
      <c r="K3622">
        <v>9187</v>
      </c>
      <c r="L3622">
        <f>bbdd_Social_Media_Trends[[#This Row],[Likes]]+bbdd_Social_Media_Trends[[#This Row],[Shares]]+bbdd_Social_Media_Trends[[#This Row],[Comments]]</f>
        <v>301976</v>
      </c>
      <c r="M3622">
        <f>bbdd_Social_Media_Trends[[#This Row],[Interactions]]/bbdd_Social_Media_Trends[[#This Row],[Views]]</f>
        <v>7.957221528471857E-2</v>
      </c>
      <c r="N3622" s="1" t="s">
        <v>22</v>
      </c>
      <c r="O3622" s="4">
        <f t="shared" si="56"/>
        <v>0</v>
      </c>
    </row>
    <row r="3623" spans="1:15" hidden="1">
      <c r="A3623" s="1" t="s">
        <v>3663</v>
      </c>
      <c r="B3623" s="2">
        <v>45180</v>
      </c>
      <c r="C3623" s="13" t="str">
        <f>TEXT(bbdd_Social_Media_Trends[[#This Row],[Post_Date]],"aaaa-mm")</f>
        <v>2023-09</v>
      </c>
      <c r="D3623" s="1" t="s">
        <v>12</v>
      </c>
      <c r="E3623" s="1" t="s">
        <v>13</v>
      </c>
      <c r="F3623" s="1" t="s">
        <v>36</v>
      </c>
      <c r="G3623" s="1" t="s">
        <v>21</v>
      </c>
      <c r="H3623">
        <v>4618412</v>
      </c>
      <c r="I3623">
        <v>7728</v>
      </c>
      <c r="J3623">
        <v>2040</v>
      </c>
      <c r="K3623">
        <v>46537</v>
      </c>
      <c r="L3623">
        <f>bbdd_Social_Media_Trends[[#This Row],[Likes]]+bbdd_Social_Media_Trends[[#This Row],[Shares]]+bbdd_Social_Media_Trends[[#This Row],[Comments]]</f>
        <v>56305</v>
      </c>
      <c r="M3623">
        <f>bbdd_Social_Media_Trends[[#This Row],[Interactions]]/bbdd_Social_Media_Trends[[#This Row],[Views]]</f>
        <v>1.2191419907968367E-2</v>
      </c>
      <c r="N3623" s="1" t="s">
        <v>29</v>
      </c>
      <c r="O3623" s="4">
        <f t="shared" si="56"/>
        <v>0</v>
      </c>
    </row>
    <row r="3624" spans="1:15" hidden="1">
      <c r="A3624" s="1" t="s">
        <v>3664</v>
      </c>
      <c r="B3624" s="2">
        <v>44875</v>
      </c>
      <c r="C3624" s="13" t="str">
        <f>TEXT(bbdd_Social_Media_Trends[[#This Row],[Post_Date]],"aaaa-mm")</f>
        <v>2022-11</v>
      </c>
      <c r="D3624" s="1" t="s">
        <v>24</v>
      </c>
      <c r="E3624" s="1" t="s">
        <v>19</v>
      </c>
      <c r="F3624" s="1" t="s">
        <v>14</v>
      </c>
      <c r="G3624" s="1" t="s">
        <v>44</v>
      </c>
      <c r="H3624">
        <v>2902674</v>
      </c>
      <c r="I3624">
        <v>483312</v>
      </c>
      <c r="J3624">
        <v>1975</v>
      </c>
      <c r="K3624">
        <v>30485</v>
      </c>
      <c r="L3624">
        <f>bbdd_Social_Media_Trends[[#This Row],[Likes]]+bbdd_Social_Media_Trends[[#This Row],[Shares]]+bbdd_Social_Media_Trends[[#This Row],[Comments]]</f>
        <v>515772</v>
      </c>
      <c r="M3624">
        <f>bbdd_Social_Media_Trends[[#This Row],[Interactions]]/bbdd_Social_Media_Trends[[#This Row],[Views]]</f>
        <v>0.17768857267471305</v>
      </c>
      <c r="N3624" s="1" t="s">
        <v>16</v>
      </c>
      <c r="O3624" s="4">
        <f t="shared" si="56"/>
        <v>0</v>
      </c>
    </row>
    <row r="3625" spans="1:15" hidden="1">
      <c r="A3625" s="1" t="s">
        <v>3665</v>
      </c>
      <c r="B3625" s="2">
        <v>45062</v>
      </c>
      <c r="C3625" s="13" t="str">
        <f>TEXT(bbdd_Social_Media_Trends[[#This Row],[Post_Date]],"aaaa-mm")</f>
        <v>2023-05</v>
      </c>
      <c r="D3625" s="1" t="s">
        <v>18</v>
      </c>
      <c r="E3625" s="1" t="s">
        <v>59</v>
      </c>
      <c r="F3625" s="1" t="s">
        <v>14</v>
      </c>
      <c r="G3625" s="1" t="s">
        <v>28</v>
      </c>
      <c r="H3625">
        <v>1671868</v>
      </c>
      <c r="I3625">
        <v>395880</v>
      </c>
      <c r="J3625">
        <v>60863</v>
      </c>
      <c r="K3625">
        <v>10189</v>
      </c>
      <c r="L3625">
        <f>bbdd_Social_Media_Trends[[#This Row],[Likes]]+bbdd_Social_Media_Trends[[#This Row],[Shares]]+bbdd_Social_Media_Trends[[#This Row],[Comments]]</f>
        <v>466932</v>
      </c>
      <c r="M3625">
        <f>bbdd_Social_Media_Trends[[#This Row],[Interactions]]/bbdd_Social_Media_Trends[[#This Row],[Views]]</f>
        <v>0.27928759926022867</v>
      </c>
      <c r="N3625" s="1" t="s">
        <v>22</v>
      </c>
      <c r="O3625" s="4">
        <f t="shared" si="56"/>
        <v>0</v>
      </c>
    </row>
    <row r="3626" spans="1:15">
      <c r="A3626" s="1" t="s">
        <v>3666</v>
      </c>
      <c r="B3626" s="2">
        <v>45241</v>
      </c>
      <c r="C3626" s="13" t="str">
        <f>TEXT(bbdd_Social_Media_Trends[[#This Row],[Post_Date]],"aaaa-mm")</f>
        <v>2023-11</v>
      </c>
      <c r="D3626" s="1" t="s">
        <v>27</v>
      </c>
      <c r="E3626" s="1" t="s">
        <v>46</v>
      </c>
      <c r="F3626" s="1" t="s">
        <v>47</v>
      </c>
      <c r="G3626" s="1" t="s">
        <v>15</v>
      </c>
      <c r="H3626">
        <v>3010484</v>
      </c>
      <c r="I3626">
        <v>365576</v>
      </c>
      <c r="J3626">
        <v>82001</v>
      </c>
      <c r="K3626">
        <v>43572</v>
      </c>
      <c r="L3626">
        <f>bbdd_Social_Media_Trends[[#This Row],[Likes]]+bbdd_Social_Media_Trends[[#This Row],[Shares]]+bbdd_Social_Media_Trends[[#This Row],[Comments]]</f>
        <v>491149</v>
      </c>
      <c r="M3626">
        <f>bbdd_Social_Media_Trends[[#This Row],[Interactions]]/bbdd_Social_Media_Trends[[#This Row],[Views]]</f>
        <v>0.16314619177514314</v>
      </c>
      <c r="N3626" s="1" t="s">
        <v>29</v>
      </c>
      <c r="O3626" s="4">
        <f t="shared" si="56"/>
        <v>0</v>
      </c>
    </row>
    <row r="3627" spans="1:15" hidden="1">
      <c r="A3627" s="1" t="s">
        <v>3667</v>
      </c>
      <c r="B3627" s="2">
        <v>44938</v>
      </c>
      <c r="C3627" s="13" t="str">
        <f>TEXT(bbdd_Social_Media_Trends[[#This Row],[Post_Date]],"aaaa-mm")</f>
        <v>2023-01</v>
      </c>
      <c r="D3627" s="1" t="s">
        <v>18</v>
      </c>
      <c r="E3627" s="1" t="s">
        <v>57</v>
      </c>
      <c r="F3627" s="1" t="s">
        <v>36</v>
      </c>
      <c r="G3627" s="1" t="s">
        <v>50</v>
      </c>
      <c r="H3627">
        <v>3620053</v>
      </c>
      <c r="I3627">
        <v>417221</v>
      </c>
      <c r="J3627">
        <v>33890</v>
      </c>
      <c r="K3627">
        <v>43836</v>
      </c>
      <c r="L3627">
        <f>bbdd_Social_Media_Trends[[#This Row],[Likes]]+bbdd_Social_Media_Trends[[#This Row],[Shares]]+bbdd_Social_Media_Trends[[#This Row],[Comments]]</f>
        <v>494947</v>
      </c>
      <c r="M3627">
        <f>bbdd_Social_Media_Trends[[#This Row],[Interactions]]/bbdd_Social_Media_Trends[[#This Row],[Views]]</f>
        <v>0.13672368885206929</v>
      </c>
      <c r="N3627" s="1" t="s">
        <v>29</v>
      </c>
      <c r="O3627" s="4">
        <f t="shared" si="56"/>
        <v>0</v>
      </c>
    </row>
    <row r="3628" spans="1:15" hidden="1">
      <c r="A3628" s="1" t="s">
        <v>3668</v>
      </c>
      <c r="B3628" s="2">
        <v>45187</v>
      </c>
      <c r="C3628" s="13" t="str">
        <f>TEXT(bbdd_Social_Media_Trends[[#This Row],[Post_Date]],"aaaa-mm")</f>
        <v>2023-09</v>
      </c>
      <c r="D3628" s="1" t="s">
        <v>24</v>
      </c>
      <c r="E3628" s="1" t="s">
        <v>46</v>
      </c>
      <c r="F3628" s="1" t="s">
        <v>20</v>
      </c>
      <c r="G3628" s="1" t="s">
        <v>44</v>
      </c>
      <c r="H3628">
        <v>1161029</v>
      </c>
      <c r="I3628">
        <v>267995</v>
      </c>
      <c r="J3628">
        <v>11019</v>
      </c>
      <c r="K3628">
        <v>39895</v>
      </c>
      <c r="L3628">
        <f>bbdd_Social_Media_Trends[[#This Row],[Likes]]+bbdd_Social_Media_Trends[[#This Row],[Shares]]+bbdd_Social_Media_Trends[[#This Row],[Comments]]</f>
        <v>318909</v>
      </c>
      <c r="M3628">
        <f>bbdd_Social_Media_Trends[[#This Row],[Interactions]]/bbdd_Social_Media_Trends[[#This Row],[Views]]</f>
        <v>0.27467789348930993</v>
      </c>
      <c r="N3628" s="1" t="s">
        <v>22</v>
      </c>
      <c r="O3628" s="4">
        <f t="shared" si="56"/>
        <v>0</v>
      </c>
    </row>
    <row r="3629" spans="1:15" hidden="1">
      <c r="A3629" s="1" t="s">
        <v>3669</v>
      </c>
      <c r="B3629" s="2">
        <v>44670</v>
      </c>
      <c r="C3629" s="13" t="str">
        <f>TEXT(bbdd_Social_Media_Trends[[#This Row],[Post_Date]],"aaaa-mm")</f>
        <v>2022-04</v>
      </c>
      <c r="D3629" s="1" t="s">
        <v>18</v>
      </c>
      <c r="E3629" s="1" t="s">
        <v>46</v>
      </c>
      <c r="F3629" s="1" t="s">
        <v>36</v>
      </c>
      <c r="G3629" s="1" t="s">
        <v>28</v>
      </c>
      <c r="H3629">
        <v>2716374</v>
      </c>
      <c r="I3629">
        <v>344755</v>
      </c>
      <c r="J3629">
        <v>20540</v>
      </c>
      <c r="K3629">
        <v>31222</v>
      </c>
      <c r="L3629">
        <f>bbdd_Social_Media_Trends[[#This Row],[Likes]]+bbdd_Social_Media_Trends[[#This Row],[Shares]]+bbdd_Social_Media_Trends[[#This Row],[Comments]]</f>
        <v>396517</v>
      </c>
      <c r="M3629">
        <f>bbdd_Social_Media_Trends[[#This Row],[Interactions]]/bbdd_Social_Media_Trends[[#This Row],[Views]]</f>
        <v>0.14597290358396892</v>
      </c>
      <c r="N3629" s="1" t="s">
        <v>29</v>
      </c>
      <c r="O3629" s="4">
        <f t="shared" si="56"/>
        <v>0</v>
      </c>
    </row>
    <row r="3630" spans="1:15" hidden="1">
      <c r="A3630" s="1" t="s">
        <v>3670</v>
      </c>
      <c r="B3630" s="2">
        <v>44780</v>
      </c>
      <c r="C3630" s="13" t="str">
        <f>TEXT(bbdd_Social_Media_Trends[[#This Row],[Post_Date]],"aaaa-mm")</f>
        <v>2022-08</v>
      </c>
      <c r="D3630" s="1" t="s">
        <v>24</v>
      </c>
      <c r="E3630" s="1" t="s">
        <v>52</v>
      </c>
      <c r="F3630" s="1" t="s">
        <v>32</v>
      </c>
      <c r="G3630" s="1" t="s">
        <v>25</v>
      </c>
      <c r="H3630">
        <v>2451233</v>
      </c>
      <c r="I3630">
        <v>238629</v>
      </c>
      <c r="J3630">
        <v>57390</v>
      </c>
      <c r="K3630">
        <v>21836</v>
      </c>
      <c r="L3630">
        <f>bbdd_Social_Media_Trends[[#This Row],[Likes]]+bbdd_Social_Media_Trends[[#This Row],[Shares]]+bbdd_Social_Media_Trends[[#This Row],[Comments]]</f>
        <v>317855</v>
      </c>
      <c r="M3630">
        <f>bbdd_Social_Media_Trends[[#This Row],[Interactions]]/bbdd_Social_Media_Trends[[#This Row],[Views]]</f>
        <v>0.12967147553904504</v>
      </c>
      <c r="N3630" s="1" t="s">
        <v>22</v>
      </c>
      <c r="O3630" s="4">
        <f t="shared" si="56"/>
        <v>0</v>
      </c>
    </row>
    <row r="3631" spans="1:15">
      <c r="A3631" s="1" t="s">
        <v>3671</v>
      </c>
      <c r="B3631" s="2">
        <v>45191</v>
      </c>
      <c r="C3631" s="13" t="str">
        <f>TEXT(bbdd_Social_Media_Trends[[#This Row],[Post_Date]],"aaaa-mm")</f>
        <v>2023-09</v>
      </c>
      <c r="D3631" s="1" t="s">
        <v>27</v>
      </c>
      <c r="E3631" s="1" t="s">
        <v>19</v>
      </c>
      <c r="F3631" s="1" t="s">
        <v>41</v>
      </c>
      <c r="G3631" s="1" t="s">
        <v>15</v>
      </c>
      <c r="H3631">
        <v>3494576</v>
      </c>
      <c r="I3631">
        <v>237558</v>
      </c>
      <c r="J3631">
        <v>81164</v>
      </c>
      <c r="K3631">
        <v>28918</v>
      </c>
      <c r="L3631">
        <f>bbdd_Social_Media_Trends[[#This Row],[Likes]]+bbdd_Social_Media_Trends[[#This Row],[Shares]]+bbdd_Social_Media_Trends[[#This Row],[Comments]]</f>
        <v>347640</v>
      </c>
      <c r="M3631">
        <f>bbdd_Social_Media_Trends[[#This Row],[Interactions]]/bbdd_Social_Media_Trends[[#This Row],[Views]]</f>
        <v>9.9479879676389923E-2</v>
      </c>
      <c r="N3631" s="1" t="s">
        <v>29</v>
      </c>
      <c r="O3631" s="4">
        <f t="shared" si="56"/>
        <v>0</v>
      </c>
    </row>
    <row r="3632" spans="1:15">
      <c r="A3632" s="1" t="s">
        <v>3672</v>
      </c>
      <c r="B3632" s="2">
        <v>44630</v>
      </c>
      <c r="C3632" s="13" t="str">
        <f>TEXT(bbdd_Social_Media_Trends[[#This Row],[Post_Date]],"aaaa-mm")</f>
        <v>2022-03</v>
      </c>
      <c r="D3632" s="1" t="s">
        <v>27</v>
      </c>
      <c r="E3632" s="1" t="s">
        <v>13</v>
      </c>
      <c r="F3632" s="1" t="s">
        <v>20</v>
      </c>
      <c r="G3632" s="1" t="s">
        <v>37</v>
      </c>
      <c r="H3632">
        <v>71395</v>
      </c>
      <c r="I3632">
        <v>250794</v>
      </c>
      <c r="J3632">
        <v>24677</v>
      </c>
      <c r="K3632">
        <v>5802</v>
      </c>
      <c r="L3632">
        <f>bbdd_Social_Media_Trends[[#This Row],[Likes]]+bbdd_Social_Media_Trends[[#This Row],[Shares]]+bbdd_Social_Media_Trends[[#This Row],[Comments]]</f>
        <v>281273</v>
      </c>
      <c r="M3632">
        <f>bbdd_Social_Media_Trends[[#This Row],[Interactions]]/bbdd_Social_Media_Trends[[#This Row],[Views]]</f>
        <v>3.9396736466139086</v>
      </c>
      <c r="N3632" s="1" t="s">
        <v>22</v>
      </c>
      <c r="O3632" s="4">
        <f t="shared" si="56"/>
        <v>0</v>
      </c>
    </row>
    <row r="3633" spans="1:15" hidden="1">
      <c r="A3633" s="1" t="s">
        <v>3673</v>
      </c>
      <c r="B3633" s="2">
        <v>44729</v>
      </c>
      <c r="C3633" s="13" t="str">
        <f>TEXT(bbdd_Social_Media_Trends[[#This Row],[Post_Date]],"aaaa-mm")</f>
        <v>2022-06</v>
      </c>
      <c r="D3633" s="1" t="s">
        <v>18</v>
      </c>
      <c r="E3633" s="1" t="s">
        <v>46</v>
      </c>
      <c r="F3633" s="1" t="s">
        <v>41</v>
      </c>
      <c r="G3633" s="1" t="s">
        <v>28</v>
      </c>
      <c r="H3633">
        <v>2714339</v>
      </c>
      <c r="I3633">
        <v>195676</v>
      </c>
      <c r="J3633">
        <v>96044</v>
      </c>
      <c r="K3633">
        <v>18591</v>
      </c>
      <c r="L3633">
        <f>bbdd_Social_Media_Trends[[#This Row],[Likes]]+bbdd_Social_Media_Trends[[#This Row],[Shares]]+bbdd_Social_Media_Trends[[#This Row],[Comments]]</f>
        <v>310311</v>
      </c>
      <c r="M3633">
        <f>bbdd_Social_Media_Trends[[#This Row],[Interactions]]/bbdd_Social_Media_Trends[[#This Row],[Views]]</f>
        <v>0.11432286092488816</v>
      </c>
      <c r="N3633" s="1" t="s">
        <v>16</v>
      </c>
      <c r="O3633" s="4">
        <f t="shared" si="56"/>
        <v>0</v>
      </c>
    </row>
    <row r="3634" spans="1:15" hidden="1">
      <c r="A3634" s="1" t="s">
        <v>3674</v>
      </c>
      <c r="B3634" s="2">
        <v>44587</v>
      </c>
      <c r="C3634" s="13" t="str">
        <f>TEXT(bbdd_Social_Media_Trends[[#This Row],[Post_Date]],"aaaa-mm")</f>
        <v>2022-01</v>
      </c>
      <c r="D3634" s="1" t="s">
        <v>18</v>
      </c>
      <c r="E3634" s="1" t="s">
        <v>19</v>
      </c>
      <c r="F3634" s="1" t="s">
        <v>47</v>
      </c>
      <c r="G3634" s="1" t="s">
        <v>21</v>
      </c>
      <c r="H3634">
        <v>4625228</v>
      </c>
      <c r="I3634">
        <v>96042</v>
      </c>
      <c r="J3634">
        <v>96828</v>
      </c>
      <c r="K3634">
        <v>30562</v>
      </c>
      <c r="L3634">
        <f>bbdd_Social_Media_Trends[[#This Row],[Likes]]+bbdd_Social_Media_Trends[[#This Row],[Shares]]+bbdd_Social_Media_Trends[[#This Row],[Comments]]</f>
        <v>223432</v>
      </c>
      <c r="M3634">
        <f>bbdd_Social_Media_Trends[[#This Row],[Interactions]]/bbdd_Social_Media_Trends[[#This Row],[Views]]</f>
        <v>4.8307240205239611E-2</v>
      </c>
      <c r="N3634" s="1" t="s">
        <v>16</v>
      </c>
      <c r="O3634" s="4">
        <f t="shared" si="56"/>
        <v>0</v>
      </c>
    </row>
    <row r="3635" spans="1:15">
      <c r="A3635" s="1" t="s">
        <v>3675</v>
      </c>
      <c r="B3635" s="2">
        <v>45073</v>
      </c>
      <c r="C3635" s="13" t="str">
        <f>TEXT(bbdd_Social_Media_Trends[[#This Row],[Post_Date]],"aaaa-mm")</f>
        <v>2023-05</v>
      </c>
      <c r="D3635" s="1" t="s">
        <v>27</v>
      </c>
      <c r="E3635" s="1" t="s">
        <v>57</v>
      </c>
      <c r="F3635" s="1" t="s">
        <v>36</v>
      </c>
      <c r="G3635" s="1" t="s">
        <v>50</v>
      </c>
      <c r="H3635">
        <v>1485296</v>
      </c>
      <c r="I3635">
        <v>262114</v>
      </c>
      <c r="J3635">
        <v>82589</v>
      </c>
      <c r="K3635">
        <v>49507</v>
      </c>
      <c r="L3635">
        <f>bbdd_Social_Media_Trends[[#This Row],[Likes]]+bbdd_Social_Media_Trends[[#This Row],[Shares]]+bbdd_Social_Media_Trends[[#This Row],[Comments]]</f>
        <v>394210</v>
      </c>
      <c r="M3635">
        <f>bbdd_Social_Media_Trends[[#This Row],[Interactions]]/bbdd_Social_Media_Trends[[#This Row],[Views]]</f>
        <v>0.26540837651215649</v>
      </c>
      <c r="N3635" s="1" t="s">
        <v>16</v>
      </c>
      <c r="O3635" s="4">
        <f t="shared" si="56"/>
        <v>0</v>
      </c>
    </row>
    <row r="3636" spans="1:15" hidden="1">
      <c r="A3636" s="1" t="s">
        <v>3676</v>
      </c>
      <c r="B3636" s="2">
        <v>44808</v>
      </c>
      <c r="C3636" s="13" t="str">
        <f>TEXT(bbdd_Social_Media_Trends[[#This Row],[Post_Date]],"aaaa-mm")</f>
        <v>2022-09</v>
      </c>
      <c r="D3636" s="1" t="s">
        <v>18</v>
      </c>
      <c r="E3636" s="1" t="s">
        <v>19</v>
      </c>
      <c r="F3636" s="1" t="s">
        <v>32</v>
      </c>
      <c r="G3636" s="1" t="s">
        <v>25</v>
      </c>
      <c r="H3636">
        <v>2093646</v>
      </c>
      <c r="I3636">
        <v>289340</v>
      </c>
      <c r="J3636">
        <v>34851</v>
      </c>
      <c r="K3636">
        <v>10245</v>
      </c>
      <c r="L3636">
        <f>bbdd_Social_Media_Trends[[#This Row],[Likes]]+bbdd_Social_Media_Trends[[#This Row],[Shares]]+bbdd_Social_Media_Trends[[#This Row],[Comments]]</f>
        <v>334436</v>
      </c>
      <c r="M3636">
        <f>bbdd_Social_Media_Trends[[#This Row],[Interactions]]/bbdd_Social_Media_Trends[[#This Row],[Views]]</f>
        <v>0.15973856134227085</v>
      </c>
      <c r="N3636" s="1" t="s">
        <v>22</v>
      </c>
      <c r="O3636" s="4">
        <f t="shared" si="56"/>
        <v>0</v>
      </c>
    </row>
    <row r="3637" spans="1:15">
      <c r="A3637" s="1" t="s">
        <v>3677</v>
      </c>
      <c r="B3637" s="2">
        <v>44585</v>
      </c>
      <c r="C3637" s="13" t="str">
        <f>TEXT(bbdd_Social_Media_Trends[[#This Row],[Post_Date]],"aaaa-mm")</f>
        <v>2022-01</v>
      </c>
      <c r="D3637" s="1" t="s">
        <v>27</v>
      </c>
      <c r="E3637" s="1" t="s">
        <v>52</v>
      </c>
      <c r="F3637" s="1" t="s">
        <v>36</v>
      </c>
      <c r="G3637" s="1" t="s">
        <v>37</v>
      </c>
      <c r="H3637">
        <v>636960</v>
      </c>
      <c r="I3637">
        <v>147410</v>
      </c>
      <c r="J3637">
        <v>83963</v>
      </c>
      <c r="K3637">
        <v>46376</v>
      </c>
      <c r="L3637">
        <f>bbdd_Social_Media_Trends[[#This Row],[Likes]]+bbdd_Social_Media_Trends[[#This Row],[Shares]]+bbdd_Social_Media_Trends[[#This Row],[Comments]]</f>
        <v>277749</v>
      </c>
      <c r="M3637">
        <f>bbdd_Social_Media_Trends[[#This Row],[Interactions]]/bbdd_Social_Media_Trends[[#This Row],[Views]]</f>
        <v>0.43605406932931423</v>
      </c>
      <c r="N3637" s="1" t="s">
        <v>29</v>
      </c>
      <c r="O3637" s="4">
        <f t="shared" si="56"/>
        <v>0</v>
      </c>
    </row>
    <row r="3638" spans="1:15" hidden="1">
      <c r="A3638" s="1" t="s">
        <v>3678</v>
      </c>
      <c r="B3638" s="2">
        <v>45010</v>
      </c>
      <c r="C3638" s="13" t="str">
        <f>TEXT(bbdd_Social_Media_Trends[[#This Row],[Post_Date]],"aaaa-mm")</f>
        <v>2023-03</v>
      </c>
      <c r="D3638" s="1" t="s">
        <v>24</v>
      </c>
      <c r="E3638" s="1" t="s">
        <v>31</v>
      </c>
      <c r="F3638" s="1" t="s">
        <v>41</v>
      </c>
      <c r="G3638" s="1" t="s">
        <v>37</v>
      </c>
      <c r="H3638">
        <v>3984830</v>
      </c>
      <c r="I3638">
        <v>290889</v>
      </c>
      <c r="J3638">
        <v>6798</v>
      </c>
      <c r="K3638">
        <v>35927</v>
      </c>
      <c r="L3638">
        <f>bbdd_Social_Media_Trends[[#This Row],[Likes]]+bbdd_Social_Media_Trends[[#This Row],[Shares]]+bbdd_Social_Media_Trends[[#This Row],[Comments]]</f>
        <v>333614</v>
      </c>
      <c r="M3638">
        <f>bbdd_Social_Media_Trends[[#This Row],[Interactions]]/bbdd_Social_Media_Trends[[#This Row],[Views]]</f>
        <v>8.3721011937774009E-2</v>
      </c>
      <c r="N3638" s="1" t="s">
        <v>22</v>
      </c>
      <c r="O3638" s="4">
        <f t="shared" si="56"/>
        <v>0</v>
      </c>
    </row>
    <row r="3639" spans="1:15">
      <c r="A3639" s="1" t="s">
        <v>3679</v>
      </c>
      <c r="B3639" s="2">
        <v>44677</v>
      </c>
      <c r="C3639" s="13" t="str">
        <f>TEXT(bbdd_Social_Media_Trends[[#This Row],[Post_Date]],"aaaa-mm")</f>
        <v>2022-04</v>
      </c>
      <c r="D3639" s="1" t="s">
        <v>27</v>
      </c>
      <c r="E3639" s="1" t="s">
        <v>31</v>
      </c>
      <c r="F3639" s="1" t="s">
        <v>14</v>
      </c>
      <c r="G3639" s="1" t="s">
        <v>15</v>
      </c>
      <c r="H3639">
        <v>4959895</v>
      </c>
      <c r="I3639">
        <v>201881</v>
      </c>
      <c r="J3639">
        <v>18714</v>
      </c>
      <c r="K3639">
        <v>47196</v>
      </c>
      <c r="L3639">
        <f>bbdd_Social_Media_Trends[[#This Row],[Likes]]+bbdd_Social_Media_Trends[[#This Row],[Shares]]+bbdd_Social_Media_Trends[[#This Row],[Comments]]</f>
        <v>267791</v>
      </c>
      <c r="M3639">
        <f>bbdd_Social_Media_Trends[[#This Row],[Interactions]]/bbdd_Social_Media_Trends[[#This Row],[Views]]</f>
        <v>5.3991263927966215E-2</v>
      </c>
      <c r="N3639" s="1" t="s">
        <v>29</v>
      </c>
      <c r="O3639" s="4">
        <f t="shared" si="56"/>
        <v>0</v>
      </c>
    </row>
    <row r="3640" spans="1:15" hidden="1">
      <c r="A3640" s="1" t="s">
        <v>3680</v>
      </c>
      <c r="B3640" s="2">
        <v>44787</v>
      </c>
      <c r="C3640" s="13" t="str">
        <f>TEXT(bbdd_Social_Media_Trends[[#This Row],[Post_Date]],"aaaa-mm")</f>
        <v>2022-08</v>
      </c>
      <c r="D3640" s="1" t="s">
        <v>12</v>
      </c>
      <c r="E3640" s="1" t="s">
        <v>49</v>
      </c>
      <c r="F3640" s="1" t="s">
        <v>20</v>
      </c>
      <c r="G3640" s="1" t="s">
        <v>50</v>
      </c>
      <c r="H3640">
        <v>1647779</v>
      </c>
      <c r="I3640">
        <v>50877</v>
      </c>
      <c r="J3640">
        <v>74015</v>
      </c>
      <c r="K3640">
        <v>36438</v>
      </c>
      <c r="L3640">
        <f>bbdd_Social_Media_Trends[[#This Row],[Likes]]+bbdd_Social_Media_Trends[[#This Row],[Shares]]+bbdd_Social_Media_Trends[[#This Row],[Comments]]</f>
        <v>161330</v>
      </c>
      <c r="M3640">
        <f>bbdd_Social_Media_Trends[[#This Row],[Interactions]]/bbdd_Social_Media_Trends[[#This Row],[Views]]</f>
        <v>9.790754706790171E-2</v>
      </c>
      <c r="N3640" s="1" t="s">
        <v>29</v>
      </c>
      <c r="O3640" s="4">
        <f t="shared" si="56"/>
        <v>0</v>
      </c>
    </row>
    <row r="3641" spans="1:15" hidden="1">
      <c r="A3641" s="1" t="s">
        <v>3681</v>
      </c>
      <c r="B3641" s="2">
        <v>44779</v>
      </c>
      <c r="C3641" s="13" t="str">
        <f>TEXT(bbdd_Social_Media_Trends[[#This Row],[Post_Date]],"aaaa-mm")</f>
        <v>2022-08</v>
      </c>
      <c r="D3641" s="1" t="s">
        <v>12</v>
      </c>
      <c r="E3641" s="1" t="s">
        <v>46</v>
      </c>
      <c r="F3641" s="1" t="s">
        <v>14</v>
      </c>
      <c r="G3641" s="1" t="s">
        <v>21</v>
      </c>
      <c r="H3641">
        <v>1003490</v>
      </c>
      <c r="I3641">
        <v>190310</v>
      </c>
      <c r="J3641">
        <v>21357</v>
      </c>
      <c r="K3641">
        <v>39466</v>
      </c>
      <c r="L3641">
        <f>bbdd_Social_Media_Trends[[#This Row],[Likes]]+bbdd_Social_Media_Trends[[#This Row],[Shares]]+bbdd_Social_Media_Trends[[#This Row],[Comments]]</f>
        <v>251133</v>
      </c>
      <c r="M3641">
        <f>bbdd_Social_Media_Trends[[#This Row],[Interactions]]/bbdd_Social_Media_Trends[[#This Row],[Views]]</f>
        <v>0.25025959401688108</v>
      </c>
      <c r="N3641" s="1" t="s">
        <v>16</v>
      </c>
      <c r="O3641" s="4">
        <f t="shared" si="56"/>
        <v>0</v>
      </c>
    </row>
    <row r="3642" spans="1:15">
      <c r="A3642" s="1" t="s">
        <v>3682</v>
      </c>
      <c r="B3642" s="2">
        <v>45245</v>
      </c>
      <c r="C3642" s="13" t="str">
        <f>TEXT(bbdd_Social_Media_Trends[[#This Row],[Post_Date]],"aaaa-mm")</f>
        <v>2023-11</v>
      </c>
      <c r="D3642" s="1" t="s">
        <v>27</v>
      </c>
      <c r="E3642" s="1" t="s">
        <v>39</v>
      </c>
      <c r="F3642" s="1" t="s">
        <v>41</v>
      </c>
      <c r="G3642" s="1" t="s">
        <v>44</v>
      </c>
      <c r="H3642">
        <v>4180692</v>
      </c>
      <c r="I3642">
        <v>226583</v>
      </c>
      <c r="J3642">
        <v>1936</v>
      </c>
      <c r="K3642">
        <v>17539</v>
      </c>
      <c r="L3642">
        <f>bbdd_Social_Media_Trends[[#This Row],[Likes]]+bbdd_Social_Media_Trends[[#This Row],[Shares]]+bbdd_Social_Media_Trends[[#This Row],[Comments]]</f>
        <v>246058</v>
      </c>
      <c r="M3642">
        <f>bbdd_Social_Media_Trends[[#This Row],[Interactions]]/bbdd_Social_Media_Trends[[#This Row],[Views]]</f>
        <v>5.8855806646363806E-2</v>
      </c>
      <c r="N3642" s="1" t="s">
        <v>16</v>
      </c>
      <c r="O3642" s="4">
        <f t="shared" si="56"/>
        <v>0</v>
      </c>
    </row>
    <row r="3643" spans="1:15">
      <c r="A3643" s="1" t="s">
        <v>3683</v>
      </c>
      <c r="B3643" s="2">
        <v>44845</v>
      </c>
      <c r="C3643" s="13" t="str">
        <f>TEXT(bbdd_Social_Media_Trends[[#This Row],[Post_Date]],"aaaa-mm")</f>
        <v>2022-10</v>
      </c>
      <c r="D3643" s="1" t="s">
        <v>27</v>
      </c>
      <c r="E3643" s="1" t="s">
        <v>13</v>
      </c>
      <c r="F3643" s="1" t="s">
        <v>47</v>
      </c>
      <c r="G3643" s="1" t="s">
        <v>50</v>
      </c>
      <c r="H3643">
        <v>2841183</v>
      </c>
      <c r="I3643">
        <v>49865</v>
      </c>
      <c r="J3643">
        <v>60619</v>
      </c>
      <c r="K3643">
        <v>15731</v>
      </c>
      <c r="L3643">
        <f>bbdd_Social_Media_Trends[[#This Row],[Likes]]+bbdd_Social_Media_Trends[[#This Row],[Shares]]+bbdd_Social_Media_Trends[[#This Row],[Comments]]</f>
        <v>126215</v>
      </c>
      <c r="M3643">
        <f>bbdd_Social_Media_Trends[[#This Row],[Interactions]]/bbdd_Social_Media_Trends[[#This Row],[Views]]</f>
        <v>4.4423396873767021E-2</v>
      </c>
      <c r="N3643" s="1" t="s">
        <v>22</v>
      </c>
      <c r="O3643" s="4">
        <f t="shared" si="56"/>
        <v>0</v>
      </c>
    </row>
    <row r="3644" spans="1:15" hidden="1">
      <c r="A3644" s="1" t="s">
        <v>3684</v>
      </c>
      <c r="B3644" s="2">
        <v>44982</v>
      </c>
      <c r="C3644" s="13" t="str">
        <f>TEXT(bbdd_Social_Media_Trends[[#This Row],[Post_Date]],"aaaa-mm")</f>
        <v>2023-02</v>
      </c>
      <c r="D3644" s="1" t="s">
        <v>12</v>
      </c>
      <c r="E3644" s="1" t="s">
        <v>31</v>
      </c>
      <c r="F3644" s="1" t="s">
        <v>14</v>
      </c>
      <c r="G3644" s="1" t="s">
        <v>15</v>
      </c>
      <c r="H3644">
        <v>4081405</v>
      </c>
      <c r="I3644">
        <v>420595</v>
      </c>
      <c r="J3644">
        <v>51812</v>
      </c>
      <c r="K3644">
        <v>27954</v>
      </c>
      <c r="L3644">
        <f>bbdd_Social_Media_Trends[[#This Row],[Likes]]+bbdd_Social_Media_Trends[[#This Row],[Shares]]+bbdd_Social_Media_Trends[[#This Row],[Comments]]</f>
        <v>500361</v>
      </c>
      <c r="M3644">
        <f>bbdd_Social_Media_Trends[[#This Row],[Interactions]]/bbdd_Social_Media_Trends[[#This Row],[Views]]</f>
        <v>0.12259528275189549</v>
      </c>
      <c r="N3644" s="1" t="s">
        <v>29</v>
      </c>
      <c r="O3644" s="4">
        <f t="shared" si="56"/>
        <v>0</v>
      </c>
    </row>
    <row r="3645" spans="1:15" hidden="1">
      <c r="A3645" s="1" t="s">
        <v>3685</v>
      </c>
      <c r="B3645" s="2">
        <v>45165</v>
      </c>
      <c r="C3645" s="13" t="str">
        <f>TEXT(bbdd_Social_Media_Trends[[#This Row],[Post_Date]],"aaaa-mm")</f>
        <v>2023-08</v>
      </c>
      <c r="D3645" s="1" t="s">
        <v>12</v>
      </c>
      <c r="E3645" s="1" t="s">
        <v>13</v>
      </c>
      <c r="F3645" s="1" t="s">
        <v>32</v>
      </c>
      <c r="G3645" s="1" t="s">
        <v>44</v>
      </c>
      <c r="H3645">
        <v>757286</v>
      </c>
      <c r="I3645">
        <v>460922</v>
      </c>
      <c r="J3645">
        <v>58039</v>
      </c>
      <c r="K3645">
        <v>46234</v>
      </c>
      <c r="L3645">
        <f>bbdd_Social_Media_Trends[[#This Row],[Likes]]+bbdd_Social_Media_Trends[[#This Row],[Shares]]+bbdd_Social_Media_Trends[[#This Row],[Comments]]</f>
        <v>565195</v>
      </c>
      <c r="M3645">
        <f>bbdd_Social_Media_Trends[[#This Row],[Interactions]]/bbdd_Social_Media_Trends[[#This Row],[Views]]</f>
        <v>0.74634286121755844</v>
      </c>
      <c r="N3645" s="1" t="s">
        <v>16</v>
      </c>
      <c r="O3645" s="4">
        <f t="shared" si="56"/>
        <v>0</v>
      </c>
    </row>
    <row r="3646" spans="1:15" hidden="1">
      <c r="A3646" s="1" t="s">
        <v>3686</v>
      </c>
      <c r="B3646" s="2">
        <v>44780</v>
      </c>
      <c r="C3646" s="13" t="str">
        <f>TEXT(bbdd_Social_Media_Trends[[#This Row],[Post_Date]],"aaaa-mm")</f>
        <v>2022-08</v>
      </c>
      <c r="D3646" s="1" t="s">
        <v>24</v>
      </c>
      <c r="E3646" s="1" t="s">
        <v>52</v>
      </c>
      <c r="F3646" s="1" t="s">
        <v>47</v>
      </c>
      <c r="G3646" s="1" t="s">
        <v>25</v>
      </c>
      <c r="H3646">
        <v>1637344</v>
      </c>
      <c r="I3646">
        <v>50807</v>
      </c>
      <c r="J3646">
        <v>32965</v>
      </c>
      <c r="K3646">
        <v>37638</v>
      </c>
      <c r="L3646">
        <f>bbdd_Social_Media_Trends[[#This Row],[Likes]]+bbdd_Social_Media_Trends[[#This Row],[Shares]]+bbdd_Social_Media_Trends[[#This Row],[Comments]]</f>
        <v>121410</v>
      </c>
      <c r="M3646">
        <f>bbdd_Social_Media_Trends[[#This Row],[Interactions]]/bbdd_Social_Media_Trends[[#This Row],[Views]]</f>
        <v>7.4150575566282961E-2</v>
      </c>
      <c r="N3646" s="1" t="s">
        <v>22</v>
      </c>
      <c r="O3646" s="4">
        <f t="shared" si="56"/>
        <v>0</v>
      </c>
    </row>
    <row r="3647" spans="1:15" hidden="1">
      <c r="A3647" s="1" t="s">
        <v>3687</v>
      </c>
      <c r="B3647" s="2">
        <v>44875</v>
      </c>
      <c r="C3647" s="13" t="str">
        <f>TEXT(bbdd_Social_Media_Trends[[#This Row],[Post_Date]],"aaaa-mm")</f>
        <v>2022-11</v>
      </c>
      <c r="D3647" s="1" t="s">
        <v>18</v>
      </c>
      <c r="E3647" s="1" t="s">
        <v>13</v>
      </c>
      <c r="F3647" s="1" t="s">
        <v>20</v>
      </c>
      <c r="G3647" s="1" t="s">
        <v>37</v>
      </c>
      <c r="H3647">
        <v>2903014</v>
      </c>
      <c r="I3647">
        <v>398167</v>
      </c>
      <c r="J3647">
        <v>70875</v>
      </c>
      <c r="K3647">
        <v>25022</v>
      </c>
      <c r="L3647">
        <f>bbdd_Social_Media_Trends[[#This Row],[Likes]]+bbdd_Social_Media_Trends[[#This Row],[Shares]]+bbdd_Social_Media_Trends[[#This Row],[Comments]]</f>
        <v>494064</v>
      </c>
      <c r="M3647">
        <f>bbdd_Social_Media_Trends[[#This Row],[Interactions]]/bbdd_Social_Media_Trends[[#This Row],[Views]]</f>
        <v>0.17019001630718969</v>
      </c>
      <c r="N3647" s="1" t="s">
        <v>22</v>
      </c>
      <c r="O3647" s="4">
        <f t="shared" si="56"/>
        <v>0</v>
      </c>
    </row>
    <row r="3648" spans="1:15" hidden="1">
      <c r="A3648" s="1" t="s">
        <v>3688</v>
      </c>
      <c r="B3648" s="2">
        <v>44659</v>
      </c>
      <c r="C3648" s="13" t="str">
        <f>TEXT(bbdd_Social_Media_Trends[[#This Row],[Post_Date]],"aaaa-mm")</f>
        <v>2022-04</v>
      </c>
      <c r="D3648" s="1" t="s">
        <v>12</v>
      </c>
      <c r="E3648" s="1" t="s">
        <v>39</v>
      </c>
      <c r="F3648" s="1" t="s">
        <v>41</v>
      </c>
      <c r="G3648" s="1" t="s">
        <v>25</v>
      </c>
      <c r="H3648">
        <v>2383029</v>
      </c>
      <c r="I3648">
        <v>440705</v>
      </c>
      <c r="J3648">
        <v>40948</v>
      </c>
      <c r="K3648">
        <v>48430</v>
      </c>
      <c r="L3648">
        <f>bbdd_Social_Media_Trends[[#This Row],[Likes]]+bbdd_Social_Media_Trends[[#This Row],[Shares]]+bbdd_Social_Media_Trends[[#This Row],[Comments]]</f>
        <v>530083</v>
      </c>
      <c r="M3648">
        <f>bbdd_Social_Media_Trends[[#This Row],[Interactions]]/bbdd_Social_Media_Trends[[#This Row],[Views]]</f>
        <v>0.2224408515381055</v>
      </c>
      <c r="N3648" s="1" t="s">
        <v>16</v>
      </c>
      <c r="O3648" s="4">
        <f t="shared" si="56"/>
        <v>0</v>
      </c>
    </row>
    <row r="3649" spans="1:15" hidden="1">
      <c r="A3649" s="1" t="s">
        <v>3689</v>
      </c>
      <c r="B3649" s="2">
        <v>44582</v>
      </c>
      <c r="C3649" s="13" t="str">
        <f>TEXT(bbdd_Social_Media_Trends[[#This Row],[Post_Date]],"aaaa-mm")</f>
        <v>2022-01</v>
      </c>
      <c r="D3649" s="1" t="s">
        <v>18</v>
      </c>
      <c r="E3649" s="1" t="s">
        <v>39</v>
      </c>
      <c r="F3649" s="1" t="s">
        <v>36</v>
      </c>
      <c r="G3649" s="1" t="s">
        <v>37</v>
      </c>
      <c r="H3649">
        <v>665115</v>
      </c>
      <c r="I3649">
        <v>5418</v>
      </c>
      <c r="J3649">
        <v>9160</v>
      </c>
      <c r="K3649">
        <v>6114</v>
      </c>
      <c r="L3649">
        <f>bbdd_Social_Media_Trends[[#This Row],[Likes]]+bbdd_Social_Media_Trends[[#This Row],[Shares]]+bbdd_Social_Media_Trends[[#This Row],[Comments]]</f>
        <v>20692</v>
      </c>
      <c r="M3649">
        <f>bbdd_Social_Media_Trends[[#This Row],[Interactions]]/bbdd_Social_Media_Trends[[#This Row],[Views]]</f>
        <v>3.1110409478060184E-2</v>
      </c>
      <c r="N3649" s="1" t="s">
        <v>22</v>
      </c>
      <c r="O3649" s="4">
        <f t="shared" si="56"/>
        <v>0</v>
      </c>
    </row>
    <row r="3650" spans="1:15" hidden="1">
      <c r="A3650" s="1" t="s">
        <v>3690</v>
      </c>
      <c r="B3650" s="2">
        <v>44910</v>
      </c>
      <c r="C3650" s="13" t="str">
        <f>TEXT(bbdd_Social_Media_Trends[[#This Row],[Post_Date]],"aaaa-mm")</f>
        <v>2022-12</v>
      </c>
      <c r="D3650" s="1" t="s">
        <v>12</v>
      </c>
      <c r="E3650" s="1" t="s">
        <v>57</v>
      </c>
      <c r="F3650" s="1" t="s">
        <v>41</v>
      </c>
      <c r="G3650" s="1" t="s">
        <v>50</v>
      </c>
      <c r="H3650">
        <v>150156</v>
      </c>
      <c r="I3650">
        <v>346163</v>
      </c>
      <c r="J3650">
        <v>53670</v>
      </c>
      <c r="K3650">
        <v>17309</v>
      </c>
      <c r="L3650">
        <f>bbdd_Social_Media_Trends[[#This Row],[Likes]]+bbdd_Social_Media_Trends[[#This Row],[Shares]]+bbdd_Social_Media_Trends[[#This Row],[Comments]]</f>
        <v>417142</v>
      </c>
      <c r="M3650">
        <f>bbdd_Social_Media_Trends[[#This Row],[Interactions]]/bbdd_Social_Media_Trends[[#This Row],[Views]]</f>
        <v>2.7780574868803112</v>
      </c>
      <c r="N3650" s="1" t="s">
        <v>29</v>
      </c>
      <c r="O3650" s="4">
        <f t="shared" ref="O3650:O3713" si="57">IF(ISERROR(VLOOKUP(A3650,A3651:A8648,1,FALSE)),0, 1)</f>
        <v>0</v>
      </c>
    </row>
    <row r="3651" spans="1:15">
      <c r="A3651" s="1" t="s">
        <v>3691</v>
      </c>
      <c r="B3651" s="2">
        <v>44695</v>
      </c>
      <c r="C3651" s="13" t="str">
        <f>TEXT(bbdd_Social_Media_Trends[[#This Row],[Post_Date]],"aaaa-mm")</f>
        <v>2022-05</v>
      </c>
      <c r="D3651" s="1" t="s">
        <v>27</v>
      </c>
      <c r="E3651" s="1" t="s">
        <v>35</v>
      </c>
      <c r="F3651" s="1" t="s">
        <v>20</v>
      </c>
      <c r="G3651" s="1" t="s">
        <v>44</v>
      </c>
      <c r="H3651">
        <v>1027279</v>
      </c>
      <c r="I3651">
        <v>27234</v>
      </c>
      <c r="J3651">
        <v>44956</v>
      </c>
      <c r="K3651">
        <v>1445</v>
      </c>
      <c r="L3651">
        <f>bbdd_Social_Media_Trends[[#This Row],[Likes]]+bbdd_Social_Media_Trends[[#This Row],[Shares]]+bbdd_Social_Media_Trends[[#This Row],[Comments]]</f>
        <v>73635</v>
      </c>
      <c r="M3651">
        <f>bbdd_Social_Media_Trends[[#This Row],[Interactions]]/bbdd_Social_Media_Trends[[#This Row],[Views]]</f>
        <v>7.1679650805672068E-2</v>
      </c>
      <c r="N3651" s="1" t="s">
        <v>22</v>
      </c>
      <c r="O3651" s="4">
        <f t="shared" si="57"/>
        <v>0</v>
      </c>
    </row>
    <row r="3652" spans="1:15">
      <c r="A3652" s="1" t="s">
        <v>3692</v>
      </c>
      <c r="B3652" s="2">
        <v>44807</v>
      </c>
      <c r="C3652" s="13" t="str">
        <f>TEXT(bbdd_Social_Media_Trends[[#This Row],[Post_Date]],"aaaa-mm")</f>
        <v>2022-09</v>
      </c>
      <c r="D3652" s="1" t="s">
        <v>27</v>
      </c>
      <c r="E3652" s="1" t="s">
        <v>57</v>
      </c>
      <c r="F3652" s="1" t="s">
        <v>36</v>
      </c>
      <c r="G3652" s="1" t="s">
        <v>60</v>
      </c>
      <c r="H3652">
        <v>2444681</v>
      </c>
      <c r="I3652">
        <v>260620</v>
      </c>
      <c r="J3652">
        <v>26643</v>
      </c>
      <c r="K3652">
        <v>14661</v>
      </c>
      <c r="L3652">
        <f>bbdd_Social_Media_Trends[[#This Row],[Likes]]+bbdd_Social_Media_Trends[[#This Row],[Shares]]+bbdd_Social_Media_Trends[[#This Row],[Comments]]</f>
        <v>301924</v>
      </c>
      <c r="M3652">
        <f>bbdd_Social_Media_Trends[[#This Row],[Interactions]]/bbdd_Social_Media_Trends[[#This Row],[Views]]</f>
        <v>0.12350241197113243</v>
      </c>
      <c r="N3652" s="1" t="s">
        <v>29</v>
      </c>
      <c r="O3652" s="4">
        <f t="shared" si="57"/>
        <v>0</v>
      </c>
    </row>
    <row r="3653" spans="1:15" hidden="1">
      <c r="A3653" s="1" t="s">
        <v>3693</v>
      </c>
      <c r="B3653" s="2">
        <v>44633</v>
      </c>
      <c r="C3653" s="13" t="str">
        <f>TEXT(bbdd_Social_Media_Trends[[#This Row],[Post_Date]],"aaaa-mm")</f>
        <v>2022-03</v>
      </c>
      <c r="D3653" s="1" t="s">
        <v>18</v>
      </c>
      <c r="E3653" s="1" t="s">
        <v>13</v>
      </c>
      <c r="F3653" s="1" t="s">
        <v>32</v>
      </c>
      <c r="G3653" s="1" t="s">
        <v>60</v>
      </c>
      <c r="H3653">
        <v>2446014</v>
      </c>
      <c r="I3653">
        <v>30223</v>
      </c>
      <c r="J3653">
        <v>88394</v>
      </c>
      <c r="K3653">
        <v>2447</v>
      </c>
      <c r="L3653">
        <f>bbdd_Social_Media_Trends[[#This Row],[Likes]]+bbdd_Social_Media_Trends[[#This Row],[Shares]]+bbdd_Social_Media_Trends[[#This Row],[Comments]]</f>
        <v>121064</v>
      </c>
      <c r="M3653">
        <f>bbdd_Social_Media_Trends[[#This Row],[Interactions]]/bbdd_Social_Media_Trends[[#This Row],[Views]]</f>
        <v>4.9494401912662807E-2</v>
      </c>
      <c r="N3653" s="1" t="s">
        <v>22</v>
      </c>
      <c r="O3653" s="4">
        <f t="shared" si="57"/>
        <v>0</v>
      </c>
    </row>
    <row r="3654" spans="1:15" hidden="1">
      <c r="A3654" s="1" t="s">
        <v>3694</v>
      </c>
      <c r="B3654" s="2">
        <v>45272</v>
      </c>
      <c r="C3654" s="13" t="str">
        <f>TEXT(bbdd_Social_Media_Trends[[#This Row],[Post_Date]],"aaaa-mm")</f>
        <v>2023-12</v>
      </c>
      <c r="D3654" s="1" t="s">
        <v>18</v>
      </c>
      <c r="E3654" s="1" t="s">
        <v>35</v>
      </c>
      <c r="F3654" s="1" t="s">
        <v>47</v>
      </c>
      <c r="G3654" s="1" t="s">
        <v>50</v>
      </c>
      <c r="H3654">
        <v>3699879</v>
      </c>
      <c r="I3654">
        <v>213072</v>
      </c>
      <c r="J3654">
        <v>16388</v>
      </c>
      <c r="K3654">
        <v>34755</v>
      </c>
      <c r="L3654">
        <f>bbdd_Social_Media_Trends[[#This Row],[Likes]]+bbdd_Social_Media_Trends[[#This Row],[Shares]]+bbdd_Social_Media_Trends[[#This Row],[Comments]]</f>
        <v>264215</v>
      </c>
      <c r="M3654">
        <f>bbdd_Social_Media_Trends[[#This Row],[Interactions]]/bbdd_Social_Media_Trends[[#This Row],[Views]]</f>
        <v>7.1411794818154864E-2</v>
      </c>
      <c r="N3654" s="1" t="s">
        <v>22</v>
      </c>
      <c r="O3654" s="4">
        <f t="shared" si="57"/>
        <v>0</v>
      </c>
    </row>
    <row r="3655" spans="1:15">
      <c r="A3655" s="1" t="s">
        <v>3695</v>
      </c>
      <c r="B3655" s="2">
        <v>44570</v>
      </c>
      <c r="C3655" s="13" t="str">
        <f>TEXT(bbdd_Social_Media_Trends[[#This Row],[Post_Date]],"aaaa-mm")</f>
        <v>2022-01</v>
      </c>
      <c r="D3655" s="1" t="s">
        <v>27</v>
      </c>
      <c r="E3655" s="1" t="s">
        <v>59</v>
      </c>
      <c r="F3655" s="1" t="s">
        <v>47</v>
      </c>
      <c r="G3655" s="1" t="s">
        <v>60</v>
      </c>
      <c r="H3655">
        <v>1853103</v>
      </c>
      <c r="I3655">
        <v>69910</v>
      </c>
      <c r="J3655">
        <v>4470</v>
      </c>
      <c r="K3655">
        <v>39710</v>
      </c>
      <c r="L3655">
        <f>bbdd_Social_Media_Trends[[#This Row],[Likes]]+bbdd_Social_Media_Trends[[#This Row],[Shares]]+bbdd_Social_Media_Trends[[#This Row],[Comments]]</f>
        <v>114090</v>
      </c>
      <c r="M3655">
        <f>bbdd_Social_Media_Trends[[#This Row],[Interactions]]/bbdd_Social_Media_Trends[[#This Row],[Views]]</f>
        <v>6.1567004100689493E-2</v>
      </c>
      <c r="N3655" s="1" t="s">
        <v>29</v>
      </c>
      <c r="O3655" s="4">
        <f t="shared" si="57"/>
        <v>0</v>
      </c>
    </row>
    <row r="3656" spans="1:15" hidden="1">
      <c r="A3656" s="1" t="s">
        <v>3696</v>
      </c>
      <c r="B3656" s="2">
        <v>44751</v>
      </c>
      <c r="C3656" s="13" t="str">
        <f>TEXT(bbdd_Social_Media_Trends[[#This Row],[Post_Date]],"aaaa-mm")</f>
        <v>2022-07</v>
      </c>
      <c r="D3656" s="1" t="s">
        <v>12</v>
      </c>
      <c r="E3656" s="1" t="s">
        <v>31</v>
      </c>
      <c r="F3656" s="1" t="s">
        <v>36</v>
      </c>
      <c r="G3656" s="1" t="s">
        <v>60</v>
      </c>
      <c r="H3656">
        <v>4171587</v>
      </c>
      <c r="I3656">
        <v>222488</v>
      </c>
      <c r="J3656">
        <v>80865</v>
      </c>
      <c r="K3656">
        <v>5536</v>
      </c>
      <c r="L3656">
        <f>bbdd_Social_Media_Trends[[#This Row],[Likes]]+bbdd_Social_Media_Trends[[#This Row],[Shares]]+bbdd_Social_Media_Trends[[#This Row],[Comments]]</f>
        <v>308889</v>
      </c>
      <c r="M3656">
        <f>bbdd_Social_Media_Trends[[#This Row],[Interactions]]/bbdd_Social_Media_Trends[[#This Row],[Views]]</f>
        <v>7.4045920653219022E-2</v>
      </c>
      <c r="N3656" s="1" t="s">
        <v>29</v>
      </c>
      <c r="O3656" s="4">
        <f t="shared" si="57"/>
        <v>0</v>
      </c>
    </row>
    <row r="3657" spans="1:15" hidden="1">
      <c r="A3657" s="1" t="s">
        <v>3697</v>
      </c>
      <c r="B3657" s="2">
        <v>45267</v>
      </c>
      <c r="C3657" s="13" t="str">
        <f>TEXT(bbdd_Social_Media_Trends[[#This Row],[Post_Date]],"aaaa-mm")</f>
        <v>2023-12</v>
      </c>
      <c r="D3657" s="1" t="s">
        <v>18</v>
      </c>
      <c r="E3657" s="1" t="s">
        <v>13</v>
      </c>
      <c r="F3657" s="1" t="s">
        <v>20</v>
      </c>
      <c r="G3657" s="1" t="s">
        <v>37</v>
      </c>
      <c r="H3657">
        <v>2314668</v>
      </c>
      <c r="I3657">
        <v>36572</v>
      </c>
      <c r="J3657">
        <v>67108</v>
      </c>
      <c r="K3657">
        <v>42772</v>
      </c>
      <c r="L3657">
        <f>bbdd_Social_Media_Trends[[#This Row],[Likes]]+bbdd_Social_Media_Trends[[#This Row],[Shares]]+bbdd_Social_Media_Trends[[#This Row],[Comments]]</f>
        <v>146452</v>
      </c>
      <c r="M3657">
        <f>bbdd_Social_Media_Trends[[#This Row],[Interactions]]/bbdd_Social_Media_Trends[[#This Row],[Views]]</f>
        <v>6.3271276917467215E-2</v>
      </c>
      <c r="N3657" s="1" t="s">
        <v>29</v>
      </c>
      <c r="O3657" s="4">
        <f t="shared" si="57"/>
        <v>0</v>
      </c>
    </row>
    <row r="3658" spans="1:15">
      <c r="A3658" s="1" t="s">
        <v>3698</v>
      </c>
      <c r="B3658" s="2">
        <v>44983</v>
      </c>
      <c r="C3658" s="13" t="str">
        <f>TEXT(bbdd_Social_Media_Trends[[#This Row],[Post_Date]],"aaaa-mm")</f>
        <v>2023-02</v>
      </c>
      <c r="D3658" s="1" t="s">
        <v>27</v>
      </c>
      <c r="E3658" s="1" t="s">
        <v>49</v>
      </c>
      <c r="F3658" s="1" t="s">
        <v>47</v>
      </c>
      <c r="G3658" s="1" t="s">
        <v>25</v>
      </c>
      <c r="H3658">
        <v>2574515</v>
      </c>
      <c r="I3658">
        <v>461003</v>
      </c>
      <c r="J3658">
        <v>72910</v>
      </c>
      <c r="K3658">
        <v>25274</v>
      </c>
      <c r="L3658">
        <f>bbdd_Social_Media_Trends[[#This Row],[Likes]]+bbdd_Social_Media_Trends[[#This Row],[Shares]]+bbdd_Social_Media_Trends[[#This Row],[Comments]]</f>
        <v>559187</v>
      </c>
      <c r="M3658">
        <f>bbdd_Social_Media_Trends[[#This Row],[Interactions]]/bbdd_Social_Media_Trends[[#This Row],[Views]]</f>
        <v>0.217200909685902</v>
      </c>
      <c r="N3658" s="1" t="s">
        <v>16</v>
      </c>
      <c r="O3658" s="4">
        <f t="shared" si="57"/>
        <v>0</v>
      </c>
    </row>
    <row r="3659" spans="1:15" hidden="1">
      <c r="A3659" s="1" t="s">
        <v>3699</v>
      </c>
      <c r="B3659" s="2">
        <v>44656</v>
      </c>
      <c r="C3659" s="13" t="str">
        <f>TEXT(bbdd_Social_Media_Trends[[#This Row],[Post_Date]],"aaaa-mm")</f>
        <v>2022-04</v>
      </c>
      <c r="D3659" s="1" t="s">
        <v>18</v>
      </c>
      <c r="E3659" s="1" t="s">
        <v>52</v>
      </c>
      <c r="F3659" s="1" t="s">
        <v>41</v>
      </c>
      <c r="G3659" s="1" t="s">
        <v>44</v>
      </c>
      <c r="H3659">
        <v>1058506</v>
      </c>
      <c r="I3659">
        <v>361715</v>
      </c>
      <c r="J3659">
        <v>51528</v>
      </c>
      <c r="K3659">
        <v>5422</v>
      </c>
      <c r="L3659">
        <f>bbdd_Social_Media_Trends[[#This Row],[Likes]]+bbdd_Social_Media_Trends[[#This Row],[Shares]]+bbdd_Social_Media_Trends[[#This Row],[Comments]]</f>
        <v>418665</v>
      </c>
      <c r="M3659">
        <f>bbdd_Social_Media_Trends[[#This Row],[Interactions]]/bbdd_Social_Media_Trends[[#This Row],[Views]]</f>
        <v>0.39552444672018866</v>
      </c>
      <c r="N3659" s="1" t="s">
        <v>22</v>
      </c>
      <c r="O3659" s="4">
        <f t="shared" si="57"/>
        <v>0</v>
      </c>
    </row>
    <row r="3660" spans="1:15">
      <c r="A3660" s="1" t="s">
        <v>3700</v>
      </c>
      <c r="B3660" s="2">
        <v>45200</v>
      </c>
      <c r="C3660" s="13" t="str">
        <f>TEXT(bbdd_Social_Media_Trends[[#This Row],[Post_Date]],"aaaa-mm")</f>
        <v>2023-10</v>
      </c>
      <c r="D3660" s="1" t="s">
        <v>27</v>
      </c>
      <c r="E3660" s="1" t="s">
        <v>57</v>
      </c>
      <c r="F3660" s="1" t="s">
        <v>32</v>
      </c>
      <c r="G3660" s="1" t="s">
        <v>15</v>
      </c>
      <c r="H3660">
        <v>272791</v>
      </c>
      <c r="I3660">
        <v>237213</v>
      </c>
      <c r="J3660">
        <v>82161</v>
      </c>
      <c r="K3660">
        <v>17410</v>
      </c>
      <c r="L3660">
        <f>bbdd_Social_Media_Trends[[#This Row],[Likes]]+bbdd_Social_Media_Trends[[#This Row],[Shares]]+bbdd_Social_Media_Trends[[#This Row],[Comments]]</f>
        <v>336784</v>
      </c>
      <c r="M3660">
        <f>bbdd_Social_Media_Trends[[#This Row],[Interactions]]/bbdd_Social_Media_Trends[[#This Row],[Views]]</f>
        <v>1.2345861850280984</v>
      </c>
      <c r="N3660" s="1" t="s">
        <v>16</v>
      </c>
      <c r="O3660" s="4">
        <f t="shared" si="57"/>
        <v>0</v>
      </c>
    </row>
    <row r="3661" spans="1:15">
      <c r="A3661" s="1" t="s">
        <v>3701</v>
      </c>
      <c r="B3661" s="2">
        <v>44909</v>
      </c>
      <c r="C3661" s="13" t="str">
        <f>TEXT(bbdd_Social_Media_Trends[[#This Row],[Post_Date]],"aaaa-mm")</f>
        <v>2022-12</v>
      </c>
      <c r="D3661" s="1" t="s">
        <v>27</v>
      </c>
      <c r="E3661" s="1" t="s">
        <v>13</v>
      </c>
      <c r="F3661" s="1" t="s">
        <v>20</v>
      </c>
      <c r="G3661" s="1" t="s">
        <v>50</v>
      </c>
      <c r="H3661">
        <v>4147649</v>
      </c>
      <c r="I3661">
        <v>140624</v>
      </c>
      <c r="J3661">
        <v>70092</v>
      </c>
      <c r="K3661">
        <v>11837</v>
      </c>
      <c r="L3661">
        <f>bbdd_Social_Media_Trends[[#This Row],[Likes]]+bbdd_Social_Media_Trends[[#This Row],[Shares]]+bbdd_Social_Media_Trends[[#This Row],[Comments]]</f>
        <v>222553</v>
      </c>
      <c r="M3661">
        <f>bbdd_Social_Media_Trends[[#This Row],[Interactions]]/bbdd_Social_Media_Trends[[#This Row],[Views]]</f>
        <v>5.3657626284191358E-2</v>
      </c>
      <c r="N3661" s="1" t="s">
        <v>16</v>
      </c>
      <c r="O3661" s="4">
        <f t="shared" si="57"/>
        <v>0</v>
      </c>
    </row>
    <row r="3662" spans="1:15" hidden="1">
      <c r="A3662" s="1" t="s">
        <v>3702</v>
      </c>
      <c r="B3662" s="2">
        <v>44755</v>
      </c>
      <c r="C3662" s="13" t="str">
        <f>TEXT(bbdd_Social_Media_Trends[[#This Row],[Post_Date]],"aaaa-mm")</f>
        <v>2022-07</v>
      </c>
      <c r="D3662" s="1" t="s">
        <v>18</v>
      </c>
      <c r="E3662" s="1" t="s">
        <v>35</v>
      </c>
      <c r="F3662" s="1" t="s">
        <v>41</v>
      </c>
      <c r="G3662" s="1" t="s">
        <v>44</v>
      </c>
      <c r="H3662">
        <v>1724155</v>
      </c>
      <c r="I3662">
        <v>458079</v>
      </c>
      <c r="J3662">
        <v>9417</v>
      </c>
      <c r="K3662">
        <v>48609</v>
      </c>
      <c r="L3662">
        <f>bbdd_Social_Media_Trends[[#This Row],[Likes]]+bbdd_Social_Media_Trends[[#This Row],[Shares]]+bbdd_Social_Media_Trends[[#This Row],[Comments]]</f>
        <v>516105</v>
      </c>
      <c r="M3662">
        <f>bbdd_Social_Media_Trends[[#This Row],[Interactions]]/bbdd_Social_Media_Trends[[#This Row],[Views]]</f>
        <v>0.29933793655442809</v>
      </c>
      <c r="N3662" s="1" t="s">
        <v>29</v>
      </c>
      <c r="O3662" s="4">
        <f t="shared" si="57"/>
        <v>0</v>
      </c>
    </row>
    <row r="3663" spans="1:15" hidden="1">
      <c r="A3663" s="1" t="s">
        <v>3703</v>
      </c>
      <c r="B3663" s="2">
        <v>45100</v>
      </c>
      <c r="C3663" s="13" t="str">
        <f>TEXT(bbdd_Social_Media_Trends[[#This Row],[Post_Date]],"aaaa-mm")</f>
        <v>2023-06</v>
      </c>
      <c r="D3663" s="1" t="s">
        <v>12</v>
      </c>
      <c r="E3663" s="1" t="s">
        <v>59</v>
      </c>
      <c r="F3663" s="1" t="s">
        <v>41</v>
      </c>
      <c r="G3663" s="1" t="s">
        <v>50</v>
      </c>
      <c r="H3663">
        <v>560795</v>
      </c>
      <c r="I3663">
        <v>11735</v>
      </c>
      <c r="J3663">
        <v>2475</v>
      </c>
      <c r="K3663">
        <v>2473</v>
      </c>
      <c r="L3663">
        <f>bbdd_Social_Media_Trends[[#This Row],[Likes]]+bbdd_Social_Media_Trends[[#This Row],[Shares]]+bbdd_Social_Media_Trends[[#This Row],[Comments]]</f>
        <v>16683</v>
      </c>
      <c r="M3663">
        <f>bbdd_Social_Media_Trends[[#This Row],[Interactions]]/bbdd_Social_Media_Trends[[#This Row],[Views]]</f>
        <v>2.9748838702199555E-2</v>
      </c>
      <c r="N3663" s="1" t="s">
        <v>16</v>
      </c>
      <c r="O3663" s="4">
        <f t="shared" si="57"/>
        <v>0</v>
      </c>
    </row>
    <row r="3664" spans="1:15" hidden="1">
      <c r="A3664" s="1" t="s">
        <v>3704</v>
      </c>
      <c r="B3664" s="2">
        <v>44797</v>
      </c>
      <c r="C3664" s="13" t="str">
        <f>TEXT(bbdd_Social_Media_Trends[[#This Row],[Post_Date]],"aaaa-mm")</f>
        <v>2022-08</v>
      </c>
      <c r="D3664" s="1" t="s">
        <v>24</v>
      </c>
      <c r="E3664" s="1" t="s">
        <v>57</v>
      </c>
      <c r="F3664" s="1" t="s">
        <v>20</v>
      </c>
      <c r="G3664" s="1" t="s">
        <v>25</v>
      </c>
      <c r="H3664">
        <v>3684146</v>
      </c>
      <c r="I3664">
        <v>151211</v>
      </c>
      <c r="J3664">
        <v>4453</v>
      </c>
      <c r="K3664">
        <v>10143</v>
      </c>
      <c r="L3664">
        <f>bbdd_Social_Media_Trends[[#This Row],[Likes]]+bbdd_Social_Media_Trends[[#This Row],[Shares]]+bbdd_Social_Media_Trends[[#This Row],[Comments]]</f>
        <v>165807</v>
      </c>
      <c r="M3664">
        <f>bbdd_Social_Media_Trends[[#This Row],[Interactions]]/bbdd_Social_Media_Trends[[#This Row],[Views]]</f>
        <v>4.5005545382837707E-2</v>
      </c>
      <c r="N3664" s="1" t="s">
        <v>22</v>
      </c>
      <c r="O3664" s="4">
        <f t="shared" si="57"/>
        <v>0</v>
      </c>
    </row>
    <row r="3665" spans="1:15" hidden="1">
      <c r="A3665" s="1" t="s">
        <v>3705</v>
      </c>
      <c r="B3665" s="2">
        <v>45147</v>
      </c>
      <c r="C3665" s="13" t="str">
        <f>TEXT(bbdd_Social_Media_Trends[[#This Row],[Post_Date]],"aaaa-mm")</f>
        <v>2023-08</v>
      </c>
      <c r="D3665" s="1" t="s">
        <v>12</v>
      </c>
      <c r="E3665" s="1" t="s">
        <v>49</v>
      </c>
      <c r="F3665" s="1" t="s">
        <v>47</v>
      </c>
      <c r="G3665" s="1" t="s">
        <v>15</v>
      </c>
      <c r="H3665">
        <v>3852694</v>
      </c>
      <c r="I3665">
        <v>253328</v>
      </c>
      <c r="J3665">
        <v>67715</v>
      </c>
      <c r="K3665">
        <v>43838</v>
      </c>
      <c r="L3665">
        <f>bbdd_Social_Media_Trends[[#This Row],[Likes]]+bbdd_Social_Media_Trends[[#This Row],[Shares]]+bbdd_Social_Media_Trends[[#This Row],[Comments]]</f>
        <v>364881</v>
      </c>
      <c r="M3665">
        <f>bbdd_Social_Media_Trends[[#This Row],[Interactions]]/bbdd_Social_Media_Trends[[#This Row],[Views]]</f>
        <v>9.4708014703477617E-2</v>
      </c>
      <c r="N3665" s="1" t="s">
        <v>16</v>
      </c>
      <c r="O3665" s="4">
        <f t="shared" si="57"/>
        <v>0</v>
      </c>
    </row>
    <row r="3666" spans="1:15" hidden="1">
      <c r="A3666" s="1" t="s">
        <v>3706</v>
      </c>
      <c r="B3666" s="2">
        <v>44615</v>
      </c>
      <c r="C3666" s="13" t="str">
        <f>TEXT(bbdd_Social_Media_Trends[[#This Row],[Post_Date]],"aaaa-mm")</f>
        <v>2022-02</v>
      </c>
      <c r="D3666" s="1" t="s">
        <v>18</v>
      </c>
      <c r="E3666" s="1" t="s">
        <v>59</v>
      </c>
      <c r="F3666" s="1" t="s">
        <v>41</v>
      </c>
      <c r="G3666" s="1" t="s">
        <v>15</v>
      </c>
      <c r="H3666">
        <v>2103231</v>
      </c>
      <c r="I3666">
        <v>265912</v>
      </c>
      <c r="J3666">
        <v>65039</v>
      </c>
      <c r="K3666">
        <v>38575</v>
      </c>
      <c r="L3666">
        <f>bbdd_Social_Media_Trends[[#This Row],[Likes]]+bbdd_Social_Media_Trends[[#This Row],[Shares]]+bbdd_Social_Media_Trends[[#This Row],[Comments]]</f>
        <v>369526</v>
      </c>
      <c r="M3666">
        <f>bbdd_Social_Media_Trends[[#This Row],[Interactions]]/bbdd_Social_Media_Trends[[#This Row],[Views]]</f>
        <v>0.17569444345390497</v>
      </c>
      <c r="N3666" s="1" t="s">
        <v>29</v>
      </c>
      <c r="O3666" s="4">
        <f t="shared" si="57"/>
        <v>0</v>
      </c>
    </row>
    <row r="3667" spans="1:15" hidden="1">
      <c r="A3667" s="1" t="s">
        <v>3707</v>
      </c>
      <c r="B3667" s="2">
        <v>44896</v>
      </c>
      <c r="C3667" s="13" t="str">
        <f>TEXT(bbdd_Social_Media_Trends[[#This Row],[Post_Date]],"aaaa-mm")</f>
        <v>2022-12</v>
      </c>
      <c r="D3667" s="1" t="s">
        <v>18</v>
      </c>
      <c r="E3667" s="1" t="s">
        <v>46</v>
      </c>
      <c r="F3667" s="1" t="s">
        <v>36</v>
      </c>
      <c r="G3667" s="1" t="s">
        <v>25</v>
      </c>
      <c r="H3667">
        <v>4335301</v>
      </c>
      <c r="I3667">
        <v>193543</v>
      </c>
      <c r="J3667">
        <v>50186</v>
      </c>
      <c r="K3667">
        <v>36208</v>
      </c>
      <c r="L3667">
        <f>bbdd_Social_Media_Trends[[#This Row],[Likes]]+bbdd_Social_Media_Trends[[#This Row],[Shares]]+bbdd_Social_Media_Trends[[#This Row],[Comments]]</f>
        <v>279937</v>
      </c>
      <c r="M3667">
        <f>bbdd_Social_Media_Trends[[#This Row],[Interactions]]/bbdd_Social_Media_Trends[[#This Row],[Views]]</f>
        <v>6.4571525714131495E-2</v>
      </c>
      <c r="N3667" s="1" t="s">
        <v>29</v>
      </c>
      <c r="O3667" s="4">
        <f t="shared" si="57"/>
        <v>0</v>
      </c>
    </row>
    <row r="3668" spans="1:15" hidden="1">
      <c r="A3668" s="1" t="s">
        <v>3708</v>
      </c>
      <c r="B3668" s="2">
        <v>44901</v>
      </c>
      <c r="C3668" s="13" t="str">
        <f>TEXT(bbdd_Social_Media_Trends[[#This Row],[Post_Date]],"aaaa-mm")</f>
        <v>2022-12</v>
      </c>
      <c r="D3668" s="1" t="s">
        <v>12</v>
      </c>
      <c r="E3668" s="1" t="s">
        <v>46</v>
      </c>
      <c r="F3668" s="1" t="s">
        <v>32</v>
      </c>
      <c r="G3668" s="1" t="s">
        <v>28</v>
      </c>
      <c r="H3668">
        <v>2320627</v>
      </c>
      <c r="I3668">
        <v>417108</v>
      </c>
      <c r="J3668">
        <v>2814</v>
      </c>
      <c r="K3668">
        <v>15708</v>
      </c>
      <c r="L3668">
        <f>bbdd_Social_Media_Trends[[#This Row],[Likes]]+bbdd_Social_Media_Trends[[#This Row],[Shares]]+bbdd_Social_Media_Trends[[#This Row],[Comments]]</f>
        <v>435630</v>
      </c>
      <c r="M3668">
        <f>bbdd_Social_Media_Trends[[#This Row],[Interactions]]/bbdd_Social_Media_Trends[[#This Row],[Views]]</f>
        <v>0.18772081855464062</v>
      </c>
      <c r="N3668" s="1" t="s">
        <v>22</v>
      </c>
      <c r="O3668" s="4">
        <f t="shared" si="57"/>
        <v>0</v>
      </c>
    </row>
    <row r="3669" spans="1:15" hidden="1">
      <c r="A3669" s="1" t="s">
        <v>3709</v>
      </c>
      <c r="B3669" s="2">
        <v>45199</v>
      </c>
      <c r="C3669" s="13" t="str">
        <f>TEXT(bbdd_Social_Media_Trends[[#This Row],[Post_Date]],"aaaa-mm")</f>
        <v>2023-09</v>
      </c>
      <c r="D3669" s="1" t="s">
        <v>12</v>
      </c>
      <c r="E3669" s="1" t="s">
        <v>35</v>
      </c>
      <c r="F3669" s="1" t="s">
        <v>20</v>
      </c>
      <c r="G3669" s="1" t="s">
        <v>44</v>
      </c>
      <c r="H3669">
        <v>4869354</v>
      </c>
      <c r="I3669">
        <v>6608</v>
      </c>
      <c r="J3669">
        <v>6514</v>
      </c>
      <c r="K3669">
        <v>1492</v>
      </c>
      <c r="L3669">
        <f>bbdd_Social_Media_Trends[[#This Row],[Likes]]+bbdd_Social_Media_Trends[[#This Row],[Shares]]+bbdd_Social_Media_Trends[[#This Row],[Comments]]</f>
        <v>14614</v>
      </c>
      <c r="M3669">
        <f>bbdd_Social_Media_Trends[[#This Row],[Interactions]]/bbdd_Social_Media_Trends[[#This Row],[Views]]</f>
        <v>3.0012194636085199E-3</v>
      </c>
      <c r="N3669" s="1" t="s">
        <v>29</v>
      </c>
      <c r="O3669" s="4">
        <f t="shared" si="57"/>
        <v>0</v>
      </c>
    </row>
    <row r="3670" spans="1:15">
      <c r="A3670" s="1" t="s">
        <v>3710</v>
      </c>
      <c r="B3670" s="2">
        <v>44969</v>
      </c>
      <c r="C3670" s="13" t="str">
        <f>TEXT(bbdd_Social_Media_Trends[[#This Row],[Post_Date]],"aaaa-mm")</f>
        <v>2023-02</v>
      </c>
      <c r="D3670" s="1" t="s">
        <v>27</v>
      </c>
      <c r="E3670" s="1" t="s">
        <v>49</v>
      </c>
      <c r="F3670" s="1" t="s">
        <v>14</v>
      </c>
      <c r="G3670" s="1" t="s">
        <v>15</v>
      </c>
      <c r="H3670">
        <v>4774185</v>
      </c>
      <c r="I3670">
        <v>22677</v>
      </c>
      <c r="J3670">
        <v>53104</v>
      </c>
      <c r="K3670">
        <v>22023</v>
      </c>
      <c r="L3670">
        <f>bbdd_Social_Media_Trends[[#This Row],[Likes]]+bbdd_Social_Media_Trends[[#This Row],[Shares]]+bbdd_Social_Media_Trends[[#This Row],[Comments]]</f>
        <v>97804</v>
      </c>
      <c r="M3670">
        <f>bbdd_Social_Media_Trends[[#This Row],[Interactions]]/bbdd_Social_Media_Trends[[#This Row],[Views]]</f>
        <v>2.0486009654003771E-2</v>
      </c>
      <c r="N3670" s="1" t="s">
        <v>29</v>
      </c>
      <c r="O3670" s="4">
        <f t="shared" si="57"/>
        <v>0</v>
      </c>
    </row>
    <row r="3671" spans="1:15" hidden="1">
      <c r="A3671" s="1" t="s">
        <v>3711</v>
      </c>
      <c r="B3671" s="2">
        <v>44663</v>
      </c>
      <c r="C3671" s="13" t="str">
        <f>TEXT(bbdd_Social_Media_Trends[[#This Row],[Post_Date]],"aaaa-mm")</f>
        <v>2022-04</v>
      </c>
      <c r="D3671" s="1" t="s">
        <v>18</v>
      </c>
      <c r="E3671" s="1" t="s">
        <v>19</v>
      </c>
      <c r="F3671" s="1" t="s">
        <v>32</v>
      </c>
      <c r="G3671" s="1" t="s">
        <v>44</v>
      </c>
      <c r="H3671">
        <v>1147497</v>
      </c>
      <c r="I3671">
        <v>407471</v>
      </c>
      <c r="J3671">
        <v>29168</v>
      </c>
      <c r="K3671">
        <v>7518</v>
      </c>
      <c r="L3671">
        <f>bbdd_Social_Media_Trends[[#This Row],[Likes]]+bbdd_Social_Media_Trends[[#This Row],[Shares]]+bbdd_Social_Media_Trends[[#This Row],[Comments]]</f>
        <v>444157</v>
      </c>
      <c r="M3671">
        <f>bbdd_Social_Media_Trends[[#This Row],[Interactions]]/bbdd_Social_Media_Trends[[#This Row],[Views]]</f>
        <v>0.38706593568436343</v>
      </c>
      <c r="N3671" s="1" t="s">
        <v>22</v>
      </c>
      <c r="O3671" s="4">
        <f t="shared" si="57"/>
        <v>0</v>
      </c>
    </row>
    <row r="3672" spans="1:15" hidden="1">
      <c r="A3672" s="1" t="s">
        <v>3712</v>
      </c>
      <c r="B3672" s="2">
        <v>44693</v>
      </c>
      <c r="C3672" s="13" t="str">
        <f>TEXT(bbdd_Social_Media_Trends[[#This Row],[Post_Date]],"aaaa-mm")</f>
        <v>2022-05</v>
      </c>
      <c r="D3672" s="1" t="s">
        <v>18</v>
      </c>
      <c r="E3672" s="1" t="s">
        <v>59</v>
      </c>
      <c r="F3672" s="1" t="s">
        <v>32</v>
      </c>
      <c r="G3672" s="1" t="s">
        <v>28</v>
      </c>
      <c r="H3672">
        <v>231868</v>
      </c>
      <c r="I3672">
        <v>131318</v>
      </c>
      <c r="J3672">
        <v>92253</v>
      </c>
      <c r="K3672">
        <v>28352</v>
      </c>
      <c r="L3672">
        <f>bbdd_Social_Media_Trends[[#This Row],[Likes]]+bbdd_Social_Media_Trends[[#This Row],[Shares]]+bbdd_Social_Media_Trends[[#This Row],[Comments]]</f>
        <v>251923</v>
      </c>
      <c r="M3672">
        <f>bbdd_Social_Media_Trends[[#This Row],[Interactions]]/bbdd_Social_Media_Trends[[#This Row],[Views]]</f>
        <v>1.0864931771525179</v>
      </c>
      <c r="N3672" s="1" t="s">
        <v>16</v>
      </c>
      <c r="O3672" s="4">
        <f t="shared" si="57"/>
        <v>0</v>
      </c>
    </row>
    <row r="3673" spans="1:15">
      <c r="A3673" s="1" t="s">
        <v>3713</v>
      </c>
      <c r="B3673" s="2">
        <v>44987</v>
      </c>
      <c r="C3673" s="13" t="str">
        <f>TEXT(bbdd_Social_Media_Trends[[#This Row],[Post_Date]],"aaaa-mm")</f>
        <v>2023-03</v>
      </c>
      <c r="D3673" s="1" t="s">
        <v>27</v>
      </c>
      <c r="E3673" s="1" t="s">
        <v>19</v>
      </c>
      <c r="F3673" s="1" t="s">
        <v>32</v>
      </c>
      <c r="G3673" s="1" t="s">
        <v>37</v>
      </c>
      <c r="H3673">
        <v>725454</v>
      </c>
      <c r="I3673">
        <v>149682</v>
      </c>
      <c r="J3673">
        <v>27039</v>
      </c>
      <c r="K3673">
        <v>47514</v>
      </c>
      <c r="L3673">
        <f>bbdd_Social_Media_Trends[[#This Row],[Likes]]+bbdd_Social_Media_Trends[[#This Row],[Shares]]+bbdd_Social_Media_Trends[[#This Row],[Comments]]</f>
        <v>224235</v>
      </c>
      <c r="M3673">
        <f>bbdd_Social_Media_Trends[[#This Row],[Interactions]]/bbdd_Social_Media_Trends[[#This Row],[Views]]</f>
        <v>0.30909609706473462</v>
      </c>
      <c r="N3673" s="1" t="s">
        <v>16</v>
      </c>
      <c r="O3673" s="4">
        <f t="shared" si="57"/>
        <v>0</v>
      </c>
    </row>
    <row r="3674" spans="1:15" hidden="1">
      <c r="A3674" s="1" t="s">
        <v>3714</v>
      </c>
      <c r="B3674" s="2">
        <v>45222</v>
      </c>
      <c r="C3674" s="13" t="str">
        <f>TEXT(bbdd_Social_Media_Trends[[#This Row],[Post_Date]],"aaaa-mm")</f>
        <v>2023-10</v>
      </c>
      <c r="D3674" s="1" t="s">
        <v>12</v>
      </c>
      <c r="E3674" s="1" t="s">
        <v>35</v>
      </c>
      <c r="F3674" s="1" t="s">
        <v>36</v>
      </c>
      <c r="G3674" s="1" t="s">
        <v>50</v>
      </c>
      <c r="H3674">
        <v>3232841</v>
      </c>
      <c r="I3674">
        <v>27472</v>
      </c>
      <c r="J3674">
        <v>18187</v>
      </c>
      <c r="K3674">
        <v>21421</v>
      </c>
      <c r="L3674">
        <f>bbdd_Social_Media_Trends[[#This Row],[Likes]]+bbdd_Social_Media_Trends[[#This Row],[Shares]]+bbdd_Social_Media_Trends[[#This Row],[Comments]]</f>
        <v>67080</v>
      </c>
      <c r="M3674">
        <f>bbdd_Social_Media_Trends[[#This Row],[Interactions]]/bbdd_Social_Media_Trends[[#This Row],[Views]]</f>
        <v>2.0749551246102112E-2</v>
      </c>
      <c r="N3674" s="1" t="s">
        <v>22</v>
      </c>
      <c r="O3674" s="4">
        <f t="shared" si="57"/>
        <v>0</v>
      </c>
    </row>
    <row r="3675" spans="1:15" hidden="1">
      <c r="A3675" s="1" t="s">
        <v>3715</v>
      </c>
      <c r="B3675" s="2">
        <v>44795</v>
      </c>
      <c r="C3675" s="13" t="str">
        <f>TEXT(bbdd_Social_Media_Trends[[#This Row],[Post_Date]],"aaaa-mm")</f>
        <v>2022-08</v>
      </c>
      <c r="D3675" s="1" t="s">
        <v>12</v>
      </c>
      <c r="E3675" s="1" t="s">
        <v>59</v>
      </c>
      <c r="F3675" s="1" t="s">
        <v>20</v>
      </c>
      <c r="G3675" s="1" t="s">
        <v>25</v>
      </c>
      <c r="H3675">
        <v>1566752</v>
      </c>
      <c r="I3675">
        <v>176811</v>
      </c>
      <c r="J3675">
        <v>47917</v>
      </c>
      <c r="K3675">
        <v>712</v>
      </c>
      <c r="L3675">
        <f>bbdd_Social_Media_Trends[[#This Row],[Likes]]+bbdd_Social_Media_Trends[[#This Row],[Shares]]+bbdd_Social_Media_Trends[[#This Row],[Comments]]</f>
        <v>225440</v>
      </c>
      <c r="M3675">
        <f>bbdd_Social_Media_Trends[[#This Row],[Interactions]]/bbdd_Social_Media_Trends[[#This Row],[Views]]</f>
        <v>0.14389003492575725</v>
      </c>
      <c r="N3675" s="1" t="s">
        <v>22</v>
      </c>
      <c r="O3675" s="4">
        <f t="shared" si="57"/>
        <v>0</v>
      </c>
    </row>
    <row r="3676" spans="1:15" hidden="1">
      <c r="A3676" s="1" t="s">
        <v>3716</v>
      </c>
      <c r="B3676" s="2">
        <v>45015</v>
      </c>
      <c r="C3676" s="13" t="str">
        <f>TEXT(bbdd_Social_Media_Trends[[#This Row],[Post_Date]],"aaaa-mm")</f>
        <v>2023-03</v>
      </c>
      <c r="D3676" s="1" t="s">
        <v>24</v>
      </c>
      <c r="E3676" s="1" t="s">
        <v>52</v>
      </c>
      <c r="F3676" s="1" t="s">
        <v>36</v>
      </c>
      <c r="G3676" s="1" t="s">
        <v>37</v>
      </c>
      <c r="H3676">
        <v>4309390</v>
      </c>
      <c r="I3676">
        <v>362837</v>
      </c>
      <c r="J3676">
        <v>17128</v>
      </c>
      <c r="K3676">
        <v>25765</v>
      </c>
      <c r="L3676">
        <f>bbdd_Social_Media_Trends[[#This Row],[Likes]]+bbdd_Social_Media_Trends[[#This Row],[Shares]]+bbdd_Social_Media_Trends[[#This Row],[Comments]]</f>
        <v>405730</v>
      </c>
      <c r="M3676">
        <f>bbdd_Social_Media_Trends[[#This Row],[Interactions]]/bbdd_Social_Media_Trends[[#This Row],[Views]]</f>
        <v>9.4150216155882857E-2</v>
      </c>
      <c r="N3676" s="1" t="s">
        <v>16</v>
      </c>
      <c r="O3676" s="4">
        <f t="shared" si="57"/>
        <v>0</v>
      </c>
    </row>
    <row r="3677" spans="1:15" hidden="1">
      <c r="A3677" s="1" t="s">
        <v>3717</v>
      </c>
      <c r="B3677" s="2">
        <v>45213</v>
      </c>
      <c r="C3677" s="13" t="str">
        <f>TEXT(bbdd_Social_Media_Trends[[#This Row],[Post_Date]],"aaaa-mm")</f>
        <v>2023-10</v>
      </c>
      <c r="D3677" s="1" t="s">
        <v>24</v>
      </c>
      <c r="E3677" s="1" t="s">
        <v>59</v>
      </c>
      <c r="F3677" s="1" t="s">
        <v>32</v>
      </c>
      <c r="G3677" s="1" t="s">
        <v>44</v>
      </c>
      <c r="H3677">
        <v>659821</v>
      </c>
      <c r="I3677">
        <v>13467</v>
      </c>
      <c r="J3677">
        <v>49239</v>
      </c>
      <c r="K3677">
        <v>8742</v>
      </c>
      <c r="L3677">
        <f>bbdd_Social_Media_Trends[[#This Row],[Likes]]+bbdd_Social_Media_Trends[[#This Row],[Shares]]+bbdd_Social_Media_Trends[[#This Row],[Comments]]</f>
        <v>71448</v>
      </c>
      <c r="M3677">
        <f>bbdd_Social_Media_Trends[[#This Row],[Interactions]]/bbdd_Social_Media_Trends[[#This Row],[Views]]</f>
        <v>0.10828391336438216</v>
      </c>
      <c r="N3677" s="1" t="s">
        <v>29</v>
      </c>
      <c r="O3677" s="4">
        <f t="shared" si="57"/>
        <v>0</v>
      </c>
    </row>
    <row r="3678" spans="1:15" hidden="1">
      <c r="A3678" s="1" t="s">
        <v>3718</v>
      </c>
      <c r="B3678" s="2">
        <v>44831</v>
      </c>
      <c r="C3678" s="13" t="str">
        <f>TEXT(bbdd_Social_Media_Trends[[#This Row],[Post_Date]],"aaaa-mm")</f>
        <v>2022-09</v>
      </c>
      <c r="D3678" s="1" t="s">
        <v>12</v>
      </c>
      <c r="E3678" s="1" t="s">
        <v>35</v>
      </c>
      <c r="F3678" s="1" t="s">
        <v>47</v>
      </c>
      <c r="G3678" s="1" t="s">
        <v>25</v>
      </c>
      <c r="H3678">
        <v>3960518</v>
      </c>
      <c r="I3678">
        <v>376256</v>
      </c>
      <c r="J3678">
        <v>1871</v>
      </c>
      <c r="K3678">
        <v>3708</v>
      </c>
      <c r="L3678">
        <f>bbdd_Social_Media_Trends[[#This Row],[Likes]]+bbdd_Social_Media_Trends[[#This Row],[Shares]]+bbdd_Social_Media_Trends[[#This Row],[Comments]]</f>
        <v>381835</v>
      </c>
      <c r="M3678">
        <f>bbdd_Social_Media_Trends[[#This Row],[Interactions]]/bbdd_Social_Media_Trends[[#This Row],[Views]]</f>
        <v>9.6410368542700728E-2</v>
      </c>
      <c r="N3678" s="1" t="s">
        <v>29</v>
      </c>
      <c r="O3678" s="4">
        <f t="shared" si="57"/>
        <v>0</v>
      </c>
    </row>
    <row r="3679" spans="1:15">
      <c r="A3679" s="1" t="s">
        <v>3719</v>
      </c>
      <c r="B3679" s="2">
        <v>45064</v>
      </c>
      <c r="C3679" s="13" t="str">
        <f>TEXT(bbdd_Social_Media_Trends[[#This Row],[Post_Date]],"aaaa-mm")</f>
        <v>2023-05</v>
      </c>
      <c r="D3679" s="1" t="s">
        <v>27</v>
      </c>
      <c r="E3679" s="1" t="s">
        <v>49</v>
      </c>
      <c r="F3679" s="1" t="s">
        <v>36</v>
      </c>
      <c r="G3679" s="1" t="s">
        <v>60</v>
      </c>
      <c r="H3679">
        <v>2985117</v>
      </c>
      <c r="I3679">
        <v>284824</v>
      </c>
      <c r="J3679">
        <v>64052</v>
      </c>
      <c r="K3679">
        <v>41718</v>
      </c>
      <c r="L3679">
        <f>bbdd_Social_Media_Trends[[#This Row],[Likes]]+bbdd_Social_Media_Trends[[#This Row],[Shares]]+bbdd_Social_Media_Trends[[#This Row],[Comments]]</f>
        <v>390594</v>
      </c>
      <c r="M3679">
        <f>bbdd_Social_Media_Trends[[#This Row],[Interactions]]/bbdd_Social_Media_Trends[[#This Row],[Views]]</f>
        <v>0.1308471326249524</v>
      </c>
      <c r="N3679" s="1" t="s">
        <v>29</v>
      </c>
      <c r="O3679" s="4">
        <f t="shared" si="57"/>
        <v>0</v>
      </c>
    </row>
    <row r="3680" spans="1:15" hidden="1">
      <c r="A3680" s="1" t="s">
        <v>3720</v>
      </c>
      <c r="B3680" s="2">
        <v>44645</v>
      </c>
      <c r="C3680" s="13" t="str">
        <f>TEXT(bbdd_Social_Media_Trends[[#This Row],[Post_Date]],"aaaa-mm")</f>
        <v>2022-03</v>
      </c>
      <c r="D3680" s="1" t="s">
        <v>18</v>
      </c>
      <c r="E3680" s="1" t="s">
        <v>35</v>
      </c>
      <c r="F3680" s="1" t="s">
        <v>20</v>
      </c>
      <c r="G3680" s="1" t="s">
        <v>25</v>
      </c>
      <c r="H3680">
        <v>2148989</v>
      </c>
      <c r="I3680">
        <v>115422</v>
      </c>
      <c r="J3680">
        <v>32844</v>
      </c>
      <c r="K3680">
        <v>48115</v>
      </c>
      <c r="L3680">
        <f>bbdd_Social_Media_Trends[[#This Row],[Likes]]+bbdd_Social_Media_Trends[[#This Row],[Shares]]+bbdd_Social_Media_Trends[[#This Row],[Comments]]</f>
        <v>196381</v>
      </c>
      <c r="M3680">
        <f>bbdd_Social_Media_Trends[[#This Row],[Interactions]]/bbdd_Social_Media_Trends[[#This Row],[Views]]</f>
        <v>9.1382971248340494E-2</v>
      </c>
      <c r="N3680" s="1" t="s">
        <v>29</v>
      </c>
      <c r="O3680" s="4">
        <f t="shared" si="57"/>
        <v>0</v>
      </c>
    </row>
    <row r="3681" spans="1:15">
      <c r="A3681" s="1" t="s">
        <v>3721</v>
      </c>
      <c r="B3681" s="2">
        <v>45112</v>
      </c>
      <c r="C3681" s="13" t="str">
        <f>TEXT(bbdd_Social_Media_Trends[[#This Row],[Post_Date]],"aaaa-mm")</f>
        <v>2023-07</v>
      </c>
      <c r="D3681" s="1" t="s">
        <v>27</v>
      </c>
      <c r="E3681" s="1" t="s">
        <v>13</v>
      </c>
      <c r="F3681" s="1" t="s">
        <v>20</v>
      </c>
      <c r="G3681" s="1" t="s">
        <v>44</v>
      </c>
      <c r="H3681">
        <v>1463457</v>
      </c>
      <c r="I3681">
        <v>125302</v>
      </c>
      <c r="J3681">
        <v>62306</v>
      </c>
      <c r="K3681">
        <v>21850</v>
      </c>
      <c r="L3681">
        <f>bbdd_Social_Media_Trends[[#This Row],[Likes]]+bbdd_Social_Media_Trends[[#This Row],[Shares]]+bbdd_Social_Media_Trends[[#This Row],[Comments]]</f>
        <v>209458</v>
      </c>
      <c r="M3681">
        <f>bbdd_Social_Media_Trends[[#This Row],[Interactions]]/bbdd_Social_Media_Trends[[#This Row],[Views]]</f>
        <v>0.14312548985040216</v>
      </c>
      <c r="N3681" s="1" t="s">
        <v>16</v>
      </c>
      <c r="O3681" s="4">
        <f t="shared" si="57"/>
        <v>0</v>
      </c>
    </row>
    <row r="3682" spans="1:15" hidden="1">
      <c r="A3682" s="1" t="s">
        <v>3722</v>
      </c>
      <c r="B3682" s="2">
        <v>44570</v>
      </c>
      <c r="C3682" s="13" t="str">
        <f>TEXT(bbdd_Social_Media_Trends[[#This Row],[Post_Date]],"aaaa-mm")</f>
        <v>2022-01</v>
      </c>
      <c r="D3682" s="1" t="s">
        <v>18</v>
      </c>
      <c r="E3682" s="1" t="s">
        <v>31</v>
      </c>
      <c r="F3682" s="1" t="s">
        <v>32</v>
      </c>
      <c r="G3682" s="1" t="s">
        <v>28</v>
      </c>
      <c r="H3682">
        <v>3989657</v>
      </c>
      <c r="I3682">
        <v>351332</v>
      </c>
      <c r="J3682">
        <v>76680</v>
      </c>
      <c r="K3682">
        <v>36031</v>
      </c>
      <c r="L3682">
        <f>bbdd_Social_Media_Trends[[#This Row],[Likes]]+bbdd_Social_Media_Trends[[#This Row],[Shares]]+bbdd_Social_Media_Trends[[#This Row],[Comments]]</f>
        <v>464043</v>
      </c>
      <c r="M3682">
        <f>bbdd_Social_Media_Trends[[#This Row],[Interactions]]/bbdd_Social_Media_Trends[[#This Row],[Views]]</f>
        <v>0.11631150246750535</v>
      </c>
      <c r="N3682" s="1" t="s">
        <v>16</v>
      </c>
      <c r="O3682" s="4">
        <f t="shared" si="57"/>
        <v>0</v>
      </c>
    </row>
    <row r="3683" spans="1:15" hidden="1">
      <c r="A3683" s="1" t="s">
        <v>3723</v>
      </c>
      <c r="B3683" s="2">
        <v>44754</v>
      </c>
      <c r="C3683" s="13" t="str">
        <f>TEXT(bbdd_Social_Media_Trends[[#This Row],[Post_Date]],"aaaa-mm")</f>
        <v>2022-07</v>
      </c>
      <c r="D3683" s="1" t="s">
        <v>24</v>
      </c>
      <c r="E3683" s="1" t="s">
        <v>19</v>
      </c>
      <c r="F3683" s="1" t="s">
        <v>32</v>
      </c>
      <c r="G3683" s="1" t="s">
        <v>25</v>
      </c>
      <c r="H3683">
        <v>474838</v>
      </c>
      <c r="I3683">
        <v>45882</v>
      </c>
      <c r="J3683">
        <v>60806</v>
      </c>
      <c r="K3683">
        <v>27585</v>
      </c>
      <c r="L3683">
        <f>bbdd_Social_Media_Trends[[#This Row],[Likes]]+bbdd_Social_Media_Trends[[#This Row],[Shares]]+bbdd_Social_Media_Trends[[#This Row],[Comments]]</f>
        <v>134273</v>
      </c>
      <c r="M3683">
        <f>bbdd_Social_Media_Trends[[#This Row],[Interactions]]/bbdd_Social_Media_Trends[[#This Row],[Views]]</f>
        <v>0.28277644164957311</v>
      </c>
      <c r="N3683" s="1" t="s">
        <v>29</v>
      </c>
      <c r="O3683" s="4">
        <f t="shared" si="57"/>
        <v>0</v>
      </c>
    </row>
    <row r="3684" spans="1:15" hidden="1">
      <c r="A3684" s="1" t="s">
        <v>3724</v>
      </c>
      <c r="B3684" s="2">
        <v>44625</v>
      </c>
      <c r="C3684" s="13" t="str">
        <f>TEXT(bbdd_Social_Media_Trends[[#This Row],[Post_Date]],"aaaa-mm")</f>
        <v>2022-03</v>
      </c>
      <c r="D3684" s="1" t="s">
        <v>24</v>
      </c>
      <c r="E3684" s="1" t="s">
        <v>13</v>
      </c>
      <c r="F3684" s="1" t="s">
        <v>36</v>
      </c>
      <c r="G3684" s="1" t="s">
        <v>37</v>
      </c>
      <c r="H3684">
        <v>4654777</v>
      </c>
      <c r="I3684">
        <v>94417</v>
      </c>
      <c r="J3684">
        <v>20561</v>
      </c>
      <c r="K3684">
        <v>44245</v>
      </c>
      <c r="L3684">
        <f>bbdd_Social_Media_Trends[[#This Row],[Likes]]+bbdd_Social_Media_Trends[[#This Row],[Shares]]+bbdd_Social_Media_Trends[[#This Row],[Comments]]</f>
        <v>159223</v>
      </c>
      <c r="M3684">
        <f>bbdd_Social_Media_Trends[[#This Row],[Interactions]]/bbdd_Social_Media_Trends[[#This Row],[Views]]</f>
        <v>3.4206364773221143E-2</v>
      </c>
      <c r="N3684" s="1" t="s">
        <v>22</v>
      </c>
      <c r="O3684" s="4">
        <f t="shared" si="57"/>
        <v>0</v>
      </c>
    </row>
    <row r="3685" spans="1:15" hidden="1">
      <c r="A3685" s="1" t="s">
        <v>3725</v>
      </c>
      <c r="B3685" s="2">
        <v>45229</v>
      </c>
      <c r="C3685" s="13" t="str">
        <f>TEXT(bbdd_Social_Media_Trends[[#This Row],[Post_Date]],"aaaa-mm")</f>
        <v>2023-10</v>
      </c>
      <c r="D3685" s="1" t="s">
        <v>18</v>
      </c>
      <c r="E3685" s="1" t="s">
        <v>59</v>
      </c>
      <c r="F3685" s="1" t="s">
        <v>36</v>
      </c>
      <c r="G3685" s="1" t="s">
        <v>50</v>
      </c>
      <c r="H3685">
        <v>1390945</v>
      </c>
      <c r="I3685">
        <v>422057</v>
      </c>
      <c r="J3685">
        <v>94191</v>
      </c>
      <c r="K3685">
        <v>34407</v>
      </c>
      <c r="L3685">
        <f>bbdd_Social_Media_Trends[[#This Row],[Likes]]+bbdd_Social_Media_Trends[[#This Row],[Shares]]+bbdd_Social_Media_Trends[[#This Row],[Comments]]</f>
        <v>550655</v>
      </c>
      <c r="M3685">
        <f>bbdd_Social_Media_Trends[[#This Row],[Interactions]]/bbdd_Social_Media_Trends[[#This Row],[Views]]</f>
        <v>0.39588553105981905</v>
      </c>
      <c r="N3685" s="1" t="s">
        <v>29</v>
      </c>
      <c r="O3685" s="4">
        <f t="shared" si="57"/>
        <v>0</v>
      </c>
    </row>
    <row r="3686" spans="1:15" hidden="1">
      <c r="A3686" s="1" t="s">
        <v>3726</v>
      </c>
      <c r="B3686" s="2">
        <v>44902</v>
      </c>
      <c r="C3686" s="13" t="str">
        <f>TEXT(bbdd_Social_Media_Trends[[#This Row],[Post_Date]],"aaaa-mm")</f>
        <v>2022-12</v>
      </c>
      <c r="D3686" s="1" t="s">
        <v>18</v>
      </c>
      <c r="E3686" s="1" t="s">
        <v>59</v>
      </c>
      <c r="F3686" s="1" t="s">
        <v>41</v>
      </c>
      <c r="G3686" s="1" t="s">
        <v>28</v>
      </c>
      <c r="H3686">
        <v>4375990</v>
      </c>
      <c r="I3686">
        <v>99936</v>
      </c>
      <c r="J3686">
        <v>80353</v>
      </c>
      <c r="K3686">
        <v>3006</v>
      </c>
      <c r="L3686">
        <f>bbdd_Social_Media_Trends[[#This Row],[Likes]]+bbdd_Social_Media_Trends[[#This Row],[Shares]]+bbdd_Social_Media_Trends[[#This Row],[Comments]]</f>
        <v>183295</v>
      </c>
      <c r="M3686">
        <f>bbdd_Social_Media_Trends[[#This Row],[Interactions]]/bbdd_Social_Media_Trends[[#This Row],[Views]]</f>
        <v>4.1886521678523032E-2</v>
      </c>
      <c r="N3686" s="1" t="s">
        <v>29</v>
      </c>
      <c r="O3686" s="4">
        <f t="shared" si="57"/>
        <v>0</v>
      </c>
    </row>
    <row r="3687" spans="1:15" hidden="1">
      <c r="A3687" s="1" t="s">
        <v>3727</v>
      </c>
      <c r="B3687" s="2">
        <v>44604</v>
      </c>
      <c r="C3687" s="13" t="str">
        <f>TEXT(bbdd_Social_Media_Trends[[#This Row],[Post_Date]],"aaaa-mm")</f>
        <v>2022-02</v>
      </c>
      <c r="D3687" s="1" t="s">
        <v>24</v>
      </c>
      <c r="E3687" s="1" t="s">
        <v>31</v>
      </c>
      <c r="F3687" s="1" t="s">
        <v>20</v>
      </c>
      <c r="G3687" s="1" t="s">
        <v>21</v>
      </c>
      <c r="H3687">
        <v>1884862</v>
      </c>
      <c r="I3687">
        <v>249922</v>
      </c>
      <c r="J3687">
        <v>29934</v>
      </c>
      <c r="K3687">
        <v>46886</v>
      </c>
      <c r="L3687">
        <f>bbdd_Social_Media_Trends[[#This Row],[Likes]]+bbdd_Social_Media_Trends[[#This Row],[Shares]]+bbdd_Social_Media_Trends[[#This Row],[Comments]]</f>
        <v>326742</v>
      </c>
      <c r="M3687">
        <f>bbdd_Social_Media_Trends[[#This Row],[Interactions]]/bbdd_Social_Media_Trends[[#This Row],[Views]]</f>
        <v>0.17335062195534739</v>
      </c>
      <c r="N3687" s="1" t="s">
        <v>29</v>
      </c>
      <c r="O3687" s="4">
        <f t="shared" si="57"/>
        <v>0</v>
      </c>
    </row>
    <row r="3688" spans="1:15">
      <c r="A3688" s="1" t="s">
        <v>3728</v>
      </c>
      <c r="B3688" s="2">
        <v>45104</v>
      </c>
      <c r="C3688" s="13" t="str">
        <f>TEXT(bbdd_Social_Media_Trends[[#This Row],[Post_Date]],"aaaa-mm")</f>
        <v>2023-06</v>
      </c>
      <c r="D3688" s="1" t="s">
        <v>27</v>
      </c>
      <c r="E3688" s="1" t="s">
        <v>57</v>
      </c>
      <c r="F3688" s="1" t="s">
        <v>41</v>
      </c>
      <c r="G3688" s="1" t="s">
        <v>15</v>
      </c>
      <c r="H3688">
        <v>5467</v>
      </c>
      <c r="I3688">
        <v>337597</v>
      </c>
      <c r="J3688">
        <v>79716</v>
      </c>
      <c r="K3688">
        <v>33748</v>
      </c>
      <c r="L3688">
        <f>bbdd_Social_Media_Trends[[#This Row],[Likes]]+bbdd_Social_Media_Trends[[#This Row],[Shares]]+bbdd_Social_Media_Trends[[#This Row],[Comments]]</f>
        <v>451061</v>
      </c>
      <c r="M3688">
        <f>bbdd_Social_Media_Trends[[#This Row],[Interactions]]/bbdd_Social_Media_Trends[[#This Row],[Views]]</f>
        <v>82.506127675141755</v>
      </c>
      <c r="N3688" s="1" t="s">
        <v>16</v>
      </c>
      <c r="O3688" s="4">
        <f t="shared" si="57"/>
        <v>0</v>
      </c>
    </row>
    <row r="3689" spans="1:15" hidden="1">
      <c r="A3689" s="1" t="s">
        <v>3729</v>
      </c>
      <c r="B3689" s="2">
        <v>44897</v>
      </c>
      <c r="C3689" s="13" t="str">
        <f>TEXT(bbdd_Social_Media_Trends[[#This Row],[Post_Date]],"aaaa-mm")</f>
        <v>2022-12</v>
      </c>
      <c r="D3689" s="1" t="s">
        <v>18</v>
      </c>
      <c r="E3689" s="1" t="s">
        <v>59</v>
      </c>
      <c r="F3689" s="1" t="s">
        <v>32</v>
      </c>
      <c r="G3689" s="1" t="s">
        <v>50</v>
      </c>
      <c r="H3689">
        <v>2241319</v>
      </c>
      <c r="I3689">
        <v>22674</v>
      </c>
      <c r="J3689">
        <v>17632</v>
      </c>
      <c r="K3689">
        <v>11763</v>
      </c>
      <c r="L3689">
        <f>bbdd_Social_Media_Trends[[#This Row],[Likes]]+bbdd_Social_Media_Trends[[#This Row],[Shares]]+bbdd_Social_Media_Trends[[#This Row],[Comments]]</f>
        <v>52069</v>
      </c>
      <c r="M3689">
        <f>bbdd_Social_Media_Trends[[#This Row],[Interactions]]/bbdd_Social_Media_Trends[[#This Row],[Views]]</f>
        <v>2.3231409719009208E-2</v>
      </c>
      <c r="N3689" s="1" t="s">
        <v>16</v>
      </c>
      <c r="O3689" s="4">
        <f t="shared" si="57"/>
        <v>0</v>
      </c>
    </row>
    <row r="3690" spans="1:15" hidden="1">
      <c r="A3690" s="1" t="s">
        <v>3730</v>
      </c>
      <c r="B3690" s="2">
        <v>44626</v>
      </c>
      <c r="C3690" s="13" t="str">
        <f>TEXT(bbdd_Social_Media_Trends[[#This Row],[Post_Date]],"aaaa-mm")</f>
        <v>2022-03</v>
      </c>
      <c r="D3690" s="1" t="s">
        <v>12</v>
      </c>
      <c r="E3690" s="1" t="s">
        <v>31</v>
      </c>
      <c r="F3690" s="1" t="s">
        <v>47</v>
      </c>
      <c r="G3690" s="1" t="s">
        <v>50</v>
      </c>
      <c r="H3690">
        <v>2248823</v>
      </c>
      <c r="I3690">
        <v>185414</v>
      </c>
      <c r="J3690">
        <v>40492</v>
      </c>
      <c r="K3690">
        <v>35212</v>
      </c>
      <c r="L3690">
        <f>bbdd_Social_Media_Trends[[#This Row],[Likes]]+bbdd_Social_Media_Trends[[#This Row],[Shares]]+bbdd_Social_Media_Trends[[#This Row],[Comments]]</f>
        <v>261118</v>
      </c>
      <c r="M3690">
        <f>bbdd_Social_Media_Trends[[#This Row],[Interactions]]/bbdd_Social_Media_Trends[[#This Row],[Views]]</f>
        <v>0.11611318454142455</v>
      </c>
      <c r="N3690" s="1" t="s">
        <v>16</v>
      </c>
      <c r="O3690" s="4">
        <f t="shared" si="57"/>
        <v>0</v>
      </c>
    </row>
    <row r="3691" spans="1:15" hidden="1">
      <c r="A3691" s="1" t="s">
        <v>3731</v>
      </c>
      <c r="B3691" s="2">
        <v>45124</v>
      </c>
      <c r="C3691" s="13" t="str">
        <f>TEXT(bbdd_Social_Media_Trends[[#This Row],[Post_Date]],"aaaa-mm")</f>
        <v>2023-07</v>
      </c>
      <c r="D3691" s="1" t="s">
        <v>12</v>
      </c>
      <c r="E3691" s="1" t="s">
        <v>57</v>
      </c>
      <c r="F3691" s="1" t="s">
        <v>41</v>
      </c>
      <c r="G3691" s="1" t="s">
        <v>44</v>
      </c>
      <c r="H3691">
        <v>702805</v>
      </c>
      <c r="I3691">
        <v>426213</v>
      </c>
      <c r="J3691">
        <v>6952</v>
      </c>
      <c r="K3691">
        <v>12284</v>
      </c>
      <c r="L3691">
        <f>bbdd_Social_Media_Trends[[#This Row],[Likes]]+bbdd_Social_Media_Trends[[#This Row],[Shares]]+bbdd_Social_Media_Trends[[#This Row],[Comments]]</f>
        <v>445449</v>
      </c>
      <c r="M3691">
        <f>bbdd_Social_Media_Trends[[#This Row],[Interactions]]/bbdd_Social_Media_Trends[[#This Row],[Views]]</f>
        <v>0.63381592333577597</v>
      </c>
      <c r="N3691" s="1" t="s">
        <v>16</v>
      </c>
      <c r="O3691" s="4">
        <f t="shared" si="57"/>
        <v>0</v>
      </c>
    </row>
    <row r="3692" spans="1:15" hidden="1">
      <c r="A3692" s="1" t="s">
        <v>3732</v>
      </c>
      <c r="B3692" s="2">
        <v>45272</v>
      </c>
      <c r="C3692" s="13" t="str">
        <f>TEXT(bbdd_Social_Media_Trends[[#This Row],[Post_Date]],"aaaa-mm")</f>
        <v>2023-12</v>
      </c>
      <c r="D3692" s="1" t="s">
        <v>24</v>
      </c>
      <c r="E3692" s="1" t="s">
        <v>31</v>
      </c>
      <c r="F3692" s="1" t="s">
        <v>41</v>
      </c>
      <c r="G3692" s="1" t="s">
        <v>60</v>
      </c>
      <c r="H3692">
        <v>4076095</v>
      </c>
      <c r="I3692">
        <v>196850</v>
      </c>
      <c r="J3692">
        <v>15677</v>
      </c>
      <c r="K3692">
        <v>45746</v>
      </c>
      <c r="L3692">
        <f>bbdd_Social_Media_Trends[[#This Row],[Likes]]+bbdd_Social_Media_Trends[[#This Row],[Shares]]+bbdd_Social_Media_Trends[[#This Row],[Comments]]</f>
        <v>258273</v>
      </c>
      <c r="M3692">
        <f>bbdd_Social_Media_Trends[[#This Row],[Interactions]]/bbdd_Social_Media_Trends[[#This Row],[Views]]</f>
        <v>6.3362850963974093E-2</v>
      </c>
      <c r="N3692" s="1" t="s">
        <v>22</v>
      </c>
      <c r="O3692" s="4">
        <f t="shared" si="57"/>
        <v>0</v>
      </c>
    </row>
    <row r="3693" spans="1:15" hidden="1">
      <c r="A3693" s="1" t="s">
        <v>3733</v>
      </c>
      <c r="B3693" s="2">
        <v>45207</v>
      </c>
      <c r="C3693" s="13" t="str">
        <f>TEXT(bbdd_Social_Media_Trends[[#This Row],[Post_Date]],"aaaa-mm")</f>
        <v>2023-10</v>
      </c>
      <c r="D3693" s="1" t="s">
        <v>18</v>
      </c>
      <c r="E3693" s="1" t="s">
        <v>59</v>
      </c>
      <c r="F3693" s="1" t="s">
        <v>36</v>
      </c>
      <c r="G3693" s="1" t="s">
        <v>21</v>
      </c>
      <c r="H3693">
        <v>2926591</v>
      </c>
      <c r="I3693">
        <v>5898</v>
      </c>
      <c r="J3693">
        <v>89</v>
      </c>
      <c r="K3693">
        <v>6431</v>
      </c>
      <c r="L3693">
        <f>bbdd_Social_Media_Trends[[#This Row],[Likes]]+bbdd_Social_Media_Trends[[#This Row],[Shares]]+bbdd_Social_Media_Trends[[#This Row],[Comments]]</f>
        <v>12418</v>
      </c>
      <c r="M3693">
        <f>bbdd_Social_Media_Trends[[#This Row],[Interactions]]/bbdd_Social_Media_Trends[[#This Row],[Views]]</f>
        <v>4.2431620954209177E-3</v>
      </c>
      <c r="N3693" s="1" t="s">
        <v>29</v>
      </c>
      <c r="O3693" s="4">
        <f t="shared" si="57"/>
        <v>0</v>
      </c>
    </row>
    <row r="3694" spans="1:15">
      <c r="A3694" s="1" t="s">
        <v>3734</v>
      </c>
      <c r="B3694" s="2">
        <v>44983</v>
      </c>
      <c r="C3694" s="13" t="str">
        <f>TEXT(bbdd_Social_Media_Trends[[#This Row],[Post_Date]],"aaaa-mm")</f>
        <v>2023-02</v>
      </c>
      <c r="D3694" s="1" t="s">
        <v>27</v>
      </c>
      <c r="E3694" s="1" t="s">
        <v>19</v>
      </c>
      <c r="F3694" s="1" t="s">
        <v>36</v>
      </c>
      <c r="G3694" s="1" t="s">
        <v>44</v>
      </c>
      <c r="H3694">
        <v>3135532</v>
      </c>
      <c r="I3694">
        <v>15894</v>
      </c>
      <c r="J3694">
        <v>55304</v>
      </c>
      <c r="K3694">
        <v>37035</v>
      </c>
      <c r="L3694">
        <f>bbdd_Social_Media_Trends[[#This Row],[Likes]]+bbdd_Social_Media_Trends[[#This Row],[Shares]]+bbdd_Social_Media_Trends[[#This Row],[Comments]]</f>
        <v>108233</v>
      </c>
      <c r="M3694">
        <f>bbdd_Social_Media_Trends[[#This Row],[Interactions]]/bbdd_Social_Media_Trends[[#This Row],[Views]]</f>
        <v>3.4518225296377138E-2</v>
      </c>
      <c r="N3694" s="1" t="s">
        <v>29</v>
      </c>
      <c r="O3694" s="4">
        <f t="shared" si="57"/>
        <v>0</v>
      </c>
    </row>
    <row r="3695" spans="1:15">
      <c r="A3695" s="1" t="s">
        <v>3735</v>
      </c>
      <c r="B3695" s="2">
        <v>44741</v>
      </c>
      <c r="C3695" s="13" t="str">
        <f>TEXT(bbdd_Social_Media_Trends[[#This Row],[Post_Date]],"aaaa-mm")</f>
        <v>2022-06</v>
      </c>
      <c r="D3695" s="1" t="s">
        <v>27</v>
      </c>
      <c r="E3695" s="1" t="s">
        <v>13</v>
      </c>
      <c r="F3695" s="1" t="s">
        <v>32</v>
      </c>
      <c r="G3695" s="1" t="s">
        <v>28</v>
      </c>
      <c r="H3695">
        <v>461899</v>
      </c>
      <c r="I3695">
        <v>39413</v>
      </c>
      <c r="J3695">
        <v>57043</v>
      </c>
      <c r="K3695">
        <v>36427</v>
      </c>
      <c r="L3695">
        <f>bbdd_Social_Media_Trends[[#This Row],[Likes]]+bbdd_Social_Media_Trends[[#This Row],[Shares]]+bbdd_Social_Media_Trends[[#This Row],[Comments]]</f>
        <v>132883</v>
      </c>
      <c r="M3695">
        <f>bbdd_Social_Media_Trends[[#This Row],[Interactions]]/bbdd_Social_Media_Trends[[#This Row],[Views]]</f>
        <v>0.28768843405160005</v>
      </c>
      <c r="N3695" s="1" t="s">
        <v>16</v>
      </c>
      <c r="O3695" s="4">
        <f t="shared" si="57"/>
        <v>0</v>
      </c>
    </row>
    <row r="3696" spans="1:15" hidden="1">
      <c r="A3696" s="1" t="s">
        <v>3736</v>
      </c>
      <c r="B3696" s="2">
        <v>44860</v>
      </c>
      <c r="C3696" s="13" t="str">
        <f>TEXT(bbdd_Social_Media_Trends[[#This Row],[Post_Date]],"aaaa-mm")</f>
        <v>2022-10</v>
      </c>
      <c r="D3696" s="1" t="s">
        <v>24</v>
      </c>
      <c r="E3696" s="1" t="s">
        <v>57</v>
      </c>
      <c r="F3696" s="1" t="s">
        <v>14</v>
      </c>
      <c r="G3696" s="1" t="s">
        <v>15</v>
      </c>
      <c r="H3696">
        <v>457477</v>
      </c>
      <c r="I3696">
        <v>157733</v>
      </c>
      <c r="J3696">
        <v>80500</v>
      </c>
      <c r="K3696">
        <v>34374</v>
      </c>
      <c r="L3696">
        <f>bbdd_Social_Media_Trends[[#This Row],[Likes]]+bbdd_Social_Media_Trends[[#This Row],[Shares]]+bbdd_Social_Media_Trends[[#This Row],[Comments]]</f>
        <v>272607</v>
      </c>
      <c r="M3696">
        <f>bbdd_Social_Media_Trends[[#This Row],[Interactions]]/bbdd_Social_Media_Trends[[#This Row],[Views]]</f>
        <v>0.59589225250668343</v>
      </c>
      <c r="N3696" s="1" t="s">
        <v>29</v>
      </c>
      <c r="O3696" s="4">
        <f t="shared" si="57"/>
        <v>0</v>
      </c>
    </row>
    <row r="3697" spans="1:15" hidden="1">
      <c r="A3697" s="1" t="s">
        <v>3737</v>
      </c>
      <c r="B3697" s="2">
        <v>45131</v>
      </c>
      <c r="C3697" s="13" t="str">
        <f>TEXT(bbdd_Social_Media_Trends[[#This Row],[Post_Date]],"aaaa-mm")</f>
        <v>2023-07</v>
      </c>
      <c r="D3697" s="1" t="s">
        <v>24</v>
      </c>
      <c r="E3697" s="1" t="s">
        <v>57</v>
      </c>
      <c r="F3697" s="1" t="s">
        <v>14</v>
      </c>
      <c r="G3697" s="1" t="s">
        <v>50</v>
      </c>
      <c r="H3697">
        <v>651638</v>
      </c>
      <c r="I3697">
        <v>88078</v>
      </c>
      <c r="J3697">
        <v>98083</v>
      </c>
      <c r="K3697">
        <v>27044</v>
      </c>
      <c r="L3697">
        <f>bbdd_Social_Media_Trends[[#This Row],[Likes]]+bbdd_Social_Media_Trends[[#This Row],[Shares]]+bbdd_Social_Media_Trends[[#This Row],[Comments]]</f>
        <v>213205</v>
      </c>
      <c r="M3697">
        <f>bbdd_Social_Media_Trends[[#This Row],[Interactions]]/bbdd_Social_Media_Trends[[#This Row],[Views]]</f>
        <v>0.32718319066721091</v>
      </c>
      <c r="N3697" s="1" t="s">
        <v>22</v>
      </c>
      <c r="O3697" s="4">
        <f t="shared" si="57"/>
        <v>0</v>
      </c>
    </row>
    <row r="3698" spans="1:15">
      <c r="A3698" s="1" t="s">
        <v>3738</v>
      </c>
      <c r="B3698" s="2">
        <v>45158</v>
      </c>
      <c r="C3698" s="13" t="str">
        <f>TEXT(bbdd_Social_Media_Trends[[#This Row],[Post_Date]],"aaaa-mm")</f>
        <v>2023-08</v>
      </c>
      <c r="D3698" s="1" t="s">
        <v>27</v>
      </c>
      <c r="E3698" s="1" t="s">
        <v>57</v>
      </c>
      <c r="F3698" s="1" t="s">
        <v>36</v>
      </c>
      <c r="G3698" s="1" t="s">
        <v>25</v>
      </c>
      <c r="H3698">
        <v>4571746</v>
      </c>
      <c r="I3698">
        <v>377505</v>
      </c>
      <c r="J3698">
        <v>16732</v>
      </c>
      <c r="K3698">
        <v>26086</v>
      </c>
      <c r="L3698">
        <f>bbdd_Social_Media_Trends[[#This Row],[Likes]]+bbdd_Social_Media_Trends[[#This Row],[Shares]]+bbdd_Social_Media_Trends[[#This Row],[Comments]]</f>
        <v>420323</v>
      </c>
      <c r="M3698">
        <f>bbdd_Social_Media_Trends[[#This Row],[Interactions]]/bbdd_Social_Media_Trends[[#This Row],[Views]]</f>
        <v>9.1939272216785453E-2</v>
      </c>
      <c r="N3698" s="1" t="s">
        <v>16</v>
      </c>
      <c r="O3698" s="4">
        <f t="shared" si="57"/>
        <v>0</v>
      </c>
    </row>
    <row r="3699" spans="1:15" hidden="1">
      <c r="A3699" s="1" t="s">
        <v>3739</v>
      </c>
      <c r="B3699" s="2">
        <v>44821</v>
      </c>
      <c r="C3699" s="13" t="str">
        <f>TEXT(bbdd_Social_Media_Trends[[#This Row],[Post_Date]],"aaaa-mm")</f>
        <v>2022-09</v>
      </c>
      <c r="D3699" s="1" t="s">
        <v>12</v>
      </c>
      <c r="E3699" s="1" t="s">
        <v>13</v>
      </c>
      <c r="F3699" s="1" t="s">
        <v>36</v>
      </c>
      <c r="G3699" s="1" t="s">
        <v>15</v>
      </c>
      <c r="H3699">
        <v>2573700</v>
      </c>
      <c r="I3699">
        <v>22478</v>
      </c>
      <c r="J3699">
        <v>94199</v>
      </c>
      <c r="K3699">
        <v>3637</v>
      </c>
      <c r="L3699">
        <f>bbdd_Social_Media_Trends[[#This Row],[Likes]]+bbdd_Social_Media_Trends[[#This Row],[Shares]]+bbdd_Social_Media_Trends[[#This Row],[Comments]]</f>
        <v>120314</v>
      </c>
      <c r="M3699">
        <f>bbdd_Social_Media_Trends[[#This Row],[Interactions]]/bbdd_Social_Media_Trends[[#This Row],[Views]]</f>
        <v>4.6747484166763803E-2</v>
      </c>
      <c r="N3699" s="1" t="s">
        <v>29</v>
      </c>
      <c r="O3699" s="4">
        <f t="shared" si="57"/>
        <v>0</v>
      </c>
    </row>
    <row r="3700" spans="1:15" hidden="1">
      <c r="A3700" s="1" t="s">
        <v>3740</v>
      </c>
      <c r="B3700" s="2">
        <v>44772</v>
      </c>
      <c r="C3700" s="13" t="str">
        <f>TEXT(bbdd_Social_Media_Trends[[#This Row],[Post_Date]],"aaaa-mm")</f>
        <v>2022-07</v>
      </c>
      <c r="D3700" s="1" t="s">
        <v>24</v>
      </c>
      <c r="E3700" s="1" t="s">
        <v>46</v>
      </c>
      <c r="F3700" s="1" t="s">
        <v>14</v>
      </c>
      <c r="G3700" s="1" t="s">
        <v>15</v>
      </c>
      <c r="H3700">
        <v>713028</v>
      </c>
      <c r="I3700">
        <v>337203</v>
      </c>
      <c r="J3700">
        <v>25042</v>
      </c>
      <c r="K3700">
        <v>4682</v>
      </c>
      <c r="L3700">
        <f>bbdd_Social_Media_Trends[[#This Row],[Likes]]+bbdd_Social_Media_Trends[[#This Row],[Shares]]+bbdd_Social_Media_Trends[[#This Row],[Comments]]</f>
        <v>366927</v>
      </c>
      <c r="M3700">
        <f>bbdd_Social_Media_Trends[[#This Row],[Interactions]]/bbdd_Social_Media_Trends[[#This Row],[Views]]</f>
        <v>0.51460391457277976</v>
      </c>
      <c r="N3700" s="1" t="s">
        <v>16</v>
      </c>
      <c r="O3700" s="4">
        <f t="shared" si="57"/>
        <v>0</v>
      </c>
    </row>
    <row r="3701" spans="1:15" hidden="1">
      <c r="A3701" s="1" t="s">
        <v>3741</v>
      </c>
      <c r="B3701" s="2">
        <v>44910</v>
      </c>
      <c r="C3701" s="13" t="str">
        <f>TEXT(bbdd_Social_Media_Trends[[#This Row],[Post_Date]],"aaaa-mm")</f>
        <v>2022-12</v>
      </c>
      <c r="D3701" s="1" t="s">
        <v>12</v>
      </c>
      <c r="E3701" s="1" t="s">
        <v>57</v>
      </c>
      <c r="F3701" s="1" t="s">
        <v>20</v>
      </c>
      <c r="G3701" s="1" t="s">
        <v>21</v>
      </c>
      <c r="H3701">
        <v>2711553</v>
      </c>
      <c r="I3701">
        <v>160878</v>
      </c>
      <c r="J3701">
        <v>41722</v>
      </c>
      <c r="K3701">
        <v>11012</v>
      </c>
      <c r="L3701">
        <f>bbdd_Social_Media_Trends[[#This Row],[Likes]]+bbdd_Social_Media_Trends[[#This Row],[Shares]]+bbdd_Social_Media_Trends[[#This Row],[Comments]]</f>
        <v>213612</v>
      </c>
      <c r="M3701">
        <f>bbdd_Social_Media_Trends[[#This Row],[Interactions]]/bbdd_Social_Media_Trends[[#This Row],[Views]]</f>
        <v>7.8778471230324471E-2</v>
      </c>
      <c r="N3701" s="1" t="s">
        <v>22</v>
      </c>
      <c r="O3701" s="4">
        <f t="shared" si="57"/>
        <v>0</v>
      </c>
    </row>
    <row r="3702" spans="1:15">
      <c r="A3702" s="1" t="s">
        <v>3742</v>
      </c>
      <c r="B3702" s="2">
        <v>45002</v>
      </c>
      <c r="C3702" s="13" t="str">
        <f>TEXT(bbdd_Social_Media_Trends[[#This Row],[Post_Date]],"aaaa-mm")</f>
        <v>2023-03</v>
      </c>
      <c r="D3702" s="1" t="s">
        <v>27</v>
      </c>
      <c r="E3702" s="1" t="s">
        <v>46</v>
      </c>
      <c r="F3702" s="1" t="s">
        <v>36</v>
      </c>
      <c r="G3702" s="1" t="s">
        <v>28</v>
      </c>
      <c r="H3702">
        <v>1066125</v>
      </c>
      <c r="I3702">
        <v>188355</v>
      </c>
      <c r="J3702">
        <v>91094</v>
      </c>
      <c r="K3702">
        <v>36292</v>
      </c>
      <c r="L3702">
        <f>bbdd_Social_Media_Trends[[#This Row],[Likes]]+bbdd_Social_Media_Trends[[#This Row],[Shares]]+bbdd_Social_Media_Trends[[#This Row],[Comments]]</f>
        <v>315741</v>
      </c>
      <c r="M3702">
        <f>bbdd_Social_Media_Trends[[#This Row],[Interactions]]/bbdd_Social_Media_Trends[[#This Row],[Views]]</f>
        <v>0.29615758002110448</v>
      </c>
      <c r="N3702" s="1" t="s">
        <v>29</v>
      </c>
      <c r="O3702" s="4">
        <f t="shared" si="57"/>
        <v>0</v>
      </c>
    </row>
    <row r="3703" spans="1:15">
      <c r="A3703" s="1" t="s">
        <v>3743</v>
      </c>
      <c r="B3703" s="2">
        <v>44930</v>
      </c>
      <c r="C3703" s="13" t="str">
        <f>TEXT(bbdd_Social_Media_Trends[[#This Row],[Post_Date]],"aaaa-mm")</f>
        <v>2023-01</v>
      </c>
      <c r="D3703" s="1" t="s">
        <v>27</v>
      </c>
      <c r="E3703" s="1" t="s">
        <v>19</v>
      </c>
      <c r="F3703" s="1" t="s">
        <v>47</v>
      </c>
      <c r="G3703" s="1" t="s">
        <v>25</v>
      </c>
      <c r="H3703">
        <v>1198497</v>
      </c>
      <c r="I3703">
        <v>380580</v>
      </c>
      <c r="J3703">
        <v>69495</v>
      </c>
      <c r="K3703">
        <v>13206</v>
      </c>
      <c r="L3703">
        <f>bbdd_Social_Media_Trends[[#This Row],[Likes]]+bbdd_Social_Media_Trends[[#This Row],[Shares]]+bbdd_Social_Media_Trends[[#This Row],[Comments]]</f>
        <v>463281</v>
      </c>
      <c r="M3703">
        <f>bbdd_Social_Media_Trends[[#This Row],[Interactions]]/bbdd_Social_Media_Trends[[#This Row],[Views]]</f>
        <v>0.3865516559490762</v>
      </c>
      <c r="N3703" s="1" t="s">
        <v>22</v>
      </c>
      <c r="O3703" s="4">
        <f t="shared" si="57"/>
        <v>0</v>
      </c>
    </row>
    <row r="3704" spans="1:15" hidden="1">
      <c r="A3704" s="1" t="s">
        <v>3744</v>
      </c>
      <c r="B3704" s="2">
        <v>44660</v>
      </c>
      <c r="C3704" s="13" t="str">
        <f>TEXT(bbdd_Social_Media_Trends[[#This Row],[Post_Date]],"aaaa-mm")</f>
        <v>2022-04</v>
      </c>
      <c r="D3704" s="1" t="s">
        <v>18</v>
      </c>
      <c r="E3704" s="1" t="s">
        <v>52</v>
      </c>
      <c r="F3704" s="1" t="s">
        <v>20</v>
      </c>
      <c r="G3704" s="1" t="s">
        <v>28</v>
      </c>
      <c r="H3704">
        <v>3358197</v>
      </c>
      <c r="I3704">
        <v>230451</v>
      </c>
      <c r="J3704">
        <v>95429</v>
      </c>
      <c r="K3704">
        <v>22070</v>
      </c>
      <c r="L3704">
        <f>bbdd_Social_Media_Trends[[#This Row],[Likes]]+bbdd_Social_Media_Trends[[#This Row],[Shares]]+bbdd_Social_Media_Trends[[#This Row],[Comments]]</f>
        <v>347950</v>
      </c>
      <c r="M3704">
        <f>bbdd_Social_Media_Trends[[#This Row],[Interactions]]/bbdd_Social_Media_Trends[[#This Row],[Views]]</f>
        <v>0.1036121466370198</v>
      </c>
      <c r="N3704" s="1" t="s">
        <v>16</v>
      </c>
      <c r="O3704" s="4">
        <f t="shared" si="57"/>
        <v>0</v>
      </c>
    </row>
    <row r="3705" spans="1:15" hidden="1">
      <c r="A3705" s="1" t="s">
        <v>3745</v>
      </c>
      <c r="B3705" s="2">
        <v>45070</v>
      </c>
      <c r="C3705" s="13" t="str">
        <f>TEXT(bbdd_Social_Media_Trends[[#This Row],[Post_Date]],"aaaa-mm")</f>
        <v>2023-05</v>
      </c>
      <c r="D3705" s="1" t="s">
        <v>12</v>
      </c>
      <c r="E3705" s="1" t="s">
        <v>31</v>
      </c>
      <c r="F3705" s="1" t="s">
        <v>41</v>
      </c>
      <c r="G3705" s="1" t="s">
        <v>21</v>
      </c>
      <c r="H3705">
        <v>487342</v>
      </c>
      <c r="I3705">
        <v>207862</v>
      </c>
      <c r="J3705">
        <v>37985</v>
      </c>
      <c r="K3705">
        <v>34639</v>
      </c>
      <c r="L3705">
        <f>bbdd_Social_Media_Trends[[#This Row],[Likes]]+bbdd_Social_Media_Trends[[#This Row],[Shares]]+bbdd_Social_Media_Trends[[#This Row],[Comments]]</f>
        <v>280486</v>
      </c>
      <c r="M3705">
        <f>bbdd_Social_Media_Trends[[#This Row],[Interactions]]/bbdd_Social_Media_Trends[[#This Row],[Views]]</f>
        <v>0.57554243221392776</v>
      </c>
      <c r="N3705" s="1" t="s">
        <v>29</v>
      </c>
      <c r="O3705" s="4">
        <f t="shared" si="57"/>
        <v>0</v>
      </c>
    </row>
    <row r="3706" spans="1:15" hidden="1">
      <c r="A3706" s="1" t="s">
        <v>3746</v>
      </c>
      <c r="B3706" s="2">
        <v>44627</v>
      </c>
      <c r="C3706" s="13" t="str">
        <f>TEXT(bbdd_Social_Media_Trends[[#This Row],[Post_Date]],"aaaa-mm")</f>
        <v>2022-03</v>
      </c>
      <c r="D3706" s="1" t="s">
        <v>24</v>
      </c>
      <c r="E3706" s="1" t="s">
        <v>49</v>
      </c>
      <c r="F3706" s="1" t="s">
        <v>32</v>
      </c>
      <c r="G3706" s="1" t="s">
        <v>50</v>
      </c>
      <c r="H3706">
        <v>2563082</v>
      </c>
      <c r="I3706">
        <v>362386</v>
      </c>
      <c r="J3706">
        <v>42588</v>
      </c>
      <c r="K3706">
        <v>8407</v>
      </c>
      <c r="L3706">
        <f>bbdd_Social_Media_Trends[[#This Row],[Likes]]+bbdd_Social_Media_Trends[[#This Row],[Shares]]+bbdd_Social_Media_Trends[[#This Row],[Comments]]</f>
        <v>413381</v>
      </c>
      <c r="M3706">
        <f>bbdd_Social_Media_Trends[[#This Row],[Interactions]]/bbdd_Social_Media_Trends[[#This Row],[Views]]</f>
        <v>0.16128278377359756</v>
      </c>
      <c r="N3706" s="1" t="s">
        <v>29</v>
      </c>
      <c r="O3706" s="4">
        <f t="shared" si="57"/>
        <v>0</v>
      </c>
    </row>
    <row r="3707" spans="1:15" hidden="1">
      <c r="A3707" s="1" t="s">
        <v>3747</v>
      </c>
      <c r="B3707" s="2">
        <v>45162</v>
      </c>
      <c r="C3707" s="13" t="str">
        <f>TEXT(bbdd_Social_Media_Trends[[#This Row],[Post_Date]],"aaaa-mm")</f>
        <v>2023-08</v>
      </c>
      <c r="D3707" s="1" t="s">
        <v>18</v>
      </c>
      <c r="E3707" s="1" t="s">
        <v>49</v>
      </c>
      <c r="F3707" s="1" t="s">
        <v>14</v>
      </c>
      <c r="G3707" s="1" t="s">
        <v>50</v>
      </c>
      <c r="H3707">
        <v>3779546</v>
      </c>
      <c r="I3707">
        <v>165023</v>
      </c>
      <c r="J3707">
        <v>94433</v>
      </c>
      <c r="K3707">
        <v>31987</v>
      </c>
      <c r="L3707">
        <f>bbdd_Social_Media_Trends[[#This Row],[Likes]]+bbdd_Social_Media_Trends[[#This Row],[Shares]]+bbdd_Social_Media_Trends[[#This Row],[Comments]]</f>
        <v>291443</v>
      </c>
      <c r="M3707">
        <f>bbdd_Social_Media_Trends[[#This Row],[Interactions]]/bbdd_Social_Media_Trends[[#This Row],[Views]]</f>
        <v>7.7110584181274686E-2</v>
      </c>
      <c r="N3707" s="1" t="s">
        <v>29</v>
      </c>
      <c r="O3707" s="4">
        <f t="shared" si="57"/>
        <v>0</v>
      </c>
    </row>
    <row r="3708" spans="1:15" hidden="1">
      <c r="A3708" s="1" t="s">
        <v>3748</v>
      </c>
      <c r="B3708" s="2">
        <v>45240</v>
      </c>
      <c r="C3708" s="13" t="str">
        <f>TEXT(bbdd_Social_Media_Trends[[#This Row],[Post_Date]],"aaaa-mm")</f>
        <v>2023-11</v>
      </c>
      <c r="D3708" s="1" t="s">
        <v>24</v>
      </c>
      <c r="E3708" s="1" t="s">
        <v>31</v>
      </c>
      <c r="F3708" s="1" t="s">
        <v>14</v>
      </c>
      <c r="G3708" s="1" t="s">
        <v>60</v>
      </c>
      <c r="H3708">
        <v>3721811</v>
      </c>
      <c r="I3708">
        <v>165042</v>
      </c>
      <c r="J3708">
        <v>49187</v>
      </c>
      <c r="K3708">
        <v>13883</v>
      </c>
      <c r="L3708">
        <f>bbdd_Social_Media_Trends[[#This Row],[Likes]]+bbdd_Social_Media_Trends[[#This Row],[Shares]]+bbdd_Social_Media_Trends[[#This Row],[Comments]]</f>
        <v>228112</v>
      </c>
      <c r="M3708">
        <f>bbdd_Social_Media_Trends[[#This Row],[Interactions]]/bbdd_Social_Media_Trends[[#This Row],[Views]]</f>
        <v>6.1290592133775731E-2</v>
      </c>
      <c r="N3708" s="1" t="s">
        <v>22</v>
      </c>
      <c r="O3708" s="4">
        <f t="shared" si="57"/>
        <v>0</v>
      </c>
    </row>
    <row r="3709" spans="1:15" hidden="1">
      <c r="A3709" s="1" t="s">
        <v>3749</v>
      </c>
      <c r="B3709" s="2">
        <v>45064</v>
      </c>
      <c r="C3709" s="13" t="str">
        <f>TEXT(bbdd_Social_Media_Trends[[#This Row],[Post_Date]],"aaaa-mm")</f>
        <v>2023-05</v>
      </c>
      <c r="D3709" s="1" t="s">
        <v>12</v>
      </c>
      <c r="E3709" s="1" t="s">
        <v>59</v>
      </c>
      <c r="F3709" s="1" t="s">
        <v>47</v>
      </c>
      <c r="G3709" s="1" t="s">
        <v>25</v>
      </c>
      <c r="H3709">
        <v>1832938</v>
      </c>
      <c r="I3709">
        <v>145324</v>
      </c>
      <c r="J3709">
        <v>49725</v>
      </c>
      <c r="K3709">
        <v>26919</v>
      </c>
      <c r="L3709">
        <f>bbdd_Social_Media_Trends[[#This Row],[Likes]]+bbdd_Social_Media_Trends[[#This Row],[Shares]]+bbdd_Social_Media_Trends[[#This Row],[Comments]]</f>
        <v>221968</v>
      </c>
      <c r="M3709">
        <f>bbdd_Social_Media_Trends[[#This Row],[Interactions]]/bbdd_Social_Media_Trends[[#This Row],[Views]]</f>
        <v>0.12109956801593943</v>
      </c>
      <c r="N3709" s="1" t="s">
        <v>16</v>
      </c>
      <c r="O3709" s="4">
        <f t="shared" si="57"/>
        <v>0</v>
      </c>
    </row>
    <row r="3710" spans="1:15" hidden="1">
      <c r="A3710" s="1" t="s">
        <v>3750</v>
      </c>
      <c r="B3710" s="2">
        <v>45242</v>
      </c>
      <c r="C3710" s="13" t="str">
        <f>TEXT(bbdd_Social_Media_Trends[[#This Row],[Post_Date]],"aaaa-mm")</f>
        <v>2023-11</v>
      </c>
      <c r="D3710" s="1" t="s">
        <v>18</v>
      </c>
      <c r="E3710" s="1" t="s">
        <v>46</v>
      </c>
      <c r="F3710" s="1" t="s">
        <v>20</v>
      </c>
      <c r="G3710" s="1" t="s">
        <v>15</v>
      </c>
      <c r="H3710">
        <v>4513361</v>
      </c>
      <c r="I3710">
        <v>247785</v>
      </c>
      <c r="J3710">
        <v>75690</v>
      </c>
      <c r="K3710">
        <v>4772</v>
      </c>
      <c r="L3710">
        <f>bbdd_Social_Media_Trends[[#This Row],[Likes]]+bbdd_Social_Media_Trends[[#This Row],[Shares]]+bbdd_Social_Media_Trends[[#This Row],[Comments]]</f>
        <v>328247</v>
      </c>
      <c r="M3710">
        <f>bbdd_Social_Media_Trends[[#This Row],[Interactions]]/bbdd_Social_Media_Trends[[#This Row],[Views]]</f>
        <v>7.2727840737756191E-2</v>
      </c>
      <c r="N3710" s="1" t="s">
        <v>29</v>
      </c>
      <c r="O3710" s="4">
        <f t="shared" si="57"/>
        <v>0</v>
      </c>
    </row>
    <row r="3711" spans="1:15">
      <c r="A3711" s="1" t="s">
        <v>3751</v>
      </c>
      <c r="B3711" s="2">
        <v>44824</v>
      </c>
      <c r="C3711" s="13" t="str">
        <f>TEXT(bbdd_Social_Media_Trends[[#This Row],[Post_Date]],"aaaa-mm")</f>
        <v>2022-09</v>
      </c>
      <c r="D3711" s="1" t="s">
        <v>27</v>
      </c>
      <c r="E3711" s="1" t="s">
        <v>52</v>
      </c>
      <c r="F3711" s="1" t="s">
        <v>36</v>
      </c>
      <c r="G3711" s="1" t="s">
        <v>21</v>
      </c>
      <c r="H3711">
        <v>1955706</v>
      </c>
      <c r="I3711">
        <v>361088</v>
      </c>
      <c r="J3711">
        <v>80015</v>
      </c>
      <c r="K3711">
        <v>8735</v>
      </c>
      <c r="L3711">
        <f>bbdd_Social_Media_Trends[[#This Row],[Likes]]+bbdd_Social_Media_Trends[[#This Row],[Shares]]+bbdd_Social_Media_Trends[[#This Row],[Comments]]</f>
        <v>449838</v>
      </c>
      <c r="M3711">
        <f>bbdd_Social_Media_Trends[[#This Row],[Interactions]]/bbdd_Social_Media_Trends[[#This Row],[Views]]</f>
        <v>0.23001310012854692</v>
      </c>
      <c r="N3711" s="1" t="s">
        <v>16</v>
      </c>
      <c r="O3711" s="4">
        <f t="shared" si="57"/>
        <v>0</v>
      </c>
    </row>
    <row r="3712" spans="1:15" hidden="1">
      <c r="A3712" s="1" t="s">
        <v>3752</v>
      </c>
      <c r="B3712" s="2">
        <v>44710</v>
      </c>
      <c r="C3712" s="13" t="str">
        <f>TEXT(bbdd_Social_Media_Trends[[#This Row],[Post_Date]],"aaaa-mm")</f>
        <v>2022-05</v>
      </c>
      <c r="D3712" s="1" t="s">
        <v>24</v>
      </c>
      <c r="E3712" s="1" t="s">
        <v>35</v>
      </c>
      <c r="F3712" s="1" t="s">
        <v>32</v>
      </c>
      <c r="G3712" s="1" t="s">
        <v>21</v>
      </c>
      <c r="H3712">
        <v>128846</v>
      </c>
      <c r="I3712">
        <v>69446</v>
      </c>
      <c r="J3712">
        <v>99612</v>
      </c>
      <c r="K3712">
        <v>12359</v>
      </c>
      <c r="L3712">
        <f>bbdd_Social_Media_Trends[[#This Row],[Likes]]+bbdd_Social_Media_Trends[[#This Row],[Shares]]+bbdd_Social_Media_Trends[[#This Row],[Comments]]</f>
        <v>181417</v>
      </c>
      <c r="M3712">
        <f>bbdd_Social_Media_Trends[[#This Row],[Interactions]]/bbdd_Social_Media_Trends[[#This Row],[Views]]</f>
        <v>1.40801421852444</v>
      </c>
      <c r="N3712" s="1" t="s">
        <v>16</v>
      </c>
      <c r="O3712" s="4">
        <f t="shared" si="57"/>
        <v>0</v>
      </c>
    </row>
    <row r="3713" spans="1:15" hidden="1">
      <c r="A3713" s="1" t="s">
        <v>3753</v>
      </c>
      <c r="B3713" s="2">
        <v>44891</v>
      </c>
      <c r="C3713" s="13" t="str">
        <f>TEXT(bbdd_Social_Media_Trends[[#This Row],[Post_Date]],"aaaa-mm")</f>
        <v>2022-11</v>
      </c>
      <c r="D3713" s="1" t="s">
        <v>12</v>
      </c>
      <c r="E3713" s="1" t="s">
        <v>35</v>
      </c>
      <c r="F3713" s="1" t="s">
        <v>32</v>
      </c>
      <c r="G3713" s="1" t="s">
        <v>60</v>
      </c>
      <c r="H3713">
        <v>704114</v>
      </c>
      <c r="I3713">
        <v>322337</v>
      </c>
      <c r="J3713">
        <v>98094</v>
      </c>
      <c r="K3713">
        <v>44086</v>
      </c>
      <c r="L3713">
        <f>bbdd_Social_Media_Trends[[#This Row],[Likes]]+bbdd_Social_Media_Trends[[#This Row],[Shares]]+bbdd_Social_Media_Trends[[#This Row],[Comments]]</f>
        <v>464517</v>
      </c>
      <c r="M3713">
        <f>bbdd_Social_Media_Trends[[#This Row],[Interactions]]/bbdd_Social_Media_Trends[[#This Row],[Views]]</f>
        <v>0.65971845468205437</v>
      </c>
      <c r="N3713" s="1" t="s">
        <v>22</v>
      </c>
      <c r="O3713" s="4">
        <f t="shared" si="57"/>
        <v>0</v>
      </c>
    </row>
    <row r="3714" spans="1:15">
      <c r="A3714" s="1" t="s">
        <v>3754</v>
      </c>
      <c r="B3714" s="2">
        <v>45262</v>
      </c>
      <c r="C3714" s="13" t="str">
        <f>TEXT(bbdd_Social_Media_Trends[[#This Row],[Post_Date]],"aaaa-mm")</f>
        <v>2023-12</v>
      </c>
      <c r="D3714" s="1" t="s">
        <v>27</v>
      </c>
      <c r="E3714" s="1" t="s">
        <v>57</v>
      </c>
      <c r="F3714" s="1" t="s">
        <v>20</v>
      </c>
      <c r="G3714" s="1" t="s">
        <v>25</v>
      </c>
      <c r="H3714">
        <v>4056382</v>
      </c>
      <c r="I3714">
        <v>117226</v>
      </c>
      <c r="J3714">
        <v>18306</v>
      </c>
      <c r="K3714">
        <v>30080</v>
      </c>
      <c r="L3714">
        <f>bbdd_Social_Media_Trends[[#This Row],[Likes]]+bbdd_Social_Media_Trends[[#This Row],[Shares]]+bbdd_Social_Media_Trends[[#This Row],[Comments]]</f>
        <v>165612</v>
      </c>
      <c r="M3714">
        <f>bbdd_Social_Media_Trends[[#This Row],[Interactions]]/bbdd_Social_Media_Trends[[#This Row],[Views]]</f>
        <v>4.082751575172161E-2</v>
      </c>
      <c r="N3714" s="1" t="s">
        <v>16</v>
      </c>
      <c r="O3714" s="4">
        <f t="shared" ref="O3714:O3777" si="58">IF(ISERROR(VLOOKUP(A3714,A3715:A8712,1,FALSE)),0, 1)</f>
        <v>0</v>
      </c>
    </row>
    <row r="3715" spans="1:15">
      <c r="A3715" s="1" t="s">
        <v>3755</v>
      </c>
      <c r="B3715" s="2">
        <v>44612</v>
      </c>
      <c r="C3715" s="13" t="str">
        <f>TEXT(bbdd_Social_Media_Trends[[#This Row],[Post_Date]],"aaaa-mm")</f>
        <v>2022-02</v>
      </c>
      <c r="D3715" s="1" t="s">
        <v>27</v>
      </c>
      <c r="E3715" s="1" t="s">
        <v>13</v>
      </c>
      <c r="F3715" s="1" t="s">
        <v>32</v>
      </c>
      <c r="G3715" s="1" t="s">
        <v>50</v>
      </c>
      <c r="H3715">
        <v>475805</v>
      </c>
      <c r="I3715">
        <v>301526</v>
      </c>
      <c r="J3715">
        <v>19765</v>
      </c>
      <c r="K3715">
        <v>33905</v>
      </c>
      <c r="L3715">
        <f>bbdd_Social_Media_Trends[[#This Row],[Likes]]+bbdd_Social_Media_Trends[[#This Row],[Shares]]+bbdd_Social_Media_Trends[[#This Row],[Comments]]</f>
        <v>355196</v>
      </c>
      <c r="M3715">
        <f>bbdd_Social_Media_Trends[[#This Row],[Interactions]]/bbdd_Social_Media_Trends[[#This Row],[Views]]</f>
        <v>0.74651590462479378</v>
      </c>
      <c r="N3715" s="1" t="s">
        <v>29</v>
      </c>
      <c r="O3715" s="4">
        <f t="shared" si="58"/>
        <v>0</v>
      </c>
    </row>
    <row r="3716" spans="1:15" hidden="1">
      <c r="A3716" s="1" t="s">
        <v>3756</v>
      </c>
      <c r="B3716" s="2">
        <v>44697</v>
      </c>
      <c r="C3716" s="13" t="str">
        <f>TEXT(bbdd_Social_Media_Trends[[#This Row],[Post_Date]],"aaaa-mm")</f>
        <v>2022-05</v>
      </c>
      <c r="D3716" s="1" t="s">
        <v>24</v>
      </c>
      <c r="E3716" s="1" t="s">
        <v>39</v>
      </c>
      <c r="F3716" s="1" t="s">
        <v>41</v>
      </c>
      <c r="G3716" s="1" t="s">
        <v>44</v>
      </c>
      <c r="H3716">
        <v>4086861</v>
      </c>
      <c r="I3716">
        <v>127508</v>
      </c>
      <c r="J3716">
        <v>32493</v>
      </c>
      <c r="K3716">
        <v>49827</v>
      </c>
      <c r="L3716">
        <f>bbdd_Social_Media_Trends[[#This Row],[Likes]]+bbdd_Social_Media_Trends[[#This Row],[Shares]]+bbdd_Social_Media_Trends[[#This Row],[Comments]]</f>
        <v>209828</v>
      </c>
      <c r="M3716">
        <f>bbdd_Social_Media_Trends[[#This Row],[Interactions]]/bbdd_Social_Media_Trends[[#This Row],[Views]]</f>
        <v>5.1342093601911103E-2</v>
      </c>
      <c r="N3716" s="1" t="s">
        <v>29</v>
      </c>
      <c r="O3716" s="4">
        <f t="shared" si="58"/>
        <v>0</v>
      </c>
    </row>
    <row r="3717" spans="1:15" hidden="1">
      <c r="A3717" s="1" t="s">
        <v>3757</v>
      </c>
      <c r="B3717" s="2">
        <v>44951</v>
      </c>
      <c r="C3717" s="13" t="str">
        <f>TEXT(bbdd_Social_Media_Trends[[#This Row],[Post_Date]],"aaaa-mm")</f>
        <v>2023-01</v>
      </c>
      <c r="D3717" s="1" t="s">
        <v>24</v>
      </c>
      <c r="E3717" s="1" t="s">
        <v>59</v>
      </c>
      <c r="F3717" s="1" t="s">
        <v>32</v>
      </c>
      <c r="G3717" s="1" t="s">
        <v>25</v>
      </c>
      <c r="H3717">
        <v>3315249</v>
      </c>
      <c r="I3717">
        <v>385207</v>
      </c>
      <c r="J3717">
        <v>77152</v>
      </c>
      <c r="K3717">
        <v>46378</v>
      </c>
      <c r="L3717">
        <f>bbdd_Social_Media_Trends[[#This Row],[Likes]]+bbdd_Social_Media_Trends[[#This Row],[Shares]]+bbdd_Social_Media_Trends[[#This Row],[Comments]]</f>
        <v>508737</v>
      </c>
      <c r="M3717">
        <f>bbdd_Social_Media_Trends[[#This Row],[Interactions]]/bbdd_Social_Media_Trends[[#This Row],[Views]]</f>
        <v>0.15345363198963335</v>
      </c>
      <c r="N3717" s="1" t="s">
        <v>22</v>
      </c>
      <c r="O3717" s="4">
        <f t="shared" si="58"/>
        <v>0</v>
      </c>
    </row>
    <row r="3718" spans="1:15" hidden="1">
      <c r="A3718" s="1" t="s">
        <v>3758</v>
      </c>
      <c r="B3718" s="2">
        <v>44883</v>
      </c>
      <c r="C3718" s="13" t="str">
        <f>TEXT(bbdd_Social_Media_Trends[[#This Row],[Post_Date]],"aaaa-mm")</f>
        <v>2022-11</v>
      </c>
      <c r="D3718" s="1" t="s">
        <v>12</v>
      </c>
      <c r="E3718" s="1" t="s">
        <v>31</v>
      </c>
      <c r="F3718" s="1" t="s">
        <v>36</v>
      </c>
      <c r="G3718" s="1" t="s">
        <v>25</v>
      </c>
      <c r="H3718">
        <v>1685730</v>
      </c>
      <c r="I3718">
        <v>204532</v>
      </c>
      <c r="J3718">
        <v>89445</v>
      </c>
      <c r="K3718">
        <v>26135</v>
      </c>
      <c r="L3718">
        <f>bbdd_Social_Media_Trends[[#This Row],[Likes]]+bbdd_Social_Media_Trends[[#This Row],[Shares]]+bbdd_Social_Media_Trends[[#This Row],[Comments]]</f>
        <v>320112</v>
      </c>
      <c r="M3718">
        <f>bbdd_Social_Media_Trends[[#This Row],[Interactions]]/bbdd_Social_Media_Trends[[#This Row],[Views]]</f>
        <v>0.18989517894324714</v>
      </c>
      <c r="N3718" s="1" t="s">
        <v>16</v>
      </c>
      <c r="O3718" s="4">
        <f t="shared" si="58"/>
        <v>0</v>
      </c>
    </row>
    <row r="3719" spans="1:15">
      <c r="A3719" s="1" t="s">
        <v>3759</v>
      </c>
      <c r="B3719" s="2">
        <v>45151</v>
      </c>
      <c r="C3719" s="13" t="str">
        <f>TEXT(bbdd_Social_Media_Trends[[#This Row],[Post_Date]],"aaaa-mm")</f>
        <v>2023-08</v>
      </c>
      <c r="D3719" s="1" t="s">
        <v>27</v>
      </c>
      <c r="E3719" s="1" t="s">
        <v>31</v>
      </c>
      <c r="F3719" s="1" t="s">
        <v>36</v>
      </c>
      <c r="G3719" s="1" t="s">
        <v>25</v>
      </c>
      <c r="H3719">
        <v>393968</v>
      </c>
      <c r="I3719">
        <v>399795</v>
      </c>
      <c r="J3719">
        <v>93583</v>
      </c>
      <c r="K3719">
        <v>35968</v>
      </c>
      <c r="L3719">
        <f>bbdd_Social_Media_Trends[[#This Row],[Likes]]+bbdd_Social_Media_Trends[[#This Row],[Shares]]+bbdd_Social_Media_Trends[[#This Row],[Comments]]</f>
        <v>529346</v>
      </c>
      <c r="M3719">
        <f>bbdd_Social_Media_Trends[[#This Row],[Interactions]]/bbdd_Social_Media_Trends[[#This Row],[Views]]</f>
        <v>1.3436268935548066</v>
      </c>
      <c r="N3719" s="1" t="s">
        <v>16</v>
      </c>
      <c r="O3719" s="4">
        <f t="shared" si="58"/>
        <v>0</v>
      </c>
    </row>
    <row r="3720" spans="1:15" hidden="1">
      <c r="A3720" s="1" t="s">
        <v>3760</v>
      </c>
      <c r="B3720" s="2">
        <v>45099</v>
      </c>
      <c r="C3720" s="13" t="str">
        <f>TEXT(bbdd_Social_Media_Trends[[#This Row],[Post_Date]],"aaaa-mm")</f>
        <v>2023-06</v>
      </c>
      <c r="D3720" s="1" t="s">
        <v>18</v>
      </c>
      <c r="E3720" s="1" t="s">
        <v>19</v>
      </c>
      <c r="F3720" s="1" t="s">
        <v>47</v>
      </c>
      <c r="G3720" s="1" t="s">
        <v>28</v>
      </c>
      <c r="H3720">
        <v>1794640</v>
      </c>
      <c r="I3720">
        <v>12648</v>
      </c>
      <c r="J3720">
        <v>44721</v>
      </c>
      <c r="K3720">
        <v>13884</v>
      </c>
      <c r="L3720">
        <f>bbdd_Social_Media_Trends[[#This Row],[Likes]]+bbdd_Social_Media_Trends[[#This Row],[Shares]]+bbdd_Social_Media_Trends[[#This Row],[Comments]]</f>
        <v>71253</v>
      </c>
      <c r="M3720">
        <f>bbdd_Social_Media_Trends[[#This Row],[Interactions]]/bbdd_Social_Media_Trends[[#This Row],[Views]]</f>
        <v>3.9703227388222705E-2</v>
      </c>
      <c r="N3720" s="1" t="s">
        <v>29</v>
      </c>
      <c r="O3720" s="4">
        <f t="shared" si="58"/>
        <v>0</v>
      </c>
    </row>
    <row r="3721" spans="1:15" hidden="1">
      <c r="A3721" s="1" t="s">
        <v>3761</v>
      </c>
      <c r="B3721" s="2">
        <v>45123</v>
      </c>
      <c r="C3721" s="13" t="str">
        <f>TEXT(bbdd_Social_Media_Trends[[#This Row],[Post_Date]],"aaaa-mm")</f>
        <v>2023-07</v>
      </c>
      <c r="D3721" s="1" t="s">
        <v>18</v>
      </c>
      <c r="E3721" s="1" t="s">
        <v>19</v>
      </c>
      <c r="F3721" s="1" t="s">
        <v>32</v>
      </c>
      <c r="G3721" s="1" t="s">
        <v>37</v>
      </c>
      <c r="H3721">
        <v>3179233</v>
      </c>
      <c r="I3721">
        <v>185039</v>
      </c>
      <c r="J3721">
        <v>69942</v>
      </c>
      <c r="K3721">
        <v>48453</v>
      </c>
      <c r="L3721">
        <f>bbdd_Social_Media_Trends[[#This Row],[Likes]]+bbdd_Social_Media_Trends[[#This Row],[Shares]]+bbdd_Social_Media_Trends[[#This Row],[Comments]]</f>
        <v>303434</v>
      </c>
      <c r="M3721">
        <f>bbdd_Social_Media_Trends[[#This Row],[Interactions]]/bbdd_Social_Media_Trends[[#This Row],[Views]]</f>
        <v>9.5442517110258987E-2</v>
      </c>
      <c r="N3721" s="1" t="s">
        <v>29</v>
      </c>
      <c r="O3721" s="4">
        <f t="shared" si="58"/>
        <v>0</v>
      </c>
    </row>
    <row r="3722" spans="1:15" hidden="1">
      <c r="A3722" s="1" t="s">
        <v>3762</v>
      </c>
      <c r="B3722" s="2">
        <v>45174</v>
      </c>
      <c r="C3722" s="13" t="str">
        <f>TEXT(bbdd_Social_Media_Trends[[#This Row],[Post_Date]],"aaaa-mm")</f>
        <v>2023-09</v>
      </c>
      <c r="D3722" s="1" t="s">
        <v>24</v>
      </c>
      <c r="E3722" s="1" t="s">
        <v>59</v>
      </c>
      <c r="F3722" s="1" t="s">
        <v>14</v>
      </c>
      <c r="G3722" s="1" t="s">
        <v>28</v>
      </c>
      <c r="H3722">
        <v>2112062</v>
      </c>
      <c r="I3722">
        <v>123124</v>
      </c>
      <c r="J3722">
        <v>70698</v>
      </c>
      <c r="K3722">
        <v>21339</v>
      </c>
      <c r="L3722">
        <f>bbdd_Social_Media_Trends[[#This Row],[Likes]]+bbdd_Social_Media_Trends[[#This Row],[Shares]]+bbdd_Social_Media_Trends[[#This Row],[Comments]]</f>
        <v>215161</v>
      </c>
      <c r="M3722">
        <f>bbdd_Social_Media_Trends[[#This Row],[Interactions]]/bbdd_Social_Media_Trends[[#This Row],[Views]]</f>
        <v>0.10187248291006609</v>
      </c>
      <c r="N3722" s="1" t="s">
        <v>16</v>
      </c>
      <c r="O3722" s="4">
        <f t="shared" si="58"/>
        <v>0</v>
      </c>
    </row>
    <row r="3723" spans="1:15">
      <c r="A3723" s="1" t="s">
        <v>3763</v>
      </c>
      <c r="B3723" s="2">
        <v>45200</v>
      </c>
      <c r="C3723" s="13" t="str">
        <f>TEXT(bbdd_Social_Media_Trends[[#This Row],[Post_Date]],"aaaa-mm")</f>
        <v>2023-10</v>
      </c>
      <c r="D3723" s="1" t="s">
        <v>27</v>
      </c>
      <c r="E3723" s="1" t="s">
        <v>19</v>
      </c>
      <c r="F3723" s="1" t="s">
        <v>41</v>
      </c>
      <c r="G3723" s="1" t="s">
        <v>15</v>
      </c>
      <c r="H3723">
        <v>4010273</v>
      </c>
      <c r="I3723">
        <v>247450</v>
      </c>
      <c r="J3723">
        <v>19950</v>
      </c>
      <c r="K3723">
        <v>8264</v>
      </c>
      <c r="L3723">
        <f>bbdd_Social_Media_Trends[[#This Row],[Likes]]+bbdd_Social_Media_Trends[[#This Row],[Shares]]+bbdd_Social_Media_Trends[[#This Row],[Comments]]</f>
        <v>275664</v>
      </c>
      <c r="M3723">
        <f>bbdd_Social_Media_Trends[[#This Row],[Interactions]]/bbdd_Social_Media_Trends[[#This Row],[Views]]</f>
        <v>6.8739459882157655E-2</v>
      </c>
      <c r="N3723" s="1" t="s">
        <v>16</v>
      </c>
      <c r="O3723" s="4">
        <f t="shared" si="58"/>
        <v>0</v>
      </c>
    </row>
    <row r="3724" spans="1:15">
      <c r="A3724" s="1" t="s">
        <v>3764</v>
      </c>
      <c r="B3724" s="2">
        <v>44807</v>
      </c>
      <c r="C3724" s="13" t="str">
        <f>TEXT(bbdd_Social_Media_Trends[[#This Row],[Post_Date]],"aaaa-mm")</f>
        <v>2022-09</v>
      </c>
      <c r="D3724" s="1" t="s">
        <v>27</v>
      </c>
      <c r="E3724" s="1" t="s">
        <v>52</v>
      </c>
      <c r="F3724" s="1" t="s">
        <v>47</v>
      </c>
      <c r="G3724" s="1" t="s">
        <v>60</v>
      </c>
      <c r="H3724">
        <v>4172550</v>
      </c>
      <c r="I3724">
        <v>437895</v>
      </c>
      <c r="J3724">
        <v>11878</v>
      </c>
      <c r="K3724">
        <v>22267</v>
      </c>
      <c r="L3724">
        <f>bbdd_Social_Media_Trends[[#This Row],[Likes]]+bbdd_Social_Media_Trends[[#This Row],[Shares]]+bbdd_Social_Media_Trends[[#This Row],[Comments]]</f>
        <v>472040</v>
      </c>
      <c r="M3724">
        <f>bbdd_Social_Media_Trends[[#This Row],[Interactions]]/bbdd_Social_Media_Trends[[#This Row],[Views]]</f>
        <v>0.11312986063678086</v>
      </c>
      <c r="N3724" s="1" t="s">
        <v>29</v>
      </c>
      <c r="O3724" s="4">
        <f t="shared" si="58"/>
        <v>0</v>
      </c>
    </row>
    <row r="3725" spans="1:15">
      <c r="A3725" s="1" t="s">
        <v>3765</v>
      </c>
      <c r="B3725" s="2">
        <v>45167</v>
      </c>
      <c r="C3725" s="13" t="str">
        <f>TEXT(bbdd_Social_Media_Trends[[#This Row],[Post_Date]],"aaaa-mm")</f>
        <v>2023-08</v>
      </c>
      <c r="D3725" s="1" t="s">
        <v>27</v>
      </c>
      <c r="E3725" s="1" t="s">
        <v>52</v>
      </c>
      <c r="F3725" s="1" t="s">
        <v>14</v>
      </c>
      <c r="G3725" s="1" t="s">
        <v>44</v>
      </c>
      <c r="H3725">
        <v>2400911</v>
      </c>
      <c r="I3725">
        <v>46562</v>
      </c>
      <c r="J3725">
        <v>36026</v>
      </c>
      <c r="K3725">
        <v>24905</v>
      </c>
      <c r="L3725">
        <f>bbdd_Social_Media_Trends[[#This Row],[Likes]]+bbdd_Social_Media_Trends[[#This Row],[Shares]]+bbdd_Social_Media_Trends[[#This Row],[Comments]]</f>
        <v>107493</v>
      </c>
      <c r="M3725">
        <f>bbdd_Social_Media_Trends[[#This Row],[Interactions]]/bbdd_Social_Media_Trends[[#This Row],[Views]]</f>
        <v>4.4771755387850692E-2</v>
      </c>
      <c r="N3725" s="1" t="s">
        <v>29</v>
      </c>
      <c r="O3725" s="4">
        <f t="shared" si="58"/>
        <v>0</v>
      </c>
    </row>
    <row r="3726" spans="1:15">
      <c r="A3726" s="1" t="s">
        <v>3766</v>
      </c>
      <c r="B3726" s="2">
        <v>44975</v>
      </c>
      <c r="C3726" s="13" t="str">
        <f>TEXT(bbdd_Social_Media_Trends[[#This Row],[Post_Date]],"aaaa-mm")</f>
        <v>2023-02</v>
      </c>
      <c r="D3726" s="1" t="s">
        <v>27</v>
      </c>
      <c r="E3726" s="1" t="s">
        <v>39</v>
      </c>
      <c r="F3726" s="1" t="s">
        <v>14</v>
      </c>
      <c r="G3726" s="1" t="s">
        <v>21</v>
      </c>
      <c r="H3726">
        <v>2694418</v>
      </c>
      <c r="I3726">
        <v>415576</v>
      </c>
      <c r="J3726">
        <v>79914</v>
      </c>
      <c r="K3726">
        <v>6931</v>
      </c>
      <c r="L3726">
        <f>bbdd_Social_Media_Trends[[#This Row],[Likes]]+bbdd_Social_Media_Trends[[#This Row],[Shares]]+bbdd_Social_Media_Trends[[#This Row],[Comments]]</f>
        <v>502421</v>
      </c>
      <c r="M3726">
        <f>bbdd_Social_Media_Trends[[#This Row],[Interactions]]/bbdd_Social_Media_Trends[[#This Row],[Views]]</f>
        <v>0.18646735584456459</v>
      </c>
      <c r="N3726" s="1" t="s">
        <v>16</v>
      </c>
      <c r="O3726" s="4">
        <f t="shared" si="58"/>
        <v>0</v>
      </c>
    </row>
    <row r="3727" spans="1:15" hidden="1">
      <c r="A3727" s="1" t="s">
        <v>3767</v>
      </c>
      <c r="B3727" s="2">
        <v>44569</v>
      </c>
      <c r="C3727" s="13" t="str">
        <f>TEXT(bbdd_Social_Media_Trends[[#This Row],[Post_Date]],"aaaa-mm")</f>
        <v>2022-01</v>
      </c>
      <c r="D3727" s="1" t="s">
        <v>12</v>
      </c>
      <c r="E3727" s="1" t="s">
        <v>13</v>
      </c>
      <c r="F3727" s="1" t="s">
        <v>32</v>
      </c>
      <c r="G3727" s="1" t="s">
        <v>50</v>
      </c>
      <c r="H3727">
        <v>664480</v>
      </c>
      <c r="I3727">
        <v>402282</v>
      </c>
      <c r="J3727">
        <v>61942</v>
      </c>
      <c r="K3727">
        <v>49243</v>
      </c>
      <c r="L3727">
        <f>bbdd_Social_Media_Trends[[#This Row],[Likes]]+bbdd_Social_Media_Trends[[#This Row],[Shares]]+bbdd_Social_Media_Trends[[#This Row],[Comments]]</f>
        <v>513467</v>
      </c>
      <c r="M3727">
        <f>bbdd_Social_Media_Trends[[#This Row],[Interactions]]/bbdd_Social_Media_Trends[[#This Row],[Views]]</f>
        <v>0.77273507103298822</v>
      </c>
      <c r="N3727" s="1" t="s">
        <v>16</v>
      </c>
      <c r="O3727" s="4">
        <f t="shared" si="58"/>
        <v>0</v>
      </c>
    </row>
    <row r="3728" spans="1:15" hidden="1">
      <c r="A3728" s="1" t="s">
        <v>3768</v>
      </c>
      <c r="B3728" s="2">
        <v>44579</v>
      </c>
      <c r="C3728" s="13" t="str">
        <f>TEXT(bbdd_Social_Media_Trends[[#This Row],[Post_Date]],"aaaa-mm")</f>
        <v>2022-01</v>
      </c>
      <c r="D3728" s="1" t="s">
        <v>18</v>
      </c>
      <c r="E3728" s="1" t="s">
        <v>57</v>
      </c>
      <c r="F3728" s="1" t="s">
        <v>36</v>
      </c>
      <c r="G3728" s="1" t="s">
        <v>50</v>
      </c>
      <c r="H3728">
        <v>4165773</v>
      </c>
      <c r="I3728">
        <v>34145</v>
      </c>
      <c r="J3728">
        <v>78128</v>
      </c>
      <c r="K3728">
        <v>48750</v>
      </c>
      <c r="L3728">
        <f>bbdd_Social_Media_Trends[[#This Row],[Likes]]+bbdd_Social_Media_Trends[[#This Row],[Shares]]+bbdd_Social_Media_Trends[[#This Row],[Comments]]</f>
        <v>161023</v>
      </c>
      <c r="M3728">
        <f>bbdd_Social_Media_Trends[[#This Row],[Interactions]]/bbdd_Social_Media_Trends[[#This Row],[Views]]</f>
        <v>3.8653810469269446E-2</v>
      </c>
      <c r="N3728" s="1" t="s">
        <v>22</v>
      </c>
      <c r="O3728" s="4">
        <f t="shared" si="58"/>
        <v>0</v>
      </c>
    </row>
    <row r="3729" spans="1:15" hidden="1">
      <c r="A3729" s="1" t="s">
        <v>3769</v>
      </c>
      <c r="B3729" s="2">
        <v>45051</v>
      </c>
      <c r="C3729" s="13" t="str">
        <f>TEXT(bbdd_Social_Media_Trends[[#This Row],[Post_Date]],"aaaa-mm")</f>
        <v>2023-05</v>
      </c>
      <c r="D3729" s="1" t="s">
        <v>18</v>
      </c>
      <c r="E3729" s="1" t="s">
        <v>19</v>
      </c>
      <c r="F3729" s="1" t="s">
        <v>20</v>
      </c>
      <c r="G3729" s="1" t="s">
        <v>15</v>
      </c>
      <c r="H3729">
        <v>211233</v>
      </c>
      <c r="I3729">
        <v>238589</v>
      </c>
      <c r="J3729">
        <v>20953</v>
      </c>
      <c r="K3729">
        <v>15318</v>
      </c>
      <c r="L3729">
        <f>bbdd_Social_Media_Trends[[#This Row],[Likes]]+bbdd_Social_Media_Trends[[#This Row],[Shares]]+bbdd_Social_Media_Trends[[#This Row],[Comments]]</f>
        <v>274860</v>
      </c>
      <c r="M3729">
        <f>bbdd_Social_Media_Trends[[#This Row],[Interactions]]/bbdd_Social_Media_Trends[[#This Row],[Views]]</f>
        <v>1.3012171393674283</v>
      </c>
      <c r="N3729" s="1" t="s">
        <v>29</v>
      </c>
      <c r="O3729" s="4">
        <f t="shared" si="58"/>
        <v>0</v>
      </c>
    </row>
    <row r="3730" spans="1:15" hidden="1">
      <c r="A3730" s="1" t="s">
        <v>3770</v>
      </c>
      <c r="B3730" s="2">
        <v>44944</v>
      </c>
      <c r="C3730" s="13" t="str">
        <f>TEXT(bbdd_Social_Media_Trends[[#This Row],[Post_Date]],"aaaa-mm")</f>
        <v>2023-01</v>
      </c>
      <c r="D3730" s="1" t="s">
        <v>24</v>
      </c>
      <c r="E3730" s="1" t="s">
        <v>39</v>
      </c>
      <c r="F3730" s="1" t="s">
        <v>20</v>
      </c>
      <c r="G3730" s="1" t="s">
        <v>50</v>
      </c>
      <c r="H3730">
        <v>180512</v>
      </c>
      <c r="I3730">
        <v>402033</v>
      </c>
      <c r="J3730">
        <v>81295</v>
      </c>
      <c r="K3730">
        <v>28799</v>
      </c>
      <c r="L3730">
        <f>bbdd_Social_Media_Trends[[#This Row],[Likes]]+bbdd_Social_Media_Trends[[#This Row],[Shares]]+bbdd_Social_Media_Trends[[#This Row],[Comments]]</f>
        <v>512127</v>
      </c>
      <c r="M3730">
        <f>bbdd_Social_Media_Trends[[#This Row],[Interactions]]/bbdd_Social_Media_Trends[[#This Row],[Views]]</f>
        <v>2.8370800833185603</v>
      </c>
      <c r="N3730" s="1" t="s">
        <v>29</v>
      </c>
      <c r="O3730" s="4">
        <f t="shared" si="58"/>
        <v>0</v>
      </c>
    </row>
    <row r="3731" spans="1:15" hidden="1">
      <c r="A3731" s="1" t="s">
        <v>3771</v>
      </c>
      <c r="B3731" s="2">
        <v>45205</v>
      </c>
      <c r="C3731" s="13" t="str">
        <f>TEXT(bbdd_Social_Media_Trends[[#This Row],[Post_Date]],"aaaa-mm")</f>
        <v>2023-10</v>
      </c>
      <c r="D3731" s="1" t="s">
        <v>12</v>
      </c>
      <c r="E3731" s="1" t="s">
        <v>39</v>
      </c>
      <c r="F3731" s="1" t="s">
        <v>20</v>
      </c>
      <c r="G3731" s="1" t="s">
        <v>44</v>
      </c>
      <c r="H3731">
        <v>105048</v>
      </c>
      <c r="I3731">
        <v>249834</v>
      </c>
      <c r="J3731">
        <v>80882</v>
      </c>
      <c r="K3731">
        <v>16599</v>
      </c>
      <c r="L3731">
        <f>bbdd_Social_Media_Trends[[#This Row],[Likes]]+bbdd_Social_Media_Trends[[#This Row],[Shares]]+bbdd_Social_Media_Trends[[#This Row],[Comments]]</f>
        <v>347315</v>
      </c>
      <c r="M3731">
        <f>bbdd_Social_Media_Trends[[#This Row],[Interactions]]/bbdd_Social_Media_Trends[[#This Row],[Views]]</f>
        <v>3.3062504759728886</v>
      </c>
      <c r="N3731" s="1" t="s">
        <v>22</v>
      </c>
      <c r="O3731" s="4">
        <f t="shared" si="58"/>
        <v>0</v>
      </c>
    </row>
    <row r="3732" spans="1:15" hidden="1">
      <c r="A3732" s="1" t="s">
        <v>3772</v>
      </c>
      <c r="B3732" s="2">
        <v>45161</v>
      </c>
      <c r="C3732" s="13" t="str">
        <f>TEXT(bbdd_Social_Media_Trends[[#This Row],[Post_Date]],"aaaa-mm")</f>
        <v>2023-08</v>
      </c>
      <c r="D3732" s="1" t="s">
        <v>24</v>
      </c>
      <c r="E3732" s="1" t="s">
        <v>19</v>
      </c>
      <c r="F3732" s="1" t="s">
        <v>36</v>
      </c>
      <c r="G3732" s="1" t="s">
        <v>15</v>
      </c>
      <c r="H3732">
        <v>3207258</v>
      </c>
      <c r="I3732">
        <v>462611</v>
      </c>
      <c r="J3732">
        <v>63427</v>
      </c>
      <c r="K3732">
        <v>11223</v>
      </c>
      <c r="L3732">
        <f>bbdd_Social_Media_Trends[[#This Row],[Likes]]+bbdd_Social_Media_Trends[[#This Row],[Shares]]+bbdd_Social_Media_Trends[[#This Row],[Comments]]</f>
        <v>537261</v>
      </c>
      <c r="M3732">
        <f>bbdd_Social_Media_Trends[[#This Row],[Interactions]]/bbdd_Social_Media_Trends[[#This Row],[Views]]</f>
        <v>0.16751411953762374</v>
      </c>
      <c r="N3732" s="1" t="s">
        <v>22</v>
      </c>
      <c r="O3732" s="4">
        <f t="shared" si="58"/>
        <v>0</v>
      </c>
    </row>
    <row r="3733" spans="1:15">
      <c r="A3733" s="1" t="s">
        <v>3773</v>
      </c>
      <c r="B3733" s="2">
        <v>45045</v>
      </c>
      <c r="C3733" s="13" t="str">
        <f>TEXT(bbdd_Social_Media_Trends[[#This Row],[Post_Date]],"aaaa-mm")</f>
        <v>2023-04</v>
      </c>
      <c r="D3733" s="1" t="s">
        <v>27</v>
      </c>
      <c r="E3733" s="1" t="s">
        <v>49</v>
      </c>
      <c r="F3733" s="1" t="s">
        <v>36</v>
      </c>
      <c r="G3733" s="1" t="s">
        <v>37</v>
      </c>
      <c r="H3733">
        <v>348955</v>
      </c>
      <c r="I3733">
        <v>207516</v>
      </c>
      <c r="J3733">
        <v>90406</v>
      </c>
      <c r="K3733">
        <v>12674</v>
      </c>
      <c r="L3733">
        <f>bbdd_Social_Media_Trends[[#This Row],[Likes]]+bbdd_Social_Media_Trends[[#This Row],[Shares]]+bbdd_Social_Media_Trends[[#This Row],[Comments]]</f>
        <v>310596</v>
      </c>
      <c r="M3733">
        <f>bbdd_Social_Media_Trends[[#This Row],[Interactions]]/bbdd_Social_Media_Trends[[#This Row],[Views]]</f>
        <v>0.89007465145935727</v>
      </c>
      <c r="N3733" s="1" t="s">
        <v>16</v>
      </c>
      <c r="O3733" s="4">
        <f t="shared" si="58"/>
        <v>0</v>
      </c>
    </row>
    <row r="3734" spans="1:15" hidden="1">
      <c r="A3734" s="1" t="s">
        <v>3774</v>
      </c>
      <c r="B3734" s="2">
        <v>44698</v>
      </c>
      <c r="C3734" s="13" t="str">
        <f>TEXT(bbdd_Social_Media_Trends[[#This Row],[Post_Date]],"aaaa-mm")</f>
        <v>2022-05</v>
      </c>
      <c r="D3734" s="1" t="s">
        <v>12</v>
      </c>
      <c r="E3734" s="1" t="s">
        <v>52</v>
      </c>
      <c r="F3734" s="1" t="s">
        <v>36</v>
      </c>
      <c r="G3734" s="1" t="s">
        <v>50</v>
      </c>
      <c r="H3734">
        <v>4975716</v>
      </c>
      <c r="I3734">
        <v>395122</v>
      </c>
      <c r="J3734">
        <v>48100</v>
      </c>
      <c r="K3734">
        <v>20122</v>
      </c>
      <c r="L3734">
        <f>bbdd_Social_Media_Trends[[#This Row],[Likes]]+bbdd_Social_Media_Trends[[#This Row],[Shares]]+bbdd_Social_Media_Trends[[#This Row],[Comments]]</f>
        <v>463344</v>
      </c>
      <c r="M3734">
        <f>bbdd_Social_Media_Trends[[#This Row],[Interactions]]/bbdd_Social_Media_Trends[[#This Row],[Views]]</f>
        <v>9.3121070414790549E-2</v>
      </c>
      <c r="N3734" s="1" t="s">
        <v>29</v>
      </c>
      <c r="O3734" s="4">
        <f t="shared" si="58"/>
        <v>0</v>
      </c>
    </row>
    <row r="3735" spans="1:15">
      <c r="A3735" s="1" t="s">
        <v>3775</v>
      </c>
      <c r="B3735" s="2">
        <v>45082</v>
      </c>
      <c r="C3735" s="13" t="str">
        <f>TEXT(bbdd_Social_Media_Trends[[#This Row],[Post_Date]],"aaaa-mm")</f>
        <v>2023-06</v>
      </c>
      <c r="D3735" s="1" t="s">
        <v>27</v>
      </c>
      <c r="E3735" s="1" t="s">
        <v>52</v>
      </c>
      <c r="F3735" s="1" t="s">
        <v>36</v>
      </c>
      <c r="G3735" s="1" t="s">
        <v>50</v>
      </c>
      <c r="H3735">
        <v>4335309</v>
      </c>
      <c r="I3735">
        <v>121131</v>
      </c>
      <c r="J3735">
        <v>69437</v>
      </c>
      <c r="K3735">
        <v>5334</v>
      </c>
      <c r="L3735">
        <f>bbdd_Social_Media_Trends[[#This Row],[Likes]]+bbdd_Social_Media_Trends[[#This Row],[Shares]]+bbdd_Social_Media_Trends[[#This Row],[Comments]]</f>
        <v>195902</v>
      </c>
      <c r="M3735">
        <f>bbdd_Social_Media_Trends[[#This Row],[Interactions]]/bbdd_Social_Media_Trends[[#This Row],[Views]]</f>
        <v>4.5187551798499252E-2</v>
      </c>
      <c r="N3735" s="1" t="s">
        <v>22</v>
      </c>
      <c r="O3735" s="4">
        <f t="shared" si="58"/>
        <v>0</v>
      </c>
    </row>
    <row r="3736" spans="1:15" hidden="1">
      <c r="A3736" s="1" t="s">
        <v>3776</v>
      </c>
      <c r="B3736" s="2">
        <v>45014</v>
      </c>
      <c r="C3736" s="13" t="str">
        <f>TEXT(bbdd_Social_Media_Trends[[#This Row],[Post_Date]],"aaaa-mm")</f>
        <v>2023-03</v>
      </c>
      <c r="D3736" s="1" t="s">
        <v>18</v>
      </c>
      <c r="E3736" s="1" t="s">
        <v>35</v>
      </c>
      <c r="F3736" s="1" t="s">
        <v>32</v>
      </c>
      <c r="G3736" s="1" t="s">
        <v>60</v>
      </c>
      <c r="H3736">
        <v>2260606</v>
      </c>
      <c r="I3736">
        <v>421644</v>
      </c>
      <c r="J3736">
        <v>22322</v>
      </c>
      <c r="K3736">
        <v>46373</v>
      </c>
      <c r="L3736">
        <f>bbdd_Social_Media_Trends[[#This Row],[Likes]]+bbdd_Social_Media_Trends[[#This Row],[Shares]]+bbdd_Social_Media_Trends[[#This Row],[Comments]]</f>
        <v>490339</v>
      </c>
      <c r="M3736">
        <f>bbdd_Social_Media_Trends[[#This Row],[Interactions]]/bbdd_Social_Media_Trends[[#This Row],[Views]]</f>
        <v>0.21690599777227876</v>
      </c>
      <c r="N3736" s="1" t="s">
        <v>16</v>
      </c>
      <c r="O3736" s="4">
        <f t="shared" si="58"/>
        <v>0</v>
      </c>
    </row>
    <row r="3737" spans="1:15" hidden="1">
      <c r="A3737" s="1" t="s">
        <v>3777</v>
      </c>
      <c r="B3737" s="2">
        <v>45200</v>
      </c>
      <c r="C3737" s="13" t="str">
        <f>TEXT(bbdd_Social_Media_Trends[[#This Row],[Post_Date]],"aaaa-mm")</f>
        <v>2023-10</v>
      </c>
      <c r="D3737" s="1" t="s">
        <v>24</v>
      </c>
      <c r="E3737" s="1" t="s">
        <v>46</v>
      </c>
      <c r="F3737" s="1" t="s">
        <v>41</v>
      </c>
      <c r="G3737" s="1" t="s">
        <v>25</v>
      </c>
      <c r="H3737">
        <v>3971657</v>
      </c>
      <c r="I3737">
        <v>222774</v>
      </c>
      <c r="J3737">
        <v>54533</v>
      </c>
      <c r="K3737">
        <v>6548</v>
      </c>
      <c r="L3737">
        <f>bbdd_Social_Media_Trends[[#This Row],[Likes]]+bbdd_Social_Media_Trends[[#This Row],[Shares]]+bbdd_Social_Media_Trends[[#This Row],[Comments]]</f>
        <v>283855</v>
      </c>
      <c r="M3737">
        <f>bbdd_Social_Media_Trends[[#This Row],[Interactions]]/bbdd_Social_Media_Trends[[#This Row],[Views]]</f>
        <v>7.1470169755343926E-2</v>
      </c>
      <c r="N3737" s="1" t="s">
        <v>29</v>
      </c>
      <c r="O3737" s="4">
        <f t="shared" si="58"/>
        <v>0</v>
      </c>
    </row>
    <row r="3738" spans="1:15">
      <c r="A3738" s="1" t="s">
        <v>3778</v>
      </c>
      <c r="B3738" s="2">
        <v>45271</v>
      </c>
      <c r="C3738" s="13" t="str">
        <f>TEXT(bbdd_Social_Media_Trends[[#This Row],[Post_Date]],"aaaa-mm")</f>
        <v>2023-12</v>
      </c>
      <c r="D3738" s="1" t="s">
        <v>27</v>
      </c>
      <c r="E3738" s="1" t="s">
        <v>52</v>
      </c>
      <c r="F3738" s="1" t="s">
        <v>41</v>
      </c>
      <c r="G3738" s="1" t="s">
        <v>15</v>
      </c>
      <c r="H3738">
        <v>4221129</v>
      </c>
      <c r="I3738">
        <v>221432</v>
      </c>
      <c r="J3738">
        <v>27097</v>
      </c>
      <c r="K3738">
        <v>44357</v>
      </c>
      <c r="L3738">
        <f>bbdd_Social_Media_Trends[[#This Row],[Likes]]+bbdd_Social_Media_Trends[[#This Row],[Shares]]+bbdd_Social_Media_Trends[[#This Row],[Comments]]</f>
        <v>292886</v>
      </c>
      <c r="M3738">
        <f>bbdd_Social_Media_Trends[[#This Row],[Interactions]]/bbdd_Social_Media_Trends[[#This Row],[Views]]</f>
        <v>6.9385702261172313E-2</v>
      </c>
      <c r="N3738" s="1" t="s">
        <v>22</v>
      </c>
      <c r="O3738" s="4">
        <f t="shared" si="58"/>
        <v>0</v>
      </c>
    </row>
    <row r="3739" spans="1:15" hidden="1">
      <c r="A3739" s="1" t="s">
        <v>3779</v>
      </c>
      <c r="B3739" s="2">
        <v>45270</v>
      </c>
      <c r="C3739" s="13" t="str">
        <f>TEXT(bbdd_Social_Media_Trends[[#This Row],[Post_Date]],"aaaa-mm")</f>
        <v>2023-12</v>
      </c>
      <c r="D3739" s="1" t="s">
        <v>24</v>
      </c>
      <c r="E3739" s="1" t="s">
        <v>39</v>
      </c>
      <c r="F3739" s="1" t="s">
        <v>36</v>
      </c>
      <c r="G3739" s="1" t="s">
        <v>60</v>
      </c>
      <c r="H3739">
        <v>2891867</v>
      </c>
      <c r="I3739">
        <v>16756</v>
      </c>
      <c r="J3739">
        <v>88760</v>
      </c>
      <c r="K3739">
        <v>44092</v>
      </c>
      <c r="L3739">
        <f>bbdd_Social_Media_Trends[[#This Row],[Likes]]+bbdd_Social_Media_Trends[[#This Row],[Shares]]+bbdd_Social_Media_Trends[[#This Row],[Comments]]</f>
        <v>149608</v>
      </c>
      <c r="M3739">
        <f>bbdd_Social_Media_Trends[[#This Row],[Interactions]]/bbdd_Social_Media_Trends[[#This Row],[Views]]</f>
        <v>5.1734052776286045E-2</v>
      </c>
      <c r="N3739" s="1" t="s">
        <v>22</v>
      </c>
      <c r="O3739" s="4">
        <f t="shared" si="58"/>
        <v>0</v>
      </c>
    </row>
    <row r="3740" spans="1:15" hidden="1">
      <c r="A3740" s="1" t="s">
        <v>3780</v>
      </c>
      <c r="B3740" s="2">
        <v>44956</v>
      </c>
      <c r="C3740" s="13" t="str">
        <f>TEXT(bbdd_Social_Media_Trends[[#This Row],[Post_Date]],"aaaa-mm")</f>
        <v>2023-01</v>
      </c>
      <c r="D3740" s="1" t="s">
        <v>18</v>
      </c>
      <c r="E3740" s="1" t="s">
        <v>19</v>
      </c>
      <c r="F3740" s="1" t="s">
        <v>32</v>
      </c>
      <c r="G3740" s="1" t="s">
        <v>60</v>
      </c>
      <c r="H3740">
        <v>3387989</v>
      </c>
      <c r="I3740">
        <v>297965</v>
      </c>
      <c r="J3740">
        <v>12405</v>
      </c>
      <c r="K3740">
        <v>47576</v>
      </c>
      <c r="L3740">
        <f>bbdd_Social_Media_Trends[[#This Row],[Likes]]+bbdd_Social_Media_Trends[[#This Row],[Shares]]+bbdd_Social_Media_Trends[[#This Row],[Comments]]</f>
        <v>357946</v>
      </c>
      <c r="M3740">
        <f>bbdd_Social_Media_Trends[[#This Row],[Interactions]]/bbdd_Social_Media_Trends[[#This Row],[Views]]</f>
        <v>0.10565146462990287</v>
      </c>
      <c r="N3740" s="1" t="s">
        <v>22</v>
      </c>
      <c r="O3740" s="4">
        <f t="shared" si="58"/>
        <v>0</v>
      </c>
    </row>
    <row r="3741" spans="1:15" hidden="1">
      <c r="A3741" s="1" t="s">
        <v>3781</v>
      </c>
      <c r="B3741" s="2">
        <v>44962</v>
      </c>
      <c r="C3741" s="13" t="str">
        <f>TEXT(bbdd_Social_Media_Trends[[#This Row],[Post_Date]],"aaaa-mm")</f>
        <v>2023-02</v>
      </c>
      <c r="D3741" s="1" t="s">
        <v>12</v>
      </c>
      <c r="E3741" s="1" t="s">
        <v>49</v>
      </c>
      <c r="F3741" s="1" t="s">
        <v>47</v>
      </c>
      <c r="G3741" s="1" t="s">
        <v>60</v>
      </c>
      <c r="H3741">
        <v>2280646</v>
      </c>
      <c r="I3741">
        <v>99060</v>
      </c>
      <c r="J3741">
        <v>7438</v>
      </c>
      <c r="K3741">
        <v>37247</v>
      </c>
      <c r="L3741">
        <f>bbdd_Social_Media_Trends[[#This Row],[Likes]]+bbdd_Social_Media_Trends[[#This Row],[Shares]]+bbdd_Social_Media_Trends[[#This Row],[Comments]]</f>
        <v>143745</v>
      </c>
      <c r="M3741">
        <f>bbdd_Social_Media_Trends[[#This Row],[Interactions]]/bbdd_Social_Media_Trends[[#This Row],[Views]]</f>
        <v>6.3028194643096738E-2</v>
      </c>
      <c r="N3741" s="1" t="s">
        <v>16</v>
      </c>
      <c r="O3741" s="4">
        <f t="shared" si="58"/>
        <v>0</v>
      </c>
    </row>
    <row r="3742" spans="1:15" hidden="1">
      <c r="A3742" s="1" t="s">
        <v>3782</v>
      </c>
      <c r="B3742" s="2">
        <v>44698</v>
      </c>
      <c r="C3742" s="13" t="str">
        <f>TEXT(bbdd_Social_Media_Trends[[#This Row],[Post_Date]],"aaaa-mm")</f>
        <v>2022-05</v>
      </c>
      <c r="D3742" s="1" t="s">
        <v>24</v>
      </c>
      <c r="E3742" s="1" t="s">
        <v>57</v>
      </c>
      <c r="F3742" s="1" t="s">
        <v>47</v>
      </c>
      <c r="G3742" s="1" t="s">
        <v>60</v>
      </c>
      <c r="H3742">
        <v>1038000</v>
      </c>
      <c r="I3742">
        <v>257996</v>
      </c>
      <c r="J3742">
        <v>5989</v>
      </c>
      <c r="K3742">
        <v>42160</v>
      </c>
      <c r="L3742">
        <f>bbdd_Social_Media_Trends[[#This Row],[Likes]]+bbdd_Social_Media_Trends[[#This Row],[Shares]]+bbdd_Social_Media_Trends[[#This Row],[Comments]]</f>
        <v>306145</v>
      </c>
      <c r="M3742">
        <f>bbdd_Social_Media_Trends[[#This Row],[Interactions]]/bbdd_Social_Media_Trends[[#This Row],[Views]]</f>
        <v>0.29493737957610788</v>
      </c>
      <c r="N3742" s="1" t="s">
        <v>29</v>
      </c>
      <c r="O3742" s="4">
        <f t="shared" si="58"/>
        <v>0</v>
      </c>
    </row>
    <row r="3743" spans="1:15" hidden="1">
      <c r="A3743" s="1" t="s">
        <v>3783</v>
      </c>
      <c r="B3743" s="2">
        <v>45287</v>
      </c>
      <c r="C3743" s="13" t="str">
        <f>TEXT(bbdd_Social_Media_Trends[[#This Row],[Post_Date]],"aaaa-mm")</f>
        <v>2023-12</v>
      </c>
      <c r="D3743" s="1" t="s">
        <v>24</v>
      </c>
      <c r="E3743" s="1" t="s">
        <v>49</v>
      </c>
      <c r="F3743" s="1" t="s">
        <v>20</v>
      </c>
      <c r="G3743" s="1" t="s">
        <v>60</v>
      </c>
      <c r="H3743">
        <v>4551527</v>
      </c>
      <c r="I3743">
        <v>471777</v>
      </c>
      <c r="J3743">
        <v>18090</v>
      </c>
      <c r="K3743">
        <v>47750</v>
      </c>
      <c r="L3743">
        <f>bbdd_Social_Media_Trends[[#This Row],[Likes]]+bbdd_Social_Media_Trends[[#This Row],[Shares]]+bbdd_Social_Media_Trends[[#This Row],[Comments]]</f>
        <v>537617</v>
      </c>
      <c r="M3743">
        <f>bbdd_Social_Media_Trends[[#This Row],[Interactions]]/bbdd_Social_Media_Trends[[#This Row],[Views]]</f>
        <v>0.1181179415172095</v>
      </c>
      <c r="N3743" s="1" t="s">
        <v>22</v>
      </c>
      <c r="O3743" s="4">
        <f t="shared" si="58"/>
        <v>0</v>
      </c>
    </row>
    <row r="3744" spans="1:15" hidden="1">
      <c r="A3744" s="1" t="s">
        <v>3784</v>
      </c>
      <c r="B3744" s="2">
        <v>44686</v>
      </c>
      <c r="C3744" s="13" t="str">
        <f>TEXT(bbdd_Social_Media_Trends[[#This Row],[Post_Date]],"aaaa-mm")</f>
        <v>2022-05</v>
      </c>
      <c r="D3744" s="1" t="s">
        <v>24</v>
      </c>
      <c r="E3744" s="1" t="s">
        <v>59</v>
      </c>
      <c r="F3744" s="1" t="s">
        <v>32</v>
      </c>
      <c r="G3744" s="1" t="s">
        <v>21</v>
      </c>
      <c r="H3744">
        <v>2207974</v>
      </c>
      <c r="I3744">
        <v>361247</v>
      </c>
      <c r="J3744">
        <v>47396</v>
      </c>
      <c r="K3744">
        <v>5021</v>
      </c>
      <c r="L3744">
        <f>bbdd_Social_Media_Trends[[#This Row],[Likes]]+bbdd_Social_Media_Trends[[#This Row],[Shares]]+bbdd_Social_Media_Trends[[#This Row],[Comments]]</f>
        <v>413664</v>
      </c>
      <c r="M3744">
        <f>bbdd_Social_Media_Trends[[#This Row],[Interactions]]/bbdd_Social_Media_Trends[[#This Row],[Views]]</f>
        <v>0.18735003220146615</v>
      </c>
      <c r="N3744" s="1" t="s">
        <v>22</v>
      </c>
      <c r="O3744" s="4">
        <f t="shared" si="58"/>
        <v>0</v>
      </c>
    </row>
    <row r="3745" spans="1:15">
      <c r="A3745" s="1" t="s">
        <v>3785</v>
      </c>
      <c r="B3745" s="2">
        <v>45090</v>
      </c>
      <c r="C3745" s="13" t="str">
        <f>TEXT(bbdd_Social_Media_Trends[[#This Row],[Post_Date]],"aaaa-mm")</f>
        <v>2023-06</v>
      </c>
      <c r="D3745" s="1" t="s">
        <v>27</v>
      </c>
      <c r="E3745" s="1" t="s">
        <v>49</v>
      </c>
      <c r="F3745" s="1" t="s">
        <v>41</v>
      </c>
      <c r="G3745" s="1" t="s">
        <v>15</v>
      </c>
      <c r="H3745">
        <v>654308</v>
      </c>
      <c r="I3745">
        <v>395218</v>
      </c>
      <c r="J3745">
        <v>70016</v>
      </c>
      <c r="K3745">
        <v>43978</v>
      </c>
      <c r="L3745">
        <f>bbdd_Social_Media_Trends[[#This Row],[Likes]]+bbdd_Social_Media_Trends[[#This Row],[Shares]]+bbdd_Social_Media_Trends[[#This Row],[Comments]]</f>
        <v>509212</v>
      </c>
      <c r="M3745">
        <f>bbdd_Social_Media_Trends[[#This Row],[Interactions]]/bbdd_Social_Media_Trends[[#This Row],[Views]]</f>
        <v>0.77824510780855505</v>
      </c>
      <c r="N3745" s="1" t="s">
        <v>29</v>
      </c>
      <c r="O3745" s="4">
        <f t="shared" si="58"/>
        <v>0</v>
      </c>
    </row>
    <row r="3746" spans="1:15" hidden="1">
      <c r="A3746" s="1" t="s">
        <v>3786</v>
      </c>
      <c r="B3746" s="2">
        <v>44982</v>
      </c>
      <c r="C3746" s="13" t="str">
        <f>TEXT(bbdd_Social_Media_Trends[[#This Row],[Post_Date]],"aaaa-mm")</f>
        <v>2023-02</v>
      </c>
      <c r="D3746" s="1" t="s">
        <v>12</v>
      </c>
      <c r="E3746" s="1" t="s">
        <v>39</v>
      </c>
      <c r="F3746" s="1" t="s">
        <v>47</v>
      </c>
      <c r="G3746" s="1" t="s">
        <v>21</v>
      </c>
      <c r="H3746">
        <v>1032891</v>
      </c>
      <c r="I3746">
        <v>127535</v>
      </c>
      <c r="J3746">
        <v>53968</v>
      </c>
      <c r="K3746">
        <v>43870</v>
      </c>
      <c r="L3746">
        <f>bbdd_Social_Media_Trends[[#This Row],[Likes]]+bbdd_Social_Media_Trends[[#This Row],[Shares]]+bbdd_Social_Media_Trends[[#This Row],[Comments]]</f>
        <v>225373</v>
      </c>
      <c r="M3746">
        <f>bbdd_Social_Media_Trends[[#This Row],[Interactions]]/bbdd_Social_Media_Trends[[#This Row],[Views]]</f>
        <v>0.21819630532166512</v>
      </c>
      <c r="N3746" s="1" t="s">
        <v>16</v>
      </c>
      <c r="O3746" s="4">
        <f t="shared" si="58"/>
        <v>0</v>
      </c>
    </row>
    <row r="3747" spans="1:15" hidden="1">
      <c r="A3747" s="1" t="s">
        <v>3787</v>
      </c>
      <c r="B3747" s="2">
        <v>44835</v>
      </c>
      <c r="C3747" s="13" t="str">
        <f>TEXT(bbdd_Social_Media_Trends[[#This Row],[Post_Date]],"aaaa-mm")</f>
        <v>2022-10</v>
      </c>
      <c r="D3747" s="1" t="s">
        <v>18</v>
      </c>
      <c r="E3747" s="1" t="s">
        <v>35</v>
      </c>
      <c r="F3747" s="1" t="s">
        <v>32</v>
      </c>
      <c r="G3747" s="1" t="s">
        <v>15</v>
      </c>
      <c r="H3747">
        <v>2703906</v>
      </c>
      <c r="I3747">
        <v>151587</v>
      </c>
      <c r="J3747">
        <v>84813</v>
      </c>
      <c r="K3747">
        <v>5219</v>
      </c>
      <c r="L3747">
        <f>bbdd_Social_Media_Trends[[#This Row],[Likes]]+bbdd_Social_Media_Trends[[#This Row],[Shares]]+bbdd_Social_Media_Trends[[#This Row],[Comments]]</f>
        <v>241619</v>
      </c>
      <c r="M3747">
        <f>bbdd_Social_Media_Trends[[#This Row],[Interactions]]/bbdd_Social_Media_Trends[[#This Row],[Views]]</f>
        <v>8.9359245476728855E-2</v>
      </c>
      <c r="N3747" s="1" t="s">
        <v>16</v>
      </c>
      <c r="O3747" s="4">
        <f t="shared" si="58"/>
        <v>0</v>
      </c>
    </row>
    <row r="3748" spans="1:15" hidden="1">
      <c r="A3748" s="1" t="s">
        <v>3788</v>
      </c>
      <c r="B3748" s="2">
        <v>44890</v>
      </c>
      <c r="C3748" s="13" t="str">
        <f>TEXT(bbdd_Social_Media_Trends[[#This Row],[Post_Date]],"aaaa-mm")</f>
        <v>2022-11</v>
      </c>
      <c r="D3748" s="1" t="s">
        <v>12</v>
      </c>
      <c r="E3748" s="1" t="s">
        <v>31</v>
      </c>
      <c r="F3748" s="1" t="s">
        <v>14</v>
      </c>
      <c r="G3748" s="1" t="s">
        <v>60</v>
      </c>
      <c r="H3748">
        <v>23356</v>
      </c>
      <c r="I3748">
        <v>253576</v>
      </c>
      <c r="J3748">
        <v>512</v>
      </c>
      <c r="K3748">
        <v>15923</v>
      </c>
      <c r="L3748">
        <f>bbdd_Social_Media_Trends[[#This Row],[Likes]]+bbdd_Social_Media_Trends[[#This Row],[Shares]]+bbdd_Social_Media_Trends[[#This Row],[Comments]]</f>
        <v>270011</v>
      </c>
      <c r="M3748">
        <f>bbdd_Social_Media_Trends[[#This Row],[Interactions]]/bbdd_Social_Media_Trends[[#This Row],[Views]]</f>
        <v>11.560669635211509</v>
      </c>
      <c r="N3748" s="1" t="s">
        <v>22</v>
      </c>
      <c r="O3748" s="4">
        <f t="shared" si="58"/>
        <v>0</v>
      </c>
    </row>
    <row r="3749" spans="1:15" hidden="1">
      <c r="A3749" s="1" t="s">
        <v>3789</v>
      </c>
      <c r="B3749" s="2">
        <v>44840</v>
      </c>
      <c r="C3749" s="13" t="str">
        <f>TEXT(bbdd_Social_Media_Trends[[#This Row],[Post_Date]],"aaaa-mm")</f>
        <v>2022-10</v>
      </c>
      <c r="D3749" s="1" t="s">
        <v>18</v>
      </c>
      <c r="E3749" s="1" t="s">
        <v>57</v>
      </c>
      <c r="F3749" s="1" t="s">
        <v>14</v>
      </c>
      <c r="G3749" s="1" t="s">
        <v>44</v>
      </c>
      <c r="H3749">
        <v>3608286</v>
      </c>
      <c r="I3749">
        <v>39961</v>
      </c>
      <c r="J3749">
        <v>57731</v>
      </c>
      <c r="K3749">
        <v>650</v>
      </c>
      <c r="L3749">
        <f>bbdd_Social_Media_Trends[[#This Row],[Likes]]+bbdd_Social_Media_Trends[[#This Row],[Shares]]+bbdd_Social_Media_Trends[[#This Row],[Comments]]</f>
        <v>98342</v>
      </c>
      <c r="M3749">
        <f>bbdd_Social_Media_Trends[[#This Row],[Interactions]]/bbdd_Social_Media_Trends[[#This Row],[Views]]</f>
        <v>2.725449146769408E-2</v>
      </c>
      <c r="N3749" s="1" t="s">
        <v>16</v>
      </c>
      <c r="O3749" s="4">
        <f t="shared" si="58"/>
        <v>0</v>
      </c>
    </row>
    <row r="3750" spans="1:15">
      <c r="A3750" s="1" t="s">
        <v>3790</v>
      </c>
      <c r="B3750" s="2">
        <v>45067</v>
      </c>
      <c r="C3750" s="13" t="str">
        <f>TEXT(bbdd_Social_Media_Trends[[#This Row],[Post_Date]],"aaaa-mm")</f>
        <v>2023-05</v>
      </c>
      <c r="D3750" s="1" t="s">
        <v>27</v>
      </c>
      <c r="E3750" s="1" t="s">
        <v>49</v>
      </c>
      <c r="F3750" s="1" t="s">
        <v>47</v>
      </c>
      <c r="G3750" s="1" t="s">
        <v>44</v>
      </c>
      <c r="H3750">
        <v>2917081</v>
      </c>
      <c r="I3750">
        <v>96400</v>
      </c>
      <c r="J3750">
        <v>33904</v>
      </c>
      <c r="K3750">
        <v>40818</v>
      </c>
      <c r="L3750">
        <f>bbdd_Social_Media_Trends[[#This Row],[Likes]]+bbdd_Social_Media_Trends[[#This Row],[Shares]]+bbdd_Social_Media_Trends[[#This Row],[Comments]]</f>
        <v>171122</v>
      </c>
      <c r="M3750">
        <f>bbdd_Social_Media_Trends[[#This Row],[Interactions]]/bbdd_Social_Media_Trends[[#This Row],[Views]]</f>
        <v>5.8662066634419821E-2</v>
      </c>
      <c r="N3750" s="1" t="s">
        <v>29</v>
      </c>
      <c r="O3750" s="4">
        <f t="shared" si="58"/>
        <v>0</v>
      </c>
    </row>
    <row r="3751" spans="1:15" hidden="1">
      <c r="A3751" s="1" t="s">
        <v>3791</v>
      </c>
      <c r="B3751" s="2">
        <v>44828</v>
      </c>
      <c r="C3751" s="13" t="str">
        <f>TEXT(bbdd_Social_Media_Trends[[#This Row],[Post_Date]],"aaaa-mm")</f>
        <v>2022-09</v>
      </c>
      <c r="D3751" s="1" t="s">
        <v>12</v>
      </c>
      <c r="E3751" s="1" t="s">
        <v>31</v>
      </c>
      <c r="F3751" s="1" t="s">
        <v>32</v>
      </c>
      <c r="G3751" s="1" t="s">
        <v>25</v>
      </c>
      <c r="H3751">
        <v>4634207</v>
      </c>
      <c r="I3751">
        <v>74646</v>
      </c>
      <c r="J3751">
        <v>76271</v>
      </c>
      <c r="K3751">
        <v>25002</v>
      </c>
      <c r="L3751">
        <f>bbdd_Social_Media_Trends[[#This Row],[Likes]]+bbdd_Social_Media_Trends[[#This Row],[Shares]]+bbdd_Social_Media_Trends[[#This Row],[Comments]]</f>
        <v>175919</v>
      </c>
      <c r="M3751">
        <f>bbdd_Social_Media_Trends[[#This Row],[Interactions]]/bbdd_Social_Media_Trends[[#This Row],[Views]]</f>
        <v>3.7960971531914738E-2</v>
      </c>
      <c r="N3751" s="1" t="s">
        <v>22</v>
      </c>
      <c r="O3751" s="4">
        <f t="shared" si="58"/>
        <v>0</v>
      </c>
    </row>
    <row r="3752" spans="1:15" hidden="1">
      <c r="A3752" s="1" t="s">
        <v>3792</v>
      </c>
      <c r="B3752" s="2">
        <v>45224</v>
      </c>
      <c r="C3752" s="13" t="str">
        <f>TEXT(bbdd_Social_Media_Trends[[#This Row],[Post_Date]],"aaaa-mm")</f>
        <v>2023-10</v>
      </c>
      <c r="D3752" s="1" t="s">
        <v>18</v>
      </c>
      <c r="E3752" s="1" t="s">
        <v>35</v>
      </c>
      <c r="F3752" s="1" t="s">
        <v>20</v>
      </c>
      <c r="G3752" s="1" t="s">
        <v>44</v>
      </c>
      <c r="H3752">
        <v>2834616</v>
      </c>
      <c r="I3752">
        <v>321819</v>
      </c>
      <c r="J3752">
        <v>85915</v>
      </c>
      <c r="K3752">
        <v>43610</v>
      </c>
      <c r="L3752">
        <f>bbdd_Social_Media_Trends[[#This Row],[Likes]]+bbdd_Social_Media_Trends[[#This Row],[Shares]]+bbdd_Social_Media_Trends[[#This Row],[Comments]]</f>
        <v>451344</v>
      </c>
      <c r="M3752">
        <f>bbdd_Social_Media_Trends[[#This Row],[Interactions]]/bbdd_Social_Media_Trends[[#This Row],[Views]]</f>
        <v>0.15922579989670557</v>
      </c>
      <c r="N3752" s="1" t="s">
        <v>29</v>
      </c>
      <c r="O3752" s="4">
        <f t="shared" si="58"/>
        <v>0</v>
      </c>
    </row>
    <row r="3753" spans="1:15" hidden="1">
      <c r="A3753" s="1" t="s">
        <v>3793</v>
      </c>
      <c r="B3753" s="2">
        <v>44583</v>
      </c>
      <c r="C3753" s="13" t="str">
        <f>TEXT(bbdd_Social_Media_Trends[[#This Row],[Post_Date]],"aaaa-mm")</f>
        <v>2022-01</v>
      </c>
      <c r="D3753" s="1" t="s">
        <v>12</v>
      </c>
      <c r="E3753" s="1" t="s">
        <v>31</v>
      </c>
      <c r="F3753" s="1" t="s">
        <v>20</v>
      </c>
      <c r="G3753" s="1" t="s">
        <v>28</v>
      </c>
      <c r="H3753">
        <v>3927986</v>
      </c>
      <c r="I3753">
        <v>316772</v>
      </c>
      <c r="J3753">
        <v>85104</v>
      </c>
      <c r="K3753">
        <v>49951</v>
      </c>
      <c r="L3753">
        <f>bbdd_Social_Media_Trends[[#This Row],[Likes]]+bbdd_Social_Media_Trends[[#This Row],[Shares]]+bbdd_Social_Media_Trends[[#This Row],[Comments]]</f>
        <v>451827</v>
      </c>
      <c r="M3753">
        <f>bbdd_Social_Media_Trends[[#This Row],[Interactions]]/bbdd_Social_Media_Trends[[#This Row],[Views]]</f>
        <v>0.11502765030221594</v>
      </c>
      <c r="N3753" s="1" t="s">
        <v>16</v>
      </c>
      <c r="O3753" s="4">
        <f t="shared" si="58"/>
        <v>0</v>
      </c>
    </row>
    <row r="3754" spans="1:15" hidden="1">
      <c r="A3754" s="1" t="s">
        <v>3794</v>
      </c>
      <c r="B3754" s="2">
        <v>44842</v>
      </c>
      <c r="C3754" s="13" t="str">
        <f>TEXT(bbdd_Social_Media_Trends[[#This Row],[Post_Date]],"aaaa-mm")</f>
        <v>2022-10</v>
      </c>
      <c r="D3754" s="1" t="s">
        <v>24</v>
      </c>
      <c r="E3754" s="1" t="s">
        <v>31</v>
      </c>
      <c r="F3754" s="1" t="s">
        <v>41</v>
      </c>
      <c r="G3754" s="1" t="s">
        <v>25</v>
      </c>
      <c r="H3754">
        <v>2438573</v>
      </c>
      <c r="I3754">
        <v>20586</v>
      </c>
      <c r="J3754">
        <v>37695</v>
      </c>
      <c r="K3754">
        <v>37403</v>
      </c>
      <c r="L3754">
        <f>bbdd_Social_Media_Trends[[#This Row],[Likes]]+bbdd_Social_Media_Trends[[#This Row],[Shares]]+bbdd_Social_Media_Trends[[#This Row],[Comments]]</f>
        <v>95684</v>
      </c>
      <c r="M3754">
        <f>bbdd_Social_Media_Trends[[#This Row],[Interactions]]/bbdd_Social_Media_Trends[[#This Row],[Views]]</f>
        <v>3.9237701721457588E-2</v>
      </c>
      <c r="N3754" s="1" t="s">
        <v>16</v>
      </c>
      <c r="O3754" s="4">
        <f t="shared" si="58"/>
        <v>0</v>
      </c>
    </row>
    <row r="3755" spans="1:15">
      <c r="A3755" s="1" t="s">
        <v>3795</v>
      </c>
      <c r="B3755" s="2">
        <v>44667</v>
      </c>
      <c r="C3755" s="13" t="str">
        <f>TEXT(bbdd_Social_Media_Trends[[#This Row],[Post_Date]],"aaaa-mm")</f>
        <v>2022-04</v>
      </c>
      <c r="D3755" s="1" t="s">
        <v>27</v>
      </c>
      <c r="E3755" s="1" t="s">
        <v>57</v>
      </c>
      <c r="F3755" s="1" t="s">
        <v>20</v>
      </c>
      <c r="G3755" s="1" t="s">
        <v>25</v>
      </c>
      <c r="H3755">
        <v>1039646</v>
      </c>
      <c r="I3755">
        <v>140978</v>
      </c>
      <c r="J3755">
        <v>27325</v>
      </c>
      <c r="K3755">
        <v>15958</v>
      </c>
      <c r="L3755">
        <f>bbdd_Social_Media_Trends[[#This Row],[Likes]]+bbdd_Social_Media_Trends[[#This Row],[Shares]]+bbdd_Social_Media_Trends[[#This Row],[Comments]]</f>
        <v>184261</v>
      </c>
      <c r="M3755">
        <f>bbdd_Social_Media_Trends[[#This Row],[Interactions]]/bbdd_Social_Media_Trends[[#This Row],[Views]]</f>
        <v>0.1772343663131489</v>
      </c>
      <c r="N3755" s="1" t="s">
        <v>16</v>
      </c>
      <c r="O3755" s="4">
        <f t="shared" si="58"/>
        <v>0</v>
      </c>
    </row>
    <row r="3756" spans="1:15" hidden="1">
      <c r="A3756" s="1" t="s">
        <v>3796</v>
      </c>
      <c r="B3756" s="2">
        <v>45024</v>
      </c>
      <c r="C3756" s="13" t="str">
        <f>TEXT(bbdd_Social_Media_Trends[[#This Row],[Post_Date]],"aaaa-mm")</f>
        <v>2023-04</v>
      </c>
      <c r="D3756" s="1" t="s">
        <v>24</v>
      </c>
      <c r="E3756" s="1" t="s">
        <v>46</v>
      </c>
      <c r="F3756" s="1" t="s">
        <v>20</v>
      </c>
      <c r="G3756" s="1" t="s">
        <v>15</v>
      </c>
      <c r="H3756">
        <v>572204</v>
      </c>
      <c r="I3756">
        <v>455700</v>
      </c>
      <c r="J3756">
        <v>85611</v>
      </c>
      <c r="K3756">
        <v>43242</v>
      </c>
      <c r="L3756">
        <f>bbdd_Social_Media_Trends[[#This Row],[Likes]]+bbdd_Social_Media_Trends[[#This Row],[Shares]]+bbdd_Social_Media_Trends[[#This Row],[Comments]]</f>
        <v>584553</v>
      </c>
      <c r="M3756">
        <f>bbdd_Social_Media_Trends[[#This Row],[Interactions]]/bbdd_Social_Media_Trends[[#This Row],[Views]]</f>
        <v>1.0215814639534153</v>
      </c>
      <c r="N3756" s="1" t="s">
        <v>16</v>
      </c>
      <c r="O3756" s="4">
        <f t="shared" si="58"/>
        <v>0</v>
      </c>
    </row>
    <row r="3757" spans="1:15" hidden="1">
      <c r="A3757" s="1" t="s">
        <v>3797</v>
      </c>
      <c r="B3757" s="2">
        <v>44872</v>
      </c>
      <c r="C3757" s="13" t="str">
        <f>TEXT(bbdd_Social_Media_Trends[[#This Row],[Post_Date]],"aaaa-mm")</f>
        <v>2022-11</v>
      </c>
      <c r="D3757" s="1" t="s">
        <v>12</v>
      </c>
      <c r="E3757" s="1" t="s">
        <v>35</v>
      </c>
      <c r="F3757" s="1" t="s">
        <v>47</v>
      </c>
      <c r="G3757" s="1" t="s">
        <v>50</v>
      </c>
      <c r="H3757">
        <v>2055988</v>
      </c>
      <c r="I3757">
        <v>477781</v>
      </c>
      <c r="J3757">
        <v>59040</v>
      </c>
      <c r="K3757">
        <v>12295</v>
      </c>
      <c r="L3757">
        <f>bbdd_Social_Media_Trends[[#This Row],[Likes]]+bbdd_Social_Media_Trends[[#This Row],[Shares]]+bbdd_Social_Media_Trends[[#This Row],[Comments]]</f>
        <v>549116</v>
      </c>
      <c r="M3757">
        <f>bbdd_Social_Media_Trends[[#This Row],[Interactions]]/bbdd_Social_Media_Trends[[#This Row],[Views]]</f>
        <v>0.26708132537738549</v>
      </c>
      <c r="N3757" s="1" t="s">
        <v>29</v>
      </c>
      <c r="O3757" s="4">
        <f t="shared" si="58"/>
        <v>0</v>
      </c>
    </row>
    <row r="3758" spans="1:15" hidden="1">
      <c r="A3758" s="1" t="s">
        <v>3798</v>
      </c>
      <c r="B3758" s="2">
        <v>44843</v>
      </c>
      <c r="C3758" s="13" t="str">
        <f>TEXT(bbdd_Social_Media_Trends[[#This Row],[Post_Date]],"aaaa-mm")</f>
        <v>2022-10</v>
      </c>
      <c r="D3758" s="1" t="s">
        <v>12</v>
      </c>
      <c r="E3758" s="1" t="s">
        <v>46</v>
      </c>
      <c r="F3758" s="1" t="s">
        <v>32</v>
      </c>
      <c r="G3758" s="1" t="s">
        <v>44</v>
      </c>
      <c r="H3758">
        <v>1811481</v>
      </c>
      <c r="I3758">
        <v>103117</v>
      </c>
      <c r="J3758">
        <v>42087</v>
      </c>
      <c r="K3758">
        <v>38390</v>
      </c>
      <c r="L3758">
        <f>bbdd_Social_Media_Trends[[#This Row],[Likes]]+bbdd_Social_Media_Trends[[#This Row],[Shares]]+bbdd_Social_Media_Trends[[#This Row],[Comments]]</f>
        <v>183594</v>
      </c>
      <c r="M3758">
        <f>bbdd_Social_Media_Trends[[#This Row],[Interactions]]/bbdd_Social_Media_Trends[[#This Row],[Views]]</f>
        <v>0.10135022117262063</v>
      </c>
      <c r="N3758" s="1" t="s">
        <v>22</v>
      </c>
      <c r="O3758" s="4">
        <f t="shared" si="58"/>
        <v>0</v>
      </c>
    </row>
    <row r="3759" spans="1:15" hidden="1">
      <c r="A3759" s="1" t="s">
        <v>3799</v>
      </c>
      <c r="B3759" s="2">
        <v>45240</v>
      </c>
      <c r="C3759" s="13" t="str">
        <f>TEXT(bbdd_Social_Media_Trends[[#This Row],[Post_Date]],"aaaa-mm")</f>
        <v>2023-11</v>
      </c>
      <c r="D3759" s="1" t="s">
        <v>18</v>
      </c>
      <c r="E3759" s="1" t="s">
        <v>49</v>
      </c>
      <c r="F3759" s="1" t="s">
        <v>20</v>
      </c>
      <c r="G3759" s="1" t="s">
        <v>60</v>
      </c>
      <c r="H3759">
        <v>3519149</v>
      </c>
      <c r="I3759">
        <v>429333</v>
      </c>
      <c r="J3759">
        <v>72079</v>
      </c>
      <c r="K3759">
        <v>42269</v>
      </c>
      <c r="L3759">
        <f>bbdd_Social_Media_Trends[[#This Row],[Likes]]+bbdd_Social_Media_Trends[[#This Row],[Shares]]+bbdd_Social_Media_Trends[[#This Row],[Comments]]</f>
        <v>543681</v>
      </c>
      <c r="M3759">
        <f>bbdd_Social_Media_Trends[[#This Row],[Interactions]]/bbdd_Social_Media_Trends[[#This Row],[Views]]</f>
        <v>0.15449217978551064</v>
      </c>
      <c r="N3759" s="1" t="s">
        <v>16</v>
      </c>
      <c r="O3759" s="4">
        <f t="shared" si="58"/>
        <v>0</v>
      </c>
    </row>
    <row r="3760" spans="1:15" hidden="1">
      <c r="A3760" s="1" t="s">
        <v>3800</v>
      </c>
      <c r="B3760" s="2">
        <v>44781</v>
      </c>
      <c r="C3760" s="13" t="str">
        <f>TEXT(bbdd_Social_Media_Trends[[#This Row],[Post_Date]],"aaaa-mm")</f>
        <v>2022-08</v>
      </c>
      <c r="D3760" s="1" t="s">
        <v>24</v>
      </c>
      <c r="E3760" s="1" t="s">
        <v>39</v>
      </c>
      <c r="F3760" s="1" t="s">
        <v>41</v>
      </c>
      <c r="G3760" s="1" t="s">
        <v>44</v>
      </c>
      <c r="H3760">
        <v>4772651</v>
      </c>
      <c r="I3760">
        <v>96271</v>
      </c>
      <c r="J3760">
        <v>28894</v>
      </c>
      <c r="K3760">
        <v>22623</v>
      </c>
      <c r="L3760">
        <f>bbdd_Social_Media_Trends[[#This Row],[Likes]]+bbdd_Social_Media_Trends[[#This Row],[Shares]]+bbdd_Social_Media_Trends[[#This Row],[Comments]]</f>
        <v>147788</v>
      </c>
      <c r="M3760">
        <f>bbdd_Social_Media_Trends[[#This Row],[Interactions]]/bbdd_Social_Media_Trends[[#This Row],[Views]]</f>
        <v>3.0965599621677765E-2</v>
      </c>
      <c r="N3760" s="1" t="s">
        <v>22</v>
      </c>
      <c r="O3760" s="4">
        <f t="shared" si="58"/>
        <v>0</v>
      </c>
    </row>
    <row r="3761" spans="1:15">
      <c r="A3761" s="1" t="s">
        <v>3801</v>
      </c>
      <c r="B3761" s="2">
        <v>44938</v>
      </c>
      <c r="C3761" s="13" t="str">
        <f>TEXT(bbdd_Social_Media_Trends[[#This Row],[Post_Date]],"aaaa-mm")</f>
        <v>2023-01</v>
      </c>
      <c r="D3761" s="1" t="s">
        <v>27</v>
      </c>
      <c r="E3761" s="1" t="s">
        <v>52</v>
      </c>
      <c r="F3761" s="1" t="s">
        <v>36</v>
      </c>
      <c r="G3761" s="1" t="s">
        <v>15</v>
      </c>
      <c r="H3761">
        <v>4837174</v>
      </c>
      <c r="I3761">
        <v>493550</v>
      </c>
      <c r="J3761">
        <v>65769</v>
      </c>
      <c r="K3761">
        <v>12395</v>
      </c>
      <c r="L3761">
        <f>bbdd_Social_Media_Trends[[#This Row],[Likes]]+bbdd_Social_Media_Trends[[#This Row],[Shares]]+bbdd_Social_Media_Trends[[#This Row],[Comments]]</f>
        <v>571714</v>
      </c>
      <c r="M3761">
        <f>bbdd_Social_Media_Trends[[#This Row],[Interactions]]/bbdd_Social_Media_Trends[[#This Row],[Views]]</f>
        <v>0.11819173757239247</v>
      </c>
      <c r="N3761" s="1" t="s">
        <v>16</v>
      </c>
      <c r="O3761" s="4">
        <f t="shared" si="58"/>
        <v>0</v>
      </c>
    </row>
    <row r="3762" spans="1:15" hidden="1">
      <c r="A3762" s="1" t="s">
        <v>3802</v>
      </c>
      <c r="B3762" s="2">
        <v>44748</v>
      </c>
      <c r="C3762" s="13" t="str">
        <f>TEXT(bbdd_Social_Media_Trends[[#This Row],[Post_Date]],"aaaa-mm")</f>
        <v>2022-07</v>
      </c>
      <c r="D3762" s="1" t="s">
        <v>18</v>
      </c>
      <c r="E3762" s="1" t="s">
        <v>35</v>
      </c>
      <c r="F3762" s="1" t="s">
        <v>47</v>
      </c>
      <c r="G3762" s="1" t="s">
        <v>50</v>
      </c>
      <c r="H3762">
        <v>4337899</v>
      </c>
      <c r="I3762">
        <v>360339</v>
      </c>
      <c r="J3762">
        <v>90144</v>
      </c>
      <c r="K3762">
        <v>26248</v>
      </c>
      <c r="L3762">
        <f>bbdd_Social_Media_Trends[[#This Row],[Likes]]+bbdd_Social_Media_Trends[[#This Row],[Shares]]+bbdd_Social_Media_Trends[[#This Row],[Comments]]</f>
        <v>476731</v>
      </c>
      <c r="M3762">
        <f>bbdd_Social_Media_Trends[[#This Row],[Interactions]]/bbdd_Social_Media_Trends[[#This Row],[Views]]</f>
        <v>0.10989905481893424</v>
      </c>
      <c r="N3762" s="1" t="s">
        <v>22</v>
      </c>
      <c r="O3762" s="4">
        <f t="shared" si="58"/>
        <v>0</v>
      </c>
    </row>
    <row r="3763" spans="1:15" hidden="1">
      <c r="A3763" s="1" t="s">
        <v>3803</v>
      </c>
      <c r="B3763" s="2">
        <v>44572</v>
      </c>
      <c r="C3763" s="13" t="str">
        <f>TEXT(bbdd_Social_Media_Trends[[#This Row],[Post_Date]],"aaaa-mm")</f>
        <v>2022-01</v>
      </c>
      <c r="D3763" s="1" t="s">
        <v>24</v>
      </c>
      <c r="E3763" s="1" t="s">
        <v>31</v>
      </c>
      <c r="F3763" s="1" t="s">
        <v>47</v>
      </c>
      <c r="G3763" s="1" t="s">
        <v>60</v>
      </c>
      <c r="H3763">
        <v>1982470</v>
      </c>
      <c r="I3763">
        <v>38772</v>
      </c>
      <c r="J3763">
        <v>59724</v>
      </c>
      <c r="K3763">
        <v>2247</v>
      </c>
      <c r="L3763">
        <f>bbdd_Social_Media_Trends[[#This Row],[Likes]]+bbdd_Social_Media_Trends[[#This Row],[Shares]]+bbdd_Social_Media_Trends[[#This Row],[Comments]]</f>
        <v>100743</v>
      </c>
      <c r="M3763">
        <f>bbdd_Social_Media_Trends[[#This Row],[Interactions]]/bbdd_Social_Media_Trends[[#This Row],[Views]]</f>
        <v>5.0816910218061305E-2</v>
      </c>
      <c r="N3763" s="1" t="s">
        <v>29</v>
      </c>
      <c r="O3763" s="4">
        <f t="shared" si="58"/>
        <v>0</v>
      </c>
    </row>
    <row r="3764" spans="1:15" hidden="1">
      <c r="A3764" s="1" t="s">
        <v>3804</v>
      </c>
      <c r="B3764" s="2">
        <v>45098</v>
      </c>
      <c r="C3764" s="13" t="str">
        <f>TEXT(bbdd_Social_Media_Trends[[#This Row],[Post_Date]],"aaaa-mm")</f>
        <v>2023-06</v>
      </c>
      <c r="D3764" s="1" t="s">
        <v>12</v>
      </c>
      <c r="E3764" s="1" t="s">
        <v>39</v>
      </c>
      <c r="F3764" s="1" t="s">
        <v>36</v>
      </c>
      <c r="G3764" s="1" t="s">
        <v>21</v>
      </c>
      <c r="H3764">
        <v>2430582</v>
      </c>
      <c r="I3764">
        <v>247328</v>
      </c>
      <c r="J3764">
        <v>36608</v>
      </c>
      <c r="K3764">
        <v>17278</v>
      </c>
      <c r="L3764">
        <f>bbdd_Social_Media_Trends[[#This Row],[Likes]]+bbdd_Social_Media_Trends[[#This Row],[Shares]]+bbdd_Social_Media_Trends[[#This Row],[Comments]]</f>
        <v>301214</v>
      </c>
      <c r="M3764">
        <f>bbdd_Social_Media_Trends[[#This Row],[Interactions]]/bbdd_Social_Media_Trends[[#This Row],[Views]]</f>
        <v>0.12392669739181809</v>
      </c>
      <c r="N3764" s="1" t="s">
        <v>16</v>
      </c>
      <c r="O3764" s="4">
        <f t="shared" si="58"/>
        <v>0</v>
      </c>
    </row>
    <row r="3765" spans="1:15" hidden="1">
      <c r="A3765" s="1" t="s">
        <v>3805</v>
      </c>
      <c r="B3765" s="2">
        <v>44968</v>
      </c>
      <c r="C3765" s="13" t="str">
        <f>TEXT(bbdd_Social_Media_Trends[[#This Row],[Post_Date]],"aaaa-mm")</f>
        <v>2023-02</v>
      </c>
      <c r="D3765" s="1" t="s">
        <v>18</v>
      </c>
      <c r="E3765" s="1" t="s">
        <v>57</v>
      </c>
      <c r="F3765" s="1" t="s">
        <v>41</v>
      </c>
      <c r="G3765" s="1" t="s">
        <v>44</v>
      </c>
      <c r="H3765">
        <v>3215735</v>
      </c>
      <c r="I3765">
        <v>372038</v>
      </c>
      <c r="J3765">
        <v>50812</v>
      </c>
      <c r="K3765">
        <v>33493</v>
      </c>
      <c r="L3765">
        <f>bbdd_Social_Media_Trends[[#This Row],[Likes]]+bbdd_Social_Media_Trends[[#This Row],[Shares]]+bbdd_Social_Media_Trends[[#This Row],[Comments]]</f>
        <v>456343</v>
      </c>
      <c r="M3765">
        <f>bbdd_Social_Media_Trends[[#This Row],[Interactions]]/bbdd_Social_Media_Trends[[#This Row],[Views]]</f>
        <v>0.14190939240951136</v>
      </c>
      <c r="N3765" s="1" t="s">
        <v>29</v>
      </c>
      <c r="O3765" s="4">
        <f t="shared" si="58"/>
        <v>0</v>
      </c>
    </row>
    <row r="3766" spans="1:15" hidden="1">
      <c r="A3766" s="1" t="s">
        <v>3806</v>
      </c>
      <c r="B3766" s="2">
        <v>44986</v>
      </c>
      <c r="C3766" s="13" t="str">
        <f>TEXT(bbdd_Social_Media_Trends[[#This Row],[Post_Date]],"aaaa-mm")</f>
        <v>2023-03</v>
      </c>
      <c r="D3766" s="1" t="s">
        <v>24</v>
      </c>
      <c r="E3766" s="1" t="s">
        <v>39</v>
      </c>
      <c r="F3766" s="1" t="s">
        <v>32</v>
      </c>
      <c r="G3766" s="1" t="s">
        <v>25</v>
      </c>
      <c r="H3766">
        <v>4476274</v>
      </c>
      <c r="I3766">
        <v>67640</v>
      </c>
      <c r="J3766">
        <v>77088</v>
      </c>
      <c r="K3766">
        <v>2976</v>
      </c>
      <c r="L3766">
        <f>bbdd_Social_Media_Trends[[#This Row],[Likes]]+bbdd_Social_Media_Trends[[#This Row],[Shares]]+bbdd_Social_Media_Trends[[#This Row],[Comments]]</f>
        <v>147704</v>
      </c>
      <c r="M3766">
        <f>bbdd_Social_Media_Trends[[#This Row],[Interactions]]/bbdd_Social_Media_Trends[[#This Row],[Views]]</f>
        <v>3.2997086416068362E-2</v>
      </c>
      <c r="N3766" s="1" t="s">
        <v>22</v>
      </c>
      <c r="O3766" s="4">
        <f t="shared" si="58"/>
        <v>0</v>
      </c>
    </row>
    <row r="3767" spans="1:15" hidden="1">
      <c r="A3767" s="1" t="s">
        <v>3807</v>
      </c>
      <c r="B3767" s="2">
        <v>44702</v>
      </c>
      <c r="C3767" s="13" t="str">
        <f>TEXT(bbdd_Social_Media_Trends[[#This Row],[Post_Date]],"aaaa-mm")</f>
        <v>2022-05</v>
      </c>
      <c r="D3767" s="1" t="s">
        <v>12</v>
      </c>
      <c r="E3767" s="1" t="s">
        <v>39</v>
      </c>
      <c r="F3767" s="1" t="s">
        <v>36</v>
      </c>
      <c r="G3767" s="1" t="s">
        <v>28</v>
      </c>
      <c r="H3767">
        <v>298203</v>
      </c>
      <c r="I3767">
        <v>250763</v>
      </c>
      <c r="J3767">
        <v>83080</v>
      </c>
      <c r="K3767">
        <v>26482</v>
      </c>
      <c r="L3767">
        <f>bbdd_Social_Media_Trends[[#This Row],[Likes]]+bbdd_Social_Media_Trends[[#This Row],[Shares]]+bbdd_Social_Media_Trends[[#This Row],[Comments]]</f>
        <v>360325</v>
      </c>
      <c r="M3767">
        <f>bbdd_Social_Media_Trends[[#This Row],[Interactions]]/bbdd_Social_Media_Trends[[#This Row],[Views]]</f>
        <v>1.2083211771846696</v>
      </c>
      <c r="N3767" s="1" t="s">
        <v>29</v>
      </c>
      <c r="O3767" s="4">
        <f t="shared" si="58"/>
        <v>0</v>
      </c>
    </row>
    <row r="3768" spans="1:15" hidden="1">
      <c r="A3768" s="1" t="s">
        <v>3808</v>
      </c>
      <c r="B3768" s="2">
        <v>45201</v>
      </c>
      <c r="C3768" s="13" t="str">
        <f>TEXT(bbdd_Social_Media_Trends[[#This Row],[Post_Date]],"aaaa-mm")</f>
        <v>2023-10</v>
      </c>
      <c r="D3768" s="1" t="s">
        <v>18</v>
      </c>
      <c r="E3768" s="1" t="s">
        <v>49</v>
      </c>
      <c r="F3768" s="1" t="s">
        <v>41</v>
      </c>
      <c r="G3768" s="1" t="s">
        <v>21</v>
      </c>
      <c r="H3768">
        <v>1405081</v>
      </c>
      <c r="I3768">
        <v>174642</v>
      </c>
      <c r="J3768">
        <v>70414</v>
      </c>
      <c r="K3768">
        <v>820</v>
      </c>
      <c r="L3768">
        <f>bbdd_Social_Media_Trends[[#This Row],[Likes]]+bbdd_Social_Media_Trends[[#This Row],[Shares]]+bbdd_Social_Media_Trends[[#This Row],[Comments]]</f>
        <v>245876</v>
      </c>
      <c r="M3768">
        <f>bbdd_Social_Media_Trends[[#This Row],[Interactions]]/bbdd_Social_Media_Trends[[#This Row],[Views]]</f>
        <v>0.17499062331637821</v>
      </c>
      <c r="N3768" s="1" t="s">
        <v>29</v>
      </c>
      <c r="O3768" s="4">
        <f t="shared" si="58"/>
        <v>0</v>
      </c>
    </row>
    <row r="3769" spans="1:15" hidden="1">
      <c r="A3769" s="1" t="s">
        <v>3809</v>
      </c>
      <c r="B3769" s="2">
        <v>44682</v>
      </c>
      <c r="C3769" s="13" t="str">
        <f>TEXT(bbdd_Social_Media_Trends[[#This Row],[Post_Date]],"aaaa-mm")</f>
        <v>2022-05</v>
      </c>
      <c r="D3769" s="1" t="s">
        <v>12</v>
      </c>
      <c r="E3769" s="1" t="s">
        <v>13</v>
      </c>
      <c r="F3769" s="1" t="s">
        <v>32</v>
      </c>
      <c r="G3769" s="1" t="s">
        <v>21</v>
      </c>
      <c r="H3769">
        <v>513589</v>
      </c>
      <c r="I3769">
        <v>314068</v>
      </c>
      <c r="J3769">
        <v>81740</v>
      </c>
      <c r="K3769">
        <v>24653</v>
      </c>
      <c r="L3769">
        <f>bbdd_Social_Media_Trends[[#This Row],[Likes]]+bbdd_Social_Media_Trends[[#This Row],[Shares]]+bbdd_Social_Media_Trends[[#This Row],[Comments]]</f>
        <v>420461</v>
      </c>
      <c r="M3769">
        <f>bbdd_Social_Media_Trends[[#This Row],[Interactions]]/bbdd_Social_Media_Trends[[#This Row],[Views]]</f>
        <v>0.81867212888126495</v>
      </c>
      <c r="N3769" s="1" t="s">
        <v>29</v>
      </c>
      <c r="O3769" s="4">
        <f t="shared" si="58"/>
        <v>0</v>
      </c>
    </row>
    <row r="3770" spans="1:15" hidden="1">
      <c r="A3770" s="1" t="s">
        <v>3810</v>
      </c>
      <c r="B3770" s="2">
        <v>45163</v>
      </c>
      <c r="C3770" s="13" t="str">
        <f>TEXT(bbdd_Social_Media_Trends[[#This Row],[Post_Date]],"aaaa-mm")</f>
        <v>2023-08</v>
      </c>
      <c r="D3770" s="1" t="s">
        <v>18</v>
      </c>
      <c r="E3770" s="1" t="s">
        <v>35</v>
      </c>
      <c r="F3770" s="1" t="s">
        <v>20</v>
      </c>
      <c r="G3770" s="1" t="s">
        <v>15</v>
      </c>
      <c r="H3770">
        <v>637282</v>
      </c>
      <c r="I3770">
        <v>358058</v>
      </c>
      <c r="J3770">
        <v>65689</v>
      </c>
      <c r="K3770">
        <v>25327</v>
      </c>
      <c r="L3770">
        <f>bbdd_Social_Media_Trends[[#This Row],[Likes]]+bbdd_Social_Media_Trends[[#This Row],[Shares]]+bbdd_Social_Media_Trends[[#This Row],[Comments]]</f>
        <v>449074</v>
      </c>
      <c r="M3770">
        <f>bbdd_Social_Media_Trends[[#This Row],[Interactions]]/bbdd_Social_Media_Trends[[#This Row],[Views]]</f>
        <v>0.70467077369202336</v>
      </c>
      <c r="N3770" s="1" t="s">
        <v>22</v>
      </c>
      <c r="O3770" s="4">
        <f t="shared" si="58"/>
        <v>0</v>
      </c>
    </row>
    <row r="3771" spans="1:15" hidden="1">
      <c r="A3771" s="1" t="s">
        <v>3811</v>
      </c>
      <c r="B3771" s="2">
        <v>44990</v>
      </c>
      <c r="C3771" s="13" t="str">
        <f>TEXT(bbdd_Social_Media_Trends[[#This Row],[Post_Date]],"aaaa-mm")</f>
        <v>2023-03</v>
      </c>
      <c r="D3771" s="1" t="s">
        <v>24</v>
      </c>
      <c r="E3771" s="1" t="s">
        <v>39</v>
      </c>
      <c r="F3771" s="1" t="s">
        <v>32</v>
      </c>
      <c r="G3771" s="1" t="s">
        <v>44</v>
      </c>
      <c r="H3771">
        <v>1744531</v>
      </c>
      <c r="I3771">
        <v>196250</v>
      </c>
      <c r="J3771">
        <v>8655</v>
      </c>
      <c r="K3771">
        <v>25527</v>
      </c>
      <c r="L3771">
        <f>bbdd_Social_Media_Trends[[#This Row],[Likes]]+bbdd_Social_Media_Trends[[#This Row],[Shares]]+bbdd_Social_Media_Trends[[#This Row],[Comments]]</f>
        <v>230432</v>
      </c>
      <c r="M3771">
        <f>bbdd_Social_Media_Trends[[#This Row],[Interactions]]/bbdd_Social_Media_Trends[[#This Row],[Views]]</f>
        <v>0.13208822313848248</v>
      </c>
      <c r="N3771" s="1" t="s">
        <v>16</v>
      </c>
      <c r="O3771" s="4">
        <f t="shared" si="58"/>
        <v>0</v>
      </c>
    </row>
    <row r="3772" spans="1:15">
      <c r="A3772" s="1" t="s">
        <v>3812</v>
      </c>
      <c r="B3772" s="2">
        <v>45061</v>
      </c>
      <c r="C3772" s="13" t="str">
        <f>TEXT(bbdd_Social_Media_Trends[[#This Row],[Post_Date]],"aaaa-mm")</f>
        <v>2023-05</v>
      </c>
      <c r="D3772" s="1" t="s">
        <v>27</v>
      </c>
      <c r="E3772" s="1" t="s">
        <v>31</v>
      </c>
      <c r="F3772" s="1" t="s">
        <v>20</v>
      </c>
      <c r="G3772" s="1" t="s">
        <v>44</v>
      </c>
      <c r="H3772">
        <v>2355782</v>
      </c>
      <c r="I3772">
        <v>422456</v>
      </c>
      <c r="J3772">
        <v>36459</v>
      </c>
      <c r="K3772">
        <v>47807</v>
      </c>
      <c r="L3772">
        <f>bbdd_Social_Media_Trends[[#This Row],[Likes]]+bbdd_Social_Media_Trends[[#This Row],[Shares]]+bbdd_Social_Media_Trends[[#This Row],[Comments]]</f>
        <v>506722</v>
      </c>
      <c r="M3772">
        <f>bbdd_Social_Media_Trends[[#This Row],[Interactions]]/bbdd_Social_Media_Trends[[#This Row],[Views]]</f>
        <v>0.21509715245298588</v>
      </c>
      <c r="N3772" s="1" t="s">
        <v>22</v>
      </c>
      <c r="O3772" s="4">
        <f t="shared" si="58"/>
        <v>0</v>
      </c>
    </row>
    <row r="3773" spans="1:15" hidden="1">
      <c r="A3773" s="1" t="s">
        <v>3813</v>
      </c>
      <c r="B3773" s="2">
        <v>44789</v>
      </c>
      <c r="C3773" s="13" t="str">
        <f>TEXT(bbdd_Social_Media_Trends[[#This Row],[Post_Date]],"aaaa-mm")</f>
        <v>2022-08</v>
      </c>
      <c r="D3773" s="1" t="s">
        <v>12</v>
      </c>
      <c r="E3773" s="1" t="s">
        <v>39</v>
      </c>
      <c r="F3773" s="1" t="s">
        <v>47</v>
      </c>
      <c r="G3773" s="1" t="s">
        <v>37</v>
      </c>
      <c r="H3773">
        <v>4955899</v>
      </c>
      <c r="I3773">
        <v>128909</v>
      </c>
      <c r="J3773">
        <v>63956</v>
      </c>
      <c r="K3773">
        <v>24994</v>
      </c>
      <c r="L3773">
        <f>bbdd_Social_Media_Trends[[#This Row],[Likes]]+bbdd_Social_Media_Trends[[#This Row],[Shares]]+bbdd_Social_Media_Trends[[#This Row],[Comments]]</f>
        <v>217859</v>
      </c>
      <c r="M3773">
        <f>bbdd_Social_Media_Trends[[#This Row],[Interactions]]/bbdd_Social_Media_Trends[[#This Row],[Views]]</f>
        <v>4.3959531862937481E-2</v>
      </c>
      <c r="N3773" s="1" t="s">
        <v>16</v>
      </c>
      <c r="O3773" s="4">
        <f t="shared" si="58"/>
        <v>0</v>
      </c>
    </row>
    <row r="3774" spans="1:15">
      <c r="A3774" s="1" t="s">
        <v>3814</v>
      </c>
      <c r="B3774" s="2">
        <v>44925</v>
      </c>
      <c r="C3774" s="13" t="str">
        <f>TEXT(bbdd_Social_Media_Trends[[#This Row],[Post_Date]],"aaaa-mm")</f>
        <v>2022-12</v>
      </c>
      <c r="D3774" s="1" t="s">
        <v>27</v>
      </c>
      <c r="E3774" s="1" t="s">
        <v>31</v>
      </c>
      <c r="F3774" s="1" t="s">
        <v>14</v>
      </c>
      <c r="G3774" s="1" t="s">
        <v>28</v>
      </c>
      <c r="H3774">
        <v>2388341</v>
      </c>
      <c r="I3774">
        <v>286756</v>
      </c>
      <c r="J3774">
        <v>98722</v>
      </c>
      <c r="K3774">
        <v>44285</v>
      </c>
      <c r="L3774">
        <f>bbdd_Social_Media_Trends[[#This Row],[Likes]]+bbdd_Social_Media_Trends[[#This Row],[Shares]]+bbdd_Social_Media_Trends[[#This Row],[Comments]]</f>
        <v>429763</v>
      </c>
      <c r="M3774">
        <f>bbdd_Social_Media_Trends[[#This Row],[Interactions]]/bbdd_Social_Media_Trends[[#This Row],[Views]]</f>
        <v>0.17994206019994632</v>
      </c>
      <c r="N3774" s="1" t="s">
        <v>29</v>
      </c>
      <c r="O3774" s="4">
        <f t="shared" si="58"/>
        <v>0</v>
      </c>
    </row>
    <row r="3775" spans="1:15">
      <c r="A3775" s="1" t="s">
        <v>3815</v>
      </c>
      <c r="B3775" s="2">
        <v>45034</v>
      </c>
      <c r="C3775" s="13" t="str">
        <f>TEXT(bbdd_Social_Media_Trends[[#This Row],[Post_Date]],"aaaa-mm")</f>
        <v>2023-04</v>
      </c>
      <c r="D3775" s="1" t="s">
        <v>27</v>
      </c>
      <c r="E3775" s="1" t="s">
        <v>52</v>
      </c>
      <c r="F3775" s="1" t="s">
        <v>41</v>
      </c>
      <c r="G3775" s="1" t="s">
        <v>21</v>
      </c>
      <c r="H3775">
        <v>2662468</v>
      </c>
      <c r="I3775">
        <v>395901</v>
      </c>
      <c r="J3775">
        <v>43291</v>
      </c>
      <c r="K3775">
        <v>11180</v>
      </c>
      <c r="L3775">
        <f>bbdd_Social_Media_Trends[[#This Row],[Likes]]+bbdd_Social_Media_Trends[[#This Row],[Shares]]+bbdd_Social_Media_Trends[[#This Row],[Comments]]</f>
        <v>450372</v>
      </c>
      <c r="M3775">
        <f>bbdd_Social_Media_Trends[[#This Row],[Interactions]]/bbdd_Social_Media_Trends[[#This Row],[Views]]</f>
        <v>0.16915583586356719</v>
      </c>
      <c r="N3775" s="1" t="s">
        <v>16</v>
      </c>
      <c r="O3775" s="4">
        <f t="shared" si="58"/>
        <v>0</v>
      </c>
    </row>
    <row r="3776" spans="1:15">
      <c r="A3776" s="1" t="s">
        <v>3816</v>
      </c>
      <c r="B3776" s="2">
        <v>44802</v>
      </c>
      <c r="C3776" s="13" t="str">
        <f>TEXT(bbdd_Social_Media_Trends[[#This Row],[Post_Date]],"aaaa-mm")</f>
        <v>2022-08</v>
      </c>
      <c r="D3776" s="1" t="s">
        <v>27</v>
      </c>
      <c r="E3776" s="1" t="s">
        <v>49</v>
      </c>
      <c r="F3776" s="1" t="s">
        <v>36</v>
      </c>
      <c r="G3776" s="1" t="s">
        <v>21</v>
      </c>
      <c r="H3776">
        <v>4335697</v>
      </c>
      <c r="I3776">
        <v>323246</v>
      </c>
      <c r="J3776">
        <v>92331</v>
      </c>
      <c r="K3776">
        <v>23780</v>
      </c>
      <c r="L3776">
        <f>bbdd_Social_Media_Trends[[#This Row],[Likes]]+bbdd_Social_Media_Trends[[#This Row],[Shares]]+bbdd_Social_Media_Trends[[#This Row],[Comments]]</f>
        <v>439357</v>
      </c>
      <c r="M3776">
        <f>bbdd_Social_Media_Trends[[#This Row],[Interactions]]/bbdd_Social_Media_Trends[[#This Row],[Views]]</f>
        <v>0.10133480268570429</v>
      </c>
      <c r="N3776" s="1" t="s">
        <v>22</v>
      </c>
      <c r="O3776" s="4">
        <f t="shared" si="58"/>
        <v>0</v>
      </c>
    </row>
    <row r="3777" spans="1:15" hidden="1">
      <c r="A3777" s="1" t="s">
        <v>3817</v>
      </c>
      <c r="B3777" s="2">
        <v>44894</v>
      </c>
      <c r="C3777" s="13" t="str">
        <f>TEXT(bbdd_Social_Media_Trends[[#This Row],[Post_Date]],"aaaa-mm")</f>
        <v>2022-11</v>
      </c>
      <c r="D3777" s="1" t="s">
        <v>24</v>
      </c>
      <c r="E3777" s="1" t="s">
        <v>59</v>
      </c>
      <c r="F3777" s="1" t="s">
        <v>36</v>
      </c>
      <c r="G3777" s="1" t="s">
        <v>25</v>
      </c>
      <c r="H3777">
        <v>1758597</v>
      </c>
      <c r="I3777">
        <v>230467</v>
      </c>
      <c r="J3777">
        <v>79259</v>
      </c>
      <c r="K3777">
        <v>7925</v>
      </c>
      <c r="L3777">
        <f>bbdd_Social_Media_Trends[[#This Row],[Likes]]+bbdd_Social_Media_Trends[[#This Row],[Shares]]+bbdd_Social_Media_Trends[[#This Row],[Comments]]</f>
        <v>317651</v>
      </c>
      <c r="M3777">
        <f>bbdd_Social_Media_Trends[[#This Row],[Interactions]]/bbdd_Social_Media_Trends[[#This Row],[Views]]</f>
        <v>0.18062751159020515</v>
      </c>
      <c r="N3777" s="1" t="s">
        <v>22</v>
      </c>
      <c r="O3777" s="4">
        <f t="shared" si="58"/>
        <v>0</v>
      </c>
    </row>
    <row r="3778" spans="1:15" hidden="1">
      <c r="A3778" s="1" t="s">
        <v>3818</v>
      </c>
      <c r="B3778" s="2">
        <v>45090</v>
      </c>
      <c r="C3778" s="13" t="str">
        <f>TEXT(bbdd_Social_Media_Trends[[#This Row],[Post_Date]],"aaaa-mm")</f>
        <v>2023-06</v>
      </c>
      <c r="D3778" s="1" t="s">
        <v>24</v>
      </c>
      <c r="E3778" s="1" t="s">
        <v>35</v>
      </c>
      <c r="F3778" s="1" t="s">
        <v>47</v>
      </c>
      <c r="G3778" s="1" t="s">
        <v>28</v>
      </c>
      <c r="H3778">
        <v>72447</v>
      </c>
      <c r="I3778">
        <v>306980</v>
      </c>
      <c r="J3778">
        <v>66142</v>
      </c>
      <c r="K3778">
        <v>19162</v>
      </c>
      <c r="L3778">
        <f>bbdd_Social_Media_Trends[[#This Row],[Likes]]+bbdd_Social_Media_Trends[[#This Row],[Shares]]+bbdd_Social_Media_Trends[[#This Row],[Comments]]</f>
        <v>392284</v>
      </c>
      <c r="M3778">
        <f>bbdd_Social_Media_Trends[[#This Row],[Interactions]]/bbdd_Social_Media_Trends[[#This Row],[Views]]</f>
        <v>5.4147721782820541</v>
      </c>
      <c r="N3778" s="1" t="s">
        <v>16</v>
      </c>
      <c r="O3778" s="4">
        <f t="shared" ref="O3778:O3841" si="59">IF(ISERROR(VLOOKUP(A3778,A3779:A8776,1,FALSE)),0, 1)</f>
        <v>0</v>
      </c>
    </row>
    <row r="3779" spans="1:15" hidden="1">
      <c r="A3779" s="1" t="s">
        <v>3819</v>
      </c>
      <c r="B3779" s="2">
        <v>45046</v>
      </c>
      <c r="C3779" s="13" t="str">
        <f>TEXT(bbdd_Social_Media_Trends[[#This Row],[Post_Date]],"aaaa-mm")</f>
        <v>2023-04</v>
      </c>
      <c r="D3779" s="1" t="s">
        <v>12</v>
      </c>
      <c r="E3779" s="1" t="s">
        <v>49</v>
      </c>
      <c r="F3779" s="1" t="s">
        <v>20</v>
      </c>
      <c r="G3779" s="1" t="s">
        <v>15</v>
      </c>
      <c r="H3779">
        <v>796782</v>
      </c>
      <c r="I3779">
        <v>333622</v>
      </c>
      <c r="J3779">
        <v>27754</v>
      </c>
      <c r="K3779">
        <v>25313</v>
      </c>
      <c r="L3779">
        <f>bbdd_Social_Media_Trends[[#This Row],[Likes]]+bbdd_Social_Media_Trends[[#This Row],[Shares]]+bbdd_Social_Media_Trends[[#This Row],[Comments]]</f>
        <v>386689</v>
      </c>
      <c r="M3779">
        <f>bbdd_Social_Media_Trends[[#This Row],[Interactions]]/bbdd_Social_Media_Trends[[#This Row],[Views]]</f>
        <v>0.48531342324500304</v>
      </c>
      <c r="N3779" s="1" t="s">
        <v>16</v>
      </c>
      <c r="O3779" s="4">
        <f t="shared" si="59"/>
        <v>0</v>
      </c>
    </row>
    <row r="3780" spans="1:15" hidden="1">
      <c r="A3780" s="1" t="s">
        <v>3820</v>
      </c>
      <c r="B3780" s="2">
        <v>44669</v>
      </c>
      <c r="C3780" s="13" t="str">
        <f>TEXT(bbdd_Social_Media_Trends[[#This Row],[Post_Date]],"aaaa-mm")</f>
        <v>2022-04</v>
      </c>
      <c r="D3780" s="1" t="s">
        <v>12</v>
      </c>
      <c r="E3780" s="1" t="s">
        <v>59</v>
      </c>
      <c r="F3780" s="1" t="s">
        <v>41</v>
      </c>
      <c r="G3780" s="1" t="s">
        <v>21</v>
      </c>
      <c r="H3780">
        <v>3922765</v>
      </c>
      <c r="I3780">
        <v>98519</v>
      </c>
      <c r="J3780">
        <v>13450</v>
      </c>
      <c r="K3780">
        <v>23794</v>
      </c>
      <c r="L3780">
        <f>bbdd_Social_Media_Trends[[#This Row],[Likes]]+bbdd_Social_Media_Trends[[#This Row],[Shares]]+bbdd_Social_Media_Trends[[#This Row],[Comments]]</f>
        <v>135763</v>
      </c>
      <c r="M3780">
        <f>bbdd_Social_Media_Trends[[#This Row],[Interactions]]/bbdd_Social_Media_Trends[[#This Row],[Views]]</f>
        <v>3.4609006657294029E-2</v>
      </c>
      <c r="N3780" s="1" t="s">
        <v>22</v>
      </c>
      <c r="O3780" s="4">
        <f t="shared" si="59"/>
        <v>0</v>
      </c>
    </row>
    <row r="3781" spans="1:15" hidden="1">
      <c r="A3781" s="1" t="s">
        <v>3821</v>
      </c>
      <c r="B3781" s="2">
        <v>44896</v>
      </c>
      <c r="C3781" s="13" t="str">
        <f>TEXT(bbdd_Social_Media_Trends[[#This Row],[Post_Date]],"aaaa-mm")</f>
        <v>2022-12</v>
      </c>
      <c r="D3781" s="1" t="s">
        <v>12</v>
      </c>
      <c r="E3781" s="1" t="s">
        <v>35</v>
      </c>
      <c r="F3781" s="1" t="s">
        <v>14</v>
      </c>
      <c r="G3781" s="1" t="s">
        <v>28</v>
      </c>
      <c r="H3781">
        <v>2534406</v>
      </c>
      <c r="I3781">
        <v>227500</v>
      </c>
      <c r="J3781">
        <v>22953</v>
      </c>
      <c r="K3781">
        <v>8757</v>
      </c>
      <c r="L3781">
        <f>bbdd_Social_Media_Trends[[#This Row],[Likes]]+bbdd_Social_Media_Trends[[#This Row],[Shares]]+bbdd_Social_Media_Trends[[#This Row],[Comments]]</f>
        <v>259210</v>
      </c>
      <c r="M3781">
        <f>bbdd_Social_Media_Trends[[#This Row],[Interactions]]/bbdd_Social_Media_Trends[[#This Row],[Views]]</f>
        <v>0.10227643084809616</v>
      </c>
      <c r="N3781" s="1" t="s">
        <v>16</v>
      </c>
      <c r="O3781" s="4">
        <f t="shared" si="59"/>
        <v>0</v>
      </c>
    </row>
    <row r="3782" spans="1:15" hidden="1">
      <c r="A3782" s="1" t="s">
        <v>3822</v>
      </c>
      <c r="B3782" s="2">
        <v>45120</v>
      </c>
      <c r="C3782" s="13" t="str">
        <f>TEXT(bbdd_Social_Media_Trends[[#This Row],[Post_Date]],"aaaa-mm")</f>
        <v>2023-07</v>
      </c>
      <c r="D3782" s="1" t="s">
        <v>24</v>
      </c>
      <c r="E3782" s="1" t="s">
        <v>49</v>
      </c>
      <c r="F3782" s="1" t="s">
        <v>14</v>
      </c>
      <c r="G3782" s="1" t="s">
        <v>28</v>
      </c>
      <c r="H3782">
        <v>1066350</v>
      </c>
      <c r="I3782">
        <v>103339</v>
      </c>
      <c r="J3782">
        <v>72555</v>
      </c>
      <c r="K3782">
        <v>6292</v>
      </c>
      <c r="L3782">
        <f>bbdd_Social_Media_Trends[[#This Row],[Likes]]+bbdd_Social_Media_Trends[[#This Row],[Shares]]+bbdd_Social_Media_Trends[[#This Row],[Comments]]</f>
        <v>182186</v>
      </c>
      <c r="M3782">
        <f>bbdd_Social_Media_Trends[[#This Row],[Interactions]]/bbdd_Social_Media_Trends[[#This Row],[Views]]</f>
        <v>0.1708500961222863</v>
      </c>
      <c r="N3782" s="1" t="s">
        <v>16</v>
      </c>
      <c r="O3782" s="4">
        <f t="shared" si="59"/>
        <v>0</v>
      </c>
    </row>
    <row r="3783" spans="1:15" hidden="1">
      <c r="A3783" s="1" t="s">
        <v>3823</v>
      </c>
      <c r="B3783" s="2">
        <v>45246</v>
      </c>
      <c r="C3783" s="13" t="str">
        <f>TEXT(bbdd_Social_Media_Trends[[#This Row],[Post_Date]],"aaaa-mm")</f>
        <v>2023-11</v>
      </c>
      <c r="D3783" s="1" t="s">
        <v>12</v>
      </c>
      <c r="E3783" s="1" t="s">
        <v>35</v>
      </c>
      <c r="F3783" s="1" t="s">
        <v>36</v>
      </c>
      <c r="G3783" s="1" t="s">
        <v>15</v>
      </c>
      <c r="H3783">
        <v>2162864</v>
      </c>
      <c r="I3783">
        <v>24702</v>
      </c>
      <c r="J3783">
        <v>14264</v>
      </c>
      <c r="K3783">
        <v>20910</v>
      </c>
      <c r="L3783">
        <f>bbdd_Social_Media_Trends[[#This Row],[Likes]]+bbdd_Social_Media_Trends[[#This Row],[Shares]]+bbdd_Social_Media_Trends[[#This Row],[Comments]]</f>
        <v>59876</v>
      </c>
      <c r="M3783">
        <f>bbdd_Social_Media_Trends[[#This Row],[Interactions]]/bbdd_Social_Media_Trends[[#This Row],[Views]]</f>
        <v>2.7683663882703675E-2</v>
      </c>
      <c r="N3783" s="1" t="s">
        <v>29</v>
      </c>
      <c r="O3783" s="4">
        <f t="shared" si="59"/>
        <v>0</v>
      </c>
    </row>
    <row r="3784" spans="1:15" hidden="1">
      <c r="A3784" s="1" t="s">
        <v>3824</v>
      </c>
      <c r="B3784" s="2">
        <v>44889</v>
      </c>
      <c r="C3784" s="13" t="str">
        <f>TEXT(bbdd_Social_Media_Trends[[#This Row],[Post_Date]],"aaaa-mm")</f>
        <v>2022-11</v>
      </c>
      <c r="D3784" s="1" t="s">
        <v>12</v>
      </c>
      <c r="E3784" s="1" t="s">
        <v>35</v>
      </c>
      <c r="F3784" s="1" t="s">
        <v>20</v>
      </c>
      <c r="G3784" s="1" t="s">
        <v>15</v>
      </c>
      <c r="H3784">
        <v>964406</v>
      </c>
      <c r="I3784">
        <v>124652</v>
      </c>
      <c r="J3784">
        <v>27640</v>
      </c>
      <c r="K3784">
        <v>1319</v>
      </c>
      <c r="L3784">
        <f>bbdd_Social_Media_Trends[[#This Row],[Likes]]+bbdd_Social_Media_Trends[[#This Row],[Shares]]+bbdd_Social_Media_Trends[[#This Row],[Comments]]</f>
        <v>153611</v>
      </c>
      <c r="M3784">
        <f>bbdd_Social_Media_Trends[[#This Row],[Interactions]]/bbdd_Social_Media_Trends[[#This Row],[Views]]</f>
        <v>0.15928042753777974</v>
      </c>
      <c r="N3784" s="1" t="s">
        <v>29</v>
      </c>
      <c r="O3784" s="4">
        <f t="shared" si="59"/>
        <v>0</v>
      </c>
    </row>
    <row r="3785" spans="1:15" hidden="1">
      <c r="A3785" s="1" t="s">
        <v>3825</v>
      </c>
      <c r="B3785" s="2">
        <v>44918</v>
      </c>
      <c r="C3785" s="13" t="str">
        <f>TEXT(bbdd_Social_Media_Trends[[#This Row],[Post_Date]],"aaaa-mm")</f>
        <v>2022-12</v>
      </c>
      <c r="D3785" s="1" t="s">
        <v>24</v>
      </c>
      <c r="E3785" s="1" t="s">
        <v>39</v>
      </c>
      <c r="F3785" s="1" t="s">
        <v>14</v>
      </c>
      <c r="G3785" s="1" t="s">
        <v>60</v>
      </c>
      <c r="H3785">
        <v>4988828</v>
      </c>
      <c r="I3785">
        <v>277908</v>
      </c>
      <c r="J3785">
        <v>26528</v>
      </c>
      <c r="K3785">
        <v>34206</v>
      </c>
      <c r="L3785">
        <f>bbdd_Social_Media_Trends[[#This Row],[Likes]]+bbdd_Social_Media_Trends[[#This Row],[Shares]]+bbdd_Social_Media_Trends[[#This Row],[Comments]]</f>
        <v>338642</v>
      </c>
      <c r="M3785">
        <f>bbdd_Social_Media_Trends[[#This Row],[Interactions]]/bbdd_Social_Media_Trends[[#This Row],[Views]]</f>
        <v>6.7880071231158898E-2</v>
      </c>
      <c r="N3785" s="1" t="s">
        <v>29</v>
      </c>
      <c r="O3785" s="4">
        <f t="shared" si="59"/>
        <v>0</v>
      </c>
    </row>
    <row r="3786" spans="1:15" hidden="1">
      <c r="A3786" s="1" t="s">
        <v>3826</v>
      </c>
      <c r="B3786" s="2">
        <v>45284</v>
      </c>
      <c r="C3786" s="13" t="str">
        <f>TEXT(bbdd_Social_Media_Trends[[#This Row],[Post_Date]],"aaaa-mm")</f>
        <v>2023-12</v>
      </c>
      <c r="D3786" s="1" t="s">
        <v>24</v>
      </c>
      <c r="E3786" s="1" t="s">
        <v>13</v>
      </c>
      <c r="F3786" s="1" t="s">
        <v>36</v>
      </c>
      <c r="G3786" s="1" t="s">
        <v>21</v>
      </c>
      <c r="H3786">
        <v>4956068</v>
      </c>
      <c r="I3786">
        <v>390506</v>
      </c>
      <c r="J3786">
        <v>15516</v>
      </c>
      <c r="K3786">
        <v>5293</v>
      </c>
      <c r="L3786">
        <f>bbdd_Social_Media_Trends[[#This Row],[Likes]]+bbdd_Social_Media_Trends[[#This Row],[Shares]]+bbdd_Social_Media_Trends[[#This Row],[Comments]]</f>
        <v>411315</v>
      </c>
      <c r="M3786">
        <f>bbdd_Social_Media_Trends[[#This Row],[Interactions]]/bbdd_Social_Media_Trends[[#This Row],[Views]]</f>
        <v>8.2992202689712899E-2</v>
      </c>
      <c r="N3786" s="1" t="s">
        <v>29</v>
      </c>
      <c r="O3786" s="4">
        <f t="shared" si="59"/>
        <v>0</v>
      </c>
    </row>
    <row r="3787" spans="1:15" hidden="1">
      <c r="A3787" s="1" t="s">
        <v>3827</v>
      </c>
      <c r="B3787" s="2">
        <v>45132</v>
      </c>
      <c r="C3787" s="13" t="str">
        <f>TEXT(bbdd_Social_Media_Trends[[#This Row],[Post_Date]],"aaaa-mm")</f>
        <v>2023-07</v>
      </c>
      <c r="D3787" s="1" t="s">
        <v>24</v>
      </c>
      <c r="E3787" s="1" t="s">
        <v>46</v>
      </c>
      <c r="F3787" s="1" t="s">
        <v>32</v>
      </c>
      <c r="G3787" s="1" t="s">
        <v>28</v>
      </c>
      <c r="H3787">
        <v>4646211</v>
      </c>
      <c r="I3787">
        <v>483426</v>
      </c>
      <c r="J3787">
        <v>49747</v>
      </c>
      <c r="K3787">
        <v>44836</v>
      </c>
      <c r="L3787">
        <f>bbdd_Social_Media_Trends[[#This Row],[Likes]]+bbdd_Social_Media_Trends[[#This Row],[Shares]]+bbdd_Social_Media_Trends[[#This Row],[Comments]]</f>
        <v>578009</v>
      </c>
      <c r="M3787">
        <f>bbdd_Social_Media_Trends[[#This Row],[Interactions]]/bbdd_Social_Media_Trends[[#This Row],[Views]]</f>
        <v>0.12440438025737531</v>
      </c>
      <c r="N3787" s="1" t="s">
        <v>16</v>
      </c>
      <c r="O3787" s="4">
        <f t="shared" si="59"/>
        <v>0</v>
      </c>
    </row>
    <row r="3788" spans="1:15" hidden="1">
      <c r="A3788" s="1" t="s">
        <v>3828</v>
      </c>
      <c r="B3788" s="2">
        <v>44638</v>
      </c>
      <c r="C3788" s="13" t="str">
        <f>TEXT(bbdd_Social_Media_Trends[[#This Row],[Post_Date]],"aaaa-mm")</f>
        <v>2022-03</v>
      </c>
      <c r="D3788" s="1" t="s">
        <v>12</v>
      </c>
      <c r="E3788" s="1" t="s">
        <v>49</v>
      </c>
      <c r="F3788" s="1" t="s">
        <v>20</v>
      </c>
      <c r="G3788" s="1" t="s">
        <v>44</v>
      </c>
      <c r="H3788">
        <v>3837633</v>
      </c>
      <c r="I3788">
        <v>403999</v>
      </c>
      <c r="J3788">
        <v>11069</v>
      </c>
      <c r="K3788">
        <v>4787</v>
      </c>
      <c r="L3788">
        <f>bbdd_Social_Media_Trends[[#This Row],[Likes]]+bbdd_Social_Media_Trends[[#This Row],[Shares]]+bbdd_Social_Media_Trends[[#This Row],[Comments]]</f>
        <v>419855</v>
      </c>
      <c r="M3788">
        <f>bbdd_Social_Media_Trends[[#This Row],[Interactions]]/bbdd_Social_Media_Trends[[#This Row],[Views]]</f>
        <v>0.10940467731020657</v>
      </c>
      <c r="N3788" s="1" t="s">
        <v>22</v>
      </c>
      <c r="O3788" s="4">
        <f t="shared" si="59"/>
        <v>0</v>
      </c>
    </row>
    <row r="3789" spans="1:15" hidden="1">
      <c r="A3789" s="1" t="s">
        <v>3829</v>
      </c>
      <c r="B3789" s="2">
        <v>44752</v>
      </c>
      <c r="C3789" s="13" t="str">
        <f>TEXT(bbdd_Social_Media_Trends[[#This Row],[Post_Date]],"aaaa-mm")</f>
        <v>2022-07</v>
      </c>
      <c r="D3789" s="1" t="s">
        <v>18</v>
      </c>
      <c r="E3789" s="1" t="s">
        <v>35</v>
      </c>
      <c r="F3789" s="1" t="s">
        <v>41</v>
      </c>
      <c r="G3789" s="1" t="s">
        <v>50</v>
      </c>
      <c r="H3789">
        <v>1831366</v>
      </c>
      <c r="I3789">
        <v>219055</v>
      </c>
      <c r="J3789">
        <v>32009</v>
      </c>
      <c r="K3789">
        <v>33612</v>
      </c>
      <c r="L3789">
        <f>bbdd_Social_Media_Trends[[#This Row],[Likes]]+bbdd_Social_Media_Trends[[#This Row],[Shares]]+bbdd_Social_Media_Trends[[#This Row],[Comments]]</f>
        <v>284676</v>
      </c>
      <c r="M3789">
        <f>bbdd_Social_Media_Trends[[#This Row],[Interactions]]/bbdd_Social_Media_Trends[[#This Row],[Views]]</f>
        <v>0.15544462439512363</v>
      </c>
      <c r="N3789" s="1" t="s">
        <v>16</v>
      </c>
      <c r="O3789" s="4">
        <f t="shared" si="59"/>
        <v>0</v>
      </c>
    </row>
    <row r="3790" spans="1:15" hidden="1">
      <c r="A3790" s="1" t="s">
        <v>3830</v>
      </c>
      <c r="B3790" s="2">
        <v>45152</v>
      </c>
      <c r="C3790" s="13" t="str">
        <f>TEXT(bbdd_Social_Media_Trends[[#This Row],[Post_Date]],"aaaa-mm")</f>
        <v>2023-08</v>
      </c>
      <c r="D3790" s="1" t="s">
        <v>24</v>
      </c>
      <c r="E3790" s="1" t="s">
        <v>39</v>
      </c>
      <c r="F3790" s="1" t="s">
        <v>14</v>
      </c>
      <c r="G3790" s="1" t="s">
        <v>60</v>
      </c>
      <c r="H3790">
        <v>3880037</v>
      </c>
      <c r="I3790">
        <v>60397</v>
      </c>
      <c r="J3790">
        <v>71412</v>
      </c>
      <c r="K3790">
        <v>49228</v>
      </c>
      <c r="L3790">
        <f>bbdd_Social_Media_Trends[[#This Row],[Likes]]+bbdd_Social_Media_Trends[[#This Row],[Shares]]+bbdd_Social_Media_Trends[[#This Row],[Comments]]</f>
        <v>181037</v>
      </c>
      <c r="M3790">
        <f>bbdd_Social_Media_Trends[[#This Row],[Interactions]]/bbdd_Social_Media_Trends[[#This Row],[Views]]</f>
        <v>4.6658575678530899E-2</v>
      </c>
      <c r="N3790" s="1" t="s">
        <v>29</v>
      </c>
      <c r="O3790" s="4">
        <f t="shared" si="59"/>
        <v>0</v>
      </c>
    </row>
    <row r="3791" spans="1:15" hidden="1">
      <c r="A3791" s="1" t="s">
        <v>3831</v>
      </c>
      <c r="B3791" s="2">
        <v>44802</v>
      </c>
      <c r="C3791" s="13" t="str">
        <f>TEXT(bbdd_Social_Media_Trends[[#This Row],[Post_Date]],"aaaa-mm")</f>
        <v>2022-08</v>
      </c>
      <c r="D3791" s="1" t="s">
        <v>18</v>
      </c>
      <c r="E3791" s="1" t="s">
        <v>31</v>
      </c>
      <c r="F3791" s="1" t="s">
        <v>32</v>
      </c>
      <c r="G3791" s="1" t="s">
        <v>21</v>
      </c>
      <c r="H3791">
        <v>4002076</v>
      </c>
      <c r="I3791">
        <v>199918</v>
      </c>
      <c r="J3791">
        <v>60118</v>
      </c>
      <c r="K3791">
        <v>5823</v>
      </c>
      <c r="L3791">
        <f>bbdd_Social_Media_Trends[[#This Row],[Likes]]+bbdd_Social_Media_Trends[[#This Row],[Shares]]+bbdd_Social_Media_Trends[[#This Row],[Comments]]</f>
        <v>265859</v>
      </c>
      <c r="M3791">
        <f>bbdd_Social_Media_Trends[[#This Row],[Interactions]]/bbdd_Social_Media_Trends[[#This Row],[Views]]</f>
        <v>6.6430272688474679E-2</v>
      </c>
      <c r="N3791" s="1" t="s">
        <v>29</v>
      </c>
      <c r="O3791" s="4">
        <f t="shared" si="59"/>
        <v>0</v>
      </c>
    </row>
    <row r="3792" spans="1:15" hidden="1">
      <c r="A3792" s="1" t="s">
        <v>3832</v>
      </c>
      <c r="B3792" s="2">
        <v>44912</v>
      </c>
      <c r="C3792" s="13" t="str">
        <f>TEXT(bbdd_Social_Media_Trends[[#This Row],[Post_Date]],"aaaa-mm")</f>
        <v>2022-12</v>
      </c>
      <c r="D3792" s="1" t="s">
        <v>18</v>
      </c>
      <c r="E3792" s="1" t="s">
        <v>19</v>
      </c>
      <c r="F3792" s="1" t="s">
        <v>20</v>
      </c>
      <c r="G3792" s="1" t="s">
        <v>21</v>
      </c>
      <c r="H3792">
        <v>1532579</v>
      </c>
      <c r="I3792">
        <v>318112</v>
      </c>
      <c r="J3792">
        <v>7994</v>
      </c>
      <c r="K3792">
        <v>1220</v>
      </c>
      <c r="L3792">
        <f>bbdd_Social_Media_Trends[[#This Row],[Likes]]+bbdd_Social_Media_Trends[[#This Row],[Shares]]+bbdd_Social_Media_Trends[[#This Row],[Comments]]</f>
        <v>327326</v>
      </c>
      <c r="M3792">
        <f>bbdd_Social_Media_Trends[[#This Row],[Interactions]]/bbdd_Social_Media_Trends[[#This Row],[Views]]</f>
        <v>0.21357854962125933</v>
      </c>
      <c r="N3792" s="1" t="s">
        <v>22</v>
      </c>
      <c r="O3792" s="4">
        <f t="shared" si="59"/>
        <v>0</v>
      </c>
    </row>
    <row r="3793" spans="1:15" hidden="1">
      <c r="A3793" s="1" t="s">
        <v>3833</v>
      </c>
      <c r="B3793" s="2">
        <v>45014</v>
      </c>
      <c r="C3793" s="13" t="str">
        <f>TEXT(bbdd_Social_Media_Trends[[#This Row],[Post_Date]],"aaaa-mm")</f>
        <v>2023-03</v>
      </c>
      <c r="D3793" s="1" t="s">
        <v>24</v>
      </c>
      <c r="E3793" s="1" t="s">
        <v>49</v>
      </c>
      <c r="F3793" s="1" t="s">
        <v>36</v>
      </c>
      <c r="G3793" s="1" t="s">
        <v>50</v>
      </c>
      <c r="H3793">
        <v>3747143</v>
      </c>
      <c r="I3793">
        <v>10641</v>
      </c>
      <c r="J3793">
        <v>12421</v>
      </c>
      <c r="K3793">
        <v>41367</v>
      </c>
      <c r="L3793">
        <f>bbdd_Social_Media_Trends[[#This Row],[Likes]]+bbdd_Social_Media_Trends[[#This Row],[Shares]]+bbdd_Social_Media_Trends[[#This Row],[Comments]]</f>
        <v>64429</v>
      </c>
      <c r="M3793">
        <f>bbdd_Social_Media_Trends[[#This Row],[Interactions]]/bbdd_Social_Media_Trends[[#This Row],[Views]]</f>
        <v>1.7194166328853743E-2</v>
      </c>
      <c r="N3793" s="1" t="s">
        <v>16</v>
      </c>
      <c r="O3793" s="4">
        <f t="shared" si="59"/>
        <v>0</v>
      </c>
    </row>
    <row r="3794" spans="1:15" hidden="1">
      <c r="A3794" s="1" t="s">
        <v>3834</v>
      </c>
      <c r="B3794" s="2">
        <v>45101</v>
      </c>
      <c r="C3794" s="13" t="str">
        <f>TEXT(bbdd_Social_Media_Trends[[#This Row],[Post_Date]],"aaaa-mm")</f>
        <v>2023-06</v>
      </c>
      <c r="D3794" s="1" t="s">
        <v>24</v>
      </c>
      <c r="E3794" s="1" t="s">
        <v>13</v>
      </c>
      <c r="F3794" s="1" t="s">
        <v>32</v>
      </c>
      <c r="G3794" s="1" t="s">
        <v>15</v>
      </c>
      <c r="H3794">
        <v>4044625</v>
      </c>
      <c r="I3794">
        <v>130858</v>
      </c>
      <c r="J3794">
        <v>66782</v>
      </c>
      <c r="K3794">
        <v>11076</v>
      </c>
      <c r="L3794">
        <f>bbdd_Social_Media_Trends[[#This Row],[Likes]]+bbdd_Social_Media_Trends[[#This Row],[Shares]]+bbdd_Social_Media_Trends[[#This Row],[Comments]]</f>
        <v>208716</v>
      </c>
      <c r="M3794">
        <f>bbdd_Social_Media_Trends[[#This Row],[Interactions]]/bbdd_Social_Media_Trends[[#This Row],[Views]]</f>
        <v>5.1603300676824178E-2</v>
      </c>
      <c r="N3794" s="1" t="s">
        <v>16</v>
      </c>
      <c r="O3794" s="4">
        <f t="shared" si="59"/>
        <v>0</v>
      </c>
    </row>
    <row r="3795" spans="1:15" hidden="1">
      <c r="A3795" s="1" t="s">
        <v>3835</v>
      </c>
      <c r="B3795" s="2">
        <v>44701</v>
      </c>
      <c r="C3795" s="13" t="str">
        <f>TEXT(bbdd_Social_Media_Trends[[#This Row],[Post_Date]],"aaaa-mm")</f>
        <v>2022-05</v>
      </c>
      <c r="D3795" s="1" t="s">
        <v>18</v>
      </c>
      <c r="E3795" s="1" t="s">
        <v>19</v>
      </c>
      <c r="F3795" s="1" t="s">
        <v>47</v>
      </c>
      <c r="G3795" s="1" t="s">
        <v>15</v>
      </c>
      <c r="H3795">
        <v>4410645</v>
      </c>
      <c r="I3795">
        <v>274766</v>
      </c>
      <c r="J3795">
        <v>45283</v>
      </c>
      <c r="K3795">
        <v>9010</v>
      </c>
      <c r="L3795">
        <f>bbdd_Social_Media_Trends[[#This Row],[Likes]]+bbdd_Social_Media_Trends[[#This Row],[Shares]]+bbdd_Social_Media_Trends[[#This Row],[Comments]]</f>
        <v>329059</v>
      </c>
      <c r="M3795">
        <f>bbdd_Social_Media_Trends[[#This Row],[Interactions]]/bbdd_Social_Media_Trends[[#This Row],[Views]]</f>
        <v>7.460564157849929E-2</v>
      </c>
      <c r="N3795" s="1" t="s">
        <v>29</v>
      </c>
      <c r="O3795" s="4">
        <f t="shared" si="59"/>
        <v>0</v>
      </c>
    </row>
    <row r="3796" spans="1:15" hidden="1">
      <c r="A3796" s="1" t="s">
        <v>3836</v>
      </c>
      <c r="B3796" s="2">
        <v>45218</v>
      </c>
      <c r="C3796" s="13" t="str">
        <f>TEXT(bbdd_Social_Media_Trends[[#This Row],[Post_Date]],"aaaa-mm")</f>
        <v>2023-10</v>
      </c>
      <c r="D3796" s="1" t="s">
        <v>24</v>
      </c>
      <c r="E3796" s="1" t="s">
        <v>19</v>
      </c>
      <c r="F3796" s="1" t="s">
        <v>14</v>
      </c>
      <c r="G3796" s="1" t="s">
        <v>60</v>
      </c>
      <c r="H3796">
        <v>2570250</v>
      </c>
      <c r="I3796">
        <v>54434</v>
      </c>
      <c r="J3796">
        <v>41385</v>
      </c>
      <c r="K3796">
        <v>16714</v>
      </c>
      <c r="L3796">
        <f>bbdd_Social_Media_Trends[[#This Row],[Likes]]+bbdd_Social_Media_Trends[[#This Row],[Shares]]+bbdd_Social_Media_Trends[[#This Row],[Comments]]</f>
        <v>112533</v>
      </c>
      <c r="M3796">
        <f>bbdd_Social_Media_Trends[[#This Row],[Interactions]]/bbdd_Social_Media_Trends[[#This Row],[Views]]</f>
        <v>4.3782900496060692E-2</v>
      </c>
      <c r="N3796" s="1" t="s">
        <v>22</v>
      </c>
      <c r="O3796" s="4">
        <f t="shared" si="59"/>
        <v>0</v>
      </c>
    </row>
    <row r="3797" spans="1:15" hidden="1">
      <c r="A3797" s="1" t="s">
        <v>3837</v>
      </c>
      <c r="B3797" s="2">
        <v>45019</v>
      </c>
      <c r="C3797" s="13" t="str">
        <f>TEXT(bbdd_Social_Media_Trends[[#This Row],[Post_Date]],"aaaa-mm")</f>
        <v>2023-04</v>
      </c>
      <c r="D3797" s="1" t="s">
        <v>12</v>
      </c>
      <c r="E3797" s="1" t="s">
        <v>52</v>
      </c>
      <c r="F3797" s="1" t="s">
        <v>36</v>
      </c>
      <c r="G3797" s="1" t="s">
        <v>37</v>
      </c>
      <c r="H3797">
        <v>3447314</v>
      </c>
      <c r="I3797">
        <v>40473</v>
      </c>
      <c r="J3797">
        <v>28558</v>
      </c>
      <c r="K3797">
        <v>25286</v>
      </c>
      <c r="L3797">
        <f>bbdd_Social_Media_Trends[[#This Row],[Likes]]+bbdd_Social_Media_Trends[[#This Row],[Shares]]+bbdd_Social_Media_Trends[[#This Row],[Comments]]</f>
        <v>94317</v>
      </c>
      <c r="M3797">
        <f>bbdd_Social_Media_Trends[[#This Row],[Interactions]]/bbdd_Social_Media_Trends[[#This Row],[Views]]</f>
        <v>2.7359561676133941E-2</v>
      </c>
      <c r="N3797" s="1" t="s">
        <v>16</v>
      </c>
      <c r="O3797" s="4">
        <f t="shared" si="59"/>
        <v>0</v>
      </c>
    </row>
    <row r="3798" spans="1:15" hidden="1">
      <c r="A3798" s="1" t="s">
        <v>3838</v>
      </c>
      <c r="B3798" s="2">
        <v>44989</v>
      </c>
      <c r="C3798" s="13" t="str">
        <f>TEXT(bbdd_Social_Media_Trends[[#This Row],[Post_Date]],"aaaa-mm")</f>
        <v>2023-03</v>
      </c>
      <c r="D3798" s="1" t="s">
        <v>12</v>
      </c>
      <c r="E3798" s="1" t="s">
        <v>46</v>
      </c>
      <c r="F3798" s="1" t="s">
        <v>20</v>
      </c>
      <c r="G3798" s="1" t="s">
        <v>28</v>
      </c>
      <c r="H3798">
        <v>4645704</v>
      </c>
      <c r="I3798">
        <v>248284</v>
      </c>
      <c r="J3798">
        <v>83794</v>
      </c>
      <c r="K3798">
        <v>24725</v>
      </c>
      <c r="L3798">
        <f>bbdd_Social_Media_Trends[[#This Row],[Likes]]+bbdd_Social_Media_Trends[[#This Row],[Shares]]+bbdd_Social_Media_Trends[[#This Row],[Comments]]</f>
        <v>356803</v>
      </c>
      <c r="M3798">
        <f>bbdd_Social_Media_Trends[[#This Row],[Interactions]]/bbdd_Social_Media_Trends[[#This Row],[Views]]</f>
        <v>7.6802783819201567E-2</v>
      </c>
      <c r="N3798" s="1" t="s">
        <v>16</v>
      </c>
      <c r="O3798" s="4">
        <f t="shared" si="59"/>
        <v>0</v>
      </c>
    </row>
    <row r="3799" spans="1:15" hidden="1">
      <c r="A3799" s="1" t="s">
        <v>3839</v>
      </c>
      <c r="B3799" s="2">
        <v>44899</v>
      </c>
      <c r="C3799" s="13" t="str">
        <f>TEXT(bbdd_Social_Media_Trends[[#This Row],[Post_Date]],"aaaa-mm")</f>
        <v>2022-12</v>
      </c>
      <c r="D3799" s="1" t="s">
        <v>12</v>
      </c>
      <c r="E3799" s="1" t="s">
        <v>49</v>
      </c>
      <c r="F3799" s="1" t="s">
        <v>47</v>
      </c>
      <c r="G3799" s="1" t="s">
        <v>50</v>
      </c>
      <c r="H3799">
        <v>4770390</v>
      </c>
      <c r="I3799">
        <v>448970</v>
      </c>
      <c r="J3799">
        <v>59849</v>
      </c>
      <c r="K3799">
        <v>18865</v>
      </c>
      <c r="L3799">
        <f>bbdd_Social_Media_Trends[[#This Row],[Likes]]+bbdd_Social_Media_Trends[[#This Row],[Shares]]+bbdd_Social_Media_Trends[[#This Row],[Comments]]</f>
        <v>527684</v>
      </c>
      <c r="M3799">
        <f>bbdd_Social_Media_Trends[[#This Row],[Interactions]]/bbdd_Social_Media_Trends[[#This Row],[Views]]</f>
        <v>0.1106165324009148</v>
      </c>
      <c r="N3799" s="1" t="s">
        <v>22</v>
      </c>
      <c r="O3799" s="4">
        <f t="shared" si="59"/>
        <v>0</v>
      </c>
    </row>
    <row r="3800" spans="1:15" hidden="1">
      <c r="A3800" s="1" t="s">
        <v>3840</v>
      </c>
      <c r="B3800" s="2">
        <v>44782</v>
      </c>
      <c r="C3800" s="13" t="str">
        <f>TEXT(bbdd_Social_Media_Trends[[#This Row],[Post_Date]],"aaaa-mm")</f>
        <v>2022-08</v>
      </c>
      <c r="D3800" s="1" t="s">
        <v>24</v>
      </c>
      <c r="E3800" s="1" t="s">
        <v>59</v>
      </c>
      <c r="F3800" s="1" t="s">
        <v>47</v>
      </c>
      <c r="G3800" s="1" t="s">
        <v>15</v>
      </c>
      <c r="H3800">
        <v>4894106</v>
      </c>
      <c r="I3800">
        <v>434667</v>
      </c>
      <c r="J3800">
        <v>32954</v>
      </c>
      <c r="K3800">
        <v>22379</v>
      </c>
      <c r="L3800">
        <f>bbdd_Social_Media_Trends[[#This Row],[Likes]]+bbdd_Social_Media_Trends[[#This Row],[Shares]]+bbdd_Social_Media_Trends[[#This Row],[Comments]]</f>
        <v>490000</v>
      </c>
      <c r="M3800">
        <f>bbdd_Social_Media_Trends[[#This Row],[Interactions]]/bbdd_Social_Media_Trends[[#This Row],[Views]]</f>
        <v>0.10012043057506315</v>
      </c>
      <c r="N3800" s="1" t="s">
        <v>16</v>
      </c>
      <c r="O3800" s="4">
        <f t="shared" si="59"/>
        <v>0</v>
      </c>
    </row>
    <row r="3801" spans="1:15">
      <c r="A3801" s="1" t="s">
        <v>3841</v>
      </c>
      <c r="B3801" s="2">
        <v>44874</v>
      </c>
      <c r="C3801" s="13" t="str">
        <f>TEXT(bbdd_Social_Media_Trends[[#This Row],[Post_Date]],"aaaa-mm")</f>
        <v>2022-11</v>
      </c>
      <c r="D3801" s="1" t="s">
        <v>27</v>
      </c>
      <c r="E3801" s="1" t="s">
        <v>39</v>
      </c>
      <c r="F3801" s="1" t="s">
        <v>20</v>
      </c>
      <c r="G3801" s="1" t="s">
        <v>25</v>
      </c>
      <c r="H3801">
        <v>1632604</v>
      </c>
      <c r="I3801">
        <v>444651</v>
      </c>
      <c r="J3801">
        <v>70531</v>
      </c>
      <c r="K3801">
        <v>24516</v>
      </c>
      <c r="L3801">
        <f>bbdd_Social_Media_Trends[[#This Row],[Likes]]+bbdd_Social_Media_Trends[[#This Row],[Shares]]+bbdd_Social_Media_Trends[[#This Row],[Comments]]</f>
        <v>539698</v>
      </c>
      <c r="M3801">
        <f>bbdd_Social_Media_Trends[[#This Row],[Interactions]]/bbdd_Social_Media_Trends[[#This Row],[Views]]</f>
        <v>0.33057495877751125</v>
      </c>
      <c r="N3801" s="1" t="s">
        <v>29</v>
      </c>
      <c r="O3801" s="4">
        <f t="shared" si="59"/>
        <v>0</v>
      </c>
    </row>
    <row r="3802" spans="1:15">
      <c r="A3802" s="1" t="s">
        <v>3842</v>
      </c>
      <c r="B3802" s="2">
        <v>44717</v>
      </c>
      <c r="C3802" s="13" t="str">
        <f>TEXT(bbdd_Social_Media_Trends[[#This Row],[Post_Date]],"aaaa-mm")</f>
        <v>2022-06</v>
      </c>
      <c r="D3802" s="1" t="s">
        <v>27</v>
      </c>
      <c r="E3802" s="1" t="s">
        <v>13</v>
      </c>
      <c r="F3802" s="1" t="s">
        <v>32</v>
      </c>
      <c r="G3802" s="1" t="s">
        <v>37</v>
      </c>
      <c r="H3802">
        <v>180597</v>
      </c>
      <c r="I3802">
        <v>168189</v>
      </c>
      <c r="J3802">
        <v>47117</v>
      </c>
      <c r="K3802">
        <v>20562</v>
      </c>
      <c r="L3802">
        <f>bbdd_Social_Media_Trends[[#This Row],[Likes]]+bbdd_Social_Media_Trends[[#This Row],[Shares]]+bbdd_Social_Media_Trends[[#This Row],[Comments]]</f>
        <v>235868</v>
      </c>
      <c r="M3802">
        <f>bbdd_Social_Media_Trends[[#This Row],[Interactions]]/bbdd_Social_Media_Trends[[#This Row],[Views]]</f>
        <v>1.3060460583509139</v>
      </c>
      <c r="N3802" s="1" t="s">
        <v>22</v>
      </c>
      <c r="O3802" s="4">
        <f t="shared" si="59"/>
        <v>0</v>
      </c>
    </row>
    <row r="3803" spans="1:15" hidden="1">
      <c r="A3803" s="1" t="s">
        <v>3843</v>
      </c>
      <c r="B3803" s="2">
        <v>44846</v>
      </c>
      <c r="C3803" s="13" t="str">
        <f>TEXT(bbdd_Social_Media_Trends[[#This Row],[Post_Date]],"aaaa-mm")</f>
        <v>2022-10</v>
      </c>
      <c r="D3803" s="1" t="s">
        <v>12</v>
      </c>
      <c r="E3803" s="1" t="s">
        <v>35</v>
      </c>
      <c r="F3803" s="1" t="s">
        <v>47</v>
      </c>
      <c r="G3803" s="1" t="s">
        <v>50</v>
      </c>
      <c r="H3803">
        <v>419884</v>
      </c>
      <c r="I3803">
        <v>80341</v>
      </c>
      <c r="J3803">
        <v>79803</v>
      </c>
      <c r="K3803">
        <v>14047</v>
      </c>
      <c r="L3803">
        <f>bbdd_Social_Media_Trends[[#This Row],[Likes]]+bbdd_Social_Media_Trends[[#This Row],[Shares]]+bbdd_Social_Media_Trends[[#This Row],[Comments]]</f>
        <v>174191</v>
      </c>
      <c r="M3803">
        <f>bbdd_Social_Media_Trends[[#This Row],[Interactions]]/bbdd_Social_Media_Trends[[#This Row],[Views]]</f>
        <v>0.41485505520572347</v>
      </c>
      <c r="N3803" s="1" t="s">
        <v>29</v>
      </c>
      <c r="O3803" s="4">
        <f t="shared" si="59"/>
        <v>0</v>
      </c>
    </row>
    <row r="3804" spans="1:15" hidden="1">
      <c r="A3804" s="1" t="s">
        <v>3844</v>
      </c>
      <c r="B3804" s="2">
        <v>44722</v>
      </c>
      <c r="C3804" s="13" t="str">
        <f>TEXT(bbdd_Social_Media_Trends[[#This Row],[Post_Date]],"aaaa-mm")</f>
        <v>2022-06</v>
      </c>
      <c r="D3804" s="1" t="s">
        <v>12</v>
      </c>
      <c r="E3804" s="1" t="s">
        <v>52</v>
      </c>
      <c r="F3804" s="1" t="s">
        <v>20</v>
      </c>
      <c r="G3804" s="1" t="s">
        <v>44</v>
      </c>
      <c r="H3804">
        <v>1529342</v>
      </c>
      <c r="I3804">
        <v>292555</v>
      </c>
      <c r="J3804">
        <v>76539</v>
      </c>
      <c r="K3804">
        <v>12189</v>
      </c>
      <c r="L3804">
        <f>bbdd_Social_Media_Trends[[#This Row],[Likes]]+bbdd_Social_Media_Trends[[#This Row],[Shares]]+bbdd_Social_Media_Trends[[#This Row],[Comments]]</f>
        <v>381283</v>
      </c>
      <c r="M3804">
        <f>bbdd_Social_Media_Trends[[#This Row],[Interactions]]/bbdd_Social_Media_Trends[[#This Row],[Views]]</f>
        <v>0.24931179553036534</v>
      </c>
      <c r="N3804" s="1" t="s">
        <v>29</v>
      </c>
      <c r="O3804" s="4">
        <f t="shared" si="59"/>
        <v>0</v>
      </c>
    </row>
    <row r="3805" spans="1:15" hidden="1">
      <c r="A3805" s="1" t="s">
        <v>3845</v>
      </c>
      <c r="B3805" s="2">
        <v>44984</v>
      </c>
      <c r="C3805" s="13" t="str">
        <f>TEXT(bbdd_Social_Media_Trends[[#This Row],[Post_Date]],"aaaa-mm")</f>
        <v>2023-02</v>
      </c>
      <c r="D3805" s="1" t="s">
        <v>18</v>
      </c>
      <c r="E3805" s="1" t="s">
        <v>31</v>
      </c>
      <c r="F3805" s="1" t="s">
        <v>36</v>
      </c>
      <c r="G3805" s="1" t="s">
        <v>15</v>
      </c>
      <c r="H3805">
        <v>948825</v>
      </c>
      <c r="I3805">
        <v>374018</v>
      </c>
      <c r="J3805">
        <v>84000</v>
      </c>
      <c r="K3805">
        <v>27438</v>
      </c>
      <c r="L3805">
        <f>bbdd_Social_Media_Trends[[#This Row],[Likes]]+bbdd_Social_Media_Trends[[#This Row],[Shares]]+bbdd_Social_Media_Trends[[#This Row],[Comments]]</f>
        <v>485456</v>
      </c>
      <c r="M3805">
        <f>bbdd_Social_Media_Trends[[#This Row],[Interactions]]/bbdd_Social_Media_Trends[[#This Row],[Views]]</f>
        <v>0.51163913261138771</v>
      </c>
      <c r="N3805" s="1" t="s">
        <v>16</v>
      </c>
      <c r="O3805" s="4">
        <f t="shared" si="59"/>
        <v>0</v>
      </c>
    </row>
    <row r="3806" spans="1:15" hidden="1">
      <c r="A3806" s="1" t="s">
        <v>3846</v>
      </c>
      <c r="B3806" s="2">
        <v>44629</v>
      </c>
      <c r="C3806" s="13" t="str">
        <f>TEXT(bbdd_Social_Media_Trends[[#This Row],[Post_Date]],"aaaa-mm")</f>
        <v>2022-03</v>
      </c>
      <c r="D3806" s="1" t="s">
        <v>18</v>
      </c>
      <c r="E3806" s="1" t="s">
        <v>31</v>
      </c>
      <c r="F3806" s="1" t="s">
        <v>32</v>
      </c>
      <c r="G3806" s="1" t="s">
        <v>25</v>
      </c>
      <c r="H3806">
        <v>3596292</v>
      </c>
      <c r="I3806">
        <v>173815</v>
      </c>
      <c r="J3806">
        <v>46684</v>
      </c>
      <c r="K3806">
        <v>30679</v>
      </c>
      <c r="L3806">
        <f>bbdd_Social_Media_Trends[[#This Row],[Likes]]+bbdd_Social_Media_Trends[[#This Row],[Shares]]+bbdd_Social_Media_Trends[[#This Row],[Comments]]</f>
        <v>251178</v>
      </c>
      <c r="M3806">
        <f>bbdd_Social_Media_Trends[[#This Row],[Interactions]]/bbdd_Social_Media_Trends[[#This Row],[Views]]</f>
        <v>6.9843605580414497E-2</v>
      </c>
      <c r="N3806" s="1" t="s">
        <v>29</v>
      </c>
      <c r="O3806" s="4">
        <f t="shared" si="59"/>
        <v>0</v>
      </c>
    </row>
    <row r="3807" spans="1:15" hidden="1">
      <c r="A3807" s="1" t="s">
        <v>3847</v>
      </c>
      <c r="B3807" s="2">
        <v>44755</v>
      </c>
      <c r="C3807" s="13" t="str">
        <f>TEXT(bbdd_Social_Media_Trends[[#This Row],[Post_Date]],"aaaa-mm")</f>
        <v>2022-07</v>
      </c>
      <c r="D3807" s="1" t="s">
        <v>12</v>
      </c>
      <c r="E3807" s="1" t="s">
        <v>46</v>
      </c>
      <c r="F3807" s="1" t="s">
        <v>20</v>
      </c>
      <c r="G3807" s="1" t="s">
        <v>25</v>
      </c>
      <c r="H3807">
        <v>2316075</v>
      </c>
      <c r="I3807">
        <v>341056</v>
      </c>
      <c r="J3807">
        <v>63956</v>
      </c>
      <c r="K3807">
        <v>40502</v>
      </c>
      <c r="L3807">
        <f>bbdd_Social_Media_Trends[[#This Row],[Likes]]+bbdd_Social_Media_Trends[[#This Row],[Shares]]+bbdd_Social_Media_Trends[[#This Row],[Comments]]</f>
        <v>445514</v>
      </c>
      <c r="M3807">
        <f>bbdd_Social_Media_Trends[[#This Row],[Interactions]]/bbdd_Social_Media_Trends[[#This Row],[Views]]</f>
        <v>0.19235732867027192</v>
      </c>
      <c r="N3807" s="1" t="s">
        <v>22</v>
      </c>
      <c r="O3807" s="4">
        <f t="shared" si="59"/>
        <v>0</v>
      </c>
    </row>
    <row r="3808" spans="1:15" hidden="1">
      <c r="A3808" s="1" t="s">
        <v>3848</v>
      </c>
      <c r="B3808" s="2">
        <v>44698</v>
      </c>
      <c r="C3808" s="13" t="str">
        <f>TEXT(bbdd_Social_Media_Trends[[#This Row],[Post_Date]],"aaaa-mm")</f>
        <v>2022-05</v>
      </c>
      <c r="D3808" s="1" t="s">
        <v>18</v>
      </c>
      <c r="E3808" s="1" t="s">
        <v>59</v>
      </c>
      <c r="F3808" s="1" t="s">
        <v>20</v>
      </c>
      <c r="G3808" s="1" t="s">
        <v>21</v>
      </c>
      <c r="H3808">
        <v>3609099</v>
      </c>
      <c r="I3808">
        <v>34382</v>
      </c>
      <c r="J3808">
        <v>13782</v>
      </c>
      <c r="K3808">
        <v>22498</v>
      </c>
      <c r="L3808">
        <f>bbdd_Social_Media_Trends[[#This Row],[Likes]]+bbdd_Social_Media_Trends[[#This Row],[Shares]]+bbdd_Social_Media_Trends[[#This Row],[Comments]]</f>
        <v>70662</v>
      </c>
      <c r="M3808">
        <f>bbdd_Social_Media_Trends[[#This Row],[Interactions]]/bbdd_Social_Media_Trends[[#This Row],[Views]]</f>
        <v>1.9578847795530131E-2</v>
      </c>
      <c r="N3808" s="1" t="s">
        <v>29</v>
      </c>
      <c r="O3808" s="4">
        <f t="shared" si="59"/>
        <v>0</v>
      </c>
    </row>
    <row r="3809" spans="1:15" hidden="1">
      <c r="A3809" s="1" t="s">
        <v>3849</v>
      </c>
      <c r="B3809" s="2">
        <v>45147</v>
      </c>
      <c r="C3809" s="13" t="str">
        <f>TEXT(bbdd_Social_Media_Trends[[#This Row],[Post_Date]],"aaaa-mm")</f>
        <v>2023-08</v>
      </c>
      <c r="D3809" s="1" t="s">
        <v>18</v>
      </c>
      <c r="E3809" s="1" t="s">
        <v>46</v>
      </c>
      <c r="F3809" s="1" t="s">
        <v>14</v>
      </c>
      <c r="G3809" s="1" t="s">
        <v>37</v>
      </c>
      <c r="H3809">
        <v>4430382</v>
      </c>
      <c r="I3809">
        <v>11441</v>
      </c>
      <c r="J3809">
        <v>74391</v>
      </c>
      <c r="K3809">
        <v>17355</v>
      </c>
      <c r="L3809">
        <f>bbdd_Social_Media_Trends[[#This Row],[Likes]]+bbdd_Social_Media_Trends[[#This Row],[Shares]]+bbdd_Social_Media_Trends[[#This Row],[Comments]]</f>
        <v>103187</v>
      </c>
      <c r="M3809">
        <f>bbdd_Social_Media_Trends[[#This Row],[Interactions]]/bbdd_Social_Media_Trends[[#This Row],[Views]]</f>
        <v>2.3290768154980768E-2</v>
      </c>
      <c r="N3809" s="1" t="s">
        <v>16</v>
      </c>
      <c r="O3809" s="4">
        <f t="shared" si="59"/>
        <v>0</v>
      </c>
    </row>
    <row r="3810" spans="1:15" hidden="1">
      <c r="A3810" s="1" t="s">
        <v>3850</v>
      </c>
      <c r="B3810" s="2">
        <v>45005</v>
      </c>
      <c r="C3810" s="13" t="str">
        <f>TEXT(bbdd_Social_Media_Trends[[#This Row],[Post_Date]],"aaaa-mm")</f>
        <v>2023-03</v>
      </c>
      <c r="D3810" s="1" t="s">
        <v>24</v>
      </c>
      <c r="E3810" s="1" t="s">
        <v>19</v>
      </c>
      <c r="F3810" s="1" t="s">
        <v>47</v>
      </c>
      <c r="G3810" s="1" t="s">
        <v>50</v>
      </c>
      <c r="H3810">
        <v>4822339</v>
      </c>
      <c r="I3810">
        <v>453533</v>
      </c>
      <c r="J3810">
        <v>95846</v>
      </c>
      <c r="K3810">
        <v>4664</v>
      </c>
      <c r="L3810">
        <f>bbdd_Social_Media_Trends[[#This Row],[Likes]]+bbdd_Social_Media_Trends[[#This Row],[Shares]]+bbdd_Social_Media_Trends[[#This Row],[Comments]]</f>
        <v>554043</v>
      </c>
      <c r="M3810">
        <f>bbdd_Social_Media_Trends[[#This Row],[Interactions]]/bbdd_Social_Media_Trends[[#This Row],[Views]]</f>
        <v>0.1148909274109514</v>
      </c>
      <c r="N3810" s="1" t="s">
        <v>29</v>
      </c>
      <c r="O3810" s="4">
        <f t="shared" si="59"/>
        <v>0</v>
      </c>
    </row>
    <row r="3811" spans="1:15">
      <c r="A3811" s="1" t="s">
        <v>3851</v>
      </c>
      <c r="B3811" s="2">
        <v>45135</v>
      </c>
      <c r="C3811" s="13" t="str">
        <f>TEXT(bbdd_Social_Media_Trends[[#This Row],[Post_Date]],"aaaa-mm")</f>
        <v>2023-07</v>
      </c>
      <c r="D3811" s="1" t="s">
        <v>27</v>
      </c>
      <c r="E3811" s="1" t="s">
        <v>57</v>
      </c>
      <c r="F3811" s="1" t="s">
        <v>41</v>
      </c>
      <c r="G3811" s="1" t="s">
        <v>44</v>
      </c>
      <c r="H3811">
        <v>2795713</v>
      </c>
      <c r="I3811">
        <v>379408</v>
      </c>
      <c r="J3811">
        <v>236</v>
      </c>
      <c r="K3811">
        <v>19445</v>
      </c>
      <c r="L3811">
        <f>bbdd_Social_Media_Trends[[#This Row],[Likes]]+bbdd_Social_Media_Trends[[#This Row],[Shares]]+bbdd_Social_Media_Trends[[#This Row],[Comments]]</f>
        <v>399089</v>
      </c>
      <c r="M3811">
        <f>bbdd_Social_Media_Trends[[#This Row],[Interactions]]/bbdd_Social_Media_Trends[[#This Row],[Views]]</f>
        <v>0.14275034669152378</v>
      </c>
      <c r="N3811" s="1" t="s">
        <v>29</v>
      </c>
      <c r="O3811" s="4">
        <f t="shared" si="59"/>
        <v>0</v>
      </c>
    </row>
    <row r="3812" spans="1:15" hidden="1">
      <c r="A3812" s="1" t="s">
        <v>3852</v>
      </c>
      <c r="B3812" s="2">
        <v>44717</v>
      </c>
      <c r="C3812" s="13" t="str">
        <f>TEXT(bbdd_Social_Media_Trends[[#This Row],[Post_Date]],"aaaa-mm")</f>
        <v>2022-06</v>
      </c>
      <c r="D3812" s="1" t="s">
        <v>18</v>
      </c>
      <c r="E3812" s="1" t="s">
        <v>52</v>
      </c>
      <c r="F3812" s="1" t="s">
        <v>20</v>
      </c>
      <c r="G3812" s="1" t="s">
        <v>25</v>
      </c>
      <c r="H3812">
        <v>1143058</v>
      </c>
      <c r="I3812">
        <v>108813</v>
      </c>
      <c r="J3812">
        <v>83246</v>
      </c>
      <c r="K3812">
        <v>23634</v>
      </c>
      <c r="L3812">
        <f>bbdd_Social_Media_Trends[[#This Row],[Likes]]+bbdd_Social_Media_Trends[[#This Row],[Shares]]+bbdd_Social_Media_Trends[[#This Row],[Comments]]</f>
        <v>215693</v>
      </c>
      <c r="M3812">
        <f>bbdd_Social_Media_Trends[[#This Row],[Interactions]]/bbdd_Social_Media_Trends[[#This Row],[Views]]</f>
        <v>0.1886982112893659</v>
      </c>
      <c r="N3812" s="1" t="s">
        <v>29</v>
      </c>
      <c r="O3812" s="4">
        <f t="shared" si="59"/>
        <v>0</v>
      </c>
    </row>
    <row r="3813" spans="1:15" hidden="1">
      <c r="A3813" s="1" t="s">
        <v>3853</v>
      </c>
      <c r="B3813" s="2">
        <v>45129</v>
      </c>
      <c r="C3813" s="13" t="str">
        <f>TEXT(bbdd_Social_Media_Trends[[#This Row],[Post_Date]],"aaaa-mm")</f>
        <v>2023-07</v>
      </c>
      <c r="D3813" s="1" t="s">
        <v>12</v>
      </c>
      <c r="E3813" s="1" t="s">
        <v>39</v>
      </c>
      <c r="F3813" s="1" t="s">
        <v>47</v>
      </c>
      <c r="G3813" s="1" t="s">
        <v>44</v>
      </c>
      <c r="H3813">
        <v>547143</v>
      </c>
      <c r="I3813">
        <v>50377</v>
      </c>
      <c r="J3813">
        <v>71290</v>
      </c>
      <c r="K3813">
        <v>360</v>
      </c>
      <c r="L3813">
        <f>bbdd_Social_Media_Trends[[#This Row],[Likes]]+bbdd_Social_Media_Trends[[#This Row],[Shares]]+bbdd_Social_Media_Trends[[#This Row],[Comments]]</f>
        <v>122027</v>
      </c>
      <c r="M3813">
        <f>bbdd_Social_Media_Trends[[#This Row],[Interactions]]/bbdd_Social_Media_Trends[[#This Row],[Views]]</f>
        <v>0.22302579033269182</v>
      </c>
      <c r="N3813" s="1" t="s">
        <v>16</v>
      </c>
      <c r="O3813" s="4">
        <f t="shared" si="59"/>
        <v>0</v>
      </c>
    </row>
    <row r="3814" spans="1:15" hidden="1">
      <c r="A3814" s="1" t="s">
        <v>3854</v>
      </c>
      <c r="B3814" s="2">
        <v>45226</v>
      </c>
      <c r="C3814" s="13" t="str">
        <f>TEXT(bbdd_Social_Media_Trends[[#This Row],[Post_Date]],"aaaa-mm")</f>
        <v>2023-10</v>
      </c>
      <c r="D3814" s="1" t="s">
        <v>18</v>
      </c>
      <c r="E3814" s="1" t="s">
        <v>31</v>
      </c>
      <c r="F3814" s="1" t="s">
        <v>20</v>
      </c>
      <c r="G3814" s="1" t="s">
        <v>44</v>
      </c>
      <c r="H3814">
        <v>103062</v>
      </c>
      <c r="I3814">
        <v>41968</v>
      </c>
      <c r="J3814">
        <v>72450</v>
      </c>
      <c r="K3814">
        <v>12902</v>
      </c>
      <c r="L3814">
        <f>bbdd_Social_Media_Trends[[#This Row],[Likes]]+bbdd_Social_Media_Trends[[#This Row],[Shares]]+bbdd_Social_Media_Trends[[#This Row],[Comments]]</f>
        <v>127320</v>
      </c>
      <c r="M3814">
        <f>bbdd_Social_Media_Trends[[#This Row],[Interactions]]/bbdd_Social_Media_Trends[[#This Row],[Views]]</f>
        <v>1.2353728823426675</v>
      </c>
      <c r="N3814" s="1" t="s">
        <v>16</v>
      </c>
      <c r="O3814" s="4">
        <f t="shared" si="59"/>
        <v>0</v>
      </c>
    </row>
    <row r="3815" spans="1:15">
      <c r="A3815" s="1" t="s">
        <v>3855</v>
      </c>
      <c r="B3815" s="2">
        <v>45047</v>
      </c>
      <c r="C3815" s="13" t="str">
        <f>TEXT(bbdd_Social_Media_Trends[[#This Row],[Post_Date]],"aaaa-mm")</f>
        <v>2023-05</v>
      </c>
      <c r="D3815" s="1" t="s">
        <v>27</v>
      </c>
      <c r="E3815" s="1" t="s">
        <v>52</v>
      </c>
      <c r="F3815" s="1" t="s">
        <v>47</v>
      </c>
      <c r="G3815" s="1" t="s">
        <v>21</v>
      </c>
      <c r="H3815">
        <v>54266</v>
      </c>
      <c r="I3815">
        <v>434656</v>
      </c>
      <c r="J3815">
        <v>76960</v>
      </c>
      <c r="K3815">
        <v>40771</v>
      </c>
      <c r="L3815">
        <f>bbdd_Social_Media_Trends[[#This Row],[Likes]]+bbdd_Social_Media_Trends[[#This Row],[Shares]]+bbdd_Social_Media_Trends[[#This Row],[Comments]]</f>
        <v>552387</v>
      </c>
      <c r="M3815">
        <f>bbdd_Social_Media_Trends[[#This Row],[Interactions]]/bbdd_Social_Media_Trends[[#This Row],[Views]]</f>
        <v>10.179246673792061</v>
      </c>
      <c r="N3815" s="1" t="s">
        <v>29</v>
      </c>
      <c r="O3815" s="4">
        <f t="shared" si="59"/>
        <v>0</v>
      </c>
    </row>
    <row r="3816" spans="1:15">
      <c r="A3816" s="1" t="s">
        <v>3856</v>
      </c>
      <c r="B3816" s="2">
        <v>44933</v>
      </c>
      <c r="C3816" s="13" t="str">
        <f>TEXT(bbdd_Social_Media_Trends[[#This Row],[Post_Date]],"aaaa-mm")</f>
        <v>2023-01</v>
      </c>
      <c r="D3816" s="1" t="s">
        <v>27</v>
      </c>
      <c r="E3816" s="1" t="s">
        <v>59</v>
      </c>
      <c r="F3816" s="1" t="s">
        <v>36</v>
      </c>
      <c r="G3816" s="1" t="s">
        <v>15</v>
      </c>
      <c r="H3816">
        <v>3606764</v>
      </c>
      <c r="I3816">
        <v>485521</v>
      </c>
      <c r="J3816">
        <v>27501</v>
      </c>
      <c r="K3816">
        <v>7055</v>
      </c>
      <c r="L3816">
        <f>bbdd_Social_Media_Trends[[#This Row],[Likes]]+bbdd_Social_Media_Trends[[#This Row],[Shares]]+bbdd_Social_Media_Trends[[#This Row],[Comments]]</f>
        <v>520077</v>
      </c>
      <c r="M3816">
        <f>bbdd_Social_Media_Trends[[#This Row],[Interactions]]/bbdd_Social_Media_Trends[[#This Row],[Views]]</f>
        <v>0.14419490712450275</v>
      </c>
      <c r="N3816" s="1" t="s">
        <v>29</v>
      </c>
      <c r="O3816" s="4">
        <f t="shared" si="59"/>
        <v>0</v>
      </c>
    </row>
    <row r="3817" spans="1:15" hidden="1">
      <c r="A3817" s="1" t="s">
        <v>3857</v>
      </c>
      <c r="B3817" s="2">
        <v>45170</v>
      </c>
      <c r="C3817" s="13" t="str">
        <f>TEXT(bbdd_Social_Media_Trends[[#This Row],[Post_Date]],"aaaa-mm")</f>
        <v>2023-09</v>
      </c>
      <c r="D3817" s="1" t="s">
        <v>18</v>
      </c>
      <c r="E3817" s="1" t="s">
        <v>13</v>
      </c>
      <c r="F3817" s="1" t="s">
        <v>20</v>
      </c>
      <c r="G3817" s="1" t="s">
        <v>44</v>
      </c>
      <c r="H3817">
        <v>2842780</v>
      </c>
      <c r="I3817">
        <v>3111</v>
      </c>
      <c r="J3817">
        <v>70197</v>
      </c>
      <c r="K3817">
        <v>30478</v>
      </c>
      <c r="L3817">
        <f>bbdd_Social_Media_Trends[[#This Row],[Likes]]+bbdd_Social_Media_Trends[[#This Row],[Shares]]+bbdd_Social_Media_Trends[[#This Row],[Comments]]</f>
        <v>103786</v>
      </c>
      <c r="M3817">
        <f>bbdd_Social_Media_Trends[[#This Row],[Interactions]]/bbdd_Social_Media_Trends[[#This Row],[Views]]</f>
        <v>3.6508628877366521E-2</v>
      </c>
      <c r="N3817" s="1" t="s">
        <v>29</v>
      </c>
      <c r="O3817" s="4">
        <f t="shared" si="59"/>
        <v>0</v>
      </c>
    </row>
    <row r="3818" spans="1:15" hidden="1">
      <c r="A3818" s="1" t="s">
        <v>3858</v>
      </c>
      <c r="B3818" s="2">
        <v>44916</v>
      </c>
      <c r="C3818" s="13" t="str">
        <f>TEXT(bbdd_Social_Media_Trends[[#This Row],[Post_Date]],"aaaa-mm")</f>
        <v>2022-12</v>
      </c>
      <c r="D3818" s="1" t="s">
        <v>24</v>
      </c>
      <c r="E3818" s="1" t="s">
        <v>19</v>
      </c>
      <c r="F3818" s="1" t="s">
        <v>41</v>
      </c>
      <c r="G3818" s="1" t="s">
        <v>50</v>
      </c>
      <c r="H3818">
        <v>396861</v>
      </c>
      <c r="I3818">
        <v>259118</v>
      </c>
      <c r="J3818">
        <v>35274</v>
      </c>
      <c r="K3818">
        <v>27898</v>
      </c>
      <c r="L3818">
        <f>bbdd_Social_Media_Trends[[#This Row],[Likes]]+bbdd_Social_Media_Trends[[#This Row],[Shares]]+bbdd_Social_Media_Trends[[#This Row],[Comments]]</f>
        <v>322290</v>
      </c>
      <c r="M3818">
        <f>bbdd_Social_Media_Trends[[#This Row],[Interactions]]/bbdd_Social_Media_Trends[[#This Row],[Views]]</f>
        <v>0.81209793857295121</v>
      </c>
      <c r="N3818" s="1" t="s">
        <v>22</v>
      </c>
      <c r="O3818" s="4">
        <f t="shared" si="59"/>
        <v>0</v>
      </c>
    </row>
    <row r="3819" spans="1:15" hidden="1">
      <c r="A3819" s="1" t="s">
        <v>3859</v>
      </c>
      <c r="B3819" s="2">
        <v>45044</v>
      </c>
      <c r="C3819" s="13" t="str">
        <f>TEXT(bbdd_Social_Media_Trends[[#This Row],[Post_Date]],"aaaa-mm")</f>
        <v>2023-04</v>
      </c>
      <c r="D3819" s="1" t="s">
        <v>12</v>
      </c>
      <c r="E3819" s="1" t="s">
        <v>52</v>
      </c>
      <c r="F3819" s="1" t="s">
        <v>20</v>
      </c>
      <c r="G3819" s="1" t="s">
        <v>44</v>
      </c>
      <c r="H3819">
        <v>4112444</v>
      </c>
      <c r="I3819">
        <v>213599</v>
      </c>
      <c r="J3819">
        <v>81261</v>
      </c>
      <c r="K3819">
        <v>24440</v>
      </c>
      <c r="L3819">
        <f>bbdd_Social_Media_Trends[[#This Row],[Likes]]+bbdd_Social_Media_Trends[[#This Row],[Shares]]+bbdd_Social_Media_Trends[[#This Row],[Comments]]</f>
        <v>319300</v>
      </c>
      <c r="M3819">
        <f>bbdd_Social_Media_Trends[[#This Row],[Interactions]]/bbdd_Social_Media_Trends[[#This Row],[Views]]</f>
        <v>7.7642394644158078E-2</v>
      </c>
      <c r="N3819" s="1" t="s">
        <v>29</v>
      </c>
      <c r="O3819" s="4">
        <f t="shared" si="59"/>
        <v>0</v>
      </c>
    </row>
    <row r="3820" spans="1:15" hidden="1">
      <c r="A3820" s="1" t="s">
        <v>3860</v>
      </c>
      <c r="B3820" s="2">
        <v>44627</v>
      </c>
      <c r="C3820" s="13" t="str">
        <f>TEXT(bbdd_Social_Media_Trends[[#This Row],[Post_Date]],"aaaa-mm")</f>
        <v>2022-03</v>
      </c>
      <c r="D3820" s="1" t="s">
        <v>12</v>
      </c>
      <c r="E3820" s="1" t="s">
        <v>46</v>
      </c>
      <c r="F3820" s="1" t="s">
        <v>36</v>
      </c>
      <c r="G3820" s="1" t="s">
        <v>37</v>
      </c>
      <c r="H3820">
        <v>3328630</v>
      </c>
      <c r="I3820">
        <v>91347</v>
      </c>
      <c r="J3820">
        <v>82700</v>
      </c>
      <c r="K3820">
        <v>38362</v>
      </c>
      <c r="L3820">
        <f>bbdd_Social_Media_Trends[[#This Row],[Likes]]+bbdd_Social_Media_Trends[[#This Row],[Shares]]+bbdd_Social_Media_Trends[[#This Row],[Comments]]</f>
        <v>212409</v>
      </c>
      <c r="M3820">
        <f>bbdd_Social_Media_Trends[[#This Row],[Interactions]]/bbdd_Social_Media_Trends[[#This Row],[Views]]</f>
        <v>6.381273977582369E-2</v>
      </c>
      <c r="N3820" s="1" t="s">
        <v>22</v>
      </c>
      <c r="O3820" s="4">
        <f t="shared" si="59"/>
        <v>0</v>
      </c>
    </row>
    <row r="3821" spans="1:15" hidden="1">
      <c r="A3821" s="1" t="s">
        <v>3861</v>
      </c>
      <c r="B3821" s="2">
        <v>44844</v>
      </c>
      <c r="C3821" s="13" t="str">
        <f>TEXT(bbdd_Social_Media_Trends[[#This Row],[Post_Date]],"aaaa-mm")</f>
        <v>2022-10</v>
      </c>
      <c r="D3821" s="1" t="s">
        <v>24</v>
      </c>
      <c r="E3821" s="1" t="s">
        <v>49</v>
      </c>
      <c r="F3821" s="1" t="s">
        <v>41</v>
      </c>
      <c r="G3821" s="1" t="s">
        <v>15</v>
      </c>
      <c r="H3821">
        <v>780850</v>
      </c>
      <c r="I3821">
        <v>18378</v>
      </c>
      <c r="J3821">
        <v>96218</v>
      </c>
      <c r="K3821">
        <v>2034</v>
      </c>
      <c r="L3821">
        <f>bbdd_Social_Media_Trends[[#This Row],[Likes]]+bbdd_Social_Media_Trends[[#This Row],[Shares]]+bbdd_Social_Media_Trends[[#This Row],[Comments]]</f>
        <v>116630</v>
      </c>
      <c r="M3821">
        <f>bbdd_Social_Media_Trends[[#This Row],[Interactions]]/bbdd_Social_Media_Trends[[#This Row],[Views]]</f>
        <v>0.14936287379138119</v>
      </c>
      <c r="N3821" s="1" t="s">
        <v>29</v>
      </c>
      <c r="O3821" s="4">
        <f t="shared" si="59"/>
        <v>0</v>
      </c>
    </row>
    <row r="3822" spans="1:15">
      <c r="A3822" s="1" t="s">
        <v>3862</v>
      </c>
      <c r="B3822" s="2">
        <v>44779</v>
      </c>
      <c r="C3822" s="13" t="str">
        <f>TEXT(bbdd_Social_Media_Trends[[#This Row],[Post_Date]],"aaaa-mm")</f>
        <v>2022-08</v>
      </c>
      <c r="D3822" s="1" t="s">
        <v>27</v>
      </c>
      <c r="E3822" s="1" t="s">
        <v>31</v>
      </c>
      <c r="F3822" s="1" t="s">
        <v>20</v>
      </c>
      <c r="G3822" s="1" t="s">
        <v>15</v>
      </c>
      <c r="H3822">
        <v>631007</v>
      </c>
      <c r="I3822">
        <v>169838</v>
      </c>
      <c r="J3822">
        <v>42819</v>
      </c>
      <c r="K3822">
        <v>37051</v>
      </c>
      <c r="L3822">
        <f>bbdd_Social_Media_Trends[[#This Row],[Likes]]+bbdd_Social_Media_Trends[[#This Row],[Shares]]+bbdd_Social_Media_Trends[[#This Row],[Comments]]</f>
        <v>249708</v>
      </c>
      <c r="M3822">
        <f>bbdd_Social_Media_Trends[[#This Row],[Interactions]]/bbdd_Social_Media_Trends[[#This Row],[Views]]</f>
        <v>0.39572936591828617</v>
      </c>
      <c r="N3822" s="1" t="s">
        <v>29</v>
      </c>
      <c r="O3822" s="4">
        <f t="shared" si="59"/>
        <v>0</v>
      </c>
    </row>
    <row r="3823" spans="1:15" hidden="1">
      <c r="A3823" s="1" t="s">
        <v>3863</v>
      </c>
      <c r="B3823" s="2">
        <v>44748</v>
      </c>
      <c r="C3823" s="13" t="str">
        <f>TEXT(bbdd_Social_Media_Trends[[#This Row],[Post_Date]],"aaaa-mm")</f>
        <v>2022-07</v>
      </c>
      <c r="D3823" s="1" t="s">
        <v>18</v>
      </c>
      <c r="E3823" s="1" t="s">
        <v>13</v>
      </c>
      <c r="F3823" s="1" t="s">
        <v>41</v>
      </c>
      <c r="G3823" s="1" t="s">
        <v>60</v>
      </c>
      <c r="H3823">
        <v>3734090</v>
      </c>
      <c r="I3823">
        <v>477638</v>
      </c>
      <c r="J3823">
        <v>19503</v>
      </c>
      <c r="K3823">
        <v>13683</v>
      </c>
      <c r="L3823">
        <f>bbdd_Social_Media_Trends[[#This Row],[Likes]]+bbdd_Social_Media_Trends[[#This Row],[Shares]]+bbdd_Social_Media_Trends[[#This Row],[Comments]]</f>
        <v>510824</v>
      </c>
      <c r="M3823">
        <f>bbdd_Social_Media_Trends[[#This Row],[Interactions]]/bbdd_Social_Media_Trends[[#This Row],[Views]]</f>
        <v>0.13680013068779809</v>
      </c>
      <c r="N3823" s="1" t="s">
        <v>16</v>
      </c>
      <c r="O3823" s="4">
        <f t="shared" si="59"/>
        <v>0</v>
      </c>
    </row>
    <row r="3824" spans="1:15" hidden="1">
      <c r="A3824" s="1" t="s">
        <v>3864</v>
      </c>
      <c r="B3824" s="2">
        <v>44687</v>
      </c>
      <c r="C3824" s="13" t="str">
        <f>TEXT(bbdd_Social_Media_Trends[[#This Row],[Post_Date]],"aaaa-mm")</f>
        <v>2022-05</v>
      </c>
      <c r="D3824" s="1" t="s">
        <v>12</v>
      </c>
      <c r="E3824" s="1" t="s">
        <v>59</v>
      </c>
      <c r="F3824" s="1" t="s">
        <v>14</v>
      </c>
      <c r="G3824" s="1" t="s">
        <v>50</v>
      </c>
      <c r="H3824">
        <v>4057482</v>
      </c>
      <c r="I3824">
        <v>290718</v>
      </c>
      <c r="J3824">
        <v>88697</v>
      </c>
      <c r="K3824">
        <v>48722</v>
      </c>
      <c r="L3824">
        <f>bbdd_Social_Media_Trends[[#This Row],[Likes]]+bbdd_Social_Media_Trends[[#This Row],[Shares]]+bbdd_Social_Media_Trends[[#This Row],[Comments]]</f>
        <v>428137</v>
      </c>
      <c r="M3824">
        <f>bbdd_Social_Media_Trends[[#This Row],[Interactions]]/bbdd_Social_Media_Trends[[#This Row],[Views]]</f>
        <v>0.10551790494695971</v>
      </c>
      <c r="N3824" s="1" t="s">
        <v>22</v>
      </c>
      <c r="O3824" s="4">
        <f t="shared" si="59"/>
        <v>0</v>
      </c>
    </row>
    <row r="3825" spans="1:15">
      <c r="A3825" s="1" t="s">
        <v>3865</v>
      </c>
      <c r="B3825" s="2">
        <v>44653</v>
      </c>
      <c r="C3825" s="13" t="str">
        <f>TEXT(bbdd_Social_Media_Trends[[#This Row],[Post_Date]],"aaaa-mm")</f>
        <v>2022-04</v>
      </c>
      <c r="D3825" s="1" t="s">
        <v>27</v>
      </c>
      <c r="E3825" s="1" t="s">
        <v>13</v>
      </c>
      <c r="F3825" s="1" t="s">
        <v>36</v>
      </c>
      <c r="G3825" s="1" t="s">
        <v>37</v>
      </c>
      <c r="H3825">
        <v>2422046</v>
      </c>
      <c r="I3825">
        <v>151082</v>
      </c>
      <c r="J3825">
        <v>35275</v>
      </c>
      <c r="K3825">
        <v>30849</v>
      </c>
      <c r="L3825">
        <f>bbdd_Social_Media_Trends[[#This Row],[Likes]]+bbdd_Social_Media_Trends[[#This Row],[Shares]]+bbdd_Social_Media_Trends[[#This Row],[Comments]]</f>
        <v>217206</v>
      </c>
      <c r="M3825">
        <f>bbdd_Social_Media_Trends[[#This Row],[Interactions]]/bbdd_Social_Media_Trends[[#This Row],[Views]]</f>
        <v>8.9678726167876255E-2</v>
      </c>
      <c r="N3825" s="1" t="s">
        <v>29</v>
      </c>
      <c r="O3825" s="4">
        <f t="shared" si="59"/>
        <v>0</v>
      </c>
    </row>
    <row r="3826" spans="1:15" hidden="1">
      <c r="A3826" s="1" t="s">
        <v>3866</v>
      </c>
      <c r="B3826" s="2">
        <v>45043</v>
      </c>
      <c r="C3826" s="13" t="str">
        <f>TEXT(bbdd_Social_Media_Trends[[#This Row],[Post_Date]],"aaaa-mm")</f>
        <v>2023-04</v>
      </c>
      <c r="D3826" s="1" t="s">
        <v>24</v>
      </c>
      <c r="E3826" s="1" t="s">
        <v>39</v>
      </c>
      <c r="F3826" s="1" t="s">
        <v>36</v>
      </c>
      <c r="G3826" s="1" t="s">
        <v>25</v>
      </c>
      <c r="H3826">
        <v>2444116</v>
      </c>
      <c r="I3826">
        <v>438663</v>
      </c>
      <c r="J3826">
        <v>38040</v>
      </c>
      <c r="K3826">
        <v>36359</v>
      </c>
      <c r="L3826">
        <f>bbdd_Social_Media_Trends[[#This Row],[Likes]]+bbdd_Social_Media_Trends[[#This Row],[Shares]]+bbdd_Social_Media_Trends[[#This Row],[Comments]]</f>
        <v>513062</v>
      </c>
      <c r="M3826">
        <f>bbdd_Social_Media_Trends[[#This Row],[Interactions]]/bbdd_Social_Media_Trends[[#This Row],[Views]]</f>
        <v>0.20991720523903121</v>
      </c>
      <c r="N3826" s="1" t="s">
        <v>29</v>
      </c>
      <c r="O3826" s="4">
        <f t="shared" si="59"/>
        <v>0</v>
      </c>
    </row>
    <row r="3827" spans="1:15" hidden="1">
      <c r="A3827" s="1" t="s">
        <v>3867</v>
      </c>
      <c r="B3827" s="2">
        <v>45134</v>
      </c>
      <c r="C3827" s="13" t="str">
        <f>TEXT(bbdd_Social_Media_Trends[[#This Row],[Post_Date]],"aaaa-mm")</f>
        <v>2023-07</v>
      </c>
      <c r="D3827" s="1" t="s">
        <v>12</v>
      </c>
      <c r="E3827" s="1" t="s">
        <v>49</v>
      </c>
      <c r="F3827" s="1" t="s">
        <v>47</v>
      </c>
      <c r="G3827" s="1" t="s">
        <v>21</v>
      </c>
      <c r="H3827">
        <v>2386255</v>
      </c>
      <c r="I3827">
        <v>369252</v>
      </c>
      <c r="J3827">
        <v>59222</v>
      </c>
      <c r="K3827">
        <v>5491</v>
      </c>
      <c r="L3827">
        <f>bbdd_Social_Media_Trends[[#This Row],[Likes]]+bbdd_Social_Media_Trends[[#This Row],[Shares]]+bbdd_Social_Media_Trends[[#This Row],[Comments]]</f>
        <v>433965</v>
      </c>
      <c r="M3827">
        <f>bbdd_Social_Media_Trends[[#This Row],[Interactions]]/bbdd_Social_Media_Trends[[#This Row],[Views]]</f>
        <v>0.18186027897269991</v>
      </c>
      <c r="N3827" s="1" t="s">
        <v>22</v>
      </c>
      <c r="O3827" s="4">
        <f t="shared" si="59"/>
        <v>0</v>
      </c>
    </row>
    <row r="3828" spans="1:15" hidden="1">
      <c r="A3828" s="1" t="s">
        <v>3868</v>
      </c>
      <c r="B3828" s="2">
        <v>44590</v>
      </c>
      <c r="C3828" s="13" t="str">
        <f>TEXT(bbdd_Social_Media_Trends[[#This Row],[Post_Date]],"aaaa-mm")</f>
        <v>2022-01</v>
      </c>
      <c r="D3828" s="1" t="s">
        <v>24</v>
      </c>
      <c r="E3828" s="1" t="s">
        <v>31</v>
      </c>
      <c r="F3828" s="1" t="s">
        <v>41</v>
      </c>
      <c r="G3828" s="1" t="s">
        <v>44</v>
      </c>
      <c r="H3828">
        <v>794531</v>
      </c>
      <c r="I3828">
        <v>34713</v>
      </c>
      <c r="J3828">
        <v>41353</v>
      </c>
      <c r="K3828">
        <v>39360</v>
      </c>
      <c r="L3828">
        <f>bbdd_Social_Media_Trends[[#This Row],[Likes]]+bbdd_Social_Media_Trends[[#This Row],[Shares]]+bbdd_Social_Media_Trends[[#This Row],[Comments]]</f>
        <v>115426</v>
      </c>
      <c r="M3828">
        <f>bbdd_Social_Media_Trends[[#This Row],[Interactions]]/bbdd_Social_Media_Trends[[#This Row],[Views]]</f>
        <v>0.14527564059803835</v>
      </c>
      <c r="N3828" s="1" t="s">
        <v>22</v>
      </c>
      <c r="O3828" s="4">
        <f t="shared" si="59"/>
        <v>0</v>
      </c>
    </row>
    <row r="3829" spans="1:15" hidden="1">
      <c r="A3829" s="1" t="s">
        <v>3869</v>
      </c>
      <c r="B3829" s="2">
        <v>44684</v>
      </c>
      <c r="C3829" s="13" t="str">
        <f>TEXT(bbdd_Social_Media_Trends[[#This Row],[Post_Date]],"aaaa-mm")</f>
        <v>2022-05</v>
      </c>
      <c r="D3829" s="1" t="s">
        <v>12</v>
      </c>
      <c r="E3829" s="1" t="s">
        <v>49</v>
      </c>
      <c r="F3829" s="1" t="s">
        <v>47</v>
      </c>
      <c r="G3829" s="1" t="s">
        <v>21</v>
      </c>
      <c r="H3829">
        <v>2649565</v>
      </c>
      <c r="I3829">
        <v>350482</v>
      </c>
      <c r="J3829">
        <v>73302</v>
      </c>
      <c r="K3829">
        <v>8582</v>
      </c>
      <c r="L3829">
        <f>bbdd_Social_Media_Trends[[#This Row],[Likes]]+bbdd_Social_Media_Trends[[#This Row],[Shares]]+bbdd_Social_Media_Trends[[#This Row],[Comments]]</f>
        <v>432366</v>
      </c>
      <c r="M3829">
        <f>bbdd_Social_Media_Trends[[#This Row],[Interactions]]/bbdd_Social_Media_Trends[[#This Row],[Views]]</f>
        <v>0.16318376790152345</v>
      </c>
      <c r="N3829" s="1" t="s">
        <v>29</v>
      </c>
      <c r="O3829" s="4">
        <f t="shared" si="59"/>
        <v>0</v>
      </c>
    </row>
    <row r="3830" spans="1:15" hidden="1">
      <c r="A3830" s="1" t="s">
        <v>3870</v>
      </c>
      <c r="B3830" s="2">
        <v>44933</v>
      </c>
      <c r="C3830" s="13" t="str">
        <f>TEXT(bbdd_Social_Media_Trends[[#This Row],[Post_Date]],"aaaa-mm")</f>
        <v>2023-01</v>
      </c>
      <c r="D3830" s="1" t="s">
        <v>12</v>
      </c>
      <c r="E3830" s="1" t="s">
        <v>52</v>
      </c>
      <c r="F3830" s="1" t="s">
        <v>47</v>
      </c>
      <c r="G3830" s="1" t="s">
        <v>25</v>
      </c>
      <c r="H3830">
        <v>564507</v>
      </c>
      <c r="I3830">
        <v>224904</v>
      </c>
      <c r="J3830">
        <v>9554</v>
      </c>
      <c r="K3830">
        <v>39726</v>
      </c>
      <c r="L3830">
        <f>bbdd_Social_Media_Trends[[#This Row],[Likes]]+bbdd_Social_Media_Trends[[#This Row],[Shares]]+bbdd_Social_Media_Trends[[#This Row],[Comments]]</f>
        <v>274184</v>
      </c>
      <c r="M3830">
        <f>bbdd_Social_Media_Trends[[#This Row],[Interactions]]/bbdd_Social_Media_Trends[[#This Row],[Views]]</f>
        <v>0.48570522597594007</v>
      </c>
      <c r="N3830" s="1" t="s">
        <v>29</v>
      </c>
      <c r="O3830" s="4">
        <f t="shared" si="59"/>
        <v>0</v>
      </c>
    </row>
    <row r="3831" spans="1:15">
      <c r="A3831" s="1" t="s">
        <v>3871</v>
      </c>
      <c r="B3831" s="2">
        <v>44840</v>
      </c>
      <c r="C3831" s="13" t="str">
        <f>TEXT(bbdd_Social_Media_Trends[[#This Row],[Post_Date]],"aaaa-mm")</f>
        <v>2022-10</v>
      </c>
      <c r="D3831" s="1" t="s">
        <v>27</v>
      </c>
      <c r="E3831" s="1" t="s">
        <v>57</v>
      </c>
      <c r="F3831" s="1" t="s">
        <v>47</v>
      </c>
      <c r="G3831" s="1" t="s">
        <v>28</v>
      </c>
      <c r="H3831">
        <v>1123373</v>
      </c>
      <c r="I3831">
        <v>8196</v>
      </c>
      <c r="J3831">
        <v>67615</v>
      </c>
      <c r="K3831">
        <v>20741</v>
      </c>
      <c r="L3831">
        <f>bbdd_Social_Media_Trends[[#This Row],[Likes]]+bbdd_Social_Media_Trends[[#This Row],[Shares]]+bbdd_Social_Media_Trends[[#This Row],[Comments]]</f>
        <v>96552</v>
      </c>
      <c r="M3831">
        <f>bbdd_Social_Media_Trends[[#This Row],[Interactions]]/bbdd_Social_Media_Trends[[#This Row],[Views]]</f>
        <v>8.5948300341916709E-2</v>
      </c>
      <c r="N3831" s="1" t="s">
        <v>16</v>
      </c>
      <c r="O3831" s="4">
        <f t="shared" si="59"/>
        <v>0</v>
      </c>
    </row>
    <row r="3832" spans="1:15" hidden="1">
      <c r="A3832" s="1" t="s">
        <v>3872</v>
      </c>
      <c r="B3832" s="2">
        <v>45013</v>
      </c>
      <c r="C3832" s="13" t="str">
        <f>TEXT(bbdd_Social_Media_Trends[[#This Row],[Post_Date]],"aaaa-mm")</f>
        <v>2023-03</v>
      </c>
      <c r="D3832" s="1" t="s">
        <v>12</v>
      </c>
      <c r="E3832" s="1" t="s">
        <v>59</v>
      </c>
      <c r="F3832" s="1" t="s">
        <v>36</v>
      </c>
      <c r="G3832" s="1" t="s">
        <v>60</v>
      </c>
      <c r="H3832">
        <v>3130478</v>
      </c>
      <c r="I3832">
        <v>414825</v>
      </c>
      <c r="J3832">
        <v>82640</v>
      </c>
      <c r="K3832">
        <v>14664</v>
      </c>
      <c r="L3832">
        <f>bbdd_Social_Media_Trends[[#This Row],[Likes]]+bbdd_Social_Media_Trends[[#This Row],[Shares]]+bbdd_Social_Media_Trends[[#This Row],[Comments]]</f>
        <v>512129</v>
      </c>
      <c r="M3832">
        <f>bbdd_Social_Media_Trends[[#This Row],[Interactions]]/bbdd_Social_Media_Trends[[#This Row],[Views]]</f>
        <v>0.16359450537585635</v>
      </c>
      <c r="N3832" s="1" t="s">
        <v>16</v>
      </c>
      <c r="O3832" s="4">
        <f t="shared" si="59"/>
        <v>0</v>
      </c>
    </row>
    <row r="3833" spans="1:15" hidden="1">
      <c r="A3833" s="1" t="s">
        <v>3873</v>
      </c>
      <c r="B3833" s="2">
        <v>45057</v>
      </c>
      <c r="C3833" s="13" t="str">
        <f>TEXT(bbdd_Social_Media_Trends[[#This Row],[Post_Date]],"aaaa-mm")</f>
        <v>2023-05</v>
      </c>
      <c r="D3833" s="1" t="s">
        <v>18</v>
      </c>
      <c r="E3833" s="1" t="s">
        <v>52</v>
      </c>
      <c r="F3833" s="1" t="s">
        <v>47</v>
      </c>
      <c r="G3833" s="1" t="s">
        <v>21</v>
      </c>
      <c r="H3833">
        <v>1521329</v>
      </c>
      <c r="I3833">
        <v>324725</v>
      </c>
      <c r="J3833">
        <v>63572</v>
      </c>
      <c r="K3833">
        <v>46365</v>
      </c>
      <c r="L3833">
        <f>bbdd_Social_Media_Trends[[#This Row],[Likes]]+bbdd_Social_Media_Trends[[#This Row],[Shares]]+bbdd_Social_Media_Trends[[#This Row],[Comments]]</f>
        <v>434662</v>
      </c>
      <c r="M3833">
        <f>bbdd_Social_Media_Trends[[#This Row],[Interactions]]/bbdd_Social_Media_Trends[[#This Row],[Views]]</f>
        <v>0.28571203204566531</v>
      </c>
      <c r="N3833" s="1" t="s">
        <v>29</v>
      </c>
      <c r="O3833" s="4">
        <f t="shared" si="59"/>
        <v>0</v>
      </c>
    </row>
    <row r="3834" spans="1:15" hidden="1">
      <c r="A3834" s="1" t="s">
        <v>3874</v>
      </c>
      <c r="B3834" s="2">
        <v>44990</v>
      </c>
      <c r="C3834" s="13" t="str">
        <f>TEXT(bbdd_Social_Media_Trends[[#This Row],[Post_Date]],"aaaa-mm")</f>
        <v>2023-03</v>
      </c>
      <c r="D3834" s="1" t="s">
        <v>24</v>
      </c>
      <c r="E3834" s="1" t="s">
        <v>52</v>
      </c>
      <c r="F3834" s="1" t="s">
        <v>32</v>
      </c>
      <c r="G3834" s="1" t="s">
        <v>44</v>
      </c>
      <c r="H3834">
        <v>4801627</v>
      </c>
      <c r="I3834">
        <v>262727</v>
      </c>
      <c r="J3834">
        <v>22334</v>
      </c>
      <c r="K3834">
        <v>7455</v>
      </c>
      <c r="L3834">
        <f>bbdd_Social_Media_Trends[[#This Row],[Likes]]+bbdd_Social_Media_Trends[[#This Row],[Shares]]+bbdd_Social_Media_Trends[[#This Row],[Comments]]</f>
        <v>292516</v>
      </c>
      <c r="M3834">
        <f>bbdd_Social_Media_Trends[[#This Row],[Interactions]]/bbdd_Social_Media_Trends[[#This Row],[Views]]</f>
        <v>6.0920183929322289E-2</v>
      </c>
      <c r="N3834" s="1" t="s">
        <v>22</v>
      </c>
      <c r="O3834" s="4">
        <f t="shared" si="59"/>
        <v>0</v>
      </c>
    </row>
    <row r="3835" spans="1:15" hidden="1">
      <c r="A3835" s="1" t="s">
        <v>3875</v>
      </c>
      <c r="B3835" s="2">
        <v>44728</v>
      </c>
      <c r="C3835" s="13" t="str">
        <f>TEXT(bbdd_Social_Media_Trends[[#This Row],[Post_Date]],"aaaa-mm")</f>
        <v>2022-06</v>
      </c>
      <c r="D3835" s="1" t="s">
        <v>18</v>
      </c>
      <c r="E3835" s="1" t="s">
        <v>59</v>
      </c>
      <c r="F3835" s="1" t="s">
        <v>32</v>
      </c>
      <c r="G3835" s="1" t="s">
        <v>15</v>
      </c>
      <c r="H3835">
        <v>1952016</v>
      </c>
      <c r="I3835">
        <v>9304</v>
      </c>
      <c r="J3835">
        <v>91696</v>
      </c>
      <c r="K3835">
        <v>2329</v>
      </c>
      <c r="L3835">
        <f>bbdd_Social_Media_Trends[[#This Row],[Likes]]+bbdd_Social_Media_Trends[[#This Row],[Shares]]+bbdd_Social_Media_Trends[[#This Row],[Comments]]</f>
        <v>103329</v>
      </c>
      <c r="M3835">
        <f>bbdd_Social_Media_Trends[[#This Row],[Interactions]]/bbdd_Social_Media_Trends[[#This Row],[Views]]</f>
        <v>5.2934504635207907E-2</v>
      </c>
      <c r="N3835" s="1" t="s">
        <v>16</v>
      </c>
      <c r="O3835" s="4">
        <f t="shared" si="59"/>
        <v>0</v>
      </c>
    </row>
    <row r="3836" spans="1:15">
      <c r="A3836" s="1" t="s">
        <v>3876</v>
      </c>
      <c r="B3836" s="2">
        <v>44707</v>
      </c>
      <c r="C3836" s="13" t="str">
        <f>TEXT(bbdd_Social_Media_Trends[[#This Row],[Post_Date]],"aaaa-mm")</f>
        <v>2022-05</v>
      </c>
      <c r="D3836" s="1" t="s">
        <v>27</v>
      </c>
      <c r="E3836" s="1" t="s">
        <v>13</v>
      </c>
      <c r="F3836" s="1" t="s">
        <v>20</v>
      </c>
      <c r="G3836" s="1" t="s">
        <v>60</v>
      </c>
      <c r="H3836">
        <v>902552</v>
      </c>
      <c r="I3836">
        <v>133861</v>
      </c>
      <c r="J3836">
        <v>42619</v>
      </c>
      <c r="K3836">
        <v>19775</v>
      </c>
      <c r="L3836">
        <f>bbdd_Social_Media_Trends[[#This Row],[Likes]]+bbdd_Social_Media_Trends[[#This Row],[Shares]]+bbdd_Social_Media_Trends[[#This Row],[Comments]]</f>
        <v>196255</v>
      </c>
      <c r="M3836">
        <f>bbdd_Social_Media_Trends[[#This Row],[Interactions]]/bbdd_Social_Media_Trends[[#This Row],[Views]]</f>
        <v>0.21744453505172001</v>
      </c>
      <c r="N3836" s="1" t="s">
        <v>22</v>
      </c>
      <c r="O3836" s="4">
        <f t="shared" si="59"/>
        <v>0</v>
      </c>
    </row>
    <row r="3837" spans="1:15" hidden="1">
      <c r="A3837" s="1" t="s">
        <v>3877</v>
      </c>
      <c r="B3837" s="2">
        <v>44866</v>
      </c>
      <c r="C3837" s="13" t="str">
        <f>TEXT(bbdd_Social_Media_Trends[[#This Row],[Post_Date]],"aaaa-mm")</f>
        <v>2022-11</v>
      </c>
      <c r="D3837" s="1" t="s">
        <v>12</v>
      </c>
      <c r="E3837" s="1" t="s">
        <v>59</v>
      </c>
      <c r="F3837" s="1" t="s">
        <v>41</v>
      </c>
      <c r="G3837" s="1" t="s">
        <v>37</v>
      </c>
      <c r="H3837">
        <v>2407138</v>
      </c>
      <c r="I3837">
        <v>439022</v>
      </c>
      <c r="J3837">
        <v>12270</v>
      </c>
      <c r="K3837">
        <v>28761</v>
      </c>
      <c r="L3837">
        <f>bbdd_Social_Media_Trends[[#This Row],[Likes]]+bbdd_Social_Media_Trends[[#This Row],[Shares]]+bbdd_Social_Media_Trends[[#This Row],[Comments]]</f>
        <v>480053</v>
      </c>
      <c r="M3837">
        <f>bbdd_Social_Media_Trends[[#This Row],[Interactions]]/bbdd_Social_Media_Trends[[#This Row],[Views]]</f>
        <v>0.19942894840262584</v>
      </c>
      <c r="N3837" s="1" t="s">
        <v>22</v>
      </c>
      <c r="O3837" s="4">
        <f t="shared" si="59"/>
        <v>0</v>
      </c>
    </row>
    <row r="3838" spans="1:15" hidden="1">
      <c r="A3838" s="1" t="s">
        <v>3878</v>
      </c>
      <c r="B3838" s="2">
        <v>44891</v>
      </c>
      <c r="C3838" s="13" t="str">
        <f>TEXT(bbdd_Social_Media_Trends[[#This Row],[Post_Date]],"aaaa-mm")</f>
        <v>2022-11</v>
      </c>
      <c r="D3838" s="1" t="s">
        <v>24</v>
      </c>
      <c r="E3838" s="1" t="s">
        <v>49</v>
      </c>
      <c r="F3838" s="1" t="s">
        <v>41</v>
      </c>
      <c r="G3838" s="1" t="s">
        <v>28</v>
      </c>
      <c r="H3838">
        <v>3062000</v>
      </c>
      <c r="I3838">
        <v>78187</v>
      </c>
      <c r="J3838">
        <v>39581</v>
      </c>
      <c r="K3838">
        <v>3625</v>
      </c>
      <c r="L3838">
        <f>bbdd_Social_Media_Trends[[#This Row],[Likes]]+bbdd_Social_Media_Trends[[#This Row],[Shares]]+bbdd_Social_Media_Trends[[#This Row],[Comments]]</f>
        <v>121393</v>
      </c>
      <c r="M3838">
        <f>bbdd_Social_Media_Trends[[#This Row],[Interactions]]/bbdd_Social_Media_Trends[[#This Row],[Views]]</f>
        <v>3.9645003265839321E-2</v>
      </c>
      <c r="N3838" s="1" t="s">
        <v>22</v>
      </c>
      <c r="O3838" s="4">
        <f t="shared" si="59"/>
        <v>0</v>
      </c>
    </row>
    <row r="3839" spans="1:15" hidden="1">
      <c r="A3839" s="1" t="s">
        <v>3879</v>
      </c>
      <c r="B3839" s="2">
        <v>45023</v>
      </c>
      <c r="C3839" s="13" t="str">
        <f>TEXT(bbdd_Social_Media_Trends[[#This Row],[Post_Date]],"aaaa-mm")</f>
        <v>2023-04</v>
      </c>
      <c r="D3839" s="1" t="s">
        <v>18</v>
      </c>
      <c r="E3839" s="1" t="s">
        <v>59</v>
      </c>
      <c r="F3839" s="1" t="s">
        <v>36</v>
      </c>
      <c r="G3839" s="1" t="s">
        <v>15</v>
      </c>
      <c r="H3839">
        <v>1100509</v>
      </c>
      <c r="I3839">
        <v>307784</v>
      </c>
      <c r="J3839">
        <v>15477</v>
      </c>
      <c r="K3839">
        <v>49898</v>
      </c>
      <c r="L3839">
        <f>bbdd_Social_Media_Trends[[#This Row],[Likes]]+bbdd_Social_Media_Trends[[#This Row],[Shares]]+bbdd_Social_Media_Trends[[#This Row],[Comments]]</f>
        <v>373159</v>
      </c>
      <c r="M3839">
        <f>bbdd_Social_Media_Trends[[#This Row],[Interactions]]/bbdd_Social_Media_Trends[[#This Row],[Views]]</f>
        <v>0.33907855365108325</v>
      </c>
      <c r="N3839" s="1" t="s">
        <v>29</v>
      </c>
      <c r="O3839" s="4">
        <f t="shared" si="59"/>
        <v>0</v>
      </c>
    </row>
    <row r="3840" spans="1:15" hidden="1">
      <c r="A3840" s="1" t="s">
        <v>3880</v>
      </c>
      <c r="B3840" s="2">
        <v>44914</v>
      </c>
      <c r="C3840" s="13" t="str">
        <f>TEXT(bbdd_Social_Media_Trends[[#This Row],[Post_Date]],"aaaa-mm")</f>
        <v>2022-12</v>
      </c>
      <c r="D3840" s="1" t="s">
        <v>12</v>
      </c>
      <c r="E3840" s="1" t="s">
        <v>59</v>
      </c>
      <c r="F3840" s="1" t="s">
        <v>41</v>
      </c>
      <c r="G3840" s="1" t="s">
        <v>28</v>
      </c>
      <c r="H3840">
        <v>2076350</v>
      </c>
      <c r="I3840">
        <v>109351</v>
      </c>
      <c r="J3840">
        <v>36430</v>
      </c>
      <c r="K3840">
        <v>20601</v>
      </c>
      <c r="L3840">
        <f>bbdd_Social_Media_Trends[[#This Row],[Likes]]+bbdd_Social_Media_Trends[[#This Row],[Shares]]+bbdd_Social_Media_Trends[[#This Row],[Comments]]</f>
        <v>166382</v>
      </c>
      <c r="M3840">
        <f>bbdd_Social_Media_Trends[[#This Row],[Interactions]]/bbdd_Social_Media_Trends[[#This Row],[Views]]</f>
        <v>8.0131962337756157E-2</v>
      </c>
      <c r="N3840" s="1" t="s">
        <v>16</v>
      </c>
      <c r="O3840" s="4">
        <f t="shared" si="59"/>
        <v>0</v>
      </c>
    </row>
    <row r="3841" spans="1:15" hidden="1">
      <c r="A3841" s="1" t="s">
        <v>3881</v>
      </c>
      <c r="B3841" s="2">
        <v>45158</v>
      </c>
      <c r="C3841" s="13" t="str">
        <f>TEXT(bbdd_Social_Media_Trends[[#This Row],[Post_Date]],"aaaa-mm")</f>
        <v>2023-08</v>
      </c>
      <c r="D3841" s="1" t="s">
        <v>18</v>
      </c>
      <c r="E3841" s="1" t="s">
        <v>31</v>
      </c>
      <c r="F3841" s="1" t="s">
        <v>32</v>
      </c>
      <c r="G3841" s="1" t="s">
        <v>50</v>
      </c>
      <c r="H3841">
        <v>1699359</v>
      </c>
      <c r="I3841">
        <v>78852</v>
      </c>
      <c r="J3841">
        <v>19916</v>
      </c>
      <c r="K3841">
        <v>1843</v>
      </c>
      <c r="L3841">
        <f>bbdd_Social_Media_Trends[[#This Row],[Likes]]+bbdd_Social_Media_Trends[[#This Row],[Shares]]+bbdd_Social_Media_Trends[[#This Row],[Comments]]</f>
        <v>100611</v>
      </c>
      <c r="M3841">
        <f>bbdd_Social_Media_Trends[[#This Row],[Interactions]]/bbdd_Social_Media_Trends[[#This Row],[Views]]</f>
        <v>5.920526504405485E-2</v>
      </c>
      <c r="N3841" s="1" t="s">
        <v>16</v>
      </c>
      <c r="O3841" s="4">
        <f t="shared" si="59"/>
        <v>0</v>
      </c>
    </row>
    <row r="3842" spans="1:15" hidden="1">
      <c r="A3842" s="1" t="s">
        <v>3882</v>
      </c>
      <c r="B3842" s="2">
        <v>44751</v>
      </c>
      <c r="C3842" s="13" t="str">
        <f>TEXT(bbdd_Social_Media_Trends[[#This Row],[Post_Date]],"aaaa-mm")</f>
        <v>2022-07</v>
      </c>
      <c r="D3842" s="1" t="s">
        <v>18</v>
      </c>
      <c r="E3842" s="1" t="s">
        <v>49</v>
      </c>
      <c r="F3842" s="1" t="s">
        <v>20</v>
      </c>
      <c r="G3842" s="1" t="s">
        <v>60</v>
      </c>
      <c r="H3842">
        <v>3821272</v>
      </c>
      <c r="I3842">
        <v>244744</v>
      </c>
      <c r="J3842">
        <v>90943</v>
      </c>
      <c r="K3842">
        <v>48466</v>
      </c>
      <c r="L3842">
        <f>bbdd_Social_Media_Trends[[#This Row],[Likes]]+bbdd_Social_Media_Trends[[#This Row],[Shares]]+bbdd_Social_Media_Trends[[#This Row],[Comments]]</f>
        <v>384153</v>
      </c>
      <c r="M3842">
        <f>bbdd_Social_Media_Trends[[#This Row],[Interactions]]/bbdd_Social_Media_Trends[[#This Row],[Views]]</f>
        <v>0.10053013760862875</v>
      </c>
      <c r="N3842" s="1" t="s">
        <v>29</v>
      </c>
      <c r="O3842" s="4">
        <f t="shared" ref="O3842:O3905" si="60">IF(ISERROR(VLOOKUP(A3842,A3843:A8840,1,FALSE)),0, 1)</f>
        <v>0</v>
      </c>
    </row>
    <row r="3843" spans="1:15" hidden="1">
      <c r="A3843" s="1" t="s">
        <v>3883</v>
      </c>
      <c r="B3843" s="2">
        <v>44583</v>
      </c>
      <c r="C3843" s="13" t="str">
        <f>TEXT(bbdd_Social_Media_Trends[[#This Row],[Post_Date]],"aaaa-mm")</f>
        <v>2022-01</v>
      </c>
      <c r="D3843" s="1" t="s">
        <v>12</v>
      </c>
      <c r="E3843" s="1" t="s">
        <v>57</v>
      </c>
      <c r="F3843" s="1" t="s">
        <v>14</v>
      </c>
      <c r="G3843" s="1" t="s">
        <v>25</v>
      </c>
      <c r="H3843">
        <v>112432</v>
      </c>
      <c r="I3843">
        <v>104899</v>
      </c>
      <c r="J3843">
        <v>35468</v>
      </c>
      <c r="K3843">
        <v>38042</v>
      </c>
      <c r="L3843">
        <f>bbdd_Social_Media_Trends[[#This Row],[Likes]]+bbdd_Social_Media_Trends[[#This Row],[Shares]]+bbdd_Social_Media_Trends[[#This Row],[Comments]]</f>
        <v>178409</v>
      </c>
      <c r="M3843">
        <f>bbdd_Social_Media_Trends[[#This Row],[Interactions]]/bbdd_Social_Media_Trends[[#This Row],[Views]]</f>
        <v>1.586816920449694</v>
      </c>
      <c r="N3843" s="1" t="s">
        <v>16</v>
      </c>
      <c r="O3843" s="4">
        <f t="shared" si="60"/>
        <v>0</v>
      </c>
    </row>
    <row r="3844" spans="1:15" hidden="1">
      <c r="A3844" s="1" t="s">
        <v>3884</v>
      </c>
      <c r="B3844" s="2">
        <v>44688</v>
      </c>
      <c r="C3844" s="13" t="str">
        <f>TEXT(bbdd_Social_Media_Trends[[#This Row],[Post_Date]],"aaaa-mm")</f>
        <v>2022-05</v>
      </c>
      <c r="D3844" s="1" t="s">
        <v>24</v>
      </c>
      <c r="E3844" s="1" t="s">
        <v>49</v>
      </c>
      <c r="F3844" s="1" t="s">
        <v>47</v>
      </c>
      <c r="G3844" s="1" t="s">
        <v>37</v>
      </c>
      <c r="H3844">
        <v>2392297</v>
      </c>
      <c r="I3844">
        <v>433292</v>
      </c>
      <c r="J3844">
        <v>77815</v>
      </c>
      <c r="K3844">
        <v>43106</v>
      </c>
      <c r="L3844">
        <f>bbdd_Social_Media_Trends[[#This Row],[Likes]]+bbdd_Social_Media_Trends[[#This Row],[Shares]]+bbdd_Social_Media_Trends[[#This Row],[Comments]]</f>
        <v>554213</v>
      </c>
      <c r="M3844">
        <f>bbdd_Social_Media_Trends[[#This Row],[Interactions]]/bbdd_Social_Media_Trends[[#This Row],[Views]]</f>
        <v>0.23166563348948729</v>
      </c>
      <c r="N3844" s="1" t="s">
        <v>29</v>
      </c>
      <c r="O3844" s="4">
        <f t="shared" si="60"/>
        <v>0</v>
      </c>
    </row>
    <row r="3845" spans="1:15" hidden="1">
      <c r="A3845" s="1" t="s">
        <v>3885</v>
      </c>
      <c r="B3845" s="2">
        <v>45287</v>
      </c>
      <c r="C3845" s="13" t="str">
        <f>TEXT(bbdd_Social_Media_Trends[[#This Row],[Post_Date]],"aaaa-mm")</f>
        <v>2023-12</v>
      </c>
      <c r="D3845" s="1" t="s">
        <v>18</v>
      </c>
      <c r="E3845" s="1" t="s">
        <v>49</v>
      </c>
      <c r="F3845" s="1" t="s">
        <v>14</v>
      </c>
      <c r="G3845" s="1" t="s">
        <v>60</v>
      </c>
      <c r="H3845">
        <v>3510259</v>
      </c>
      <c r="I3845">
        <v>64432</v>
      </c>
      <c r="J3845">
        <v>8488</v>
      </c>
      <c r="K3845">
        <v>15662</v>
      </c>
      <c r="L3845">
        <f>bbdd_Social_Media_Trends[[#This Row],[Likes]]+bbdd_Social_Media_Trends[[#This Row],[Shares]]+bbdd_Social_Media_Trends[[#This Row],[Comments]]</f>
        <v>88582</v>
      </c>
      <c r="M3845">
        <f>bbdd_Social_Media_Trends[[#This Row],[Interactions]]/bbdd_Social_Media_Trends[[#This Row],[Views]]</f>
        <v>2.5235174954326731E-2</v>
      </c>
      <c r="N3845" s="1" t="s">
        <v>16</v>
      </c>
      <c r="O3845" s="4">
        <f t="shared" si="60"/>
        <v>0</v>
      </c>
    </row>
    <row r="3846" spans="1:15" hidden="1">
      <c r="A3846" s="1" t="s">
        <v>3886</v>
      </c>
      <c r="B3846" s="2">
        <v>44835</v>
      </c>
      <c r="C3846" s="13" t="str">
        <f>TEXT(bbdd_Social_Media_Trends[[#This Row],[Post_Date]],"aaaa-mm")</f>
        <v>2022-10</v>
      </c>
      <c r="D3846" s="1" t="s">
        <v>18</v>
      </c>
      <c r="E3846" s="1" t="s">
        <v>13</v>
      </c>
      <c r="F3846" s="1" t="s">
        <v>20</v>
      </c>
      <c r="G3846" s="1" t="s">
        <v>21</v>
      </c>
      <c r="H3846">
        <v>1050906</v>
      </c>
      <c r="I3846">
        <v>57416</v>
      </c>
      <c r="J3846">
        <v>10271</v>
      </c>
      <c r="K3846">
        <v>31691</v>
      </c>
      <c r="L3846">
        <f>bbdd_Social_Media_Trends[[#This Row],[Likes]]+bbdd_Social_Media_Trends[[#This Row],[Shares]]+bbdd_Social_Media_Trends[[#This Row],[Comments]]</f>
        <v>99378</v>
      </c>
      <c r="M3846">
        <f>bbdd_Social_Media_Trends[[#This Row],[Interactions]]/bbdd_Social_Media_Trends[[#This Row],[Views]]</f>
        <v>9.4564118960211468E-2</v>
      </c>
      <c r="N3846" s="1" t="s">
        <v>29</v>
      </c>
      <c r="O3846" s="4">
        <f t="shared" si="60"/>
        <v>0</v>
      </c>
    </row>
    <row r="3847" spans="1:15" hidden="1">
      <c r="A3847" s="1" t="s">
        <v>3887</v>
      </c>
      <c r="B3847" s="2">
        <v>44838</v>
      </c>
      <c r="C3847" s="13" t="str">
        <f>TEXT(bbdd_Social_Media_Trends[[#This Row],[Post_Date]],"aaaa-mm")</f>
        <v>2022-10</v>
      </c>
      <c r="D3847" s="1" t="s">
        <v>12</v>
      </c>
      <c r="E3847" s="1" t="s">
        <v>31</v>
      </c>
      <c r="F3847" s="1" t="s">
        <v>47</v>
      </c>
      <c r="G3847" s="1" t="s">
        <v>50</v>
      </c>
      <c r="H3847">
        <v>4613461</v>
      </c>
      <c r="I3847">
        <v>351092</v>
      </c>
      <c r="J3847">
        <v>91775</v>
      </c>
      <c r="K3847">
        <v>10999</v>
      </c>
      <c r="L3847">
        <f>bbdd_Social_Media_Trends[[#This Row],[Likes]]+bbdd_Social_Media_Trends[[#This Row],[Shares]]+bbdd_Social_Media_Trends[[#This Row],[Comments]]</f>
        <v>453866</v>
      </c>
      <c r="M3847">
        <f>bbdd_Social_Media_Trends[[#This Row],[Interactions]]/bbdd_Social_Media_Trends[[#This Row],[Views]]</f>
        <v>9.8378635909136328E-2</v>
      </c>
      <c r="N3847" s="1" t="s">
        <v>29</v>
      </c>
      <c r="O3847" s="4">
        <f t="shared" si="60"/>
        <v>0</v>
      </c>
    </row>
    <row r="3848" spans="1:15" hidden="1">
      <c r="A3848" s="1" t="s">
        <v>3888</v>
      </c>
      <c r="B3848" s="2">
        <v>45030</v>
      </c>
      <c r="C3848" s="13" t="str">
        <f>TEXT(bbdd_Social_Media_Trends[[#This Row],[Post_Date]],"aaaa-mm")</f>
        <v>2023-04</v>
      </c>
      <c r="D3848" s="1" t="s">
        <v>18</v>
      </c>
      <c r="E3848" s="1" t="s">
        <v>31</v>
      </c>
      <c r="F3848" s="1" t="s">
        <v>14</v>
      </c>
      <c r="G3848" s="1" t="s">
        <v>60</v>
      </c>
      <c r="H3848">
        <v>691653</v>
      </c>
      <c r="I3848">
        <v>226370</v>
      </c>
      <c r="J3848">
        <v>15714</v>
      </c>
      <c r="K3848">
        <v>32571</v>
      </c>
      <c r="L3848">
        <f>bbdd_Social_Media_Trends[[#This Row],[Likes]]+bbdd_Social_Media_Trends[[#This Row],[Shares]]+bbdd_Social_Media_Trends[[#This Row],[Comments]]</f>
        <v>274655</v>
      </c>
      <c r="M3848">
        <f>bbdd_Social_Media_Trends[[#This Row],[Interactions]]/bbdd_Social_Media_Trends[[#This Row],[Views]]</f>
        <v>0.39709941256670611</v>
      </c>
      <c r="N3848" s="1" t="s">
        <v>16</v>
      </c>
      <c r="O3848" s="4">
        <f t="shared" si="60"/>
        <v>0</v>
      </c>
    </row>
    <row r="3849" spans="1:15" hidden="1">
      <c r="A3849" s="1" t="s">
        <v>3889</v>
      </c>
      <c r="B3849" s="2">
        <v>45060</v>
      </c>
      <c r="C3849" s="13" t="str">
        <f>TEXT(bbdd_Social_Media_Trends[[#This Row],[Post_Date]],"aaaa-mm")</f>
        <v>2023-05</v>
      </c>
      <c r="D3849" s="1" t="s">
        <v>24</v>
      </c>
      <c r="E3849" s="1" t="s">
        <v>35</v>
      </c>
      <c r="F3849" s="1" t="s">
        <v>36</v>
      </c>
      <c r="G3849" s="1" t="s">
        <v>28</v>
      </c>
      <c r="H3849">
        <v>1126747</v>
      </c>
      <c r="I3849">
        <v>490312</v>
      </c>
      <c r="J3849">
        <v>30079</v>
      </c>
      <c r="K3849">
        <v>26934</v>
      </c>
      <c r="L3849">
        <f>bbdd_Social_Media_Trends[[#This Row],[Likes]]+bbdd_Social_Media_Trends[[#This Row],[Shares]]+bbdd_Social_Media_Trends[[#This Row],[Comments]]</f>
        <v>547325</v>
      </c>
      <c r="M3849">
        <f>bbdd_Social_Media_Trends[[#This Row],[Interactions]]/bbdd_Social_Media_Trends[[#This Row],[Views]]</f>
        <v>0.485756784797297</v>
      </c>
      <c r="N3849" s="1" t="s">
        <v>16</v>
      </c>
      <c r="O3849" s="4">
        <f t="shared" si="60"/>
        <v>0</v>
      </c>
    </row>
    <row r="3850" spans="1:15" hidden="1">
      <c r="A3850" s="1" t="s">
        <v>3890</v>
      </c>
      <c r="B3850" s="2">
        <v>45003</v>
      </c>
      <c r="C3850" s="13" t="str">
        <f>TEXT(bbdd_Social_Media_Trends[[#This Row],[Post_Date]],"aaaa-mm")</f>
        <v>2023-03</v>
      </c>
      <c r="D3850" s="1" t="s">
        <v>18</v>
      </c>
      <c r="E3850" s="1" t="s">
        <v>46</v>
      </c>
      <c r="F3850" s="1" t="s">
        <v>14</v>
      </c>
      <c r="G3850" s="1" t="s">
        <v>50</v>
      </c>
      <c r="H3850">
        <v>3198087</v>
      </c>
      <c r="I3850">
        <v>152059</v>
      </c>
      <c r="J3850">
        <v>8360</v>
      </c>
      <c r="K3850">
        <v>16834</v>
      </c>
      <c r="L3850">
        <f>bbdd_Social_Media_Trends[[#This Row],[Likes]]+bbdd_Social_Media_Trends[[#This Row],[Shares]]+bbdd_Social_Media_Trends[[#This Row],[Comments]]</f>
        <v>177253</v>
      </c>
      <c r="M3850">
        <f>bbdd_Social_Media_Trends[[#This Row],[Interactions]]/bbdd_Social_Media_Trends[[#This Row],[Views]]</f>
        <v>5.5424696076123006E-2</v>
      </c>
      <c r="N3850" s="1" t="s">
        <v>29</v>
      </c>
      <c r="O3850" s="4">
        <f t="shared" si="60"/>
        <v>0</v>
      </c>
    </row>
    <row r="3851" spans="1:15" hidden="1">
      <c r="A3851" s="1" t="s">
        <v>3891</v>
      </c>
      <c r="B3851" s="2">
        <v>44676</v>
      </c>
      <c r="C3851" s="13" t="str">
        <f>TEXT(bbdd_Social_Media_Trends[[#This Row],[Post_Date]],"aaaa-mm")</f>
        <v>2022-04</v>
      </c>
      <c r="D3851" s="1" t="s">
        <v>18</v>
      </c>
      <c r="E3851" s="1" t="s">
        <v>59</v>
      </c>
      <c r="F3851" s="1" t="s">
        <v>47</v>
      </c>
      <c r="G3851" s="1" t="s">
        <v>28</v>
      </c>
      <c r="H3851">
        <v>4165262</v>
      </c>
      <c r="I3851">
        <v>271304</v>
      </c>
      <c r="J3851">
        <v>50757</v>
      </c>
      <c r="K3851">
        <v>28623</v>
      </c>
      <c r="L3851">
        <f>bbdd_Social_Media_Trends[[#This Row],[Likes]]+bbdd_Social_Media_Trends[[#This Row],[Shares]]+bbdd_Social_Media_Trends[[#This Row],[Comments]]</f>
        <v>350684</v>
      </c>
      <c r="M3851">
        <f>bbdd_Social_Media_Trends[[#This Row],[Interactions]]/bbdd_Social_Media_Trends[[#This Row],[Views]]</f>
        <v>8.4192542990092822E-2</v>
      </c>
      <c r="N3851" s="1" t="s">
        <v>29</v>
      </c>
      <c r="O3851" s="4">
        <f t="shared" si="60"/>
        <v>0</v>
      </c>
    </row>
    <row r="3852" spans="1:15" hidden="1">
      <c r="A3852" s="1" t="s">
        <v>3892</v>
      </c>
      <c r="B3852" s="2">
        <v>44686</v>
      </c>
      <c r="C3852" s="13" t="str">
        <f>TEXT(bbdd_Social_Media_Trends[[#This Row],[Post_Date]],"aaaa-mm")</f>
        <v>2022-05</v>
      </c>
      <c r="D3852" s="1" t="s">
        <v>18</v>
      </c>
      <c r="E3852" s="1" t="s">
        <v>57</v>
      </c>
      <c r="F3852" s="1" t="s">
        <v>32</v>
      </c>
      <c r="G3852" s="1" t="s">
        <v>60</v>
      </c>
      <c r="H3852">
        <v>1563039</v>
      </c>
      <c r="I3852">
        <v>135115</v>
      </c>
      <c r="J3852">
        <v>16789</v>
      </c>
      <c r="K3852">
        <v>43702</v>
      </c>
      <c r="L3852">
        <f>bbdd_Social_Media_Trends[[#This Row],[Likes]]+bbdd_Social_Media_Trends[[#This Row],[Shares]]+bbdd_Social_Media_Trends[[#This Row],[Comments]]</f>
        <v>195606</v>
      </c>
      <c r="M3852">
        <f>bbdd_Social_Media_Trends[[#This Row],[Interactions]]/bbdd_Social_Media_Trends[[#This Row],[Views]]</f>
        <v>0.12514467009460417</v>
      </c>
      <c r="N3852" s="1" t="s">
        <v>16</v>
      </c>
      <c r="O3852" s="4">
        <f t="shared" si="60"/>
        <v>0</v>
      </c>
    </row>
    <row r="3853" spans="1:15" hidden="1">
      <c r="A3853" s="1" t="s">
        <v>3893</v>
      </c>
      <c r="B3853" s="2">
        <v>45168</v>
      </c>
      <c r="C3853" s="13" t="str">
        <f>TEXT(bbdd_Social_Media_Trends[[#This Row],[Post_Date]],"aaaa-mm")</f>
        <v>2023-08</v>
      </c>
      <c r="D3853" s="1" t="s">
        <v>18</v>
      </c>
      <c r="E3853" s="1" t="s">
        <v>39</v>
      </c>
      <c r="F3853" s="1" t="s">
        <v>36</v>
      </c>
      <c r="G3853" s="1" t="s">
        <v>25</v>
      </c>
      <c r="H3853">
        <v>400678</v>
      </c>
      <c r="I3853">
        <v>415846</v>
      </c>
      <c r="J3853">
        <v>4621</v>
      </c>
      <c r="K3853">
        <v>28563</v>
      </c>
      <c r="L3853">
        <f>bbdd_Social_Media_Trends[[#This Row],[Likes]]+bbdd_Social_Media_Trends[[#This Row],[Shares]]+bbdd_Social_Media_Trends[[#This Row],[Comments]]</f>
        <v>449030</v>
      </c>
      <c r="M3853">
        <f>bbdd_Social_Media_Trends[[#This Row],[Interactions]]/bbdd_Social_Media_Trends[[#This Row],[Views]]</f>
        <v>1.1206754551035993</v>
      </c>
      <c r="N3853" s="1" t="s">
        <v>16</v>
      </c>
      <c r="O3853" s="4">
        <f t="shared" si="60"/>
        <v>0</v>
      </c>
    </row>
    <row r="3854" spans="1:15" hidden="1">
      <c r="A3854" s="1" t="s">
        <v>3894</v>
      </c>
      <c r="B3854" s="2">
        <v>44825</v>
      </c>
      <c r="C3854" s="13" t="str">
        <f>TEXT(bbdd_Social_Media_Trends[[#This Row],[Post_Date]],"aaaa-mm")</f>
        <v>2022-09</v>
      </c>
      <c r="D3854" s="1" t="s">
        <v>12</v>
      </c>
      <c r="E3854" s="1" t="s">
        <v>57</v>
      </c>
      <c r="F3854" s="1" t="s">
        <v>20</v>
      </c>
      <c r="G3854" s="1" t="s">
        <v>21</v>
      </c>
      <c r="H3854">
        <v>4447357</v>
      </c>
      <c r="I3854">
        <v>457067</v>
      </c>
      <c r="J3854">
        <v>39849</v>
      </c>
      <c r="K3854">
        <v>14331</v>
      </c>
      <c r="L3854">
        <f>bbdd_Social_Media_Trends[[#This Row],[Likes]]+bbdd_Social_Media_Trends[[#This Row],[Shares]]+bbdd_Social_Media_Trends[[#This Row],[Comments]]</f>
        <v>511247</v>
      </c>
      <c r="M3854">
        <f>bbdd_Social_Media_Trends[[#This Row],[Interactions]]/bbdd_Social_Media_Trends[[#This Row],[Views]]</f>
        <v>0.11495524195606514</v>
      </c>
      <c r="N3854" s="1" t="s">
        <v>29</v>
      </c>
      <c r="O3854" s="4">
        <f t="shared" si="60"/>
        <v>0</v>
      </c>
    </row>
    <row r="3855" spans="1:15" hidden="1">
      <c r="A3855" s="1" t="s">
        <v>3895</v>
      </c>
      <c r="B3855" s="2">
        <v>45058</v>
      </c>
      <c r="C3855" s="13" t="str">
        <f>TEXT(bbdd_Social_Media_Trends[[#This Row],[Post_Date]],"aaaa-mm")</f>
        <v>2023-05</v>
      </c>
      <c r="D3855" s="1" t="s">
        <v>18</v>
      </c>
      <c r="E3855" s="1" t="s">
        <v>46</v>
      </c>
      <c r="F3855" s="1" t="s">
        <v>47</v>
      </c>
      <c r="G3855" s="1" t="s">
        <v>28</v>
      </c>
      <c r="H3855">
        <v>531906</v>
      </c>
      <c r="I3855">
        <v>423823</v>
      </c>
      <c r="J3855">
        <v>33666</v>
      </c>
      <c r="K3855">
        <v>9162</v>
      </c>
      <c r="L3855">
        <f>bbdd_Social_Media_Trends[[#This Row],[Likes]]+bbdd_Social_Media_Trends[[#This Row],[Shares]]+bbdd_Social_Media_Trends[[#This Row],[Comments]]</f>
        <v>466651</v>
      </c>
      <c r="M3855">
        <f>bbdd_Social_Media_Trends[[#This Row],[Interactions]]/bbdd_Social_Media_Trends[[#This Row],[Views]]</f>
        <v>0.87731854876613535</v>
      </c>
      <c r="N3855" s="1" t="s">
        <v>29</v>
      </c>
      <c r="O3855" s="4">
        <f t="shared" si="60"/>
        <v>0</v>
      </c>
    </row>
    <row r="3856" spans="1:15">
      <c r="A3856" s="1" t="s">
        <v>3896</v>
      </c>
      <c r="B3856" s="2">
        <v>44688</v>
      </c>
      <c r="C3856" s="13" t="str">
        <f>TEXT(bbdd_Social_Media_Trends[[#This Row],[Post_Date]],"aaaa-mm")</f>
        <v>2022-05</v>
      </c>
      <c r="D3856" s="1" t="s">
        <v>27</v>
      </c>
      <c r="E3856" s="1" t="s">
        <v>13</v>
      </c>
      <c r="F3856" s="1" t="s">
        <v>32</v>
      </c>
      <c r="G3856" s="1" t="s">
        <v>15</v>
      </c>
      <c r="H3856">
        <v>1277967</v>
      </c>
      <c r="I3856">
        <v>9345</v>
      </c>
      <c r="J3856">
        <v>48427</v>
      </c>
      <c r="K3856">
        <v>29304</v>
      </c>
      <c r="L3856">
        <f>bbdd_Social_Media_Trends[[#This Row],[Likes]]+bbdd_Social_Media_Trends[[#This Row],[Shares]]+bbdd_Social_Media_Trends[[#This Row],[Comments]]</f>
        <v>87076</v>
      </c>
      <c r="M3856">
        <f>bbdd_Social_Media_Trends[[#This Row],[Interactions]]/bbdd_Social_Media_Trends[[#This Row],[Views]]</f>
        <v>6.8136344678696711E-2</v>
      </c>
      <c r="N3856" s="1" t="s">
        <v>16</v>
      </c>
      <c r="O3856" s="4">
        <f t="shared" si="60"/>
        <v>0</v>
      </c>
    </row>
    <row r="3857" spans="1:15" hidden="1">
      <c r="A3857" s="1" t="s">
        <v>3897</v>
      </c>
      <c r="B3857" s="2">
        <v>44798</v>
      </c>
      <c r="C3857" s="13" t="str">
        <f>TEXT(bbdd_Social_Media_Trends[[#This Row],[Post_Date]],"aaaa-mm")</f>
        <v>2022-08</v>
      </c>
      <c r="D3857" s="1" t="s">
        <v>24</v>
      </c>
      <c r="E3857" s="1" t="s">
        <v>57</v>
      </c>
      <c r="F3857" s="1" t="s">
        <v>36</v>
      </c>
      <c r="G3857" s="1" t="s">
        <v>15</v>
      </c>
      <c r="H3857">
        <v>3182568</v>
      </c>
      <c r="I3857">
        <v>154491</v>
      </c>
      <c r="J3857">
        <v>70768</v>
      </c>
      <c r="K3857">
        <v>15216</v>
      </c>
      <c r="L3857">
        <f>bbdd_Social_Media_Trends[[#This Row],[Likes]]+bbdd_Social_Media_Trends[[#This Row],[Shares]]+bbdd_Social_Media_Trends[[#This Row],[Comments]]</f>
        <v>240475</v>
      </c>
      <c r="M3857">
        <f>bbdd_Social_Media_Trends[[#This Row],[Interactions]]/bbdd_Social_Media_Trends[[#This Row],[Views]]</f>
        <v>7.5560050877153298E-2</v>
      </c>
      <c r="N3857" s="1" t="s">
        <v>29</v>
      </c>
      <c r="O3857" s="4">
        <f t="shared" si="60"/>
        <v>0</v>
      </c>
    </row>
    <row r="3858" spans="1:15" hidden="1">
      <c r="A3858" s="1" t="s">
        <v>3898</v>
      </c>
      <c r="B3858" s="2">
        <v>45114</v>
      </c>
      <c r="C3858" s="13" t="str">
        <f>TEXT(bbdd_Social_Media_Trends[[#This Row],[Post_Date]],"aaaa-mm")</f>
        <v>2023-07</v>
      </c>
      <c r="D3858" s="1" t="s">
        <v>24</v>
      </c>
      <c r="E3858" s="1" t="s">
        <v>49</v>
      </c>
      <c r="F3858" s="1" t="s">
        <v>47</v>
      </c>
      <c r="G3858" s="1" t="s">
        <v>25</v>
      </c>
      <c r="H3858">
        <v>4663539</v>
      </c>
      <c r="I3858">
        <v>21164</v>
      </c>
      <c r="J3858">
        <v>35101</v>
      </c>
      <c r="K3858">
        <v>32307</v>
      </c>
      <c r="L3858">
        <f>bbdd_Social_Media_Trends[[#This Row],[Likes]]+bbdd_Social_Media_Trends[[#This Row],[Shares]]+bbdd_Social_Media_Trends[[#This Row],[Comments]]</f>
        <v>88572</v>
      </c>
      <c r="M3858">
        <f>bbdd_Social_Media_Trends[[#This Row],[Interactions]]/bbdd_Social_Media_Trends[[#This Row],[Views]]</f>
        <v>1.8992443292529557E-2</v>
      </c>
      <c r="N3858" s="1" t="s">
        <v>16</v>
      </c>
      <c r="O3858" s="4">
        <f t="shared" si="60"/>
        <v>0</v>
      </c>
    </row>
    <row r="3859" spans="1:15" hidden="1">
      <c r="A3859" s="1" t="s">
        <v>3899</v>
      </c>
      <c r="B3859" s="2">
        <v>45138</v>
      </c>
      <c r="C3859" s="13" t="str">
        <f>TEXT(bbdd_Social_Media_Trends[[#This Row],[Post_Date]],"aaaa-mm")</f>
        <v>2023-07</v>
      </c>
      <c r="D3859" s="1" t="s">
        <v>24</v>
      </c>
      <c r="E3859" s="1" t="s">
        <v>52</v>
      </c>
      <c r="F3859" s="1" t="s">
        <v>36</v>
      </c>
      <c r="G3859" s="1" t="s">
        <v>37</v>
      </c>
      <c r="H3859">
        <v>4694072</v>
      </c>
      <c r="I3859">
        <v>364519</v>
      </c>
      <c r="J3859">
        <v>55324</v>
      </c>
      <c r="K3859">
        <v>20924</v>
      </c>
      <c r="L3859">
        <f>bbdd_Social_Media_Trends[[#This Row],[Likes]]+bbdd_Social_Media_Trends[[#This Row],[Shares]]+bbdd_Social_Media_Trends[[#This Row],[Comments]]</f>
        <v>440767</v>
      </c>
      <c r="M3859">
        <f>bbdd_Social_Media_Trends[[#This Row],[Interactions]]/bbdd_Social_Media_Trends[[#This Row],[Views]]</f>
        <v>9.3898644929178765E-2</v>
      </c>
      <c r="N3859" s="1" t="s">
        <v>22</v>
      </c>
      <c r="O3859" s="4">
        <f t="shared" si="60"/>
        <v>0</v>
      </c>
    </row>
    <row r="3860" spans="1:15" hidden="1">
      <c r="A3860" s="1" t="s">
        <v>3900</v>
      </c>
      <c r="B3860" s="2">
        <v>45096</v>
      </c>
      <c r="C3860" s="13" t="str">
        <f>TEXT(bbdd_Social_Media_Trends[[#This Row],[Post_Date]],"aaaa-mm")</f>
        <v>2023-06</v>
      </c>
      <c r="D3860" s="1" t="s">
        <v>24</v>
      </c>
      <c r="E3860" s="1" t="s">
        <v>59</v>
      </c>
      <c r="F3860" s="1" t="s">
        <v>14</v>
      </c>
      <c r="G3860" s="1" t="s">
        <v>25</v>
      </c>
      <c r="H3860">
        <v>1802668</v>
      </c>
      <c r="I3860">
        <v>290040</v>
      </c>
      <c r="J3860">
        <v>25559</v>
      </c>
      <c r="K3860">
        <v>1638</v>
      </c>
      <c r="L3860">
        <f>bbdd_Social_Media_Trends[[#This Row],[Likes]]+bbdd_Social_Media_Trends[[#This Row],[Shares]]+bbdd_Social_Media_Trends[[#This Row],[Comments]]</f>
        <v>317237</v>
      </c>
      <c r="M3860">
        <f>bbdd_Social_Media_Trends[[#This Row],[Interactions]]/bbdd_Social_Media_Trends[[#This Row],[Views]]</f>
        <v>0.17598193344531549</v>
      </c>
      <c r="N3860" s="1" t="s">
        <v>22</v>
      </c>
      <c r="O3860" s="4">
        <f t="shared" si="60"/>
        <v>0</v>
      </c>
    </row>
    <row r="3861" spans="1:15">
      <c r="A3861" s="1" t="s">
        <v>3901</v>
      </c>
      <c r="B3861" s="2">
        <v>44773</v>
      </c>
      <c r="C3861" s="13" t="str">
        <f>TEXT(bbdd_Social_Media_Trends[[#This Row],[Post_Date]],"aaaa-mm")</f>
        <v>2022-07</v>
      </c>
      <c r="D3861" s="1" t="s">
        <v>27</v>
      </c>
      <c r="E3861" s="1" t="s">
        <v>59</v>
      </c>
      <c r="F3861" s="1" t="s">
        <v>41</v>
      </c>
      <c r="G3861" s="1" t="s">
        <v>44</v>
      </c>
      <c r="H3861">
        <v>2888639</v>
      </c>
      <c r="I3861">
        <v>155660</v>
      </c>
      <c r="J3861">
        <v>55476</v>
      </c>
      <c r="K3861">
        <v>37832</v>
      </c>
      <c r="L3861">
        <f>bbdd_Social_Media_Trends[[#This Row],[Likes]]+bbdd_Social_Media_Trends[[#This Row],[Shares]]+bbdd_Social_Media_Trends[[#This Row],[Comments]]</f>
        <v>248968</v>
      </c>
      <c r="M3861">
        <f>bbdd_Social_Media_Trends[[#This Row],[Interactions]]/bbdd_Social_Media_Trends[[#This Row],[Views]]</f>
        <v>8.6188686090577601E-2</v>
      </c>
      <c r="N3861" s="1" t="s">
        <v>16</v>
      </c>
      <c r="O3861" s="4">
        <f t="shared" si="60"/>
        <v>0</v>
      </c>
    </row>
    <row r="3862" spans="1:15" hidden="1">
      <c r="A3862" s="1" t="s">
        <v>3902</v>
      </c>
      <c r="B3862" s="2">
        <v>45228</v>
      </c>
      <c r="C3862" s="13" t="str">
        <f>TEXT(bbdd_Social_Media_Trends[[#This Row],[Post_Date]],"aaaa-mm")</f>
        <v>2023-10</v>
      </c>
      <c r="D3862" s="1" t="s">
        <v>12</v>
      </c>
      <c r="E3862" s="1" t="s">
        <v>57</v>
      </c>
      <c r="F3862" s="1" t="s">
        <v>36</v>
      </c>
      <c r="G3862" s="1" t="s">
        <v>60</v>
      </c>
      <c r="H3862">
        <v>4316751</v>
      </c>
      <c r="I3862">
        <v>108676</v>
      </c>
      <c r="J3862">
        <v>86682</v>
      </c>
      <c r="K3862">
        <v>16376</v>
      </c>
      <c r="L3862">
        <f>bbdd_Social_Media_Trends[[#This Row],[Likes]]+bbdd_Social_Media_Trends[[#This Row],[Shares]]+bbdd_Social_Media_Trends[[#This Row],[Comments]]</f>
        <v>211734</v>
      </c>
      <c r="M3862">
        <f>bbdd_Social_Media_Trends[[#This Row],[Interactions]]/bbdd_Social_Media_Trends[[#This Row],[Views]]</f>
        <v>4.9049389228148672E-2</v>
      </c>
      <c r="N3862" s="1" t="s">
        <v>29</v>
      </c>
      <c r="O3862" s="4">
        <f t="shared" si="60"/>
        <v>0</v>
      </c>
    </row>
    <row r="3863" spans="1:15" hidden="1">
      <c r="A3863" s="1" t="s">
        <v>3903</v>
      </c>
      <c r="B3863" s="2">
        <v>45178</v>
      </c>
      <c r="C3863" s="13" t="str">
        <f>TEXT(bbdd_Social_Media_Trends[[#This Row],[Post_Date]],"aaaa-mm")</f>
        <v>2023-09</v>
      </c>
      <c r="D3863" s="1" t="s">
        <v>24</v>
      </c>
      <c r="E3863" s="1" t="s">
        <v>35</v>
      </c>
      <c r="F3863" s="1" t="s">
        <v>14</v>
      </c>
      <c r="G3863" s="1" t="s">
        <v>44</v>
      </c>
      <c r="H3863">
        <v>295470</v>
      </c>
      <c r="I3863">
        <v>303723</v>
      </c>
      <c r="J3863">
        <v>803</v>
      </c>
      <c r="K3863">
        <v>3736</v>
      </c>
      <c r="L3863">
        <f>bbdd_Social_Media_Trends[[#This Row],[Likes]]+bbdd_Social_Media_Trends[[#This Row],[Shares]]+bbdd_Social_Media_Trends[[#This Row],[Comments]]</f>
        <v>308262</v>
      </c>
      <c r="M3863">
        <f>bbdd_Social_Media_Trends[[#This Row],[Interactions]]/bbdd_Social_Media_Trends[[#This Row],[Views]]</f>
        <v>1.0432937354046097</v>
      </c>
      <c r="N3863" s="1" t="s">
        <v>29</v>
      </c>
      <c r="O3863" s="4">
        <f t="shared" si="60"/>
        <v>0</v>
      </c>
    </row>
    <row r="3864" spans="1:15" hidden="1">
      <c r="A3864" s="1" t="s">
        <v>3904</v>
      </c>
      <c r="B3864" s="2">
        <v>44721</v>
      </c>
      <c r="C3864" s="13" t="str">
        <f>TEXT(bbdd_Social_Media_Trends[[#This Row],[Post_Date]],"aaaa-mm")</f>
        <v>2022-06</v>
      </c>
      <c r="D3864" s="1" t="s">
        <v>24</v>
      </c>
      <c r="E3864" s="1" t="s">
        <v>46</v>
      </c>
      <c r="F3864" s="1" t="s">
        <v>47</v>
      </c>
      <c r="G3864" s="1" t="s">
        <v>37</v>
      </c>
      <c r="H3864">
        <v>452311</v>
      </c>
      <c r="I3864">
        <v>494784</v>
      </c>
      <c r="J3864">
        <v>86920</v>
      </c>
      <c r="K3864">
        <v>5601</v>
      </c>
      <c r="L3864">
        <f>bbdd_Social_Media_Trends[[#This Row],[Likes]]+bbdd_Social_Media_Trends[[#This Row],[Shares]]+bbdd_Social_Media_Trends[[#This Row],[Comments]]</f>
        <v>587305</v>
      </c>
      <c r="M3864">
        <f>bbdd_Social_Media_Trends[[#This Row],[Interactions]]/bbdd_Social_Media_Trends[[#This Row],[Views]]</f>
        <v>1.2984539398776505</v>
      </c>
      <c r="N3864" s="1" t="s">
        <v>29</v>
      </c>
      <c r="O3864" s="4">
        <f t="shared" si="60"/>
        <v>0</v>
      </c>
    </row>
    <row r="3865" spans="1:15">
      <c r="A3865" s="1" t="s">
        <v>3905</v>
      </c>
      <c r="B3865" s="2">
        <v>44606</v>
      </c>
      <c r="C3865" s="13" t="str">
        <f>TEXT(bbdd_Social_Media_Trends[[#This Row],[Post_Date]],"aaaa-mm")</f>
        <v>2022-02</v>
      </c>
      <c r="D3865" s="1" t="s">
        <v>27</v>
      </c>
      <c r="E3865" s="1" t="s">
        <v>59</v>
      </c>
      <c r="F3865" s="1" t="s">
        <v>14</v>
      </c>
      <c r="G3865" s="1" t="s">
        <v>25</v>
      </c>
      <c r="H3865">
        <v>4672087</v>
      </c>
      <c r="I3865">
        <v>123172</v>
      </c>
      <c r="J3865">
        <v>32997</v>
      </c>
      <c r="K3865">
        <v>19286</v>
      </c>
      <c r="L3865">
        <f>bbdd_Social_Media_Trends[[#This Row],[Likes]]+bbdd_Social_Media_Trends[[#This Row],[Shares]]+bbdd_Social_Media_Trends[[#This Row],[Comments]]</f>
        <v>175455</v>
      </c>
      <c r="M3865">
        <f>bbdd_Social_Media_Trends[[#This Row],[Interactions]]/bbdd_Social_Media_Trends[[#This Row],[Views]]</f>
        <v>3.7553881167024503E-2</v>
      </c>
      <c r="N3865" s="1" t="s">
        <v>29</v>
      </c>
      <c r="O3865" s="4">
        <f t="shared" si="60"/>
        <v>0</v>
      </c>
    </row>
    <row r="3866" spans="1:15" hidden="1">
      <c r="A3866" s="1" t="s">
        <v>3906</v>
      </c>
      <c r="B3866" s="2">
        <v>45208</v>
      </c>
      <c r="C3866" s="13" t="str">
        <f>TEXT(bbdd_Social_Media_Trends[[#This Row],[Post_Date]],"aaaa-mm")</f>
        <v>2023-10</v>
      </c>
      <c r="D3866" s="1" t="s">
        <v>18</v>
      </c>
      <c r="E3866" s="1" t="s">
        <v>19</v>
      </c>
      <c r="F3866" s="1" t="s">
        <v>20</v>
      </c>
      <c r="G3866" s="1" t="s">
        <v>25</v>
      </c>
      <c r="H3866">
        <v>3158238</v>
      </c>
      <c r="I3866">
        <v>178678</v>
      </c>
      <c r="J3866">
        <v>24440</v>
      </c>
      <c r="K3866">
        <v>18646</v>
      </c>
      <c r="L3866">
        <f>bbdd_Social_Media_Trends[[#This Row],[Likes]]+bbdd_Social_Media_Trends[[#This Row],[Shares]]+bbdd_Social_Media_Trends[[#This Row],[Comments]]</f>
        <v>221764</v>
      </c>
      <c r="M3866">
        <f>bbdd_Social_Media_Trends[[#This Row],[Interactions]]/bbdd_Social_Media_Trends[[#This Row],[Views]]</f>
        <v>7.0217634009849803E-2</v>
      </c>
      <c r="N3866" s="1" t="s">
        <v>16</v>
      </c>
      <c r="O3866" s="4">
        <f t="shared" si="60"/>
        <v>0</v>
      </c>
    </row>
    <row r="3867" spans="1:15" hidden="1">
      <c r="A3867" s="1" t="s">
        <v>3907</v>
      </c>
      <c r="B3867" s="2">
        <v>44974</v>
      </c>
      <c r="C3867" s="13" t="str">
        <f>TEXT(bbdd_Social_Media_Trends[[#This Row],[Post_Date]],"aaaa-mm")</f>
        <v>2023-02</v>
      </c>
      <c r="D3867" s="1" t="s">
        <v>24</v>
      </c>
      <c r="E3867" s="1" t="s">
        <v>57</v>
      </c>
      <c r="F3867" s="1" t="s">
        <v>32</v>
      </c>
      <c r="G3867" s="1" t="s">
        <v>28</v>
      </c>
      <c r="H3867">
        <v>399911</v>
      </c>
      <c r="I3867">
        <v>87132</v>
      </c>
      <c r="J3867">
        <v>81048</v>
      </c>
      <c r="K3867">
        <v>3953</v>
      </c>
      <c r="L3867">
        <f>bbdd_Social_Media_Trends[[#This Row],[Likes]]+bbdd_Social_Media_Trends[[#This Row],[Shares]]+bbdd_Social_Media_Trends[[#This Row],[Comments]]</f>
        <v>172133</v>
      </c>
      <c r="M3867">
        <f>bbdd_Social_Media_Trends[[#This Row],[Interactions]]/bbdd_Social_Media_Trends[[#This Row],[Views]]</f>
        <v>0.43042827029013958</v>
      </c>
      <c r="N3867" s="1" t="s">
        <v>16</v>
      </c>
      <c r="O3867" s="4">
        <f t="shared" si="60"/>
        <v>0</v>
      </c>
    </row>
    <row r="3868" spans="1:15" hidden="1">
      <c r="A3868" s="1" t="s">
        <v>3908</v>
      </c>
      <c r="B3868" s="2">
        <v>45114</v>
      </c>
      <c r="C3868" s="13" t="str">
        <f>TEXT(bbdd_Social_Media_Trends[[#This Row],[Post_Date]],"aaaa-mm")</f>
        <v>2023-07</v>
      </c>
      <c r="D3868" s="1" t="s">
        <v>12</v>
      </c>
      <c r="E3868" s="1" t="s">
        <v>35</v>
      </c>
      <c r="F3868" s="1" t="s">
        <v>36</v>
      </c>
      <c r="G3868" s="1" t="s">
        <v>15</v>
      </c>
      <c r="H3868">
        <v>4584196</v>
      </c>
      <c r="I3868">
        <v>344718</v>
      </c>
      <c r="J3868">
        <v>40922</v>
      </c>
      <c r="K3868">
        <v>41695</v>
      </c>
      <c r="L3868">
        <f>bbdd_Social_Media_Trends[[#This Row],[Likes]]+bbdd_Social_Media_Trends[[#This Row],[Shares]]+bbdd_Social_Media_Trends[[#This Row],[Comments]]</f>
        <v>427335</v>
      </c>
      <c r="M3868">
        <f>bbdd_Social_Media_Trends[[#This Row],[Interactions]]/bbdd_Social_Media_Trends[[#This Row],[Views]]</f>
        <v>9.3219181727831876E-2</v>
      </c>
      <c r="N3868" s="1" t="s">
        <v>29</v>
      </c>
      <c r="O3868" s="4">
        <f t="shared" si="60"/>
        <v>0</v>
      </c>
    </row>
    <row r="3869" spans="1:15" hidden="1">
      <c r="A3869" s="1" t="s">
        <v>3909</v>
      </c>
      <c r="B3869" s="2">
        <v>44617</v>
      </c>
      <c r="C3869" s="13" t="str">
        <f>TEXT(bbdd_Social_Media_Trends[[#This Row],[Post_Date]],"aaaa-mm")</f>
        <v>2022-02</v>
      </c>
      <c r="D3869" s="1" t="s">
        <v>18</v>
      </c>
      <c r="E3869" s="1" t="s">
        <v>57</v>
      </c>
      <c r="F3869" s="1" t="s">
        <v>14</v>
      </c>
      <c r="G3869" s="1" t="s">
        <v>44</v>
      </c>
      <c r="H3869">
        <v>4726748</v>
      </c>
      <c r="I3869">
        <v>328582</v>
      </c>
      <c r="J3869">
        <v>45403</v>
      </c>
      <c r="K3869">
        <v>26119</v>
      </c>
      <c r="L3869">
        <f>bbdd_Social_Media_Trends[[#This Row],[Likes]]+bbdd_Social_Media_Trends[[#This Row],[Shares]]+bbdd_Social_Media_Trends[[#This Row],[Comments]]</f>
        <v>400104</v>
      </c>
      <c r="M3869">
        <f>bbdd_Social_Media_Trends[[#This Row],[Interactions]]/bbdd_Social_Media_Trends[[#This Row],[Views]]</f>
        <v>8.4646780408009908E-2</v>
      </c>
      <c r="N3869" s="1" t="s">
        <v>29</v>
      </c>
      <c r="O3869" s="4">
        <f t="shared" si="60"/>
        <v>0</v>
      </c>
    </row>
    <row r="3870" spans="1:15">
      <c r="A3870" s="1" t="s">
        <v>3910</v>
      </c>
      <c r="B3870" s="2">
        <v>45067</v>
      </c>
      <c r="C3870" s="13" t="str">
        <f>TEXT(bbdd_Social_Media_Trends[[#This Row],[Post_Date]],"aaaa-mm")</f>
        <v>2023-05</v>
      </c>
      <c r="D3870" s="1" t="s">
        <v>27</v>
      </c>
      <c r="E3870" s="1" t="s">
        <v>49</v>
      </c>
      <c r="F3870" s="1" t="s">
        <v>41</v>
      </c>
      <c r="G3870" s="1" t="s">
        <v>15</v>
      </c>
      <c r="H3870">
        <v>3036543</v>
      </c>
      <c r="I3870">
        <v>8922</v>
      </c>
      <c r="J3870">
        <v>11495</v>
      </c>
      <c r="K3870">
        <v>2819</v>
      </c>
      <c r="L3870">
        <f>bbdd_Social_Media_Trends[[#This Row],[Likes]]+bbdd_Social_Media_Trends[[#This Row],[Shares]]+bbdd_Social_Media_Trends[[#This Row],[Comments]]</f>
        <v>23236</v>
      </c>
      <c r="M3870">
        <f>bbdd_Social_Media_Trends[[#This Row],[Interactions]]/bbdd_Social_Media_Trends[[#This Row],[Views]]</f>
        <v>7.652122825199577E-3</v>
      </c>
      <c r="N3870" s="1" t="s">
        <v>16</v>
      </c>
      <c r="O3870" s="4">
        <f t="shared" si="60"/>
        <v>0</v>
      </c>
    </row>
    <row r="3871" spans="1:15" hidden="1">
      <c r="A3871" s="1" t="s">
        <v>3911</v>
      </c>
      <c r="B3871" s="2">
        <v>45146</v>
      </c>
      <c r="C3871" s="13" t="str">
        <f>TEXT(bbdd_Social_Media_Trends[[#This Row],[Post_Date]],"aaaa-mm")</f>
        <v>2023-08</v>
      </c>
      <c r="D3871" s="1" t="s">
        <v>12</v>
      </c>
      <c r="E3871" s="1" t="s">
        <v>39</v>
      </c>
      <c r="F3871" s="1" t="s">
        <v>20</v>
      </c>
      <c r="G3871" s="1" t="s">
        <v>21</v>
      </c>
      <c r="H3871">
        <v>4145988</v>
      </c>
      <c r="I3871">
        <v>46772</v>
      </c>
      <c r="J3871">
        <v>34624</v>
      </c>
      <c r="K3871">
        <v>45318</v>
      </c>
      <c r="L3871">
        <f>bbdd_Social_Media_Trends[[#This Row],[Likes]]+bbdd_Social_Media_Trends[[#This Row],[Shares]]+bbdd_Social_Media_Trends[[#This Row],[Comments]]</f>
        <v>126714</v>
      </c>
      <c r="M3871">
        <f>bbdd_Social_Media_Trends[[#This Row],[Interactions]]/bbdd_Social_Media_Trends[[#This Row],[Views]]</f>
        <v>3.0563040703446318E-2</v>
      </c>
      <c r="N3871" s="1" t="s">
        <v>16</v>
      </c>
      <c r="O3871" s="4">
        <f t="shared" si="60"/>
        <v>0</v>
      </c>
    </row>
    <row r="3872" spans="1:15" hidden="1">
      <c r="A3872" s="1" t="s">
        <v>3912</v>
      </c>
      <c r="B3872" s="2">
        <v>45189</v>
      </c>
      <c r="C3872" s="13" t="str">
        <f>TEXT(bbdd_Social_Media_Trends[[#This Row],[Post_Date]],"aaaa-mm")</f>
        <v>2023-09</v>
      </c>
      <c r="D3872" s="1" t="s">
        <v>12</v>
      </c>
      <c r="E3872" s="1" t="s">
        <v>57</v>
      </c>
      <c r="F3872" s="1" t="s">
        <v>14</v>
      </c>
      <c r="G3872" s="1" t="s">
        <v>28</v>
      </c>
      <c r="H3872">
        <v>4261094</v>
      </c>
      <c r="I3872">
        <v>414331</v>
      </c>
      <c r="J3872">
        <v>77016</v>
      </c>
      <c r="K3872">
        <v>34159</v>
      </c>
      <c r="L3872">
        <f>bbdd_Social_Media_Trends[[#This Row],[Likes]]+bbdd_Social_Media_Trends[[#This Row],[Shares]]+bbdd_Social_Media_Trends[[#This Row],[Comments]]</f>
        <v>525506</v>
      </c>
      <c r="M3872">
        <f>bbdd_Social_Media_Trends[[#This Row],[Interactions]]/bbdd_Social_Media_Trends[[#This Row],[Views]]</f>
        <v>0.1233265447793454</v>
      </c>
      <c r="N3872" s="1" t="s">
        <v>29</v>
      </c>
      <c r="O3872" s="4">
        <f t="shared" si="60"/>
        <v>0</v>
      </c>
    </row>
    <row r="3873" spans="1:15" hidden="1">
      <c r="A3873" s="1" t="s">
        <v>3913</v>
      </c>
      <c r="B3873" s="2">
        <v>44655</v>
      </c>
      <c r="C3873" s="13" t="str">
        <f>TEXT(bbdd_Social_Media_Trends[[#This Row],[Post_Date]],"aaaa-mm")</f>
        <v>2022-04</v>
      </c>
      <c r="D3873" s="1" t="s">
        <v>18</v>
      </c>
      <c r="E3873" s="1" t="s">
        <v>59</v>
      </c>
      <c r="F3873" s="1" t="s">
        <v>32</v>
      </c>
      <c r="G3873" s="1" t="s">
        <v>25</v>
      </c>
      <c r="H3873">
        <v>2317238</v>
      </c>
      <c r="I3873">
        <v>96203</v>
      </c>
      <c r="J3873">
        <v>65181</v>
      </c>
      <c r="K3873">
        <v>21178</v>
      </c>
      <c r="L3873">
        <f>bbdd_Social_Media_Trends[[#This Row],[Likes]]+bbdd_Social_Media_Trends[[#This Row],[Shares]]+bbdd_Social_Media_Trends[[#This Row],[Comments]]</f>
        <v>182562</v>
      </c>
      <c r="M3873">
        <f>bbdd_Social_Media_Trends[[#This Row],[Interactions]]/bbdd_Social_Media_Trends[[#This Row],[Views]]</f>
        <v>7.8784311322358774E-2</v>
      </c>
      <c r="N3873" s="1" t="s">
        <v>22</v>
      </c>
      <c r="O3873" s="4">
        <f t="shared" si="60"/>
        <v>0</v>
      </c>
    </row>
    <row r="3874" spans="1:15" hidden="1">
      <c r="A3874" s="1" t="s">
        <v>3914</v>
      </c>
      <c r="B3874" s="2">
        <v>45049</v>
      </c>
      <c r="C3874" s="13" t="str">
        <f>TEXT(bbdd_Social_Media_Trends[[#This Row],[Post_Date]],"aaaa-mm")</f>
        <v>2023-05</v>
      </c>
      <c r="D3874" s="1" t="s">
        <v>24</v>
      </c>
      <c r="E3874" s="1" t="s">
        <v>46</v>
      </c>
      <c r="F3874" s="1" t="s">
        <v>32</v>
      </c>
      <c r="G3874" s="1" t="s">
        <v>50</v>
      </c>
      <c r="H3874">
        <v>3933642</v>
      </c>
      <c r="I3874">
        <v>85583</v>
      </c>
      <c r="J3874">
        <v>99889</v>
      </c>
      <c r="K3874">
        <v>39360</v>
      </c>
      <c r="L3874">
        <f>bbdd_Social_Media_Trends[[#This Row],[Likes]]+bbdd_Social_Media_Trends[[#This Row],[Shares]]+bbdd_Social_Media_Trends[[#This Row],[Comments]]</f>
        <v>224832</v>
      </c>
      <c r="M3874">
        <f>bbdd_Social_Media_Trends[[#This Row],[Interactions]]/bbdd_Social_Media_Trends[[#This Row],[Views]]</f>
        <v>5.7156192658101575E-2</v>
      </c>
      <c r="N3874" s="1" t="s">
        <v>22</v>
      </c>
      <c r="O3874" s="4">
        <f t="shared" si="60"/>
        <v>0</v>
      </c>
    </row>
    <row r="3875" spans="1:15" hidden="1">
      <c r="A3875" s="1" t="s">
        <v>3915</v>
      </c>
      <c r="B3875" s="2">
        <v>45270</v>
      </c>
      <c r="C3875" s="13" t="str">
        <f>TEXT(bbdd_Social_Media_Trends[[#This Row],[Post_Date]],"aaaa-mm")</f>
        <v>2023-12</v>
      </c>
      <c r="D3875" s="1" t="s">
        <v>24</v>
      </c>
      <c r="E3875" s="1" t="s">
        <v>57</v>
      </c>
      <c r="F3875" s="1" t="s">
        <v>47</v>
      </c>
      <c r="G3875" s="1" t="s">
        <v>50</v>
      </c>
      <c r="H3875">
        <v>2413376</v>
      </c>
      <c r="I3875">
        <v>222023</v>
      </c>
      <c r="J3875">
        <v>44351</v>
      </c>
      <c r="K3875">
        <v>48284</v>
      </c>
      <c r="L3875">
        <f>bbdd_Social_Media_Trends[[#This Row],[Likes]]+bbdd_Social_Media_Trends[[#This Row],[Shares]]+bbdd_Social_Media_Trends[[#This Row],[Comments]]</f>
        <v>314658</v>
      </c>
      <c r="M3875">
        <f>bbdd_Social_Media_Trends[[#This Row],[Interactions]]/bbdd_Social_Media_Trends[[#This Row],[Views]]</f>
        <v>0.13038084409557399</v>
      </c>
      <c r="N3875" s="1" t="s">
        <v>29</v>
      </c>
      <c r="O3875" s="4">
        <f t="shared" si="60"/>
        <v>0</v>
      </c>
    </row>
    <row r="3876" spans="1:15" hidden="1">
      <c r="A3876" s="1" t="s">
        <v>3916</v>
      </c>
      <c r="B3876" s="2">
        <v>44574</v>
      </c>
      <c r="C3876" s="13" t="str">
        <f>TEXT(bbdd_Social_Media_Trends[[#This Row],[Post_Date]],"aaaa-mm")</f>
        <v>2022-01</v>
      </c>
      <c r="D3876" s="1" t="s">
        <v>24</v>
      </c>
      <c r="E3876" s="1" t="s">
        <v>46</v>
      </c>
      <c r="F3876" s="1" t="s">
        <v>47</v>
      </c>
      <c r="G3876" s="1" t="s">
        <v>60</v>
      </c>
      <c r="H3876">
        <v>1632421</v>
      </c>
      <c r="I3876">
        <v>324630</v>
      </c>
      <c r="J3876">
        <v>37308</v>
      </c>
      <c r="K3876">
        <v>9030</v>
      </c>
      <c r="L3876">
        <f>bbdd_Social_Media_Trends[[#This Row],[Likes]]+bbdd_Social_Media_Trends[[#This Row],[Shares]]+bbdd_Social_Media_Trends[[#This Row],[Comments]]</f>
        <v>370968</v>
      </c>
      <c r="M3876">
        <f>bbdd_Social_Media_Trends[[#This Row],[Interactions]]/bbdd_Social_Media_Trends[[#This Row],[Views]]</f>
        <v>0.22725020077541272</v>
      </c>
      <c r="N3876" s="1" t="s">
        <v>16</v>
      </c>
      <c r="O3876" s="4">
        <f t="shared" si="60"/>
        <v>0</v>
      </c>
    </row>
    <row r="3877" spans="1:15" hidden="1">
      <c r="A3877" s="1" t="s">
        <v>3917</v>
      </c>
      <c r="B3877" s="2">
        <v>45025</v>
      </c>
      <c r="C3877" s="13" t="str">
        <f>TEXT(bbdd_Social_Media_Trends[[#This Row],[Post_Date]],"aaaa-mm")</f>
        <v>2023-04</v>
      </c>
      <c r="D3877" s="1" t="s">
        <v>12</v>
      </c>
      <c r="E3877" s="1" t="s">
        <v>59</v>
      </c>
      <c r="F3877" s="1" t="s">
        <v>32</v>
      </c>
      <c r="G3877" s="1" t="s">
        <v>60</v>
      </c>
      <c r="H3877">
        <v>2199227</v>
      </c>
      <c r="I3877">
        <v>110460</v>
      </c>
      <c r="J3877">
        <v>75602</v>
      </c>
      <c r="K3877">
        <v>31496</v>
      </c>
      <c r="L3877">
        <f>bbdd_Social_Media_Trends[[#This Row],[Likes]]+bbdd_Social_Media_Trends[[#This Row],[Shares]]+bbdd_Social_Media_Trends[[#This Row],[Comments]]</f>
        <v>217558</v>
      </c>
      <c r="M3877">
        <f>bbdd_Social_Media_Trends[[#This Row],[Interactions]]/bbdd_Social_Media_Trends[[#This Row],[Views]]</f>
        <v>9.8924758562895052E-2</v>
      </c>
      <c r="N3877" s="1" t="s">
        <v>22</v>
      </c>
      <c r="O3877" s="4">
        <f t="shared" si="60"/>
        <v>0</v>
      </c>
    </row>
    <row r="3878" spans="1:15">
      <c r="A3878" s="1" t="s">
        <v>3918</v>
      </c>
      <c r="B3878" s="2">
        <v>44894</v>
      </c>
      <c r="C3878" s="13" t="str">
        <f>TEXT(bbdd_Social_Media_Trends[[#This Row],[Post_Date]],"aaaa-mm")</f>
        <v>2022-11</v>
      </c>
      <c r="D3878" s="1" t="s">
        <v>27</v>
      </c>
      <c r="E3878" s="1" t="s">
        <v>35</v>
      </c>
      <c r="F3878" s="1" t="s">
        <v>41</v>
      </c>
      <c r="G3878" s="1" t="s">
        <v>15</v>
      </c>
      <c r="H3878">
        <v>4238088</v>
      </c>
      <c r="I3878">
        <v>464704</v>
      </c>
      <c r="J3878">
        <v>79303</v>
      </c>
      <c r="K3878">
        <v>38696</v>
      </c>
      <c r="L3878">
        <f>bbdd_Social_Media_Trends[[#This Row],[Likes]]+bbdd_Social_Media_Trends[[#This Row],[Shares]]+bbdd_Social_Media_Trends[[#This Row],[Comments]]</f>
        <v>582703</v>
      </c>
      <c r="M3878">
        <f>bbdd_Social_Media_Trends[[#This Row],[Interactions]]/bbdd_Social_Media_Trends[[#This Row],[Views]]</f>
        <v>0.13749195391884264</v>
      </c>
      <c r="N3878" s="1" t="s">
        <v>22</v>
      </c>
      <c r="O3878" s="4">
        <f t="shared" si="60"/>
        <v>0</v>
      </c>
    </row>
    <row r="3879" spans="1:15" hidden="1">
      <c r="A3879" s="1" t="s">
        <v>3919</v>
      </c>
      <c r="B3879" s="2">
        <v>45001</v>
      </c>
      <c r="C3879" s="13" t="str">
        <f>TEXT(bbdd_Social_Media_Trends[[#This Row],[Post_Date]],"aaaa-mm")</f>
        <v>2023-03</v>
      </c>
      <c r="D3879" s="1" t="s">
        <v>24</v>
      </c>
      <c r="E3879" s="1" t="s">
        <v>35</v>
      </c>
      <c r="F3879" s="1" t="s">
        <v>47</v>
      </c>
      <c r="G3879" s="1" t="s">
        <v>21</v>
      </c>
      <c r="H3879">
        <v>3302311</v>
      </c>
      <c r="I3879">
        <v>175383</v>
      </c>
      <c r="J3879">
        <v>78519</v>
      </c>
      <c r="K3879">
        <v>38208</v>
      </c>
      <c r="L3879">
        <f>bbdd_Social_Media_Trends[[#This Row],[Likes]]+bbdd_Social_Media_Trends[[#This Row],[Shares]]+bbdd_Social_Media_Trends[[#This Row],[Comments]]</f>
        <v>292110</v>
      </c>
      <c r="M3879">
        <f>bbdd_Social_Media_Trends[[#This Row],[Interactions]]/bbdd_Social_Media_Trends[[#This Row],[Views]]</f>
        <v>8.845623564830811E-2</v>
      </c>
      <c r="N3879" s="1" t="s">
        <v>22</v>
      </c>
      <c r="O3879" s="4">
        <f t="shared" si="60"/>
        <v>0</v>
      </c>
    </row>
    <row r="3880" spans="1:15" hidden="1">
      <c r="A3880" s="1" t="s">
        <v>3920</v>
      </c>
      <c r="B3880" s="2">
        <v>45248</v>
      </c>
      <c r="C3880" s="13" t="str">
        <f>TEXT(bbdd_Social_Media_Trends[[#This Row],[Post_Date]],"aaaa-mm")</f>
        <v>2023-11</v>
      </c>
      <c r="D3880" s="1" t="s">
        <v>12</v>
      </c>
      <c r="E3880" s="1" t="s">
        <v>19</v>
      </c>
      <c r="F3880" s="1" t="s">
        <v>47</v>
      </c>
      <c r="G3880" s="1" t="s">
        <v>44</v>
      </c>
      <c r="H3880">
        <v>3106785</v>
      </c>
      <c r="I3880">
        <v>9712</v>
      </c>
      <c r="J3880">
        <v>90375</v>
      </c>
      <c r="K3880">
        <v>41997</v>
      </c>
      <c r="L3880">
        <f>bbdd_Social_Media_Trends[[#This Row],[Likes]]+bbdd_Social_Media_Trends[[#This Row],[Shares]]+bbdd_Social_Media_Trends[[#This Row],[Comments]]</f>
        <v>142084</v>
      </c>
      <c r="M3880">
        <f>bbdd_Social_Media_Trends[[#This Row],[Interactions]]/bbdd_Social_Media_Trends[[#This Row],[Views]]</f>
        <v>4.5733451140004863E-2</v>
      </c>
      <c r="N3880" s="1" t="s">
        <v>16</v>
      </c>
      <c r="O3880" s="4">
        <f t="shared" si="60"/>
        <v>0</v>
      </c>
    </row>
    <row r="3881" spans="1:15" hidden="1">
      <c r="A3881" s="1" t="s">
        <v>3921</v>
      </c>
      <c r="B3881" s="2">
        <v>45094</v>
      </c>
      <c r="C3881" s="13" t="str">
        <f>TEXT(bbdd_Social_Media_Trends[[#This Row],[Post_Date]],"aaaa-mm")</f>
        <v>2023-06</v>
      </c>
      <c r="D3881" s="1" t="s">
        <v>12</v>
      </c>
      <c r="E3881" s="1" t="s">
        <v>57</v>
      </c>
      <c r="F3881" s="1" t="s">
        <v>32</v>
      </c>
      <c r="G3881" s="1" t="s">
        <v>44</v>
      </c>
      <c r="H3881">
        <v>3494484</v>
      </c>
      <c r="I3881">
        <v>368792</v>
      </c>
      <c r="J3881">
        <v>77220</v>
      </c>
      <c r="K3881">
        <v>35614</v>
      </c>
      <c r="L3881">
        <f>bbdd_Social_Media_Trends[[#This Row],[Likes]]+bbdd_Social_Media_Trends[[#This Row],[Shares]]+bbdd_Social_Media_Trends[[#This Row],[Comments]]</f>
        <v>481626</v>
      </c>
      <c r="M3881">
        <f>bbdd_Social_Media_Trends[[#This Row],[Interactions]]/bbdd_Social_Media_Trends[[#This Row],[Views]]</f>
        <v>0.1378246402043907</v>
      </c>
      <c r="N3881" s="1" t="s">
        <v>22</v>
      </c>
      <c r="O3881" s="4">
        <f t="shared" si="60"/>
        <v>0</v>
      </c>
    </row>
    <row r="3882" spans="1:15" hidden="1">
      <c r="A3882" s="1" t="s">
        <v>3922</v>
      </c>
      <c r="B3882" s="2">
        <v>44995</v>
      </c>
      <c r="C3882" s="13" t="str">
        <f>TEXT(bbdd_Social_Media_Trends[[#This Row],[Post_Date]],"aaaa-mm")</f>
        <v>2023-03</v>
      </c>
      <c r="D3882" s="1" t="s">
        <v>12</v>
      </c>
      <c r="E3882" s="1" t="s">
        <v>59</v>
      </c>
      <c r="F3882" s="1" t="s">
        <v>32</v>
      </c>
      <c r="G3882" s="1" t="s">
        <v>44</v>
      </c>
      <c r="H3882">
        <v>3513595</v>
      </c>
      <c r="I3882">
        <v>99891</v>
      </c>
      <c r="J3882">
        <v>65709</v>
      </c>
      <c r="K3882">
        <v>36540</v>
      </c>
      <c r="L3882">
        <f>bbdd_Social_Media_Trends[[#This Row],[Likes]]+bbdd_Social_Media_Trends[[#This Row],[Shares]]+bbdd_Social_Media_Trends[[#This Row],[Comments]]</f>
        <v>202140</v>
      </c>
      <c r="M3882">
        <f>bbdd_Social_Media_Trends[[#This Row],[Interactions]]/bbdd_Social_Media_Trends[[#This Row],[Views]]</f>
        <v>5.75308195736845E-2</v>
      </c>
      <c r="N3882" s="1" t="s">
        <v>29</v>
      </c>
      <c r="O3882" s="4">
        <f t="shared" si="60"/>
        <v>0</v>
      </c>
    </row>
    <row r="3883" spans="1:15" hidden="1">
      <c r="A3883" s="1" t="s">
        <v>3923</v>
      </c>
      <c r="B3883" s="2">
        <v>44890</v>
      </c>
      <c r="C3883" s="13" t="str">
        <f>TEXT(bbdd_Social_Media_Trends[[#This Row],[Post_Date]],"aaaa-mm")</f>
        <v>2022-11</v>
      </c>
      <c r="D3883" s="1" t="s">
        <v>18</v>
      </c>
      <c r="E3883" s="1" t="s">
        <v>59</v>
      </c>
      <c r="F3883" s="1" t="s">
        <v>36</v>
      </c>
      <c r="G3883" s="1" t="s">
        <v>28</v>
      </c>
      <c r="H3883">
        <v>3209804</v>
      </c>
      <c r="I3883">
        <v>26530</v>
      </c>
      <c r="J3883">
        <v>39753</v>
      </c>
      <c r="K3883">
        <v>28986</v>
      </c>
      <c r="L3883">
        <f>bbdd_Social_Media_Trends[[#This Row],[Likes]]+bbdd_Social_Media_Trends[[#This Row],[Shares]]+bbdd_Social_Media_Trends[[#This Row],[Comments]]</f>
        <v>95269</v>
      </c>
      <c r="M3883">
        <f>bbdd_Social_Media_Trends[[#This Row],[Interactions]]/bbdd_Social_Media_Trends[[#This Row],[Views]]</f>
        <v>2.9680628474511216E-2</v>
      </c>
      <c r="N3883" s="1" t="s">
        <v>22</v>
      </c>
      <c r="O3883" s="4">
        <f t="shared" si="60"/>
        <v>0</v>
      </c>
    </row>
    <row r="3884" spans="1:15">
      <c r="A3884" s="1" t="s">
        <v>3924</v>
      </c>
      <c r="B3884" s="2">
        <v>45218</v>
      </c>
      <c r="C3884" s="13" t="str">
        <f>TEXT(bbdd_Social_Media_Trends[[#This Row],[Post_Date]],"aaaa-mm")</f>
        <v>2023-10</v>
      </c>
      <c r="D3884" s="1" t="s">
        <v>27</v>
      </c>
      <c r="E3884" s="1" t="s">
        <v>59</v>
      </c>
      <c r="F3884" s="1" t="s">
        <v>41</v>
      </c>
      <c r="G3884" s="1" t="s">
        <v>44</v>
      </c>
      <c r="H3884">
        <v>3641903</v>
      </c>
      <c r="I3884">
        <v>445354</v>
      </c>
      <c r="J3884">
        <v>53037</v>
      </c>
      <c r="K3884">
        <v>37796</v>
      </c>
      <c r="L3884">
        <f>bbdd_Social_Media_Trends[[#This Row],[Likes]]+bbdd_Social_Media_Trends[[#This Row],[Shares]]+bbdd_Social_Media_Trends[[#This Row],[Comments]]</f>
        <v>536187</v>
      </c>
      <c r="M3884">
        <f>bbdd_Social_Media_Trends[[#This Row],[Interactions]]/bbdd_Social_Media_Trends[[#This Row],[Views]]</f>
        <v>0.14722715020141941</v>
      </c>
      <c r="N3884" s="1" t="s">
        <v>22</v>
      </c>
      <c r="O3884" s="4">
        <f t="shared" si="60"/>
        <v>0</v>
      </c>
    </row>
    <row r="3885" spans="1:15" hidden="1">
      <c r="A3885" s="1" t="s">
        <v>3925</v>
      </c>
      <c r="B3885" s="2">
        <v>45007</v>
      </c>
      <c r="C3885" s="13" t="str">
        <f>TEXT(bbdd_Social_Media_Trends[[#This Row],[Post_Date]],"aaaa-mm")</f>
        <v>2023-03</v>
      </c>
      <c r="D3885" s="1" t="s">
        <v>24</v>
      </c>
      <c r="E3885" s="1" t="s">
        <v>59</v>
      </c>
      <c r="F3885" s="1" t="s">
        <v>36</v>
      </c>
      <c r="G3885" s="1" t="s">
        <v>21</v>
      </c>
      <c r="H3885">
        <v>3397817</v>
      </c>
      <c r="I3885">
        <v>471014</v>
      </c>
      <c r="J3885">
        <v>75767</v>
      </c>
      <c r="K3885">
        <v>31710</v>
      </c>
      <c r="L3885">
        <f>bbdd_Social_Media_Trends[[#This Row],[Likes]]+bbdd_Social_Media_Trends[[#This Row],[Shares]]+bbdd_Social_Media_Trends[[#This Row],[Comments]]</f>
        <v>578491</v>
      </c>
      <c r="M3885">
        <f>bbdd_Social_Media_Trends[[#This Row],[Interactions]]/bbdd_Social_Media_Trends[[#This Row],[Views]]</f>
        <v>0.17025372467086955</v>
      </c>
      <c r="N3885" s="1" t="s">
        <v>16</v>
      </c>
      <c r="O3885" s="4">
        <f t="shared" si="60"/>
        <v>0</v>
      </c>
    </row>
    <row r="3886" spans="1:15" hidden="1">
      <c r="A3886" s="1" t="s">
        <v>3926</v>
      </c>
      <c r="B3886" s="2">
        <v>44606</v>
      </c>
      <c r="C3886" s="13" t="str">
        <f>TEXT(bbdd_Social_Media_Trends[[#This Row],[Post_Date]],"aaaa-mm")</f>
        <v>2022-02</v>
      </c>
      <c r="D3886" s="1" t="s">
        <v>12</v>
      </c>
      <c r="E3886" s="1" t="s">
        <v>31</v>
      </c>
      <c r="F3886" s="1" t="s">
        <v>20</v>
      </c>
      <c r="G3886" s="1" t="s">
        <v>28</v>
      </c>
      <c r="H3886">
        <v>2045438</v>
      </c>
      <c r="I3886">
        <v>167012</v>
      </c>
      <c r="J3886">
        <v>47179</v>
      </c>
      <c r="K3886">
        <v>49887</v>
      </c>
      <c r="L3886">
        <f>bbdd_Social_Media_Trends[[#This Row],[Likes]]+bbdd_Social_Media_Trends[[#This Row],[Shares]]+bbdd_Social_Media_Trends[[#This Row],[Comments]]</f>
        <v>264078</v>
      </c>
      <c r="M3886">
        <f>bbdd_Social_Media_Trends[[#This Row],[Interactions]]/bbdd_Social_Media_Trends[[#This Row],[Views]]</f>
        <v>0.12910584432282962</v>
      </c>
      <c r="N3886" s="1" t="s">
        <v>29</v>
      </c>
      <c r="O3886" s="4">
        <f t="shared" si="60"/>
        <v>0</v>
      </c>
    </row>
    <row r="3887" spans="1:15" hidden="1">
      <c r="A3887" s="1" t="s">
        <v>3927</v>
      </c>
      <c r="B3887" s="2">
        <v>44835</v>
      </c>
      <c r="C3887" s="13" t="str">
        <f>TEXT(bbdd_Social_Media_Trends[[#This Row],[Post_Date]],"aaaa-mm")</f>
        <v>2022-10</v>
      </c>
      <c r="D3887" s="1" t="s">
        <v>18</v>
      </c>
      <c r="E3887" s="1" t="s">
        <v>31</v>
      </c>
      <c r="F3887" s="1" t="s">
        <v>41</v>
      </c>
      <c r="G3887" s="1" t="s">
        <v>60</v>
      </c>
      <c r="H3887">
        <v>1489412</v>
      </c>
      <c r="I3887">
        <v>259640</v>
      </c>
      <c r="J3887">
        <v>31561</v>
      </c>
      <c r="K3887">
        <v>24249</v>
      </c>
      <c r="L3887">
        <f>bbdd_Social_Media_Trends[[#This Row],[Likes]]+bbdd_Social_Media_Trends[[#This Row],[Shares]]+bbdd_Social_Media_Trends[[#This Row],[Comments]]</f>
        <v>315450</v>
      </c>
      <c r="M3887">
        <f>bbdd_Social_Media_Trends[[#This Row],[Interactions]]/bbdd_Social_Media_Trends[[#This Row],[Views]]</f>
        <v>0.21179499023775825</v>
      </c>
      <c r="N3887" s="1" t="s">
        <v>16</v>
      </c>
      <c r="O3887" s="4">
        <f t="shared" si="60"/>
        <v>0</v>
      </c>
    </row>
    <row r="3888" spans="1:15" hidden="1">
      <c r="A3888" s="1" t="s">
        <v>3928</v>
      </c>
      <c r="B3888" s="2">
        <v>44918</v>
      </c>
      <c r="C3888" s="13" t="str">
        <f>TEXT(bbdd_Social_Media_Trends[[#This Row],[Post_Date]],"aaaa-mm")</f>
        <v>2022-12</v>
      </c>
      <c r="D3888" s="1" t="s">
        <v>12</v>
      </c>
      <c r="E3888" s="1" t="s">
        <v>49</v>
      </c>
      <c r="F3888" s="1" t="s">
        <v>47</v>
      </c>
      <c r="G3888" s="1" t="s">
        <v>37</v>
      </c>
      <c r="H3888">
        <v>2107990</v>
      </c>
      <c r="I3888">
        <v>324551</v>
      </c>
      <c r="J3888">
        <v>94759</v>
      </c>
      <c r="K3888">
        <v>33713</v>
      </c>
      <c r="L3888">
        <f>bbdd_Social_Media_Trends[[#This Row],[Likes]]+bbdd_Social_Media_Trends[[#This Row],[Shares]]+bbdd_Social_Media_Trends[[#This Row],[Comments]]</f>
        <v>453023</v>
      </c>
      <c r="M3888">
        <f>bbdd_Social_Media_Trends[[#This Row],[Interactions]]/bbdd_Social_Media_Trends[[#This Row],[Views]]</f>
        <v>0.21490756597517066</v>
      </c>
      <c r="N3888" s="1" t="s">
        <v>16</v>
      </c>
      <c r="O3888" s="4">
        <f t="shared" si="60"/>
        <v>0</v>
      </c>
    </row>
    <row r="3889" spans="1:15" hidden="1">
      <c r="A3889" s="1" t="s">
        <v>3929</v>
      </c>
      <c r="B3889" s="2">
        <v>45137</v>
      </c>
      <c r="C3889" s="13" t="str">
        <f>TEXT(bbdd_Social_Media_Trends[[#This Row],[Post_Date]],"aaaa-mm")</f>
        <v>2023-07</v>
      </c>
      <c r="D3889" s="1" t="s">
        <v>18</v>
      </c>
      <c r="E3889" s="1" t="s">
        <v>39</v>
      </c>
      <c r="F3889" s="1" t="s">
        <v>32</v>
      </c>
      <c r="G3889" s="1" t="s">
        <v>44</v>
      </c>
      <c r="H3889">
        <v>4540208</v>
      </c>
      <c r="I3889">
        <v>23381</v>
      </c>
      <c r="J3889">
        <v>72573</v>
      </c>
      <c r="K3889">
        <v>20823</v>
      </c>
      <c r="L3889">
        <f>bbdd_Social_Media_Trends[[#This Row],[Likes]]+bbdd_Social_Media_Trends[[#This Row],[Shares]]+bbdd_Social_Media_Trends[[#This Row],[Comments]]</f>
        <v>116777</v>
      </c>
      <c r="M3889">
        <f>bbdd_Social_Media_Trends[[#This Row],[Interactions]]/bbdd_Social_Media_Trends[[#This Row],[Views]]</f>
        <v>2.5720627777405792E-2</v>
      </c>
      <c r="N3889" s="1" t="s">
        <v>16</v>
      </c>
      <c r="O3889" s="4">
        <f t="shared" si="60"/>
        <v>0</v>
      </c>
    </row>
    <row r="3890" spans="1:15" hidden="1">
      <c r="A3890" s="1" t="s">
        <v>3930</v>
      </c>
      <c r="B3890" s="2">
        <v>45093</v>
      </c>
      <c r="C3890" s="13" t="str">
        <f>TEXT(bbdd_Social_Media_Trends[[#This Row],[Post_Date]],"aaaa-mm")</f>
        <v>2023-06</v>
      </c>
      <c r="D3890" s="1" t="s">
        <v>24</v>
      </c>
      <c r="E3890" s="1" t="s">
        <v>46</v>
      </c>
      <c r="F3890" s="1" t="s">
        <v>32</v>
      </c>
      <c r="G3890" s="1" t="s">
        <v>28</v>
      </c>
      <c r="H3890">
        <v>3722456</v>
      </c>
      <c r="I3890">
        <v>135147</v>
      </c>
      <c r="J3890">
        <v>28659</v>
      </c>
      <c r="K3890">
        <v>8807</v>
      </c>
      <c r="L3890">
        <f>bbdd_Social_Media_Trends[[#This Row],[Likes]]+bbdd_Social_Media_Trends[[#This Row],[Shares]]+bbdd_Social_Media_Trends[[#This Row],[Comments]]</f>
        <v>172613</v>
      </c>
      <c r="M3890">
        <f>bbdd_Social_Media_Trends[[#This Row],[Interactions]]/bbdd_Social_Media_Trends[[#This Row],[Views]]</f>
        <v>4.6370729432396243E-2</v>
      </c>
      <c r="N3890" s="1" t="s">
        <v>22</v>
      </c>
      <c r="O3890" s="4">
        <f t="shared" si="60"/>
        <v>0</v>
      </c>
    </row>
    <row r="3891" spans="1:15">
      <c r="A3891" s="1" t="s">
        <v>3931</v>
      </c>
      <c r="B3891" s="2">
        <v>45191</v>
      </c>
      <c r="C3891" s="13" t="str">
        <f>TEXT(bbdd_Social_Media_Trends[[#This Row],[Post_Date]],"aaaa-mm")</f>
        <v>2023-09</v>
      </c>
      <c r="D3891" s="1" t="s">
        <v>27</v>
      </c>
      <c r="E3891" s="1" t="s">
        <v>39</v>
      </c>
      <c r="F3891" s="1" t="s">
        <v>47</v>
      </c>
      <c r="G3891" s="1" t="s">
        <v>28</v>
      </c>
      <c r="H3891">
        <v>4820075</v>
      </c>
      <c r="I3891">
        <v>19851</v>
      </c>
      <c r="J3891">
        <v>77127</v>
      </c>
      <c r="K3891">
        <v>14304</v>
      </c>
      <c r="L3891">
        <f>bbdd_Social_Media_Trends[[#This Row],[Likes]]+bbdd_Social_Media_Trends[[#This Row],[Shares]]+bbdd_Social_Media_Trends[[#This Row],[Comments]]</f>
        <v>111282</v>
      </c>
      <c r="M3891">
        <f>bbdd_Social_Media_Trends[[#This Row],[Interactions]]/bbdd_Social_Media_Trends[[#This Row],[Views]]</f>
        <v>2.3087192626670746E-2</v>
      </c>
      <c r="N3891" s="1" t="s">
        <v>29</v>
      </c>
      <c r="O3891" s="4">
        <f t="shared" si="60"/>
        <v>0</v>
      </c>
    </row>
    <row r="3892" spans="1:15" hidden="1">
      <c r="A3892" s="1" t="s">
        <v>3932</v>
      </c>
      <c r="B3892" s="2">
        <v>44918</v>
      </c>
      <c r="C3892" s="13" t="str">
        <f>TEXT(bbdd_Social_Media_Trends[[#This Row],[Post_Date]],"aaaa-mm")</f>
        <v>2022-12</v>
      </c>
      <c r="D3892" s="1" t="s">
        <v>18</v>
      </c>
      <c r="E3892" s="1" t="s">
        <v>13</v>
      </c>
      <c r="F3892" s="1" t="s">
        <v>32</v>
      </c>
      <c r="G3892" s="1" t="s">
        <v>25</v>
      </c>
      <c r="H3892">
        <v>2727232</v>
      </c>
      <c r="I3892">
        <v>201268</v>
      </c>
      <c r="J3892">
        <v>17759</v>
      </c>
      <c r="K3892">
        <v>4275</v>
      </c>
      <c r="L3892">
        <f>bbdd_Social_Media_Trends[[#This Row],[Likes]]+bbdd_Social_Media_Trends[[#This Row],[Shares]]+bbdd_Social_Media_Trends[[#This Row],[Comments]]</f>
        <v>223302</v>
      </c>
      <c r="M3892">
        <f>bbdd_Social_Media_Trends[[#This Row],[Interactions]]/bbdd_Social_Media_Trends[[#This Row],[Views]]</f>
        <v>8.1878622720765959E-2</v>
      </c>
      <c r="N3892" s="1" t="s">
        <v>16</v>
      </c>
      <c r="O3892" s="4">
        <f t="shared" si="60"/>
        <v>0</v>
      </c>
    </row>
    <row r="3893" spans="1:15">
      <c r="A3893" s="1" t="s">
        <v>3933</v>
      </c>
      <c r="B3893" s="2">
        <v>44732</v>
      </c>
      <c r="C3893" s="13" t="str">
        <f>TEXT(bbdd_Social_Media_Trends[[#This Row],[Post_Date]],"aaaa-mm")</f>
        <v>2022-06</v>
      </c>
      <c r="D3893" s="1" t="s">
        <v>27</v>
      </c>
      <c r="E3893" s="1" t="s">
        <v>59</v>
      </c>
      <c r="F3893" s="1" t="s">
        <v>14</v>
      </c>
      <c r="G3893" s="1" t="s">
        <v>21</v>
      </c>
      <c r="H3893">
        <v>1749243</v>
      </c>
      <c r="I3893">
        <v>139816</v>
      </c>
      <c r="J3893">
        <v>95490</v>
      </c>
      <c r="K3893">
        <v>3867</v>
      </c>
      <c r="L3893">
        <f>bbdd_Social_Media_Trends[[#This Row],[Likes]]+bbdd_Social_Media_Trends[[#This Row],[Shares]]+bbdd_Social_Media_Trends[[#This Row],[Comments]]</f>
        <v>239173</v>
      </c>
      <c r="M3893">
        <f>bbdd_Social_Media_Trends[[#This Row],[Interactions]]/bbdd_Social_Media_Trends[[#This Row],[Views]]</f>
        <v>0.13672943095956366</v>
      </c>
      <c r="N3893" s="1" t="s">
        <v>29</v>
      </c>
      <c r="O3893" s="4">
        <f t="shared" si="60"/>
        <v>0</v>
      </c>
    </row>
    <row r="3894" spans="1:15" hidden="1">
      <c r="A3894" s="1" t="s">
        <v>3934</v>
      </c>
      <c r="B3894" s="2">
        <v>44894</v>
      </c>
      <c r="C3894" s="13" t="str">
        <f>TEXT(bbdd_Social_Media_Trends[[#This Row],[Post_Date]],"aaaa-mm")</f>
        <v>2022-11</v>
      </c>
      <c r="D3894" s="1" t="s">
        <v>24</v>
      </c>
      <c r="E3894" s="1" t="s">
        <v>52</v>
      </c>
      <c r="F3894" s="1" t="s">
        <v>47</v>
      </c>
      <c r="G3894" s="1" t="s">
        <v>60</v>
      </c>
      <c r="H3894">
        <v>3578755</v>
      </c>
      <c r="I3894">
        <v>370590</v>
      </c>
      <c r="J3894">
        <v>32965</v>
      </c>
      <c r="K3894">
        <v>23433</v>
      </c>
      <c r="L3894">
        <f>bbdd_Social_Media_Trends[[#This Row],[Likes]]+bbdd_Social_Media_Trends[[#This Row],[Shares]]+bbdd_Social_Media_Trends[[#This Row],[Comments]]</f>
        <v>426988</v>
      </c>
      <c r="M3894">
        <f>bbdd_Social_Media_Trends[[#This Row],[Interactions]]/bbdd_Social_Media_Trends[[#This Row],[Views]]</f>
        <v>0.1193118836019789</v>
      </c>
      <c r="N3894" s="1" t="s">
        <v>16</v>
      </c>
      <c r="O3894" s="4">
        <f t="shared" si="60"/>
        <v>0</v>
      </c>
    </row>
    <row r="3895" spans="1:15" hidden="1">
      <c r="A3895" s="1" t="s">
        <v>3935</v>
      </c>
      <c r="B3895" s="2">
        <v>44899</v>
      </c>
      <c r="C3895" s="13" t="str">
        <f>TEXT(bbdd_Social_Media_Trends[[#This Row],[Post_Date]],"aaaa-mm")</f>
        <v>2022-12</v>
      </c>
      <c r="D3895" s="1" t="s">
        <v>24</v>
      </c>
      <c r="E3895" s="1" t="s">
        <v>35</v>
      </c>
      <c r="F3895" s="1" t="s">
        <v>36</v>
      </c>
      <c r="G3895" s="1" t="s">
        <v>60</v>
      </c>
      <c r="H3895">
        <v>4542486</v>
      </c>
      <c r="I3895">
        <v>335370</v>
      </c>
      <c r="J3895">
        <v>7455</v>
      </c>
      <c r="K3895">
        <v>42264</v>
      </c>
      <c r="L3895">
        <f>bbdd_Social_Media_Trends[[#This Row],[Likes]]+bbdd_Social_Media_Trends[[#This Row],[Shares]]+bbdd_Social_Media_Trends[[#This Row],[Comments]]</f>
        <v>385089</v>
      </c>
      <c r="M3895">
        <f>bbdd_Social_Media_Trends[[#This Row],[Interactions]]/bbdd_Social_Media_Trends[[#This Row],[Views]]</f>
        <v>8.4774944820963677E-2</v>
      </c>
      <c r="N3895" s="1" t="s">
        <v>29</v>
      </c>
      <c r="O3895" s="4">
        <f t="shared" si="60"/>
        <v>0</v>
      </c>
    </row>
    <row r="3896" spans="1:15" hidden="1">
      <c r="A3896" s="1" t="s">
        <v>3936</v>
      </c>
      <c r="B3896" s="2">
        <v>45056</v>
      </c>
      <c r="C3896" s="13" t="str">
        <f>TEXT(bbdd_Social_Media_Trends[[#This Row],[Post_Date]],"aaaa-mm")</f>
        <v>2023-05</v>
      </c>
      <c r="D3896" s="1" t="s">
        <v>24</v>
      </c>
      <c r="E3896" s="1" t="s">
        <v>57</v>
      </c>
      <c r="F3896" s="1" t="s">
        <v>36</v>
      </c>
      <c r="G3896" s="1" t="s">
        <v>50</v>
      </c>
      <c r="H3896">
        <v>349955</v>
      </c>
      <c r="I3896">
        <v>162950</v>
      </c>
      <c r="J3896">
        <v>22102</v>
      </c>
      <c r="K3896">
        <v>26115</v>
      </c>
      <c r="L3896">
        <f>bbdd_Social_Media_Trends[[#This Row],[Likes]]+bbdd_Social_Media_Trends[[#This Row],[Shares]]+bbdd_Social_Media_Trends[[#This Row],[Comments]]</f>
        <v>211167</v>
      </c>
      <c r="M3896">
        <f>bbdd_Social_Media_Trends[[#This Row],[Interactions]]/bbdd_Social_Media_Trends[[#This Row],[Views]]</f>
        <v>0.60341186724007367</v>
      </c>
      <c r="N3896" s="1" t="s">
        <v>16</v>
      </c>
      <c r="O3896" s="4">
        <f t="shared" si="60"/>
        <v>0</v>
      </c>
    </row>
    <row r="3897" spans="1:15">
      <c r="A3897" s="1" t="s">
        <v>3937</v>
      </c>
      <c r="B3897" s="2">
        <v>44993</v>
      </c>
      <c r="C3897" s="13" t="str">
        <f>TEXT(bbdd_Social_Media_Trends[[#This Row],[Post_Date]],"aaaa-mm")</f>
        <v>2023-03</v>
      </c>
      <c r="D3897" s="1" t="s">
        <v>27</v>
      </c>
      <c r="E3897" s="1" t="s">
        <v>52</v>
      </c>
      <c r="F3897" s="1" t="s">
        <v>47</v>
      </c>
      <c r="G3897" s="1" t="s">
        <v>21</v>
      </c>
      <c r="H3897">
        <v>1863453</v>
      </c>
      <c r="I3897">
        <v>326354</v>
      </c>
      <c r="J3897">
        <v>13905</v>
      </c>
      <c r="K3897">
        <v>20155</v>
      </c>
      <c r="L3897">
        <f>bbdd_Social_Media_Trends[[#This Row],[Likes]]+bbdd_Social_Media_Trends[[#This Row],[Shares]]+bbdd_Social_Media_Trends[[#This Row],[Comments]]</f>
        <v>360414</v>
      </c>
      <c r="M3897">
        <f>bbdd_Social_Media_Trends[[#This Row],[Interactions]]/bbdd_Social_Media_Trends[[#This Row],[Views]]</f>
        <v>0.19341190789357177</v>
      </c>
      <c r="N3897" s="1" t="s">
        <v>29</v>
      </c>
      <c r="O3897" s="4">
        <f t="shared" si="60"/>
        <v>0</v>
      </c>
    </row>
    <row r="3898" spans="1:15" hidden="1">
      <c r="A3898" s="1" t="s">
        <v>3938</v>
      </c>
      <c r="B3898" s="2">
        <v>45007</v>
      </c>
      <c r="C3898" s="13" t="str">
        <f>TEXT(bbdd_Social_Media_Trends[[#This Row],[Post_Date]],"aaaa-mm")</f>
        <v>2023-03</v>
      </c>
      <c r="D3898" s="1" t="s">
        <v>24</v>
      </c>
      <c r="E3898" s="1" t="s">
        <v>31</v>
      </c>
      <c r="F3898" s="1" t="s">
        <v>36</v>
      </c>
      <c r="G3898" s="1" t="s">
        <v>21</v>
      </c>
      <c r="H3898">
        <v>759536</v>
      </c>
      <c r="I3898">
        <v>388100</v>
      </c>
      <c r="J3898">
        <v>89052</v>
      </c>
      <c r="K3898">
        <v>38951</v>
      </c>
      <c r="L3898">
        <f>bbdd_Social_Media_Trends[[#This Row],[Likes]]+bbdd_Social_Media_Trends[[#This Row],[Shares]]+bbdd_Social_Media_Trends[[#This Row],[Comments]]</f>
        <v>516103</v>
      </c>
      <c r="M3898">
        <f>bbdd_Social_Media_Trends[[#This Row],[Interactions]]/bbdd_Social_Media_Trends[[#This Row],[Views]]</f>
        <v>0.67949774599229007</v>
      </c>
      <c r="N3898" s="1" t="s">
        <v>29</v>
      </c>
      <c r="O3898" s="4">
        <f t="shared" si="60"/>
        <v>0</v>
      </c>
    </row>
    <row r="3899" spans="1:15" hidden="1">
      <c r="A3899" s="1" t="s">
        <v>3939</v>
      </c>
      <c r="B3899" s="2">
        <v>45256</v>
      </c>
      <c r="C3899" s="13" t="str">
        <f>TEXT(bbdd_Social_Media_Trends[[#This Row],[Post_Date]],"aaaa-mm")</f>
        <v>2023-11</v>
      </c>
      <c r="D3899" s="1" t="s">
        <v>18</v>
      </c>
      <c r="E3899" s="1" t="s">
        <v>19</v>
      </c>
      <c r="F3899" s="1" t="s">
        <v>32</v>
      </c>
      <c r="G3899" s="1" t="s">
        <v>28</v>
      </c>
      <c r="H3899">
        <v>870453</v>
      </c>
      <c r="I3899">
        <v>38904</v>
      </c>
      <c r="J3899">
        <v>71532</v>
      </c>
      <c r="K3899">
        <v>942</v>
      </c>
      <c r="L3899">
        <f>bbdd_Social_Media_Trends[[#This Row],[Likes]]+bbdd_Social_Media_Trends[[#This Row],[Shares]]+bbdd_Social_Media_Trends[[#This Row],[Comments]]</f>
        <v>111378</v>
      </c>
      <c r="M3899">
        <f>bbdd_Social_Media_Trends[[#This Row],[Interactions]]/bbdd_Social_Media_Trends[[#This Row],[Views]]</f>
        <v>0.12795406529703499</v>
      </c>
      <c r="N3899" s="1" t="s">
        <v>22</v>
      </c>
      <c r="O3899" s="4">
        <f t="shared" si="60"/>
        <v>0</v>
      </c>
    </row>
    <row r="3900" spans="1:15" hidden="1">
      <c r="A3900" s="1" t="s">
        <v>3940</v>
      </c>
      <c r="B3900" s="2">
        <v>44910</v>
      </c>
      <c r="C3900" s="13" t="str">
        <f>TEXT(bbdd_Social_Media_Trends[[#This Row],[Post_Date]],"aaaa-mm")</f>
        <v>2022-12</v>
      </c>
      <c r="D3900" s="1" t="s">
        <v>12</v>
      </c>
      <c r="E3900" s="1" t="s">
        <v>31</v>
      </c>
      <c r="F3900" s="1" t="s">
        <v>41</v>
      </c>
      <c r="G3900" s="1" t="s">
        <v>28</v>
      </c>
      <c r="H3900">
        <v>3217287</v>
      </c>
      <c r="I3900">
        <v>341230</v>
      </c>
      <c r="J3900">
        <v>50413</v>
      </c>
      <c r="K3900">
        <v>1801</v>
      </c>
      <c r="L3900">
        <f>bbdd_Social_Media_Trends[[#This Row],[Likes]]+bbdd_Social_Media_Trends[[#This Row],[Shares]]+bbdd_Social_Media_Trends[[#This Row],[Comments]]</f>
        <v>393444</v>
      </c>
      <c r="M3900">
        <f>bbdd_Social_Media_Trends[[#This Row],[Interactions]]/bbdd_Social_Media_Trends[[#This Row],[Views]]</f>
        <v>0.12229061317812182</v>
      </c>
      <c r="N3900" s="1" t="s">
        <v>29</v>
      </c>
      <c r="O3900" s="4">
        <f t="shared" si="60"/>
        <v>0</v>
      </c>
    </row>
    <row r="3901" spans="1:15">
      <c r="A3901" s="1" t="s">
        <v>3941</v>
      </c>
      <c r="B3901" s="2">
        <v>45092</v>
      </c>
      <c r="C3901" s="13" t="str">
        <f>TEXT(bbdd_Social_Media_Trends[[#This Row],[Post_Date]],"aaaa-mm")</f>
        <v>2023-06</v>
      </c>
      <c r="D3901" s="1" t="s">
        <v>27</v>
      </c>
      <c r="E3901" s="1" t="s">
        <v>49</v>
      </c>
      <c r="F3901" s="1" t="s">
        <v>32</v>
      </c>
      <c r="G3901" s="1" t="s">
        <v>60</v>
      </c>
      <c r="H3901">
        <v>2433851</v>
      </c>
      <c r="I3901">
        <v>51816</v>
      </c>
      <c r="J3901">
        <v>2532</v>
      </c>
      <c r="K3901">
        <v>22598</v>
      </c>
      <c r="L3901">
        <f>bbdd_Social_Media_Trends[[#This Row],[Likes]]+bbdd_Social_Media_Trends[[#This Row],[Shares]]+bbdd_Social_Media_Trends[[#This Row],[Comments]]</f>
        <v>76946</v>
      </c>
      <c r="M3901">
        <f>bbdd_Social_Media_Trends[[#This Row],[Interactions]]/bbdd_Social_Media_Trends[[#This Row],[Views]]</f>
        <v>3.1614918086604313E-2</v>
      </c>
      <c r="N3901" s="1" t="s">
        <v>29</v>
      </c>
      <c r="O3901" s="4">
        <f t="shared" si="60"/>
        <v>0</v>
      </c>
    </row>
    <row r="3902" spans="1:15" hidden="1">
      <c r="A3902" s="1" t="s">
        <v>3942</v>
      </c>
      <c r="B3902" s="2">
        <v>44693</v>
      </c>
      <c r="C3902" s="13" t="str">
        <f>TEXT(bbdd_Social_Media_Trends[[#This Row],[Post_Date]],"aaaa-mm")</f>
        <v>2022-05</v>
      </c>
      <c r="D3902" s="1" t="s">
        <v>18</v>
      </c>
      <c r="E3902" s="1" t="s">
        <v>52</v>
      </c>
      <c r="F3902" s="1" t="s">
        <v>20</v>
      </c>
      <c r="G3902" s="1" t="s">
        <v>28</v>
      </c>
      <c r="H3902">
        <v>2271759</v>
      </c>
      <c r="I3902">
        <v>362820</v>
      </c>
      <c r="J3902">
        <v>34300</v>
      </c>
      <c r="K3902">
        <v>2604</v>
      </c>
      <c r="L3902">
        <f>bbdd_Social_Media_Trends[[#This Row],[Likes]]+bbdd_Social_Media_Trends[[#This Row],[Shares]]+bbdd_Social_Media_Trends[[#This Row],[Comments]]</f>
        <v>399724</v>
      </c>
      <c r="M3902">
        <f>bbdd_Social_Media_Trends[[#This Row],[Interactions]]/bbdd_Social_Media_Trends[[#This Row],[Views]]</f>
        <v>0.17595352323904076</v>
      </c>
      <c r="N3902" s="1" t="s">
        <v>22</v>
      </c>
      <c r="O3902" s="4">
        <f t="shared" si="60"/>
        <v>0</v>
      </c>
    </row>
    <row r="3903" spans="1:15" hidden="1">
      <c r="A3903" s="1" t="s">
        <v>3943</v>
      </c>
      <c r="B3903" s="2">
        <v>44776</v>
      </c>
      <c r="C3903" s="13" t="str">
        <f>TEXT(bbdd_Social_Media_Trends[[#This Row],[Post_Date]],"aaaa-mm")</f>
        <v>2022-08</v>
      </c>
      <c r="D3903" s="1" t="s">
        <v>24</v>
      </c>
      <c r="E3903" s="1" t="s">
        <v>31</v>
      </c>
      <c r="F3903" s="1" t="s">
        <v>41</v>
      </c>
      <c r="G3903" s="1" t="s">
        <v>21</v>
      </c>
      <c r="H3903">
        <v>4027776</v>
      </c>
      <c r="I3903">
        <v>199325</v>
      </c>
      <c r="J3903">
        <v>98891</v>
      </c>
      <c r="K3903">
        <v>41321</v>
      </c>
      <c r="L3903">
        <f>bbdd_Social_Media_Trends[[#This Row],[Likes]]+bbdd_Social_Media_Trends[[#This Row],[Shares]]+bbdd_Social_Media_Trends[[#This Row],[Comments]]</f>
        <v>339537</v>
      </c>
      <c r="M3903">
        <f>bbdd_Social_Media_Trends[[#This Row],[Interactions]]/bbdd_Social_Media_Trends[[#This Row],[Views]]</f>
        <v>8.4298878587091244E-2</v>
      </c>
      <c r="N3903" s="1" t="s">
        <v>29</v>
      </c>
      <c r="O3903" s="4">
        <f t="shared" si="60"/>
        <v>0</v>
      </c>
    </row>
    <row r="3904" spans="1:15" hidden="1">
      <c r="A3904" s="1" t="s">
        <v>3944</v>
      </c>
      <c r="B3904" s="2">
        <v>44721</v>
      </c>
      <c r="C3904" s="13" t="str">
        <f>TEXT(bbdd_Social_Media_Trends[[#This Row],[Post_Date]],"aaaa-mm")</f>
        <v>2022-06</v>
      </c>
      <c r="D3904" s="1" t="s">
        <v>18</v>
      </c>
      <c r="E3904" s="1" t="s">
        <v>57</v>
      </c>
      <c r="F3904" s="1" t="s">
        <v>20</v>
      </c>
      <c r="G3904" s="1" t="s">
        <v>37</v>
      </c>
      <c r="H3904">
        <v>3407877</v>
      </c>
      <c r="I3904">
        <v>297655</v>
      </c>
      <c r="J3904">
        <v>26196</v>
      </c>
      <c r="K3904">
        <v>29062</v>
      </c>
      <c r="L3904">
        <f>bbdd_Social_Media_Trends[[#This Row],[Likes]]+bbdd_Social_Media_Trends[[#This Row],[Shares]]+bbdd_Social_Media_Trends[[#This Row],[Comments]]</f>
        <v>352913</v>
      </c>
      <c r="M3904">
        <f>bbdd_Social_Media_Trends[[#This Row],[Interactions]]/bbdd_Social_Media_Trends[[#This Row],[Views]]</f>
        <v>0.10355802160700049</v>
      </c>
      <c r="N3904" s="1" t="s">
        <v>16</v>
      </c>
      <c r="O3904" s="4">
        <f t="shared" si="60"/>
        <v>0</v>
      </c>
    </row>
    <row r="3905" spans="1:15">
      <c r="A3905" s="1" t="s">
        <v>3945</v>
      </c>
      <c r="B3905" s="2">
        <v>45264</v>
      </c>
      <c r="C3905" s="13" t="str">
        <f>TEXT(bbdd_Social_Media_Trends[[#This Row],[Post_Date]],"aaaa-mm")</f>
        <v>2023-12</v>
      </c>
      <c r="D3905" s="1" t="s">
        <v>27</v>
      </c>
      <c r="E3905" s="1" t="s">
        <v>49</v>
      </c>
      <c r="F3905" s="1" t="s">
        <v>32</v>
      </c>
      <c r="G3905" s="1" t="s">
        <v>15</v>
      </c>
      <c r="H3905">
        <v>1368185</v>
      </c>
      <c r="I3905">
        <v>91832</v>
      </c>
      <c r="J3905">
        <v>54213</v>
      </c>
      <c r="K3905">
        <v>23975</v>
      </c>
      <c r="L3905">
        <f>bbdd_Social_Media_Trends[[#This Row],[Likes]]+bbdd_Social_Media_Trends[[#This Row],[Shares]]+bbdd_Social_Media_Trends[[#This Row],[Comments]]</f>
        <v>170020</v>
      </c>
      <c r="M3905">
        <f>bbdd_Social_Media_Trends[[#This Row],[Interactions]]/bbdd_Social_Media_Trends[[#This Row],[Views]]</f>
        <v>0.12426682064194534</v>
      </c>
      <c r="N3905" s="1" t="s">
        <v>16</v>
      </c>
      <c r="O3905" s="4">
        <f t="shared" si="60"/>
        <v>0</v>
      </c>
    </row>
    <row r="3906" spans="1:15" hidden="1">
      <c r="A3906" s="1" t="s">
        <v>3946</v>
      </c>
      <c r="B3906" s="2">
        <v>45149</v>
      </c>
      <c r="C3906" s="13" t="str">
        <f>TEXT(bbdd_Social_Media_Trends[[#This Row],[Post_Date]],"aaaa-mm")</f>
        <v>2023-08</v>
      </c>
      <c r="D3906" s="1" t="s">
        <v>18</v>
      </c>
      <c r="E3906" s="1" t="s">
        <v>57</v>
      </c>
      <c r="F3906" s="1" t="s">
        <v>36</v>
      </c>
      <c r="G3906" s="1" t="s">
        <v>15</v>
      </c>
      <c r="H3906">
        <v>4671326</v>
      </c>
      <c r="I3906">
        <v>484650</v>
      </c>
      <c r="J3906">
        <v>10588</v>
      </c>
      <c r="K3906">
        <v>44560</v>
      </c>
      <c r="L3906">
        <f>bbdd_Social_Media_Trends[[#This Row],[Likes]]+bbdd_Social_Media_Trends[[#This Row],[Shares]]+bbdd_Social_Media_Trends[[#This Row],[Comments]]</f>
        <v>539798</v>
      </c>
      <c r="M3906">
        <f>bbdd_Social_Media_Trends[[#This Row],[Interactions]]/bbdd_Social_Media_Trends[[#This Row],[Views]]</f>
        <v>0.11555562596145078</v>
      </c>
      <c r="N3906" s="1" t="s">
        <v>22</v>
      </c>
      <c r="O3906" s="4">
        <f t="shared" ref="O3906:O3969" si="61">IF(ISERROR(VLOOKUP(A3906,A3907:A8904,1,FALSE)),0, 1)</f>
        <v>0</v>
      </c>
    </row>
    <row r="3907" spans="1:15" hidden="1">
      <c r="A3907" s="1" t="s">
        <v>3947</v>
      </c>
      <c r="B3907" s="2">
        <v>44944</v>
      </c>
      <c r="C3907" s="13" t="str">
        <f>TEXT(bbdd_Social_Media_Trends[[#This Row],[Post_Date]],"aaaa-mm")</f>
        <v>2023-01</v>
      </c>
      <c r="D3907" s="1" t="s">
        <v>24</v>
      </c>
      <c r="E3907" s="1" t="s">
        <v>13</v>
      </c>
      <c r="F3907" s="1" t="s">
        <v>32</v>
      </c>
      <c r="G3907" s="1" t="s">
        <v>28</v>
      </c>
      <c r="H3907">
        <v>2413147</v>
      </c>
      <c r="I3907">
        <v>45851</v>
      </c>
      <c r="J3907">
        <v>21486</v>
      </c>
      <c r="K3907">
        <v>8691</v>
      </c>
      <c r="L3907">
        <f>bbdd_Social_Media_Trends[[#This Row],[Likes]]+bbdd_Social_Media_Trends[[#This Row],[Shares]]+bbdd_Social_Media_Trends[[#This Row],[Comments]]</f>
        <v>76028</v>
      </c>
      <c r="M3907">
        <f>bbdd_Social_Media_Trends[[#This Row],[Interactions]]/bbdd_Social_Media_Trends[[#This Row],[Views]]</f>
        <v>3.1505747474148901E-2</v>
      </c>
      <c r="N3907" s="1" t="s">
        <v>29</v>
      </c>
      <c r="O3907" s="4">
        <f t="shared" si="61"/>
        <v>0</v>
      </c>
    </row>
    <row r="3908" spans="1:15" hidden="1">
      <c r="A3908" s="1" t="s">
        <v>3948</v>
      </c>
      <c r="B3908" s="2">
        <v>44969</v>
      </c>
      <c r="C3908" s="13" t="str">
        <f>TEXT(bbdd_Social_Media_Trends[[#This Row],[Post_Date]],"aaaa-mm")</f>
        <v>2023-02</v>
      </c>
      <c r="D3908" s="1" t="s">
        <v>24</v>
      </c>
      <c r="E3908" s="1" t="s">
        <v>39</v>
      </c>
      <c r="F3908" s="1" t="s">
        <v>41</v>
      </c>
      <c r="G3908" s="1" t="s">
        <v>37</v>
      </c>
      <c r="H3908">
        <v>971147</v>
      </c>
      <c r="I3908">
        <v>205361</v>
      </c>
      <c r="J3908">
        <v>74326</v>
      </c>
      <c r="K3908">
        <v>13930</v>
      </c>
      <c r="L3908">
        <f>bbdd_Social_Media_Trends[[#This Row],[Likes]]+bbdd_Social_Media_Trends[[#This Row],[Shares]]+bbdd_Social_Media_Trends[[#This Row],[Comments]]</f>
        <v>293617</v>
      </c>
      <c r="M3908">
        <f>bbdd_Social_Media_Trends[[#This Row],[Interactions]]/bbdd_Social_Media_Trends[[#This Row],[Views]]</f>
        <v>0.3023404283800496</v>
      </c>
      <c r="N3908" s="1" t="s">
        <v>29</v>
      </c>
      <c r="O3908" s="4">
        <f t="shared" si="61"/>
        <v>0</v>
      </c>
    </row>
    <row r="3909" spans="1:15" hidden="1">
      <c r="A3909" s="1" t="s">
        <v>3949</v>
      </c>
      <c r="B3909" s="2">
        <v>44814</v>
      </c>
      <c r="C3909" s="13" t="str">
        <f>TEXT(bbdd_Social_Media_Trends[[#This Row],[Post_Date]],"aaaa-mm")</f>
        <v>2022-09</v>
      </c>
      <c r="D3909" s="1" t="s">
        <v>12</v>
      </c>
      <c r="E3909" s="1" t="s">
        <v>52</v>
      </c>
      <c r="F3909" s="1" t="s">
        <v>47</v>
      </c>
      <c r="G3909" s="1" t="s">
        <v>50</v>
      </c>
      <c r="H3909">
        <v>287898</v>
      </c>
      <c r="I3909">
        <v>92831</v>
      </c>
      <c r="J3909">
        <v>33257</v>
      </c>
      <c r="K3909">
        <v>5160</v>
      </c>
      <c r="L3909">
        <f>bbdd_Social_Media_Trends[[#This Row],[Likes]]+bbdd_Social_Media_Trends[[#This Row],[Shares]]+bbdd_Social_Media_Trends[[#This Row],[Comments]]</f>
        <v>131248</v>
      </c>
      <c r="M3909">
        <f>bbdd_Social_Media_Trends[[#This Row],[Interactions]]/bbdd_Social_Media_Trends[[#This Row],[Views]]</f>
        <v>0.45588368102591892</v>
      </c>
      <c r="N3909" s="1" t="s">
        <v>29</v>
      </c>
      <c r="O3909" s="4">
        <f t="shared" si="61"/>
        <v>0</v>
      </c>
    </row>
    <row r="3910" spans="1:15" hidden="1">
      <c r="A3910" s="1" t="s">
        <v>3950</v>
      </c>
      <c r="B3910" s="2">
        <v>44903</v>
      </c>
      <c r="C3910" s="13" t="str">
        <f>TEXT(bbdd_Social_Media_Trends[[#This Row],[Post_Date]],"aaaa-mm")</f>
        <v>2022-12</v>
      </c>
      <c r="D3910" s="1" t="s">
        <v>24</v>
      </c>
      <c r="E3910" s="1" t="s">
        <v>35</v>
      </c>
      <c r="F3910" s="1" t="s">
        <v>41</v>
      </c>
      <c r="G3910" s="1" t="s">
        <v>28</v>
      </c>
      <c r="H3910">
        <v>2245957</v>
      </c>
      <c r="I3910">
        <v>206179</v>
      </c>
      <c r="J3910">
        <v>15623</v>
      </c>
      <c r="K3910">
        <v>3682</v>
      </c>
      <c r="L3910">
        <f>bbdd_Social_Media_Trends[[#This Row],[Likes]]+bbdd_Social_Media_Trends[[#This Row],[Shares]]+bbdd_Social_Media_Trends[[#This Row],[Comments]]</f>
        <v>225484</v>
      </c>
      <c r="M3910">
        <f>bbdd_Social_Media_Trends[[#This Row],[Interactions]]/bbdd_Social_Media_Trends[[#This Row],[Views]]</f>
        <v>0.10039551068876207</v>
      </c>
      <c r="N3910" s="1" t="s">
        <v>22</v>
      </c>
      <c r="O3910" s="4">
        <f t="shared" si="61"/>
        <v>0</v>
      </c>
    </row>
    <row r="3911" spans="1:15">
      <c r="A3911" s="1" t="s">
        <v>3951</v>
      </c>
      <c r="B3911" s="2">
        <v>44685</v>
      </c>
      <c r="C3911" s="13" t="str">
        <f>TEXT(bbdd_Social_Media_Trends[[#This Row],[Post_Date]],"aaaa-mm")</f>
        <v>2022-05</v>
      </c>
      <c r="D3911" s="1" t="s">
        <v>27</v>
      </c>
      <c r="E3911" s="1" t="s">
        <v>39</v>
      </c>
      <c r="F3911" s="1" t="s">
        <v>47</v>
      </c>
      <c r="G3911" s="1" t="s">
        <v>60</v>
      </c>
      <c r="H3911">
        <v>1741714</v>
      </c>
      <c r="I3911">
        <v>207035</v>
      </c>
      <c r="J3911">
        <v>62609</v>
      </c>
      <c r="K3911">
        <v>14662</v>
      </c>
      <c r="L3911">
        <f>bbdd_Social_Media_Trends[[#This Row],[Likes]]+bbdd_Social_Media_Trends[[#This Row],[Shares]]+bbdd_Social_Media_Trends[[#This Row],[Comments]]</f>
        <v>284306</v>
      </c>
      <c r="M3911">
        <f>bbdd_Social_Media_Trends[[#This Row],[Interactions]]/bbdd_Social_Media_Trends[[#This Row],[Views]]</f>
        <v>0.16323345853567234</v>
      </c>
      <c r="N3911" s="1" t="s">
        <v>16</v>
      </c>
      <c r="O3911" s="4">
        <f t="shared" si="61"/>
        <v>0</v>
      </c>
    </row>
    <row r="3912" spans="1:15" hidden="1">
      <c r="A3912" s="1" t="s">
        <v>3952</v>
      </c>
      <c r="B3912" s="2">
        <v>44717</v>
      </c>
      <c r="C3912" s="13" t="str">
        <f>TEXT(bbdd_Social_Media_Trends[[#This Row],[Post_Date]],"aaaa-mm")</f>
        <v>2022-06</v>
      </c>
      <c r="D3912" s="1" t="s">
        <v>24</v>
      </c>
      <c r="E3912" s="1" t="s">
        <v>35</v>
      </c>
      <c r="F3912" s="1" t="s">
        <v>41</v>
      </c>
      <c r="G3912" s="1" t="s">
        <v>60</v>
      </c>
      <c r="H3912">
        <v>2607877</v>
      </c>
      <c r="I3912">
        <v>146469</v>
      </c>
      <c r="J3912">
        <v>64229</v>
      </c>
      <c r="K3912">
        <v>49402</v>
      </c>
      <c r="L3912">
        <f>bbdd_Social_Media_Trends[[#This Row],[Likes]]+bbdd_Social_Media_Trends[[#This Row],[Shares]]+bbdd_Social_Media_Trends[[#This Row],[Comments]]</f>
        <v>260100</v>
      </c>
      <c r="M3912">
        <f>bbdd_Social_Media_Trends[[#This Row],[Interactions]]/bbdd_Social_Media_Trends[[#This Row],[Views]]</f>
        <v>9.9736298912870502E-2</v>
      </c>
      <c r="N3912" s="1" t="s">
        <v>29</v>
      </c>
      <c r="O3912" s="4">
        <f t="shared" si="61"/>
        <v>0</v>
      </c>
    </row>
    <row r="3913" spans="1:15" hidden="1">
      <c r="A3913" s="1" t="s">
        <v>3953</v>
      </c>
      <c r="B3913" s="2">
        <v>44998</v>
      </c>
      <c r="C3913" s="13" t="str">
        <f>TEXT(bbdd_Social_Media_Trends[[#This Row],[Post_Date]],"aaaa-mm")</f>
        <v>2023-03</v>
      </c>
      <c r="D3913" s="1" t="s">
        <v>24</v>
      </c>
      <c r="E3913" s="1" t="s">
        <v>52</v>
      </c>
      <c r="F3913" s="1" t="s">
        <v>36</v>
      </c>
      <c r="G3913" s="1" t="s">
        <v>28</v>
      </c>
      <c r="H3913">
        <v>2064375</v>
      </c>
      <c r="I3913">
        <v>166788</v>
      </c>
      <c r="J3913">
        <v>9163</v>
      </c>
      <c r="K3913">
        <v>22734</v>
      </c>
      <c r="L3913">
        <f>bbdd_Social_Media_Trends[[#This Row],[Likes]]+bbdd_Social_Media_Trends[[#This Row],[Shares]]+bbdd_Social_Media_Trends[[#This Row],[Comments]]</f>
        <v>198685</v>
      </c>
      <c r="M3913">
        <f>bbdd_Social_Media_Trends[[#This Row],[Interactions]]/bbdd_Social_Media_Trends[[#This Row],[Views]]</f>
        <v>9.6244626097487129E-2</v>
      </c>
      <c r="N3913" s="1" t="s">
        <v>29</v>
      </c>
      <c r="O3913" s="4">
        <f t="shared" si="61"/>
        <v>0</v>
      </c>
    </row>
    <row r="3914" spans="1:15">
      <c r="A3914" s="1" t="s">
        <v>3954</v>
      </c>
      <c r="B3914" s="2">
        <v>44914</v>
      </c>
      <c r="C3914" s="13" t="str">
        <f>TEXT(bbdd_Social_Media_Trends[[#This Row],[Post_Date]],"aaaa-mm")</f>
        <v>2022-12</v>
      </c>
      <c r="D3914" s="1" t="s">
        <v>27</v>
      </c>
      <c r="E3914" s="1" t="s">
        <v>49</v>
      </c>
      <c r="F3914" s="1" t="s">
        <v>32</v>
      </c>
      <c r="G3914" s="1" t="s">
        <v>50</v>
      </c>
      <c r="H3914">
        <v>2225947</v>
      </c>
      <c r="I3914">
        <v>453782</v>
      </c>
      <c r="J3914">
        <v>45771</v>
      </c>
      <c r="K3914">
        <v>10934</v>
      </c>
      <c r="L3914">
        <f>bbdd_Social_Media_Trends[[#This Row],[Likes]]+bbdd_Social_Media_Trends[[#This Row],[Shares]]+bbdd_Social_Media_Trends[[#This Row],[Comments]]</f>
        <v>510487</v>
      </c>
      <c r="M3914">
        <f>bbdd_Social_Media_Trends[[#This Row],[Interactions]]/bbdd_Social_Media_Trends[[#This Row],[Views]]</f>
        <v>0.22933475055785246</v>
      </c>
      <c r="N3914" s="1" t="s">
        <v>22</v>
      </c>
      <c r="O3914" s="4">
        <f t="shared" si="61"/>
        <v>0</v>
      </c>
    </row>
    <row r="3915" spans="1:15" hidden="1">
      <c r="A3915" s="1" t="s">
        <v>3955</v>
      </c>
      <c r="B3915" s="2">
        <v>44696</v>
      </c>
      <c r="C3915" s="13" t="str">
        <f>TEXT(bbdd_Social_Media_Trends[[#This Row],[Post_Date]],"aaaa-mm")</f>
        <v>2022-05</v>
      </c>
      <c r="D3915" s="1" t="s">
        <v>18</v>
      </c>
      <c r="E3915" s="1" t="s">
        <v>13</v>
      </c>
      <c r="F3915" s="1" t="s">
        <v>41</v>
      </c>
      <c r="G3915" s="1" t="s">
        <v>25</v>
      </c>
      <c r="H3915">
        <v>1482758</v>
      </c>
      <c r="I3915">
        <v>35680</v>
      </c>
      <c r="J3915">
        <v>95504</v>
      </c>
      <c r="K3915">
        <v>33046</v>
      </c>
      <c r="L3915">
        <f>bbdd_Social_Media_Trends[[#This Row],[Likes]]+bbdd_Social_Media_Trends[[#This Row],[Shares]]+bbdd_Social_Media_Trends[[#This Row],[Comments]]</f>
        <v>164230</v>
      </c>
      <c r="M3915">
        <f>bbdd_Social_Media_Trends[[#This Row],[Interactions]]/bbdd_Social_Media_Trends[[#This Row],[Views]]</f>
        <v>0.11075981380643368</v>
      </c>
      <c r="N3915" s="1" t="s">
        <v>29</v>
      </c>
      <c r="O3915" s="4">
        <f t="shared" si="61"/>
        <v>0</v>
      </c>
    </row>
    <row r="3916" spans="1:15" hidden="1">
      <c r="A3916" s="1" t="s">
        <v>3956</v>
      </c>
      <c r="B3916" s="2">
        <v>44870</v>
      </c>
      <c r="C3916" s="13" t="str">
        <f>TEXT(bbdd_Social_Media_Trends[[#This Row],[Post_Date]],"aaaa-mm")</f>
        <v>2022-11</v>
      </c>
      <c r="D3916" s="1" t="s">
        <v>18</v>
      </c>
      <c r="E3916" s="1" t="s">
        <v>19</v>
      </c>
      <c r="F3916" s="1" t="s">
        <v>36</v>
      </c>
      <c r="G3916" s="1" t="s">
        <v>60</v>
      </c>
      <c r="H3916">
        <v>4228374</v>
      </c>
      <c r="I3916">
        <v>380409</v>
      </c>
      <c r="J3916">
        <v>92056</v>
      </c>
      <c r="K3916">
        <v>17760</v>
      </c>
      <c r="L3916">
        <f>bbdd_Social_Media_Trends[[#This Row],[Likes]]+bbdd_Social_Media_Trends[[#This Row],[Shares]]+bbdd_Social_Media_Trends[[#This Row],[Comments]]</f>
        <v>490225</v>
      </c>
      <c r="M3916">
        <f>bbdd_Social_Media_Trends[[#This Row],[Interactions]]/bbdd_Social_Media_Trends[[#This Row],[Views]]</f>
        <v>0.1159370008424042</v>
      </c>
      <c r="N3916" s="1" t="s">
        <v>22</v>
      </c>
      <c r="O3916" s="4">
        <f t="shared" si="61"/>
        <v>0</v>
      </c>
    </row>
    <row r="3917" spans="1:15" hidden="1">
      <c r="A3917" s="1" t="s">
        <v>3957</v>
      </c>
      <c r="B3917" s="2">
        <v>45069</v>
      </c>
      <c r="C3917" s="13" t="str">
        <f>TEXT(bbdd_Social_Media_Trends[[#This Row],[Post_Date]],"aaaa-mm")</f>
        <v>2023-05</v>
      </c>
      <c r="D3917" s="1" t="s">
        <v>18</v>
      </c>
      <c r="E3917" s="1" t="s">
        <v>49</v>
      </c>
      <c r="F3917" s="1" t="s">
        <v>36</v>
      </c>
      <c r="G3917" s="1" t="s">
        <v>21</v>
      </c>
      <c r="H3917">
        <v>297878</v>
      </c>
      <c r="I3917">
        <v>267634</v>
      </c>
      <c r="J3917">
        <v>48829</v>
      </c>
      <c r="K3917">
        <v>47518</v>
      </c>
      <c r="L3917">
        <f>bbdd_Social_Media_Trends[[#This Row],[Likes]]+bbdd_Social_Media_Trends[[#This Row],[Shares]]+bbdd_Social_Media_Trends[[#This Row],[Comments]]</f>
        <v>363981</v>
      </c>
      <c r="M3917">
        <f>bbdd_Social_Media_Trends[[#This Row],[Interactions]]/bbdd_Social_Media_Trends[[#This Row],[Views]]</f>
        <v>1.2219129979387535</v>
      </c>
      <c r="N3917" s="1" t="s">
        <v>22</v>
      </c>
      <c r="O3917" s="4">
        <f t="shared" si="61"/>
        <v>0</v>
      </c>
    </row>
    <row r="3918" spans="1:15" hidden="1">
      <c r="A3918" s="1" t="s">
        <v>3958</v>
      </c>
      <c r="B3918" s="2">
        <v>44894</v>
      </c>
      <c r="C3918" s="13" t="str">
        <f>TEXT(bbdd_Social_Media_Trends[[#This Row],[Post_Date]],"aaaa-mm")</f>
        <v>2022-11</v>
      </c>
      <c r="D3918" s="1" t="s">
        <v>18</v>
      </c>
      <c r="E3918" s="1" t="s">
        <v>46</v>
      </c>
      <c r="F3918" s="1" t="s">
        <v>32</v>
      </c>
      <c r="G3918" s="1" t="s">
        <v>21</v>
      </c>
      <c r="H3918">
        <v>2397124</v>
      </c>
      <c r="I3918">
        <v>484304</v>
      </c>
      <c r="J3918">
        <v>78146</v>
      </c>
      <c r="K3918">
        <v>4295</v>
      </c>
      <c r="L3918">
        <f>bbdd_Social_Media_Trends[[#This Row],[Likes]]+bbdd_Social_Media_Trends[[#This Row],[Shares]]+bbdd_Social_Media_Trends[[#This Row],[Comments]]</f>
        <v>566745</v>
      </c>
      <c r="M3918">
        <f>bbdd_Social_Media_Trends[[#This Row],[Interactions]]/bbdd_Social_Media_Trends[[#This Row],[Views]]</f>
        <v>0.23642706843701036</v>
      </c>
      <c r="N3918" s="1" t="s">
        <v>29</v>
      </c>
      <c r="O3918" s="4">
        <f t="shared" si="61"/>
        <v>0</v>
      </c>
    </row>
    <row r="3919" spans="1:15" hidden="1">
      <c r="A3919" s="1" t="s">
        <v>3959</v>
      </c>
      <c r="B3919" s="2">
        <v>45256</v>
      </c>
      <c r="C3919" s="13" t="str">
        <f>TEXT(bbdd_Social_Media_Trends[[#This Row],[Post_Date]],"aaaa-mm")</f>
        <v>2023-11</v>
      </c>
      <c r="D3919" s="1" t="s">
        <v>12</v>
      </c>
      <c r="E3919" s="1" t="s">
        <v>59</v>
      </c>
      <c r="F3919" s="1" t="s">
        <v>47</v>
      </c>
      <c r="G3919" s="1" t="s">
        <v>15</v>
      </c>
      <c r="H3919">
        <v>2784227</v>
      </c>
      <c r="I3919">
        <v>394246</v>
      </c>
      <c r="J3919">
        <v>86809</v>
      </c>
      <c r="K3919">
        <v>31454</v>
      </c>
      <c r="L3919">
        <f>bbdd_Social_Media_Trends[[#This Row],[Likes]]+bbdd_Social_Media_Trends[[#This Row],[Shares]]+bbdd_Social_Media_Trends[[#This Row],[Comments]]</f>
        <v>512509</v>
      </c>
      <c r="M3919">
        <f>bbdd_Social_Media_Trends[[#This Row],[Interactions]]/bbdd_Social_Media_Trends[[#This Row],[Views]]</f>
        <v>0.18407586737719303</v>
      </c>
      <c r="N3919" s="1" t="s">
        <v>22</v>
      </c>
      <c r="O3919" s="4">
        <f t="shared" si="61"/>
        <v>0</v>
      </c>
    </row>
    <row r="3920" spans="1:15" hidden="1">
      <c r="A3920" s="1" t="s">
        <v>3960</v>
      </c>
      <c r="B3920" s="2">
        <v>45018</v>
      </c>
      <c r="C3920" s="13" t="str">
        <f>TEXT(bbdd_Social_Media_Trends[[#This Row],[Post_Date]],"aaaa-mm")</f>
        <v>2023-04</v>
      </c>
      <c r="D3920" s="1" t="s">
        <v>18</v>
      </c>
      <c r="E3920" s="1" t="s">
        <v>35</v>
      </c>
      <c r="F3920" s="1" t="s">
        <v>41</v>
      </c>
      <c r="G3920" s="1" t="s">
        <v>25</v>
      </c>
      <c r="H3920">
        <v>3335191</v>
      </c>
      <c r="I3920">
        <v>445929</v>
      </c>
      <c r="J3920">
        <v>16257</v>
      </c>
      <c r="K3920">
        <v>7451</v>
      </c>
      <c r="L3920">
        <f>bbdd_Social_Media_Trends[[#This Row],[Likes]]+bbdd_Social_Media_Trends[[#This Row],[Shares]]+bbdd_Social_Media_Trends[[#This Row],[Comments]]</f>
        <v>469637</v>
      </c>
      <c r="M3920">
        <f>bbdd_Social_Media_Trends[[#This Row],[Interactions]]/bbdd_Social_Media_Trends[[#This Row],[Views]]</f>
        <v>0.14081262512401838</v>
      </c>
      <c r="N3920" s="1" t="s">
        <v>29</v>
      </c>
      <c r="O3920" s="4">
        <f t="shared" si="61"/>
        <v>0</v>
      </c>
    </row>
    <row r="3921" spans="1:15" hidden="1">
      <c r="A3921" s="1" t="s">
        <v>3961</v>
      </c>
      <c r="B3921" s="2">
        <v>44581</v>
      </c>
      <c r="C3921" s="13" t="str">
        <f>TEXT(bbdd_Social_Media_Trends[[#This Row],[Post_Date]],"aaaa-mm")</f>
        <v>2022-01</v>
      </c>
      <c r="D3921" s="1" t="s">
        <v>12</v>
      </c>
      <c r="E3921" s="1" t="s">
        <v>49</v>
      </c>
      <c r="F3921" s="1" t="s">
        <v>32</v>
      </c>
      <c r="G3921" s="1" t="s">
        <v>50</v>
      </c>
      <c r="H3921">
        <v>4582912</v>
      </c>
      <c r="I3921">
        <v>20781</v>
      </c>
      <c r="J3921">
        <v>5849</v>
      </c>
      <c r="K3921">
        <v>49216</v>
      </c>
      <c r="L3921">
        <f>bbdd_Social_Media_Trends[[#This Row],[Likes]]+bbdd_Social_Media_Trends[[#This Row],[Shares]]+bbdd_Social_Media_Trends[[#This Row],[Comments]]</f>
        <v>75846</v>
      </c>
      <c r="M3921">
        <f>bbdd_Social_Media_Trends[[#This Row],[Interactions]]/bbdd_Social_Media_Trends[[#This Row],[Views]]</f>
        <v>1.6549739554239749E-2</v>
      </c>
      <c r="N3921" s="1" t="s">
        <v>29</v>
      </c>
      <c r="O3921" s="4">
        <f t="shared" si="61"/>
        <v>0</v>
      </c>
    </row>
    <row r="3922" spans="1:15" hidden="1">
      <c r="A3922" s="1" t="s">
        <v>3962</v>
      </c>
      <c r="B3922" s="2">
        <v>45233</v>
      </c>
      <c r="C3922" s="13" t="str">
        <f>TEXT(bbdd_Social_Media_Trends[[#This Row],[Post_Date]],"aaaa-mm")</f>
        <v>2023-11</v>
      </c>
      <c r="D3922" s="1" t="s">
        <v>12</v>
      </c>
      <c r="E3922" s="1" t="s">
        <v>46</v>
      </c>
      <c r="F3922" s="1" t="s">
        <v>41</v>
      </c>
      <c r="G3922" s="1" t="s">
        <v>25</v>
      </c>
      <c r="H3922">
        <v>1210794</v>
      </c>
      <c r="I3922">
        <v>86602</v>
      </c>
      <c r="J3922">
        <v>90843</v>
      </c>
      <c r="K3922">
        <v>3257</v>
      </c>
      <c r="L3922">
        <f>bbdd_Social_Media_Trends[[#This Row],[Likes]]+bbdd_Social_Media_Trends[[#This Row],[Shares]]+bbdd_Social_Media_Trends[[#This Row],[Comments]]</f>
        <v>180702</v>
      </c>
      <c r="M3922">
        <f>bbdd_Social_Media_Trends[[#This Row],[Interactions]]/bbdd_Social_Media_Trends[[#This Row],[Views]]</f>
        <v>0.14924256314451509</v>
      </c>
      <c r="N3922" s="1" t="s">
        <v>29</v>
      </c>
      <c r="O3922" s="4">
        <f t="shared" si="61"/>
        <v>0</v>
      </c>
    </row>
    <row r="3923" spans="1:15" hidden="1">
      <c r="A3923" s="1" t="s">
        <v>3963</v>
      </c>
      <c r="B3923" s="2">
        <v>44606</v>
      </c>
      <c r="C3923" s="13" t="str">
        <f>TEXT(bbdd_Social_Media_Trends[[#This Row],[Post_Date]],"aaaa-mm")</f>
        <v>2022-02</v>
      </c>
      <c r="D3923" s="1" t="s">
        <v>12</v>
      </c>
      <c r="E3923" s="1" t="s">
        <v>19</v>
      </c>
      <c r="F3923" s="1" t="s">
        <v>36</v>
      </c>
      <c r="G3923" s="1" t="s">
        <v>37</v>
      </c>
      <c r="H3923">
        <v>2599368</v>
      </c>
      <c r="I3923">
        <v>103502</v>
      </c>
      <c r="J3923">
        <v>74019</v>
      </c>
      <c r="K3923">
        <v>22948</v>
      </c>
      <c r="L3923">
        <f>bbdd_Social_Media_Trends[[#This Row],[Likes]]+bbdd_Social_Media_Trends[[#This Row],[Shares]]+bbdd_Social_Media_Trends[[#This Row],[Comments]]</f>
        <v>200469</v>
      </c>
      <c r="M3923">
        <f>bbdd_Social_Media_Trends[[#This Row],[Interactions]]/bbdd_Social_Media_Trends[[#This Row],[Views]]</f>
        <v>7.7122208167523798E-2</v>
      </c>
      <c r="N3923" s="1" t="s">
        <v>16</v>
      </c>
      <c r="O3923" s="4">
        <f t="shared" si="61"/>
        <v>0</v>
      </c>
    </row>
    <row r="3924" spans="1:15" hidden="1">
      <c r="A3924" s="1" t="s">
        <v>3964</v>
      </c>
      <c r="B3924" s="2">
        <v>44661</v>
      </c>
      <c r="C3924" s="13" t="str">
        <f>TEXT(bbdd_Social_Media_Trends[[#This Row],[Post_Date]],"aaaa-mm")</f>
        <v>2022-04</v>
      </c>
      <c r="D3924" s="1" t="s">
        <v>24</v>
      </c>
      <c r="E3924" s="1" t="s">
        <v>31</v>
      </c>
      <c r="F3924" s="1" t="s">
        <v>41</v>
      </c>
      <c r="G3924" s="1" t="s">
        <v>21</v>
      </c>
      <c r="H3924">
        <v>4707489</v>
      </c>
      <c r="I3924">
        <v>308133</v>
      </c>
      <c r="J3924">
        <v>52155</v>
      </c>
      <c r="K3924">
        <v>27297</v>
      </c>
      <c r="L3924">
        <f>bbdd_Social_Media_Trends[[#This Row],[Likes]]+bbdd_Social_Media_Trends[[#This Row],[Shares]]+bbdd_Social_Media_Trends[[#This Row],[Comments]]</f>
        <v>387585</v>
      </c>
      <c r="M3924">
        <f>bbdd_Social_Media_Trends[[#This Row],[Interactions]]/bbdd_Social_Media_Trends[[#This Row],[Views]]</f>
        <v>8.2333702744711676E-2</v>
      </c>
      <c r="N3924" s="1" t="s">
        <v>29</v>
      </c>
      <c r="O3924" s="4">
        <f t="shared" si="61"/>
        <v>0</v>
      </c>
    </row>
    <row r="3925" spans="1:15">
      <c r="A3925" s="1" t="s">
        <v>3965</v>
      </c>
      <c r="B3925" s="2">
        <v>45227</v>
      </c>
      <c r="C3925" s="13" t="str">
        <f>TEXT(bbdd_Social_Media_Trends[[#This Row],[Post_Date]],"aaaa-mm")</f>
        <v>2023-10</v>
      </c>
      <c r="D3925" s="1" t="s">
        <v>27</v>
      </c>
      <c r="E3925" s="1" t="s">
        <v>46</v>
      </c>
      <c r="F3925" s="1" t="s">
        <v>20</v>
      </c>
      <c r="G3925" s="1" t="s">
        <v>25</v>
      </c>
      <c r="H3925">
        <v>2793980</v>
      </c>
      <c r="I3925">
        <v>105510</v>
      </c>
      <c r="J3925">
        <v>61565</v>
      </c>
      <c r="K3925">
        <v>11195</v>
      </c>
      <c r="L3925">
        <f>bbdd_Social_Media_Trends[[#This Row],[Likes]]+bbdd_Social_Media_Trends[[#This Row],[Shares]]+bbdd_Social_Media_Trends[[#This Row],[Comments]]</f>
        <v>178270</v>
      </c>
      <c r="M3925">
        <f>bbdd_Social_Media_Trends[[#This Row],[Interactions]]/bbdd_Social_Media_Trends[[#This Row],[Views]]</f>
        <v>6.3805037974502321E-2</v>
      </c>
      <c r="N3925" s="1" t="s">
        <v>22</v>
      </c>
      <c r="O3925" s="4">
        <f t="shared" si="61"/>
        <v>0</v>
      </c>
    </row>
    <row r="3926" spans="1:15" hidden="1">
      <c r="A3926" s="1" t="s">
        <v>3966</v>
      </c>
      <c r="B3926" s="2">
        <v>45107</v>
      </c>
      <c r="C3926" s="13" t="str">
        <f>TEXT(bbdd_Social_Media_Trends[[#This Row],[Post_Date]],"aaaa-mm")</f>
        <v>2023-06</v>
      </c>
      <c r="D3926" s="1" t="s">
        <v>24</v>
      </c>
      <c r="E3926" s="1" t="s">
        <v>52</v>
      </c>
      <c r="F3926" s="1" t="s">
        <v>47</v>
      </c>
      <c r="G3926" s="1" t="s">
        <v>28</v>
      </c>
      <c r="H3926">
        <v>2624711</v>
      </c>
      <c r="I3926">
        <v>307198</v>
      </c>
      <c r="J3926">
        <v>71219</v>
      </c>
      <c r="K3926">
        <v>6193</v>
      </c>
      <c r="L3926">
        <f>bbdd_Social_Media_Trends[[#This Row],[Likes]]+bbdd_Social_Media_Trends[[#This Row],[Shares]]+bbdd_Social_Media_Trends[[#This Row],[Comments]]</f>
        <v>384610</v>
      </c>
      <c r="M3926">
        <f>bbdd_Social_Media_Trends[[#This Row],[Interactions]]/bbdd_Social_Media_Trends[[#This Row],[Views]]</f>
        <v>0.14653422795881146</v>
      </c>
      <c r="N3926" s="1" t="s">
        <v>22</v>
      </c>
      <c r="O3926" s="4">
        <f t="shared" si="61"/>
        <v>0</v>
      </c>
    </row>
    <row r="3927" spans="1:15">
      <c r="A3927" s="1" t="s">
        <v>3967</v>
      </c>
      <c r="B3927" s="2">
        <v>45039</v>
      </c>
      <c r="C3927" s="13" t="str">
        <f>TEXT(bbdd_Social_Media_Trends[[#This Row],[Post_Date]],"aaaa-mm")</f>
        <v>2023-04</v>
      </c>
      <c r="D3927" s="1" t="s">
        <v>27</v>
      </c>
      <c r="E3927" s="1" t="s">
        <v>35</v>
      </c>
      <c r="F3927" s="1" t="s">
        <v>14</v>
      </c>
      <c r="G3927" s="1" t="s">
        <v>15</v>
      </c>
      <c r="H3927">
        <v>4381970</v>
      </c>
      <c r="I3927">
        <v>300506</v>
      </c>
      <c r="J3927">
        <v>49105</v>
      </c>
      <c r="K3927">
        <v>1905</v>
      </c>
      <c r="L3927">
        <f>bbdd_Social_Media_Trends[[#This Row],[Likes]]+bbdd_Social_Media_Trends[[#This Row],[Shares]]+bbdd_Social_Media_Trends[[#This Row],[Comments]]</f>
        <v>351516</v>
      </c>
      <c r="M3927">
        <f>bbdd_Social_Media_Trends[[#This Row],[Interactions]]/bbdd_Social_Media_Trends[[#This Row],[Views]]</f>
        <v>8.0218714413836698E-2</v>
      </c>
      <c r="N3927" s="1" t="s">
        <v>16</v>
      </c>
      <c r="O3927" s="4">
        <f t="shared" si="61"/>
        <v>0</v>
      </c>
    </row>
    <row r="3928" spans="1:15" hidden="1">
      <c r="A3928" s="1" t="s">
        <v>3968</v>
      </c>
      <c r="B3928" s="2">
        <v>44734</v>
      </c>
      <c r="C3928" s="13" t="str">
        <f>TEXT(bbdd_Social_Media_Trends[[#This Row],[Post_Date]],"aaaa-mm")</f>
        <v>2022-06</v>
      </c>
      <c r="D3928" s="1" t="s">
        <v>18</v>
      </c>
      <c r="E3928" s="1" t="s">
        <v>52</v>
      </c>
      <c r="F3928" s="1" t="s">
        <v>41</v>
      </c>
      <c r="G3928" s="1" t="s">
        <v>60</v>
      </c>
      <c r="H3928">
        <v>39409</v>
      </c>
      <c r="I3928">
        <v>71007</v>
      </c>
      <c r="J3928">
        <v>41600</v>
      </c>
      <c r="K3928">
        <v>46694</v>
      </c>
      <c r="L3928">
        <f>bbdd_Social_Media_Trends[[#This Row],[Likes]]+bbdd_Social_Media_Trends[[#This Row],[Shares]]+bbdd_Social_Media_Trends[[#This Row],[Comments]]</f>
        <v>159301</v>
      </c>
      <c r="M3928">
        <f>bbdd_Social_Media_Trends[[#This Row],[Interactions]]/bbdd_Social_Media_Trends[[#This Row],[Views]]</f>
        <v>4.0422492324088406</v>
      </c>
      <c r="N3928" s="1" t="s">
        <v>16</v>
      </c>
      <c r="O3928" s="4">
        <f t="shared" si="61"/>
        <v>0</v>
      </c>
    </row>
    <row r="3929" spans="1:15" hidden="1">
      <c r="A3929" s="1" t="s">
        <v>3969</v>
      </c>
      <c r="B3929" s="2">
        <v>44976</v>
      </c>
      <c r="C3929" s="13" t="str">
        <f>TEXT(bbdd_Social_Media_Trends[[#This Row],[Post_Date]],"aaaa-mm")</f>
        <v>2023-02</v>
      </c>
      <c r="D3929" s="1" t="s">
        <v>18</v>
      </c>
      <c r="E3929" s="1" t="s">
        <v>52</v>
      </c>
      <c r="F3929" s="1" t="s">
        <v>32</v>
      </c>
      <c r="G3929" s="1" t="s">
        <v>25</v>
      </c>
      <c r="H3929">
        <v>3499748</v>
      </c>
      <c r="I3929">
        <v>84192</v>
      </c>
      <c r="J3929">
        <v>50937</v>
      </c>
      <c r="K3929">
        <v>40619</v>
      </c>
      <c r="L3929">
        <f>bbdd_Social_Media_Trends[[#This Row],[Likes]]+bbdd_Social_Media_Trends[[#This Row],[Shares]]+bbdd_Social_Media_Trends[[#This Row],[Comments]]</f>
        <v>175748</v>
      </c>
      <c r="M3929">
        <f>bbdd_Social_Media_Trends[[#This Row],[Interactions]]/bbdd_Social_Media_Trends[[#This Row],[Views]]</f>
        <v>5.0217329933469494E-2</v>
      </c>
      <c r="N3929" s="1" t="s">
        <v>29</v>
      </c>
      <c r="O3929" s="4">
        <f t="shared" si="61"/>
        <v>0</v>
      </c>
    </row>
    <row r="3930" spans="1:15" hidden="1">
      <c r="A3930" s="1" t="s">
        <v>3970</v>
      </c>
      <c r="B3930" s="2">
        <v>45207</v>
      </c>
      <c r="C3930" s="13" t="str">
        <f>TEXT(bbdd_Social_Media_Trends[[#This Row],[Post_Date]],"aaaa-mm")</f>
        <v>2023-10</v>
      </c>
      <c r="D3930" s="1" t="s">
        <v>18</v>
      </c>
      <c r="E3930" s="1" t="s">
        <v>39</v>
      </c>
      <c r="F3930" s="1" t="s">
        <v>20</v>
      </c>
      <c r="G3930" s="1" t="s">
        <v>50</v>
      </c>
      <c r="H3930">
        <v>2030644</v>
      </c>
      <c r="I3930">
        <v>499249</v>
      </c>
      <c r="J3930">
        <v>11833</v>
      </c>
      <c r="K3930">
        <v>28123</v>
      </c>
      <c r="L3930">
        <f>bbdd_Social_Media_Trends[[#This Row],[Likes]]+bbdd_Social_Media_Trends[[#This Row],[Shares]]+bbdd_Social_Media_Trends[[#This Row],[Comments]]</f>
        <v>539205</v>
      </c>
      <c r="M3930">
        <f>bbdd_Social_Media_Trends[[#This Row],[Interactions]]/bbdd_Social_Media_Trends[[#This Row],[Views]]</f>
        <v>0.26553398823230462</v>
      </c>
      <c r="N3930" s="1" t="s">
        <v>16</v>
      </c>
      <c r="O3930" s="4">
        <f t="shared" si="61"/>
        <v>0</v>
      </c>
    </row>
    <row r="3931" spans="1:15" hidden="1">
      <c r="A3931" s="1" t="s">
        <v>3971</v>
      </c>
      <c r="B3931" s="2">
        <v>44959</v>
      </c>
      <c r="C3931" s="13" t="str">
        <f>TEXT(bbdd_Social_Media_Trends[[#This Row],[Post_Date]],"aaaa-mm")</f>
        <v>2023-02</v>
      </c>
      <c r="D3931" s="1" t="s">
        <v>24</v>
      </c>
      <c r="E3931" s="1" t="s">
        <v>52</v>
      </c>
      <c r="F3931" s="1" t="s">
        <v>14</v>
      </c>
      <c r="G3931" s="1" t="s">
        <v>25</v>
      </c>
      <c r="H3931">
        <v>4021988</v>
      </c>
      <c r="I3931">
        <v>496947</v>
      </c>
      <c r="J3931">
        <v>98292</v>
      </c>
      <c r="K3931">
        <v>6829</v>
      </c>
      <c r="L3931">
        <f>bbdd_Social_Media_Trends[[#This Row],[Likes]]+bbdd_Social_Media_Trends[[#This Row],[Shares]]+bbdd_Social_Media_Trends[[#This Row],[Comments]]</f>
        <v>602068</v>
      </c>
      <c r="M3931">
        <f>bbdd_Social_Media_Trends[[#This Row],[Interactions]]/bbdd_Social_Media_Trends[[#This Row],[Views]]</f>
        <v>0.14969413135991455</v>
      </c>
      <c r="N3931" s="1" t="s">
        <v>29</v>
      </c>
      <c r="O3931" s="4">
        <f t="shared" si="61"/>
        <v>0</v>
      </c>
    </row>
    <row r="3932" spans="1:15" hidden="1">
      <c r="A3932" s="1" t="s">
        <v>3972</v>
      </c>
      <c r="B3932" s="2">
        <v>45170</v>
      </c>
      <c r="C3932" s="13" t="str">
        <f>TEXT(bbdd_Social_Media_Trends[[#This Row],[Post_Date]],"aaaa-mm")</f>
        <v>2023-09</v>
      </c>
      <c r="D3932" s="1" t="s">
        <v>18</v>
      </c>
      <c r="E3932" s="1" t="s">
        <v>31</v>
      </c>
      <c r="F3932" s="1" t="s">
        <v>47</v>
      </c>
      <c r="G3932" s="1" t="s">
        <v>60</v>
      </c>
      <c r="H3932">
        <v>4255189</v>
      </c>
      <c r="I3932">
        <v>351819</v>
      </c>
      <c r="J3932">
        <v>3829</v>
      </c>
      <c r="K3932">
        <v>20387</v>
      </c>
      <c r="L3932">
        <f>bbdd_Social_Media_Trends[[#This Row],[Likes]]+bbdd_Social_Media_Trends[[#This Row],[Shares]]+bbdd_Social_Media_Trends[[#This Row],[Comments]]</f>
        <v>376035</v>
      </c>
      <c r="M3932">
        <f>bbdd_Social_Media_Trends[[#This Row],[Interactions]]/bbdd_Social_Media_Trends[[#This Row],[Views]]</f>
        <v>8.8370927824827528E-2</v>
      </c>
      <c r="N3932" s="1" t="s">
        <v>29</v>
      </c>
      <c r="O3932" s="4">
        <f t="shared" si="61"/>
        <v>0</v>
      </c>
    </row>
    <row r="3933" spans="1:15" hidden="1">
      <c r="A3933" s="1" t="s">
        <v>3973</v>
      </c>
      <c r="B3933" s="2">
        <v>45033</v>
      </c>
      <c r="C3933" s="13" t="str">
        <f>TEXT(bbdd_Social_Media_Trends[[#This Row],[Post_Date]],"aaaa-mm")</f>
        <v>2023-04</v>
      </c>
      <c r="D3933" s="1" t="s">
        <v>12</v>
      </c>
      <c r="E3933" s="1" t="s">
        <v>13</v>
      </c>
      <c r="F3933" s="1" t="s">
        <v>36</v>
      </c>
      <c r="G3933" s="1" t="s">
        <v>44</v>
      </c>
      <c r="H3933">
        <v>1401182</v>
      </c>
      <c r="I3933">
        <v>272628</v>
      </c>
      <c r="J3933">
        <v>22588</v>
      </c>
      <c r="K3933">
        <v>31504</v>
      </c>
      <c r="L3933">
        <f>bbdd_Social_Media_Trends[[#This Row],[Likes]]+bbdd_Social_Media_Trends[[#This Row],[Shares]]+bbdd_Social_Media_Trends[[#This Row],[Comments]]</f>
        <v>326720</v>
      </c>
      <c r="M3933">
        <f>bbdd_Social_Media_Trends[[#This Row],[Interactions]]/bbdd_Social_Media_Trends[[#This Row],[Views]]</f>
        <v>0.2331745626192743</v>
      </c>
      <c r="N3933" s="1" t="s">
        <v>29</v>
      </c>
      <c r="O3933" s="4">
        <f t="shared" si="61"/>
        <v>0</v>
      </c>
    </row>
    <row r="3934" spans="1:15" hidden="1">
      <c r="A3934" s="1" t="s">
        <v>3974</v>
      </c>
      <c r="B3934" s="2">
        <v>45086</v>
      </c>
      <c r="C3934" s="13" t="str">
        <f>TEXT(bbdd_Social_Media_Trends[[#This Row],[Post_Date]],"aaaa-mm")</f>
        <v>2023-06</v>
      </c>
      <c r="D3934" s="1" t="s">
        <v>12</v>
      </c>
      <c r="E3934" s="1" t="s">
        <v>49</v>
      </c>
      <c r="F3934" s="1" t="s">
        <v>47</v>
      </c>
      <c r="G3934" s="1" t="s">
        <v>37</v>
      </c>
      <c r="H3934">
        <v>3984874</v>
      </c>
      <c r="I3934">
        <v>115614</v>
      </c>
      <c r="J3934">
        <v>39890</v>
      </c>
      <c r="K3934">
        <v>37181</v>
      </c>
      <c r="L3934">
        <f>bbdd_Social_Media_Trends[[#This Row],[Likes]]+bbdd_Social_Media_Trends[[#This Row],[Shares]]+bbdd_Social_Media_Trends[[#This Row],[Comments]]</f>
        <v>192685</v>
      </c>
      <c r="M3934">
        <f>bbdd_Social_Media_Trends[[#This Row],[Interactions]]/bbdd_Social_Media_Trends[[#This Row],[Views]]</f>
        <v>4.8354101033056505E-2</v>
      </c>
      <c r="N3934" s="1" t="s">
        <v>22</v>
      </c>
      <c r="O3934" s="4">
        <f t="shared" si="61"/>
        <v>0</v>
      </c>
    </row>
    <row r="3935" spans="1:15" hidden="1">
      <c r="A3935" s="1" t="s">
        <v>3975</v>
      </c>
      <c r="B3935" s="2">
        <v>44733</v>
      </c>
      <c r="C3935" s="13" t="str">
        <f>TEXT(bbdd_Social_Media_Trends[[#This Row],[Post_Date]],"aaaa-mm")</f>
        <v>2022-06</v>
      </c>
      <c r="D3935" s="1" t="s">
        <v>12</v>
      </c>
      <c r="E3935" s="1" t="s">
        <v>35</v>
      </c>
      <c r="F3935" s="1" t="s">
        <v>14</v>
      </c>
      <c r="G3935" s="1" t="s">
        <v>37</v>
      </c>
      <c r="H3935">
        <v>631935</v>
      </c>
      <c r="I3935">
        <v>263783</v>
      </c>
      <c r="J3935">
        <v>3049</v>
      </c>
      <c r="K3935">
        <v>40556</v>
      </c>
      <c r="L3935">
        <f>bbdd_Social_Media_Trends[[#This Row],[Likes]]+bbdd_Social_Media_Trends[[#This Row],[Shares]]+bbdd_Social_Media_Trends[[#This Row],[Comments]]</f>
        <v>307388</v>
      </c>
      <c r="M3935">
        <f>bbdd_Social_Media_Trends[[#This Row],[Interactions]]/bbdd_Social_Media_Trends[[#This Row],[Views]]</f>
        <v>0.48642344544929461</v>
      </c>
      <c r="N3935" s="1" t="s">
        <v>16</v>
      </c>
      <c r="O3935" s="4">
        <f t="shared" si="61"/>
        <v>0</v>
      </c>
    </row>
    <row r="3936" spans="1:15">
      <c r="A3936" s="1" t="s">
        <v>3976</v>
      </c>
      <c r="B3936" s="2">
        <v>44572</v>
      </c>
      <c r="C3936" s="13" t="str">
        <f>TEXT(bbdd_Social_Media_Trends[[#This Row],[Post_Date]],"aaaa-mm")</f>
        <v>2022-01</v>
      </c>
      <c r="D3936" s="1" t="s">
        <v>27</v>
      </c>
      <c r="E3936" s="1" t="s">
        <v>39</v>
      </c>
      <c r="F3936" s="1" t="s">
        <v>32</v>
      </c>
      <c r="G3936" s="1" t="s">
        <v>21</v>
      </c>
      <c r="H3936">
        <v>3577981</v>
      </c>
      <c r="I3936">
        <v>355446</v>
      </c>
      <c r="J3936">
        <v>61987</v>
      </c>
      <c r="K3936">
        <v>18325</v>
      </c>
      <c r="L3936">
        <f>bbdd_Social_Media_Trends[[#This Row],[Likes]]+bbdd_Social_Media_Trends[[#This Row],[Shares]]+bbdd_Social_Media_Trends[[#This Row],[Comments]]</f>
        <v>435758</v>
      </c>
      <c r="M3936">
        <f>bbdd_Social_Media_Trends[[#This Row],[Interactions]]/bbdd_Social_Media_Trends[[#This Row],[Views]]</f>
        <v>0.12178879653078091</v>
      </c>
      <c r="N3936" s="1" t="s">
        <v>16</v>
      </c>
      <c r="O3936" s="4">
        <f t="shared" si="61"/>
        <v>0</v>
      </c>
    </row>
    <row r="3937" spans="1:15" hidden="1">
      <c r="A3937" s="1" t="s">
        <v>3977</v>
      </c>
      <c r="B3937" s="2">
        <v>45008</v>
      </c>
      <c r="C3937" s="13" t="str">
        <f>TEXT(bbdd_Social_Media_Trends[[#This Row],[Post_Date]],"aaaa-mm")</f>
        <v>2023-03</v>
      </c>
      <c r="D3937" s="1" t="s">
        <v>12</v>
      </c>
      <c r="E3937" s="1" t="s">
        <v>31</v>
      </c>
      <c r="F3937" s="1" t="s">
        <v>41</v>
      </c>
      <c r="G3937" s="1" t="s">
        <v>60</v>
      </c>
      <c r="H3937">
        <v>4661813</v>
      </c>
      <c r="I3937">
        <v>48452</v>
      </c>
      <c r="J3937">
        <v>12647</v>
      </c>
      <c r="K3937">
        <v>2749</v>
      </c>
      <c r="L3937">
        <f>bbdd_Social_Media_Trends[[#This Row],[Likes]]+bbdd_Social_Media_Trends[[#This Row],[Shares]]+bbdd_Social_Media_Trends[[#This Row],[Comments]]</f>
        <v>63848</v>
      </c>
      <c r="M3937">
        <f>bbdd_Social_Media_Trends[[#This Row],[Interactions]]/bbdd_Social_Media_Trends[[#This Row],[Views]]</f>
        <v>1.3695959061420954E-2</v>
      </c>
      <c r="N3937" s="1" t="s">
        <v>16</v>
      </c>
      <c r="O3937" s="4">
        <f t="shared" si="61"/>
        <v>0</v>
      </c>
    </row>
    <row r="3938" spans="1:15">
      <c r="A3938" s="1" t="s">
        <v>3978</v>
      </c>
      <c r="B3938" s="2">
        <v>45110</v>
      </c>
      <c r="C3938" s="13" t="str">
        <f>TEXT(bbdd_Social_Media_Trends[[#This Row],[Post_Date]],"aaaa-mm")</f>
        <v>2023-07</v>
      </c>
      <c r="D3938" s="1" t="s">
        <v>27</v>
      </c>
      <c r="E3938" s="1" t="s">
        <v>46</v>
      </c>
      <c r="F3938" s="1" t="s">
        <v>41</v>
      </c>
      <c r="G3938" s="1" t="s">
        <v>21</v>
      </c>
      <c r="H3938">
        <v>4153771</v>
      </c>
      <c r="I3938">
        <v>162185</v>
      </c>
      <c r="J3938">
        <v>6853</v>
      </c>
      <c r="K3938">
        <v>26355</v>
      </c>
      <c r="L3938">
        <f>bbdd_Social_Media_Trends[[#This Row],[Likes]]+bbdd_Social_Media_Trends[[#This Row],[Shares]]+bbdd_Social_Media_Trends[[#This Row],[Comments]]</f>
        <v>195393</v>
      </c>
      <c r="M3938">
        <f>bbdd_Social_Media_Trends[[#This Row],[Interactions]]/bbdd_Social_Media_Trends[[#This Row],[Views]]</f>
        <v>4.7039906629421792E-2</v>
      </c>
      <c r="N3938" s="1" t="s">
        <v>22</v>
      </c>
      <c r="O3938" s="4">
        <f t="shared" si="61"/>
        <v>0</v>
      </c>
    </row>
    <row r="3939" spans="1:15" hidden="1">
      <c r="A3939" s="1" t="s">
        <v>3979</v>
      </c>
      <c r="B3939" s="2">
        <v>45252</v>
      </c>
      <c r="C3939" s="13" t="str">
        <f>TEXT(bbdd_Social_Media_Trends[[#This Row],[Post_Date]],"aaaa-mm")</f>
        <v>2023-11</v>
      </c>
      <c r="D3939" s="1" t="s">
        <v>18</v>
      </c>
      <c r="E3939" s="1" t="s">
        <v>35</v>
      </c>
      <c r="F3939" s="1" t="s">
        <v>20</v>
      </c>
      <c r="G3939" s="1" t="s">
        <v>21</v>
      </c>
      <c r="H3939">
        <v>3523284</v>
      </c>
      <c r="I3939">
        <v>272930</v>
      </c>
      <c r="J3939">
        <v>96467</v>
      </c>
      <c r="K3939">
        <v>47190</v>
      </c>
      <c r="L3939">
        <f>bbdd_Social_Media_Trends[[#This Row],[Likes]]+bbdd_Social_Media_Trends[[#This Row],[Shares]]+bbdd_Social_Media_Trends[[#This Row],[Comments]]</f>
        <v>416587</v>
      </c>
      <c r="M3939">
        <f>bbdd_Social_Media_Trends[[#This Row],[Interactions]]/bbdd_Social_Media_Trends[[#This Row],[Views]]</f>
        <v>0.11823826861530322</v>
      </c>
      <c r="N3939" s="1" t="s">
        <v>29</v>
      </c>
      <c r="O3939" s="4">
        <f t="shared" si="61"/>
        <v>0</v>
      </c>
    </row>
    <row r="3940" spans="1:15">
      <c r="A3940" s="1" t="s">
        <v>3980</v>
      </c>
      <c r="B3940" s="2">
        <v>44666</v>
      </c>
      <c r="C3940" s="13" t="str">
        <f>TEXT(bbdd_Social_Media_Trends[[#This Row],[Post_Date]],"aaaa-mm")</f>
        <v>2022-04</v>
      </c>
      <c r="D3940" s="1" t="s">
        <v>27</v>
      </c>
      <c r="E3940" s="1" t="s">
        <v>46</v>
      </c>
      <c r="F3940" s="1" t="s">
        <v>14</v>
      </c>
      <c r="G3940" s="1" t="s">
        <v>44</v>
      </c>
      <c r="H3940">
        <v>141033</v>
      </c>
      <c r="I3940">
        <v>325404</v>
      </c>
      <c r="J3940">
        <v>4011</v>
      </c>
      <c r="K3940">
        <v>41320</v>
      </c>
      <c r="L3940">
        <f>bbdd_Social_Media_Trends[[#This Row],[Likes]]+bbdd_Social_Media_Trends[[#This Row],[Shares]]+bbdd_Social_Media_Trends[[#This Row],[Comments]]</f>
        <v>370735</v>
      </c>
      <c r="M3940">
        <f>bbdd_Social_Media_Trends[[#This Row],[Interactions]]/bbdd_Social_Media_Trends[[#This Row],[Views]]</f>
        <v>2.6287110108981584</v>
      </c>
      <c r="N3940" s="1" t="s">
        <v>16</v>
      </c>
      <c r="O3940" s="4">
        <f t="shared" si="61"/>
        <v>0</v>
      </c>
    </row>
    <row r="3941" spans="1:15">
      <c r="A3941" s="1" t="s">
        <v>3981</v>
      </c>
      <c r="B3941" s="2">
        <v>44941</v>
      </c>
      <c r="C3941" s="13" t="str">
        <f>TEXT(bbdd_Social_Media_Trends[[#This Row],[Post_Date]],"aaaa-mm")</f>
        <v>2023-01</v>
      </c>
      <c r="D3941" s="1" t="s">
        <v>27</v>
      </c>
      <c r="E3941" s="1" t="s">
        <v>52</v>
      </c>
      <c r="F3941" s="1" t="s">
        <v>14</v>
      </c>
      <c r="G3941" s="1" t="s">
        <v>60</v>
      </c>
      <c r="H3941">
        <v>1058655</v>
      </c>
      <c r="I3941">
        <v>486037</v>
      </c>
      <c r="J3941">
        <v>47060</v>
      </c>
      <c r="K3941">
        <v>4660</v>
      </c>
      <c r="L3941">
        <f>bbdd_Social_Media_Trends[[#This Row],[Likes]]+bbdd_Social_Media_Trends[[#This Row],[Shares]]+bbdd_Social_Media_Trends[[#This Row],[Comments]]</f>
        <v>537757</v>
      </c>
      <c r="M3941">
        <f>bbdd_Social_Media_Trends[[#This Row],[Interactions]]/bbdd_Social_Media_Trends[[#This Row],[Views]]</f>
        <v>0.50796246180294813</v>
      </c>
      <c r="N3941" s="1" t="s">
        <v>22</v>
      </c>
      <c r="O3941" s="4">
        <f t="shared" si="61"/>
        <v>0</v>
      </c>
    </row>
    <row r="3942" spans="1:15" hidden="1">
      <c r="A3942" s="1" t="s">
        <v>3982</v>
      </c>
      <c r="B3942" s="2">
        <v>45152</v>
      </c>
      <c r="C3942" s="13" t="str">
        <f>TEXT(bbdd_Social_Media_Trends[[#This Row],[Post_Date]],"aaaa-mm")</f>
        <v>2023-08</v>
      </c>
      <c r="D3942" s="1" t="s">
        <v>18</v>
      </c>
      <c r="E3942" s="1" t="s">
        <v>31</v>
      </c>
      <c r="F3942" s="1" t="s">
        <v>41</v>
      </c>
      <c r="G3942" s="1" t="s">
        <v>50</v>
      </c>
      <c r="H3942">
        <v>2030560</v>
      </c>
      <c r="I3942">
        <v>466132</v>
      </c>
      <c r="J3942">
        <v>51434</v>
      </c>
      <c r="K3942">
        <v>46110</v>
      </c>
      <c r="L3942">
        <f>bbdd_Social_Media_Trends[[#This Row],[Likes]]+bbdd_Social_Media_Trends[[#This Row],[Shares]]+bbdd_Social_Media_Trends[[#This Row],[Comments]]</f>
        <v>563676</v>
      </c>
      <c r="M3942">
        <f>bbdd_Social_Media_Trends[[#This Row],[Interactions]]/bbdd_Social_Media_Trends[[#This Row],[Views]]</f>
        <v>0.27759632810653218</v>
      </c>
      <c r="N3942" s="1" t="s">
        <v>29</v>
      </c>
      <c r="O3942" s="4">
        <f t="shared" si="61"/>
        <v>0</v>
      </c>
    </row>
    <row r="3943" spans="1:15" hidden="1">
      <c r="A3943" s="1" t="s">
        <v>3983</v>
      </c>
      <c r="B3943" s="2">
        <v>44751</v>
      </c>
      <c r="C3943" s="13" t="str">
        <f>TEXT(bbdd_Social_Media_Trends[[#This Row],[Post_Date]],"aaaa-mm")</f>
        <v>2022-07</v>
      </c>
      <c r="D3943" s="1" t="s">
        <v>18</v>
      </c>
      <c r="E3943" s="1" t="s">
        <v>57</v>
      </c>
      <c r="F3943" s="1" t="s">
        <v>32</v>
      </c>
      <c r="G3943" s="1" t="s">
        <v>50</v>
      </c>
      <c r="H3943">
        <v>234535</v>
      </c>
      <c r="I3943">
        <v>251440</v>
      </c>
      <c r="J3943">
        <v>28477</v>
      </c>
      <c r="K3943">
        <v>22111</v>
      </c>
      <c r="L3943">
        <f>bbdd_Social_Media_Trends[[#This Row],[Likes]]+bbdd_Social_Media_Trends[[#This Row],[Shares]]+bbdd_Social_Media_Trends[[#This Row],[Comments]]</f>
        <v>302028</v>
      </c>
      <c r="M3943">
        <f>bbdd_Social_Media_Trends[[#This Row],[Interactions]]/bbdd_Social_Media_Trends[[#This Row],[Views]]</f>
        <v>1.2877736798345663</v>
      </c>
      <c r="N3943" s="1" t="s">
        <v>16</v>
      </c>
      <c r="O3943" s="4">
        <f t="shared" si="61"/>
        <v>0</v>
      </c>
    </row>
    <row r="3944" spans="1:15" hidden="1">
      <c r="A3944" s="1" t="s">
        <v>3984</v>
      </c>
      <c r="B3944" s="2">
        <v>44669</v>
      </c>
      <c r="C3944" s="13" t="str">
        <f>TEXT(bbdd_Social_Media_Trends[[#This Row],[Post_Date]],"aaaa-mm")</f>
        <v>2022-04</v>
      </c>
      <c r="D3944" s="1" t="s">
        <v>12</v>
      </c>
      <c r="E3944" s="1" t="s">
        <v>52</v>
      </c>
      <c r="F3944" s="1" t="s">
        <v>47</v>
      </c>
      <c r="G3944" s="1" t="s">
        <v>28</v>
      </c>
      <c r="H3944">
        <v>3959483</v>
      </c>
      <c r="I3944">
        <v>363451</v>
      </c>
      <c r="J3944">
        <v>40906</v>
      </c>
      <c r="K3944">
        <v>30644</v>
      </c>
      <c r="L3944">
        <f>bbdd_Social_Media_Trends[[#This Row],[Likes]]+bbdd_Social_Media_Trends[[#This Row],[Shares]]+bbdd_Social_Media_Trends[[#This Row],[Comments]]</f>
        <v>435001</v>
      </c>
      <c r="M3944">
        <f>bbdd_Social_Media_Trends[[#This Row],[Interactions]]/bbdd_Social_Media_Trends[[#This Row],[Views]]</f>
        <v>0.10986308060926137</v>
      </c>
      <c r="N3944" s="1" t="s">
        <v>29</v>
      </c>
      <c r="O3944" s="4">
        <f t="shared" si="61"/>
        <v>0</v>
      </c>
    </row>
    <row r="3945" spans="1:15" hidden="1">
      <c r="A3945" s="1" t="s">
        <v>3985</v>
      </c>
      <c r="B3945" s="2">
        <v>44654</v>
      </c>
      <c r="C3945" s="13" t="str">
        <f>TEXT(bbdd_Social_Media_Trends[[#This Row],[Post_Date]],"aaaa-mm")</f>
        <v>2022-04</v>
      </c>
      <c r="D3945" s="1" t="s">
        <v>18</v>
      </c>
      <c r="E3945" s="1" t="s">
        <v>49</v>
      </c>
      <c r="F3945" s="1" t="s">
        <v>41</v>
      </c>
      <c r="G3945" s="1" t="s">
        <v>25</v>
      </c>
      <c r="H3945">
        <v>2476219</v>
      </c>
      <c r="I3945">
        <v>352894</v>
      </c>
      <c r="J3945">
        <v>54154</v>
      </c>
      <c r="K3945">
        <v>45066</v>
      </c>
      <c r="L3945">
        <f>bbdd_Social_Media_Trends[[#This Row],[Likes]]+bbdd_Social_Media_Trends[[#This Row],[Shares]]+bbdd_Social_Media_Trends[[#This Row],[Comments]]</f>
        <v>452114</v>
      </c>
      <c r="M3945">
        <f>bbdd_Social_Media_Trends[[#This Row],[Interactions]]/bbdd_Social_Media_Trends[[#This Row],[Views]]</f>
        <v>0.18258239679123697</v>
      </c>
      <c r="N3945" s="1" t="s">
        <v>29</v>
      </c>
      <c r="O3945" s="4">
        <f t="shared" si="61"/>
        <v>0</v>
      </c>
    </row>
    <row r="3946" spans="1:15">
      <c r="A3946" s="1" t="s">
        <v>3986</v>
      </c>
      <c r="B3946" s="2">
        <v>44675</v>
      </c>
      <c r="C3946" s="13" t="str">
        <f>TEXT(bbdd_Social_Media_Trends[[#This Row],[Post_Date]],"aaaa-mm")</f>
        <v>2022-04</v>
      </c>
      <c r="D3946" s="1" t="s">
        <v>27</v>
      </c>
      <c r="E3946" s="1" t="s">
        <v>46</v>
      </c>
      <c r="F3946" s="1" t="s">
        <v>32</v>
      </c>
      <c r="G3946" s="1" t="s">
        <v>25</v>
      </c>
      <c r="H3946">
        <v>3857161</v>
      </c>
      <c r="I3946">
        <v>320872</v>
      </c>
      <c r="J3946">
        <v>49073</v>
      </c>
      <c r="K3946">
        <v>49058</v>
      </c>
      <c r="L3946">
        <f>bbdd_Social_Media_Trends[[#This Row],[Likes]]+bbdd_Social_Media_Trends[[#This Row],[Shares]]+bbdd_Social_Media_Trends[[#This Row],[Comments]]</f>
        <v>419003</v>
      </c>
      <c r="M3946">
        <f>bbdd_Social_Media_Trends[[#This Row],[Interactions]]/bbdd_Social_Media_Trends[[#This Row],[Views]]</f>
        <v>0.10862989644456117</v>
      </c>
      <c r="N3946" s="1" t="s">
        <v>16</v>
      </c>
      <c r="O3946" s="4">
        <f t="shared" si="61"/>
        <v>0</v>
      </c>
    </row>
    <row r="3947" spans="1:15" hidden="1">
      <c r="A3947" s="1" t="s">
        <v>3987</v>
      </c>
      <c r="B3947" s="2">
        <v>45053</v>
      </c>
      <c r="C3947" s="13" t="str">
        <f>TEXT(bbdd_Social_Media_Trends[[#This Row],[Post_Date]],"aaaa-mm")</f>
        <v>2023-05</v>
      </c>
      <c r="D3947" s="1" t="s">
        <v>24</v>
      </c>
      <c r="E3947" s="1" t="s">
        <v>59</v>
      </c>
      <c r="F3947" s="1" t="s">
        <v>20</v>
      </c>
      <c r="G3947" s="1" t="s">
        <v>15</v>
      </c>
      <c r="H3947">
        <v>4171762</v>
      </c>
      <c r="I3947">
        <v>41967</v>
      </c>
      <c r="J3947">
        <v>76316</v>
      </c>
      <c r="K3947">
        <v>1045</v>
      </c>
      <c r="L3947">
        <f>bbdd_Social_Media_Trends[[#This Row],[Likes]]+bbdd_Social_Media_Trends[[#This Row],[Shares]]+bbdd_Social_Media_Trends[[#This Row],[Comments]]</f>
        <v>119328</v>
      </c>
      <c r="M3947">
        <f>bbdd_Social_Media_Trends[[#This Row],[Interactions]]/bbdd_Social_Media_Trends[[#This Row],[Views]]</f>
        <v>2.8603741057136048E-2</v>
      </c>
      <c r="N3947" s="1" t="s">
        <v>22</v>
      </c>
      <c r="O3947" s="4">
        <f t="shared" si="61"/>
        <v>0</v>
      </c>
    </row>
    <row r="3948" spans="1:15" hidden="1">
      <c r="A3948" s="1" t="s">
        <v>3988</v>
      </c>
      <c r="B3948" s="2">
        <v>45126</v>
      </c>
      <c r="C3948" s="13" t="str">
        <f>TEXT(bbdd_Social_Media_Trends[[#This Row],[Post_Date]],"aaaa-mm")</f>
        <v>2023-07</v>
      </c>
      <c r="D3948" s="1" t="s">
        <v>18</v>
      </c>
      <c r="E3948" s="1" t="s">
        <v>46</v>
      </c>
      <c r="F3948" s="1" t="s">
        <v>14</v>
      </c>
      <c r="G3948" s="1" t="s">
        <v>60</v>
      </c>
      <c r="H3948">
        <v>3356648</v>
      </c>
      <c r="I3948">
        <v>113463</v>
      </c>
      <c r="J3948">
        <v>87529</v>
      </c>
      <c r="K3948">
        <v>19511</v>
      </c>
      <c r="L3948">
        <f>bbdd_Social_Media_Trends[[#This Row],[Likes]]+bbdd_Social_Media_Trends[[#This Row],[Shares]]+bbdd_Social_Media_Trends[[#This Row],[Comments]]</f>
        <v>220503</v>
      </c>
      <c r="M3948">
        <f>bbdd_Social_Media_Trends[[#This Row],[Interactions]]/bbdd_Social_Media_Trends[[#This Row],[Views]]</f>
        <v>6.5691427876858111E-2</v>
      </c>
      <c r="N3948" s="1" t="s">
        <v>16</v>
      </c>
      <c r="O3948" s="4">
        <f t="shared" si="61"/>
        <v>0</v>
      </c>
    </row>
    <row r="3949" spans="1:15">
      <c r="A3949" s="1" t="s">
        <v>3989</v>
      </c>
      <c r="B3949" s="2">
        <v>44766</v>
      </c>
      <c r="C3949" s="13" t="str">
        <f>TEXT(bbdd_Social_Media_Trends[[#This Row],[Post_Date]],"aaaa-mm")</f>
        <v>2022-07</v>
      </c>
      <c r="D3949" s="1" t="s">
        <v>27</v>
      </c>
      <c r="E3949" s="1" t="s">
        <v>57</v>
      </c>
      <c r="F3949" s="1" t="s">
        <v>41</v>
      </c>
      <c r="G3949" s="1" t="s">
        <v>60</v>
      </c>
      <c r="H3949">
        <v>3857226</v>
      </c>
      <c r="I3949">
        <v>337967</v>
      </c>
      <c r="J3949">
        <v>30773</v>
      </c>
      <c r="K3949">
        <v>37272</v>
      </c>
      <c r="L3949">
        <f>bbdd_Social_Media_Trends[[#This Row],[Likes]]+bbdd_Social_Media_Trends[[#This Row],[Shares]]+bbdd_Social_Media_Trends[[#This Row],[Comments]]</f>
        <v>406012</v>
      </c>
      <c r="M3949">
        <f>bbdd_Social_Media_Trends[[#This Row],[Interactions]]/bbdd_Social_Media_Trends[[#This Row],[Views]]</f>
        <v>0.10526010143040621</v>
      </c>
      <c r="N3949" s="1" t="s">
        <v>16</v>
      </c>
      <c r="O3949" s="4">
        <f t="shared" si="61"/>
        <v>0</v>
      </c>
    </row>
    <row r="3950" spans="1:15" hidden="1">
      <c r="A3950" s="1" t="s">
        <v>3990</v>
      </c>
      <c r="B3950" s="2">
        <v>44737</v>
      </c>
      <c r="C3950" s="13" t="str">
        <f>TEXT(bbdd_Social_Media_Trends[[#This Row],[Post_Date]],"aaaa-mm")</f>
        <v>2022-06</v>
      </c>
      <c r="D3950" s="1" t="s">
        <v>24</v>
      </c>
      <c r="E3950" s="1" t="s">
        <v>19</v>
      </c>
      <c r="F3950" s="1" t="s">
        <v>41</v>
      </c>
      <c r="G3950" s="1" t="s">
        <v>60</v>
      </c>
      <c r="H3950">
        <v>3147293</v>
      </c>
      <c r="I3950">
        <v>454319</v>
      </c>
      <c r="J3950">
        <v>10944</v>
      </c>
      <c r="K3950">
        <v>15888</v>
      </c>
      <c r="L3950">
        <f>bbdd_Social_Media_Trends[[#This Row],[Likes]]+bbdd_Social_Media_Trends[[#This Row],[Shares]]+bbdd_Social_Media_Trends[[#This Row],[Comments]]</f>
        <v>481151</v>
      </c>
      <c r="M3950">
        <f>bbdd_Social_Media_Trends[[#This Row],[Interactions]]/bbdd_Social_Media_Trends[[#This Row],[Views]]</f>
        <v>0.15287772698633398</v>
      </c>
      <c r="N3950" s="1" t="s">
        <v>16</v>
      </c>
      <c r="O3950" s="4">
        <f t="shared" si="61"/>
        <v>0</v>
      </c>
    </row>
    <row r="3951" spans="1:15">
      <c r="A3951" s="1" t="s">
        <v>3991</v>
      </c>
      <c r="B3951" s="2">
        <v>44903</v>
      </c>
      <c r="C3951" s="13" t="str">
        <f>TEXT(bbdd_Social_Media_Trends[[#This Row],[Post_Date]],"aaaa-mm")</f>
        <v>2022-12</v>
      </c>
      <c r="D3951" s="1" t="s">
        <v>27</v>
      </c>
      <c r="E3951" s="1" t="s">
        <v>35</v>
      </c>
      <c r="F3951" s="1" t="s">
        <v>41</v>
      </c>
      <c r="G3951" s="1" t="s">
        <v>28</v>
      </c>
      <c r="H3951">
        <v>975369</v>
      </c>
      <c r="I3951">
        <v>208583</v>
      </c>
      <c r="J3951">
        <v>6013</v>
      </c>
      <c r="K3951">
        <v>40027</v>
      </c>
      <c r="L3951">
        <f>bbdd_Social_Media_Trends[[#This Row],[Likes]]+bbdd_Social_Media_Trends[[#This Row],[Shares]]+bbdd_Social_Media_Trends[[#This Row],[Comments]]</f>
        <v>254623</v>
      </c>
      <c r="M3951">
        <f>bbdd_Social_Media_Trends[[#This Row],[Interactions]]/bbdd_Social_Media_Trends[[#This Row],[Views]]</f>
        <v>0.26105299635317508</v>
      </c>
      <c r="N3951" s="1" t="s">
        <v>29</v>
      </c>
      <c r="O3951" s="4">
        <f t="shared" si="61"/>
        <v>0</v>
      </c>
    </row>
    <row r="3952" spans="1:15">
      <c r="A3952" s="1" t="s">
        <v>3992</v>
      </c>
      <c r="B3952" s="2">
        <v>45001</v>
      </c>
      <c r="C3952" s="13" t="str">
        <f>TEXT(bbdd_Social_Media_Trends[[#This Row],[Post_Date]],"aaaa-mm")</f>
        <v>2023-03</v>
      </c>
      <c r="D3952" s="1" t="s">
        <v>27</v>
      </c>
      <c r="E3952" s="1" t="s">
        <v>49</v>
      </c>
      <c r="F3952" s="1" t="s">
        <v>36</v>
      </c>
      <c r="G3952" s="1" t="s">
        <v>15</v>
      </c>
      <c r="H3952">
        <v>4604015</v>
      </c>
      <c r="I3952">
        <v>496554</v>
      </c>
      <c r="J3952">
        <v>67838</v>
      </c>
      <c r="K3952">
        <v>8078</v>
      </c>
      <c r="L3952">
        <f>bbdd_Social_Media_Trends[[#This Row],[Likes]]+bbdd_Social_Media_Trends[[#This Row],[Shares]]+bbdd_Social_Media_Trends[[#This Row],[Comments]]</f>
        <v>572470</v>
      </c>
      <c r="M3952">
        <f>bbdd_Social_Media_Trends[[#This Row],[Interactions]]/bbdd_Social_Media_Trends[[#This Row],[Views]]</f>
        <v>0.12434147151996681</v>
      </c>
      <c r="N3952" s="1" t="s">
        <v>16</v>
      </c>
      <c r="O3952" s="4">
        <f t="shared" si="61"/>
        <v>0</v>
      </c>
    </row>
    <row r="3953" spans="1:15" hidden="1">
      <c r="A3953" s="1" t="s">
        <v>3993</v>
      </c>
      <c r="B3953" s="2">
        <v>44631</v>
      </c>
      <c r="C3953" s="13" t="str">
        <f>TEXT(bbdd_Social_Media_Trends[[#This Row],[Post_Date]],"aaaa-mm")</f>
        <v>2022-03</v>
      </c>
      <c r="D3953" s="1" t="s">
        <v>24</v>
      </c>
      <c r="E3953" s="1" t="s">
        <v>59</v>
      </c>
      <c r="F3953" s="1" t="s">
        <v>41</v>
      </c>
      <c r="G3953" s="1" t="s">
        <v>44</v>
      </c>
      <c r="H3953">
        <v>279023</v>
      </c>
      <c r="I3953">
        <v>186319</v>
      </c>
      <c r="J3953">
        <v>64408</v>
      </c>
      <c r="K3953">
        <v>2331</v>
      </c>
      <c r="L3953">
        <f>bbdd_Social_Media_Trends[[#This Row],[Likes]]+bbdd_Social_Media_Trends[[#This Row],[Shares]]+bbdd_Social_Media_Trends[[#This Row],[Comments]]</f>
        <v>253058</v>
      </c>
      <c r="M3953">
        <f>bbdd_Social_Media_Trends[[#This Row],[Interactions]]/bbdd_Social_Media_Trends[[#This Row],[Views]]</f>
        <v>0.9069431552237629</v>
      </c>
      <c r="N3953" s="1" t="s">
        <v>29</v>
      </c>
      <c r="O3953" s="4">
        <f t="shared" si="61"/>
        <v>0</v>
      </c>
    </row>
    <row r="3954" spans="1:15" hidden="1">
      <c r="A3954" s="1" t="s">
        <v>3994</v>
      </c>
      <c r="B3954" s="2">
        <v>44605</v>
      </c>
      <c r="C3954" s="13" t="str">
        <f>TEXT(bbdd_Social_Media_Trends[[#This Row],[Post_Date]],"aaaa-mm")</f>
        <v>2022-02</v>
      </c>
      <c r="D3954" s="1" t="s">
        <v>12</v>
      </c>
      <c r="E3954" s="1" t="s">
        <v>49</v>
      </c>
      <c r="F3954" s="1" t="s">
        <v>14</v>
      </c>
      <c r="G3954" s="1" t="s">
        <v>15</v>
      </c>
      <c r="H3954">
        <v>4887642</v>
      </c>
      <c r="I3954">
        <v>267244</v>
      </c>
      <c r="J3954">
        <v>25145</v>
      </c>
      <c r="K3954">
        <v>15083</v>
      </c>
      <c r="L3954">
        <f>bbdd_Social_Media_Trends[[#This Row],[Likes]]+bbdd_Social_Media_Trends[[#This Row],[Shares]]+bbdd_Social_Media_Trends[[#This Row],[Comments]]</f>
        <v>307472</v>
      </c>
      <c r="M3954">
        <f>bbdd_Social_Media_Trends[[#This Row],[Interactions]]/bbdd_Social_Media_Trends[[#This Row],[Views]]</f>
        <v>6.2908044410781308E-2</v>
      </c>
      <c r="N3954" s="1" t="s">
        <v>29</v>
      </c>
      <c r="O3954" s="4">
        <f t="shared" si="61"/>
        <v>0</v>
      </c>
    </row>
    <row r="3955" spans="1:15" hidden="1">
      <c r="A3955" s="1" t="s">
        <v>3995</v>
      </c>
      <c r="B3955" s="2">
        <v>44856</v>
      </c>
      <c r="C3955" s="13" t="str">
        <f>TEXT(bbdd_Social_Media_Trends[[#This Row],[Post_Date]],"aaaa-mm")</f>
        <v>2022-10</v>
      </c>
      <c r="D3955" s="1" t="s">
        <v>12</v>
      </c>
      <c r="E3955" s="1" t="s">
        <v>49</v>
      </c>
      <c r="F3955" s="1" t="s">
        <v>32</v>
      </c>
      <c r="G3955" s="1" t="s">
        <v>15</v>
      </c>
      <c r="H3955">
        <v>2513082</v>
      </c>
      <c r="I3955">
        <v>208085</v>
      </c>
      <c r="J3955">
        <v>65223</v>
      </c>
      <c r="K3955">
        <v>2112</v>
      </c>
      <c r="L3955">
        <f>bbdd_Social_Media_Trends[[#This Row],[Likes]]+bbdd_Social_Media_Trends[[#This Row],[Shares]]+bbdd_Social_Media_Trends[[#This Row],[Comments]]</f>
        <v>275420</v>
      </c>
      <c r="M3955">
        <f>bbdd_Social_Media_Trends[[#This Row],[Interactions]]/bbdd_Social_Media_Trends[[#This Row],[Views]]</f>
        <v>0.10959451382804063</v>
      </c>
      <c r="N3955" s="1" t="s">
        <v>29</v>
      </c>
      <c r="O3955" s="4">
        <f t="shared" si="61"/>
        <v>0</v>
      </c>
    </row>
    <row r="3956" spans="1:15" hidden="1">
      <c r="A3956" s="1" t="s">
        <v>3996</v>
      </c>
      <c r="B3956" s="2">
        <v>45205</v>
      </c>
      <c r="C3956" s="13" t="str">
        <f>TEXT(bbdd_Social_Media_Trends[[#This Row],[Post_Date]],"aaaa-mm")</f>
        <v>2023-10</v>
      </c>
      <c r="D3956" s="1" t="s">
        <v>24</v>
      </c>
      <c r="E3956" s="1" t="s">
        <v>52</v>
      </c>
      <c r="F3956" s="1" t="s">
        <v>14</v>
      </c>
      <c r="G3956" s="1" t="s">
        <v>44</v>
      </c>
      <c r="H3956">
        <v>2832427</v>
      </c>
      <c r="I3956">
        <v>190157</v>
      </c>
      <c r="J3956">
        <v>12005</v>
      </c>
      <c r="K3956">
        <v>1268</v>
      </c>
      <c r="L3956">
        <f>bbdd_Social_Media_Trends[[#This Row],[Likes]]+bbdd_Social_Media_Trends[[#This Row],[Shares]]+bbdd_Social_Media_Trends[[#This Row],[Comments]]</f>
        <v>203430</v>
      </c>
      <c r="M3956">
        <f>bbdd_Social_Media_Trends[[#This Row],[Interactions]]/bbdd_Social_Media_Trends[[#This Row],[Views]]</f>
        <v>7.1821798055166114E-2</v>
      </c>
      <c r="N3956" s="1" t="s">
        <v>22</v>
      </c>
      <c r="O3956" s="4">
        <f t="shared" si="61"/>
        <v>0</v>
      </c>
    </row>
    <row r="3957" spans="1:15">
      <c r="A3957" s="1" t="s">
        <v>3997</v>
      </c>
      <c r="B3957" s="2">
        <v>44693</v>
      </c>
      <c r="C3957" s="13" t="str">
        <f>TEXT(bbdd_Social_Media_Trends[[#This Row],[Post_Date]],"aaaa-mm")</f>
        <v>2022-05</v>
      </c>
      <c r="D3957" s="1" t="s">
        <v>27</v>
      </c>
      <c r="E3957" s="1" t="s">
        <v>57</v>
      </c>
      <c r="F3957" s="1" t="s">
        <v>20</v>
      </c>
      <c r="G3957" s="1" t="s">
        <v>15</v>
      </c>
      <c r="H3957">
        <v>780047</v>
      </c>
      <c r="I3957">
        <v>177389</v>
      </c>
      <c r="J3957">
        <v>26953</v>
      </c>
      <c r="K3957">
        <v>373</v>
      </c>
      <c r="L3957">
        <f>bbdd_Social_Media_Trends[[#This Row],[Likes]]+bbdd_Social_Media_Trends[[#This Row],[Shares]]+bbdd_Social_Media_Trends[[#This Row],[Comments]]</f>
        <v>204715</v>
      </c>
      <c r="M3957">
        <f>bbdd_Social_Media_Trends[[#This Row],[Interactions]]/bbdd_Social_Media_Trends[[#This Row],[Views]]</f>
        <v>0.262439314554123</v>
      </c>
      <c r="N3957" s="1" t="s">
        <v>22</v>
      </c>
      <c r="O3957" s="4">
        <f t="shared" si="61"/>
        <v>0</v>
      </c>
    </row>
    <row r="3958" spans="1:15">
      <c r="A3958" s="1" t="s">
        <v>3998</v>
      </c>
      <c r="B3958" s="2">
        <v>44910</v>
      </c>
      <c r="C3958" s="13" t="str">
        <f>TEXT(bbdd_Social_Media_Trends[[#This Row],[Post_Date]],"aaaa-mm")</f>
        <v>2022-12</v>
      </c>
      <c r="D3958" s="1" t="s">
        <v>27</v>
      </c>
      <c r="E3958" s="1" t="s">
        <v>19</v>
      </c>
      <c r="F3958" s="1" t="s">
        <v>14</v>
      </c>
      <c r="G3958" s="1" t="s">
        <v>15</v>
      </c>
      <c r="H3958">
        <v>2810890</v>
      </c>
      <c r="I3958">
        <v>230790</v>
      </c>
      <c r="J3958">
        <v>78827</v>
      </c>
      <c r="K3958">
        <v>2669</v>
      </c>
      <c r="L3958">
        <f>bbdd_Social_Media_Trends[[#This Row],[Likes]]+bbdd_Social_Media_Trends[[#This Row],[Shares]]+bbdd_Social_Media_Trends[[#This Row],[Comments]]</f>
        <v>312286</v>
      </c>
      <c r="M3958">
        <f>bbdd_Social_Media_Trends[[#This Row],[Interactions]]/bbdd_Social_Media_Trends[[#This Row],[Views]]</f>
        <v>0.11109862001003241</v>
      </c>
      <c r="N3958" s="1" t="s">
        <v>29</v>
      </c>
      <c r="O3958" s="4">
        <f t="shared" si="61"/>
        <v>0</v>
      </c>
    </row>
    <row r="3959" spans="1:15" hidden="1">
      <c r="A3959" s="1" t="s">
        <v>3999</v>
      </c>
      <c r="B3959" s="2">
        <v>45136</v>
      </c>
      <c r="C3959" s="13" t="str">
        <f>TEXT(bbdd_Social_Media_Trends[[#This Row],[Post_Date]],"aaaa-mm")</f>
        <v>2023-07</v>
      </c>
      <c r="D3959" s="1" t="s">
        <v>18</v>
      </c>
      <c r="E3959" s="1" t="s">
        <v>31</v>
      </c>
      <c r="F3959" s="1" t="s">
        <v>32</v>
      </c>
      <c r="G3959" s="1" t="s">
        <v>25</v>
      </c>
      <c r="H3959">
        <v>26531</v>
      </c>
      <c r="I3959">
        <v>366987</v>
      </c>
      <c r="J3959">
        <v>95517</v>
      </c>
      <c r="K3959">
        <v>48128</v>
      </c>
      <c r="L3959">
        <f>bbdd_Social_Media_Trends[[#This Row],[Likes]]+bbdd_Social_Media_Trends[[#This Row],[Shares]]+bbdd_Social_Media_Trends[[#This Row],[Comments]]</f>
        <v>510632</v>
      </c>
      <c r="M3959">
        <f>bbdd_Social_Media_Trends[[#This Row],[Interactions]]/bbdd_Social_Media_Trends[[#This Row],[Views]]</f>
        <v>19.246617164826052</v>
      </c>
      <c r="N3959" s="1" t="s">
        <v>29</v>
      </c>
      <c r="O3959" s="4">
        <f t="shared" si="61"/>
        <v>0</v>
      </c>
    </row>
    <row r="3960" spans="1:15" hidden="1">
      <c r="A3960" s="1" t="s">
        <v>4000</v>
      </c>
      <c r="B3960" s="2">
        <v>45046</v>
      </c>
      <c r="C3960" s="13" t="str">
        <f>TEXT(bbdd_Social_Media_Trends[[#This Row],[Post_Date]],"aaaa-mm")</f>
        <v>2023-04</v>
      </c>
      <c r="D3960" s="1" t="s">
        <v>24</v>
      </c>
      <c r="E3960" s="1" t="s">
        <v>52</v>
      </c>
      <c r="F3960" s="1" t="s">
        <v>20</v>
      </c>
      <c r="G3960" s="1" t="s">
        <v>37</v>
      </c>
      <c r="H3960">
        <v>3868670</v>
      </c>
      <c r="I3960">
        <v>289592</v>
      </c>
      <c r="J3960">
        <v>51598</v>
      </c>
      <c r="K3960">
        <v>34304</v>
      </c>
      <c r="L3960">
        <f>bbdd_Social_Media_Trends[[#This Row],[Likes]]+bbdd_Social_Media_Trends[[#This Row],[Shares]]+bbdd_Social_Media_Trends[[#This Row],[Comments]]</f>
        <v>375494</v>
      </c>
      <c r="M3960">
        <f>bbdd_Social_Media_Trends[[#This Row],[Interactions]]/bbdd_Social_Media_Trends[[#This Row],[Views]]</f>
        <v>9.7060230001525069E-2</v>
      </c>
      <c r="N3960" s="1" t="s">
        <v>22</v>
      </c>
      <c r="O3960" s="4">
        <f t="shared" si="61"/>
        <v>0</v>
      </c>
    </row>
    <row r="3961" spans="1:15" hidden="1">
      <c r="A3961" s="1" t="s">
        <v>4001</v>
      </c>
      <c r="B3961" s="2">
        <v>44697</v>
      </c>
      <c r="C3961" s="13" t="str">
        <f>TEXT(bbdd_Social_Media_Trends[[#This Row],[Post_Date]],"aaaa-mm")</f>
        <v>2022-05</v>
      </c>
      <c r="D3961" s="1" t="s">
        <v>12</v>
      </c>
      <c r="E3961" s="1" t="s">
        <v>46</v>
      </c>
      <c r="F3961" s="1" t="s">
        <v>36</v>
      </c>
      <c r="G3961" s="1" t="s">
        <v>15</v>
      </c>
      <c r="H3961">
        <v>4875320</v>
      </c>
      <c r="I3961">
        <v>392724</v>
      </c>
      <c r="J3961">
        <v>47050</v>
      </c>
      <c r="K3961">
        <v>31603</v>
      </c>
      <c r="L3961">
        <f>bbdd_Social_Media_Trends[[#This Row],[Likes]]+bbdd_Social_Media_Trends[[#This Row],[Shares]]+bbdd_Social_Media_Trends[[#This Row],[Comments]]</f>
        <v>471377</v>
      </c>
      <c r="M3961">
        <f>bbdd_Social_Media_Trends[[#This Row],[Interactions]]/bbdd_Social_Media_Trends[[#This Row],[Views]]</f>
        <v>9.6686371356136627E-2</v>
      </c>
      <c r="N3961" s="1" t="s">
        <v>29</v>
      </c>
      <c r="O3961" s="4">
        <f t="shared" si="61"/>
        <v>0</v>
      </c>
    </row>
    <row r="3962" spans="1:15" hidden="1">
      <c r="A3962" s="1" t="s">
        <v>4002</v>
      </c>
      <c r="B3962" s="2">
        <v>45064</v>
      </c>
      <c r="C3962" s="13" t="str">
        <f>TEXT(bbdd_Social_Media_Trends[[#This Row],[Post_Date]],"aaaa-mm")</f>
        <v>2023-05</v>
      </c>
      <c r="D3962" s="1" t="s">
        <v>24</v>
      </c>
      <c r="E3962" s="1" t="s">
        <v>39</v>
      </c>
      <c r="F3962" s="1" t="s">
        <v>20</v>
      </c>
      <c r="G3962" s="1" t="s">
        <v>37</v>
      </c>
      <c r="H3962">
        <v>4890733</v>
      </c>
      <c r="I3962">
        <v>191195</v>
      </c>
      <c r="J3962">
        <v>76245</v>
      </c>
      <c r="K3962">
        <v>46882</v>
      </c>
      <c r="L3962">
        <f>bbdd_Social_Media_Trends[[#This Row],[Likes]]+bbdd_Social_Media_Trends[[#This Row],[Shares]]+bbdd_Social_Media_Trends[[#This Row],[Comments]]</f>
        <v>314322</v>
      </c>
      <c r="M3962">
        <f>bbdd_Social_Media_Trends[[#This Row],[Interactions]]/bbdd_Social_Media_Trends[[#This Row],[Views]]</f>
        <v>6.4268893844746794E-2</v>
      </c>
      <c r="N3962" s="1" t="s">
        <v>29</v>
      </c>
      <c r="O3962" s="4">
        <f t="shared" si="61"/>
        <v>0</v>
      </c>
    </row>
    <row r="3963" spans="1:15">
      <c r="A3963" s="1" t="s">
        <v>4003</v>
      </c>
      <c r="B3963" s="2">
        <v>44683</v>
      </c>
      <c r="C3963" s="13" t="str">
        <f>TEXT(bbdd_Social_Media_Trends[[#This Row],[Post_Date]],"aaaa-mm")</f>
        <v>2022-05</v>
      </c>
      <c r="D3963" s="1" t="s">
        <v>27</v>
      </c>
      <c r="E3963" s="1" t="s">
        <v>52</v>
      </c>
      <c r="F3963" s="1" t="s">
        <v>14</v>
      </c>
      <c r="G3963" s="1" t="s">
        <v>50</v>
      </c>
      <c r="H3963">
        <v>2980877</v>
      </c>
      <c r="I3963">
        <v>460881</v>
      </c>
      <c r="J3963">
        <v>87021</v>
      </c>
      <c r="K3963">
        <v>98</v>
      </c>
      <c r="L3963">
        <f>bbdd_Social_Media_Trends[[#This Row],[Likes]]+bbdd_Social_Media_Trends[[#This Row],[Shares]]+bbdd_Social_Media_Trends[[#This Row],[Comments]]</f>
        <v>548000</v>
      </c>
      <c r="M3963">
        <f>bbdd_Social_Media_Trends[[#This Row],[Interactions]]/bbdd_Social_Media_Trends[[#This Row],[Views]]</f>
        <v>0.1838385146384772</v>
      </c>
      <c r="N3963" s="1" t="s">
        <v>22</v>
      </c>
      <c r="O3963" s="4">
        <f t="shared" si="61"/>
        <v>0</v>
      </c>
    </row>
    <row r="3964" spans="1:15" hidden="1">
      <c r="A3964" s="1" t="s">
        <v>4004</v>
      </c>
      <c r="B3964" s="2">
        <v>44835</v>
      </c>
      <c r="C3964" s="13" t="str">
        <f>TEXT(bbdd_Social_Media_Trends[[#This Row],[Post_Date]],"aaaa-mm")</f>
        <v>2022-10</v>
      </c>
      <c r="D3964" s="1" t="s">
        <v>12</v>
      </c>
      <c r="E3964" s="1" t="s">
        <v>13</v>
      </c>
      <c r="F3964" s="1" t="s">
        <v>20</v>
      </c>
      <c r="G3964" s="1" t="s">
        <v>21</v>
      </c>
      <c r="H3964">
        <v>2429444</v>
      </c>
      <c r="I3964">
        <v>73347</v>
      </c>
      <c r="J3964">
        <v>34856</v>
      </c>
      <c r="K3964">
        <v>10627</v>
      </c>
      <c r="L3964">
        <f>bbdd_Social_Media_Trends[[#This Row],[Likes]]+bbdd_Social_Media_Trends[[#This Row],[Shares]]+bbdd_Social_Media_Trends[[#This Row],[Comments]]</f>
        <v>118830</v>
      </c>
      <c r="M3964">
        <f>bbdd_Social_Media_Trends[[#This Row],[Interactions]]/bbdd_Social_Media_Trends[[#This Row],[Views]]</f>
        <v>4.8912426053039297E-2</v>
      </c>
      <c r="N3964" s="1" t="s">
        <v>16</v>
      </c>
      <c r="O3964" s="4">
        <f t="shared" si="61"/>
        <v>0</v>
      </c>
    </row>
    <row r="3965" spans="1:15" hidden="1">
      <c r="A3965" s="1" t="s">
        <v>4005</v>
      </c>
      <c r="B3965" s="2">
        <v>44897</v>
      </c>
      <c r="C3965" s="13" t="str">
        <f>TEXT(bbdd_Social_Media_Trends[[#This Row],[Post_Date]],"aaaa-mm")</f>
        <v>2022-12</v>
      </c>
      <c r="D3965" s="1" t="s">
        <v>18</v>
      </c>
      <c r="E3965" s="1" t="s">
        <v>49</v>
      </c>
      <c r="F3965" s="1" t="s">
        <v>20</v>
      </c>
      <c r="G3965" s="1" t="s">
        <v>25</v>
      </c>
      <c r="H3965">
        <v>2561592</v>
      </c>
      <c r="I3965">
        <v>417783</v>
      </c>
      <c r="J3965">
        <v>857</v>
      </c>
      <c r="K3965">
        <v>23063</v>
      </c>
      <c r="L3965">
        <f>bbdd_Social_Media_Trends[[#This Row],[Likes]]+bbdd_Social_Media_Trends[[#This Row],[Shares]]+bbdd_Social_Media_Trends[[#This Row],[Comments]]</f>
        <v>441703</v>
      </c>
      <c r="M3965">
        <f>bbdd_Social_Media_Trends[[#This Row],[Interactions]]/bbdd_Social_Media_Trends[[#This Row],[Views]]</f>
        <v>0.17243300260150718</v>
      </c>
      <c r="N3965" s="1" t="s">
        <v>22</v>
      </c>
      <c r="O3965" s="4">
        <f t="shared" si="61"/>
        <v>0</v>
      </c>
    </row>
    <row r="3966" spans="1:15" hidden="1">
      <c r="A3966" s="1" t="s">
        <v>4006</v>
      </c>
      <c r="B3966" s="2">
        <v>45228</v>
      </c>
      <c r="C3966" s="13" t="str">
        <f>TEXT(bbdd_Social_Media_Trends[[#This Row],[Post_Date]],"aaaa-mm")</f>
        <v>2023-10</v>
      </c>
      <c r="D3966" s="1" t="s">
        <v>24</v>
      </c>
      <c r="E3966" s="1" t="s">
        <v>39</v>
      </c>
      <c r="F3966" s="1" t="s">
        <v>32</v>
      </c>
      <c r="G3966" s="1" t="s">
        <v>60</v>
      </c>
      <c r="H3966">
        <v>2139489</v>
      </c>
      <c r="I3966">
        <v>253501</v>
      </c>
      <c r="J3966">
        <v>29122</v>
      </c>
      <c r="K3966">
        <v>42801</v>
      </c>
      <c r="L3966">
        <f>bbdd_Social_Media_Trends[[#This Row],[Likes]]+bbdd_Social_Media_Trends[[#This Row],[Shares]]+bbdd_Social_Media_Trends[[#This Row],[Comments]]</f>
        <v>325424</v>
      </c>
      <c r="M3966">
        <f>bbdd_Social_Media_Trends[[#This Row],[Interactions]]/bbdd_Social_Media_Trends[[#This Row],[Views]]</f>
        <v>0.15210360978719684</v>
      </c>
      <c r="N3966" s="1" t="s">
        <v>22</v>
      </c>
      <c r="O3966" s="4">
        <f t="shared" si="61"/>
        <v>0</v>
      </c>
    </row>
    <row r="3967" spans="1:15" hidden="1">
      <c r="A3967" s="1" t="s">
        <v>4007</v>
      </c>
      <c r="B3967" s="2">
        <v>44745</v>
      </c>
      <c r="C3967" s="13" t="str">
        <f>TEXT(bbdd_Social_Media_Trends[[#This Row],[Post_Date]],"aaaa-mm")</f>
        <v>2022-07</v>
      </c>
      <c r="D3967" s="1" t="s">
        <v>24</v>
      </c>
      <c r="E3967" s="1" t="s">
        <v>49</v>
      </c>
      <c r="F3967" s="1" t="s">
        <v>47</v>
      </c>
      <c r="G3967" s="1" t="s">
        <v>50</v>
      </c>
      <c r="H3967">
        <v>3304797</v>
      </c>
      <c r="I3967">
        <v>79964</v>
      </c>
      <c r="J3967">
        <v>91333</v>
      </c>
      <c r="K3967">
        <v>16151</v>
      </c>
      <c r="L3967">
        <f>bbdd_Social_Media_Trends[[#This Row],[Likes]]+bbdd_Social_Media_Trends[[#This Row],[Shares]]+bbdd_Social_Media_Trends[[#This Row],[Comments]]</f>
        <v>187448</v>
      </c>
      <c r="M3967">
        <f>bbdd_Social_Media_Trends[[#This Row],[Interactions]]/bbdd_Social_Media_Trends[[#This Row],[Views]]</f>
        <v>5.6719974025636069E-2</v>
      </c>
      <c r="N3967" s="1" t="s">
        <v>16</v>
      </c>
      <c r="O3967" s="4">
        <f t="shared" si="61"/>
        <v>0</v>
      </c>
    </row>
    <row r="3968" spans="1:15">
      <c r="A3968" s="1" t="s">
        <v>4008</v>
      </c>
      <c r="B3968" s="2">
        <v>44927</v>
      </c>
      <c r="C3968" s="13" t="str">
        <f>TEXT(bbdd_Social_Media_Trends[[#This Row],[Post_Date]],"aaaa-mm")</f>
        <v>2023-01</v>
      </c>
      <c r="D3968" s="1" t="s">
        <v>27</v>
      </c>
      <c r="E3968" s="1" t="s">
        <v>13</v>
      </c>
      <c r="F3968" s="1" t="s">
        <v>41</v>
      </c>
      <c r="G3968" s="1" t="s">
        <v>21</v>
      </c>
      <c r="H3968">
        <v>831664</v>
      </c>
      <c r="I3968">
        <v>281099</v>
      </c>
      <c r="J3968">
        <v>74034</v>
      </c>
      <c r="K3968">
        <v>35394</v>
      </c>
      <c r="L3968">
        <f>bbdd_Social_Media_Trends[[#This Row],[Likes]]+bbdd_Social_Media_Trends[[#This Row],[Shares]]+bbdd_Social_Media_Trends[[#This Row],[Comments]]</f>
        <v>390527</v>
      </c>
      <c r="M3968">
        <f>bbdd_Social_Media_Trends[[#This Row],[Interactions]]/bbdd_Social_Media_Trends[[#This Row],[Views]]</f>
        <v>0.46957304873121836</v>
      </c>
      <c r="N3968" s="1" t="s">
        <v>16</v>
      </c>
      <c r="O3968" s="4">
        <f t="shared" si="61"/>
        <v>0</v>
      </c>
    </row>
    <row r="3969" spans="1:15" hidden="1">
      <c r="A3969" s="1" t="s">
        <v>4009</v>
      </c>
      <c r="B3969" s="2">
        <v>44651</v>
      </c>
      <c r="C3969" s="13" t="str">
        <f>TEXT(bbdd_Social_Media_Trends[[#This Row],[Post_Date]],"aaaa-mm")</f>
        <v>2022-03</v>
      </c>
      <c r="D3969" s="1" t="s">
        <v>12</v>
      </c>
      <c r="E3969" s="1" t="s">
        <v>35</v>
      </c>
      <c r="F3969" s="1" t="s">
        <v>47</v>
      </c>
      <c r="G3969" s="1" t="s">
        <v>50</v>
      </c>
      <c r="H3969">
        <v>1896555</v>
      </c>
      <c r="I3969">
        <v>325635</v>
      </c>
      <c r="J3969">
        <v>90256</v>
      </c>
      <c r="K3969">
        <v>42579</v>
      </c>
      <c r="L3969">
        <f>bbdd_Social_Media_Trends[[#This Row],[Likes]]+bbdd_Social_Media_Trends[[#This Row],[Shares]]+bbdd_Social_Media_Trends[[#This Row],[Comments]]</f>
        <v>458470</v>
      </c>
      <c r="M3969">
        <f>bbdd_Social_Media_Trends[[#This Row],[Interactions]]/bbdd_Social_Media_Trends[[#This Row],[Views]]</f>
        <v>0.24173830972473775</v>
      </c>
      <c r="N3969" s="1" t="s">
        <v>22</v>
      </c>
      <c r="O3969" s="4">
        <f t="shared" si="61"/>
        <v>0</v>
      </c>
    </row>
    <row r="3970" spans="1:15">
      <c r="A3970" s="1" t="s">
        <v>4010</v>
      </c>
      <c r="B3970" s="2">
        <v>45024</v>
      </c>
      <c r="C3970" s="13" t="str">
        <f>TEXT(bbdd_Social_Media_Trends[[#This Row],[Post_Date]],"aaaa-mm")</f>
        <v>2023-04</v>
      </c>
      <c r="D3970" s="1" t="s">
        <v>27</v>
      </c>
      <c r="E3970" s="1" t="s">
        <v>46</v>
      </c>
      <c r="F3970" s="1" t="s">
        <v>47</v>
      </c>
      <c r="G3970" s="1" t="s">
        <v>50</v>
      </c>
      <c r="H3970">
        <v>2926180</v>
      </c>
      <c r="I3970">
        <v>224208</v>
      </c>
      <c r="J3970">
        <v>89599</v>
      </c>
      <c r="K3970">
        <v>29486</v>
      </c>
      <c r="L3970">
        <f>bbdd_Social_Media_Trends[[#This Row],[Likes]]+bbdd_Social_Media_Trends[[#This Row],[Shares]]+bbdd_Social_Media_Trends[[#This Row],[Comments]]</f>
        <v>343293</v>
      </c>
      <c r="M3970">
        <f>bbdd_Social_Media_Trends[[#This Row],[Interactions]]/bbdd_Social_Media_Trends[[#This Row],[Views]]</f>
        <v>0.11731779999863302</v>
      </c>
      <c r="N3970" s="1" t="s">
        <v>29</v>
      </c>
      <c r="O3970" s="4">
        <f t="shared" ref="O3970:O4033" si="62">IF(ISERROR(VLOOKUP(A3970,A3971:A8968,1,FALSE)),0, 1)</f>
        <v>0</v>
      </c>
    </row>
    <row r="3971" spans="1:15" hidden="1">
      <c r="A3971" s="1" t="s">
        <v>4011</v>
      </c>
      <c r="B3971" s="2">
        <v>44696</v>
      </c>
      <c r="C3971" s="13" t="str">
        <f>TEXT(bbdd_Social_Media_Trends[[#This Row],[Post_Date]],"aaaa-mm")</f>
        <v>2022-05</v>
      </c>
      <c r="D3971" s="1" t="s">
        <v>18</v>
      </c>
      <c r="E3971" s="1" t="s">
        <v>52</v>
      </c>
      <c r="F3971" s="1" t="s">
        <v>36</v>
      </c>
      <c r="G3971" s="1" t="s">
        <v>44</v>
      </c>
      <c r="H3971">
        <v>3337724</v>
      </c>
      <c r="I3971">
        <v>191570</v>
      </c>
      <c r="J3971">
        <v>71507</v>
      </c>
      <c r="K3971">
        <v>21918</v>
      </c>
      <c r="L3971">
        <f>bbdd_Social_Media_Trends[[#This Row],[Likes]]+bbdd_Social_Media_Trends[[#This Row],[Shares]]+bbdd_Social_Media_Trends[[#This Row],[Comments]]</f>
        <v>284995</v>
      </c>
      <c r="M3971">
        <f>bbdd_Social_Media_Trends[[#This Row],[Interactions]]/bbdd_Social_Media_Trends[[#This Row],[Views]]</f>
        <v>8.5386029521913737E-2</v>
      </c>
      <c r="N3971" s="1" t="s">
        <v>22</v>
      </c>
      <c r="O3971" s="4">
        <f t="shared" si="62"/>
        <v>0</v>
      </c>
    </row>
    <row r="3972" spans="1:15" hidden="1">
      <c r="A3972" s="1" t="s">
        <v>4012</v>
      </c>
      <c r="B3972" s="2">
        <v>44955</v>
      </c>
      <c r="C3972" s="13" t="str">
        <f>TEXT(bbdd_Social_Media_Trends[[#This Row],[Post_Date]],"aaaa-mm")</f>
        <v>2023-01</v>
      </c>
      <c r="D3972" s="1" t="s">
        <v>18</v>
      </c>
      <c r="E3972" s="1" t="s">
        <v>49</v>
      </c>
      <c r="F3972" s="1" t="s">
        <v>36</v>
      </c>
      <c r="G3972" s="1" t="s">
        <v>50</v>
      </c>
      <c r="H3972">
        <v>1767518</v>
      </c>
      <c r="I3972">
        <v>159813</v>
      </c>
      <c r="J3972">
        <v>39987</v>
      </c>
      <c r="K3972">
        <v>10720</v>
      </c>
      <c r="L3972">
        <f>bbdd_Social_Media_Trends[[#This Row],[Likes]]+bbdd_Social_Media_Trends[[#This Row],[Shares]]+bbdd_Social_Media_Trends[[#This Row],[Comments]]</f>
        <v>210520</v>
      </c>
      <c r="M3972">
        <f>bbdd_Social_Media_Trends[[#This Row],[Interactions]]/bbdd_Social_Media_Trends[[#This Row],[Views]]</f>
        <v>0.11910486908761325</v>
      </c>
      <c r="N3972" s="1" t="s">
        <v>29</v>
      </c>
      <c r="O3972" s="4">
        <f t="shared" si="62"/>
        <v>0</v>
      </c>
    </row>
    <row r="3973" spans="1:15">
      <c r="A3973" s="1" t="s">
        <v>4013</v>
      </c>
      <c r="B3973" s="2">
        <v>44788</v>
      </c>
      <c r="C3973" s="13" t="str">
        <f>TEXT(bbdd_Social_Media_Trends[[#This Row],[Post_Date]],"aaaa-mm")</f>
        <v>2022-08</v>
      </c>
      <c r="D3973" s="1" t="s">
        <v>27</v>
      </c>
      <c r="E3973" s="1" t="s">
        <v>46</v>
      </c>
      <c r="F3973" s="1" t="s">
        <v>41</v>
      </c>
      <c r="G3973" s="1" t="s">
        <v>25</v>
      </c>
      <c r="H3973">
        <v>1296974</v>
      </c>
      <c r="I3973">
        <v>92749</v>
      </c>
      <c r="J3973">
        <v>71374</v>
      </c>
      <c r="K3973">
        <v>20625</v>
      </c>
      <c r="L3973">
        <f>bbdd_Social_Media_Trends[[#This Row],[Likes]]+bbdd_Social_Media_Trends[[#This Row],[Shares]]+bbdd_Social_Media_Trends[[#This Row],[Comments]]</f>
        <v>184748</v>
      </c>
      <c r="M3973">
        <f>bbdd_Social_Media_Trends[[#This Row],[Interactions]]/bbdd_Social_Media_Trends[[#This Row],[Views]]</f>
        <v>0.14244541525119239</v>
      </c>
      <c r="N3973" s="1" t="s">
        <v>22</v>
      </c>
      <c r="O3973" s="4">
        <f t="shared" si="62"/>
        <v>0</v>
      </c>
    </row>
    <row r="3974" spans="1:15" hidden="1">
      <c r="A3974" s="1" t="s">
        <v>4014</v>
      </c>
      <c r="B3974" s="2">
        <v>45249</v>
      </c>
      <c r="C3974" s="13" t="str">
        <f>TEXT(bbdd_Social_Media_Trends[[#This Row],[Post_Date]],"aaaa-mm")</f>
        <v>2023-11</v>
      </c>
      <c r="D3974" s="1" t="s">
        <v>24</v>
      </c>
      <c r="E3974" s="1" t="s">
        <v>49</v>
      </c>
      <c r="F3974" s="1" t="s">
        <v>32</v>
      </c>
      <c r="G3974" s="1" t="s">
        <v>60</v>
      </c>
      <c r="H3974">
        <v>3708594</v>
      </c>
      <c r="I3974">
        <v>356699</v>
      </c>
      <c r="J3974">
        <v>58539</v>
      </c>
      <c r="K3974">
        <v>21198</v>
      </c>
      <c r="L3974">
        <f>bbdd_Social_Media_Trends[[#This Row],[Likes]]+bbdd_Social_Media_Trends[[#This Row],[Shares]]+bbdd_Social_Media_Trends[[#This Row],[Comments]]</f>
        <v>436436</v>
      </c>
      <c r="M3974">
        <f>bbdd_Social_Media_Trends[[#This Row],[Interactions]]/bbdd_Social_Media_Trends[[#This Row],[Views]]</f>
        <v>0.11768233459904212</v>
      </c>
      <c r="N3974" s="1" t="s">
        <v>22</v>
      </c>
      <c r="O3974" s="4">
        <f t="shared" si="62"/>
        <v>0</v>
      </c>
    </row>
    <row r="3975" spans="1:15" hidden="1">
      <c r="A3975" s="1" t="s">
        <v>4015</v>
      </c>
      <c r="B3975" s="2">
        <v>45181</v>
      </c>
      <c r="C3975" s="13" t="str">
        <f>TEXT(bbdd_Social_Media_Trends[[#This Row],[Post_Date]],"aaaa-mm")</f>
        <v>2023-09</v>
      </c>
      <c r="D3975" s="1" t="s">
        <v>24</v>
      </c>
      <c r="E3975" s="1" t="s">
        <v>19</v>
      </c>
      <c r="F3975" s="1" t="s">
        <v>32</v>
      </c>
      <c r="G3975" s="1" t="s">
        <v>60</v>
      </c>
      <c r="H3975">
        <v>2599117</v>
      </c>
      <c r="I3975">
        <v>475173</v>
      </c>
      <c r="J3975">
        <v>74585</v>
      </c>
      <c r="K3975">
        <v>31898</v>
      </c>
      <c r="L3975">
        <f>bbdd_Social_Media_Trends[[#This Row],[Likes]]+bbdd_Social_Media_Trends[[#This Row],[Shares]]+bbdd_Social_Media_Trends[[#This Row],[Comments]]</f>
        <v>581656</v>
      </c>
      <c r="M3975">
        <f>bbdd_Social_Media_Trends[[#This Row],[Interactions]]/bbdd_Social_Media_Trends[[#This Row],[Views]]</f>
        <v>0.22378984862936144</v>
      </c>
      <c r="N3975" s="1" t="s">
        <v>16</v>
      </c>
      <c r="O3975" s="4">
        <f t="shared" si="62"/>
        <v>0</v>
      </c>
    </row>
    <row r="3976" spans="1:15" hidden="1">
      <c r="A3976" s="1" t="s">
        <v>4016</v>
      </c>
      <c r="B3976" s="2">
        <v>44814</v>
      </c>
      <c r="C3976" s="13" t="str">
        <f>TEXT(bbdd_Social_Media_Trends[[#This Row],[Post_Date]],"aaaa-mm")</f>
        <v>2022-09</v>
      </c>
      <c r="D3976" s="1" t="s">
        <v>12</v>
      </c>
      <c r="E3976" s="1" t="s">
        <v>13</v>
      </c>
      <c r="F3976" s="1" t="s">
        <v>36</v>
      </c>
      <c r="G3976" s="1" t="s">
        <v>28</v>
      </c>
      <c r="H3976">
        <v>1823238</v>
      </c>
      <c r="I3976">
        <v>494324</v>
      </c>
      <c r="J3976">
        <v>85923</v>
      </c>
      <c r="K3976">
        <v>40077</v>
      </c>
      <c r="L3976">
        <f>bbdd_Social_Media_Trends[[#This Row],[Likes]]+bbdd_Social_Media_Trends[[#This Row],[Shares]]+bbdd_Social_Media_Trends[[#This Row],[Comments]]</f>
        <v>620324</v>
      </c>
      <c r="M3976">
        <f>bbdd_Social_Media_Trends[[#This Row],[Interactions]]/bbdd_Social_Media_Trends[[#This Row],[Views]]</f>
        <v>0.34023204869578189</v>
      </c>
      <c r="N3976" s="1" t="s">
        <v>22</v>
      </c>
      <c r="O3976" s="4">
        <f t="shared" si="62"/>
        <v>0</v>
      </c>
    </row>
    <row r="3977" spans="1:15" hidden="1">
      <c r="A3977" s="1" t="s">
        <v>4017</v>
      </c>
      <c r="B3977" s="2">
        <v>44799</v>
      </c>
      <c r="C3977" s="13" t="str">
        <f>TEXT(bbdd_Social_Media_Trends[[#This Row],[Post_Date]],"aaaa-mm")</f>
        <v>2022-08</v>
      </c>
      <c r="D3977" s="1" t="s">
        <v>12</v>
      </c>
      <c r="E3977" s="1" t="s">
        <v>57</v>
      </c>
      <c r="F3977" s="1" t="s">
        <v>14</v>
      </c>
      <c r="G3977" s="1" t="s">
        <v>44</v>
      </c>
      <c r="H3977">
        <v>1600077</v>
      </c>
      <c r="I3977">
        <v>129716</v>
      </c>
      <c r="J3977">
        <v>2790</v>
      </c>
      <c r="K3977">
        <v>14896</v>
      </c>
      <c r="L3977">
        <f>bbdd_Social_Media_Trends[[#This Row],[Likes]]+bbdd_Social_Media_Trends[[#This Row],[Shares]]+bbdd_Social_Media_Trends[[#This Row],[Comments]]</f>
        <v>147402</v>
      </c>
      <c r="M3977">
        <f>bbdd_Social_Media_Trends[[#This Row],[Interactions]]/bbdd_Social_Media_Trends[[#This Row],[Views]]</f>
        <v>9.2121816637574322E-2</v>
      </c>
      <c r="N3977" s="1" t="s">
        <v>29</v>
      </c>
      <c r="O3977" s="4">
        <f t="shared" si="62"/>
        <v>0</v>
      </c>
    </row>
    <row r="3978" spans="1:15" hidden="1">
      <c r="A3978" s="1" t="s">
        <v>4018</v>
      </c>
      <c r="B3978" s="2">
        <v>44819</v>
      </c>
      <c r="C3978" s="13" t="str">
        <f>TEXT(bbdd_Social_Media_Trends[[#This Row],[Post_Date]],"aaaa-mm")</f>
        <v>2022-09</v>
      </c>
      <c r="D3978" s="1" t="s">
        <v>24</v>
      </c>
      <c r="E3978" s="1" t="s">
        <v>39</v>
      </c>
      <c r="F3978" s="1" t="s">
        <v>36</v>
      </c>
      <c r="G3978" s="1" t="s">
        <v>28</v>
      </c>
      <c r="H3978">
        <v>4518205</v>
      </c>
      <c r="I3978">
        <v>36025</v>
      </c>
      <c r="J3978">
        <v>67055</v>
      </c>
      <c r="K3978">
        <v>4213</v>
      </c>
      <c r="L3978">
        <f>bbdd_Social_Media_Trends[[#This Row],[Likes]]+bbdd_Social_Media_Trends[[#This Row],[Shares]]+bbdd_Social_Media_Trends[[#This Row],[Comments]]</f>
        <v>107293</v>
      </c>
      <c r="M3978">
        <f>bbdd_Social_Media_Trends[[#This Row],[Interactions]]/bbdd_Social_Media_Trends[[#This Row],[Views]]</f>
        <v>2.3746819810079447E-2</v>
      </c>
      <c r="N3978" s="1" t="s">
        <v>22</v>
      </c>
      <c r="O3978" s="4">
        <f t="shared" si="62"/>
        <v>0</v>
      </c>
    </row>
    <row r="3979" spans="1:15" hidden="1">
      <c r="A3979" s="1" t="s">
        <v>4019</v>
      </c>
      <c r="B3979" s="2">
        <v>45083</v>
      </c>
      <c r="C3979" s="13" t="str">
        <f>TEXT(bbdd_Social_Media_Trends[[#This Row],[Post_Date]],"aaaa-mm")</f>
        <v>2023-06</v>
      </c>
      <c r="D3979" s="1" t="s">
        <v>12</v>
      </c>
      <c r="E3979" s="1" t="s">
        <v>57</v>
      </c>
      <c r="F3979" s="1" t="s">
        <v>47</v>
      </c>
      <c r="G3979" s="1" t="s">
        <v>15</v>
      </c>
      <c r="H3979">
        <v>3675898</v>
      </c>
      <c r="I3979">
        <v>424882</v>
      </c>
      <c r="J3979">
        <v>5868</v>
      </c>
      <c r="K3979">
        <v>47233</v>
      </c>
      <c r="L3979">
        <f>bbdd_Social_Media_Trends[[#This Row],[Likes]]+bbdd_Social_Media_Trends[[#This Row],[Shares]]+bbdd_Social_Media_Trends[[#This Row],[Comments]]</f>
        <v>477983</v>
      </c>
      <c r="M3979">
        <f>bbdd_Social_Media_Trends[[#This Row],[Interactions]]/bbdd_Social_Media_Trends[[#This Row],[Views]]</f>
        <v>0.13003162764581608</v>
      </c>
      <c r="N3979" s="1" t="s">
        <v>22</v>
      </c>
      <c r="O3979" s="4">
        <f t="shared" si="62"/>
        <v>0</v>
      </c>
    </row>
    <row r="3980" spans="1:15">
      <c r="A3980" s="1" t="s">
        <v>4020</v>
      </c>
      <c r="B3980" s="2">
        <v>44726</v>
      </c>
      <c r="C3980" s="13" t="str">
        <f>TEXT(bbdd_Social_Media_Trends[[#This Row],[Post_Date]],"aaaa-mm")</f>
        <v>2022-06</v>
      </c>
      <c r="D3980" s="1" t="s">
        <v>27</v>
      </c>
      <c r="E3980" s="1" t="s">
        <v>19</v>
      </c>
      <c r="F3980" s="1" t="s">
        <v>32</v>
      </c>
      <c r="G3980" s="1" t="s">
        <v>50</v>
      </c>
      <c r="H3980">
        <v>1693131</v>
      </c>
      <c r="I3980">
        <v>46838</v>
      </c>
      <c r="J3980">
        <v>16010</v>
      </c>
      <c r="K3980">
        <v>46321</v>
      </c>
      <c r="L3980">
        <f>bbdd_Social_Media_Trends[[#This Row],[Likes]]+bbdd_Social_Media_Trends[[#This Row],[Shares]]+bbdd_Social_Media_Trends[[#This Row],[Comments]]</f>
        <v>109169</v>
      </c>
      <c r="M3980">
        <f>bbdd_Social_Media_Trends[[#This Row],[Interactions]]/bbdd_Social_Media_Trends[[#This Row],[Views]]</f>
        <v>6.4477586199768358E-2</v>
      </c>
      <c r="N3980" s="1" t="s">
        <v>22</v>
      </c>
      <c r="O3980" s="4">
        <f t="shared" si="62"/>
        <v>0</v>
      </c>
    </row>
    <row r="3981" spans="1:15" hidden="1">
      <c r="A3981" s="1" t="s">
        <v>4021</v>
      </c>
      <c r="B3981" s="2">
        <v>45109</v>
      </c>
      <c r="C3981" s="13" t="str">
        <f>TEXT(bbdd_Social_Media_Trends[[#This Row],[Post_Date]],"aaaa-mm")</f>
        <v>2023-07</v>
      </c>
      <c r="D3981" s="1" t="s">
        <v>24</v>
      </c>
      <c r="E3981" s="1" t="s">
        <v>46</v>
      </c>
      <c r="F3981" s="1" t="s">
        <v>36</v>
      </c>
      <c r="G3981" s="1" t="s">
        <v>37</v>
      </c>
      <c r="H3981">
        <v>440358</v>
      </c>
      <c r="I3981">
        <v>161015</v>
      </c>
      <c r="J3981">
        <v>16528</v>
      </c>
      <c r="K3981">
        <v>37265</v>
      </c>
      <c r="L3981">
        <f>bbdd_Social_Media_Trends[[#This Row],[Likes]]+bbdd_Social_Media_Trends[[#This Row],[Shares]]+bbdd_Social_Media_Trends[[#This Row],[Comments]]</f>
        <v>214808</v>
      </c>
      <c r="M3981">
        <f>bbdd_Social_Media_Trends[[#This Row],[Interactions]]/bbdd_Social_Media_Trends[[#This Row],[Views]]</f>
        <v>0.48780310565494439</v>
      </c>
      <c r="N3981" s="1" t="s">
        <v>22</v>
      </c>
      <c r="O3981" s="4">
        <f t="shared" si="62"/>
        <v>0</v>
      </c>
    </row>
    <row r="3982" spans="1:15" hidden="1">
      <c r="A3982" s="1" t="s">
        <v>4022</v>
      </c>
      <c r="B3982" s="2">
        <v>44659</v>
      </c>
      <c r="C3982" s="13" t="str">
        <f>TEXT(bbdd_Social_Media_Trends[[#This Row],[Post_Date]],"aaaa-mm")</f>
        <v>2022-04</v>
      </c>
      <c r="D3982" s="1" t="s">
        <v>24</v>
      </c>
      <c r="E3982" s="1" t="s">
        <v>13</v>
      </c>
      <c r="F3982" s="1" t="s">
        <v>47</v>
      </c>
      <c r="G3982" s="1" t="s">
        <v>60</v>
      </c>
      <c r="H3982">
        <v>4332749</v>
      </c>
      <c r="I3982">
        <v>174493</v>
      </c>
      <c r="J3982">
        <v>80245</v>
      </c>
      <c r="K3982">
        <v>4174</v>
      </c>
      <c r="L3982">
        <f>bbdd_Social_Media_Trends[[#This Row],[Likes]]+bbdd_Social_Media_Trends[[#This Row],[Shares]]+bbdd_Social_Media_Trends[[#This Row],[Comments]]</f>
        <v>258912</v>
      </c>
      <c r="M3982">
        <f>bbdd_Social_Media_Trends[[#This Row],[Interactions]]/bbdd_Social_Media_Trends[[#This Row],[Views]]</f>
        <v>5.9756981075986634E-2</v>
      </c>
      <c r="N3982" s="1" t="s">
        <v>29</v>
      </c>
      <c r="O3982" s="4">
        <f t="shared" si="62"/>
        <v>0</v>
      </c>
    </row>
    <row r="3983" spans="1:15" hidden="1">
      <c r="A3983" s="1" t="s">
        <v>4023</v>
      </c>
      <c r="B3983" s="2">
        <v>44917</v>
      </c>
      <c r="C3983" s="13" t="str">
        <f>TEXT(bbdd_Social_Media_Trends[[#This Row],[Post_Date]],"aaaa-mm")</f>
        <v>2022-12</v>
      </c>
      <c r="D3983" s="1" t="s">
        <v>24</v>
      </c>
      <c r="E3983" s="1" t="s">
        <v>46</v>
      </c>
      <c r="F3983" s="1" t="s">
        <v>32</v>
      </c>
      <c r="G3983" s="1" t="s">
        <v>50</v>
      </c>
      <c r="H3983">
        <v>1776924</v>
      </c>
      <c r="I3983">
        <v>72352</v>
      </c>
      <c r="J3983">
        <v>86364</v>
      </c>
      <c r="K3983">
        <v>20563</v>
      </c>
      <c r="L3983">
        <f>bbdd_Social_Media_Trends[[#This Row],[Likes]]+bbdd_Social_Media_Trends[[#This Row],[Shares]]+bbdd_Social_Media_Trends[[#This Row],[Comments]]</f>
        <v>179279</v>
      </c>
      <c r="M3983">
        <f>bbdd_Social_Media_Trends[[#This Row],[Interactions]]/bbdd_Social_Media_Trends[[#This Row],[Views]]</f>
        <v>0.10089289131105213</v>
      </c>
      <c r="N3983" s="1" t="s">
        <v>29</v>
      </c>
      <c r="O3983" s="4">
        <f t="shared" si="62"/>
        <v>0</v>
      </c>
    </row>
    <row r="3984" spans="1:15" hidden="1">
      <c r="A3984" s="1" t="s">
        <v>4024</v>
      </c>
      <c r="B3984" s="2">
        <v>44679</v>
      </c>
      <c r="C3984" s="13" t="str">
        <f>TEXT(bbdd_Social_Media_Trends[[#This Row],[Post_Date]],"aaaa-mm")</f>
        <v>2022-04</v>
      </c>
      <c r="D3984" s="1" t="s">
        <v>18</v>
      </c>
      <c r="E3984" s="1" t="s">
        <v>49</v>
      </c>
      <c r="F3984" s="1" t="s">
        <v>41</v>
      </c>
      <c r="G3984" s="1" t="s">
        <v>50</v>
      </c>
      <c r="H3984">
        <v>4388298</v>
      </c>
      <c r="I3984">
        <v>330555</v>
      </c>
      <c r="J3984">
        <v>48407</v>
      </c>
      <c r="K3984">
        <v>35648</v>
      </c>
      <c r="L3984">
        <f>bbdd_Social_Media_Trends[[#This Row],[Likes]]+bbdd_Social_Media_Trends[[#This Row],[Shares]]+bbdd_Social_Media_Trends[[#This Row],[Comments]]</f>
        <v>414610</v>
      </c>
      <c r="M3984">
        <f>bbdd_Social_Media_Trends[[#This Row],[Interactions]]/bbdd_Social_Media_Trends[[#This Row],[Views]]</f>
        <v>9.4480821493891254E-2</v>
      </c>
      <c r="N3984" s="1" t="s">
        <v>16</v>
      </c>
      <c r="O3984" s="4">
        <f t="shared" si="62"/>
        <v>0</v>
      </c>
    </row>
    <row r="3985" spans="1:15" hidden="1">
      <c r="A3985" s="1" t="s">
        <v>4025</v>
      </c>
      <c r="B3985" s="2">
        <v>44719</v>
      </c>
      <c r="C3985" s="13" t="str">
        <f>TEXT(bbdd_Social_Media_Trends[[#This Row],[Post_Date]],"aaaa-mm")</f>
        <v>2022-06</v>
      </c>
      <c r="D3985" s="1" t="s">
        <v>12</v>
      </c>
      <c r="E3985" s="1" t="s">
        <v>46</v>
      </c>
      <c r="F3985" s="1" t="s">
        <v>32</v>
      </c>
      <c r="G3985" s="1" t="s">
        <v>44</v>
      </c>
      <c r="H3985">
        <v>2882534</v>
      </c>
      <c r="I3985">
        <v>185167</v>
      </c>
      <c r="J3985">
        <v>90764</v>
      </c>
      <c r="K3985">
        <v>24019</v>
      </c>
      <c r="L3985">
        <f>bbdd_Social_Media_Trends[[#This Row],[Likes]]+bbdd_Social_Media_Trends[[#This Row],[Shares]]+bbdd_Social_Media_Trends[[#This Row],[Comments]]</f>
        <v>299950</v>
      </c>
      <c r="M3985">
        <f>bbdd_Social_Media_Trends[[#This Row],[Interactions]]/bbdd_Social_Media_Trends[[#This Row],[Views]]</f>
        <v>0.10405774918873463</v>
      </c>
      <c r="N3985" s="1" t="s">
        <v>29</v>
      </c>
      <c r="O3985" s="4">
        <f t="shared" si="62"/>
        <v>0</v>
      </c>
    </row>
    <row r="3986" spans="1:15">
      <c r="A3986" s="1" t="s">
        <v>4026</v>
      </c>
      <c r="B3986" s="2">
        <v>44892</v>
      </c>
      <c r="C3986" s="13" t="str">
        <f>TEXT(bbdd_Social_Media_Trends[[#This Row],[Post_Date]],"aaaa-mm")</f>
        <v>2022-11</v>
      </c>
      <c r="D3986" s="1" t="s">
        <v>27</v>
      </c>
      <c r="E3986" s="1" t="s">
        <v>46</v>
      </c>
      <c r="F3986" s="1" t="s">
        <v>20</v>
      </c>
      <c r="G3986" s="1" t="s">
        <v>28</v>
      </c>
      <c r="H3986">
        <v>2412512</v>
      </c>
      <c r="I3986">
        <v>455400</v>
      </c>
      <c r="J3986">
        <v>49741</v>
      </c>
      <c r="K3986">
        <v>46703</v>
      </c>
      <c r="L3986">
        <f>bbdd_Social_Media_Trends[[#This Row],[Likes]]+bbdd_Social_Media_Trends[[#This Row],[Shares]]+bbdd_Social_Media_Trends[[#This Row],[Comments]]</f>
        <v>551844</v>
      </c>
      <c r="M3986">
        <f>bbdd_Social_Media_Trends[[#This Row],[Interactions]]/bbdd_Social_Media_Trends[[#This Row],[Views]]</f>
        <v>0.22874248915653062</v>
      </c>
      <c r="N3986" s="1" t="s">
        <v>16</v>
      </c>
      <c r="O3986" s="4">
        <f t="shared" si="62"/>
        <v>0</v>
      </c>
    </row>
    <row r="3987" spans="1:15">
      <c r="A3987" s="1" t="s">
        <v>4027</v>
      </c>
      <c r="B3987" s="2">
        <v>45243</v>
      </c>
      <c r="C3987" s="13" t="str">
        <f>TEXT(bbdd_Social_Media_Trends[[#This Row],[Post_Date]],"aaaa-mm")</f>
        <v>2023-11</v>
      </c>
      <c r="D3987" s="1" t="s">
        <v>27</v>
      </c>
      <c r="E3987" s="1" t="s">
        <v>46</v>
      </c>
      <c r="F3987" s="1" t="s">
        <v>41</v>
      </c>
      <c r="G3987" s="1" t="s">
        <v>25</v>
      </c>
      <c r="H3987">
        <v>1550445</v>
      </c>
      <c r="I3987">
        <v>472372</v>
      </c>
      <c r="J3987">
        <v>85121</v>
      </c>
      <c r="K3987">
        <v>11599</v>
      </c>
      <c r="L3987">
        <f>bbdd_Social_Media_Trends[[#This Row],[Likes]]+bbdd_Social_Media_Trends[[#This Row],[Shares]]+bbdd_Social_Media_Trends[[#This Row],[Comments]]</f>
        <v>569092</v>
      </c>
      <c r="M3987">
        <f>bbdd_Social_Media_Trends[[#This Row],[Interactions]]/bbdd_Social_Media_Trends[[#This Row],[Views]]</f>
        <v>0.36705074994598325</v>
      </c>
      <c r="N3987" s="1" t="s">
        <v>22</v>
      </c>
      <c r="O3987" s="4">
        <f t="shared" si="62"/>
        <v>0</v>
      </c>
    </row>
    <row r="3988" spans="1:15">
      <c r="A3988" s="1" t="s">
        <v>4028</v>
      </c>
      <c r="B3988" s="2">
        <v>45181</v>
      </c>
      <c r="C3988" s="13" t="str">
        <f>TEXT(bbdd_Social_Media_Trends[[#This Row],[Post_Date]],"aaaa-mm")</f>
        <v>2023-09</v>
      </c>
      <c r="D3988" s="1" t="s">
        <v>27</v>
      </c>
      <c r="E3988" s="1" t="s">
        <v>35</v>
      </c>
      <c r="F3988" s="1" t="s">
        <v>32</v>
      </c>
      <c r="G3988" s="1" t="s">
        <v>37</v>
      </c>
      <c r="H3988">
        <v>3985203</v>
      </c>
      <c r="I3988">
        <v>968</v>
      </c>
      <c r="J3988">
        <v>67956</v>
      </c>
      <c r="K3988">
        <v>3471</v>
      </c>
      <c r="L3988">
        <f>bbdd_Social_Media_Trends[[#This Row],[Likes]]+bbdd_Social_Media_Trends[[#This Row],[Shares]]+bbdd_Social_Media_Trends[[#This Row],[Comments]]</f>
        <v>72395</v>
      </c>
      <c r="M3988">
        <f>bbdd_Social_Media_Trends[[#This Row],[Interactions]]/bbdd_Social_Media_Trends[[#This Row],[Views]]</f>
        <v>1.8165950391987561E-2</v>
      </c>
      <c r="N3988" s="1" t="s">
        <v>22</v>
      </c>
      <c r="O3988" s="4">
        <f t="shared" si="62"/>
        <v>0</v>
      </c>
    </row>
    <row r="3989" spans="1:15">
      <c r="A3989" s="1" t="s">
        <v>4029</v>
      </c>
      <c r="B3989" s="2">
        <v>45046</v>
      </c>
      <c r="C3989" s="13" t="str">
        <f>TEXT(bbdd_Social_Media_Trends[[#This Row],[Post_Date]],"aaaa-mm")</f>
        <v>2023-04</v>
      </c>
      <c r="D3989" s="1" t="s">
        <v>27</v>
      </c>
      <c r="E3989" s="1" t="s">
        <v>46</v>
      </c>
      <c r="F3989" s="1" t="s">
        <v>36</v>
      </c>
      <c r="G3989" s="1" t="s">
        <v>37</v>
      </c>
      <c r="H3989">
        <v>3906230</v>
      </c>
      <c r="I3989">
        <v>212115</v>
      </c>
      <c r="J3989">
        <v>8663</v>
      </c>
      <c r="K3989">
        <v>32728</v>
      </c>
      <c r="L3989">
        <f>bbdd_Social_Media_Trends[[#This Row],[Likes]]+bbdd_Social_Media_Trends[[#This Row],[Shares]]+bbdd_Social_Media_Trends[[#This Row],[Comments]]</f>
        <v>253506</v>
      </c>
      <c r="M3989">
        <f>bbdd_Social_Media_Trends[[#This Row],[Interactions]]/bbdd_Social_Media_Trends[[#This Row],[Views]]</f>
        <v>6.4897868277085574E-2</v>
      </c>
      <c r="N3989" s="1" t="s">
        <v>29</v>
      </c>
      <c r="O3989" s="4">
        <f t="shared" si="62"/>
        <v>0</v>
      </c>
    </row>
    <row r="3990" spans="1:15" hidden="1">
      <c r="A3990" s="1" t="s">
        <v>4030</v>
      </c>
      <c r="B3990" s="2">
        <v>45104</v>
      </c>
      <c r="C3990" s="13" t="str">
        <f>TEXT(bbdd_Social_Media_Trends[[#This Row],[Post_Date]],"aaaa-mm")</f>
        <v>2023-06</v>
      </c>
      <c r="D3990" s="1" t="s">
        <v>24</v>
      </c>
      <c r="E3990" s="1" t="s">
        <v>59</v>
      </c>
      <c r="F3990" s="1" t="s">
        <v>47</v>
      </c>
      <c r="G3990" s="1" t="s">
        <v>28</v>
      </c>
      <c r="H3990">
        <v>1945337</v>
      </c>
      <c r="I3990">
        <v>66807</v>
      </c>
      <c r="J3990">
        <v>22816</v>
      </c>
      <c r="K3990">
        <v>37103</v>
      </c>
      <c r="L3990">
        <f>bbdd_Social_Media_Trends[[#This Row],[Likes]]+bbdd_Social_Media_Trends[[#This Row],[Shares]]+bbdd_Social_Media_Trends[[#This Row],[Comments]]</f>
        <v>126726</v>
      </c>
      <c r="M3990">
        <f>bbdd_Social_Media_Trends[[#This Row],[Interactions]]/bbdd_Social_Media_Trends[[#This Row],[Views]]</f>
        <v>6.5143468715189196E-2</v>
      </c>
      <c r="N3990" s="1" t="s">
        <v>16</v>
      </c>
      <c r="O3990" s="4">
        <f t="shared" si="62"/>
        <v>0</v>
      </c>
    </row>
    <row r="3991" spans="1:15" hidden="1">
      <c r="A3991" s="1" t="s">
        <v>4031</v>
      </c>
      <c r="B3991" s="2">
        <v>44775</v>
      </c>
      <c r="C3991" s="13" t="str">
        <f>TEXT(bbdd_Social_Media_Trends[[#This Row],[Post_Date]],"aaaa-mm")</f>
        <v>2022-08</v>
      </c>
      <c r="D3991" s="1" t="s">
        <v>12</v>
      </c>
      <c r="E3991" s="1" t="s">
        <v>46</v>
      </c>
      <c r="F3991" s="1" t="s">
        <v>32</v>
      </c>
      <c r="G3991" s="1" t="s">
        <v>28</v>
      </c>
      <c r="H3991">
        <v>2238529</v>
      </c>
      <c r="I3991">
        <v>13461</v>
      </c>
      <c r="J3991">
        <v>7839</v>
      </c>
      <c r="K3991">
        <v>12119</v>
      </c>
      <c r="L3991">
        <f>bbdd_Social_Media_Trends[[#This Row],[Likes]]+bbdd_Social_Media_Trends[[#This Row],[Shares]]+bbdd_Social_Media_Trends[[#This Row],[Comments]]</f>
        <v>33419</v>
      </c>
      <c r="M3991">
        <f>bbdd_Social_Media_Trends[[#This Row],[Interactions]]/bbdd_Social_Media_Trends[[#This Row],[Views]]</f>
        <v>1.492900024971756E-2</v>
      </c>
      <c r="N3991" s="1" t="s">
        <v>29</v>
      </c>
      <c r="O3991" s="4">
        <f t="shared" si="62"/>
        <v>0</v>
      </c>
    </row>
    <row r="3992" spans="1:15">
      <c r="A3992" s="1" t="s">
        <v>4032</v>
      </c>
      <c r="B3992" s="2">
        <v>44575</v>
      </c>
      <c r="C3992" s="13" t="str">
        <f>TEXT(bbdd_Social_Media_Trends[[#This Row],[Post_Date]],"aaaa-mm")</f>
        <v>2022-01</v>
      </c>
      <c r="D3992" s="1" t="s">
        <v>27</v>
      </c>
      <c r="E3992" s="1" t="s">
        <v>59</v>
      </c>
      <c r="F3992" s="1" t="s">
        <v>20</v>
      </c>
      <c r="G3992" s="1" t="s">
        <v>37</v>
      </c>
      <c r="H3992">
        <v>1185769</v>
      </c>
      <c r="I3992">
        <v>77172</v>
      </c>
      <c r="J3992">
        <v>70940</v>
      </c>
      <c r="K3992">
        <v>21826</v>
      </c>
      <c r="L3992">
        <f>bbdd_Social_Media_Trends[[#This Row],[Likes]]+bbdd_Social_Media_Trends[[#This Row],[Shares]]+bbdd_Social_Media_Trends[[#This Row],[Comments]]</f>
        <v>169938</v>
      </c>
      <c r="M3992">
        <f>bbdd_Social_Media_Trends[[#This Row],[Interactions]]/bbdd_Social_Media_Trends[[#This Row],[Views]]</f>
        <v>0.14331459162788029</v>
      </c>
      <c r="N3992" s="1" t="s">
        <v>29</v>
      </c>
      <c r="O3992" s="4">
        <f t="shared" si="62"/>
        <v>0</v>
      </c>
    </row>
    <row r="3993" spans="1:15" hidden="1">
      <c r="A3993" s="1" t="s">
        <v>4033</v>
      </c>
      <c r="B3993" s="2">
        <v>44721</v>
      </c>
      <c r="C3993" s="13" t="str">
        <f>TEXT(bbdd_Social_Media_Trends[[#This Row],[Post_Date]],"aaaa-mm")</f>
        <v>2022-06</v>
      </c>
      <c r="D3993" s="1" t="s">
        <v>12</v>
      </c>
      <c r="E3993" s="1" t="s">
        <v>19</v>
      </c>
      <c r="F3993" s="1" t="s">
        <v>32</v>
      </c>
      <c r="G3993" s="1" t="s">
        <v>44</v>
      </c>
      <c r="H3993">
        <v>273295</v>
      </c>
      <c r="I3993">
        <v>216531</v>
      </c>
      <c r="J3993">
        <v>53482</v>
      </c>
      <c r="K3993">
        <v>21529</v>
      </c>
      <c r="L3993">
        <f>bbdd_Social_Media_Trends[[#This Row],[Likes]]+bbdd_Social_Media_Trends[[#This Row],[Shares]]+bbdd_Social_Media_Trends[[#This Row],[Comments]]</f>
        <v>291542</v>
      </c>
      <c r="M3993">
        <f>bbdd_Social_Media_Trends[[#This Row],[Interactions]]/bbdd_Social_Media_Trends[[#This Row],[Views]]</f>
        <v>1.066766680693024</v>
      </c>
      <c r="N3993" s="1" t="s">
        <v>29</v>
      </c>
      <c r="O3993" s="4">
        <f t="shared" si="62"/>
        <v>0</v>
      </c>
    </row>
    <row r="3994" spans="1:15" hidden="1">
      <c r="A3994" s="1" t="s">
        <v>4034</v>
      </c>
      <c r="B3994" s="2">
        <v>44589</v>
      </c>
      <c r="C3994" s="13" t="str">
        <f>TEXT(bbdd_Social_Media_Trends[[#This Row],[Post_Date]],"aaaa-mm")</f>
        <v>2022-01</v>
      </c>
      <c r="D3994" s="1" t="s">
        <v>24</v>
      </c>
      <c r="E3994" s="1" t="s">
        <v>52</v>
      </c>
      <c r="F3994" s="1" t="s">
        <v>32</v>
      </c>
      <c r="G3994" s="1" t="s">
        <v>21</v>
      </c>
      <c r="H3994">
        <v>1671364</v>
      </c>
      <c r="I3994">
        <v>127067</v>
      </c>
      <c r="J3994">
        <v>2495</v>
      </c>
      <c r="K3994">
        <v>5413</v>
      </c>
      <c r="L3994">
        <f>bbdd_Social_Media_Trends[[#This Row],[Likes]]+bbdd_Social_Media_Trends[[#This Row],[Shares]]+bbdd_Social_Media_Trends[[#This Row],[Comments]]</f>
        <v>134975</v>
      </c>
      <c r="M3994">
        <f>bbdd_Social_Media_Trends[[#This Row],[Interactions]]/bbdd_Social_Media_Trends[[#This Row],[Views]]</f>
        <v>8.0757393362547003E-2</v>
      </c>
      <c r="N3994" s="1" t="s">
        <v>29</v>
      </c>
      <c r="O3994" s="4">
        <f t="shared" si="62"/>
        <v>0</v>
      </c>
    </row>
    <row r="3995" spans="1:15" hidden="1">
      <c r="A3995" s="1" t="s">
        <v>4035</v>
      </c>
      <c r="B3995" s="2">
        <v>44712</v>
      </c>
      <c r="C3995" s="13" t="str">
        <f>TEXT(bbdd_Social_Media_Trends[[#This Row],[Post_Date]],"aaaa-mm")</f>
        <v>2022-05</v>
      </c>
      <c r="D3995" s="1" t="s">
        <v>24</v>
      </c>
      <c r="E3995" s="1" t="s">
        <v>46</v>
      </c>
      <c r="F3995" s="1" t="s">
        <v>14</v>
      </c>
      <c r="G3995" s="1" t="s">
        <v>21</v>
      </c>
      <c r="H3995">
        <v>722275</v>
      </c>
      <c r="I3995">
        <v>356481</v>
      </c>
      <c r="J3995">
        <v>92576</v>
      </c>
      <c r="K3995">
        <v>5159</v>
      </c>
      <c r="L3995">
        <f>bbdd_Social_Media_Trends[[#This Row],[Likes]]+bbdd_Social_Media_Trends[[#This Row],[Shares]]+bbdd_Social_Media_Trends[[#This Row],[Comments]]</f>
        <v>454216</v>
      </c>
      <c r="M3995">
        <f>bbdd_Social_Media_Trends[[#This Row],[Interactions]]/bbdd_Social_Media_Trends[[#This Row],[Views]]</f>
        <v>0.62886850576304043</v>
      </c>
      <c r="N3995" s="1" t="s">
        <v>29</v>
      </c>
      <c r="O3995" s="4">
        <f t="shared" si="62"/>
        <v>0</v>
      </c>
    </row>
    <row r="3996" spans="1:15" hidden="1">
      <c r="A3996" s="1" t="s">
        <v>4036</v>
      </c>
      <c r="B3996" s="2">
        <v>45056</v>
      </c>
      <c r="C3996" s="13" t="str">
        <f>TEXT(bbdd_Social_Media_Trends[[#This Row],[Post_Date]],"aaaa-mm")</f>
        <v>2023-05</v>
      </c>
      <c r="D3996" s="1" t="s">
        <v>12</v>
      </c>
      <c r="E3996" s="1" t="s">
        <v>46</v>
      </c>
      <c r="F3996" s="1" t="s">
        <v>32</v>
      </c>
      <c r="G3996" s="1" t="s">
        <v>37</v>
      </c>
      <c r="H3996">
        <v>3529332</v>
      </c>
      <c r="I3996">
        <v>98208</v>
      </c>
      <c r="J3996">
        <v>65819</v>
      </c>
      <c r="K3996">
        <v>48777</v>
      </c>
      <c r="L3996">
        <f>bbdd_Social_Media_Trends[[#This Row],[Likes]]+bbdd_Social_Media_Trends[[#This Row],[Shares]]+bbdd_Social_Media_Trends[[#This Row],[Comments]]</f>
        <v>212804</v>
      </c>
      <c r="M3996">
        <f>bbdd_Social_Media_Trends[[#This Row],[Interactions]]/bbdd_Social_Media_Trends[[#This Row],[Views]]</f>
        <v>6.0295829352410034E-2</v>
      </c>
      <c r="N3996" s="1" t="s">
        <v>16</v>
      </c>
      <c r="O3996" s="4">
        <f t="shared" si="62"/>
        <v>0</v>
      </c>
    </row>
    <row r="3997" spans="1:15" hidden="1">
      <c r="A3997" s="1" t="s">
        <v>4037</v>
      </c>
      <c r="B3997" s="2">
        <v>44759</v>
      </c>
      <c r="C3997" s="13" t="str">
        <f>TEXT(bbdd_Social_Media_Trends[[#This Row],[Post_Date]],"aaaa-mm")</f>
        <v>2022-07</v>
      </c>
      <c r="D3997" s="1" t="s">
        <v>24</v>
      </c>
      <c r="E3997" s="1" t="s">
        <v>59</v>
      </c>
      <c r="F3997" s="1" t="s">
        <v>41</v>
      </c>
      <c r="G3997" s="1" t="s">
        <v>25</v>
      </c>
      <c r="H3997">
        <v>2061542</v>
      </c>
      <c r="I3997">
        <v>244871</v>
      </c>
      <c r="J3997">
        <v>89297</v>
      </c>
      <c r="K3997">
        <v>1231</v>
      </c>
      <c r="L3997">
        <f>bbdd_Social_Media_Trends[[#This Row],[Likes]]+bbdd_Social_Media_Trends[[#This Row],[Shares]]+bbdd_Social_Media_Trends[[#This Row],[Comments]]</f>
        <v>335399</v>
      </c>
      <c r="M3997">
        <f>bbdd_Social_Media_Trends[[#This Row],[Interactions]]/bbdd_Social_Media_Trends[[#This Row],[Views]]</f>
        <v>0.16269326552648455</v>
      </c>
      <c r="N3997" s="1" t="s">
        <v>29</v>
      </c>
      <c r="O3997" s="4">
        <f t="shared" si="62"/>
        <v>0</v>
      </c>
    </row>
    <row r="3998" spans="1:15">
      <c r="A3998" s="1" t="s">
        <v>4038</v>
      </c>
      <c r="B3998" s="2">
        <v>44991</v>
      </c>
      <c r="C3998" s="13" t="str">
        <f>TEXT(bbdd_Social_Media_Trends[[#This Row],[Post_Date]],"aaaa-mm")</f>
        <v>2023-03</v>
      </c>
      <c r="D3998" s="1" t="s">
        <v>27</v>
      </c>
      <c r="E3998" s="1" t="s">
        <v>46</v>
      </c>
      <c r="F3998" s="1" t="s">
        <v>20</v>
      </c>
      <c r="G3998" s="1" t="s">
        <v>60</v>
      </c>
      <c r="H3998">
        <v>1158625</v>
      </c>
      <c r="I3998">
        <v>120211</v>
      </c>
      <c r="J3998">
        <v>76162</v>
      </c>
      <c r="K3998">
        <v>42534</v>
      </c>
      <c r="L3998">
        <f>bbdd_Social_Media_Trends[[#This Row],[Likes]]+bbdd_Social_Media_Trends[[#This Row],[Shares]]+bbdd_Social_Media_Trends[[#This Row],[Comments]]</f>
        <v>238907</v>
      </c>
      <c r="M3998">
        <f>bbdd_Social_Media_Trends[[#This Row],[Interactions]]/bbdd_Social_Media_Trends[[#This Row],[Views]]</f>
        <v>0.20619872693925989</v>
      </c>
      <c r="N3998" s="1" t="s">
        <v>29</v>
      </c>
      <c r="O3998" s="4">
        <f t="shared" si="62"/>
        <v>0</v>
      </c>
    </row>
    <row r="3999" spans="1:15" hidden="1">
      <c r="A3999" s="1" t="s">
        <v>4039</v>
      </c>
      <c r="B3999" s="2">
        <v>44734</v>
      </c>
      <c r="C3999" s="13" t="str">
        <f>TEXT(bbdd_Social_Media_Trends[[#This Row],[Post_Date]],"aaaa-mm")</f>
        <v>2022-06</v>
      </c>
      <c r="D3999" s="1" t="s">
        <v>18</v>
      </c>
      <c r="E3999" s="1" t="s">
        <v>52</v>
      </c>
      <c r="F3999" s="1" t="s">
        <v>14</v>
      </c>
      <c r="G3999" s="1" t="s">
        <v>21</v>
      </c>
      <c r="H3999">
        <v>819360</v>
      </c>
      <c r="I3999">
        <v>249139</v>
      </c>
      <c r="J3999">
        <v>23677</v>
      </c>
      <c r="K3999">
        <v>17298</v>
      </c>
      <c r="L3999">
        <f>bbdd_Social_Media_Trends[[#This Row],[Likes]]+bbdd_Social_Media_Trends[[#This Row],[Shares]]+bbdd_Social_Media_Trends[[#This Row],[Comments]]</f>
        <v>290114</v>
      </c>
      <c r="M3999">
        <f>bbdd_Social_Media_Trends[[#This Row],[Interactions]]/bbdd_Social_Media_Trends[[#This Row],[Views]]</f>
        <v>0.35407391134544036</v>
      </c>
      <c r="N3999" s="1" t="s">
        <v>16</v>
      </c>
      <c r="O3999" s="4">
        <f t="shared" si="62"/>
        <v>0</v>
      </c>
    </row>
    <row r="4000" spans="1:15">
      <c r="A4000" s="1" t="s">
        <v>4040</v>
      </c>
      <c r="B4000" s="2">
        <v>44830</v>
      </c>
      <c r="C4000" s="13" t="str">
        <f>TEXT(bbdd_Social_Media_Trends[[#This Row],[Post_Date]],"aaaa-mm")</f>
        <v>2022-09</v>
      </c>
      <c r="D4000" s="1" t="s">
        <v>27</v>
      </c>
      <c r="E4000" s="1" t="s">
        <v>59</v>
      </c>
      <c r="F4000" s="1" t="s">
        <v>14</v>
      </c>
      <c r="G4000" s="1" t="s">
        <v>28</v>
      </c>
      <c r="H4000">
        <v>4045897</v>
      </c>
      <c r="I4000">
        <v>414208</v>
      </c>
      <c r="J4000">
        <v>96075</v>
      </c>
      <c r="K4000">
        <v>26070</v>
      </c>
      <c r="L4000">
        <f>bbdd_Social_Media_Trends[[#This Row],[Likes]]+bbdd_Social_Media_Trends[[#This Row],[Shares]]+bbdd_Social_Media_Trends[[#This Row],[Comments]]</f>
        <v>536353</v>
      </c>
      <c r="M4000">
        <f>bbdd_Social_Media_Trends[[#This Row],[Interactions]]/bbdd_Social_Media_Trends[[#This Row],[Views]]</f>
        <v>0.1325671414769086</v>
      </c>
      <c r="N4000" s="1" t="s">
        <v>16</v>
      </c>
      <c r="O4000" s="4">
        <f t="shared" si="62"/>
        <v>0</v>
      </c>
    </row>
    <row r="4001" spans="1:15">
      <c r="A4001" s="1" t="s">
        <v>4041</v>
      </c>
      <c r="B4001" s="2">
        <v>44603</v>
      </c>
      <c r="C4001" s="13" t="str">
        <f>TEXT(bbdd_Social_Media_Trends[[#This Row],[Post_Date]],"aaaa-mm")</f>
        <v>2022-02</v>
      </c>
      <c r="D4001" s="1" t="s">
        <v>27</v>
      </c>
      <c r="E4001" s="1" t="s">
        <v>35</v>
      </c>
      <c r="F4001" s="1" t="s">
        <v>47</v>
      </c>
      <c r="G4001" s="1" t="s">
        <v>50</v>
      </c>
      <c r="H4001">
        <v>491577</v>
      </c>
      <c r="I4001">
        <v>279007</v>
      </c>
      <c r="J4001">
        <v>74786</v>
      </c>
      <c r="K4001">
        <v>43588</v>
      </c>
      <c r="L4001">
        <f>bbdd_Social_Media_Trends[[#This Row],[Likes]]+bbdd_Social_Media_Trends[[#This Row],[Shares]]+bbdd_Social_Media_Trends[[#This Row],[Comments]]</f>
        <v>397381</v>
      </c>
      <c r="M4001">
        <f>bbdd_Social_Media_Trends[[#This Row],[Interactions]]/bbdd_Social_Media_Trends[[#This Row],[Views]]</f>
        <v>0.80837996895705044</v>
      </c>
      <c r="N4001" s="1" t="s">
        <v>16</v>
      </c>
      <c r="O4001" s="4">
        <f t="shared" si="62"/>
        <v>0</v>
      </c>
    </row>
    <row r="4002" spans="1:15" hidden="1">
      <c r="A4002" s="1" t="s">
        <v>4042</v>
      </c>
      <c r="B4002" s="2">
        <v>45047</v>
      </c>
      <c r="C4002" s="13" t="str">
        <f>TEXT(bbdd_Social_Media_Trends[[#This Row],[Post_Date]],"aaaa-mm")</f>
        <v>2023-05</v>
      </c>
      <c r="D4002" s="1" t="s">
        <v>18</v>
      </c>
      <c r="E4002" s="1" t="s">
        <v>59</v>
      </c>
      <c r="F4002" s="1" t="s">
        <v>47</v>
      </c>
      <c r="G4002" s="1" t="s">
        <v>15</v>
      </c>
      <c r="H4002">
        <v>37868</v>
      </c>
      <c r="I4002">
        <v>454927</v>
      </c>
      <c r="J4002">
        <v>20602</v>
      </c>
      <c r="K4002">
        <v>4792</v>
      </c>
      <c r="L4002">
        <f>bbdd_Social_Media_Trends[[#This Row],[Likes]]+bbdd_Social_Media_Trends[[#This Row],[Shares]]+bbdd_Social_Media_Trends[[#This Row],[Comments]]</f>
        <v>480321</v>
      </c>
      <c r="M4002">
        <f>bbdd_Social_Media_Trends[[#This Row],[Interactions]]/bbdd_Social_Media_Trends[[#This Row],[Views]]</f>
        <v>12.684086827928594</v>
      </c>
      <c r="N4002" s="1" t="s">
        <v>16</v>
      </c>
      <c r="O4002" s="4">
        <f t="shared" si="62"/>
        <v>0</v>
      </c>
    </row>
    <row r="4003" spans="1:15" hidden="1">
      <c r="A4003" s="1" t="s">
        <v>4043</v>
      </c>
      <c r="B4003" s="2">
        <v>45251</v>
      </c>
      <c r="C4003" s="13" t="str">
        <f>TEXT(bbdd_Social_Media_Trends[[#This Row],[Post_Date]],"aaaa-mm")</f>
        <v>2023-11</v>
      </c>
      <c r="D4003" s="1" t="s">
        <v>18</v>
      </c>
      <c r="E4003" s="1" t="s">
        <v>35</v>
      </c>
      <c r="F4003" s="1" t="s">
        <v>41</v>
      </c>
      <c r="G4003" s="1" t="s">
        <v>50</v>
      </c>
      <c r="H4003">
        <v>4239953</v>
      </c>
      <c r="I4003">
        <v>55663</v>
      </c>
      <c r="J4003">
        <v>86769</v>
      </c>
      <c r="K4003">
        <v>31454</v>
      </c>
      <c r="L4003">
        <f>bbdd_Social_Media_Trends[[#This Row],[Likes]]+bbdd_Social_Media_Trends[[#This Row],[Shares]]+bbdd_Social_Media_Trends[[#This Row],[Comments]]</f>
        <v>173886</v>
      </c>
      <c r="M4003">
        <f>bbdd_Social_Media_Trends[[#This Row],[Interactions]]/bbdd_Social_Media_Trends[[#This Row],[Views]]</f>
        <v>4.1011303663035889E-2</v>
      </c>
      <c r="N4003" s="1" t="s">
        <v>29</v>
      </c>
      <c r="O4003" s="4">
        <f t="shared" si="62"/>
        <v>0</v>
      </c>
    </row>
    <row r="4004" spans="1:15">
      <c r="A4004" s="1" t="s">
        <v>4044</v>
      </c>
      <c r="B4004" s="2">
        <v>44898</v>
      </c>
      <c r="C4004" s="13" t="str">
        <f>TEXT(bbdd_Social_Media_Trends[[#This Row],[Post_Date]],"aaaa-mm")</f>
        <v>2022-12</v>
      </c>
      <c r="D4004" s="1" t="s">
        <v>27</v>
      </c>
      <c r="E4004" s="1" t="s">
        <v>49</v>
      </c>
      <c r="F4004" s="1" t="s">
        <v>36</v>
      </c>
      <c r="G4004" s="1" t="s">
        <v>21</v>
      </c>
      <c r="H4004">
        <v>1532152</v>
      </c>
      <c r="I4004">
        <v>114456</v>
      </c>
      <c r="J4004">
        <v>95705</v>
      </c>
      <c r="K4004">
        <v>32194</v>
      </c>
      <c r="L4004">
        <f>bbdd_Social_Media_Trends[[#This Row],[Likes]]+bbdd_Social_Media_Trends[[#This Row],[Shares]]+bbdd_Social_Media_Trends[[#This Row],[Comments]]</f>
        <v>242355</v>
      </c>
      <c r="M4004">
        <f>bbdd_Social_Media_Trends[[#This Row],[Interactions]]/bbdd_Social_Media_Trends[[#This Row],[Views]]</f>
        <v>0.15817947566559976</v>
      </c>
      <c r="N4004" s="1" t="s">
        <v>22</v>
      </c>
      <c r="O4004" s="4">
        <f t="shared" si="62"/>
        <v>0</v>
      </c>
    </row>
    <row r="4005" spans="1:15" hidden="1">
      <c r="A4005" s="1" t="s">
        <v>4045</v>
      </c>
      <c r="B4005" s="2">
        <v>45086</v>
      </c>
      <c r="C4005" s="13" t="str">
        <f>TEXT(bbdd_Social_Media_Trends[[#This Row],[Post_Date]],"aaaa-mm")</f>
        <v>2023-06</v>
      </c>
      <c r="D4005" s="1" t="s">
        <v>18</v>
      </c>
      <c r="E4005" s="1" t="s">
        <v>52</v>
      </c>
      <c r="F4005" s="1" t="s">
        <v>47</v>
      </c>
      <c r="G4005" s="1" t="s">
        <v>28</v>
      </c>
      <c r="H4005">
        <v>309913</v>
      </c>
      <c r="I4005">
        <v>233668</v>
      </c>
      <c r="J4005">
        <v>86886</v>
      </c>
      <c r="K4005">
        <v>20588</v>
      </c>
      <c r="L4005">
        <f>bbdd_Social_Media_Trends[[#This Row],[Likes]]+bbdd_Social_Media_Trends[[#This Row],[Shares]]+bbdd_Social_Media_Trends[[#This Row],[Comments]]</f>
        <v>341142</v>
      </c>
      <c r="M4005">
        <f>bbdd_Social_Media_Trends[[#This Row],[Interactions]]/bbdd_Social_Media_Trends[[#This Row],[Views]]</f>
        <v>1.1007669894454251</v>
      </c>
      <c r="N4005" s="1" t="s">
        <v>16</v>
      </c>
      <c r="O4005" s="4">
        <f t="shared" si="62"/>
        <v>0</v>
      </c>
    </row>
    <row r="4006" spans="1:15" hidden="1">
      <c r="A4006" s="1" t="s">
        <v>4046</v>
      </c>
      <c r="B4006" s="2">
        <v>44895</v>
      </c>
      <c r="C4006" s="13" t="str">
        <f>TEXT(bbdd_Social_Media_Trends[[#This Row],[Post_Date]],"aaaa-mm")</f>
        <v>2022-11</v>
      </c>
      <c r="D4006" s="1" t="s">
        <v>18</v>
      </c>
      <c r="E4006" s="1" t="s">
        <v>46</v>
      </c>
      <c r="F4006" s="1" t="s">
        <v>20</v>
      </c>
      <c r="G4006" s="1" t="s">
        <v>15</v>
      </c>
      <c r="H4006">
        <v>818780</v>
      </c>
      <c r="I4006">
        <v>44981</v>
      </c>
      <c r="J4006">
        <v>24326</v>
      </c>
      <c r="K4006">
        <v>35705</v>
      </c>
      <c r="L4006">
        <f>bbdd_Social_Media_Trends[[#This Row],[Likes]]+bbdd_Social_Media_Trends[[#This Row],[Shares]]+bbdd_Social_Media_Trends[[#This Row],[Comments]]</f>
        <v>105012</v>
      </c>
      <c r="M4006">
        <f>bbdd_Social_Media_Trends[[#This Row],[Interactions]]/bbdd_Social_Media_Trends[[#This Row],[Views]]</f>
        <v>0.12825423190600649</v>
      </c>
      <c r="N4006" s="1" t="s">
        <v>16</v>
      </c>
      <c r="O4006" s="4">
        <f t="shared" si="62"/>
        <v>0</v>
      </c>
    </row>
    <row r="4007" spans="1:15">
      <c r="A4007" s="1" t="s">
        <v>4047</v>
      </c>
      <c r="B4007" s="2">
        <v>45165</v>
      </c>
      <c r="C4007" s="13" t="str">
        <f>TEXT(bbdd_Social_Media_Trends[[#This Row],[Post_Date]],"aaaa-mm")</f>
        <v>2023-08</v>
      </c>
      <c r="D4007" s="1" t="s">
        <v>27</v>
      </c>
      <c r="E4007" s="1" t="s">
        <v>46</v>
      </c>
      <c r="F4007" s="1" t="s">
        <v>20</v>
      </c>
      <c r="G4007" s="1" t="s">
        <v>15</v>
      </c>
      <c r="H4007">
        <v>4756488</v>
      </c>
      <c r="I4007">
        <v>185347</v>
      </c>
      <c r="J4007">
        <v>55971</v>
      </c>
      <c r="K4007">
        <v>17036</v>
      </c>
      <c r="L4007">
        <f>bbdd_Social_Media_Trends[[#This Row],[Likes]]+bbdd_Social_Media_Trends[[#This Row],[Shares]]+bbdd_Social_Media_Trends[[#This Row],[Comments]]</f>
        <v>258354</v>
      </c>
      <c r="M4007">
        <f>bbdd_Social_Media_Trends[[#This Row],[Interactions]]/bbdd_Social_Media_Trends[[#This Row],[Views]]</f>
        <v>5.4316125679282699E-2</v>
      </c>
      <c r="N4007" s="1" t="s">
        <v>22</v>
      </c>
      <c r="O4007" s="4">
        <f t="shared" si="62"/>
        <v>0</v>
      </c>
    </row>
    <row r="4008" spans="1:15" hidden="1">
      <c r="A4008" s="1" t="s">
        <v>4048</v>
      </c>
      <c r="B4008" s="2">
        <v>45193</v>
      </c>
      <c r="C4008" s="13" t="str">
        <f>TEXT(bbdd_Social_Media_Trends[[#This Row],[Post_Date]],"aaaa-mm")</f>
        <v>2023-09</v>
      </c>
      <c r="D4008" s="1" t="s">
        <v>12</v>
      </c>
      <c r="E4008" s="1" t="s">
        <v>49</v>
      </c>
      <c r="F4008" s="1" t="s">
        <v>14</v>
      </c>
      <c r="G4008" s="1" t="s">
        <v>50</v>
      </c>
      <c r="H4008">
        <v>1424172</v>
      </c>
      <c r="I4008">
        <v>220254</v>
      </c>
      <c r="J4008">
        <v>90996</v>
      </c>
      <c r="K4008">
        <v>21734</v>
      </c>
      <c r="L4008">
        <f>bbdd_Social_Media_Trends[[#This Row],[Likes]]+bbdd_Social_Media_Trends[[#This Row],[Shares]]+bbdd_Social_Media_Trends[[#This Row],[Comments]]</f>
        <v>332984</v>
      </c>
      <c r="M4008">
        <f>bbdd_Social_Media_Trends[[#This Row],[Interactions]]/bbdd_Social_Media_Trends[[#This Row],[Views]]</f>
        <v>0.23380883769657035</v>
      </c>
      <c r="N4008" s="1" t="s">
        <v>16</v>
      </c>
      <c r="O4008" s="4">
        <f t="shared" si="62"/>
        <v>0</v>
      </c>
    </row>
    <row r="4009" spans="1:15" hidden="1">
      <c r="A4009" s="1" t="s">
        <v>4049</v>
      </c>
      <c r="B4009" s="2">
        <v>45246</v>
      </c>
      <c r="C4009" s="13" t="str">
        <f>TEXT(bbdd_Social_Media_Trends[[#This Row],[Post_Date]],"aaaa-mm")</f>
        <v>2023-11</v>
      </c>
      <c r="D4009" s="1" t="s">
        <v>24</v>
      </c>
      <c r="E4009" s="1" t="s">
        <v>39</v>
      </c>
      <c r="F4009" s="1" t="s">
        <v>47</v>
      </c>
      <c r="G4009" s="1" t="s">
        <v>50</v>
      </c>
      <c r="H4009">
        <v>2759298</v>
      </c>
      <c r="I4009">
        <v>242144</v>
      </c>
      <c r="J4009">
        <v>27139</v>
      </c>
      <c r="K4009">
        <v>7945</v>
      </c>
      <c r="L4009">
        <f>bbdd_Social_Media_Trends[[#This Row],[Likes]]+bbdd_Social_Media_Trends[[#This Row],[Shares]]+bbdd_Social_Media_Trends[[#This Row],[Comments]]</f>
        <v>277228</v>
      </c>
      <c r="M4009">
        <f>bbdd_Social_Media_Trends[[#This Row],[Interactions]]/bbdd_Social_Media_Trends[[#This Row],[Views]]</f>
        <v>0.10047048198491065</v>
      </c>
      <c r="N4009" s="1" t="s">
        <v>16</v>
      </c>
      <c r="O4009" s="4">
        <f t="shared" si="62"/>
        <v>0</v>
      </c>
    </row>
    <row r="4010" spans="1:15">
      <c r="A4010" s="1" t="s">
        <v>4050</v>
      </c>
      <c r="B4010" s="2">
        <v>44562</v>
      </c>
      <c r="C4010" s="13" t="str">
        <f>TEXT(bbdd_Social_Media_Trends[[#This Row],[Post_Date]],"aaaa-mm")</f>
        <v>2022-01</v>
      </c>
      <c r="D4010" s="1" t="s">
        <v>27</v>
      </c>
      <c r="E4010" s="1" t="s">
        <v>35</v>
      </c>
      <c r="F4010" s="1" t="s">
        <v>32</v>
      </c>
      <c r="G4010" s="1" t="s">
        <v>50</v>
      </c>
      <c r="H4010">
        <v>721858</v>
      </c>
      <c r="I4010">
        <v>449162</v>
      </c>
      <c r="J4010">
        <v>91563</v>
      </c>
      <c r="K4010">
        <v>10392</v>
      </c>
      <c r="L4010">
        <f>bbdd_Social_Media_Trends[[#This Row],[Likes]]+bbdd_Social_Media_Trends[[#This Row],[Shares]]+bbdd_Social_Media_Trends[[#This Row],[Comments]]</f>
        <v>551117</v>
      </c>
      <c r="M4010">
        <f>bbdd_Social_Media_Trends[[#This Row],[Interactions]]/bbdd_Social_Media_Trends[[#This Row],[Views]]</f>
        <v>0.76347010076774102</v>
      </c>
      <c r="N4010" s="1" t="s">
        <v>16</v>
      </c>
      <c r="O4010" s="4">
        <f t="shared" si="62"/>
        <v>0</v>
      </c>
    </row>
    <row r="4011" spans="1:15" hidden="1">
      <c r="A4011" s="1" t="s">
        <v>4051</v>
      </c>
      <c r="B4011" s="2">
        <v>45268</v>
      </c>
      <c r="C4011" s="13" t="str">
        <f>TEXT(bbdd_Social_Media_Trends[[#This Row],[Post_Date]],"aaaa-mm")</f>
        <v>2023-12</v>
      </c>
      <c r="D4011" s="1" t="s">
        <v>24</v>
      </c>
      <c r="E4011" s="1" t="s">
        <v>35</v>
      </c>
      <c r="F4011" s="1" t="s">
        <v>36</v>
      </c>
      <c r="G4011" s="1" t="s">
        <v>37</v>
      </c>
      <c r="H4011">
        <v>1202451</v>
      </c>
      <c r="I4011">
        <v>311058</v>
      </c>
      <c r="J4011">
        <v>69740</v>
      </c>
      <c r="K4011">
        <v>38106</v>
      </c>
      <c r="L4011">
        <f>bbdd_Social_Media_Trends[[#This Row],[Likes]]+bbdd_Social_Media_Trends[[#This Row],[Shares]]+bbdd_Social_Media_Trends[[#This Row],[Comments]]</f>
        <v>418904</v>
      </c>
      <c r="M4011">
        <f>bbdd_Social_Media_Trends[[#This Row],[Interactions]]/bbdd_Social_Media_Trends[[#This Row],[Views]]</f>
        <v>0.34837511050346337</v>
      </c>
      <c r="N4011" s="1" t="s">
        <v>16</v>
      </c>
      <c r="O4011" s="4">
        <f t="shared" si="62"/>
        <v>0</v>
      </c>
    </row>
    <row r="4012" spans="1:15" hidden="1">
      <c r="A4012" s="1" t="s">
        <v>4052</v>
      </c>
      <c r="B4012" s="2">
        <v>44787</v>
      </c>
      <c r="C4012" s="13" t="str">
        <f>TEXT(bbdd_Social_Media_Trends[[#This Row],[Post_Date]],"aaaa-mm")</f>
        <v>2022-08</v>
      </c>
      <c r="D4012" s="1" t="s">
        <v>12</v>
      </c>
      <c r="E4012" s="1" t="s">
        <v>59</v>
      </c>
      <c r="F4012" s="1" t="s">
        <v>32</v>
      </c>
      <c r="G4012" s="1" t="s">
        <v>50</v>
      </c>
      <c r="H4012">
        <v>3531840</v>
      </c>
      <c r="I4012">
        <v>194082</v>
      </c>
      <c r="J4012">
        <v>70643</v>
      </c>
      <c r="K4012">
        <v>39446</v>
      </c>
      <c r="L4012">
        <f>bbdd_Social_Media_Trends[[#This Row],[Likes]]+bbdd_Social_Media_Trends[[#This Row],[Shares]]+bbdd_Social_Media_Trends[[#This Row],[Comments]]</f>
        <v>304171</v>
      </c>
      <c r="M4012">
        <f>bbdd_Social_Media_Trends[[#This Row],[Interactions]]/bbdd_Social_Media_Trends[[#This Row],[Views]]</f>
        <v>8.6122531031983335E-2</v>
      </c>
      <c r="N4012" s="1" t="s">
        <v>22</v>
      </c>
      <c r="O4012" s="4">
        <f t="shared" si="62"/>
        <v>0</v>
      </c>
    </row>
    <row r="4013" spans="1:15">
      <c r="A4013" s="1" t="s">
        <v>4053</v>
      </c>
      <c r="B4013" s="2">
        <v>44869</v>
      </c>
      <c r="C4013" s="13" t="str">
        <f>TEXT(bbdd_Social_Media_Trends[[#This Row],[Post_Date]],"aaaa-mm")</f>
        <v>2022-11</v>
      </c>
      <c r="D4013" s="1" t="s">
        <v>27</v>
      </c>
      <c r="E4013" s="1" t="s">
        <v>35</v>
      </c>
      <c r="F4013" s="1" t="s">
        <v>14</v>
      </c>
      <c r="G4013" s="1" t="s">
        <v>25</v>
      </c>
      <c r="H4013">
        <v>2253765</v>
      </c>
      <c r="I4013">
        <v>438727</v>
      </c>
      <c r="J4013">
        <v>59697</v>
      </c>
      <c r="K4013">
        <v>16032</v>
      </c>
      <c r="L4013">
        <f>bbdd_Social_Media_Trends[[#This Row],[Likes]]+bbdd_Social_Media_Trends[[#This Row],[Shares]]+bbdd_Social_Media_Trends[[#This Row],[Comments]]</f>
        <v>514456</v>
      </c>
      <c r="M4013">
        <f>bbdd_Social_Media_Trends[[#This Row],[Interactions]]/bbdd_Social_Media_Trends[[#This Row],[Views]]</f>
        <v>0.22826514743107645</v>
      </c>
      <c r="N4013" s="1" t="s">
        <v>16</v>
      </c>
      <c r="O4013" s="4">
        <f t="shared" si="62"/>
        <v>0</v>
      </c>
    </row>
    <row r="4014" spans="1:15">
      <c r="A4014" s="1" t="s">
        <v>4054</v>
      </c>
      <c r="B4014" s="2">
        <v>44930</v>
      </c>
      <c r="C4014" s="13" t="str">
        <f>TEXT(bbdd_Social_Media_Trends[[#This Row],[Post_Date]],"aaaa-mm")</f>
        <v>2023-01</v>
      </c>
      <c r="D4014" s="1" t="s">
        <v>27</v>
      </c>
      <c r="E4014" s="1" t="s">
        <v>31</v>
      </c>
      <c r="F4014" s="1" t="s">
        <v>14</v>
      </c>
      <c r="G4014" s="1" t="s">
        <v>25</v>
      </c>
      <c r="H4014">
        <v>4489207</v>
      </c>
      <c r="I4014">
        <v>200223</v>
      </c>
      <c r="J4014">
        <v>76908</v>
      </c>
      <c r="K4014">
        <v>15045</v>
      </c>
      <c r="L4014">
        <f>bbdd_Social_Media_Trends[[#This Row],[Likes]]+bbdd_Social_Media_Trends[[#This Row],[Shares]]+bbdd_Social_Media_Trends[[#This Row],[Comments]]</f>
        <v>292176</v>
      </c>
      <c r="M4014">
        <f>bbdd_Social_Media_Trends[[#This Row],[Interactions]]/bbdd_Social_Media_Trends[[#This Row],[Views]]</f>
        <v>6.5084100599504549E-2</v>
      </c>
      <c r="N4014" s="1" t="s">
        <v>16</v>
      </c>
      <c r="O4014" s="4">
        <f t="shared" si="62"/>
        <v>0</v>
      </c>
    </row>
    <row r="4015" spans="1:15" hidden="1">
      <c r="A4015" s="1" t="s">
        <v>4055</v>
      </c>
      <c r="B4015" s="2">
        <v>44813</v>
      </c>
      <c r="C4015" s="13" t="str">
        <f>TEXT(bbdd_Social_Media_Trends[[#This Row],[Post_Date]],"aaaa-mm")</f>
        <v>2022-09</v>
      </c>
      <c r="D4015" s="1" t="s">
        <v>24</v>
      </c>
      <c r="E4015" s="1" t="s">
        <v>13</v>
      </c>
      <c r="F4015" s="1" t="s">
        <v>47</v>
      </c>
      <c r="G4015" s="1" t="s">
        <v>15</v>
      </c>
      <c r="H4015">
        <v>1507283</v>
      </c>
      <c r="I4015">
        <v>378173</v>
      </c>
      <c r="J4015">
        <v>24558</v>
      </c>
      <c r="K4015">
        <v>9605</v>
      </c>
      <c r="L4015">
        <f>bbdd_Social_Media_Trends[[#This Row],[Likes]]+bbdd_Social_Media_Trends[[#This Row],[Shares]]+bbdd_Social_Media_Trends[[#This Row],[Comments]]</f>
        <v>412336</v>
      </c>
      <c r="M4015">
        <f>bbdd_Social_Media_Trends[[#This Row],[Interactions]]/bbdd_Social_Media_Trends[[#This Row],[Views]]</f>
        <v>0.27356242988211238</v>
      </c>
      <c r="N4015" s="1" t="s">
        <v>29</v>
      </c>
      <c r="O4015" s="4">
        <f t="shared" si="62"/>
        <v>0</v>
      </c>
    </row>
    <row r="4016" spans="1:15" hidden="1">
      <c r="A4016" s="1" t="s">
        <v>4056</v>
      </c>
      <c r="B4016" s="2">
        <v>45157</v>
      </c>
      <c r="C4016" s="13" t="str">
        <f>TEXT(bbdd_Social_Media_Trends[[#This Row],[Post_Date]],"aaaa-mm")</f>
        <v>2023-08</v>
      </c>
      <c r="D4016" s="1" t="s">
        <v>12</v>
      </c>
      <c r="E4016" s="1" t="s">
        <v>49</v>
      </c>
      <c r="F4016" s="1" t="s">
        <v>14</v>
      </c>
      <c r="G4016" s="1" t="s">
        <v>50</v>
      </c>
      <c r="H4016">
        <v>4428383</v>
      </c>
      <c r="I4016">
        <v>105620</v>
      </c>
      <c r="J4016">
        <v>55893</v>
      </c>
      <c r="K4016">
        <v>8168</v>
      </c>
      <c r="L4016">
        <f>bbdd_Social_Media_Trends[[#This Row],[Likes]]+bbdd_Social_Media_Trends[[#This Row],[Shares]]+bbdd_Social_Media_Trends[[#This Row],[Comments]]</f>
        <v>169681</v>
      </c>
      <c r="M4016">
        <f>bbdd_Social_Media_Trends[[#This Row],[Interactions]]/bbdd_Social_Media_Trends[[#This Row],[Views]]</f>
        <v>3.8316694829692917E-2</v>
      </c>
      <c r="N4016" s="1" t="s">
        <v>22</v>
      </c>
      <c r="O4016" s="4">
        <f t="shared" si="62"/>
        <v>0</v>
      </c>
    </row>
    <row r="4017" spans="1:15">
      <c r="A4017" s="1" t="s">
        <v>4057</v>
      </c>
      <c r="B4017" s="2">
        <v>45129</v>
      </c>
      <c r="C4017" s="13" t="str">
        <f>TEXT(bbdd_Social_Media_Trends[[#This Row],[Post_Date]],"aaaa-mm")</f>
        <v>2023-07</v>
      </c>
      <c r="D4017" s="1" t="s">
        <v>27</v>
      </c>
      <c r="E4017" s="1" t="s">
        <v>31</v>
      </c>
      <c r="F4017" s="1" t="s">
        <v>32</v>
      </c>
      <c r="G4017" s="1" t="s">
        <v>21</v>
      </c>
      <c r="H4017">
        <v>3762530</v>
      </c>
      <c r="I4017">
        <v>197063</v>
      </c>
      <c r="J4017">
        <v>39052</v>
      </c>
      <c r="K4017">
        <v>11363</v>
      </c>
      <c r="L4017">
        <f>bbdd_Social_Media_Trends[[#This Row],[Likes]]+bbdd_Social_Media_Trends[[#This Row],[Shares]]+bbdd_Social_Media_Trends[[#This Row],[Comments]]</f>
        <v>247478</v>
      </c>
      <c r="M4017">
        <f>bbdd_Social_Media_Trends[[#This Row],[Interactions]]/bbdd_Social_Media_Trends[[#This Row],[Views]]</f>
        <v>6.5774359274211769E-2</v>
      </c>
      <c r="N4017" s="1" t="s">
        <v>16</v>
      </c>
      <c r="O4017" s="4">
        <f t="shared" si="62"/>
        <v>0</v>
      </c>
    </row>
    <row r="4018" spans="1:15" hidden="1">
      <c r="A4018" s="1" t="s">
        <v>4058</v>
      </c>
      <c r="B4018" s="2">
        <v>44788</v>
      </c>
      <c r="C4018" s="13" t="str">
        <f>TEXT(bbdd_Social_Media_Trends[[#This Row],[Post_Date]],"aaaa-mm")</f>
        <v>2022-08</v>
      </c>
      <c r="D4018" s="1" t="s">
        <v>12</v>
      </c>
      <c r="E4018" s="1" t="s">
        <v>13</v>
      </c>
      <c r="F4018" s="1" t="s">
        <v>36</v>
      </c>
      <c r="G4018" s="1" t="s">
        <v>21</v>
      </c>
      <c r="H4018">
        <v>3646904</v>
      </c>
      <c r="I4018">
        <v>398181</v>
      </c>
      <c r="J4018">
        <v>9171</v>
      </c>
      <c r="K4018">
        <v>20163</v>
      </c>
      <c r="L4018">
        <f>bbdd_Social_Media_Trends[[#This Row],[Likes]]+bbdd_Social_Media_Trends[[#This Row],[Shares]]+bbdd_Social_Media_Trends[[#This Row],[Comments]]</f>
        <v>427515</v>
      </c>
      <c r="M4018">
        <f>bbdd_Social_Media_Trends[[#This Row],[Interactions]]/bbdd_Social_Media_Trends[[#This Row],[Views]]</f>
        <v>0.11722683130677418</v>
      </c>
      <c r="N4018" s="1" t="s">
        <v>16</v>
      </c>
      <c r="O4018" s="4">
        <f t="shared" si="62"/>
        <v>0</v>
      </c>
    </row>
    <row r="4019" spans="1:15" hidden="1">
      <c r="A4019" s="1" t="s">
        <v>4059</v>
      </c>
      <c r="B4019" s="2">
        <v>44997</v>
      </c>
      <c r="C4019" s="13" t="str">
        <f>TEXT(bbdd_Social_Media_Trends[[#This Row],[Post_Date]],"aaaa-mm")</f>
        <v>2023-03</v>
      </c>
      <c r="D4019" s="1" t="s">
        <v>12</v>
      </c>
      <c r="E4019" s="1" t="s">
        <v>59</v>
      </c>
      <c r="F4019" s="1" t="s">
        <v>14</v>
      </c>
      <c r="G4019" s="1" t="s">
        <v>25</v>
      </c>
      <c r="H4019">
        <v>110071</v>
      </c>
      <c r="I4019">
        <v>424227</v>
      </c>
      <c r="J4019">
        <v>44869</v>
      </c>
      <c r="K4019">
        <v>1792</v>
      </c>
      <c r="L4019">
        <f>bbdd_Social_Media_Trends[[#This Row],[Likes]]+bbdd_Social_Media_Trends[[#This Row],[Shares]]+bbdd_Social_Media_Trends[[#This Row],[Comments]]</f>
        <v>470888</v>
      </c>
      <c r="M4019">
        <f>bbdd_Social_Media_Trends[[#This Row],[Interactions]]/bbdd_Social_Media_Trends[[#This Row],[Views]]</f>
        <v>4.2780387204622468</v>
      </c>
      <c r="N4019" s="1" t="s">
        <v>16</v>
      </c>
      <c r="O4019" s="4">
        <f t="shared" si="62"/>
        <v>0</v>
      </c>
    </row>
    <row r="4020" spans="1:15">
      <c r="A4020" s="1" t="s">
        <v>4060</v>
      </c>
      <c r="B4020" s="2">
        <v>44686</v>
      </c>
      <c r="C4020" s="13" t="str">
        <f>TEXT(bbdd_Social_Media_Trends[[#This Row],[Post_Date]],"aaaa-mm")</f>
        <v>2022-05</v>
      </c>
      <c r="D4020" s="1" t="s">
        <v>27</v>
      </c>
      <c r="E4020" s="1" t="s">
        <v>46</v>
      </c>
      <c r="F4020" s="1" t="s">
        <v>47</v>
      </c>
      <c r="G4020" s="1" t="s">
        <v>50</v>
      </c>
      <c r="H4020">
        <v>4003544</v>
      </c>
      <c r="I4020">
        <v>494378</v>
      </c>
      <c r="J4020">
        <v>79405</v>
      </c>
      <c r="K4020">
        <v>21049</v>
      </c>
      <c r="L4020">
        <f>bbdd_Social_Media_Trends[[#This Row],[Likes]]+bbdd_Social_Media_Trends[[#This Row],[Shares]]+bbdd_Social_Media_Trends[[#This Row],[Comments]]</f>
        <v>594832</v>
      </c>
      <c r="M4020">
        <f>bbdd_Social_Media_Trends[[#This Row],[Interactions]]/bbdd_Social_Media_Trends[[#This Row],[Views]]</f>
        <v>0.14857636134384936</v>
      </c>
      <c r="N4020" s="1" t="s">
        <v>16</v>
      </c>
      <c r="O4020" s="4">
        <f t="shared" si="62"/>
        <v>0</v>
      </c>
    </row>
    <row r="4021" spans="1:15" hidden="1">
      <c r="A4021" s="1" t="s">
        <v>4061</v>
      </c>
      <c r="B4021" s="2">
        <v>44866</v>
      </c>
      <c r="C4021" s="13" t="str">
        <f>TEXT(bbdd_Social_Media_Trends[[#This Row],[Post_Date]],"aaaa-mm")</f>
        <v>2022-11</v>
      </c>
      <c r="D4021" s="1" t="s">
        <v>24</v>
      </c>
      <c r="E4021" s="1" t="s">
        <v>39</v>
      </c>
      <c r="F4021" s="1" t="s">
        <v>47</v>
      </c>
      <c r="G4021" s="1" t="s">
        <v>50</v>
      </c>
      <c r="H4021">
        <v>3047152</v>
      </c>
      <c r="I4021">
        <v>462966</v>
      </c>
      <c r="J4021">
        <v>98217</v>
      </c>
      <c r="K4021">
        <v>28891</v>
      </c>
      <c r="L4021">
        <f>bbdd_Social_Media_Trends[[#This Row],[Likes]]+bbdd_Social_Media_Trends[[#This Row],[Shares]]+bbdd_Social_Media_Trends[[#This Row],[Comments]]</f>
        <v>590074</v>
      </c>
      <c r="M4021">
        <f>bbdd_Social_Media_Trends[[#This Row],[Interactions]]/bbdd_Social_Media_Trends[[#This Row],[Views]]</f>
        <v>0.1936477077612144</v>
      </c>
      <c r="N4021" s="1" t="s">
        <v>16</v>
      </c>
      <c r="O4021" s="4">
        <f t="shared" si="62"/>
        <v>0</v>
      </c>
    </row>
    <row r="4022" spans="1:15" hidden="1">
      <c r="A4022" s="1" t="s">
        <v>4062</v>
      </c>
      <c r="B4022" s="2">
        <v>45277</v>
      </c>
      <c r="C4022" s="13" t="str">
        <f>TEXT(bbdd_Social_Media_Trends[[#This Row],[Post_Date]],"aaaa-mm")</f>
        <v>2023-12</v>
      </c>
      <c r="D4022" s="1" t="s">
        <v>18</v>
      </c>
      <c r="E4022" s="1" t="s">
        <v>59</v>
      </c>
      <c r="F4022" s="1" t="s">
        <v>36</v>
      </c>
      <c r="G4022" s="1" t="s">
        <v>28</v>
      </c>
      <c r="H4022">
        <v>3233160</v>
      </c>
      <c r="I4022">
        <v>397430</v>
      </c>
      <c r="J4022">
        <v>48054</v>
      </c>
      <c r="K4022">
        <v>5915</v>
      </c>
      <c r="L4022">
        <f>bbdd_Social_Media_Trends[[#This Row],[Likes]]+bbdd_Social_Media_Trends[[#This Row],[Shares]]+bbdd_Social_Media_Trends[[#This Row],[Comments]]</f>
        <v>451399</v>
      </c>
      <c r="M4022">
        <f>bbdd_Social_Media_Trends[[#This Row],[Interactions]]/bbdd_Social_Media_Trends[[#This Row],[Views]]</f>
        <v>0.13961542268245308</v>
      </c>
      <c r="N4022" s="1" t="s">
        <v>16</v>
      </c>
      <c r="O4022" s="4">
        <f t="shared" si="62"/>
        <v>0</v>
      </c>
    </row>
    <row r="4023" spans="1:15" hidden="1">
      <c r="A4023" s="1" t="s">
        <v>4063</v>
      </c>
      <c r="B4023" s="2">
        <v>45197</v>
      </c>
      <c r="C4023" s="13" t="str">
        <f>TEXT(bbdd_Social_Media_Trends[[#This Row],[Post_Date]],"aaaa-mm")</f>
        <v>2023-09</v>
      </c>
      <c r="D4023" s="1" t="s">
        <v>18</v>
      </c>
      <c r="E4023" s="1" t="s">
        <v>31</v>
      </c>
      <c r="F4023" s="1" t="s">
        <v>41</v>
      </c>
      <c r="G4023" s="1" t="s">
        <v>25</v>
      </c>
      <c r="H4023">
        <v>853710</v>
      </c>
      <c r="I4023">
        <v>449205</v>
      </c>
      <c r="J4023">
        <v>79352</v>
      </c>
      <c r="K4023">
        <v>18209</v>
      </c>
      <c r="L4023">
        <f>bbdd_Social_Media_Trends[[#This Row],[Likes]]+bbdd_Social_Media_Trends[[#This Row],[Shares]]+bbdd_Social_Media_Trends[[#This Row],[Comments]]</f>
        <v>546766</v>
      </c>
      <c r="M4023">
        <f>bbdd_Social_Media_Trends[[#This Row],[Interactions]]/bbdd_Social_Media_Trends[[#This Row],[Views]]</f>
        <v>0.64045870377528669</v>
      </c>
      <c r="N4023" s="1" t="s">
        <v>16</v>
      </c>
      <c r="O4023" s="4">
        <f t="shared" si="62"/>
        <v>0</v>
      </c>
    </row>
    <row r="4024" spans="1:15" hidden="1">
      <c r="A4024" s="1" t="s">
        <v>4064</v>
      </c>
      <c r="B4024" s="2">
        <v>45220</v>
      </c>
      <c r="C4024" s="13" t="str">
        <f>TEXT(bbdd_Social_Media_Trends[[#This Row],[Post_Date]],"aaaa-mm")</f>
        <v>2023-10</v>
      </c>
      <c r="D4024" s="1" t="s">
        <v>18</v>
      </c>
      <c r="E4024" s="1" t="s">
        <v>52</v>
      </c>
      <c r="F4024" s="1" t="s">
        <v>14</v>
      </c>
      <c r="G4024" s="1" t="s">
        <v>25</v>
      </c>
      <c r="H4024">
        <v>1120916</v>
      </c>
      <c r="I4024">
        <v>125751</v>
      </c>
      <c r="J4024">
        <v>65533</v>
      </c>
      <c r="K4024">
        <v>15013</v>
      </c>
      <c r="L4024">
        <f>bbdd_Social_Media_Trends[[#This Row],[Likes]]+bbdd_Social_Media_Trends[[#This Row],[Shares]]+bbdd_Social_Media_Trends[[#This Row],[Comments]]</f>
        <v>206297</v>
      </c>
      <c r="M4024">
        <f>bbdd_Social_Media_Trends[[#This Row],[Interactions]]/bbdd_Social_Media_Trends[[#This Row],[Views]]</f>
        <v>0.18404322893062461</v>
      </c>
      <c r="N4024" s="1" t="s">
        <v>29</v>
      </c>
      <c r="O4024" s="4">
        <f t="shared" si="62"/>
        <v>0</v>
      </c>
    </row>
    <row r="4025" spans="1:15" hidden="1">
      <c r="A4025" s="1" t="s">
        <v>4065</v>
      </c>
      <c r="B4025" s="2">
        <v>45036</v>
      </c>
      <c r="C4025" s="13" t="str">
        <f>TEXT(bbdd_Social_Media_Trends[[#This Row],[Post_Date]],"aaaa-mm")</f>
        <v>2023-04</v>
      </c>
      <c r="D4025" s="1" t="s">
        <v>12</v>
      </c>
      <c r="E4025" s="1" t="s">
        <v>39</v>
      </c>
      <c r="F4025" s="1" t="s">
        <v>36</v>
      </c>
      <c r="G4025" s="1" t="s">
        <v>28</v>
      </c>
      <c r="H4025">
        <v>2067844</v>
      </c>
      <c r="I4025">
        <v>424988</v>
      </c>
      <c r="J4025">
        <v>14387</v>
      </c>
      <c r="K4025">
        <v>41987</v>
      </c>
      <c r="L4025">
        <f>bbdd_Social_Media_Trends[[#This Row],[Likes]]+bbdd_Social_Media_Trends[[#This Row],[Shares]]+bbdd_Social_Media_Trends[[#This Row],[Comments]]</f>
        <v>481362</v>
      </c>
      <c r="M4025">
        <f>bbdd_Social_Media_Trends[[#This Row],[Interactions]]/bbdd_Social_Media_Trends[[#This Row],[Views]]</f>
        <v>0.2327844847096783</v>
      </c>
      <c r="N4025" s="1" t="s">
        <v>16</v>
      </c>
      <c r="O4025" s="4">
        <f t="shared" si="62"/>
        <v>0</v>
      </c>
    </row>
    <row r="4026" spans="1:15">
      <c r="A4026" s="1" t="s">
        <v>4066</v>
      </c>
      <c r="B4026" s="2">
        <v>45126</v>
      </c>
      <c r="C4026" s="13" t="str">
        <f>TEXT(bbdd_Social_Media_Trends[[#This Row],[Post_Date]],"aaaa-mm")</f>
        <v>2023-07</v>
      </c>
      <c r="D4026" s="1" t="s">
        <v>27</v>
      </c>
      <c r="E4026" s="1" t="s">
        <v>57</v>
      </c>
      <c r="F4026" s="1" t="s">
        <v>41</v>
      </c>
      <c r="G4026" s="1" t="s">
        <v>50</v>
      </c>
      <c r="H4026">
        <v>3461714</v>
      </c>
      <c r="I4026">
        <v>492070</v>
      </c>
      <c r="J4026">
        <v>41239</v>
      </c>
      <c r="K4026">
        <v>14029</v>
      </c>
      <c r="L4026">
        <f>bbdd_Social_Media_Trends[[#This Row],[Likes]]+bbdd_Social_Media_Trends[[#This Row],[Shares]]+bbdd_Social_Media_Trends[[#This Row],[Comments]]</f>
        <v>547338</v>
      </c>
      <c r="M4026">
        <f>bbdd_Social_Media_Trends[[#This Row],[Interactions]]/bbdd_Social_Media_Trends[[#This Row],[Views]]</f>
        <v>0.15811184863914235</v>
      </c>
      <c r="N4026" s="1" t="s">
        <v>29</v>
      </c>
      <c r="O4026" s="4">
        <f t="shared" si="62"/>
        <v>0</v>
      </c>
    </row>
    <row r="4027" spans="1:15">
      <c r="A4027" s="1" t="s">
        <v>4067</v>
      </c>
      <c r="B4027" s="2">
        <v>44659</v>
      </c>
      <c r="C4027" s="13" t="str">
        <f>TEXT(bbdd_Social_Media_Trends[[#This Row],[Post_Date]],"aaaa-mm")</f>
        <v>2022-04</v>
      </c>
      <c r="D4027" s="1" t="s">
        <v>27</v>
      </c>
      <c r="E4027" s="1" t="s">
        <v>52</v>
      </c>
      <c r="F4027" s="1" t="s">
        <v>47</v>
      </c>
      <c r="G4027" s="1" t="s">
        <v>44</v>
      </c>
      <c r="H4027">
        <v>1752782</v>
      </c>
      <c r="I4027">
        <v>343059</v>
      </c>
      <c r="J4027">
        <v>44339</v>
      </c>
      <c r="K4027">
        <v>20919</v>
      </c>
      <c r="L4027">
        <f>bbdd_Social_Media_Trends[[#This Row],[Likes]]+bbdd_Social_Media_Trends[[#This Row],[Shares]]+bbdd_Social_Media_Trends[[#This Row],[Comments]]</f>
        <v>408317</v>
      </c>
      <c r="M4027">
        <f>bbdd_Social_Media_Trends[[#This Row],[Interactions]]/bbdd_Social_Media_Trends[[#This Row],[Views]]</f>
        <v>0.23295367022253766</v>
      </c>
      <c r="N4027" s="1" t="s">
        <v>16</v>
      </c>
      <c r="O4027" s="4">
        <f t="shared" si="62"/>
        <v>0</v>
      </c>
    </row>
    <row r="4028" spans="1:15">
      <c r="A4028" s="1" t="s">
        <v>4068</v>
      </c>
      <c r="B4028" s="2">
        <v>45060</v>
      </c>
      <c r="C4028" s="13" t="str">
        <f>TEXT(bbdd_Social_Media_Trends[[#This Row],[Post_Date]],"aaaa-mm")</f>
        <v>2023-05</v>
      </c>
      <c r="D4028" s="1" t="s">
        <v>27</v>
      </c>
      <c r="E4028" s="1" t="s">
        <v>59</v>
      </c>
      <c r="F4028" s="1" t="s">
        <v>20</v>
      </c>
      <c r="G4028" s="1" t="s">
        <v>15</v>
      </c>
      <c r="H4028">
        <v>1655182</v>
      </c>
      <c r="I4028">
        <v>353876</v>
      </c>
      <c r="J4028">
        <v>55327</v>
      </c>
      <c r="K4028">
        <v>12793</v>
      </c>
      <c r="L4028">
        <f>bbdd_Social_Media_Trends[[#This Row],[Likes]]+bbdd_Social_Media_Trends[[#This Row],[Shares]]+bbdd_Social_Media_Trends[[#This Row],[Comments]]</f>
        <v>421996</v>
      </c>
      <c r="M4028">
        <f>bbdd_Social_Media_Trends[[#This Row],[Interactions]]/bbdd_Social_Media_Trends[[#This Row],[Views]]</f>
        <v>0.25495444005553469</v>
      </c>
      <c r="N4028" s="1" t="s">
        <v>22</v>
      </c>
      <c r="O4028" s="4">
        <f t="shared" si="62"/>
        <v>0</v>
      </c>
    </row>
    <row r="4029" spans="1:15">
      <c r="A4029" s="1" t="s">
        <v>4069</v>
      </c>
      <c r="B4029" s="2">
        <v>44772</v>
      </c>
      <c r="C4029" s="13" t="str">
        <f>TEXT(bbdd_Social_Media_Trends[[#This Row],[Post_Date]],"aaaa-mm")</f>
        <v>2022-07</v>
      </c>
      <c r="D4029" s="1" t="s">
        <v>27</v>
      </c>
      <c r="E4029" s="1" t="s">
        <v>59</v>
      </c>
      <c r="F4029" s="1" t="s">
        <v>14</v>
      </c>
      <c r="G4029" s="1" t="s">
        <v>60</v>
      </c>
      <c r="H4029">
        <v>4855651</v>
      </c>
      <c r="I4029">
        <v>304813</v>
      </c>
      <c r="J4029">
        <v>25847</v>
      </c>
      <c r="K4029">
        <v>27390</v>
      </c>
      <c r="L4029">
        <f>bbdd_Social_Media_Trends[[#This Row],[Likes]]+bbdd_Social_Media_Trends[[#This Row],[Shares]]+bbdd_Social_Media_Trends[[#This Row],[Comments]]</f>
        <v>358050</v>
      </c>
      <c r="M4029">
        <f>bbdd_Social_Media_Trends[[#This Row],[Interactions]]/bbdd_Social_Media_Trends[[#This Row],[Views]]</f>
        <v>7.3738825133849203E-2</v>
      </c>
      <c r="N4029" s="1" t="s">
        <v>29</v>
      </c>
      <c r="O4029" s="4">
        <f t="shared" si="62"/>
        <v>0</v>
      </c>
    </row>
    <row r="4030" spans="1:15" hidden="1">
      <c r="A4030" s="1" t="s">
        <v>4070</v>
      </c>
      <c r="B4030" s="2">
        <v>45022</v>
      </c>
      <c r="C4030" s="13" t="str">
        <f>TEXT(bbdd_Social_Media_Trends[[#This Row],[Post_Date]],"aaaa-mm")</f>
        <v>2023-04</v>
      </c>
      <c r="D4030" s="1" t="s">
        <v>12</v>
      </c>
      <c r="E4030" s="1" t="s">
        <v>13</v>
      </c>
      <c r="F4030" s="1" t="s">
        <v>36</v>
      </c>
      <c r="G4030" s="1" t="s">
        <v>37</v>
      </c>
      <c r="H4030">
        <v>1839502</v>
      </c>
      <c r="I4030">
        <v>136831</v>
      </c>
      <c r="J4030">
        <v>56756</v>
      </c>
      <c r="K4030">
        <v>37198</v>
      </c>
      <c r="L4030">
        <f>bbdd_Social_Media_Trends[[#This Row],[Likes]]+bbdd_Social_Media_Trends[[#This Row],[Shares]]+bbdd_Social_Media_Trends[[#This Row],[Comments]]</f>
        <v>230785</v>
      </c>
      <c r="M4030">
        <f>bbdd_Social_Media_Trends[[#This Row],[Interactions]]/bbdd_Social_Media_Trends[[#This Row],[Views]]</f>
        <v>0.12546058661529044</v>
      </c>
      <c r="N4030" s="1" t="s">
        <v>29</v>
      </c>
      <c r="O4030" s="4">
        <f t="shared" si="62"/>
        <v>0</v>
      </c>
    </row>
    <row r="4031" spans="1:15" hidden="1">
      <c r="A4031" s="1" t="s">
        <v>4071</v>
      </c>
      <c r="B4031" s="2">
        <v>44650</v>
      </c>
      <c r="C4031" s="13" t="str">
        <f>TEXT(bbdd_Social_Media_Trends[[#This Row],[Post_Date]],"aaaa-mm")</f>
        <v>2022-03</v>
      </c>
      <c r="D4031" s="1" t="s">
        <v>18</v>
      </c>
      <c r="E4031" s="1" t="s">
        <v>39</v>
      </c>
      <c r="F4031" s="1" t="s">
        <v>32</v>
      </c>
      <c r="G4031" s="1" t="s">
        <v>21</v>
      </c>
      <c r="H4031">
        <v>3428164</v>
      </c>
      <c r="I4031">
        <v>338911</v>
      </c>
      <c r="J4031">
        <v>99243</v>
      </c>
      <c r="K4031">
        <v>18226</v>
      </c>
      <c r="L4031">
        <f>bbdd_Social_Media_Trends[[#This Row],[Likes]]+bbdd_Social_Media_Trends[[#This Row],[Shares]]+bbdd_Social_Media_Trends[[#This Row],[Comments]]</f>
        <v>456380</v>
      </c>
      <c r="M4031">
        <f>bbdd_Social_Media_Trends[[#This Row],[Interactions]]/bbdd_Social_Media_Trends[[#This Row],[Views]]</f>
        <v>0.13312665321729064</v>
      </c>
      <c r="N4031" s="1" t="s">
        <v>29</v>
      </c>
      <c r="O4031" s="4">
        <f t="shared" si="62"/>
        <v>0</v>
      </c>
    </row>
    <row r="4032" spans="1:15" hidden="1">
      <c r="A4032" s="1" t="s">
        <v>4072</v>
      </c>
      <c r="B4032" s="2">
        <v>44792</v>
      </c>
      <c r="C4032" s="13" t="str">
        <f>TEXT(bbdd_Social_Media_Trends[[#This Row],[Post_Date]],"aaaa-mm")</f>
        <v>2022-08</v>
      </c>
      <c r="D4032" s="1" t="s">
        <v>24</v>
      </c>
      <c r="E4032" s="1" t="s">
        <v>35</v>
      </c>
      <c r="F4032" s="1" t="s">
        <v>20</v>
      </c>
      <c r="G4032" s="1" t="s">
        <v>60</v>
      </c>
      <c r="H4032">
        <v>2051301</v>
      </c>
      <c r="I4032">
        <v>418379</v>
      </c>
      <c r="J4032">
        <v>78834</v>
      </c>
      <c r="K4032">
        <v>35131</v>
      </c>
      <c r="L4032">
        <f>bbdd_Social_Media_Trends[[#This Row],[Likes]]+bbdd_Social_Media_Trends[[#This Row],[Shares]]+bbdd_Social_Media_Trends[[#This Row],[Comments]]</f>
        <v>532344</v>
      </c>
      <c r="M4032">
        <f>bbdd_Social_Media_Trends[[#This Row],[Interactions]]/bbdd_Social_Media_Trends[[#This Row],[Views]]</f>
        <v>0.25951530272739104</v>
      </c>
      <c r="N4032" s="1" t="s">
        <v>16</v>
      </c>
      <c r="O4032" s="4">
        <f t="shared" si="62"/>
        <v>0</v>
      </c>
    </row>
    <row r="4033" spans="1:15" hidden="1">
      <c r="A4033" s="1" t="s">
        <v>4073</v>
      </c>
      <c r="B4033" s="2">
        <v>44663</v>
      </c>
      <c r="C4033" s="13" t="str">
        <f>TEXT(bbdd_Social_Media_Trends[[#This Row],[Post_Date]],"aaaa-mm")</f>
        <v>2022-04</v>
      </c>
      <c r="D4033" s="1" t="s">
        <v>18</v>
      </c>
      <c r="E4033" s="1" t="s">
        <v>19</v>
      </c>
      <c r="F4033" s="1" t="s">
        <v>32</v>
      </c>
      <c r="G4033" s="1" t="s">
        <v>15</v>
      </c>
      <c r="H4033">
        <v>2322338</v>
      </c>
      <c r="I4033">
        <v>344964</v>
      </c>
      <c r="J4033">
        <v>48344</v>
      </c>
      <c r="K4033">
        <v>19822</v>
      </c>
      <c r="L4033">
        <f>bbdd_Social_Media_Trends[[#This Row],[Likes]]+bbdd_Social_Media_Trends[[#This Row],[Shares]]+bbdd_Social_Media_Trends[[#This Row],[Comments]]</f>
        <v>413130</v>
      </c>
      <c r="M4033">
        <f>bbdd_Social_Media_Trends[[#This Row],[Interactions]]/bbdd_Social_Media_Trends[[#This Row],[Views]]</f>
        <v>0.17789400164833888</v>
      </c>
      <c r="N4033" s="1" t="s">
        <v>29</v>
      </c>
      <c r="O4033" s="4">
        <f t="shared" si="62"/>
        <v>0</v>
      </c>
    </row>
    <row r="4034" spans="1:15">
      <c r="A4034" s="1" t="s">
        <v>4074</v>
      </c>
      <c r="B4034" s="2">
        <v>44929</v>
      </c>
      <c r="C4034" s="13" t="str">
        <f>TEXT(bbdd_Social_Media_Trends[[#This Row],[Post_Date]],"aaaa-mm")</f>
        <v>2023-01</v>
      </c>
      <c r="D4034" s="1" t="s">
        <v>27</v>
      </c>
      <c r="E4034" s="1" t="s">
        <v>13</v>
      </c>
      <c r="F4034" s="1" t="s">
        <v>14</v>
      </c>
      <c r="G4034" s="1" t="s">
        <v>15</v>
      </c>
      <c r="H4034">
        <v>1546514</v>
      </c>
      <c r="I4034">
        <v>462049</v>
      </c>
      <c r="J4034">
        <v>10948</v>
      </c>
      <c r="K4034">
        <v>5720</v>
      </c>
      <c r="L4034">
        <f>bbdd_Social_Media_Trends[[#This Row],[Likes]]+bbdd_Social_Media_Trends[[#This Row],[Shares]]+bbdd_Social_Media_Trends[[#This Row],[Comments]]</f>
        <v>478717</v>
      </c>
      <c r="M4034">
        <f>bbdd_Social_Media_Trends[[#This Row],[Interactions]]/bbdd_Social_Media_Trends[[#This Row],[Views]]</f>
        <v>0.30954585603492757</v>
      </c>
      <c r="N4034" s="1" t="s">
        <v>29</v>
      </c>
      <c r="O4034" s="4">
        <f t="shared" ref="O4034:O4097" si="63">IF(ISERROR(VLOOKUP(A4034,A4035:A9032,1,FALSE)),0, 1)</f>
        <v>0</v>
      </c>
    </row>
    <row r="4035" spans="1:15" hidden="1">
      <c r="A4035" s="1" t="s">
        <v>4075</v>
      </c>
      <c r="B4035" s="2">
        <v>45282</v>
      </c>
      <c r="C4035" s="13" t="str">
        <f>TEXT(bbdd_Social_Media_Trends[[#This Row],[Post_Date]],"aaaa-mm")</f>
        <v>2023-12</v>
      </c>
      <c r="D4035" s="1" t="s">
        <v>18</v>
      </c>
      <c r="E4035" s="1" t="s">
        <v>31</v>
      </c>
      <c r="F4035" s="1" t="s">
        <v>32</v>
      </c>
      <c r="G4035" s="1" t="s">
        <v>37</v>
      </c>
      <c r="H4035">
        <v>3236693</v>
      </c>
      <c r="I4035">
        <v>354205</v>
      </c>
      <c r="J4035">
        <v>98081</v>
      </c>
      <c r="K4035">
        <v>45380</v>
      </c>
      <c r="L4035">
        <f>bbdd_Social_Media_Trends[[#This Row],[Likes]]+bbdd_Social_Media_Trends[[#This Row],[Shares]]+bbdd_Social_Media_Trends[[#This Row],[Comments]]</f>
        <v>497666</v>
      </c>
      <c r="M4035">
        <f>bbdd_Social_Media_Trends[[#This Row],[Interactions]]/bbdd_Social_Media_Trends[[#This Row],[Views]]</f>
        <v>0.15375755439270886</v>
      </c>
      <c r="N4035" s="1" t="s">
        <v>22</v>
      </c>
      <c r="O4035" s="4">
        <f t="shared" si="63"/>
        <v>0</v>
      </c>
    </row>
    <row r="4036" spans="1:15" hidden="1">
      <c r="A4036" s="1" t="s">
        <v>4076</v>
      </c>
      <c r="B4036" s="2">
        <v>45243</v>
      </c>
      <c r="C4036" s="13" t="str">
        <f>TEXT(bbdd_Social_Media_Trends[[#This Row],[Post_Date]],"aaaa-mm")</f>
        <v>2023-11</v>
      </c>
      <c r="D4036" s="1" t="s">
        <v>12</v>
      </c>
      <c r="E4036" s="1" t="s">
        <v>35</v>
      </c>
      <c r="F4036" s="1" t="s">
        <v>32</v>
      </c>
      <c r="G4036" s="1" t="s">
        <v>50</v>
      </c>
      <c r="H4036">
        <v>1733587</v>
      </c>
      <c r="I4036">
        <v>64486</v>
      </c>
      <c r="J4036">
        <v>7705</v>
      </c>
      <c r="K4036">
        <v>46480</v>
      </c>
      <c r="L4036">
        <f>bbdd_Social_Media_Trends[[#This Row],[Likes]]+bbdd_Social_Media_Trends[[#This Row],[Shares]]+bbdd_Social_Media_Trends[[#This Row],[Comments]]</f>
        <v>118671</v>
      </c>
      <c r="M4036">
        <f>bbdd_Social_Media_Trends[[#This Row],[Interactions]]/bbdd_Social_Media_Trends[[#This Row],[Views]]</f>
        <v>6.845402047892607E-2</v>
      </c>
      <c r="N4036" s="1" t="s">
        <v>16</v>
      </c>
      <c r="O4036" s="4">
        <f t="shared" si="63"/>
        <v>0</v>
      </c>
    </row>
    <row r="4037" spans="1:15" hidden="1">
      <c r="A4037" s="1" t="s">
        <v>4077</v>
      </c>
      <c r="B4037" s="2">
        <v>45105</v>
      </c>
      <c r="C4037" s="13" t="str">
        <f>TEXT(bbdd_Social_Media_Trends[[#This Row],[Post_Date]],"aaaa-mm")</f>
        <v>2023-06</v>
      </c>
      <c r="D4037" s="1" t="s">
        <v>18</v>
      </c>
      <c r="E4037" s="1" t="s">
        <v>49</v>
      </c>
      <c r="F4037" s="1" t="s">
        <v>14</v>
      </c>
      <c r="G4037" s="1" t="s">
        <v>28</v>
      </c>
      <c r="H4037">
        <v>2948068</v>
      </c>
      <c r="I4037">
        <v>200500</v>
      </c>
      <c r="J4037">
        <v>50312</v>
      </c>
      <c r="K4037">
        <v>4179</v>
      </c>
      <c r="L4037">
        <f>bbdd_Social_Media_Trends[[#This Row],[Likes]]+bbdd_Social_Media_Trends[[#This Row],[Shares]]+bbdd_Social_Media_Trends[[#This Row],[Comments]]</f>
        <v>254991</v>
      </c>
      <c r="M4037">
        <f>bbdd_Social_Media_Trends[[#This Row],[Interactions]]/bbdd_Social_Media_Trends[[#This Row],[Views]]</f>
        <v>8.6494273537788144E-2</v>
      </c>
      <c r="N4037" s="1" t="s">
        <v>22</v>
      </c>
      <c r="O4037" s="4">
        <f t="shared" si="63"/>
        <v>0</v>
      </c>
    </row>
    <row r="4038" spans="1:15" hidden="1">
      <c r="A4038" s="1" t="s">
        <v>4078</v>
      </c>
      <c r="B4038" s="2">
        <v>45106</v>
      </c>
      <c r="C4038" s="13" t="str">
        <f>TEXT(bbdd_Social_Media_Trends[[#This Row],[Post_Date]],"aaaa-mm")</f>
        <v>2023-06</v>
      </c>
      <c r="D4038" s="1" t="s">
        <v>12</v>
      </c>
      <c r="E4038" s="1" t="s">
        <v>31</v>
      </c>
      <c r="F4038" s="1" t="s">
        <v>14</v>
      </c>
      <c r="G4038" s="1" t="s">
        <v>28</v>
      </c>
      <c r="H4038">
        <v>892935</v>
      </c>
      <c r="I4038">
        <v>148751</v>
      </c>
      <c r="J4038">
        <v>17295</v>
      </c>
      <c r="K4038">
        <v>25141</v>
      </c>
      <c r="L4038">
        <f>bbdd_Social_Media_Trends[[#This Row],[Likes]]+bbdd_Social_Media_Trends[[#This Row],[Shares]]+bbdd_Social_Media_Trends[[#This Row],[Comments]]</f>
        <v>191187</v>
      </c>
      <c r="M4038">
        <f>bbdd_Social_Media_Trends[[#This Row],[Interactions]]/bbdd_Social_Media_Trends[[#This Row],[Views]]</f>
        <v>0.21411076954089603</v>
      </c>
      <c r="N4038" s="1" t="s">
        <v>16</v>
      </c>
      <c r="O4038" s="4">
        <f t="shared" si="63"/>
        <v>0</v>
      </c>
    </row>
    <row r="4039" spans="1:15" hidden="1">
      <c r="A4039" s="1" t="s">
        <v>4079</v>
      </c>
      <c r="B4039" s="2">
        <v>44905</v>
      </c>
      <c r="C4039" s="13" t="str">
        <f>TEXT(bbdd_Social_Media_Trends[[#This Row],[Post_Date]],"aaaa-mm")</f>
        <v>2022-12</v>
      </c>
      <c r="D4039" s="1" t="s">
        <v>24</v>
      </c>
      <c r="E4039" s="1" t="s">
        <v>57</v>
      </c>
      <c r="F4039" s="1" t="s">
        <v>14</v>
      </c>
      <c r="G4039" s="1" t="s">
        <v>60</v>
      </c>
      <c r="H4039">
        <v>4274005</v>
      </c>
      <c r="I4039">
        <v>260121</v>
      </c>
      <c r="J4039">
        <v>42176</v>
      </c>
      <c r="K4039">
        <v>33715</v>
      </c>
      <c r="L4039">
        <f>bbdd_Social_Media_Trends[[#This Row],[Likes]]+bbdd_Social_Media_Trends[[#This Row],[Shares]]+bbdd_Social_Media_Trends[[#This Row],[Comments]]</f>
        <v>336012</v>
      </c>
      <c r="M4039">
        <f>bbdd_Social_Media_Trends[[#This Row],[Interactions]]/bbdd_Social_Media_Trends[[#This Row],[Views]]</f>
        <v>7.8617596376232599E-2</v>
      </c>
      <c r="N4039" s="1" t="s">
        <v>16</v>
      </c>
      <c r="O4039" s="4">
        <f t="shared" si="63"/>
        <v>0</v>
      </c>
    </row>
    <row r="4040" spans="1:15" hidden="1">
      <c r="A4040" s="1" t="s">
        <v>4080</v>
      </c>
      <c r="B4040" s="2">
        <v>44893</v>
      </c>
      <c r="C4040" s="13" t="str">
        <f>TEXT(bbdd_Social_Media_Trends[[#This Row],[Post_Date]],"aaaa-mm")</f>
        <v>2022-11</v>
      </c>
      <c r="D4040" s="1" t="s">
        <v>18</v>
      </c>
      <c r="E4040" s="1" t="s">
        <v>46</v>
      </c>
      <c r="F4040" s="1" t="s">
        <v>14</v>
      </c>
      <c r="G4040" s="1" t="s">
        <v>50</v>
      </c>
      <c r="H4040">
        <v>1405829</v>
      </c>
      <c r="I4040">
        <v>228388</v>
      </c>
      <c r="J4040">
        <v>4628</v>
      </c>
      <c r="K4040">
        <v>10107</v>
      </c>
      <c r="L4040">
        <f>bbdd_Social_Media_Trends[[#This Row],[Likes]]+bbdd_Social_Media_Trends[[#This Row],[Shares]]+bbdd_Social_Media_Trends[[#This Row],[Comments]]</f>
        <v>243123</v>
      </c>
      <c r="M4040">
        <f>bbdd_Social_Media_Trends[[#This Row],[Interactions]]/bbdd_Social_Media_Trends[[#This Row],[Views]]</f>
        <v>0.1729392408322776</v>
      </c>
      <c r="N4040" s="1" t="s">
        <v>29</v>
      </c>
      <c r="O4040" s="4">
        <f t="shared" si="63"/>
        <v>0</v>
      </c>
    </row>
    <row r="4041" spans="1:15">
      <c r="A4041" s="1" t="s">
        <v>4081</v>
      </c>
      <c r="B4041" s="2">
        <v>44628</v>
      </c>
      <c r="C4041" s="13" t="str">
        <f>TEXT(bbdd_Social_Media_Trends[[#This Row],[Post_Date]],"aaaa-mm")</f>
        <v>2022-03</v>
      </c>
      <c r="D4041" s="1" t="s">
        <v>27</v>
      </c>
      <c r="E4041" s="1" t="s">
        <v>46</v>
      </c>
      <c r="F4041" s="1" t="s">
        <v>41</v>
      </c>
      <c r="G4041" s="1" t="s">
        <v>28</v>
      </c>
      <c r="H4041">
        <v>440801</v>
      </c>
      <c r="I4041">
        <v>435945</v>
      </c>
      <c r="J4041">
        <v>79651</v>
      </c>
      <c r="K4041">
        <v>6051</v>
      </c>
      <c r="L4041">
        <f>bbdd_Social_Media_Trends[[#This Row],[Likes]]+bbdd_Social_Media_Trends[[#This Row],[Shares]]+bbdd_Social_Media_Trends[[#This Row],[Comments]]</f>
        <v>521647</v>
      </c>
      <c r="M4041">
        <f>bbdd_Social_Media_Trends[[#This Row],[Interactions]]/bbdd_Social_Media_Trends[[#This Row],[Views]]</f>
        <v>1.1834070249386912</v>
      </c>
      <c r="N4041" s="1" t="s">
        <v>29</v>
      </c>
      <c r="O4041" s="4">
        <f t="shared" si="63"/>
        <v>0</v>
      </c>
    </row>
    <row r="4042" spans="1:15" hidden="1">
      <c r="A4042" s="1" t="s">
        <v>4082</v>
      </c>
      <c r="B4042" s="2">
        <v>44659</v>
      </c>
      <c r="C4042" s="13" t="str">
        <f>TEXT(bbdd_Social_Media_Trends[[#This Row],[Post_Date]],"aaaa-mm")</f>
        <v>2022-04</v>
      </c>
      <c r="D4042" s="1" t="s">
        <v>24</v>
      </c>
      <c r="E4042" s="1" t="s">
        <v>57</v>
      </c>
      <c r="F4042" s="1" t="s">
        <v>36</v>
      </c>
      <c r="G4042" s="1" t="s">
        <v>25</v>
      </c>
      <c r="H4042">
        <v>1357441</v>
      </c>
      <c r="I4042">
        <v>388944</v>
      </c>
      <c r="J4042">
        <v>62108</v>
      </c>
      <c r="K4042">
        <v>22302</v>
      </c>
      <c r="L4042">
        <f>bbdd_Social_Media_Trends[[#This Row],[Likes]]+bbdd_Social_Media_Trends[[#This Row],[Shares]]+bbdd_Social_Media_Trends[[#This Row],[Comments]]</f>
        <v>473354</v>
      </c>
      <c r="M4042">
        <f>bbdd_Social_Media_Trends[[#This Row],[Interactions]]/bbdd_Social_Media_Trends[[#This Row],[Views]]</f>
        <v>0.3487105516924861</v>
      </c>
      <c r="N4042" s="1" t="s">
        <v>29</v>
      </c>
      <c r="O4042" s="4">
        <f t="shared" si="63"/>
        <v>0</v>
      </c>
    </row>
    <row r="4043" spans="1:15" hidden="1">
      <c r="A4043" s="1" t="s">
        <v>4083</v>
      </c>
      <c r="B4043" s="2">
        <v>44821</v>
      </c>
      <c r="C4043" s="13" t="str">
        <f>TEXT(bbdd_Social_Media_Trends[[#This Row],[Post_Date]],"aaaa-mm")</f>
        <v>2022-09</v>
      </c>
      <c r="D4043" s="1" t="s">
        <v>18</v>
      </c>
      <c r="E4043" s="1" t="s">
        <v>52</v>
      </c>
      <c r="F4043" s="1" t="s">
        <v>32</v>
      </c>
      <c r="G4043" s="1" t="s">
        <v>44</v>
      </c>
      <c r="H4043">
        <v>613581</v>
      </c>
      <c r="I4043">
        <v>340814</v>
      </c>
      <c r="J4043">
        <v>15805</v>
      </c>
      <c r="K4043">
        <v>34558</v>
      </c>
      <c r="L4043">
        <f>bbdd_Social_Media_Trends[[#This Row],[Likes]]+bbdd_Social_Media_Trends[[#This Row],[Shares]]+bbdd_Social_Media_Trends[[#This Row],[Comments]]</f>
        <v>391177</v>
      </c>
      <c r="M4043">
        <f>bbdd_Social_Media_Trends[[#This Row],[Interactions]]/bbdd_Social_Media_Trends[[#This Row],[Views]]</f>
        <v>0.63753114910663788</v>
      </c>
      <c r="N4043" s="1" t="s">
        <v>16</v>
      </c>
      <c r="O4043" s="4">
        <f t="shared" si="63"/>
        <v>0</v>
      </c>
    </row>
    <row r="4044" spans="1:15" hidden="1">
      <c r="A4044" s="1" t="s">
        <v>4084</v>
      </c>
      <c r="B4044" s="2">
        <v>44705</v>
      </c>
      <c r="C4044" s="13" t="str">
        <f>TEXT(bbdd_Social_Media_Trends[[#This Row],[Post_Date]],"aaaa-mm")</f>
        <v>2022-05</v>
      </c>
      <c r="D4044" s="1" t="s">
        <v>12</v>
      </c>
      <c r="E4044" s="1" t="s">
        <v>52</v>
      </c>
      <c r="F4044" s="1" t="s">
        <v>14</v>
      </c>
      <c r="G4044" s="1" t="s">
        <v>25</v>
      </c>
      <c r="H4044">
        <v>4155659</v>
      </c>
      <c r="I4044">
        <v>447547</v>
      </c>
      <c r="J4044">
        <v>81762</v>
      </c>
      <c r="K4044">
        <v>7354</v>
      </c>
      <c r="L4044">
        <f>bbdd_Social_Media_Trends[[#This Row],[Likes]]+bbdd_Social_Media_Trends[[#This Row],[Shares]]+bbdd_Social_Media_Trends[[#This Row],[Comments]]</f>
        <v>536663</v>
      </c>
      <c r="M4044">
        <f>bbdd_Social_Media_Trends[[#This Row],[Interactions]]/bbdd_Social_Media_Trends[[#This Row],[Views]]</f>
        <v>0.12914028797839283</v>
      </c>
      <c r="N4044" s="1" t="s">
        <v>16</v>
      </c>
      <c r="O4044" s="4">
        <f t="shared" si="63"/>
        <v>0</v>
      </c>
    </row>
    <row r="4045" spans="1:15">
      <c r="A4045" s="1" t="s">
        <v>4085</v>
      </c>
      <c r="B4045" s="2">
        <v>45254</v>
      </c>
      <c r="C4045" s="13" t="str">
        <f>TEXT(bbdd_Social_Media_Trends[[#This Row],[Post_Date]],"aaaa-mm")</f>
        <v>2023-11</v>
      </c>
      <c r="D4045" s="1" t="s">
        <v>27</v>
      </c>
      <c r="E4045" s="1" t="s">
        <v>19</v>
      </c>
      <c r="F4045" s="1" t="s">
        <v>47</v>
      </c>
      <c r="G4045" s="1" t="s">
        <v>37</v>
      </c>
      <c r="H4045">
        <v>3146159</v>
      </c>
      <c r="I4045">
        <v>128178</v>
      </c>
      <c r="J4045">
        <v>52353</v>
      </c>
      <c r="K4045">
        <v>48139</v>
      </c>
      <c r="L4045">
        <f>bbdd_Social_Media_Trends[[#This Row],[Likes]]+bbdd_Social_Media_Trends[[#This Row],[Shares]]+bbdd_Social_Media_Trends[[#This Row],[Comments]]</f>
        <v>228670</v>
      </c>
      <c r="M4045">
        <f>bbdd_Social_Media_Trends[[#This Row],[Interactions]]/bbdd_Social_Media_Trends[[#This Row],[Views]]</f>
        <v>7.2682277024142775E-2</v>
      </c>
      <c r="N4045" s="1" t="s">
        <v>16</v>
      </c>
      <c r="O4045" s="4">
        <f t="shared" si="63"/>
        <v>0</v>
      </c>
    </row>
    <row r="4046" spans="1:15" hidden="1">
      <c r="A4046" s="1" t="s">
        <v>4086</v>
      </c>
      <c r="B4046" s="2">
        <v>44789</v>
      </c>
      <c r="C4046" s="13" t="str">
        <f>TEXT(bbdd_Social_Media_Trends[[#This Row],[Post_Date]],"aaaa-mm")</f>
        <v>2022-08</v>
      </c>
      <c r="D4046" s="1" t="s">
        <v>12</v>
      </c>
      <c r="E4046" s="1" t="s">
        <v>52</v>
      </c>
      <c r="F4046" s="1" t="s">
        <v>41</v>
      </c>
      <c r="G4046" s="1" t="s">
        <v>50</v>
      </c>
      <c r="H4046">
        <v>4561998</v>
      </c>
      <c r="I4046">
        <v>433892</v>
      </c>
      <c r="J4046">
        <v>13968</v>
      </c>
      <c r="K4046">
        <v>41674</v>
      </c>
      <c r="L4046">
        <f>bbdd_Social_Media_Trends[[#This Row],[Likes]]+bbdd_Social_Media_Trends[[#This Row],[Shares]]+bbdd_Social_Media_Trends[[#This Row],[Comments]]</f>
        <v>489534</v>
      </c>
      <c r="M4046">
        <f>bbdd_Social_Media_Trends[[#This Row],[Interactions]]/bbdd_Social_Media_Trends[[#This Row],[Views]]</f>
        <v>0.10730692998988602</v>
      </c>
      <c r="N4046" s="1" t="s">
        <v>22</v>
      </c>
      <c r="O4046" s="4">
        <f t="shared" si="63"/>
        <v>0</v>
      </c>
    </row>
    <row r="4047" spans="1:15" hidden="1">
      <c r="A4047" s="1" t="s">
        <v>4087</v>
      </c>
      <c r="B4047" s="2">
        <v>44813</v>
      </c>
      <c r="C4047" s="13" t="str">
        <f>TEXT(bbdd_Social_Media_Trends[[#This Row],[Post_Date]],"aaaa-mm")</f>
        <v>2022-09</v>
      </c>
      <c r="D4047" s="1" t="s">
        <v>12</v>
      </c>
      <c r="E4047" s="1" t="s">
        <v>35</v>
      </c>
      <c r="F4047" s="1" t="s">
        <v>14</v>
      </c>
      <c r="G4047" s="1" t="s">
        <v>50</v>
      </c>
      <c r="H4047">
        <v>1258147</v>
      </c>
      <c r="I4047">
        <v>114548</v>
      </c>
      <c r="J4047">
        <v>75062</v>
      </c>
      <c r="K4047">
        <v>5195</v>
      </c>
      <c r="L4047">
        <f>bbdd_Social_Media_Trends[[#This Row],[Likes]]+bbdd_Social_Media_Trends[[#This Row],[Shares]]+bbdd_Social_Media_Trends[[#This Row],[Comments]]</f>
        <v>194805</v>
      </c>
      <c r="M4047">
        <f>bbdd_Social_Media_Trends[[#This Row],[Interactions]]/bbdd_Social_Media_Trends[[#This Row],[Views]]</f>
        <v>0.15483484839211953</v>
      </c>
      <c r="N4047" s="1" t="s">
        <v>29</v>
      </c>
      <c r="O4047" s="4">
        <f t="shared" si="63"/>
        <v>0</v>
      </c>
    </row>
    <row r="4048" spans="1:15">
      <c r="A4048" s="1" t="s">
        <v>4088</v>
      </c>
      <c r="B4048" s="2">
        <v>45130</v>
      </c>
      <c r="C4048" s="13" t="str">
        <f>TEXT(bbdd_Social_Media_Trends[[#This Row],[Post_Date]],"aaaa-mm")</f>
        <v>2023-07</v>
      </c>
      <c r="D4048" s="1" t="s">
        <v>27</v>
      </c>
      <c r="E4048" s="1" t="s">
        <v>52</v>
      </c>
      <c r="F4048" s="1" t="s">
        <v>41</v>
      </c>
      <c r="G4048" s="1" t="s">
        <v>37</v>
      </c>
      <c r="H4048">
        <v>759304</v>
      </c>
      <c r="I4048">
        <v>289598</v>
      </c>
      <c r="J4048">
        <v>90867</v>
      </c>
      <c r="K4048">
        <v>28354</v>
      </c>
      <c r="L4048">
        <f>bbdd_Social_Media_Trends[[#This Row],[Likes]]+bbdd_Social_Media_Trends[[#This Row],[Shares]]+bbdd_Social_Media_Trends[[#This Row],[Comments]]</f>
        <v>408819</v>
      </c>
      <c r="M4048">
        <f>bbdd_Social_Media_Trends[[#This Row],[Interactions]]/bbdd_Social_Media_Trends[[#This Row],[Views]]</f>
        <v>0.53841280962565718</v>
      </c>
      <c r="N4048" s="1" t="s">
        <v>16</v>
      </c>
      <c r="O4048" s="4">
        <f t="shared" si="63"/>
        <v>0</v>
      </c>
    </row>
    <row r="4049" spans="1:15" hidden="1">
      <c r="A4049" s="1" t="s">
        <v>4089</v>
      </c>
      <c r="B4049" s="2">
        <v>44775</v>
      </c>
      <c r="C4049" s="13" t="str">
        <f>TEXT(bbdd_Social_Media_Trends[[#This Row],[Post_Date]],"aaaa-mm")</f>
        <v>2022-08</v>
      </c>
      <c r="D4049" s="1" t="s">
        <v>12</v>
      </c>
      <c r="E4049" s="1" t="s">
        <v>52</v>
      </c>
      <c r="F4049" s="1" t="s">
        <v>14</v>
      </c>
      <c r="G4049" s="1" t="s">
        <v>60</v>
      </c>
      <c r="H4049">
        <v>4035840</v>
      </c>
      <c r="I4049">
        <v>146142</v>
      </c>
      <c r="J4049">
        <v>67286</v>
      </c>
      <c r="K4049">
        <v>46736</v>
      </c>
      <c r="L4049">
        <f>bbdd_Social_Media_Trends[[#This Row],[Likes]]+bbdd_Social_Media_Trends[[#This Row],[Shares]]+bbdd_Social_Media_Trends[[#This Row],[Comments]]</f>
        <v>260164</v>
      </c>
      <c r="M4049">
        <f>bbdd_Social_Media_Trends[[#This Row],[Interactions]]/bbdd_Social_Media_Trends[[#This Row],[Views]]</f>
        <v>6.4463407865524902E-2</v>
      </c>
      <c r="N4049" s="1" t="s">
        <v>29</v>
      </c>
      <c r="O4049" s="4">
        <f t="shared" si="63"/>
        <v>0</v>
      </c>
    </row>
    <row r="4050" spans="1:15" hidden="1">
      <c r="A4050" s="1" t="s">
        <v>4090</v>
      </c>
      <c r="B4050" s="2">
        <v>44684</v>
      </c>
      <c r="C4050" s="13" t="str">
        <f>TEXT(bbdd_Social_Media_Trends[[#This Row],[Post_Date]],"aaaa-mm")</f>
        <v>2022-05</v>
      </c>
      <c r="D4050" s="1" t="s">
        <v>12</v>
      </c>
      <c r="E4050" s="1" t="s">
        <v>49</v>
      </c>
      <c r="F4050" s="1" t="s">
        <v>41</v>
      </c>
      <c r="G4050" s="1" t="s">
        <v>28</v>
      </c>
      <c r="H4050">
        <v>473117</v>
      </c>
      <c r="I4050">
        <v>177746</v>
      </c>
      <c r="J4050">
        <v>40508</v>
      </c>
      <c r="K4050">
        <v>10764</v>
      </c>
      <c r="L4050">
        <f>bbdd_Social_Media_Trends[[#This Row],[Likes]]+bbdd_Social_Media_Trends[[#This Row],[Shares]]+bbdd_Social_Media_Trends[[#This Row],[Comments]]</f>
        <v>229018</v>
      </c>
      <c r="M4050">
        <f>bbdd_Social_Media_Trends[[#This Row],[Interactions]]/bbdd_Social_Media_Trends[[#This Row],[Views]]</f>
        <v>0.48406208189517602</v>
      </c>
      <c r="N4050" s="1" t="s">
        <v>22</v>
      </c>
      <c r="O4050" s="4">
        <f t="shared" si="63"/>
        <v>0</v>
      </c>
    </row>
    <row r="4051" spans="1:15">
      <c r="A4051" s="1" t="s">
        <v>4091</v>
      </c>
      <c r="B4051" s="2">
        <v>44944</v>
      </c>
      <c r="C4051" s="13" t="str">
        <f>TEXT(bbdd_Social_Media_Trends[[#This Row],[Post_Date]],"aaaa-mm")</f>
        <v>2023-01</v>
      </c>
      <c r="D4051" s="1" t="s">
        <v>27</v>
      </c>
      <c r="E4051" s="1" t="s">
        <v>57</v>
      </c>
      <c r="F4051" s="1" t="s">
        <v>47</v>
      </c>
      <c r="G4051" s="1" t="s">
        <v>50</v>
      </c>
      <c r="H4051">
        <v>3837701</v>
      </c>
      <c r="I4051">
        <v>34026</v>
      </c>
      <c r="J4051">
        <v>11671</v>
      </c>
      <c r="K4051">
        <v>48725</v>
      </c>
      <c r="L4051">
        <f>bbdd_Social_Media_Trends[[#This Row],[Likes]]+bbdd_Social_Media_Trends[[#This Row],[Shares]]+bbdd_Social_Media_Trends[[#This Row],[Comments]]</f>
        <v>94422</v>
      </c>
      <c r="M4051">
        <f>bbdd_Social_Media_Trends[[#This Row],[Interactions]]/bbdd_Social_Media_Trends[[#This Row],[Views]]</f>
        <v>2.4603792739455212E-2</v>
      </c>
      <c r="N4051" s="1" t="s">
        <v>29</v>
      </c>
      <c r="O4051" s="4">
        <f t="shared" si="63"/>
        <v>0</v>
      </c>
    </row>
    <row r="4052" spans="1:15">
      <c r="A4052" s="1" t="s">
        <v>4092</v>
      </c>
      <c r="B4052" s="2">
        <v>44858</v>
      </c>
      <c r="C4052" s="13" t="str">
        <f>TEXT(bbdd_Social_Media_Trends[[#This Row],[Post_Date]],"aaaa-mm")</f>
        <v>2022-10</v>
      </c>
      <c r="D4052" s="1" t="s">
        <v>27</v>
      </c>
      <c r="E4052" s="1" t="s">
        <v>31</v>
      </c>
      <c r="F4052" s="1" t="s">
        <v>36</v>
      </c>
      <c r="G4052" s="1" t="s">
        <v>50</v>
      </c>
      <c r="H4052">
        <v>3940029</v>
      </c>
      <c r="I4052">
        <v>37059</v>
      </c>
      <c r="J4052">
        <v>29642</v>
      </c>
      <c r="K4052">
        <v>26332</v>
      </c>
      <c r="L4052">
        <f>bbdd_Social_Media_Trends[[#This Row],[Likes]]+bbdd_Social_Media_Trends[[#This Row],[Shares]]+bbdd_Social_Media_Trends[[#This Row],[Comments]]</f>
        <v>93033</v>
      </c>
      <c r="M4052">
        <f>bbdd_Social_Media_Trends[[#This Row],[Interactions]]/bbdd_Social_Media_Trends[[#This Row],[Views]]</f>
        <v>2.3612262752380757E-2</v>
      </c>
      <c r="N4052" s="1" t="s">
        <v>16</v>
      </c>
      <c r="O4052" s="4">
        <f t="shared" si="63"/>
        <v>0</v>
      </c>
    </row>
    <row r="4053" spans="1:15" hidden="1">
      <c r="A4053" s="1" t="s">
        <v>4093</v>
      </c>
      <c r="B4053" s="2">
        <v>45188</v>
      </c>
      <c r="C4053" s="13" t="str">
        <f>TEXT(bbdd_Social_Media_Trends[[#This Row],[Post_Date]],"aaaa-mm")</f>
        <v>2023-09</v>
      </c>
      <c r="D4053" s="1" t="s">
        <v>18</v>
      </c>
      <c r="E4053" s="1" t="s">
        <v>49</v>
      </c>
      <c r="F4053" s="1" t="s">
        <v>41</v>
      </c>
      <c r="G4053" s="1" t="s">
        <v>25</v>
      </c>
      <c r="H4053">
        <v>3442649</v>
      </c>
      <c r="I4053">
        <v>448032</v>
      </c>
      <c r="J4053">
        <v>36711</v>
      </c>
      <c r="K4053">
        <v>48874</v>
      </c>
      <c r="L4053">
        <f>bbdd_Social_Media_Trends[[#This Row],[Likes]]+bbdd_Social_Media_Trends[[#This Row],[Shares]]+bbdd_Social_Media_Trends[[#This Row],[Comments]]</f>
        <v>533617</v>
      </c>
      <c r="M4053">
        <f>bbdd_Social_Media_Trends[[#This Row],[Interactions]]/bbdd_Social_Media_Trends[[#This Row],[Views]]</f>
        <v>0.15500186048592232</v>
      </c>
      <c r="N4053" s="1" t="s">
        <v>22</v>
      </c>
      <c r="O4053" s="4">
        <f t="shared" si="63"/>
        <v>0</v>
      </c>
    </row>
    <row r="4054" spans="1:15" hidden="1">
      <c r="A4054" s="1" t="s">
        <v>4094</v>
      </c>
      <c r="B4054" s="2">
        <v>44759</v>
      </c>
      <c r="C4054" s="13" t="str">
        <f>TEXT(bbdd_Social_Media_Trends[[#This Row],[Post_Date]],"aaaa-mm")</f>
        <v>2022-07</v>
      </c>
      <c r="D4054" s="1" t="s">
        <v>24</v>
      </c>
      <c r="E4054" s="1" t="s">
        <v>13</v>
      </c>
      <c r="F4054" s="1" t="s">
        <v>41</v>
      </c>
      <c r="G4054" s="1" t="s">
        <v>28</v>
      </c>
      <c r="H4054">
        <v>3922748</v>
      </c>
      <c r="I4054">
        <v>50348</v>
      </c>
      <c r="J4054">
        <v>92144</v>
      </c>
      <c r="K4054">
        <v>19648</v>
      </c>
      <c r="L4054">
        <f>bbdd_Social_Media_Trends[[#This Row],[Likes]]+bbdd_Social_Media_Trends[[#This Row],[Shares]]+bbdd_Social_Media_Trends[[#This Row],[Comments]]</f>
        <v>162140</v>
      </c>
      <c r="M4054">
        <f>bbdd_Social_Media_Trends[[#This Row],[Interactions]]/bbdd_Social_Media_Trends[[#This Row],[Views]]</f>
        <v>4.1333269432550855E-2</v>
      </c>
      <c r="N4054" s="1" t="s">
        <v>22</v>
      </c>
      <c r="O4054" s="4">
        <f t="shared" si="63"/>
        <v>0</v>
      </c>
    </row>
    <row r="4055" spans="1:15" hidden="1">
      <c r="A4055" s="1" t="s">
        <v>4095</v>
      </c>
      <c r="B4055" s="2">
        <v>45195</v>
      </c>
      <c r="C4055" s="13" t="str">
        <f>TEXT(bbdd_Social_Media_Trends[[#This Row],[Post_Date]],"aaaa-mm")</f>
        <v>2023-09</v>
      </c>
      <c r="D4055" s="1" t="s">
        <v>12</v>
      </c>
      <c r="E4055" s="1" t="s">
        <v>19</v>
      </c>
      <c r="F4055" s="1" t="s">
        <v>14</v>
      </c>
      <c r="G4055" s="1" t="s">
        <v>37</v>
      </c>
      <c r="H4055">
        <v>4326820</v>
      </c>
      <c r="I4055">
        <v>253332</v>
      </c>
      <c r="J4055">
        <v>19538</v>
      </c>
      <c r="K4055">
        <v>26317</v>
      </c>
      <c r="L4055">
        <f>bbdd_Social_Media_Trends[[#This Row],[Likes]]+bbdd_Social_Media_Trends[[#This Row],[Shares]]+bbdd_Social_Media_Trends[[#This Row],[Comments]]</f>
        <v>299187</v>
      </c>
      <c r="M4055">
        <f>bbdd_Social_Media_Trends[[#This Row],[Interactions]]/bbdd_Social_Media_Trends[[#This Row],[Views]]</f>
        <v>6.9147087237278179E-2</v>
      </c>
      <c r="N4055" s="1" t="s">
        <v>29</v>
      </c>
      <c r="O4055" s="4">
        <f t="shared" si="63"/>
        <v>0</v>
      </c>
    </row>
    <row r="4056" spans="1:15" hidden="1">
      <c r="A4056" s="1" t="s">
        <v>4096</v>
      </c>
      <c r="B4056" s="2">
        <v>45148</v>
      </c>
      <c r="C4056" s="13" t="str">
        <f>TEXT(bbdd_Social_Media_Trends[[#This Row],[Post_Date]],"aaaa-mm")</f>
        <v>2023-08</v>
      </c>
      <c r="D4056" s="1" t="s">
        <v>12</v>
      </c>
      <c r="E4056" s="1" t="s">
        <v>31</v>
      </c>
      <c r="F4056" s="1" t="s">
        <v>32</v>
      </c>
      <c r="G4056" s="1" t="s">
        <v>25</v>
      </c>
      <c r="H4056">
        <v>2075502</v>
      </c>
      <c r="I4056">
        <v>161209</v>
      </c>
      <c r="J4056">
        <v>47279</v>
      </c>
      <c r="K4056">
        <v>11783</v>
      </c>
      <c r="L4056">
        <f>bbdd_Social_Media_Trends[[#This Row],[Likes]]+bbdd_Social_Media_Trends[[#This Row],[Shares]]+bbdd_Social_Media_Trends[[#This Row],[Comments]]</f>
        <v>220271</v>
      </c>
      <c r="M4056">
        <f>bbdd_Social_Media_Trends[[#This Row],[Interactions]]/bbdd_Social_Media_Trends[[#This Row],[Views]]</f>
        <v>0.10612902324353338</v>
      </c>
      <c r="N4056" s="1" t="s">
        <v>29</v>
      </c>
      <c r="O4056" s="4">
        <f t="shared" si="63"/>
        <v>0</v>
      </c>
    </row>
    <row r="4057" spans="1:15">
      <c r="A4057" s="1" t="s">
        <v>4097</v>
      </c>
      <c r="B4057" s="2">
        <v>44661</v>
      </c>
      <c r="C4057" s="13" t="str">
        <f>TEXT(bbdd_Social_Media_Trends[[#This Row],[Post_Date]],"aaaa-mm")</f>
        <v>2022-04</v>
      </c>
      <c r="D4057" s="1" t="s">
        <v>27</v>
      </c>
      <c r="E4057" s="1" t="s">
        <v>49</v>
      </c>
      <c r="F4057" s="1" t="s">
        <v>47</v>
      </c>
      <c r="G4057" s="1" t="s">
        <v>60</v>
      </c>
      <c r="H4057">
        <v>3709713</v>
      </c>
      <c r="I4057">
        <v>180551</v>
      </c>
      <c r="J4057">
        <v>28942</v>
      </c>
      <c r="K4057">
        <v>24102</v>
      </c>
      <c r="L4057">
        <f>bbdd_Social_Media_Trends[[#This Row],[Likes]]+bbdd_Social_Media_Trends[[#This Row],[Shares]]+bbdd_Social_Media_Trends[[#This Row],[Comments]]</f>
        <v>233595</v>
      </c>
      <c r="M4057">
        <f>bbdd_Social_Media_Trends[[#This Row],[Interactions]]/bbdd_Social_Media_Trends[[#This Row],[Views]]</f>
        <v>6.2968483006636905E-2</v>
      </c>
      <c r="N4057" s="1" t="s">
        <v>16</v>
      </c>
      <c r="O4057" s="4">
        <f t="shared" si="63"/>
        <v>0</v>
      </c>
    </row>
    <row r="4058" spans="1:15">
      <c r="A4058" s="1" t="s">
        <v>4098</v>
      </c>
      <c r="B4058" s="2">
        <v>44802</v>
      </c>
      <c r="C4058" s="13" t="str">
        <f>TEXT(bbdd_Social_Media_Trends[[#This Row],[Post_Date]],"aaaa-mm")</f>
        <v>2022-08</v>
      </c>
      <c r="D4058" s="1" t="s">
        <v>27</v>
      </c>
      <c r="E4058" s="1" t="s">
        <v>52</v>
      </c>
      <c r="F4058" s="1" t="s">
        <v>41</v>
      </c>
      <c r="G4058" s="1" t="s">
        <v>15</v>
      </c>
      <c r="H4058">
        <v>318153</v>
      </c>
      <c r="I4058">
        <v>139099</v>
      </c>
      <c r="J4058">
        <v>36928</v>
      </c>
      <c r="K4058">
        <v>11688</v>
      </c>
      <c r="L4058">
        <f>bbdd_Social_Media_Trends[[#This Row],[Likes]]+bbdd_Social_Media_Trends[[#This Row],[Shares]]+bbdd_Social_Media_Trends[[#This Row],[Comments]]</f>
        <v>187715</v>
      </c>
      <c r="M4058">
        <f>bbdd_Social_Media_Trends[[#This Row],[Interactions]]/bbdd_Social_Media_Trends[[#This Row],[Views]]</f>
        <v>0.59001486706081663</v>
      </c>
      <c r="N4058" s="1" t="s">
        <v>29</v>
      </c>
      <c r="O4058" s="4">
        <f t="shared" si="63"/>
        <v>0</v>
      </c>
    </row>
    <row r="4059" spans="1:15">
      <c r="A4059" s="1" t="s">
        <v>4099</v>
      </c>
      <c r="B4059" s="2">
        <v>45067</v>
      </c>
      <c r="C4059" s="13" t="str">
        <f>TEXT(bbdd_Social_Media_Trends[[#This Row],[Post_Date]],"aaaa-mm")</f>
        <v>2023-05</v>
      </c>
      <c r="D4059" s="1" t="s">
        <v>27</v>
      </c>
      <c r="E4059" s="1" t="s">
        <v>52</v>
      </c>
      <c r="F4059" s="1" t="s">
        <v>36</v>
      </c>
      <c r="G4059" s="1" t="s">
        <v>28</v>
      </c>
      <c r="H4059">
        <v>2662851</v>
      </c>
      <c r="I4059">
        <v>13209</v>
      </c>
      <c r="J4059">
        <v>44256</v>
      </c>
      <c r="K4059">
        <v>42595</v>
      </c>
      <c r="L4059">
        <f>bbdd_Social_Media_Trends[[#This Row],[Likes]]+bbdd_Social_Media_Trends[[#This Row],[Shares]]+bbdd_Social_Media_Trends[[#This Row],[Comments]]</f>
        <v>100060</v>
      </c>
      <c r="M4059">
        <f>bbdd_Social_Media_Trends[[#This Row],[Interactions]]/bbdd_Social_Media_Trends[[#This Row],[Views]]</f>
        <v>3.7576266940959148E-2</v>
      </c>
      <c r="N4059" s="1" t="s">
        <v>22</v>
      </c>
      <c r="O4059" s="4">
        <f t="shared" si="63"/>
        <v>0</v>
      </c>
    </row>
    <row r="4060" spans="1:15">
      <c r="A4060" s="1" t="s">
        <v>4100</v>
      </c>
      <c r="B4060" s="2">
        <v>45260</v>
      </c>
      <c r="C4060" s="13" t="str">
        <f>TEXT(bbdd_Social_Media_Trends[[#This Row],[Post_Date]],"aaaa-mm")</f>
        <v>2023-11</v>
      </c>
      <c r="D4060" s="1" t="s">
        <v>27</v>
      </c>
      <c r="E4060" s="1" t="s">
        <v>39</v>
      </c>
      <c r="F4060" s="1" t="s">
        <v>14</v>
      </c>
      <c r="G4060" s="1" t="s">
        <v>25</v>
      </c>
      <c r="H4060">
        <v>2035129</v>
      </c>
      <c r="I4060">
        <v>76855</v>
      </c>
      <c r="J4060">
        <v>3962</v>
      </c>
      <c r="K4060">
        <v>13400</v>
      </c>
      <c r="L4060">
        <f>bbdd_Social_Media_Trends[[#This Row],[Likes]]+bbdd_Social_Media_Trends[[#This Row],[Shares]]+bbdd_Social_Media_Trends[[#This Row],[Comments]]</f>
        <v>94217</v>
      </c>
      <c r="M4060">
        <f>bbdd_Social_Media_Trends[[#This Row],[Interactions]]/bbdd_Social_Media_Trends[[#This Row],[Views]]</f>
        <v>4.6295345405622933E-2</v>
      </c>
      <c r="N4060" s="1" t="s">
        <v>16</v>
      </c>
      <c r="O4060" s="4">
        <f t="shared" si="63"/>
        <v>0</v>
      </c>
    </row>
    <row r="4061" spans="1:15" hidden="1">
      <c r="A4061" s="1" t="s">
        <v>4101</v>
      </c>
      <c r="B4061" s="2">
        <v>44639</v>
      </c>
      <c r="C4061" s="13" t="str">
        <f>TEXT(bbdd_Social_Media_Trends[[#This Row],[Post_Date]],"aaaa-mm")</f>
        <v>2022-03</v>
      </c>
      <c r="D4061" s="1" t="s">
        <v>24</v>
      </c>
      <c r="E4061" s="1" t="s">
        <v>46</v>
      </c>
      <c r="F4061" s="1" t="s">
        <v>36</v>
      </c>
      <c r="G4061" s="1" t="s">
        <v>15</v>
      </c>
      <c r="H4061">
        <v>2722178</v>
      </c>
      <c r="I4061">
        <v>260133</v>
      </c>
      <c r="J4061">
        <v>32788</v>
      </c>
      <c r="K4061">
        <v>48301</v>
      </c>
      <c r="L4061">
        <f>bbdd_Social_Media_Trends[[#This Row],[Likes]]+bbdd_Social_Media_Trends[[#This Row],[Shares]]+bbdd_Social_Media_Trends[[#This Row],[Comments]]</f>
        <v>341222</v>
      </c>
      <c r="M4061">
        <f>bbdd_Social_Media_Trends[[#This Row],[Interactions]]/bbdd_Social_Media_Trends[[#This Row],[Views]]</f>
        <v>0.12534889342284009</v>
      </c>
      <c r="N4061" s="1" t="s">
        <v>29</v>
      </c>
      <c r="O4061" s="4">
        <f t="shared" si="63"/>
        <v>0</v>
      </c>
    </row>
    <row r="4062" spans="1:15">
      <c r="A4062" s="1" t="s">
        <v>4102</v>
      </c>
      <c r="B4062" s="2">
        <v>45067</v>
      </c>
      <c r="C4062" s="13" t="str">
        <f>TEXT(bbdd_Social_Media_Trends[[#This Row],[Post_Date]],"aaaa-mm")</f>
        <v>2023-05</v>
      </c>
      <c r="D4062" s="1" t="s">
        <v>27</v>
      </c>
      <c r="E4062" s="1" t="s">
        <v>35</v>
      </c>
      <c r="F4062" s="1" t="s">
        <v>36</v>
      </c>
      <c r="G4062" s="1" t="s">
        <v>15</v>
      </c>
      <c r="H4062">
        <v>4242550</v>
      </c>
      <c r="I4062">
        <v>489296</v>
      </c>
      <c r="J4062">
        <v>20200</v>
      </c>
      <c r="K4062">
        <v>6399</v>
      </c>
      <c r="L4062">
        <f>bbdd_Social_Media_Trends[[#This Row],[Likes]]+bbdd_Social_Media_Trends[[#This Row],[Shares]]+bbdd_Social_Media_Trends[[#This Row],[Comments]]</f>
        <v>515895</v>
      </c>
      <c r="M4062">
        <f>bbdd_Social_Media_Trends[[#This Row],[Interactions]]/bbdd_Social_Media_Trends[[#This Row],[Views]]</f>
        <v>0.12160021685071479</v>
      </c>
      <c r="N4062" s="1" t="s">
        <v>29</v>
      </c>
      <c r="O4062" s="4">
        <f t="shared" si="63"/>
        <v>0</v>
      </c>
    </row>
    <row r="4063" spans="1:15" hidden="1">
      <c r="A4063" s="1" t="s">
        <v>4103</v>
      </c>
      <c r="B4063" s="2">
        <v>44857</v>
      </c>
      <c r="C4063" s="13" t="str">
        <f>TEXT(bbdd_Social_Media_Trends[[#This Row],[Post_Date]],"aaaa-mm")</f>
        <v>2022-10</v>
      </c>
      <c r="D4063" s="1" t="s">
        <v>12</v>
      </c>
      <c r="E4063" s="1" t="s">
        <v>59</v>
      </c>
      <c r="F4063" s="1" t="s">
        <v>20</v>
      </c>
      <c r="G4063" s="1" t="s">
        <v>60</v>
      </c>
      <c r="H4063">
        <v>4255337</v>
      </c>
      <c r="I4063">
        <v>236358</v>
      </c>
      <c r="J4063">
        <v>81105</v>
      </c>
      <c r="K4063">
        <v>43056</v>
      </c>
      <c r="L4063">
        <f>bbdd_Social_Media_Trends[[#This Row],[Likes]]+bbdd_Social_Media_Trends[[#This Row],[Shares]]+bbdd_Social_Media_Trends[[#This Row],[Comments]]</f>
        <v>360519</v>
      </c>
      <c r="M4063">
        <f>bbdd_Social_Media_Trends[[#This Row],[Interactions]]/bbdd_Social_Media_Trends[[#This Row],[Views]]</f>
        <v>8.472160959284776E-2</v>
      </c>
      <c r="N4063" s="1" t="s">
        <v>22</v>
      </c>
      <c r="O4063" s="4">
        <f t="shared" si="63"/>
        <v>0</v>
      </c>
    </row>
    <row r="4064" spans="1:15" hidden="1">
      <c r="A4064" s="1" t="s">
        <v>4104</v>
      </c>
      <c r="B4064" s="2">
        <v>45059</v>
      </c>
      <c r="C4064" s="13" t="str">
        <f>TEXT(bbdd_Social_Media_Trends[[#This Row],[Post_Date]],"aaaa-mm")</f>
        <v>2023-05</v>
      </c>
      <c r="D4064" s="1" t="s">
        <v>24</v>
      </c>
      <c r="E4064" s="1" t="s">
        <v>49</v>
      </c>
      <c r="F4064" s="1" t="s">
        <v>32</v>
      </c>
      <c r="G4064" s="1" t="s">
        <v>25</v>
      </c>
      <c r="H4064">
        <v>817713</v>
      </c>
      <c r="I4064">
        <v>125792</v>
      </c>
      <c r="J4064">
        <v>35355</v>
      </c>
      <c r="K4064">
        <v>5263</v>
      </c>
      <c r="L4064">
        <f>bbdd_Social_Media_Trends[[#This Row],[Likes]]+bbdd_Social_Media_Trends[[#This Row],[Shares]]+bbdd_Social_Media_Trends[[#This Row],[Comments]]</f>
        <v>166410</v>
      </c>
      <c r="M4064">
        <f>bbdd_Social_Media_Trends[[#This Row],[Interactions]]/bbdd_Social_Media_Trends[[#This Row],[Views]]</f>
        <v>0.20350660928712153</v>
      </c>
      <c r="N4064" s="1" t="s">
        <v>16</v>
      </c>
      <c r="O4064" s="4">
        <f t="shared" si="63"/>
        <v>0</v>
      </c>
    </row>
    <row r="4065" spans="1:15" hidden="1">
      <c r="A4065" s="1" t="s">
        <v>4105</v>
      </c>
      <c r="B4065" s="2">
        <v>44890</v>
      </c>
      <c r="C4065" s="13" t="str">
        <f>TEXT(bbdd_Social_Media_Trends[[#This Row],[Post_Date]],"aaaa-mm")</f>
        <v>2022-11</v>
      </c>
      <c r="D4065" s="1" t="s">
        <v>12</v>
      </c>
      <c r="E4065" s="1" t="s">
        <v>19</v>
      </c>
      <c r="F4065" s="1" t="s">
        <v>32</v>
      </c>
      <c r="G4065" s="1" t="s">
        <v>15</v>
      </c>
      <c r="H4065">
        <v>4266731</v>
      </c>
      <c r="I4065">
        <v>179238</v>
      </c>
      <c r="J4065">
        <v>79039</v>
      </c>
      <c r="K4065">
        <v>23497</v>
      </c>
      <c r="L4065">
        <f>bbdd_Social_Media_Trends[[#This Row],[Likes]]+bbdd_Social_Media_Trends[[#This Row],[Shares]]+bbdd_Social_Media_Trends[[#This Row],[Comments]]</f>
        <v>281774</v>
      </c>
      <c r="M4065">
        <f>bbdd_Social_Media_Trends[[#This Row],[Interactions]]/bbdd_Social_Media_Trends[[#This Row],[Views]]</f>
        <v>6.6039785493859346E-2</v>
      </c>
      <c r="N4065" s="1" t="s">
        <v>16</v>
      </c>
      <c r="O4065" s="4">
        <f t="shared" si="63"/>
        <v>0</v>
      </c>
    </row>
    <row r="4066" spans="1:15">
      <c r="A4066" s="1" t="s">
        <v>4106</v>
      </c>
      <c r="B4066" s="2">
        <v>45215</v>
      </c>
      <c r="C4066" s="13" t="str">
        <f>TEXT(bbdd_Social_Media_Trends[[#This Row],[Post_Date]],"aaaa-mm")</f>
        <v>2023-10</v>
      </c>
      <c r="D4066" s="1" t="s">
        <v>27</v>
      </c>
      <c r="E4066" s="1" t="s">
        <v>49</v>
      </c>
      <c r="F4066" s="1" t="s">
        <v>47</v>
      </c>
      <c r="G4066" s="1" t="s">
        <v>15</v>
      </c>
      <c r="H4066">
        <v>605016</v>
      </c>
      <c r="I4066">
        <v>73596</v>
      </c>
      <c r="J4066">
        <v>29486</v>
      </c>
      <c r="K4066">
        <v>22879</v>
      </c>
      <c r="L4066">
        <f>bbdd_Social_Media_Trends[[#This Row],[Likes]]+bbdd_Social_Media_Trends[[#This Row],[Shares]]+bbdd_Social_Media_Trends[[#This Row],[Comments]]</f>
        <v>125961</v>
      </c>
      <c r="M4066">
        <f>bbdd_Social_Media_Trends[[#This Row],[Interactions]]/bbdd_Social_Media_Trends[[#This Row],[Views]]</f>
        <v>0.20819449402990994</v>
      </c>
      <c r="N4066" s="1" t="s">
        <v>16</v>
      </c>
      <c r="O4066" s="4">
        <f t="shared" si="63"/>
        <v>0</v>
      </c>
    </row>
    <row r="4067" spans="1:15" hidden="1">
      <c r="A4067" s="1" t="s">
        <v>4107</v>
      </c>
      <c r="B4067" s="2">
        <v>44863</v>
      </c>
      <c r="C4067" s="13" t="str">
        <f>TEXT(bbdd_Social_Media_Trends[[#This Row],[Post_Date]],"aaaa-mm")</f>
        <v>2022-10</v>
      </c>
      <c r="D4067" s="1" t="s">
        <v>18</v>
      </c>
      <c r="E4067" s="1" t="s">
        <v>59</v>
      </c>
      <c r="F4067" s="1" t="s">
        <v>32</v>
      </c>
      <c r="G4067" s="1" t="s">
        <v>25</v>
      </c>
      <c r="H4067">
        <v>3344955</v>
      </c>
      <c r="I4067">
        <v>143212</v>
      </c>
      <c r="J4067">
        <v>81068</v>
      </c>
      <c r="K4067">
        <v>21258</v>
      </c>
      <c r="L4067">
        <f>bbdd_Social_Media_Trends[[#This Row],[Likes]]+bbdd_Social_Media_Trends[[#This Row],[Shares]]+bbdd_Social_Media_Trends[[#This Row],[Comments]]</f>
        <v>245538</v>
      </c>
      <c r="M4067">
        <f>bbdd_Social_Media_Trends[[#This Row],[Interactions]]/bbdd_Social_Media_Trends[[#This Row],[Views]]</f>
        <v>7.3405471822490881E-2</v>
      </c>
      <c r="N4067" s="1" t="s">
        <v>29</v>
      </c>
      <c r="O4067" s="4">
        <f t="shared" si="63"/>
        <v>0</v>
      </c>
    </row>
    <row r="4068" spans="1:15">
      <c r="A4068" s="1" t="s">
        <v>4108</v>
      </c>
      <c r="B4068" s="2">
        <v>45185</v>
      </c>
      <c r="C4068" s="13" t="str">
        <f>TEXT(bbdd_Social_Media_Trends[[#This Row],[Post_Date]],"aaaa-mm")</f>
        <v>2023-09</v>
      </c>
      <c r="D4068" s="1" t="s">
        <v>27</v>
      </c>
      <c r="E4068" s="1" t="s">
        <v>13</v>
      </c>
      <c r="F4068" s="1" t="s">
        <v>41</v>
      </c>
      <c r="G4068" s="1" t="s">
        <v>28</v>
      </c>
      <c r="H4068">
        <v>2300705</v>
      </c>
      <c r="I4068">
        <v>446587</v>
      </c>
      <c r="J4068">
        <v>11396</v>
      </c>
      <c r="K4068">
        <v>12186</v>
      </c>
      <c r="L4068">
        <f>bbdd_Social_Media_Trends[[#This Row],[Likes]]+bbdd_Social_Media_Trends[[#This Row],[Shares]]+bbdd_Social_Media_Trends[[#This Row],[Comments]]</f>
        <v>470169</v>
      </c>
      <c r="M4068">
        <f>bbdd_Social_Media_Trends[[#This Row],[Interactions]]/bbdd_Social_Media_Trends[[#This Row],[Views]]</f>
        <v>0.20435866397473818</v>
      </c>
      <c r="N4068" s="1" t="s">
        <v>22</v>
      </c>
      <c r="O4068" s="4">
        <f t="shared" si="63"/>
        <v>0</v>
      </c>
    </row>
    <row r="4069" spans="1:15" hidden="1">
      <c r="A4069" s="1" t="s">
        <v>4109</v>
      </c>
      <c r="B4069" s="2">
        <v>44898</v>
      </c>
      <c r="C4069" s="13" t="str">
        <f>TEXT(bbdd_Social_Media_Trends[[#This Row],[Post_Date]],"aaaa-mm")</f>
        <v>2022-12</v>
      </c>
      <c r="D4069" s="1" t="s">
        <v>24</v>
      </c>
      <c r="E4069" s="1" t="s">
        <v>31</v>
      </c>
      <c r="F4069" s="1" t="s">
        <v>14</v>
      </c>
      <c r="G4069" s="1" t="s">
        <v>44</v>
      </c>
      <c r="H4069">
        <v>4408711</v>
      </c>
      <c r="I4069">
        <v>139162</v>
      </c>
      <c r="J4069">
        <v>18328</v>
      </c>
      <c r="K4069">
        <v>10579</v>
      </c>
      <c r="L4069">
        <f>bbdd_Social_Media_Trends[[#This Row],[Likes]]+bbdd_Social_Media_Trends[[#This Row],[Shares]]+bbdd_Social_Media_Trends[[#This Row],[Comments]]</f>
        <v>168069</v>
      </c>
      <c r="M4069">
        <f>bbdd_Social_Media_Trends[[#This Row],[Interactions]]/bbdd_Social_Media_Trends[[#This Row],[Views]]</f>
        <v>3.8122027050536994E-2</v>
      </c>
      <c r="N4069" s="1" t="s">
        <v>22</v>
      </c>
      <c r="O4069" s="4">
        <f t="shared" si="63"/>
        <v>0</v>
      </c>
    </row>
    <row r="4070" spans="1:15" hidden="1">
      <c r="A4070" s="1" t="s">
        <v>4110</v>
      </c>
      <c r="B4070" s="2">
        <v>45268</v>
      </c>
      <c r="C4070" s="13" t="str">
        <f>TEXT(bbdd_Social_Media_Trends[[#This Row],[Post_Date]],"aaaa-mm")</f>
        <v>2023-12</v>
      </c>
      <c r="D4070" s="1" t="s">
        <v>12</v>
      </c>
      <c r="E4070" s="1" t="s">
        <v>35</v>
      </c>
      <c r="F4070" s="1" t="s">
        <v>20</v>
      </c>
      <c r="G4070" s="1" t="s">
        <v>15</v>
      </c>
      <c r="H4070">
        <v>2477355</v>
      </c>
      <c r="I4070">
        <v>23223</v>
      </c>
      <c r="J4070">
        <v>33471</v>
      </c>
      <c r="K4070">
        <v>36225</v>
      </c>
      <c r="L4070">
        <f>bbdd_Social_Media_Trends[[#This Row],[Likes]]+bbdd_Social_Media_Trends[[#This Row],[Shares]]+bbdd_Social_Media_Trends[[#This Row],[Comments]]</f>
        <v>92919</v>
      </c>
      <c r="M4070">
        <f>bbdd_Social_Media_Trends[[#This Row],[Interactions]]/bbdd_Social_Media_Trends[[#This Row],[Views]]</f>
        <v>3.7507341499300663E-2</v>
      </c>
      <c r="N4070" s="1" t="s">
        <v>16</v>
      </c>
      <c r="O4070" s="4">
        <f t="shared" si="63"/>
        <v>0</v>
      </c>
    </row>
    <row r="4071" spans="1:15" hidden="1">
      <c r="A4071" s="1" t="s">
        <v>4111</v>
      </c>
      <c r="B4071" s="2">
        <v>44859</v>
      </c>
      <c r="C4071" s="13" t="str">
        <f>TEXT(bbdd_Social_Media_Trends[[#This Row],[Post_Date]],"aaaa-mm")</f>
        <v>2022-10</v>
      </c>
      <c r="D4071" s="1" t="s">
        <v>12</v>
      </c>
      <c r="E4071" s="1" t="s">
        <v>46</v>
      </c>
      <c r="F4071" s="1" t="s">
        <v>41</v>
      </c>
      <c r="G4071" s="1" t="s">
        <v>60</v>
      </c>
      <c r="H4071">
        <v>4096582</v>
      </c>
      <c r="I4071">
        <v>238913</v>
      </c>
      <c r="J4071">
        <v>3420</v>
      </c>
      <c r="K4071">
        <v>3568</v>
      </c>
      <c r="L4071">
        <f>bbdd_Social_Media_Trends[[#This Row],[Likes]]+bbdd_Social_Media_Trends[[#This Row],[Shares]]+bbdd_Social_Media_Trends[[#This Row],[Comments]]</f>
        <v>245901</v>
      </c>
      <c r="M4071">
        <f>bbdd_Social_Media_Trends[[#This Row],[Interactions]]/bbdd_Social_Media_Trends[[#This Row],[Views]]</f>
        <v>6.0025894758117863E-2</v>
      </c>
      <c r="N4071" s="1" t="s">
        <v>29</v>
      </c>
      <c r="O4071" s="4">
        <f t="shared" si="63"/>
        <v>0</v>
      </c>
    </row>
    <row r="4072" spans="1:15">
      <c r="A4072" s="1" t="s">
        <v>4112</v>
      </c>
      <c r="B4072" s="2">
        <v>45027</v>
      </c>
      <c r="C4072" s="13" t="str">
        <f>TEXT(bbdd_Social_Media_Trends[[#This Row],[Post_Date]],"aaaa-mm")</f>
        <v>2023-04</v>
      </c>
      <c r="D4072" s="1" t="s">
        <v>27</v>
      </c>
      <c r="E4072" s="1" t="s">
        <v>31</v>
      </c>
      <c r="F4072" s="1" t="s">
        <v>20</v>
      </c>
      <c r="G4072" s="1" t="s">
        <v>37</v>
      </c>
      <c r="H4072">
        <v>4565439</v>
      </c>
      <c r="I4072">
        <v>476755</v>
      </c>
      <c r="J4072">
        <v>54497</v>
      </c>
      <c r="K4072">
        <v>22930</v>
      </c>
      <c r="L4072">
        <f>bbdd_Social_Media_Trends[[#This Row],[Likes]]+bbdd_Social_Media_Trends[[#This Row],[Shares]]+bbdd_Social_Media_Trends[[#This Row],[Comments]]</f>
        <v>554182</v>
      </c>
      <c r="M4072">
        <f>bbdd_Social_Media_Trends[[#This Row],[Interactions]]/bbdd_Social_Media_Trends[[#This Row],[Views]]</f>
        <v>0.12138635517854909</v>
      </c>
      <c r="N4072" s="1" t="s">
        <v>29</v>
      </c>
      <c r="O4072" s="4">
        <f t="shared" si="63"/>
        <v>0</v>
      </c>
    </row>
    <row r="4073" spans="1:15" hidden="1">
      <c r="A4073" s="1" t="s">
        <v>4113</v>
      </c>
      <c r="B4073" s="2">
        <v>45035</v>
      </c>
      <c r="C4073" s="13" t="str">
        <f>TEXT(bbdd_Social_Media_Trends[[#This Row],[Post_Date]],"aaaa-mm")</f>
        <v>2023-04</v>
      </c>
      <c r="D4073" s="1" t="s">
        <v>24</v>
      </c>
      <c r="E4073" s="1" t="s">
        <v>59</v>
      </c>
      <c r="F4073" s="1" t="s">
        <v>20</v>
      </c>
      <c r="G4073" s="1" t="s">
        <v>44</v>
      </c>
      <c r="H4073">
        <v>1732712</v>
      </c>
      <c r="I4073">
        <v>285823</v>
      </c>
      <c r="J4073">
        <v>25043</v>
      </c>
      <c r="K4073">
        <v>11214</v>
      </c>
      <c r="L4073">
        <f>bbdd_Social_Media_Trends[[#This Row],[Likes]]+bbdd_Social_Media_Trends[[#This Row],[Shares]]+bbdd_Social_Media_Trends[[#This Row],[Comments]]</f>
        <v>322080</v>
      </c>
      <c r="M4073">
        <f>bbdd_Social_Media_Trends[[#This Row],[Interactions]]/bbdd_Social_Media_Trends[[#This Row],[Views]]</f>
        <v>0.18588201616887284</v>
      </c>
      <c r="N4073" s="1" t="s">
        <v>16</v>
      </c>
      <c r="O4073" s="4">
        <f t="shared" si="63"/>
        <v>0</v>
      </c>
    </row>
    <row r="4074" spans="1:15" hidden="1">
      <c r="A4074" s="1" t="s">
        <v>4114</v>
      </c>
      <c r="B4074" s="2">
        <v>45125</v>
      </c>
      <c r="C4074" s="13" t="str">
        <f>TEXT(bbdd_Social_Media_Trends[[#This Row],[Post_Date]],"aaaa-mm")</f>
        <v>2023-07</v>
      </c>
      <c r="D4074" s="1" t="s">
        <v>18</v>
      </c>
      <c r="E4074" s="1" t="s">
        <v>46</v>
      </c>
      <c r="F4074" s="1" t="s">
        <v>14</v>
      </c>
      <c r="G4074" s="1" t="s">
        <v>37</v>
      </c>
      <c r="H4074">
        <v>1701847</v>
      </c>
      <c r="I4074">
        <v>238397</v>
      </c>
      <c r="J4074">
        <v>68324</v>
      </c>
      <c r="K4074">
        <v>48745</v>
      </c>
      <c r="L4074">
        <f>bbdd_Social_Media_Trends[[#This Row],[Likes]]+bbdd_Social_Media_Trends[[#This Row],[Shares]]+bbdd_Social_Media_Trends[[#This Row],[Comments]]</f>
        <v>355466</v>
      </c>
      <c r="M4074">
        <f>bbdd_Social_Media_Trends[[#This Row],[Interactions]]/bbdd_Social_Media_Trends[[#This Row],[Views]]</f>
        <v>0.2088707151700476</v>
      </c>
      <c r="N4074" s="1" t="s">
        <v>29</v>
      </c>
      <c r="O4074" s="4">
        <f t="shared" si="63"/>
        <v>0</v>
      </c>
    </row>
    <row r="4075" spans="1:15">
      <c r="A4075" s="1" t="s">
        <v>4115</v>
      </c>
      <c r="B4075" s="2">
        <v>44992</v>
      </c>
      <c r="C4075" s="13" t="str">
        <f>TEXT(bbdd_Social_Media_Trends[[#This Row],[Post_Date]],"aaaa-mm")</f>
        <v>2023-03</v>
      </c>
      <c r="D4075" s="1" t="s">
        <v>27</v>
      </c>
      <c r="E4075" s="1" t="s">
        <v>57</v>
      </c>
      <c r="F4075" s="1" t="s">
        <v>14</v>
      </c>
      <c r="G4075" s="1" t="s">
        <v>60</v>
      </c>
      <c r="H4075">
        <v>2814866</v>
      </c>
      <c r="I4075">
        <v>139885</v>
      </c>
      <c r="J4075">
        <v>84439</v>
      </c>
      <c r="K4075">
        <v>16571</v>
      </c>
      <c r="L4075">
        <f>bbdd_Social_Media_Trends[[#This Row],[Likes]]+bbdd_Social_Media_Trends[[#This Row],[Shares]]+bbdd_Social_Media_Trends[[#This Row],[Comments]]</f>
        <v>240895</v>
      </c>
      <c r="M4075">
        <f>bbdd_Social_Media_Trends[[#This Row],[Interactions]]/bbdd_Social_Media_Trends[[#This Row],[Views]]</f>
        <v>8.5579562224276401E-2</v>
      </c>
      <c r="N4075" s="1" t="s">
        <v>16</v>
      </c>
      <c r="O4075" s="4">
        <f t="shared" si="63"/>
        <v>0</v>
      </c>
    </row>
    <row r="4076" spans="1:15" hidden="1">
      <c r="A4076" s="1" t="s">
        <v>4116</v>
      </c>
      <c r="B4076" s="2">
        <v>44873</v>
      </c>
      <c r="C4076" s="13" t="str">
        <f>TEXT(bbdd_Social_Media_Trends[[#This Row],[Post_Date]],"aaaa-mm")</f>
        <v>2022-11</v>
      </c>
      <c r="D4076" s="1" t="s">
        <v>12</v>
      </c>
      <c r="E4076" s="1" t="s">
        <v>35</v>
      </c>
      <c r="F4076" s="1" t="s">
        <v>36</v>
      </c>
      <c r="G4076" s="1" t="s">
        <v>15</v>
      </c>
      <c r="H4076">
        <v>2686688</v>
      </c>
      <c r="I4076">
        <v>125458</v>
      </c>
      <c r="J4076">
        <v>61845</v>
      </c>
      <c r="K4076">
        <v>23713</v>
      </c>
      <c r="L4076">
        <f>bbdd_Social_Media_Trends[[#This Row],[Likes]]+bbdd_Social_Media_Trends[[#This Row],[Shares]]+bbdd_Social_Media_Trends[[#This Row],[Comments]]</f>
        <v>211016</v>
      </c>
      <c r="M4076">
        <f>bbdd_Social_Media_Trends[[#This Row],[Interactions]]/bbdd_Social_Media_Trends[[#This Row],[Views]]</f>
        <v>7.8541311830774549E-2</v>
      </c>
      <c r="N4076" s="1" t="s">
        <v>22</v>
      </c>
      <c r="O4076" s="4">
        <f t="shared" si="63"/>
        <v>0</v>
      </c>
    </row>
    <row r="4077" spans="1:15" hidden="1">
      <c r="A4077" s="1" t="s">
        <v>4117</v>
      </c>
      <c r="B4077" s="2">
        <v>45230</v>
      </c>
      <c r="C4077" s="13" t="str">
        <f>TEXT(bbdd_Social_Media_Trends[[#This Row],[Post_Date]],"aaaa-mm")</f>
        <v>2023-10</v>
      </c>
      <c r="D4077" s="1" t="s">
        <v>24</v>
      </c>
      <c r="E4077" s="1" t="s">
        <v>39</v>
      </c>
      <c r="F4077" s="1" t="s">
        <v>14</v>
      </c>
      <c r="G4077" s="1" t="s">
        <v>15</v>
      </c>
      <c r="H4077">
        <v>2008812</v>
      </c>
      <c r="I4077">
        <v>332179</v>
      </c>
      <c r="J4077">
        <v>99793</v>
      </c>
      <c r="K4077">
        <v>24661</v>
      </c>
      <c r="L4077">
        <f>bbdd_Social_Media_Trends[[#This Row],[Likes]]+bbdd_Social_Media_Trends[[#This Row],[Shares]]+bbdd_Social_Media_Trends[[#This Row],[Comments]]</f>
        <v>456633</v>
      </c>
      <c r="M4077">
        <f>bbdd_Social_Media_Trends[[#This Row],[Interactions]]/bbdd_Social_Media_Trends[[#This Row],[Views]]</f>
        <v>0.22731495032885107</v>
      </c>
      <c r="N4077" s="1" t="s">
        <v>16</v>
      </c>
      <c r="O4077" s="4">
        <f t="shared" si="63"/>
        <v>0</v>
      </c>
    </row>
    <row r="4078" spans="1:15">
      <c r="A4078" s="1" t="s">
        <v>4118</v>
      </c>
      <c r="B4078" s="2">
        <v>45168</v>
      </c>
      <c r="C4078" s="13" t="str">
        <f>TEXT(bbdd_Social_Media_Trends[[#This Row],[Post_Date]],"aaaa-mm")</f>
        <v>2023-08</v>
      </c>
      <c r="D4078" s="1" t="s">
        <v>27</v>
      </c>
      <c r="E4078" s="1" t="s">
        <v>46</v>
      </c>
      <c r="F4078" s="1" t="s">
        <v>41</v>
      </c>
      <c r="G4078" s="1" t="s">
        <v>21</v>
      </c>
      <c r="H4078">
        <v>850783</v>
      </c>
      <c r="I4078">
        <v>352600</v>
      </c>
      <c r="J4078">
        <v>91742</v>
      </c>
      <c r="K4078">
        <v>39257</v>
      </c>
      <c r="L4078">
        <f>bbdd_Social_Media_Trends[[#This Row],[Likes]]+bbdd_Social_Media_Trends[[#This Row],[Shares]]+bbdd_Social_Media_Trends[[#This Row],[Comments]]</f>
        <v>483599</v>
      </c>
      <c r="M4078">
        <f>bbdd_Social_Media_Trends[[#This Row],[Interactions]]/bbdd_Social_Media_Trends[[#This Row],[Views]]</f>
        <v>0.56841638819769558</v>
      </c>
      <c r="N4078" s="1" t="s">
        <v>22</v>
      </c>
      <c r="O4078" s="4">
        <f t="shared" si="63"/>
        <v>0</v>
      </c>
    </row>
    <row r="4079" spans="1:15" hidden="1">
      <c r="A4079" s="1" t="s">
        <v>4119</v>
      </c>
      <c r="B4079" s="2">
        <v>45211</v>
      </c>
      <c r="C4079" s="13" t="str">
        <f>TEXT(bbdd_Social_Media_Trends[[#This Row],[Post_Date]],"aaaa-mm")</f>
        <v>2023-10</v>
      </c>
      <c r="D4079" s="1" t="s">
        <v>24</v>
      </c>
      <c r="E4079" s="1" t="s">
        <v>52</v>
      </c>
      <c r="F4079" s="1" t="s">
        <v>32</v>
      </c>
      <c r="G4079" s="1" t="s">
        <v>21</v>
      </c>
      <c r="H4079">
        <v>4859286</v>
      </c>
      <c r="I4079">
        <v>76757</v>
      </c>
      <c r="J4079">
        <v>34856</v>
      </c>
      <c r="K4079">
        <v>6594</v>
      </c>
      <c r="L4079">
        <f>bbdd_Social_Media_Trends[[#This Row],[Likes]]+bbdd_Social_Media_Trends[[#This Row],[Shares]]+bbdd_Social_Media_Trends[[#This Row],[Comments]]</f>
        <v>118207</v>
      </c>
      <c r="M4079">
        <f>bbdd_Social_Media_Trends[[#This Row],[Interactions]]/bbdd_Social_Media_Trends[[#This Row],[Views]]</f>
        <v>2.4326001803557148E-2</v>
      </c>
      <c r="N4079" s="1" t="s">
        <v>22</v>
      </c>
      <c r="O4079" s="4">
        <f t="shared" si="63"/>
        <v>0</v>
      </c>
    </row>
    <row r="4080" spans="1:15" hidden="1">
      <c r="A4080" s="1" t="s">
        <v>4120</v>
      </c>
      <c r="B4080" s="2">
        <v>44971</v>
      </c>
      <c r="C4080" s="13" t="str">
        <f>TEXT(bbdd_Social_Media_Trends[[#This Row],[Post_Date]],"aaaa-mm")</f>
        <v>2023-02</v>
      </c>
      <c r="D4080" s="1" t="s">
        <v>24</v>
      </c>
      <c r="E4080" s="1" t="s">
        <v>57</v>
      </c>
      <c r="F4080" s="1" t="s">
        <v>41</v>
      </c>
      <c r="G4080" s="1" t="s">
        <v>37</v>
      </c>
      <c r="H4080">
        <v>2208731</v>
      </c>
      <c r="I4080">
        <v>195436</v>
      </c>
      <c r="J4080">
        <v>5790</v>
      </c>
      <c r="K4080">
        <v>30276</v>
      </c>
      <c r="L4080">
        <f>bbdd_Social_Media_Trends[[#This Row],[Likes]]+bbdd_Social_Media_Trends[[#This Row],[Shares]]+bbdd_Social_Media_Trends[[#This Row],[Comments]]</f>
        <v>231502</v>
      </c>
      <c r="M4080">
        <f>bbdd_Social_Media_Trends[[#This Row],[Interactions]]/bbdd_Social_Media_Trends[[#This Row],[Views]]</f>
        <v>0.10481222022962507</v>
      </c>
      <c r="N4080" s="1" t="s">
        <v>29</v>
      </c>
      <c r="O4080" s="4">
        <f t="shared" si="63"/>
        <v>0</v>
      </c>
    </row>
    <row r="4081" spans="1:15">
      <c r="A4081" s="1" t="s">
        <v>4121</v>
      </c>
      <c r="B4081" s="2">
        <v>45122</v>
      </c>
      <c r="C4081" s="13" t="str">
        <f>TEXT(bbdd_Social_Media_Trends[[#This Row],[Post_Date]],"aaaa-mm")</f>
        <v>2023-07</v>
      </c>
      <c r="D4081" s="1" t="s">
        <v>27</v>
      </c>
      <c r="E4081" s="1" t="s">
        <v>59</v>
      </c>
      <c r="F4081" s="1" t="s">
        <v>41</v>
      </c>
      <c r="G4081" s="1" t="s">
        <v>50</v>
      </c>
      <c r="H4081">
        <v>3095698</v>
      </c>
      <c r="I4081">
        <v>281026</v>
      </c>
      <c r="J4081">
        <v>51194</v>
      </c>
      <c r="K4081">
        <v>24140</v>
      </c>
      <c r="L4081">
        <f>bbdd_Social_Media_Trends[[#This Row],[Likes]]+bbdd_Social_Media_Trends[[#This Row],[Shares]]+bbdd_Social_Media_Trends[[#This Row],[Comments]]</f>
        <v>356360</v>
      </c>
      <c r="M4081">
        <f>bbdd_Social_Media_Trends[[#This Row],[Interactions]]/bbdd_Social_Media_Trends[[#This Row],[Views]]</f>
        <v>0.11511458805090161</v>
      </c>
      <c r="N4081" s="1" t="s">
        <v>16</v>
      </c>
      <c r="O4081" s="4">
        <f t="shared" si="63"/>
        <v>0</v>
      </c>
    </row>
    <row r="4082" spans="1:15" hidden="1">
      <c r="A4082" s="1" t="s">
        <v>4122</v>
      </c>
      <c r="B4082" s="2">
        <v>44898</v>
      </c>
      <c r="C4082" s="13" t="str">
        <f>TEXT(bbdd_Social_Media_Trends[[#This Row],[Post_Date]],"aaaa-mm")</f>
        <v>2022-12</v>
      </c>
      <c r="D4082" s="1" t="s">
        <v>12</v>
      </c>
      <c r="E4082" s="1" t="s">
        <v>13</v>
      </c>
      <c r="F4082" s="1" t="s">
        <v>36</v>
      </c>
      <c r="G4082" s="1" t="s">
        <v>21</v>
      </c>
      <c r="H4082">
        <v>3286984</v>
      </c>
      <c r="I4082">
        <v>1798</v>
      </c>
      <c r="J4082">
        <v>28963</v>
      </c>
      <c r="K4082">
        <v>13208</v>
      </c>
      <c r="L4082">
        <f>bbdd_Social_Media_Trends[[#This Row],[Likes]]+bbdd_Social_Media_Trends[[#This Row],[Shares]]+bbdd_Social_Media_Trends[[#This Row],[Comments]]</f>
        <v>43969</v>
      </c>
      <c r="M4082">
        <f>bbdd_Social_Media_Trends[[#This Row],[Interactions]]/bbdd_Social_Media_Trends[[#This Row],[Views]]</f>
        <v>1.3376700342928351E-2</v>
      </c>
      <c r="N4082" s="1" t="s">
        <v>22</v>
      </c>
      <c r="O4082" s="4">
        <f t="shared" si="63"/>
        <v>0</v>
      </c>
    </row>
    <row r="4083" spans="1:15" hidden="1">
      <c r="A4083" s="1" t="s">
        <v>4123</v>
      </c>
      <c r="B4083" s="2">
        <v>44579</v>
      </c>
      <c r="C4083" s="13" t="str">
        <f>TEXT(bbdd_Social_Media_Trends[[#This Row],[Post_Date]],"aaaa-mm")</f>
        <v>2022-01</v>
      </c>
      <c r="D4083" s="1" t="s">
        <v>12</v>
      </c>
      <c r="E4083" s="1" t="s">
        <v>31</v>
      </c>
      <c r="F4083" s="1" t="s">
        <v>32</v>
      </c>
      <c r="G4083" s="1" t="s">
        <v>60</v>
      </c>
      <c r="H4083">
        <v>2733478</v>
      </c>
      <c r="I4083">
        <v>3680</v>
      </c>
      <c r="J4083">
        <v>33180</v>
      </c>
      <c r="K4083">
        <v>30497</v>
      </c>
      <c r="L4083">
        <f>bbdd_Social_Media_Trends[[#This Row],[Likes]]+bbdd_Social_Media_Trends[[#This Row],[Shares]]+bbdd_Social_Media_Trends[[#This Row],[Comments]]</f>
        <v>67357</v>
      </c>
      <c r="M4083">
        <f>bbdd_Social_Media_Trends[[#This Row],[Interactions]]/bbdd_Social_Media_Trends[[#This Row],[Views]]</f>
        <v>2.4641500681549293E-2</v>
      </c>
      <c r="N4083" s="1" t="s">
        <v>22</v>
      </c>
      <c r="O4083" s="4">
        <f t="shared" si="63"/>
        <v>0</v>
      </c>
    </row>
    <row r="4084" spans="1:15" hidden="1">
      <c r="A4084" s="1" t="s">
        <v>4124</v>
      </c>
      <c r="B4084" s="2">
        <v>44669</v>
      </c>
      <c r="C4084" s="13" t="str">
        <f>TEXT(bbdd_Social_Media_Trends[[#This Row],[Post_Date]],"aaaa-mm")</f>
        <v>2022-04</v>
      </c>
      <c r="D4084" s="1" t="s">
        <v>18</v>
      </c>
      <c r="E4084" s="1" t="s">
        <v>57</v>
      </c>
      <c r="F4084" s="1" t="s">
        <v>32</v>
      </c>
      <c r="G4084" s="1" t="s">
        <v>60</v>
      </c>
      <c r="H4084">
        <v>4362872</v>
      </c>
      <c r="I4084">
        <v>32587</v>
      </c>
      <c r="J4084">
        <v>30482</v>
      </c>
      <c r="K4084">
        <v>33951</v>
      </c>
      <c r="L4084">
        <f>bbdd_Social_Media_Trends[[#This Row],[Likes]]+bbdd_Social_Media_Trends[[#This Row],[Shares]]+bbdd_Social_Media_Trends[[#This Row],[Comments]]</f>
        <v>97020</v>
      </c>
      <c r="M4084">
        <f>bbdd_Social_Media_Trends[[#This Row],[Interactions]]/bbdd_Social_Media_Trends[[#This Row],[Views]]</f>
        <v>2.2237645294200702E-2</v>
      </c>
      <c r="N4084" s="1" t="s">
        <v>22</v>
      </c>
      <c r="O4084" s="4">
        <f t="shared" si="63"/>
        <v>0</v>
      </c>
    </row>
    <row r="4085" spans="1:15" hidden="1">
      <c r="A4085" s="1" t="s">
        <v>4125</v>
      </c>
      <c r="B4085" s="2">
        <v>44783</v>
      </c>
      <c r="C4085" s="13" t="str">
        <f>TEXT(bbdd_Social_Media_Trends[[#This Row],[Post_Date]],"aaaa-mm")</f>
        <v>2022-08</v>
      </c>
      <c r="D4085" s="1" t="s">
        <v>24</v>
      </c>
      <c r="E4085" s="1" t="s">
        <v>35</v>
      </c>
      <c r="F4085" s="1" t="s">
        <v>14</v>
      </c>
      <c r="G4085" s="1" t="s">
        <v>28</v>
      </c>
      <c r="H4085">
        <v>3240506</v>
      </c>
      <c r="I4085">
        <v>232341</v>
      </c>
      <c r="J4085">
        <v>34519</v>
      </c>
      <c r="K4085">
        <v>4817</v>
      </c>
      <c r="L4085">
        <f>bbdd_Social_Media_Trends[[#This Row],[Likes]]+bbdd_Social_Media_Trends[[#This Row],[Shares]]+bbdd_Social_Media_Trends[[#This Row],[Comments]]</f>
        <v>271677</v>
      </c>
      <c r="M4085">
        <f>bbdd_Social_Media_Trends[[#This Row],[Interactions]]/bbdd_Social_Media_Trends[[#This Row],[Views]]</f>
        <v>8.3837832733529891E-2</v>
      </c>
      <c r="N4085" s="1" t="s">
        <v>16</v>
      </c>
      <c r="O4085" s="4">
        <f t="shared" si="63"/>
        <v>0</v>
      </c>
    </row>
    <row r="4086" spans="1:15" hidden="1">
      <c r="A4086" s="1" t="s">
        <v>4126</v>
      </c>
      <c r="B4086" s="2">
        <v>44596</v>
      </c>
      <c r="C4086" s="13" t="str">
        <f>TEXT(bbdd_Social_Media_Trends[[#This Row],[Post_Date]],"aaaa-mm")</f>
        <v>2022-02</v>
      </c>
      <c r="D4086" s="1" t="s">
        <v>18</v>
      </c>
      <c r="E4086" s="1" t="s">
        <v>49</v>
      </c>
      <c r="F4086" s="1" t="s">
        <v>32</v>
      </c>
      <c r="G4086" s="1" t="s">
        <v>25</v>
      </c>
      <c r="H4086">
        <v>1836143</v>
      </c>
      <c r="I4086">
        <v>478208</v>
      </c>
      <c r="J4086">
        <v>99728</v>
      </c>
      <c r="K4086">
        <v>23179</v>
      </c>
      <c r="L4086">
        <f>bbdd_Social_Media_Trends[[#This Row],[Likes]]+bbdd_Social_Media_Trends[[#This Row],[Shares]]+bbdd_Social_Media_Trends[[#This Row],[Comments]]</f>
        <v>601115</v>
      </c>
      <c r="M4086">
        <f>bbdd_Social_Media_Trends[[#This Row],[Interactions]]/bbdd_Social_Media_Trends[[#This Row],[Views]]</f>
        <v>0.32737918560809259</v>
      </c>
      <c r="N4086" s="1" t="s">
        <v>16</v>
      </c>
      <c r="O4086" s="4">
        <f t="shared" si="63"/>
        <v>0</v>
      </c>
    </row>
    <row r="4087" spans="1:15" hidden="1">
      <c r="A4087" s="1" t="s">
        <v>4127</v>
      </c>
      <c r="B4087" s="2">
        <v>45012</v>
      </c>
      <c r="C4087" s="13" t="str">
        <f>TEXT(bbdd_Social_Media_Trends[[#This Row],[Post_Date]],"aaaa-mm")</f>
        <v>2023-03</v>
      </c>
      <c r="D4087" s="1" t="s">
        <v>12</v>
      </c>
      <c r="E4087" s="1" t="s">
        <v>39</v>
      </c>
      <c r="F4087" s="1" t="s">
        <v>32</v>
      </c>
      <c r="G4087" s="1" t="s">
        <v>50</v>
      </c>
      <c r="H4087">
        <v>4946196</v>
      </c>
      <c r="I4087">
        <v>461146</v>
      </c>
      <c r="J4087">
        <v>10852</v>
      </c>
      <c r="K4087">
        <v>17039</v>
      </c>
      <c r="L4087">
        <f>bbdd_Social_Media_Trends[[#This Row],[Likes]]+bbdd_Social_Media_Trends[[#This Row],[Shares]]+bbdd_Social_Media_Trends[[#This Row],[Comments]]</f>
        <v>489037</v>
      </c>
      <c r="M4087">
        <f>bbdd_Social_Media_Trends[[#This Row],[Interactions]]/bbdd_Social_Media_Trends[[#This Row],[Views]]</f>
        <v>9.887133465798767E-2</v>
      </c>
      <c r="N4087" s="1" t="s">
        <v>22</v>
      </c>
      <c r="O4087" s="4">
        <f t="shared" si="63"/>
        <v>0</v>
      </c>
    </row>
    <row r="4088" spans="1:15" hidden="1">
      <c r="A4088" s="1" t="s">
        <v>4128</v>
      </c>
      <c r="B4088" s="2">
        <v>44706</v>
      </c>
      <c r="C4088" s="13" t="str">
        <f>TEXT(bbdd_Social_Media_Trends[[#This Row],[Post_Date]],"aaaa-mm")</f>
        <v>2022-05</v>
      </c>
      <c r="D4088" s="1" t="s">
        <v>18</v>
      </c>
      <c r="E4088" s="1" t="s">
        <v>52</v>
      </c>
      <c r="F4088" s="1" t="s">
        <v>47</v>
      </c>
      <c r="G4088" s="1" t="s">
        <v>37</v>
      </c>
      <c r="H4088">
        <v>357877</v>
      </c>
      <c r="I4088">
        <v>73393</v>
      </c>
      <c r="J4088">
        <v>93580</v>
      </c>
      <c r="K4088">
        <v>6671</v>
      </c>
      <c r="L4088">
        <f>bbdd_Social_Media_Trends[[#This Row],[Likes]]+bbdd_Social_Media_Trends[[#This Row],[Shares]]+bbdd_Social_Media_Trends[[#This Row],[Comments]]</f>
        <v>173644</v>
      </c>
      <c r="M4088">
        <f>bbdd_Social_Media_Trends[[#This Row],[Interactions]]/bbdd_Social_Media_Trends[[#This Row],[Views]]</f>
        <v>0.48520581093504195</v>
      </c>
      <c r="N4088" s="1" t="s">
        <v>16</v>
      </c>
      <c r="O4088" s="4">
        <f t="shared" si="63"/>
        <v>0</v>
      </c>
    </row>
    <row r="4089" spans="1:15" hidden="1">
      <c r="A4089" s="1" t="s">
        <v>4129</v>
      </c>
      <c r="B4089" s="2">
        <v>44616</v>
      </c>
      <c r="C4089" s="13" t="str">
        <f>TEXT(bbdd_Social_Media_Trends[[#This Row],[Post_Date]],"aaaa-mm")</f>
        <v>2022-02</v>
      </c>
      <c r="D4089" s="1" t="s">
        <v>24</v>
      </c>
      <c r="E4089" s="1" t="s">
        <v>19</v>
      </c>
      <c r="F4089" s="1" t="s">
        <v>41</v>
      </c>
      <c r="G4089" s="1" t="s">
        <v>25</v>
      </c>
      <c r="H4089">
        <v>3182419</v>
      </c>
      <c r="I4089">
        <v>121908</v>
      </c>
      <c r="J4089">
        <v>83869</v>
      </c>
      <c r="K4089">
        <v>6234</v>
      </c>
      <c r="L4089">
        <f>bbdd_Social_Media_Trends[[#This Row],[Likes]]+bbdd_Social_Media_Trends[[#This Row],[Shares]]+bbdd_Social_Media_Trends[[#This Row],[Comments]]</f>
        <v>212011</v>
      </c>
      <c r="M4089">
        <f>bbdd_Social_Media_Trends[[#This Row],[Interactions]]/bbdd_Social_Media_Trends[[#This Row],[Views]]</f>
        <v>6.6619448916060392E-2</v>
      </c>
      <c r="N4089" s="1" t="s">
        <v>22</v>
      </c>
      <c r="O4089" s="4">
        <f t="shared" si="63"/>
        <v>0</v>
      </c>
    </row>
    <row r="4090" spans="1:15" hidden="1">
      <c r="A4090" s="1" t="s">
        <v>4130</v>
      </c>
      <c r="B4090" s="2">
        <v>45090</v>
      </c>
      <c r="C4090" s="13" t="str">
        <f>TEXT(bbdd_Social_Media_Trends[[#This Row],[Post_Date]],"aaaa-mm")</f>
        <v>2023-06</v>
      </c>
      <c r="D4090" s="1" t="s">
        <v>12</v>
      </c>
      <c r="E4090" s="1" t="s">
        <v>57</v>
      </c>
      <c r="F4090" s="1" t="s">
        <v>41</v>
      </c>
      <c r="G4090" s="1" t="s">
        <v>50</v>
      </c>
      <c r="H4090">
        <v>4102194</v>
      </c>
      <c r="I4090">
        <v>444079</v>
      </c>
      <c r="J4090">
        <v>97665</v>
      </c>
      <c r="K4090">
        <v>1596</v>
      </c>
      <c r="L4090">
        <f>bbdd_Social_Media_Trends[[#This Row],[Likes]]+bbdd_Social_Media_Trends[[#This Row],[Shares]]+bbdd_Social_Media_Trends[[#This Row],[Comments]]</f>
        <v>543340</v>
      </c>
      <c r="M4090">
        <f>bbdd_Social_Media_Trends[[#This Row],[Interactions]]/bbdd_Social_Media_Trends[[#This Row],[Views]]</f>
        <v>0.13245107374248999</v>
      </c>
      <c r="N4090" s="1" t="s">
        <v>29</v>
      </c>
      <c r="O4090" s="4">
        <f t="shared" si="63"/>
        <v>0</v>
      </c>
    </row>
    <row r="4091" spans="1:15" hidden="1">
      <c r="A4091" s="1" t="s">
        <v>4131</v>
      </c>
      <c r="B4091" s="2">
        <v>44811</v>
      </c>
      <c r="C4091" s="13" t="str">
        <f>TEXT(bbdd_Social_Media_Trends[[#This Row],[Post_Date]],"aaaa-mm")</f>
        <v>2022-09</v>
      </c>
      <c r="D4091" s="1" t="s">
        <v>18</v>
      </c>
      <c r="E4091" s="1" t="s">
        <v>46</v>
      </c>
      <c r="F4091" s="1" t="s">
        <v>20</v>
      </c>
      <c r="G4091" s="1" t="s">
        <v>15</v>
      </c>
      <c r="H4091">
        <v>363718</v>
      </c>
      <c r="I4091">
        <v>418876</v>
      </c>
      <c r="J4091">
        <v>29054</v>
      </c>
      <c r="K4091">
        <v>29280</v>
      </c>
      <c r="L4091">
        <f>bbdd_Social_Media_Trends[[#This Row],[Likes]]+bbdd_Social_Media_Trends[[#This Row],[Shares]]+bbdd_Social_Media_Trends[[#This Row],[Comments]]</f>
        <v>477210</v>
      </c>
      <c r="M4091">
        <f>bbdd_Social_Media_Trends[[#This Row],[Interactions]]/bbdd_Social_Media_Trends[[#This Row],[Views]]</f>
        <v>1.3120329486030387</v>
      </c>
      <c r="N4091" s="1" t="s">
        <v>29</v>
      </c>
      <c r="O4091" s="4">
        <f t="shared" si="63"/>
        <v>0</v>
      </c>
    </row>
    <row r="4092" spans="1:15" hidden="1">
      <c r="A4092" s="1" t="s">
        <v>4132</v>
      </c>
      <c r="B4092" s="2">
        <v>45089</v>
      </c>
      <c r="C4092" s="13" t="str">
        <f>TEXT(bbdd_Social_Media_Trends[[#This Row],[Post_Date]],"aaaa-mm")</f>
        <v>2023-06</v>
      </c>
      <c r="D4092" s="1" t="s">
        <v>12</v>
      </c>
      <c r="E4092" s="1" t="s">
        <v>57</v>
      </c>
      <c r="F4092" s="1" t="s">
        <v>47</v>
      </c>
      <c r="G4092" s="1" t="s">
        <v>60</v>
      </c>
      <c r="H4092">
        <v>1319472</v>
      </c>
      <c r="I4092">
        <v>32148</v>
      </c>
      <c r="J4092">
        <v>99138</v>
      </c>
      <c r="K4092">
        <v>25453</v>
      </c>
      <c r="L4092">
        <f>bbdd_Social_Media_Trends[[#This Row],[Likes]]+bbdd_Social_Media_Trends[[#This Row],[Shares]]+bbdd_Social_Media_Trends[[#This Row],[Comments]]</f>
        <v>156739</v>
      </c>
      <c r="M4092">
        <f>bbdd_Social_Media_Trends[[#This Row],[Interactions]]/bbdd_Social_Media_Trends[[#This Row],[Views]]</f>
        <v>0.11878918233960251</v>
      </c>
      <c r="N4092" s="1" t="s">
        <v>22</v>
      </c>
      <c r="O4092" s="4">
        <f t="shared" si="63"/>
        <v>0</v>
      </c>
    </row>
    <row r="4093" spans="1:15" hidden="1">
      <c r="A4093" s="1" t="s">
        <v>4133</v>
      </c>
      <c r="B4093" s="2">
        <v>44994</v>
      </c>
      <c r="C4093" s="13" t="str">
        <f>TEXT(bbdd_Social_Media_Trends[[#This Row],[Post_Date]],"aaaa-mm")</f>
        <v>2023-03</v>
      </c>
      <c r="D4093" s="1" t="s">
        <v>12</v>
      </c>
      <c r="E4093" s="1" t="s">
        <v>57</v>
      </c>
      <c r="F4093" s="1" t="s">
        <v>20</v>
      </c>
      <c r="G4093" s="1" t="s">
        <v>44</v>
      </c>
      <c r="H4093">
        <v>525914</v>
      </c>
      <c r="I4093">
        <v>279869</v>
      </c>
      <c r="J4093">
        <v>61693</v>
      </c>
      <c r="K4093">
        <v>25627</v>
      </c>
      <c r="L4093">
        <f>bbdd_Social_Media_Trends[[#This Row],[Likes]]+bbdd_Social_Media_Trends[[#This Row],[Shares]]+bbdd_Social_Media_Trends[[#This Row],[Comments]]</f>
        <v>367189</v>
      </c>
      <c r="M4093">
        <f>bbdd_Social_Media_Trends[[#This Row],[Interactions]]/bbdd_Social_Media_Trends[[#This Row],[Views]]</f>
        <v>0.69819209984902475</v>
      </c>
      <c r="N4093" s="1" t="s">
        <v>16</v>
      </c>
      <c r="O4093" s="4">
        <f t="shared" si="63"/>
        <v>0</v>
      </c>
    </row>
    <row r="4094" spans="1:15">
      <c r="A4094" s="1" t="s">
        <v>4134</v>
      </c>
      <c r="B4094" s="2">
        <v>44892</v>
      </c>
      <c r="C4094" s="13" t="str">
        <f>TEXT(bbdd_Social_Media_Trends[[#This Row],[Post_Date]],"aaaa-mm")</f>
        <v>2022-11</v>
      </c>
      <c r="D4094" s="1" t="s">
        <v>27</v>
      </c>
      <c r="E4094" s="1" t="s">
        <v>39</v>
      </c>
      <c r="F4094" s="1" t="s">
        <v>14</v>
      </c>
      <c r="G4094" s="1" t="s">
        <v>21</v>
      </c>
      <c r="H4094">
        <v>563236</v>
      </c>
      <c r="I4094">
        <v>178212</v>
      </c>
      <c r="J4094">
        <v>62933</v>
      </c>
      <c r="K4094">
        <v>8833</v>
      </c>
      <c r="L4094">
        <f>bbdd_Social_Media_Trends[[#This Row],[Likes]]+bbdd_Social_Media_Trends[[#This Row],[Shares]]+bbdd_Social_Media_Trends[[#This Row],[Comments]]</f>
        <v>249978</v>
      </c>
      <c r="M4094">
        <f>bbdd_Social_Media_Trends[[#This Row],[Interactions]]/bbdd_Social_Media_Trends[[#This Row],[Views]]</f>
        <v>0.44382461348351315</v>
      </c>
      <c r="N4094" s="1" t="s">
        <v>22</v>
      </c>
      <c r="O4094" s="4">
        <f t="shared" si="63"/>
        <v>0</v>
      </c>
    </row>
    <row r="4095" spans="1:15">
      <c r="A4095" s="1" t="s">
        <v>4135</v>
      </c>
      <c r="B4095" s="2">
        <v>45284</v>
      </c>
      <c r="C4095" s="13" t="str">
        <f>TEXT(bbdd_Social_Media_Trends[[#This Row],[Post_Date]],"aaaa-mm")</f>
        <v>2023-12</v>
      </c>
      <c r="D4095" s="1" t="s">
        <v>27</v>
      </c>
      <c r="E4095" s="1" t="s">
        <v>39</v>
      </c>
      <c r="F4095" s="1" t="s">
        <v>32</v>
      </c>
      <c r="G4095" s="1" t="s">
        <v>21</v>
      </c>
      <c r="H4095">
        <v>1245756</v>
      </c>
      <c r="I4095">
        <v>352809</v>
      </c>
      <c r="J4095">
        <v>22951</v>
      </c>
      <c r="K4095">
        <v>43886</v>
      </c>
      <c r="L4095">
        <f>bbdd_Social_Media_Trends[[#This Row],[Likes]]+bbdd_Social_Media_Trends[[#This Row],[Shares]]+bbdd_Social_Media_Trends[[#This Row],[Comments]]</f>
        <v>419646</v>
      </c>
      <c r="M4095">
        <f>bbdd_Social_Media_Trends[[#This Row],[Interactions]]/bbdd_Social_Media_Trends[[#This Row],[Views]]</f>
        <v>0.33686050879947599</v>
      </c>
      <c r="N4095" s="1" t="s">
        <v>29</v>
      </c>
      <c r="O4095" s="4">
        <f t="shared" si="63"/>
        <v>0</v>
      </c>
    </row>
    <row r="4096" spans="1:15" hidden="1">
      <c r="A4096" s="1" t="s">
        <v>4136</v>
      </c>
      <c r="B4096" s="2">
        <v>44600</v>
      </c>
      <c r="C4096" s="13" t="str">
        <f>TEXT(bbdd_Social_Media_Trends[[#This Row],[Post_Date]],"aaaa-mm")</f>
        <v>2022-02</v>
      </c>
      <c r="D4096" s="1" t="s">
        <v>24</v>
      </c>
      <c r="E4096" s="1" t="s">
        <v>35</v>
      </c>
      <c r="F4096" s="1" t="s">
        <v>41</v>
      </c>
      <c r="G4096" s="1" t="s">
        <v>37</v>
      </c>
      <c r="H4096">
        <v>3943854</v>
      </c>
      <c r="I4096">
        <v>347679</v>
      </c>
      <c r="J4096">
        <v>53248</v>
      </c>
      <c r="K4096">
        <v>44137</v>
      </c>
      <c r="L4096">
        <f>bbdd_Social_Media_Trends[[#This Row],[Likes]]+bbdd_Social_Media_Trends[[#This Row],[Shares]]+bbdd_Social_Media_Trends[[#This Row],[Comments]]</f>
        <v>445064</v>
      </c>
      <c r="M4096">
        <f>bbdd_Social_Media_Trends[[#This Row],[Interactions]]/bbdd_Social_Media_Trends[[#This Row],[Views]]</f>
        <v>0.11285001929584615</v>
      </c>
      <c r="N4096" s="1" t="s">
        <v>22</v>
      </c>
      <c r="O4096" s="4">
        <f t="shared" si="63"/>
        <v>0</v>
      </c>
    </row>
    <row r="4097" spans="1:15" hidden="1">
      <c r="A4097" s="1" t="s">
        <v>4137</v>
      </c>
      <c r="B4097" s="2">
        <v>45029</v>
      </c>
      <c r="C4097" s="13" t="str">
        <f>TEXT(bbdd_Social_Media_Trends[[#This Row],[Post_Date]],"aaaa-mm")</f>
        <v>2023-04</v>
      </c>
      <c r="D4097" s="1" t="s">
        <v>18</v>
      </c>
      <c r="E4097" s="1" t="s">
        <v>31</v>
      </c>
      <c r="F4097" s="1" t="s">
        <v>32</v>
      </c>
      <c r="G4097" s="1" t="s">
        <v>21</v>
      </c>
      <c r="H4097">
        <v>2146139</v>
      </c>
      <c r="I4097">
        <v>401975</v>
      </c>
      <c r="J4097">
        <v>20858</v>
      </c>
      <c r="K4097">
        <v>4445</v>
      </c>
      <c r="L4097">
        <f>bbdd_Social_Media_Trends[[#This Row],[Likes]]+bbdd_Social_Media_Trends[[#This Row],[Shares]]+bbdd_Social_Media_Trends[[#This Row],[Comments]]</f>
        <v>427278</v>
      </c>
      <c r="M4097">
        <f>bbdd_Social_Media_Trends[[#This Row],[Interactions]]/bbdd_Social_Media_Trends[[#This Row],[Views]]</f>
        <v>0.19909148475471533</v>
      </c>
      <c r="N4097" s="1" t="s">
        <v>16</v>
      </c>
      <c r="O4097" s="4">
        <f t="shared" si="63"/>
        <v>0</v>
      </c>
    </row>
    <row r="4098" spans="1:15" hidden="1">
      <c r="A4098" s="1" t="s">
        <v>4138</v>
      </c>
      <c r="B4098" s="2">
        <v>44915</v>
      </c>
      <c r="C4098" s="13" t="str">
        <f>TEXT(bbdd_Social_Media_Trends[[#This Row],[Post_Date]],"aaaa-mm")</f>
        <v>2022-12</v>
      </c>
      <c r="D4098" s="1" t="s">
        <v>18</v>
      </c>
      <c r="E4098" s="1" t="s">
        <v>52</v>
      </c>
      <c r="F4098" s="1" t="s">
        <v>47</v>
      </c>
      <c r="G4098" s="1" t="s">
        <v>25</v>
      </c>
      <c r="H4098">
        <v>2073379</v>
      </c>
      <c r="I4098">
        <v>109399</v>
      </c>
      <c r="J4098">
        <v>75728</v>
      </c>
      <c r="K4098">
        <v>12420</v>
      </c>
      <c r="L4098">
        <f>bbdd_Social_Media_Trends[[#This Row],[Likes]]+bbdd_Social_Media_Trends[[#This Row],[Shares]]+bbdd_Social_Media_Trends[[#This Row],[Comments]]</f>
        <v>197547</v>
      </c>
      <c r="M4098">
        <f>bbdd_Social_Media_Trends[[#This Row],[Interactions]]/bbdd_Social_Media_Trends[[#This Row],[Views]]</f>
        <v>9.5277804974392047E-2</v>
      </c>
      <c r="N4098" s="1" t="s">
        <v>16</v>
      </c>
      <c r="O4098" s="4">
        <f t="shared" ref="O4098:O4161" si="64">IF(ISERROR(VLOOKUP(A4098,A4099:A9096,1,FALSE)),0, 1)</f>
        <v>0</v>
      </c>
    </row>
    <row r="4099" spans="1:15" hidden="1">
      <c r="A4099" s="1" t="s">
        <v>4139</v>
      </c>
      <c r="B4099" s="2">
        <v>44790</v>
      </c>
      <c r="C4099" s="13" t="str">
        <f>TEXT(bbdd_Social_Media_Trends[[#This Row],[Post_Date]],"aaaa-mm")</f>
        <v>2022-08</v>
      </c>
      <c r="D4099" s="1" t="s">
        <v>24</v>
      </c>
      <c r="E4099" s="1" t="s">
        <v>49</v>
      </c>
      <c r="F4099" s="1" t="s">
        <v>41</v>
      </c>
      <c r="G4099" s="1" t="s">
        <v>28</v>
      </c>
      <c r="H4099">
        <v>144637</v>
      </c>
      <c r="I4099">
        <v>176986</v>
      </c>
      <c r="J4099">
        <v>25746</v>
      </c>
      <c r="K4099">
        <v>41035</v>
      </c>
      <c r="L4099">
        <f>bbdd_Social_Media_Trends[[#This Row],[Likes]]+bbdd_Social_Media_Trends[[#This Row],[Shares]]+bbdd_Social_Media_Trends[[#This Row],[Comments]]</f>
        <v>243767</v>
      </c>
      <c r="M4099">
        <f>bbdd_Social_Media_Trends[[#This Row],[Interactions]]/bbdd_Social_Media_Trends[[#This Row],[Views]]</f>
        <v>1.6853709631698666</v>
      </c>
      <c r="N4099" s="1" t="s">
        <v>29</v>
      </c>
      <c r="O4099" s="4">
        <f t="shared" si="64"/>
        <v>0</v>
      </c>
    </row>
    <row r="4100" spans="1:15" hidden="1">
      <c r="A4100" s="1" t="s">
        <v>4140</v>
      </c>
      <c r="B4100" s="2">
        <v>44666</v>
      </c>
      <c r="C4100" s="13" t="str">
        <f>TEXT(bbdd_Social_Media_Trends[[#This Row],[Post_Date]],"aaaa-mm")</f>
        <v>2022-04</v>
      </c>
      <c r="D4100" s="1" t="s">
        <v>12</v>
      </c>
      <c r="E4100" s="1" t="s">
        <v>19</v>
      </c>
      <c r="F4100" s="1" t="s">
        <v>41</v>
      </c>
      <c r="G4100" s="1" t="s">
        <v>44</v>
      </c>
      <c r="H4100">
        <v>3441323</v>
      </c>
      <c r="I4100">
        <v>55352</v>
      </c>
      <c r="J4100">
        <v>47464</v>
      </c>
      <c r="K4100">
        <v>41887</v>
      </c>
      <c r="L4100">
        <f>bbdd_Social_Media_Trends[[#This Row],[Likes]]+bbdd_Social_Media_Trends[[#This Row],[Shares]]+bbdd_Social_Media_Trends[[#This Row],[Comments]]</f>
        <v>144703</v>
      </c>
      <c r="M4100">
        <f>bbdd_Social_Media_Trends[[#This Row],[Interactions]]/bbdd_Social_Media_Trends[[#This Row],[Views]]</f>
        <v>4.2048653962444095E-2</v>
      </c>
      <c r="N4100" s="1" t="s">
        <v>29</v>
      </c>
      <c r="O4100" s="4">
        <f t="shared" si="64"/>
        <v>0</v>
      </c>
    </row>
    <row r="4101" spans="1:15" hidden="1">
      <c r="A4101" s="1" t="s">
        <v>4141</v>
      </c>
      <c r="B4101" s="2">
        <v>45273</v>
      </c>
      <c r="C4101" s="13" t="str">
        <f>TEXT(bbdd_Social_Media_Trends[[#This Row],[Post_Date]],"aaaa-mm")</f>
        <v>2023-12</v>
      </c>
      <c r="D4101" s="1" t="s">
        <v>12</v>
      </c>
      <c r="E4101" s="1" t="s">
        <v>57</v>
      </c>
      <c r="F4101" s="1" t="s">
        <v>36</v>
      </c>
      <c r="G4101" s="1" t="s">
        <v>15</v>
      </c>
      <c r="H4101">
        <v>4582065</v>
      </c>
      <c r="I4101">
        <v>146904</v>
      </c>
      <c r="J4101">
        <v>82138</v>
      </c>
      <c r="K4101">
        <v>15494</v>
      </c>
      <c r="L4101">
        <f>bbdd_Social_Media_Trends[[#This Row],[Likes]]+bbdd_Social_Media_Trends[[#This Row],[Shares]]+bbdd_Social_Media_Trends[[#This Row],[Comments]]</f>
        <v>244536</v>
      </c>
      <c r="M4101">
        <f>bbdd_Social_Media_Trends[[#This Row],[Interactions]]/bbdd_Social_Media_Trends[[#This Row],[Views]]</f>
        <v>5.3368077493444549E-2</v>
      </c>
      <c r="N4101" s="1" t="s">
        <v>29</v>
      </c>
      <c r="O4101" s="4">
        <f t="shared" si="64"/>
        <v>0</v>
      </c>
    </row>
    <row r="4102" spans="1:15">
      <c r="A4102" s="1" t="s">
        <v>4142</v>
      </c>
      <c r="B4102" s="2">
        <v>44753</v>
      </c>
      <c r="C4102" s="13" t="str">
        <f>TEXT(bbdd_Social_Media_Trends[[#This Row],[Post_Date]],"aaaa-mm")</f>
        <v>2022-07</v>
      </c>
      <c r="D4102" s="1" t="s">
        <v>27</v>
      </c>
      <c r="E4102" s="1" t="s">
        <v>13</v>
      </c>
      <c r="F4102" s="1" t="s">
        <v>47</v>
      </c>
      <c r="G4102" s="1" t="s">
        <v>21</v>
      </c>
      <c r="H4102">
        <v>2578640</v>
      </c>
      <c r="I4102">
        <v>495952</v>
      </c>
      <c r="J4102">
        <v>58968</v>
      </c>
      <c r="K4102">
        <v>33480</v>
      </c>
      <c r="L4102">
        <f>bbdd_Social_Media_Trends[[#This Row],[Likes]]+bbdd_Social_Media_Trends[[#This Row],[Shares]]+bbdd_Social_Media_Trends[[#This Row],[Comments]]</f>
        <v>588400</v>
      </c>
      <c r="M4102">
        <f>bbdd_Social_Media_Trends[[#This Row],[Interactions]]/bbdd_Social_Media_Trends[[#This Row],[Views]]</f>
        <v>0.22818229764527037</v>
      </c>
      <c r="N4102" s="1" t="s">
        <v>29</v>
      </c>
      <c r="O4102" s="4">
        <f t="shared" si="64"/>
        <v>0</v>
      </c>
    </row>
    <row r="4103" spans="1:15">
      <c r="A4103" s="1" t="s">
        <v>4143</v>
      </c>
      <c r="B4103" s="2">
        <v>45184</v>
      </c>
      <c r="C4103" s="13" t="str">
        <f>TEXT(bbdd_Social_Media_Trends[[#This Row],[Post_Date]],"aaaa-mm")</f>
        <v>2023-09</v>
      </c>
      <c r="D4103" s="1" t="s">
        <v>27</v>
      </c>
      <c r="E4103" s="1" t="s">
        <v>52</v>
      </c>
      <c r="F4103" s="1" t="s">
        <v>41</v>
      </c>
      <c r="G4103" s="1" t="s">
        <v>37</v>
      </c>
      <c r="H4103">
        <v>1526385</v>
      </c>
      <c r="I4103">
        <v>275820</v>
      </c>
      <c r="J4103">
        <v>95119</v>
      </c>
      <c r="K4103">
        <v>19416</v>
      </c>
      <c r="L4103">
        <f>bbdd_Social_Media_Trends[[#This Row],[Likes]]+bbdd_Social_Media_Trends[[#This Row],[Shares]]+bbdd_Social_Media_Trends[[#This Row],[Comments]]</f>
        <v>390355</v>
      </c>
      <c r="M4103">
        <f>bbdd_Social_Media_Trends[[#This Row],[Interactions]]/bbdd_Social_Media_Trends[[#This Row],[Views]]</f>
        <v>0.25573823118020683</v>
      </c>
      <c r="N4103" s="1" t="s">
        <v>22</v>
      </c>
      <c r="O4103" s="4">
        <f t="shared" si="64"/>
        <v>0</v>
      </c>
    </row>
    <row r="4104" spans="1:15">
      <c r="A4104" s="1" t="s">
        <v>4144</v>
      </c>
      <c r="B4104" s="2">
        <v>44602</v>
      </c>
      <c r="C4104" s="13" t="str">
        <f>TEXT(bbdd_Social_Media_Trends[[#This Row],[Post_Date]],"aaaa-mm")</f>
        <v>2022-02</v>
      </c>
      <c r="D4104" s="1" t="s">
        <v>27</v>
      </c>
      <c r="E4104" s="1" t="s">
        <v>46</v>
      </c>
      <c r="F4104" s="1" t="s">
        <v>36</v>
      </c>
      <c r="G4104" s="1" t="s">
        <v>25</v>
      </c>
      <c r="H4104">
        <v>4796425</v>
      </c>
      <c r="I4104">
        <v>175643</v>
      </c>
      <c r="J4104">
        <v>16858</v>
      </c>
      <c r="K4104">
        <v>15832</v>
      </c>
      <c r="L4104">
        <f>bbdd_Social_Media_Trends[[#This Row],[Likes]]+bbdd_Social_Media_Trends[[#This Row],[Shares]]+bbdd_Social_Media_Trends[[#This Row],[Comments]]</f>
        <v>208333</v>
      </c>
      <c r="M4104">
        <f>bbdd_Social_Media_Trends[[#This Row],[Interactions]]/bbdd_Social_Media_Trends[[#This Row],[Views]]</f>
        <v>4.343505840287297E-2</v>
      </c>
      <c r="N4104" s="1" t="s">
        <v>16</v>
      </c>
      <c r="O4104" s="4">
        <f t="shared" si="64"/>
        <v>0</v>
      </c>
    </row>
    <row r="4105" spans="1:15" hidden="1">
      <c r="A4105" s="1" t="s">
        <v>4145</v>
      </c>
      <c r="B4105" s="2">
        <v>44951</v>
      </c>
      <c r="C4105" s="13" t="str">
        <f>TEXT(bbdd_Social_Media_Trends[[#This Row],[Post_Date]],"aaaa-mm")</f>
        <v>2023-01</v>
      </c>
      <c r="D4105" s="1" t="s">
        <v>24</v>
      </c>
      <c r="E4105" s="1" t="s">
        <v>13</v>
      </c>
      <c r="F4105" s="1" t="s">
        <v>20</v>
      </c>
      <c r="G4105" s="1" t="s">
        <v>25</v>
      </c>
      <c r="H4105">
        <v>1942922</v>
      </c>
      <c r="I4105">
        <v>324782</v>
      </c>
      <c r="J4105">
        <v>96016</v>
      </c>
      <c r="K4105">
        <v>4903</v>
      </c>
      <c r="L4105">
        <f>bbdd_Social_Media_Trends[[#This Row],[Likes]]+bbdd_Social_Media_Trends[[#This Row],[Shares]]+bbdd_Social_Media_Trends[[#This Row],[Comments]]</f>
        <v>425701</v>
      </c>
      <c r="M4105">
        <f>bbdd_Social_Media_Trends[[#This Row],[Interactions]]/bbdd_Social_Media_Trends[[#This Row],[Views]]</f>
        <v>0.21910349463334092</v>
      </c>
      <c r="N4105" s="1" t="s">
        <v>29</v>
      </c>
      <c r="O4105" s="4">
        <f t="shared" si="64"/>
        <v>0</v>
      </c>
    </row>
    <row r="4106" spans="1:15" hidden="1">
      <c r="A4106" s="1" t="s">
        <v>4146</v>
      </c>
      <c r="B4106" s="2">
        <v>44605</v>
      </c>
      <c r="C4106" s="13" t="str">
        <f>TEXT(bbdd_Social_Media_Trends[[#This Row],[Post_Date]],"aaaa-mm")</f>
        <v>2022-02</v>
      </c>
      <c r="D4106" s="1" t="s">
        <v>24</v>
      </c>
      <c r="E4106" s="1" t="s">
        <v>19</v>
      </c>
      <c r="F4106" s="1" t="s">
        <v>41</v>
      </c>
      <c r="G4106" s="1" t="s">
        <v>60</v>
      </c>
      <c r="H4106">
        <v>2440898</v>
      </c>
      <c r="I4106">
        <v>97022</v>
      </c>
      <c r="J4106">
        <v>53393</v>
      </c>
      <c r="K4106">
        <v>23879</v>
      </c>
      <c r="L4106">
        <f>bbdd_Social_Media_Trends[[#This Row],[Likes]]+bbdd_Social_Media_Trends[[#This Row],[Shares]]+bbdd_Social_Media_Trends[[#This Row],[Comments]]</f>
        <v>174294</v>
      </c>
      <c r="M4106">
        <f>bbdd_Social_Media_Trends[[#This Row],[Interactions]]/bbdd_Social_Media_Trends[[#This Row],[Views]]</f>
        <v>7.1405687578915633E-2</v>
      </c>
      <c r="N4106" s="1" t="s">
        <v>16</v>
      </c>
      <c r="O4106" s="4">
        <f t="shared" si="64"/>
        <v>0</v>
      </c>
    </row>
    <row r="4107" spans="1:15">
      <c r="A4107" s="1" t="s">
        <v>4147</v>
      </c>
      <c r="B4107" s="2">
        <v>45054</v>
      </c>
      <c r="C4107" s="13" t="str">
        <f>TEXT(bbdd_Social_Media_Trends[[#This Row],[Post_Date]],"aaaa-mm")</f>
        <v>2023-05</v>
      </c>
      <c r="D4107" s="1" t="s">
        <v>27</v>
      </c>
      <c r="E4107" s="1" t="s">
        <v>31</v>
      </c>
      <c r="F4107" s="1" t="s">
        <v>20</v>
      </c>
      <c r="G4107" s="1" t="s">
        <v>50</v>
      </c>
      <c r="H4107">
        <v>2902169</v>
      </c>
      <c r="I4107">
        <v>40168</v>
      </c>
      <c r="J4107">
        <v>30404</v>
      </c>
      <c r="K4107">
        <v>37118</v>
      </c>
      <c r="L4107">
        <f>bbdd_Social_Media_Trends[[#This Row],[Likes]]+bbdd_Social_Media_Trends[[#This Row],[Shares]]+bbdd_Social_Media_Trends[[#This Row],[Comments]]</f>
        <v>107690</v>
      </c>
      <c r="M4107">
        <f>bbdd_Social_Media_Trends[[#This Row],[Interactions]]/bbdd_Social_Media_Trends[[#This Row],[Views]]</f>
        <v>3.7106729484051408E-2</v>
      </c>
      <c r="N4107" s="1" t="s">
        <v>29</v>
      </c>
      <c r="O4107" s="4">
        <f t="shared" si="64"/>
        <v>0</v>
      </c>
    </row>
    <row r="4108" spans="1:15" hidden="1">
      <c r="A4108" s="1" t="s">
        <v>4148</v>
      </c>
      <c r="B4108" s="2">
        <v>45112</v>
      </c>
      <c r="C4108" s="13" t="str">
        <f>TEXT(bbdd_Social_Media_Trends[[#This Row],[Post_Date]],"aaaa-mm")</f>
        <v>2023-07</v>
      </c>
      <c r="D4108" s="1" t="s">
        <v>18</v>
      </c>
      <c r="E4108" s="1" t="s">
        <v>52</v>
      </c>
      <c r="F4108" s="1" t="s">
        <v>20</v>
      </c>
      <c r="G4108" s="1" t="s">
        <v>28</v>
      </c>
      <c r="H4108">
        <v>456751</v>
      </c>
      <c r="I4108">
        <v>454496</v>
      </c>
      <c r="J4108">
        <v>1522</v>
      </c>
      <c r="K4108">
        <v>13256</v>
      </c>
      <c r="L4108">
        <f>bbdd_Social_Media_Trends[[#This Row],[Likes]]+bbdd_Social_Media_Trends[[#This Row],[Shares]]+bbdd_Social_Media_Trends[[#This Row],[Comments]]</f>
        <v>469274</v>
      </c>
      <c r="M4108">
        <f>bbdd_Social_Media_Trends[[#This Row],[Interactions]]/bbdd_Social_Media_Trends[[#This Row],[Views]]</f>
        <v>1.0274175644935644</v>
      </c>
      <c r="N4108" s="1" t="s">
        <v>29</v>
      </c>
      <c r="O4108" s="4">
        <f t="shared" si="64"/>
        <v>0</v>
      </c>
    </row>
    <row r="4109" spans="1:15" hidden="1">
      <c r="A4109" s="1" t="s">
        <v>4149</v>
      </c>
      <c r="B4109" s="2">
        <v>44853</v>
      </c>
      <c r="C4109" s="13" t="str">
        <f>TEXT(bbdd_Social_Media_Trends[[#This Row],[Post_Date]],"aaaa-mm")</f>
        <v>2022-10</v>
      </c>
      <c r="D4109" s="1" t="s">
        <v>18</v>
      </c>
      <c r="E4109" s="1" t="s">
        <v>57</v>
      </c>
      <c r="F4109" s="1" t="s">
        <v>41</v>
      </c>
      <c r="G4109" s="1" t="s">
        <v>21</v>
      </c>
      <c r="H4109">
        <v>3088456</v>
      </c>
      <c r="I4109">
        <v>53845</v>
      </c>
      <c r="J4109">
        <v>23471</v>
      </c>
      <c r="K4109">
        <v>49774</v>
      </c>
      <c r="L4109">
        <f>bbdd_Social_Media_Trends[[#This Row],[Likes]]+bbdd_Social_Media_Trends[[#This Row],[Shares]]+bbdd_Social_Media_Trends[[#This Row],[Comments]]</f>
        <v>127090</v>
      </c>
      <c r="M4109">
        <f>bbdd_Social_Media_Trends[[#This Row],[Interactions]]/bbdd_Social_Media_Trends[[#This Row],[Views]]</f>
        <v>4.1150011526795267E-2</v>
      </c>
      <c r="N4109" s="1" t="s">
        <v>16</v>
      </c>
      <c r="O4109" s="4">
        <f t="shared" si="64"/>
        <v>0</v>
      </c>
    </row>
    <row r="4110" spans="1:15">
      <c r="A4110" s="1" t="s">
        <v>4150</v>
      </c>
      <c r="B4110" s="2">
        <v>45111</v>
      </c>
      <c r="C4110" s="13" t="str">
        <f>TEXT(bbdd_Social_Media_Trends[[#This Row],[Post_Date]],"aaaa-mm")</f>
        <v>2023-07</v>
      </c>
      <c r="D4110" s="1" t="s">
        <v>27</v>
      </c>
      <c r="E4110" s="1" t="s">
        <v>59</v>
      </c>
      <c r="F4110" s="1" t="s">
        <v>47</v>
      </c>
      <c r="G4110" s="1" t="s">
        <v>21</v>
      </c>
      <c r="H4110">
        <v>543029</v>
      </c>
      <c r="I4110">
        <v>255089</v>
      </c>
      <c r="J4110">
        <v>39969</v>
      </c>
      <c r="K4110">
        <v>49268</v>
      </c>
      <c r="L4110">
        <f>bbdd_Social_Media_Trends[[#This Row],[Likes]]+bbdd_Social_Media_Trends[[#This Row],[Shares]]+bbdd_Social_Media_Trends[[#This Row],[Comments]]</f>
        <v>344326</v>
      </c>
      <c r="M4110">
        <f>bbdd_Social_Media_Trends[[#This Row],[Interactions]]/bbdd_Social_Media_Trends[[#This Row],[Views]]</f>
        <v>0.63408399919709624</v>
      </c>
      <c r="N4110" s="1" t="s">
        <v>16</v>
      </c>
      <c r="O4110" s="4">
        <f t="shared" si="64"/>
        <v>0</v>
      </c>
    </row>
    <row r="4111" spans="1:15" hidden="1">
      <c r="A4111" s="1" t="s">
        <v>4151</v>
      </c>
      <c r="B4111" s="2">
        <v>45220</v>
      </c>
      <c r="C4111" s="13" t="str">
        <f>TEXT(bbdd_Social_Media_Trends[[#This Row],[Post_Date]],"aaaa-mm")</f>
        <v>2023-10</v>
      </c>
      <c r="D4111" s="1" t="s">
        <v>12</v>
      </c>
      <c r="E4111" s="1" t="s">
        <v>57</v>
      </c>
      <c r="F4111" s="1" t="s">
        <v>47</v>
      </c>
      <c r="G4111" s="1" t="s">
        <v>60</v>
      </c>
      <c r="H4111">
        <v>4712590</v>
      </c>
      <c r="I4111">
        <v>44050</v>
      </c>
      <c r="J4111">
        <v>5528</v>
      </c>
      <c r="K4111">
        <v>2830</v>
      </c>
      <c r="L4111">
        <f>bbdd_Social_Media_Trends[[#This Row],[Likes]]+bbdd_Social_Media_Trends[[#This Row],[Shares]]+bbdd_Social_Media_Trends[[#This Row],[Comments]]</f>
        <v>52408</v>
      </c>
      <c r="M4111">
        <f>bbdd_Social_Media_Trends[[#This Row],[Interactions]]/bbdd_Social_Media_Trends[[#This Row],[Views]]</f>
        <v>1.1120848620397701E-2</v>
      </c>
      <c r="N4111" s="1" t="s">
        <v>16</v>
      </c>
      <c r="O4111" s="4">
        <f t="shared" si="64"/>
        <v>0</v>
      </c>
    </row>
    <row r="4112" spans="1:15">
      <c r="A4112" s="1" t="s">
        <v>4152</v>
      </c>
      <c r="B4112" s="2">
        <v>45224</v>
      </c>
      <c r="C4112" s="13" t="str">
        <f>TEXT(bbdd_Social_Media_Trends[[#This Row],[Post_Date]],"aaaa-mm")</f>
        <v>2023-10</v>
      </c>
      <c r="D4112" s="1" t="s">
        <v>27</v>
      </c>
      <c r="E4112" s="1" t="s">
        <v>19</v>
      </c>
      <c r="F4112" s="1" t="s">
        <v>32</v>
      </c>
      <c r="G4112" s="1" t="s">
        <v>28</v>
      </c>
      <c r="H4112">
        <v>1948457</v>
      </c>
      <c r="I4112">
        <v>307603</v>
      </c>
      <c r="J4112">
        <v>61207</v>
      </c>
      <c r="K4112">
        <v>21856</v>
      </c>
      <c r="L4112">
        <f>bbdd_Social_Media_Trends[[#This Row],[Likes]]+bbdd_Social_Media_Trends[[#This Row],[Shares]]+bbdd_Social_Media_Trends[[#This Row],[Comments]]</f>
        <v>390666</v>
      </c>
      <c r="M4112">
        <f>bbdd_Social_Media_Trends[[#This Row],[Interactions]]/bbdd_Social_Media_Trends[[#This Row],[Views]]</f>
        <v>0.20050019066368927</v>
      </c>
      <c r="N4112" s="1" t="s">
        <v>29</v>
      </c>
      <c r="O4112" s="4">
        <f t="shared" si="64"/>
        <v>0</v>
      </c>
    </row>
    <row r="4113" spans="1:15">
      <c r="A4113" s="1" t="s">
        <v>4153</v>
      </c>
      <c r="B4113" s="2">
        <v>44673</v>
      </c>
      <c r="C4113" s="13" t="str">
        <f>TEXT(bbdd_Social_Media_Trends[[#This Row],[Post_Date]],"aaaa-mm")</f>
        <v>2022-04</v>
      </c>
      <c r="D4113" s="1" t="s">
        <v>27</v>
      </c>
      <c r="E4113" s="1" t="s">
        <v>35</v>
      </c>
      <c r="F4113" s="1" t="s">
        <v>14</v>
      </c>
      <c r="G4113" s="1" t="s">
        <v>60</v>
      </c>
      <c r="H4113">
        <v>4175263</v>
      </c>
      <c r="I4113">
        <v>496838</v>
      </c>
      <c r="J4113">
        <v>46286</v>
      </c>
      <c r="K4113">
        <v>34236</v>
      </c>
      <c r="L4113">
        <f>bbdd_Social_Media_Trends[[#This Row],[Likes]]+bbdd_Social_Media_Trends[[#This Row],[Shares]]+bbdd_Social_Media_Trends[[#This Row],[Comments]]</f>
        <v>577360</v>
      </c>
      <c r="M4113">
        <f>bbdd_Social_Media_Trends[[#This Row],[Interactions]]/bbdd_Social_Media_Trends[[#This Row],[Views]]</f>
        <v>0.13828110947741495</v>
      </c>
      <c r="N4113" s="1" t="s">
        <v>16</v>
      </c>
      <c r="O4113" s="4">
        <f t="shared" si="64"/>
        <v>0</v>
      </c>
    </row>
    <row r="4114" spans="1:15">
      <c r="A4114" s="1" t="s">
        <v>4154</v>
      </c>
      <c r="B4114" s="2">
        <v>45095</v>
      </c>
      <c r="C4114" s="13" t="str">
        <f>TEXT(bbdd_Social_Media_Trends[[#This Row],[Post_Date]],"aaaa-mm")</f>
        <v>2023-06</v>
      </c>
      <c r="D4114" s="1" t="s">
        <v>27</v>
      </c>
      <c r="E4114" s="1" t="s">
        <v>31</v>
      </c>
      <c r="F4114" s="1" t="s">
        <v>20</v>
      </c>
      <c r="G4114" s="1" t="s">
        <v>37</v>
      </c>
      <c r="H4114">
        <v>505897</v>
      </c>
      <c r="I4114">
        <v>69692</v>
      </c>
      <c r="J4114">
        <v>70459</v>
      </c>
      <c r="K4114">
        <v>38026</v>
      </c>
      <c r="L4114">
        <f>bbdd_Social_Media_Trends[[#This Row],[Likes]]+bbdd_Social_Media_Trends[[#This Row],[Shares]]+bbdd_Social_Media_Trends[[#This Row],[Comments]]</f>
        <v>178177</v>
      </c>
      <c r="M4114">
        <f>bbdd_Social_Media_Trends[[#This Row],[Interactions]]/bbdd_Social_Media_Trends[[#This Row],[Views]]</f>
        <v>0.35220015141422067</v>
      </c>
      <c r="N4114" s="1" t="s">
        <v>16</v>
      </c>
      <c r="O4114" s="4">
        <f t="shared" si="64"/>
        <v>0</v>
      </c>
    </row>
    <row r="4115" spans="1:15" hidden="1">
      <c r="A4115" s="1" t="s">
        <v>4155</v>
      </c>
      <c r="B4115" s="2">
        <v>45044</v>
      </c>
      <c r="C4115" s="13" t="str">
        <f>TEXT(bbdd_Social_Media_Trends[[#This Row],[Post_Date]],"aaaa-mm")</f>
        <v>2023-04</v>
      </c>
      <c r="D4115" s="1" t="s">
        <v>18</v>
      </c>
      <c r="E4115" s="1" t="s">
        <v>46</v>
      </c>
      <c r="F4115" s="1" t="s">
        <v>41</v>
      </c>
      <c r="G4115" s="1" t="s">
        <v>25</v>
      </c>
      <c r="H4115">
        <v>3042134</v>
      </c>
      <c r="I4115">
        <v>227819</v>
      </c>
      <c r="J4115">
        <v>20776</v>
      </c>
      <c r="K4115">
        <v>10220</v>
      </c>
      <c r="L4115">
        <f>bbdd_Social_Media_Trends[[#This Row],[Likes]]+bbdd_Social_Media_Trends[[#This Row],[Shares]]+bbdd_Social_Media_Trends[[#This Row],[Comments]]</f>
        <v>258815</v>
      </c>
      <c r="M4115">
        <f>bbdd_Social_Media_Trends[[#This Row],[Interactions]]/bbdd_Social_Media_Trends[[#This Row],[Views]]</f>
        <v>8.5076791489132303E-2</v>
      </c>
      <c r="N4115" s="1" t="s">
        <v>29</v>
      </c>
      <c r="O4115" s="4">
        <f t="shared" si="64"/>
        <v>0</v>
      </c>
    </row>
    <row r="4116" spans="1:15">
      <c r="A4116" s="1" t="s">
        <v>4156</v>
      </c>
      <c r="B4116" s="2">
        <v>44661</v>
      </c>
      <c r="C4116" s="13" t="str">
        <f>TEXT(bbdd_Social_Media_Trends[[#This Row],[Post_Date]],"aaaa-mm")</f>
        <v>2022-04</v>
      </c>
      <c r="D4116" s="1" t="s">
        <v>27</v>
      </c>
      <c r="E4116" s="1" t="s">
        <v>35</v>
      </c>
      <c r="F4116" s="1" t="s">
        <v>41</v>
      </c>
      <c r="G4116" s="1" t="s">
        <v>37</v>
      </c>
      <c r="H4116">
        <v>214707</v>
      </c>
      <c r="I4116">
        <v>32747</v>
      </c>
      <c r="J4116">
        <v>4622</v>
      </c>
      <c r="K4116">
        <v>33723</v>
      </c>
      <c r="L4116">
        <f>bbdd_Social_Media_Trends[[#This Row],[Likes]]+bbdd_Social_Media_Trends[[#This Row],[Shares]]+bbdd_Social_Media_Trends[[#This Row],[Comments]]</f>
        <v>71092</v>
      </c>
      <c r="M4116">
        <f>bbdd_Social_Media_Trends[[#This Row],[Interactions]]/bbdd_Social_Media_Trends[[#This Row],[Views]]</f>
        <v>0.33111170106237803</v>
      </c>
      <c r="N4116" s="1" t="s">
        <v>16</v>
      </c>
      <c r="O4116" s="4">
        <f t="shared" si="64"/>
        <v>0</v>
      </c>
    </row>
    <row r="4117" spans="1:15" hidden="1">
      <c r="A4117" s="1" t="s">
        <v>4157</v>
      </c>
      <c r="B4117" s="2">
        <v>44657</v>
      </c>
      <c r="C4117" s="13" t="str">
        <f>TEXT(bbdd_Social_Media_Trends[[#This Row],[Post_Date]],"aaaa-mm")</f>
        <v>2022-04</v>
      </c>
      <c r="D4117" s="1" t="s">
        <v>24</v>
      </c>
      <c r="E4117" s="1" t="s">
        <v>52</v>
      </c>
      <c r="F4117" s="1" t="s">
        <v>32</v>
      </c>
      <c r="G4117" s="1" t="s">
        <v>21</v>
      </c>
      <c r="H4117">
        <v>4161514</v>
      </c>
      <c r="I4117">
        <v>359846</v>
      </c>
      <c r="J4117">
        <v>61977</v>
      </c>
      <c r="K4117">
        <v>23808</v>
      </c>
      <c r="L4117">
        <f>bbdd_Social_Media_Trends[[#This Row],[Likes]]+bbdd_Social_Media_Trends[[#This Row],[Shares]]+bbdd_Social_Media_Trends[[#This Row],[Comments]]</f>
        <v>445631</v>
      </c>
      <c r="M4117">
        <f>bbdd_Social_Media_Trends[[#This Row],[Interactions]]/bbdd_Social_Media_Trends[[#This Row],[Views]]</f>
        <v>0.10708386418981169</v>
      </c>
      <c r="N4117" s="1" t="s">
        <v>29</v>
      </c>
      <c r="O4117" s="4">
        <f t="shared" si="64"/>
        <v>0</v>
      </c>
    </row>
    <row r="4118" spans="1:15" hidden="1">
      <c r="A4118" s="1" t="s">
        <v>4158</v>
      </c>
      <c r="B4118" s="2">
        <v>44848</v>
      </c>
      <c r="C4118" s="13" t="str">
        <f>TEXT(bbdd_Social_Media_Trends[[#This Row],[Post_Date]],"aaaa-mm")</f>
        <v>2022-10</v>
      </c>
      <c r="D4118" s="1" t="s">
        <v>12</v>
      </c>
      <c r="E4118" s="1" t="s">
        <v>52</v>
      </c>
      <c r="F4118" s="1" t="s">
        <v>14</v>
      </c>
      <c r="G4118" s="1" t="s">
        <v>37</v>
      </c>
      <c r="H4118">
        <v>768809</v>
      </c>
      <c r="I4118">
        <v>305597</v>
      </c>
      <c r="J4118">
        <v>53014</v>
      </c>
      <c r="K4118">
        <v>10251</v>
      </c>
      <c r="L4118">
        <f>bbdd_Social_Media_Trends[[#This Row],[Likes]]+bbdd_Social_Media_Trends[[#This Row],[Shares]]+bbdd_Social_Media_Trends[[#This Row],[Comments]]</f>
        <v>368862</v>
      </c>
      <c r="M4118">
        <f>bbdd_Social_Media_Trends[[#This Row],[Interactions]]/bbdd_Social_Media_Trends[[#This Row],[Views]]</f>
        <v>0.47978366538372991</v>
      </c>
      <c r="N4118" s="1" t="s">
        <v>22</v>
      </c>
      <c r="O4118" s="4">
        <f t="shared" si="64"/>
        <v>0</v>
      </c>
    </row>
    <row r="4119" spans="1:15" hidden="1">
      <c r="A4119" s="1" t="s">
        <v>4159</v>
      </c>
      <c r="B4119" s="2">
        <v>45103</v>
      </c>
      <c r="C4119" s="13" t="str">
        <f>TEXT(bbdd_Social_Media_Trends[[#This Row],[Post_Date]],"aaaa-mm")</f>
        <v>2023-06</v>
      </c>
      <c r="D4119" s="1" t="s">
        <v>24</v>
      </c>
      <c r="E4119" s="1" t="s">
        <v>57</v>
      </c>
      <c r="F4119" s="1" t="s">
        <v>14</v>
      </c>
      <c r="G4119" s="1" t="s">
        <v>44</v>
      </c>
      <c r="H4119">
        <v>346243</v>
      </c>
      <c r="I4119">
        <v>213568</v>
      </c>
      <c r="J4119">
        <v>32066</v>
      </c>
      <c r="K4119">
        <v>21596</v>
      </c>
      <c r="L4119">
        <f>bbdd_Social_Media_Trends[[#This Row],[Likes]]+bbdd_Social_Media_Trends[[#This Row],[Shares]]+bbdd_Social_Media_Trends[[#This Row],[Comments]]</f>
        <v>267230</v>
      </c>
      <c r="M4119">
        <f>bbdd_Social_Media_Trends[[#This Row],[Interactions]]/bbdd_Social_Media_Trends[[#This Row],[Views]]</f>
        <v>0.77179899665841623</v>
      </c>
      <c r="N4119" s="1" t="s">
        <v>22</v>
      </c>
      <c r="O4119" s="4">
        <f t="shared" si="64"/>
        <v>0</v>
      </c>
    </row>
    <row r="4120" spans="1:15">
      <c r="A4120" s="1" t="s">
        <v>4160</v>
      </c>
      <c r="B4120" s="2">
        <v>44970</v>
      </c>
      <c r="C4120" s="13" t="str">
        <f>TEXT(bbdd_Social_Media_Trends[[#This Row],[Post_Date]],"aaaa-mm")</f>
        <v>2023-02</v>
      </c>
      <c r="D4120" s="1" t="s">
        <v>27</v>
      </c>
      <c r="E4120" s="1" t="s">
        <v>46</v>
      </c>
      <c r="F4120" s="1" t="s">
        <v>20</v>
      </c>
      <c r="G4120" s="1" t="s">
        <v>37</v>
      </c>
      <c r="H4120">
        <v>4836757</v>
      </c>
      <c r="I4120">
        <v>120548</v>
      </c>
      <c r="J4120">
        <v>53748</v>
      </c>
      <c r="K4120">
        <v>41875</v>
      </c>
      <c r="L4120">
        <f>bbdd_Social_Media_Trends[[#This Row],[Likes]]+bbdd_Social_Media_Trends[[#This Row],[Shares]]+bbdd_Social_Media_Trends[[#This Row],[Comments]]</f>
        <v>216171</v>
      </c>
      <c r="M4120">
        <f>bbdd_Social_Media_Trends[[#This Row],[Interactions]]/bbdd_Social_Media_Trends[[#This Row],[Views]]</f>
        <v>4.469337616092766E-2</v>
      </c>
      <c r="N4120" s="1" t="s">
        <v>29</v>
      </c>
      <c r="O4120" s="4">
        <f t="shared" si="64"/>
        <v>0</v>
      </c>
    </row>
    <row r="4121" spans="1:15">
      <c r="A4121" s="1" t="s">
        <v>4161</v>
      </c>
      <c r="B4121" s="2">
        <v>44722</v>
      </c>
      <c r="C4121" s="13" t="str">
        <f>TEXT(bbdd_Social_Media_Trends[[#This Row],[Post_Date]],"aaaa-mm")</f>
        <v>2022-06</v>
      </c>
      <c r="D4121" s="1" t="s">
        <v>27</v>
      </c>
      <c r="E4121" s="1" t="s">
        <v>59</v>
      </c>
      <c r="F4121" s="1" t="s">
        <v>20</v>
      </c>
      <c r="G4121" s="1" t="s">
        <v>15</v>
      </c>
      <c r="H4121">
        <v>2808352</v>
      </c>
      <c r="I4121">
        <v>305676</v>
      </c>
      <c r="J4121">
        <v>67194</v>
      </c>
      <c r="K4121">
        <v>12665</v>
      </c>
      <c r="L4121">
        <f>bbdd_Social_Media_Trends[[#This Row],[Likes]]+bbdd_Social_Media_Trends[[#This Row],[Shares]]+bbdd_Social_Media_Trends[[#This Row],[Comments]]</f>
        <v>385535</v>
      </c>
      <c r="M4121">
        <f>bbdd_Social_Media_Trends[[#This Row],[Interactions]]/bbdd_Social_Media_Trends[[#This Row],[Views]]</f>
        <v>0.13728158008682673</v>
      </c>
      <c r="N4121" s="1" t="s">
        <v>22</v>
      </c>
      <c r="O4121" s="4">
        <f t="shared" si="64"/>
        <v>0</v>
      </c>
    </row>
    <row r="4122" spans="1:15" hidden="1">
      <c r="A4122" s="1" t="s">
        <v>4162</v>
      </c>
      <c r="B4122" s="2">
        <v>45190</v>
      </c>
      <c r="C4122" s="13" t="str">
        <f>TEXT(bbdd_Social_Media_Trends[[#This Row],[Post_Date]],"aaaa-mm")</f>
        <v>2023-09</v>
      </c>
      <c r="D4122" s="1" t="s">
        <v>24</v>
      </c>
      <c r="E4122" s="1" t="s">
        <v>46</v>
      </c>
      <c r="F4122" s="1" t="s">
        <v>47</v>
      </c>
      <c r="G4122" s="1" t="s">
        <v>25</v>
      </c>
      <c r="H4122">
        <v>4234852</v>
      </c>
      <c r="I4122">
        <v>441763</v>
      </c>
      <c r="J4122">
        <v>94039</v>
      </c>
      <c r="K4122">
        <v>29781</v>
      </c>
      <c r="L4122">
        <f>bbdd_Social_Media_Trends[[#This Row],[Likes]]+bbdd_Social_Media_Trends[[#This Row],[Shares]]+bbdd_Social_Media_Trends[[#This Row],[Comments]]</f>
        <v>565583</v>
      </c>
      <c r="M4122">
        <f>bbdd_Social_Media_Trends[[#This Row],[Interactions]]/bbdd_Social_Media_Trends[[#This Row],[Views]]</f>
        <v>0.13355437214807034</v>
      </c>
      <c r="N4122" s="1" t="s">
        <v>29</v>
      </c>
      <c r="O4122" s="4">
        <f t="shared" si="64"/>
        <v>0</v>
      </c>
    </row>
    <row r="4123" spans="1:15">
      <c r="A4123" s="1" t="s">
        <v>4163</v>
      </c>
      <c r="B4123" s="2">
        <v>45234</v>
      </c>
      <c r="C4123" s="13" t="str">
        <f>TEXT(bbdd_Social_Media_Trends[[#This Row],[Post_Date]],"aaaa-mm")</f>
        <v>2023-11</v>
      </c>
      <c r="D4123" s="1" t="s">
        <v>27</v>
      </c>
      <c r="E4123" s="1" t="s">
        <v>52</v>
      </c>
      <c r="F4123" s="1" t="s">
        <v>20</v>
      </c>
      <c r="G4123" s="1" t="s">
        <v>60</v>
      </c>
      <c r="H4123">
        <v>4127405</v>
      </c>
      <c r="I4123">
        <v>239815</v>
      </c>
      <c r="J4123">
        <v>25258</v>
      </c>
      <c r="K4123">
        <v>35670</v>
      </c>
      <c r="L4123">
        <f>bbdd_Social_Media_Trends[[#This Row],[Likes]]+bbdd_Social_Media_Trends[[#This Row],[Shares]]+bbdd_Social_Media_Trends[[#This Row],[Comments]]</f>
        <v>300743</v>
      </c>
      <c r="M4123">
        <f>bbdd_Social_Media_Trends[[#This Row],[Interactions]]/bbdd_Social_Media_Trends[[#This Row],[Views]]</f>
        <v>7.2864911487968836E-2</v>
      </c>
      <c r="N4123" s="1" t="s">
        <v>22</v>
      </c>
      <c r="O4123" s="4">
        <f t="shared" si="64"/>
        <v>0</v>
      </c>
    </row>
    <row r="4124" spans="1:15" hidden="1">
      <c r="A4124" s="1" t="s">
        <v>4164</v>
      </c>
      <c r="B4124" s="2">
        <v>45206</v>
      </c>
      <c r="C4124" s="13" t="str">
        <f>TEXT(bbdd_Social_Media_Trends[[#This Row],[Post_Date]],"aaaa-mm")</f>
        <v>2023-10</v>
      </c>
      <c r="D4124" s="1" t="s">
        <v>24</v>
      </c>
      <c r="E4124" s="1" t="s">
        <v>39</v>
      </c>
      <c r="F4124" s="1" t="s">
        <v>14</v>
      </c>
      <c r="G4124" s="1" t="s">
        <v>50</v>
      </c>
      <c r="H4124">
        <v>1216902</v>
      </c>
      <c r="I4124">
        <v>215326</v>
      </c>
      <c r="J4124">
        <v>38685</v>
      </c>
      <c r="K4124">
        <v>19354</v>
      </c>
      <c r="L4124">
        <f>bbdd_Social_Media_Trends[[#This Row],[Likes]]+bbdd_Social_Media_Trends[[#This Row],[Shares]]+bbdd_Social_Media_Trends[[#This Row],[Comments]]</f>
        <v>273365</v>
      </c>
      <c r="M4124">
        <f>bbdd_Social_Media_Trends[[#This Row],[Interactions]]/bbdd_Social_Media_Trends[[#This Row],[Views]]</f>
        <v>0.2246401107073536</v>
      </c>
      <c r="N4124" s="1" t="s">
        <v>22</v>
      </c>
      <c r="O4124" s="4">
        <f t="shared" si="64"/>
        <v>0</v>
      </c>
    </row>
    <row r="4125" spans="1:15">
      <c r="A4125" s="1" t="s">
        <v>4165</v>
      </c>
      <c r="B4125" s="2">
        <v>44768</v>
      </c>
      <c r="C4125" s="13" t="str">
        <f>TEXT(bbdd_Social_Media_Trends[[#This Row],[Post_Date]],"aaaa-mm")</f>
        <v>2022-07</v>
      </c>
      <c r="D4125" s="1" t="s">
        <v>27</v>
      </c>
      <c r="E4125" s="1" t="s">
        <v>19</v>
      </c>
      <c r="F4125" s="1" t="s">
        <v>32</v>
      </c>
      <c r="G4125" s="1" t="s">
        <v>21</v>
      </c>
      <c r="H4125">
        <v>1770791</v>
      </c>
      <c r="I4125">
        <v>26696</v>
      </c>
      <c r="J4125">
        <v>32378</v>
      </c>
      <c r="K4125">
        <v>46190</v>
      </c>
      <c r="L4125">
        <f>bbdd_Social_Media_Trends[[#This Row],[Likes]]+bbdd_Social_Media_Trends[[#This Row],[Shares]]+bbdd_Social_Media_Trends[[#This Row],[Comments]]</f>
        <v>105264</v>
      </c>
      <c r="M4125">
        <f>bbdd_Social_Media_Trends[[#This Row],[Interactions]]/bbdd_Social_Media_Trends[[#This Row],[Views]]</f>
        <v>5.9444621076117962E-2</v>
      </c>
      <c r="N4125" s="1" t="s">
        <v>16</v>
      </c>
      <c r="O4125" s="4">
        <f t="shared" si="64"/>
        <v>0</v>
      </c>
    </row>
    <row r="4126" spans="1:15" hidden="1">
      <c r="A4126" s="1" t="s">
        <v>4166</v>
      </c>
      <c r="B4126" s="2">
        <v>44877</v>
      </c>
      <c r="C4126" s="13" t="str">
        <f>TEXT(bbdd_Social_Media_Trends[[#This Row],[Post_Date]],"aaaa-mm")</f>
        <v>2022-11</v>
      </c>
      <c r="D4126" s="1" t="s">
        <v>18</v>
      </c>
      <c r="E4126" s="1" t="s">
        <v>52</v>
      </c>
      <c r="F4126" s="1" t="s">
        <v>47</v>
      </c>
      <c r="G4126" s="1" t="s">
        <v>50</v>
      </c>
      <c r="H4126">
        <v>3353507</v>
      </c>
      <c r="I4126">
        <v>138181</v>
      </c>
      <c r="J4126">
        <v>13507</v>
      </c>
      <c r="K4126">
        <v>12087</v>
      </c>
      <c r="L4126">
        <f>bbdd_Social_Media_Trends[[#This Row],[Likes]]+bbdd_Social_Media_Trends[[#This Row],[Shares]]+bbdd_Social_Media_Trends[[#This Row],[Comments]]</f>
        <v>163775</v>
      </c>
      <c r="M4126">
        <f>bbdd_Social_Media_Trends[[#This Row],[Interactions]]/bbdd_Social_Media_Trends[[#This Row],[Views]]</f>
        <v>4.8836933991788296E-2</v>
      </c>
      <c r="N4126" s="1" t="s">
        <v>29</v>
      </c>
      <c r="O4126" s="4">
        <f t="shared" si="64"/>
        <v>0</v>
      </c>
    </row>
    <row r="4127" spans="1:15" hidden="1">
      <c r="A4127" s="1" t="s">
        <v>4167</v>
      </c>
      <c r="B4127" s="2">
        <v>45177</v>
      </c>
      <c r="C4127" s="13" t="str">
        <f>TEXT(bbdd_Social_Media_Trends[[#This Row],[Post_Date]],"aaaa-mm")</f>
        <v>2023-09</v>
      </c>
      <c r="D4127" s="1" t="s">
        <v>24</v>
      </c>
      <c r="E4127" s="1" t="s">
        <v>59</v>
      </c>
      <c r="F4127" s="1" t="s">
        <v>36</v>
      </c>
      <c r="G4127" s="1" t="s">
        <v>60</v>
      </c>
      <c r="H4127">
        <v>2026275</v>
      </c>
      <c r="I4127">
        <v>482032</v>
      </c>
      <c r="J4127">
        <v>30952</v>
      </c>
      <c r="K4127">
        <v>49065</v>
      </c>
      <c r="L4127">
        <f>bbdd_Social_Media_Trends[[#This Row],[Likes]]+bbdd_Social_Media_Trends[[#This Row],[Shares]]+bbdd_Social_Media_Trends[[#This Row],[Comments]]</f>
        <v>562049</v>
      </c>
      <c r="M4127">
        <f>bbdd_Social_Media_Trends[[#This Row],[Interactions]]/bbdd_Social_Media_Trends[[#This Row],[Views]]</f>
        <v>0.2773804148005577</v>
      </c>
      <c r="N4127" s="1" t="s">
        <v>16</v>
      </c>
      <c r="O4127" s="4">
        <f t="shared" si="64"/>
        <v>0</v>
      </c>
    </row>
    <row r="4128" spans="1:15">
      <c r="A4128" s="1" t="s">
        <v>4168</v>
      </c>
      <c r="B4128" s="2">
        <v>44801</v>
      </c>
      <c r="C4128" s="13" t="str">
        <f>TEXT(bbdd_Social_Media_Trends[[#This Row],[Post_Date]],"aaaa-mm")</f>
        <v>2022-08</v>
      </c>
      <c r="D4128" s="1" t="s">
        <v>27</v>
      </c>
      <c r="E4128" s="1" t="s">
        <v>46</v>
      </c>
      <c r="F4128" s="1" t="s">
        <v>47</v>
      </c>
      <c r="G4128" s="1" t="s">
        <v>37</v>
      </c>
      <c r="H4128">
        <v>3097544</v>
      </c>
      <c r="I4128">
        <v>379276</v>
      </c>
      <c r="J4128">
        <v>56939</v>
      </c>
      <c r="K4128">
        <v>29025</v>
      </c>
      <c r="L4128">
        <f>bbdd_Social_Media_Trends[[#This Row],[Likes]]+bbdd_Social_Media_Trends[[#This Row],[Shares]]+bbdd_Social_Media_Trends[[#This Row],[Comments]]</f>
        <v>465240</v>
      </c>
      <c r="M4128">
        <f>bbdd_Social_Media_Trends[[#This Row],[Interactions]]/bbdd_Social_Media_Trends[[#This Row],[Views]]</f>
        <v>0.150196413674834</v>
      </c>
      <c r="N4128" s="1" t="s">
        <v>29</v>
      </c>
      <c r="O4128" s="4">
        <f t="shared" si="64"/>
        <v>0</v>
      </c>
    </row>
    <row r="4129" spans="1:15">
      <c r="A4129" s="1" t="s">
        <v>4169</v>
      </c>
      <c r="B4129" s="2">
        <v>44658</v>
      </c>
      <c r="C4129" s="13" t="str">
        <f>TEXT(bbdd_Social_Media_Trends[[#This Row],[Post_Date]],"aaaa-mm")</f>
        <v>2022-04</v>
      </c>
      <c r="D4129" s="1" t="s">
        <v>27</v>
      </c>
      <c r="E4129" s="1" t="s">
        <v>13</v>
      </c>
      <c r="F4129" s="1" t="s">
        <v>14</v>
      </c>
      <c r="G4129" s="1" t="s">
        <v>44</v>
      </c>
      <c r="H4129">
        <v>2422829</v>
      </c>
      <c r="I4129">
        <v>415554</v>
      </c>
      <c r="J4129">
        <v>78181</v>
      </c>
      <c r="K4129">
        <v>4782</v>
      </c>
      <c r="L4129">
        <f>bbdd_Social_Media_Trends[[#This Row],[Likes]]+bbdd_Social_Media_Trends[[#This Row],[Shares]]+bbdd_Social_Media_Trends[[#This Row],[Comments]]</f>
        <v>498517</v>
      </c>
      <c r="M4129">
        <f>bbdd_Social_Media_Trends[[#This Row],[Interactions]]/bbdd_Social_Media_Trends[[#This Row],[Views]]</f>
        <v>0.20575822726242751</v>
      </c>
      <c r="N4129" s="1" t="s">
        <v>22</v>
      </c>
      <c r="O4129" s="4">
        <f t="shared" si="64"/>
        <v>0</v>
      </c>
    </row>
    <row r="4130" spans="1:15">
      <c r="A4130" s="1" t="s">
        <v>4170</v>
      </c>
      <c r="B4130" s="2">
        <v>45196</v>
      </c>
      <c r="C4130" s="13" t="str">
        <f>TEXT(bbdd_Social_Media_Trends[[#This Row],[Post_Date]],"aaaa-mm")</f>
        <v>2023-09</v>
      </c>
      <c r="D4130" s="1" t="s">
        <v>27</v>
      </c>
      <c r="E4130" s="1" t="s">
        <v>49</v>
      </c>
      <c r="F4130" s="1" t="s">
        <v>20</v>
      </c>
      <c r="G4130" s="1" t="s">
        <v>28</v>
      </c>
      <c r="H4130">
        <v>438427</v>
      </c>
      <c r="I4130">
        <v>126928</v>
      </c>
      <c r="J4130">
        <v>58094</v>
      </c>
      <c r="K4130">
        <v>43338</v>
      </c>
      <c r="L4130">
        <f>bbdd_Social_Media_Trends[[#This Row],[Likes]]+bbdd_Social_Media_Trends[[#This Row],[Shares]]+bbdd_Social_Media_Trends[[#This Row],[Comments]]</f>
        <v>228360</v>
      </c>
      <c r="M4130">
        <f>bbdd_Social_Media_Trends[[#This Row],[Interactions]]/bbdd_Social_Media_Trends[[#This Row],[Views]]</f>
        <v>0.52086208194294603</v>
      </c>
      <c r="N4130" s="1" t="s">
        <v>22</v>
      </c>
      <c r="O4130" s="4">
        <f t="shared" si="64"/>
        <v>0</v>
      </c>
    </row>
    <row r="4131" spans="1:15" hidden="1">
      <c r="A4131" s="1" t="s">
        <v>4171</v>
      </c>
      <c r="B4131" s="2">
        <v>45091</v>
      </c>
      <c r="C4131" s="13" t="str">
        <f>TEXT(bbdd_Social_Media_Trends[[#This Row],[Post_Date]],"aaaa-mm")</f>
        <v>2023-06</v>
      </c>
      <c r="D4131" s="1" t="s">
        <v>12</v>
      </c>
      <c r="E4131" s="1" t="s">
        <v>31</v>
      </c>
      <c r="F4131" s="1" t="s">
        <v>32</v>
      </c>
      <c r="G4131" s="1" t="s">
        <v>44</v>
      </c>
      <c r="H4131">
        <v>3605374</v>
      </c>
      <c r="I4131">
        <v>497611</v>
      </c>
      <c r="J4131">
        <v>39201</v>
      </c>
      <c r="K4131">
        <v>48381</v>
      </c>
      <c r="L4131">
        <f>bbdd_Social_Media_Trends[[#This Row],[Likes]]+bbdd_Social_Media_Trends[[#This Row],[Shares]]+bbdd_Social_Media_Trends[[#This Row],[Comments]]</f>
        <v>585193</v>
      </c>
      <c r="M4131">
        <f>bbdd_Social_Media_Trends[[#This Row],[Interactions]]/bbdd_Social_Media_Trends[[#This Row],[Views]]</f>
        <v>0.16231131638492982</v>
      </c>
      <c r="N4131" s="1" t="s">
        <v>16</v>
      </c>
      <c r="O4131" s="4">
        <f t="shared" si="64"/>
        <v>0</v>
      </c>
    </row>
    <row r="4132" spans="1:15" hidden="1">
      <c r="A4132" s="1" t="s">
        <v>4172</v>
      </c>
      <c r="B4132" s="2">
        <v>45119</v>
      </c>
      <c r="C4132" s="13" t="str">
        <f>TEXT(bbdd_Social_Media_Trends[[#This Row],[Post_Date]],"aaaa-mm")</f>
        <v>2023-07</v>
      </c>
      <c r="D4132" s="1" t="s">
        <v>12</v>
      </c>
      <c r="E4132" s="1" t="s">
        <v>52</v>
      </c>
      <c r="F4132" s="1" t="s">
        <v>47</v>
      </c>
      <c r="G4132" s="1" t="s">
        <v>25</v>
      </c>
      <c r="H4132">
        <v>914192</v>
      </c>
      <c r="I4132">
        <v>361829</v>
      </c>
      <c r="J4132">
        <v>86970</v>
      </c>
      <c r="K4132">
        <v>47559</v>
      </c>
      <c r="L4132">
        <f>bbdd_Social_Media_Trends[[#This Row],[Likes]]+bbdd_Social_Media_Trends[[#This Row],[Shares]]+bbdd_Social_Media_Trends[[#This Row],[Comments]]</f>
        <v>496358</v>
      </c>
      <c r="M4132">
        <f>bbdd_Social_Media_Trends[[#This Row],[Interactions]]/bbdd_Social_Media_Trends[[#This Row],[Views]]</f>
        <v>0.54294721458949546</v>
      </c>
      <c r="N4132" s="1" t="s">
        <v>29</v>
      </c>
      <c r="O4132" s="4">
        <f t="shared" si="64"/>
        <v>0</v>
      </c>
    </row>
    <row r="4133" spans="1:15" hidden="1">
      <c r="A4133" s="1" t="s">
        <v>4173</v>
      </c>
      <c r="B4133" s="2">
        <v>45074</v>
      </c>
      <c r="C4133" s="13" t="str">
        <f>TEXT(bbdd_Social_Media_Trends[[#This Row],[Post_Date]],"aaaa-mm")</f>
        <v>2023-05</v>
      </c>
      <c r="D4133" s="1" t="s">
        <v>18</v>
      </c>
      <c r="E4133" s="1" t="s">
        <v>31</v>
      </c>
      <c r="F4133" s="1" t="s">
        <v>32</v>
      </c>
      <c r="G4133" s="1" t="s">
        <v>21</v>
      </c>
      <c r="H4133">
        <v>361268</v>
      </c>
      <c r="I4133">
        <v>1264</v>
      </c>
      <c r="J4133">
        <v>42106</v>
      </c>
      <c r="K4133">
        <v>23444</v>
      </c>
      <c r="L4133">
        <f>bbdd_Social_Media_Trends[[#This Row],[Likes]]+bbdd_Social_Media_Trends[[#This Row],[Shares]]+bbdd_Social_Media_Trends[[#This Row],[Comments]]</f>
        <v>66814</v>
      </c>
      <c r="M4133">
        <f>bbdd_Social_Media_Trends[[#This Row],[Interactions]]/bbdd_Social_Media_Trends[[#This Row],[Views]]</f>
        <v>0.18494303398031378</v>
      </c>
      <c r="N4133" s="1" t="s">
        <v>16</v>
      </c>
      <c r="O4133" s="4">
        <f t="shared" si="64"/>
        <v>0</v>
      </c>
    </row>
    <row r="4134" spans="1:15">
      <c r="A4134" s="1" t="s">
        <v>4174</v>
      </c>
      <c r="B4134" s="2">
        <v>45229</v>
      </c>
      <c r="C4134" s="13" t="str">
        <f>TEXT(bbdd_Social_Media_Trends[[#This Row],[Post_Date]],"aaaa-mm")</f>
        <v>2023-10</v>
      </c>
      <c r="D4134" s="1" t="s">
        <v>27</v>
      </c>
      <c r="E4134" s="1" t="s">
        <v>31</v>
      </c>
      <c r="F4134" s="1" t="s">
        <v>36</v>
      </c>
      <c r="G4134" s="1" t="s">
        <v>60</v>
      </c>
      <c r="H4134">
        <v>2198773</v>
      </c>
      <c r="I4134">
        <v>238287</v>
      </c>
      <c r="J4134">
        <v>14975</v>
      </c>
      <c r="K4134">
        <v>3626</v>
      </c>
      <c r="L4134">
        <f>bbdd_Social_Media_Trends[[#This Row],[Likes]]+bbdd_Social_Media_Trends[[#This Row],[Shares]]+bbdd_Social_Media_Trends[[#This Row],[Comments]]</f>
        <v>256888</v>
      </c>
      <c r="M4134">
        <f>bbdd_Social_Media_Trends[[#This Row],[Interactions]]/bbdd_Social_Media_Trends[[#This Row],[Views]]</f>
        <v>0.11683243336169764</v>
      </c>
      <c r="N4134" s="1" t="s">
        <v>16</v>
      </c>
      <c r="O4134" s="4">
        <f t="shared" si="64"/>
        <v>0</v>
      </c>
    </row>
    <row r="4135" spans="1:15" hidden="1">
      <c r="A4135" s="1" t="s">
        <v>4175</v>
      </c>
      <c r="B4135" s="2">
        <v>45076</v>
      </c>
      <c r="C4135" s="13" t="str">
        <f>TEXT(bbdd_Social_Media_Trends[[#This Row],[Post_Date]],"aaaa-mm")</f>
        <v>2023-05</v>
      </c>
      <c r="D4135" s="1" t="s">
        <v>18</v>
      </c>
      <c r="E4135" s="1" t="s">
        <v>52</v>
      </c>
      <c r="F4135" s="1" t="s">
        <v>36</v>
      </c>
      <c r="G4135" s="1" t="s">
        <v>28</v>
      </c>
      <c r="H4135">
        <v>2491489</v>
      </c>
      <c r="I4135">
        <v>57916</v>
      </c>
      <c r="J4135">
        <v>10858</v>
      </c>
      <c r="K4135">
        <v>37910</v>
      </c>
      <c r="L4135">
        <f>bbdd_Social_Media_Trends[[#This Row],[Likes]]+bbdd_Social_Media_Trends[[#This Row],[Shares]]+bbdd_Social_Media_Trends[[#This Row],[Comments]]</f>
        <v>106684</v>
      </c>
      <c r="M4135">
        <f>bbdd_Social_Media_Trends[[#This Row],[Interactions]]/bbdd_Social_Media_Trends[[#This Row],[Views]]</f>
        <v>4.2819374277791311E-2</v>
      </c>
      <c r="N4135" s="1" t="s">
        <v>29</v>
      </c>
      <c r="O4135" s="4">
        <f t="shared" si="64"/>
        <v>0</v>
      </c>
    </row>
    <row r="4136" spans="1:15" hidden="1">
      <c r="A4136" s="1" t="s">
        <v>4176</v>
      </c>
      <c r="B4136" s="2">
        <v>45054</v>
      </c>
      <c r="C4136" s="13" t="str">
        <f>TEXT(bbdd_Social_Media_Trends[[#This Row],[Post_Date]],"aaaa-mm")</f>
        <v>2023-05</v>
      </c>
      <c r="D4136" s="1" t="s">
        <v>24</v>
      </c>
      <c r="E4136" s="1" t="s">
        <v>46</v>
      </c>
      <c r="F4136" s="1" t="s">
        <v>47</v>
      </c>
      <c r="G4136" s="1" t="s">
        <v>21</v>
      </c>
      <c r="H4136">
        <v>3285708</v>
      </c>
      <c r="I4136">
        <v>265284</v>
      </c>
      <c r="J4136">
        <v>24271</v>
      </c>
      <c r="K4136">
        <v>48485</v>
      </c>
      <c r="L4136">
        <f>bbdd_Social_Media_Trends[[#This Row],[Likes]]+bbdd_Social_Media_Trends[[#This Row],[Shares]]+bbdd_Social_Media_Trends[[#This Row],[Comments]]</f>
        <v>338040</v>
      </c>
      <c r="M4136">
        <f>bbdd_Social_Media_Trends[[#This Row],[Interactions]]/bbdd_Social_Media_Trends[[#This Row],[Views]]</f>
        <v>0.10288193594805138</v>
      </c>
      <c r="N4136" s="1" t="s">
        <v>29</v>
      </c>
      <c r="O4136" s="4">
        <f t="shared" si="64"/>
        <v>0</v>
      </c>
    </row>
    <row r="4137" spans="1:15" hidden="1">
      <c r="A4137" s="1" t="s">
        <v>4177</v>
      </c>
      <c r="B4137" s="2">
        <v>44621</v>
      </c>
      <c r="C4137" s="13" t="str">
        <f>TEXT(bbdd_Social_Media_Trends[[#This Row],[Post_Date]],"aaaa-mm")</f>
        <v>2022-03</v>
      </c>
      <c r="D4137" s="1" t="s">
        <v>24</v>
      </c>
      <c r="E4137" s="1" t="s">
        <v>31</v>
      </c>
      <c r="F4137" s="1" t="s">
        <v>14</v>
      </c>
      <c r="G4137" s="1" t="s">
        <v>44</v>
      </c>
      <c r="H4137">
        <v>2259868</v>
      </c>
      <c r="I4137">
        <v>391879</v>
      </c>
      <c r="J4137">
        <v>39814</v>
      </c>
      <c r="K4137">
        <v>13064</v>
      </c>
      <c r="L4137">
        <f>bbdd_Social_Media_Trends[[#This Row],[Likes]]+bbdd_Social_Media_Trends[[#This Row],[Shares]]+bbdd_Social_Media_Trends[[#This Row],[Comments]]</f>
        <v>444757</v>
      </c>
      <c r="M4137">
        <f>bbdd_Social_Media_Trends[[#This Row],[Interactions]]/bbdd_Social_Media_Trends[[#This Row],[Views]]</f>
        <v>0.19680662764373849</v>
      </c>
      <c r="N4137" s="1" t="s">
        <v>16</v>
      </c>
      <c r="O4137" s="4">
        <f t="shared" si="64"/>
        <v>0</v>
      </c>
    </row>
    <row r="4138" spans="1:15">
      <c r="A4138" s="1" t="s">
        <v>4178</v>
      </c>
      <c r="B4138" s="2">
        <v>44696</v>
      </c>
      <c r="C4138" s="13" t="str">
        <f>TEXT(bbdd_Social_Media_Trends[[#This Row],[Post_Date]],"aaaa-mm")</f>
        <v>2022-05</v>
      </c>
      <c r="D4138" s="1" t="s">
        <v>27</v>
      </c>
      <c r="E4138" s="1" t="s">
        <v>59</v>
      </c>
      <c r="F4138" s="1" t="s">
        <v>47</v>
      </c>
      <c r="G4138" s="1" t="s">
        <v>28</v>
      </c>
      <c r="H4138">
        <v>4450867</v>
      </c>
      <c r="I4138">
        <v>288044</v>
      </c>
      <c r="J4138">
        <v>68728</v>
      </c>
      <c r="K4138">
        <v>4668</v>
      </c>
      <c r="L4138">
        <f>bbdd_Social_Media_Trends[[#This Row],[Likes]]+bbdd_Social_Media_Trends[[#This Row],[Shares]]+bbdd_Social_Media_Trends[[#This Row],[Comments]]</f>
        <v>361440</v>
      </c>
      <c r="M4138">
        <f>bbdd_Social_Media_Trends[[#This Row],[Interactions]]/bbdd_Social_Media_Trends[[#This Row],[Views]]</f>
        <v>8.1206650299817995E-2</v>
      </c>
      <c r="N4138" s="1" t="s">
        <v>16</v>
      </c>
      <c r="O4138" s="4">
        <f t="shared" si="64"/>
        <v>0</v>
      </c>
    </row>
    <row r="4139" spans="1:15" hidden="1">
      <c r="A4139" s="1" t="s">
        <v>4179</v>
      </c>
      <c r="B4139" s="2">
        <v>44913</v>
      </c>
      <c r="C4139" s="13" t="str">
        <f>TEXT(bbdd_Social_Media_Trends[[#This Row],[Post_Date]],"aaaa-mm")</f>
        <v>2022-12</v>
      </c>
      <c r="D4139" s="1" t="s">
        <v>18</v>
      </c>
      <c r="E4139" s="1" t="s">
        <v>35</v>
      </c>
      <c r="F4139" s="1" t="s">
        <v>36</v>
      </c>
      <c r="G4139" s="1" t="s">
        <v>50</v>
      </c>
      <c r="H4139">
        <v>13578</v>
      </c>
      <c r="I4139">
        <v>485916</v>
      </c>
      <c r="J4139">
        <v>39122</v>
      </c>
      <c r="K4139">
        <v>29109</v>
      </c>
      <c r="L4139">
        <f>bbdd_Social_Media_Trends[[#This Row],[Likes]]+bbdd_Social_Media_Trends[[#This Row],[Shares]]+bbdd_Social_Media_Trends[[#This Row],[Comments]]</f>
        <v>554147</v>
      </c>
      <c r="M4139">
        <f>bbdd_Social_Media_Trends[[#This Row],[Interactions]]/bbdd_Social_Media_Trends[[#This Row],[Views]]</f>
        <v>40.812122551185745</v>
      </c>
      <c r="N4139" s="1" t="s">
        <v>16</v>
      </c>
      <c r="O4139" s="4">
        <f t="shared" si="64"/>
        <v>0</v>
      </c>
    </row>
    <row r="4140" spans="1:15" hidden="1">
      <c r="A4140" s="1" t="s">
        <v>4180</v>
      </c>
      <c r="B4140" s="2">
        <v>45173</v>
      </c>
      <c r="C4140" s="13" t="str">
        <f>TEXT(bbdd_Social_Media_Trends[[#This Row],[Post_Date]],"aaaa-mm")</f>
        <v>2023-09</v>
      </c>
      <c r="D4140" s="1" t="s">
        <v>18</v>
      </c>
      <c r="E4140" s="1" t="s">
        <v>19</v>
      </c>
      <c r="F4140" s="1" t="s">
        <v>36</v>
      </c>
      <c r="G4140" s="1" t="s">
        <v>44</v>
      </c>
      <c r="H4140">
        <v>1879192</v>
      </c>
      <c r="I4140">
        <v>424410</v>
      </c>
      <c r="J4140">
        <v>46366</v>
      </c>
      <c r="K4140">
        <v>12399</v>
      </c>
      <c r="L4140">
        <f>bbdd_Social_Media_Trends[[#This Row],[Likes]]+bbdd_Social_Media_Trends[[#This Row],[Shares]]+bbdd_Social_Media_Trends[[#This Row],[Comments]]</f>
        <v>483175</v>
      </c>
      <c r="M4140">
        <f>bbdd_Social_Media_Trends[[#This Row],[Interactions]]/bbdd_Social_Media_Trends[[#This Row],[Views]]</f>
        <v>0.25711848496587897</v>
      </c>
      <c r="N4140" s="1" t="s">
        <v>29</v>
      </c>
      <c r="O4140" s="4">
        <f t="shared" si="64"/>
        <v>0</v>
      </c>
    </row>
    <row r="4141" spans="1:15" hidden="1">
      <c r="A4141" s="1" t="s">
        <v>4181</v>
      </c>
      <c r="B4141" s="2">
        <v>45033</v>
      </c>
      <c r="C4141" s="13" t="str">
        <f>TEXT(bbdd_Social_Media_Trends[[#This Row],[Post_Date]],"aaaa-mm")</f>
        <v>2023-04</v>
      </c>
      <c r="D4141" s="1" t="s">
        <v>18</v>
      </c>
      <c r="E4141" s="1" t="s">
        <v>52</v>
      </c>
      <c r="F4141" s="1" t="s">
        <v>14</v>
      </c>
      <c r="G4141" s="1" t="s">
        <v>44</v>
      </c>
      <c r="H4141">
        <v>3263236</v>
      </c>
      <c r="I4141">
        <v>473992</v>
      </c>
      <c r="J4141">
        <v>14768</v>
      </c>
      <c r="K4141">
        <v>33422</v>
      </c>
      <c r="L4141">
        <f>bbdd_Social_Media_Trends[[#This Row],[Likes]]+bbdd_Social_Media_Trends[[#This Row],[Shares]]+bbdd_Social_Media_Trends[[#This Row],[Comments]]</f>
        <v>522182</v>
      </c>
      <c r="M4141">
        <f>bbdd_Social_Media_Trends[[#This Row],[Interactions]]/bbdd_Social_Media_Trends[[#This Row],[Views]]</f>
        <v>0.16001968598041943</v>
      </c>
      <c r="N4141" s="1" t="s">
        <v>22</v>
      </c>
      <c r="O4141" s="4">
        <f t="shared" si="64"/>
        <v>0</v>
      </c>
    </row>
    <row r="4142" spans="1:15">
      <c r="A4142" s="1" t="s">
        <v>4182</v>
      </c>
      <c r="B4142" s="2">
        <v>44661</v>
      </c>
      <c r="C4142" s="13" t="str">
        <f>TEXT(bbdd_Social_Media_Trends[[#This Row],[Post_Date]],"aaaa-mm")</f>
        <v>2022-04</v>
      </c>
      <c r="D4142" s="1" t="s">
        <v>27</v>
      </c>
      <c r="E4142" s="1" t="s">
        <v>57</v>
      </c>
      <c r="F4142" s="1" t="s">
        <v>32</v>
      </c>
      <c r="G4142" s="1" t="s">
        <v>28</v>
      </c>
      <c r="H4142">
        <v>3187431</v>
      </c>
      <c r="I4142">
        <v>213853</v>
      </c>
      <c r="J4142">
        <v>79215</v>
      </c>
      <c r="K4142">
        <v>5229</v>
      </c>
      <c r="L4142">
        <f>bbdd_Social_Media_Trends[[#This Row],[Likes]]+bbdd_Social_Media_Trends[[#This Row],[Shares]]+bbdd_Social_Media_Trends[[#This Row],[Comments]]</f>
        <v>298297</v>
      </c>
      <c r="M4142">
        <f>bbdd_Social_Media_Trends[[#This Row],[Interactions]]/bbdd_Social_Media_Trends[[#This Row],[Views]]</f>
        <v>9.3585398397643751E-2</v>
      </c>
      <c r="N4142" s="1" t="s">
        <v>16</v>
      </c>
      <c r="O4142" s="4">
        <f t="shared" si="64"/>
        <v>0</v>
      </c>
    </row>
    <row r="4143" spans="1:15" hidden="1">
      <c r="A4143" s="1" t="s">
        <v>4183</v>
      </c>
      <c r="B4143" s="2">
        <v>44582</v>
      </c>
      <c r="C4143" s="13" t="str">
        <f>TEXT(bbdd_Social_Media_Trends[[#This Row],[Post_Date]],"aaaa-mm")</f>
        <v>2022-01</v>
      </c>
      <c r="D4143" s="1" t="s">
        <v>12</v>
      </c>
      <c r="E4143" s="1" t="s">
        <v>39</v>
      </c>
      <c r="F4143" s="1" t="s">
        <v>20</v>
      </c>
      <c r="G4143" s="1" t="s">
        <v>60</v>
      </c>
      <c r="H4143">
        <v>602303</v>
      </c>
      <c r="I4143">
        <v>120883</v>
      </c>
      <c r="J4143">
        <v>23532</v>
      </c>
      <c r="K4143">
        <v>39303</v>
      </c>
      <c r="L4143">
        <f>bbdd_Social_Media_Trends[[#This Row],[Likes]]+bbdd_Social_Media_Trends[[#This Row],[Shares]]+bbdd_Social_Media_Trends[[#This Row],[Comments]]</f>
        <v>183718</v>
      </c>
      <c r="M4143">
        <f>bbdd_Social_Media_Trends[[#This Row],[Interactions]]/bbdd_Social_Media_Trends[[#This Row],[Views]]</f>
        <v>0.30502587568051298</v>
      </c>
      <c r="N4143" s="1" t="s">
        <v>22</v>
      </c>
      <c r="O4143" s="4">
        <f t="shared" si="64"/>
        <v>0</v>
      </c>
    </row>
    <row r="4144" spans="1:15">
      <c r="A4144" s="1" t="s">
        <v>4184</v>
      </c>
      <c r="B4144" s="2">
        <v>44632</v>
      </c>
      <c r="C4144" s="13" t="str">
        <f>TEXT(bbdd_Social_Media_Trends[[#This Row],[Post_Date]],"aaaa-mm")</f>
        <v>2022-03</v>
      </c>
      <c r="D4144" s="1" t="s">
        <v>27</v>
      </c>
      <c r="E4144" s="1" t="s">
        <v>57</v>
      </c>
      <c r="F4144" s="1" t="s">
        <v>20</v>
      </c>
      <c r="G4144" s="1" t="s">
        <v>60</v>
      </c>
      <c r="H4144">
        <v>4478244</v>
      </c>
      <c r="I4144">
        <v>281987</v>
      </c>
      <c r="J4144">
        <v>64590</v>
      </c>
      <c r="K4144">
        <v>9007</v>
      </c>
      <c r="L4144">
        <f>bbdd_Social_Media_Trends[[#This Row],[Likes]]+bbdd_Social_Media_Trends[[#This Row],[Shares]]+bbdd_Social_Media_Trends[[#This Row],[Comments]]</f>
        <v>355584</v>
      </c>
      <c r="M4144">
        <f>bbdd_Social_Media_Trends[[#This Row],[Interactions]]/bbdd_Social_Media_Trends[[#This Row],[Views]]</f>
        <v>7.9402551535825205E-2</v>
      </c>
      <c r="N4144" s="1" t="s">
        <v>29</v>
      </c>
      <c r="O4144" s="4">
        <f t="shared" si="64"/>
        <v>0</v>
      </c>
    </row>
    <row r="4145" spans="1:15" hidden="1">
      <c r="A4145" s="1" t="s">
        <v>4185</v>
      </c>
      <c r="B4145" s="2">
        <v>45056</v>
      </c>
      <c r="C4145" s="13" t="str">
        <f>TEXT(bbdd_Social_Media_Trends[[#This Row],[Post_Date]],"aaaa-mm")</f>
        <v>2023-05</v>
      </c>
      <c r="D4145" s="1" t="s">
        <v>24</v>
      </c>
      <c r="E4145" s="1" t="s">
        <v>19</v>
      </c>
      <c r="F4145" s="1" t="s">
        <v>41</v>
      </c>
      <c r="G4145" s="1" t="s">
        <v>37</v>
      </c>
      <c r="H4145">
        <v>4452133</v>
      </c>
      <c r="I4145">
        <v>482377</v>
      </c>
      <c r="J4145">
        <v>62652</v>
      </c>
      <c r="K4145">
        <v>30779</v>
      </c>
      <c r="L4145">
        <f>bbdd_Social_Media_Trends[[#This Row],[Likes]]+bbdd_Social_Media_Trends[[#This Row],[Shares]]+bbdd_Social_Media_Trends[[#This Row],[Comments]]</f>
        <v>575808</v>
      </c>
      <c r="M4145">
        <f>bbdd_Social_Media_Trends[[#This Row],[Interactions]]/bbdd_Social_Media_Trends[[#This Row],[Views]]</f>
        <v>0.12933306350012455</v>
      </c>
      <c r="N4145" s="1" t="s">
        <v>29</v>
      </c>
      <c r="O4145" s="4">
        <f t="shared" si="64"/>
        <v>0</v>
      </c>
    </row>
    <row r="4146" spans="1:15" hidden="1">
      <c r="A4146" s="1" t="s">
        <v>4186</v>
      </c>
      <c r="B4146" s="2">
        <v>44623</v>
      </c>
      <c r="C4146" s="13" t="str">
        <f>TEXT(bbdd_Social_Media_Trends[[#This Row],[Post_Date]],"aaaa-mm")</f>
        <v>2022-03</v>
      </c>
      <c r="D4146" s="1" t="s">
        <v>18</v>
      </c>
      <c r="E4146" s="1" t="s">
        <v>13</v>
      </c>
      <c r="F4146" s="1" t="s">
        <v>47</v>
      </c>
      <c r="G4146" s="1" t="s">
        <v>21</v>
      </c>
      <c r="H4146">
        <v>378801</v>
      </c>
      <c r="I4146">
        <v>462818</v>
      </c>
      <c r="J4146">
        <v>74567</v>
      </c>
      <c r="K4146">
        <v>16848</v>
      </c>
      <c r="L4146">
        <f>bbdd_Social_Media_Trends[[#This Row],[Likes]]+bbdd_Social_Media_Trends[[#This Row],[Shares]]+bbdd_Social_Media_Trends[[#This Row],[Comments]]</f>
        <v>554233</v>
      </c>
      <c r="M4146">
        <f>bbdd_Social_Media_Trends[[#This Row],[Interactions]]/bbdd_Social_Media_Trends[[#This Row],[Views]]</f>
        <v>1.4631244373694896</v>
      </c>
      <c r="N4146" s="1" t="s">
        <v>16</v>
      </c>
      <c r="O4146" s="4">
        <f t="shared" si="64"/>
        <v>0</v>
      </c>
    </row>
    <row r="4147" spans="1:15" hidden="1">
      <c r="A4147" s="1" t="s">
        <v>4187</v>
      </c>
      <c r="B4147" s="2">
        <v>45106</v>
      </c>
      <c r="C4147" s="13" t="str">
        <f>TEXT(bbdd_Social_Media_Trends[[#This Row],[Post_Date]],"aaaa-mm")</f>
        <v>2023-06</v>
      </c>
      <c r="D4147" s="1" t="s">
        <v>24</v>
      </c>
      <c r="E4147" s="1" t="s">
        <v>57</v>
      </c>
      <c r="F4147" s="1" t="s">
        <v>41</v>
      </c>
      <c r="G4147" s="1" t="s">
        <v>50</v>
      </c>
      <c r="H4147">
        <v>3066410</v>
      </c>
      <c r="I4147">
        <v>323731</v>
      </c>
      <c r="J4147">
        <v>1254</v>
      </c>
      <c r="K4147">
        <v>15271</v>
      </c>
      <c r="L4147">
        <f>bbdd_Social_Media_Trends[[#This Row],[Likes]]+bbdd_Social_Media_Trends[[#This Row],[Shares]]+bbdd_Social_Media_Trends[[#This Row],[Comments]]</f>
        <v>340256</v>
      </c>
      <c r="M4147">
        <f>bbdd_Social_Media_Trends[[#This Row],[Interactions]]/bbdd_Social_Media_Trends[[#This Row],[Views]]</f>
        <v>0.11096233054288239</v>
      </c>
      <c r="N4147" s="1" t="s">
        <v>29</v>
      </c>
      <c r="O4147" s="4">
        <f t="shared" si="64"/>
        <v>0</v>
      </c>
    </row>
    <row r="4148" spans="1:15" hidden="1">
      <c r="A4148" s="1" t="s">
        <v>4188</v>
      </c>
      <c r="B4148" s="2">
        <v>44998</v>
      </c>
      <c r="C4148" s="13" t="str">
        <f>TEXT(bbdd_Social_Media_Trends[[#This Row],[Post_Date]],"aaaa-mm")</f>
        <v>2023-03</v>
      </c>
      <c r="D4148" s="1" t="s">
        <v>24</v>
      </c>
      <c r="E4148" s="1" t="s">
        <v>19</v>
      </c>
      <c r="F4148" s="1" t="s">
        <v>41</v>
      </c>
      <c r="G4148" s="1" t="s">
        <v>21</v>
      </c>
      <c r="H4148">
        <v>4863626</v>
      </c>
      <c r="I4148">
        <v>161724</v>
      </c>
      <c r="J4148">
        <v>81649</v>
      </c>
      <c r="K4148">
        <v>48891</v>
      </c>
      <c r="L4148">
        <f>bbdd_Social_Media_Trends[[#This Row],[Likes]]+bbdd_Social_Media_Trends[[#This Row],[Shares]]+bbdd_Social_Media_Trends[[#This Row],[Comments]]</f>
        <v>292264</v>
      </c>
      <c r="M4148">
        <f>bbdd_Social_Media_Trends[[#This Row],[Interactions]]/bbdd_Social_Media_Trends[[#This Row],[Views]]</f>
        <v>6.0091791597462467E-2</v>
      </c>
      <c r="N4148" s="1" t="s">
        <v>29</v>
      </c>
      <c r="O4148" s="4">
        <f t="shared" si="64"/>
        <v>0</v>
      </c>
    </row>
    <row r="4149" spans="1:15" hidden="1">
      <c r="A4149" s="1" t="s">
        <v>4189</v>
      </c>
      <c r="B4149" s="2">
        <v>45076</v>
      </c>
      <c r="C4149" s="13" t="str">
        <f>TEXT(bbdd_Social_Media_Trends[[#This Row],[Post_Date]],"aaaa-mm")</f>
        <v>2023-05</v>
      </c>
      <c r="D4149" s="1" t="s">
        <v>12</v>
      </c>
      <c r="E4149" s="1" t="s">
        <v>35</v>
      </c>
      <c r="F4149" s="1" t="s">
        <v>14</v>
      </c>
      <c r="G4149" s="1" t="s">
        <v>37</v>
      </c>
      <c r="H4149">
        <v>979723</v>
      </c>
      <c r="I4149">
        <v>43080</v>
      </c>
      <c r="J4149">
        <v>98064</v>
      </c>
      <c r="K4149">
        <v>14316</v>
      </c>
      <c r="L4149">
        <f>bbdd_Social_Media_Trends[[#This Row],[Likes]]+bbdd_Social_Media_Trends[[#This Row],[Shares]]+bbdd_Social_Media_Trends[[#This Row],[Comments]]</f>
        <v>155460</v>
      </c>
      <c r="M4149">
        <f>bbdd_Social_Media_Trends[[#This Row],[Interactions]]/bbdd_Social_Media_Trends[[#This Row],[Views]]</f>
        <v>0.15867750374340503</v>
      </c>
      <c r="N4149" s="1" t="s">
        <v>22</v>
      </c>
      <c r="O4149" s="4">
        <f t="shared" si="64"/>
        <v>0</v>
      </c>
    </row>
    <row r="4150" spans="1:15" hidden="1">
      <c r="A4150" s="1" t="s">
        <v>4190</v>
      </c>
      <c r="B4150" s="2">
        <v>44657</v>
      </c>
      <c r="C4150" s="13" t="str">
        <f>TEXT(bbdd_Social_Media_Trends[[#This Row],[Post_Date]],"aaaa-mm")</f>
        <v>2022-04</v>
      </c>
      <c r="D4150" s="1" t="s">
        <v>12</v>
      </c>
      <c r="E4150" s="1" t="s">
        <v>31</v>
      </c>
      <c r="F4150" s="1" t="s">
        <v>36</v>
      </c>
      <c r="G4150" s="1" t="s">
        <v>15</v>
      </c>
      <c r="H4150">
        <v>3305011</v>
      </c>
      <c r="I4150">
        <v>32506</v>
      </c>
      <c r="J4150">
        <v>56465</v>
      </c>
      <c r="K4150">
        <v>32043</v>
      </c>
      <c r="L4150">
        <f>bbdd_Social_Media_Trends[[#This Row],[Likes]]+bbdd_Social_Media_Trends[[#This Row],[Shares]]+bbdd_Social_Media_Trends[[#This Row],[Comments]]</f>
        <v>121014</v>
      </c>
      <c r="M4150">
        <f>bbdd_Social_Media_Trends[[#This Row],[Interactions]]/bbdd_Social_Media_Trends[[#This Row],[Views]]</f>
        <v>3.661530929851671E-2</v>
      </c>
      <c r="N4150" s="1" t="s">
        <v>29</v>
      </c>
      <c r="O4150" s="4">
        <f t="shared" si="64"/>
        <v>0</v>
      </c>
    </row>
    <row r="4151" spans="1:15">
      <c r="A4151" s="1" t="s">
        <v>4191</v>
      </c>
      <c r="B4151" s="2">
        <v>45261</v>
      </c>
      <c r="C4151" s="13" t="str">
        <f>TEXT(bbdd_Social_Media_Trends[[#This Row],[Post_Date]],"aaaa-mm")</f>
        <v>2023-12</v>
      </c>
      <c r="D4151" s="1" t="s">
        <v>27</v>
      </c>
      <c r="E4151" s="1" t="s">
        <v>13</v>
      </c>
      <c r="F4151" s="1" t="s">
        <v>20</v>
      </c>
      <c r="G4151" s="1" t="s">
        <v>25</v>
      </c>
      <c r="H4151">
        <v>4856083</v>
      </c>
      <c r="I4151">
        <v>6461</v>
      </c>
      <c r="J4151">
        <v>96437</v>
      </c>
      <c r="K4151">
        <v>22112</v>
      </c>
      <c r="L4151">
        <f>bbdd_Social_Media_Trends[[#This Row],[Likes]]+bbdd_Social_Media_Trends[[#This Row],[Shares]]+bbdd_Social_Media_Trends[[#This Row],[Comments]]</f>
        <v>125010</v>
      </c>
      <c r="M4151">
        <f>bbdd_Social_Media_Trends[[#This Row],[Interactions]]/bbdd_Social_Media_Trends[[#This Row],[Views]]</f>
        <v>2.5742970208705248E-2</v>
      </c>
      <c r="N4151" s="1" t="s">
        <v>22</v>
      </c>
      <c r="O4151" s="4">
        <f t="shared" si="64"/>
        <v>0</v>
      </c>
    </row>
    <row r="4152" spans="1:15" hidden="1">
      <c r="A4152" s="1" t="s">
        <v>4192</v>
      </c>
      <c r="B4152" s="2">
        <v>45250</v>
      </c>
      <c r="C4152" s="13" t="str">
        <f>TEXT(bbdd_Social_Media_Trends[[#This Row],[Post_Date]],"aaaa-mm")</f>
        <v>2023-11</v>
      </c>
      <c r="D4152" s="1" t="s">
        <v>12</v>
      </c>
      <c r="E4152" s="1" t="s">
        <v>35</v>
      </c>
      <c r="F4152" s="1" t="s">
        <v>41</v>
      </c>
      <c r="G4152" s="1" t="s">
        <v>28</v>
      </c>
      <c r="H4152">
        <v>3512498</v>
      </c>
      <c r="I4152">
        <v>38120</v>
      </c>
      <c r="J4152">
        <v>22702</v>
      </c>
      <c r="K4152">
        <v>22430</v>
      </c>
      <c r="L4152">
        <f>bbdd_Social_Media_Trends[[#This Row],[Likes]]+bbdd_Social_Media_Trends[[#This Row],[Shares]]+bbdd_Social_Media_Trends[[#This Row],[Comments]]</f>
        <v>83252</v>
      </c>
      <c r="M4152">
        <f>bbdd_Social_Media_Trends[[#This Row],[Interactions]]/bbdd_Social_Media_Trends[[#This Row],[Views]]</f>
        <v>2.3701650506277868E-2</v>
      </c>
      <c r="N4152" s="1" t="s">
        <v>29</v>
      </c>
      <c r="O4152" s="4">
        <f t="shared" si="64"/>
        <v>0</v>
      </c>
    </row>
    <row r="4153" spans="1:15">
      <c r="A4153" s="1" t="s">
        <v>4193</v>
      </c>
      <c r="B4153" s="2">
        <v>45236</v>
      </c>
      <c r="C4153" s="13" t="str">
        <f>TEXT(bbdd_Social_Media_Trends[[#This Row],[Post_Date]],"aaaa-mm")</f>
        <v>2023-11</v>
      </c>
      <c r="D4153" s="1" t="s">
        <v>27</v>
      </c>
      <c r="E4153" s="1" t="s">
        <v>31</v>
      </c>
      <c r="F4153" s="1" t="s">
        <v>14</v>
      </c>
      <c r="G4153" s="1" t="s">
        <v>25</v>
      </c>
      <c r="H4153">
        <v>1807869</v>
      </c>
      <c r="I4153">
        <v>213478</v>
      </c>
      <c r="J4153">
        <v>90965</v>
      </c>
      <c r="K4153">
        <v>43355</v>
      </c>
      <c r="L4153">
        <f>bbdd_Social_Media_Trends[[#This Row],[Likes]]+bbdd_Social_Media_Trends[[#This Row],[Shares]]+bbdd_Social_Media_Trends[[#This Row],[Comments]]</f>
        <v>347798</v>
      </c>
      <c r="M4153">
        <f>bbdd_Social_Media_Trends[[#This Row],[Interactions]]/bbdd_Social_Media_Trends[[#This Row],[Views]]</f>
        <v>0.19238008948657231</v>
      </c>
      <c r="N4153" s="1" t="s">
        <v>16</v>
      </c>
      <c r="O4153" s="4">
        <f t="shared" si="64"/>
        <v>0</v>
      </c>
    </row>
    <row r="4154" spans="1:15" hidden="1">
      <c r="A4154" s="1" t="s">
        <v>4194</v>
      </c>
      <c r="B4154" s="2">
        <v>44640</v>
      </c>
      <c r="C4154" s="13" t="str">
        <f>TEXT(bbdd_Social_Media_Trends[[#This Row],[Post_Date]],"aaaa-mm")</f>
        <v>2022-03</v>
      </c>
      <c r="D4154" s="1" t="s">
        <v>12</v>
      </c>
      <c r="E4154" s="1" t="s">
        <v>13</v>
      </c>
      <c r="F4154" s="1" t="s">
        <v>20</v>
      </c>
      <c r="G4154" s="1" t="s">
        <v>21</v>
      </c>
      <c r="H4154">
        <v>427399</v>
      </c>
      <c r="I4154">
        <v>347981</v>
      </c>
      <c r="J4154">
        <v>86598</v>
      </c>
      <c r="K4154">
        <v>26949</v>
      </c>
      <c r="L4154">
        <f>bbdd_Social_Media_Trends[[#This Row],[Likes]]+bbdd_Social_Media_Trends[[#This Row],[Shares]]+bbdd_Social_Media_Trends[[#This Row],[Comments]]</f>
        <v>461528</v>
      </c>
      <c r="M4154">
        <f>bbdd_Social_Media_Trends[[#This Row],[Interactions]]/bbdd_Social_Media_Trends[[#This Row],[Views]]</f>
        <v>1.0798527839325782</v>
      </c>
      <c r="N4154" s="1" t="s">
        <v>22</v>
      </c>
      <c r="O4154" s="4">
        <f t="shared" si="64"/>
        <v>0</v>
      </c>
    </row>
    <row r="4155" spans="1:15">
      <c r="A4155" s="1" t="s">
        <v>4195</v>
      </c>
      <c r="B4155" s="2">
        <v>44871</v>
      </c>
      <c r="C4155" s="13" t="str">
        <f>TEXT(bbdd_Social_Media_Trends[[#This Row],[Post_Date]],"aaaa-mm")</f>
        <v>2022-11</v>
      </c>
      <c r="D4155" s="1" t="s">
        <v>27</v>
      </c>
      <c r="E4155" s="1" t="s">
        <v>57</v>
      </c>
      <c r="F4155" s="1" t="s">
        <v>47</v>
      </c>
      <c r="G4155" s="1" t="s">
        <v>25</v>
      </c>
      <c r="H4155">
        <v>4398694</v>
      </c>
      <c r="I4155">
        <v>322036</v>
      </c>
      <c r="J4155">
        <v>76714</v>
      </c>
      <c r="K4155">
        <v>7781</v>
      </c>
      <c r="L4155">
        <f>bbdd_Social_Media_Trends[[#This Row],[Likes]]+bbdd_Social_Media_Trends[[#This Row],[Shares]]+bbdd_Social_Media_Trends[[#This Row],[Comments]]</f>
        <v>406531</v>
      </c>
      <c r="M4155">
        <f>bbdd_Social_Media_Trends[[#This Row],[Interactions]]/bbdd_Social_Media_Trends[[#This Row],[Views]]</f>
        <v>9.2420841276979027E-2</v>
      </c>
      <c r="N4155" s="1" t="s">
        <v>16</v>
      </c>
      <c r="O4155" s="4">
        <f t="shared" si="64"/>
        <v>0</v>
      </c>
    </row>
    <row r="4156" spans="1:15" hidden="1">
      <c r="A4156" s="1" t="s">
        <v>4196</v>
      </c>
      <c r="B4156" s="2">
        <v>44725</v>
      </c>
      <c r="C4156" s="13" t="str">
        <f>TEXT(bbdd_Social_Media_Trends[[#This Row],[Post_Date]],"aaaa-mm")</f>
        <v>2022-06</v>
      </c>
      <c r="D4156" s="1" t="s">
        <v>18</v>
      </c>
      <c r="E4156" s="1" t="s">
        <v>59</v>
      </c>
      <c r="F4156" s="1" t="s">
        <v>14</v>
      </c>
      <c r="G4156" s="1" t="s">
        <v>21</v>
      </c>
      <c r="H4156">
        <v>935217</v>
      </c>
      <c r="I4156">
        <v>284958</v>
      </c>
      <c r="J4156">
        <v>36811</v>
      </c>
      <c r="K4156">
        <v>25488</v>
      </c>
      <c r="L4156">
        <f>bbdd_Social_Media_Trends[[#This Row],[Likes]]+bbdd_Social_Media_Trends[[#This Row],[Shares]]+bbdd_Social_Media_Trends[[#This Row],[Comments]]</f>
        <v>347257</v>
      </c>
      <c r="M4156">
        <f>bbdd_Social_Media_Trends[[#This Row],[Interactions]]/bbdd_Social_Media_Trends[[#This Row],[Views]]</f>
        <v>0.37131168488169058</v>
      </c>
      <c r="N4156" s="1" t="s">
        <v>22</v>
      </c>
      <c r="O4156" s="4">
        <f t="shared" si="64"/>
        <v>0</v>
      </c>
    </row>
    <row r="4157" spans="1:15">
      <c r="A4157" s="1" t="s">
        <v>4197</v>
      </c>
      <c r="B4157" s="2">
        <v>44663</v>
      </c>
      <c r="C4157" s="13" t="str">
        <f>TEXT(bbdd_Social_Media_Trends[[#This Row],[Post_Date]],"aaaa-mm")</f>
        <v>2022-04</v>
      </c>
      <c r="D4157" s="1" t="s">
        <v>27</v>
      </c>
      <c r="E4157" s="1" t="s">
        <v>57</v>
      </c>
      <c r="F4157" s="1" t="s">
        <v>41</v>
      </c>
      <c r="G4157" s="1" t="s">
        <v>50</v>
      </c>
      <c r="H4157">
        <v>116354</v>
      </c>
      <c r="I4157">
        <v>82270</v>
      </c>
      <c r="J4157">
        <v>22120</v>
      </c>
      <c r="K4157">
        <v>17583</v>
      </c>
      <c r="L4157">
        <f>bbdd_Social_Media_Trends[[#This Row],[Likes]]+bbdd_Social_Media_Trends[[#This Row],[Shares]]+bbdd_Social_Media_Trends[[#This Row],[Comments]]</f>
        <v>121973</v>
      </c>
      <c r="M4157">
        <f>bbdd_Social_Media_Trends[[#This Row],[Interactions]]/bbdd_Social_Media_Trends[[#This Row],[Views]]</f>
        <v>1.0482922804544752</v>
      </c>
      <c r="N4157" s="1" t="s">
        <v>29</v>
      </c>
      <c r="O4157" s="4">
        <f t="shared" si="64"/>
        <v>0</v>
      </c>
    </row>
    <row r="4158" spans="1:15">
      <c r="A4158" s="1" t="s">
        <v>4198</v>
      </c>
      <c r="B4158" s="2">
        <v>44685</v>
      </c>
      <c r="C4158" s="13" t="str">
        <f>TEXT(bbdd_Social_Media_Trends[[#This Row],[Post_Date]],"aaaa-mm")</f>
        <v>2022-05</v>
      </c>
      <c r="D4158" s="1" t="s">
        <v>27</v>
      </c>
      <c r="E4158" s="1" t="s">
        <v>46</v>
      </c>
      <c r="F4158" s="1" t="s">
        <v>36</v>
      </c>
      <c r="G4158" s="1" t="s">
        <v>37</v>
      </c>
      <c r="H4158">
        <v>551999</v>
      </c>
      <c r="I4158">
        <v>299852</v>
      </c>
      <c r="J4158">
        <v>90557</v>
      </c>
      <c r="K4158">
        <v>24071</v>
      </c>
      <c r="L4158">
        <f>bbdd_Social_Media_Trends[[#This Row],[Likes]]+bbdd_Social_Media_Trends[[#This Row],[Shares]]+bbdd_Social_Media_Trends[[#This Row],[Comments]]</f>
        <v>414480</v>
      </c>
      <c r="M4158">
        <f>bbdd_Social_Media_Trends[[#This Row],[Interactions]]/bbdd_Social_Media_Trends[[#This Row],[Views]]</f>
        <v>0.75087092549080703</v>
      </c>
      <c r="N4158" s="1" t="s">
        <v>29</v>
      </c>
      <c r="O4158" s="4">
        <f t="shared" si="64"/>
        <v>0</v>
      </c>
    </row>
    <row r="4159" spans="1:15" hidden="1">
      <c r="A4159" s="1" t="s">
        <v>4199</v>
      </c>
      <c r="B4159" s="2">
        <v>45203</v>
      </c>
      <c r="C4159" s="13" t="str">
        <f>TEXT(bbdd_Social_Media_Trends[[#This Row],[Post_Date]],"aaaa-mm")</f>
        <v>2023-10</v>
      </c>
      <c r="D4159" s="1" t="s">
        <v>12</v>
      </c>
      <c r="E4159" s="1" t="s">
        <v>31</v>
      </c>
      <c r="F4159" s="1" t="s">
        <v>36</v>
      </c>
      <c r="G4159" s="1" t="s">
        <v>25</v>
      </c>
      <c r="H4159">
        <v>197493</v>
      </c>
      <c r="I4159">
        <v>472658</v>
      </c>
      <c r="J4159">
        <v>7031</v>
      </c>
      <c r="K4159">
        <v>32332</v>
      </c>
      <c r="L4159">
        <f>bbdd_Social_Media_Trends[[#This Row],[Likes]]+bbdd_Social_Media_Trends[[#This Row],[Shares]]+bbdd_Social_Media_Trends[[#This Row],[Comments]]</f>
        <v>512021</v>
      </c>
      <c r="M4159">
        <f>bbdd_Social_Media_Trends[[#This Row],[Interactions]]/bbdd_Social_Media_Trends[[#This Row],[Views]]</f>
        <v>2.5926032821416456</v>
      </c>
      <c r="N4159" s="1" t="s">
        <v>29</v>
      </c>
      <c r="O4159" s="4">
        <f t="shared" si="64"/>
        <v>0</v>
      </c>
    </row>
    <row r="4160" spans="1:15">
      <c r="A4160" s="1" t="s">
        <v>4200</v>
      </c>
      <c r="B4160" s="2">
        <v>44882</v>
      </c>
      <c r="C4160" s="13" t="str">
        <f>TEXT(bbdd_Social_Media_Trends[[#This Row],[Post_Date]],"aaaa-mm")</f>
        <v>2022-11</v>
      </c>
      <c r="D4160" s="1" t="s">
        <v>27</v>
      </c>
      <c r="E4160" s="1" t="s">
        <v>31</v>
      </c>
      <c r="F4160" s="1" t="s">
        <v>14</v>
      </c>
      <c r="G4160" s="1" t="s">
        <v>50</v>
      </c>
      <c r="H4160">
        <v>2737428</v>
      </c>
      <c r="I4160">
        <v>46704</v>
      </c>
      <c r="J4160">
        <v>73226</v>
      </c>
      <c r="K4160">
        <v>34532</v>
      </c>
      <c r="L4160">
        <f>bbdd_Social_Media_Trends[[#This Row],[Likes]]+bbdd_Social_Media_Trends[[#This Row],[Shares]]+bbdd_Social_Media_Trends[[#This Row],[Comments]]</f>
        <v>154462</v>
      </c>
      <c r="M4160">
        <f>bbdd_Social_Media_Trends[[#This Row],[Interactions]]/bbdd_Social_Media_Trends[[#This Row],[Views]]</f>
        <v>5.6425958965861382E-2</v>
      </c>
      <c r="N4160" s="1" t="s">
        <v>29</v>
      </c>
      <c r="O4160" s="4">
        <f t="shared" si="64"/>
        <v>0</v>
      </c>
    </row>
    <row r="4161" spans="1:15" hidden="1">
      <c r="A4161" s="1" t="s">
        <v>4201</v>
      </c>
      <c r="B4161" s="2">
        <v>44777</v>
      </c>
      <c r="C4161" s="13" t="str">
        <f>TEXT(bbdd_Social_Media_Trends[[#This Row],[Post_Date]],"aaaa-mm")</f>
        <v>2022-08</v>
      </c>
      <c r="D4161" s="1" t="s">
        <v>18</v>
      </c>
      <c r="E4161" s="1" t="s">
        <v>31</v>
      </c>
      <c r="F4161" s="1" t="s">
        <v>47</v>
      </c>
      <c r="G4161" s="1" t="s">
        <v>15</v>
      </c>
      <c r="H4161">
        <v>4356395</v>
      </c>
      <c r="I4161">
        <v>367535</v>
      </c>
      <c r="J4161">
        <v>89909</v>
      </c>
      <c r="K4161">
        <v>10900</v>
      </c>
      <c r="L4161">
        <f>bbdd_Social_Media_Trends[[#This Row],[Likes]]+bbdd_Social_Media_Trends[[#This Row],[Shares]]+bbdd_Social_Media_Trends[[#This Row],[Comments]]</f>
        <v>468344</v>
      </c>
      <c r="M4161">
        <f>bbdd_Social_Media_Trends[[#This Row],[Interactions]]/bbdd_Social_Media_Trends[[#This Row],[Views]]</f>
        <v>0.10750723935731264</v>
      </c>
      <c r="N4161" s="1" t="s">
        <v>22</v>
      </c>
      <c r="O4161" s="4">
        <f t="shared" si="64"/>
        <v>0</v>
      </c>
    </row>
    <row r="4162" spans="1:15" hidden="1">
      <c r="A4162" s="1" t="s">
        <v>4202</v>
      </c>
      <c r="B4162" s="2">
        <v>45037</v>
      </c>
      <c r="C4162" s="13" t="str">
        <f>TEXT(bbdd_Social_Media_Trends[[#This Row],[Post_Date]],"aaaa-mm")</f>
        <v>2023-04</v>
      </c>
      <c r="D4162" s="1" t="s">
        <v>12</v>
      </c>
      <c r="E4162" s="1" t="s">
        <v>52</v>
      </c>
      <c r="F4162" s="1" t="s">
        <v>14</v>
      </c>
      <c r="G4162" s="1" t="s">
        <v>25</v>
      </c>
      <c r="H4162">
        <v>4717790</v>
      </c>
      <c r="I4162">
        <v>125541</v>
      </c>
      <c r="J4162">
        <v>75795</v>
      </c>
      <c r="K4162">
        <v>38504</v>
      </c>
      <c r="L4162">
        <f>bbdd_Social_Media_Trends[[#This Row],[Likes]]+bbdd_Social_Media_Trends[[#This Row],[Shares]]+bbdd_Social_Media_Trends[[#This Row],[Comments]]</f>
        <v>239840</v>
      </c>
      <c r="M4162">
        <f>bbdd_Social_Media_Trends[[#This Row],[Interactions]]/bbdd_Social_Media_Trends[[#This Row],[Views]]</f>
        <v>5.0837362409094089E-2</v>
      </c>
      <c r="N4162" s="1" t="s">
        <v>16</v>
      </c>
      <c r="O4162" s="4">
        <f t="shared" ref="O4162:O4225" si="65">IF(ISERROR(VLOOKUP(A4162,A4163:A9160,1,FALSE)),0, 1)</f>
        <v>0</v>
      </c>
    </row>
    <row r="4163" spans="1:15" hidden="1">
      <c r="A4163" s="1" t="s">
        <v>4203</v>
      </c>
      <c r="B4163" s="2">
        <v>45061</v>
      </c>
      <c r="C4163" s="13" t="str">
        <f>TEXT(bbdd_Social_Media_Trends[[#This Row],[Post_Date]],"aaaa-mm")</f>
        <v>2023-05</v>
      </c>
      <c r="D4163" s="1" t="s">
        <v>18</v>
      </c>
      <c r="E4163" s="1" t="s">
        <v>31</v>
      </c>
      <c r="F4163" s="1" t="s">
        <v>14</v>
      </c>
      <c r="G4163" s="1" t="s">
        <v>60</v>
      </c>
      <c r="H4163">
        <v>2561366</v>
      </c>
      <c r="I4163">
        <v>461768</v>
      </c>
      <c r="J4163">
        <v>60001</v>
      </c>
      <c r="K4163">
        <v>21753</v>
      </c>
      <c r="L4163">
        <f>bbdd_Social_Media_Trends[[#This Row],[Likes]]+bbdd_Social_Media_Trends[[#This Row],[Shares]]+bbdd_Social_Media_Trends[[#This Row],[Comments]]</f>
        <v>543522</v>
      </c>
      <c r="M4163">
        <f>bbdd_Social_Media_Trends[[#This Row],[Interactions]]/bbdd_Social_Media_Trends[[#This Row],[Views]]</f>
        <v>0.21220005262816793</v>
      </c>
      <c r="N4163" s="1" t="s">
        <v>16</v>
      </c>
      <c r="O4163" s="4">
        <f t="shared" si="65"/>
        <v>0</v>
      </c>
    </row>
    <row r="4164" spans="1:15">
      <c r="A4164" s="1" t="s">
        <v>4204</v>
      </c>
      <c r="B4164" s="2">
        <v>45017</v>
      </c>
      <c r="C4164" s="13" t="str">
        <f>TEXT(bbdd_Social_Media_Trends[[#This Row],[Post_Date]],"aaaa-mm")</f>
        <v>2023-04</v>
      </c>
      <c r="D4164" s="1" t="s">
        <v>27</v>
      </c>
      <c r="E4164" s="1" t="s">
        <v>35</v>
      </c>
      <c r="F4164" s="1" t="s">
        <v>41</v>
      </c>
      <c r="G4164" s="1" t="s">
        <v>50</v>
      </c>
      <c r="H4164">
        <v>1756972</v>
      </c>
      <c r="I4164">
        <v>248744</v>
      </c>
      <c r="J4164">
        <v>42345</v>
      </c>
      <c r="K4164">
        <v>6998</v>
      </c>
      <c r="L4164">
        <f>bbdd_Social_Media_Trends[[#This Row],[Likes]]+bbdd_Social_Media_Trends[[#This Row],[Shares]]+bbdd_Social_Media_Trends[[#This Row],[Comments]]</f>
        <v>298087</v>
      </c>
      <c r="M4164">
        <f>bbdd_Social_Media_Trends[[#This Row],[Interactions]]/bbdd_Social_Media_Trends[[#This Row],[Views]]</f>
        <v>0.16965950510309782</v>
      </c>
      <c r="N4164" s="1" t="s">
        <v>29</v>
      </c>
      <c r="O4164" s="4">
        <f t="shared" si="65"/>
        <v>0</v>
      </c>
    </row>
    <row r="4165" spans="1:15" hidden="1">
      <c r="A4165" s="1" t="s">
        <v>4205</v>
      </c>
      <c r="B4165" s="2">
        <v>44895</v>
      </c>
      <c r="C4165" s="13" t="str">
        <f>TEXT(bbdd_Social_Media_Trends[[#This Row],[Post_Date]],"aaaa-mm")</f>
        <v>2022-11</v>
      </c>
      <c r="D4165" s="1" t="s">
        <v>24</v>
      </c>
      <c r="E4165" s="1" t="s">
        <v>35</v>
      </c>
      <c r="F4165" s="1" t="s">
        <v>36</v>
      </c>
      <c r="G4165" s="1" t="s">
        <v>28</v>
      </c>
      <c r="H4165">
        <v>4840021</v>
      </c>
      <c r="I4165">
        <v>49033</v>
      </c>
      <c r="J4165">
        <v>50170</v>
      </c>
      <c r="K4165">
        <v>13175</v>
      </c>
      <c r="L4165">
        <f>bbdd_Social_Media_Trends[[#This Row],[Likes]]+bbdd_Social_Media_Trends[[#This Row],[Shares]]+bbdd_Social_Media_Trends[[#This Row],[Comments]]</f>
        <v>112378</v>
      </c>
      <c r="M4165">
        <f>bbdd_Social_Media_Trends[[#This Row],[Interactions]]/bbdd_Social_Media_Trends[[#This Row],[Views]]</f>
        <v>2.3218494299921427E-2</v>
      </c>
      <c r="N4165" s="1" t="s">
        <v>16</v>
      </c>
      <c r="O4165" s="4">
        <f t="shared" si="65"/>
        <v>0</v>
      </c>
    </row>
    <row r="4166" spans="1:15" hidden="1">
      <c r="A4166" s="1" t="s">
        <v>4206</v>
      </c>
      <c r="B4166" s="2">
        <v>44573</v>
      </c>
      <c r="C4166" s="13" t="str">
        <f>TEXT(bbdd_Social_Media_Trends[[#This Row],[Post_Date]],"aaaa-mm")</f>
        <v>2022-01</v>
      </c>
      <c r="D4166" s="1" t="s">
        <v>18</v>
      </c>
      <c r="E4166" s="1" t="s">
        <v>57</v>
      </c>
      <c r="F4166" s="1" t="s">
        <v>32</v>
      </c>
      <c r="G4166" s="1" t="s">
        <v>15</v>
      </c>
      <c r="H4166">
        <v>3346455</v>
      </c>
      <c r="I4166">
        <v>381718</v>
      </c>
      <c r="J4166">
        <v>62877</v>
      </c>
      <c r="K4166">
        <v>20046</v>
      </c>
      <c r="L4166">
        <f>bbdd_Social_Media_Trends[[#This Row],[Likes]]+bbdd_Social_Media_Trends[[#This Row],[Shares]]+bbdd_Social_Media_Trends[[#This Row],[Comments]]</f>
        <v>464641</v>
      </c>
      <c r="M4166">
        <f>bbdd_Social_Media_Trends[[#This Row],[Interactions]]/bbdd_Social_Media_Trends[[#This Row],[Views]]</f>
        <v>0.13884573376901826</v>
      </c>
      <c r="N4166" s="1" t="s">
        <v>22</v>
      </c>
      <c r="O4166" s="4">
        <f t="shared" si="65"/>
        <v>0</v>
      </c>
    </row>
    <row r="4167" spans="1:15" hidden="1">
      <c r="A4167" s="1" t="s">
        <v>4207</v>
      </c>
      <c r="B4167" s="2">
        <v>44903</v>
      </c>
      <c r="C4167" s="13" t="str">
        <f>TEXT(bbdd_Social_Media_Trends[[#This Row],[Post_Date]],"aaaa-mm")</f>
        <v>2022-12</v>
      </c>
      <c r="D4167" s="1" t="s">
        <v>18</v>
      </c>
      <c r="E4167" s="1" t="s">
        <v>39</v>
      </c>
      <c r="F4167" s="1" t="s">
        <v>47</v>
      </c>
      <c r="G4167" s="1" t="s">
        <v>21</v>
      </c>
      <c r="H4167">
        <v>1067477</v>
      </c>
      <c r="I4167">
        <v>59345</v>
      </c>
      <c r="J4167">
        <v>84587</v>
      </c>
      <c r="K4167">
        <v>49878</v>
      </c>
      <c r="L4167">
        <f>bbdd_Social_Media_Trends[[#This Row],[Likes]]+bbdd_Social_Media_Trends[[#This Row],[Shares]]+bbdd_Social_Media_Trends[[#This Row],[Comments]]</f>
        <v>193810</v>
      </c>
      <c r="M4167">
        <f>bbdd_Social_Media_Trends[[#This Row],[Interactions]]/bbdd_Social_Media_Trends[[#This Row],[Views]]</f>
        <v>0.18155894693749841</v>
      </c>
      <c r="N4167" s="1" t="s">
        <v>16</v>
      </c>
      <c r="O4167" s="4">
        <f t="shared" si="65"/>
        <v>0</v>
      </c>
    </row>
    <row r="4168" spans="1:15">
      <c r="A4168" s="1" t="s">
        <v>4208</v>
      </c>
      <c r="B4168" s="2">
        <v>44790</v>
      </c>
      <c r="C4168" s="13" t="str">
        <f>TEXT(bbdd_Social_Media_Trends[[#This Row],[Post_Date]],"aaaa-mm")</f>
        <v>2022-08</v>
      </c>
      <c r="D4168" s="1" t="s">
        <v>27</v>
      </c>
      <c r="E4168" s="1" t="s">
        <v>13</v>
      </c>
      <c r="F4168" s="1" t="s">
        <v>14</v>
      </c>
      <c r="G4168" s="1" t="s">
        <v>15</v>
      </c>
      <c r="H4168">
        <v>2877495</v>
      </c>
      <c r="I4168">
        <v>216913</v>
      </c>
      <c r="J4168">
        <v>25906</v>
      </c>
      <c r="K4168">
        <v>12302</v>
      </c>
      <c r="L4168">
        <f>bbdd_Social_Media_Trends[[#This Row],[Likes]]+bbdd_Social_Media_Trends[[#This Row],[Shares]]+bbdd_Social_Media_Trends[[#This Row],[Comments]]</f>
        <v>255121</v>
      </c>
      <c r="M4168">
        <f>bbdd_Social_Media_Trends[[#This Row],[Interactions]]/bbdd_Social_Media_Trends[[#This Row],[Views]]</f>
        <v>8.8660796977926976E-2</v>
      </c>
      <c r="N4168" s="1" t="s">
        <v>16</v>
      </c>
      <c r="O4168" s="4">
        <f t="shared" si="65"/>
        <v>0</v>
      </c>
    </row>
    <row r="4169" spans="1:15" hidden="1">
      <c r="A4169" s="1" t="s">
        <v>4209</v>
      </c>
      <c r="B4169" s="2">
        <v>44955</v>
      </c>
      <c r="C4169" s="13" t="str">
        <f>TEXT(bbdd_Social_Media_Trends[[#This Row],[Post_Date]],"aaaa-mm")</f>
        <v>2023-01</v>
      </c>
      <c r="D4169" s="1" t="s">
        <v>12</v>
      </c>
      <c r="E4169" s="1" t="s">
        <v>52</v>
      </c>
      <c r="F4169" s="1" t="s">
        <v>14</v>
      </c>
      <c r="G4169" s="1" t="s">
        <v>25</v>
      </c>
      <c r="H4169">
        <v>1792756</v>
      </c>
      <c r="I4169">
        <v>491389</v>
      </c>
      <c r="J4169">
        <v>73253</v>
      </c>
      <c r="K4169">
        <v>31069</v>
      </c>
      <c r="L4169">
        <f>bbdd_Social_Media_Trends[[#This Row],[Likes]]+bbdd_Social_Media_Trends[[#This Row],[Shares]]+bbdd_Social_Media_Trends[[#This Row],[Comments]]</f>
        <v>595711</v>
      </c>
      <c r="M4169">
        <f>bbdd_Social_Media_Trends[[#This Row],[Interactions]]/bbdd_Social_Media_Trends[[#This Row],[Views]]</f>
        <v>0.33228782946480168</v>
      </c>
      <c r="N4169" s="1" t="s">
        <v>22</v>
      </c>
      <c r="O4169" s="4">
        <f t="shared" si="65"/>
        <v>0</v>
      </c>
    </row>
    <row r="4170" spans="1:15" hidden="1">
      <c r="A4170" s="1" t="s">
        <v>4210</v>
      </c>
      <c r="B4170" s="2">
        <v>45189</v>
      </c>
      <c r="C4170" s="13" t="str">
        <f>TEXT(bbdd_Social_Media_Trends[[#This Row],[Post_Date]],"aaaa-mm")</f>
        <v>2023-09</v>
      </c>
      <c r="D4170" s="1" t="s">
        <v>18</v>
      </c>
      <c r="E4170" s="1" t="s">
        <v>35</v>
      </c>
      <c r="F4170" s="1" t="s">
        <v>41</v>
      </c>
      <c r="G4170" s="1" t="s">
        <v>25</v>
      </c>
      <c r="H4170">
        <v>925974</v>
      </c>
      <c r="I4170">
        <v>134908</v>
      </c>
      <c r="J4170">
        <v>19403</v>
      </c>
      <c r="K4170">
        <v>21283</v>
      </c>
      <c r="L4170">
        <f>bbdd_Social_Media_Trends[[#This Row],[Likes]]+bbdd_Social_Media_Trends[[#This Row],[Shares]]+bbdd_Social_Media_Trends[[#This Row],[Comments]]</f>
        <v>175594</v>
      </c>
      <c r="M4170">
        <f>bbdd_Social_Media_Trends[[#This Row],[Interactions]]/bbdd_Social_Media_Trends[[#This Row],[Views]]</f>
        <v>0.18963167432346911</v>
      </c>
      <c r="N4170" s="1" t="s">
        <v>16</v>
      </c>
      <c r="O4170" s="4">
        <f t="shared" si="65"/>
        <v>0</v>
      </c>
    </row>
    <row r="4171" spans="1:15" hidden="1">
      <c r="A4171" s="1" t="s">
        <v>4211</v>
      </c>
      <c r="B4171" s="2">
        <v>45135</v>
      </c>
      <c r="C4171" s="13" t="str">
        <f>TEXT(bbdd_Social_Media_Trends[[#This Row],[Post_Date]],"aaaa-mm")</f>
        <v>2023-07</v>
      </c>
      <c r="D4171" s="1" t="s">
        <v>12</v>
      </c>
      <c r="E4171" s="1" t="s">
        <v>46</v>
      </c>
      <c r="F4171" s="1" t="s">
        <v>47</v>
      </c>
      <c r="G4171" s="1" t="s">
        <v>50</v>
      </c>
      <c r="H4171">
        <v>2791639</v>
      </c>
      <c r="I4171">
        <v>353316</v>
      </c>
      <c r="J4171">
        <v>80680</v>
      </c>
      <c r="K4171">
        <v>19829</v>
      </c>
      <c r="L4171">
        <f>bbdd_Social_Media_Trends[[#This Row],[Likes]]+bbdd_Social_Media_Trends[[#This Row],[Shares]]+bbdd_Social_Media_Trends[[#This Row],[Comments]]</f>
        <v>453825</v>
      </c>
      <c r="M4171">
        <f>bbdd_Social_Media_Trends[[#This Row],[Interactions]]/bbdd_Social_Media_Trends[[#This Row],[Views]]</f>
        <v>0.16256579020424919</v>
      </c>
      <c r="N4171" s="1" t="s">
        <v>16</v>
      </c>
      <c r="O4171" s="4">
        <f t="shared" si="65"/>
        <v>0</v>
      </c>
    </row>
    <row r="4172" spans="1:15" hidden="1">
      <c r="A4172" s="1" t="s">
        <v>4212</v>
      </c>
      <c r="B4172" s="2">
        <v>44868</v>
      </c>
      <c r="C4172" s="13" t="str">
        <f>TEXT(bbdd_Social_Media_Trends[[#This Row],[Post_Date]],"aaaa-mm")</f>
        <v>2022-11</v>
      </c>
      <c r="D4172" s="1" t="s">
        <v>12</v>
      </c>
      <c r="E4172" s="1" t="s">
        <v>13</v>
      </c>
      <c r="F4172" s="1" t="s">
        <v>41</v>
      </c>
      <c r="G4172" s="1" t="s">
        <v>25</v>
      </c>
      <c r="H4172">
        <v>4196347</v>
      </c>
      <c r="I4172">
        <v>307582</v>
      </c>
      <c r="J4172">
        <v>92983</v>
      </c>
      <c r="K4172">
        <v>25130</v>
      </c>
      <c r="L4172">
        <f>bbdd_Social_Media_Trends[[#This Row],[Likes]]+bbdd_Social_Media_Trends[[#This Row],[Shares]]+bbdd_Social_Media_Trends[[#This Row],[Comments]]</f>
        <v>425695</v>
      </c>
      <c r="M4172">
        <f>bbdd_Social_Media_Trends[[#This Row],[Interactions]]/bbdd_Social_Media_Trends[[#This Row],[Views]]</f>
        <v>0.10144418466823645</v>
      </c>
      <c r="N4172" s="1" t="s">
        <v>29</v>
      </c>
      <c r="O4172" s="4">
        <f t="shared" si="65"/>
        <v>0</v>
      </c>
    </row>
    <row r="4173" spans="1:15">
      <c r="A4173" s="1" t="s">
        <v>4213</v>
      </c>
      <c r="B4173" s="2">
        <v>44812</v>
      </c>
      <c r="C4173" s="13" t="str">
        <f>TEXT(bbdd_Social_Media_Trends[[#This Row],[Post_Date]],"aaaa-mm")</f>
        <v>2022-09</v>
      </c>
      <c r="D4173" s="1" t="s">
        <v>27</v>
      </c>
      <c r="E4173" s="1" t="s">
        <v>13</v>
      </c>
      <c r="F4173" s="1" t="s">
        <v>47</v>
      </c>
      <c r="G4173" s="1" t="s">
        <v>50</v>
      </c>
      <c r="H4173">
        <v>2038756</v>
      </c>
      <c r="I4173">
        <v>93268</v>
      </c>
      <c r="J4173">
        <v>63855</v>
      </c>
      <c r="K4173">
        <v>4422</v>
      </c>
      <c r="L4173">
        <f>bbdd_Social_Media_Trends[[#This Row],[Likes]]+bbdd_Social_Media_Trends[[#This Row],[Shares]]+bbdd_Social_Media_Trends[[#This Row],[Comments]]</f>
        <v>161545</v>
      </c>
      <c r="M4173">
        <f>bbdd_Social_Media_Trends[[#This Row],[Interactions]]/bbdd_Social_Media_Trends[[#This Row],[Views]]</f>
        <v>7.9237044550696606E-2</v>
      </c>
      <c r="N4173" s="1" t="s">
        <v>29</v>
      </c>
      <c r="O4173" s="4">
        <f t="shared" si="65"/>
        <v>0</v>
      </c>
    </row>
    <row r="4174" spans="1:15">
      <c r="A4174" s="1" t="s">
        <v>4214</v>
      </c>
      <c r="B4174" s="2">
        <v>44863</v>
      </c>
      <c r="C4174" s="13" t="str">
        <f>TEXT(bbdd_Social_Media_Trends[[#This Row],[Post_Date]],"aaaa-mm")</f>
        <v>2022-10</v>
      </c>
      <c r="D4174" s="1" t="s">
        <v>27</v>
      </c>
      <c r="E4174" s="1" t="s">
        <v>31</v>
      </c>
      <c r="F4174" s="1" t="s">
        <v>32</v>
      </c>
      <c r="G4174" s="1" t="s">
        <v>44</v>
      </c>
      <c r="H4174">
        <v>4032655</v>
      </c>
      <c r="I4174">
        <v>267123</v>
      </c>
      <c r="J4174">
        <v>41713</v>
      </c>
      <c r="K4174">
        <v>12391</v>
      </c>
      <c r="L4174">
        <f>bbdd_Social_Media_Trends[[#This Row],[Likes]]+bbdd_Social_Media_Trends[[#This Row],[Shares]]+bbdd_Social_Media_Trends[[#This Row],[Comments]]</f>
        <v>321227</v>
      </c>
      <c r="M4174">
        <f>bbdd_Social_Media_Trends[[#This Row],[Interactions]]/bbdd_Social_Media_Trends[[#This Row],[Views]]</f>
        <v>7.9656454618607347E-2</v>
      </c>
      <c r="N4174" s="1" t="s">
        <v>29</v>
      </c>
      <c r="O4174" s="4">
        <f t="shared" si="65"/>
        <v>0</v>
      </c>
    </row>
    <row r="4175" spans="1:15" hidden="1">
      <c r="A4175" s="1" t="s">
        <v>4215</v>
      </c>
      <c r="B4175" s="2">
        <v>44938</v>
      </c>
      <c r="C4175" s="13" t="str">
        <f>TEXT(bbdd_Social_Media_Trends[[#This Row],[Post_Date]],"aaaa-mm")</f>
        <v>2023-01</v>
      </c>
      <c r="D4175" s="1" t="s">
        <v>24</v>
      </c>
      <c r="E4175" s="1" t="s">
        <v>52</v>
      </c>
      <c r="F4175" s="1" t="s">
        <v>20</v>
      </c>
      <c r="G4175" s="1" t="s">
        <v>15</v>
      </c>
      <c r="H4175">
        <v>4485980</v>
      </c>
      <c r="I4175">
        <v>113834</v>
      </c>
      <c r="J4175">
        <v>44375</v>
      </c>
      <c r="K4175">
        <v>49799</v>
      </c>
      <c r="L4175">
        <f>bbdd_Social_Media_Trends[[#This Row],[Likes]]+bbdd_Social_Media_Trends[[#This Row],[Shares]]+bbdd_Social_Media_Trends[[#This Row],[Comments]]</f>
        <v>208008</v>
      </c>
      <c r="M4175">
        <f>bbdd_Social_Media_Trends[[#This Row],[Interactions]]/bbdd_Social_Media_Trends[[#This Row],[Views]]</f>
        <v>4.6368463524135192E-2</v>
      </c>
      <c r="N4175" s="1" t="s">
        <v>16</v>
      </c>
      <c r="O4175" s="4">
        <f t="shared" si="65"/>
        <v>0</v>
      </c>
    </row>
    <row r="4176" spans="1:15" hidden="1">
      <c r="A4176" s="1" t="s">
        <v>4216</v>
      </c>
      <c r="B4176" s="2">
        <v>44787</v>
      </c>
      <c r="C4176" s="13" t="str">
        <f>TEXT(bbdd_Social_Media_Trends[[#This Row],[Post_Date]],"aaaa-mm")</f>
        <v>2022-08</v>
      </c>
      <c r="D4176" s="1" t="s">
        <v>24</v>
      </c>
      <c r="E4176" s="1" t="s">
        <v>35</v>
      </c>
      <c r="F4176" s="1" t="s">
        <v>36</v>
      </c>
      <c r="G4176" s="1" t="s">
        <v>60</v>
      </c>
      <c r="H4176">
        <v>4394517</v>
      </c>
      <c r="I4176">
        <v>300804</v>
      </c>
      <c r="J4176">
        <v>64405</v>
      </c>
      <c r="K4176">
        <v>11918</v>
      </c>
      <c r="L4176">
        <f>bbdd_Social_Media_Trends[[#This Row],[Likes]]+bbdd_Social_Media_Trends[[#This Row],[Shares]]+bbdd_Social_Media_Trends[[#This Row],[Comments]]</f>
        <v>377127</v>
      </c>
      <c r="M4176">
        <f>bbdd_Social_Media_Trends[[#This Row],[Interactions]]/bbdd_Social_Media_Trends[[#This Row],[Views]]</f>
        <v>8.5817622277943179E-2</v>
      </c>
      <c r="N4176" s="1" t="s">
        <v>16</v>
      </c>
      <c r="O4176" s="4">
        <f t="shared" si="65"/>
        <v>0</v>
      </c>
    </row>
    <row r="4177" spans="1:15" hidden="1">
      <c r="A4177" s="1" t="s">
        <v>4217</v>
      </c>
      <c r="B4177" s="2">
        <v>45204</v>
      </c>
      <c r="C4177" s="13" t="str">
        <f>TEXT(bbdd_Social_Media_Trends[[#This Row],[Post_Date]],"aaaa-mm")</f>
        <v>2023-10</v>
      </c>
      <c r="D4177" s="1" t="s">
        <v>18</v>
      </c>
      <c r="E4177" s="1" t="s">
        <v>49</v>
      </c>
      <c r="F4177" s="1" t="s">
        <v>47</v>
      </c>
      <c r="G4177" s="1" t="s">
        <v>21</v>
      </c>
      <c r="H4177">
        <v>4422263</v>
      </c>
      <c r="I4177">
        <v>135404</v>
      </c>
      <c r="J4177">
        <v>43976</v>
      </c>
      <c r="K4177">
        <v>34379</v>
      </c>
      <c r="L4177">
        <f>bbdd_Social_Media_Trends[[#This Row],[Likes]]+bbdd_Social_Media_Trends[[#This Row],[Shares]]+bbdd_Social_Media_Trends[[#This Row],[Comments]]</f>
        <v>213759</v>
      </c>
      <c r="M4177">
        <f>bbdd_Social_Media_Trends[[#This Row],[Interactions]]/bbdd_Social_Media_Trends[[#This Row],[Views]]</f>
        <v>4.8337016590826912E-2</v>
      </c>
      <c r="N4177" s="1" t="s">
        <v>29</v>
      </c>
      <c r="O4177" s="4">
        <f t="shared" si="65"/>
        <v>0</v>
      </c>
    </row>
    <row r="4178" spans="1:15" hidden="1">
      <c r="A4178" s="1" t="s">
        <v>4218</v>
      </c>
      <c r="B4178" s="2">
        <v>44812</v>
      </c>
      <c r="C4178" s="13" t="str">
        <f>TEXT(bbdd_Social_Media_Trends[[#This Row],[Post_Date]],"aaaa-mm")</f>
        <v>2022-09</v>
      </c>
      <c r="D4178" s="1" t="s">
        <v>12</v>
      </c>
      <c r="E4178" s="1" t="s">
        <v>35</v>
      </c>
      <c r="F4178" s="1" t="s">
        <v>36</v>
      </c>
      <c r="G4178" s="1" t="s">
        <v>25</v>
      </c>
      <c r="H4178">
        <v>4144620</v>
      </c>
      <c r="I4178">
        <v>102895</v>
      </c>
      <c r="J4178">
        <v>41927</v>
      </c>
      <c r="K4178">
        <v>16690</v>
      </c>
      <c r="L4178">
        <f>bbdd_Social_Media_Trends[[#This Row],[Likes]]+bbdd_Social_Media_Trends[[#This Row],[Shares]]+bbdd_Social_Media_Trends[[#This Row],[Comments]]</f>
        <v>161512</v>
      </c>
      <c r="M4178">
        <f>bbdd_Social_Media_Trends[[#This Row],[Interactions]]/bbdd_Social_Media_Trends[[#This Row],[Views]]</f>
        <v>3.896907315990368E-2</v>
      </c>
      <c r="N4178" s="1" t="s">
        <v>22</v>
      </c>
      <c r="O4178" s="4">
        <f t="shared" si="65"/>
        <v>0</v>
      </c>
    </row>
    <row r="4179" spans="1:15">
      <c r="A4179" s="1" t="s">
        <v>4219</v>
      </c>
      <c r="B4179" s="2">
        <v>45152</v>
      </c>
      <c r="C4179" s="13" t="str">
        <f>TEXT(bbdd_Social_Media_Trends[[#This Row],[Post_Date]],"aaaa-mm")</f>
        <v>2023-08</v>
      </c>
      <c r="D4179" s="1" t="s">
        <v>27</v>
      </c>
      <c r="E4179" s="1" t="s">
        <v>13</v>
      </c>
      <c r="F4179" s="1" t="s">
        <v>32</v>
      </c>
      <c r="G4179" s="1" t="s">
        <v>25</v>
      </c>
      <c r="H4179">
        <v>3193985</v>
      </c>
      <c r="I4179">
        <v>413403</v>
      </c>
      <c r="J4179">
        <v>86209</v>
      </c>
      <c r="K4179">
        <v>32528</v>
      </c>
      <c r="L4179">
        <f>bbdd_Social_Media_Trends[[#This Row],[Likes]]+bbdd_Social_Media_Trends[[#This Row],[Shares]]+bbdd_Social_Media_Trends[[#This Row],[Comments]]</f>
        <v>532140</v>
      </c>
      <c r="M4179">
        <f>bbdd_Social_Media_Trends[[#This Row],[Interactions]]/bbdd_Social_Media_Trends[[#This Row],[Views]]</f>
        <v>0.16660691894295057</v>
      </c>
      <c r="N4179" s="1" t="s">
        <v>29</v>
      </c>
      <c r="O4179" s="4">
        <f t="shared" si="65"/>
        <v>0</v>
      </c>
    </row>
    <row r="4180" spans="1:15" hidden="1">
      <c r="A4180" s="1" t="s">
        <v>4220</v>
      </c>
      <c r="B4180" s="2">
        <v>45277</v>
      </c>
      <c r="C4180" s="13" t="str">
        <f>TEXT(bbdd_Social_Media_Trends[[#This Row],[Post_Date]],"aaaa-mm")</f>
        <v>2023-12</v>
      </c>
      <c r="D4180" s="1" t="s">
        <v>18</v>
      </c>
      <c r="E4180" s="1" t="s">
        <v>49</v>
      </c>
      <c r="F4180" s="1" t="s">
        <v>36</v>
      </c>
      <c r="G4180" s="1" t="s">
        <v>60</v>
      </c>
      <c r="H4180">
        <v>1650594</v>
      </c>
      <c r="I4180">
        <v>298194</v>
      </c>
      <c r="J4180">
        <v>1467</v>
      </c>
      <c r="K4180">
        <v>32021</v>
      </c>
      <c r="L4180">
        <f>bbdd_Social_Media_Trends[[#This Row],[Likes]]+bbdd_Social_Media_Trends[[#This Row],[Shares]]+bbdd_Social_Media_Trends[[#This Row],[Comments]]</f>
        <v>331682</v>
      </c>
      <c r="M4180">
        <f>bbdd_Social_Media_Trends[[#This Row],[Interactions]]/bbdd_Social_Media_Trends[[#This Row],[Views]]</f>
        <v>0.20094705300031382</v>
      </c>
      <c r="N4180" s="1" t="s">
        <v>22</v>
      </c>
      <c r="O4180" s="4">
        <f t="shared" si="65"/>
        <v>0</v>
      </c>
    </row>
    <row r="4181" spans="1:15" hidden="1">
      <c r="A4181" s="1" t="s">
        <v>4221</v>
      </c>
      <c r="B4181" s="2">
        <v>45136</v>
      </c>
      <c r="C4181" s="13" t="str">
        <f>TEXT(bbdd_Social_Media_Trends[[#This Row],[Post_Date]],"aaaa-mm")</f>
        <v>2023-07</v>
      </c>
      <c r="D4181" s="1" t="s">
        <v>12</v>
      </c>
      <c r="E4181" s="1" t="s">
        <v>46</v>
      </c>
      <c r="F4181" s="1" t="s">
        <v>14</v>
      </c>
      <c r="G4181" s="1" t="s">
        <v>60</v>
      </c>
      <c r="H4181">
        <v>1095673</v>
      </c>
      <c r="I4181">
        <v>389017</v>
      </c>
      <c r="J4181">
        <v>39161</v>
      </c>
      <c r="K4181">
        <v>13192</v>
      </c>
      <c r="L4181">
        <f>bbdd_Social_Media_Trends[[#This Row],[Likes]]+bbdd_Social_Media_Trends[[#This Row],[Shares]]+bbdd_Social_Media_Trends[[#This Row],[Comments]]</f>
        <v>441370</v>
      </c>
      <c r="M4181">
        <f>bbdd_Social_Media_Trends[[#This Row],[Interactions]]/bbdd_Social_Media_Trends[[#This Row],[Views]]</f>
        <v>0.40283004144484713</v>
      </c>
      <c r="N4181" s="1" t="s">
        <v>16</v>
      </c>
      <c r="O4181" s="4">
        <f t="shared" si="65"/>
        <v>0</v>
      </c>
    </row>
    <row r="4182" spans="1:15">
      <c r="A4182" s="1" t="s">
        <v>4222</v>
      </c>
      <c r="B4182" s="2">
        <v>44912</v>
      </c>
      <c r="C4182" s="13" t="str">
        <f>TEXT(bbdd_Social_Media_Trends[[#This Row],[Post_Date]],"aaaa-mm")</f>
        <v>2022-12</v>
      </c>
      <c r="D4182" s="1" t="s">
        <v>27</v>
      </c>
      <c r="E4182" s="1" t="s">
        <v>39</v>
      </c>
      <c r="F4182" s="1" t="s">
        <v>32</v>
      </c>
      <c r="G4182" s="1" t="s">
        <v>50</v>
      </c>
      <c r="H4182">
        <v>1476003</v>
      </c>
      <c r="I4182">
        <v>453792</v>
      </c>
      <c r="J4182">
        <v>99466</v>
      </c>
      <c r="K4182">
        <v>29613</v>
      </c>
      <c r="L4182">
        <f>bbdd_Social_Media_Trends[[#This Row],[Likes]]+bbdd_Social_Media_Trends[[#This Row],[Shares]]+bbdd_Social_Media_Trends[[#This Row],[Comments]]</f>
        <v>582871</v>
      </c>
      <c r="M4182">
        <f>bbdd_Social_Media_Trends[[#This Row],[Interactions]]/bbdd_Social_Media_Trends[[#This Row],[Views]]</f>
        <v>0.39489824885179775</v>
      </c>
      <c r="N4182" s="1" t="s">
        <v>16</v>
      </c>
      <c r="O4182" s="4">
        <f t="shared" si="65"/>
        <v>0</v>
      </c>
    </row>
    <row r="4183" spans="1:15" hidden="1">
      <c r="A4183" s="1" t="s">
        <v>4223</v>
      </c>
      <c r="B4183" s="2">
        <v>45141</v>
      </c>
      <c r="C4183" s="13" t="str">
        <f>TEXT(bbdd_Social_Media_Trends[[#This Row],[Post_Date]],"aaaa-mm")</f>
        <v>2023-08</v>
      </c>
      <c r="D4183" s="1" t="s">
        <v>24</v>
      </c>
      <c r="E4183" s="1" t="s">
        <v>59</v>
      </c>
      <c r="F4183" s="1" t="s">
        <v>32</v>
      </c>
      <c r="G4183" s="1" t="s">
        <v>25</v>
      </c>
      <c r="H4183">
        <v>1237934</v>
      </c>
      <c r="I4183">
        <v>315336</v>
      </c>
      <c r="J4183">
        <v>29121</v>
      </c>
      <c r="K4183">
        <v>26947</v>
      </c>
      <c r="L4183">
        <f>bbdd_Social_Media_Trends[[#This Row],[Likes]]+bbdd_Social_Media_Trends[[#This Row],[Shares]]+bbdd_Social_Media_Trends[[#This Row],[Comments]]</f>
        <v>371404</v>
      </c>
      <c r="M4183">
        <f>bbdd_Social_Media_Trends[[#This Row],[Interactions]]/bbdd_Social_Media_Trends[[#This Row],[Views]]</f>
        <v>0.30001922558068522</v>
      </c>
      <c r="N4183" s="1" t="s">
        <v>29</v>
      </c>
      <c r="O4183" s="4">
        <f t="shared" si="65"/>
        <v>0</v>
      </c>
    </row>
    <row r="4184" spans="1:15" hidden="1">
      <c r="A4184" s="1" t="s">
        <v>4224</v>
      </c>
      <c r="B4184" s="2">
        <v>45243</v>
      </c>
      <c r="C4184" s="13" t="str">
        <f>TEXT(bbdd_Social_Media_Trends[[#This Row],[Post_Date]],"aaaa-mm")</f>
        <v>2023-11</v>
      </c>
      <c r="D4184" s="1" t="s">
        <v>12</v>
      </c>
      <c r="E4184" s="1" t="s">
        <v>31</v>
      </c>
      <c r="F4184" s="1" t="s">
        <v>41</v>
      </c>
      <c r="G4184" s="1" t="s">
        <v>21</v>
      </c>
      <c r="H4184">
        <v>2259900</v>
      </c>
      <c r="I4184">
        <v>145744</v>
      </c>
      <c r="J4184">
        <v>42773</v>
      </c>
      <c r="K4184">
        <v>5579</v>
      </c>
      <c r="L4184">
        <f>bbdd_Social_Media_Trends[[#This Row],[Likes]]+bbdd_Social_Media_Trends[[#This Row],[Shares]]+bbdd_Social_Media_Trends[[#This Row],[Comments]]</f>
        <v>194096</v>
      </c>
      <c r="M4184">
        <f>bbdd_Social_Media_Trends[[#This Row],[Interactions]]/bbdd_Social_Media_Trends[[#This Row],[Views]]</f>
        <v>8.5886986149829633E-2</v>
      </c>
      <c r="N4184" s="1" t="s">
        <v>22</v>
      </c>
      <c r="O4184" s="4">
        <f t="shared" si="65"/>
        <v>0</v>
      </c>
    </row>
    <row r="4185" spans="1:15" hidden="1">
      <c r="A4185" s="1" t="s">
        <v>4225</v>
      </c>
      <c r="B4185" s="2">
        <v>44770</v>
      </c>
      <c r="C4185" s="13" t="str">
        <f>TEXT(bbdd_Social_Media_Trends[[#This Row],[Post_Date]],"aaaa-mm")</f>
        <v>2022-07</v>
      </c>
      <c r="D4185" s="1" t="s">
        <v>18</v>
      </c>
      <c r="E4185" s="1" t="s">
        <v>49</v>
      </c>
      <c r="F4185" s="1" t="s">
        <v>32</v>
      </c>
      <c r="G4185" s="1" t="s">
        <v>21</v>
      </c>
      <c r="H4185">
        <v>3661779</v>
      </c>
      <c r="I4185">
        <v>399252</v>
      </c>
      <c r="J4185">
        <v>71009</v>
      </c>
      <c r="K4185">
        <v>10389</v>
      </c>
      <c r="L4185">
        <f>bbdd_Social_Media_Trends[[#This Row],[Likes]]+bbdd_Social_Media_Trends[[#This Row],[Shares]]+bbdd_Social_Media_Trends[[#This Row],[Comments]]</f>
        <v>480650</v>
      </c>
      <c r="M4185">
        <f>bbdd_Social_Media_Trends[[#This Row],[Interactions]]/bbdd_Social_Media_Trends[[#This Row],[Views]]</f>
        <v>0.13126133499591319</v>
      </c>
      <c r="N4185" s="1" t="s">
        <v>22</v>
      </c>
      <c r="O4185" s="4">
        <f t="shared" si="65"/>
        <v>0</v>
      </c>
    </row>
    <row r="4186" spans="1:15" hidden="1">
      <c r="A4186" s="1" t="s">
        <v>4226</v>
      </c>
      <c r="B4186" s="2">
        <v>44828</v>
      </c>
      <c r="C4186" s="13" t="str">
        <f>TEXT(bbdd_Social_Media_Trends[[#This Row],[Post_Date]],"aaaa-mm")</f>
        <v>2022-09</v>
      </c>
      <c r="D4186" s="1" t="s">
        <v>12</v>
      </c>
      <c r="E4186" s="1" t="s">
        <v>59</v>
      </c>
      <c r="F4186" s="1" t="s">
        <v>47</v>
      </c>
      <c r="G4186" s="1" t="s">
        <v>37</v>
      </c>
      <c r="H4186">
        <v>3090316</v>
      </c>
      <c r="I4186">
        <v>352162</v>
      </c>
      <c r="J4186">
        <v>93570</v>
      </c>
      <c r="K4186">
        <v>19097</v>
      </c>
      <c r="L4186">
        <f>bbdd_Social_Media_Trends[[#This Row],[Likes]]+bbdd_Social_Media_Trends[[#This Row],[Shares]]+bbdd_Social_Media_Trends[[#This Row],[Comments]]</f>
        <v>464829</v>
      </c>
      <c r="M4186">
        <f>bbdd_Social_Media_Trends[[#This Row],[Interactions]]/bbdd_Social_Media_Trends[[#This Row],[Views]]</f>
        <v>0.15041471487058281</v>
      </c>
      <c r="N4186" s="1" t="s">
        <v>16</v>
      </c>
      <c r="O4186" s="4">
        <f t="shared" si="65"/>
        <v>0</v>
      </c>
    </row>
    <row r="4187" spans="1:15" hidden="1">
      <c r="A4187" s="1" t="s">
        <v>4227</v>
      </c>
      <c r="B4187" s="2">
        <v>45196</v>
      </c>
      <c r="C4187" s="13" t="str">
        <f>TEXT(bbdd_Social_Media_Trends[[#This Row],[Post_Date]],"aaaa-mm")</f>
        <v>2023-09</v>
      </c>
      <c r="D4187" s="1" t="s">
        <v>12</v>
      </c>
      <c r="E4187" s="1" t="s">
        <v>57</v>
      </c>
      <c r="F4187" s="1" t="s">
        <v>32</v>
      </c>
      <c r="G4187" s="1" t="s">
        <v>21</v>
      </c>
      <c r="H4187">
        <v>1154006</v>
      </c>
      <c r="I4187">
        <v>343894</v>
      </c>
      <c r="J4187">
        <v>69313</v>
      </c>
      <c r="K4187">
        <v>27094</v>
      </c>
      <c r="L4187">
        <f>bbdd_Social_Media_Trends[[#This Row],[Likes]]+bbdd_Social_Media_Trends[[#This Row],[Shares]]+bbdd_Social_Media_Trends[[#This Row],[Comments]]</f>
        <v>440301</v>
      </c>
      <c r="M4187">
        <f>bbdd_Social_Media_Trends[[#This Row],[Interactions]]/bbdd_Social_Media_Trends[[#This Row],[Views]]</f>
        <v>0.3815413438058381</v>
      </c>
      <c r="N4187" s="1" t="s">
        <v>16</v>
      </c>
      <c r="O4187" s="4">
        <f t="shared" si="65"/>
        <v>0</v>
      </c>
    </row>
    <row r="4188" spans="1:15" hidden="1">
      <c r="A4188" s="1" t="s">
        <v>4228</v>
      </c>
      <c r="B4188" s="2">
        <v>45092</v>
      </c>
      <c r="C4188" s="13" t="str">
        <f>TEXT(bbdd_Social_Media_Trends[[#This Row],[Post_Date]],"aaaa-mm")</f>
        <v>2023-06</v>
      </c>
      <c r="D4188" s="1" t="s">
        <v>12</v>
      </c>
      <c r="E4188" s="1" t="s">
        <v>31</v>
      </c>
      <c r="F4188" s="1" t="s">
        <v>41</v>
      </c>
      <c r="G4188" s="1" t="s">
        <v>37</v>
      </c>
      <c r="H4188">
        <v>2583561</v>
      </c>
      <c r="I4188">
        <v>340140</v>
      </c>
      <c r="J4188">
        <v>14516</v>
      </c>
      <c r="K4188">
        <v>40878</v>
      </c>
      <c r="L4188">
        <f>bbdd_Social_Media_Trends[[#This Row],[Likes]]+bbdd_Social_Media_Trends[[#This Row],[Shares]]+bbdd_Social_Media_Trends[[#This Row],[Comments]]</f>
        <v>395534</v>
      </c>
      <c r="M4188">
        <f>bbdd_Social_Media_Trends[[#This Row],[Interactions]]/bbdd_Social_Media_Trends[[#This Row],[Views]]</f>
        <v>0.15309644324248586</v>
      </c>
      <c r="N4188" s="1" t="s">
        <v>22</v>
      </c>
      <c r="O4188" s="4">
        <f t="shared" si="65"/>
        <v>0</v>
      </c>
    </row>
    <row r="4189" spans="1:15" hidden="1">
      <c r="A4189" s="1" t="s">
        <v>4229</v>
      </c>
      <c r="B4189" s="2">
        <v>44939</v>
      </c>
      <c r="C4189" s="13" t="str">
        <f>TEXT(bbdd_Social_Media_Trends[[#This Row],[Post_Date]],"aaaa-mm")</f>
        <v>2023-01</v>
      </c>
      <c r="D4189" s="1" t="s">
        <v>24</v>
      </c>
      <c r="E4189" s="1" t="s">
        <v>57</v>
      </c>
      <c r="F4189" s="1" t="s">
        <v>41</v>
      </c>
      <c r="G4189" s="1" t="s">
        <v>60</v>
      </c>
      <c r="H4189">
        <v>2638135</v>
      </c>
      <c r="I4189">
        <v>259465</v>
      </c>
      <c r="J4189">
        <v>26123</v>
      </c>
      <c r="K4189">
        <v>9244</v>
      </c>
      <c r="L4189">
        <f>bbdd_Social_Media_Trends[[#This Row],[Likes]]+bbdd_Social_Media_Trends[[#This Row],[Shares]]+bbdd_Social_Media_Trends[[#This Row],[Comments]]</f>
        <v>294832</v>
      </c>
      <c r="M4189">
        <f>bbdd_Social_Media_Trends[[#This Row],[Interactions]]/bbdd_Social_Media_Trends[[#This Row],[Views]]</f>
        <v>0.11175773794745152</v>
      </c>
      <c r="N4189" s="1" t="s">
        <v>22</v>
      </c>
      <c r="O4189" s="4">
        <f t="shared" si="65"/>
        <v>0</v>
      </c>
    </row>
    <row r="4190" spans="1:15" hidden="1">
      <c r="A4190" s="1" t="s">
        <v>4230</v>
      </c>
      <c r="B4190" s="2">
        <v>45149</v>
      </c>
      <c r="C4190" s="13" t="str">
        <f>TEXT(bbdd_Social_Media_Trends[[#This Row],[Post_Date]],"aaaa-mm")</f>
        <v>2023-08</v>
      </c>
      <c r="D4190" s="1" t="s">
        <v>18</v>
      </c>
      <c r="E4190" s="1" t="s">
        <v>19</v>
      </c>
      <c r="F4190" s="1" t="s">
        <v>36</v>
      </c>
      <c r="G4190" s="1" t="s">
        <v>60</v>
      </c>
      <c r="H4190">
        <v>310249</v>
      </c>
      <c r="I4190">
        <v>436907</v>
      </c>
      <c r="J4190">
        <v>80187</v>
      </c>
      <c r="K4190">
        <v>41517</v>
      </c>
      <c r="L4190">
        <f>bbdd_Social_Media_Trends[[#This Row],[Likes]]+bbdd_Social_Media_Trends[[#This Row],[Shares]]+bbdd_Social_Media_Trends[[#This Row],[Comments]]</f>
        <v>558611</v>
      </c>
      <c r="M4190">
        <f>bbdd_Social_Media_Trends[[#This Row],[Interactions]]/bbdd_Social_Media_Trends[[#This Row],[Views]]</f>
        <v>1.8005247398057689</v>
      </c>
      <c r="N4190" s="1" t="s">
        <v>22</v>
      </c>
      <c r="O4190" s="4">
        <f t="shared" si="65"/>
        <v>0</v>
      </c>
    </row>
    <row r="4191" spans="1:15">
      <c r="A4191" s="1" t="s">
        <v>4231</v>
      </c>
      <c r="B4191" s="2">
        <v>44630</v>
      </c>
      <c r="C4191" s="13" t="str">
        <f>TEXT(bbdd_Social_Media_Trends[[#This Row],[Post_Date]],"aaaa-mm")</f>
        <v>2022-03</v>
      </c>
      <c r="D4191" s="1" t="s">
        <v>27</v>
      </c>
      <c r="E4191" s="1" t="s">
        <v>52</v>
      </c>
      <c r="F4191" s="1" t="s">
        <v>41</v>
      </c>
      <c r="G4191" s="1" t="s">
        <v>50</v>
      </c>
      <c r="H4191">
        <v>4483252</v>
      </c>
      <c r="I4191">
        <v>371769</v>
      </c>
      <c r="J4191">
        <v>59628</v>
      </c>
      <c r="K4191">
        <v>14299</v>
      </c>
      <c r="L4191">
        <f>bbdd_Social_Media_Trends[[#This Row],[Likes]]+bbdd_Social_Media_Trends[[#This Row],[Shares]]+bbdd_Social_Media_Trends[[#This Row],[Comments]]</f>
        <v>445696</v>
      </c>
      <c r="M4191">
        <f>bbdd_Social_Media_Trends[[#This Row],[Interactions]]/bbdd_Social_Media_Trends[[#This Row],[Views]]</f>
        <v>9.9413550699358408E-2</v>
      </c>
      <c r="N4191" s="1" t="s">
        <v>22</v>
      </c>
      <c r="O4191" s="4">
        <f t="shared" si="65"/>
        <v>0</v>
      </c>
    </row>
    <row r="4192" spans="1:15" hidden="1">
      <c r="A4192" s="1" t="s">
        <v>4232</v>
      </c>
      <c r="B4192" s="2">
        <v>45249</v>
      </c>
      <c r="C4192" s="13" t="str">
        <f>TEXT(bbdd_Social_Media_Trends[[#This Row],[Post_Date]],"aaaa-mm")</f>
        <v>2023-11</v>
      </c>
      <c r="D4192" s="1" t="s">
        <v>12</v>
      </c>
      <c r="E4192" s="1" t="s">
        <v>19</v>
      </c>
      <c r="F4192" s="1" t="s">
        <v>14</v>
      </c>
      <c r="G4192" s="1" t="s">
        <v>25</v>
      </c>
      <c r="H4192">
        <v>2008379</v>
      </c>
      <c r="I4192">
        <v>378635</v>
      </c>
      <c r="J4192">
        <v>47524</v>
      </c>
      <c r="K4192">
        <v>7321</v>
      </c>
      <c r="L4192">
        <f>bbdd_Social_Media_Trends[[#This Row],[Likes]]+bbdd_Social_Media_Trends[[#This Row],[Shares]]+bbdd_Social_Media_Trends[[#This Row],[Comments]]</f>
        <v>433480</v>
      </c>
      <c r="M4192">
        <f>bbdd_Social_Media_Trends[[#This Row],[Interactions]]/bbdd_Social_Media_Trends[[#This Row],[Views]]</f>
        <v>0.21583575609981981</v>
      </c>
      <c r="N4192" s="1" t="s">
        <v>29</v>
      </c>
      <c r="O4192" s="4">
        <f t="shared" si="65"/>
        <v>0</v>
      </c>
    </row>
    <row r="4193" spans="1:15" hidden="1">
      <c r="A4193" s="1" t="s">
        <v>4233</v>
      </c>
      <c r="B4193" s="2">
        <v>45035</v>
      </c>
      <c r="C4193" s="13" t="str">
        <f>TEXT(bbdd_Social_Media_Trends[[#This Row],[Post_Date]],"aaaa-mm")</f>
        <v>2023-04</v>
      </c>
      <c r="D4193" s="1" t="s">
        <v>18</v>
      </c>
      <c r="E4193" s="1" t="s">
        <v>49</v>
      </c>
      <c r="F4193" s="1" t="s">
        <v>14</v>
      </c>
      <c r="G4193" s="1" t="s">
        <v>37</v>
      </c>
      <c r="H4193">
        <v>3417577</v>
      </c>
      <c r="I4193">
        <v>118797</v>
      </c>
      <c r="J4193">
        <v>11271</v>
      </c>
      <c r="K4193">
        <v>1040</v>
      </c>
      <c r="L4193">
        <f>bbdd_Social_Media_Trends[[#This Row],[Likes]]+bbdd_Social_Media_Trends[[#This Row],[Shares]]+bbdd_Social_Media_Trends[[#This Row],[Comments]]</f>
        <v>131108</v>
      </c>
      <c r="M4193">
        <f>bbdd_Social_Media_Trends[[#This Row],[Interactions]]/bbdd_Social_Media_Trends[[#This Row],[Views]]</f>
        <v>3.8362851809922646E-2</v>
      </c>
      <c r="N4193" s="1" t="s">
        <v>22</v>
      </c>
      <c r="O4193" s="4">
        <f t="shared" si="65"/>
        <v>0</v>
      </c>
    </row>
    <row r="4194" spans="1:15" hidden="1">
      <c r="A4194" s="1" t="s">
        <v>4234</v>
      </c>
      <c r="B4194" s="2">
        <v>44981</v>
      </c>
      <c r="C4194" s="13" t="str">
        <f>TEXT(bbdd_Social_Media_Trends[[#This Row],[Post_Date]],"aaaa-mm")</f>
        <v>2023-02</v>
      </c>
      <c r="D4194" s="1" t="s">
        <v>12</v>
      </c>
      <c r="E4194" s="1" t="s">
        <v>39</v>
      </c>
      <c r="F4194" s="1" t="s">
        <v>20</v>
      </c>
      <c r="G4194" s="1" t="s">
        <v>60</v>
      </c>
      <c r="H4194">
        <v>3958536</v>
      </c>
      <c r="I4194">
        <v>127248</v>
      </c>
      <c r="J4194">
        <v>80732</v>
      </c>
      <c r="K4194">
        <v>29365</v>
      </c>
      <c r="L4194">
        <f>bbdd_Social_Media_Trends[[#This Row],[Likes]]+bbdd_Social_Media_Trends[[#This Row],[Shares]]+bbdd_Social_Media_Trends[[#This Row],[Comments]]</f>
        <v>237345</v>
      </c>
      <c r="M4194">
        <f>bbdd_Social_Media_Trends[[#This Row],[Interactions]]/bbdd_Social_Media_Trends[[#This Row],[Views]]</f>
        <v>5.9957772267323073E-2</v>
      </c>
      <c r="N4194" s="1" t="s">
        <v>29</v>
      </c>
      <c r="O4194" s="4">
        <f t="shared" si="65"/>
        <v>0</v>
      </c>
    </row>
    <row r="4195" spans="1:15">
      <c r="A4195" s="1" t="s">
        <v>4235</v>
      </c>
      <c r="B4195" s="2">
        <v>45159</v>
      </c>
      <c r="C4195" s="13" t="str">
        <f>TEXT(bbdd_Social_Media_Trends[[#This Row],[Post_Date]],"aaaa-mm")</f>
        <v>2023-08</v>
      </c>
      <c r="D4195" s="1" t="s">
        <v>27</v>
      </c>
      <c r="E4195" s="1" t="s">
        <v>59</v>
      </c>
      <c r="F4195" s="1" t="s">
        <v>20</v>
      </c>
      <c r="G4195" s="1" t="s">
        <v>60</v>
      </c>
      <c r="H4195">
        <v>544588</v>
      </c>
      <c r="I4195">
        <v>266292</v>
      </c>
      <c r="J4195">
        <v>32491</v>
      </c>
      <c r="K4195">
        <v>20402</v>
      </c>
      <c r="L4195">
        <f>bbdd_Social_Media_Trends[[#This Row],[Likes]]+bbdd_Social_Media_Trends[[#This Row],[Shares]]+bbdd_Social_Media_Trends[[#This Row],[Comments]]</f>
        <v>319185</v>
      </c>
      <c r="M4195">
        <f>bbdd_Social_Media_Trends[[#This Row],[Interactions]]/bbdd_Social_Media_Trends[[#This Row],[Views]]</f>
        <v>0.58610362328953258</v>
      </c>
      <c r="N4195" s="1" t="s">
        <v>16</v>
      </c>
      <c r="O4195" s="4">
        <f t="shared" si="65"/>
        <v>0</v>
      </c>
    </row>
    <row r="4196" spans="1:15" hidden="1">
      <c r="A4196" s="1" t="s">
        <v>4236</v>
      </c>
      <c r="B4196" s="2">
        <v>45229</v>
      </c>
      <c r="C4196" s="13" t="str">
        <f>TEXT(bbdd_Social_Media_Trends[[#This Row],[Post_Date]],"aaaa-mm")</f>
        <v>2023-10</v>
      </c>
      <c r="D4196" s="1" t="s">
        <v>18</v>
      </c>
      <c r="E4196" s="1" t="s">
        <v>13</v>
      </c>
      <c r="F4196" s="1" t="s">
        <v>47</v>
      </c>
      <c r="G4196" s="1" t="s">
        <v>25</v>
      </c>
      <c r="H4196">
        <v>3075050</v>
      </c>
      <c r="I4196">
        <v>282373</v>
      </c>
      <c r="J4196">
        <v>20662</v>
      </c>
      <c r="K4196">
        <v>43100</v>
      </c>
      <c r="L4196">
        <f>bbdd_Social_Media_Trends[[#This Row],[Likes]]+bbdd_Social_Media_Trends[[#This Row],[Shares]]+bbdd_Social_Media_Trends[[#This Row],[Comments]]</f>
        <v>346135</v>
      </c>
      <c r="M4196">
        <f>bbdd_Social_Media_Trends[[#This Row],[Interactions]]/bbdd_Social_Media_Trends[[#This Row],[Views]]</f>
        <v>0.11256239735939252</v>
      </c>
      <c r="N4196" s="1" t="s">
        <v>29</v>
      </c>
      <c r="O4196" s="4">
        <f t="shared" si="65"/>
        <v>0</v>
      </c>
    </row>
    <row r="4197" spans="1:15" hidden="1">
      <c r="A4197" s="1" t="s">
        <v>4237</v>
      </c>
      <c r="B4197" s="2">
        <v>45093</v>
      </c>
      <c r="C4197" s="13" t="str">
        <f>TEXT(bbdd_Social_Media_Trends[[#This Row],[Post_Date]],"aaaa-mm")</f>
        <v>2023-06</v>
      </c>
      <c r="D4197" s="1" t="s">
        <v>24</v>
      </c>
      <c r="E4197" s="1" t="s">
        <v>57</v>
      </c>
      <c r="F4197" s="1" t="s">
        <v>41</v>
      </c>
      <c r="G4197" s="1" t="s">
        <v>50</v>
      </c>
      <c r="H4197">
        <v>2193675</v>
      </c>
      <c r="I4197">
        <v>334418</v>
      </c>
      <c r="J4197">
        <v>12614</v>
      </c>
      <c r="K4197">
        <v>24974</v>
      </c>
      <c r="L4197">
        <f>bbdd_Social_Media_Trends[[#This Row],[Likes]]+bbdd_Social_Media_Trends[[#This Row],[Shares]]+bbdd_Social_Media_Trends[[#This Row],[Comments]]</f>
        <v>372006</v>
      </c>
      <c r="M4197">
        <f>bbdd_Social_Media_Trends[[#This Row],[Interactions]]/bbdd_Social_Media_Trends[[#This Row],[Views]]</f>
        <v>0.16958118226264146</v>
      </c>
      <c r="N4197" s="1" t="s">
        <v>22</v>
      </c>
      <c r="O4197" s="4">
        <f t="shared" si="65"/>
        <v>0</v>
      </c>
    </row>
    <row r="4198" spans="1:15" hidden="1">
      <c r="A4198" s="1" t="s">
        <v>4238</v>
      </c>
      <c r="B4198" s="2">
        <v>45286</v>
      </c>
      <c r="C4198" s="13" t="str">
        <f>TEXT(bbdd_Social_Media_Trends[[#This Row],[Post_Date]],"aaaa-mm")</f>
        <v>2023-12</v>
      </c>
      <c r="D4198" s="1" t="s">
        <v>24</v>
      </c>
      <c r="E4198" s="1" t="s">
        <v>52</v>
      </c>
      <c r="F4198" s="1" t="s">
        <v>41</v>
      </c>
      <c r="G4198" s="1" t="s">
        <v>28</v>
      </c>
      <c r="H4198">
        <v>1779047</v>
      </c>
      <c r="I4198">
        <v>64478</v>
      </c>
      <c r="J4198">
        <v>18103</v>
      </c>
      <c r="K4198">
        <v>7857</v>
      </c>
      <c r="L4198">
        <f>bbdd_Social_Media_Trends[[#This Row],[Likes]]+bbdd_Social_Media_Trends[[#This Row],[Shares]]+bbdd_Social_Media_Trends[[#This Row],[Comments]]</f>
        <v>90438</v>
      </c>
      <c r="M4198">
        <f>bbdd_Social_Media_Trends[[#This Row],[Interactions]]/bbdd_Social_Media_Trends[[#This Row],[Views]]</f>
        <v>5.0835081928695534E-2</v>
      </c>
      <c r="N4198" s="1" t="s">
        <v>29</v>
      </c>
      <c r="O4198" s="4">
        <f t="shared" si="65"/>
        <v>0</v>
      </c>
    </row>
    <row r="4199" spans="1:15" hidden="1">
      <c r="A4199" s="1" t="s">
        <v>4239</v>
      </c>
      <c r="B4199" s="2">
        <v>45075</v>
      </c>
      <c r="C4199" s="13" t="str">
        <f>TEXT(bbdd_Social_Media_Trends[[#This Row],[Post_Date]],"aaaa-mm")</f>
        <v>2023-05</v>
      </c>
      <c r="D4199" s="1" t="s">
        <v>12</v>
      </c>
      <c r="E4199" s="1" t="s">
        <v>49</v>
      </c>
      <c r="F4199" s="1" t="s">
        <v>41</v>
      </c>
      <c r="G4199" s="1" t="s">
        <v>15</v>
      </c>
      <c r="H4199">
        <v>4465594</v>
      </c>
      <c r="I4199">
        <v>207163</v>
      </c>
      <c r="J4199">
        <v>71548</v>
      </c>
      <c r="K4199">
        <v>1980</v>
      </c>
      <c r="L4199">
        <f>bbdd_Social_Media_Trends[[#This Row],[Likes]]+bbdd_Social_Media_Trends[[#This Row],[Shares]]+bbdd_Social_Media_Trends[[#This Row],[Comments]]</f>
        <v>280691</v>
      </c>
      <c r="M4199">
        <f>bbdd_Social_Media_Trends[[#This Row],[Interactions]]/bbdd_Social_Media_Trends[[#This Row],[Views]]</f>
        <v>6.285636356551895E-2</v>
      </c>
      <c r="N4199" s="1" t="s">
        <v>16</v>
      </c>
      <c r="O4199" s="4">
        <f t="shared" si="65"/>
        <v>0</v>
      </c>
    </row>
    <row r="4200" spans="1:15" hidden="1">
      <c r="A4200" s="1" t="s">
        <v>4240</v>
      </c>
      <c r="B4200" s="2">
        <v>44661</v>
      </c>
      <c r="C4200" s="13" t="str">
        <f>TEXT(bbdd_Social_Media_Trends[[#This Row],[Post_Date]],"aaaa-mm")</f>
        <v>2022-04</v>
      </c>
      <c r="D4200" s="1" t="s">
        <v>24</v>
      </c>
      <c r="E4200" s="1" t="s">
        <v>52</v>
      </c>
      <c r="F4200" s="1" t="s">
        <v>47</v>
      </c>
      <c r="G4200" s="1" t="s">
        <v>28</v>
      </c>
      <c r="H4200">
        <v>2938655</v>
      </c>
      <c r="I4200">
        <v>483237</v>
      </c>
      <c r="J4200">
        <v>98936</v>
      </c>
      <c r="K4200">
        <v>21895</v>
      </c>
      <c r="L4200">
        <f>bbdd_Social_Media_Trends[[#This Row],[Likes]]+bbdd_Social_Media_Trends[[#This Row],[Shares]]+bbdd_Social_Media_Trends[[#This Row],[Comments]]</f>
        <v>604068</v>
      </c>
      <c r="M4200">
        <f>bbdd_Social_Media_Trends[[#This Row],[Interactions]]/bbdd_Social_Media_Trends[[#This Row],[Views]]</f>
        <v>0.20555934602734924</v>
      </c>
      <c r="N4200" s="1" t="s">
        <v>29</v>
      </c>
      <c r="O4200" s="4">
        <f t="shared" si="65"/>
        <v>0</v>
      </c>
    </row>
    <row r="4201" spans="1:15" hidden="1">
      <c r="A4201" s="1" t="s">
        <v>4241</v>
      </c>
      <c r="B4201" s="2">
        <v>44775</v>
      </c>
      <c r="C4201" s="13" t="str">
        <f>TEXT(bbdd_Social_Media_Trends[[#This Row],[Post_Date]],"aaaa-mm")</f>
        <v>2022-08</v>
      </c>
      <c r="D4201" s="1" t="s">
        <v>24</v>
      </c>
      <c r="E4201" s="1" t="s">
        <v>52</v>
      </c>
      <c r="F4201" s="1" t="s">
        <v>47</v>
      </c>
      <c r="G4201" s="1" t="s">
        <v>28</v>
      </c>
      <c r="H4201">
        <v>2121336</v>
      </c>
      <c r="I4201">
        <v>330030</v>
      </c>
      <c r="J4201">
        <v>12817</v>
      </c>
      <c r="K4201">
        <v>21347</v>
      </c>
      <c r="L4201">
        <f>bbdd_Social_Media_Trends[[#This Row],[Likes]]+bbdd_Social_Media_Trends[[#This Row],[Shares]]+bbdd_Social_Media_Trends[[#This Row],[Comments]]</f>
        <v>364194</v>
      </c>
      <c r="M4201">
        <f>bbdd_Social_Media_Trends[[#This Row],[Interactions]]/bbdd_Social_Media_Trends[[#This Row],[Views]]</f>
        <v>0.17168143094728983</v>
      </c>
      <c r="N4201" s="1" t="s">
        <v>16</v>
      </c>
      <c r="O4201" s="4">
        <f t="shared" si="65"/>
        <v>0</v>
      </c>
    </row>
    <row r="4202" spans="1:15" hidden="1">
      <c r="A4202" s="1" t="s">
        <v>4242</v>
      </c>
      <c r="B4202" s="2">
        <v>44610</v>
      </c>
      <c r="C4202" s="13" t="str">
        <f>TEXT(bbdd_Social_Media_Trends[[#This Row],[Post_Date]],"aaaa-mm")</f>
        <v>2022-02</v>
      </c>
      <c r="D4202" s="1" t="s">
        <v>24</v>
      </c>
      <c r="E4202" s="1" t="s">
        <v>57</v>
      </c>
      <c r="F4202" s="1" t="s">
        <v>20</v>
      </c>
      <c r="G4202" s="1" t="s">
        <v>21</v>
      </c>
      <c r="H4202">
        <v>4426725</v>
      </c>
      <c r="I4202">
        <v>158336</v>
      </c>
      <c r="J4202">
        <v>67298</v>
      </c>
      <c r="K4202">
        <v>41529</v>
      </c>
      <c r="L4202">
        <f>bbdd_Social_Media_Trends[[#This Row],[Likes]]+bbdd_Social_Media_Trends[[#This Row],[Shares]]+bbdd_Social_Media_Trends[[#This Row],[Comments]]</f>
        <v>267163</v>
      </c>
      <c r="M4202">
        <f>bbdd_Social_Media_Trends[[#This Row],[Interactions]]/bbdd_Social_Media_Trends[[#This Row],[Views]]</f>
        <v>6.0352292044344294E-2</v>
      </c>
      <c r="N4202" s="1" t="s">
        <v>29</v>
      </c>
      <c r="O4202" s="4">
        <f t="shared" si="65"/>
        <v>0</v>
      </c>
    </row>
    <row r="4203" spans="1:15">
      <c r="A4203" s="1" t="s">
        <v>4243</v>
      </c>
      <c r="B4203" s="2">
        <v>45159</v>
      </c>
      <c r="C4203" s="13" t="str">
        <f>TEXT(bbdd_Social_Media_Trends[[#This Row],[Post_Date]],"aaaa-mm")</f>
        <v>2023-08</v>
      </c>
      <c r="D4203" s="1" t="s">
        <v>27</v>
      </c>
      <c r="E4203" s="1" t="s">
        <v>19</v>
      </c>
      <c r="F4203" s="1" t="s">
        <v>41</v>
      </c>
      <c r="G4203" s="1" t="s">
        <v>21</v>
      </c>
      <c r="H4203">
        <v>3001319</v>
      </c>
      <c r="I4203">
        <v>440022</v>
      </c>
      <c r="J4203">
        <v>76480</v>
      </c>
      <c r="K4203">
        <v>23204</v>
      </c>
      <c r="L4203">
        <f>bbdd_Social_Media_Trends[[#This Row],[Likes]]+bbdd_Social_Media_Trends[[#This Row],[Shares]]+bbdd_Social_Media_Trends[[#This Row],[Comments]]</f>
        <v>539706</v>
      </c>
      <c r="M4203">
        <f>bbdd_Social_Media_Trends[[#This Row],[Interactions]]/bbdd_Social_Media_Trends[[#This Row],[Views]]</f>
        <v>0.17982293784832601</v>
      </c>
      <c r="N4203" s="1" t="s">
        <v>16</v>
      </c>
      <c r="O4203" s="4">
        <f t="shared" si="65"/>
        <v>0</v>
      </c>
    </row>
    <row r="4204" spans="1:15" hidden="1">
      <c r="A4204" s="1" t="s">
        <v>4244</v>
      </c>
      <c r="B4204" s="2">
        <v>45229</v>
      </c>
      <c r="C4204" s="13" t="str">
        <f>TEXT(bbdd_Social_Media_Trends[[#This Row],[Post_Date]],"aaaa-mm")</f>
        <v>2023-10</v>
      </c>
      <c r="D4204" s="1" t="s">
        <v>24</v>
      </c>
      <c r="E4204" s="1" t="s">
        <v>46</v>
      </c>
      <c r="F4204" s="1" t="s">
        <v>32</v>
      </c>
      <c r="G4204" s="1" t="s">
        <v>44</v>
      </c>
      <c r="H4204">
        <v>1623564</v>
      </c>
      <c r="I4204">
        <v>183308</v>
      </c>
      <c r="J4204">
        <v>11709</v>
      </c>
      <c r="K4204">
        <v>6813</v>
      </c>
      <c r="L4204">
        <f>bbdd_Social_Media_Trends[[#This Row],[Likes]]+bbdd_Social_Media_Trends[[#This Row],[Shares]]+bbdd_Social_Media_Trends[[#This Row],[Comments]]</f>
        <v>201830</v>
      </c>
      <c r="M4204">
        <f>bbdd_Social_Media_Trends[[#This Row],[Interactions]]/bbdd_Social_Media_Trends[[#This Row],[Views]]</f>
        <v>0.12431293130421714</v>
      </c>
      <c r="N4204" s="1" t="s">
        <v>29</v>
      </c>
      <c r="O4204" s="4">
        <f t="shared" si="65"/>
        <v>0</v>
      </c>
    </row>
    <row r="4205" spans="1:15">
      <c r="A4205" s="1" t="s">
        <v>4245</v>
      </c>
      <c r="B4205" s="2">
        <v>44826</v>
      </c>
      <c r="C4205" s="13" t="str">
        <f>TEXT(bbdd_Social_Media_Trends[[#This Row],[Post_Date]],"aaaa-mm")</f>
        <v>2022-09</v>
      </c>
      <c r="D4205" s="1" t="s">
        <v>27</v>
      </c>
      <c r="E4205" s="1" t="s">
        <v>52</v>
      </c>
      <c r="F4205" s="1" t="s">
        <v>20</v>
      </c>
      <c r="G4205" s="1" t="s">
        <v>50</v>
      </c>
      <c r="H4205">
        <v>98794</v>
      </c>
      <c r="I4205">
        <v>141964</v>
      </c>
      <c r="J4205">
        <v>2748</v>
      </c>
      <c r="K4205">
        <v>1357</v>
      </c>
      <c r="L4205">
        <f>bbdd_Social_Media_Trends[[#This Row],[Likes]]+bbdd_Social_Media_Trends[[#This Row],[Shares]]+bbdd_Social_Media_Trends[[#This Row],[Comments]]</f>
        <v>146069</v>
      </c>
      <c r="M4205">
        <f>bbdd_Social_Media_Trends[[#This Row],[Interactions]]/bbdd_Social_Media_Trends[[#This Row],[Views]]</f>
        <v>1.4785209628115068</v>
      </c>
      <c r="N4205" s="1" t="s">
        <v>22</v>
      </c>
      <c r="O4205" s="4">
        <f t="shared" si="65"/>
        <v>0</v>
      </c>
    </row>
    <row r="4206" spans="1:15" hidden="1">
      <c r="A4206" s="1" t="s">
        <v>4246</v>
      </c>
      <c r="B4206" s="2">
        <v>44912</v>
      </c>
      <c r="C4206" s="13" t="str">
        <f>TEXT(bbdd_Social_Media_Trends[[#This Row],[Post_Date]],"aaaa-mm")</f>
        <v>2022-12</v>
      </c>
      <c r="D4206" s="1" t="s">
        <v>18</v>
      </c>
      <c r="E4206" s="1" t="s">
        <v>49</v>
      </c>
      <c r="F4206" s="1" t="s">
        <v>41</v>
      </c>
      <c r="G4206" s="1" t="s">
        <v>50</v>
      </c>
      <c r="H4206">
        <v>897780</v>
      </c>
      <c r="I4206">
        <v>31613</v>
      </c>
      <c r="J4206">
        <v>86715</v>
      </c>
      <c r="K4206">
        <v>31460</v>
      </c>
      <c r="L4206">
        <f>bbdd_Social_Media_Trends[[#This Row],[Likes]]+bbdd_Social_Media_Trends[[#This Row],[Shares]]+bbdd_Social_Media_Trends[[#This Row],[Comments]]</f>
        <v>149788</v>
      </c>
      <c r="M4206">
        <f>bbdd_Social_Media_Trends[[#This Row],[Interactions]]/bbdd_Social_Media_Trends[[#This Row],[Views]]</f>
        <v>0.1668426563300586</v>
      </c>
      <c r="N4206" s="1" t="s">
        <v>29</v>
      </c>
      <c r="O4206" s="4">
        <f t="shared" si="65"/>
        <v>0</v>
      </c>
    </row>
    <row r="4207" spans="1:15" hidden="1">
      <c r="A4207" s="1" t="s">
        <v>4247</v>
      </c>
      <c r="B4207" s="2">
        <v>44813</v>
      </c>
      <c r="C4207" s="13" t="str">
        <f>TEXT(bbdd_Social_Media_Trends[[#This Row],[Post_Date]],"aaaa-mm")</f>
        <v>2022-09</v>
      </c>
      <c r="D4207" s="1" t="s">
        <v>24</v>
      </c>
      <c r="E4207" s="1" t="s">
        <v>49</v>
      </c>
      <c r="F4207" s="1" t="s">
        <v>36</v>
      </c>
      <c r="G4207" s="1" t="s">
        <v>15</v>
      </c>
      <c r="H4207">
        <v>1470152</v>
      </c>
      <c r="I4207">
        <v>10721</v>
      </c>
      <c r="J4207">
        <v>9486</v>
      </c>
      <c r="K4207">
        <v>8235</v>
      </c>
      <c r="L4207">
        <f>bbdd_Social_Media_Trends[[#This Row],[Likes]]+bbdd_Social_Media_Trends[[#This Row],[Shares]]+bbdd_Social_Media_Trends[[#This Row],[Comments]]</f>
        <v>28442</v>
      </c>
      <c r="M4207">
        <f>bbdd_Social_Media_Trends[[#This Row],[Interactions]]/bbdd_Social_Media_Trends[[#This Row],[Views]]</f>
        <v>1.9346298886101572E-2</v>
      </c>
      <c r="N4207" s="1" t="s">
        <v>16</v>
      </c>
      <c r="O4207" s="4">
        <f t="shared" si="65"/>
        <v>0</v>
      </c>
    </row>
    <row r="4208" spans="1:15" hidden="1">
      <c r="A4208" s="1" t="s">
        <v>4248</v>
      </c>
      <c r="B4208" s="2">
        <v>44758</v>
      </c>
      <c r="C4208" s="13" t="str">
        <f>TEXT(bbdd_Social_Media_Trends[[#This Row],[Post_Date]],"aaaa-mm")</f>
        <v>2022-07</v>
      </c>
      <c r="D4208" s="1" t="s">
        <v>24</v>
      </c>
      <c r="E4208" s="1" t="s">
        <v>49</v>
      </c>
      <c r="F4208" s="1" t="s">
        <v>14</v>
      </c>
      <c r="G4208" s="1" t="s">
        <v>25</v>
      </c>
      <c r="H4208">
        <v>3958044</v>
      </c>
      <c r="I4208">
        <v>313560</v>
      </c>
      <c r="J4208">
        <v>9096</v>
      </c>
      <c r="K4208">
        <v>9926</v>
      </c>
      <c r="L4208">
        <f>bbdd_Social_Media_Trends[[#This Row],[Likes]]+bbdd_Social_Media_Trends[[#This Row],[Shares]]+bbdd_Social_Media_Trends[[#This Row],[Comments]]</f>
        <v>332582</v>
      </c>
      <c r="M4208">
        <f>bbdd_Social_Media_Trends[[#This Row],[Interactions]]/bbdd_Social_Media_Trends[[#This Row],[Views]]</f>
        <v>8.4026857710525704E-2</v>
      </c>
      <c r="N4208" s="1" t="s">
        <v>16</v>
      </c>
      <c r="O4208" s="4">
        <f t="shared" si="65"/>
        <v>0</v>
      </c>
    </row>
    <row r="4209" spans="1:15" hidden="1">
      <c r="A4209" s="1" t="s">
        <v>4249</v>
      </c>
      <c r="B4209" s="2">
        <v>44731</v>
      </c>
      <c r="C4209" s="13" t="str">
        <f>TEXT(bbdd_Social_Media_Trends[[#This Row],[Post_Date]],"aaaa-mm")</f>
        <v>2022-06</v>
      </c>
      <c r="D4209" s="1" t="s">
        <v>18</v>
      </c>
      <c r="E4209" s="1" t="s">
        <v>46</v>
      </c>
      <c r="F4209" s="1" t="s">
        <v>14</v>
      </c>
      <c r="G4209" s="1" t="s">
        <v>25</v>
      </c>
      <c r="H4209">
        <v>4327143</v>
      </c>
      <c r="I4209">
        <v>390643</v>
      </c>
      <c r="J4209">
        <v>65125</v>
      </c>
      <c r="K4209">
        <v>484</v>
      </c>
      <c r="L4209">
        <f>bbdd_Social_Media_Trends[[#This Row],[Likes]]+bbdd_Social_Media_Trends[[#This Row],[Shares]]+bbdd_Social_Media_Trends[[#This Row],[Comments]]</f>
        <v>456252</v>
      </c>
      <c r="M4209">
        <f>bbdd_Social_Media_Trends[[#This Row],[Interactions]]/bbdd_Social_Media_Trends[[#This Row],[Views]]</f>
        <v>0.10543954752593108</v>
      </c>
      <c r="N4209" s="1" t="s">
        <v>29</v>
      </c>
      <c r="O4209" s="4">
        <f t="shared" si="65"/>
        <v>0</v>
      </c>
    </row>
    <row r="4210" spans="1:15" hidden="1">
      <c r="A4210" s="1" t="s">
        <v>4250</v>
      </c>
      <c r="B4210" s="2">
        <v>44694</v>
      </c>
      <c r="C4210" s="13" t="str">
        <f>TEXT(bbdd_Social_Media_Trends[[#This Row],[Post_Date]],"aaaa-mm")</f>
        <v>2022-05</v>
      </c>
      <c r="D4210" s="1" t="s">
        <v>18</v>
      </c>
      <c r="E4210" s="1" t="s">
        <v>31</v>
      </c>
      <c r="F4210" s="1" t="s">
        <v>41</v>
      </c>
      <c r="G4210" s="1" t="s">
        <v>37</v>
      </c>
      <c r="H4210">
        <v>2488071</v>
      </c>
      <c r="I4210">
        <v>331114</v>
      </c>
      <c r="J4210">
        <v>29029</v>
      </c>
      <c r="K4210">
        <v>8542</v>
      </c>
      <c r="L4210">
        <f>bbdd_Social_Media_Trends[[#This Row],[Likes]]+bbdd_Social_Media_Trends[[#This Row],[Shares]]+bbdd_Social_Media_Trends[[#This Row],[Comments]]</f>
        <v>368685</v>
      </c>
      <c r="M4210">
        <f>bbdd_Social_Media_Trends[[#This Row],[Interactions]]/bbdd_Social_Media_Trends[[#This Row],[Views]]</f>
        <v>0.14818106074947218</v>
      </c>
      <c r="N4210" s="1" t="s">
        <v>16</v>
      </c>
      <c r="O4210" s="4">
        <f t="shared" si="65"/>
        <v>0</v>
      </c>
    </row>
    <row r="4211" spans="1:15" hidden="1">
      <c r="A4211" s="1" t="s">
        <v>4251</v>
      </c>
      <c r="B4211" s="2">
        <v>44714</v>
      </c>
      <c r="C4211" s="13" t="str">
        <f>TEXT(bbdd_Social_Media_Trends[[#This Row],[Post_Date]],"aaaa-mm")</f>
        <v>2022-06</v>
      </c>
      <c r="D4211" s="1" t="s">
        <v>24</v>
      </c>
      <c r="E4211" s="1" t="s">
        <v>31</v>
      </c>
      <c r="F4211" s="1" t="s">
        <v>47</v>
      </c>
      <c r="G4211" s="1" t="s">
        <v>15</v>
      </c>
      <c r="H4211">
        <v>147450</v>
      </c>
      <c r="I4211">
        <v>381039</v>
      </c>
      <c r="J4211">
        <v>15546</v>
      </c>
      <c r="K4211">
        <v>16920</v>
      </c>
      <c r="L4211">
        <f>bbdd_Social_Media_Trends[[#This Row],[Likes]]+bbdd_Social_Media_Trends[[#This Row],[Shares]]+bbdd_Social_Media_Trends[[#This Row],[Comments]]</f>
        <v>413505</v>
      </c>
      <c r="M4211">
        <f>bbdd_Social_Media_Trends[[#This Row],[Interactions]]/bbdd_Social_Media_Trends[[#This Row],[Views]]</f>
        <v>2.8043743641912511</v>
      </c>
      <c r="N4211" s="1" t="s">
        <v>16</v>
      </c>
      <c r="O4211" s="4">
        <f t="shared" si="65"/>
        <v>0</v>
      </c>
    </row>
    <row r="4212" spans="1:15" hidden="1">
      <c r="A4212" s="1" t="s">
        <v>4252</v>
      </c>
      <c r="B4212" s="2">
        <v>45230</v>
      </c>
      <c r="C4212" s="13" t="str">
        <f>TEXT(bbdd_Social_Media_Trends[[#This Row],[Post_Date]],"aaaa-mm")</f>
        <v>2023-10</v>
      </c>
      <c r="D4212" s="1" t="s">
        <v>12</v>
      </c>
      <c r="E4212" s="1" t="s">
        <v>13</v>
      </c>
      <c r="F4212" s="1" t="s">
        <v>20</v>
      </c>
      <c r="G4212" s="1" t="s">
        <v>25</v>
      </c>
      <c r="H4212">
        <v>653382</v>
      </c>
      <c r="I4212">
        <v>203055</v>
      </c>
      <c r="J4212">
        <v>29290</v>
      </c>
      <c r="K4212">
        <v>21516</v>
      </c>
      <c r="L4212">
        <f>bbdd_Social_Media_Trends[[#This Row],[Likes]]+bbdd_Social_Media_Trends[[#This Row],[Shares]]+bbdd_Social_Media_Trends[[#This Row],[Comments]]</f>
        <v>253861</v>
      </c>
      <c r="M4212">
        <f>bbdd_Social_Media_Trends[[#This Row],[Interactions]]/bbdd_Social_Media_Trends[[#This Row],[Views]]</f>
        <v>0.38853381329758091</v>
      </c>
      <c r="N4212" s="1" t="s">
        <v>29</v>
      </c>
      <c r="O4212" s="4">
        <f t="shared" si="65"/>
        <v>0</v>
      </c>
    </row>
    <row r="4213" spans="1:15" hidden="1">
      <c r="A4213" s="1" t="s">
        <v>4253</v>
      </c>
      <c r="B4213" s="2">
        <v>45064</v>
      </c>
      <c r="C4213" s="13" t="str">
        <f>TEXT(bbdd_Social_Media_Trends[[#This Row],[Post_Date]],"aaaa-mm")</f>
        <v>2023-05</v>
      </c>
      <c r="D4213" s="1" t="s">
        <v>24</v>
      </c>
      <c r="E4213" s="1" t="s">
        <v>52</v>
      </c>
      <c r="F4213" s="1" t="s">
        <v>20</v>
      </c>
      <c r="G4213" s="1" t="s">
        <v>44</v>
      </c>
      <c r="H4213">
        <v>2445074</v>
      </c>
      <c r="I4213">
        <v>339219</v>
      </c>
      <c r="J4213">
        <v>42119</v>
      </c>
      <c r="K4213">
        <v>49060</v>
      </c>
      <c r="L4213">
        <f>bbdd_Social_Media_Trends[[#This Row],[Likes]]+bbdd_Social_Media_Trends[[#This Row],[Shares]]+bbdd_Social_Media_Trends[[#This Row],[Comments]]</f>
        <v>430398</v>
      </c>
      <c r="M4213">
        <f>bbdd_Social_Media_Trends[[#This Row],[Interactions]]/bbdd_Social_Media_Trends[[#This Row],[Views]]</f>
        <v>0.1760265742468326</v>
      </c>
      <c r="N4213" s="1" t="s">
        <v>16</v>
      </c>
      <c r="O4213" s="4">
        <f t="shared" si="65"/>
        <v>0</v>
      </c>
    </row>
    <row r="4214" spans="1:15" hidden="1">
      <c r="A4214" s="1" t="s">
        <v>4254</v>
      </c>
      <c r="B4214" s="2">
        <v>44930</v>
      </c>
      <c r="C4214" s="13" t="str">
        <f>TEXT(bbdd_Social_Media_Trends[[#This Row],[Post_Date]],"aaaa-mm")</f>
        <v>2023-01</v>
      </c>
      <c r="D4214" s="1" t="s">
        <v>12</v>
      </c>
      <c r="E4214" s="1" t="s">
        <v>52</v>
      </c>
      <c r="F4214" s="1" t="s">
        <v>41</v>
      </c>
      <c r="G4214" s="1" t="s">
        <v>37</v>
      </c>
      <c r="H4214">
        <v>3761056</v>
      </c>
      <c r="I4214">
        <v>2630</v>
      </c>
      <c r="J4214">
        <v>62256</v>
      </c>
      <c r="K4214">
        <v>44327</v>
      </c>
      <c r="L4214">
        <f>bbdd_Social_Media_Trends[[#This Row],[Likes]]+bbdd_Social_Media_Trends[[#This Row],[Shares]]+bbdd_Social_Media_Trends[[#This Row],[Comments]]</f>
        <v>109213</v>
      </c>
      <c r="M4214">
        <f>bbdd_Social_Media_Trends[[#This Row],[Interactions]]/bbdd_Social_Media_Trends[[#This Row],[Views]]</f>
        <v>2.9037855325738302E-2</v>
      </c>
      <c r="N4214" s="1" t="s">
        <v>16</v>
      </c>
      <c r="O4214" s="4">
        <f t="shared" si="65"/>
        <v>0</v>
      </c>
    </row>
    <row r="4215" spans="1:15" hidden="1">
      <c r="A4215" s="1" t="s">
        <v>4255</v>
      </c>
      <c r="B4215" s="2">
        <v>45198</v>
      </c>
      <c r="C4215" s="13" t="str">
        <f>TEXT(bbdd_Social_Media_Trends[[#This Row],[Post_Date]],"aaaa-mm")</f>
        <v>2023-09</v>
      </c>
      <c r="D4215" s="1" t="s">
        <v>12</v>
      </c>
      <c r="E4215" s="1" t="s">
        <v>46</v>
      </c>
      <c r="F4215" s="1" t="s">
        <v>36</v>
      </c>
      <c r="G4215" s="1" t="s">
        <v>60</v>
      </c>
      <c r="H4215">
        <v>4023508</v>
      </c>
      <c r="I4215">
        <v>424443</v>
      </c>
      <c r="J4215">
        <v>60005</v>
      </c>
      <c r="K4215">
        <v>29638</v>
      </c>
      <c r="L4215">
        <f>bbdd_Social_Media_Trends[[#This Row],[Likes]]+bbdd_Social_Media_Trends[[#This Row],[Shares]]+bbdd_Social_Media_Trends[[#This Row],[Comments]]</f>
        <v>514086</v>
      </c>
      <c r="M4215">
        <f>bbdd_Social_Media_Trends[[#This Row],[Interactions]]/bbdd_Social_Media_Trends[[#This Row],[Views]]</f>
        <v>0.12777059222946743</v>
      </c>
      <c r="N4215" s="1" t="s">
        <v>22</v>
      </c>
      <c r="O4215" s="4">
        <f t="shared" si="65"/>
        <v>0</v>
      </c>
    </row>
    <row r="4216" spans="1:15" hidden="1">
      <c r="A4216" s="1" t="s">
        <v>4256</v>
      </c>
      <c r="B4216" s="2">
        <v>45173</v>
      </c>
      <c r="C4216" s="13" t="str">
        <f>TEXT(bbdd_Social_Media_Trends[[#This Row],[Post_Date]],"aaaa-mm")</f>
        <v>2023-09</v>
      </c>
      <c r="D4216" s="1" t="s">
        <v>24</v>
      </c>
      <c r="E4216" s="1" t="s">
        <v>52</v>
      </c>
      <c r="F4216" s="1" t="s">
        <v>20</v>
      </c>
      <c r="G4216" s="1" t="s">
        <v>28</v>
      </c>
      <c r="H4216">
        <v>1393642</v>
      </c>
      <c r="I4216">
        <v>7098</v>
      </c>
      <c r="J4216">
        <v>15097</v>
      </c>
      <c r="K4216">
        <v>1221</v>
      </c>
      <c r="L4216">
        <f>bbdd_Social_Media_Trends[[#This Row],[Likes]]+bbdd_Social_Media_Trends[[#This Row],[Shares]]+bbdd_Social_Media_Trends[[#This Row],[Comments]]</f>
        <v>23416</v>
      </c>
      <c r="M4216">
        <f>bbdd_Social_Media_Trends[[#This Row],[Interactions]]/bbdd_Social_Media_Trends[[#This Row],[Views]]</f>
        <v>1.6802019456933704E-2</v>
      </c>
      <c r="N4216" s="1" t="s">
        <v>29</v>
      </c>
      <c r="O4216" s="4">
        <f t="shared" si="65"/>
        <v>0</v>
      </c>
    </row>
    <row r="4217" spans="1:15" hidden="1">
      <c r="A4217" s="1" t="s">
        <v>4257</v>
      </c>
      <c r="B4217" s="2">
        <v>45090</v>
      </c>
      <c r="C4217" s="13" t="str">
        <f>TEXT(bbdd_Social_Media_Trends[[#This Row],[Post_Date]],"aaaa-mm")</f>
        <v>2023-06</v>
      </c>
      <c r="D4217" s="1" t="s">
        <v>12</v>
      </c>
      <c r="E4217" s="1" t="s">
        <v>49</v>
      </c>
      <c r="F4217" s="1" t="s">
        <v>20</v>
      </c>
      <c r="G4217" s="1" t="s">
        <v>21</v>
      </c>
      <c r="H4217">
        <v>935563</v>
      </c>
      <c r="I4217">
        <v>150323</v>
      </c>
      <c r="J4217">
        <v>29577</v>
      </c>
      <c r="K4217">
        <v>19651</v>
      </c>
      <c r="L4217">
        <f>bbdd_Social_Media_Trends[[#This Row],[Likes]]+bbdd_Social_Media_Trends[[#This Row],[Shares]]+bbdd_Social_Media_Trends[[#This Row],[Comments]]</f>
        <v>199551</v>
      </c>
      <c r="M4217">
        <f>bbdd_Social_Media_Trends[[#This Row],[Interactions]]/bbdd_Social_Media_Trends[[#This Row],[Views]]</f>
        <v>0.21329509610790509</v>
      </c>
      <c r="N4217" s="1" t="s">
        <v>16</v>
      </c>
      <c r="O4217" s="4">
        <f t="shared" si="65"/>
        <v>0</v>
      </c>
    </row>
    <row r="4218" spans="1:15" hidden="1">
      <c r="A4218" s="1" t="s">
        <v>4258</v>
      </c>
      <c r="B4218" s="2">
        <v>45074</v>
      </c>
      <c r="C4218" s="13" t="str">
        <f>TEXT(bbdd_Social_Media_Trends[[#This Row],[Post_Date]],"aaaa-mm")</f>
        <v>2023-05</v>
      </c>
      <c r="D4218" s="1" t="s">
        <v>18</v>
      </c>
      <c r="E4218" s="1" t="s">
        <v>35</v>
      </c>
      <c r="F4218" s="1" t="s">
        <v>41</v>
      </c>
      <c r="G4218" s="1" t="s">
        <v>37</v>
      </c>
      <c r="H4218">
        <v>4546474</v>
      </c>
      <c r="I4218">
        <v>429394</v>
      </c>
      <c r="J4218">
        <v>68164</v>
      </c>
      <c r="K4218">
        <v>14640</v>
      </c>
      <c r="L4218">
        <f>bbdd_Social_Media_Trends[[#This Row],[Likes]]+bbdd_Social_Media_Trends[[#This Row],[Shares]]+bbdd_Social_Media_Trends[[#This Row],[Comments]]</f>
        <v>512198</v>
      </c>
      <c r="M4218">
        <f>bbdd_Social_Media_Trends[[#This Row],[Interactions]]/bbdd_Social_Media_Trends[[#This Row],[Views]]</f>
        <v>0.1126582929980464</v>
      </c>
      <c r="N4218" s="1" t="s">
        <v>29</v>
      </c>
      <c r="O4218" s="4">
        <f t="shared" si="65"/>
        <v>0</v>
      </c>
    </row>
    <row r="4219" spans="1:15" hidden="1">
      <c r="A4219" s="1" t="s">
        <v>4259</v>
      </c>
      <c r="B4219" s="2">
        <v>44955</v>
      </c>
      <c r="C4219" s="13" t="str">
        <f>TEXT(bbdd_Social_Media_Trends[[#This Row],[Post_Date]],"aaaa-mm")</f>
        <v>2023-01</v>
      </c>
      <c r="D4219" s="1" t="s">
        <v>18</v>
      </c>
      <c r="E4219" s="1" t="s">
        <v>57</v>
      </c>
      <c r="F4219" s="1" t="s">
        <v>32</v>
      </c>
      <c r="G4219" s="1" t="s">
        <v>37</v>
      </c>
      <c r="H4219">
        <v>4498429</v>
      </c>
      <c r="I4219">
        <v>435775</v>
      </c>
      <c r="J4219">
        <v>48777</v>
      </c>
      <c r="K4219">
        <v>14555</v>
      </c>
      <c r="L4219">
        <f>bbdd_Social_Media_Trends[[#This Row],[Likes]]+bbdd_Social_Media_Trends[[#This Row],[Shares]]+bbdd_Social_Media_Trends[[#This Row],[Comments]]</f>
        <v>499107</v>
      </c>
      <c r="M4219">
        <f>bbdd_Social_Media_Trends[[#This Row],[Interactions]]/bbdd_Social_Media_Trends[[#This Row],[Views]]</f>
        <v>0.11095140103356083</v>
      </c>
      <c r="N4219" s="1" t="s">
        <v>29</v>
      </c>
      <c r="O4219" s="4">
        <f t="shared" si="65"/>
        <v>0</v>
      </c>
    </row>
    <row r="4220" spans="1:15" hidden="1">
      <c r="A4220" s="1" t="s">
        <v>4260</v>
      </c>
      <c r="B4220" s="2">
        <v>45284</v>
      </c>
      <c r="C4220" s="13" t="str">
        <f>TEXT(bbdd_Social_Media_Trends[[#This Row],[Post_Date]],"aaaa-mm")</f>
        <v>2023-12</v>
      </c>
      <c r="D4220" s="1" t="s">
        <v>24</v>
      </c>
      <c r="E4220" s="1" t="s">
        <v>59</v>
      </c>
      <c r="F4220" s="1" t="s">
        <v>41</v>
      </c>
      <c r="G4220" s="1" t="s">
        <v>25</v>
      </c>
      <c r="H4220">
        <v>380026</v>
      </c>
      <c r="I4220">
        <v>214887</v>
      </c>
      <c r="J4220">
        <v>36187</v>
      </c>
      <c r="K4220">
        <v>17636</v>
      </c>
      <c r="L4220">
        <f>bbdd_Social_Media_Trends[[#This Row],[Likes]]+bbdd_Social_Media_Trends[[#This Row],[Shares]]+bbdd_Social_Media_Trends[[#This Row],[Comments]]</f>
        <v>268710</v>
      </c>
      <c r="M4220">
        <f>bbdd_Social_Media_Trends[[#This Row],[Interactions]]/bbdd_Social_Media_Trends[[#This Row],[Views]]</f>
        <v>0.70708319957055565</v>
      </c>
      <c r="N4220" s="1" t="s">
        <v>16</v>
      </c>
      <c r="O4220" s="4">
        <f t="shared" si="65"/>
        <v>0</v>
      </c>
    </row>
    <row r="4221" spans="1:15" hidden="1">
      <c r="A4221" s="1" t="s">
        <v>4261</v>
      </c>
      <c r="B4221" s="2">
        <v>44910</v>
      </c>
      <c r="C4221" s="13" t="str">
        <f>TEXT(bbdd_Social_Media_Trends[[#This Row],[Post_Date]],"aaaa-mm")</f>
        <v>2022-12</v>
      </c>
      <c r="D4221" s="1" t="s">
        <v>12</v>
      </c>
      <c r="E4221" s="1" t="s">
        <v>57</v>
      </c>
      <c r="F4221" s="1" t="s">
        <v>14</v>
      </c>
      <c r="G4221" s="1" t="s">
        <v>25</v>
      </c>
      <c r="H4221">
        <v>3545322</v>
      </c>
      <c r="I4221">
        <v>276967</v>
      </c>
      <c r="J4221">
        <v>4261</v>
      </c>
      <c r="K4221">
        <v>27752</v>
      </c>
      <c r="L4221">
        <f>bbdd_Social_Media_Trends[[#This Row],[Likes]]+bbdd_Social_Media_Trends[[#This Row],[Shares]]+bbdd_Social_Media_Trends[[#This Row],[Comments]]</f>
        <v>308980</v>
      </c>
      <c r="M4221">
        <f>bbdd_Social_Media_Trends[[#This Row],[Interactions]]/bbdd_Social_Media_Trends[[#This Row],[Views]]</f>
        <v>8.7151463252139016E-2</v>
      </c>
      <c r="N4221" s="1" t="s">
        <v>29</v>
      </c>
      <c r="O4221" s="4">
        <f t="shared" si="65"/>
        <v>0</v>
      </c>
    </row>
    <row r="4222" spans="1:15" hidden="1">
      <c r="A4222" s="1" t="s">
        <v>4262</v>
      </c>
      <c r="B4222" s="2">
        <v>44784</v>
      </c>
      <c r="C4222" s="13" t="str">
        <f>TEXT(bbdd_Social_Media_Trends[[#This Row],[Post_Date]],"aaaa-mm")</f>
        <v>2022-08</v>
      </c>
      <c r="D4222" s="1" t="s">
        <v>12</v>
      </c>
      <c r="E4222" s="1" t="s">
        <v>35</v>
      </c>
      <c r="F4222" s="1" t="s">
        <v>47</v>
      </c>
      <c r="G4222" s="1" t="s">
        <v>25</v>
      </c>
      <c r="H4222">
        <v>4228221</v>
      </c>
      <c r="I4222">
        <v>421606</v>
      </c>
      <c r="J4222">
        <v>4145</v>
      </c>
      <c r="K4222">
        <v>12960</v>
      </c>
      <c r="L4222">
        <f>bbdd_Social_Media_Trends[[#This Row],[Likes]]+bbdd_Social_Media_Trends[[#This Row],[Shares]]+bbdd_Social_Media_Trends[[#This Row],[Comments]]</f>
        <v>438711</v>
      </c>
      <c r="M4222">
        <f>bbdd_Social_Media_Trends[[#This Row],[Interactions]]/bbdd_Social_Media_Trends[[#This Row],[Views]]</f>
        <v>0.1037578215519009</v>
      </c>
      <c r="N4222" s="1" t="s">
        <v>22</v>
      </c>
      <c r="O4222" s="4">
        <f t="shared" si="65"/>
        <v>0</v>
      </c>
    </row>
    <row r="4223" spans="1:15">
      <c r="A4223" s="1" t="s">
        <v>4263</v>
      </c>
      <c r="B4223" s="2">
        <v>45175</v>
      </c>
      <c r="C4223" s="13" t="str">
        <f>TEXT(bbdd_Social_Media_Trends[[#This Row],[Post_Date]],"aaaa-mm")</f>
        <v>2023-09</v>
      </c>
      <c r="D4223" s="1" t="s">
        <v>27</v>
      </c>
      <c r="E4223" s="1" t="s">
        <v>46</v>
      </c>
      <c r="F4223" s="1" t="s">
        <v>41</v>
      </c>
      <c r="G4223" s="1" t="s">
        <v>50</v>
      </c>
      <c r="H4223">
        <v>2421039</v>
      </c>
      <c r="I4223">
        <v>255993</v>
      </c>
      <c r="J4223">
        <v>48735</v>
      </c>
      <c r="K4223">
        <v>38037</v>
      </c>
      <c r="L4223">
        <f>bbdd_Social_Media_Trends[[#This Row],[Likes]]+bbdd_Social_Media_Trends[[#This Row],[Shares]]+bbdd_Social_Media_Trends[[#This Row],[Comments]]</f>
        <v>342765</v>
      </c>
      <c r="M4223">
        <f>bbdd_Social_Media_Trends[[#This Row],[Interactions]]/bbdd_Social_Media_Trends[[#This Row],[Views]]</f>
        <v>0.14157764496978364</v>
      </c>
      <c r="N4223" s="1" t="s">
        <v>22</v>
      </c>
      <c r="O4223" s="4">
        <f t="shared" si="65"/>
        <v>0</v>
      </c>
    </row>
    <row r="4224" spans="1:15" hidden="1">
      <c r="A4224" s="1" t="s">
        <v>4264</v>
      </c>
      <c r="B4224" s="2">
        <v>45246</v>
      </c>
      <c r="C4224" s="13" t="str">
        <f>TEXT(bbdd_Social_Media_Trends[[#This Row],[Post_Date]],"aaaa-mm")</f>
        <v>2023-11</v>
      </c>
      <c r="D4224" s="1" t="s">
        <v>18</v>
      </c>
      <c r="E4224" s="1" t="s">
        <v>13</v>
      </c>
      <c r="F4224" s="1" t="s">
        <v>36</v>
      </c>
      <c r="G4224" s="1" t="s">
        <v>21</v>
      </c>
      <c r="H4224">
        <v>3278174</v>
      </c>
      <c r="I4224">
        <v>102658</v>
      </c>
      <c r="J4224">
        <v>57093</v>
      </c>
      <c r="K4224">
        <v>39631</v>
      </c>
      <c r="L4224">
        <f>bbdd_Social_Media_Trends[[#This Row],[Likes]]+bbdd_Social_Media_Trends[[#This Row],[Shares]]+bbdd_Social_Media_Trends[[#This Row],[Comments]]</f>
        <v>199382</v>
      </c>
      <c r="M4224">
        <f>bbdd_Social_Media_Trends[[#This Row],[Interactions]]/bbdd_Social_Media_Trends[[#This Row],[Views]]</f>
        <v>6.0821054648105929E-2</v>
      </c>
      <c r="N4224" s="1" t="s">
        <v>29</v>
      </c>
      <c r="O4224" s="4">
        <f t="shared" si="65"/>
        <v>0</v>
      </c>
    </row>
    <row r="4225" spans="1:15" hidden="1">
      <c r="A4225" s="1" t="s">
        <v>4265</v>
      </c>
      <c r="B4225" s="2">
        <v>45121</v>
      </c>
      <c r="C4225" s="13" t="str">
        <f>TEXT(bbdd_Social_Media_Trends[[#This Row],[Post_Date]],"aaaa-mm")</f>
        <v>2023-07</v>
      </c>
      <c r="D4225" s="1" t="s">
        <v>18</v>
      </c>
      <c r="E4225" s="1" t="s">
        <v>31</v>
      </c>
      <c r="F4225" s="1" t="s">
        <v>41</v>
      </c>
      <c r="G4225" s="1" t="s">
        <v>15</v>
      </c>
      <c r="H4225">
        <v>783572</v>
      </c>
      <c r="I4225">
        <v>139704</v>
      </c>
      <c r="J4225">
        <v>19042</v>
      </c>
      <c r="K4225">
        <v>38146</v>
      </c>
      <c r="L4225">
        <f>bbdd_Social_Media_Trends[[#This Row],[Likes]]+bbdd_Social_Media_Trends[[#This Row],[Shares]]+bbdd_Social_Media_Trends[[#This Row],[Comments]]</f>
        <v>196892</v>
      </c>
      <c r="M4225">
        <f>bbdd_Social_Media_Trends[[#This Row],[Interactions]]/bbdd_Social_Media_Trends[[#This Row],[Views]]</f>
        <v>0.25127493070196483</v>
      </c>
      <c r="N4225" s="1" t="s">
        <v>22</v>
      </c>
      <c r="O4225" s="4">
        <f t="shared" si="65"/>
        <v>0</v>
      </c>
    </row>
    <row r="4226" spans="1:15" hidden="1">
      <c r="A4226" s="1" t="s">
        <v>4266</v>
      </c>
      <c r="B4226" s="2">
        <v>44684</v>
      </c>
      <c r="C4226" s="13" t="str">
        <f>TEXT(bbdd_Social_Media_Trends[[#This Row],[Post_Date]],"aaaa-mm")</f>
        <v>2022-05</v>
      </c>
      <c r="D4226" s="1" t="s">
        <v>12</v>
      </c>
      <c r="E4226" s="1" t="s">
        <v>39</v>
      </c>
      <c r="F4226" s="1" t="s">
        <v>20</v>
      </c>
      <c r="G4226" s="1" t="s">
        <v>37</v>
      </c>
      <c r="H4226">
        <v>305543</v>
      </c>
      <c r="I4226">
        <v>409163</v>
      </c>
      <c r="J4226">
        <v>48642</v>
      </c>
      <c r="K4226">
        <v>44973</v>
      </c>
      <c r="L4226">
        <f>bbdd_Social_Media_Trends[[#This Row],[Likes]]+bbdd_Social_Media_Trends[[#This Row],[Shares]]+bbdd_Social_Media_Trends[[#This Row],[Comments]]</f>
        <v>502778</v>
      </c>
      <c r="M4226">
        <f>bbdd_Social_Media_Trends[[#This Row],[Interactions]]/bbdd_Social_Media_Trends[[#This Row],[Views]]</f>
        <v>1.6455228887587017</v>
      </c>
      <c r="N4226" s="1" t="s">
        <v>16</v>
      </c>
      <c r="O4226" s="4">
        <f t="shared" ref="O4226:O4289" si="66">IF(ISERROR(VLOOKUP(A4226,A4227:A9224,1,FALSE)),0, 1)</f>
        <v>0</v>
      </c>
    </row>
    <row r="4227" spans="1:15" hidden="1">
      <c r="A4227" s="1" t="s">
        <v>4267</v>
      </c>
      <c r="B4227" s="2">
        <v>45265</v>
      </c>
      <c r="C4227" s="13" t="str">
        <f>TEXT(bbdd_Social_Media_Trends[[#This Row],[Post_Date]],"aaaa-mm")</f>
        <v>2023-12</v>
      </c>
      <c r="D4227" s="1" t="s">
        <v>24</v>
      </c>
      <c r="E4227" s="1" t="s">
        <v>52</v>
      </c>
      <c r="F4227" s="1" t="s">
        <v>20</v>
      </c>
      <c r="G4227" s="1" t="s">
        <v>21</v>
      </c>
      <c r="H4227">
        <v>328897</v>
      </c>
      <c r="I4227">
        <v>147381</v>
      </c>
      <c r="J4227">
        <v>42373</v>
      </c>
      <c r="K4227">
        <v>23817</v>
      </c>
      <c r="L4227">
        <f>bbdd_Social_Media_Trends[[#This Row],[Likes]]+bbdd_Social_Media_Trends[[#This Row],[Shares]]+bbdd_Social_Media_Trends[[#This Row],[Comments]]</f>
        <v>213571</v>
      </c>
      <c r="M4227">
        <f>bbdd_Social_Media_Trends[[#This Row],[Interactions]]/bbdd_Social_Media_Trends[[#This Row],[Views]]</f>
        <v>0.64935526927883203</v>
      </c>
      <c r="N4227" s="1" t="s">
        <v>22</v>
      </c>
      <c r="O4227" s="4">
        <f t="shared" si="66"/>
        <v>0</v>
      </c>
    </row>
    <row r="4228" spans="1:15" hidden="1">
      <c r="A4228" s="1" t="s">
        <v>4268</v>
      </c>
      <c r="B4228" s="2">
        <v>44960</v>
      </c>
      <c r="C4228" s="13" t="str">
        <f>TEXT(bbdd_Social_Media_Trends[[#This Row],[Post_Date]],"aaaa-mm")</f>
        <v>2023-02</v>
      </c>
      <c r="D4228" s="1" t="s">
        <v>24</v>
      </c>
      <c r="E4228" s="1" t="s">
        <v>13</v>
      </c>
      <c r="F4228" s="1" t="s">
        <v>20</v>
      </c>
      <c r="G4228" s="1" t="s">
        <v>50</v>
      </c>
      <c r="H4228">
        <v>4876711</v>
      </c>
      <c r="I4228">
        <v>213421</v>
      </c>
      <c r="J4228">
        <v>13563</v>
      </c>
      <c r="K4228">
        <v>48777</v>
      </c>
      <c r="L4228">
        <f>bbdd_Social_Media_Trends[[#This Row],[Likes]]+bbdd_Social_Media_Trends[[#This Row],[Shares]]+bbdd_Social_Media_Trends[[#This Row],[Comments]]</f>
        <v>275761</v>
      </c>
      <c r="M4228">
        <f>bbdd_Social_Media_Trends[[#This Row],[Interactions]]/bbdd_Social_Media_Trends[[#This Row],[Views]]</f>
        <v>5.6546512598347531E-2</v>
      </c>
      <c r="N4228" s="1" t="s">
        <v>29</v>
      </c>
      <c r="O4228" s="4">
        <f t="shared" si="66"/>
        <v>0</v>
      </c>
    </row>
    <row r="4229" spans="1:15" hidden="1">
      <c r="A4229" s="1" t="s">
        <v>4269</v>
      </c>
      <c r="B4229" s="2">
        <v>45002</v>
      </c>
      <c r="C4229" s="13" t="str">
        <f>TEXT(bbdd_Social_Media_Trends[[#This Row],[Post_Date]],"aaaa-mm")</f>
        <v>2023-03</v>
      </c>
      <c r="D4229" s="1" t="s">
        <v>24</v>
      </c>
      <c r="E4229" s="1" t="s">
        <v>49</v>
      </c>
      <c r="F4229" s="1" t="s">
        <v>36</v>
      </c>
      <c r="G4229" s="1" t="s">
        <v>60</v>
      </c>
      <c r="H4229">
        <v>1003601</v>
      </c>
      <c r="I4229">
        <v>488570</v>
      </c>
      <c r="J4229">
        <v>58252</v>
      </c>
      <c r="K4229">
        <v>33282</v>
      </c>
      <c r="L4229">
        <f>bbdd_Social_Media_Trends[[#This Row],[Likes]]+bbdd_Social_Media_Trends[[#This Row],[Shares]]+bbdd_Social_Media_Trends[[#This Row],[Comments]]</f>
        <v>580104</v>
      </c>
      <c r="M4229">
        <f>bbdd_Social_Media_Trends[[#This Row],[Interactions]]/bbdd_Social_Media_Trends[[#This Row],[Views]]</f>
        <v>0.57802254083046944</v>
      </c>
      <c r="N4229" s="1" t="s">
        <v>16</v>
      </c>
      <c r="O4229" s="4">
        <f t="shared" si="66"/>
        <v>0</v>
      </c>
    </row>
    <row r="4230" spans="1:15" hidden="1">
      <c r="A4230" s="1" t="s">
        <v>4270</v>
      </c>
      <c r="B4230" s="2">
        <v>44661</v>
      </c>
      <c r="C4230" s="13" t="str">
        <f>TEXT(bbdd_Social_Media_Trends[[#This Row],[Post_Date]],"aaaa-mm")</f>
        <v>2022-04</v>
      </c>
      <c r="D4230" s="1" t="s">
        <v>12</v>
      </c>
      <c r="E4230" s="1" t="s">
        <v>19</v>
      </c>
      <c r="F4230" s="1" t="s">
        <v>20</v>
      </c>
      <c r="G4230" s="1" t="s">
        <v>15</v>
      </c>
      <c r="H4230">
        <v>4854055</v>
      </c>
      <c r="I4230">
        <v>197367</v>
      </c>
      <c r="J4230">
        <v>55292</v>
      </c>
      <c r="K4230">
        <v>48663</v>
      </c>
      <c r="L4230">
        <f>bbdd_Social_Media_Trends[[#This Row],[Likes]]+bbdd_Social_Media_Trends[[#This Row],[Shares]]+bbdd_Social_Media_Trends[[#This Row],[Comments]]</f>
        <v>301322</v>
      </c>
      <c r="M4230">
        <f>bbdd_Social_Media_Trends[[#This Row],[Interactions]]/bbdd_Social_Media_Trends[[#This Row],[Views]]</f>
        <v>6.207634647732669E-2</v>
      </c>
      <c r="N4230" s="1" t="s">
        <v>29</v>
      </c>
      <c r="O4230" s="4">
        <f t="shared" si="66"/>
        <v>0</v>
      </c>
    </row>
    <row r="4231" spans="1:15">
      <c r="A4231" s="1" t="s">
        <v>4271</v>
      </c>
      <c r="B4231" s="2">
        <v>45115</v>
      </c>
      <c r="C4231" s="13" t="str">
        <f>TEXT(bbdd_Social_Media_Trends[[#This Row],[Post_Date]],"aaaa-mm")</f>
        <v>2023-07</v>
      </c>
      <c r="D4231" s="1" t="s">
        <v>27</v>
      </c>
      <c r="E4231" s="1" t="s">
        <v>59</v>
      </c>
      <c r="F4231" s="1" t="s">
        <v>47</v>
      </c>
      <c r="G4231" s="1" t="s">
        <v>60</v>
      </c>
      <c r="H4231">
        <v>4413548</v>
      </c>
      <c r="I4231">
        <v>101503</v>
      </c>
      <c r="J4231">
        <v>91427</v>
      </c>
      <c r="K4231">
        <v>35256</v>
      </c>
      <c r="L4231">
        <f>bbdd_Social_Media_Trends[[#This Row],[Likes]]+bbdd_Social_Media_Trends[[#This Row],[Shares]]+bbdd_Social_Media_Trends[[#This Row],[Comments]]</f>
        <v>228186</v>
      </c>
      <c r="M4231">
        <f>bbdd_Social_Media_Trends[[#This Row],[Interactions]]/bbdd_Social_Media_Trends[[#This Row],[Views]]</f>
        <v>5.1701261660686594E-2</v>
      </c>
      <c r="N4231" s="1" t="s">
        <v>16</v>
      </c>
      <c r="O4231" s="4">
        <f t="shared" si="66"/>
        <v>0</v>
      </c>
    </row>
    <row r="4232" spans="1:15" hidden="1">
      <c r="A4232" s="1" t="s">
        <v>4272</v>
      </c>
      <c r="B4232" s="2">
        <v>44667</v>
      </c>
      <c r="C4232" s="13" t="str">
        <f>TEXT(bbdd_Social_Media_Trends[[#This Row],[Post_Date]],"aaaa-mm")</f>
        <v>2022-04</v>
      </c>
      <c r="D4232" s="1" t="s">
        <v>12</v>
      </c>
      <c r="E4232" s="1" t="s">
        <v>46</v>
      </c>
      <c r="F4232" s="1" t="s">
        <v>14</v>
      </c>
      <c r="G4232" s="1" t="s">
        <v>44</v>
      </c>
      <c r="H4232">
        <v>3019969</v>
      </c>
      <c r="I4232">
        <v>170993</v>
      </c>
      <c r="J4232">
        <v>43023</v>
      </c>
      <c r="K4232">
        <v>31600</v>
      </c>
      <c r="L4232">
        <f>bbdd_Social_Media_Trends[[#This Row],[Likes]]+bbdd_Social_Media_Trends[[#This Row],[Shares]]+bbdd_Social_Media_Trends[[#This Row],[Comments]]</f>
        <v>245616</v>
      </c>
      <c r="M4232">
        <f>bbdd_Social_Media_Trends[[#This Row],[Interactions]]/bbdd_Social_Media_Trends[[#This Row],[Views]]</f>
        <v>8.1330636175404453E-2</v>
      </c>
      <c r="N4232" s="1" t="s">
        <v>29</v>
      </c>
      <c r="O4232" s="4">
        <f t="shared" si="66"/>
        <v>0</v>
      </c>
    </row>
    <row r="4233" spans="1:15" hidden="1">
      <c r="A4233" s="1" t="s">
        <v>4273</v>
      </c>
      <c r="B4233" s="2">
        <v>44985</v>
      </c>
      <c r="C4233" s="13" t="str">
        <f>TEXT(bbdd_Social_Media_Trends[[#This Row],[Post_Date]],"aaaa-mm")</f>
        <v>2023-02</v>
      </c>
      <c r="D4233" s="1" t="s">
        <v>18</v>
      </c>
      <c r="E4233" s="1" t="s">
        <v>46</v>
      </c>
      <c r="F4233" s="1" t="s">
        <v>20</v>
      </c>
      <c r="G4233" s="1" t="s">
        <v>15</v>
      </c>
      <c r="H4233">
        <v>1087231</v>
      </c>
      <c r="I4233">
        <v>106848</v>
      </c>
      <c r="J4233">
        <v>43977</v>
      </c>
      <c r="K4233">
        <v>28368</v>
      </c>
      <c r="L4233">
        <f>bbdd_Social_Media_Trends[[#This Row],[Likes]]+bbdd_Social_Media_Trends[[#This Row],[Shares]]+bbdd_Social_Media_Trends[[#This Row],[Comments]]</f>
        <v>179193</v>
      </c>
      <c r="M4233">
        <f>bbdd_Social_Media_Trends[[#This Row],[Interactions]]/bbdd_Social_Media_Trends[[#This Row],[Views]]</f>
        <v>0.16481594067865982</v>
      </c>
      <c r="N4233" s="1" t="s">
        <v>29</v>
      </c>
      <c r="O4233" s="4">
        <f t="shared" si="66"/>
        <v>0</v>
      </c>
    </row>
    <row r="4234" spans="1:15" hidden="1">
      <c r="A4234" s="1" t="s">
        <v>4274</v>
      </c>
      <c r="B4234" s="2">
        <v>45176</v>
      </c>
      <c r="C4234" s="13" t="str">
        <f>TEXT(bbdd_Social_Media_Trends[[#This Row],[Post_Date]],"aaaa-mm")</f>
        <v>2023-09</v>
      </c>
      <c r="D4234" s="1" t="s">
        <v>12</v>
      </c>
      <c r="E4234" s="1" t="s">
        <v>59</v>
      </c>
      <c r="F4234" s="1" t="s">
        <v>20</v>
      </c>
      <c r="G4234" s="1" t="s">
        <v>50</v>
      </c>
      <c r="H4234">
        <v>3901334</v>
      </c>
      <c r="I4234">
        <v>463445</v>
      </c>
      <c r="J4234">
        <v>48617</v>
      </c>
      <c r="K4234">
        <v>36800</v>
      </c>
      <c r="L4234">
        <f>bbdd_Social_Media_Trends[[#This Row],[Likes]]+bbdd_Social_Media_Trends[[#This Row],[Shares]]+bbdd_Social_Media_Trends[[#This Row],[Comments]]</f>
        <v>548862</v>
      </c>
      <c r="M4234">
        <f>bbdd_Social_Media_Trends[[#This Row],[Interactions]]/bbdd_Social_Media_Trends[[#This Row],[Views]]</f>
        <v>0.14068572442144148</v>
      </c>
      <c r="N4234" s="1" t="s">
        <v>29</v>
      </c>
      <c r="O4234" s="4">
        <f t="shared" si="66"/>
        <v>0</v>
      </c>
    </row>
    <row r="4235" spans="1:15" hidden="1">
      <c r="A4235" s="1" t="s">
        <v>4275</v>
      </c>
      <c r="B4235" s="2">
        <v>44765</v>
      </c>
      <c r="C4235" s="13" t="str">
        <f>TEXT(bbdd_Social_Media_Trends[[#This Row],[Post_Date]],"aaaa-mm")</f>
        <v>2022-07</v>
      </c>
      <c r="D4235" s="1" t="s">
        <v>12</v>
      </c>
      <c r="E4235" s="1" t="s">
        <v>19</v>
      </c>
      <c r="F4235" s="1" t="s">
        <v>41</v>
      </c>
      <c r="G4235" s="1" t="s">
        <v>37</v>
      </c>
      <c r="H4235">
        <v>851907</v>
      </c>
      <c r="I4235">
        <v>359024</v>
      </c>
      <c r="J4235">
        <v>69682</v>
      </c>
      <c r="K4235">
        <v>12915</v>
      </c>
      <c r="L4235">
        <f>bbdd_Social_Media_Trends[[#This Row],[Likes]]+bbdd_Social_Media_Trends[[#This Row],[Shares]]+bbdd_Social_Media_Trends[[#This Row],[Comments]]</f>
        <v>441621</v>
      </c>
      <c r="M4235">
        <f>bbdd_Social_Media_Trends[[#This Row],[Interactions]]/bbdd_Social_Media_Trends[[#This Row],[Views]]</f>
        <v>0.51839109198539279</v>
      </c>
      <c r="N4235" s="1" t="s">
        <v>22</v>
      </c>
      <c r="O4235" s="4">
        <f t="shared" si="66"/>
        <v>0</v>
      </c>
    </row>
    <row r="4236" spans="1:15" hidden="1">
      <c r="A4236" s="1" t="s">
        <v>4276</v>
      </c>
      <c r="B4236" s="2">
        <v>44745</v>
      </c>
      <c r="C4236" s="13" t="str">
        <f>TEXT(bbdd_Social_Media_Trends[[#This Row],[Post_Date]],"aaaa-mm")</f>
        <v>2022-07</v>
      </c>
      <c r="D4236" s="1" t="s">
        <v>24</v>
      </c>
      <c r="E4236" s="1" t="s">
        <v>35</v>
      </c>
      <c r="F4236" s="1" t="s">
        <v>20</v>
      </c>
      <c r="G4236" s="1" t="s">
        <v>50</v>
      </c>
      <c r="H4236">
        <v>83320</v>
      </c>
      <c r="I4236">
        <v>149819</v>
      </c>
      <c r="J4236">
        <v>3019</v>
      </c>
      <c r="K4236">
        <v>10228</v>
      </c>
      <c r="L4236">
        <f>bbdd_Social_Media_Trends[[#This Row],[Likes]]+bbdd_Social_Media_Trends[[#This Row],[Shares]]+bbdd_Social_Media_Trends[[#This Row],[Comments]]</f>
        <v>163066</v>
      </c>
      <c r="M4236">
        <f>bbdd_Social_Media_Trends[[#This Row],[Interactions]]/bbdd_Social_Media_Trends[[#This Row],[Views]]</f>
        <v>1.9571051368218915</v>
      </c>
      <c r="N4236" s="1" t="s">
        <v>29</v>
      </c>
      <c r="O4236" s="4">
        <f t="shared" si="66"/>
        <v>0</v>
      </c>
    </row>
    <row r="4237" spans="1:15">
      <c r="A4237" s="1" t="s">
        <v>4277</v>
      </c>
      <c r="B4237" s="2">
        <v>45113</v>
      </c>
      <c r="C4237" s="13" t="str">
        <f>TEXT(bbdd_Social_Media_Trends[[#This Row],[Post_Date]],"aaaa-mm")</f>
        <v>2023-07</v>
      </c>
      <c r="D4237" s="1" t="s">
        <v>27</v>
      </c>
      <c r="E4237" s="1" t="s">
        <v>59</v>
      </c>
      <c r="F4237" s="1" t="s">
        <v>14</v>
      </c>
      <c r="G4237" s="1" t="s">
        <v>15</v>
      </c>
      <c r="H4237">
        <v>854031</v>
      </c>
      <c r="I4237">
        <v>148948</v>
      </c>
      <c r="J4237">
        <v>73678</v>
      </c>
      <c r="K4237">
        <v>39332</v>
      </c>
      <c r="L4237">
        <f>bbdd_Social_Media_Trends[[#This Row],[Likes]]+bbdd_Social_Media_Trends[[#This Row],[Shares]]+bbdd_Social_Media_Trends[[#This Row],[Comments]]</f>
        <v>261958</v>
      </c>
      <c r="M4237">
        <f>bbdd_Social_Media_Trends[[#This Row],[Interactions]]/bbdd_Social_Media_Trends[[#This Row],[Views]]</f>
        <v>0.30673125448607835</v>
      </c>
      <c r="N4237" s="1" t="s">
        <v>29</v>
      </c>
      <c r="O4237" s="4">
        <f t="shared" si="66"/>
        <v>0</v>
      </c>
    </row>
    <row r="4238" spans="1:15" hidden="1">
      <c r="A4238" s="1" t="s">
        <v>4278</v>
      </c>
      <c r="B4238" s="2">
        <v>44968</v>
      </c>
      <c r="C4238" s="13" t="str">
        <f>TEXT(bbdd_Social_Media_Trends[[#This Row],[Post_Date]],"aaaa-mm")</f>
        <v>2023-02</v>
      </c>
      <c r="D4238" s="1" t="s">
        <v>18</v>
      </c>
      <c r="E4238" s="1" t="s">
        <v>31</v>
      </c>
      <c r="F4238" s="1" t="s">
        <v>14</v>
      </c>
      <c r="G4238" s="1" t="s">
        <v>25</v>
      </c>
      <c r="H4238">
        <v>1293217</v>
      </c>
      <c r="I4238">
        <v>213794</v>
      </c>
      <c r="J4238">
        <v>46740</v>
      </c>
      <c r="K4238">
        <v>33829</v>
      </c>
      <c r="L4238">
        <f>bbdd_Social_Media_Trends[[#This Row],[Likes]]+bbdd_Social_Media_Trends[[#This Row],[Shares]]+bbdd_Social_Media_Trends[[#This Row],[Comments]]</f>
        <v>294363</v>
      </c>
      <c r="M4238">
        <f>bbdd_Social_Media_Trends[[#This Row],[Interactions]]/bbdd_Social_Media_Trends[[#This Row],[Views]]</f>
        <v>0.22762073186479917</v>
      </c>
      <c r="N4238" s="1" t="s">
        <v>22</v>
      </c>
      <c r="O4238" s="4">
        <f t="shared" si="66"/>
        <v>0</v>
      </c>
    </row>
    <row r="4239" spans="1:15" hidden="1">
      <c r="A4239" s="1" t="s">
        <v>4279</v>
      </c>
      <c r="B4239" s="2">
        <v>44728</v>
      </c>
      <c r="C4239" s="13" t="str">
        <f>TEXT(bbdd_Social_Media_Trends[[#This Row],[Post_Date]],"aaaa-mm")</f>
        <v>2022-06</v>
      </c>
      <c r="D4239" s="1" t="s">
        <v>24</v>
      </c>
      <c r="E4239" s="1" t="s">
        <v>19</v>
      </c>
      <c r="F4239" s="1" t="s">
        <v>20</v>
      </c>
      <c r="G4239" s="1" t="s">
        <v>60</v>
      </c>
      <c r="H4239">
        <v>1071793</v>
      </c>
      <c r="I4239">
        <v>82545</v>
      </c>
      <c r="J4239">
        <v>28397</v>
      </c>
      <c r="K4239">
        <v>25073</v>
      </c>
      <c r="L4239">
        <f>bbdd_Social_Media_Trends[[#This Row],[Likes]]+bbdd_Social_Media_Trends[[#This Row],[Shares]]+bbdd_Social_Media_Trends[[#This Row],[Comments]]</f>
        <v>136015</v>
      </c>
      <c r="M4239">
        <f>bbdd_Social_Media_Trends[[#This Row],[Interactions]]/bbdd_Social_Media_Trends[[#This Row],[Views]]</f>
        <v>0.12690416899531906</v>
      </c>
      <c r="N4239" s="1" t="s">
        <v>29</v>
      </c>
      <c r="O4239" s="4">
        <f t="shared" si="66"/>
        <v>0</v>
      </c>
    </row>
    <row r="4240" spans="1:15" hidden="1">
      <c r="A4240" s="1" t="s">
        <v>4280</v>
      </c>
      <c r="B4240" s="2">
        <v>45213</v>
      </c>
      <c r="C4240" s="13" t="str">
        <f>TEXT(bbdd_Social_Media_Trends[[#This Row],[Post_Date]],"aaaa-mm")</f>
        <v>2023-10</v>
      </c>
      <c r="D4240" s="1" t="s">
        <v>18</v>
      </c>
      <c r="E4240" s="1" t="s">
        <v>49</v>
      </c>
      <c r="F4240" s="1" t="s">
        <v>20</v>
      </c>
      <c r="G4240" s="1" t="s">
        <v>21</v>
      </c>
      <c r="H4240">
        <v>1575723</v>
      </c>
      <c r="I4240">
        <v>253050</v>
      </c>
      <c r="J4240">
        <v>16141</v>
      </c>
      <c r="K4240">
        <v>35096</v>
      </c>
      <c r="L4240">
        <f>bbdd_Social_Media_Trends[[#This Row],[Likes]]+bbdd_Social_Media_Trends[[#This Row],[Shares]]+bbdd_Social_Media_Trends[[#This Row],[Comments]]</f>
        <v>304287</v>
      </c>
      <c r="M4240">
        <f>bbdd_Social_Media_Trends[[#This Row],[Interactions]]/bbdd_Social_Media_Trends[[#This Row],[Views]]</f>
        <v>0.19310944880540551</v>
      </c>
      <c r="N4240" s="1" t="s">
        <v>16</v>
      </c>
      <c r="O4240" s="4">
        <f t="shared" si="66"/>
        <v>0</v>
      </c>
    </row>
    <row r="4241" spans="1:15" hidden="1">
      <c r="A4241" s="1" t="s">
        <v>4281</v>
      </c>
      <c r="B4241" s="2">
        <v>45029</v>
      </c>
      <c r="C4241" s="13" t="str">
        <f>TEXT(bbdd_Social_Media_Trends[[#This Row],[Post_Date]],"aaaa-mm")</f>
        <v>2023-04</v>
      </c>
      <c r="D4241" s="1" t="s">
        <v>12</v>
      </c>
      <c r="E4241" s="1" t="s">
        <v>52</v>
      </c>
      <c r="F4241" s="1" t="s">
        <v>20</v>
      </c>
      <c r="G4241" s="1" t="s">
        <v>28</v>
      </c>
      <c r="H4241">
        <v>4487202</v>
      </c>
      <c r="I4241">
        <v>309686</v>
      </c>
      <c r="J4241">
        <v>91035</v>
      </c>
      <c r="K4241">
        <v>42034</v>
      </c>
      <c r="L4241">
        <f>bbdd_Social_Media_Trends[[#This Row],[Likes]]+bbdd_Social_Media_Trends[[#This Row],[Shares]]+bbdd_Social_Media_Trends[[#This Row],[Comments]]</f>
        <v>442755</v>
      </c>
      <c r="M4241">
        <f>bbdd_Social_Media_Trends[[#This Row],[Interactions]]/bbdd_Social_Media_Trends[[#This Row],[Views]]</f>
        <v>9.8670619241121749E-2</v>
      </c>
      <c r="N4241" s="1" t="s">
        <v>29</v>
      </c>
      <c r="O4241" s="4">
        <f t="shared" si="66"/>
        <v>0</v>
      </c>
    </row>
    <row r="4242" spans="1:15">
      <c r="A4242" s="1" t="s">
        <v>4282</v>
      </c>
      <c r="B4242" s="2">
        <v>45174</v>
      </c>
      <c r="C4242" s="13" t="str">
        <f>TEXT(bbdd_Social_Media_Trends[[#This Row],[Post_Date]],"aaaa-mm")</f>
        <v>2023-09</v>
      </c>
      <c r="D4242" s="1" t="s">
        <v>27</v>
      </c>
      <c r="E4242" s="1" t="s">
        <v>31</v>
      </c>
      <c r="F4242" s="1" t="s">
        <v>14</v>
      </c>
      <c r="G4242" s="1" t="s">
        <v>50</v>
      </c>
      <c r="H4242">
        <v>398843</v>
      </c>
      <c r="I4242">
        <v>185311</v>
      </c>
      <c r="J4242">
        <v>90723</v>
      </c>
      <c r="K4242">
        <v>1420</v>
      </c>
      <c r="L4242">
        <f>bbdd_Social_Media_Trends[[#This Row],[Likes]]+bbdd_Social_Media_Trends[[#This Row],[Shares]]+bbdd_Social_Media_Trends[[#This Row],[Comments]]</f>
        <v>277454</v>
      </c>
      <c r="M4242">
        <f>bbdd_Social_Media_Trends[[#This Row],[Interactions]]/bbdd_Social_Media_Trends[[#This Row],[Views]]</f>
        <v>0.69564715940858934</v>
      </c>
      <c r="N4242" s="1" t="s">
        <v>29</v>
      </c>
      <c r="O4242" s="4">
        <f t="shared" si="66"/>
        <v>0</v>
      </c>
    </row>
    <row r="4243" spans="1:15" hidden="1">
      <c r="A4243" s="1" t="s">
        <v>4283</v>
      </c>
      <c r="B4243" s="2">
        <v>44891</v>
      </c>
      <c r="C4243" s="13" t="str">
        <f>TEXT(bbdd_Social_Media_Trends[[#This Row],[Post_Date]],"aaaa-mm")</f>
        <v>2022-11</v>
      </c>
      <c r="D4243" s="1" t="s">
        <v>12</v>
      </c>
      <c r="E4243" s="1" t="s">
        <v>57</v>
      </c>
      <c r="F4243" s="1" t="s">
        <v>41</v>
      </c>
      <c r="G4243" s="1" t="s">
        <v>50</v>
      </c>
      <c r="H4243">
        <v>239750</v>
      </c>
      <c r="I4243">
        <v>232397</v>
      </c>
      <c r="J4243">
        <v>49163</v>
      </c>
      <c r="K4243">
        <v>20748</v>
      </c>
      <c r="L4243">
        <f>bbdd_Social_Media_Trends[[#This Row],[Likes]]+bbdd_Social_Media_Trends[[#This Row],[Shares]]+bbdd_Social_Media_Trends[[#This Row],[Comments]]</f>
        <v>302308</v>
      </c>
      <c r="M4243">
        <f>bbdd_Social_Media_Trends[[#This Row],[Interactions]]/bbdd_Social_Media_Trends[[#This Row],[Views]]</f>
        <v>1.2609301355578728</v>
      </c>
      <c r="N4243" s="1" t="s">
        <v>16</v>
      </c>
      <c r="O4243" s="4">
        <f t="shared" si="66"/>
        <v>0</v>
      </c>
    </row>
    <row r="4244" spans="1:15" hidden="1">
      <c r="A4244" s="1" t="s">
        <v>4284</v>
      </c>
      <c r="B4244" s="2">
        <v>44966</v>
      </c>
      <c r="C4244" s="13" t="str">
        <f>TEXT(bbdd_Social_Media_Trends[[#This Row],[Post_Date]],"aaaa-mm")</f>
        <v>2023-02</v>
      </c>
      <c r="D4244" s="1" t="s">
        <v>18</v>
      </c>
      <c r="E4244" s="1" t="s">
        <v>39</v>
      </c>
      <c r="F4244" s="1" t="s">
        <v>36</v>
      </c>
      <c r="G4244" s="1" t="s">
        <v>28</v>
      </c>
      <c r="H4244">
        <v>1027434</v>
      </c>
      <c r="I4244">
        <v>150441</v>
      </c>
      <c r="J4244">
        <v>58194</v>
      </c>
      <c r="K4244">
        <v>45827</v>
      </c>
      <c r="L4244">
        <f>bbdd_Social_Media_Trends[[#This Row],[Likes]]+bbdd_Social_Media_Trends[[#This Row],[Shares]]+bbdd_Social_Media_Trends[[#This Row],[Comments]]</f>
        <v>254462</v>
      </c>
      <c r="M4244">
        <f>bbdd_Social_Media_Trends[[#This Row],[Interactions]]/bbdd_Social_Media_Trends[[#This Row],[Views]]</f>
        <v>0.2476674900772215</v>
      </c>
      <c r="N4244" s="1" t="s">
        <v>29</v>
      </c>
      <c r="O4244" s="4">
        <f t="shared" si="66"/>
        <v>0</v>
      </c>
    </row>
    <row r="4245" spans="1:15" hidden="1">
      <c r="A4245" s="1" t="s">
        <v>4285</v>
      </c>
      <c r="B4245" s="2">
        <v>45076</v>
      </c>
      <c r="C4245" s="13" t="str">
        <f>TEXT(bbdd_Social_Media_Trends[[#This Row],[Post_Date]],"aaaa-mm")</f>
        <v>2023-05</v>
      </c>
      <c r="D4245" s="1" t="s">
        <v>24</v>
      </c>
      <c r="E4245" s="1" t="s">
        <v>31</v>
      </c>
      <c r="F4245" s="1" t="s">
        <v>32</v>
      </c>
      <c r="G4245" s="1" t="s">
        <v>60</v>
      </c>
      <c r="H4245">
        <v>4602131</v>
      </c>
      <c r="I4245">
        <v>356619</v>
      </c>
      <c r="J4245">
        <v>50928</v>
      </c>
      <c r="K4245">
        <v>18081</v>
      </c>
      <c r="L4245">
        <f>bbdd_Social_Media_Trends[[#This Row],[Likes]]+bbdd_Social_Media_Trends[[#This Row],[Shares]]+bbdd_Social_Media_Trends[[#This Row],[Comments]]</f>
        <v>425628</v>
      </c>
      <c r="M4245">
        <f>bbdd_Social_Media_Trends[[#This Row],[Interactions]]/bbdd_Social_Media_Trends[[#This Row],[Views]]</f>
        <v>9.2484981414044931E-2</v>
      </c>
      <c r="N4245" s="1" t="s">
        <v>29</v>
      </c>
      <c r="O4245" s="4">
        <f t="shared" si="66"/>
        <v>0</v>
      </c>
    </row>
    <row r="4246" spans="1:15" hidden="1">
      <c r="A4246" s="1" t="s">
        <v>4286</v>
      </c>
      <c r="B4246" s="2">
        <v>44897</v>
      </c>
      <c r="C4246" s="13" t="str">
        <f>TEXT(bbdd_Social_Media_Trends[[#This Row],[Post_Date]],"aaaa-mm")</f>
        <v>2022-12</v>
      </c>
      <c r="D4246" s="1" t="s">
        <v>12</v>
      </c>
      <c r="E4246" s="1" t="s">
        <v>35</v>
      </c>
      <c r="F4246" s="1" t="s">
        <v>32</v>
      </c>
      <c r="G4246" s="1" t="s">
        <v>50</v>
      </c>
      <c r="H4246">
        <v>620949</v>
      </c>
      <c r="I4246">
        <v>146546</v>
      </c>
      <c r="J4246">
        <v>84429</v>
      </c>
      <c r="K4246">
        <v>28169</v>
      </c>
      <c r="L4246">
        <f>bbdd_Social_Media_Trends[[#This Row],[Likes]]+bbdd_Social_Media_Trends[[#This Row],[Shares]]+bbdd_Social_Media_Trends[[#This Row],[Comments]]</f>
        <v>259144</v>
      </c>
      <c r="M4246">
        <f>bbdd_Social_Media_Trends[[#This Row],[Interactions]]/bbdd_Social_Media_Trends[[#This Row],[Views]]</f>
        <v>0.41733540113600309</v>
      </c>
      <c r="N4246" s="1" t="s">
        <v>29</v>
      </c>
      <c r="O4246" s="4">
        <f t="shared" si="66"/>
        <v>0</v>
      </c>
    </row>
    <row r="4247" spans="1:15" hidden="1">
      <c r="A4247" s="1" t="s">
        <v>4287</v>
      </c>
      <c r="B4247" s="2">
        <v>44595</v>
      </c>
      <c r="C4247" s="13" t="str">
        <f>TEXT(bbdd_Social_Media_Trends[[#This Row],[Post_Date]],"aaaa-mm")</f>
        <v>2022-02</v>
      </c>
      <c r="D4247" s="1" t="s">
        <v>18</v>
      </c>
      <c r="E4247" s="1" t="s">
        <v>52</v>
      </c>
      <c r="F4247" s="1" t="s">
        <v>36</v>
      </c>
      <c r="G4247" s="1" t="s">
        <v>25</v>
      </c>
      <c r="H4247">
        <v>852004</v>
      </c>
      <c r="I4247">
        <v>355651</v>
      </c>
      <c r="J4247">
        <v>82868</v>
      </c>
      <c r="K4247">
        <v>32850</v>
      </c>
      <c r="L4247">
        <f>bbdd_Social_Media_Trends[[#This Row],[Likes]]+bbdd_Social_Media_Trends[[#This Row],[Shares]]+bbdd_Social_Media_Trends[[#This Row],[Comments]]</f>
        <v>471369</v>
      </c>
      <c r="M4247">
        <f>bbdd_Social_Media_Trends[[#This Row],[Interactions]]/bbdd_Social_Media_Trends[[#This Row],[Views]]</f>
        <v>0.55324740259435401</v>
      </c>
      <c r="N4247" s="1" t="s">
        <v>29</v>
      </c>
      <c r="O4247" s="4">
        <f t="shared" si="66"/>
        <v>0</v>
      </c>
    </row>
    <row r="4248" spans="1:15">
      <c r="A4248" s="1" t="s">
        <v>4288</v>
      </c>
      <c r="B4248" s="2">
        <v>45222</v>
      </c>
      <c r="C4248" s="13" t="str">
        <f>TEXT(bbdd_Social_Media_Trends[[#This Row],[Post_Date]],"aaaa-mm")</f>
        <v>2023-10</v>
      </c>
      <c r="D4248" s="1" t="s">
        <v>27</v>
      </c>
      <c r="E4248" s="1" t="s">
        <v>49</v>
      </c>
      <c r="F4248" s="1" t="s">
        <v>41</v>
      </c>
      <c r="G4248" s="1" t="s">
        <v>21</v>
      </c>
      <c r="H4248">
        <v>4278442</v>
      </c>
      <c r="I4248">
        <v>428476</v>
      </c>
      <c r="J4248">
        <v>2568</v>
      </c>
      <c r="K4248">
        <v>28273</v>
      </c>
      <c r="L4248">
        <f>bbdd_Social_Media_Trends[[#This Row],[Likes]]+bbdd_Social_Media_Trends[[#This Row],[Shares]]+bbdd_Social_Media_Trends[[#This Row],[Comments]]</f>
        <v>459317</v>
      </c>
      <c r="M4248">
        <f>bbdd_Social_Media_Trends[[#This Row],[Interactions]]/bbdd_Social_Media_Trends[[#This Row],[Views]]</f>
        <v>0.10735613571482329</v>
      </c>
      <c r="N4248" s="1" t="s">
        <v>16</v>
      </c>
      <c r="O4248" s="4">
        <f t="shared" si="66"/>
        <v>0</v>
      </c>
    </row>
    <row r="4249" spans="1:15" hidden="1">
      <c r="A4249" s="1" t="s">
        <v>4289</v>
      </c>
      <c r="B4249" s="2">
        <v>44651</v>
      </c>
      <c r="C4249" s="13" t="str">
        <f>TEXT(bbdd_Social_Media_Trends[[#This Row],[Post_Date]],"aaaa-mm")</f>
        <v>2022-03</v>
      </c>
      <c r="D4249" s="1" t="s">
        <v>24</v>
      </c>
      <c r="E4249" s="1" t="s">
        <v>19</v>
      </c>
      <c r="F4249" s="1" t="s">
        <v>36</v>
      </c>
      <c r="G4249" s="1" t="s">
        <v>21</v>
      </c>
      <c r="H4249">
        <v>3848380</v>
      </c>
      <c r="I4249">
        <v>301810</v>
      </c>
      <c r="J4249">
        <v>6280</v>
      </c>
      <c r="K4249">
        <v>29762</v>
      </c>
      <c r="L4249">
        <f>bbdd_Social_Media_Trends[[#This Row],[Likes]]+bbdd_Social_Media_Trends[[#This Row],[Shares]]+bbdd_Social_Media_Trends[[#This Row],[Comments]]</f>
        <v>337852</v>
      </c>
      <c r="M4249">
        <f>bbdd_Social_Media_Trends[[#This Row],[Interactions]]/bbdd_Social_Media_Trends[[#This Row],[Views]]</f>
        <v>8.7790706738939503E-2</v>
      </c>
      <c r="N4249" s="1" t="s">
        <v>22</v>
      </c>
      <c r="O4249" s="4">
        <f t="shared" si="66"/>
        <v>0</v>
      </c>
    </row>
    <row r="4250" spans="1:15" hidden="1">
      <c r="A4250" s="1" t="s">
        <v>4290</v>
      </c>
      <c r="B4250" s="2">
        <v>45207</v>
      </c>
      <c r="C4250" s="13" t="str">
        <f>TEXT(bbdd_Social_Media_Trends[[#This Row],[Post_Date]],"aaaa-mm")</f>
        <v>2023-10</v>
      </c>
      <c r="D4250" s="1" t="s">
        <v>12</v>
      </c>
      <c r="E4250" s="1" t="s">
        <v>19</v>
      </c>
      <c r="F4250" s="1" t="s">
        <v>32</v>
      </c>
      <c r="G4250" s="1" t="s">
        <v>50</v>
      </c>
      <c r="H4250">
        <v>2574505</v>
      </c>
      <c r="I4250">
        <v>125322</v>
      </c>
      <c r="J4250">
        <v>94933</v>
      </c>
      <c r="K4250">
        <v>48545</v>
      </c>
      <c r="L4250">
        <f>bbdd_Social_Media_Trends[[#This Row],[Likes]]+bbdd_Social_Media_Trends[[#This Row],[Shares]]+bbdd_Social_Media_Trends[[#This Row],[Comments]]</f>
        <v>268800</v>
      </c>
      <c r="M4250">
        <f>bbdd_Social_Media_Trends[[#This Row],[Interactions]]/bbdd_Social_Media_Trends[[#This Row],[Views]]</f>
        <v>0.10440842025942851</v>
      </c>
      <c r="N4250" s="1" t="s">
        <v>29</v>
      </c>
      <c r="O4250" s="4">
        <f t="shared" si="66"/>
        <v>0</v>
      </c>
    </row>
    <row r="4251" spans="1:15">
      <c r="A4251" s="1" t="s">
        <v>4291</v>
      </c>
      <c r="B4251" s="2">
        <v>44757</v>
      </c>
      <c r="C4251" s="13" t="str">
        <f>TEXT(bbdd_Social_Media_Trends[[#This Row],[Post_Date]],"aaaa-mm")</f>
        <v>2022-07</v>
      </c>
      <c r="D4251" s="1" t="s">
        <v>27</v>
      </c>
      <c r="E4251" s="1" t="s">
        <v>39</v>
      </c>
      <c r="F4251" s="1" t="s">
        <v>20</v>
      </c>
      <c r="G4251" s="1" t="s">
        <v>37</v>
      </c>
      <c r="H4251">
        <v>3283134</v>
      </c>
      <c r="I4251">
        <v>41122</v>
      </c>
      <c r="J4251">
        <v>8713</v>
      </c>
      <c r="K4251">
        <v>37710</v>
      </c>
      <c r="L4251">
        <f>bbdd_Social_Media_Trends[[#This Row],[Likes]]+bbdd_Social_Media_Trends[[#This Row],[Shares]]+bbdd_Social_Media_Trends[[#This Row],[Comments]]</f>
        <v>87545</v>
      </c>
      <c r="M4251">
        <f>bbdd_Social_Media_Trends[[#This Row],[Interactions]]/bbdd_Social_Media_Trends[[#This Row],[Views]]</f>
        <v>2.6665070630683973E-2</v>
      </c>
      <c r="N4251" s="1" t="s">
        <v>22</v>
      </c>
      <c r="O4251" s="4">
        <f t="shared" si="66"/>
        <v>0</v>
      </c>
    </row>
    <row r="4252" spans="1:15">
      <c r="A4252" s="1" t="s">
        <v>4292</v>
      </c>
      <c r="B4252" s="2">
        <v>44963</v>
      </c>
      <c r="C4252" s="13" t="str">
        <f>TEXT(bbdd_Social_Media_Trends[[#This Row],[Post_Date]],"aaaa-mm")</f>
        <v>2023-02</v>
      </c>
      <c r="D4252" s="1" t="s">
        <v>27</v>
      </c>
      <c r="E4252" s="1" t="s">
        <v>13</v>
      </c>
      <c r="F4252" s="1" t="s">
        <v>32</v>
      </c>
      <c r="G4252" s="1" t="s">
        <v>37</v>
      </c>
      <c r="H4252">
        <v>746909</v>
      </c>
      <c r="I4252">
        <v>45821</v>
      </c>
      <c r="J4252">
        <v>7638</v>
      </c>
      <c r="K4252">
        <v>15981</v>
      </c>
      <c r="L4252">
        <f>bbdd_Social_Media_Trends[[#This Row],[Likes]]+bbdd_Social_Media_Trends[[#This Row],[Shares]]+bbdd_Social_Media_Trends[[#This Row],[Comments]]</f>
        <v>69440</v>
      </c>
      <c r="M4252">
        <f>bbdd_Social_Media_Trends[[#This Row],[Interactions]]/bbdd_Social_Media_Trends[[#This Row],[Views]]</f>
        <v>9.2969826310835724E-2</v>
      </c>
      <c r="N4252" s="1" t="s">
        <v>29</v>
      </c>
      <c r="O4252" s="4">
        <f t="shared" si="66"/>
        <v>0</v>
      </c>
    </row>
    <row r="4253" spans="1:15" hidden="1">
      <c r="A4253" s="1" t="s">
        <v>4293</v>
      </c>
      <c r="B4253" s="2">
        <v>45179</v>
      </c>
      <c r="C4253" s="13" t="str">
        <f>TEXT(bbdd_Social_Media_Trends[[#This Row],[Post_Date]],"aaaa-mm")</f>
        <v>2023-09</v>
      </c>
      <c r="D4253" s="1" t="s">
        <v>18</v>
      </c>
      <c r="E4253" s="1" t="s">
        <v>52</v>
      </c>
      <c r="F4253" s="1" t="s">
        <v>41</v>
      </c>
      <c r="G4253" s="1" t="s">
        <v>28</v>
      </c>
      <c r="H4253">
        <v>1925512</v>
      </c>
      <c r="I4253">
        <v>445030</v>
      </c>
      <c r="J4253">
        <v>93050</v>
      </c>
      <c r="K4253">
        <v>27310</v>
      </c>
      <c r="L4253">
        <f>bbdd_Social_Media_Trends[[#This Row],[Likes]]+bbdd_Social_Media_Trends[[#This Row],[Shares]]+bbdd_Social_Media_Trends[[#This Row],[Comments]]</f>
        <v>565390</v>
      </c>
      <c r="M4253">
        <f>bbdd_Social_Media_Trends[[#This Row],[Interactions]]/bbdd_Social_Media_Trends[[#This Row],[Views]]</f>
        <v>0.29363099269181392</v>
      </c>
      <c r="N4253" s="1" t="s">
        <v>29</v>
      </c>
      <c r="O4253" s="4">
        <f t="shared" si="66"/>
        <v>0</v>
      </c>
    </row>
    <row r="4254" spans="1:15">
      <c r="A4254" s="1" t="s">
        <v>4294</v>
      </c>
      <c r="B4254" s="2">
        <v>44923</v>
      </c>
      <c r="C4254" s="13" t="str">
        <f>TEXT(bbdd_Social_Media_Trends[[#This Row],[Post_Date]],"aaaa-mm")</f>
        <v>2022-12</v>
      </c>
      <c r="D4254" s="1" t="s">
        <v>27</v>
      </c>
      <c r="E4254" s="1" t="s">
        <v>31</v>
      </c>
      <c r="F4254" s="1" t="s">
        <v>47</v>
      </c>
      <c r="G4254" s="1" t="s">
        <v>44</v>
      </c>
      <c r="H4254">
        <v>1705635</v>
      </c>
      <c r="I4254">
        <v>340776</v>
      </c>
      <c r="J4254">
        <v>13504</v>
      </c>
      <c r="K4254">
        <v>41680</v>
      </c>
      <c r="L4254">
        <f>bbdd_Social_Media_Trends[[#This Row],[Likes]]+bbdd_Social_Media_Trends[[#This Row],[Shares]]+bbdd_Social_Media_Trends[[#This Row],[Comments]]</f>
        <v>395960</v>
      </c>
      <c r="M4254">
        <f>bbdd_Social_Media_Trends[[#This Row],[Interactions]]/bbdd_Social_Media_Trends[[#This Row],[Views]]</f>
        <v>0.23214814423953542</v>
      </c>
      <c r="N4254" s="1" t="s">
        <v>16</v>
      </c>
      <c r="O4254" s="4">
        <f t="shared" si="66"/>
        <v>0</v>
      </c>
    </row>
    <row r="4255" spans="1:15" hidden="1">
      <c r="A4255" s="1" t="s">
        <v>4295</v>
      </c>
      <c r="B4255" s="2">
        <v>45108</v>
      </c>
      <c r="C4255" s="13" t="str">
        <f>TEXT(bbdd_Social_Media_Trends[[#This Row],[Post_Date]],"aaaa-mm")</f>
        <v>2023-07</v>
      </c>
      <c r="D4255" s="1" t="s">
        <v>18</v>
      </c>
      <c r="E4255" s="1" t="s">
        <v>39</v>
      </c>
      <c r="F4255" s="1" t="s">
        <v>36</v>
      </c>
      <c r="G4255" s="1" t="s">
        <v>28</v>
      </c>
      <c r="H4255">
        <v>3931634</v>
      </c>
      <c r="I4255">
        <v>154021</v>
      </c>
      <c r="J4255">
        <v>17016</v>
      </c>
      <c r="K4255">
        <v>30829</v>
      </c>
      <c r="L4255">
        <f>bbdd_Social_Media_Trends[[#This Row],[Likes]]+bbdd_Social_Media_Trends[[#This Row],[Shares]]+bbdd_Social_Media_Trends[[#This Row],[Comments]]</f>
        <v>201866</v>
      </c>
      <c r="M4255">
        <f>bbdd_Social_Media_Trends[[#This Row],[Interactions]]/bbdd_Social_Media_Trends[[#This Row],[Views]]</f>
        <v>5.1344046775462823E-2</v>
      </c>
      <c r="N4255" s="1" t="s">
        <v>16</v>
      </c>
      <c r="O4255" s="4">
        <f t="shared" si="66"/>
        <v>0</v>
      </c>
    </row>
    <row r="4256" spans="1:15" hidden="1">
      <c r="A4256" s="1" t="s">
        <v>4296</v>
      </c>
      <c r="B4256" s="2">
        <v>45272</v>
      </c>
      <c r="C4256" s="13" t="str">
        <f>TEXT(bbdd_Social_Media_Trends[[#This Row],[Post_Date]],"aaaa-mm")</f>
        <v>2023-12</v>
      </c>
      <c r="D4256" s="1" t="s">
        <v>24</v>
      </c>
      <c r="E4256" s="1" t="s">
        <v>31</v>
      </c>
      <c r="F4256" s="1" t="s">
        <v>14</v>
      </c>
      <c r="G4256" s="1" t="s">
        <v>44</v>
      </c>
      <c r="H4256">
        <v>3447523</v>
      </c>
      <c r="I4256">
        <v>43962</v>
      </c>
      <c r="J4256">
        <v>51838</v>
      </c>
      <c r="K4256">
        <v>30252</v>
      </c>
      <c r="L4256">
        <f>bbdd_Social_Media_Trends[[#This Row],[Likes]]+bbdd_Social_Media_Trends[[#This Row],[Shares]]+bbdd_Social_Media_Trends[[#This Row],[Comments]]</f>
        <v>126052</v>
      </c>
      <c r="M4256">
        <f>bbdd_Social_Media_Trends[[#This Row],[Interactions]]/bbdd_Social_Media_Trends[[#This Row],[Views]]</f>
        <v>3.656306281350407E-2</v>
      </c>
      <c r="N4256" s="1" t="s">
        <v>29</v>
      </c>
      <c r="O4256" s="4">
        <f t="shared" si="66"/>
        <v>0</v>
      </c>
    </row>
    <row r="4257" spans="1:15" hidden="1">
      <c r="A4257" s="1" t="s">
        <v>4297</v>
      </c>
      <c r="B4257" s="2">
        <v>44628</v>
      </c>
      <c r="C4257" s="13" t="str">
        <f>TEXT(bbdd_Social_Media_Trends[[#This Row],[Post_Date]],"aaaa-mm")</f>
        <v>2022-03</v>
      </c>
      <c r="D4257" s="1" t="s">
        <v>12</v>
      </c>
      <c r="E4257" s="1" t="s">
        <v>59</v>
      </c>
      <c r="F4257" s="1" t="s">
        <v>14</v>
      </c>
      <c r="G4257" s="1" t="s">
        <v>50</v>
      </c>
      <c r="H4257">
        <v>2783501</v>
      </c>
      <c r="I4257">
        <v>63860</v>
      </c>
      <c r="J4257">
        <v>82509</v>
      </c>
      <c r="K4257">
        <v>16462</v>
      </c>
      <c r="L4257">
        <f>bbdd_Social_Media_Trends[[#This Row],[Likes]]+bbdd_Social_Media_Trends[[#This Row],[Shares]]+bbdd_Social_Media_Trends[[#This Row],[Comments]]</f>
        <v>162831</v>
      </c>
      <c r="M4257">
        <f>bbdd_Social_Media_Trends[[#This Row],[Interactions]]/bbdd_Social_Media_Trends[[#This Row],[Views]]</f>
        <v>5.8498631759068886E-2</v>
      </c>
      <c r="N4257" s="1" t="s">
        <v>16</v>
      </c>
      <c r="O4257" s="4">
        <f t="shared" si="66"/>
        <v>0</v>
      </c>
    </row>
    <row r="4258" spans="1:15" hidden="1">
      <c r="A4258" s="1" t="s">
        <v>4298</v>
      </c>
      <c r="B4258" s="2">
        <v>44875</v>
      </c>
      <c r="C4258" s="13" t="str">
        <f>TEXT(bbdd_Social_Media_Trends[[#This Row],[Post_Date]],"aaaa-mm")</f>
        <v>2022-11</v>
      </c>
      <c r="D4258" s="1" t="s">
        <v>12</v>
      </c>
      <c r="E4258" s="1" t="s">
        <v>39</v>
      </c>
      <c r="F4258" s="1" t="s">
        <v>36</v>
      </c>
      <c r="G4258" s="1" t="s">
        <v>44</v>
      </c>
      <c r="H4258">
        <v>4497476</v>
      </c>
      <c r="I4258">
        <v>329836</v>
      </c>
      <c r="J4258">
        <v>14346</v>
      </c>
      <c r="K4258">
        <v>34972</v>
      </c>
      <c r="L4258">
        <f>bbdd_Social_Media_Trends[[#This Row],[Likes]]+bbdd_Social_Media_Trends[[#This Row],[Shares]]+bbdd_Social_Media_Trends[[#This Row],[Comments]]</f>
        <v>379154</v>
      </c>
      <c r="M4258">
        <f>bbdd_Social_Media_Trends[[#This Row],[Interactions]]/bbdd_Social_Media_Trends[[#This Row],[Views]]</f>
        <v>8.4303729469595842E-2</v>
      </c>
      <c r="N4258" s="1" t="s">
        <v>29</v>
      </c>
      <c r="O4258" s="4">
        <f t="shared" si="66"/>
        <v>0</v>
      </c>
    </row>
    <row r="4259" spans="1:15" hidden="1">
      <c r="A4259" s="1" t="s">
        <v>4299</v>
      </c>
      <c r="B4259" s="2">
        <v>45248</v>
      </c>
      <c r="C4259" s="13" t="str">
        <f>TEXT(bbdd_Social_Media_Trends[[#This Row],[Post_Date]],"aaaa-mm")</f>
        <v>2023-11</v>
      </c>
      <c r="D4259" s="1" t="s">
        <v>24</v>
      </c>
      <c r="E4259" s="1" t="s">
        <v>31</v>
      </c>
      <c r="F4259" s="1" t="s">
        <v>20</v>
      </c>
      <c r="G4259" s="1" t="s">
        <v>44</v>
      </c>
      <c r="H4259">
        <v>3984173</v>
      </c>
      <c r="I4259">
        <v>161617</v>
      </c>
      <c r="J4259">
        <v>68404</v>
      </c>
      <c r="K4259">
        <v>26669</v>
      </c>
      <c r="L4259">
        <f>bbdd_Social_Media_Trends[[#This Row],[Likes]]+bbdd_Social_Media_Trends[[#This Row],[Shares]]+bbdd_Social_Media_Trends[[#This Row],[Comments]]</f>
        <v>256690</v>
      </c>
      <c r="M4259">
        <f>bbdd_Social_Media_Trends[[#This Row],[Interactions]]/bbdd_Social_Media_Trends[[#This Row],[Views]]</f>
        <v>6.4427423206773402E-2</v>
      </c>
      <c r="N4259" s="1" t="s">
        <v>29</v>
      </c>
      <c r="O4259" s="4">
        <f t="shared" si="66"/>
        <v>0</v>
      </c>
    </row>
    <row r="4260" spans="1:15" hidden="1">
      <c r="A4260" s="1" t="s">
        <v>4300</v>
      </c>
      <c r="B4260" s="2">
        <v>44777</v>
      </c>
      <c r="C4260" s="13" t="str">
        <f>TEXT(bbdd_Social_Media_Trends[[#This Row],[Post_Date]],"aaaa-mm")</f>
        <v>2022-08</v>
      </c>
      <c r="D4260" s="1" t="s">
        <v>24</v>
      </c>
      <c r="E4260" s="1" t="s">
        <v>19</v>
      </c>
      <c r="F4260" s="1" t="s">
        <v>14</v>
      </c>
      <c r="G4260" s="1" t="s">
        <v>37</v>
      </c>
      <c r="H4260">
        <v>3140471</v>
      </c>
      <c r="I4260">
        <v>443708</v>
      </c>
      <c r="J4260">
        <v>64826</v>
      </c>
      <c r="K4260">
        <v>22130</v>
      </c>
      <c r="L4260">
        <f>bbdd_Social_Media_Trends[[#This Row],[Likes]]+bbdd_Social_Media_Trends[[#This Row],[Shares]]+bbdd_Social_Media_Trends[[#This Row],[Comments]]</f>
        <v>530664</v>
      </c>
      <c r="M4260">
        <f>bbdd_Social_Media_Trends[[#This Row],[Interactions]]/bbdd_Social_Media_Trends[[#This Row],[Views]]</f>
        <v>0.16897592749622589</v>
      </c>
      <c r="N4260" s="1" t="s">
        <v>16</v>
      </c>
      <c r="O4260" s="4">
        <f t="shared" si="66"/>
        <v>0</v>
      </c>
    </row>
    <row r="4261" spans="1:15" hidden="1">
      <c r="A4261" s="1" t="s">
        <v>4301</v>
      </c>
      <c r="B4261" s="2">
        <v>45189</v>
      </c>
      <c r="C4261" s="13" t="str">
        <f>TEXT(bbdd_Social_Media_Trends[[#This Row],[Post_Date]],"aaaa-mm")</f>
        <v>2023-09</v>
      </c>
      <c r="D4261" s="1" t="s">
        <v>12</v>
      </c>
      <c r="E4261" s="1" t="s">
        <v>39</v>
      </c>
      <c r="F4261" s="1" t="s">
        <v>20</v>
      </c>
      <c r="G4261" s="1" t="s">
        <v>25</v>
      </c>
      <c r="H4261">
        <v>2933626</v>
      </c>
      <c r="I4261">
        <v>87518</v>
      </c>
      <c r="J4261">
        <v>50945</v>
      </c>
      <c r="K4261">
        <v>18643</v>
      </c>
      <c r="L4261">
        <f>bbdd_Social_Media_Trends[[#This Row],[Likes]]+bbdd_Social_Media_Trends[[#This Row],[Shares]]+bbdd_Social_Media_Trends[[#This Row],[Comments]]</f>
        <v>157106</v>
      </c>
      <c r="M4261">
        <f>bbdd_Social_Media_Trends[[#This Row],[Interactions]]/bbdd_Social_Media_Trends[[#This Row],[Views]]</f>
        <v>5.3553520455572726E-2</v>
      </c>
      <c r="N4261" s="1" t="s">
        <v>29</v>
      </c>
      <c r="O4261" s="4">
        <f t="shared" si="66"/>
        <v>0</v>
      </c>
    </row>
    <row r="4262" spans="1:15" hidden="1">
      <c r="A4262" s="1" t="s">
        <v>4302</v>
      </c>
      <c r="B4262" s="2">
        <v>45152</v>
      </c>
      <c r="C4262" s="13" t="str">
        <f>TEXT(bbdd_Social_Media_Trends[[#This Row],[Post_Date]],"aaaa-mm")</f>
        <v>2023-08</v>
      </c>
      <c r="D4262" s="1" t="s">
        <v>18</v>
      </c>
      <c r="E4262" s="1" t="s">
        <v>59</v>
      </c>
      <c r="F4262" s="1" t="s">
        <v>41</v>
      </c>
      <c r="G4262" s="1" t="s">
        <v>60</v>
      </c>
      <c r="H4262">
        <v>1361580</v>
      </c>
      <c r="I4262">
        <v>169568</v>
      </c>
      <c r="J4262">
        <v>875</v>
      </c>
      <c r="K4262">
        <v>22352</v>
      </c>
      <c r="L4262">
        <f>bbdd_Social_Media_Trends[[#This Row],[Likes]]+bbdd_Social_Media_Trends[[#This Row],[Shares]]+bbdd_Social_Media_Trends[[#This Row],[Comments]]</f>
        <v>192795</v>
      </c>
      <c r="M4262">
        <f>bbdd_Social_Media_Trends[[#This Row],[Interactions]]/bbdd_Social_Media_Trends[[#This Row],[Views]]</f>
        <v>0.14159652756356586</v>
      </c>
      <c r="N4262" s="1" t="s">
        <v>22</v>
      </c>
      <c r="O4262" s="4">
        <f t="shared" si="66"/>
        <v>0</v>
      </c>
    </row>
    <row r="4263" spans="1:15" hidden="1">
      <c r="A4263" s="1" t="s">
        <v>4303</v>
      </c>
      <c r="B4263" s="2">
        <v>45165</v>
      </c>
      <c r="C4263" s="13" t="str">
        <f>TEXT(bbdd_Social_Media_Trends[[#This Row],[Post_Date]],"aaaa-mm")</f>
        <v>2023-08</v>
      </c>
      <c r="D4263" s="1" t="s">
        <v>24</v>
      </c>
      <c r="E4263" s="1" t="s">
        <v>35</v>
      </c>
      <c r="F4263" s="1" t="s">
        <v>41</v>
      </c>
      <c r="G4263" s="1" t="s">
        <v>50</v>
      </c>
      <c r="H4263">
        <v>4190571</v>
      </c>
      <c r="I4263">
        <v>271397</v>
      </c>
      <c r="J4263">
        <v>44550</v>
      </c>
      <c r="K4263">
        <v>19615</v>
      </c>
      <c r="L4263">
        <f>bbdd_Social_Media_Trends[[#This Row],[Likes]]+bbdd_Social_Media_Trends[[#This Row],[Shares]]+bbdd_Social_Media_Trends[[#This Row],[Comments]]</f>
        <v>335562</v>
      </c>
      <c r="M4263">
        <f>bbdd_Social_Media_Trends[[#This Row],[Interactions]]/bbdd_Social_Media_Trends[[#This Row],[Views]]</f>
        <v>8.0075483746725684E-2</v>
      </c>
      <c r="N4263" s="1" t="s">
        <v>16</v>
      </c>
      <c r="O4263" s="4">
        <f t="shared" si="66"/>
        <v>0</v>
      </c>
    </row>
    <row r="4264" spans="1:15">
      <c r="A4264" s="1" t="s">
        <v>4304</v>
      </c>
      <c r="B4264" s="2">
        <v>44621</v>
      </c>
      <c r="C4264" s="13" t="str">
        <f>TEXT(bbdd_Social_Media_Trends[[#This Row],[Post_Date]],"aaaa-mm")</f>
        <v>2022-03</v>
      </c>
      <c r="D4264" s="1" t="s">
        <v>27</v>
      </c>
      <c r="E4264" s="1" t="s">
        <v>52</v>
      </c>
      <c r="F4264" s="1" t="s">
        <v>41</v>
      </c>
      <c r="G4264" s="1" t="s">
        <v>44</v>
      </c>
      <c r="H4264">
        <v>3856845</v>
      </c>
      <c r="I4264">
        <v>195911</v>
      </c>
      <c r="J4264">
        <v>46850</v>
      </c>
      <c r="K4264">
        <v>13291</v>
      </c>
      <c r="L4264">
        <f>bbdd_Social_Media_Trends[[#This Row],[Likes]]+bbdd_Social_Media_Trends[[#This Row],[Shares]]+bbdd_Social_Media_Trends[[#This Row],[Comments]]</f>
        <v>256052</v>
      </c>
      <c r="M4264">
        <f>bbdd_Social_Media_Trends[[#This Row],[Interactions]]/bbdd_Social_Media_Trends[[#This Row],[Views]]</f>
        <v>6.6388978556307029E-2</v>
      </c>
      <c r="N4264" s="1" t="s">
        <v>29</v>
      </c>
      <c r="O4264" s="4">
        <f t="shared" si="66"/>
        <v>0</v>
      </c>
    </row>
    <row r="4265" spans="1:15" hidden="1">
      <c r="A4265" s="1" t="s">
        <v>4305</v>
      </c>
      <c r="B4265" s="2">
        <v>44878</v>
      </c>
      <c r="C4265" s="13" t="str">
        <f>TEXT(bbdd_Social_Media_Trends[[#This Row],[Post_Date]],"aaaa-mm")</f>
        <v>2022-11</v>
      </c>
      <c r="D4265" s="1" t="s">
        <v>12</v>
      </c>
      <c r="E4265" s="1" t="s">
        <v>39</v>
      </c>
      <c r="F4265" s="1" t="s">
        <v>41</v>
      </c>
      <c r="G4265" s="1" t="s">
        <v>50</v>
      </c>
      <c r="H4265">
        <v>233459</v>
      </c>
      <c r="I4265">
        <v>290078</v>
      </c>
      <c r="J4265">
        <v>20796</v>
      </c>
      <c r="K4265">
        <v>13785</v>
      </c>
      <c r="L4265">
        <f>bbdd_Social_Media_Trends[[#This Row],[Likes]]+bbdd_Social_Media_Trends[[#This Row],[Shares]]+bbdd_Social_Media_Trends[[#This Row],[Comments]]</f>
        <v>324659</v>
      </c>
      <c r="M4265">
        <f>bbdd_Social_Media_Trends[[#This Row],[Interactions]]/bbdd_Social_Media_Trends[[#This Row],[Views]]</f>
        <v>1.3906467516780248</v>
      </c>
      <c r="N4265" s="1" t="s">
        <v>29</v>
      </c>
      <c r="O4265" s="4">
        <f t="shared" si="66"/>
        <v>0</v>
      </c>
    </row>
    <row r="4266" spans="1:15" hidden="1">
      <c r="A4266" s="1" t="s">
        <v>4306</v>
      </c>
      <c r="B4266" s="2">
        <v>44848</v>
      </c>
      <c r="C4266" s="13" t="str">
        <f>TEXT(bbdd_Social_Media_Trends[[#This Row],[Post_Date]],"aaaa-mm")</f>
        <v>2022-10</v>
      </c>
      <c r="D4266" s="1" t="s">
        <v>12</v>
      </c>
      <c r="E4266" s="1" t="s">
        <v>19</v>
      </c>
      <c r="F4266" s="1" t="s">
        <v>41</v>
      </c>
      <c r="G4266" s="1" t="s">
        <v>37</v>
      </c>
      <c r="H4266">
        <v>3961797</v>
      </c>
      <c r="I4266">
        <v>253439</v>
      </c>
      <c r="J4266">
        <v>67692</v>
      </c>
      <c r="K4266">
        <v>7836</v>
      </c>
      <c r="L4266">
        <f>bbdd_Social_Media_Trends[[#This Row],[Likes]]+bbdd_Social_Media_Trends[[#This Row],[Shares]]+bbdd_Social_Media_Trends[[#This Row],[Comments]]</f>
        <v>328967</v>
      </c>
      <c r="M4266">
        <f>bbdd_Social_Media_Trends[[#This Row],[Interactions]]/bbdd_Social_Media_Trends[[#This Row],[Views]]</f>
        <v>8.3034794564183875E-2</v>
      </c>
      <c r="N4266" s="1" t="s">
        <v>22</v>
      </c>
      <c r="O4266" s="4">
        <f t="shared" si="66"/>
        <v>0</v>
      </c>
    </row>
    <row r="4267" spans="1:15" hidden="1">
      <c r="A4267" s="1" t="s">
        <v>4307</v>
      </c>
      <c r="B4267" s="2">
        <v>44634</v>
      </c>
      <c r="C4267" s="13" t="str">
        <f>TEXT(bbdd_Social_Media_Trends[[#This Row],[Post_Date]],"aaaa-mm")</f>
        <v>2022-03</v>
      </c>
      <c r="D4267" s="1" t="s">
        <v>18</v>
      </c>
      <c r="E4267" s="1" t="s">
        <v>39</v>
      </c>
      <c r="F4267" s="1" t="s">
        <v>41</v>
      </c>
      <c r="G4267" s="1" t="s">
        <v>21</v>
      </c>
      <c r="H4267">
        <v>4926269</v>
      </c>
      <c r="I4267">
        <v>264064</v>
      </c>
      <c r="J4267">
        <v>91827</v>
      </c>
      <c r="K4267">
        <v>1032</v>
      </c>
      <c r="L4267">
        <f>bbdd_Social_Media_Trends[[#This Row],[Likes]]+bbdd_Social_Media_Trends[[#This Row],[Shares]]+bbdd_Social_Media_Trends[[#This Row],[Comments]]</f>
        <v>356923</v>
      </c>
      <c r="M4267">
        <f>bbdd_Social_Media_Trends[[#This Row],[Interactions]]/bbdd_Social_Media_Trends[[#This Row],[Views]]</f>
        <v>7.2453006524816246E-2</v>
      </c>
      <c r="N4267" s="1" t="s">
        <v>16</v>
      </c>
      <c r="O4267" s="4">
        <f t="shared" si="66"/>
        <v>0</v>
      </c>
    </row>
    <row r="4268" spans="1:15" hidden="1">
      <c r="A4268" s="1" t="s">
        <v>4308</v>
      </c>
      <c r="B4268" s="2">
        <v>45166</v>
      </c>
      <c r="C4268" s="13" t="str">
        <f>TEXT(bbdd_Social_Media_Trends[[#This Row],[Post_Date]],"aaaa-mm")</f>
        <v>2023-08</v>
      </c>
      <c r="D4268" s="1" t="s">
        <v>18</v>
      </c>
      <c r="E4268" s="1" t="s">
        <v>31</v>
      </c>
      <c r="F4268" s="1" t="s">
        <v>36</v>
      </c>
      <c r="G4268" s="1" t="s">
        <v>37</v>
      </c>
      <c r="H4268">
        <v>3691701</v>
      </c>
      <c r="I4268">
        <v>448223</v>
      </c>
      <c r="J4268">
        <v>32943</v>
      </c>
      <c r="K4268">
        <v>40561</v>
      </c>
      <c r="L4268">
        <f>bbdd_Social_Media_Trends[[#This Row],[Likes]]+bbdd_Social_Media_Trends[[#This Row],[Shares]]+bbdd_Social_Media_Trends[[#This Row],[Comments]]</f>
        <v>521727</v>
      </c>
      <c r="M4268">
        <f>bbdd_Social_Media_Trends[[#This Row],[Interactions]]/bbdd_Social_Media_Trends[[#This Row],[Views]]</f>
        <v>0.14132428384638951</v>
      </c>
      <c r="N4268" s="1" t="s">
        <v>29</v>
      </c>
      <c r="O4268" s="4">
        <f t="shared" si="66"/>
        <v>0</v>
      </c>
    </row>
    <row r="4269" spans="1:15" hidden="1">
      <c r="A4269" s="1" t="s">
        <v>4309</v>
      </c>
      <c r="B4269" s="2">
        <v>44947</v>
      </c>
      <c r="C4269" s="13" t="str">
        <f>TEXT(bbdd_Social_Media_Trends[[#This Row],[Post_Date]],"aaaa-mm")</f>
        <v>2023-01</v>
      </c>
      <c r="D4269" s="1" t="s">
        <v>24</v>
      </c>
      <c r="E4269" s="1" t="s">
        <v>46</v>
      </c>
      <c r="F4269" s="1" t="s">
        <v>14</v>
      </c>
      <c r="G4269" s="1" t="s">
        <v>60</v>
      </c>
      <c r="H4269">
        <v>2970930</v>
      </c>
      <c r="I4269">
        <v>131718</v>
      </c>
      <c r="J4269">
        <v>60239</v>
      </c>
      <c r="K4269">
        <v>32883</v>
      </c>
      <c r="L4269">
        <f>bbdd_Social_Media_Trends[[#This Row],[Likes]]+bbdd_Social_Media_Trends[[#This Row],[Shares]]+bbdd_Social_Media_Trends[[#This Row],[Comments]]</f>
        <v>224840</v>
      </c>
      <c r="M4269">
        <f>bbdd_Social_Media_Trends[[#This Row],[Interactions]]/bbdd_Social_Media_Trends[[#This Row],[Views]]</f>
        <v>7.5680005924070912E-2</v>
      </c>
      <c r="N4269" s="1" t="s">
        <v>29</v>
      </c>
      <c r="O4269" s="4">
        <f t="shared" si="66"/>
        <v>0</v>
      </c>
    </row>
    <row r="4270" spans="1:15" hidden="1">
      <c r="A4270" s="1" t="s">
        <v>4310</v>
      </c>
      <c r="B4270" s="2">
        <v>44849</v>
      </c>
      <c r="C4270" s="13" t="str">
        <f>TEXT(bbdd_Social_Media_Trends[[#This Row],[Post_Date]],"aaaa-mm")</f>
        <v>2022-10</v>
      </c>
      <c r="D4270" s="1" t="s">
        <v>18</v>
      </c>
      <c r="E4270" s="1" t="s">
        <v>52</v>
      </c>
      <c r="F4270" s="1" t="s">
        <v>14</v>
      </c>
      <c r="G4270" s="1" t="s">
        <v>50</v>
      </c>
      <c r="H4270">
        <v>3247449</v>
      </c>
      <c r="I4270">
        <v>388272</v>
      </c>
      <c r="J4270">
        <v>6238</v>
      </c>
      <c r="K4270">
        <v>25311</v>
      </c>
      <c r="L4270">
        <f>bbdd_Social_Media_Trends[[#This Row],[Likes]]+bbdd_Social_Media_Trends[[#This Row],[Shares]]+bbdd_Social_Media_Trends[[#This Row],[Comments]]</f>
        <v>419821</v>
      </c>
      <c r="M4270">
        <f>bbdd_Social_Media_Trends[[#This Row],[Interactions]]/bbdd_Social_Media_Trends[[#This Row],[Views]]</f>
        <v>0.12927716493777117</v>
      </c>
      <c r="N4270" s="1" t="s">
        <v>22</v>
      </c>
      <c r="O4270" s="4">
        <f t="shared" si="66"/>
        <v>0</v>
      </c>
    </row>
    <row r="4271" spans="1:15" hidden="1">
      <c r="A4271" s="1" t="s">
        <v>4311</v>
      </c>
      <c r="B4271" s="2">
        <v>45093</v>
      </c>
      <c r="C4271" s="13" t="str">
        <f>TEXT(bbdd_Social_Media_Trends[[#This Row],[Post_Date]],"aaaa-mm")</f>
        <v>2023-06</v>
      </c>
      <c r="D4271" s="1" t="s">
        <v>24</v>
      </c>
      <c r="E4271" s="1" t="s">
        <v>31</v>
      </c>
      <c r="F4271" s="1" t="s">
        <v>41</v>
      </c>
      <c r="G4271" s="1" t="s">
        <v>44</v>
      </c>
      <c r="H4271">
        <v>3541294</v>
      </c>
      <c r="I4271">
        <v>288982</v>
      </c>
      <c r="J4271">
        <v>90384</v>
      </c>
      <c r="K4271">
        <v>33462</v>
      </c>
      <c r="L4271">
        <f>bbdd_Social_Media_Trends[[#This Row],[Likes]]+bbdd_Social_Media_Trends[[#This Row],[Shares]]+bbdd_Social_Media_Trends[[#This Row],[Comments]]</f>
        <v>412828</v>
      </c>
      <c r="M4271">
        <f>bbdd_Social_Media_Trends[[#This Row],[Interactions]]/bbdd_Social_Media_Trends[[#This Row],[Views]]</f>
        <v>0.11657546648202606</v>
      </c>
      <c r="N4271" s="1" t="s">
        <v>16</v>
      </c>
      <c r="O4271" s="4">
        <f t="shared" si="66"/>
        <v>0</v>
      </c>
    </row>
    <row r="4272" spans="1:15" hidden="1">
      <c r="A4272" s="1" t="s">
        <v>4312</v>
      </c>
      <c r="B4272" s="2">
        <v>45048</v>
      </c>
      <c r="C4272" s="13" t="str">
        <f>TEXT(bbdd_Social_Media_Trends[[#This Row],[Post_Date]],"aaaa-mm")</f>
        <v>2023-05</v>
      </c>
      <c r="D4272" s="1" t="s">
        <v>24</v>
      </c>
      <c r="E4272" s="1" t="s">
        <v>52</v>
      </c>
      <c r="F4272" s="1" t="s">
        <v>32</v>
      </c>
      <c r="G4272" s="1" t="s">
        <v>21</v>
      </c>
      <c r="H4272">
        <v>304335</v>
      </c>
      <c r="I4272">
        <v>292726</v>
      </c>
      <c r="J4272">
        <v>57503</v>
      </c>
      <c r="K4272">
        <v>40349</v>
      </c>
      <c r="L4272">
        <f>bbdd_Social_Media_Trends[[#This Row],[Likes]]+bbdd_Social_Media_Trends[[#This Row],[Shares]]+bbdd_Social_Media_Trends[[#This Row],[Comments]]</f>
        <v>390578</v>
      </c>
      <c r="M4272">
        <f>bbdd_Social_Media_Trends[[#This Row],[Interactions]]/bbdd_Social_Media_Trends[[#This Row],[Views]]</f>
        <v>1.2833817996615571</v>
      </c>
      <c r="N4272" s="1" t="s">
        <v>29</v>
      </c>
      <c r="O4272" s="4">
        <f t="shared" si="66"/>
        <v>0</v>
      </c>
    </row>
    <row r="4273" spans="1:15">
      <c r="A4273" s="1" t="s">
        <v>4313</v>
      </c>
      <c r="B4273" s="2">
        <v>44913</v>
      </c>
      <c r="C4273" s="13" t="str">
        <f>TEXT(bbdd_Social_Media_Trends[[#This Row],[Post_Date]],"aaaa-mm")</f>
        <v>2022-12</v>
      </c>
      <c r="D4273" s="1" t="s">
        <v>27</v>
      </c>
      <c r="E4273" s="1" t="s">
        <v>49</v>
      </c>
      <c r="F4273" s="1" t="s">
        <v>47</v>
      </c>
      <c r="G4273" s="1" t="s">
        <v>15</v>
      </c>
      <c r="H4273">
        <v>4014231</v>
      </c>
      <c r="I4273">
        <v>131648</v>
      </c>
      <c r="J4273">
        <v>19628</v>
      </c>
      <c r="K4273">
        <v>38051</v>
      </c>
      <c r="L4273">
        <f>bbdd_Social_Media_Trends[[#This Row],[Likes]]+bbdd_Social_Media_Trends[[#This Row],[Shares]]+bbdd_Social_Media_Trends[[#This Row],[Comments]]</f>
        <v>189327</v>
      </c>
      <c r="M4273">
        <f>bbdd_Social_Media_Trends[[#This Row],[Interactions]]/bbdd_Social_Media_Trends[[#This Row],[Views]]</f>
        <v>4.7163952448177497E-2</v>
      </c>
      <c r="N4273" s="1" t="s">
        <v>16</v>
      </c>
      <c r="O4273" s="4">
        <f t="shared" si="66"/>
        <v>0</v>
      </c>
    </row>
    <row r="4274" spans="1:15">
      <c r="A4274" s="1" t="s">
        <v>4314</v>
      </c>
      <c r="B4274" s="2">
        <v>44928</v>
      </c>
      <c r="C4274" s="13" t="str">
        <f>TEXT(bbdd_Social_Media_Trends[[#This Row],[Post_Date]],"aaaa-mm")</f>
        <v>2023-01</v>
      </c>
      <c r="D4274" s="1" t="s">
        <v>27</v>
      </c>
      <c r="E4274" s="1" t="s">
        <v>52</v>
      </c>
      <c r="F4274" s="1" t="s">
        <v>41</v>
      </c>
      <c r="G4274" s="1" t="s">
        <v>15</v>
      </c>
      <c r="H4274">
        <v>4067513</v>
      </c>
      <c r="I4274">
        <v>313641</v>
      </c>
      <c r="J4274">
        <v>41751</v>
      </c>
      <c r="K4274">
        <v>34036</v>
      </c>
      <c r="L4274">
        <f>bbdd_Social_Media_Trends[[#This Row],[Likes]]+bbdd_Social_Media_Trends[[#This Row],[Shares]]+bbdd_Social_Media_Trends[[#This Row],[Comments]]</f>
        <v>389428</v>
      </c>
      <c r="M4274">
        <f>bbdd_Social_Media_Trends[[#This Row],[Interactions]]/bbdd_Social_Media_Trends[[#This Row],[Views]]</f>
        <v>9.5741058479714758E-2</v>
      </c>
      <c r="N4274" s="1" t="s">
        <v>16</v>
      </c>
      <c r="O4274" s="4">
        <f t="shared" si="66"/>
        <v>0</v>
      </c>
    </row>
    <row r="4275" spans="1:15" hidden="1">
      <c r="A4275" s="1" t="s">
        <v>4315</v>
      </c>
      <c r="B4275" s="2">
        <v>45128</v>
      </c>
      <c r="C4275" s="13" t="str">
        <f>TEXT(bbdd_Social_Media_Trends[[#This Row],[Post_Date]],"aaaa-mm")</f>
        <v>2023-07</v>
      </c>
      <c r="D4275" s="1" t="s">
        <v>24</v>
      </c>
      <c r="E4275" s="1" t="s">
        <v>13</v>
      </c>
      <c r="F4275" s="1" t="s">
        <v>20</v>
      </c>
      <c r="G4275" s="1" t="s">
        <v>50</v>
      </c>
      <c r="H4275">
        <v>2668074</v>
      </c>
      <c r="I4275">
        <v>43458</v>
      </c>
      <c r="J4275">
        <v>72133</v>
      </c>
      <c r="K4275">
        <v>24287</v>
      </c>
      <c r="L4275">
        <f>bbdd_Social_Media_Trends[[#This Row],[Likes]]+bbdd_Social_Media_Trends[[#This Row],[Shares]]+bbdd_Social_Media_Trends[[#This Row],[Comments]]</f>
        <v>139878</v>
      </c>
      <c r="M4275">
        <f>bbdd_Social_Media_Trends[[#This Row],[Interactions]]/bbdd_Social_Media_Trends[[#This Row],[Views]]</f>
        <v>5.2426581871417362E-2</v>
      </c>
      <c r="N4275" s="1" t="s">
        <v>16</v>
      </c>
      <c r="O4275" s="4">
        <f t="shared" si="66"/>
        <v>0</v>
      </c>
    </row>
    <row r="4276" spans="1:15" hidden="1">
      <c r="A4276" s="1" t="s">
        <v>4316</v>
      </c>
      <c r="B4276" s="2">
        <v>44883</v>
      </c>
      <c r="C4276" s="13" t="str">
        <f>TEXT(bbdd_Social_Media_Trends[[#This Row],[Post_Date]],"aaaa-mm")</f>
        <v>2022-11</v>
      </c>
      <c r="D4276" s="1" t="s">
        <v>24</v>
      </c>
      <c r="E4276" s="1" t="s">
        <v>13</v>
      </c>
      <c r="F4276" s="1" t="s">
        <v>36</v>
      </c>
      <c r="G4276" s="1" t="s">
        <v>44</v>
      </c>
      <c r="H4276">
        <v>4589006</v>
      </c>
      <c r="I4276">
        <v>172497</v>
      </c>
      <c r="J4276">
        <v>50326</v>
      </c>
      <c r="K4276">
        <v>37879</v>
      </c>
      <c r="L4276">
        <f>bbdd_Social_Media_Trends[[#This Row],[Likes]]+bbdd_Social_Media_Trends[[#This Row],[Shares]]+bbdd_Social_Media_Trends[[#This Row],[Comments]]</f>
        <v>260702</v>
      </c>
      <c r="M4276">
        <f>bbdd_Social_Media_Trends[[#This Row],[Interactions]]/bbdd_Social_Media_Trends[[#This Row],[Views]]</f>
        <v>5.6810124022500734E-2</v>
      </c>
      <c r="N4276" s="1" t="s">
        <v>16</v>
      </c>
      <c r="O4276" s="4">
        <f t="shared" si="66"/>
        <v>0</v>
      </c>
    </row>
    <row r="4277" spans="1:15" hidden="1">
      <c r="A4277" s="1" t="s">
        <v>4317</v>
      </c>
      <c r="B4277" s="2">
        <v>45094</v>
      </c>
      <c r="C4277" s="13" t="str">
        <f>TEXT(bbdd_Social_Media_Trends[[#This Row],[Post_Date]],"aaaa-mm")</f>
        <v>2023-06</v>
      </c>
      <c r="D4277" s="1" t="s">
        <v>18</v>
      </c>
      <c r="E4277" s="1" t="s">
        <v>19</v>
      </c>
      <c r="F4277" s="1" t="s">
        <v>41</v>
      </c>
      <c r="G4277" s="1" t="s">
        <v>44</v>
      </c>
      <c r="H4277">
        <v>635329</v>
      </c>
      <c r="I4277">
        <v>151415</v>
      </c>
      <c r="J4277">
        <v>59753</v>
      </c>
      <c r="K4277">
        <v>29150</v>
      </c>
      <c r="L4277">
        <f>bbdd_Social_Media_Trends[[#This Row],[Likes]]+bbdd_Social_Media_Trends[[#This Row],[Shares]]+bbdd_Social_Media_Trends[[#This Row],[Comments]]</f>
        <v>240318</v>
      </c>
      <c r="M4277">
        <f>bbdd_Social_Media_Trends[[#This Row],[Interactions]]/bbdd_Social_Media_Trends[[#This Row],[Views]]</f>
        <v>0.37825756419115136</v>
      </c>
      <c r="N4277" s="1" t="s">
        <v>22</v>
      </c>
      <c r="O4277" s="4">
        <f t="shared" si="66"/>
        <v>0</v>
      </c>
    </row>
    <row r="4278" spans="1:15" hidden="1">
      <c r="A4278" s="1" t="s">
        <v>4318</v>
      </c>
      <c r="B4278" s="2">
        <v>45269</v>
      </c>
      <c r="C4278" s="13" t="str">
        <f>TEXT(bbdd_Social_Media_Trends[[#This Row],[Post_Date]],"aaaa-mm")</f>
        <v>2023-12</v>
      </c>
      <c r="D4278" s="1" t="s">
        <v>12</v>
      </c>
      <c r="E4278" s="1" t="s">
        <v>52</v>
      </c>
      <c r="F4278" s="1" t="s">
        <v>14</v>
      </c>
      <c r="G4278" s="1" t="s">
        <v>28</v>
      </c>
      <c r="H4278">
        <v>36859</v>
      </c>
      <c r="I4278">
        <v>235389</v>
      </c>
      <c r="J4278">
        <v>7241</v>
      </c>
      <c r="K4278">
        <v>15711</v>
      </c>
      <c r="L4278">
        <f>bbdd_Social_Media_Trends[[#This Row],[Likes]]+bbdd_Social_Media_Trends[[#This Row],[Shares]]+bbdd_Social_Media_Trends[[#This Row],[Comments]]</f>
        <v>258341</v>
      </c>
      <c r="M4278">
        <f>bbdd_Social_Media_Trends[[#This Row],[Interactions]]/bbdd_Social_Media_Trends[[#This Row],[Views]]</f>
        <v>7.0088987764182429</v>
      </c>
      <c r="N4278" s="1" t="s">
        <v>22</v>
      </c>
      <c r="O4278" s="4">
        <f t="shared" si="66"/>
        <v>0</v>
      </c>
    </row>
    <row r="4279" spans="1:15">
      <c r="A4279" s="1" t="s">
        <v>4319</v>
      </c>
      <c r="B4279" s="2">
        <v>44821</v>
      </c>
      <c r="C4279" s="13" t="str">
        <f>TEXT(bbdd_Social_Media_Trends[[#This Row],[Post_Date]],"aaaa-mm")</f>
        <v>2022-09</v>
      </c>
      <c r="D4279" s="1" t="s">
        <v>27</v>
      </c>
      <c r="E4279" s="1" t="s">
        <v>52</v>
      </c>
      <c r="F4279" s="1" t="s">
        <v>47</v>
      </c>
      <c r="G4279" s="1" t="s">
        <v>37</v>
      </c>
      <c r="H4279">
        <v>1747564</v>
      </c>
      <c r="I4279">
        <v>183228</v>
      </c>
      <c r="J4279">
        <v>4734</v>
      </c>
      <c r="K4279">
        <v>33207</v>
      </c>
      <c r="L4279">
        <f>bbdd_Social_Media_Trends[[#This Row],[Likes]]+bbdd_Social_Media_Trends[[#This Row],[Shares]]+bbdd_Social_Media_Trends[[#This Row],[Comments]]</f>
        <v>221169</v>
      </c>
      <c r="M4279">
        <f>bbdd_Social_Media_Trends[[#This Row],[Interactions]]/bbdd_Social_Media_Trends[[#This Row],[Views]]</f>
        <v>0.12655845508376232</v>
      </c>
      <c r="N4279" s="1" t="s">
        <v>22</v>
      </c>
      <c r="O4279" s="4">
        <f t="shared" si="66"/>
        <v>0</v>
      </c>
    </row>
    <row r="4280" spans="1:15" hidden="1">
      <c r="A4280" s="1" t="s">
        <v>4320</v>
      </c>
      <c r="B4280" s="2">
        <v>44909</v>
      </c>
      <c r="C4280" s="13" t="str">
        <f>TEXT(bbdd_Social_Media_Trends[[#This Row],[Post_Date]],"aaaa-mm")</f>
        <v>2022-12</v>
      </c>
      <c r="D4280" s="1" t="s">
        <v>12</v>
      </c>
      <c r="E4280" s="1" t="s">
        <v>46</v>
      </c>
      <c r="F4280" s="1" t="s">
        <v>14</v>
      </c>
      <c r="G4280" s="1" t="s">
        <v>28</v>
      </c>
      <c r="H4280">
        <v>28280</v>
      </c>
      <c r="I4280">
        <v>67072</v>
      </c>
      <c r="J4280">
        <v>13299</v>
      </c>
      <c r="K4280">
        <v>23411</v>
      </c>
      <c r="L4280">
        <f>bbdd_Social_Media_Trends[[#This Row],[Likes]]+bbdd_Social_Media_Trends[[#This Row],[Shares]]+bbdd_Social_Media_Trends[[#This Row],[Comments]]</f>
        <v>103782</v>
      </c>
      <c r="M4280">
        <f>bbdd_Social_Media_Trends[[#This Row],[Interactions]]/bbdd_Social_Media_Trends[[#This Row],[Views]]</f>
        <v>3.6698019801980197</v>
      </c>
      <c r="N4280" s="1" t="s">
        <v>22</v>
      </c>
      <c r="O4280" s="4">
        <f t="shared" si="66"/>
        <v>0</v>
      </c>
    </row>
    <row r="4281" spans="1:15">
      <c r="A4281" s="1" t="s">
        <v>4321</v>
      </c>
      <c r="B4281" s="2">
        <v>44592</v>
      </c>
      <c r="C4281" s="13" t="str">
        <f>TEXT(bbdd_Social_Media_Trends[[#This Row],[Post_Date]],"aaaa-mm")</f>
        <v>2022-01</v>
      </c>
      <c r="D4281" s="1" t="s">
        <v>27</v>
      </c>
      <c r="E4281" s="1" t="s">
        <v>31</v>
      </c>
      <c r="F4281" s="1" t="s">
        <v>32</v>
      </c>
      <c r="G4281" s="1" t="s">
        <v>28</v>
      </c>
      <c r="H4281">
        <v>566681</v>
      </c>
      <c r="I4281">
        <v>324840</v>
      </c>
      <c r="J4281">
        <v>68424</v>
      </c>
      <c r="K4281">
        <v>1453</v>
      </c>
      <c r="L4281">
        <f>bbdd_Social_Media_Trends[[#This Row],[Likes]]+bbdd_Social_Media_Trends[[#This Row],[Shares]]+bbdd_Social_Media_Trends[[#This Row],[Comments]]</f>
        <v>394717</v>
      </c>
      <c r="M4281">
        <f>bbdd_Social_Media_Trends[[#This Row],[Interactions]]/bbdd_Social_Media_Trends[[#This Row],[Views]]</f>
        <v>0.69654179335463873</v>
      </c>
      <c r="N4281" s="1" t="s">
        <v>22</v>
      </c>
      <c r="O4281" s="4">
        <f t="shared" si="66"/>
        <v>0</v>
      </c>
    </row>
    <row r="4282" spans="1:15" hidden="1">
      <c r="A4282" s="1" t="s">
        <v>4322</v>
      </c>
      <c r="B4282" s="2">
        <v>45278</v>
      </c>
      <c r="C4282" s="13" t="str">
        <f>TEXT(bbdd_Social_Media_Trends[[#This Row],[Post_Date]],"aaaa-mm")</f>
        <v>2023-12</v>
      </c>
      <c r="D4282" s="1" t="s">
        <v>12</v>
      </c>
      <c r="E4282" s="1" t="s">
        <v>46</v>
      </c>
      <c r="F4282" s="1" t="s">
        <v>36</v>
      </c>
      <c r="G4282" s="1" t="s">
        <v>37</v>
      </c>
      <c r="H4282">
        <v>919348</v>
      </c>
      <c r="I4282">
        <v>34013</v>
      </c>
      <c r="J4282">
        <v>38438</v>
      </c>
      <c r="K4282">
        <v>18076</v>
      </c>
      <c r="L4282">
        <f>bbdd_Social_Media_Trends[[#This Row],[Likes]]+bbdd_Social_Media_Trends[[#This Row],[Shares]]+bbdd_Social_Media_Trends[[#This Row],[Comments]]</f>
        <v>90527</v>
      </c>
      <c r="M4282">
        <f>bbdd_Social_Media_Trends[[#This Row],[Interactions]]/bbdd_Social_Media_Trends[[#This Row],[Views]]</f>
        <v>9.8468697381187534E-2</v>
      </c>
      <c r="N4282" s="1" t="s">
        <v>29</v>
      </c>
      <c r="O4282" s="4">
        <f t="shared" si="66"/>
        <v>0</v>
      </c>
    </row>
    <row r="4283" spans="1:15" hidden="1">
      <c r="A4283" s="1" t="s">
        <v>4323</v>
      </c>
      <c r="B4283" s="2">
        <v>45169</v>
      </c>
      <c r="C4283" s="13" t="str">
        <f>TEXT(bbdd_Social_Media_Trends[[#This Row],[Post_Date]],"aaaa-mm")</f>
        <v>2023-08</v>
      </c>
      <c r="D4283" s="1" t="s">
        <v>12</v>
      </c>
      <c r="E4283" s="1" t="s">
        <v>19</v>
      </c>
      <c r="F4283" s="1" t="s">
        <v>20</v>
      </c>
      <c r="G4283" s="1" t="s">
        <v>37</v>
      </c>
      <c r="H4283">
        <v>4461875</v>
      </c>
      <c r="I4283">
        <v>81049</v>
      </c>
      <c r="J4283">
        <v>47612</v>
      </c>
      <c r="K4283">
        <v>7747</v>
      </c>
      <c r="L4283">
        <f>bbdd_Social_Media_Trends[[#This Row],[Likes]]+bbdd_Social_Media_Trends[[#This Row],[Shares]]+bbdd_Social_Media_Trends[[#This Row],[Comments]]</f>
        <v>136408</v>
      </c>
      <c r="M4283">
        <f>bbdd_Social_Media_Trends[[#This Row],[Interactions]]/bbdd_Social_Media_Trends[[#This Row],[Views]]</f>
        <v>3.0571900826446282E-2</v>
      </c>
      <c r="N4283" s="1" t="s">
        <v>16</v>
      </c>
      <c r="O4283" s="4">
        <f t="shared" si="66"/>
        <v>0</v>
      </c>
    </row>
    <row r="4284" spans="1:15" hidden="1">
      <c r="A4284" s="1" t="s">
        <v>4324</v>
      </c>
      <c r="B4284" s="2">
        <v>44931</v>
      </c>
      <c r="C4284" s="13" t="str">
        <f>TEXT(bbdd_Social_Media_Trends[[#This Row],[Post_Date]],"aaaa-mm")</f>
        <v>2023-01</v>
      </c>
      <c r="D4284" s="1" t="s">
        <v>12</v>
      </c>
      <c r="E4284" s="1" t="s">
        <v>59</v>
      </c>
      <c r="F4284" s="1" t="s">
        <v>32</v>
      </c>
      <c r="G4284" s="1" t="s">
        <v>21</v>
      </c>
      <c r="H4284">
        <v>249167</v>
      </c>
      <c r="I4284">
        <v>103790</v>
      </c>
      <c r="J4284">
        <v>7499</v>
      </c>
      <c r="K4284">
        <v>15286</v>
      </c>
      <c r="L4284">
        <f>bbdd_Social_Media_Trends[[#This Row],[Likes]]+bbdd_Social_Media_Trends[[#This Row],[Shares]]+bbdd_Social_Media_Trends[[#This Row],[Comments]]</f>
        <v>126575</v>
      </c>
      <c r="M4284">
        <f>bbdd_Social_Media_Trends[[#This Row],[Interactions]]/bbdd_Social_Media_Trends[[#This Row],[Views]]</f>
        <v>0.50799263144798468</v>
      </c>
      <c r="N4284" s="1" t="s">
        <v>16</v>
      </c>
      <c r="O4284" s="4">
        <f t="shared" si="66"/>
        <v>0</v>
      </c>
    </row>
    <row r="4285" spans="1:15" hidden="1">
      <c r="A4285" s="1" t="s">
        <v>4325</v>
      </c>
      <c r="B4285" s="2">
        <v>45098</v>
      </c>
      <c r="C4285" s="13" t="str">
        <f>TEXT(bbdd_Social_Media_Trends[[#This Row],[Post_Date]],"aaaa-mm")</f>
        <v>2023-06</v>
      </c>
      <c r="D4285" s="1" t="s">
        <v>18</v>
      </c>
      <c r="E4285" s="1" t="s">
        <v>52</v>
      </c>
      <c r="F4285" s="1" t="s">
        <v>47</v>
      </c>
      <c r="G4285" s="1" t="s">
        <v>44</v>
      </c>
      <c r="H4285">
        <v>782140</v>
      </c>
      <c r="I4285">
        <v>39109</v>
      </c>
      <c r="J4285">
        <v>45106</v>
      </c>
      <c r="K4285">
        <v>34619</v>
      </c>
      <c r="L4285">
        <f>bbdd_Social_Media_Trends[[#This Row],[Likes]]+bbdd_Social_Media_Trends[[#This Row],[Shares]]+bbdd_Social_Media_Trends[[#This Row],[Comments]]</f>
        <v>118834</v>
      </c>
      <c r="M4285">
        <f>bbdd_Social_Media_Trends[[#This Row],[Interactions]]/bbdd_Social_Media_Trends[[#This Row],[Views]]</f>
        <v>0.15193443629017822</v>
      </c>
      <c r="N4285" s="1" t="s">
        <v>22</v>
      </c>
      <c r="O4285" s="4">
        <f t="shared" si="66"/>
        <v>0</v>
      </c>
    </row>
    <row r="4286" spans="1:15">
      <c r="A4286" s="1" t="s">
        <v>4326</v>
      </c>
      <c r="B4286" s="2">
        <v>45212</v>
      </c>
      <c r="C4286" s="13" t="str">
        <f>TEXT(bbdd_Social_Media_Trends[[#This Row],[Post_Date]],"aaaa-mm")</f>
        <v>2023-10</v>
      </c>
      <c r="D4286" s="1" t="s">
        <v>27</v>
      </c>
      <c r="E4286" s="1" t="s">
        <v>39</v>
      </c>
      <c r="F4286" s="1" t="s">
        <v>41</v>
      </c>
      <c r="G4286" s="1" t="s">
        <v>44</v>
      </c>
      <c r="H4286">
        <v>7810</v>
      </c>
      <c r="I4286">
        <v>277197</v>
      </c>
      <c r="J4286">
        <v>12486</v>
      </c>
      <c r="K4286">
        <v>422</v>
      </c>
      <c r="L4286">
        <f>bbdd_Social_Media_Trends[[#This Row],[Likes]]+bbdd_Social_Media_Trends[[#This Row],[Shares]]+bbdd_Social_Media_Trends[[#This Row],[Comments]]</f>
        <v>290105</v>
      </c>
      <c r="M4286">
        <f>bbdd_Social_Media_Trends[[#This Row],[Interactions]]/bbdd_Social_Media_Trends[[#This Row],[Views]]</f>
        <v>37.145326504481432</v>
      </c>
      <c r="N4286" s="1" t="s">
        <v>29</v>
      </c>
      <c r="O4286" s="4">
        <f t="shared" si="66"/>
        <v>0</v>
      </c>
    </row>
    <row r="4287" spans="1:15" hidden="1">
      <c r="A4287" s="1" t="s">
        <v>4327</v>
      </c>
      <c r="B4287" s="2">
        <v>44794</v>
      </c>
      <c r="C4287" s="13" t="str">
        <f>TEXT(bbdd_Social_Media_Trends[[#This Row],[Post_Date]],"aaaa-mm")</f>
        <v>2022-08</v>
      </c>
      <c r="D4287" s="1" t="s">
        <v>12</v>
      </c>
      <c r="E4287" s="1" t="s">
        <v>49</v>
      </c>
      <c r="F4287" s="1" t="s">
        <v>14</v>
      </c>
      <c r="G4287" s="1" t="s">
        <v>50</v>
      </c>
      <c r="H4287">
        <v>3490701</v>
      </c>
      <c r="I4287">
        <v>123912</v>
      </c>
      <c r="J4287">
        <v>8189</v>
      </c>
      <c r="K4287">
        <v>45049</v>
      </c>
      <c r="L4287">
        <f>bbdd_Social_Media_Trends[[#This Row],[Likes]]+bbdd_Social_Media_Trends[[#This Row],[Shares]]+bbdd_Social_Media_Trends[[#This Row],[Comments]]</f>
        <v>177150</v>
      </c>
      <c r="M4287">
        <f>bbdd_Social_Media_Trends[[#This Row],[Interactions]]/bbdd_Social_Media_Trends[[#This Row],[Views]]</f>
        <v>5.0749118873257837E-2</v>
      </c>
      <c r="N4287" s="1" t="s">
        <v>29</v>
      </c>
      <c r="O4287" s="4">
        <f t="shared" si="66"/>
        <v>0</v>
      </c>
    </row>
    <row r="4288" spans="1:15" hidden="1">
      <c r="A4288" s="1" t="s">
        <v>4328</v>
      </c>
      <c r="B4288" s="2">
        <v>45211</v>
      </c>
      <c r="C4288" s="13" t="str">
        <f>TEXT(bbdd_Social_Media_Trends[[#This Row],[Post_Date]],"aaaa-mm")</f>
        <v>2023-10</v>
      </c>
      <c r="D4288" s="1" t="s">
        <v>18</v>
      </c>
      <c r="E4288" s="1" t="s">
        <v>52</v>
      </c>
      <c r="F4288" s="1" t="s">
        <v>36</v>
      </c>
      <c r="G4288" s="1" t="s">
        <v>50</v>
      </c>
      <c r="H4288">
        <v>1701218</v>
      </c>
      <c r="I4288">
        <v>219365</v>
      </c>
      <c r="J4288">
        <v>32346</v>
      </c>
      <c r="K4288">
        <v>9017</v>
      </c>
      <c r="L4288">
        <f>bbdd_Social_Media_Trends[[#This Row],[Likes]]+bbdd_Social_Media_Trends[[#This Row],[Shares]]+bbdd_Social_Media_Trends[[#This Row],[Comments]]</f>
        <v>260728</v>
      </c>
      <c r="M4288">
        <f>bbdd_Social_Media_Trends[[#This Row],[Interactions]]/bbdd_Social_Media_Trends[[#This Row],[Views]]</f>
        <v>0.15325960576481085</v>
      </c>
      <c r="N4288" s="1" t="s">
        <v>22</v>
      </c>
      <c r="O4288" s="4">
        <f t="shared" si="66"/>
        <v>0</v>
      </c>
    </row>
    <row r="4289" spans="1:15" hidden="1">
      <c r="A4289" s="1" t="s">
        <v>4329</v>
      </c>
      <c r="B4289" s="2">
        <v>44726</v>
      </c>
      <c r="C4289" s="13" t="str">
        <f>TEXT(bbdd_Social_Media_Trends[[#This Row],[Post_Date]],"aaaa-mm")</f>
        <v>2022-06</v>
      </c>
      <c r="D4289" s="1" t="s">
        <v>12</v>
      </c>
      <c r="E4289" s="1" t="s">
        <v>46</v>
      </c>
      <c r="F4289" s="1" t="s">
        <v>32</v>
      </c>
      <c r="G4289" s="1" t="s">
        <v>15</v>
      </c>
      <c r="H4289">
        <v>664216</v>
      </c>
      <c r="I4289">
        <v>474624</v>
      </c>
      <c r="J4289">
        <v>86948</v>
      </c>
      <c r="K4289">
        <v>42845</v>
      </c>
      <c r="L4289">
        <f>bbdd_Social_Media_Trends[[#This Row],[Likes]]+bbdd_Social_Media_Trends[[#This Row],[Shares]]+bbdd_Social_Media_Trends[[#This Row],[Comments]]</f>
        <v>604417</v>
      </c>
      <c r="M4289">
        <f>bbdd_Social_Media_Trends[[#This Row],[Interactions]]/bbdd_Social_Media_Trends[[#This Row],[Views]]</f>
        <v>0.9099705517482265</v>
      </c>
      <c r="N4289" s="1" t="s">
        <v>22</v>
      </c>
      <c r="O4289" s="4">
        <f t="shared" si="66"/>
        <v>0</v>
      </c>
    </row>
    <row r="4290" spans="1:15" hidden="1">
      <c r="A4290" s="1" t="s">
        <v>4330</v>
      </c>
      <c r="B4290" s="2">
        <v>45283</v>
      </c>
      <c r="C4290" s="13" t="str">
        <f>TEXT(bbdd_Social_Media_Trends[[#This Row],[Post_Date]],"aaaa-mm")</f>
        <v>2023-12</v>
      </c>
      <c r="D4290" s="1" t="s">
        <v>24</v>
      </c>
      <c r="E4290" s="1" t="s">
        <v>19</v>
      </c>
      <c r="F4290" s="1" t="s">
        <v>20</v>
      </c>
      <c r="G4290" s="1" t="s">
        <v>50</v>
      </c>
      <c r="H4290">
        <v>2699566</v>
      </c>
      <c r="I4290">
        <v>112069</v>
      </c>
      <c r="J4290">
        <v>76606</v>
      </c>
      <c r="K4290">
        <v>25802</v>
      </c>
      <c r="L4290">
        <f>bbdd_Social_Media_Trends[[#This Row],[Likes]]+bbdd_Social_Media_Trends[[#This Row],[Shares]]+bbdd_Social_Media_Trends[[#This Row],[Comments]]</f>
        <v>214477</v>
      </c>
      <c r="M4290">
        <f>bbdd_Social_Media_Trends[[#This Row],[Interactions]]/bbdd_Social_Media_Trends[[#This Row],[Views]]</f>
        <v>7.94486965682632E-2</v>
      </c>
      <c r="N4290" s="1" t="s">
        <v>29</v>
      </c>
      <c r="O4290" s="4">
        <f t="shared" ref="O4290:O4353" si="67">IF(ISERROR(VLOOKUP(A4290,A4291:A9288,1,FALSE)),0, 1)</f>
        <v>0</v>
      </c>
    </row>
    <row r="4291" spans="1:15">
      <c r="A4291" s="1" t="s">
        <v>4331</v>
      </c>
      <c r="B4291" s="2">
        <v>44593</v>
      </c>
      <c r="C4291" s="13" t="str">
        <f>TEXT(bbdd_Social_Media_Trends[[#This Row],[Post_Date]],"aaaa-mm")</f>
        <v>2022-02</v>
      </c>
      <c r="D4291" s="1" t="s">
        <v>27</v>
      </c>
      <c r="E4291" s="1" t="s">
        <v>52</v>
      </c>
      <c r="F4291" s="1" t="s">
        <v>32</v>
      </c>
      <c r="G4291" s="1" t="s">
        <v>15</v>
      </c>
      <c r="H4291">
        <v>468433</v>
      </c>
      <c r="I4291">
        <v>104947</v>
      </c>
      <c r="J4291">
        <v>95399</v>
      </c>
      <c r="K4291">
        <v>32253</v>
      </c>
      <c r="L4291">
        <f>bbdd_Social_Media_Trends[[#This Row],[Likes]]+bbdd_Social_Media_Trends[[#This Row],[Shares]]+bbdd_Social_Media_Trends[[#This Row],[Comments]]</f>
        <v>232599</v>
      </c>
      <c r="M4291">
        <f>bbdd_Social_Media_Trends[[#This Row],[Interactions]]/bbdd_Social_Media_Trends[[#This Row],[Views]]</f>
        <v>0.49654699818330478</v>
      </c>
      <c r="N4291" s="1" t="s">
        <v>16</v>
      </c>
      <c r="O4291" s="4">
        <f t="shared" si="67"/>
        <v>0</v>
      </c>
    </row>
    <row r="4292" spans="1:15">
      <c r="A4292" s="1" t="s">
        <v>4332</v>
      </c>
      <c r="B4292" s="2">
        <v>44711</v>
      </c>
      <c r="C4292" s="13" t="str">
        <f>TEXT(bbdd_Social_Media_Trends[[#This Row],[Post_Date]],"aaaa-mm")</f>
        <v>2022-05</v>
      </c>
      <c r="D4292" s="1" t="s">
        <v>27</v>
      </c>
      <c r="E4292" s="1" t="s">
        <v>13</v>
      </c>
      <c r="F4292" s="1" t="s">
        <v>20</v>
      </c>
      <c r="G4292" s="1" t="s">
        <v>37</v>
      </c>
      <c r="H4292">
        <v>2243196</v>
      </c>
      <c r="I4292">
        <v>90911</v>
      </c>
      <c r="J4292">
        <v>32317</v>
      </c>
      <c r="K4292">
        <v>38941</v>
      </c>
      <c r="L4292">
        <f>bbdd_Social_Media_Trends[[#This Row],[Likes]]+bbdd_Social_Media_Trends[[#This Row],[Shares]]+bbdd_Social_Media_Trends[[#This Row],[Comments]]</f>
        <v>162169</v>
      </c>
      <c r="M4292">
        <f>bbdd_Social_Media_Trends[[#This Row],[Interactions]]/bbdd_Social_Media_Trends[[#This Row],[Views]]</f>
        <v>7.2293727342595121E-2</v>
      </c>
      <c r="N4292" s="1" t="s">
        <v>29</v>
      </c>
      <c r="O4292" s="4">
        <f t="shared" si="67"/>
        <v>0</v>
      </c>
    </row>
    <row r="4293" spans="1:15" hidden="1">
      <c r="A4293" s="1" t="s">
        <v>4333</v>
      </c>
      <c r="B4293" s="2">
        <v>45173</v>
      </c>
      <c r="C4293" s="13" t="str">
        <f>TEXT(bbdd_Social_Media_Trends[[#This Row],[Post_Date]],"aaaa-mm")</f>
        <v>2023-09</v>
      </c>
      <c r="D4293" s="1" t="s">
        <v>12</v>
      </c>
      <c r="E4293" s="1" t="s">
        <v>46</v>
      </c>
      <c r="F4293" s="1" t="s">
        <v>47</v>
      </c>
      <c r="G4293" s="1" t="s">
        <v>25</v>
      </c>
      <c r="H4293">
        <v>50353</v>
      </c>
      <c r="I4293">
        <v>338919</v>
      </c>
      <c r="J4293">
        <v>5571</v>
      </c>
      <c r="K4293">
        <v>36018</v>
      </c>
      <c r="L4293">
        <f>bbdd_Social_Media_Trends[[#This Row],[Likes]]+bbdd_Social_Media_Trends[[#This Row],[Shares]]+bbdd_Social_Media_Trends[[#This Row],[Comments]]</f>
        <v>380508</v>
      </c>
      <c r="M4293">
        <f>bbdd_Social_Media_Trends[[#This Row],[Interactions]]/bbdd_Social_Media_Trends[[#This Row],[Views]]</f>
        <v>7.5568089289615319</v>
      </c>
      <c r="N4293" s="1" t="s">
        <v>22</v>
      </c>
      <c r="O4293" s="4">
        <f t="shared" si="67"/>
        <v>0</v>
      </c>
    </row>
    <row r="4294" spans="1:15" hidden="1">
      <c r="A4294" s="1" t="s">
        <v>4334</v>
      </c>
      <c r="B4294" s="2">
        <v>44955</v>
      </c>
      <c r="C4294" s="13" t="str">
        <f>TEXT(bbdd_Social_Media_Trends[[#This Row],[Post_Date]],"aaaa-mm")</f>
        <v>2023-01</v>
      </c>
      <c r="D4294" s="1" t="s">
        <v>12</v>
      </c>
      <c r="E4294" s="1" t="s">
        <v>39</v>
      </c>
      <c r="F4294" s="1" t="s">
        <v>32</v>
      </c>
      <c r="G4294" s="1" t="s">
        <v>28</v>
      </c>
      <c r="H4294">
        <v>2829163</v>
      </c>
      <c r="I4294">
        <v>17805</v>
      </c>
      <c r="J4294">
        <v>57264</v>
      </c>
      <c r="K4294">
        <v>24917</v>
      </c>
      <c r="L4294">
        <f>bbdd_Social_Media_Trends[[#This Row],[Likes]]+bbdd_Social_Media_Trends[[#This Row],[Shares]]+bbdd_Social_Media_Trends[[#This Row],[Comments]]</f>
        <v>99986</v>
      </c>
      <c r="M4294">
        <f>bbdd_Social_Media_Trends[[#This Row],[Interactions]]/bbdd_Social_Media_Trends[[#This Row],[Views]]</f>
        <v>3.5341194551179976E-2</v>
      </c>
      <c r="N4294" s="1" t="s">
        <v>29</v>
      </c>
      <c r="O4294" s="4">
        <f t="shared" si="67"/>
        <v>0</v>
      </c>
    </row>
    <row r="4295" spans="1:15">
      <c r="A4295" s="1" t="s">
        <v>4335</v>
      </c>
      <c r="B4295" s="2">
        <v>44973</v>
      </c>
      <c r="C4295" s="13" t="str">
        <f>TEXT(bbdd_Social_Media_Trends[[#This Row],[Post_Date]],"aaaa-mm")</f>
        <v>2023-02</v>
      </c>
      <c r="D4295" s="1" t="s">
        <v>27</v>
      </c>
      <c r="E4295" s="1" t="s">
        <v>13</v>
      </c>
      <c r="F4295" s="1" t="s">
        <v>47</v>
      </c>
      <c r="G4295" s="1" t="s">
        <v>37</v>
      </c>
      <c r="H4295">
        <v>1471005</v>
      </c>
      <c r="I4295">
        <v>425853</v>
      </c>
      <c r="J4295">
        <v>71495</v>
      </c>
      <c r="K4295">
        <v>7053</v>
      </c>
      <c r="L4295">
        <f>bbdd_Social_Media_Trends[[#This Row],[Likes]]+bbdd_Social_Media_Trends[[#This Row],[Shares]]+bbdd_Social_Media_Trends[[#This Row],[Comments]]</f>
        <v>504401</v>
      </c>
      <c r="M4295">
        <f>bbdd_Social_Media_Trends[[#This Row],[Interactions]]/bbdd_Social_Media_Trends[[#This Row],[Views]]</f>
        <v>0.34289550341433239</v>
      </c>
      <c r="N4295" s="1" t="s">
        <v>16</v>
      </c>
      <c r="O4295" s="4">
        <f t="shared" si="67"/>
        <v>0</v>
      </c>
    </row>
    <row r="4296" spans="1:15">
      <c r="A4296" s="1" t="s">
        <v>4336</v>
      </c>
      <c r="B4296" s="2">
        <v>45016</v>
      </c>
      <c r="C4296" s="13" t="str">
        <f>TEXT(bbdd_Social_Media_Trends[[#This Row],[Post_Date]],"aaaa-mm")</f>
        <v>2023-03</v>
      </c>
      <c r="D4296" s="1" t="s">
        <v>27</v>
      </c>
      <c r="E4296" s="1" t="s">
        <v>49</v>
      </c>
      <c r="F4296" s="1" t="s">
        <v>47</v>
      </c>
      <c r="G4296" s="1" t="s">
        <v>15</v>
      </c>
      <c r="H4296">
        <v>2443556</v>
      </c>
      <c r="I4296">
        <v>441822</v>
      </c>
      <c r="J4296">
        <v>99479</v>
      </c>
      <c r="K4296">
        <v>5885</v>
      </c>
      <c r="L4296">
        <f>bbdd_Social_Media_Trends[[#This Row],[Likes]]+bbdd_Social_Media_Trends[[#This Row],[Shares]]+bbdd_Social_Media_Trends[[#This Row],[Comments]]</f>
        <v>547186</v>
      </c>
      <c r="M4296">
        <f>bbdd_Social_Media_Trends[[#This Row],[Interactions]]/bbdd_Social_Media_Trends[[#This Row],[Views]]</f>
        <v>0.22393020663328361</v>
      </c>
      <c r="N4296" s="1" t="s">
        <v>22</v>
      </c>
      <c r="O4296" s="4">
        <f t="shared" si="67"/>
        <v>0</v>
      </c>
    </row>
    <row r="4297" spans="1:15">
      <c r="A4297" s="1" t="s">
        <v>4337</v>
      </c>
      <c r="B4297" s="2">
        <v>45064</v>
      </c>
      <c r="C4297" s="13" t="str">
        <f>TEXT(bbdd_Social_Media_Trends[[#This Row],[Post_Date]],"aaaa-mm")</f>
        <v>2023-05</v>
      </c>
      <c r="D4297" s="1" t="s">
        <v>27</v>
      </c>
      <c r="E4297" s="1" t="s">
        <v>46</v>
      </c>
      <c r="F4297" s="1" t="s">
        <v>14</v>
      </c>
      <c r="G4297" s="1" t="s">
        <v>25</v>
      </c>
      <c r="H4297">
        <v>1973792</v>
      </c>
      <c r="I4297">
        <v>467441</v>
      </c>
      <c r="J4297">
        <v>30230</v>
      </c>
      <c r="K4297">
        <v>13710</v>
      </c>
      <c r="L4297">
        <f>bbdd_Social_Media_Trends[[#This Row],[Likes]]+bbdd_Social_Media_Trends[[#This Row],[Shares]]+bbdd_Social_Media_Trends[[#This Row],[Comments]]</f>
        <v>511381</v>
      </c>
      <c r="M4297">
        <f>bbdd_Social_Media_Trends[[#This Row],[Interactions]]/bbdd_Social_Media_Trends[[#This Row],[Views]]</f>
        <v>0.25908555714077269</v>
      </c>
      <c r="N4297" s="1" t="s">
        <v>22</v>
      </c>
      <c r="O4297" s="4">
        <f t="shared" si="67"/>
        <v>0</v>
      </c>
    </row>
    <row r="4298" spans="1:15">
      <c r="A4298" s="1" t="s">
        <v>4338</v>
      </c>
      <c r="B4298" s="2">
        <v>45247</v>
      </c>
      <c r="C4298" s="13" t="str">
        <f>TEXT(bbdd_Social_Media_Trends[[#This Row],[Post_Date]],"aaaa-mm")</f>
        <v>2023-11</v>
      </c>
      <c r="D4298" s="1" t="s">
        <v>27</v>
      </c>
      <c r="E4298" s="1" t="s">
        <v>52</v>
      </c>
      <c r="F4298" s="1" t="s">
        <v>14</v>
      </c>
      <c r="G4298" s="1" t="s">
        <v>60</v>
      </c>
      <c r="H4298">
        <v>4478176</v>
      </c>
      <c r="I4298">
        <v>393579</v>
      </c>
      <c r="J4298">
        <v>14318</v>
      </c>
      <c r="K4298">
        <v>9635</v>
      </c>
      <c r="L4298">
        <f>bbdd_Social_Media_Trends[[#This Row],[Likes]]+bbdd_Social_Media_Trends[[#This Row],[Shares]]+bbdd_Social_Media_Trends[[#This Row],[Comments]]</f>
        <v>417532</v>
      </c>
      <c r="M4298">
        <f>bbdd_Social_Media_Trends[[#This Row],[Interactions]]/bbdd_Social_Media_Trends[[#This Row],[Views]]</f>
        <v>9.3237067949093561E-2</v>
      </c>
      <c r="N4298" s="1" t="s">
        <v>16</v>
      </c>
      <c r="O4298" s="4">
        <f t="shared" si="67"/>
        <v>0</v>
      </c>
    </row>
    <row r="4299" spans="1:15" hidden="1">
      <c r="A4299" s="1" t="s">
        <v>4339</v>
      </c>
      <c r="B4299" s="2">
        <v>45072</v>
      </c>
      <c r="C4299" s="13" t="str">
        <f>TEXT(bbdd_Social_Media_Trends[[#This Row],[Post_Date]],"aaaa-mm")</f>
        <v>2023-05</v>
      </c>
      <c r="D4299" s="1" t="s">
        <v>12</v>
      </c>
      <c r="E4299" s="1" t="s">
        <v>52</v>
      </c>
      <c r="F4299" s="1" t="s">
        <v>47</v>
      </c>
      <c r="G4299" s="1" t="s">
        <v>25</v>
      </c>
      <c r="H4299">
        <v>3856234</v>
      </c>
      <c r="I4299">
        <v>410366</v>
      </c>
      <c r="J4299">
        <v>55392</v>
      </c>
      <c r="K4299">
        <v>8229</v>
      </c>
      <c r="L4299">
        <f>bbdd_Social_Media_Trends[[#This Row],[Likes]]+bbdd_Social_Media_Trends[[#This Row],[Shares]]+bbdd_Social_Media_Trends[[#This Row],[Comments]]</f>
        <v>473987</v>
      </c>
      <c r="M4299">
        <f>bbdd_Social_Media_Trends[[#This Row],[Interactions]]/bbdd_Social_Media_Trends[[#This Row],[Views]]</f>
        <v>0.12291448081210839</v>
      </c>
      <c r="N4299" s="1" t="s">
        <v>29</v>
      </c>
      <c r="O4299" s="4">
        <f t="shared" si="67"/>
        <v>0</v>
      </c>
    </row>
    <row r="4300" spans="1:15" hidden="1">
      <c r="A4300" s="1" t="s">
        <v>4340</v>
      </c>
      <c r="B4300" s="2">
        <v>45070</v>
      </c>
      <c r="C4300" s="13" t="str">
        <f>TEXT(bbdd_Social_Media_Trends[[#This Row],[Post_Date]],"aaaa-mm")</f>
        <v>2023-05</v>
      </c>
      <c r="D4300" s="1" t="s">
        <v>24</v>
      </c>
      <c r="E4300" s="1" t="s">
        <v>35</v>
      </c>
      <c r="F4300" s="1" t="s">
        <v>47</v>
      </c>
      <c r="G4300" s="1" t="s">
        <v>21</v>
      </c>
      <c r="H4300">
        <v>4491907</v>
      </c>
      <c r="I4300">
        <v>492953</v>
      </c>
      <c r="J4300">
        <v>25891</v>
      </c>
      <c r="K4300">
        <v>28083</v>
      </c>
      <c r="L4300">
        <f>bbdd_Social_Media_Trends[[#This Row],[Likes]]+bbdd_Social_Media_Trends[[#This Row],[Shares]]+bbdd_Social_Media_Trends[[#This Row],[Comments]]</f>
        <v>546927</v>
      </c>
      <c r="M4300">
        <f>bbdd_Social_Media_Trends[[#This Row],[Interactions]]/bbdd_Social_Media_Trends[[#This Row],[Views]]</f>
        <v>0.12175830888751704</v>
      </c>
      <c r="N4300" s="1" t="s">
        <v>16</v>
      </c>
      <c r="O4300" s="4">
        <f t="shared" si="67"/>
        <v>0</v>
      </c>
    </row>
    <row r="4301" spans="1:15">
      <c r="A4301" s="1" t="s">
        <v>4341</v>
      </c>
      <c r="B4301" s="2">
        <v>44749</v>
      </c>
      <c r="C4301" s="13" t="str">
        <f>TEXT(bbdd_Social_Media_Trends[[#This Row],[Post_Date]],"aaaa-mm")</f>
        <v>2022-07</v>
      </c>
      <c r="D4301" s="1" t="s">
        <v>27</v>
      </c>
      <c r="E4301" s="1" t="s">
        <v>31</v>
      </c>
      <c r="F4301" s="1" t="s">
        <v>41</v>
      </c>
      <c r="G4301" s="1" t="s">
        <v>25</v>
      </c>
      <c r="H4301">
        <v>4082125</v>
      </c>
      <c r="I4301">
        <v>165615</v>
      </c>
      <c r="J4301">
        <v>21803</v>
      </c>
      <c r="K4301">
        <v>19119</v>
      </c>
      <c r="L4301">
        <f>bbdd_Social_Media_Trends[[#This Row],[Likes]]+bbdd_Social_Media_Trends[[#This Row],[Shares]]+bbdd_Social_Media_Trends[[#This Row],[Comments]]</f>
        <v>206537</v>
      </c>
      <c r="M4301">
        <f>bbdd_Social_Media_Trends[[#This Row],[Interactions]]/bbdd_Social_Media_Trends[[#This Row],[Views]]</f>
        <v>5.0595461922405612E-2</v>
      </c>
      <c r="N4301" s="1" t="s">
        <v>22</v>
      </c>
      <c r="O4301" s="4">
        <f t="shared" si="67"/>
        <v>0</v>
      </c>
    </row>
    <row r="4302" spans="1:15">
      <c r="A4302" s="1" t="s">
        <v>4342</v>
      </c>
      <c r="B4302" s="2">
        <v>45244</v>
      </c>
      <c r="C4302" s="13" t="str">
        <f>TEXT(bbdd_Social_Media_Trends[[#This Row],[Post_Date]],"aaaa-mm")</f>
        <v>2023-11</v>
      </c>
      <c r="D4302" s="1" t="s">
        <v>27</v>
      </c>
      <c r="E4302" s="1" t="s">
        <v>31</v>
      </c>
      <c r="F4302" s="1" t="s">
        <v>32</v>
      </c>
      <c r="G4302" s="1" t="s">
        <v>44</v>
      </c>
      <c r="H4302">
        <v>4895487</v>
      </c>
      <c r="I4302">
        <v>174541</v>
      </c>
      <c r="J4302">
        <v>44267</v>
      </c>
      <c r="K4302">
        <v>7342</v>
      </c>
      <c r="L4302">
        <f>bbdd_Social_Media_Trends[[#This Row],[Likes]]+bbdd_Social_Media_Trends[[#This Row],[Shares]]+bbdd_Social_Media_Trends[[#This Row],[Comments]]</f>
        <v>226150</v>
      </c>
      <c r="M4302">
        <f>bbdd_Social_Media_Trends[[#This Row],[Interactions]]/bbdd_Social_Media_Trends[[#This Row],[Views]]</f>
        <v>4.6195608322522355E-2</v>
      </c>
      <c r="N4302" s="1" t="s">
        <v>16</v>
      </c>
      <c r="O4302" s="4">
        <f t="shared" si="67"/>
        <v>0</v>
      </c>
    </row>
    <row r="4303" spans="1:15" hidden="1">
      <c r="A4303" s="1" t="s">
        <v>4343</v>
      </c>
      <c r="B4303" s="2">
        <v>45070</v>
      </c>
      <c r="C4303" s="13" t="str">
        <f>TEXT(bbdd_Social_Media_Trends[[#This Row],[Post_Date]],"aaaa-mm")</f>
        <v>2023-05</v>
      </c>
      <c r="D4303" s="1" t="s">
        <v>12</v>
      </c>
      <c r="E4303" s="1" t="s">
        <v>49</v>
      </c>
      <c r="F4303" s="1" t="s">
        <v>47</v>
      </c>
      <c r="G4303" s="1" t="s">
        <v>60</v>
      </c>
      <c r="H4303">
        <v>1773094</v>
      </c>
      <c r="I4303">
        <v>293495</v>
      </c>
      <c r="J4303">
        <v>85955</v>
      </c>
      <c r="K4303">
        <v>19535</v>
      </c>
      <c r="L4303">
        <f>bbdd_Social_Media_Trends[[#This Row],[Likes]]+bbdd_Social_Media_Trends[[#This Row],[Shares]]+bbdd_Social_Media_Trends[[#This Row],[Comments]]</f>
        <v>398985</v>
      </c>
      <c r="M4303">
        <f>bbdd_Social_Media_Trends[[#This Row],[Interactions]]/bbdd_Social_Media_Trends[[#This Row],[Views]]</f>
        <v>0.22502191085187814</v>
      </c>
      <c r="N4303" s="1" t="s">
        <v>29</v>
      </c>
      <c r="O4303" s="4">
        <f t="shared" si="67"/>
        <v>0</v>
      </c>
    </row>
    <row r="4304" spans="1:15">
      <c r="A4304" s="1" t="s">
        <v>4344</v>
      </c>
      <c r="B4304" s="2">
        <v>44859</v>
      </c>
      <c r="C4304" s="13" t="str">
        <f>TEXT(bbdd_Social_Media_Trends[[#This Row],[Post_Date]],"aaaa-mm")</f>
        <v>2022-10</v>
      </c>
      <c r="D4304" s="1" t="s">
        <v>27</v>
      </c>
      <c r="E4304" s="1" t="s">
        <v>59</v>
      </c>
      <c r="F4304" s="1" t="s">
        <v>47</v>
      </c>
      <c r="G4304" s="1" t="s">
        <v>60</v>
      </c>
      <c r="H4304">
        <v>4798416</v>
      </c>
      <c r="I4304">
        <v>63981</v>
      </c>
      <c r="J4304">
        <v>7160</v>
      </c>
      <c r="K4304">
        <v>25445</v>
      </c>
      <c r="L4304">
        <f>bbdd_Social_Media_Trends[[#This Row],[Likes]]+bbdd_Social_Media_Trends[[#This Row],[Shares]]+bbdd_Social_Media_Trends[[#This Row],[Comments]]</f>
        <v>96586</v>
      </c>
      <c r="M4304">
        <f>bbdd_Social_Media_Trends[[#This Row],[Interactions]]/bbdd_Social_Media_Trends[[#This Row],[Views]]</f>
        <v>2.0128725812851574E-2</v>
      </c>
      <c r="N4304" s="1" t="s">
        <v>22</v>
      </c>
      <c r="O4304" s="4">
        <f t="shared" si="67"/>
        <v>0</v>
      </c>
    </row>
    <row r="4305" spans="1:15" hidden="1">
      <c r="A4305" s="1" t="s">
        <v>4345</v>
      </c>
      <c r="B4305" s="2">
        <v>45034</v>
      </c>
      <c r="C4305" s="13" t="str">
        <f>TEXT(bbdd_Social_Media_Trends[[#This Row],[Post_Date]],"aaaa-mm")</f>
        <v>2023-04</v>
      </c>
      <c r="D4305" s="1" t="s">
        <v>18</v>
      </c>
      <c r="E4305" s="1" t="s">
        <v>35</v>
      </c>
      <c r="F4305" s="1" t="s">
        <v>14</v>
      </c>
      <c r="G4305" s="1" t="s">
        <v>44</v>
      </c>
      <c r="H4305">
        <v>4642714</v>
      </c>
      <c r="I4305">
        <v>29147</v>
      </c>
      <c r="J4305">
        <v>73143</v>
      </c>
      <c r="K4305">
        <v>24735</v>
      </c>
      <c r="L4305">
        <f>bbdd_Social_Media_Trends[[#This Row],[Likes]]+bbdd_Social_Media_Trends[[#This Row],[Shares]]+bbdd_Social_Media_Trends[[#This Row],[Comments]]</f>
        <v>127025</v>
      </c>
      <c r="M4305">
        <f>bbdd_Social_Media_Trends[[#This Row],[Interactions]]/bbdd_Social_Media_Trends[[#This Row],[Views]]</f>
        <v>2.7360074301367693E-2</v>
      </c>
      <c r="N4305" s="1" t="s">
        <v>29</v>
      </c>
      <c r="O4305" s="4">
        <f t="shared" si="67"/>
        <v>0</v>
      </c>
    </row>
    <row r="4306" spans="1:15">
      <c r="A4306" s="1" t="s">
        <v>4346</v>
      </c>
      <c r="B4306" s="2">
        <v>44617</v>
      </c>
      <c r="C4306" s="13" t="str">
        <f>TEXT(bbdd_Social_Media_Trends[[#This Row],[Post_Date]],"aaaa-mm")</f>
        <v>2022-02</v>
      </c>
      <c r="D4306" s="1" t="s">
        <v>27</v>
      </c>
      <c r="E4306" s="1" t="s">
        <v>59</v>
      </c>
      <c r="F4306" s="1" t="s">
        <v>20</v>
      </c>
      <c r="G4306" s="1" t="s">
        <v>44</v>
      </c>
      <c r="H4306">
        <v>4414650</v>
      </c>
      <c r="I4306">
        <v>498878</v>
      </c>
      <c r="J4306">
        <v>2231</v>
      </c>
      <c r="K4306">
        <v>356</v>
      </c>
      <c r="L4306">
        <f>bbdd_Social_Media_Trends[[#This Row],[Likes]]+bbdd_Social_Media_Trends[[#This Row],[Shares]]+bbdd_Social_Media_Trends[[#This Row],[Comments]]</f>
        <v>501465</v>
      </c>
      <c r="M4306">
        <f>bbdd_Social_Media_Trends[[#This Row],[Interactions]]/bbdd_Social_Media_Trends[[#This Row],[Views]]</f>
        <v>0.11359111141313581</v>
      </c>
      <c r="N4306" s="1" t="s">
        <v>16</v>
      </c>
      <c r="O4306" s="4">
        <f t="shared" si="67"/>
        <v>0</v>
      </c>
    </row>
    <row r="4307" spans="1:15" hidden="1">
      <c r="A4307" s="1" t="s">
        <v>4347</v>
      </c>
      <c r="B4307" s="2">
        <v>44977</v>
      </c>
      <c r="C4307" s="13" t="str">
        <f>TEXT(bbdd_Social_Media_Trends[[#This Row],[Post_Date]],"aaaa-mm")</f>
        <v>2023-02</v>
      </c>
      <c r="D4307" s="1" t="s">
        <v>24</v>
      </c>
      <c r="E4307" s="1" t="s">
        <v>49</v>
      </c>
      <c r="F4307" s="1" t="s">
        <v>41</v>
      </c>
      <c r="G4307" s="1" t="s">
        <v>44</v>
      </c>
      <c r="H4307">
        <v>2135331</v>
      </c>
      <c r="I4307">
        <v>187868</v>
      </c>
      <c r="J4307">
        <v>62579</v>
      </c>
      <c r="K4307">
        <v>45556</v>
      </c>
      <c r="L4307">
        <f>bbdd_Social_Media_Trends[[#This Row],[Likes]]+bbdd_Social_Media_Trends[[#This Row],[Shares]]+bbdd_Social_Media_Trends[[#This Row],[Comments]]</f>
        <v>296003</v>
      </c>
      <c r="M4307">
        <f>bbdd_Social_Media_Trends[[#This Row],[Interactions]]/bbdd_Social_Media_Trends[[#This Row],[Views]]</f>
        <v>0.13862160011726518</v>
      </c>
      <c r="N4307" s="1" t="s">
        <v>16</v>
      </c>
      <c r="O4307" s="4">
        <f t="shared" si="67"/>
        <v>0</v>
      </c>
    </row>
    <row r="4308" spans="1:15">
      <c r="A4308" s="1" t="s">
        <v>4348</v>
      </c>
      <c r="B4308" s="2">
        <v>44736</v>
      </c>
      <c r="C4308" s="13" t="str">
        <f>TEXT(bbdd_Social_Media_Trends[[#This Row],[Post_Date]],"aaaa-mm")</f>
        <v>2022-06</v>
      </c>
      <c r="D4308" s="1" t="s">
        <v>27</v>
      </c>
      <c r="E4308" s="1" t="s">
        <v>59</v>
      </c>
      <c r="F4308" s="1" t="s">
        <v>47</v>
      </c>
      <c r="G4308" s="1" t="s">
        <v>37</v>
      </c>
      <c r="H4308">
        <v>1447626</v>
      </c>
      <c r="I4308">
        <v>289168</v>
      </c>
      <c r="J4308">
        <v>47520</v>
      </c>
      <c r="K4308">
        <v>15645</v>
      </c>
      <c r="L4308">
        <f>bbdd_Social_Media_Trends[[#This Row],[Likes]]+bbdd_Social_Media_Trends[[#This Row],[Shares]]+bbdd_Social_Media_Trends[[#This Row],[Comments]]</f>
        <v>352333</v>
      </c>
      <c r="M4308">
        <f>bbdd_Social_Media_Trends[[#This Row],[Interactions]]/bbdd_Social_Media_Trends[[#This Row],[Views]]</f>
        <v>0.24338675873464555</v>
      </c>
      <c r="N4308" s="1" t="s">
        <v>29</v>
      </c>
      <c r="O4308" s="4">
        <f t="shared" si="67"/>
        <v>0</v>
      </c>
    </row>
    <row r="4309" spans="1:15" hidden="1">
      <c r="A4309" s="1" t="s">
        <v>4349</v>
      </c>
      <c r="B4309" s="2">
        <v>44735</v>
      </c>
      <c r="C4309" s="13" t="str">
        <f>TEXT(bbdd_Social_Media_Trends[[#This Row],[Post_Date]],"aaaa-mm")</f>
        <v>2022-06</v>
      </c>
      <c r="D4309" s="1" t="s">
        <v>12</v>
      </c>
      <c r="E4309" s="1" t="s">
        <v>52</v>
      </c>
      <c r="F4309" s="1" t="s">
        <v>41</v>
      </c>
      <c r="G4309" s="1" t="s">
        <v>37</v>
      </c>
      <c r="H4309">
        <v>4725553</v>
      </c>
      <c r="I4309">
        <v>83787</v>
      </c>
      <c r="J4309">
        <v>37879</v>
      </c>
      <c r="K4309">
        <v>49935</v>
      </c>
      <c r="L4309">
        <f>bbdd_Social_Media_Trends[[#This Row],[Likes]]+bbdd_Social_Media_Trends[[#This Row],[Shares]]+bbdd_Social_Media_Trends[[#This Row],[Comments]]</f>
        <v>171601</v>
      </c>
      <c r="M4309">
        <f>bbdd_Social_Media_Trends[[#This Row],[Interactions]]/bbdd_Social_Media_Trends[[#This Row],[Views]]</f>
        <v>3.6313421942363144E-2</v>
      </c>
      <c r="N4309" s="1" t="s">
        <v>16</v>
      </c>
      <c r="O4309" s="4">
        <f t="shared" si="67"/>
        <v>0</v>
      </c>
    </row>
    <row r="4310" spans="1:15" hidden="1">
      <c r="A4310" s="1" t="s">
        <v>4350</v>
      </c>
      <c r="B4310" s="2">
        <v>45182</v>
      </c>
      <c r="C4310" s="13" t="str">
        <f>TEXT(bbdd_Social_Media_Trends[[#This Row],[Post_Date]],"aaaa-mm")</f>
        <v>2023-09</v>
      </c>
      <c r="D4310" s="1" t="s">
        <v>18</v>
      </c>
      <c r="E4310" s="1" t="s">
        <v>19</v>
      </c>
      <c r="F4310" s="1" t="s">
        <v>14</v>
      </c>
      <c r="G4310" s="1" t="s">
        <v>15</v>
      </c>
      <c r="H4310">
        <v>419463</v>
      </c>
      <c r="I4310">
        <v>183965</v>
      </c>
      <c r="J4310">
        <v>12276</v>
      </c>
      <c r="K4310">
        <v>24832</v>
      </c>
      <c r="L4310">
        <f>bbdd_Social_Media_Trends[[#This Row],[Likes]]+bbdd_Social_Media_Trends[[#This Row],[Shares]]+bbdd_Social_Media_Trends[[#This Row],[Comments]]</f>
        <v>221073</v>
      </c>
      <c r="M4310">
        <f>bbdd_Social_Media_Trends[[#This Row],[Interactions]]/bbdd_Social_Media_Trends[[#This Row],[Views]]</f>
        <v>0.52703814162393348</v>
      </c>
      <c r="N4310" s="1" t="s">
        <v>16</v>
      </c>
      <c r="O4310" s="4">
        <f t="shared" si="67"/>
        <v>0</v>
      </c>
    </row>
    <row r="4311" spans="1:15">
      <c r="A4311" s="1" t="s">
        <v>4351</v>
      </c>
      <c r="B4311" s="2">
        <v>44772</v>
      </c>
      <c r="C4311" s="13" t="str">
        <f>TEXT(bbdd_Social_Media_Trends[[#This Row],[Post_Date]],"aaaa-mm")</f>
        <v>2022-07</v>
      </c>
      <c r="D4311" s="1" t="s">
        <v>27</v>
      </c>
      <c r="E4311" s="1" t="s">
        <v>19</v>
      </c>
      <c r="F4311" s="1" t="s">
        <v>20</v>
      </c>
      <c r="G4311" s="1" t="s">
        <v>44</v>
      </c>
      <c r="H4311">
        <v>1066075</v>
      </c>
      <c r="I4311">
        <v>13285</v>
      </c>
      <c r="J4311">
        <v>75433</v>
      </c>
      <c r="K4311">
        <v>25566</v>
      </c>
      <c r="L4311">
        <f>bbdd_Social_Media_Trends[[#This Row],[Likes]]+bbdd_Social_Media_Trends[[#This Row],[Shares]]+bbdd_Social_Media_Trends[[#This Row],[Comments]]</f>
        <v>114284</v>
      </c>
      <c r="M4311">
        <f>bbdd_Social_Media_Trends[[#This Row],[Interactions]]/bbdd_Social_Media_Trends[[#This Row],[Views]]</f>
        <v>0.10720071289543419</v>
      </c>
      <c r="N4311" s="1" t="s">
        <v>29</v>
      </c>
      <c r="O4311" s="4">
        <f t="shared" si="67"/>
        <v>0</v>
      </c>
    </row>
    <row r="4312" spans="1:15" hidden="1">
      <c r="A4312" s="1" t="s">
        <v>4352</v>
      </c>
      <c r="B4312" s="2">
        <v>45018</v>
      </c>
      <c r="C4312" s="13" t="str">
        <f>TEXT(bbdd_Social_Media_Trends[[#This Row],[Post_Date]],"aaaa-mm")</f>
        <v>2023-04</v>
      </c>
      <c r="D4312" s="1" t="s">
        <v>18</v>
      </c>
      <c r="E4312" s="1" t="s">
        <v>52</v>
      </c>
      <c r="F4312" s="1" t="s">
        <v>47</v>
      </c>
      <c r="G4312" s="1" t="s">
        <v>21</v>
      </c>
      <c r="H4312">
        <v>1825709</v>
      </c>
      <c r="I4312">
        <v>104030</v>
      </c>
      <c r="J4312">
        <v>69496</v>
      </c>
      <c r="K4312">
        <v>17900</v>
      </c>
      <c r="L4312">
        <f>bbdd_Social_Media_Trends[[#This Row],[Likes]]+bbdd_Social_Media_Trends[[#This Row],[Shares]]+bbdd_Social_Media_Trends[[#This Row],[Comments]]</f>
        <v>191426</v>
      </c>
      <c r="M4312">
        <f>bbdd_Social_Media_Trends[[#This Row],[Interactions]]/bbdd_Social_Media_Trends[[#This Row],[Views]]</f>
        <v>0.10485022530972898</v>
      </c>
      <c r="N4312" s="1" t="s">
        <v>16</v>
      </c>
      <c r="O4312" s="4">
        <f t="shared" si="67"/>
        <v>0</v>
      </c>
    </row>
    <row r="4313" spans="1:15" hidden="1">
      <c r="A4313" s="1" t="s">
        <v>4353</v>
      </c>
      <c r="B4313" s="2">
        <v>44901</v>
      </c>
      <c r="C4313" s="13" t="str">
        <f>TEXT(bbdd_Social_Media_Trends[[#This Row],[Post_Date]],"aaaa-mm")</f>
        <v>2022-12</v>
      </c>
      <c r="D4313" s="1" t="s">
        <v>12</v>
      </c>
      <c r="E4313" s="1" t="s">
        <v>39</v>
      </c>
      <c r="F4313" s="1" t="s">
        <v>47</v>
      </c>
      <c r="G4313" s="1" t="s">
        <v>37</v>
      </c>
      <c r="H4313">
        <v>4115760</v>
      </c>
      <c r="I4313">
        <v>324790</v>
      </c>
      <c r="J4313">
        <v>37978</v>
      </c>
      <c r="K4313">
        <v>36114</v>
      </c>
      <c r="L4313">
        <f>bbdd_Social_Media_Trends[[#This Row],[Likes]]+bbdd_Social_Media_Trends[[#This Row],[Shares]]+bbdd_Social_Media_Trends[[#This Row],[Comments]]</f>
        <v>398882</v>
      </c>
      <c r="M4313">
        <f>bbdd_Social_Media_Trends[[#This Row],[Interactions]]/bbdd_Social_Media_Trends[[#This Row],[Views]]</f>
        <v>9.691575796450716E-2</v>
      </c>
      <c r="N4313" s="1" t="s">
        <v>22</v>
      </c>
      <c r="O4313" s="4">
        <f t="shared" si="67"/>
        <v>0</v>
      </c>
    </row>
    <row r="4314" spans="1:15">
      <c r="A4314" s="1" t="s">
        <v>4354</v>
      </c>
      <c r="B4314" s="2">
        <v>44761</v>
      </c>
      <c r="C4314" s="13" t="str">
        <f>TEXT(bbdd_Social_Media_Trends[[#This Row],[Post_Date]],"aaaa-mm")</f>
        <v>2022-07</v>
      </c>
      <c r="D4314" s="1" t="s">
        <v>27</v>
      </c>
      <c r="E4314" s="1" t="s">
        <v>46</v>
      </c>
      <c r="F4314" s="1" t="s">
        <v>47</v>
      </c>
      <c r="G4314" s="1" t="s">
        <v>25</v>
      </c>
      <c r="H4314">
        <v>3685844</v>
      </c>
      <c r="I4314">
        <v>223830</v>
      </c>
      <c r="J4314">
        <v>55996</v>
      </c>
      <c r="K4314">
        <v>25133</v>
      </c>
      <c r="L4314">
        <f>bbdd_Social_Media_Trends[[#This Row],[Likes]]+bbdd_Social_Media_Trends[[#This Row],[Shares]]+bbdd_Social_Media_Trends[[#This Row],[Comments]]</f>
        <v>304959</v>
      </c>
      <c r="M4314">
        <f>bbdd_Social_Media_Trends[[#This Row],[Interactions]]/bbdd_Social_Media_Trends[[#This Row],[Views]]</f>
        <v>8.273790209243799E-2</v>
      </c>
      <c r="N4314" s="1" t="s">
        <v>29</v>
      </c>
      <c r="O4314" s="4">
        <f t="shared" si="67"/>
        <v>0</v>
      </c>
    </row>
    <row r="4315" spans="1:15" hidden="1">
      <c r="A4315" s="1" t="s">
        <v>4355</v>
      </c>
      <c r="B4315" s="2">
        <v>45134</v>
      </c>
      <c r="C4315" s="13" t="str">
        <f>TEXT(bbdd_Social_Media_Trends[[#This Row],[Post_Date]],"aaaa-mm")</f>
        <v>2023-07</v>
      </c>
      <c r="D4315" s="1" t="s">
        <v>12</v>
      </c>
      <c r="E4315" s="1" t="s">
        <v>19</v>
      </c>
      <c r="F4315" s="1" t="s">
        <v>41</v>
      </c>
      <c r="G4315" s="1" t="s">
        <v>44</v>
      </c>
      <c r="H4315">
        <v>4359955</v>
      </c>
      <c r="I4315">
        <v>213360</v>
      </c>
      <c r="J4315">
        <v>39553</v>
      </c>
      <c r="K4315">
        <v>32002</v>
      </c>
      <c r="L4315">
        <f>bbdd_Social_Media_Trends[[#This Row],[Likes]]+bbdd_Social_Media_Trends[[#This Row],[Shares]]+bbdd_Social_Media_Trends[[#This Row],[Comments]]</f>
        <v>284915</v>
      </c>
      <c r="M4315">
        <f>bbdd_Social_Media_Trends[[#This Row],[Interactions]]/bbdd_Social_Media_Trends[[#This Row],[Views]]</f>
        <v>6.5348151529086879E-2</v>
      </c>
      <c r="N4315" s="1" t="s">
        <v>29</v>
      </c>
      <c r="O4315" s="4">
        <f t="shared" si="67"/>
        <v>0</v>
      </c>
    </row>
    <row r="4316" spans="1:15" hidden="1">
      <c r="A4316" s="1" t="s">
        <v>4356</v>
      </c>
      <c r="B4316" s="2">
        <v>44671</v>
      </c>
      <c r="C4316" s="13" t="str">
        <f>TEXT(bbdd_Social_Media_Trends[[#This Row],[Post_Date]],"aaaa-mm")</f>
        <v>2022-04</v>
      </c>
      <c r="D4316" s="1" t="s">
        <v>18</v>
      </c>
      <c r="E4316" s="1" t="s">
        <v>13</v>
      </c>
      <c r="F4316" s="1" t="s">
        <v>32</v>
      </c>
      <c r="G4316" s="1" t="s">
        <v>50</v>
      </c>
      <c r="H4316">
        <v>712323</v>
      </c>
      <c r="I4316">
        <v>159720</v>
      </c>
      <c r="J4316">
        <v>86640</v>
      </c>
      <c r="K4316">
        <v>24901</v>
      </c>
      <c r="L4316">
        <f>bbdd_Social_Media_Trends[[#This Row],[Likes]]+bbdd_Social_Media_Trends[[#This Row],[Shares]]+bbdd_Social_Media_Trends[[#This Row],[Comments]]</f>
        <v>271261</v>
      </c>
      <c r="M4316">
        <f>bbdd_Social_Media_Trends[[#This Row],[Interactions]]/bbdd_Social_Media_Trends[[#This Row],[Views]]</f>
        <v>0.38081179464933745</v>
      </c>
      <c r="N4316" s="1" t="s">
        <v>16</v>
      </c>
      <c r="O4316" s="4">
        <f t="shared" si="67"/>
        <v>0</v>
      </c>
    </row>
    <row r="4317" spans="1:15">
      <c r="A4317" s="1" t="s">
        <v>4357</v>
      </c>
      <c r="B4317" s="2">
        <v>44892</v>
      </c>
      <c r="C4317" s="13" t="str">
        <f>TEXT(bbdd_Social_Media_Trends[[#This Row],[Post_Date]],"aaaa-mm")</f>
        <v>2022-11</v>
      </c>
      <c r="D4317" s="1" t="s">
        <v>27</v>
      </c>
      <c r="E4317" s="1" t="s">
        <v>57</v>
      </c>
      <c r="F4317" s="1" t="s">
        <v>47</v>
      </c>
      <c r="G4317" s="1" t="s">
        <v>21</v>
      </c>
      <c r="H4317">
        <v>2932639</v>
      </c>
      <c r="I4317">
        <v>87828</v>
      </c>
      <c r="J4317">
        <v>55827</v>
      </c>
      <c r="K4317">
        <v>27573</v>
      </c>
      <c r="L4317">
        <f>bbdd_Social_Media_Trends[[#This Row],[Likes]]+bbdd_Social_Media_Trends[[#This Row],[Shares]]+bbdd_Social_Media_Trends[[#This Row],[Comments]]</f>
        <v>171228</v>
      </c>
      <c r="M4317">
        <f>bbdd_Social_Media_Trends[[#This Row],[Interactions]]/bbdd_Social_Media_Trends[[#This Row],[Views]]</f>
        <v>5.8387002287018618E-2</v>
      </c>
      <c r="N4317" s="1" t="s">
        <v>22</v>
      </c>
      <c r="O4317" s="4">
        <f t="shared" si="67"/>
        <v>0</v>
      </c>
    </row>
    <row r="4318" spans="1:15" hidden="1">
      <c r="A4318" s="1" t="s">
        <v>4358</v>
      </c>
      <c r="B4318" s="2">
        <v>45269</v>
      </c>
      <c r="C4318" s="13" t="str">
        <f>TEXT(bbdd_Social_Media_Trends[[#This Row],[Post_Date]],"aaaa-mm")</f>
        <v>2023-12</v>
      </c>
      <c r="D4318" s="1" t="s">
        <v>18</v>
      </c>
      <c r="E4318" s="1" t="s">
        <v>57</v>
      </c>
      <c r="F4318" s="1" t="s">
        <v>14</v>
      </c>
      <c r="G4318" s="1" t="s">
        <v>50</v>
      </c>
      <c r="H4318">
        <v>2481313</v>
      </c>
      <c r="I4318">
        <v>163409</v>
      </c>
      <c r="J4318">
        <v>29625</v>
      </c>
      <c r="K4318">
        <v>20363</v>
      </c>
      <c r="L4318">
        <f>bbdd_Social_Media_Trends[[#This Row],[Likes]]+bbdd_Social_Media_Trends[[#This Row],[Shares]]+bbdd_Social_Media_Trends[[#This Row],[Comments]]</f>
        <v>213397</v>
      </c>
      <c r="M4318">
        <f>bbdd_Social_Media_Trends[[#This Row],[Interactions]]/bbdd_Social_Media_Trends[[#This Row],[Views]]</f>
        <v>8.600164509676933E-2</v>
      </c>
      <c r="N4318" s="1" t="s">
        <v>22</v>
      </c>
      <c r="O4318" s="4">
        <f t="shared" si="67"/>
        <v>0</v>
      </c>
    </row>
    <row r="4319" spans="1:15" hidden="1">
      <c r="A4319" s="1" t="s">
        <v>4359</v>
      </c>
      <c r="B4319" s="2">
        <v>45066</v>
      </c>
      <c r="C4319" s="13" t="str">
        <f>TEXT(bbdd_Social_Media_Trends[[#This Row],[Post_Date]],"aaaa-mm")</f>
        <v>2023-05</v>
      </c>
      <c r="D4319" s="1" t="s">
        <v>18</v>
      </c>
      <c r="E4319" s="1" t="s">
        <v>52</v>
      </c>
      <c r="F4319" s="1" t="s">
        <v>36</v>
      </c>
      <c r="G4319" s="1" t="s">
        <v>28</v>
      </c>
      <c r="H4319">
        <v>4447344</v>
      </c>
      <c r="I4319">
        <v>202595</v>
      </c>
      <c r="J4319">
        <v>89767</v>
      </c>
      <c r="K4319">
        <v>16312</v>
      </c>
      <c r="L4319">
        <f>bbdd_Social_Media_Trends[[#This Row],[Likes]]+bbdd_Social_Media_Trends[[#This Row],[Shares]]+bbdd_Social_Media_Trends[[#This Row],[Comments]]</f>
        <v>308674</v>
      </c>
      <c r="M4319">
        <f>bbdd_Social_Media_Trends[[#This Row],[Interactions]]/bbdd_Social_Media_Trends[[#This Row],[Views]]</f>
        <v>6.9406369284678679E-2</v>
      </c>
      <c r="N4319" s="1" t="s">
        <v>22</v>
      </c>
      <c r="O4319" s="4">
        <f t="shared" si="67"/>
        <v>0</v>
      </c>
    </row>
    <row r="4320" spans="1:15" hidden="1">
      <c r="A4320" s="1" t="s">
        <v>4360</v>
      </c>
      <c r="B4320" s="2">
        <v>44812</v>
      </c>
      <c r="C4320" s="13" t="str">
        <f>TEXT(bbdd_Social_Media_Trends[[#This Row],[Post_Date]],"aaaa-mm")</f>
        <v>2022-09</v>
      </c>
      <c r="D4320" s="1" t="s">
        <v>12</v>
      </c>
      <c r="E4320" s="1" t="s">
        <v>46</v>
      </c>
      <c r="F4320" s="1" t="s">
        <v>47</v>
      </c>
      <c r="G4320" s="1" t="s">
        <v>60</v>
      </c>
      <c r="H4320">
        <v>4317598</v>
      </c>
      <c r="I4320">
        <v>276382</v>
      </c>
      <c r="J4320">
        <v>58474</v>
      </c>
      <c r="K4320">
        <v>10871</v>
      </c>
      <c r="L4320">
        <f>bbdd_Social_Media_Trends[[#This Row],[Likes]]+bbdd_Social_Media_Trends[[#This Row],[Shares]]+bbdd_Social_Media_Trends[[#This Row],[Comments]]</f>
        <v>345727</v>
      </c>
      <c r="M4320">
        <f>bbdd_Social_Media_Trends[[#This Row],[Interactions]]/bbdd_Social_Media_Trends[[#This Row],[Views]]</f>
        <v>8.0073920730924925E-2</v>
      </c>
      <c r="N4320" s="1" t="s">
        <v>29</v>
      </c>
      <c r="O4320" s="4">
        <f t="shared" si="67"/>
        <v>0</v>
      </c>
    </row>
    <row r="4321" spans="1:15" hidden="1">
      <c r="A4321" s="1" t="s">
        <v>4361</v>
      </c>
      <c r="B4321" s="2">
        <v>44972</v>
      </c>
      <c r="C4321" s="13" t="str">
        <f>TEXT(bbdd_Social_Media_Trends[[#This Row],[Post_Date]],"aaaa-mm")</f>
        <v>2023-02</v>
      </c>
      <c r="D4321" s="1" t="s">
        <v>12</v>
      </c>
      <c r="E4321" s="1" t="s">
        <v>39</v>
      </c>
      <c r="F4321" s="1" t="s">
        <v>41</v>
      </c>
      <c r="G4321" s="1" t="s">
        <v>60</v>
      </c>
      <c r="H4321">
        <v>291464</v>
      </c>
      <c r="I4321">
        <v>3431</v>
      </c>
      <c r="J4321">
        <v>54119</v>
      </c>
      <c r="K4321">
        <v>12110</v>
      </c>
      <c r="L4321">
        <f>bbdd_Social_Media_Trends[[#This Row],[Likes]]+bbdd_Social_Media_Trends[[#This Row],[Shares]]+bbdd_Social_Media_Trends[[#This Row],[Comments]]</f>
        <v>69660</v>
      </c>
      <c r="M4321">
        <f>bbdd_Social_Media_Trends[[#This Row],[Interactions]]/bbdd_Social_Media_Trends[[#This Row],[Views]]</f>
        <v>0.23900035681936704</v>
      </c>
      <c r="N4321" s="1" t="s">
        <v>29</v>
      </c>
      <c r="O4321" s="4">
        <f t="shared" si="67"/>
        <v>0</v>
      </c>
    </row>
    <row r="4322" spans="1:15" hidden="1">
      <c r="A4322" s="1" t="s">
        <v>4362</v>
      </c>
      <c r="B4322" s="2">
        <v>45188</v>
      </c>
      <c r="C4322" s="13" t="str">
        <f>TEXT(bbdd_Social_Media_Trends[[#This Row],[Post_Date]],"aaaa-mm")</f>
        <v>2023-09</v>
      </c>
      <c r="D4322" s="1" t="s">
        <v>18</v>
      </c>
      <c r="E4322" s="1" t="s">
        <v>19</v>
      </c>
      <c r="F4322" s="1" t="s">
        <v>36</v>
      </c>
      <c r="G4322" s="1" t="s">
        <v>50</v>
      </c>
      <c r="H4322">
        <v>3031467</v>
      </c>
      <c r="I4322">
        <v>389739</v>
      </c>
      <c r="J4322">
        <v>73465</v>
      </c>
      <c r="K4322">
        <v>30244</v>
      </c>
      <c r="L4322">
        <f>bbdd_Social_Media_Trends[[#This Row],[Likes]]+bbdd_Social_Media_Trends[[#This Row],[Shares]]+bbdd_Social_Media_Trends[[#This Row],[Comments]]</f>
        <v>493448</v>
      </c>
      <c r="M4322">
        <f>bbdd_Social_Media_Trends[[#This Row],[Interactions]]/bbdd_Social_Media_Trends[[#This Row],[Views]]</f>
        <v>0.16277531637322787</v>
      </c>
      <c r="N4322" s="1" t="s">
        <v>22</v>
      </c>
      <c r="O4322" s="4">
        <f t="shared" si="67"/>
        <v>0</v>
      </c>
    </row>
    <row r="4323" spans="1:15">
      <c r="A4323" s="1" t="s">
        <v>4363</v>
      </c>
      <c r="B4323" s="2">
        <v>45035</v>
      </c>
      <c r="C4323" s="13" t="str">
        <f>TEXT(bbdd_Social_Media_Trends[[#This Row],[Post_Date]],"aaaa-mm")</f>
        <v>2023-04</v>
      </c>
      <c r="D4323" s="1" t="s">
        <v>27</v>
      </c>
      <c r="E4323" s="1" t="s">
        <v>52</v>
      </c>
      <c r="F4323" s="1" t="s">
        <v>47</v>
      </c>
      <c r="G4323" s="1" t="s">
        <v>21</v>
      </c>
      <c r="H4323">
        <v>3693552</v>
      </c>
      <c r="I4323">
        <v>249768</v>
      </c>
      <c r="J4323">
        <v>16084</v>
      </c>
      <c r="K4323">
        <v>5323</v>
      </c>
      <c r="L4323">
        <f>bbdd_Social_Media_Trends[[#This Row],[Likes]]+bbdd_Social_Media_Trends[[#This Row],[Shares]]+bbdd_Social_Media_Trends[[#This Row],[Comments]]</f>
        <v>271175</v>
      </c>
      <c r="M4323">
        <f>bbdd_Social_Media_Trends[[#This Row],[Interactions]]/bbdd_Social_Media_Trends[[#This Row],[Views]]</f>
        <v>7.3418487136501662E-2</v>
      </c>
      <c r="N4323" s="1" t="s">
        <v>22</v>
      </c>
      <c r="O4323" s="4">
        <f t="shared" si="67"/>
        <v>0</v>
      </c>
    </row>
    <row r="4324" spans="1:15" hidden="1">
      <c r="A4324" s="1" t="s">
        <v>4364</v>
      </c>
      <c r="B4324" s="2">
        <v>45081</v>
      </c>
      <c r="C4324" s="13" t="str">
        <f>TEXT(bbdd_Social_Media_Trends[[#This Row],[Post_Date]],"aaaa-mm")</f>
        <v>2023-06</v>
      </c>
      <c r="D4324" s="1" t="s">
        <v>24</v>
      </c>
      <c r="E4324" s="1" t="s">
        <v>46</v>
      </c>
      <c r="F4324" s="1" t="s">
        <v>32</v>
      </c>
      <c r="G4324" s="1" t="s">
        <v>50</v>
      </c>
      <c r="H4324">
        <v>2726954</v>
      </c>
      <c r="I4324">
        <v>166440</v>
      </c>
      <c r="J4324">
        <v>92571</v>
      </c>
      <c r="K4324">
        <v>7667</v>
      </c>
      <c r="L4324">
        <f>bbdd_Social_Media_Trends[[#This Row],[Likes]]+bbdd_Social_Media_Trends[[#This Row],[Shares]]+bbdd_Social_Media_Trends[[#This Row],[Comments]]</f>
        <v>266678</v>
      </c>
      <c r="M4324">
        <f>bbdd_Social_Media_Trends[[#This Row],[Interactions]]/bbdd_Social_Media_Trends[[#This Row],[Views]]</f>
        <v>9.7793362117586144E-2</v>
      </c>
      <c r="N4324" s="1" t="s">
        <v>22</v>
      </c>
      <c r="O4324" s="4">
        <f t="shared" si="67"/>
        <v>0</v>
      </c>
    </row>
    <row r="4325" spans="1:15">
      <c r="A4325" s="1" t="s">
        <v>4365</v>
      </c>
      <c r="B4325" s="2">
        <v>44613</v>
      </c>
      <c r="C4325" s="13" t="str">
        <f>TEXT(bbdd_Social_Media_Trends[[#This Row],[Post_Date]],"aaaa-mm")</f>
        <v>2022-02</v>
      </c>
      <c r="D4325" s="1" t="s">
        <v>27</v>
      </c>
      <c r="E4325" s="1" t="s">
        <v>35</v>
      </c>
      <c r="F4325" s="1" t="s">
        <v>32</v>
      </c>
      <c r="G4325" s="1" t="s">
        <v>21</v>
      </c>
      <c r="H4325">
        <v>2725186</v>
      </c>
      <c r="I4325">
        <v>453828</v>
      </c>
      <c r="J4325">
        <v>56158</v>
      </c>
      <c r="K4325">
        <v>21964</v>
      </c>
      <c r="L4325">
        <f>bbdd_Social_Media_Trends[[#This Row],[Likes]]+bbdd_Social_Media_Trends[[#This Row],[Shares]]+bbdd_Social_Media_Trends[[#This Row],[Comments]]</f>
        <v>531950</v>
      </c>
      <c r="M4325">
        <f>bbdd_Social_Media_Trends[[#This Row],[Interactions]]/bbdd_Social_Media_Trends[[#This Row],[Views]]</f>
        <v>0.19519768558916711</v>
      </c>
      <c r="N4325" s="1" t="s">
        <v>16</v>
      </c>
      <c r="O4325" s="4">
        <f t="shared" si="67"/>
        <v>0</v>
      </c>
    </row>
    <row r="4326" spans="1:15" hidden="1">
      <c r="A4326" s="1" t="s">
        <v>4366</v>
      </c>
      <c r="B4326" s="2">
        <v>44955</v>
      </c>
      <c r="C4326" s="13" t="str">
        <f>TEXT(bbdd_Social_Media_Trends[[#This Row],[Post_Date]],"aaaa-mm")</f>
        <v>2023-01</v>
      </c>
      <c r="D4326" s="1" t="s">
        <v>18</v>
      </c>
      <c r="E4326" s="1" t="s">
        <v>13</v>
      </c>
      <c r="F4326" s="1" t="s">
        <v>47</v>
      </c>
      <c r="G4326" s="1" t="s">
        <v>44</v>
      </c>
      <c r="H4326">
        <v>886426</v>
      </c>
      <c r="I4326">
        <v>77304</v>
      </c>
      <c r="J4326">
        <v>13067</v>
      </c>
      <c r="K4326">
        <v>5337</v>
      </c>
      <c r="L4326">
        <f>bbdd_Social_Media_Trends[[#This Row],[Likes]]+bbdd_Social_Media_Trends[[#This Row],[Shares]]+bbdd_Social_Media_Trends[[#This Row],[Comments]]</f>
        <v>95708</v>
      </c>
      <c r="M4326">
        <f>bbdd_Social_Media_Trends[[#This Row],[Interactions]]/bbdd_Social_Media_Trends[[#This Row],[Views]]</f>
        <v>0.10797065970537868</v>
      </c>
      <c r="N4326" s="1" t="s">
        <v>29</v>
      </c>
      <c r="O4326" s="4">
        <f t="shared" si="67"/>
        <v>0</v>
      </c>
    </row>
    <row r="4327" spans="1:15" hidden="1">
      <c r="A4327" s="1" t="s">
        <v>4367</v>
      </c>
      <c r="B4327" s="2">
        <v>44935</v>
      </c>
      <c r="C4327" s="13" t="str">
        <f>TEXT(bbdd_Social_Media_Trends[[#This Row],[Post_Date]],"aaaa-mm")</f>
        <v>2023-01</v>
      </c>
      <c r="D4327" s="1" t="s">
        <v>18</v>
      </c>
      <c r="E4327" s="1" t="s">
        <v>57</v>
      </c>
      <c r="F4327" s="1" t="s">
        <v>47</v>
      </c>
      <c r="G4327" s="1" t="s">
        <v>44</v>
      </c>
      <c r="H4327">
        <v>4821524</v>
      </c>
      <c r="I4327">
        <v>61393</v>
      </c>
      <c r="J4327">
        <v>87511</v>
      </c>
      <c r="K4327">
        <v>45741</v>
      </c>
      <c r="L4327">
        <f>bbdd_Social_Media_Trends[[#This Row],[Likes]]+bbdd_Social_Media_Trends[[#This Row],[Shares]]+bbdd_Social_Media_Trends[[#This Row],[Comments]]</f>
        <v>194645</v>
      </c>
      <c r="M4327">
        <f>bbdd_Social_Media_Trends[[#This Row],[Interactions]]/bbdd_Social_Media_Trends[[#This Row],[Views]]</f>
        <v>4.0370015787539376E-2</v>
      </c>
      <c r="N4327" s="1" t="s">
        <v>29</v>
      </c>
      <c r="O4327" s="4">
        <f t="shared" si="67"/>
        <v>0</v>
      </c>
    </row>
    <row r="4328" spans="1:15">
      <c r="A4328" s="1" t="s">
        <v>4368</v>
      </c>
      <c r="B4328" s="2">
        <v>44723</v>
      </c>
      <c r="C4328" s="13" t="str">
        <f>TEXT(bbdd_Social_Media_Trends[[#This Row],[Post_Date]],"aaaa-mm")</f>
        <v>2022-06</v>
      </c>
      <c r="D4328" s="1" t="s">
        <v>27</v>
      </c>
      <c r="E4328" s="1" t="s">
        <v>46</v>
      </c>
      <c r="F4328" s="1" t="s">
        <v>47</v>
      </c>
      <c r="G4328" s="1" t="s">
        <v>15</v>
      </c>
      <c r="H4328">
        <v>3738116</v>
      </c>
      <c r="I4328">
        <v>115957</v>
      </c>
      <c r="J4328">
        <v>28372</v>
      </c>
      <c r="K4328">
        <v>25689</v>
      </c>
      <c r="L4328">
        <f>bbdd_Social_Media_Trends[[#This Row],[Likes]]+bbdd_Social_Media_Trends[[#This Row],[Shares]]+bbdd_Social_Media_Trends[[#This Row],[Comments]]</f>
        <v>170018</v>
      </c>
      <c r="M4328">
        <f>bbdd_Social_Media_Trends[[#This Row],[Interactions]]/bbdd_Social_Media_Trends[[#This Row],[Views]]</f>
        <v>4.5482269678094524E-2</v>
      </c>
      <c r="N4328" s="1" t="s">
        <v>29</v>
      </c>
      <c r="O4328" s="4">
        <f t="shared" si="67"/>
        <v>0</v>
      </c>
    </row>
    <row r="4329" spans="1:15" hidden="1">
      <c r="A4329" s="1" t="s">
        <v>4369</v>
      </c>
      <c r="B4329" s="2">
        <v>44839</v>
      </c>
      <c r="C4329" s="13" t="str">
        <f>TEXT(bbdd_Social_Media_Trends[[#This Row],[Post_Date]],"aaaa-mm")</f>
        <v>2022-10</v>
      </c>
      <c r="D4329" s="1" t="s">
        <v>12</v>
      </c>
      <c r="E4329" s="1" t="s">
        <v>57</v>
      </c>
      <c r="F4329" s="1" t="s">
        <v>32</v>
      </c>
      <c r="G4329" s="1" t="s">
        <v>28</v>
      </c>
      <c r="H4329">
        <v>4594690</v>
      </c>
      <c r="I4329">
        <v>34250</v>
      </c>
      <c r="J4329">
        <v>79276</v>
      </c>
      <c r="K4329">
        <v>10244</v>
      </c>
      <c r="L4329">
        <f>bbdd_Social_Media_Trends[[#This Row],[Likes]]+bbdd_Social_Media_Trends[[#This Row],[Shares]]+bbdd_Social_Media_Trends[[#This Row],[Comments]]</f>
        <v>123770</v>
      </c>
      <c r="M4329">
        <f>bbdd_Social_Media_Trends[[#This Row],[Interactions]]/bbdd_Social_Media_Trends[[#This Row],[Views]]</f>
        <v>2.6937617118891592E-2</v>
      </c>
      <c r="N4329" s="1" t="s">
        <v>16</v>
      </c>
      <c r="O4329" s="4">
        <f t="shared" si="67"/>
        <v>0</v>
      </c>
    </row>
    <row r="4330" spans="1:15" hidden="1">
      <c r="A4330" s="1" t="s">
        <v>4370</v>
      </c>
      <c r="B4330" s="2">
        <v>45281</v>
      </c>
      <c r="C4330" s="13" t="str">
        <f>TEXT(bbdd_Social_Media_Trends[[#This Row],[Post_Date]],"aaaa-mm")</f>
        <v>2023-12</v>
      </c>
      <c r="D4330" s="1" t="s">
        <v>24</v>
      </c>
      <c r="E4330" s="1" t="s">
        <v>39</v>
      </c>
      <c r="F4330" s="1" t="s">
        <v>36</v>
      </c>
      <c r="G4330" s="1" t="s">
        <v>60</v>
      </c>
      <c r="H4330">
        <v>890622</v>
      </c>
      <c r="I4330">
        <v>28385</v>
      </c>
      <c r="J4330">
        <v>91934</v>
      </c>
      <c r="K4330">
        <v>40148</v>
      </c>
      <c r="L4330">
        <f>bbdd_Social_Media_Trends[[#This Row],[Likes]]+bbdd_Social_Media_Trends[[#This Row],[Shares]]+bbdd_Social_Media_Trends[[#This Row],[Comments]]</f>
        <v>160467</v>
      </c>
      <c r="M4330">
        <f>bbdd_Social_Media_Trends[[#This Row],[Interactions]]/bbdd_Social_Media_Trends[[#This Row],[Views]]</f>
        <v>0.18017408058637671</v>
      </c>
      <c r="N4330" s="1" t="s">
        <v>22</v>
      </c>
      <c r="O4330" s="4">
        <f t="shared" si="67"/>
        <v>0</v>
      </c>
    </row>
    <row r="4331" spans="1:15" hidden="1">
      <c r="A4331" s="1" t="s">
        <v>4371</v>
      </c>
      <c r="B4331" s="2">
        <v>44982</v>
      </c>
      <c r="C4331" s="13" t="str">
        <f>TEXT(bbdd_Social_Media_Trends[[#This Row],[Post_Date]],"aaaa-mm")</f>
        <v>2023-02</v>
      </c>
      <c r="D4331" s="1" t="s">
        <v>24</v>
      </c>
      <c r="E4331" s="1" t="s">
        <v>52</v>
      </c>
      <c r="F4331" s="1" t="s">
        <v>32</v>
      </c>
      <c r="G4331" s="1" t="s">
        <v>50</v>
      </c>
      <c r="H4331">
        <v>1129787</v>
      </c>
      <c r="I4331">
        <v>317233</v>
      </c>
      <c r="J4331">
        <v>81454</v>
      </c>
      <c r="K4331">
        <v>20816</v>
      </c>
      <c r="L4331">
        <f>bbdd_Social_Media_Trends[[#This Row],[Likes]]+bbdd_Social_Media_Trends[[#This Row],[Shares]]+bbdd_Social_Media_Trends[[#This Row],[Comments]]</f>
        <v>419503</v>
      </c>
      <c r="M4331">
        <f>bbdd_Social_Media_Trends[[#This Row],[Interactions]]/bbdd_Social_Media_Trends[[#This Row],[Views]]</f>
        <v>0.37131158351087418</v>
      </c>
      <c r="N4331" s="1" t="s">
        <v>29</v>
      </c>
      <c r="O4331" s="4">
        <f t="shared" si="67"/>
        <v>0</v>
      </c>
    </row>
    <row r="4332" spans="1:15">
      <c r="A4332" s="1" t="s">
        <v>4372</v>
      </c>
      <c r="B4332" s="2">
        <v>44820</v>
      </c>
      <c r="C4332" s="13" t="str">
        <f>TEXT(bbdd_Social_Media_Trends[[#This Row],[Post_Date]],"aaaa-mm")</f>
        <v>2022-09</v>
      </c>
      <c r="D4332" s="1" t="s">
        <v>27</v>
      </c>
      <c r="E4332" s="1" t="s">
        <v>39</v>
      </c>
      <c r="F4332" s="1" t="s">
        <v>20</v>
      </c>
      <c r="G4332" s="1" t="s">
        <v>44</v>
      </c>
      <c r="H4332">
        <v>4730234</v>
      </c>
      <c r="I4332">
        <v>137638</v>
      </c>
      <c r="J4332">
        <v>45719</v>
      </c>
      <c r="K4332">
        <v>35610</v>
      </c>
      <c r="L4332">
        <f>bbdd_Social_Media_Trends[[#This Row],[Likes]]+bbdd_Social_Media_Trends[[#This Row],[Shares]]+bbdd_Social_Media_Trends[[#This Row],[Comments]]</f>
        <v>218967</v>
      </c>
      <c r="M4332">
        <f>bbdd_Social_Media_Trends[[#This Row],[Interactions]]/bbdd_Social_Media_Trends[[#This Row],[Views]]</f>
        <v>4.6290944591747471E-2</v>
      </c>
      <c r="N4332" s="1" t="s">
        <v>16</v>
      </c>
      <c r="O4332" s="4">
        <f t="shared" si="67"/>
        <v>0</v>
      </c>
    </row>
    <row r="4333" spans="1:15">
      <c r="A4333" s="1" t="s">
        <v>4373</v>
      </c>
      <c r="B4333" s="2">
        <v>45006</v>
      </c>
      <c r="C4333" s="13" t="str">
        <f>TEXT(bbdd_Social_Media_Trends[[#This Row],[Post_Date]],"aaaa-mm")</f>
        <v>2023-03</v>
      </c>
      <c r="D4333" s="1" t="s">
        <v>27</v>
      </c>
      <c r="E4333" s="1" t="s">
        <v>39</v>
      </c>
      <c r="F4333" s="1" t="s">
        <v>36</v>
      </c>
      <c r="G4333" s="1" t="s">
        <v>21</v>
      </c>
      <c r="H4333">
        <v>2224355</v>
      </c>
      <c r="I4333">
        <v>277794</v>
      </c>
      <c r="J4333">
        <v>58198</v>
      </c>
      <c r="K4333">
        <v>36236</v>
      </c>
      <c r="L4333">
        <f>bbdd_Social_Media_Trends[[#This Row],[Likes]]+bbdd_Social_Media_Trends[[#This Row],[Shares]]+bbdd_Social_Media_Trends[[#This Row],[Comments]]</f>
        <v>372228</v>
      </c>
      <c r="M4333">
        <f>bbdd_Social_Media_Trends[[#This Row],[Interactions]]/bbdd_Social_Media_Trends[[#This Row],[Views]]</f>
        <v>0.16734199352171752</v>
      </c>
      <c r="N4333" s="1" t="s">
        <v>16</v>
      </c>
      <c r="O4333" s="4">
        <f t="shared" si="67"/>
        <v>0</v>
      </c>
    </row>
    <row r="4334" spans="1:15">
      <c r="A4334" s="1" t="s">
        <v>4374</v>
      </c>
      <c r="B4334" s="2">
        <v>45019</v>
      </c>
      <c r="C4334" s="13" t="str">
        <f>TEXT(bbdd_Social_Media_Trends[[#This Row],[Post_Date]],"aaaa-mm")</f>
        <v>2023-04</v>
      </c>
      <c r="D4334" s="1" t="s">
        <v>27</v>
      </c>
      <c r="E4334" s="1" t="s">
        <v>13</v>
      </c>
      <c r="F4334" s="1" t="s">
        <v>36</v>
      </c>
      <c r="G4334" s="1" t="s">
        <v>60</v>
      </c>
      <c r="H4334">
        <v>1055813</v>
      </c>
      <c r="I4334">
        <v>486108</v>
      </c>
      <c r="J4334">
        <v>68766</v>
      </c>
      <c r="K4334">
        <v>13023</v>
      </c>
      <c r="L4334">
        <f>bbdd_Social_Media_Trends[[#This Row],[Likes]]+bbdd_Social_Media_Trends[[#This Row],[Shares]]+bbdd_Social_Media_Trends[[#This Row],[Comments]]</f>
        <v>567897</v>
      </c>
      <c r="M4334">
        <f>bbdd_Social_Media_Trends[[#This Row],[Interactions]]/bbdd_Social_Media_Trends[[#This Row],[Views]]</f>
        <v>0.5378764989633581</v>
      </c>
      <c r="N4334" s="1" t="s">
        <v>22</v>
      </c>
      <c r="O4334" s="4">
        <f t="shared" si="67"/>
        <v>0</v>
      </c>
    </row>
    <row r="4335" spans="1:15" hidden="1">
      <c r="A4335" s="1" t="s">
        <v>4375</v>
      </c>
      <c r="B4335" s="2">
        <v>45185</v>
      </c>
      <c r="C4335" s="13" t="str">
        <f>TEXT(bbdd_Social_Media_Trends[[#This Row],[Post_Date]],"aaaa-mm")</f>
        <v>2023-09</v>
      </c>
      <c r="D4335" s="1" t="s">
        <v>18</v>
      </c>
      <c r="E4335" s="1" t="s">
        <v>59</v>
      </c>
      <c r="F4335" s="1" t="s">
        <v>36</v>
      </c>
      <c r="G4335" s="1" t="s">
        <v>21</v>
      </c>
      <c r="H4335">
        <v>3084526</v>
      </c>
      <c r="I4335">
        <v>328466</v>
      </c>
      <c r="J4335">
        <v>50665</v>
      </c>
      <c r="K4335">
        <v>1143</v>
      </c>
      <c r="L4335">
        <f>bbdd_Social_Media_Trends[[#This Row],[Likes]]+bbdd_Social_Media_Trends[[#This Row],[Shares]]+bbdd_Social_Media_Trends[[#This Row],[Comments]]</f>
        <v>380274</v>
      </c>
      <c r="M4335">
        <f>bbdd_Social_Media_Trends[[#This Row],[Interactions]]/bbdd_Social_Media_Trends[[#This Row],[Views]]</f>
        <v>0.12328442036150773</v>
      </c>
      <c r="N4335" s="1" t="s">
        <v>29</v>
      </c>
      <c r="O4335" s="4">
        <f t="shared" si="67"/>
        <v>0</v>
      </c>
    </row>
    <row r="4336" spans="1:15">
      <c r="A4336" s="1" t="s">
        <v>4376</v>
      </c>
      <c r="B4336" s="2">
        <v>45113</v>
      </c>
      <c r="C4336" s="13" t="str">
        <f>TEXT(bbdd_Social_Media_Trends[[#This Row],[Post_Date]],"aaaa-mm")</f>
        <v>2023-07</v>
      </c>
      <c r="D4336" s="1" t="s">
        <v>27</v>
      </c>
      <c r="E4336" s="1" t="s">
        <v>57</v>
      </c>
      <c r="F4336" s="1" t="s">
        <v>32</v>
      </c>
      <c r="G4336" s="1" t="s">
        <v>50</v>
      </c>
      <c r="H4336">
        <v>3049194</v>
      </c>
      <c r="I4336">
        <v>272894</v>
      </c>
      <c r="J4336">
        <v>5311</v>
      </c>
      <c r="K4336">
        <v>41670</v>
      </c>
      <c r="L4336">
        <f>bbdd_Social_Media_Trends[[#This Row],[Likes]]+bbdd_Social_Media_Trends[[#This Row],[Shares]]+bbdd_Social_Media_Trends[[#This Row],[Comments]]</f>
        <v>319875</v>
      </c>
      <c r="M4336">
        <f>bbdd_Social_Media_Trends[[#This Row],[Interactions]]/bbdd_Social_Media_Trends[[#This Row],[Views]]</f>
        <v>0.10490477155602432</v>
      </c>
      <c r="N4336" s="1" t="s">
        <v>16</v>
      </c>
      <c r="O4336" s="4">
        <f t="shared" si="67"/>
        <v>0</v>
      </c>
    </row>
    <row r="4337" spans="1:15" hidden="1">
      <c r="A4337" s="1" t="s">
        <v>4377</v>
      </c>
      <c r="B4337" s="2">
        <v>44776</v>
      </c>
      <c r="C4337" s="13" t="str">
        <f>TEXT(bbdd_Social_Media_Trends[[#This Row],[Post_Date]],"aaaa-mm")</f>
        <v>2022-08</v>
      </c>
      <c r="D4337" s="1" t="s">
        <v>18</v>
      </c>
      <c r="E4337" s="1" t="s">
        <v>52</v>
      </c>
      <c r="F4337" s="1" t="s">
        <v>14</v>
      </c>
      <c r="G4337" s="1" t="s">
        <v>37</v>
      </c>
      <c r="H4337">
        <v>1976436</v>
      </c>
      <c r="I4337">
        <v>196516</v>
      </c>
      <c r="J4337">
        <v>93950</v>
      </c>
      <c r="K4337">
        <v>14802</v>
      </c>
      <c r="L4337">
        <f>bbdd_Social_Media_Trends[[#This Row],[Likes]]+bbdd_Social_Media_Trends[[#This Row],[Shares]]+bbdd_Social_Media_Trends[[#This Row],[Comments]]</f>
        <v>305268</v>
      </c>
      <c r="M4337">
        <f>bbdd_Social_Media_Trends[[#This Row],[Interactions]]/bbdd_Social_Media_Trends[[#This Row],[Views]]</f>
        <v>0.1544537743696229</v>
      </c>
      <c r="N4337" s="1" t="s">
        <v>16</v>
      </c>
      <c r="O4337" s="4">
        <f t="shared" si="67"/>
        <v>0</v>
      </c>
    </row>
    <row r="4338" spans="1:15" hidden="1">
      <c r="A4338" s="1" t="s">
        <v>4378</v>
      </c>
      <c r="B4338" s="2">
        <v>44923</v>
      </c>
      <c r="C4338" s="13" t="str">
        <f>TEXT(bbdd_Social_Media_Trends[[#This Row],[Post_Date]],"aaaa-mm")</f>
        <v>2022-12</v>
      </c>
      <c r="D4338" s="1" t="s">
        <v>12</v>
      </c>
      <c r="E4338" s="1" t="s">
        <v>39</v>
      </c>
      <c r="F4338" s="1" t="s">
        <v>20</v>
      </c>
      <c r="G4338" s="1" t="s">
        <v>21</v>
      </c>
      <c r="H4338">
        <v>2897766</v>
      </c>
      <c r="I4338">
        <v>200954</v>
      </c>
      <c r="J4338">
        <v>87327</v>
      </c>
      <c r="K4338">
        <v>8808</v>
      </c>
      <c r="L4338">
        <f>bbdd_Social_Media_Trends[[#This Row],[Likes]]+bbdd_Social_Media_Trends[[#This Row],[Shares]]+bbdd_Social_Media_Trends[[#This Row],[Comments]]</f>
        <v>297089</v>
      </c>
      <c r="M4338">
        <f>bbdd_Social_Media_Trends[[#This Row],[Interactions]]/bbdd_Social_Media_Trends[[#This Row],[Views]]</f>
        <v>0.10252346117664435</v>
      </c>
      <c r="N4338" s="1" t="s">
        <v>22</v>
      </c>
      <c r="O4338" s="4">
        <f t="shared" si="67"/>
        <v>0</v>
      </c>
    </row>
    <row r="4339" spans="1:15" hidden="1">
      <c r="A4339" s="1" t="s">
        <v>4379</v>
      </c>
      <c r="B4339" s="2">
        <v>45139</v>
      </c>
      <c r="C4339" s="13" t="str">
        <f>TEXT(bbdd_Social_Media_Trends[[#This Row],[Post_Date]],"aaaa-mm")</f>
        <v>2023-08</v>
      </c>
      <c r="D4339" s="1" t="s">
        <v>24</v>
      </c>
      <c r="E4339" s="1" t="s">
        <v>13</v>
      </c>
      <c r="F4339" s="1" t="s">
        <v>14</v>
      </c>
      <c r="G4339" s="1" t="s">
        <v>21</v>
      </c>
      <c r="H4339">
        <v>154645</v>
      </c>
      <c r="I4339">
        <v>16361</v>
      </c>
      <c r="J4339">
        <v>52378</v>
      </c>
      <c r="K4339">
        <v>49516</v>
      </c>
      <c r="L4339">
        <f>bbdd_Social_Media_Trends[[#This Row],[Likes]]+bbdd_Social_Media_Trends[[#This Row],[Shares]]+bbdd_Social_Media_Trends[[#This Row],[Comments]]</f>
        <v>118255</v>
      </c>
      <c r="M4339">
        <f>bbdd_Social_Media_Trends[[#This Row],[Interactions]]/bbdd_Social_Media_Trends[[#This Row],[Views]]</f>
        <v>0.7646868634614763</v>
      </c>
      <c r="N4339" s="1" t="s">
        <v>16</v>
      </c>
      <c r="O4339" s="4">
        <f t="shared" si="67"/>
        <v>0</v>
      </c>
    </row>
    <row r="4340" spans="1:15">
      <c r="A4340" s="1" t="s">
        <v>4380</v>
      </c>
      <c r="B4340" s="2">
        <v>45006</v>
      </c>
      <c r="C4340" s="13" t="str">
        <f>TEXT(bbdd_Social_Media_Trends[[#This Row],[Post_Date]],"aaaa-mm")</f>
        <v>2023-03</v>
      </c>
      <c r="D4340" s="1" t="s">
        <v>27</v>
      </c>
      <c r="E4340" s="1" t="s">
        <v>39</v>
      </c>
      <c r="F4340" s="1" t="s">
        <v>36</v>
      </c>
      <c r="G4340" s="1" t="s">
        <v>25</v>
      </c>
      <c r="H4340">
        <v>4703630</v>
      </c>
      <c r="I4340">
        <v>321802</v>
      </c>
      <c r="J4340">
        <v>23792</v>
      </c>
      <c r="K4340">
        <v>367</v>
      </c>
      <c r="L4340">
        <f>bbdd_Social_Media_Trends[[#This Row],[Likes]]+bbdd_Social_Media_Trends[[#This Row],[Shares]]+bbdd_Social_Media_Trends[[#This Row],[Comments]]</f>
        <v>345961</v>
      </c>
      <c r="M4340">
        <f>bbdd_Social_Media_Trends[[#This Row],[Interactions]]/bbdd_Social_Media_Trends[[#This Row],[Views]]</f>
        <v>7.3551916285932356E-2</v>
      </c>
      <c r="N4340" s="1" t="s">
        <v>29</v>
      </c>
      <c r="O4340" s="4">
        <f t="shared" si="67"/>
        <v>0</v>
      </c>
    </row>
    <row r="4341" spans="1:15" hidden="1">
      <c r="A4341" s="1" t="s">
        <v>4381</v>
      </c>
      <c r="B4341" s="2">
        <v>45281</v>
      </c>
      <c r="C4341" s="13" t="str">
        <f>TEXT(bbdd_Social_Media_Trends[[#This Row],[Post_Date]],"aaaa-mm")</f>
        <v>2023-12</v>
      </c>
      <c r="D4341" s="1" t="s">
        <v>12</v>
      </c>
      <c r="E4341" s="1" t="s">
        <v>52</v>
      </c>
      <c r="F4341" s="1" t="s">
        <v>32</v>
      </c>
      <c r="G4341" s="1" t="s">
        <v>37</v>
      </c>
      <c r="H4341">
        <v>1823643</v>
      </c>
      <c r="I4341">
        <v>250776</v>
      </c>
      <c r="J4341">
        <v>13446</v>
      </c>
      <c r="K4341">
        <v>24572</v>
      </c>
      <c r="L4341">
        <f>bbdd_Social_Media_Trends[[#This Row],[Likes]]+bbdd_Social_Media_Trends[[#This Row],[Shares]]+bbdd_Social_Media_Trends[[#This Row],[Comments]]</f>
        <v>288794</v>
      </c>
      <c r="M4341">
        <f>bbdd_Social_Media_Trends[[#This Row],[Interactions]]/bbdd_Social_Media_Trends[[#This Row],[Views]]</f>
        <v>0.15836103886561131</v>
      </c>
      <c r="N4341" s="1" t="s">
        <v>22</v>
      </c>
      <c r="O4341" s="4">
        <f t="shared" si="67"/>
        <v>0</v>
      </c>
    </row>
    <row r="4342" spans="1:15" hidden="1">
      <c r="A4342" s="1" t="s">
        <v>4382</v>
      </c>
      <c r="B4342" s="2">
        <v>45111</v>
      </c>
      <c r="C4342" s="13" t="str">
        <f>TEXT(bbdd_Social_Media_Trends[[#This Row],[Post_Date]],"aaaa-mm")</f>
        <v>2023-07</v>
      </c>
      <c r="D4342" s="1" t="s">
        <v>18</v>
      </c>
      <c r="E4342" s="1" t="s">
        <v>52</v>
      </c>
      <c r="F4342" s="1" t="s">
        <v>47</v>
      </c>
      <c r="G4342" s="1" t="s">
        <v>50</v>
      </c>
      <c r="H4342">
        <v>3274826</v>
      </c>
      <c r="I4342">
        <v>163123</v>
      </c>
      <c r="J4342">
        <v>83423</v>
      </c>
      <c r="K4342">
        <v>21320</v>
      </c>
      <c r="L4342">
        <f>bbdd_Social_Media_Trends[[#This Row],[Likes]]+bbdd_Social_Media_Trends[[#This Row],[Shares]]+bbdd_Social_Media_Trends[[#This Row],[Comments]]</f>
        <v>267866</v>
      </c>
      <c r="M4342">
        <f>bbdd_Social_Media_Trends[[#This Row],[Interactions]]/bbdd_Social_Media_Trends[[#This Row],[Views]]</f>
        <v>8.1795490813863087E-2</v>
      </c>
      <c r="N4342" s="1" t="s">
        <v>16</v>
      </c>
      <c r="O4342" s="4">
        <f t="shared" si="67"/>
        <v>0</v>
      </c>
    </row>
    <row r="4343" spans="1:15" hidden="1">
      <c r="A4343" s="1" t="s">
        <v>4383</v>
      </c>
      <c r="B4343" s="2">
        <v>45140</v>
      </c>
      <c r="C4343" s="13" t="str">
        <f>TEXT(bbdd_Social_Media_Trends[[#This Row],[Post_Date]],"aaaa-mm")</f>
        <v>2023-08</v>
      </c>
      <c r="D4343" s="1" t="s">
        <v>18</v>
      </c>
      <c r="E4343" s="1" t="s">
        <v>49</v>
      </c>
      <c r="F4343" s="1" t="s">
        <v>47</v>
      </c>
      <c r="G4343" s="1" t="s">
        <v>37</v>
      </c>
      <c r="H4343">
        <v>2896284</v>
      </c>
      <c r="I4343">
        <v>298030</v>
      </c>
      <c r="J4343">
        <v>9484</v>
      </c>
      <c r="K4343">
        <v>38997</v>
      </c>
      <c r="L4343">
        <f>bbdd_Social_Media_Trends[[#This Row],[Likes]]+bbdd_Social_Media_Trends[[#This Row],[Shares]]+bbdd_Social_Media_Trends[[#This Row],[Comments]]</f>
        <v>346511</v>
      </c>
      <c r="M4343">
        <f>bbdd_Social_Media_Trends[[#This Row],[Interactions]]/bbdd_Social_Media_Trends[[#This Row],[Views]]</f>
        <v>0.11963985576000144</v>
      </c>
      <c r="N4343" s="1" t="s">
        <v>16</v>
      </c>
      <c r="O4343" s="4">
        <f t="shared" si="67"/>
        <v>0</v>
      </c>
    </row>
    <row r="4344" spans="1:15" hidden="1">
      <c r="A4344" s="1" t="s">
        <v>4384</v>
      </c>
      <c r="B4344" s="2">
        <v>44836</v>
      </c>
      <c r="C4344" s="13" t="str">
        <f>TEXT(bbdd_Social_Media_Trends[[#This Row],[Post_Date]],"aaaa-mm")</f>
        <v>2022-10</v>
      </c>
      <c r="D4344" s="1" t="s">
        <v>12</v>
      </c>
      <c r="E4344" s="1" t="s">
        <v>46</v>
      </c>
      <c r="F4344" s="1" t="s">
        <v>14</v>
      </c>
      <c r="G4344" s="1" t="s">
        <v>15</v>
      </c>
      <c r="H4344">
        <v>3317729</v>
      </c>
      <c r="I4344">
        <v>116194</v>
      </c>
      <c r="J4344">
        <v>2028</v>
      </c>
      <c r="K4344">
        <v>7496</v>
      </c>
      <c r="L4344">
        <f>bbdd_Social_Media_Trends[[#This Row],[Likes]]+bbdd_Social_Media_Trends[[#This Row],[Shares]]+bbdd_Social_Media_Trends[[#This Row],[Comments]]</f>
        <v>125718</v>
      </c>
      <c r="M4344">
        <f>bbdd_Social_Media_Trends[[#This Row],[Interactions]]/bbdd_Social_Media_Trends[[#This Row],[Views]]</f>
        <v>3.7892787506152555E-2</v>
      </c>
      <c r="N4344" s="1" t="s">
        <v>16</v>
      </c>
      <c r="O4344" s="4">
        <f t="shared" si="67"/>
        <v>0</v>
      </c>
    </row>
    <row r="4345" spans="1:15" hidden="1">
      <c r="A4345" s="1" t="s">
        <v>4385</v>
      </c>
      <c r="B4345" s="2">
        <v>45289</v>
      </c>
      <c r="C4345" s="13" t="str">
        <f>TEXT(bbdd_Social_Media_Trends[[#This Row],[Post_Date]],"aaaa-mm")</f>
        <v>2023-12</v>
      </c>
      <c r="D4345" s="1" t="s">
        <v>18</v>
      </c>
      <c r="E4345" s="1" t="s">
        <v>52</v>
      </c>
      <c r="F4345" s="1" t="s">
        <v>41</v>
      </c>
      <c r="G4345" s="1" t="s">
        <v>37</v>
      </c>
      <c r="H4345">
        <v>4487563</v>
      </c>
      <c r="I4345">
        <v>464720</v>
      </c>
      <c r="J4345">
        <v>58373</v>
      </c>
      <c r="K4345">
        <v>32131</v>
      </c>
      <c r="L4345">
        <f>bbdd_Social_Media_Trends[[#This Row],[Likes]]+bbdd_Social_Media_Trends[[#This Row],[Shares]]+bbdd_Social_Media_Trends[[#This Row],[Comments]]</f>
        <v>555224</v>
      </c>
      <c r="M4345">
        <f>bbdd_Social_Media_Trends[[#This Row],[Interactions]]/bbdd_Social_Media_Trends[[#This Row],[Views]]</f>
        <v>0.12372505968161339</v>
      </c>
      <c r="N4345" s="1" t="s">
        <v>29</v>
      </c>
      <c r="O4345" s="4">
        <f t="shared" si="67"/>
        <v>0</v>
      </c>
    </row>
    <row r="4346" spans="1:15" hidden="1">
      <c r="A4346" s="1" t="s">
        <v>4386</v>
      </c>
      <c r="B4346" s="2">
        <v>44825</v>
      </c>
      <c r="C4346" s="13" t="str">
        <f>TEXT(bbdd_Social_Media_Trends[[#This Row],[Post_Date]],"aaaa-mm")</f>
        <v>2022-09</v>
      </c>
      <c r="D4346" s="1" t="s">
        <v>24</v>
      </c>
      <c r="E4346" s="1" t="s">
        <v>35</v>
      </c>
      <c r="F4346" s="1" t="s">
        <v>32</v>
      </c>
      <c r="G4346" s="1" t="s">
        <v>25</v>
      </c>
      <c r="H4346">
        <v>2329784</v>
      </c>
      <c r="I4346">
        <v>261145</v>
      </c>
      <c r="J4346">
        <v>22025</v>
      </c>
      <c r="K4346">
        <v>8805</v>
      </c>
      <c r="L4346">
        <f>bbdd_Social_Media_Trends[[#This Row],[Likes]]+bbdd_Social_Media_Trends[[#This Row],[Shares]]+bbdd_Social_Media_Trends[[#This Row],[Comments]]</f>
        <v>291975</v>
      </c>
      <c r="M4346">
        <f>bbdd_Social_Media_Trends[[#This Row],[Interactions]]/bbdd_Social_Media_Trends[[#This Row],[Views]]</f>
        <v>0.1253227767037631</v>
      </c>
      <c r="N4346" s="1" t="s">
        <v>16</v>
      </c>
      <c r="O4346" s="4">
        <f t="shared" si="67"/>
        <v>0</v>
      </c>
    </row>
    <row r="4347" spans="1:15" hidden="1">
      <c r="A4347" s="1" t="s">
        <v>4387</v>
      </c>
      <c r="B4347" s="2">
        <v>45176</v>
      </c>
      <c r="C4347" s="13" t="str">
        <f>TEXT(bbdd_Social_Media_Trends[[#This Row],[Post_Date]],"aaaa-mm")</f>
        <v>2023-09</v>
      </c>
      <c r="D4347" s="1" t="s">
        <v>12</v>
      </c>
      <c r="E4347" s="1" t="s">
        <v>49</v>
      </c>
      <c r="F4347" s="1" t="s">
        <v>14</v>
      </c>
      <c r="G4347" s="1" t="s">
        <v>37</v>
      </c>
      <c r="H4347">
        <v>3059064</v>
      </c>
      <c r="I4347">
        <v>460974</v>
      </c>
      <c r="J4347">
        <v>21878</v>
      </c>
      <c r="K4347">
        <v>36819</v>
      </c>
      <c r="L4347">
        <f>bbdd_Social_Media_Trends[[#This Row],[Likes]]+bbdd_Social_Media_Trends[[#This Row],[Shares]]+bbdd_Social_Media_Trends[[#This Row],[Comments]]</f>
        <v>519671</v>
      </c>
      <c r="M4347">
        <f>bbdd_Social_Media_Trends[[#This Row],[Interactions]]/bbdd_Social_Media_Trends[[#This Row],[Views]]</f>
        <v>0.16987908719791414</v>
      </c>
      <c r="N4347" s="1" t="s">
        <v>22</v>
      </c>
      <c r="O4347" s="4">
        <f t="shared" si="67"/>
        <v>0</v>
      </c>
    </row>
    <row r="4348" spans="1:15">
      <c r="A4348" s="1" t="s">
        <v>4388</v>
      </c>
      <c r="B4348" s="2">
        <v>44619</v>
      </c>
      <c r="C4348" s="13" t="str">
        <f>TEXT(bbdd_Social_Media_Trends[[#This Row],[Post_Date]],"aaaa-mm")</f>
        <v>2022-02</v>
      </c>
      <c r="D4348" s="1" t="s">
        <v>27</v>
      </c>
      <c r="E4348" s="1" t="s">
        <v>46</v>
      </c>
      <c r="F4348" s="1" t="s">
        <v>14</v>
      </c>
      <c r="G4348" s="1" t="s">
        <v>50</v>
      </c>
      <c r="H4348">
        <v>3033270</v>
      </c>
      <c r="I4348">
        <v>51007</v>
      </c>
      <c r="J4348">
        <v>21168</v>
      </c>
      <c r="K4348">
        <v>7800</v>
      </c>
      <c r="L4348">
        <f>bbdd_Social_Media_Trends[[#This Row],[Likes]]+bbdd_Social_Media_Trends[[#This Row],[Shares]]+bbdd_Social_Media_Trends[[#This Row],[Comments]]</f>
        <v>79975</v>
      </c>
      <c r="M4348">
        <f>bbdd_Social_Media_Trends[[#This Row],[Interactions]]/bbdd_Social_Media_Trends[[#This Row],[Views]]</f>
        <v>2.6365935112930929E-2</v>
      </c>
      <c r="N4348" s="1" t="s">
        <v>22</v>
      </c>
      <c r="O4348" s="4">
        <f t="shared" si="67"/>
        <v>0</v>
      </c>
    </row>
    <row r="4349" spans="1:15">
      <c r="A4349" s="1" t="s">
        <v>4389</v>
      </c>
      <c r="B4349" s="2">
        <v>44816</v>
      </c>
      <c r="C4349" s="13" t="str">
        <f>TEXT(bbdd_Social_Media_Trends[[#This Row],[Post_Date]],"aaaa-mm")</f>
        <v>2022-09</v>
      </c>
      <c r="D4349" s="1" t="s">
        <v>27</v>
      </c>
      <c r="E4349" s="1" t="s">
        <v>59</v>
      </c>
      <c r="F4349" s="1" t="s">
        <v>47</v>
      </c>
      <c r="G4349" s="1" t="s">
        <v>21</v>
      </c>
      <c r="H4349">
        <v>82665</v>
      </c>
      <c r="I4349">
        <v>62403</v>
      </c>
      <c r="J4349">
        <v>34856</v>
      </c>
      <c r="K4349">
        <v>42188</v>
      </c>
      <c r="L4349">
        <f>bbdd_Social_Media_Trends[[#This Row],[Likes]]+bbdd_Social_Media_Trends[[#This Row],[Shares]]+bbdd_Social_Media_Trends[[#This Row],[Comments]]</f>
        <v>139447</v>
      </c>
      <c r="M4349">
        <f>bbdd_Social_Media_Trends[[#This Row],[Interactions]]/bbdd_Social_Media_Trends[[#This Row],[Views]]</f>
        <v>1.6868928809048569</v>
      </c>
      <c r="N4349" s="1" t="s">
        <v>29</v>
      </c>
      <c r="O4349" s="4">
        <f t="shared" si="67"/>
        <v>0</v>
      </c>
    </row>
    <row r="4350" spans="1:15" hidden="1">
      <c r="A4350" s="1" t="s">
        <v>4390</v>
      </c>
      <c r="B4350" s="2">
        <v>45177</v>
      </c>
      <c r="C4350" s="13" t="str">
        <f>TEXT(bbdd_Social_Media_Trends[[#This Row],[Post_Date]],"aaaa-mm")</f>
        <v>2023-09</v>
      </c>
      <c r="D4350" s="1" t="s">
        <v>24</v>
      </c>
      <c r="E4350" s="1" t="s">
        <v>31</v>
      </c>
      <c r="F4350" s="1" t="s">
        <v>32</v>
      </c>
      <c r="G4350" s="1" t="s">
        <v>60</v>
      </c>
      <c r="H4350">
        <v>867101</v>
      </c>
      <c r="I4350">
        <v>79921</v>
      </c>
      <c r="J4350">
        <v>53160</v>
      </c>
      <c r="K4350">
        <v>12692</v>
      </c>
      <c r="L4350">
        <f>bbdd_Social_Media_Trends[[#This Row],[Likes]]+bbdd_Social_Media_Trends[[#This Row],[Shares]]+bbdd_Social_Media_Trends[[#This Row],[Comments]]</f>
        <v>145773</v>
      </c>
      <c r="M4350">
        <f>bbdd_Social_Media_Trends[[#This Row],[Interactions]]/bbdd_Social_Media_Trends[[#This Row],[Views]]</f>
        <v>0.16811536372348782</v>
      </c>
      <c r="N4350" s="1" t="s">
        <v>22</v>
      </c>
      <c r="O4350" s="4">
        <f t="shared" si="67"/>
        <v>0</v>
      </c>
    </row>
    <row r="4351" spans="1:15" hidden="1">
      <c r="A4351" s="1" t="s">
        <v>4391</v>
      </c>
      <c r="B4351" s="2">
        <v>44675</v>
      </c>
      <c r="C4351" s="13" t="str">
        <f>TEXT(bbdd_Social_Media_Trends[[#This Row],[Post_Date]],"aaaa-mm")</f>
        <v>2022-04</v>
      </c>
      <c r="D4351" s="1" t="s">
        <v>18</v>
      </c>
      <c r="E4351" s="1" t="s">
        <v>46</v>
      </c>
      <c r="F4351" s="1" t="s">
        <v>32</v>
      </c>
      <c r="G4351" s="1" t="s">
        <v>44</v>
      </c>
      <c r="H4351">
        <v>196186</v>
      </c>
      <c r="I4351">
        <v>418310</v>
      </c>
      <c r="J4351">
        <v>29119</v>
      </c>
      <c r="K4351">
        <v>33093</v>
      </c>
      <c r="L4351">
        <f>bbdd_Social_Media_Trends[[#This Row],[Likes]]+bbdd_Social_Media_Trends[[#This Row],[Shares]]+bbdd_Social_Media_Trends[[#This Row],[Comments]]</f>
        <v>480522</v>
      </c>
      <c r="M4351">
        <f>bbdd_Social_Media_Trends[[#This Row],[Interactions]]/bbdd_Social_Media_Trends[[#This Row],[Views]]</f>
        <v>2.4493185038687777</v>
      </c>
      <c r="N4351" s="1" t="s">
        <v>16</v>
      </c>
      <c r="O4351" s="4">
        <f t="shared" si="67"/>
        <v>0</v>
      </c>
    </row>
    <row r="4352" spans="1:15" hidden="1">
      <c r="A4352" s="1" t="s">
        <v>4392</v>
      </c>
      <c r="B4352" s="2">
        <v>45244</v>
      </c>
      <c r="C4352" s="13" t="str">
        <f>TEXT(bbdd_Social_Media_Trends[[#This Row],[Post_Date]],"aaaa-mm")</f>
        <v>2023-11</v>
      </c>
      <c r="D4352" s="1" t="s">
        <v>12</v>
      </c>
      <c r="E4352" s="1" t="s">
        <v>35</v>
      </c>
      <c r="F4352" s="1" t="s">
        <v>14</v>
      </c>
      <c r="G4352" s="1" t="s">
        <v>60</v>
      </c>
      <c r="H4352">
        <v>3318543</v>
      </c>
      <c r="I4352">
        <v>8969</v>
      </c>
      <c r="J4352">
        <v>75591</v>
      </c>
      <c r="K4352">
        <v>42308</v>
      </c>
      <c r="L4352">
        <f>bbdd_Social_Media_Trends[[#This Row],[Likes]]+bbdd_Social_Media_Trends[[#This Row],[Shares]]+bbdd_Social_Media_Trends[[#This Row],[Comments]]</f>
        <v>126868</v>
      </c>
      <c r="M4352">
        <f>bbdd_Social_Media_Trends[[#This Row],[Interactions]]/bbdd_Social_Media_Trends[[#This Row],[Views]]</f>
        <v>3.8230030468190408E-2</v>
      </c>
      <c r="N4352" s="1" t="s">
        <v>29</v>
      </c>
      <c r="O4352" s="4">
        <f t="shared" si="67"/>
        <v>0</v>
      </c>
    </row>
    <row r="4353" spans="1:15">
      <c r="A4353" s="1" t="s">
        <v>4393</v>
      </c>
      <c r="B4353" s="2">
        <v>44790</v>
      </c>
      <c r="C4353" s="13" t="str">
        <f>TEXT(bbdd_Social_Media_Trends[[#This Row],[Post_Date]],"aaaa-mm")</f>
        <v>2022-08</v>
      </c>
      <c r="D4353" s="1" t="s">
        <v>27</v>
      </c>
      <c r="E4353" s="1" t="s">
        <v>35</v>
      </c>
      <c r="F4353" s="1" t="s">
        <v>32</v>
      </c>
      <c r="G4353" s="1" t="s">
        <v>60</v>
      </c>
      <c r="H4353">
        <v>2245167</v>
      </c>
      <c r="I4353">
        <v>373576</v>
      </c>
      <c r="J4353">
        <v>11950</v>
      </c>
      <c r="K4353">
        <v>17147</v>
      </c>
      <c r="L4353">
        <f>bbdd_Social_Media_Trends[[#This Row],[Likes]]+bbdd_Social_Media_Trends[[#This Row],[Shares]]+bbdd_Social_Media_Trends[[#This Row],[Comments]]</f>
        <v>402673</v>
      </c>
      <c r="M4353">
        <f>bbdd_Social_Media_Trends[[#This Row],[Interactions]]/bbdd_Social_Media_Trends[[#This Row],[Views]]</f>
        <v>0.17935102377685044</v>
      </c>
      <c r="N4353" s="1" t="s">
        <v>29</v>
      </c>
      <c r="O4353" s="4">
        <f t="shared" si="67"/>
        <v>0</v>
      </c>
    </row>
    <row r="4354" spans="1:15" hidden="1">
      <c r="A4354" s="1" t="s">
        <v>4394</v>
      </c>
      <c r="B4354" s="2">
        <v>45207</v>
      </c>
      <c r="C4354" s="13" t="str">
        <f>TEXT(bbdd_Social_Media_Trends[[#This Row],[Post_Date]],"aaaa-mm")</f>
        <v>2023-10</v>
      </c>
      <c r="D4354" s="1" t="s">
        <v>18</v>
      </c>
      <c r="E4354" s="1" t="s">
        <v>31</v>
      </c>
      <c r="F4354" s="1" t="s">
        <v>41</v>
      </c>
      <c r="G4354" s="1" t="s">
        <v>44</v>
      </c>
      <c r="H4354">
        <v>498614</v>
      </c>
      <c r="I4354">
        <v>77138</v>
      </c>
      <c r="J4354">
        <v>95772</v>
      </c>
      <c r="K4354">
        <v>32235</v>
      </c>
      <c r="L4354">
        <f>bbdd_Social_Media_Trends[[#This Row],[Likes]]+bbdd_Social_Media_Trends[[#This Row],[Shares]]+bbdd_Social_Media_Trends[[#This Row],[Comments]]</f>
        <v>205145</v>
      </c>
      <c r="M4354">
        <f>bbdd_Social_Media_Trends[[#This Row],[Interactions]]/bbdd_Social_Media_Trends[[#This Row],[Views]]</f>
        <v>0.41143048530526621</v>
      </c>
      <c r="N4354" s="1" t="s">
        <v>29</v>
      </c>
      <c r="O4354" s="4">
        <f t="shared" ref="O4354:O4417" si="68">IF(ISERROR(VLOOKUP(A4354,A4355:A9352,1,FALSE)),0, 1)</f>
        <v>0</v>
      </c>
    </row>
    <row r="4355" spans="1:15" hidden="1">
      <c r="A4355" s="1" t="s">
        <v>4395</v>
      </c>
      <c r="B4355" s="2">
        <v>44848</v>
      </c>
      <c r="C4355" s="13" t="str">
        <f>TEXT(bbdd_Social_Media_Trends[[#This Row],[Post_Date]],"aaaa-mm")</f>
        <v>2022-10</v>
      </c>
      <c r="D4355" s="1" t="s">
        <v>12</v>
      </c>
      <c r="E4355" s="1" t="s">
        <v>13</v>
      </c>
      <c r="F4355" s="1" t="s">
        <v>20</v>
      </c>
      <c r="G4355" s="1" t="s">
        <v>50</v>
      </c>
      <c r="H4355">
        <v>847940</v>
      </c>
      <c r="I4355">
        <v>380765</v>
      </c>
      <c r="J4355">
        <v>39970</v>
      </c>
      <c r="K4355">
        <v>29031</v>
      </c>
      <c r="L4355">
        <f>bbdd_Social_Media_Trends[[#This Row],[Likes]]+bbdd_Social_Media_Trends[[#This Row],[Shares]]+bbdd_Social_Media_Trends[[#This Row],[Comments]]</f>
        <v>449766</v>
      </c>
      <c r="M4355">
        <f>bbdd_Social_Media_Trends[[#This Row],[Interactions]]/bbdd_Social_Media_Trends[[#This Row],[Views]]</f>
        <v>0.53042196381819473</v>
      </c>
      <c r="N4355" s="1" t="s">
        <v>16</v>
      </c>
      <c r="O4355" s="4">
        <f t="shared" si="68"/>
        <v>0</v>
      </c>
    </row>
    <row r="4356" spans="1:15" hidden="1">
      <c r="A4356" s="1" t="s">
        <v>4396</v>
      </c>
      <c r="B4356" s="2">
        <v>45123</v>
      </c>
      <c r="C4356" s="13" t="str">
        <f>TEXT(bbdd_Social_Media_Trends[[#This Row],[Post_Date]],"aaaa-mm")</f>
        <v>2023-07</v>
      </c>
      <c r="D4356" s="1" t="s">
        <v>24</v>
      </c>
      <c r="E4356" s="1" t="s">
        <v>49</v>
      </c>
      <c r="F4356" s="1" t="s">
        <v>14</v>
      </c>
      <c r="G4356" s="1" t="s">
        <v>50</v>
      </c>
      <c r="H4356">
        <v>1614171</v>
      </c>
      <c r="I4356">
        <v>402810</v>
      </c>
      <c r="J4356">
        <v>51138</v>
      </c>
      <c r="K4356">
        <v>42356</v>
      </c>
      <c r="L4356">
        <f>bbdd_Social_Media_Trends[[#This Row],[Likes]]+bbdd_Social_Media_Trends[[#This Row],[Shares]]+bbdd_Social_Media_Trends[[#This Row],[Comments]]</f>
        <v>496304</v>
      </c>
      <c r="M4356">
        <f>bbdd_Social_Media_Trends[[#This Row],[Interactions]]/bbdd_Social_Media_Trends[[#This Row],[Views]]</f>
        <v>0.30746680494197953</v>
      </c>
      <c r="N4356" s="1" t="s">
        <v>22</v>
      </c>
      <c r="O4356" s="4">
        <f t="shared" si="68"/>
        <v>0</v>
      </c>
    </row>
    <row r="4357" spans="1:15" hidden="1">
      <c r="A4357" s="1" t="s">
        <v>4397</v>
      </c>
      <c r="B4357" s="2">
        <v>44700</v>
      </c>
      <c r="C4357" s="13" t="str">
        <f>TEXT(bbdd_Social_Media_Trends[[#This Row],[Post_Date]],"aaaa-mm")</f>
        <v>2022-05</v>
      </c>
      <c r="D4357" s="1" t="s">
        <v>18</v>
      </c>
      <c r="E4357" s="1" t="s">
        <v>59</v>
      </c>
      <c r="F4357" s="1" t="s">
        <v>14</v>
      </c>
      <c r="G4357" s="1" t="s">
        <v>44</v>
      </c>
      <c r="H4357">
        <v>4680679</v>
      </c>
      <c r="I4357">
        <v>293744</v>
      </c>
      <c r="J4357">
        <v>29872</v>
      </c>
      <c r="K4357">
        <v>10322</v>
      </c>
      <c r="L4357">
        <f>bbdd_Social_Media_Trends[[#This Row],[Likes]]+bbdd_Social_Media_Trends[[#This Row],[Shares]]+bbdd_Social_Media_Trends[[#This Row],[Comments]]</f>
        <v>333938</v>
      </c>
      <c r="M4357">
        <f>bbdd_Social_Media_Trends[[#This Row],[Interactions]]/bbdd_Social_Media_Trends[[#This Row],[Views]]</f>
        <v>7.1343922537734375E-2</v>
      </c>
      <c r="N4357" s="1" t="s">
        <v>29</v>
      </c>
      <c r="O4357" s="4">
        <f t="shared" si="68"/>
        <v>0</v>
      </c>
    </row>
    <row r="4358" spans="1:15" hidden="1">
      <c r="A4358" s="1" t="s">
        <v>4398</v>
      </c>
      <c r="B4358" s="2">
        <v>45157</v>
      </c>
      <c r="C4358" s="13" t="str">
        <f>TEXT(bbdd_Social_Media_Trends[[#This Row],[Post_Date]],"aaaa-mm")</f>
        <v>2023-08</v>
      </c>
      <c r="D4358" s="1" t="s">
        <v>12</v>
      </c>
      <c r="E4358" s="1" t="s">
        <v>46</v>
      </c>
      <c r="F4358" s="1" t="s">
        <v>47</v>
      </c>
      <c r="G4358" s="1" t="s">
        <v>15</v>
      </c>
      <c r="H4358">
        <v>3771142</v>
      </c>
      <c r="I4358">
        <v>228803</v>
      </c>
      <c r="J4358">
        <v>45574</v>
      </c>
      <c r="K4358">
        <v>47221</v>
      </c>
      <c r="L4358">
        <f>bbdd_Social_Media_Trends[[#This Row],[Likes]]+bbdd_Social_Media_Trends[[#This Row],[Shares]]+bbdd_Social_Media_Trends[[#This Row],[Comments]]</f>
        <v>321598</v>
      </c>
      <c r="M4358">
        <f>bbdd_Social_Media_Trends[[#This Row],[Interactions]]/bbdd_Social_Media_Trends[[#This Row],[Views]]</f>
        <v>8.5278676857036939E-2</v>
      </c>
      <c r="N4358" s="1" t="s">
        <v>22</v>
      </c>
      <c r="O4358" s="4">
        <f t="shared" si="68"/>
        <v>0</v>
      </c>
    </row>
    <row r="4359" spans="1:15">
      <c r="A4359" s="1" t="s">
        <v>4399</v>
      </c>
      <c r="B4359" s="2">
        <v>44928</v>
      </c>
      <c r="C4359" s="13" t="str">
        <f>TEXT(bbdd_Social_Media_Trends[[#This Row],[Post_Date]],"aaaa-mm")</f>
        <v>2023-01</v>
      </c>
      <c r="D4359" s="1" t="s">
        <v>27</v>
      </c>
      <c r="E4359" s="1" t="s">
        <v>57</v>
      </c>
      <c r="F4359" s="1" t="s">
        <v>14</v>
      </c>
      <c r="G4359" s="1" t="s">
        <v>25</v>
      </c>
      <c r="H4359">
        <v>3354640</v>
      </c>
      <c r="I4359">
        <v>123496</v>
      </c>
      <c r="J4359">
        <v>73616</v>
      </c>
      <c r="K4359">
        <v>39633</v>
      </c>
      <c r="L4359">
        <f>bbdd_Social_Media_Trends[[#This Row],[Likes]]+bbdd_Social_Media_Trends[[#This Row],[Shares]]+bbdd_Social_Media_Trends[[#This Row],[Comments]]</f>
        <v>236745</v>
      </c>
      <c r="M4359">
        <f>bbdd_Social_Media_Trends[[#This Row],[Interactions]]/bbdd_Social_Media_Trends[[#This Row],[Views]]</f>
        <v>7.0572401211456373E-2</v>
      </c>
      <c r="N4359" s="1" t="s">
        <v>29</v>
      </c>
      <c r="O4359" s="4">
        <f t="shared" si="68"/>
        <v>0</v>
      </c>
    </row>
    <row r="4360" spans="1:15">
      <c r="A4360" s="1" t="s">
        <v>4400</v>
      </c>
      <c r="B4360" s="2">
        <v>45231</v>
      </c>
      <c r="C4360" s="13" t="str">
        <f>TEXT(bbdd_Social_Media_Trends[[#This Row],[Post_Date]],"aaaa-mm")</f>
        <v>2023-11</v>
      </c>
      <c r="D4360" s="1" t="s">
        <v>27</v>
      </c>
      <c r="E4360" s="1" t="s">
        <v>52</v>
      </c>
      <c r="F4360" s="1" t="s">
        <v>41</v>
      </c>
      <c r="G4360" s="1" t="s">
        <v>28</v>
      </c>
      <c r="H4360">
        <v>818282</v>
      </c>
      <c r="I4360">
        <v>458526</v>
      </c>
      <c r="J4360">
        <v>74074</v>
      </c>
      <c r="K4360">
        <v>3589</v>
      </c>
      <c r="L4360">
        <f>bbdd_Social_Media_Trends[[#This Row],[Likes]]+bbdd_Social_Media_Trends[[#This Row],[Shares]]+bbdd_Social_Media_Trends[[#This Row],[Comments]]</f>
        <v>536189</v>
      </c>
      <c r="M4360">
        <f>bbdd_Social_Media_Trends[[#This Row],[Interactions]]/bbdd_Social_Media_Trends[[#This Row],[Views]]</f>
        <v>0.65526187793450175</v>
      </c>
      <c r="N4360" s="1" t="s">
        <v>29</v>
      </c>
      <c r="O4360" s="4">
        <f t="shared" si="68"/>
        <v>0</v>
      </c>
    </row>
    <row r="4361" spans="1:15" hidden="1">
      <c r="A4361" s="1" t="s">
        <v>4401</v>
      </c>
      <c r="B4361" s="2">
        <v>45110</v>
      </c>
      <c r="C4361" s="13" t="str">
        <f>TEXT(bbdd_Social_Media_Trends[[#This Row],[Post_Date]],"aaaa-mm")</f>
        <v>2023-07</v>
      </c>
      <c r="D4361" s="1" t="s">
        <v>18</v>
      </c>
      <c r="E4361" s="1" t="s">
        <v>46</v>
      </c>
      <c r="F4361" s="1" t="s">
        <v>14</v>
      </c>
      <c r="G4361" s="1" t="s">
        <v>21</v>
      </c>
      <c r="H4361">
        <v>4309403</v>
      </c>
      <c r="I4361">
        <v>216401</v>
      </c>
      <c r="J4361">
        <v>26305</v>
      </c>
      <c r="K4361">
        <v>39385</v>
      </c>
      <c r="L4361">
        <f>bbdd_Social_Media_Trends[[#This Row],[Likes]]+bbdd_Social_Media_Trends[[#This Row],[Shares]]+bbdd_Social_Media_Trends[[#This Row],[Comments]]</f>
        <v>282091</v>
      </c>
      <c r="M4361">
        <f>bbdd_Social_Media_Trends[[#This Row],[Interactions]]/bbdd_Social_Media_Trends[[#This Row],[Views]]</f>
        <v>6.5459415144046629E-2</v>
      </c>
      <c r="N4361" s="1" t="s">
        <v>29</v>
      </c>
      <c r="O4361" s="4">
        <f t="shared" si="68"/>
        <v>0</v>
      </c>
    </row>
    <row r="4362" spans="1:15" hidden="1">
      <c r="A4362" s="1" t="s">
        <v>4402</v>
      </c>
      <c r="B4362" s="2">
        <v>45226</v>
      </c>
      <c r="C4362" s="13" t="str">
        <f>TEXT(bbdd_Social_Media_Trends[[#This Row],[Post_Date]],"aaaa-mm")</f>
        <v>2023-10</v>
      </c>
      <c r="D4362" s="1" t="s">
        <v>18</v>
      </c>
      <c r="E4362" s="1" t="s">
        <v>52</v>
      </c>
      <c r="F4362" s="1" t="s">
        <v>47</v>
      </c>
      <c r="G4362" s="1" t="s">
        <v>15</v>
      </c>
      <c r="H4362">
        <v>3194403</v>
      </c>
      <c r="I4362">
        <v>260682</v>
      </c>
      <c r="J4362">
        <v>76842</v>
      </c>
      <c r="K4362">
        <v>15971</v>
      </c>
      <c r="L4362">
        <f>bbdd_Social_Media_Trends[[#This Row],[Likes]]+bbdd_Social_Media_Trends[[#This Row],[Shares]]+bbdd_Social_Media_Trends[[#This Row],[Comments]]</f>
        <v>353495</v>
      </c>
      <c r="M4362">
        <f>bbdd_Social_Media_Trends[[#This Row],[Interactions]]/bbdd_Social_Media_Trends[[#This Row],[Views]]</f>
        <v>0.11066074005064483</v>
      </c>
      <c r="N4362" s="1" t="s">
        <v>22</v>
      </c>
      <c r="O4362" s="4">
        <f t="shared" si="68"/>
        <v>0</v>
      </c>
    </row>
    <row r="4363" spans="1:15" hidden="1">
      <c r="A4363" s="1" t="s">
        <v>4403</v>
      </c>
      <c r="B4363" s="2">
        <v>44689</v>
      </c>
      <c r="C4363" s="13" t="str">
        <f>TEXT(bbdd_Social_Media_Trends[[#This Row],[Post_Date]],"aaaa-mm")</f>
        <v>2022-05</v>
      </c>
      <c r="D4363" s="1" t="s">
        <v>18</v>
      </c>
      <c r="E4363" s="1" t="s">
        <v>59</v>
      </c>
      <c r="F4363" s="1" t="s">
        <v>36</v>
      </c>
      <c r="G4363" s="1" t="s">
        <v>28</v>
      </c>
      <c r="H4363">
        <v>1520447</v>
      </c>
      <c r="I4363">
        <v>20790</v>
      </c>
      <c r="J4363">
        <v>87638</v>
      </c>
      <c r="K4363">
        <v>21215</v>
      </c>
      <c r="L4363">
        <f>bbdd_Social_Media_Trends[[#This Row],[Likes]]+bbdd_Social_Media_Trends[[#This Row],[Shares]]+bbdd_Social_Media_Trends[[#This Row],[Comments]]</f>
        <v>129643</v>
      </c>
      <c r="M4363">
        <f>bbdd_Social_Media_Trends[[#This Row],[Interactions]]/bbdd_Social_Media_Trends[[#This Row],[Views]]</f>
        <v>8.5266372323402256E-2</v>
      </c>
      <c r="N4363" s="1" t="s">
        <v>22</v>
      </c>
      <c r="O4363" s="4">
        <f t="shared" si="68"/>
        <v>0</v>
      </c>
    </row>
    <row r="4364" spans="1:15" hidden="1">
      <c r="A4364" s="1" t="s">
        <v>4404</v>
      </c>
      <c r="B4364" s="2">
        <v>44884</v>
      </c>
      <c r="C4364" s="13" t="str">
        <f>TEXT(bbdd_Social_Media_Trends[[#This Row],[Post_Date]],"aaaa-mm")</f>
        <v>2022-11</v>
      </c>
      <c r="D4364" s="1" t="s">
        <v>12</v>
      </c>
      <c r="E4364" s="1" t="s">
        <v>57</v>
      </c>
      <c r="F4364" s="1" t="s">
        <v>41</v>
      </c>
      <c r="G4364" s="1" t="s">
        <v>25</v>
      </c>
      <c r="H4364">
        <v>4012898</v>
      </c>
      <c r="I4364">
        <v>181340</v>
      </c>
      <c r="J4364">
        <v>98327</v>
      </c>
      <c r="K4364">
        <v>31111</v>
      </c>
      <c r="L4364">
        <f>bbdd_Social_Media_Trends[[#This Row],[Likes]]+bbdd_Social_Media_Trends[[#This Row],[Shares]]+bbdd_Social_Media_Trends[[#This Row],[Comments]]</f>
        <v>310778</v>
      </c>
      <c r="M4364">
        <f>bbdd_Social_Media_Trends[[#This Row],[Interactions]]/bbdd_Social_Media_Trends[[#This Row],[Views]]</f>
        <v>7.7444779309117751E-2</v>
      </c>
      <c r="N4364" s="1" t="s">
        <v>29</v>
      </c>
      <c r="O4364" s="4">
        <f t="shared" si="68"/>
        <v>0</v>
      </c>
    </row>
    <row r="4365" spans="1:15" hidden="1">
      <c r="A4365" s="1" t="s">
        <v>4405</v>
      </c>
      <c r="B4365" s="2">
        <v>45271</v>
      </c>
      <c r="C4365" s="13" t="str">
        <f>TEXT(bbdd_Social_Media_Trends[[#This Row],[Post_Date]],"aaaa-mm")</f>
        <v>2023-12</v>
      </c>
      <c r="D4365" s="1" t="s">
        <v>12</v>
      </c>
      <c r="E4365" s="1" t="s">
        <v>57</v>
      </c>
      <c r="F4365" s="1" t="s">
        <v>47</v>
      </c>
      <c r="G4365" s="1" t="s">
        <v>37</v>
      </c>
      <c r="H4365">
        <v>4738286</v>
      </c>
      <c r="I4365">
        <v>411605</v>
      </c>
      <c r="J4365">
        <v>87411</v>
      </c>
      <c r="K4365">
        <v>40613</v>
      </c>
      <c r="L4365">
        <f>bbdd_Social_Media_Trends[[#This Row],[Likes]]+bbdd_Social_Media_Trends[[#This Row],[Shares]]+bbdd_Social_Media_Trends[[#This Row],[Comments]]</f>
        <v>539629</v>
      </c>
      <c r="M4365">
        <f>bbdd_Social_Media_Trends[[#This Row],[Interactions]]/bbdd_Social_Media_Trends[[#This Row],[Views]]</f>
        <v>0.11388696250078614</v>
      </c>
      <c r="N4365" s="1" t="s">
        <v>22</v>
      </c>
      <c r="O4365" s="4">
        <f t="shared" si="68"/>
        <v>0</v>
      </c>
    </row>
    <row r="4366" spans="1:15" hidden="1">
      <c r="A4366" s="1" t="s">
        <v>4406</v>
      </c>
      <c r="B4366" s="2">
        <v>44683</v>
      </c>
      <c r="C4366" s="13" t="str">
        <f>TEXT(bbdd_Social_Media_Trends[[#This Row],[Post_Date]],"aaaa-mm")</f>
        <v>2022-05</v>
      </c>
      <c r="D4366" s="1" t="s">
        <v>24</v>
      </c>
      <c r="E4366" s="1" t="s">
        <v>57</v>
      </c>
      <c r="F4366" s="1" t="s">
        <v>47</v>
      </c>
      <c r="G4366" s="1" t="s">
        <v>15</v>
      </c>
      <c r="H4366">
        <v>3740619</v>
      </c>
      <c r="I4366">
        <v>239084</v>
      </c>
      <c r="J4366">
        <v>56082</v>
      </c>
      <c r="K4366">
        <v>20155</v>
      </c>
      <c r="L4366">
        <f>bbdd_Social_Media_Trends[[#This Row],[Likes]]+bbdd_Social_Media_Trends[[#This Row],[Shares]]+bbdd_Social_Media_Trends[[#This Row],[Comments]]</f>
        <v>315321</v>
      </c>
      <c r="M4366">
        <f>bbdd_Social_Media_Trends[[#This Row],[Interactions]]/bbdd_Social_Media_Trends[[#This Row],[Views]]</f>
        <v>8.4296476064523007E-2</v>
      </c>
      <c r="N4366" s="1" t="s">
        <v>16</v>
      </c>
      <c r="O4366" s="4">
        <f t="shared" si="68"/>
        <v>0</v>
      </c>
    </row>
    <row r="4367" spans="1:15" hidden="1">
      <c r="A4367" s="1" t="s">
        <v>4407</v>
      </c>
      <c r="B4367" s="2">
        <v>45169</v>
      </c>
      <c r="C4367" s="13" t="str">
        <f>TEXT(bbdd_Social_Media_Trends[[#This Row],[Post_Date]],"aaaa-mm")</f>
        <v>2023-08</v>
      </c>
      <c r="D4367" s="1" t="s">
        <v>24</v>
      </c>
      <c r="E4367" s="1" t="s">
        <v>35</v>
      </c>
      <c r="F4367" s="1" t="s">
        <v>41</v>
      </c>
      <c r="G4367" s="1" t="s">
        <v>60</v>
      </c>
      <c r="H4367">
        <v>947096</v>
      </c>
      <c r="I4367">
        <v>449377</v>
      </c>
      <c r="J4367">
        <v>99953</v>
      </c>
      <c r="K4367">
        <v>19082</v>
      </c>
      <c r="L4367">
        <f>bbdd_Social_Media_Trends[[#This Row],[Likes]]+bbdd_Social_Media_Trends[[#This Row],[Shares]]+bbdd_Social_Media_Trends[[#This Row],[Comments]]</f>
        <v>568412</v>
      </c>
      <c r="M4367">
        <f>bbdd_Social_Media_Trends[[#This Row],[Interactions]]/bbdd_Social_Media_Trends[[#This Row],[Views]]</f>
        <v>0.60016302465642346</v>
      </c>
      <c r="N4367" s="1" t="s">
        <v>29</v>
      </c>
      <c r="O4367" s="4">
        <f t="shared" si="68"/>
        <v>0</v>
      </c>
    </row>
    <row r="4368" spans="1:15" hidden="1">
      <c r="A4368" s="1" t="s">
        <v>4408</v>
      </c>
      <c r="B4368" s="2">
        <v>44759</v>
      </c>
      <c r="C4368" s="13" t="str">
        <f>TEXT(bbdd_Social_Media_Trends[[#This Row],[Post_Date]],"aaaa-mm")</f>
        <v>2022-07</v>
      </c>
      <c r="D4368" s="1" t="s">
        <v>18</v>
      </c>
      <c r="E4368" s="1" t="s">
        <v>39</v>
      </c>
      <c r="F4368" s="1" t="s">
        <v>41</v>
      </c>
      <c r="G4368" s="1" t="s">
        <v>44</v>
      </c>
      <c r="H4368">
        <v>1815108</v>
      </c>
      <c r="I4368">
        <v>311741</v>
      </c>
      <c r="J4368">
        <v>16886</v>
      </c>
      <c r="K4368">
        <v>34948</v>
      </c>
      <c r="L4368">
        <f>bbdd_Social_Media_Trends[[#This Row],[Likes]]+bbdd_Social_Media_Trends[[#This Row],[Shares]]+bbdd_Social_Media_Trends[[#This Row],[Comments]]</f>
        <v>363575</v>
      </c>
      <c r="M4368">
        <f>bbdd_Social_Media_Trends[[#This Row],[Interactions]]/bbdd_Social_Media_Trends[[#This Row],[Views]]</f>
        <v>0.20030488543932373</v>
      </c>
      <c r="N4368" s="1" t="s">
        <v>22</v>
      </c>
      <c r="O4368" s="4">
        <f t="shared" si="68"/>
        <v>0</v>
      </c>
    </row>
    <row r="4369" spans="1:15" hidden="1">
      <c r="A4369" s="1" t="s">
        <v>4409</v>
      </c>
      <c r="B4369" s="2">
        <v>45198</v>
      </c>
      <c r="C4369" s="13" t="str">
        <f>TEXT(bbdd_Social_Media_Trends[[#This Row],[Post_Date]],"aaaa-mm")</f>
        <v>2023-09</v>
      </c>
      <c r="D4369" s="1" t="s">
        <v>18</v>
      </c>
      <c r="E4369" s="1" t="s">
        <v>46</v>
      </c>
      <c r="F4369" s="1" t="s">
        <v>14</v>
      </c>
      <c r="G4369" s="1" t="s">
        <v>37</v>
      </c>
      <c r="H4369">
        <v>2808130</v>
      </c>
      <c r="I4369">
        <v>115962</v>
      </c>
      <c r="J4369">
        <v>9701</v>
      </c>
      <c r="K4369">
        <v>43849</v>
      </c>
      <c r="L4369">
        <f>bbdd_Social_Media_Trends[[#This Row],[Likes]]+bbdd_Social_Media_Trends[[#This Row],[Shares]]+bbdd_Social_Media_Trends[[#This Row],[Comments]]</f>
        <v>169512</v>
      </c>
      <c r="M4369">
        <f>bbdd_Social_Media_Trends[[#This Row],[Interactions]]/bbdd_Social_Media_Trends[[#This Row],[Views]]</f>
        <v>6.0364726704248022E-2</v>
      </c>
      <c r="N4369" s="1" t="s">
        <v>22</v>
      </c>
      <c r="O4369" s="4">
        <f t="shared" si="68"/>
        <v>0</v>
      </c>
    </row>
    <row r="4370" spans="1:15">
      <c r="A4370" s="1" t="s">
        <v>4410</v>
      </c>
      <c r="B4370" s="2">
        <v>44973</v>
      </c>
      <c r="C4370" s="13" t="str">
        <f>TEXT(bbdd_Social_Media_Trends[[#This Row],[Post_Date]],"aaaa-mm")</f>
        <v>2023-02</v>
      </c>
      <c r="D4370" s="1" t="s">
        <v>27</v>
      </c>
      <c r="E4370" s="1" t="s">
        <v>13</v>
      </c>
      <c r="F4370" s="1" t="s">
        <v>20</v>
      </c>
      <c r="G4370" s="1" t="s">
        <v>37</v>
      </c>
      <c r="H4370">
        <v>903431</v>
      </c>
      <c r="I4370">
        <v>290789</v>
      </c>
      <c r="J4370">
        <v>94929</v>
      </c>
      <c r="K4370">
        <v>34805</v>
      </c>
      <c r="L4370">
        <f>bbdd_Social_Media_Trends[[#This Row],[Likes]]+bbdd_Social_Media_Trends[[#This Row],[Shares]]+bbdd_Social_Media_Trends[[#This Row],[Comments]]</f>
        <v>420523</v>
      </c>
      <c r="M4370">
        <f>bbdd_Social_Media_Trends[[#This Row],[Interactions]]/bbdd_Social_Media_Trends[[#This Row],[Views]]</f>
        <v>0.46547329015718963</v>
      </c>
      <c r="N4370" s="1" t="s">
        <v>22</v>
      </c>
      <c r="O4370" s="4">
        <f t="shared" si="68"/>
        <v>0</v>
      </c>
    </row>
    <row r="4371" spans="1:15" hidden="1">
      <c r="A4371" s="1" t="s">
        <v>4411</v>
      </c>
      <c r="B4371" s="2">
        <v>45172</v>
      </c>
      <c r="C4371" s="13" t="str">
        <f>TEXT(bbdd_Social_Media_Trends[[#This Row],[Post_Date]],"aaaa-mm")</f>
        <v>2023-09</v>
      </c>
      <c r="D4371" s="1" t="s">
        <v>24</v>
      </c>
      <c r="E4371" s="1" t="s">
        <v>52</v>
      </c>
      <c r="F4371" s="1" t="s">
        <v>41</v>
      </c>
      <c r="G4371" s="1" t="s">
        <v>21</v>
      </c>
      <c r="H4371">
        <v>3338024</v>
      </c>
      <c r="I4371">
        <v>257886</v>
      </c>
      <c r="J4371">
        <v>33840</v>
      </c>
      <c r="K4371">
        <v>16547</v>
      </c>
      <c r="L4371">
        <f>bbdd_Social_Media_Trends[[#This Row],[Likes]]+bbdd_Social_Media_Trends[[#This Row],[Shares]]+bbdd_Social_Media_Trends[[#This Row],[Comments]]</f>
        <v>308273</v>
      </c>
      <c r="M4371">
        <f>bbdd_Social_Media_Trends[[#This Row],[Interactions]]/bbdd_Social_Media_Trends[[#This Row],[Views]]</f>
        <v>9.2351942346729679E-2</v>
      </c>
      <c r="N4371" s="1" t="s">
        <v>29</v>
      </c>
      <c r="O4371" s="4">
        <f t="shared" si="68"/>
        <v>0</v>
      </c>
    </row>
    <row r="4372" spans="1:15" hidden="1">
      <c r="A4372" s="1" t="s">
        <v>4412</v>
      </c>
      <c r="B4372" s="2">
        <v>45133</v>
      </c>
      <c r="C4372" s="13" t="str">
        <f>TEXT(bbdd_Social_Media_Trends[[#This Row],[Post_Date]],"aaaa-mm")</f>
        <v>2023-07</v>
      </c>
      <c r="D4372" s="1" t="s">
        <v>12</v>
      </c>
      <c r="E4372" s="1" t="s">
        <v>35</v>
      </c>
      <c r="F4372" s="1" t="s">
        <v>47</v>
      </c>
      <c r="G4372" s="1" t="s">
        <v>15</v>
      </c>
      <c r="H4372">
        <v>939687</v>
      </c>
      <c r="I4372">
        <v>196880</v>
      </c>
      <c r="J4372">
        <v>64509</v>
      </c>
      <c r="K4372">
        <v>3021</v>
      </c>
      <c r="L4372">
        <f>bbdd_Social_Media_Trends[[#This Row],[Likes]]+bbdd_Social_Media_Trends[[#This Row],[Shares]]+bbdd_Social_Media_Trends[[#This Row],[Comments]]</f>
        <v>264410</v>
      </c>
      <c r="M4372">
        <f>bbdd_Social_Media_Trends[[#This Row],[Interactions]]/bbdd_Social_Media_Trends[[#This Row],[Views]]</f>
        <v>0.28138092790471719</v>
      </c>
      <c r="N4372" s="1" t="s">
        <v>29</v>
      </c>
      <c r="O4372" s="4">
        <f t="shared" si="68"/>
        <v>0</v>
      </c>
    </row>
    <row r="4373" spans="1:15" hidden="1">
      <c r="A4373" s="1" t="s">
        <v>4413</v>
      </c>
      <c r="B4373" s="2">
        <v>44663</v>
      </c>
      <c r="C4373" s="13" t="str">
        <f>TEXT(bbdd_Social_Media_Trends[[#This Row],[Post_Date]],"aaaa-mm")</f>
        <v>2022-04</v>
      </c>
      <c r="D4373" s="1" t="s">
        <v>24</v>
      </c>
      <c r="E4373" s="1" t="s">
        <v>59</v>
      </c>
      <c r="F4373" s="1" t="s">
        <v>36</v>
      </c>
      <c r="G4373" s="1" t="s">
        <v>50</v>
      </c>
      <c r="H4373">
        <v>1737194</v>
      </c>
      <c r="I4373">
        <v>499309</v>
      </c>
      <c r="J4373">
        <v>81979</v>
      </c>
      <c r="K4373">
        <v>29974</v>
      </c>
      <c r="L4373">
        <f>bbdd_Social_Media_Trends[[#This Row],[Likes]]+bbdd_Social_Media_Trends[[#This Row],[Shares]]+bbdd_Social_Media_Trends[[#This Row],[Comments]]</f>
        <v>611262</v>
      </c>
      <c r="M4373">
        <f>bbdd_Social_Media_Trends[[#This Row],[Interactions]]/bbdd_Social_Media_Trends[[#This Row],[Views]]</f>
        <v>0.35186743679750215</v>
      </c>
      <c r="N4373" s="1" t="s">
        <v>29</v>
      </c>
      <c r="O4373" s="4">
        <f t="shared" si="68"/>
        <v>0</v>
      </c>
    </row>
    <row r="4374" spans="1:15">
      <c r="A4374" s="1" t="s">
        <v>4414</v>
      </c>
      <c r="B4374" s="2">
        <v>44874</v>
      </c>
      <c r="C4374" s="13" t="str">
        <f>TEXT(bbdd_Social_Media_Trends[[#This Row],[Post_Date]],"aaaa-mm")</f>
        <v>2022-11</v>
      </c>
      <c r="D4374" s="1" t="s">
        <v>27</v>
      </c>
      <c r="E4374" s="1" t="s">
        <v>57</v>
      </c>
      <c r="F4374" s="1" t="s">
        <v>41</v>
      </c>
      <c r="G4374" s="1" t="s">
        <v>28</v>
      </c>
      <c r="H4374">
        <v>387184</v>
      </c>
      <c r="I4374">
        <v>220530</v>
      </c>
      <c r="J4374">
        <v>48240</v>
      </c>
      <c r="K4374">
        <v>40769</v>
      </c>
      <c r="L4374">
        <f>bbdd_Social_Media_Trends[[#This Row],[Likes]]+bbdd_Social_Media_Trends[[#This Row],[Shares]]+bbdd_Social_Media_Trends[[#This Row],[Comments]]</f>
        <v>309539</v>
      </c>
      <c r="M4374">
        <f>bbdd_Social_Media_Trends[[#This Row],[Interactions]]/bbdd_Social_Media_Trends[[#This Row],[Views]]</f>
        <v>0.7994622711682301</v>
      </c>
      <c r="N4374" s="1" t="s">
        <v>22</v>
      </c>
      <c r="O4374" s="4">
        <f t="shared" si="68"/>
        <v>0</v>
      </c>
    </row>
    <row r="4375" spans="1:15" hidden="1">
      <c r="A4375" s="1" t="s">
        <v>4415</v>
      </c>
      <c r="B4375" s="2">
        <v>45046</v>
      </c>
      <c r="C4375" s="13" t="str">
        <f>TEXT(bbdd_Social_Media_Trends[[#This Row],[Post_Date]],"aaaa-mm")</f>
        <v>2023-04</v>
      </c>
      <c r="D4375" s="1" t="s">
        <v>18</v>
      </c>
      <c r="E4375" s="1" t="s">
        <v>31</v>
      </c>
      <c r="F4375" s="1" t="s">
        <v>36</v>
      </c>
      <c r="G4375" s="1" t="s">
        <v>15</v>
      </c>
      <c r="H4375">
        <v>3192456</v>
      </c>
      <c r="I4375">
        <v>38469</v>
      </c>
      <c r="J4375">
        <v>3444</v>
      </c>
      <c r="K4375">
        <v>1286</v>
      </c>
      <c r="L4375">
        <f>bbdd_Social_Media_Trends[[#This Row],[Likes]]+bbdd_Social_Media_Trends[[#This Row],[Shares]]+bbdd_Social_Media_Trends[[#This Row],[Comments]]</f>
        <v>43199</v>
      </c>
      <c r="M4375">
        <f>bbdd_Social_Media_Trends[[#This Row],[Interactions]]/bbdd_Social_Media_Trends[[#This Row],[Views]]</f>
        <v>1.3531588219226827E-2</v>
      </c>
      <c r="N4375" s="1" t="s">
        <v>22</v>
      </c>
      <c r="O4375" s="4">
        <f t="shared" si="68"/>
        <v>0</v>
      </c>
    </row>
    <row r="4376" spans="1:15">
      <c r="A4376" s="1" t="s">
        <v>4416</v>
      </c>
      <c r="B4376" s="2">
        <v>44837</v>
      </c>
      <c r="C4376" s="13" t="str">
        <f>TEXT(bbdd_Social_Media_Trends[[#This Row],[Post_Date]],"aaaa-mm")</f>
        <v>2022-10</v>
      </c>
      <c r="D4376" s="1" t="s">
        <v>27</v>
      </c>
      <c r="E4376" s="1" t="s">
        <v>35</v>
      </c>
      <c r="F4376" s="1" t="s">
        <v>41</v>
      </c>
      <c r="G4376" s="1" t="s">
        <v>25</v>
      </c>
      <c r="H4376">
        <v>2023845</v>
      </c>
      <c r="I4376">
        <v>166290</v>
      </c>
      <c r="J4376">
        <v>32114</v>
      </c>
      <c r="K4376">
        <v>12609</v>
      </c>
      <c r="L4376">
        <f>bbdd_Social_Media_Trends[[#This Row],[Likes]]+bbdd_Social_Media_Trends[[#This Row],[Shares]]+bbdd_Social_Media_Trends[[#This Row],[Comments]]</f>
        <v>211013</v>
      </c>
      <c r="M4376">
        <f>bbdd_Social_Media_Trends[[#This Row],[Interactions]]/bbdd_Social_Media_Trends[[#This Row],[Views]]</f>
        <v>0.10426341938241318</v>
      </c>
      <c r="N4376" s="1" t="s">
        <v>16</v>
      </c>
      <c r="O4376" s="4">
        <f t="shared" si="68"/>
        <v>0</v>
      </c>
    </row>
    <row r="4377" spans="1:15">
      <c r="A4377" s="1" t="s">
        <v>4417</v>
      </c>
      <c r="B4377" s="2">
        <v>44730</v>
      </c>
      <c r="C4377" s="13" t="str">
        <f>TEXT(bbdd_Social_Media_Trends[[#This Row],[Post_Date]],"aaaa-mm")</f>
        <v>2022-06</v>
      </c>
      <c r="D4377" s="1" t="s">
        <v>27</v>
      </c>
      <c r="E4377" s="1" t="s">
        <v>19</v>
      </c>
      <c r="F4377" s="1" t="s">
        <v>36</v>
      </c>
      <c r="G4377" s="1" t="s">
        <v>15</v>
      </c>
      <c r="H4377">
        <v>1174209</v>
      </c>
      <c r="I4377">
        <v>49685</v>
      </c>
      <c r="J4377">
        <v>36336</v>
      </c>
      <c r="K4377">
        <v>21636</v>
      </c>
      <c r="L4377">
        <f>bbdd_Social_Media_Trends[[#This Row],[Likes]]+bbdd_Social_Media_Trends[[#This Row],[Shares]]+bbdd_Social_Media_Trends[[#This Row],[Comments]]</f>
        <v>107657</v>
      </c>
      <c r="M4377">
        <f>bbdd_Social_Media_Trends[[#This Row],[Interactions]]/bbdd_Social_Media_Trends[[#This Row],[Views]]</f>
        <v>9.1684700083204951E-2</v>
      </c>
      <c r="N4377" s="1" t="s">
        <v>16</v>
      </c>
      <c r="O4377" s="4">
        <f t="shared" si="68"/>
        <v>0</v>
      </c>
    </row>
    <row r="4378" spans="1:15" hidden="1">
      <c r="A4378" s="1" t="s">
        <v>4418</v>
      </c>
      <c r="B4378" s="2">
        <v>44858</v>
      </c>
      <c r="C4378" s="13" t="str">
        <f>TEXT(bbdd_Social_Media_Trends[[#This Row],[Post_Date]],"aaaa-mm")</f>
        <v>2022-10</v>
      </c>
      <c r="D4378" s="1" t="s">
        <v>12</v>
      </c>
      <c r="E4378" s="1" t="s">
        <v>46</v>
      </c>
      <c r="F4378" s="1" t="s">
        <v>36</v>
      </c>
      <c r="G4378" s="1" t="s">
        <v>44</v>
      </c>
      <c r="H4378">
        <v>4603856</v>
      </c>
      <c r="I4378">
        <v>171523</v>
      </c>
      <c r="J4378">
        <v>44524</v>
      </c>
      <c r="K4378">
        <v>46309</v>
      </c>
      <c r="L4378">
        <f>bbdd_Social_Media_Trends[[#This Row],[Likes]]+bbdd_Social_Media_Trends[[#This Row],[Shares]]+bbdd_Social_Media_Trends[[#This Row],[Comments]]</f>
        <v>262356</v>
      </c>
      <c r="M4378">
        <f>bbdd_Social_Media_Trends[[#This Row],[Interactions]]/bbdd_Social_Media_Trends[[#This Row],[Views]]</f>
        <v>5.6986143789032495E-2</v>
      </c>
      <c r="N4378" s="1" t="s">
        <v>29</v>
      </c>
      <c r="O4378" s="4">
        <f t="shared" si="68"/>
        <v>0</v>
      </c>
    </row>
    <row r="4379" spans="1:15" hidden="1">
      <c r="A4379" s="1" t="s">
        <v>4419</v>
      </c>
      <c r="B4379" s="2">
        <v>44819</v>
      </c>
      <c r="C4379" s="13" t="str">
        <f>TEXT(bbdd_Social_Media_Trends[[#This Row],[Post_Date]],"aaaa-mm")</f>
        <v>2022-09</v>
      </c>
      <c r="D4379" s="1" t="s">
        <v>12</v>
      </c>
      <c r="E4379" s="1" t="s">
        <v>35</v>
      </c>
      <c r="F4379" s="1" t="s">
        <v>41</v>
      </c>
      <c r="G4379" s="1" t="s">
        <v>15</v>
      </c>
      <c r="H4379">
        <v>838530</v>
      </c>
      <c r="I4379">
        <v>238746</v>
      </c>
      <c r="J4379">
        <v>87605</v>
      </c>
      <c r="K4379">
        <v>1193</v>
      </c>
      <c r="L4379">
        <f>bbdd_Social_Media_Trends[[#This Row],[Likes]]+bbdd_Social_Media_Trends[[#This Row],[Shares]]+bbdd_Social_Media_Trends[[#This Row],[Comments]]</f>
        <v>327544</v>
      </c>
      <c r="M4379">
        <f>bbdd_Social_Media_Trends[[#This Row],[Interactions]]/bbdd_Social_Media_Trends[[#This Row],[Views]]</f>
        <v>0.39061691293096251</v>
      </c>
      <c r="N4379" s="1" t="s">
        <v>22</v>
      </c>
      <c r="O4379" s="4">
        <f t="shared" si="68"/>
        <v>0</v>
      </c>
    </row>
    <row r="4380" spans="1:15" hidden="1">
      <c r="A4380" s="1" t="s">
        <v>4420</v>
      </c>
      <c r="B4380" s="2">
        <v>45101</v>
      </c>
      <c r="C4380" s="13" t="str">
        <f>TEXT(bbdd_Social_Media_Trends[[#This Row],[Post_Date]],"aaaa-mm")</f>
        <v>2023-06</v>
      </c>
      <c r="D4380" s="1" t="s">
        <v>12</v>
      </c>
      <c r="E4380" s="1" t="s">
        <v>39</v>
      </c>
      <c r="F4380" s="1" t="s">
        <v>36</v>
      </c>
      <c r="G4380" s="1" t="s">
        <v>15</v>
      </c>
      <c r="H4380">
        <v>3616888</v>
      </c>
      <c r="I4380">
        <v>159221</v>
      </c>
      <c r="J4380">
        <v>64720</v>
      </c>
      <c r="K4380">
        <v>28693</v>
      </c>
      <c r="L4380">
        <f>bbdd_Social_Media_Trends[[#This Row],[Likes]]+bbdd_Social_Media_Trends[[#This Row],[Shares]]+bbdd_Social_Media_Trends[[#This Row],[Comments]]</f>
        <v>252634</v>
      </c>
      <c r="M4380">
        <f>bbdd_Social_Media_Trends[[#This Row],[Interactions]]/bbdd_Social_Media_Trends[[#This Row],[Views]]</f>
        <v>6.9848444297971074E-2</v>
      </c>
      <c r="N4380" s="1" t="s">
        <v>29</v>
      </c>
      <c r="O4380" s="4">
        <f t="shared" si="68"/>
        <v>0</v>
      </c>
    </row>
    <row r="4381" spans="1:15" hidden="1">
      <c r="A4381" s="1" t="s">
        <v>4421</v>
      </c>
      <c r="B4381" s="2">
        <v>45047</v>
      </c>
      <c r="C4381" s="13" t="str">
        <f>TEXT(bbdd_Social_Media_Trends[[#This Row],[Post_Date]],"aaaa-mm")</f>
        <v>2023-05</v>
      </c>
      <c r="D4381" s="1" t="s">
        <v>12</v>
      </c>
      <c r="E4381" s="1" t="s">
        <v>31</v>
      </c>
      <c r="F4381" s="1" t="s">
        <v>41</v>
      </c>
      <c r="G4381" s="1" t="s">
        <v>37</v>
      </c>
      <c r="H4381">
        <v>746217</v>
      </c>
      <c r="I4381">
        <v>153509</v>
      </c>
      <c r="J4381">
        <v>56520</v>
      </c>
      <c r="K4381">
        <v>48786</v>
      </c>
      <c r="L4381">
        <f>bbdd_Social_Media_Trends[[#This Row],[Likes]]+bbdd_Social_Media_Trends[[#This Row],[Shares]]+bbdd_Social_Media_Trends[[#This Row],[Comments]]</f>
        <v>258815</v>
      </c>
      <c r="M4381">
        <f>bbdd_Social_Media_Trends[[#This Row],[Interactions]]/bbdd_Social_Media_Trends[[#This Row],[Views]]</f>
        <v>0.34683610799539544</v>
      </c>
      <c r="N4381" s="1" t="s">
        <v>22</v>
      </c>
      <c r="O4381" s="4">
        <f t="shared" si="68"/>
        <v>0</v>
      </c>
    </row>
    <row r="4382" spans="1:15" hidden="1">
      <c r="A4382" s="1" t="s">
        <v>4422</v>
      </c>
      <c r="B4382" s="2">
        <v>45132</v>
      </c>
      <c r="C4382" s="13" t="str">
        <f>TEXT(bbdd_Social_Media_Trends[[#This Row],[Post_Date]],"aaaa-mm")</f>
        <v>2023-07</v>
      </c>
      <c r="D4382" s="1" t="s">
        <v>18</v>
      </c>
      <c r="E4382" s="1" t="s">
        <v>52</v>
      </c>
      <c r="F4382" s="1" t="s">
        <v>41</v>
      </c>
      <c r="G4382" s="1" t="s">
        <v>50</v>
      </c>
      <c r="H4382">
        <v>1176367</v>
      </c>
      <c r="I4382">
        <v>412820</v>
      </c>
      <c r="J4382">
        <v>10950</v>
      </c>
      <c r="K4382">
        <v>43729</v>
      </c>
      <c r="L4382">
        <f>bbdd_Social_Media_Trends[[#This Row],[Likes]]+bbdd_Social_Media_Trends[[#This Row],[Shares]]+bbdd_Social_Media_Trends[[#This Row],[Comments]]</f>
        <v>467499</v>
      </c>
      <c r="M4382">
        <f>bbdd_Social_Media_Trends[[#This Row],[Interactions]]/bbdd_Social_Media_Trends[[#This Row],[Views]]</f>
        <v>0.39740914187494208</v>
      </c>
      <c r="N4382" s="1" t="s">
        <v>29</v>
      </c>
      <c r="O4382" s="4">
        <f t="shared" si="68"/>
        <v>0</v>
      </c>
    </row>
    <row r="4383" spans="1:15">
      <c r="A4383" s="1" t="s">
        <v>4423</v>
      </c>
      <c r="B4383" s="2">
        <v>44881</v>
      </c>
      <c r="C4383" s="13" t="str">
        <f>TEXT(bbdd_Social_Media_Trends[[#This Row],[Post_Date]],"aaaa-mm")</f>
        <v>2022-11</v>
      </c>
      <c r="D4383" s="1" t="s">
        <v>27</v>
      </c>
      <c r="E4383" s="1" t="s">
        <v>19</v>
      </c>
      <c r="F4383" s="1" t="s">
        <v>47</v>
      </c>
      <c r="G4383" s="1" t="s">
        <v>15</v>
      </c>
      <c r="H4383">
        <v>2589570</v>
      </c>
      <c r="I4383">
        <v>76129</v>
      </c>
      <c r="J4383">
        <v>95385</v>
      </c>
      <c r="K4383">
        <v>23497</v>
      </c>
      <c r="L4383">
        <f>bbdd_Social_Media_Trends[[#This Row],[Likes]]+bbdd_Social_Media_Trends[[#This Row],[Shares]]+bbdd_Social_Media_Trends[[#This Row],[Comments]]</f>
        <v>195011</v>
      </c>
      <c r="M4383">
        <f>bbdd_Social_Media_Trends[[#This Row],[Interactions]]/bbdd_Social_Media_Trends[[#This Row],[Views]]</f>
        <v>7.5306324988318518E-2</v>
      </c>
      <c r="N4383" s="1" t="s">
        <v>16</v>
      </c>
      <c r="O4383" s="4">
        <f t="shared" si="68"/>
        <v>0</v>
      </c>
    </row>
    <row r="4384" spans="1:15" hidden="1">
      <c r="A4384" s="1" t="s">
        <v>4424</v>
      </c>
      <c r="B4384" s="2">
        <v>44576</v>
      </c>
      <c r="C4384" s="13" t="str">
        <f>TEXT(bbdd_Social_Media_Trends[[#This Row],[Post_Date]],"aaaa-mm")</f>
        <v>2022-01</v>
      </c>
      <c r="D4384" s="1" t="s">
        <v>24</v>
      </c>
      <c r="E4384" s="1" t="s">
        <v>57</v>
      </c>
      <c r="F4384" s="1" t="s">
        <v>36</v>
      </c>
      <c r="G4384" s="1" t="s">
        <v>25</v>
      </c>
      <c r="H4384">
        <v>1200061</v>
      </c>
      <c r="I4384">
        <v>282587</v>
      </c>
      <c r="J4384">
        <v>23371</v>
      </c>
      <c r="K4384">
        <v>29152</v>
      </c>
      <c r="L4384">
        <f>bbdd_Social_Media_Trends[[#This Row],[Likes]]+bbdd_Social_Media_Trends[[#This Row],[Shares]]+bbdd_Social_Media_Trends[[#This Row],[Comments]]</f>
        <v>335110</v>
      </c>
      <c r="M4384">
        <f>bbdd_Social_Media_Trends[[#This Row],[Interactions]]/bbdd_Social_Media_Trends[[#This Row],[Views]]</f>
        <v>0.27924413842296347</v>
      </c>
      <c r="N4384" s="1" t="s">
        <v>22</v>
      </c>
      <c r="O4384" s="4">
        <f t="shared" si="68"/>
        <v>0</v>
      </c>
    </row>
    <row r="4385" spans="1:15" hidden="1">
      <c r="A4385" s="1" t="s">
        <v>4425</v>
      </c>
      <c r="B4385" s="2">
        <v>44990</v>
      </c>
      <c r="C4385" s="13" t="str">
        <f>TEXT(bbdd_Social_Media_Trends[[#This Row],[Post_Date]],"aaaa-mm")</f>
        <v>2023-03</v>
      </c>
      <c r="D4385" s="1" t="s">
        <v>18</v>
      </c>
      <c r="E4385" s="1" t="s">
        <v>57</v>
      </c>
      <c r="F4385" s="1" t="s">
        <v>20</v>
      </c>
      <c r="G4385" s="1" t="s">
        <v>60</v>
      </c>
      <c r="H4385">
        <v>3570089</v>
      </c>
      <c r="I4385">
        <v>335278</v>
      </c>
      <c r="J4385">
        <v>91228</v>
      </c>
      <c r="K4385">
        <v>47015</v>
      </c>
      <c r="L4385">
        <f>bbdd_Social_Media_Trends[[#This Row],[Likes]]+bbdd_Social_Media_Trends[[#This Row],[Shares]]+bbdd_Social_Media_Trends[[#This Row],[Comments]]</f>
        <v>473521</v>
      </c>
      <c r="M4385">
        <f>bbdd_Social_Media_Trends[[#This Row],[Interactions]]/bbdd_Social_Media_Trends[[#This Row],[Views]]</f>
        <v>0.13263562897171471</v>
      </c>
      <c r="N4385" s="1" t="s">
        <v>29</v>
      </c>
      <c r="O4385" s="4">
        <f t="shared" si="68"/>
        <v>0</v>
      </c>
    </row>
    <row r="4386" spans="1:15" hidden="1">
      <c r="A4386" s="1" t="s">
        <v>4426</v>
      </c>
      <c r="B4386" s="2">
        <v>44618</v>
      </c>
      <c r="C4386" s="13" t="str">
        <f>TEXT(bbdd_Social_Media_Trends[[#This Row],[Post_Date]],"aaaa-mm")</f>
        <v>2022-02</v>
      </c>
      <c r="D4386" s="1" t="s">
        <v>12</v>
      </c>
      <c r="E4386" s="1" t="s">
        <v>59</v>
      </c>
      <c r="F4386" s="1" t="s">
        <v>36</v>
      </c>
      <c r="G4386" s="1" t="s">
        <v>25</v>
      </c>
      <c r="H4386">
        <v>2252723</v>
      </c>
      <c r="I4386">
        <v>348883</v>
      </c>
      <c r="J4386">
        <v>38959</v>
      </c>
      <c r="K4386">
        <v>6709</v>
      </c>
      <c r="L4386">
        <f>bbdd_Social_Media_Trends[[#This Row],[Likes]]+bbdd_Social_Media_Trends[[#This Row],[Shares]]+bbdd_Social_Media_Trends[[#This Row],[Comments]]</f>
        <v>394551</v>
      </c>
      <c r="M4386">
        <f>bbdd_Social_Media_Trends[[#This Row],[Interactions]]/bbdd_Social_Media_Trends[[#This Row],[Views]]</f>
        <v>0.17514403679458149</v>
      </c>
      <c r="N4386" s="1" t="s">
        <v>29</v>
      </c>
      <c r="O4386" s="4">
        <f t="shared" si="68"/>
        <v>0</v>
      </c>
    </row>
    <row r="4387" spans="1:15">
      <c r="A4387" s="1" t="s">
        <v>4427</v>
      </c>
      <c r="B4387" s="2">
        <v>44902</v>
      </c>
      <c r="C4387" s="13" t="str">
        <f>TEXT(bbdd_Social_Media_Trends[[#This Row],[Post_Date]],"aaaa-mm")</f>
        <v>2022-12</v>
      </c>
      <c r="D4387" s="1" t="s">
        <v>27</v>
      </c>
      <c r="E4387" s="1" t="s">
        <v>19</v>
      </c>
      <c r="F4387" s="1" t="s">
        <v>20</v>
      </c>
      <c r="G4387" s="1" t="s">
        <v>60</v>
      </c>
      <c r="H4387">
        <v>4651762</v>
      </c>
      <c r="I4387">
        <v>237587</v>
      </c>
      <c r="J4387">
        <v>10380</v>
      </c>
      <c r="K4387">
        <v>40921</v>
      </c>
      <c r="L4387">
        <f>bbdd_Social_Media_Trends[[#This Row],[Likes]]+bbdd_Social_Media_Trends[[#This Row],[Shares]]+bbdd_Social_Media_Trends[[#This Row],[Comments]]</f>
        <v>288888</v>
      </c>
      <c r="M4387">
        <f>bbdd_Social_Media_Trends[[#This Row],[Interactions]]/bbdd_Social_Media_Trends[[#This Row],[Views]]</f>
        <v>6.2102919280909039E-2</v>
      </c>
      <c r="N4387" s="1" t="s">
        <v>29</v>
      </c>
      <c r="O4387" s="4">
        <f t="shared" si="68"/>
        <v>0</v>
      </c>
    </row>
    <row r="4388" spans="1:15" hidden="1">
      <c r="A4388" s="1" t="s">
        <v>4428</v>
      </c>
      <c r="B4388" s="2">
        <v>45002</v>
      </c>
      <c r="C4388" s="13" t="str">
        <f>TEXT(bbdd_Social_Media_Trends[[#This Row],[Post_Date]],"aaaa-mm")</f>
        <v>2023-03</v>
      </c>
      <c r="D4388" s="1" t="s">
        <v>12</v>
      </c>
      <c r="E4388" s="1" t="s">
        <v>59</v>
      </c>
      <c r="F4388" s="1" t="s">
        <v>36</v>
      </c>
      <c r="G4388" s="1" t="s">
        <v>28</v>
      </c>
      <c r="H4388">
        <v>4906990</v>
      </c>
      <c r="I4388">
        <v>213275</v>
      </c>
      <c r="J4388">
        <v>81187</v>
      </c>
      <c r="K4388">
        <v>21239</v>
      </c>
      <c r="L4388">
        <f>bbdd_Social_Media_Trends[[#This Row],[Likes]]+bbdd_Social_Media_Trends[[#This Row],[Shares]]+bbdd_Social_Media_Trends[[#This Row],[Comments]]</f>
        <v>315701</v>
      </c>
      <c r="M4388">
        <f>bbdd_Social_Media_Trends[[#This Row],[Interactions]]/bbdd_Social_Media_Trends[[#This Row],[Views]]</f>
        <v>6.4336996814747943E-2</v>
      </c>
      <c r="N4388" s="1" t="s">
        <v>29</v>
      </c>
      <c r="O4388" s="4">
        <f t="shared" si="68"/>
        <v>0</v>
      </c>
    </row>
    <row r="4389" spans="1:15" hidden="1">
      <c r="A4389" s="1" t="s">
        <v>4429</v>
      </c>
      <c r="B4389" s="2">
        <v>44588</v>
      </c>
      <c r="C4389" s="13" t="str">
        <f>TEXT(bbdd_Social_Media_Trends[[#This Row],[Post_Date]],"aaaa-mm")</f>
        <v>2022-01</v>
      </c>
      <c r="D4389" s="1" t="s">
        <v>12</v>
      </c>
      <c r="E4389" s="1" t="s">
        <v>59</v>
      </c>
      <c r="F4389" s="1" t="s">
        <v>47</v>
      </c>
      <c r="G4389" s="1" t="s">
        <v>28</v>
      </c>
      <c r="H4389">
        <v>4592642</v>
      </c>
      <c r="I4389">
        <v>5201</v>
      </c>
      <c r="J4389">
        <v>65853</v>
      </c>
      <c r="K4389">
        <v>17955</v>
      </c>
      <c r="L4389">
        <f>bbdd_Social_Media_Trends[[#This Row],[Likes]]+bbdd_Social_Media_Trends[[#This Row],[Shares]]+bbdd_Social_Media_Trends[[#This Row],[Comments]]</f>
        <v>89009</v>
      </c>
      <c r="M4389">
        <f>bbdd_Social_Media_Trends[[#This Row],[Interactions]]/bbdd_Social_Media_Trends[[#This Row],[Views]]</f>
        <v>1.9380783435765297E-2</v>
      </c>
      <c r="N4389" s="1" t="s">
        <v>22</v>
      </c>
      <c r="O4389" s="4">
        <f t="shared" si="68"/>
        <v>0</v>
      </c>
    </row>
    <row r="4390" spans="1:15" hidden="1">
      <c r="A4390" s="1" t="s">
        <v>4430</v>
      </c>
      <c r="B4390" s="2">
        <v>44929</v>
      </c>
      <c r="C4390" s="13" t="str">
        <f>TEXT(bbdd_Social_Media_Trends[[#This Row],[Post_Date]],"aaaa-mm")</f>
        <v>2023-01</v>
      </c>
      <c r="D4390" s="1" t="s">
        <v>24</v>
      </c>
      <c r="E4390" s="1" t="s">
        <v>13</v>
      </c>
      <c r="F4390" s="1" t="s">
        <v>14</v>
      </c>
      <c r="G4390" s="1" t="s">
        <v>60</v>
      </c>
      <c r="H4390">
        <v>3975840</v>
      </c>
      <c r="I4390">
        <v>247776</v>
      </c>
      <c r="J4390">
        <v>42724</v>
      </c>
      <c r="K4390">
        <v>29220</v>
      </c>
      <c r="L4390">
        <f>bbdd_Social_Media_Trends[[#This Row],[Likes]]+bbdd_Social_Media_Trends[[#This Row],[Shares]]+bbdd_Social_Media_Trends[[#This Row],[Comments]]</f>
        <v>319720</v>
      </c>
      <c r="M4390">
        <f>bbdd_Social_Media_Trends[[#This Row],[Interactions]]/bbdd_Social_Media_Trends[[#This Row],[Views]]</f>
        <v>8.0415710893798537E-2</v>
      </c>
      <c r="N4390" s="1" t="s">
        <v>16</v>
      </c>
      <c r="O4390" s="4">
        <f t="shared" si="68"/>
        <v>0</v>
      </c>
    </row>
    <row r="4391" spans="1:15" hidden="1">
      <c r="A4391" s="1" t="s">
        <v>4431</v>
      </c>
      <c r="B4391" s="2">
        <v>45151</v>
      </c>
      <c r="C4391" s="13" t="str">
        <f>TEXT(bbdd_Social_Media_Trends[[#This Row],[Post_Date]],"aaaa-mm")</f>
        <v>2023-08</v>
      </c>
      <c r="D4391" s="1" t="s">
        <v>24</v>
      </c>
      <c r="E4391" s="1" t="s">
        <v>39</v>
      </c>
      <c r="F4391" s="1" t="s">
        <v>36</v>
      </c>
      <c r="G4391" s="1" t="s">
        <v>60</v>
      </c>
      <c r="H4391">
        <v>230848</v>
      </c>
      <c r="I4391">
        <v>14445</v>
      </c>
      <c r="J4391">
        <v>34663</v>
      </c>
      <c r="K4391">
        <v>9023</v>
      </c>
      <c r="L4391">
        <f>bbdd_Social_Media_Trends[[#This Row],[Likes]]+bbdd_Social_Media_Trends[[#This Row],[Shares]]+bbdd_Social_Media_Trends[[#This Row],[Comments]]</f>
        <v>58131</v>
      </c>
      <c r="M4391">
        <f>bbdd_Social_Media_Trends[[#This Row],[Interactions]]/bbdd_Social_Media_Trends[[#This Row],[Views]]</f>
        <v>0.25181504713057945</v>
      </c>
      <c r="N4391" s="1" t="s">
        <v>22</v>
      </c>
      <c r="O4391" s="4">
        <f t="shared" si="68"/>
        <v>0</v>
      </c>
    </row>
    <row r="4392" spans="1:15" hidden="1">
      <c r="A4392" s="1" t="s">
        <v>4432</v>
      </c>
      <c r="B4392" s="2">
        <v>44604</v>
      </c>
      <c r="C4392" s="13" t="str">
        <f>TEXT(bbdd_Social_Media_Trends[[#This Row],[Post_Date]],"aaaa-mm")</f>
        <v>2022-02</v>
      </c>
      <c r="D4392" s="1" t="s">
        <v>18</v>
      </c>
      <c r="E4392" s="1" t="s">
        <v>59</v>
      </c>
      <c r="F4392" s="1" t="s">
        <v>47</v>
      </c>
      <c r="G4392" s="1" t="s">
        <v>25</v>
      </c>
      <c r="H4392">
        <v>2750057</v>
      </c>
      <c r="I4392">
        <v>417313</v>
      </c>
      <c r="J4392">
        <v>58474</v>
      </c>
      <c r="K4392">
        <v>6414</v>
      </c>
      <c r="L4392">
        <f>bbdd_Social_Media_Trends[[#This Row],[Likes]]+bbdd_Social_Media_Trends[[#This Row],[Shares]]+bbdd_Social_Media_Trends[[#This Row],[Comments]]</f>
        <v>482201</v>
      </c>
      <c r="M4392">
        <f>bbdd_Social_Media_Trends[[#This Row],[Interactions]]/bbdd_Social_Media_Trends[[#This Row],[Views]]</f>
        <v>0.17534218381655362</v>
      </c>
      <c r="N4392" s="1" t="s">
        <v>22</v>
      </c>
      <c r="O4392" s="4">
        <f t="shared" si="68"/>
        <v>0</v>
      </c>
    </row>
    <row r="4393" spans="1:15" hidden="1">
      <c r="A4393" s="1" t="s">
        <v>4433</v>
      </c>
      <c r="B4393" s="2">
        <v>44827</v>
      </c>
      <c r="C4393" s="13" t="str">
        <f>TEXT(bbdd_Social_Media_Trends[[#This Row],[Post_Date]],"aaaa-mm")</f>
        <v>2022-09</v>
      </c>
      <c r="D4393" s="1" t="s">
        <v>18</v>
      </c>
      <c r="E4393" s="1" t="s">
        <v>52</v>
      </c>
      <c r="F4393" s="1" t="s">
        <v>20</v>
      </c>
      <c r="G4393" s="1" t="s">
        <v>28</v>
      </c>
      <c r="H4393">
        <v>4608617</v>
      </c>
      <c r="I4393">
        <v>83329</v>
      </c>
      <c r="J4393">
        <v>8332</v>
      </c>
      <c r="K4393">
        <v>25349</v>
      </c>
      <c r="L4393">
        <f>bbdd_Social_Media_Trends[[#This Row],[Likes]]+bbdd_Social_Media_Trends[[#This Row],[Shares]]+bbdd_Social_Media_Trends[[#This Row],[Comments]]</f>
        <v>117010</v>
      </c>
      <c r="M4393">
        <f>bbdd_Social_Media_Trends[[#This Row],[Interactions]]/bbdd_Social_Media_Trends[[#This Row],[Views]]</f>
        <v>2.538939556053367E-2</v>
      </c>
      <c r="N4393" s="1" t="s">
        <v>29</v>
      </c>
      <c r="O4393" s="4">
        <f t="shared" si="68"/>
        <v>0</v>
      </c>
    </row>
    <row r="4394" spans="1:15">
      <c r="A4394" s="1" t="s">
        <v>4434</v>
      </c>
      <c r="B4394" s="2">
        <v>44970</v>
      </c>
      <c r="C4394" s="13" t="str">
        <f>TEXT(bbdd_Social_Media_Trends[[#This Row],[Post_Date]],"aaaa-mm")</f>
        <v>2023-02</v>
      </c>
      <c r="D4394" s="1" t="s">
        <v>27</v>
      </c>
      <c r="E4394" s="1" t="s">
        <v>59</v>
      </c>
      <c r="F4394" s="1" t="s">
        <v>36</v>
      </c>
      <c r="G4394" s="1" t="s">
        <v>28</v>
      </c>
      <c r="H4394">
        <v>2796853</v>
      </c>
      <c r="I4394">
        <v>277310</v>
      </c>
      <c r="J4394">
        <v>49504</v>
      </c>
      <c r="K4394">
        <v>4306</v>
      </c>
      <c r="L4394">
        <f>bbdd_Social_Media_Trends[[#This Row],[Likes]]+bbdd_Social_Media_Trends[[#This Row],[Shares]]+bbdd_Social_Media_Trends[[#This Row],[Comments]]</f>
        <v>331120</v>
      </c>
      <c r="M4394">
        <f>bbdd_Social_Media_Trends[[#This Row],[Interactions]]/bbdd_Social_Media_Trends[[#This Row],[Views]]</f>
        <v>0.11839020499110965</v>
      </c>
      <c r="N4394" s="1" t="s">
        <v>16</v>
      </c>
      <c r="O4394" s="4">
        <f t="shared" si="68"/>
        <v>0</v>
      </c>
    </row>
    <row r="4395" spans="1:15">
      <c r="A4395" s="1" t="s">
        <v>4435</v>
      </c>
      <c r="B4395" s="2">
        <v>44989</v>
      </c>
      <c r="C4395" s="13" t="str">
        <f>TEXT(bbdd_Social_Media_Trends[[#This Row],[Post_Date]],"aaaa-mm")</f>
        <v>2023-03</v>
      </c>
      <c r="D4395" s="1" t="s">
        <v>27</v>
      </c>
      <c r="E4395" s="1" t="s">
        <v>13</v>
      </c>
      <c r="F4395" s="1" t="s">
        <v>20</v>
      </c>
      <c r="G4395" s="1" t="s">
        <v>25</v>
      </c>
      <c r="H4395">
        <v>2907246</v>
      </c>
      <c r="I4395">
        <v>316674</v>
      </c>
      <c r="J4395">
        <v>22139</v>
      </c>
      <c r="K4395">
        <v>30606</v>
      </c>
      <c r="L4395">
        <f>bbdd_Social_Media_Trends[[#This Row],[Likes]]+bbdd_Social_Media_Trends[[#This Row],[Shares]]+bbdd_Social_Media_Trends[[#This Row],[Comments]]</f>
        <v>369419</v>
      </c>
      <c r="M4395">
        <f>bbdd_Social_Media_Trends[[#This Row],[Interactions]]/bbdd_Social_Media_Trends[[#This Row],[Views]]</f>
        <v>0.12706836641962874</v>
      </c>
      <c r="N4395" s="1" t="s">
        <v>29</v>
      </c>
      <c r="O4395" s="4">
        <f t="shared" si="68"/>
        <v>0</v>
      </c>
    </row>
    <row r="4396" spans="1:15" hidden="1">
      <c r="A4396" s="1" t="s">
        <v>4436</v>
      </c>
      <c r="B4396" s="2">
        <v>44633</v>
      </c>
      <c r="C4396" s="13" t="str">
        <f>TEXT(bbdd_Social_Media_Trends[[#This Row],[Post_Date]],"aaaa-mm")</f>
        <v>2022-03</v>
      </c>
      <c r="D4396" s="1" t="s">
        <v>12</v>
      </c>
      <c r="E4396" s="1" t="s">
        <v>39</v>
      </c>
      <c r="F4396" s="1" t="s">
        <v>20</v>
      </c>
      <c r="G4396" s="1" t="s">
        <v>25</v>
      </c>
      <c r="H4396">
        <v>2710476</v>
      </c>
      <c r="I4396">
        <v>51266</v>
      </c>
      <c r="J4396">
        <v>2269</v>
      </c>
      <c r="K4396">
        <v>35709</v>
      </c>
      <c r="L4396">
        <f>bbdd_Social_Media_Trends[[#This Row],[Likes]]+bbdd_Social_Media_Trends[[#This Row],[Shares]]+bbdd_Social_Media_Trends[[#This Row],[Comments]]</f>
        <v>89244</v>
      </c>
      <c r="M4396">
        <f>bbdd_Social_Media_Trends[[#This Row],[Interactions]]/bbdd_Social_Media_Trends[[#This Row],[Views]]</f>
        <v>3.2925582074882789E-2</v>
      </c>
      <c r="N4396" s="1" t="s">
        <v>29</v>
      </c>
      <c r="O4396" s="4">
        <f t="shared" si="68"/>
        <v>0</v>
      </c>
    </row>
    <row r="4397" spans="1:15">
      <c r="A4397" s="1" t="s">
        <v>4437</v>
      </c>
      <c r="B4397" s="2">
        <v>45195</v>
      </c>
      <c r="C4397" s="13" t="str">
        <f>TEXT(bbdd_Social_Media_Trends[[#This Row],[Post_Date]],"aaaa-mm")</f>
        <v>2023-09</v>
      </c>
      <c r="D4397" s="1" t="s">
        <v>27</v>
      </c>
      <c r="E4397" s="1" t="s">
        <v>35</v>
      </c>
      <c r="F4397" s="1" t="s">
        <v>20</v>
      </c>
      <c r="G4397" s="1" t="s">
        <v>28</v>
      </c>
      <c r="H4397">
        <v>1373454</v>
      </c>
      <c r="I4397">
        <v>399246</v>
      </c>
      <c r="J4397">
        <v>42658</v>
      </c>
      <c r="K4397">
        <v>30494</v>
      </c>
      <c r="L4397">
        <f>bbdd_Social_Media_Trends[[#This Row],[Likes]]+bbdd_Social_Media_Trends[[#This Row],[Shares]]+bbdd_Social_Media_Trends[[#This Row],[Comments]]</f>
        <v>472398</v>
      </c>
      <c r="M4397">
        <f>bbdd_Social_Media_Trends[[#This Row],[Interactions]]/bbdd_Social_Media_Trends[[#This Row],[Views]]</f>
        <v>0.34394890546024842</v>
      </c>
      <c r="N4397" s="1" t="s">
        <v>16</v>
      </c>
      <c r="O4397" s="4">
        <f t="shared" si="68"/>
        <v>0</v>
      </c>
    </row>
    <row r="4398" spans="1:15" hidden="1">
      <c r="A4398" s="1" t="s">
        <v>4438</v>
      </c>
      <c r="B4398" s="2">
        <v>45256</v>
      </c>
      <c r="C4398" s="13" t="str">
        <f>TEXT(bbdd_Social_Media_Trends[[#This Row],[Post_Date]],"aaaa-mm")</f>
        <v>2023-11</v>
      </c>
      <c r="D4398" s="1" t="s">
        <v>12</v>
      </c>
      <c r="E4398" s="1" t="s">
        <v>59</v>
      </c>
      <c r="F4398" s="1" t="s">
        <v>36</v>
      </c>
      <c r="G4398" s="1" t="s">
        <v>21</v>
      </c>
      <c r="H4398">
        <v>582999</v>
      </c>
      <c r="I4398">
        <v>200303</v>
      </c>
      <c r="J4398">
        <v>2292</v>
      </c>
      <c r="K4398">
        <v>45395</v>
      </c>
      <c r="L4398">
        <f>bbdd_Social_Media_Trends[[#This Row],[Likes]]+bbdd_Social_Media_Trends[[#This Row],[Shares]]+bbdd_Social_Media_Trends[[#This Row],[Comments]]</f>
        <v>247990</v>
      </c>
      <c r="M4398">
        <f>bbdd_Social_Media_Trends[[#This Row],[Interactions]]/bbdd_Social_Media_Trends[[#This Row],[Views]]</f>
        <v>0.42536951178303906</v>
      </c>
      <c r="N4398" s="1" t="s">
        <v>16</v>
      </c>
      <c r="O4398" s="4">
        <f t="shared" si="68"/>
        <v>0</v>
      </c>
    </row>
    <row r="4399" spans="1:15" hidden="1">
      <c r="A4399" s="1" t="s">
        <v>4439</v>
      </c>
      <c r="B4399" s="2">
        <v>44740</v>
      </c>
      <c r="C4399" s="13" t="str">
        <f>TEXT(bbdd_Social_Media_Trends[[#This Row],[Post_Date]],"aaaa-mm")</f>
        <v>2022-06</v>
      </c>
      <c r="D4399" s="1" t="s">
        <v>24</v>
      </c>
      <c r="E4399" s="1" t="s">
        <v>59</v>
      </c>
      <c r="F4399" s="1" t="s">
        <v>14</v>
      </c>
      <c r="G4399" s="1" t="s">
        <v>37</v>
      </c>
      <c r="H4399">
        <v>4921777</v>
      </c>
      <c r="I4399">
        <v>99498</v>
      </c>
      <c r="J4399">
        <v>92717</v>
      </c>
      <c r="K4399">
        <v>22408</v>
      </c>
      <c r="L4399">
        <f>bbdd_Social_Media_Trends[[#This Row],[Likes]]+bbdd_Social_Media_Trends[[#This Row],[Shares]]+bbdd_Social_Media_Trends[[#This Row],[Comments]]</f>
        <v>214623</v>
      </c>
      <c r="M4399">
        <f>bbdd_Social_Media_Trends[[#This Row],[Interactions]]/bbdd_Social_Media_Trends[[#This Row],[Views]]</f>
        <v>4.3606811117204214E-2</v>
      </c>
      <c r="N4399" s="1" t="s">
        <v>16</v>
      </c>
      <c r="O4399" s="4">
        <f t="shared" si="68"/>
        <v>0</v>
      </c>
    </row>
    <row r="4400" spans="1:15" hidden="1">
      <c r="A4400" s="1" t="s">
        <v>4440</v>
      </c>
      <c r="B4400" s="2">
        <v>44652</v>
      </c>
      <c r="C4400" s="13" t="str">
        <f>TEXT(bbdd_Social_Media_Trends[[#This Row],[Post_Date]],"aaaa-mm")</f>
        <v>2022-04</v>
      </c>
      <c r="D4400" s="1" t="s">
        <v>24</v>
      </c>
      <c r="E4400" s="1" t="s">
        <v>31</v>
      </c>
      <c r="F4400" s="1" t="s">
        <v>14</v>
      </c>
      <c r="G4400" s="1" t="s">
        <v>44</v>
      </c>
      <c r="H4400">
        <v>537340</v>
      </c>
      <c r="I4400">
        <v>457261</v>
      </c>
      <c r="J4400">
        <v>50869</v>
      </c>
      <c r="K4400">
        <v>8177</v>
      </c>
      <c r="L4400">
        <f>bbdd_Social_Media_Trends[[#This Row],[Likes]]+bbdd_Social_Media_Trends[[#This Row],[Shares]]+bbdd_Social_Media_Trends[[#This Row],[Comments]]</f>
        <v>516307</v>
      </c>
      <c r="M4400">
        <f>bbdd_Social_Media_Trends[[#This Row],[Interactions]]/bbdd_Social_Media_Trends[[#This Row],[Views]]</f>
        <v>0.9608571853947222</v>
      </c>
      <c r="N4400" s="1" t="s">
        <v>29</v>
      </c>
      <c r="O4400" s="4">
        <f t="shared" si="68"/>
        <v>0</v>
      </c>
    </row>
    <row r="4401" spans="1:15">
      <c r="A4401" s="1" t="s">
        <v>4441</v>
      </c>
      <c r="B4401" s="2">
        <v>45273</v>
      </c>
      <c r="C4401" s="13" t="str">
        <f>TEXT(bbdd_Social_Media_Trends[[#This Row],[Post_Date]],"aaaa-mm")</f>
        <v>2023-12</v>
      </c>
      <c r="D4401" s="1" t="s">
        <v>27</v>
      </c>
      <c r="E4401" s="1" t="s">
        <v>57</v>
      </c>
      <c r="F4401" s="1" t="s">
        <v>41</v>
      </c>
      <c r="G4401" s="1" t="s">
        <v>15</v>
      </c>
      <c r="H4401">
        <v>2841356</v>
      </c>
      <c r="I4401">
        <v>453277</v>
      </c>
      <c r="J4401">
        <v>82886</v>
      </c>
      <c r="K4401">
        <v>41269</v>
      </c>
      <c r="L4401">
        <f>bbdd_Social_Media_Trends[[#This Row],[Likes]]+bbdd_Social_Media_Trends[[#This Row],[Shares]]+bbdd_Social_Media_Trends[[#This Row],[Comments]]</f>
        <v>577432</v>
      </c>
      <c r="M4401">
        <f>bbdd_Social_Media_Trends[[#This Row],[Interactions]]/bbdd_Social_Media_Trends[[#This Row],[Views]]</f>
        <v>0.20322409441125996</v>
      </c>
      <c r="N4401" s="1" t="s">
        <v>16</v>
      </c>
      <c r="O4401" s="4">
        <f t="shared" si="68"/>
        <v>0</v>
      </c>
    </row>
    <row r="4402" spans="1:15" hidden="1">
      <c r="A4402" s="1" t="s">
        <v>4442</v>
      </c>
      <c r="B4402" s="2">
        <v>45100</v>
      </c>
      <c r="C4402" s="13" t="str">
        <f>TEXT(bbdd_Social_Media_Trends[[#This Row],[Post_Date]],"aaaa-mm")</f>
        <v>2023-06</v>
      </c>
      <c r="D4402" s="1" t="s">
        <v>18</v>
      </c>
      <c r="E4402" s="1" t="s">
        <v>31</v>
      </c>
      <c r="F4402" s="1" t="s">
        <v>32</v>
      </c>
      <c r="G4402" s="1" t="s">
        <v>28</v>
      </c>
      <c r="H4402">
        <v>4622736</v>
      </c>
      <c r="I4402">
        <v>263342</v>
      </c>
      <c r="J4402">
        <v>43263</v>
      </c>
      <c r="K4402">
        <v>10974</v>
      </c>
      <c r="L4402">
        <f>bbdd_Social_Media_Trends[[#This Row],[Likes]]+bbdd_Social_Media_Trends[[#This Row],[Shares]]+bbdd_Social_Media_Trends[[#This Row],[Comments]]</f>
        <v>317579</v>
      </c>
      <c r="M4402">
        <f>bbdd_Social_Media_Trends[[#This Row],[Interactions]]/bbdd_Social_Media_Trends[[#This Row],[Views]]</f>
        <v>6.8699358994327164E-2</v>
      </c>
      <c r="N4402" s="1" t="s">
        <v>16</v>
      </c>
      <c r="O4402" s="4">
        <f t="shared" si="68"/>
        <v>0</v>
      </c>
    </row>
    <row r="4403" spans="1:15" hidden="1">
      <c r="A4403" s="1" t="s">
        <v>4443</v>
      </c>
      <c r="B4403" s="2">
        <v>44905</v>
      </c>
      <c r="C4403" s="13" t="str">
        <f>TEXT(bbdd_Social_Media_Trends[[#This Row],[Post_Date]],"aaaa-mm")</f>
        <v>2022-12</v>
      </c>
      <c r="D4403" s="1" t="s">
        <v>24</v>
      </c>
      <c r="E4403" s="1" t="s">
        <v>19</v>
      </c>
      <c r="F4403" s="1" t="s">
        <v>20</v>
      </c>
      <c r="G4403" s="1" t="s">
        <v>25</v>
      </c>
      <c r="H4403">
        <v>3037201</v>
      </c>
      <c r="I4403">
        <v>417123</v>
      </c>
      <c r="J4403">
        <v>64193</v>
      </c>
      <c r="K4403">
        <v>32678</v>
      </c>
      <c r="L4403">
        <f>bbdd_Social_Media_Trends[[#This Row],[Likes]]+bbdd_Social_Media_Trends[[#This Row],[Shares]]+bbdd_Social_Media_Trends[[#This Row],[Comments]]</f>
        <v>513994</v>
      </c>
      <c r="M4403">
        <f>bbdd_Social_Media_Trends[[#This Row],[Interactions]]/bbdd_Social_Media_Trends[[#This Row],[Views]]</f>
        <v>0.1692327903224054</v>
      </c>
      <c r="N4403" s="1" t="s">
        <v>29</v>
      </c>
      <c r="O4403" s="4">
        <f t="shared" si="68"/>
        <v>0</v>
      </c>
    </row>
    <row r="4404" spans="1:15" hidden="1">
      <c r="A4404" s="1" t="s">
        <v>4444</v>
      </c>
      <c r="B4404" s="2">
        <v>44794</v>
      </c>
      <c r="C4404" s="13" t="str">
        <f>TEXT(bbdd_Social_Media_Trends[[#This Row],[Post_Date]],"aaaa-mm")</f>
        <v>2022-08</v>
      </c>
      <c r="D4404" s="1" t="s">
        <v>24</v>
      </c>
      <c r="E4404" s="1" t="s">
        <v>39</v>
      </c>
      <c r="F4404" s="1" t="s">
        <v>41</v>
      </c>
      <c r="G4404" s="1" t="s">
        <v>21</v>
      </c>
      <c r="H4404">
        <v>4775115</v>
      </c>
      <c r="I4404">
        <v>173834</v>
      </c>
      <c r="J4404">
        <v>81079</v>
      </c>
      <c r="K4404">
        <v>11190</v>
      </c>
      <c r="L4404">
        <f>bbdd_Social_Media_Trends[[#This Row],[Likes]]+bbdd_Social_Media_Trends[[#This Row],[Shares]]+bbdd_Social_Media_Trends[[#This Row],[Comments]]</f>
        <v>266103</v>
      </c>
      <c r="M4404">
        <f>bbdd_Social_Media_Trends[[#This Row],[Interactions]]/bbdd_Social_Media_Trends[[#This Row],[Views]]</f>
        <v>5.5727034846281186E-2</v>
      </c>
      <c r="N4404" s="1" t="s">
        <v>29</v>
      </c>
      <c r="O4404" s="4">
        <f t="shared" si="68"/>
        <v>0</v>
      </c>
    </row>
    <row r="4405" spans="1:15" hidden="1">
      <c r="A4405" s="1" t="s">
        <v>4445</v>
      </c>
      <c r="B4405" s="2">
        <v>44964</v>
      </c>
      <c r="C4405" s="13" t="str">
        <f>TEXT(bbdd_Social_Media_Trends[[#This Row],[Post_Date]],"aaaa-mm")</f>
        <v>2023-02</v>
      </c>
      <c r="D4405" s="1" t="s">
        <v>12</v>
      </c>
      <c r="E4405" s="1" t="s">
        <v>39</v>
      </c>
      <c r="F4405" s="1" t="s">
        <v>14</v>
      </c>
      <c r="G4405" s="1" t="s">
        <v>37</v>
      </c>
      <c r="H4405">
        <v>3258029</v>
      </c>
      <c r="I4405">
        <v>425865</v>
      </c>
      <c r="J4405">
        <v>19999</v>
      </c>
      <c r="K4405">
        <v>22302</v>
      </c>
      <c r="L4405">
        <f>bbdd_Social_Media_Trends[[#This Row],[Likes]]+bbdd_Social_Media_Trends[[#This Row],[Shares]]+bbdd_Social_Media_Trends[[#This Row],[Comments]]</f>
        <v>468166</v>
      </c>
      <c r="M4405">
        <f>bbdd_Social_Media_Trends[[#This Row],[Interactions]]/bbdd_Social_Media_Trends[[#This Row],[Views]]</f>
        <v>0.14369608128104447</v>
      </c>
      <c r="N4405" s="1" t="s">
        <v>29</v>
      </c>
      <c r="O4405" s="4">
        <f t="shared" si="68"/>
        <v>0</v>
      </c>
    </row>
    <row r="4406" spans="1:15" hidden="1">
      <c r="A4406" s="1" t="s">
        <v>4446</v>
      </c>
      <c r="B4406" s="2">
        <v>45056</v>
      </c>
      <c r="C4406" s="13" t="str">
        <f>TEXT(bbdd_Social_Media_Trends[[#This Row],[Post_Date]],"aaaa-mm")</f>
        <v>2023-05</v>
      </c>
      <c r="D4406" s="1" t="s">
        <v>12</v>
      </c>
      <c r="E4406" s="1" t="s">
        <v>13</v>
      </c>
      <c r="F4406" s="1" t="s">
        <v>14</v>
      </c>
      <c r="G4406" s="1" t="s">
        <v>60</v>
      </c>
      <c r="H4406">
        <v>1856036</v>
      </c>
      <c r="I4406">
        <v>155912</v>
      </c>
      <c r="J4406">
        <v>86548</v>
      </c>
      <c r="K4406">
        <v>37551</v>
      </c>
      <c r="L4406">
        <f>bbdd_Social_Media_Trends[[#This Row],[Likes]]+bbdd_Social_Media_Trends[[#This Row],[Shares]]+bbdd_Social_Media_Trends[[#This Row],[Comments]]</f>
        <v>280011</v>
      </c>
      <c r="M4406">
        <f>bbdd_Social_Media_Trends[[#This Row],[Interactions]]/bbdd_Social_Media_Trends[[#This Row],[Views]]</f>
        <v>0.15086506942753267</v>
      </c>
      <c r="N4406" s="1" t="s">
        <v>16</v>
      </c>
      <c r="O4406" s="4">
        <f t="shared" si="68"/>
        <v>0</v>
      </c>
    </row>
    <row r="4407" spans="1:15" hidden="1">
      <c r="A4407" s="1" t="s">
        <v>4447</v>
      </c>
      <c r="B4407" s="2">
        <v>45227</v>
      </c>
      <c r="C4407" s="13" t="str">
        <f>TEXT(bbdd_Social_Media_Trends[[#This Row],[Post_Date]],"aaaa-mm")</f>
        <v>2023-10</v>
      </c>
      <c r="D4407" s="1" t="s">
        <v>12</v>
      </c>
      <c r="E4407" s="1" t="s">
        <v>39</v>
      </c>
      <c r="F4407" s="1" t="s">
        <v>32</v>
      </c>
      <c r="G4407" s="1" t="s">
        <v>44</v>
      </c>
      <c r="H4407">
        <v>737720</v>
      </c>
      <c r="I4407">
        <v>449979</v>
      </c>
      <c r="J4407">
        <v>95027</v>
      </c>
      <c r="K4407">
        <v>2597</v>
      </c>
      <c r="L4407">
        <f>bbdd_Social_Media_Trends[[#This Row],[Likes]]+bbdd_Social_Media_Trends[[#This Row],[Shares]]+bbdd_Social_Media_Trends[[#This Row],[Comments]]</f>
        <v>547603</v>
      </c>
      <c r="M4407">
        <f>bbdd_Social_Media_Trends[[#This Row],[Interactions]]/bbdd_Social_Media_Trends[[#This Row],[Views]]</f>
        <v>0.74229111315946428</v>
      </c>
      <c r="N4407" s="1" t="s">
        <v>22</v>
      </c>
      <c r="O4407" s="4">
        <f t="shared" si="68"/>
        <v>0</v>
      </c>
    </row>
    <row r="4408" spans="1:15" hidden="1">
      <c r="A4408" s="1" t="s">
        <v>4448</v>
      </c>
      <c r="B4408" s="2">
        <v>44564</v>
      </c>
      <c r="C4408" s="13" t="str">
        <f>TEXT(bbdd_Social_Media_Trends[[#This Row],[Post_Date]],"aaaa-mm")</f>
        <v>2022-01</v>
      </c>
      <c r="D4408" s="1" t="s">
        <v>12</v>
      </c>
      <c r="E4408" s="1" t="s">
        <v>13</v>
      </c>
      <c r="F4408" s="1" t="s">
        <v>20</v>
      </c>
      <c r="G4408" s="1" t="s">
        <v>37</v>
      </c>
      <c r="H4408">
        <v>3734868</v>
      </c>
      <c r="I4408">
        <v>430185</v>
      </c>
      <c r="J4408">
        <v>97021</v>
      </c>
      <c r="K4408">
        <v>20606</v>
      </c>
      <c r="L4408">
        <f>bbdd_Social_Media_Trends[[#This Row],[Likes]]+bbdd_Social_Media_Trends[[#This Row],[Shares]]+bbdd_Social_Media_Trends[[#This Row],[Comments]]</f>
        <v>547812</v>
      </c>
      <c r="M4408">
        <f>bbdd_Social_Media_Trends[[#This Row],[Interactions]]/bbdd_Social_Media_Trends[[#This Row],[Views]]</f>
        <v>0.1466750632150855</v>
      </c>
      <c r="N4408" s="1" t="s">
        <v>29</v>
      </c>
      <c r="O4408" s="4">
        <f t="shared" si="68"/>
        <v>0</v>
      </c>
    </row>
    <row r="4409" spans="1:15" hidden="1">
      <c r="A4409" s="1" t="s">
        <v>4449</v>
      </c>
      <c r="B4409" s="2">
        <v>44619</v>
      </c>
      <c r="C4409" s="13" t="str">
        <f>TEXT(bbdd_Social_Media_Trends[[#This Row],[Post_Date]],"aaaa-mm")</f>
        <v>2022-02</v>
      </c>
      <c r="D4409" s="1" t="s">
        <v>18</v>
      </c>
      <c r="E4409" s="1" t="s">
        <v>59</v>
      </c>
      <c r="F4409" s="1" t="s">
        <v>32</v>
      </c>
      <c r="G4409" s="1" t="s">
        <v>37</v>
      </c>
      <c r="H4409">
        <v>563991</v>
      </c>
      <c r="I4409">
        <v>425610</v>
      </c>
      <c r="J4409">
        <v>63863</v>
      </c>
      <c r="K4409">
        <v>38250</v>
      </c>
      <c r="L4409">
        <f>bbdd_Social_Media_Trends[[#This Row],[Likes]]+bbdd_Social_Media_Trends[[#This Row],[Shares]]+bbdd_Social_Media_Trends[[#This Row],[Comments]]</f>
        <v>527723</v>
      </c>
      <c r="M4409">
        <f>bbdd_Social_Media_Trends[[#This Row],[Interactions]]/bbdd_Social_Media_Trends[[#This Row],[Views]]</f>
        <v>0.93569400930156688</v>
      </c>
      <c r="N4409" s="1" t="s">
        <v>16</v>
      </c>
      <c r="O4409" s="4">
        <f t="shared" si="68"/>
        <v>0</v>
      </c>
    </row>
    <row r="4410" spans="1:15" hidden="1">
      <c r="A4410" s="1" t="s">
        <v>4450</v>
      </c>
      <c r="B4410" s="2">
        <v>44854</v>
      </c>
      <c r="C4410" s="13" t="str">
        <f>TEXT(bbdd_Social_Media_Trends[[#This Row],[Post_Date]],"aaaa-mm")</f>
        <v>2022-10</v>
      </c>
      <c r="D4410" s="1" t="s">
        <v>24</v>
      </c>
      <c r="E4410" s="1" t="s">
        <v>39</v>
      </c>
      <c r="F4410" s="1" t="s">
        <v>32</v>
      </c>
      <c r="G4410" s="1" t="s">
        <v>28</v>
      </c>
      <c r="H4410">
        <v>1282138</v>
      </c>
      <c r="I4410">
        <v>326018</v>
      </c>
      <c r="J4410">
        <v>62192</v>
      </c>
      <c r="K4410">
        <v>21252</v>
      </c>
      <c r="L4410">
        <f>bbdd_Social_Media_Trends[[#This Row],[Likes]]+bbdd_Social_Media_Trends[[#This Row],[Shares]]+bbdd_Social_Media_Trends[[#This Row],[Comments]]</f>
        <v>409462</v>
      </c>
      <c r="M4410">
        <f>bbdd_Social_Media_Trends[[#This Row],[Interactions]]/bbdd_Social_Media_Trends[[#This Row],[Views]]</f>
        <v>0.3193587585735701</v>
      </c>
      <c r="N4410" s="1" t="s">
        <v>29</v>
      </c>
      <c r="O4410" s="4">
        <f t="shared" si="68"/>
        <v>0</v>
      </c>
    </row>
    <row r="4411" spans="1:15">
      <c r="A4411" s="1" t="s">
        <v>4451</v>
      </c>
      <c r="B4411" s="2">
        <v>44604</v>
      </c>
      <c r="C4411" s="13" t="str">
        <f>TEXT(bbdd_Social_Media_Trends[[#This Row],[Post_Date]],"aaaa-mm")</f>
        <v>2022-02</v>
      </c>
      <c r="D4411" s="1" t="s">
        <v>27</v>
      </c>
      <c r="E4411" s="1" t="s">
        <v>35</v>
      </c>
      <c r="F4411" s="1" t="s">
        <v>47</v>
      </c>
      <c r="G4411" s="1" t="s">
        <v>60</v>
      </c>
      <c r="H4411">
        <v>1599830</v>
      </c>
      <c r="I4411">
        <v>114184</v>
      </c>
      <c r="J4411">
        <v>22013</v>
      </c>
      <c r="K4411">
        <v>4679</v>
      </c>
      <c r="L4411">
        <f>bbdd_Social_Media_Trends[[#This Row],[Likes]]+bbdd_Social_Media_Trends[[#This Row],[Shares]]+bbdd_Social_Media_Trends[[#This Row],[Comments]]</f>
        <v>140876</v>
      </c>
      <c r="M4411">
        <f>bbdd_Social_Media_Trends[[#This Row],[Interactions]]/bbdd_Social_Media_Trends[[#This Row],[Views]]</f>
        <v>8.8056856040954354E-2</v>
      </c>
      <c r="N4411" s="1" t="s">
        <v>16</v>
      </c>
      <c r="O4411" s="4">
        <f t="shared" si="68"/>
        <v>0</v>
      </c>
    </row>
    <row r="4412" spans="1:15" hidden="1">
      <c r="A4412" s="1" t="s">
        <v>4452</v>
      </c>
      <c r="B4412" s="2">
        <v>44903</v>
      </c>
      <c r="C4412" s="13" t="str">
        <f>TEXT(bbdd_Social_Media_Trends[[#This Row],[Post_Date]],"aaaa-mm")</f>
        <v>2022-12</v>
      </c>
      <c r="D4412" s="1" t="s">
        <v>18</v>
      </c>
      <c r="E4412" s="1" t="s">
        <v>39</v>
      </c>
      <c r="F4412" s="1" t="s">
        <v>47</v>
      </c>
      <c r="G4412" s="1" t="s">
        <v>44</v>
      </c>
      <c r="H4412">
        <v>467214</v>
      </c>
      <c r="I4412">
        <v>397417</v>
      </c>
      <c r="J4412">
        <v>72166</v>
      </c>
      <c r="K4412">
        <v>13251</v>
      </c>
      <c r="L4412">
        <f>bbdd_Social_Media_Trends[[#This Row],[Likes]]+bbdd_Social_Media_Trends[[#This Row],[Shares]]+bbdd_Social_Media_Trends[[#This Row],[Comments]]</f>
        <v>482834</v>
      </c>
      <c r="M4412">
        <f>bbdd_Social_Media_Trends[[#This Row],[Interactions]]/bbdd_Social_Media_Trends[[#This Row],[Views]]</f>
        <v>1.0334322173565005</v>
      </c>
      <c r="N4412" s="1" t="s">
        <v>29</v>
      </c>
      <c r="O4412" s="4">
        <f t="shared" si="68"/>
        <v>0</v>
      </c>
    </row>
    <row r="4413" spans="1:15">
      <c r="A4413" s="1" t="s">
        <v>4453</v>
      </c>
      <c r="B4413" s="2">
        <v>44918</v>
      </c>
      <c r="C4413" s="13" t="str">
        <f>TEXT(bbdd_Social_Media_Trends[[#This Row],[Post_Date]],"aaaa-mm")</f>
        <v>2022-12</v>
      </c>
      <c r="D4413" s="1" t="s">
        <v>27</v>
      </c>
      <c r="E4413" s="1" t="s">
        <v>57</v>
      </c>
      <c r="F4413" s="1" t="s">
        <v>36</v>
      </c>
      <c r="G4413" s="1" t="s">
        <v>60</v>
      </c>
      <c r="H4413">
        <v>2721832</v>
      </c>
      <c r="I4413">
        <v>396009</v>
      </c>
      <c r="J4413">
        <v>59393</v>
      </c>
      <c r="K4413">
        <v>23579</v>
      </c>
      <c r="L4413">
        <f>bbdd_Social_Media_Trends[[#This Row],[Likes]]+bbdd_Social_Media_Trends[[#This Row],[Shares]]+bbdd_Social_Media_Trends[[#This Row],[Comments]]</f>
        <v>478981</v>
      </c>
      <c r="M4413">
        <f>bbdd_Social_Media_Trends[[#This Row],[Interactions]]/bbdd_Social_Media_Trends[[#This Row],[Views]]</f>
        <v>0.17597742990750348</v>
      </c>
      <c r="N4413" s="1" t="s">
        <v>29</v>
      </c>
      <c r="O4413" s="4">
        <f t="shared" si="68"/>
        <v>0</v>
      </c>
    </row>
    <row r="4414" spans="1:15" hidden="1">
      <c r="A4414" s="1" t="s">
        <v>4454</v>
      </c>
      <c r="B4414" s="2">
        <v>44813</v>
      </c>
      <c r="C4414" s="13" t="str">
        <f>TEXT(bbdd_Social_Media_Trends[[#This Row],[Post_Date]],"aaaa-mm")</f>
        <v>2022-09</v>
      </c>
      <c r="D4414" s="1" t="s">
        <v>24</v>
      </c>
      <c r="E4414" s="1" t="s">
        <v>52</v>
      </c>
      <c r="F4414" s="1" t="s">
        <v>32</v>
      </c>
      <c r="G4414" s="1" t="s">
        <v>21</v>
      </c>
      <c r="H4414">
        <v>813436</v>
      </c>
      <c r="I4414">
        <v>150574</v>
      </c>
      <c r="J4414">
        <v>60145</v>
      </c>
      <c r="K4414">
        <v>45183</v>
      </c>
      <c r="L4414">
        <f>bbdd_Social_Media_Trends[[#This Row],[Likes]]+bbdd_Social_Media_Trends[[#This Row],[Shares]]+bbdd_Social_Media_Trends[[#This Row],[Comments]]</f>
        <v>255902</v>
      </c>
      <c r="M4414">
        <f>bbdd_Social_Media_Trends[[#This Row],[Interactions]]/bbdd_Social_Media_Trends[[#This Row],[Views]]</f>
        <v>0.31459389552466327</v>
      </c>
      <c r="N4414" s="1" t="s">
        <v>29</v>
      </c>
      <c r="O4414" s="4">
        <f t="shared" si="68"/>
        <v>0</v>
      </c>
    </row>
    <row r="4415" spans="1:15" hidden="1">
      <c r="A4415" s="1" t="s">
        <v>4455</v>
      </c>
      <c r="B4415" s="2">
        <v>44788</v>
      </c>
      <c r="C4415" s="13" t="str">
        <f>TEXT(bbdd_Social_Media_Trends[[#This Row],[Post_Date]],"aaaa-mm")</f>
        <v>2022-08</v>
      </c>
      <c r="D4415" s="1" t="s">
        <v>24</v>
      </c>
      <c r="E4415" s="1" t="s">
        <v>59</v>
      </c>
      <c r="F4415" s="1" t="s">
        <v>36</v>
      </c>
      <c r="G4415" s="1" t="s">
        <v>25</v>
      </c>
      <c r="H4415">
        <v>254930</v>
      </c>
      <c r="I4415">
        <v>321153</v>
      </c>
      <c r="J4415">
        <v>79004</v>
      </c>
      <c r="K4415">
        <v>5540</v>
      </c>
      <c r="L4415">
        <f>bbdd_Social_Media_Trends[[#This Row],[Likes]]+bbdd_Social_Media_Trends[[#This Row],[Shares]]+bbdd_Social_Media_Trends[[#This Row],[Comments]]</f>
        <v>405697</v>
      </c>
      <c r="M4415">
        <f>bbdd_Social_Media_Trends[[#This Row],[Interactions]]/bbdd_Social_Media_Trends[[#This Row],[Views]]</f>
        <v>1.591405483858314</v>
      </c>
      <c r="N4415" s="1" t="s">
        <v>16</v>
      </c>
      <c r="O4415" s="4">
        <f t="shared" si="68"/>
        <v>0</v>
      </c>
    </row>
    <row r="4416" spans="1:15" hidden="1">
      <c r="A4416" s="1" t="s">
        <v>4456</v>
      </c>
      <c r="B4416" s="2">
        <v>44841</v>
      </c>
      <c r="C4416" s="13" t="str">
        <f>TEXT(bbdd_Social_Media_Trends[[#This Row],[Post_Date]],"aaaa-mm")</f>
        <v>2022-10</v>
      </c>
      <c r="D4416" s="1" t="s">
        <v>12</v>
      </c>
      <c r="E4416" s="1" t="s">
        <v>31</v>
      </c>
      <c r="F4416" s="1" t="s">
        <v>47</v>
      </c>
      <c r="G4416" s="1" t="s">
        <v>15</v>
      </c>
      <c r="H4416">
        <v>2976863</v>
      </c>
      <c r="I4416">
        <v>92424</v>
      </c>
      <c r="J4416">
        <v>67422</v>
      </c>
      <c r="K4416">
        <v>45430</v>
      </c>
      <c r="L4416">
        <f>bbdd_Social_Media_Trends[[#This Row],[Likes]]+bbdd_Social_Media_Trends[[#This Row],[Shares]]+bbdd_Social_Media_Trends[[#This Row],[Comments]]</f>
        <v>205276</v>
      </c>
      <c r="M4416">
        <f>bbdd_Social_Media_Trends[[#This Row],[Interactions]]/bbdd_Social_Media_Trends[[#This Row],[Views]]</f>
        <v>6.8957153889849812E-2</v>
      </c>
      <c r="N4416" s="1" t="s">
        <v>29</v>
      </c>
      <c r="O4416" s="4">
        <f t="shared" si="68"/>
        <v>0</v>
      </c>
    </row>
    <row r="4417" spans="1:15" hidden="1">
      <c r="A4417" s="1" t="s">
        <v>4457</v>
      </c>
      <c r="B4417" s="2">
        <v>44767</v>
      </c>
      <c r="C4417" s="13" t="str">
        <f>TEXT(bbdd_Social_Media_Trends[[#This Row],[Post_Date]],"aaaa-mm")</f>
        <v>2022-07</v>
      </c>
      <c r="D4417" s="1" t="s">
        <v>12</v>
      </c>
      <c r="E4417" s="1" t="s">
        <v>49</v>
      </c>
      <c r="F4417" s="1" t="s">
        <v>14</v>
      </c>
      <c r="G4417" s="1" t="s">
        <v>60</v>
      </c>
      <c r="H4417">
        <v>3544239</v>
      </c>
      <c r="I4417">
        <v>157677</v>
      </c>
      <c r="J4417">
        <v>52712</v>
      </c>
      <c r="K4417">
        <v>18293</v>
      </c>
      <c r="L4417">
        <f>bbdd_Social_Media_Trends[[#This Row],[Likes]]+bbdd_Social_Media_Trends[[#This Row],[Shares]]+bbdd_Social_Media_Trends[[#This Row],[Comments]]</f>
        <v>228682</v>
      </c>
      <c r="M4417">
        <f>bbdd_Social_Media_Trends[[#This Row],[Interactions]]/bbdd_Social_Media_Trends[[#This Row],[Views]]</f>
        <v>6.4522172460717231E-2</v>
      </c>
      <c r="N4417" s="1" t="s">
        <v>22</v>
      </c>
      <c r="O4417" s="4">
        <f t="shared" si="68"/>
        <v>0</v>
      </c>
    </row>
    <row r="4418" spans="1:15">
      <c r="A4418" s="1" t="s">
        <v>4458</v>
      </c>
      <c r="B4418" s="2">
        <v>44897</v>
      </c>
      <c r="C4418" s="13" t="str">
        <f>TEXT(bbdd_Social_Media_Trends[[#This Row],[Post_Date]],"aaaa-mm")</f>
        <v>2022-12</v>
      </c>
      <c r="D4418" s="1" t="s">
        <v>27</v>
      </c>
      <c r="E4418" s="1" t="s">
        <v>57</v>
      </c>
      <c r="F4418" s="1" t="s">
        <v>41</v>
      </c>
      <c r="G4418" s="1" t="s">
        <v>15</v>
      </c>
      <c r="H4418">
        <v>3524926</v>
      </c>
      <c r="I4418">
        <v>301463</v>
      </c>
      <c r="J4418">
        <v>22012</v>
      </c>
      <c r="K4418">
        <v>41393</v>
      </c>
      <c r="L4418">
        <f>bbdd_Social_Media_Trends[[#This Row],[Likes]]+bbdd_Social_Media_Trends[[#This Row],[Shares]]+bbdd_Social_Media_Trends[[#This Row],[Comments]]</f>
        <v>364868</v>
      </c>
      <c r="M4418">
        <f>bbdd_Social_Media_Trends[[#This Row],[Interactions]]/bbdd_Social_Media_Trends[[#This Row],[Views]]</f>
        <v>0.10351082547548517</v>
      </c>
      <c r="N4418" s="1" t="s">
        <v>16</v>
      </c>
      <c r="O4418" s="4">
        <f t="shared" ref="O4418:O4481" si="69">IF(ISERROR(VLOOKUP(A4418,A4419:A9416,1,FALSE)),0, 1)</f>
        <v>0</v>
      </c>
    </row>
    <row r="4419" spans="1:15" hidden="1">
      <c r="A4419" s="1" t="s">
        <v>4459</v>
      </c>
      <c r="B4419" s="2">
        <v>44849</v>
      </c>
      <c r="C4419" s="13" t="str">
        <f>TEXT(bbdd_Social_Media_Trends[[#This Row],[Post_Date]],"aaaa-mm")</f>
        <v>2022-10</v>
      </c>
      <c r="D4419" s="1" t="s">
        <v>18</v>
      </c>
      <c r="E4419" s="1" t="s">
        <v>39</v>
      </c>
      <c r="F4419" s="1" t="s">
        <v>14</v>
      </c>
      <c r="G4419" s="1" t="s">
        <v>21</v>
      </c>
      <c r="H4419">
        <v>2257240</v>
      </c>
      <c r="I4419">
        <v>452058</v>
      </c>
      <c r="J4419">
        <v>18608</v>
      </c>
      <c r="K4419">
        <v>10444</v>
      </c>
      <c r="L4419">
        <f>bbdd_Social_Media_Trends[[#This Row],[Likes]]+bbdd_Social_Media_Trends[[#This Row],[Shares]]+bbdd_Social_Media_Trends[[#This Row],[Comments]]</f>
        <v>481110</v>
      </c>
      <c r="M4419">
        <f>bbdd_Social_Media_Trends[[#This Row],[Interactions]]/bbdd_Social_Media_Trends[[#This Row],[Views]]</f>
        <v>0.21314082685048999</v>
      </c>
      <c r="N4419" s="1" t="s">
        <v>29</v>
      </c>
      <c r="O4419" s="4">
        <f t="shared" si="69"/>
        <v>0</v>
      </c>
    </row>
    <row r="4420" spans="1:15" hidden="1">
      <c r="A4420" s="1" t="s">
        <v>4460</v>
      </c>
      <c r="B4420" s="2">
        <v>44727</v>
      </c>
      <c r="C4420" s="13" t="str">
        <f>TEXT(bbdd_Social_Media_Trends[[#This Row],[Post_Date]],"aaaa-mm")</f>
        <v>2022-06</v>
      </c>
      <c r="D4420" s="1" t="s">
        <v>24</v>
      </c>
      <c r="E4420" s="1" t="s">
        <v>35</v>
      </c>
      <c r="F4420" s="1" t="s">
        <v>47</v>
      </c>
      <c r="G4420" s="1" t="s">
        <v>50</v>
      </c>
      <c r="H4420">
        <v>4358378</v>
      </c>
      <c r="I4420">
        <v>329756</v>
      </c>
      <c r="J4420">
        <v>47703</v>
      </c>
      <c r="K4420">
        <v>6187</v>
      </c>
      <c r="L4420">
        <f>bbdd_Social_Media_Trends[[#This Row],[Likes]]+bbdd_Social_Media_Trends[[#This Row],[Shares]]+bbdd_Social_Media_Trends[[#This Row],[Comments]]</f>
        <v>383646</v>
      </c>
      <c r="M4420">
        <f>bbdd_Social_Media_Trends[[#This Row],[Interactions]]/bbdd_Social_Media_Trends[[#This Row],[Views]]</f>
        <v>8.8024948730926963E-2</v>
      </c>
      <c r="N4420" s="1" t="s">
        <v>16</v>
      </c>
      <c r="O4420" s="4">
        <f t="shared" si="69"/>
        <v>0</v>
      </c>
    </row>
    <row r="4421" spans="1:15" hidden="1">
      <c r="A4421" s="1" t="s">
        <v>4461</v>
      </c>
      <c r="B4421" s="2">
        <v>45168</v>
      </c>
      <c r="C4421" s="13" t="str">
        <f>TEXT(bbdd_Social_Media_Trends[[#This Row],[Post_Date]],"aaaa-mm")</f>
        <v>2023-08</v>
      </c>
      <c r="D4421" s="1" t="s">
        <v>24</v>
      </c>
      <c r="E4421" s="1" t="s">
        <v>59</v>
      </c>
      <c r="F4421" s="1" t="s">
        <v>14</v>
      </c>
      <c r="G4421" s="1" t="s">
        <v>15</v>
      </c>
      <c r="H4421">
        <v>4848504</v>
      </c>
      <c r="I4421">
        <v>370506</v>
      </c>
      <c r="J4421">
        <v>57130</v>
      </c>
      <c r="K4421">
        <v>27458</v>
      </c>
      <c r="L4421">
        <f>bbdd_Social_Media_Trends[[#This Row],[Likes]]+bbdd_Social_Media_Trends[[#This Row],[Shares]]+bbdd_Social_Media_Trends[[#This Row],[Comments]]</f>
        <v>455094</v>
      </c>
      <c r="M4421">
        <f>bbdd_Social_Media_Trends[[#This Row],[Interactions]]/bbdd_Social_Media_Trends[[#This Row],[Views]]</f>
        <v>9.3862766742071363E-2</v>
      </c>
      <c r="N4421" s="1" t="s">
        <v>22</v>
      </c>
      <c r="O4421" s="4">
        <f t="shared" si="69"/>
        <v>0</v>
      </c>
    </row>
    <row r="4422" spans="1:15" hidden="1">
      <c r="A4422" s="1" t="s">
        <v>4462</v>
      </c>
      <c r="B4422" s="2">
        <v>44740</v>
      </c>
      <c r="C4422" s="13" t="str">
        <f>TEXT(bbdd_Social_Media_Trends[[#This Row],[Post_Date]],"aaaa-mm")</f>
        <v>2022-06</v>
      </c>
      <c r="D4422" s="1" t="s">
        <v>12</v>
      </c>
      <c r="E4422" s="1" t="s">
        <v>39</v>
      </c>
      <c r="F4422" s="1" t="s">
        <v>47</v>
      </c>
      <c r="G4422" s="1" t="s">
        <v>28</v>
      </c>
      <c r="H4422">
        <v>1595215</v>
      </c>
      <c r="I4422">
        <v>423374</v>
      </c>
      <c r="J4422">
        <v>28961</v>
      </c>
      <c r="K4422">
        <v>38085</v>
      </c>
      <c r="L4422">
        <f>bbdd_Social_Media_Trends[[#This Row],[Likes]]+bbdd_Social_Media_Trends[[#This Row],[Shares]]+bbdd_Social_Media_Trends[[#This Row],[Comments]]</f>
        <v>490420</v>
      </c>
      <c r="M4422">
        <f>bbdd_Social_Media_Trends[[#This Row],[Interactions]]/bbdd_Social_Media_Trends[[#This Row],[Views]]</f>
        <v>0.30743191356650984</v>
      </c>
      <c r="N4422" s="1" t="s">
        <v>22</v>
      </c>
      <c r="O4422" s="4">
        <f t="shared" si="69"/>
        <v>0</v>
      </c>
    </row>
    <row r="4423" spans="1:15" hidden="1">
      <c r="A4423" s="1" t="s">
        <v>4463</v>
      </c>
      <c r="B4423" s="2">
        <v>44885</v>
      </c>
      <c r="C4423" s="13" t="str">
        <f>TEXT(bbdd_Social_Media_Trends[[#This Row],[Post_Date]],"aaaa-mm")</f>
        <v>2022-11</v>
      </c>
      <c r="D4423" s="1" t="s">
        <v>18</v>
      </c>
      <c r="E4423" s="1" t="s">
        <v>49</v>
      </c>
      <c r="F4423" s="1" t="s">
        <v>14</v>
      </c>
      <c r="G4423" s="1" t="s">
        <v>21</v>
      </c>
      <c r="H4423">
        <v>267239</v>
      </c>
      <c r="I4423">
        <v>358950</v>
      </c>
      <c r="J4423">
        <v>54558</v>
      </c>
      <c r="K4423">
        <v>25006</v>
      </c>
      <c r="L4423">
        <f>bbdd_Social_Media_Trends[[#This Row],[Likes]]+bbdd_Social_Media_Trends[[#This Row],[Shares]]+bbdd_Social_Media_Trends[[#This Row],[Comments]]</f>
        <v>438514</v>
      </c>
      <c r="M4423">
        <f>bbdd_Social_Media_Trends[[#This Row],[Interactions]]/bbdd_Social_Media_Trends[[#This Row],[Views]]</f>
        <v>1.6409057061282224</v>
      </c>
      <c r="N4423" s="1" t="s">
        <v>29</v>
      </c>
      <c r="O4423" s="4">
        <f t="shared" si="69"/>
        <v>0</v>
      </c>
    </row>
    <row r="4424" spans="1:15">
      <c r="A4424" s="1" t="s">
        <v>4464</v>
      </c>
      <c r="B4424" s="2">
        <v>44626</v>
      </c>
      <c r="C4424" s="13" t="str">
        <f>TEXT(bbdd_Social_Media_Trends[[#This Row],[Post_Date]],"aaaa-mm")</f>
        <v>2022-03</v>
      </c>
      <c r="D4424" s="1" t="s">
        <v>27</v>
      </c>
      <c r="E4424" s="1" t="s">
        <v>49</v>
      </c>
      <c r="F4424" s="1" t="s">
        <v>36</v>
      </c>
      <c r="G4424" s="1" t="s">
        <v>28</v>
      </c>
      <c r="H4424">
        <v>3012082</v>
      </c>
      <c r="I4424">
        <v>421961</v>
      </c>
      <c r="J4424">
        <v>52912</v>
      </c>
      <c r="K4424">
        <v>1842</v>
      </c>
      <c r="L4424">
        <f>bbdd_Social_Media_Trends[[#This Row],[Likes]]+bbdd_Social_Media_Trends[[#This Row],[Shares]]+bbdd_Social_Media_Trends[[#This Row],[Comments]]</f>
        <v>476715</v>
      </c>
      <c r="M4424">
        <f>bbdd_Social_Media_Trends[[#This Row],[Interactions]]/bbdd_Social_Media_Trends[[#This Row],[Views]]</f>
        <v>0.15826760360441713</v>
      </c>
      <c r="N4424" s="1" t="s">
        <v>22</v>
      </c>
      <c r="O4424" s="4">
        <f t="shared" si="69"/>
        <v>0</v>
      </c>
    </row>
    <row r="4425" spans="1:15" hidden="1">
      <c r="A4425" s="1" t="s">
        <v>4465</v>
      </c>
      <c r="B4425" s="2">
        <v>45007</v>
      </c>
      <c r="C4425" s="13" t="str">
        <f>TEXT(bbdd_Social_Media_Trends[[#This Row],[Post_Date]],"aaaa-mm")</f>
        <v>2023-03</v>
      </c>
      <c r="D4425" s="1" t="s">
        <v>18</v>
      </c>
      <c r="E4425" s="1" t="s">
        <v>39</v>
      </c>
      <c r="F4425" s="1" t="s">
        <v>36</v>
      </c>
      <c r="G4425" s="1" t="s">
        <v>44</v>
      </c>
      <c r="H4425">
        <v>554142</v>
      </c>
      <c r="I4425">
        <v>60701</v>
      </c>
      <c r="J4425">
        <v>68343</v>
      </c>
      <c r="K4425">
        <v>16296</v>
      </c>
      <c r="L4425">
        <f>bbdd_Social_Media_Trends[[#This Row],[Likes]]+bbdd_Social_Media_Trends[[#This Row],[Shares]]+bbdd_Social_Media_Trends[[#This Row],[Comments]]</f>
        <v>145340</v>
      </c>
      <c r="M4425">
        <f>bbdd_Social_Media_Trends[[#This Row],[Interactions]]/bbdd_Social_Media_Trends[[#This Row],[Views]]</f>
        <v>0.26227934356175853</v>
      </c>
      <c r="N4425" s="1" t="s">
        <v>16</v>
      </c>
      <c r="O4425" s="4">
        <f t="shared" si="69"/>
        <v>0</v>
      </c>
    </row>
    <row r="4426" spans="1:15" hidden="1">
      <c r="A4426" s="1" t="s">
        <v>4466</v>
      </c>
      <c r="B4426" s="2">
        <v>45055</v>
      </c>
      <c r="C4426" s="13" t="str">
        <f>TEXT(bbdd_Social_Media_Trends[[#This Row],[Post_Date]],"aaaa-mm")</f>
        <v>2023-05</v>
      </c>
      <c r="D4426" s="1" t="s">
        <v>24</v>
      </c>
      <c r="E4426" s="1" t="s">
        <v>52</v>
      </c>
      <c r="F4426" s="1" t="s">
        <v>36</v>
      </c>
      <c r="G4426" s="1" t="s">
        <v>28</v>
      </c>
      <c r="H4426">
        <v>751792</v>
      </c>
      <c r="I4426">
        <v>34057</v>
      </c>
      <c r="J4426">
        <v>22585</v>
      </c>
      <c r="K4426">
        <v>6591</v>
      </c>
      <c r="L4426">
        <f>bbdd_Social_Media_Trends[[#This Row],[Likes]]+bbdd_Social_Media_Trends[[#This Row],[Shares]]+bbdd_Social_Media_Trends[[#This Row],[Comments]]</f>
        <v>63233</v>
      </c>
      <c r="M4426">
        <f>bbdd_Social_Media_Trends[[#This Row],[Interactions]]/bbdd_Social_Media_Trends[[#This Row],[Views]]</f>
        <v>8.4109700555472788E-2</v>
      </c>
      <c r="N4426" s="1" t="s">
        <v>29</v>
      </c>
      <c r="O4426" s="4">
        <f t="shared" si="69"/>
        <v>0</v>
      </c>
    </row>
    <row r="4427" spans="1:15">
      <c r="A4427" s="1" t="s">
        <v>4467</v>
      </c>
      <c r="B4427" s="2">
        <v>44885</v>
      </c>
      <c r="C4427" s="13" t="str">
        <f>TEXT(bbdd_Social_Media_Trends[[#This Row],[Post_Date]],"aaaa-mm")</f>
        <v>2022-11</v>
      </c>
      <c r="D4427" s="1" t="s">
        <v>27</v>
      </c>
      <c r="E4427" s="1" t="s">
        <v>31</v>
      </c>
      <c r="F4427" s="1" t="s">
        <v>14</v>
      </c>
      <c r="G4427" s="1" t="s">
        <v>15</v>
      </c>
      <c r="H4427">
        <v>719722</v>
      </c>
      <c r="I4427">
        <v>458100</v>
      </c>
      <c r="J4427">
        <v>94550</v>
      </c>
      <c r="K4427">
        <v>26603</v>
      </c>
      <c r="L4427">
        <f>bbdd_Social_Media_Trends[[#This Row],[Likes]]+bbdd_Social_Media_Trends[[#This Row],[Shares]]+bbdd_Social_Media_Trends[[#This Row],[Comments]]</f>
        <v>579253</v>
      </c>
      <c r="M4427">
        <f>bbdd_Social_Media_Trends[[#This Row],[Interactions]]/bbdd_Social_Media_Trends[[#This Row],[Views]]</f>
        <v>0.80482880890121467</v>
      </c>
      <c r="N4427" s="1" t="s">
        <v>29</v>
      </c>
      <c r="O4427" s="4">
        <f t="shared" si="69"/>
        <v>0</v>
      </c>
    </row>
    <row r="4428" spans="1:15">
      <c r="A4428" s="1" t="s">
        <v>4468</v>
      </c>
      <c r="B4428" s="2">
        <v>44884</v>
      </c>
      <c r="C4428" s="13" t="str">
        <f>TEXT(bbdd_Social_Media_Trends[[#This Row],[Post_Date]],"aaaa-mm")</f>
        <v>2022-11</v>
      </c>
      <c r="D4428" s="1" t="s">
        <v>27</v>
      </c>
      <c r="E4428" s="1" t="s">
        <v>49</v>
      </c>
      <c r="F4428" s="1" t="s">
        <v>47</v>
      </c>
      <c r="G4428" s="1" t="s">
        <v>44</v>
      </c>
      <c r="H4428">
        <v>4983897</v>
      </c>
      <c r="I4428">
        <v>256077</v>
      </c>
      <c r="J4428">
        <v>71883</v>
      </c>
      <c r="K4428">
        <v>39186</v>
      </c>
      <c r="L4428">
        <f>bbdd_Social_Media_Trends[[#This Row],[Likes]]+bbdd_Social_Media_Trends[[#This Row],[Shares]]+bbdd_Social_Media_Trends[[#This Row],[Comments]]</f>
        <v>367146</v>
      </c>
      <c r="M4428">
        <f>bbdd_Social_Media_Trends[[#This Row],[Interactions]]/bbdd_Social_Media_Trends[[#This Row],[Views]]</f>
        <v>7.3666450169415615E-2</v>
      </c>
      <c r="N4428" s="1" t="s">
        <v>22</v>
      </c>
      <c r="O4428" s="4">
        <f t="shared" si="69"/>
        <v>0</v>
      </c>
    </row>
    <row r="4429" spans="1:15" hidden="1">
      <c r="A4429" s="1" t="s">
        <v>4469</v>
      </c>
      <c r="B4429" s="2">
        <v>44625</v>
      </c>
      <c r="C4429" s="13" t="str">
        <f>TEXT(bbdd_Social_Media_Trends[[#This Row],[Post_Date]],"aaaa-mm")</f>
        <v>2022-03</v>
      </c>
      <c r="D4429" s="1" t="s">
        <v>12</v>
      </c>
      <c r="E4429" s="1" t="s">
        <v>57</v>
      </c>
      <c r="F4429" s="1" t="s">
        <v>36</v>
      </c>
      <c r="G4429" s="1" t="s">
        <v>60</v>
      </c>
      <c r="H4429">
        <v>4305709</v>
      </c>
      <c r="I4429">
        <v>405655</v>
      </c>
      <c r="J4429">
        <v>44565</v>
      </c>
      <c r="K4429">
        <v>43719</v>
      </c>
      <c r="L4429">
        <f>bbdd_Social_Media_Trends[[#This Row],[Likes]]+bbdd_Social_Media_Trends[[#This Row],[Shares]]+bbdd_Social_Media_Trends[[#This Row],[Comments]]</f>
        <v>493939</v>
      </c>
      <c r="M4429">
        <f>bbdd_Social_Media_Trends[[#This Row],[Interactions]]/bbdd_Social_Media_Trends[[#This Row],[Views]]</f>
        <v>0.1147172277550573</v>
      </c>
      <c r="N4429" s="1" t="s">
        <v>29</v>
      </c>
      <c r="O4429" s="4">
        <f t="shared" si="69"/>
        <v>0</v>
      </c>
    </row>
    <row r="4430" spans="1:15" hidden="1">
      <c r="A4430" s="1" t="s">
        <v>4470</v>
      </c>
      <c r="B4430" s="2">
        <v>45247</v>
      </c>
      <c r="C4430" s="13" t="str">
        <f>TEXT(bbdd_Social_Media_Trends[[#This Row],[Post_Date]],"aaaa-mm")</f>
        <v>2023-11</v>
      </c>
      <c r="D4430" s="1" t="s">
        <v>18</v>
      </c>
      <c r="E4430" s="1" t="s">
        <v>13</v>
      </c>
      <c r="F4430" s="1" t="s">
        <v>32</v>
      </c>
      <c r="G4430" s="1" t="s">
        <v>37</v>
      </c>
      <c r="H4430">
        <v>3147607</v>
      </c>
      <c r="I4430">
        <v>123912</v>
      </c>
      <c r="J4430">
        <v>24092</v>
      </c>
      <c r="K4430">
        <v>41902</v>
      </c>
      <c r="L4430">
        <f>bbdd_Social_Media_Trends[[#This Row],[Likes]]+bbdd_Social_Media_Trends[[#This Row],[Shares]]+bbdd_Social_Media_Trends[[#This Row],[Comments]]</f>
        <v>189906</v>
      </c>
      <c r="M4430">
        <f>bbdd_Social_Media_Trends[[#This Row],[Interactions]]/bbdd_Social_Media_Trends[[#This Row],[Views]]</f>
        <v>6.0333453318663986E-2</v>
      </c>
      <c r="N4430" s="1" t="s">
        <v>16</v>
      </c>
      <c r="O4430" s="4">
        <f t="shared" si="69"/>
        <v>0</v>
      </c>
    </row>
    <row r="4431" spans="1:15" hidden="1">
      <c r="A4431" s="1" t="s">
        <v>4471</v>
      </c>
      <c r="B4431" s="2">
        <v>44778</v>
      </c>
      <c r="C4431" s="13" t="str">
        <f>TEXT(bbdd_Social_Media_Trends[[#This Row],[Post_Date]],"aaaa-mm")</f>
        <v>2022-08</v>
      </c>
      <c r="D4431" s="1" t="s">
        <v>24</v>
      </c>
      <c r="E4431" s="1" t="s">
        <v>57</v>
      </c>
      <c r="F4431" s="1" t="s">
        <v>41</v>
      </c>
      <c r="G4431" s="1" t="s">
        <v>21</v>
      </c>
      <c r="H4431">
        <v>3490352</v>
      </c>
      <c r="I4431">
        <v>413255</v>
      </c>
      <c r="J4431">
        <v>51747</v>
      </c>
      <c r="K4431">
        <v>17805</v>
      </c>
      <c r="L4431">
        <f>bbdd_Social_Media_Trends[[#This Row],[Likes]]+bbdd_Social_Media_Trends[[#This Row],[Shares]]+bbdd_Social_Media_Trends[[#This Row],[Comments]]</f>
        <v>482807</v>
      </c>
      <c r="M4431">
        <f>bbdd_Social_Media_Trends[[#This Row],[Interactions]]/bbdd_Social_Media_Trends[[#This Row],[Views]]</f>
        <v>0.13832616309186008</v>
      </c>
      <c r="N4431" s="1" t="s">
        <v>22</v>
      </c>
      <c r="O4431" s="4">
        <f t="shared" si="69"/>
        <v>0</v>
      </c>
    </row>
    <row r="4432" spans="1:15">
      <c r="A4432" s="1" t="s">
        <v>4472</v>
      </c>
      <c r="B4432" s="2">
        <v>44631</v>
      </c>
      <c r="C4432" s="13" t="str">
        <f>TEXT(bbdd_Social_Media_Trends[[#This Row],[Post_Date]],"aaaa-mm")</f>
        <v>2022-03</v>
      </c>
      <c r="D4432" s="1" t="s">
        <v>27</v>
      </c>
      <c r="E4432" s="1" t="s">
        <v>13</v>
      </c>
      <c r="F4432" s="1" t="s">
        <v>20</v>
      </c>
      <c r="G4432" s="1" t="s">
        <v>15</v>
      </c>
      <c r="H4432">
        <v>3478951</v>
      </c>
      <c r="I4432">
        <v>72455</v>
      </c>
      <c r="J4432">
        <v>68320</v>
      </c>
      <c r="K4432">
        <v>473</v>
      </c>
      <c r="L4432">
        <f>bbdd_Social_Media_Trends[[#This Row],[Likes]]+bbdd_Social_Media_Trends[[#This Row],[Shares]]+bbdd_Social_Media_Trends[[#This Row],[Comments]]</f>
        <v>141248</v>
      </c>
      <c r="M4432">
        <f>bbdd_Social_Media_Trends[[#This Row],[Interactions]]/bbdd_Social_Media_Trends[[#This Row],[Views]]</f>
        <v>4.0600744304820621E-2</v>
      </c>
      <c r="N4432" s="1" t="s">
        <v>29</v>
      </c>
      <c r="O4432" s="4">
        <f t="shared" si="69"/>
        <v>0</v>
      </c>
    </row>
    <row r="4433" spans="1:15" hidden="1">
      <c r="A4433" s="1" t="s">
        <v>4473</v>
      </c>
      <c r="B4433" s="2">
        <v>44634</v>
      </c>
      <c r="C4433" s="13" t="str">
        <f>TEXT(bbdd_Social_Media_Trends[[#This Row],[Post_Date]],"aaaa-mm")</f>
        <v>2022-03</v>
      </c>
      <c r="D4433" s="1" t="s">
        <v>12</v>
      </c>
      <c r="E4433" s="1" t="s">
        <v>57</v>
      </c>
      <c r="F4433" s="1" t="s">
        <v>14</v>
      </c>
      <c r="G4433" s="1" t="s">
        <v>25</v>
      </c>
      <c r="H4433">
        <v>1587926</v>
      </c>
      <c r="I4433">
        <v>454473</v>
      </c>
      <c r="J4433">
        <v>51082</v>
      </c>
      <c r="K4433">
        <v>30682</v>
      </c>
      <c r="L4433">
        <f>bbdd_Social_Media_Trends[[#This Row],[Likes]]+bbdd_Social_Media_Trends[[#This Row],[Shares]]+bbdd_Social_Media_Trends[[#This Row],[Comments]]</f>
        <v>536237</v>
      </c>
      <c r="M4433">
        <f>bbdd_Social_Media_Trends[[#This Row],[Interactions]]/bbdd_Social_Media_Trends[[#This Row],[Views]]</f>
        <v>0.33769646696382577</v>
      </c>
      <c r="N4433" s="1" t="s">
        <v>22</v>
      </c>
      <c r="O4433" s="4">
        <f t="shared" si="69"/>
        <v>0</v>
      </c>
    </row>
    <row r="4434" spans="1:15">
      <c r="A4434" s="1" t="s">
        <v>4474</v>
      </c>
      <c r="B4434" s="2">
        <v>44987</v>
      </c>
      <c r="C4434" s="13" t="str">
        <f>TEXT(bbdd_Social_Media_Trends[[#This Row],[Post_Date]],"aaaa-mm")</f>
        <v>2023-03</v>
      </c>
      <c r="D4434" s="1" t="s">
        <v>27</v>
      </c>
      <c r="E4434" s="1" t="s">
        <v>39</v>
      </c>
      <c r="F4434" s="1" t="s">
        <v>32</v>
      </c>
      <c r="G4434" s="1" t="s">
        <v>60</v>
      </c>
      <c r="H4434">
        <v>1195872</v>
      </c>
      <c r="I4434">
        <v>119293</v>
      </c>
      <c r="J4434">
        <v>22493</v>
      </c>
      <c r="K4434">
        <v>5224</v>
      </c>
      <c r="L4434">
        <f>bbdd_Social_Media_Trends[[#This Row],[Likes]]+bbdd_Social_Media_Trends[[#This Row],[Shares]]+bbdd_Social_Media_Trends[[#This Row],[Comments]]</f>
        <v>147010</v>
      </c>
      <c r="M4434">
        <f>bbdd_Social_Media_Trends[[#This Row],[Interactions]]/bbdd_Social_Media_Trends[[#This Row],[Views]]</f>
        <v>0.12293121671884616</v>
      </c>
      <c r="N4434" s="1" t="s">
        <v>22</v>
      </c>
      <c r="O4434" s="4">
        <f t="shared" si="69"/>
        <v>0</v>
      </c>
    </row>
    <row r="4435" spans="1:15" hidden="1">
      <c r="A4435" s="1" t="s">
        <v>4475</v>
      </c>
      <c r="B4435" s="2">
        <v>44604</v>
      </c>
      <c r="C4435" s="13" t="str">
        <f>TEXT(bbdd_Social_Media_Trends[[#This Row],[Post_Date]],"aaaa-mm")</f>
        <v>2022-02</v>
      </c>
      <c r="D4435" s="1" t="s">
        <v>24</v>
      </c>
      <c r="E4435" s="1" t="s">
        <v>57</v>
      </c>
      <c r="F4435" s="1" t="s">
        <v>41</v>
      </c>
      <c r="G4435" s="1" t="s">
        <v>50</v>
      </c>
      <c r="H4435">
        <v>516620</v>
      </c>
      <c r="I4435">
        <v>7855</v>
      </c>
      <c r="J4435">
        <v>54958</v>
      </c>
      <c r="K4435">
        <v>12841</v>
      </c>
      <c r="L4435">
        <f>bbdd_Social_Media_Trends[[#This Row],[Likes]]+bbdd_Social_Media_Trends[[#This Row],[Shares]]+bbdd_Social_Media_Trends[[#This Row],[Comments]]</f>
        <v>75654</v>
      </c>
      <c r="M4435">
        <f>bbdd_Social_Media_Trends[[#This Row],[Interactions]]/bbdd_Social_Media_Trends[[#This Row],[Views]]</f>
        <v>0.14644032364213541</v>
      </c>
      <c r="N4435" s="1" t="s">
        <v>16</v>
      </c>
      <c r="O4435" s="4">
        <f t="shared" si="69"/>
        <v>0</v>
      </c>
    </row>
    <row r="4436" spans="1:15" hidden="1">
      <c r="A4436" s="1" t="s">
        <v>4476</v>
      </c>
      <c r="B4436" s="2">
        <v>44926</v>
      </c>
      <c r="C4436" s="13" t="str">
        <f>TEXT(bbdd_Social_Media_Trends[[#This Row],[Post_Date]],"aaaa-mm")</f>
        <v>2022-12</v>
      </c>
      <c r="D4436" s="1" t="s">
        <v>24</v>
      </c>
      <c r="E4436" s="1" t="s">
        <v>31</v>
      </c>
      <c r="F4436" s="1" t="s">
        <v>36</v>
      </c>
      <c r="G4436" s="1" t="s">
        <v>60</v>
      </c>
      <c r="H4436">
        <v>2877882</v>
      </c>
      <c r="I4436">
        <v>3704</v>
      </c>
      <c r="J4436">
        <v>99815</v>
      </c>
      <c r="K4436">
        <v>2199</v>
      </c>
      <c r="L4436">
        <f>bbdd_Social_Media_Trends[[#This Row],[Likes]]+bbdd_Social_Media_Trends[[#This Row],[Shares]]+bbdd_Social_Media_Trends[[#This Row],[Comments]]</f>
        <v>105718</v>
      </c>
      <c r="M4436">
        <f>bbdd_Social_Media_Trends[[#This Row],[Interactions]]/bbdd_Social_Media_Trends[[#This Row],[Views]]</f>
        <v>3.6734654165806659E-2</v>
      </c>
      <c r="N4436" s="1" t="s">
        <v>29</v>
      </c>
      <c r="O4436" s="4">
        <f t="shared" si="69"/>
        <v>0</v>
      </c>
    </row>
    <row r="4437" spans="1:15" hidden="1">
      <c r="A4437" s="1" t="s">
        <v>4477</v>
      </c>
      <c r="B4437" s="2">
        <v>44920</v>
      </c>
      <c r="C4437" s="13" t="str">
        <f>TEXT(bbdd_Social_Media_Trends[[#This Row],[Post_Date]],"aaaa-mm")</f>
        <v>2022-12</v>
      </c>
      <c r="D4437" s="1" t="s">
        <v>12</v>
      </c>
      <c r="E4437" s="1" t="s">
        <v>39</v>
      </c>
      <c r="F4437" s="1" t="s">
        <v>32</v>
      </c>
      <c r="G4437" s="1" t="s">
        <v>60</v>
      </c>
      <c r="H4437">
        <v>1912258</v>
      </c>
      <c r="I4437">
        <v>227267</v>
      </c>
      <c r="J4437">
        <v>59710</v>
      </c>
      <c r="K4437">
        <v>19661</v>
      </c>
      <c r="L4437">
        <f>bbdd_Social_Media_Trends[[#This Row],[Likes]]+bbdd_Social_Media_Trends[[#This Row],[Shares]]+bbdd_Social_Media_Trends[[#This Row],[Comments]]</f>
        <v>306638</v>
      </c>
      <c r="M4437">
        <f>bbdd_Social_Media_Trends[[#This Row],[Interactions]]/bbdd_Social_Media_Trends[[#This Row],[Views]]</f>
        <v>0.16035388530208791</v>
      </c>
      <c r="N4437" s="1" t="s">
        <v>22</v>
      </c>
      <c r="O4437" s="4">
        <f t="shared" si="69"/>
        <v>0</v>
      </c>
    </row>
    <row r="4438" spans="1:15" hidden="1">
      <c r="A4438" s="1" t="s">
        <v>4478</v>
      </c>
      <c r="B4438" s="2">
        <v>45153</v>
      </c>
      <c r="C4438" s="13" t="str">
        <f>TEXT(bbdd_Social_Media_Trends[[#This Row],[Post_Date]],"aaaa-mm")</f>
        <v>2023-08</v>
      </c>
      <c r="D4438" s="1" t="s">
        <v>18</v>
      </c>
      <c r="E4438" s="1" t="s">
        <v>46</v>
      </c>
      <c r="F4438" s="1" t="s">
        <v>41</v>
      </c>
      <c r="G4438" s="1" t="s">
        <v>60</v>
      </c>
      <c r="H4438">
        <v>466743</v>
      </c>
      <c r="I4438">
        <v>253098</v>
      </c>
      <c r="J4438">
        <v>39009</v>
      </c>
      <c r="K4438">
        <v>47537</v>
      </c>
      <c r="L4438">
        <f>bbdd_Social_Media_Trends[[#This Row],[Likes]]+bbdd_Social_Media_Trends[[#This Row],[Shares]]+bbdd_Social_Media_Trends[[#This Row],[Comments]]</f>
        <v>339644</v>
      </c>
      <c r="M4438">
        <f>bbdd_Social_Media_Trends[[#This Row],[Interactions]]/bbdd_Social_Media_Trends[[#This Row],[Views]]</f>
        <v>0.72768954221059556</v>
      </c>
      <c r="N4438" s="1" t="s">
        <v>16</v>
      </c>
      <c r="O4438" s="4">
        <f t="shared" si="69"/>
        <v>0</v>
      </c>
    </row>
    <row r="4439" spans="1:15" hidden="1">
      <c r="A4439" s="1" t="s">
        <v>4479</v>
      </c>
      <c r="B4439" s="2">
        <v>45047</v>
      </c>
      <c r="C4439" s="13" t="str">
        <f>TEXT(bbdd_Social_Media_Trends[[#This Row],[Post_Date]],"aaaa-mm")</f>
        <v>2023-05</v>
      </c>
      <c r="D4439" s="1" t="s">
        <v>12</v>
      </c>
      <c r="E4439" s="1" t="s">
        <v>19</v>
      </c>
      <c r="F4439" s="1" t="s">
        <v>20</v>
      </c>
      <c r="G4439" s="1" t="s">
        <v>28</v>
      </c>
      <c r="H4439">
        <v>1111633</v>
      </c>
      <c r="I4439">
        <v>356767</v>
      </c>
      <c r="J4439">
        <v>16497</v>
      </c>
      <c r="K4439">
        <v>5222</v>
      </c>
      <c r="L4439">
        <f>bbdd_Social_Media_Trends[[#This Row],[Likes]]+bbdd_Social_Media_Trends[[#This Row],[Shares]]+bbdd_Social_Media_Trends[[#This Row],[Comments]]</f>
        <v>378486</v>
      </c>
      <c r="M4439">
        <f>bbdd_Social_Media_Trends[[#This Row],[Interactions]]/bbdd_Social_Media_Trends[[#This Row],[Views]]</f>
        <v>0.34047747772871084</v>
      </c>
      <c r="N4439" s="1" t="s">
        <v>22</v>
      </c>
      <c r="O4439" s="4">
        <f t="shared" si="69"/>
        <v>0</v>
      </c>
    </row>
    <row r="4440" spans="1:15" hidden="1">
      <c r="A4440" s="1" t="s">
        <v>4480</v>
      </c>
      <c r="B4440" s="2">
        <v>44743</v>
      </c>
      <c r="C4440" s="13" t="str">
        <f>TEXT(bbdd_Social_Media_Trends[[#This Row],[Post_Date]],"aaaa-mm")</f>
        <v>2022-07</v>
      </c>
      <c r="D4440" s="1" t="s">
        <v>24</v>
      </c>
      <c r="E4440" s="1" t="s">
        <v>31</v>
      </c>
      <c r="F4440" s="1" t="s">
        <v>14</v>
      </c>
      <c r="G4440" s="1" t="s">
        <v>15</v>
      </c>
      <c r="H4440">
        <v>1248834</v>
      </c>
      <c r="I4440">
        <v>191587</v>
      </c>
      <c r="J4440">
        <v>55987</v>
      </c>
      <c r="K4440">
        <v>7710</v>
      </c>
      <c r="L4440">
        <f>bbdd_Social_Media_Trends[[#This Row],[Likes]]+bbdd_Social_Media_Trends[[#This Row],[Shares]]+bbdd_Social_Media_Trends[[#This Row],[Comments]]</f>
        <v>255284</v>
      </c>
      <c r="M4440">
        <f>bbdd_Social_Media_Trends[[#This Row],[Interactions]]/bbdd_Social_Media_Trends[[#This Row],[Views]]</f>
        <v>0.20441788099939623</v>
      </c>
      <c r="N4440" s="1" t="s">
        <v>16</v>
      </c>
      <c r="O4440" s="4">
        <f t="shared" si="69"/>
        <v>0</v>
      </c>
    </row>
    <row r="4441" spans="1:15" hidden="1">
      <c r="A4441" s="1" t="s">
        <v>4481</v>
      </c>
      <c r="B4441" s="2">
        <v>44631</v>
      </c>
      <c r="C4441" s="13" t="str">
        <f>TEXT(bbdd_Social_Media_Trends[[#This Row],[Post_Date]],"aaaa-mm")</f>
        <v>2022-03</v>
      </c>
      <c r="D4441" s="1" t="s">
        <v>12</v>
      </c>
      <c r="E4441" s="1" t="s">
        <v>46</v>
      </c>
      <c r="F4441" s="1" t="s">
        <v>36</v>
      </c>
      <c r="G4441" s="1" t="s">
        <v>25</v>
      </c>
      <c r="H4441">
        <v>2289790</v>
      </c>
      <c r="I4441">
        <v>171584</v>
      </c>
      <c r="J4441">
        <v>8515</v>
      </c>
      <c r="K4441">
        <v>44817</v>
      </c>
      <c r="L4441">
        <f>bbdd_Social_Media_Trends[[#This Row],[Likes]]+bbdd_Social_Media_Trends[[#This Row],[Shares]]+bbdd_Social_Media_Trends[[#This Row],[Comments]]</f>
        <v>224916</v>
      </c>
      <c r="M4441">
        <f>bbdd_Social_Media_Trends[[#This Row],[Interactions]]/bbdd_Social_Media_Trends[[#This Row],[Views]]</f>
        <v>9.822560147437101E-2</v>
      </c>
      <c r="N4441" s="1" t="s">
        <v>22</v>
      </c>
      <c r="O4441" s="4">
        <f t="shared" si="69"/>
        <v>0</v>
      </c>
    </row>
    <row r="4442" spans="1:15" hidden="1">
      <c r="A4442" s="1" t="s">
        <v>4482</v>
      </c>
      <c r="B4442" s="2">
        <v>44752</v>
      </c>
      <c r="C4442" s="13" t="str">
        <f>TEXT(bbdd_Social_Media_Trends[[#This Row],[Post_Date]],"aaaa-mm")</f>
        <v>2022-07</v>
      </c>
      <c r="D4442" s="1" t="s">
        <v>12</v>
      </c>
      <c r="E4442" s="1" t="s">
        <v>52</v>
      </c>
      <c r="F4442" s="1" t="s">
        <v>20</v>
      </c>
      <c r="G4442" s="1" t="s">
        <v>21</v>
      </c>
      <c r="H4442">
        <v>3072740</v>
      </c>
      <c r="I4442">
        <v>261975</v>
      </c>
      <c r="J4442">
        <v>66794</v>
      </c>
      <c r="K4442">
        <v>31510</v>
      </c>
      <c r="L4442">
        <f>bbdd_Social_Media_Trends[[#This Row],[Likes]]+bbdd_Social_Media_Trends[[#This Row],[Shares]]+bbdd_Social_Media_Trends[[#This Row],[Comments]]</f>
        <v>360279</v>
      </c>
      <c r="M4442">
        <f>bbdd_Social_Media_Trends[[#This Row],[Interactions]]/bbdd_Social_Media_Trends[[#This Row],[Views]]</f>
        <v>0.11725007647897316</v>
      </c>
      <c r="N4442" s="1" t="s">
        <v>22</v>
      </c>
      <c r="O4442" s="4">
        <f t="shared" si="69"/>
        <v>0</v>
      </c>
    </row>
    <row r="4443" spans="1:15">
      <c r="A4443" s="1" t="s">
        <v>4483</v>
      </c>
      <c r="B4443" s="2">
        <v>45023</v>
      </c>
      <c r="C4443" s="13" t="str">
        <f>TEXT(bbdd_Social_Media_Trends[[#This Row],[Post_Date]],"aaaa-mm")</f>
        <v>2023-04</v>
      </c>
      <c r="D4443" s="1" t="s">
        <v>27</v>
      </c>
      <c r="E4443" s="1" t="s">
        <v>31</v>
      </c>
      <c r="F4443" s="1" t="s">
        <v>41</v>
      </c>
      <c r="G4443" s="1" t="s">
        <v>28</v>
      </c>
      <c r="H4443">
        <v>4316183</v>
      </c>
      <c r="I4443">
        <v>219615</v>
      </c>
      <c r="J4443">
        <v>14485</v>
      </c>
      <c r="K4443">
        <v>34691</v>
      </c>
      <c r="L4443">
        <f>bbdd_Social_Media_Trends[[#This Row],[Likes]]+bbdd_Social_Media_Trends[[#This Row],[Shares]]+bbdd_Social_Media_Trends[[#This Row],[Comments]]</f>
        <v>268791</v>
      </c>
      <c r="M4443">
        <f>bbdd_Social_Media_Trends[[#This Row],[Interactions]]/bbdd_Social_Media_Trends[[#This Row],[Views]]</f>
        <v>6.2275163031780628E-2</v>
      </c>
      <c r="N4443" s="1" t="s">
        <v>29</v>
      </c>
      <c r="O4443" s="4">
        <f t="shared" si="69"/>
        <v>0</v>
      </c>
    </row>
    <row r="4444" spans="1:15" hidden="1">
      <c r="A4444" s="1" t="s">
        <v>4484</v>
      </c>
      <c r="B4444" s="2">
        <v>44942</v>
      </c>
      <c r="C4444" s="13" t="str">
        <f>TEXT(bbdd_Social_Media_Trends[[#This Row],[Post_Date]],"aaaa-mm")</f>
        <v>2023-01</v>
      </c>
      <c r="D4444" s="1" t="s">
        <v>24</v>
      </c>
      <c r="E4444" s="1" t="s">
        <v>46</v>
      </c>
      <c r="F4444" s="1" t="s">
        <v>20</v>
      </c>
      <c r="G4444" s="1" t="s">
        <v>60</v>
      </c>
      <c r="H4444">
        <v>1514380</v>
      </c>
      <c r="I4444">
        <v>480539</v>
      </c>
      <c r="J4444">
        <v>78070</v>
      </c>
      <c r="K4444">
        <v>24089</v>
      </c>
      <c r="L4444">
        <f>bbdd_Social_Media_Trends[[#This Row],[Likes]]+bbdd_Social_Media_Trends[[#This Row],[Shares]]+bbdd_Social_Media_Trends[[#This Row],[Comments]]</f>
        <v>582698</v>
      </c>
      <c r="M4444">
        <f>bbdd_Social_Media_Trends[[#This Row],[Interactions]]/bbdd_Social_Media_Trends[[#This Row],[Views]]</f>
        <v>0.38477660824892035</v>
      </c>
      <c r="N4444" s="1" t="s">
        <v>16</v>
      </c>
      <c r="O4444" s="4">
        <f t="shared" si="69"/>
        <v>0</v>
      </c>
    </row>
    <row r="4445" spans="1:15" hidden="1">
      <c r="A4445" s="1" t="s">
        <v>4485</v>
      </c>
      <c r="B4445" s="2">
        <v>44617</v>
      </c>
      <c r="C4445" s="13" t="str">
        <f>TEXT(bbdd_Social_Media_Trends[[#This Row],[Post_Date]],"aaaa-mm")</f>
        <v>2022-02</v>
      </c>
      <c r="D4445" s="1" t="s">
        <v>12</v>
      </c>
      <c r="E4445" s="1" t="s">
        <v>35</v>
      </c>
      <c r="F4445" s="1" t="s">
        <v>20</v>
      </c>
      <c r="G4445" s="1" t="s">
        <v>15</v>
      </c>
      <c r="H4445">
        <v>3219097</v>
      </c>
      <c r="I4445">
        <v>290198</v>
      </c>
      <c r="J4445">
        <v>90587</v>
      </c>
      <c r="K4445">
        <v>8704</v>
      </c>
      <c r="L4445">
        <f>bbdd_Social_Media_Trends[[#This Row],[Likes]]+bbdd_Social_Media_Trends[[#This Row],[Shares]]+bbdd_Social_Media_Trends[[#This Row],[Comments]]</f>
        <v>389489</v>
      </c>
      <c r="M4445">
        <f>bbdd_Social_Media_Trends[[#This Row],[Interactions]]/bbdd_Social_Media_Trends[[#This Row],[Views]]</f>
        <v>0.12099324748524198</v>
      </c>
      <c r="N4445" s="1" t="s">
        <v>22</v>
      </c>
      <c r="O4445" s="4">
        <f t="shared" si="69"/>
        <v>0</v>
      </c>
    </row>
    <row r="4446" spans="1:15" hidden="1">
      <c r="A4446" s="1" t="s">
        <v>4486</v>
      </c>
      <c r="B4446" s="2">
        <v>44611</v>
      </c>
      <c r="C4446" s="13" t="str">
        <f>TEXT(bbdd_Social_Media_Trends[[#This Row],[Post_Date]],"aaaa-mm")</f>
        <v>2022-02</v>
      </c>
      <c r="D4446" s="1" t="s">
        <v>24</v>
      </c>
      <c r="E4446" s="1" t="s">
        <v>19</v>
      </c>
      <c r="F4446" s="1" t="s">
        <v>32</v>
      </c>
      <c r="G4446" s="1" t="s">
        <v>15</v>
      </c>
      <c r="H4446">
        <v>56016</v>
      </c>
      <c r="I4446">
        <v>357109</v>
      </c>
      <c r="J4446">
        <v>3830</v>
      </c>
      <c r="K4446">
        <v>27527</v>
      </c>
      <c r="L4446">
        <f>bbdd_Social_Media_Trends[[#This Row],[Likes]]+bbdd_Social_Media_Trends[[#This Row],[Shares]]+bbdd_Social_Media_Trends[[#This Row],[Comments]]</f>
        <v>388466</v>
      </c>
      <c r="M4446">
        <f>bbdd_Social_Media_Trends[[#This Row],[Interactions]]/bbdd_Social_Media_Trends[[#This Row],[Views]]</f>
        <v>6.9349114538703232</v>
      </c>
      <c r="N4446" s="1" t="s">
        <v>29</v>
      </c>
      <c r="O4446" s="4">
        <f t="shared" si="69"/>
        <v>0</v>
      </c>
    </row>
    <row r="4447" spans="1:15" hidden="1">
      <c r="A4447" s="1" t="s">
        <v>4487</v>
      </c>
      <c r="B4447" s="2">
        <v>45087</v>
      </c>
      <c r="C4447" s="13" t="str">
        <f>TEXT(bbdd_Social_Media_Trends[[#This Row],[Post_Date]],"aaaa-mm")</f>
        <v>2023-06</v>
      </c>
      <c r="D4447" s="1" t="s">
        <v>18</v>
      </c>
      <c r="E4447" s="1" t="s">
        <v>39</v>
      </c>
      <c r="F4447" s="1" t="s">
        <v>32</v>
      </c>
      <c r="G4447" s="1" t="s">
        <v>50</v>
      </c>
      <c r="H4447">
        <v>637729</v>
      </c>
      <c r="I4447">
        <v>241923</v>
      </c>
      <c r="J4447">
        <v>62036</v>
      </c>
      <c r="K4447">
        <v>44594</v>
      </c>
      <c r="L4447">
        <f>bbdd_Social_Media_Trends[[#This Row],[Likes]]+bbdd_Social_Media_Trends[[#This Row],[Shares]]+bbdd_Social_Media_Trends[[#This Row],[Comments]]</f>
        <v>348553</v>
      </c>
      <c r="M4447">
        <f>bbdd_Social_Media_Trends[[#This Row],[Interactions]]/bbdd_Social_Media_Trends[[#This Row],[Views]]</f>
        <v>0.54655347334055693</v>
      </c>
      <c r="N4447" s="1" t="s">
        <v>16</v>
      </c>
      <c r="O4447" s="4">
        <f t="shared" si="69"/>
        <v>0</v>
      </c>
    </row>
    <row r="4448" spans="1:15" hidden="1">
      <c r="A4448" s="1" t="s">
        <v>4488</v>
      </c>
      <c r="B4448" s="2">
        <v>45218</v>
      </c>
      <c r="C4448" s="13" t="str">
        <f>TEXT(bbdd_Social_Media_Trends[[#This Row],[Post_Date]],"aaaa-mm")</f>
        <v>2023-10</v>
      </c>
      <c r="D4448" s="1" t="s">
        <v>12</v>
      </c>
      <c r="E4448" s="1" t="s">
        <v>31</v>
      </c>
      <c r="F4448" s="1" t="s">
        <v>36</v>
      </c>
      <c r="G4448" s="1" t="s">
        <v>60</v>
      </c>
      <c r="H4448">
        <v>1596726</v>
      </c>
      <c r="I4448">
        <v>486131</v>
      </c>
      <c r="J4448">
        <v>14674</v>
      </c>
      <c r="K4448">
        <v>40353</v>
      </c>
      <c r="L4448">
        <f>bbdd_Social_Media_Trends[[#This Row],[Likes]]+bbdd_Social_Media_Trends[[#This Row],[Shares]]+bbdd_Social_Media_Trends[[#This Row],[Comments]]</f>
        <v>541158</v>
      </c>
      <c r="M4448">
        <f>bbdd_Social_Media_Trends[[#This Row],[Interactions]]/bbdd_Social_Media_Trends[[#This Row],[Views]]</f>
        <v>0.33891725944213347</v>
      </c>
      <c r="N4448" s="1" t="s">
        <v>29</v>
      </c>
      <c r="O4448" s="4">
        <f t="shared" si="69"/>
        <v>0</v>
      </c>
    </row>
    <row r="4449" spans="1:15">
      <c r="A4449" s="1" t="s">
        <v>4489</v>
      </c>
      <c r="B4449" s="2">
        <v>44976</v>
      </c>
      <c r="C4449" s="13" t="str">
        <f>TEXT(bbdd_Social_Media_Trends[[#This Row],[Post_Date]],"aaaa-mm")</f>
        <v>2023-02</v>
      </c>
      <c r="D4449" s="1" t="s">
        <v>27</v>
      </c>
      <c r="E4449" s="1" t="s">
        <v>31</v>
      </c>
      <c r="F4449" s="1" t="s">
        <v>20</v>
      </c>
      <c r="G4449" s="1" t="s">
        <v>15</v>
      </c>
      <c r="H4449">
        <v>1161484</v>
      </c>
      <c r="I4449">
        <v>221418</v>
      </c>
      <c r="J4449">
        <v>84473</v>
      </c>
      <c r="K4449">
        <v>42623</v>
      </c>
      <c r="L4449">
        <f>bbdd_Social_Media_Trends[[#This Row],[Likes]]+bbdd_Social_Media_Trends[[#This Row],[Shares]]+bbdd_Social_Media_Trends[[#This Row],[Comments]]</f>
        <v>348514</v>
      </c>
      <c r="M4449">
        <f>bbdd_Social_Media_Trends[[#This Row],[Interactions]]/bbdd_Social_Media_Trends[[#This Row],[Views]]</f>
        <v>0.30005923456543526</v>
      </c>
      <c r="N4449" s="1" t="s">
        <v>29</v>
      </c>
      <c r="O4449" s="4">
        <f t="shared" si="69"/>
        <v>0</v>
      </c>
    </row>
    <row r="4450" spans="1:15" hidden="1">
      <c r="A4450" s="1" t="s">
        <v>4490</v>
      </c>
      <c r="B4450" s="2">
        <v>44691</v>
      </c>
      <c r="C4450" s="13" t="str">
        <f>TEXT(bbdd_Social_Media_Trends[[#This Row],[Post_Date]],"aaaa-mm")</f>
        <v>2022-05</v>
      </c>
      <c r="D4450" s="1" t="s">
        <v>18</v>
      </c>
      <c r="E4450" s="1" t="s">
        <v>39</v>
      </c>
      <c r="F4450" s="1" t="s">
        <v>20</v>
      </c>
      <c r="G4450" s="1" t="s">
        <v>15</v>
      </c>
      <c r="H4450">
        <v>1081777</v>
      </c>
      <c r="I4450">
        <v>48326</v>
      </c>
      <c r="J4450">
        <v>42923</v>
      </c>
      <c r="K4450">
        <v>6408</v>
      </c>
      <c r="L4450">
        <f>bbdd_Social_Media_Trends[[#This Row],[Likes]]+bbdd_Social_Media_Trends[[#This Row],[Shares]]+bbdd_Social_Media_Trends[[#This Row],[Comments]]</f>
        <v>97657</v>
      </c>
      <c r="M4450">
        <f>bbdd_Social_Media_Trends[[#This Row],[Interactions]]/bbdd_Social_Media_Trends[[#This Row],[Views]]</f>
        <v>9.0274612974762816E-2</v>
      </c>
      <c r="N4450" s="1" t="s">
        <v>16</v>
      </c>
      <c r="O4450" s="4">
        <f t="shared" si="69"/>
        <v>0</v>
      </c>
    </row>
    <row r="4451" spans="1:15" hidden="1">
      <c r="A4451" s="1" t="s">
        <v>4491</v>
      </c>
      <c r="B4451" s="2">
        <v>44598</v>
      </c>
      <c r="C4451" s="13" t="str">
        <f>TEXT(bbdd_Social_Media_Trends[[#This Row],[Post_Date]],"aaaa-mm")</f>
        <v>2022-02</v>
      </c>
      <c r="D4451" s="1" t="s">
        <v>24</v>
      </c>
      <c r="E4451" s="1" t="s">
        <v>59</v>
      </c>
      <c r="F4451" s="1" t="s">
        <v>47</v>
      </c>
      <c r="G4451" s="1" t="s">
        <v>21</v>
      </c>
      <c r="H4451">
        <v>2803598</v>
      </c>
      <c r="I4451">
        <v>227995</v>
      </c>
      <c r="J4451">
        <v>2103</v>
      </c>
      <c r="K4451">
        <v>35208</v>
      </c>
      <c r="L4451">
        <f>bbdd_Social_Media_Trends[[#This Row],[Likes]]+bbdd_Social_Media_Trends[[#This Row],[Shares]]+bbdd_Social_Media_Trends[[#This Row],[Comments]]</f>
        <v>265306</v>
      </c>
      <c r="M4451">
        <f>bbdd_Social_Media_Trends[[#This Row],[Interactions]]/bbdd_Social_Media_Trends[[#This Row],[Views]]</f>
        <v>9.4630542609889151E-2</v>
      </c>
      <c r="N4451" s="1" t="s">
        <v>22</v>
      </c>
      <c r="O4451" s="4">
        <f t="shared" si="69"/>
        <v>0</v>
      </c>
    </row>
    <row r="4452" spans="1:15">
      <c r="A4452" s="1" t="s">
        <v>4492</v>
      </c>
      <c r="B4452" s="2">
        <v>45184</v>
      </c>
      <c r="C4452" s="13" t="str">
        <f>TEXT(bbdd_Social_Media_Trends[[#This Row],[Post_Date]],"aaaa-mm")</f>
        <v>2023-09</v>
      </c>
      <c r="D4452" s="1" t="s">
        <v>27</v>
      </c>
      <c r="E4452" s="1" t="s">
        <v>49</v>
      </c>
      <c r="F4452" s="1" t="s">
        <v>20</v>
      </c>
      <c r="G4452" s="1" t="s">
        <v>60</v>
      </c>
      <c r="H4452">
        <v>2304844</v>
      </c>
      <c r="I4452">
        <v>221874</v>
      </c>
      <c r="J4452">
        <v>61744</v>
      </c>
      <c r="K4452">
        <v>22713</v>
      </c>
      <c r="L4452">
        <f>bbdd_Social_Media_Trends[[#This Row],[Likes]]+bbdd_Social_Media_Trends[[#This Row],[Shares]]+bbdd_Social_Media_Trends[[#This Row],[Comments]]</f>
        <v>306331</v>
      </c>
      <c r="M4452">
        <f>bbdd_Social_Media_Trends[[#This Row],[Interactions]]/bbdd_Social_Media_Trends[[#This Row],[Views]]</f>
        <v>0.1329074766014533</v>
      </c>
      <c r="N4452" s="1" t="s">
        <v>22</v>
      </c>
      <c r="O4452" s="4">
        <f t="shared" si="69"/>
        <v>0</v>
      </c>
    </row>
    <row r="4453" spans="1:15" hidden="1">
      <c r="A4453" s="1" t="s">
        <v>4493</v>
      </c>
      <c r="B4453" s="2">
        <v>44702</v>
      </c>
      <c r="C4453" s="13" t="str">
        <f>TEXT(bbdd_Social_Media_Trends[[#This Row],[Post_Date]],"aaaa-mm")</f>
        <v>2022-05</v>
      </c>
      <c r="D4453" s="1" t="s">
        <v>18</v>
      </c>
      <c r="E4453" s="1" t="s">
        <v>52</v>
      </c>
      <c r="F4453" s="1" t="s">
        <v>47</v>
      </c>
      <c r="G4453" s="1" t="s">
        <v>44</v>
      </c>
      <c r="H4453">
        <v>1945496</v>
      </c>
      <c r="I4453">
        <v>290804</v>
      </c>
      <c r="J4453">
        <v>36541</v>
      </c>
      <c r="K4453">
        <v>15838</v>
      </c>
      <c r="L4453">
        <f>bbdd_Social_Media_Trends[[#This Row],[Likes]]+bbdd_Social_Media_Trends[[#This Row],[Shares]]+bbdd_Social_Media_Trends[[#This Row],[Comments]]</f>
        <v>343183</v>
      </c>
      <c r="M4453">
        <f>bbdd_Social_Media_Trends[[#This Row],[Interactions]]/bbdd_Social_Media_Trends[[#This Row],[Views]]</f>
        <v>0.17639871785909608</v>
      </c>
      <c r="N4453" s="1" t="s">
        <v>29</v>
      </c>
      <c r="O4453" s="4">
        <f t="shared" si="69"/>
        <v>0</v>
      </c>
    </row>
    <row r="4454" spans="1:15" hidden="1">
      <c r="A4454" s="1" t="s">
        <v>4494</v>
      </c>
      <c r="B4454" s="2">
        <v>44912</v>
      </c>
      <c r="C4454" s="13" t="str">
        <f>TEXT(bbdd_Social_Media_Trends[[#This Row],[Post_Date]],"aaaa-mm")</f>
        <v>2022-12</v>
      </c>
      <c r="D4454" s="1" t="s">
        <v>12</v>
      </c>
      <c r="E4454" s="1" t="s">
        <v>39</v>
      </c>
      <c r="F4454" s="1" t="s">
        <v>36</v>
      </c>
      <c r="G4454" s="1" t="s">
        <v>28</v>
      </c>
      <c r="H4454">
        <v>2506710</v>
      </c>
      <c r="I4454">
        <v>320606</v>
      </c>
      <c r="J4454">
        <v>1565</v>
      </c>
      <c r="K4454">
        <v>39465</v>
      </c>
      <c r="L4454">
        <f>bbdd_Social_Media_Trends[[#This Row],[Likes]]+bbdd_Social_Media_Trends[[#This Row],[Shares]]+bbdd_Social_Media_Trends[[#This Row],[Comments]]</f>
        <v>361636</v>
      </c>
      <c r="M4454">
        <f>bbdd_Social_Media_Trends[[#This Row],[Interactions]]/bbdd_Social_Media_Trends[[#This Row],[Views]]</f>
        <v>0.14426718687043974</v>
      </c>
      <c r="N4454" s="1" t="s">
        <v>29</v>
      </c>
      <c r="O4454" s="4">
        <f t="shared" si="69"/>
        <v>0</v>
      </c>
    </row>
    <row r="4455" spans="1:15" hidden="1">
      <c r="A4455" s="1" t="s">
        <v>4495</v>
      </c>
      <c r="B4455" s="2">
        <v>44678</v>
      </c>
      <c r="C4455" s="13" t="str">
        <f>TEXT(bbdd_Social_Media_Trends[[#This Row],[Post_Date]],"aaaa-mm")</f>
        <v>2022-04</v>
      </c>
      <c r="D4455" s="1" t="s">
        <v>12</v>
      </c>
      <c r="E4455" s="1" t="s">
        <v>39</v>
      </c>
      <c r="F4455" s="1" t="s">
        <v>41</v>
      </c>
      <c r="G4455" s="1" t="s">
        <v>25</v>
      </c>
      <c r="H4455">
        <v>2254522</v>
      </c>
      <c r="I4455">
        <v>294121</v>
      </c>
      <c r="J4455">
        <v>86843</v>
      </c>
      <c r="K4455">
        <v>12828</v>
      </c>
      <c r="L4455">
        <f>bbdd_Social_Media_Trends[[#This Row],[Likes]]+bbdd_Social_Media_Trends[[#This Row],[Shares]]+bbdd_Social_Media_Trends[[#This Row],[Comments]]</f>
        <v>393792</v>
      </c>
      <c r="M4455">
        <f>bbdd_Social_Media_Trends[[#This Row],[Interactions]]/bbdd_Social_Media_Trends[[#This Row],[Views]]</f>
        <v>0.17466762355834187</v>
      </c>
      <c r="N4455" s="1" t="s">
        <v>16</v>
      </c>
      <c r="O4455" s="4">
        <f t="shared" si="69"/>
        <v>0</v>
      </c>
    </row>
    <row r="4456" spans="1:15" hidden="1">
      <c r="A4456" s="1" t="s">
        <v>4496</v>
      </c>
      <c r="B4456" s="2">
        <v>45198</v>
      </c>
      <c r="C4456" s="13" t="str">
        <f>TEXT(bbdd_Social_Media_Trends[[#This Row],[Post_Date]],"aaaa-mm")</f>
        <v>2023-09</v>
      </c>
      <c r="D4456" s="1" t="s">
        <v>18</v>
      </c>
      <c r="E4456" s="1" t="s">
        <v>13</v>
      </c>
      <c r="F4456" s="1" t="s">
        <v>47</v>
      </c>
      <c r="G4456" s="1" t="s">
        <v>28</v>
      </c>
      <c r="H4456">
        <v>3924268</v>
      </c>
      <c r="I4456">
        <v>498261</v>
      </c>
      <c r="J4456">
        <v>8499</v>
      </c>
      <c r="K4456">
        <v>11392</v>
      </c>
      <c r="L4456">
        <f>bbdd_Social_Media_Trends[[#This Row],[Likes]]+bbdd_Social_Media_Trends[[#This Row],[Shares]]+bbdd_Social_Media_Trends[[#This Row],[Comments]]</f>
        <v>518152</v>
      </c>
      <c r="M4456">
        <f>bbdd_Social_Media_Trends[[#This Row],[Interactions]]/bbdd_Social_Media_Trends[[#This Row],[Views]]</f>
        <v>0.13203787305046444</v>
      </c>
      <c r="N4456" s="1" t="s">
        <v>16</v>
      </c>
      <c r="O4456" s="4">
        <f t="shared" si="69"/>
        <v>0</v>
      </c>
    </row>
    <row r="4457" spans="1:15" hidden="1">
      <c r="A4457" s="1" t="s">
        <v>4497</v>
      </c>
      <c r="B4457" s="2">
        <v>45264</v>
      </c>
      <c r="C4457" s="13" t="str">
        <f>TEXT(bbdd_Social_Media_Trends[[#This Row],[Post_Date]],"aaaa-mm")</f>
        <v>2023-12</v>
      </c>
      <c r="D4457" s="1" t="s">
        <v>18</v>
      </c>
      <c r="E4457" s="1" t="s">
        <v>35</v>
      </c>
      <c r="F4457" s="1" t="s">
        <v>41</v>
      </c>
      <c r="G4457" s="1" t="s">
        <v>60</v>
      </c>
      <c r="H4457">
        <v>568573</v>
      </c>
      <c r="I4457">
        <v>45982</v>
      </c>
      <c r="J4457">
        <v>59886</v>
      </c>
      <c r="K4457">
        <v>44122</v>
      </c>
      <c r="L4457">
        <f>bbdd_Social_Media_Trends[[#This Row],[Likes]]+bbdd_Social_Media_Trends[[#This Row],[Shares]]+bbdd_Social_Media_Trends[[#This Row],[Comments]]</f>
        <v>149990</v>
      </c>
      <c r="M4457">
        <f>bbdd_Social_Media_Trends[[#This Row],[Interactions]]/bbdd_Social_Media_Trends[[#This Row],[Views]]</f>
        <v>0.26380077844005961</v>
      </c>
      <c r="N4457" s="1" t="s">
        <v>16</v>
      </c>
      <c r="O4457" s="4">
        <f t="shared" si="69"/>
        <v>0</v>
      </c>
    </row>
    <row r="4458" spans="1:15" hidden="1">
      <c r="A4458" s="1" t="s">
        <v>4498</v>
      </c>
      <c r="B4458" s="2">
        <v>44871</v>
      </c>
      <c r="C4458" s="13" t="str">
        <f>TEXT(bbdd_Social_Media_Trends[[#This Row],[Post_Date]],"aaaa-mm")</f>
        <v>2022-11</v>
      </c>
      <c r="D4458" s="1" t="s">
        <v>18</v>
      </c>
      <c r="E4458" s="1" t="s">
        <v>39</v>
      </c>
      <c r="F4458" s="1" t="s">
        <v>32</v>
      </c>
      <c r="G4458" s="1" t="s">
        <v>37</v>
      </c>
      <c r="H4458">
        <v>3111832</v>
      </c>
      <c r="I4458">
        <v>171402</v>
      </c>
      <c r="J4458">
        <v>51391</v>
      </c>
      <c r="K4458">
        <v>12925</v>
      </c>
      <c r="L4458">
        <f>bbdd_Social_Media_Trends[[#This Row],[Likes]]+bbdd_Social_Media_Trends[[#This Row],[Shares]]+bbdd_Social_Media_Trends[[#This Row],[Comments]]</f>
        <v>235718</v>
      </c>
      <c r="M4458">
        <f>bbdd_Social_Media_Trends[[#This Row],[Interactions]]/bbdd_Social_Media_Trends[[#This Row],[Views]]</f>
        <v>7.5748947886646836E-2</v>
      </c>
      <c r="N4458" s="1" t="s">
        <v>22</v>
      </c>
      <c r="O4458" s="4">
        <f t="shared" si="69"/>
        <v>0</v>
      </c>
    </row>
    <row r="4459" spans="1:15" hidden="1">
      <c r="A4459" s="1" t="s">
        <v>4499</v>
      </c>
      <c r="B4459" s="2">
        <v>45136</v>
      </c>
      <c r="C4459" s="13" t="str">
        <f>TEXT(bbdd_Social_Media_Trends[[#This Row],[Post_Date]],"aaaa-mm")</f>
        <v>2023-07</v>
      </c>
      <c r="D4459" s="1" t="s">
        <v>18</v>
      </c>
      <c r="E4459" s="1" t="s">
        <v>52</v>
      </c>
      <c r="F4459" s="1" t="s">
        <v>47</v>
      </c>
      <c r="G4459" s="1" t="s">
        <v>28</v>
      </c>
      <c r="H4459">
        <v>2304449</v>
      </c>
      <c r="I4459">
        <v>355721</v>
      </c>
      <c r="J4459">
        <v>54164</v>
      </c>
      <c r="K4459">
        <v>43193</v>
      </c>
      <c r="L4459">
        <f>bbdd_Social_Media_Trends[[#This Row],[Likes]]+bbdd_Social_Media_Trends[[#This Row],[Shares]]+bbdd_Social_Media_Trends[[#This Row],[Comments]]</f>
        <v>453078</v>
      </c>
      <c r="M4459">
        <f>bbdd_Social_Media_Trends[[#This Row],[Interactions]]/bbdd_Social_Media_Trends[[#This Row],[Views]]</f>
        <v>0.19661012241971942</v>
      </c>
      <c r="N4459" s="1" t="s">
        <v>29</v>
      </c>
      <c r="O4459" s="4">
        <f t="shared" si="69"/>
        <v>0</v>
      </c>
    </row>
    <row r="4460" spans="1:15" hidden="1">
      <c r="A4460" s="1" t="s">
        <v>4500</v>
      </c>
      <c r="B4460" s="2">
        <v>45221</v>
      </c>
      <c r="C4460" s="13" t="str">
        <f>TEXT(bbdd_Social_Media_Trends[[#This Row],[Post_Date]],"aaaa-mm")</f>
        <v>2023-10</v>
      </c>
      <c r="D4460" s="1" t="s">
        <v>24</v>
      </c>
      <c r="E4460" s="1" t="s">
        <v>35</v>
      </c>
      <c r="F4460" s="1" t="s">
        <v>14</v>
      </c>
      <c r="G4460" s="1" t="s">
        <v>28</v>
      </c>
      <c r="H4460">
        <v>3404604</v>
      </c>
      <c r="I4460">
        <v>333847</v>
      </c>
      <c r="J4460">
        <v>7512</v>
      </c>
      <c r="K4460">
        <v>7909</v>
      </c>
      <c r="L4460">
        <f>bbdd_Social_Media_Trends[[#This Row],[Likes]]+bbdd_Social_Media_Trends[[#This Row],[Shares]]+bbdd_Social_Media_Trends[[#This Row],[Comments]]</f>
        <v>349268</v>
      </c>
      <c r="M4460">
        <f>bbdd_Social_Media_Trends[[#This Row],[Interactions]]/bbdd_Social_Media_Trends[[#This Row],[Views]]</f>
        <v>0.10258696752985076</v>
      </c>
      <c r="N4460" s="1" t="s">
        <v>22</v>
      </c>
      <c r="O4460" s="4">
        <f t="shared" si="69"/>
        <v>0</v>
      </c>
    </row>
    <row r="4461" spans="1:15" hidden="1">
      <c r="A4461" s="1" t="s">
        <v>4501</v>
      </c>
      <c r="B4461" s="2">
        <v>44824</v>
      </c>
      <c r="C4461" s="13" t="str">
        <f>TEXT(bbdd_Social_Media_Trends[[#This Row],[Post_Date]],"aaaa-mm")</f>
        <v>2022-09</v>
      </c>
      <c r="D4461" s="1" t="s">
        <v>24</v>
      </c>
      <c r="E4461" s="1" t="s">
        <v>49</v>
      </c>
      <c r="F4461" s="1" t="s">
        <v>20</v>
      </c>
      <c r="G4461" s="1" t="s">
        <v>60</v>
      </c>
      <c r="H4461">
        <v>1658784</v>
      </c>
      <c r="I4461">
        <v>386659</v>
      </c>
      <c r="J4461">
        <v>53867</v>
      </c>
      <c r="K4461">
        <v>26339</v>
      </c>
      <c r="L4461">
        <f>bbdd_Social_Media_Trends[[#This Row],[Likes]]+bbdd_Social_Media_Trends[[#This Row],[Shares]]+bbdd_Social_Media_Trends[[#This Row],[Comments]]</f>
        <v>466865</v>
      </c>
      <c r="M4461">
        <f>bbdd_Social_Media_Trends[[#This Row],[Interactions]]/bbdd_Social_Media_Trends[[#This Row],[Views]]</f>
        <v>0.28145014661342282</v>
      </c>
      <c r="N4461" s="1" t="s">
        <v>16</v>
      </c>
      <c r="O4461" s="4">
        <f t="shared" si="69"/>
        <v>0</v>
      </c>
    </row>
    <row r="4462" spans="1:15">
      <c r="A4462" s="1" t="s">
        <v>4502</v>
      </c>
      <c r="B4462" s="2">
        <v>45115</v>
      </c>
      <c r="C4462" s="13" t="str">
        <f>TEXT(bbdd_Social_Media_Trends[[#This Row],[Post_Date]],"aaaa-mm")</f>
        <v>2023-07</v>
      </c>
      <c r="D4462" s="1" t="s">
        <v>27</v>
      </c>
      <c r="E4462" s="1" t="s">
        <v>31</v>
      </c>
      <c r="F4462" s="1" t="s">
        <v>47</v>
      </c>
      <c r="G4462" s="1" t="s">
        <v>15</v>
      </c>
      <c r="H4462">
        <v>1246083</v>
      </c>
      <c r="I4462">
        <v>94202</v>
      </c>
      <c r="J4462">
        <v>77172</v>
      </c>
      <c r="K4462">
        <v>13491</v>
      </c>
      <c r="L4462">
        <f>bbdd_Social_Media_Trends[[#This Row],[Likes]]+bbdd_Social_Media_Trends[[#This Row],[Shares]]+bbdd_Social_Media_Trends[[#This Row],[Comments]]</f>
        <v>184865</v>
      </c>
      <c r="M4462">
        <f>bbdd_Social_Media_Trends[[#This Row],[Interactions]]/bbdd_Social_Media_Trends[[#This Row],[Views]]</f>
        <v>0.14835689115412054</v>
      </c>
      <c r="N4462" s="1" t="s">
        <v>16</v>
      </c>
      <c r="O4462" s="4">
        <f t="shared" si="69"/>
        <v>0</v>
      </c>
    </row>
    <row r="4463" spans="1:15">
      <c r="A4463" s="1" t="s">
        <v>4503</v>
      </c>
      <c r="B4463" s="2">
        <v>45194</v>
      </c>
      <c r="C4463" s="13" t="str">
        <f>TEXT(bbdd_Social_Media_Trends[[#This Row],[Post_Date]],"aaaa-mm")</f>
        <v>2023-09</v>
      </c>
      <c r="D4463" s="1" t="s">
        <v>27</v>
      </c>
      <c r="E4463" s="1" t="s">
        <v>49</v>
      </c>
      <c r="F4463" s="1" t="s">
        <v>32</v>
      </c>
      <c r="G4463" s="1" t="s">
        <v>44</v>
      </c>
      <c r="H4463">
        <v>4131095</v>
      </c>
      <c r="I4463">
        <v>134585</v>
      </c>
      <c r="J4463">
        <v>24149</v>
      </c>
      <c r="K4463">
        <v>46525</v>
      </c>
      <c r="L4463">
        <f>bbdd_Social_Media_Trends[[#This Row],[Likes]]+bbdd_Social_Media_Trends[[#This Row],[Shares]]+bbdd_Social_Media_Trends[[#This Row],[Comments]]</f>
        <v>205259</v>
      </c>
      <c r="M4463">
        <f>bbdd_Social_Media_Trends[[#This Row],[Interactions]]/bbdd_Social_Media_Trends[[#This Row],[Views]]</f>
        <v>4.9686342240979689E-2</v>
      </c>
      <c r="N4463" s="1" t="s">
        <v>29</v>
      </c>
      <c r="O4463" s="4">
        <f t="shared" si="69"/>
        <v>0</v>
      </c>
    </row>
    <row r="4464" spans="1:15">
      <c r="A4464" s="1" t="s">
        <v>4504</v>
      </c>
      <c r="B4464" s="2">
        <v>45153</v>
      </c>
      <c r="C4464" s="13" t="str">
        <f>TEXT(bbdd_Social_Media_Trends[[#This Row],[Post_Date]],"aaaa-mm")</f>
        <v>2023-08</v>
      </c>
      <c r="D4464" s="1" t="s">
        <v>27</v>
      </c>
      <c r="E4464" s="1" t="s">
        <v>59</v>
      </c>
      <c r="F4464" s="1" t="s">
        <v>14</v>
      </c>
      <c r="G4464" s="1" t="s">
        <v>28</v>
      </c>
      <c r="H4464">
        <v>3664947</v>
      </c>
      <c r="I4464">
        <v>498276</v>
      </c>
      <c r="J4464">
        <v>45486</v>
      </c>
      <c r="K4464">
        <v>29141</v>
      </c>
      <c r="L4464">
        <f>bbdd_Social_Media_Trends[[#This Row],[Likes]]+bbdd_Social_Media_Trends[[#This Row],[Shares]]+bbdd_Social_Media_Trends[[#This Row],[Comments]]</f>
        <v>572903</v>
      </c>
      <c r="M4464">
        <f>bbdd_Social_Media_Trends[[#This Row],[Interactions]]/bbdd_Social_Media_Trends[[#This Row],[Views]]</f>
        <v>0.1563195866133944</v>
      </c>
      <c r="N4464" s="1" t="s">
        <v>29</v>
      </c>
      <c r="O4464" s="4">
        <f t="shared" si="69"/>
        <v>0</v>
      </c>
    </row>
    <row r="4465" spans="1:15" hidden="1">
      <c r="A4465" s="1" t="s">
        <v>4505</v>
      </c>
      <c r="B4465" s="2">
        <v>44941</v>
      </c>
      <c r="C4465" s="13" t="str">
        <f>TEXT(bbdd_Social_Media_Trends[[#This Row],[Post_Date]],"aaaa-mm")</f>
        <v>2023-01</v>
      </c>
      <c r="D4465" s="1" t="s">
        <v>24</v>
      </c>
      <c r="E4465" s="1" t="s">
        <v>13</v>
      </c>
      <c r="F4465" s="1" t="s">
        <v>36</v>
      </c>
      <c r="G4465" s="1" t="s">
        <v>21</v>
      </c>
      <c r="H4465">
        <v>3247592</v>
      </c>
      <c r="I4465">
        <v>76079</v>
      </c>
      <c r="J4465">
        <v>75922</v>
      </c>
      <c r="K4465">
        <v>31681</v>
      </c>
      <c r="L4465">
        <f>bbdd_Social_Media_Trends[[#This Row],[Likes]]+bbdd_Social_Media_Trends[[#This Row],[Shares]]+bbdd_Social_Media_Trends[[#This Row],[Comments]]</f>
        <v>183682</v>
      </c>
      <c r="M4465">
        <f>bbdd_Social_Media_Trends[[#This Row],[Interactions]]/bbdd_Social_Media_Trends[[#This Row],[Views]]</f>
        <v>5.6559444659304493E-2</v>
      </c>
      <c r="N4465" s="1" t="s">
        <v>16</v>
      </c>
      <c r="O4465" s="4">
        <f t="shared" si="69"/>
        <v>0</v>
      </c>
    </row>
    <row r="4466" spans="1:15" hidden="1">
      <c r="A4466" s="1" t="s">
        <v>4506</v>
      </c>
      <c r="B4466" s="2">
        <v>45143</v>
      </c>
      <c r="C4466" s="13" t="str">
        <f>TEXT(bbdd_Social_Media_Trends[[#This Row],[Post_Date]],"aaaa-mm")</f>
        <v>2023-08</v>
      </c>
      <c r="D4466" s="1" t="s">
        <v>18</v>
      </c>
      <c r="E4466" s="1" t="s">
        <v>46</v>
      </c>
      <c r="F4466" s="1" t="s">
        <v>32</v>
      </c>
      <c r="G4466" s="1" t="s">
        <v>50</v>
      </c>
      <c r="H4466">
        <v>3144724</v>
      </c>
      <c r="I4466">
        <v>346002</v>
      </c>
      <c r="J4466">
        <v>68200</v>
      </c>
      <c r="K4466">
        <v>21104</v>
      </c>
      <c r="L4466">
        <f>bbdd_Social_Media_Trends[[#This Row],[Likes]]+bbdd_Social_Media_Trends[[#This Row],[Shares]]+bbdd_Social_Media_Trends[[#This Row],[Comments]]</f>
        <v>435306</v>
      </c>
      <c r="M4466">
        <f>bbdd_Social_Media_Trends[[#This Row],[Interactions]]/bbdd_Social_Media_Trends[[#This Row],[Views]]</f>
        <v>0.13842423055250636</v>
      </c>
      <c r="N4466" s="1" t="s">
        <v>16</v>
      </c>
      <c r="O4466" s="4">
        <f t="shared" si="69"/>
        <v>0</v>
      </c>
    </row>
    <row r="4467" spans="1:15" hidden="1">
      <c r="A4467" s="1" t="s">
        <v>4507</v>
      </c>
      <c r="B4467" s="2">
        <v>45040</v>
      </c>
      <c r="C4467" s="13" t="str">
        <f>TEXT(bbdd_Social_Media_Trends[[#This Row],[Post_Date]],"aaaa-mm")</f>
        <v>2023-04</v>
      </c>
      <c r="D4467" s="1" t="s">
        <v>18</v>
      </c>
      <c r="E4467" s="1" t="s">
        <v>39</v>
      </c>
      <c r="F4467" s="1" t="s">
        <v>32</v>
      </c>
      <c r="G4467" s="1" t="s">
        <v>28</v>
      </c>
      <c r="H4467">
        <v>3567170</v>
      </c>
      <c r="I4467">
        <v>178506</v>
      </c>
      <c r="J4467">
        <v>37026</v>
      </c>
      <c r="K4467">
        <v>14997</v>
      </c>
      <c r="L4467">
        <f>bbdd_Social_Media_Trends[[#This Row],[Likes]]+bbdd_Social_Media_Trends[[#This Row],[Shares]]+bbdd_Social_Media_Trends[[#This Row],[Comments]]</f>
        <v>230529</v>
      </c>
      <c r="M4467">
        <f>bbdd_Social_Media_Trends[[#This Row],[Interactions]]/bbdd_Social_Media_Trends[[#This Row],[Views]]</f>
        <v>6.4625179063515337E-2</v>
      </c>
      <c r="N4467" s="1" t="s">
        <v>29</v>
      </c>
      <c r="O4467" s="4">
        <f t="shared" si="69"/>
        <v>0</v>
      </c>
    </row>
    <row r="4468" spans="1:15" hidden="1">
      <c r="A4468" s="1" t="s">
        <v>4508</v>
      </c>
      <c r="B4468" s="2">
        <v>45151</v>
      </c>
      <c r="C4468" s="13" t="str">
        <f>TEXT(bbdd_Social_Media_Trends[[#This Row],[Post_Date]],"aaaa-mm")</f>
        <v>2023-08</v>
      </c>
      <c r="D4468" s="1" t="s">
        <v>24</v>
      </c>
      <c r="E4468" s="1" t="s">
        <v>46</v>
      </c>
      <c r="F4468" s="1" t="s">
        <v>41</v>
      </c>
      <c r="G4468" s="1" t="s">
        <v>37</v>
      </c>
      <c r="H4468">
        <v>4966638</v>
      </c>
      <c r="I4468">
        <v>456635</v>
      </c>
      <c r="J4468">
        <v>19925</v>
      </c>
      <c r="K4468">
        <v>15827</v>
      </c>
      <c r="L4468">
        <f>bbdd_Social_Media_Trends[[#This Row],[Likes]]+bbdd_Social_Media_Trends[[#This Row],[Shares]]+bbdd_Social_Media_Trends[[#This Row],[Comments]]</f>
        <v>492387</v>
      </c>
      <c r="M4468">
        <f>bbdd_Social_Media_Trends[[#This Row],[Interactions]]/bbdd_Social_Media_Trends[[#This Row],[Views]]</f>
        <v>9.9138894358719115E-2</v>
      </c>
      <c r="N4468" s="1" t="s">
        <v>16</v>
      </c>
      <c r="O4468" s="4">
        <f t="shared" si="69"/>
        <v>0</v>
      </c>
    </row>
    <row r="4469" spans="1:15" hidden="1">
      <c r="A4469" s="1" t="s">
        <v>4509</v>
      </c>
      <c r="B4469" s="2">
        <v>44973</v>
      </c>
      <c r="C4469" s="13" t="str">
        <f>TEXT(bbdd_Social_Media_Trends[[#This Row],[Post_Date]],"aaaa-mm")</f>
        <v>2023-02</v>
      </c>
      <c r="D4469" s="1" t="s">
        <v>24</v>
      </c>
      <c r="E4469" s="1" t="s">
        <v>52</v>
      </c>
      <c r="F4469" s="1" t="s">
        <v>41</v>
      </c>
      <c r="G4469" s="1" t="s">
        <v>60</v>
      </c>
      <c r="H4469">
        <v>2381324</v>
      </c>
      <c r="I4469">
        <v>166638</v>
      </c>
      <c r="J4469">
        <v>40364</v>
      </c>
      <c r="K4469">
        <v>47901</v>
      </c>
      <c r="L4469">
        <f>bbdd_Social_Media_Trends[[#This Row],[Likes]]+bbdd_Social_Media_Trends[[#This Row],[Shares]]+bbdd_Social_Media_Trends[[#This Row],[Comments]]</f>
        <v>254903</v>
      </c>
      <c r="M4469">
        <f>bbdd_Social_Media_Trends[[#This Row],[Interactions]]/bbdd_Social_Media_Trends[[#This Row],[Views]]</f>
        <v>0.10704255279835924</v>
      </c>
      <c r="N4469" s="1" t="s">
        <v>22</v>
      </c>
      <c r="O4469" s="4">
        <f t="shared" si="69"/>
        <v>0</v>
      </c>
    </row>
    <row r="4470" spans="1:15" hidden="1">
      <c r="A4470" s="1" t="s">
        <v>4510</v>
      </c>
      <c r="B4470" s="2">
        <v>45040</v>
      </c>
      <c r="C4470" s="13" t="str">
        <f>TEXT(bbdd_Social_Media_Trends[[#This Row],[Post_Date]],"aaaa-mm")</f>
        <v>2023-04</v>
      </c>
      <c r="D4470" s="1" t="s">
        <v>24</v>
      </c>
      <c r="E4470" s="1" t="s">
        <v>59</v>
      </c>
      <c r="F4470" s="1" t="s">
        <v>36</v>
      </c>
      <c r="G4470" s="1" t="s">
        <v>25</v>
      </c>
      <c r="H4470">
        <v>4678841</v>
      </c>
      <c r="I4470">
        <v>316721</v>
      </c>
      <c r="J4470">
        <v>59725</v>
      </c>
      <c r="K4470">
        <v>28125</v>
      </c>
      <c r="L4470">
        <f>bbdd_Social_Media_Trends[[#This Row],[Likes]]+bbdd_Social_Media_Trends[[#This Row],[Shares]]+bbdd_Social_Media_Trends[[#This Row],[Comments]]</f>
        <v>404571</v>
      </c>
      <c r="M4470">
        <f>bbdd_Social_Media_Trends[[#This Row],[Interactions]]/bbdd_Social_Media_Trends[[#This Row],[Views]]</f>
        <v>8.6468208686723919E-2</v>
      </c>
      <c r="N4470" s="1" t="s">
        <v>16</v>
      </c>
      <c r="O4470" s="4">
        <f t="shared" si="69"/>
        <v>0</v>
      </c>
    </row>
    <row r="4471" spans="1:15" hidden="1">
      <c r="A4471" s="1" t="s">
        <v>4511</v>
      </c>
      <c r="B4471" s="2">
        <v>45161</v>
      </c>
      <c r="C4471" s="13" t="str">
        <f>TEXT(bbdd_Social_Media_Trends[[#This Row],[Post_Date]],"aaaa-mm")</f>
        <v>2023-08</v>
      </c>
      <c r="D4471" s="1" t="s">
        <v>18</v>
      </c>
      <c r="E4471" s="1" t="s">
        <v>46</v>
      </c>
      <c r="F4471" s="1" t="s">
        <v>14</v>
      </c>
      <c r="G4471" s="1" t="s">
        <v>60</v>
      </c>
      <c r="H4471">
        <v>4781223</v>
      </c>
      <c r="I4471">
        <v>331083</v>
      </c>
      <c r="J4471">
        <v>5095</v>
      </c>
      <c r="K4471">
        <v>10256</v>
      </c>
      <c r="L4471">
        <f>bbdd_Social_Media_Trends[[#This Row],[Likes]]+bbdd_Social_Media_Trends[[#This Row],[Shares]]+bbdd_Social_Media_Trends[[#This Row],[Comments]]</f>
        <v>346434</v>
      </c>
      <c r="M4471">
        <f>bbdd_Social_Media_Trends[[#This Row],[Interactions]]/bbdd_Social_Media_Trends[[#This Row],[Views]]</f>
        <v>7.2457193483759286E-2</v>
      </c>
      <c r="N4471" s="1" t="s">
        <v>29</v>
      </c>
      <c r="O4471" s="4">
        <f t="shared" si="69"/>
        <v>0</v>
      </c>
    </row>
    <row r="4472" spans="1:15">
      <c r="A4472" s="1" t="s">
        <v>4512</v>
      </c>
      <c r="B4472" s="2">
        <v>45106</v>
      </c>
      <c r="C4472" s="13" t="str">
        <f>TEXT(bbdd_Social_Media_Trends[[#This Row],[Post_Date]],"aaaa-mm")</f>
        <v>2023-06</v>
      </c>
      <c r="D4472" s="1" t="s">
        <v>27</v>
      </c>
      <c r="E4472" s="1" t="s">
        <v>19</v>
      </c>
      <c r="F4472" s="1" t="s">
        <v>47</v>
      </c>
      <c r="G4472" s="1" t="s">
        <v>25</v>
      </c>
      <c r="H4472">
        <v>3995394</v>
      </c>
      <c r="I4472">
        <v>281704</v>
      </c>
      <c r="J4472">
        <v>78827</v>
      </c>
      <c r="K4472">
        <v>40414</v>
      </c>
      <c r="L4472">
        <f>bbdd_Social_Media_Trends[[#This Row],[Likes]]+bbdd_Social_Media_Trends[[#This Row],[Shares]]+bbdd_Social_Media_Trends[[#This Row],[Comments]]</f>
        <v>400945</v>
      </c>
      <c r="M4472">
        <f>bbdd_Social_Media_Trends[[#This Row],[Interactions]]/bbdd_Social_Media_Trends[[#This Row],[Views]]</f>
        <v>0.10035180510357677</v>
      </c>
      <c r="N4472" s="1" t="s">
        <v>29</v>
      </c>
      <c r="O4472" s="4">
        <f t="shared" si="69"/>
        <v>0</v>
      </c>
    </row>
    <row r="4473" spans="1:15" hidden="1">
      <c r="A4473" s="1" t="s">
        <v>4513</v>
      </c>
      <c r="B4473" s="2">
        <v>44718</v>
      </c>
      <c r="C4473" s="13" t="str">
        <f>TEXT(bbdd_Social_Media_Trends[[#This Row],[Post_Date]],"aaaa-mm")</f>
        <v>2022-06</v>
      </c>
      <c r="D4473" s="1" t="s">
        <v>24</v>
      </c>
      <c r="E4473" s="1" t="s">
        <v>19</v>
      </c>
      <c r="F4473" s="1" t="s">
        <v>14</v>
      </c>
      <c r="G4473" s="1" t="s">
        <v>37</v>
      </c>
      <c r="H4473">
        <v>97529</v>
      </c>
      <c r="I4473">
        <v>279809</v>
      </c>
      <c r="J4473">
        <v>38158</v>
      </c>
      <c r="K4473">
        <v>27001</v>
      </c>
      <c r="L4473">
        <f>bbdd_Social_Media_Trends[[#This Row],[Likes]]+bbdd_Social_Media_Trends[[#This Row],[Shares]]+bbdd_Social_Media_Trends[[#This Row],[Comments]]</f>
        <v>344968</v>
      </c>
      <c r="M4473">
        <f>bbdd_Social_Media_Trends[[#This Row],[Interactions]]/bbdd_Social_Media_Trends[[#This Row],[Views]]</f>
        <v>3.537081278388992</v>
      </c>
      <c r="N4473" s="1" t="s">
        <v>22</v>
      </c>
      <c r="O4473" s="4">
        <f t="shared" si="69"/>
        <v>0</v>
      </c>
    </row>
    <row r="4474" spans="1:15" hidden="1">
      <c r="A4474" s="1" t="s">
        <v>4514</v>
      </c>
      <c r="B4474" s="2">
        <v>45005</v>
      </c>
      <c r="C4474" s="13" t="str">
        <f>TEXT(bbdd_Social_Media_Trends[[#This Row],[Post_Date]],"aaaa-mm")</f>
        <v>2023-03</v>
      </c>
      <c r="D4474" s="1" t="s">
        <v>18</v>
      </c>
      <c r="E4474" s="1" t="s">
        <v>31</v>
      </c>
      <c r="F4474" s="1" t="s">
        <v>47</v>
      </c>
      <c r="G4474" s="1" t="s">
        <v>44</v>
      </c>
      <c r="H4474">
        <v>1035139</v>
      </c>
      <c r="I4474">
        <v>212435</v>
      </c>
      <c r="J4474">
        <v>51821</v>
      </c>
      <c r="K4474">
        <v>2303</v>
      </c>
      <c r="L4474">
        <f>bbdd_Social_Media_Trends[[#This Row],[Likes]]+bbdd_Social_Media_Trends[[#This Row],[Shares]]+bbdd_Social_Media_Trends[[#This Row],[Comments]]</f>
        <v>266559</v>
      </c>
      <c r="M4474">
        <f>bbdd_Social_Media_Trends[[#This Row],[Interactions]]/bbdd_Social_Media_Trends[[#This Row],[Views]]</f>
        <v>0.25751034402143091</v>
      </c>
      <c r="N4474" s="1" t="s">
        <v>16</v>
      </c>
      <c r="O4474" s="4">
        <f t="shared" si="69"/>
        <v>0</v>
      </c>
    </row>
    <row r="4475" spans="1:15" hidden="1">
      <c r="A4475" s="1" t="s">
        <v>4515</v>
      </c>
      <c r="B4475" s="2">
        <v>45286</v>
      </c>
      <c r="C4475" s="13" t="str">
        <f>TEXT(bbdd_Social_Media_Trends[[#This Row],[Post_Date]],"aaaa-mm")</f>
        <v>2023-12</v>
      </c>
      <c r="D4475" s="1" t="s">
        <v>18</v>
      </c>
      <c r="E4475" s="1" t="s">
        <v>35</v>
      </c>
      <c r="F4475" s="1" t="s">
        <v>20</v>
      </c>
      <c r="G4475" s="1" t="s">
        <v>60</v>
      </c>
      <c r="H4475">
        <v>46451</v>
      </c>
      <c r="I4475">
        <v>62611</v>
      </c>
      <c r="J4475">
        <v>79389</v>
      </c>
      <c r="K4475">
        <v>17478</v>
      </c>
      <c r="L4475">
        <f>bbdd_Social_Media_Trends[[#This Row],[Likes]]+bbdd_Social_Media_Trends[[#This Row],[Shares]]+bbdd_Social_Media_Trends[[#This Row],[Comments]]</f>
        <v>159478</v>
      </c>
      <c r="M4475">
        <f>bbdd_Social_Media_Trends[[#This Row],[Interactions]]/bbdd_Social_Media_Trends[[#This Row],[Views]]</f>
        <v>3.4332522443004456</v>
      </c>
      <c r="N4475" s="1" t="s">
        <v>22</v>
      </c>
      <c r="O4475" s="4">
        <f t="shared" si="69"/>
        <v>0</v>
      </c>
    </row>
    <row r="4476" spans="1:15" hidden="1">
      <c r="A4476" s="1" t="s">
        <v>4516</v>
      </c>
      <c r="B4476" s="2">
        <v>44637</v>
      </c>
      <c r="C4476" s="13" t="str">
        <f>TEXT(bbdd_Social_Media_Trends[[#This Row],[Post_Date]],"aaaa-mm")</f>
        <v>2022-03</v>
      </c>
      <c r="D4476" s="1" t="s">
        <v>12</v>
      </c>
      <c r="E4476" s="1" t="s">
        <v>31</v>
      </c>
      <c r="F4476" s="1" t="s">
        <v>32</v>
      </c>
      <c r="G4476" s="1" t="s">
        <v>25</v>
      </c>
      <c r="H4476">
        <v>765809</v>
      </c>
      <c r="I4476">
        <v>328597</v>
      </c>
      <c r="J4476">
        <v>19358</v>
      </c>
      <c r="K4476">
        <v>9245</v>
      </c>
      <c r="L4476">
        <f>bbdd_Social_Media_Trends[[#This Row],[Likes]]+bbdd_Social_Media_Trends[[#This Row],[Shares]]+bbdd_Social_Media_Trends[[#This Row],[Comments]]</f>
        <v>357200</v>
      </c>
      <c r="M4476">
        <f>bbdd_Social_Media_Trends[[#This Row],[Interactions]]/bbdd_Social_Media_Trends[[#This Row],[Views]]</f>
        <v>0.46643484210814967</v>
      </c>
      <c r="N4476" s="1" t="s">
        <v>22</v>
      </c>
      <c r="O4476" s="4">
        <f t="shared" si="69"/>
        <v>0</v>
      </c>
    </row>
    <row r="4477" spans="1:15">
      <c r="A4477" s="1" t="s">
        <v>4517</v>
      </c>
      <c r="B4477" s="2">
        <v>45030</v>
      </c>
      <c r="C4477" s="13" t="str">
        <f>TEXT(bbdd_Social_Media_Trends[[#This Row],[Post_Date]],"aaaa-mm")</f>
        <v>2023-04</v>
      </c>
      <c r="D4477" s="1" t="s">
        <v>27</v>
      </c>
      <c r="E4477" s="1" t="s">
        <v>52</v>
      </c>
      <c r="F4477" s="1" t="s">
        <v>14</v>
      </c>
      <c r="G4477" s="1" t="s">
        <v>50</v>
      </c>
      <c r="H4477">
        <v>4412202</v>
      </c>
      <c r="I4477">
        <v>420756</v>
      </c>
      <c r="J4477">
        <v>75784</v>
      </c>
      <c r="K4477">
        <v>30893</v>
      </c>
      <c r="L4477">
        <f>bbdd_Social_Media_Trends[[#This Row],[Likes]]+bbdd_Social_Media_Trends[[#This Row],[Shares]]+bbdd_Social_Media_Trends[[#This Row],[Comments]]</f>
        <v>527433</v>
      </c>
      <c r="M4477">
        <f>bbdd_Social_Media_Trends[[#This Row],[Interactions]]/bbdd_Social_Media_Trends[[#This Row],[Views]]</f>
        <v>0.11953963123175231</v>
      </c>
      <c r="N4477" s="1" t="s">
        <v>22</v>
      </c>
      <c r="O4477" s="4">
        <f t="shared" si="69"/>
        <v>0</v>
      </c>
    </row>
    <row r="4478" spans="1:15">
      <c r="A4478" s="1" t="s">
        <v>4518</v>
      </c>
      <c r="B4478" s="2">
        <v>45274</v>
      </c>
      <c r="C4478" s="13" t="str">
        <f>TEXT(bbdd_Social_Media_Trends[[#This Row],[Post_Date]],"aaaa-mm")</f>
        <v>2023-12</v>
      </c>
      <c r="D4478" s="1" t="s">
        <v>27</v>
      </c>
      <c r="E4478" s="1" t="s">
        <v>31</v>
      </c>
      <c r="F4478" s="1" t="s">
        <v>47</v>
      </c>
      <c r="G4478" s="1" t="s">
        <v>15</v>
      </c>
      <c r="H4478">
        <v>3605698</v>
      </c>
      <c r="I4478">
        <v>33232</v>
      </c>
      <c r="J4478">
        <v>26198</v>
      </c>
      <c r="K4478">
        <v>40691</v>
      </c>
      <c r="L4478">
        <f>bbdd_Social_Media_Trends[[#This Row],[Likes]]+bbdd_Social_Media_Trends[[#This Row],[Shares]]+bbdd_Social_Media_Trends[[#This Row],[Comments]]</f>
        <v>100121</v>
      </c>
      <c r="M4478">
        <f>bbdd_Social_Media_Trends[[#This Row],[Interactions]]/bbdd_Social_Media_Trends[[#This Row],[Views]]</f>
        <v>2.7767439203172314E-2</v>
      </c>
      <c r="N4478" s="1" t="s">
        <v>29</v>
      </c>
      <c r="O4478" s="4">
        <f t="shared" si="69"/>
        <v>0</v>
      </c>
    </row>
    <row r="4479" spans="1:15" hidden="1">
      <c r="A4479" s="1" t="s">
        <v>4519</v>
      </c>
      <c r="B4479" s="2">
        <v>45230</v>
      </c>
      <c r="C4479" s="13" t="str">
        <f>TEXT(bbdd_Social_Media_Trends[[#This Row],[Post_Date]],"aaaa-mm")</f>
        <v>2023-10</v>
      </c>
      <c r="D4479" s="1" t="s">
        <v>24</v>
      </c>
      <c r="E4479" s="1" t="s">
        <v>31</v>
      </c>
      <c r="F4479" s="1" t="s">
        <v>47</v>
      </c>
      <c r="G4479" s="1" t="s">
        <v>25</v>
      </c>
      <c r="H4479">
        <v>2858575</v>
      </c>
      <c r="I4479">
        <v>9364</v>
      </c>
      <c r="J4479">
        <v>19588</v>
      </c>
      <c r="K4479">
        <v>41663</v>
      </c>
      <c r="L4479">
        <f>bbdd_Social_Media_Trends[[#This Row],[Likes]]+bbdd_Social_Media_Trends[[#This Row],[Shares]]+bbdd_Social_Media_Trends[[#This Row],[Comments]]</f>
        <v>70615</v>
      </c>
      <c r="M4479">
        <f>bbdd_Social_Media_Trends[[#This Row],[Interactions]]/bbdd_Social_Media_Trends[[#This Row],[Views]]</f>
        <v>2.4702867687571604E-2</v>
      </c>
      <c r="N4479" s="1" t="s">
        <v>16</v>
      </c>
      <c r="O4479" s="4">
        <f t="shared" si="69"/>
        <v>0</v>
      </c>
    </row>
    <row r="4480" spans="1:15" hidden="1">
      <c r="A4480" s="1" t="s">
        <v>4520</v>
      </c>
      <c r="B4480" s="2">
        <v>44603</v>
      </c>
      <c r="C4480" s="13" t="str">
        <f>TEXT(bbdd_Social_Media_Trends[[#This Row],[Post_Date]],"aaaa-mm")</f>
        <v>2022-02</v>
      </c>
      <c r="D4480" s="1" t="s">
        <v>18</v>
      </c>
      <c r="E4480" s="1" t="s">
        <v>52</v>
      </c>
      <c r="F4480" s="1" t="s">
        <v>20</v>
      </c>
      <c r="G4480" s="1" t="s">
        <v>50</v>
      </c>
      <c r="H4480">
        <v>521996</v>
      </c>
      <c r="I4480">
        <v>477724</v>
      </c>
      <c r="J4480">
        <v>90232</v>
      </c>
      <c r="K4480">
        <v>45777</v>
      </c>
      <c r="L4480">
        <f>bbdd_Social_Media_Trends[[#This Row],[Likes]]+bbdd_Social_Media_Trends[[#This Row],[Shares]]+bbdd_Social_Media_Trends[[#This Row],[Comments]]</f>
        <v>613733</v>
      </c>
      <c r="M4480">
        <f>bbdd_Social_Media_Trends[[#This Row],[Interactions]]/bbdd_Social_Media_Trends[[#This Row],[Views]]</f>
        <v>1.1757427259979003</v>
      </c>
      <c r="N4480" s="1" t="s">
        <v>16</v>
      </c>
      <c r="O4480" s="4">
        <f t="shared" si="69"/>
        <v>0</v>
      </c>
    </row>
    <row r="4481" spans="1:15" hidden="1">
      <c r="A4481" s="1" t="s">
        <v>4521</v>
      </c>
      <c r="B4481" s="2">
        <v>44857</v>
      </c>
      <c r="C4481" s="13" t="str">
        <f>TEXT(bbdd_Social_Media_Trends[[#This Row],[Post_Date]],"aaaa-mm")</f>
        <v>2022-10</v>
      </c>
      <c r="D4481" s="1" t="s">
        <v>18</v>
      </c>
      <c r="E4481" s="1" t="s">
        <v>39</v>
      </c>
      <c r="F4481" s="1" t="s">
        <v>32</v>
      </c>
      <c r="G4481" s="1" t="s">
        <v>37</v>
      </c>
      <c r="H4481">
        <v>2825457</v>
      </c>
      <c r="I4481">
        <v>210288</v>
      </c>
      <c r="J4481">
        <v>13695</v>
      </c>
      <c r="K4481">
        <v>5774</v>
      </c>
      <c r="L4481">
        <f>bbdd_Social_Media_Trends[[#This Row],[Likes]]+bbdd_Social_Media_Trends[[#This Row],[Shares]]+bbdd_Social_Media_Trends[[#This Row],[Comments]]</f>
        <v>229757</v>
      </c>
      <c r="M4481">
        <f>bbdd_Social_Media_Trends[[#This Row],[Interactions]]/bbdd_Social_Media_Trends[[#This Row],[Views]]</f>
        <v>8.1316756899857262E-2</v>
      </c>
      <c r="N4481" s="1" t="s">
        <v>22</v>
      </c>
      <c r="O4481" s="4">
        <f t="shared" si="69"/>
        <v>0</v>
      </c>
    </row>
    <row r="4482" spans="1:15" hidden="1">
      <c r="A4482" s="1" t="s">
        <v>4522</v>
      </c>
      <c r="B4482" s="2">
        <v>44810</v>
      </c>
      <c r="C4482" s="13" t="str">
        <f>TEXT(bbdd_Social_Media_Trends[[#This Row],[Post_Date]],"aaaa-mm")</f>
        <v>2022-09</v>
      </c>
      <c r="D4482" s="1" t="s">
        <v>12</v>
      </c>
      <c r="E4482" s="1" t="s">
        <v>57</v>
      </c>
      <c r="F4482" s="1" t="s">
        <v>47</v>
      </c>
      <c r="G4482" s="1" t="s">
        <v>44</v>
      </c>
      <c r="H4482">
        <v>3284443</v>
      </c>
      <c r="I4482">
        <v>227209</v>
      </c>
      <c r="J4482">
        <v>72888</v>
      </c>
      <c r="K4482">
        <v>31889</v>
      </c>
      <c r="L4482">
        <f>bbdd_Social_Media_Trends[[#This Row],[Likes]]+bbdd_Social_Media_Trends[[#This Row],[Shares]]+bbdd_Social_Media_Trends[[#This Row],[Comments]]</f>
        <v>331986</v>
      </c>
      <c r="M4482">
        <f>bbdd_Social_Media_Trends[[#This Row],[Interactions]]/bbdd_Social_Media_Trends[[#This Row],[Views]]</f>
        <v>0.10107832591401343</v>
      </c>
      <c r="N4482" s="1" t="s">
        <v>22</v>
      </c>
      <c r="O4482" s="4">
        <f t="shared" ref="O4482:O4545" si="70">IF(ISERROR(VLOOKUP(A4482,A4483:A9480,1,FALSE)),0, 1)</f>
        <v>0</v>
      </c>
    </row>
    <row r="4483" spans="1:15">
      <c r="A4483" s="1" t="s">
        <v>4523</v>
      </c>
      <c r="B4483" s="2">
        <v>44701</v>
      </c>
      <c r="C4483" s="13" t="str">
        <f>TEXT(bbdd_Social_Media_Trends[[#This Row],[Post_Date]],"aaaa-mm")</f>
        <v>2022-05</v>
      </c>
      <c r="D4483" s="1" t="s">
        <v>27</v>
      </c>
      <c r="E4483" s="1" t="s">
        <v>49</v>
      </c>
      <c r="F4483" s="1" t="s">
        <v>41</v>
      </c>
      <c r="G4483" s="1" t="s">
        <v>60</v>
      </c>
      <c r="H4483">
        <v>4005023</v>
      </c>
      <c r="I4483">
        <v>131700</v>
      </c>
      <c r="J4483">
        <v>58431</v>
      </c>
      <c r="K4483">
        <v>32829</v>
      </c>
      <c r="L4483">
        <f>bbdd_Social_Media_Trends[[#This Row],[Likes]]+bbdd_Social_Media_Trends[[#This Row],[Shares]]+bbdd_Social_Media_Trends[[#This Row],[Comments]]</f>
        <v>222960</v>
      </c>
      <c r="M4483">
        <f>bbdd_Social_Media_Trends[[#This Row],[Interactions]]/bbdd_Social_Media_Trends[[#This Row],[Views]]</f>
        <v>5.5670092281617359E-2</v>
      </c>
      <c r="N4483" s="1" t="s">
        <v>16</v>
      </c>
      <c r="O4483" s="4">
        <f t="shared" si="70"/>
        <v>0</v>
      </c>
    </row>
    <row r="4484" spans="1:15" hidden="1">
      <c r="A4484" s="1" t="s">
        <v>4524</v>
      </c>
      <c r="B4484" s="2">
        <v>44753</v>
      </c>
      <c r="C4484" s="13" t="str">
        <f>TEXT(bbdd_Social_Media_Trends[[#This Row],[Post_Date]],"aaaa-mm")</f>
        <v>2022-07</v>
      </c>
      <c r="D4484" s="1" t="s">
        <v>18</v>
      </c>
      <c r="E4484" s="1" t="s">
        <v>19</v>
      </c>
      <c r="F4484" s="1" t="s">
        <v>32</v>
      </c>
      <c r="G4484" s="1" t="s">
        <v>50</v>
      </c>
      <c r="H4484">
        <v>2160970</v>
      </c>
      <c r="I4484">
        <v>332512</v>
      </c>
      <c r="J4484">
        <v>86309</v>
      </c>
      <c r="K4484">
        <v>47146</v>
      </c>
      <c r="L4484">
        <f>bbdd_Social_Media_Trends[[#This Row],[Likes]]+bbdd_Social_Media_Trends[[#This Row],[Shares]]+bbdd_Social_Media_Trends[[#This Row],[Comments]]</f>
        <v>465967</v>
      </c>
      <c r="M4484">
        <f>bbdd_Social_Media_Trends[[#This Row],[Interactions]]/bbdd_Social_Media_Trends[[#This Row],[Views]]</f>
        <v>0.21562862973572053</v>
      </c>
      <c r="N4484" s="1" t="s">
        <v>16</v>
      </c>
      <c r="O4484" s="4">
        <f t="shared" si="70"/>
        <v>0</v>
      </c>
    </row>
    <row r="4485" spans="1:15" hidden="1">
      <c r="A4485" s="1" t="s">
        <v>4525</v>
      </c>
      <c r="B4485" s="2">
        <v>45093</v>
      </c>
      <c r="C4485" s="13" t="str">
        <f>TEXT(bbdd_Social_Media_Trends[[#This Row],[Post_Date]],"aaaa-mm")</f>
        <v>2023-06</v>
      </c>
      <c r="D4485" s="1" t="s">
        <v>12</v>
      </c>
      <c r="E4485" s="1" t="s">
        <v>31</v>
      </c>
      <c r="F4485" s="1" t="s">
        <v>36</v>
      </c>
      <c r="G4485" s="1" t="s">
        <v>21</v>
      </c>
      <c r="H4485">
        <v>292774</v>
      </c>
      <c r="I4485">
        <v>182788</v>
      </c>
      <c r="J4485">
        <v>97632</v>
      </c>
      <c r="K4485">
        <v>18942</v>
      </c>
      <c r="L4485">
        <f>bbdd_Social_Media_Trends[[#This Row],[Likes]]+bbdd_Social_Media_Trends[[#This Row],[Shares]]+bbdd_Social_Media_Trends[[#This Row],[Comments]]</f>
        <v>299362</v>
      </c>
      <c r="M4485">
        <f>bbdd_Social_Media_Trends[[#This Row],[Interactions]]/bbdd_Social_Media_Trends[[#This Row],[Views]]</f>
        <v>1.022501998128249</v>
      </c>
      <c r="N4485" s="1" t="s">
        <v>16</v>
      </c>
      <c r="O4485" s="4">
        <f t="shared" si="70"/>
        <v>0</v>
      </c>
    </row>
    <row r="4486" spans="1:15" hidden="1">
      <c r="A4486" s="1" t="s">
        <v>4526</v>
      </c>
      <c r="B4486" s="2">
        <v>44746</v>
      </c>
      <c r="C4486" s="13" t="str">
        <f>TEXT(bbdd_Social_Media_Trends[[#This Row],[Post_Date]],"aaaa-mm")</f>
        <v>2022-07</v>
      </c>
      <c r="D4486" s="1" t="s">
        <v>24</v>
      </c>
      <c r="E4486" s="1" t="s">
        <v>39</v>
      </c>
      <c r="F4486" s="1" t="s">
        <v>14</v>
      </c>
      <c r="G4486" s="1" t="s">
        <v>28</v>
      </c>
      <c r="H4486">
        <v>2077958</v>
      </c>
      <c r="I4486">
        <v>258542</v>
      </c>
      <c r="J4486">
        <v>74670</v>
      </c>
      <c r="K4486">
        <v>39468</v>
      </c>
      <c r="L4486">
        <f>bbdd_Social_Media_Trends[[#This Row],[Likes]]+bbdd_Social_Media_Trends[[#This Row],[Shares]]+bbdd_Social_Media_Trends[[#This Row],[Comments]]</f>
        <v>372680</v>
      </c>
      <c r="M4486">
        <f>bbdd_Social_Media_Trends[[#This Row],[Interactions]]/bbdd_Social_Media_Trends[[#This Row],[Views]]</f>
        <v>0.17934914950157799</v>
      </c>
      <c r="N4486" s="1" t="s">
        <v>22</v>
      </c>
      <c r="O4486" s="4">
        <f t="shared" si="70"/>
        <v>0</v>
      </c>
    </row>
    <row r="4487" spans="1:15" hidden="1">
      <c r="A4487" s="1" t="s">
        <v>4527</v>
      </c>
      <c r="B4487" s="2">
        <v>45165</v>
      </c>
      <c r="C4487" s="13" t="str">
        <f>TEXT(bbdd_Social_Media_Trends[[#This Row],[Post_Date]],"aaaa-mm")</f>
        <v>2023-08</v>
      </c>
      <c r="D4487" s="1" t="s">
        <v>18</v>
      </c>
      <c r="E4487" s="1" t="s">
        <v>59</v>
      </c>
      <c r="F4487" s="1" t="s">
        <v>41</v>
      </c>
      <c r="G4487" s="1" t="s">
        <v>15</v>
      </c>
      <c r="H4487">
        <v>105441</v>
      </c>
      <c r="I4487">
        <v>393868</v>
      </c>
      <c r="J4487">
        <v>81465</v>
      </c>
      <c r="K4487">
        <v>35311</v>
      </c>
      <c r="L4487">
        <f>bbdd_Social_Media_Trends[[#This Row],[Likes]]+bbdd_Social_Media_Trends[[#This Row],[Shares]]+bbdd_Social_Media_Trends[[#This Row],[Comments]]</f>
        <v>510644</v>
      </c>
      <c r="M4487">
        <f>bbdd_Social_Media_Trends[[#This Row],[Interactions]]/bbdd_Social_Media_Trends[[#This Row],[Views]]</f>
        <v>4.8429358598647587</v>
      </c>
      <c r="N4487" s="1" t="s">
        <v>29</v>
      </c>
      <c r="O4487" s="4">
        <f t="shared" si="70"/>
        <v>0</v>
      </c>
    </row>
    <row r="4488" spans="1:15" hidden="1">
      <c r="A4488" s="1" t="s">
        <v>4528</v>
      </c>
      <c r="B4488" s="2">
        <v>45059</v>
      </c>
      <c r="C4488" s="13" t="str">
        <f>TEXT(bbdd_Social_Media_Trends[[#This Row],[Post_Date]],"aaaa-mm")</f>
        <v>2023-05</v>
      </c>
      <c r="D4488" s="1" t="s">
        <v>24</v>
      </c>
      <c r="E4488" s="1" t="s">
        <v>31</v>
      </c>
      <c r="F4488" s="1" t="s">
        <v>41</v>
      </c>
      <c r="G4488" s="1" t="s">
        <v>21</v>
      </c>
      <c r="H4488">
        <v>4482313</v>
      </c>
      <c r="I4488">
        <v>170103</v>
      </c>
      <c r="J4488">
        <v>66262</v>
      </c>
      <c r="K4488">
        <v>46723</v>
      </c>
      <c r="L4488">
        <f>bbdd_Social_Media_Trends[[#This Row],[Likes]]+bbdd_Social_Media_Trends[[#This Row],[Shares]]+bbdd_Social_Media_Trends[[#This Row],[Comments]]</f>
        <v>283088</v>
      </c>
      <c r="M4488">
        <f>bbdd_Social_Media_Trends[[#This Row],[Interactions]]/bbdd_Social_Media_Trends[[#This Row],[Views]]</f>
        <v>6.3156678259639609E-2</v>
      </c>
      <c r="N4488" s="1" t="s">
        <v>16</v>
      </c>
      <c r="O4488" s="4">
        <f t="shared" si="70"/>
        <v>0</v>
      </c>
    </row>
    <row r="4489" spans="1:15" hidden="1">
      <c r="A4489" s="1" t="s">
        <v>4529</v>
      </c>
      <c r="B4489" s="2">
        <v>44649</v>
      </c>
      <c r="C4489" s="13" t="str">
        <f>TEXT(bbdd_Social_Media_Trends[[#This Row],[Post_Date]],"aaaa-mm")</f>
        <v>2022-03</v>
      </c>
      <c r="D4489" s="1" t="s">
        <v>12</v>
      </c>
      <c r="E4489" s="1" t="s">
        <v>57</v>
      </c>
      <c r="F4489" s="1" t="s">
        <v>20</v>
      </c>
      <c r="G4489" s="1" t="s">
        <v>28</v>
      </c>
      <c r="H4489">
        <v>128356</v>
      </c>
      <c r="I4489">
        <v>340433</v>
      </c>
      <c r="J4489">
        <v>58461</v>
      </c>
      <c r="K4489">
        <v>38076</v>
      </c>
      <c r="L4489">
        <f>bbdd_Social_Media_Trends[[#This Row],[Likes]]+bbdd_Social_Media_Trends[[#This Row],[Shares]]+bbdd_Social_Media_Trends[[#This Row],[Comments]]</f>
        <v>436970</v>
      </c>
      <c r="M4489">
        <f>bbdd_Social_Media_Trends[[#This Row],[Interactions]]/bbdd_Social_Media_Trends[[#This Row],[Views]]</f>
        <v>3.4043597494468512</v>
      </c>
      <c r="N4489" s="1" t="s">
        <v>22</v>
      </c>
      <c r="O4489" s="4">
        <f t="shared" si="70"/>
        <v>0</v>
      </c>
    </row>
    <row r="4490" spans="1:15" hidden="1">
      <c r="A4490" s="1" t="s">
        <v>4530</v>
      </c>
      <c r="B4490" s="2">
        <v>44910</v>
      </c>
      <c r="C4490" s="13" t="str">
        <f>TEXT(bbdd_Social_Media_Trends[[#This Row],[Post_Date]],"aaaa-mm")</f>
        <v>2022-12</v>
      </c>
      <c r="D4490" s="1" t="s">
        <v>24</v>
      </c>
      <c r="E4490" s="1" t="s">
        <v>19</v>
      </c>
      <c r="F4490" s="1" t="s">
        <v>41</v>
      </c>
      <c r="G4490" s="1" t="s">
        <v>28</v>
      </c>
      <c r="H4490">
        <v>644845</v>
      </c>
      <c r="I4490">
        <v>72412</v>
      </c>
      <c r="J4490">
        <v>61458</v>
      </c>
      <c r="K4490">
        <v>27972</v>
      </c>
      <c r="L4490">
        <f>bbdd_Social_Media_Trends[[#This Row],[Likes]]+bbdd_Social_Media_Trends[[#This Row],[Shares]]+bbdd_Social_Media_Trends[[#This Row],[Comments]]</f>
        <v>161842</v>
      </c>
      <c r="M4490">
        <f>bbdd_Social_Media_Trends[[#This Row],[Interactions]]/bbdd_Social_Media_Trends[[#This Row],[Views]]</f>
        <v>0.25097814203413221</v>
      </c>
      <c r="N4490" s="1" t="s">
        <v>22</v>
      </c>
      <c r="O4490" s="4">
        <f t="shared" si="70"/>
        <v>0</v>
      </c>
    </row>
    <row r="4491" spans="1:15">
      <c r="A4491" s="1" t="s">
        <v>4531</v>
      </c>
      <c r="B4491" s="2">
        <v>44765</v>
      </c>
      <c r="C4491" s="13" t="str">
        <f>TEXT(bbdd_Social_Media_Trends[[#This Row],[Post_Date]],"aaaa-mm")</f>
        <v>2022-07</v>
      </c>
      <c r="D4491" s="1" t="s">
        <v>27</v>
      </c>
      <c r="E4491" s="1" t="s">
        <v>13</v>
      </c>
      <c r="F4491" s="1" t="s">
        <v>41</v>
      </c>
      <c r="G4491" s="1" t="s">
        <v>21</v>
      </c>
      <c r="H4491">
        <v>1235026</v>
      </c>
      <c r="I4491">
        <v>220260</v>
      </c>
      <c r="J4491">
        <v>76228</v>
      </c>
      <c r="K4491">
        <v>39918</v>
      </c>
      <c r="L4491">
        <f>bbdd_Social_Media_Trends[[#This Row],[Likes]]+bbdd_Social_Media_Trends[[#This Row],[Shares]]+bbdd_Social_Media_Trends[[#This Row],[Comments]]</f>
        <v>336406</v>
      </c>
      <c r="M4491">
        <f>bbdd_Social_Media_Trends[[#This Row],[Interactions]]/bbdd_Social_Media_Trends[[#This Row],[Views]]</f>
        <v>0.27238778778746359</v>
      </c>
      <c r="N4491" s="1" t="s">
        <v>16</v>
      </c>
      <c r="O4491" s="4">
        <f t="shared" si="70"/>
        <v>0</v>
      </c>
    </row>
    <row r="4492" spans="1:15">
      <c r="A4492" s="1" t="s">
        <v>4532</v>
      </c>
      <c r="B4492" s="2">
        <v>45251</v>
      </c>
      <c r="C4492" s="13" t="str">
        <f>TEXT(bbdd_Social_Media_Trends[[#This Row],[Post_Date]],"aaaa-mm")</f>
        <v>2023-11</v>
      </c>
      <c r="D4492" s="1" t="s">
        <v>27</v>
      </c>
      <c r="E4492" s="1" t="s">
        <v>59</v>
      </c>
      <c r="F4492" s="1" t="s">
        <v>32</v>
      </c>
      <c r="G4492" s="1" t="s">
        <v>60</v>
      </c>
      <c r="H4492">
        <v>2684761</v>
      </c>
      <c r="I4492">
        <v>368977</v>
      </c>
      <c r="J4492">
        <v>86498</v>
      </c>
      <c r="K4492">
        <v>33243</v>
      </c>
      <c r="L4492">
        <f>bbdd_Social_Media_Trends[[#This Row],[Likes]]+bbdd_Social_Media_Trends[[#This Row],[Shares]]+bbdd_Social_Media_Trends[[#This Row],[Comments]]</f>
        <v>488718</v>
      </c>
      <c r="M4492">
        <f>bbdd_Social_Media_Trends[[#This Row],[Interactions]]/bbdd_Social_Media_Trends[[#This Row],[Views]]</f>
        <v>0.18203408050102038</v>
      </c>
      <c r="N4492" s="1" t="s">
        <v>29</v>
      </c>
      <c r="O4492" s="4">
        <f t="shared" si="70"/>
        <v>0</v>
      </c>
    </row>
    <row r="4493" spans="1:15" hidden="1">
      <c r="A4493" s="1" t="s">
        <v>4533</v>
      </c>
      <c r="B4493" s="2">
        <v>45024</v>
      </c>
      <c r="C4493" s="13" t="str">
        <f>TEXT(bbdd_Social_Media_Trends[[#This Row],[Post_Date]],"aaaa-mm")</f>
        <v>2023-04</v>
      </c>
      <c r="D4493" s="1" t="s">
        <v>12</v>
      </c>
      <c r="E4493" s="1" t="s">
        <v>57</v>
      </c>
      <c r="F4493" s="1" t="s">
        <v>47</v>
      </c>
      <c r="G4493" s="1" t="s">
        <v>21</v>
      </c>
      <c r="H4493">
        <v>4601011</v>
      </c>
      <c r="I4493">
        <v>27813</v>
      </c>
      <c r="J4493">
        <v>42268</v>
      </c>
      <c r="K4493">
        <v>46788</v>
      </c>
      <c r="L4493">
        <f>bbdd_Social_Media_Trends[[#This Row],[Likes]]+bbdd_Social_Media_Trends[[#This Row],[Shares]]+bbdd_Social_Media_Trends[[#This Row],[Comments]]</f>
        <v>116869</v>
      </c>
      <c r="M4493">
        <f>bbdd_Social_Media_Trends[[#This Row],[Interactions]]/bbdd_Social_Media_Trends[[#This Row],[Views]]</f>
        <v>2.5400721710945703E-2</v>
      </c>
      <c r="N4493" s="1" t="s">
        <v>16</v>
      </c>
      <c r="O4493" s="4">
        <f t="shared" si="70"/>
        <v>0</v>
      </c>
    </row>
    <row r="4494" spans="1:15" hidden="1">
      <c r="A4494" s="1" t="s">
        <v>4534</v>
      </c>
      <c r="B4494" s="2">
        <v>45009</v>
      </c>
      <c r="C4494" s="13" t="str">
        <f>TEXT(bbdd_Social_Media_Trends[[#This Row],[Post_Date]],"aaaa-mm")</f>
        <v>2023-03</v>
      </c>
      <c r="D4494" s="1" t="s">
        <v>12</v>
      </c>
      <c r="E4494" s="1" t="s">
        <v>39</v>
      </c>
      <c r="F4494" s="1" t="s">
        <v>41</v>
      </c>
      <c r="G4494" s="1" t="s">
        <v>50</v>
      </c>
      <c r="H4494">
        <v>3897648</v>
      </c>
      <c r="I4494">
        <v>255004</v>
      </c>
      <c r="J4494">
        <v>95891</v>
      </c>
      <c r="K4494">
        <v>24613</v>
      </c>
      <c r="L4494">
        <f>bbdd_Social_Media_Trends[[#This Row],[Likes]]+bbdd_Social_Media_Trends[[#This Row],[Shares]]+bbdd_Social_Media_Trends[[#This Row],[Comments]]</f>
        <v>375508</v>
      </c>
      <c r="M4494">
        <f>bbdd_Social_Media_Trends[[#This Row],[Interactions]]/bbdd_Social_Media_Trends[[#This Row],[Views]]</f>
        <v>9.6342204324248878E-2</v>
      </c>
      <c r="N4494" s="1" t="s">
        <v>16</v>
      </c>
      <c r="O4494" s="4">
        <f t="shared" si="70"/>
        <v>0</v>
      </c>
    </row>
    <row r="4495" spans="1:15" hidden="1">
      <c r="A4495" s="1" t="s">
        <v>4535</v>
      </c>
      <c r="B4495" s="2">
        <v>44681</v>
      </c>
      <c r="C4495" s="13" t="str">
        <f>TEXT(bbdd_Social_Media_Trends[[#This Row],[Post_Date]],"aaaa-mm")</f>
        <v>2022-04</v>
      </c>
      <c r="D4495" s="1" t="s">
        <v>12</v>
      </c>
      <c r="E4495" s="1" t="s">
        <v>46</v>
      </c>
      <c r="F4495" s="1" t="s">
        <v>14</v>
      </c>
      <c r="G4495" s="1" t="s">
        <v>37</v>
      </c>
      <c r="H4495">
        <v>1421637</v>
      </c>
      <c r="I4495">
        <v>402011</v>
      </c>
      <c r="J4495">
        <v>97806</v>
      </c>
      <c r="K4495">
        <v>29398</v>
      </c>
      <c r="L4495">
        <f>bbdd_Social_Media_Trends[[#This Row],[Likes]]+bbdd_Social_Media_Trends[[#This Row],[Shares]]+bbdd_Social_Media_Trends[[#This Row],[Comments]]</f>
        <v>529215</v>
      </c>
      <c r="M4495">
        <f>bbdd_Social_Media_Trends[[#This Row],[Interactions]]/bbdd_Social_Media_Trends[[#This Row],[Views]]</f>
        <v>0.37225747500944334</v>
      </c>
      <c r="N4495" s="1" t="s">
        <v>16</v>
      </c>
      <c r="O4495" s="4">
        <f t="shared" si="70"/>
        <v>0</v>
      </c>
    </row>
    <row r="4496" spans="1:15" hidden="1">
      <c r="A4496" s="1" t="s">
        <v>4536</v>
      </c>
      <c r="B4496" s="2">
        <v>44919</v>
      </c>
      <c r="C4496" s="13" t="str">
        <f>TEXT(bbdd_Social_Media_Trends[[#This Row],[Post_Date]],"aaaa-mm")</f>
        <v>2022-12</v>
      </c>
      <c r="D4496" s="1" t="s">
        <v>18</v>
      </c>
      <c r="E4496" s="1" t="s">
        <v>13</v>
      </c>
      <c r="F4496" s="1" t="s">
        <v>41</v>
      </c>
      <c r="G4496" s="1" t="s">
        <v>44</v>
      </c>
      <c r="H4496">
        <v>255535</v>
      </c>
      <c r="I4496">
        <v>301119</v>
      </c>
      <c r="J4496">
        <v>9161</v>
      </c>
      <c r="K4496">
        <v>19777</v>
      </c>
      <c r="L4496">
        <f>bbdd_Social_Media_Trends[[#This Row],[Likes]]+bbdd_Social_Media_Trends[[#This Row],[Shares]]+bbdd_Social_Media_Trends[[#This Row],[Comments]]</f>
        <v>330057</v>
      </c>
      <c r="M4496">
        <f>bbdd_Social_Media_Trends[[#This Row],[Interactions]]/bbdd_Social_Media_Trends[[#This Row],[Views]]</f>
        <v>1.2916312833858377</v>
      </c>
      <c r="N4496" s="1" t="s">
        <v>29</v>
      </c>
      <c r="O4496" s="4">
        <f t="shared" si="70"/>
        <v>0</v>
      </c>
    </row>
    <row r="4497" spans="1:15">
      <c r="A4497" s="1" t="s">
        <v>4537</v>
      </c>
      <c r="B4497" s="2">
        <v>44691</v>
      </c>
      <c r="C4497" s="13" t="str">
        <f>TEXT(bbdd_Social_Media_Trends[[#This Row],[Post_Date]],"aaaa-mm")</f>
        <v>2022-05</v>
      </c>
      <c r="D4497" s="1" t="s">
        <v>27</v>
      </c>
      <c r="E4497" s="1" t="s">
        <v>13</v>
      </c>
      <c r="F4497" s="1" t="s">
        <v>14</v>
      </c>
      <c r="G4497" s="1" t="s">
        <v>28</v>
      </c>
      <c r="H4497">
        <v>434662</v>
      </c>
      <c r="I4497">
        <v>116995</v>
      </c>
      <c r="J4497">
        <v>44116</v>
      </c>
      <c r="K4497">
        <v>26605</v>
      </c>
      <c r="L4497">
        <f>bbdd_Social_Media_Trends[[#This Row],[Likes]]+bbdd_Social_Media_Trends[[#This Row],[Shares]]+bbdd_Social_Media_Trends[[#This Row],[Comments]]</f>
        <v>187716</v>
      </c>
      <c r="M4497">
        <f>bbdd_Social_Media_Trends[[#This Row],[Interactions]]/bbdd_Social_Media_Trends[[#This Row],[Views]]</f>
        <v>0.43186659979478309</v>
      </c>
      <c r="N4497" s="1" t="s">
        <v>29</v>
      </c>
      <c r="O4497" s="4">
        <f t="shared" si="70"/>
        <v>0</v>
      </c>
    </row>
    <row r="4498" spans="1:15" hidden="1">
      <c r="A4498" s="1" t="s">
        <v>4538</v>
      </c>
      <c r="B4498" s="2">
        <v>45119</v>
      </c>
      <c r="C4498" s="13" t="str">
        <f>TEXT(bbdd_Social_Media_Trends[[#This Row],[Post_Date]],"aaaa-mm")</f>
        <v>2023-07</v>
      </c>
      <c r="D4498" s="1" t="s">
        <v>24</v>
      </c>
      <c r="E4498" s="1" t="s">
        <v>19</v>
      </c>
      <c r="F4498" s="1" t="s">
        <v>36</v>
      </c>
      <c r="G4498" s="1" t="s">
        <v>15</v>
      </c>
      <c r="H4498">
        <v>328051</v>
      </c>
      <c r="I4498">
        <v>470719</v>
      </c>
      <c r="J4498">
        <v>7022</v>
      </c>
      <c r="K4498">
        <v>853</v>
      </c>
      <c r="L4498">
        <f>bbdd_Social_Media_Trends[[#This Row],[Likes]]+bbdd_Social_Media_Trends[[#This Row],[Shares]]+bbdd_Social_Media_Trends[[#This Row],[Comments]]</f>
        <v>478594</v>
      </c>
      <c r="M4498">
        <f>bbdd_Social_Media_Trends[[#This Row],[Interactions]]/bbdd_Social_Media_Trends[[#This Row],[Views]]</f>
        <v>1.45890120743421</v>
      </c>
      <c r="N4498" s="1" t="s">
        <v>29</v>
      </c>
      <c r="O4498" s="4">
        <f t="shared" si="70"/>
        <v>0</v>
      </c>
    </row>
    <row r="4499" spans="1:15" hidden="1">
      <c r="A4499" s="1" t="s">
        <v>4539</v>
      </c>
      <c r="B4499" s="2">
        <v>44892</v>
      </c>
      <c r="C4499" s="13" t="str">
        <f>TEXT(bbdd_Social_Media_Trends[[#This Row],[Post_Date]],"aaaa-mm")</f>
        <v>2022-11</v>
      </c>
      <c r="D4499" s="1" t="s">
        <v>12</v>
      </c>
      <c r="E4499" s="1" t="s">
        <v>13</v>
      </c>
      <c r="F4499" s="1" t="s">
        <v>41</v>
      </c>
      <c r="G4499" s="1" t="s">
        <v>15</v>
      </c>
      <c r="H4499">
        <v>3187163</v>
      </c>
      <c r="I4499">
        <v>113636</v>
      </c>
      <c r="J4499">
        <v>38956</v>
      </c>
      <c r="K4499">
        <v>23762</v>
      </c>
      <c r="L4499">
        <f>bbdd_Social_Media_Trends[[#This Row],[Likes]]+bbdd_Social_Media_Trends[[#This Row],[Shares]]+bbdd_Social_Media_Trends[[#This Row],[Comments]]</f>
        <v>176354</v>
      </c>
      <c r="M4499">
        <f>bbdd_Social_Media_Trends[[#This Row],[Interactions]]/bbdd_Social_Media_Trends[[#This Row],[Views]]</f>
        <v>5.5332595163786726E-2</v>
      </c>
      <c r="N4499" s="1" t="s">
        <v>16</v>
      </c>
      <c r="O4499" s="4">
        <f t="shared" si="70"/>
        <v>0</v>
      </c>
    </row>
    <row r="4500" spans="1:15" hidden="1">
      <c r="A4500" s="1" t="s">
        <v>4540</v>
      </c>
      <c r="B4500" s="2">
        <v>44742</v>
      </c>
      <c r="C4500" s="13" t="str">
        <f>TEXT(bbdd_Social_Media_Trends[[#This Row],[Post_Date]],"aaaa-mm")</f>
        <v>2022-06</v>
      </c>
      <c r="D4500" s="1" t="s">
        <v>12</v>
      </c>
      <c r="E4500" s="1" t="s">
        <v>57</v>
      </c>
      <c r="F4500" s="1" t="s">
        <v>14</v>
      </c>
      <c r="G4500" s="1" t="s">
        <v>28</v>
      </c>
      <c r="H4500">
        <v>4704584</v>
      </c>
      <c r="I4500">
        <v>289582</v>
      </c>
      <c r="J4500">
        <v>50984</v>
      </c>
      <c r="K4500">
        <v>18427</v>
      </c>
      <c r="L4500">
        <f>bbdd_Social_Media_Trends[[#This Row],[Likes]]+bbdd_Social_Media_Trends[[#This Row],[Shares]]+bbdd_Social_Media_Trends[[#This Row],[Comments]]</f>
        <v>358993</v>
      </c>
      <c r="M4500">
        <f>bbdd_Social_Media_Trends[[#This Row],[Interactions]]/bbdd_Social_Media_Trends[[#This Row],[Views]]</f>
        <v>7.6307065619404396E-2</v>
      </c>
      <c r="N4500" s="1" t="s">
        <v>29</v>
      </c>
      <c r="O4500" s="4">
        <f t="shared" si="70"/>
        <v>0</v>
      </c>
    </row>
    <row r="4501" spans="1:15" hidden="1">
      <c r="A4501" s="1" t="s">
        <v>4541</v>
      </c>
      <c r="B4501" s="2">
        <v>44863</v>
      </c>
      <c r="C4501" s="13" t="str">
        <f>TEXT(bbdd_Social_Media_Trends[[#This Row],[Post_Date]],"aaaa-mm")</f>
        <v>2022-10</v>
      </c>
      <c r="D4501" s="1" t="s">
        <v>24</v>
      </c>
      <c r="E4501" s="1" t="s">
        <v>57</v>
      </c>
      <c r="F4501" s="1" t="s">
        <v>47</v>
      </c>
      <c r="G4501" s="1" t="s">
        <v>28</v>
      </c>
      <c r="H4501">
        <v>1350154</v>
      </c>
      <c r="I4501">
        <v>494375</v>
      </c>
      <c r="J4501">
        <v>56331</v>
      </c>
      <c r="K4501">
        <v>39720</v>
      </c>
      <c r="L4501">
        <f>bbdd_Social_Media_Trends[[#This Row],[Likes]]+bbdd_Social_Media_Trends[[#This Row],[Shares]]+bbdd_Social_Media_Trends[[#This Row],[Comments]]</f>
        <v>590426</v>
      </c>
      <c r="M4501">
        <f>bbdd_Social_Media_Trends[[#This Row],[Interactions]]/bbdd_Social_Media_Trends[[#This Row],[Views]]</f>
        <v>0.43730270769112262</v>
      </c>
      <c r="N4501" s="1" t="s">
        <v>16</v>
      </c>
      <c r="O4501" s="4">
        <f t="shared" si="70"/>
        <v>0</v>
      </c>
    </row>
    <row r="4502" spans="1:15" hidden="1">
      <c r="A4502" s="1" t="s">
        <v>4542</v>
      </c>
      <c r="B4502" s="2">
        <v>45226</v>
      </c>
      <c r="C4502" s="13" t="str">
        <f>TEXT(bbdd_Social_Media_Trends[[#This Row],[Post_Date]],"aaaa-mm")</f>
        <v>2023-10</v>
      </c>
      <c r="D4502" s="1" t="s">
        <v>18</v>
      </c>
      <c r="E4502" s="1" t="s">
        <v>13</v>
      </c>
      <c r="F4502" s="1" t="s">
        <v>14</v>
      </c>
      <c r="G4502" s="1" t="s">
        <v>25</v>
      </c>
      <c r="H4502">
        <v>997524</v>
      </c>
      <c r="I4502">
        <v>304745</v>
      </c>
      <c r="J4502">
        <v>78986</v>
      </c>
      <c r="K4502">
        <v>38172</v>
      </c>
      <c r="L4502">
        <f>bbdd_Social_Media_Trends[[#This Row],[Likes]]+bbdd_Social_Media_Trends[[#This Row],[Shares]]+bbdd_Social_Media_Trends[[#This Row],[Comments]]</f>
        <v>421903</v>
      </c>
      <c r="M4502">
        <f>bbdd_Social_Media_Trends[[#This Row],[Interactions]]/bbdd_Social_Media_Trends[[#This Row],[Views]]</f>
        <v>0.42295022475649707</v>
      </c>
      <c r="N4502" s="1" t="s">
        <v>29</v>
      </c>
      <c r="O4502" s="4">
        <f t="shared" si="70"/>
        <v>0</v>
      </c>
    </row>
    <row r="4503" spans="1:15" hidden="1">
      <c r="A4503" s="1" t="s">
        <v>4543</v>
      </c>
      <c r="B4503" s="2">
        <v>45155</v>
      </c>
      <c r="C4503" s="13" t="str">
        <f>TEXT(bbdd_Social_Media_Trends[[#This Row],[Post_Date]],"aaaa-mm")</f>
        <v>2023-08</v>
      </c>
      <c r="D4503" s="1" t="s">
        <v>12</v>
      </c>
      <c r="E4503" s="1" t="s">
        <v>13</v>
      </c>
      <c r="F4503" s="1" t="s">
        <v>20</v>
      </c>
      <c r="G4503" s="1" t="s">
        <v>21</v>
      </c>
      <c r="H4503">
        <v>3123791</v>
      </c>
      <c r="I4503">
        <v>288683</v>
      </c>
      <c r="J4503">
        <v>39757</v>
      </c>
      <c r="K4503">
        <v>32872</v>
      </c>
      <c r="L4503">
        <f>bbdd_Social_Media_Trends[[#This Row],[Likes]]+bbdd_Social_Media_Trends[[#This Row],[Shares]]+bbdd_Social_Media_Trends[[#This Row],[Comments]]</f>
        <v>361312</v>
      </c>
      <c r="M4503">
        <f>bbdd_Social_Media_Trends[[#This Row],[Interactions]]/bbdd_Social_Media_Trends[[#This Row],[Views]]</f>
        <v>0.11566458831592767</v>
      </c>
      <c r="N4503" s="1" t="s">
        <v>22</v>
      </c>
      <c r="O4503" s="4">
        <f t="shared" si="70"/>
        <v>0</v>
      </c>
    </row>
    <row r="4504" spans="1:15" hidden="1">
      <c r="A4504" s="1" t="s">
        <v>4544</v>
      </c>
      <c r="B4504" s="2">
        <v>44912</v>
      </c>
      <c r="C4504" s="13" t="str">
        <f>TEXT(bbdd_Social_Media_Trends[[#This Row],[Post_Date]],"aaaa-mm")</f>
        <v>2022-12</v>
      </c>
      <c r="D4504" s="1" t="s">
        <v>18</v>
      </c>
      <c r="E4504" s="1" t="s">
        <v>31</v>
      </c>
      <c r="F4504" s="1" t="s">
        <v>47</v>
      </c>
      <c r="G4504" s="1" t="s">
        <v>50</v>
      </c>
      <c r="H4504">
        <v>399317</v>
      </c>
      <c r="I4504">
        <v>482528</v>
      </c>
      <c r="J4504">
        <v>46641</v>
      </c>
      <c r="K4504">
        <v>40719</v>
      </c>
      <c r="L4504">
        <f>bbdd_Social_Media_Trends[[#This Row],[Likes]]+bbdd_Social_Media_Trends[[#This Row],[Shares]]+bbdd_Social_Media_Trends[[#This Row],[Comments]]</f>
        <v>569888</v>
      </c>
      <c r="M4504">
        <f>bbdd_Social_Media_Trends[[#This Row],[Interactions]]/bbdd_Social_Media_Trends[[#This Row],[Views]]</f>
        <v>1.427156870356133</v>
      </c>
      <c r="N4504" s="1" t="s">
        <v>29</v>
      </c>
      <c r="O4504" s="4">
        <f t="shared" si="70"/>
        <v>0</v>
      </c>
    </row>
    <row r="4505" spans="1:15" hidden="1">
      <c r="A4505" s="1" t="s">
        <v>4545</v>
      </c>
      <c r="B4505" s="2">
        <v>44922</v>
      </c>
      <c r="C4505" s="13" t="str">
        <f>TEXT(bbdd_Social_Media_Trends[[#This Row],[Post_Date]],"aaaa-mm")</f>
        <v>2022-12</v>
      </c>
      <c r="D4505" s="1" t="s">
        <v>24</v>
      </c>
      <c r="E4505" s="1" t="s">
        <v>59</v>
      </c>
      <c r="F4505" s="1" t="s">
        <v>47</v>
      </c>
      <c r="G4505" s="1" t="s">
        <v>50</v>
      </c>
      <c r="H4505">
        <v>3681653</v>
      </c>
      <c r="I4505">
        <v>208934</v>
      </c>
      <c r="J4505">
        <v>36260</v>
      </c>
      <c r="K4505">
        <v>1360</v>
      </c>
      <c r="L4505">
        <f>bbdd_Social_Media_Trends[[#This Row],[Likes]]+bbdd_Social_Media_Trends[[#This Row],[Shares]]+bbdd_Social_Media_Trends[[#This Row],[Comments]]</f>
        <v>246554</v>
      </c>
      <c r="M4505">
        <f>bbdd_Social_Media_Trends[[#This Row],[Interactions]]/bbdd_Social_Media_Trends[[#This Row],[Views]]</f>
        <v>6.6968288429137671E-2</v>
      </c>
      <c r="N4505" s="1" t="s">
        <v>16</v>
      </c>
      <c r="O4505" s="4">
        <f t="shared" si="70"/>
        <v>0</v>
      </c>
    </row>
    <row r="4506" spans="1:15" hidden="1">
      <c r="A4506" s="1" t="s">
        <v>4546</v>
      </c>
      <c r="B4506" s="2">
        <v>44985</v>
      </c>
      <c r="C4506" s="13" t="str">
        <f>TEXT(bbdd_Social_Media_Trends[[#This Row],[Post_Date]],"aaaa-mm")</f>
        <v>2023-02</v>
      </c>
      <c r="D4506" s="1" t="s">
        <v>24</v>
      </c>
      <c r="E4506" s="1" t="s">
        <v>39</v>
      </c>
      <c r="F4506" s="1" t="s">
        <v>47</v>
      </c>
      <c r="G4506" s="1" t="s">
        <v>37</v>
      </c>
      <c r="H4506">
        <v>178505</v>
      </c>
      <c r="I4506">
        <v>74704</v>
      </c>
      <c r="J4506">
        <v>25139</v>
      </c>
      <c r="K4506">
        <v>27831</v>
      </c>
      <c r="L4506">
        <f>bbdd_Social_Media_Trends[[#This Row],[Likes]]+bbdd_Social_Media_Trends[[#This Row],[Shares]]+bbdd_Social_Media_Trends[[#This Row],[Comments]]</f>
        <v>127674</v>
      </c>
      <c r="M4506">
        <f>bbdd_Social_Media_Trends[[#This Row],[Interactions]]/bbdd_Social_Media_Trends[[#This Row],[Views]]</f>
        <v>0.71524046945463715</v>
      </c>
      <c r="N4506" s="1" t="s">
        <v>16</v>
      </c>
      <c r="O4506" s="4">
        <f t="shared" si="70"/>
        <v>0</v>
      </c>
    </row>
    <row r="4507" spans="1:15" hidden="1">
      <c r="A4507" s="1" t="s">
        <v>4547</v>
      </c>
      <c r="B4507" s="2">
        <v>44717</v>
      </c>
      <c r="C4507" s="13" t="str">
        <f>TEXT(bbdd_Social_Media_Trends[[#This Row],[Post_Date]],"aaaa-mm")</f>
        <v>2022-06</v>
      </c>
      <c r="D4507" s="1" t="s">
        <v>12</v>
      </c>
      <c r="E4507" s="1" t="s">
        <v>59</v>
      </c>
      <c r="F4507" s="1" t="s">
        <v>36</v>
      </c>
      <c r="G4507" s="1" t="s">
        <v>25</v>
      </c>
      <c r="H4507">
        <v>3950220</v>
      </c>
      <c r="I4507">
        <v>5327</v>
      </c>
      <c r="J4507">
        <v>35256</v>
      </c>
      <c r="K4507">
        <v>46251</v>
      </c>
      <c r="L4507">
        <f>bbdd_Social_Media_Trends[[#This Row],[Likes]]+bbdd_Social_Media_Trends[[#This Row],[Shares]]+bbdd_Social_Media_Trends[[#This Row],[Comments]]</f>
        <v>86834</v>
      </c>
      <c r="M4507">
        <f>bbdd_Social_Media_Trends[[#This Row],[Interactions]]/bbdd_Social_Media_Trends[[#This Row],[Views]]</f>
        <v>2.1982066821594745E-2</v>
      </c>
      <c r="N4507" s="1" t="s">
        <v>29</v>
      </c>
      <c r="O4507" s="4">
        <f t="shared" si="70"/>
        <v>0</v>
      </c>
    </row>
    <row r="4508" spans="1:15" hidden="1">
      <c r="A4508" s="1" t="s">
        <v>4548</v>
      </c>
      <c r="B4508" s="2">
        <v>44839</v>
      </c>
      <c r="C4508" s="13" t="str">
        <f>TEXT(bbdd_Social_Media_Trends[[#This Row],[Post_Date]],"aaaa-mm")</f>
        <v>2022-10</v>
      </c>
      <c r="D4508" s="1" t="s">
        <v>12</v>
      </c>
      <c r="E4508" s="1" t="s">
        <v>59</v>
      </c>
      <c r="F4508" s="1" t="s">
        <v>47</v>
      </c>
      <c r="G4508" s="1" t="s">
        <v>25</v>
      </c>
      <c r="H4508">
        <v>3625266</v>
      </c>
      <c r="I4508">
        <v>332545</v>
      </c>
      <c r="J4508">
        <v>67824</v>
      </c>
      <c r="K4508">
        <v>5870</v>
      </c>
      <c r="L4508">
        <f>bbdd_Social_Media_Trends[[#This Row],[Likes]]+bbdd_Social_Media_Trends[[#This Row],[Shares]]+bbdd_Social_Media_Trends[[#This Row],[Comments]]</f>
        <v>406239</v>
      </c>
      <c r="M4508">
        <f>bbdd_Social_Media_Trends[[#This Row],[Interactions]]/bbdd_Social_Media_Trends[[#This Row],[Views]]</f>
        <v>0.11205770831712762</v>
      </c>
      <c r="N4508" s="1" t="s">
        <v>29</v>
      </c>
      <c r="O4508" s="4">
        <f t="shared" si="70"/>
        <v>0</v>
      </c>
    </row>
    <row r="4509" spans="1:15" hidden="1">
      <c r="A4509" s="1" t="s">
        <v>4549</v>
      </c>
      <c r="B4509" s="2">
        <v>44778</v>
      </c>
      <c r="C4509" s="13" t="str">
        <f>TEXT(bbdd_Social_Media_Trends[[#This Row],[Post_Date]],"aaaa-mm")</f>
        <v>2022-08</v>
      </c>
      <c r="D4509" s="1" t="s">
        <v>12</v>
      </c>
      <c r="E4509" s="1" t="s">
        <v>59</v>
      </c>
      <c r="F4509" s="1" t="s">
        <v>20</v>
      </c>
      <c r="G4509" s="1" t="s">
        <v>37</v>
      </c>
      <c r="H4509">
        <v>42728</v>
      </c>
      <c r="I4509">
        <v>3266</v>
      </c>
      <c r="J4509">
        <v>25861</v>
      </c>
      <c r="K4509">
        <v>33547</v>
      </c>
      <c r="L4509">
        <f>bbdd_Social_Media_Trends[[#This Row],[Likes]]+bbdd_Social_Media_Trends[[#This Row],[Shares]]+bbdd_Social_Media_Trends[[#This Row],[Comments]]</f>
        <v>62674</v>
      </c>
      <c r="M4509">
        <f>bbdd_Social_Media_Trends[[#This Row],[Interactions]]/bbdd_Social_Media_Trends[[#This Row],[Views]]</f>
        <v>1.466813330836922</v>
      </c>
      <c r="N4509" s="1" t="s">
        <v>22</v>
      </c>
      <c r="O4509" s="4">
        <f t="shared" si="70"/>
        <v>0</v>
      </c>
    </row>
    <row r="4510" spans="1:15" hidden="1">
      <c r="A4510" s="1" t="s">
        <v>4550</v>
      </c>
      <c r="B4510" s="2">
        <v>44972</v>
      </c>
      <c r="C4510" s="13" t="str">
        <f>TEXT(bbdd_Social_Media_Trends[[#This Row],[Post_Date]],"aaaa-mm")</f>
        <v>2023-02</v>
      </c>
      <c r="D4510" s="1" t="s">
        <v>18</v>
      </c>
      <c r="E4510" s="1" t="s">
        <v>52</v>
      </c>
      <c r="F4510" s="1" t="s">
        <v>47</v>
      </c>
      <c r="G4510" s="1" t="s">
        <v>60</v>
      </c>
      <c r="H4510">
        <v>959411</v>
      </c>
      <c r="I4510">
        <v>133168</v>
      </c>
      <c r="J4510">
        <v>45872</v>
      </c>
      <c r="K4510">
        <v>14351</v>
      </c>
      <c r="L4510">
        <f>bbdd_Social_Media_Trends[[#This Row],[Likes]]+bbdd_Social_Media_Trends[[#This Row],[Shares]]+bbdd_Social_Media_Trends[[#This Row],[Comments]]</f>
        <v>193391</v>
      </c>
      <c r="M4510">
        <f>bbdd_Social_Media_Trends[[#This Row],[Interactions]]/bbdd_Social_Media_Trends[[#This Row],[Views]]</f>
        <v>0.20157263154164379</v>
      </c>
      <c r="N4510" s="1" t="s">
        <v>22</v>
      </c>
      <c r="O4510" s="4">
        <f t="shared" si="70"/>
        <v>0</v>
      </c>
    </row>
    <row r="4511" spans="1:15">
      <c r="A4511" s="1" t="s">
        <v>4551</v>
      </c>
      <c r="B4511" s="2">
        <v>45123</v>
      </c>
      <c r="C4511" s="13" t="str">
        <f>TEXT(bbdd_Social_Media_Trends[[#This Row],[Post_Date]],"aaaa-mm")</f>
        <v>2023-07</v>
      </c>
      <c r="D4511" s="1" t="s">
        <v>27</v>
      </c>
      <c r="E4511" s="1" t="s">
        <v>19</v>
      </c>
      <c r="F4511" s="1" t="s">
        <v>14</v>
      </c>
      <c r="G4511" s="1" t="s">
        <v>21</v>
      </c>
      <c r="H4511">
        <v>1335449</v>
      </c>
      <c r="I4511">
        <v>145891</v>
      </c>
      <c r="J4511">
        <v>14293</v>
      </c>
      <c r="K4511">
        <v>37944</v>
      </c>
      <c r="L4511">
        <f>bbdd_Social_Media_Trends[[#This Row],[Likes]]+bbdd_Social_Media_Trends[[#This Row],[Shares]]+bbdd_Social_Media_Trends[[#This Row],[Comments]]</f>
        <v>198128</v>
      </c>
      <c r="M4511">
        <f>bbdd_Social_Media_Trends[[#This Row],[Interactions]]/bbdd_Social_Media_Trends[[#This Row],[Views]]</f>
        <v>0.148360588835665</v>
      </c>
      <c r="N4511" s="1" t="s">
        <v>16</v>
      </c>
      <c r="O4511" s="4">
        <f t="shared" si="70"/>
        <v>0</v>
      </c>
    </row>
    <row r="4512" spans="1:15">
      <c r="A4512" s="1" t="s">
        <v>4552</v>
      </c>
      <c r="B4512" s="2">
        <v>44568</v>
      </c>
      <c r="C4512" s="13" t="str">
        <f>TEXT(bbdd_Social_Media_Trends[[#This Row],[Post_Date]],"aaaa-mm")</f>
        <v>2022-01</v>
      </c>
      <c r="D4512" s="1" t="s">
        <v>27</v>
      </c>
      <c r="E4512" s="1" t="s">
        <v>13</v>
      </c>
      <c r="F4512" s="1" t="s">
        <v>14</v>
      </c>
      <c r="G4512" s="1" t="s">
        <v>44</v>
      </c>
      <c r="H4512">
        <v>2236066</v>
      </c>
      <c r="I4512">
        <v>192860</v>
      </c>
      <c r="J4512">
        <v>82823</v>
      </c>
      <c r="K4512">
        <v>1338</v>
      </c>
      <c r="L4512">
        <f>bbdd_Social_Media_Trends[[#This Row],[Likes]]+bbdd_Social_Media_Trends[[#This Row],[Shares]]+bbdd_Social_Media_Trends[[#This Row],[Comments]]</f>
        <v>277021</v>
      </c>
      <c r="M4512">
        <f>bbdd_Social_Media_Trends[[#This Row],[Interactions]]/bbdd_Social_Media_Trends[[#This Row],[Views]]</f>
        <v>0.12388766700088459</v>
      </c>
      <c r="N4512" s="1" t="s">
        <v>29</v>
      </c>
      <c r="O4512" s="4">
        <f t="shared" si="70"/>
        <v>0</v>
      </c>
    </row>
    <row r="4513" spans="1:15" hidden="1">
      <c r="A4513" s="1" t="s">
        <v>4553</v>
      </c>
      <c r="B4513" s="2">
        <v>44856</v>
      </c>
      <c r="C4513" s="13" t="str">
        <f>TEXT(bbdd_Social_Media_Trends[[#This Row],[Post_Date]],"aaaa-mm")</f>
        <v>2022-10</v>
      </c>
      <c r="D4513" s="1" t="s">
        <v>18</v>
      </c>
      <c r="E4513" s="1" t="s">
        <v>19</v>
      </c>
      <c r="F4513" s="1" t="s">
        <v>14</v>
      </c>
      <c r="G4513" s="1" t="s">
        <v>25</v>
      </c>
      <c r="H4513">
        <v>1148460</v>
      </c>
      <c r="I4513">
        <v>443609</v>
      </c>
      <c r="J4513">
        <v>15746</v>
      </c>
      <c r="K4513">
        <v>17351</v>
      </c>
      <c r="L4513">
        <f>bbdd_Social_Media_Trends[[#This Row],[Likes]]+bbdd_Social_Media_Trends[[#This Row],[Shares]]+bbdd_Social_Media_Trends[[#This Row],[Comments]]</f>
        <v>476706</v>
      </c>
      <c r="M4513">
        <f>bbdd_Social_Media_Trends[[#This Row],[Interactions]]/bbdd_Social_Media_Trends[[#This Row],[Views]]</f>
        <v>0.4150828065409331</v>
      </c>
      <c r="N4513" s="1" t="s">
        <v>22</v>
      </c>
      <c r="O4513" s="4">
        <f t="shared" si="70"/>
        <v>0</v>
      </c>
    </row>
    <row r="4514" spans="1:15">
      <c r="A4514" s="1" t="s">
        <v>4554</v>
      </c>
      <c r="B4514" s="2">
        <v>45070</v>
      </c>
      <c r="C4514" s="13" t="str">
        <f>TEXT(bbdd_Social_Media_Trends[[#This Row],[Post_Date]],"aaaa-mm")</f>
        <v>2023-05</v>
      </c>
      <c r="D4514" s="1" t="s">
        <v>27</v>
      </c>
      <c r="E4514" s="1" t="s">
        <v>35</v>
      </c>
      <c r="F4514" s="1" t="s">
        <v>20</v>
      </c>
      <c r="G4514" s="1" t="s">
        <v>21</v>
      </c>
      <c r="H4514">
        <v>2049729</v>
      </c>
      <c r="I4514">
        <v>346628</v>
      </c>
      <c r="J4514">
        <v>61047</v>
      </c>
      <c r="K4514">
        <v>40956</v>
      </c>
      <c r="L4514">
        <f>bbdd_Social_Media_Trends[[#This Row],[Likes]]+bbdd_Social_Media_Trends[[#This Row],[Shares]]+bbdd_Social_Media_Trends[[#This Row],[Comments]]</f>
        <v>448631</v>
      </c>
      <c r="M4514">
        <f>bbdd_Social_Media_Trends[[#This Row],[Interactions]]/bbdd_Social_Media_Trends[[#This Row],[Views]]</f>
        <v>0.21887332422969086</v>
      </c>
      <c r="N4514" s="1" t="s">
        <v>22</v>
      </c>
      <c r="O4514" s="4">
        <f t="shared" si="70"/>
        <v>0</v>
      </c>
    </row>
    <row r="4515" spans="1:15" hidden="1">
      <c r="A4515" s="1" t="s">
        <v>4555</v>
      </c>
      <c r="B4515" s="2">
        <v>44910</v>
      </c>
      <c r="C4515" s="13" t="str">
        <f>TEXT(bbdd_Social_Media_Trends[[#This Row],[Post_Date]],"aaaa-mm")</f>
        <v>2022-12</v>
      </c>
      <c r="D4515" s="1" t="s">
        <v>24</v>
      </c>
      <c r="E4515" s="1" t="s">
        <v>39</v>
      </c>
      <c r="F4515" s="1" t="s">
        <v>47</v>
      </c>
      <c r="G4515" s="1" t="s">
        <v>50</v>
      </c>
      <c r="H4515">
        <v>1139637</v>
      </c>
      <c r="I4515">
        <v>354344</v>
      </c>
      <c r="J4515">
        <v>53748</v>
      </c>
      <c r="K4515">
        <v>37406</v>
      </c>
      <c r="L4515">
        <f>bbdd_Social_Media_Trends[[#This Row],[Likes]]+bbdd_Social_Media_Trends[[#This Row],[Shares]]+bbdd_Social_Media_Trends[[#This Row],[Comments]]</f>
        <v>445498</v>
      </c>
      <c r="M4515">
        <f>bbdd_Social_Media_Trends[[#This Row],[Interactions]]/bbdd_Social_Media_Trends[[#This Row],[Views]]</f>
        <v>0.39091219397053623</v>
      </c>
      <c r="N4515" s="1" t="s">
        <v>29</v>
      </c>
      <c r="O4515" s="4">
        <f t="shared" si="70"/>
        <v>0</v>
      </c>
    </row>
    <row r="4516" spans="1:15" hidden="1">
      <c r="A4516" s="1" t="s">
        <v>4556</v>
      </c>
      <c r="B4516" s="2">
        <v>45126</v>
      </c>
      <c r="C4516" s="13" t="str">
        <f>TEXT(bbdd_Social_Media_Trends[[#This Row],[Post_Date]],"aaaa-mm")</f>
        <v>2023-07</v>
      </c>
      <c r="D4516" s="1" t="s">
        <v>24</v>
      </c>
      <c r="E4516" s="1" t="s">
        <v>19</v>
      </c>
      <c r="F4516" s="1" t="s">
        <v>41</v>
      </c>
      <c r="G4516" s="1" t="s">
        <v>50</v>
      </c>
      <c r="H4516">
        <v>4925732</v>
      </c>
      <c r="I4516">
        <v>377998</v>
      </c>
      <c r="J4516">
        <v>36961</v>
      </c>
      <c r="K4516">
        <v>40392</v>
      </c>
      <c r="L4516">
        <f>bbdd_Social_Media_Trends[[#This Row],[Likes]]+bbdd_Social_Media_Trends[[#This Row],[Shares]]+bbdd_Social_Media_Trends[[#This Row],[Comments]]</f>
        <v>455351</v>
      </c>
      <c r="M4516">
        <f>bbdd_Social_Media_Trends[[#This Row],[Interactions]]/bbdd_Social_Media_Trends[[#This Row],[Views]]</f>
        <v>9.244331603911865E-2</v>
      </c>
      <c r="N4516" s="1" t="s">
        <v>29</v>
      </c>
      <c r="O4516" s="4">
        <f t="shared" si="70"/>
        <v>0</v>
      </c>
    </row>
    <row r="4517" spans="1:15" hidden="1">
      <c r="A4517" s="1" t="s">
        <v>4557</v>
      </c>
      <c r="B4517" s="2">
        <v>44933</v>
      </c>
      <c r="C4517" s="13" t="str">
        <f>TEXT(bbdd_Social_Media_Trends[[#This Row],[Post_Date]],"aaaa-mm")</f>
        <v>2023-01</v>
      </c>
      <c r="D4517" s="1" t="s">
        <v>24</v>
      </c>
      <c r="E4517" s="1" t="s">
        <v>31</v>
      </c>
      <c r="F4517" s="1" t="s">
        <v>36</v>
      </c>
      <c r="G4517" s="1" t="s">
        <v>15</v>
      </c>
      <c r="H4517">
        <v>2756350</v>
      </c>
      <c r="I4517">
        <v>157829</v>
      </c>
      <c r="J4517">
        <v>59099</v>
      </c>
      <c r="K4517">
        <v>33878</v>
      </c>
      <c r="L4517">
        <f>bbdd_Social_Media_Trends[[#This Row],[Likes]]+bbdd_Social_Media_Trends[[#This Row],[Shares]]+bbdd_Social_Media_Trends[[#This Row],[Comments]]</f>
        <v>250806</v>
      </c>
      <c r="M4517">
        <f>bbdd_Social_Media_Trends[[#This Row],[Interactions]]/bbdd_Social_Media_Trends[[#This Row],[Views]]</f>
        <v>9.0992072849964634E-2</v>
      </c>
      <c r="N4517" s="1" t="s">
        <v>29</v>
      </c>
      <c r="O4517" s="4">
        <f t="shared" si="70"/>
        <v>0</v>
      </c>
    </row>
    <row r="4518" spans="1:15" hidden="1">
      <c r="A4518" s="1" t="s">
        <v>4558</v>
      </c>
      <c r="B4518" s="2">
        <v>45177</v>
      </c>
      <c r="C4518" s="13" t="str">
        <f>TEXT(bbdd_Social_Media_Trends[[#This Row],[Post_Date]],"aaaa-mm")</f>
        <v>2023-09</v>
      </c>
      <c r="D4518" s="1" t="s">
        <v>18</v>
      </c>
      <c r="E4518" s="1" t="s">
        <v>19</v>
      </c>
      <c r="F4518" s="1" t="s">
        <v>32</v>
      </c>
      <c r="G4518" s="1" t="s">
        <v>44</v>
      </c>
      <c r="H4518">
        <v>1102834</v>
      </c>
      <c r="I4518">
        <v>10831</v>
      </c>
      <c r="J4518">
        <v>8436</v>
      </c>
      <c r="K4518">
        <v>16461</v>
      </c>
      <c r="L4518">
        <f>bbdd_Social_Media_Trends[[#This Row],[Likes]]+bbdd_Social_Media_Trends[[#This Row],[Shares]]+bbdd_Social_Media_Trends[[#This Row],[Comments]]</f>
        <v>35728</v>
      </c>
      <c r="M4518">
        <f>bbdd_Social_Media_Trends[[#This Row],[Interactions]]/bbdd_Social_Media_Trends[[#This Row],[Views]]</f>
        <v>3.239653474593638E-2</v>
      </c>
      <c r="N4518" s="1" t="s">
        <v>22</v>
      </c>
      <c r="O4518" s="4">
        <f t="shared" si="70"/>
        <v>0</v>
      </c>
    </row>
    <row r="4519" spans="1:15">
      <c r="A4519" s="1" t="s">
        <v>4559</v>
      </c>
      <c r="B4519" s="2">
        <v>45223</v>
      </c>
      <c r="C4519" s="13" t="str">
        <f>TEXT(bbdd_Social_Media_Trends[[#This Row],[Post_Date]],"aaaa-mm")</f>
        <v>2023-10</v>
      </c>
      <c r="D4519" s="1" t="s">
        <v>27</v>
      </c>
      <c r="E4519" s="1" t="s">
        <v>59</v>
      </c>
      <c r="F4519" s="1" t="s">
        <v>14</v>
      </c>
      <c r="G4519" s="1" t="s">
        <v>21</v>
      </c>
      <c r="H4519">
        <v>2760244</v>
      </c>
      <c r="I4519">
        <v>179236</v>
      </c>
      <c r="J4519">
        <v>69819</v>
      </c>
      <c r="K4519">
        <v>8842</v>
      </c>
      <c r="L4519">
        <f>bbdd_Social_Media_Trends[[#This Row],[Likes]]+bbdd_Social_Media_Trends[[#This Row],[Shares]]+bbdd_Social_Media_Trends[[#This Row],[Comments]]</f>
        <v>257897</v>
      </c>
      <c r="M4519">
        <f>bbdd_Social_Media_Trends[[#This Row],[Interactions]]/bbdd_Social_Media_Trends[[#This Row],[Views]]</f>
        <v>9.3432682038254583E-2</v>
      </c>
      <c r="N4519" s="1" t="s">
        <v>22</v>
      </c>
      <c r="O4519" s="4">
        <f t="shared" si="70"/>
        <v>0</v>
      </c>
    </row>
    <row r="4520" spans="1:15" hidden="1">
      <c r="A4520" s="1" t="s">
        <v>4560</v>
      </c>
      <c r="B4520" s="2">
        <v>45068</v>
      </c>
      <c r="C4520" s="13" t="str">
        <f>TEXT(bbdd_Social_Media_Trends[[#This Row],[Post_Date]],"aaaa-mm")</f>
        <v>2023-05</v>
      </c>
      <c r="D4520" s="1" t="s">
        <v>12</v>
      </c>
      <c r="E4520" s="1" t="s">
        <v>19</v>
      </c>
      <c r="F4520" s="1" t="s">
        <v>41</v>
      </c>
      <c r="G4520" s="1" t="s">
        <v>25</v>
      </c>
      <c r="H4520">
        <v>3583260</v>
      </c>
      <c r="I4520">
        <v>326669</v>
      </c>
      <c r="J4520">
        <v>20618</v>
      </c>
      <c r="K4520">
        <v>15318</v>
      </c>
      <c r="L4520">
        <f>bbdd_Social_Media_Trends[[#This Row],[Likes]]+bbdd_Social_Media_Trends[[#This Row],[Shares]]+bbdd_Social_Media_Trends[[#This Row],[Comments]]</f>
        <v>362605</v>
      </c>
      <c r="M4520">
        <f>bbdd_Social_Media_Trends[[#This Row],[Interactions]]/bbdd_Social_Media_Trends[[#This Row],[Views]]</f>
        <v>0.1011941639735883</v>
      </c>
      <c r="N4520" s="1" t="s">
        <v>22</v>
      </c>
      <c r="O4520" s="4">
        <f t="shared" si="70"/>
        <v>0</v>
      </c>
    </row>
    <row r="4521" spans="1:15" hidden="1">
      <c r="A4521" s="1" t="s">
        <v>4561</v>
      </c>
      <c r="B4521" s="2">
        <v>45164</v>
      </c>
      <c r="C4521" s="13" t="str">
        <f>TEXT(bbdd_Social_Media_Trends[[#This Row],[Post_Date]],"aaaa-mm")</f>
        <v>2023-08</v>
      </c>
      <c r="D4521" s="1" t="s">
        <v>24</v>
      </c>
      <c r="E4521" s="1" t="s">
        <v>31</v>
      </c>
      <c r="F4521" s="1" t="s">
        <v>47</v>
      </c>
      <c r="G4521" s="1" t="s">
        <v>44</v>
      </c>
      <c r="H4521">
        <v>1251963</v>
      </c>
      <c r="I4521">
        <v>462124</v>
      </c>
      <c r="J4521">
        <v>67230</v>
      </c>
      <c r="K4521">
        <v>1039</v>
      </c>
      <c r="L4521">
        <f>bbdd_Social_Media_Trends[[#This Row],[Likes]]+bbdd_Social_Media_Trends[[#This Row],[Shares]]+bbdd_Social_Media_Trends[[#This Row],[Comments]]</f>
        <v>530393</v>
      </c>
      <c r="M4521">
        <f>bbdd_Social_Media_Trends[[#This Row],[Interactions]]/bbdd_Social_Media_Trends[[#This Row],[Views]]</f>
        <v>0.4236491014510812</v>
      </c>
      <c r="N4521" s="1" t="s">
        <v>29</v>
      </c>
      <c r="O4521" s="4">
        <f t="shared" si="70"/>
        <v>0</v>
      </c>
    </row>
    <row r="4522" spans="1:15" hidden="1">
      <c r="A4522" s="1" t="s">
        <v>4562</v>
      </c>
      <c r="B4522" s="2">
        <v>44739</v>
      </c>
      <c r="C4522" s="13" t="str">
        <f>TEXT(bbdd_Social_Media_Trends[[#This Row],[Post_Date]],"aaaa-mm")</f>
        <v>2022-06</v>
      </c>
      <c r="D4522" s="1" t="s">
        <v>24</v>
      </c>
      <c r="E4522" s="1" t="s">
        <v>19</v>
      </c>
      <c r="F4522" s="1" t="s">
        <v>32</v>
      </c>
      <c r="G4522" s="1" t="s">
        <v>60</v>
      </c>
      <c r="H4522">
        <v>112559</v>
      </c>
      <c r="I4522">
        <v>484941</v>
      </c>
      <c r="J4522">
        <v>20456</v>
      </c>
      <c r="K4522">
        <v>26030</v>
      </c>
      <c r="L4522">
        <f>bbdd_Social_Media_Trends[[#This Row],[Likes]]+bbdd_Social_Media_Trends[[#This Row],[Shares]]+bbdd_Social_Media_Trends[[#This Row],[Comments]]</f>
        <v>531427</v>
      </c>
      <c r="M4522">
        <f>bbdd_Social_Media_Trends[[#This Row],[Interactions]]/bbdd_Social_Media_Trends[[#This Row],[Views]]</f>
        <v>4.7213194857807901</v>
      </c>
      <c r="N4522" s="1" t="s">
        <v>22</v>
      </c>
      <c r="O4522" s="4">
        <f t="shared" si="70"/>
        <v>0</v>
      </c>
    </row>
    <row r="4523" spans="1:15">
      <c r="A4523" s="1" t="s">
        <v>4563</v>
      </c>
      <c r="B4523" s="2">
        <v>45024</v>
      </c>
      <c r="C4523" s="13" t="str">
        <f>TEXT(bbdd_Social_Media_Trends[[#This Row],[Post_Date]],"aaaa-mm")</f>
        <v>2023-04</v>
      </c>
      <c r="D4523" s="1" t="s">
        <v>27</v>
      </c>
      <c r="E4523" s="1" t="s">
        <v>35</v>
      </c>
      <c r="F4523" s="1" t="s">
        <v>47</v>
      </c>
      <c r="G4523" s="1" t="s">
        <v>60</v>
      </c>
      <c r="H4523">
        <v>4810035</v>
      </c>
      <c r="I4523">
        <v>156420</v>
      </c>
      <c r="J4523">
        <v>24420</v>
      </c>
      <c r="K4523">
        <v>44367</v>
      </c>
      <c r="L4523">
        <f>bbdd_Social_Media_Trends[[#This Row],[Likes]]+bbdd_Social_Media_Trends[[#This Row],[Shares]]+bbdd_Social_Media_Trends[[#This Row],[Comments]]</f>
        <v>225207</v>
      </c>
      <c r="M4523">
        <f>bbdd_Social_Media_Trends[[#This Row],[Interactions]]/bbdd_Social_Media_Trends[[#This Row],[Views]]</f>
        <v>4.682024143275465E-2</v>
      </c>
      <c r="N4523" s="1" t="s">
        <v>29</v>
      </c>
      <c r="O4523" s="4">
        <f t="shared" si="70"/>
        <v>0</v>
      </c>
    </row>
    <row r="4524" spans="1:15" hidden="1">
      <c r="A4524" s="1" t="s">
        <v>4564</v>
      </c>
      <c r="B4524" s="2">
        <v>44766</v>
      </c>
      <c r="C4524" s="13" t="str">
        <f>TEXT(bbdd_Social_Media_Trends[[#This Row],[Post_Date]],"aaaa-mm")</f>
        <v>2022-07</v>
      </c>
      <c r="D4524" s="1" t="s">
        <v>24</v>
      </c>
      <c r="E4524" s="1" t="s">
        <v>52</v>
      </c>
      <c r="F4524" s="1" t="s">
        <v>14</v>
      </c>
      <c r="G4524" s="1" t="s">
        <v>37</v>
      </c>
      <c r="H4524">
        <v>3629617</v>
      </c>
      <c r="I4524">
        <v>180754</v>
      </c>
      <c r="J4524">
        <v>9532</v>
      </c>
      <c r="K4524">
        <v>6313</v>
      </c>
      <c r="L4524">
        <f>bbdd_Social_Media_Trends[[#This Row],[Likes]]+bbdd_Social_Media_Trends[[#This Row],[Shares]]+bbdd_Social_Media_Trends[[#This Row],[Comments]]</f>
        <v>196599</v>
      </c>
      <c r="M4524">
        <f>bbdd_Social_Media_Trends[[#This Row],[Interactions]]/bbdd_Social_Media_Trends[[#This Row],[Views]]</f>
        <v>5.416521908509906E-2</v>
      </c>
      <c r="N4524" s="1" t="s">
        <v>16</v>
      </c>
      <c r="O4524" s="4">
        <f t="shared" si="70"/>
        <v>0</v>
      </c>
    </row>
    <row r="4525" spans="1:15" hidden="1">
      <c r="A4525" s="1" t="s">
        <v>4565</v>
      </c>
      <c r="B4525" s="2">
        <v>44971</v>
      </c>
      <c r="C4525" s="13" t="str">
        <f>TEXT(bbdd_Social_Media_Trends[[#This Row],[Post_Date]],"aaaa-mm")</f>
        <v>2023-02</v>
      </c>
      <c r="D4525" s="1" t="s">
        <v>12</v>
      </c>
      <c r="E4525" s="1" t="s">
        <v>57</v>
      </c>
      <c r="F4525" s="1" t="s">
        <v>14</v>
      </c>
      <c r="G4525" s="1" t="s">
        <v>60</v>
      </c>
      <c r="H4525">
        <v>732664</v>
      </c>
      <c r="I4525">
        <v>298982</v>
      </c>
      <c r="J4525">
        <v>59897</v>
      </c>
      <c r="K4525">
        <v>20996</v>
      </c>
      <c r="L4525">
        <f>bbdd_Social_Media_Trends[[#This Row],[Likes]]+bbdd_Social_Media_Trends[[#This Row],[Shares]]+bbdd_Social_Media_Trends[[#This Row],[Comments]]</f>
        <v>379875</v>
      </c>
      <c r="M4525">
        <f>bbdd_Social_Media_Trends[[#This Row],[Interactions]]/bbdd_Social_Media_Trends[[#This Row],[Views]]</f>
        <v>0.5184845986700588</v>
      </c>
      <c r="N4525" s="1" t="s">
        <v>22</v>
      </c>
      <c r="O4525" s="4">
        <f t="shared" si="70"/>
        <v>0</v>
      </c>
    </row>
    <row r="4526" spans="1:15">
      <c r="A4526" s="1" t="s">
        <v>4566</v>
      </c>
      <c r="B4526" s="2">
        <v>44921</v>
      </c>
      <c r="C4526" s="13" t="str">
        <f>TEXT(bbdd_Social_Media_Trends[[#This Row],[Post_Date]],"aaaa-mm")</f>
        <v>2022-12</v>
      </c>
      <c r="D4526" s="1" t="s">
        <v>27</v>
      </c>
      <c r="E4526" s="1" t="s">
        <v>39</v>
      </c>
      <c r="F4526" s="1" t="s">
        <v>20</v>
      </c>
      <c r="G4526" s="1" t="s">
        <v>37</v>
      </c>
      <c r="H4526">
        <v>4618258</v>
      </c>
      <c r="I4526">
        <v>336390</v>
      </c>
      <c r="J4526">
        <v>38124</v>
      </c>
      <c r="K4526">
        <v>1639</v>
      </c>
      <c r="L4526">
        <f>bbdd_Social_Media_Trends[[#This Row],[Likes]]+bbdd_Social_Media_Trends[[#This Row],[Shares]]+bbdd_Social_Media_Trends[[#This Row],[Comments]]</f>
        <v>376153</v>
      </c>
      <c r="M4526">
        <f>bbdd_Social_Media_Trends[[#This Row],[Interactions]]/bbdd_Social_Media_Trends[[#This Row],[Views]]</f>
        <v>8.1449109166270059E-2</v>
      </c>
      <c r="N4526" s="1" t="s">
        <v>16</v>
      </c>
      <c r="O4526" s="4">
        <f t="shared" si="70"/>
        <v>0</v>
      </c>
    </row>
    <row r="4527" spans="1:15" hidden="1">
      <c r="A4527" s="1" t="s">
        <v>4567</v>
      </c>
      <c r="B4527" s="2">
        <v>44886</v>
      </c>
      <c r="C4527" s="13" t="str">
        <f>TEXT(bbdd_Social_Media_Trends[[#This Row],[Post_Date]],"aaaa-mm")</f>
        <v>2022-11</v>
      </c>
      <c r="D4527" s="1" t="s">
        <v>24</v>
      </c>
      <c r="E4527" s="1" t="s">
        <v>31</v>
      </c>
      <c r="F4527" s="1" t="s">
        <v>32</v>
      </c>
      <c r="G4527" s="1" t="s">
        <v>21</v>
      </c>
      <c r="H4527">
        <v>1418279</v>
      </c>
      <c r="I4527">
        <v>211899</v>
      </c>
      <c r="J4527">
        <v>96255</v>
      </c>
      <c r="K4527">
        <v>2567</v>
      </c>
      <c r="L4527">
        <f>bbdd_Social_Media_Trends[[#This Row],[Likes]]+bbdd_Social_Media_Trends[[#This Row],[Shares]]+bbdd_Social_Media_Trends[[#This Row],[Comments]]</f>
        <v>310721</v>
      </c>
      <c r="M4527">
        <f>bbdd_Social_Media_Trends[[#This Row],[Interactions]]/bbdd_Social_Media_Trends[[#This Row],[Views]]</f>
        <v>0.21908312821384227</v>
      </c>
      <c r="N4527" s="1" t="s">
        <v>29</v>
      </c>
      <c r="O4527" s="4">
        <f t="shared" si="70"/>
        <v>0</v>
      </c>
    </row>
    <row r="4528" spans="1:15">
      <c r="A4528" s="1" t="s">
        <v>4568</v>
      </c>
      <c r="B4528" s="2">
        <v>45091</v>
      </c>
      <c r="C4528" s="13" t="str">
        <f>TEXT(bbdd_Social_Media_Trends[[#This Row],[Post_Date]],"aaaa-mm")</f>
        <v>2023-06</v>
      </c>
      <c r="D4528" s="1" t="s">
        <v>27</v>
      </c>
      <c r="E4528" s="1" t="s">
        <v>19</v>
      </c>
      <c r="F4528" s="1" t="s">
        <v>47</v>
      </c>
      <c r="G4528" s="1" t="s">
        <v>44</v>
      </c>
      <c r="H4528">
        <v>1715615</v>
      </c>
      <c r="I4528">
        <v>398432</v>
      </c>
      <c r="J4528">
        <v>42356</v>
      </c>
      <c r="K4528">
        <v>12514</v>
      </c>
      <c r="L4528">
        <f>bbdd_Social_Media_Trends[[#This Row],[Likes]]+bbdd_Social_Media_Trends[[#This Row],[Shares]]+bbdd_Social_Media_Trends[[#This Row],[Comments]]</f>
        <v>453302</v>
      </c>
      <c r="M4528">
        <f>bbdd_Social_Media_Trends[[#This Row],[Interactions]]/bbdd_Social_Media_Trends[[#This Row],[Views]]</f>
        <v>0.26422128507852871</v>
      </c>
      <c r="N4528" s="1" t="s">
        <v>29</v>
      </c>
      <c r="O4528" s="4">
        <f t="shared" si="70"/>
        <v>0</v>
      </c>
    </row>
    <row r="4529" spans="1:15" hidden="1">
      <c r="A4529" s="1" t="s">
        <v>4569</v>
      </c>
      <c r="B4529" s="2">
        <v>44814</v>
      </c>
      <c r="C4529" s="13" t="str">
        <f>TEXT(bbdd_Social_Media_Trends[[#This Row],[Post_Date]],"aaaa-mm")</f>
        <v>2022-09</v>
      </c>
      <c r="D4529" s="1" t="s">
        <v>24</v>
      </c>
      <c r="E4529" s="1" t="s">
        <v>19</v>
      </c>
      <c r="F4529" s="1" t="s">
        <v>14</v>
      </c>
      <c r="G4529" s="1" t="s">
        <v>21</v>
      </c>
      <c r="H4529">
        <v>2000324</v>
      </c>
      <c r="I4529">
        <v>91564</v>
      </c>
      <c r="J4529">
        <v>66074</v>
      </c>
      <c r="K4529">
        <v>21963</v>
      </c>
      <c r="L4529">
        <f>bbdd_Social_Media_Trends[[#This Row],[Likes]]+bbdd_Social_Media_Trends[[#This Row],[Shares]]+bbdd_Social_Media_Trends[[#This Row],[Comments]]</f>
        <v>179601</v>
      </c>
      <c r="M4529">
        <f>bbdd_Social_Media_Trends[[#This Row],[Interactions]]/bbdd_Social_Media_Trends[[#This Row],[Views]]</f>
        <v>8.9785954675342589E-2</v>
      </c>
      <c r="N4529" s="1" t="s">
        <v>22</v>
      </c>
      <c r="O4529" s="4">
        <f t="shared" si="70"/>
        <v>0</v>
      </c>
    </row>
    <row r="4530" spans="1:15" hidden="1">
      <c r="A4530" s="1" t="s">
        <v>4570</v>
      </c>
      <c r="B4530" s="2">
        <v>44884</v>
      </c>
      <c r="C4530" s="13" t="str">
        <f>TEXT(bbdd_Social_Media_Trends[[#This Row],[Post_Date]],"aaaa-mm")</f>
        <v>2022-11</v>
      </c>
      <c r="D4530" s="1" t="s">
        <v>12</v>
      </c>
      <c r="E4530" s="1" t="s">
        <v>31</v>
      </c>
      <c r="F4530" s="1" t="s">
        <v>20</v>
      </c>
      <c r="G4530" s="1" t="s">
        <v>50</v>
      </c>
      <c r="H4530">
        <v>2787078</v>
      </c>
      <c r="I4530">
        <v>211378</v>
      </c>
      <c r="J4530">
        <v>66396</v>
      </c>
      <c r="K4530">
        <v>30882</v>
      </c>
      <c r="L4530">
        <f>bbdd_Social_Media_Trends[[#This Row],[Likes]]+bbdd_Social_Media_Trends[[#This Row],[Shares]]+bbdd_Social_Media_Trends[[#This Row],[Comments]]</f>
        <v>308656</v>
      </c>
      <c r="M4530">
        <f>bbdd_Social_Media_Trends[[#This Row],[Interactions]]/bbdd_Social_Media_Trends[[#This Row],[Views]]</f>
        <v>0.11074537562278487</v>
      </c>
      <c r="N4530" s="1" t="s">
        <v>16</v>
      </c>
      <c r="O4530" s="4">
        <f t="shared" si="70"/>
        <v>0</v>
      </c>
    </row>
    <row r="4531" spans="1:15">
      <c r="A4531" s="1" t="s">
        <v>4571</v>
      </c>
      <c r="B4531" s="2">
        <v>45004</v>
      </c>
      <c r="C4531" s="13" t="str">
        <f>TEXT(bbdd_Social_Media_Trends[[#This Row],[Post_Date]],"aaaa-mm")</f>
        <v>2023-03</v>
      </c>
      <c r="D4531" s="1" t="s">
        <v>27</v>
      </c>
      <c r="E4531" s="1" t="s">
        <v>46</v>
      </c>
      <c r="F4531" s="1" t="s">
        <v>32</v>
      </c>
      <c r="G4531" s="1" t="s">
        <v>21</v>
      </c>
      <c r="H4531">
        <v>2398278</v>
      </c>
      <c r="I4531">
        <v>346013</v>
      </c>
      <c r="J4531">
        <v>69432</v>
      </c>
      <c r="K4531">
        <v>23242</v>
      </c>
      <c r="L4531">
        <f>bbdd_Social_Media_Trends[[#This Row],[Likes]]+bbdd_Social_Media_Trends[[#This Row],[Shares]]+bbdd_Social_Media_Trends[[#This Row],[Comments]]</f>
        <v>438687</v>
      </c>
      <c r="M4531">
        <f>bbdd_Social_Media_Trends[[#This Row],[Interactions]]/bbdd_Social_Media_Trends[[#This Row],[Views]]</f>
        <v>0.18291749330144377</v>
      </c>
      <c r="N4531" s="1" t="s">
        <v>29</v>
      </c>
      <c r="O4531" s="4">
        <f t="shared" si="70"/>
        <v>0</v>
      </c>
    </row>
    <row r="4532" spans="1:15" hidden="1">
      <c r="A4532" s="1" t="s">
        <v>4572</v>
      </c>
      <c r="B4532" s="2">
        <v>44973</v>
      </c>
      <c r="C4532" s="13" t="str">
        <f>TEXT(bbdd_Social_Media_Trends[[#This Row],[Post_Date]],"aaaa-mm")</f>
        <v>2023-02</v>
      </c>
      <c r="D4532" s="1" t="s">
        <v>18</v>
      </c>
      <c r="E4532" s="1" t="s">
        <v>39</v>
      </c>
      <c r="F4532" s="1" t="s">
        <v>20</v>
      </c>
      <c r="G4532" s="1" t="s">
        <v>21</v>
      </c>
      <c r="H4532">
        <v>3073012</v>
      </c>
      <c r="I4532">
        <v>362550</v>
      </c>
      <c r="J4532">
        <v>15841</v>
      </c>
      <c r="K4532">
        <v>26557</v>
      </c>
      <c r="L4532">
        <f>bbdd_Social_Media_Trends[[#This Row],[Likes]]+bbdd_Social_Media_Trends[[#This Row],[Shares]]+bbdd_Social_Media_Trends[[#This Row],[Comments]]</f>
        <v>404948</v>
      </c>
      <c r="M4532">
        <f>bbdd_Social_Media_Trends[[#This Row],[Interactions]]/bbdd_Social_Media_Trends[[#This Row],[Views]]</f>
        <v>0.13177559996511565</v>
      </c>
      <c r="N4532" s="1" t="s">
        <v>29</v>
      </c>
      <c r="O4532" s="4">
        <f t="shared" si="70"/>
        <v>0</v>
      </c>
    </row>
    <row r="4533" spans="1:15" hidden="1">
      <c r="A4533" s="1" t="s">
        <v>4573</v>
      </c>
      <c r="B4533" s="2">
        <v>45179</v>
      </c>
      <c r="C4533" s="13" t="str">
        <f>TEXT(bbdd_Social_Media_Trends[[#This Row],[Post_Date]],"aaaa-mm")</f>
        <v>2023-09</v>
      </c>
      <c r="D4533" s="1" t="s">
        <v>24</v>
      </c>
      <c r="E4533" s="1" t="s">
        <v>19</v>
      </c>
      <c r="F4533" s="1" t="s">
        <v>20</v>
      </c>
      <c r="G4533" s="1" t="s">
        <v>15</v>
      </c>
      <c r="H4533">
        <v>1846215</v>
      </c>
      <c r="I4533">
        <v>18294</v>
      </c>
      <c r="J4533">
        <v>7725</v>
      </c>
      <c r="K4533">
        <v>2146</v>
      </c>
      <c r="L4533">
        <f>bbdd_Social_Media_Trends[[#This Row],[Likes]]+bbdd_Social_Media_Trends[[#This Row],[Shares]]+bbdd_Social_Media_Trends[[#This Row],[Comments]]</f>
        <v>28165</v>
      </c>
      <c r="M4533">
        <f>bbdd_Social_Media_Trends[[#This Row],[Interactions]]/bbdd_Social_Media_Trends[[#This Row],[Views]]</f>
        <v>1.5255536327025834E-2</v>
      </c>
      <c r="N4533" s="1" t="s">
        <v>22</v>
      </c>
      <c r="O4533" s="4">
        <f t="shared" si="70"/>
        <v>0</v>
      </c>
    </row>
    <row r="4534" spans="1:15" hidden="1">
      <c r="A4534" s="1" t="s">
        <v>4574</v>
      </c>
      <c r="B4534" s="2">
        <v>44896</v>
      </c>
      <c r="C4534" s="13" t="str">
        <f>TEXT(bbdd_Social_Media_Trends[[#This Row],[Post_Date]],"aaaa-mm")</f>
        <v>2022-12</v>
      </c>
      <c r="D4534" s="1" t="s">
        <v>12</v>
      </c>
      <c r="E4534" s="1" t="s">
        <v>35</v>
      </c>
      <c r="F4534" s="1" t="s">
        <v>36</v>
      </c>
      <c r="G4534" s="1" t="s">
        <v>21</v>
      </c>
      <c r="H4534">
        <v>1677328</v>
      </c>
      <c r="I4534">
        <v>147334</v>
      </c>
      <c r="J4534">
        <v>15048</v>
      </c>
      <c r="K4534">
        <v>20462</v>
      </c>
      <c r="L4534">
        <f>bbdd_Social_Media_Trends[[#This Row],[Likes]]+bbdd_Social_Media_Trends[[#This Row],[Shares]]+bbdd_Social_Media_Trends[[#This Row],[Comments]]</f>
        <v>182844</v>
      </c>
      <c r="M4534">
        <f>bbdd_Social_Media_Trends[[#This Row],[Interactions]]/bbdd_Social_Media_Trends[[#This Row],[Views]]</f>
        <v>0.10900909064893688</v>
      </c>
      <c r="N4534" s="1" t="s">
        <v>29</v>
      </c>
      <c r="O4534" s="4">
        <f t="shared" si="70"/>
        <v>0</v>
      </c>
    </row>
    <row r="4535" spans="1:15" hidden="1">
      <c r="A4535" s="1" t="s">
        <v>4575</v>
      </c>
      <c r="B4535" s="2">
        <v>44927</v>
      </c>
      <c r="C4535" s="13" t="str">
        <f>TEXT(bbdd_Social_Media_Trends[[#This Row],[Post_Date]],"aaaa-mm")</f>
        <v>2023-01</v>
      </c>
      <c r="D4535" s="1" t="s">
        <v>24</v>
      </c>
      <c r="E4535" s="1" t="s">
        <v>19</v>
      </c>
      <c r="F4535" s="1" t="s">
        <v>20</v>
      </c>
      <c r="G4535" s="1" t="s">
        <v>28</v>
      </c>
      <c r="H4535">
        <v>194265</v>
      </c>
      <c r="I4535">
        <v>416016</v>
      </c>
      <c r="J4535">
        <v>56527</v>
      </c>
      <c r="K4535">
        <v>34233</v>
      </c>
      <c r="L4535">
        <f>bbdd_Social_Media_Trends[[#This Row],[Likes]]+bbdd_Social_Media_Trends[[#This Row],[Shares]]+bbdd_Social_Media_Trends[[#This Row],[Comments]]</f>
        <v>506776</v>
      </c>
      <c r="M4535">
        <f>bbdd_Social_Media_Trends[[#This Row],[Interactions]]/bbdd_Social_Media_Trends[[#This Row],[Views]]</f>
        <v>2.6086840141044449</v>
      </c>
      <c r="N4535" s="1" t="s">
        <v>16</v>
      </c>
      <c r="O4535" s="4">
        <f t="shared" si="70"/>
        <v>0</v>
      </c>
    </row>
    <row r="4536" spans="1:15">
      <c r="A4536" s="1" t="s">
        <v>4576</v>
      </c>
      <c r="B4536" s="2">
        <v>45253</v>
      </c>
      <c r="C4536" s="13" t="str">
        <f>TEXT(bbdd_Social_Media_Trends[[#This Row],[Post_Date]],"aaaa-mm")</f>
        <v>2023-11</v>
      </c>
      <c r="D4536" s="1" t="s">
        <v>27</v>
      </c>
      <c r="E4536" s="1" t="s">
        <v>35</v>
      </c>
      <c r="F4536" s="1" t="s">
        <v>32</v>
      </c>
      <c r="G4536" s="1" t="s">
        <v>28</v>
      </c>
      <c r="H4536">
        <v>1007963</v>
      </c>
      <c r="I4536">
        <v>55761</v>
      </c>
      <c r="J4536">
        <v>11552</v>
      </c>
      <c r="K4536">
        <v>36476</v>
      </c>
      <c r="L4536">
        <f>bbdd_Social_Media_Trends[[#This Row],[Likes]]+bbdd_Social_Media_Trends[[#This Row],[Shares]]+bbdd_Social_Media_Trends[[#This Row],[Comments]]</f>
        <v>103789</v>
      </c>
      <c r="M4536">
        <f>bbdd_Social_Media_Trends[[#This Row],[Interactions]]/bbdd_Social_Media_Trends[[#This Row],[Views]]</f>
        <v>0.10296905739595601</v>
      </c>
      <c r="N4536" s="1" t="s">
        <v>16</v>
      </c>
      <c r="O4536" s="4">
        <f t="shared" si="70"/>
        <v>0</v>
      </c>
    </row>
    <row r="4537" spans="1:15" hidden="1">
      <c r="A4537" s="1" t="s">
        <v>4577</v>
      </c>
      <c r="B4537" s="2">
        <v>44894</v>
      </c>
      <c r="C4537" s="13" t="str">
        <f>TEXT(bbdd_Social_Media_Trends[[#This Row],[Post_Date]],"aaaa-mm")</f>
        <v>2022-11</v>
      </c>
      <c r="D4537" s="1" t="s">
        <v>24</v>
      </c>
      <c r="E4537" s="1" t="s">
        <v>46</v>
      </c>
      <c r="F4537" s="1" t="s">
        <v>36</v>
      </c>
      <c r="G4537" s="1" t="s">
        <v>21</v>
      </c>
      <c r="H4537">
        <v>1745217</v>
      </c>
      <c r="I4537">
        <v>395015</v>
      </c>
      <c r="J4537">
        <v>1527</v>
      </c>
      <c r="K4537">
        <v>1127</v>
      </c>
      <c r="L4537">
        <f>bbdd_Social_Media_Trends[[#This Row],[Likes]]+bbdd_Social_Media_Trends[[#This Row],[Shares]]+bbdd_Social_Media_Trends[[#This Row],[Comments]]</f>
        <v>397669</v>
      </c>
      <c r="M4537">
        <f>bbdd_Social_Media_Trends[[#This Row],[Interactions]]/bbdd_Social_Media_Trends[[#This Row],[Views]]</f>
        <v>0.22786220853911004</v>
      </c>
      <c r="N4537" s="1" t="s">
        <v>16</v>
      </c>
      <c r="O4537" s="4">
        <f t="shared" si="70"/>
        <v>0</v>
      </c>
    </row>
    <row r="4538" spans="1:15" hidden="1">
      <c r="A4538" s="1" t="s">
        <v>4578</v>
      </c>
      <c r="B4538" s="2">
        <v>44863</v>
      </c>
      <c r="C4538" s="13" t="str">
        <f>TEXT(bbdd_Social_Media_Trends[[#This Row],[Post_Date]],"aaaa-mm")</f>
        <v>2022-10</v>
      </c>
      <c r="D4538" s="1" t="s">
        <v>18</v>
      </c>
      <c r="E4538" s="1" t="s">
        <v>49</v>
      </c>
      <c r="F4538" s="1" t="s">
        <v>41</v>
      </c>
      <c r="G4538" s="1" t="s">
        <v>15</v>
      </c>
      <c r="H4538">
        <v>4569333</v>
      </c>
      <c r="I4538">
        <v>417157</v>
      </c>
      <c r="J4538">
        <v>69945</v>
      </c>
      <c r="K4538">
        <v>1610</v>
      </c>
      <c r="L4538">
        <f>bbdd_Social_Media_Trends[[#This Row],[Likes]]+bbdd_Social_Media_Trends[[#This Row],[Shares]]+bbdd_Social_Media_Trends[[#This Row],[Comments]]</f>
        <v>488712</v>
      </c>
      <c r="M4538">
        <f>bbdd_Social_Media_Trends[[#This Row],[Interactions]]/bbdd_Social_Media_Trends[[#This Row],[Views]]</f>
        <v>0.10695477873904134</v>
      </c>
      <c r="N4538" s="1" t="s">
        <v>29</v>
      </c>
      <c r="O4538" s="4">
        <f t="shared" si="70"/>
        <v>0</v>
      </c>
    </row>
    <row r="4539" spans="1:15">
      <c r="A4539" s="1" t="s">
        <v>4579</v>
      </c>
      <c r="B4539" s="2">
        <v>45038</v>
      </c>
      <c r="C4539" s="13" t="str">
        <f>TEXT(bbdd_Social_Media_Trends[[#This Row],[Post_Date]],"aaaa-mm")</f>
        <v>2023-04</v>
      </c>
      <c r="D4539" s="1" t="s">
        <v>27</v>
      </c>
      <c r="E4539" s="1" t="s">
        <v>57</v>
      </c>
      <c r="F4539" s="1" t="s">
        <v>47</v>
      </c>
      <c r="G4539" s="1" t="s">
        <v>21</v>
      </c>
      <c r="H4539">
        <v>1590502</v>
      </c>
      <c r="I4539">
        <v>132452</v>
      </c>
      <c r="J4539">
        <v>45282</v>
      </c>
      <c r="K4539">
        <v>37835</v>
      </c>
      <c r="L4539">
        <f>bbdd_Social_Media_Trends[[#This Row],[Likes]]+bbdd_Social_Media_Trends[[#This Row],[Shares]]+bbdd_Social_Media_Trends[[#This Row],[Comments]]</f>
        <v>215569</v>
      </c>
      <c r="M4539">
        <f>bbdd_Social_Media_Trends[[#This Row],[Interactions]]/bbdd_Social_Media_Trends[[#This Row],[Views]]</f>
        <v>0.13553519580610399</v>
      </c>
      <c r="N4539" s="1" t="s">
        <v>29</v>
      </c>
      <c r="O4539" s="4">
        <f t="shared" si="70"/>
        <v>0</v>
      </c>
    </row>
    <row r="4540" spans="1:15" hidden="1">
      <c r="A4540" s="1" t="s">
        <v>4580</v>
      </c>
      <c r="B4540" s="2">
        <v>44601</v>
      </c>
      <c r="C4540" s="13" t="str">
        <f>TEXT(bbdd_Social_Media_Trends[[#This Row],[Post_Date]],"aaaa-mm")</f>
        <v>2022-02</v>
      </c>
      <c r="D4540" s="1" t="s">
        <v>24</v>
      </c>
      <c r="E4540" s="1" t="s">
        <v>57</v>
      </c>
      <c r="F4540" s="1" t="s">
        <v>14</v>
      </c>
      <c r="G4540" s="1" t="s">
        <v>25</v>
      </c>
      <c r="H4540">
        <v>29712</v>
      </c>
      <c r="I4540">
        <v>153744</v>
      </c>
      <c r="J4540">
        <v>3574</v>
      </c>
      <c r="K4540">
        <v>22830</v>
      </c>
      <c r="L4540">
        <f>bbdd_Social_Media_Trends[[#This Row],[Likes]]+bbdd_Social_Media_Trends[[#This Row],[Shares]]+bbdd_Social_Media_Trends[[#This Row],[Comments]]</f>
        <v>180148</v>
      </c>
      <c r="M4540">
        <f>bbdd_Social_Media_Trends[[#This Row],[Interactions]]/bbdd_Social_Media_Trends[[#This Row],[Views]]</f>
        <v>6.063139472267097</v>
      </c>
      <c r="N4540" s="1" t="s">
        <v>29</v>
      </c>
      <c r="O4540" s="4">
        <f t="shared" si="70"/>
        <v>0</v>
      </c>
    </row>
    <row r="4541" spans="1:15" hidden="1">
      <c r="A4541" s="1" t="s">
        <v>4581</v>
      </c>
      <c r="B4541" s="2">
        <v>44701</v>
      </c>
      <c r="C4541" s="13" t="str">
        <f>TEXT(bbdd_Social_Media_Trends[[#This Row],[Post_Date]],"aaaa-mm")</f>
        <v>2022-05</v>
      </c>
      <c r="D4541" s="1" t="s">
        <v>12</v>
      </c>
      <c r="E4541" s="1" t="s">
        <v>35</v>
      </c>
      <c r="F4541" s="1" t="s">
        <v>36</v>
      </c>
      <c r="G4541" s="1" t="s">
        <v>21</v>
      </c>
      <c r="H4541">
        <v>3053697</v>
      </c>
      <c r="I4541">
        <v>307679</v>
      </c>
      <c r="J4541">
        <v>89535</v>
      </c>
      <c r="K4541">
        <v>42890</v>
      </c>
      <c r="L4541">
        <f>bbdd_Social_Media_Trends[[#This Row],[Likes]]+bbdd_Social_Media_Trends[[#This Row],[Shares]]+bbdd_Social_Media_Trends[[#This Row],[Comments]]</f>
        <v>440104</v>
      </c>
      <c r="M4541">
        <f>bbdd_Social_Media_Trends[[#This Row],[Interactions]]/bbdd_Social_Media_Trends[[#This Row],[Views]]</f>
        <v>0.14412169904217739</v>
      </c>
      <c r="N4541" s="1" t="s">
        <v>16</v>
      </c>
      <c r="O4541" s="4">
        <f t="shared" si="70"/>
        <v>0</v>
      </c>
    </row>
    <row r="4542" spans="1:15" hidden="1">
      <c r="A4542" s="1" t="s">
        <v>4582</v>
      </c>
      <c r="B4542" s="2">
        <v>44876</v>
      </c>
      <c r="C4542" s="13" t="str">
        <f>TEXT(bbdd_Social_Media_Trends[[#This Row],[Post_Date]],"aaaa-mm")</f>
        <v>2022-11</v>
      </c>
      <c r="D4542" s="1" t="s">
        <v>18</v>
      </c>
      <c r="E4542" s="1" t="s">
        <v>39</v>
      </c>
      <c r="F4542" s="1" t="s">
        <v>36</v>
      </c>
      <c r="G4542" s="1" t="s">
        <v>25</v>
      </c>
      <c r="H4542">
        <v>4635805</v>
      </c>
      <c r="I4542">
        <v>171261</v>
      </c>
      <c r="J4542">
        <v>93859</v>
      </c>
      <c r="K4542">
        <v>29778</v>
      </c>
      <c r="L4542">
        <f>bbdd_Social_Media_Trends[[#This Row],[Likes]]+bbdd_Social_Media_Trends[[#This Row],[Shares]]+bbdd_Social_Media_Trends[[#This Row],[Comments]]</f>
        <v>294898</v>
      </c>
      <c r="M4542">
        <f>bbdd_Social_Media_Trends[[#This Row],[Interactions]]/bbdd_Social_Media_Trends[[#This Row],[Views]]</f>
        <v>6.3613115737180495E-2</v>
      </c>
      <c r="N4542" s="1" t="s">
        <v>29</v>
      </c>
      <c r="O4542" s="4">
        <f t="shared" si="70"/>
        <v>0</v>
      </c>
    </row>
    <row r="4543" spans="1:15">
      <c r="A4543" s="1" t="s">
        <v>4583</v>
      </c>
      <c r="B4543" s="2">
        <v>45169</v>
      </c>
      <c r="C4543" s="13" t="str">
        <f>TEXT(bbdd_Social_Media_Trends[[#This Row],[Post_Date]],"aaaa-mm")</f>
        <v>2023-08</v>
      </c>
      <c r="D4543" s="1" t="s">
        <v>27</v>
      </c>
      <c r="E4543" s="1" t="s">
        <v>52</v>
      </c>
      <c r="F4543" s="1" t="s">
        <v>36</v>
      </c>
      <c r="G4543" s="1" t="s">
        <v>44</v>
      </c>
      <c r="H4543">
        <v>369125</v>
      </c>
      <c r="I4543">
        <v>492042</v>
      </c>
      <c r="J4543">
        <v>88337</v>
      </c>
      <c r="K4543">
        <v>10110</v>
      </c>
      <c r="L4543">
        <f>bbdd_Social_Media_Trends[[#This Row],[Likes]]+bbdd_Social_Media_Trends[[#This Row],[Shares]]+bbdd_Social_Media_Trends[[#This Row],[Comments]]</f>
        <v>590489</v>
      </c>
      <c r="M4543">
        <f>bbdd_Social_Media_Trends[[#This Row],[Interactions]]/bbdd_Social_Media_Trends[[#This Row],[Views]]</f>
        <v>1.5996992888587878</v>
      </c>
      <c r="N4543" s="1" t="s">
        <v>22</v>
      </c>
      <c r="O4543" s="4">
        <f t="shared" si="70"/>
        <v>0</v>
      </c>
    </row>
    <row r="4544" spans="1:15" hidden="1">
      <c r="A4544" s="1" t="s">
        <v>4584</v>
      </c>
      <c r="B4544" s="2">
        <v>44727</v>
      </c>
      <c r="C4544" s="13" t="str">
        <f>TEXT(bbdd_Social_Media_Trends[[#This Row],[Post_Date]],"aaaa-mm")</f>
        <v>2022-06</v>
      </c>
      <c r="D4544" s="1" t="s">
        <v>18</v>
      </c>
      <c r="E4544" s="1" t="s">
        <v>49</v>
      </c>
      <c r="F4544" s="1" t="s">
        <v>47</v>
      </c>
      <c r="G4544" s="1" t="s">
        <v>60</v>
      </c>
      <c r="H4544">
        <v>74324</v>
      </c>
      <c r="I4544">
        <v>31018</v>
      </c>
      <c r="J4544">
        <v>63255</v>
      </c>
      <c r="K4544">
        <v>35276</v>
      </c>
      <c r="L4544">
        <f>bbdd_Social_Media_Trends[[#This Row],[Likes]]+bbdd_Social_Media_Trends[[#This Row],[Shares]]+bbdd_Social_Media_Trends[[#This Row],[Comments]]</f>
        <v>129549</v>
      </c>
      <c r="M4544">
        <f>bbdd_Social_Media_Trends[[#This Row],[Interactions]]/bbdd_Social_Media_Trends[[#This Row],[Views]]</f>
        <v>1.7430305150422474</v>
      </c>
      <c r="N4544" s="1" t="s">
        <v>29</v>
      </c>
      <c r="O4544" s="4">
        <f t="shared" si="70"/>
        <v>0</v>
      </c>
    </row>
    <row r="4545" spans="1:15">
      <c r="A4545" s="1" t="s">
        <v>4585</v>
      </c>
      <c r="B4545" s="2">
        <v>44748</v>
      </c>
      <c r="C4545" s="13" t="str">
        <f>TEXT(bbdd_Social_Media_Trends[[#This Row],[Post_Date]],"aaaa-mm")</f>
        <v>2022-07</v>
      </c>
      <c r="D4545" s="1" t="s">
        <v>27</v>
      </c>
      <c r="E4545" s="1" t="s">
        <v>46</v>
      </c>
      <c r="F4545" s="1" t="s">
        <v>32</v>
      </c>
      <c r="G4545" s="1" t="s">
        <v>60</v>
      </c>
      <c r="H4545">
        <v>2756021</v>
      </c>
      <c r="I4545">
        <v>38709</v>
      </c>
      <c r="J4545">
        <v>18178</v>
      </c>
      <c r="K4545">
        <v>42840</v>
      </c>
      <c r="L4545">
        <f>bbdd_Social_Media_Trends[[#This Row],[Likes]]+bbdd_Social_Media_Trends[[#This Row],[Shares]]+bbdd_Social_Media_Trends[[#This Row],[Comments]]</f>
        <v>99727</v>
      </c>
      <c r="M4545">
        <f>bbdd_Social_Media_Trends[[#This Row],[Interactions]]/bbdd_Social_Media_Trends[[#This Row],[Views]]</f>
        <v>3.6185137921663155E-2</v>
      </c>
      <c r="N4545" s="1" t="s">
        <v>29</v>
      </c>
      <c r="O4545" s="4">
        <f t="shared" si="70"/>
        <v>0</v>
      </c>
    </row>
    <row r="4546" spans="1:15" hidden="1">
      <c r="A4546" s="1" t="s">
        <v>4586</v>
      </c>
      <c r="B4546" s="2">
        <v>45009</v>
      </c>
      <c r="C4546" s="13" t="str">
        <f>TEXT(bbdd_Social_Media_Trends[[#This Row],[Post_Date]],"aaaa-mm")</f>
        <v>2023-03</v>
      </c>
      <c r="D4546" s="1" t="s">
        <v>24</v>
      </c>
      <c r="E4546" s="1" t="s">
        <v>35</v>
      </c>
      <c r="F4546" s="1" t="s">
        <v>47</v>
      </c>
      <c r="G4546" s="1" t="s">
        <v>21</v>
      </c>
      <c r="H4546">
        <v>3660291</v>
      </c>
      <c r="I4546">
        <v>150358</v>
      </c>
      <c r="J4546">
        <v>60232</v>
      </c>
      <c r="K4546">
        <v>44168</v>
      </c>
      <c r="L4546">
        <f>bbdd_Social_Media_Trends[[#This Row],[Likes]]+bbdd_Social_Media_Trends[[#This Row],[Shares]]+bbdd_Social_Media_Trends[[#This Row],[Comments]]</f>
        <v>254758</v>
      </c>
      <c r="M4546">
        <f>bbdd_Social_Media_Trends[[#This Row],[Interactions]]/bbdd_Social_Media_Trends[[#This Row],[Views]]</f>
        <v>6.9600477120534951E-2</v>
      </c>
      <c r="N4546" s="1" t="s">
        <v>29</v>
      </c>
      <c r="O4546" s="4">
        <f t="shared" ref="O4546:O4609" si="71">IF(ISERROR(VLOOKUP(A4546,A4547:A9544,1,FALSE)),0, 1)</f>
        <v>0</v>
      </c>
    </row>
    <row r="4547" spans="1:15">
      <c r="A4547" s="1" t="s">
        <v>4587</v>
      </c>
      <c r="B4547" s="2">
        <v>44831</v>
      </c>
      <c r="C4547" s="13" t="str">
        <f>TEXT(bbdd_Social_Media_Trends[[#This Row],[Post_Date]],"aaaa-mm")</f>
        <v>2022-09</v>
      </c>
      <c r="D4547" s="1" t="s">
        <v>27</v>
      </c>
      <c r="E4547" s="1" t="s">
        <v>13</v>
      </c>
      <c r="F4547" s="1" t="s">
        <v>41</v>
      </c>
      <c r="G4547" s="1" t="s">
        <v>25</v>
      </c>
      <c r="H4547">
        <v>4035023</v>
      </c>
      <c r="I4547">
        <v>480450</v>
      </c>
      <c r="J4547">
        <v>83498</v>
      </c>
      <c r="K4547">
        <v>1828</v>
      </c>
      <c r="L4547">
        <f>bbdd_Social_Media_Trends[[#This Row],[Likes]]+bbdd_Social_Media_Trends[[#This Row],[Shares]]+bbdd_Social_Media_Trends[[#This Row],[Comments]]</f>
        <v>565776</v>
      </c>
      <c r="M4547">
        <f>bbdd_Social_Media_Trends[[#This Row],[Interactions]]/bbdd_Social_Media_Trends[[#This Row],[Views]]</f>
        <v>0.14021630112145581</v>
      </c>
      <c r="N4547" s="1" t="s">
        <v>16</v>
      </c>
      <c r="O4547" s="4">
        <f t="shared" si="71"/>
        <v>0</v>
      </c>
    </row>
    <row r="4548" spans="1:15">
      <c r="A4548" s="1" t="s">
        <v>4588</v>
      </c>
      <c r="B4548" s="2">
        <v>44597</v>
      </c>
      <c r="C4548" s="13" t="str">
        <f>TEXT(bbdd_Social_Media_Trends[[#This Row],[Post_Date]],"aaaa-mm")</f>
        <v>2022-02</v>
      </c>
      <c r="D4548" s="1" t="s">
        <v>27</v>
      </c>
      <c r="E4548" s="1" t="s">
        <v>59</v>
      </c>
      <c r="F4548" s="1" t="s">
        <v>36</v>
      </c>
      <c r="G4548" s="1" t="s">
        <v>28</v>
      </c>
      <c r="H4548">
        <v>1437126</v>
      </c>
      <c r="I4548">
        <v>183879</v>
      </c>
      <c r="J4548">
        <v>97221</v>
      </c>
      <c r="K4548">
        <v>43534</v>
      </c>
      <c r="L4548">
        <f>bbdd_Social_Media_Trends[[#This Row],[Likes]]+bbdd_Social_Media_Trends[[#This Row],[Shares]]+bbdd_Social_Media_Trends[[#This Row],[Comments]]</f>
        <v>324634</v>
      </c>
      <c r="M4548">
        <f>bbdd_Social_Media_Trends[[#This Row],[Interactions]]/bbdd_Social_Media_Trends[[#This Row],[Views]]</f>
        <v>0.22589111880238755</v>
      </c>
      <c r="N4548" s="1" t="s">
        <v>29</v>
      </c>
      <c r="O4548" s="4">
        <f t="shared" si="71"/>
        <v>0</v>
      </c>
    </row>
    <row r="4549" spans="1:15" hidden="1">
      <c r="A4549" s="1" t="s">
        <v>4589</v>
      </c>
      <c r="B4549" s="2">
        <v>44784</v>
      </c>
      <c r="C4549" s="13" t="str">
        <f>TEXT(bbdd_Social_Media_Trends[[#This Row],[Post_Date]],"aaaa-mm")</f>
        <v>2022-08</v>
      </c>
      <c r="D4549" s="1" t="s">
        <v>18</v>
      </c>
      <c r="E4549" s="1" t="s">
        <v>13</v>
      </c>
      <c r="F4549" s="1" t="s">
        <v>36</v>
      </c>
      <c r="G4549" s="1" t="s">
        <v>15</v>
      </c>
      <c r="H4549">
        <v>50612</v>
      </c>
      <c r="I4549">
        <v>269736</v>
      </c>
      <c r="J4549">
        <v>42711</v>
      </c>
      <c r="K4549">
        <v>6981</v>
      </c>
      <c r="L4549">
        <f>bbdd_Social_Media_Trends[[#This Row],[Likes]]+bbdd_Social_Media_Trends[[#This Row],[Shares]]+bbdd_Social_Media_Trends[[#This Row],[Comments]]</f>
        <v>319428</v>
      </c>
      <c r="M4549">
        <f>bbdd_Social_Media_Trends[[#This Row],[Interactions]]/bbdd_Social_Media_Trends[[#This Row],[Views]]</f>
        <v>6.311309570852762</v>
      </c>
      <c r="N4549" s="1" t="s">
        <v>29</v>
      </c>
      <c r="O4549" s="4">
        <f t="shared" si="71"/>
        <v>0</v>
      </c>
    </row>
    <row r="4550" spans="1:15">
      <c r="A4550" s="1" t="s">
        <v>4590</v>
      </c>
      <c r="B4550" s="2">
        <v>45111</v>
      </c>
      <c r="C4550" s="13" t="str">
        <f>TEXT(bbdd_Social_Media_Trends[[#This Row],[Post_Date]],"aaaa-mm")</f>
        <v>2023-07</v>
      </c>
      <c r="D4550" s="1" t="s">
        <v>27</v>
      </c>
      <c r="E4550" s="1" t="s">
        <v>59</v>
      </c>
      <c r="F4550" s="1" t="s">
        <v>20</v>
      </c>
      <c r="G4550" s="1" t="s">
        <v>44</v>
      </c>
      <c r="H4550">
        <v>2361090</v>
      </c>
      <c r="I4550">
        <v>41277</v>
      </c>
      <c r="J4550">
        <v>67669</v>
      </c>
      <c r="K4550">
        <v>9127</v>
      </c>
      <c r="L4550">
        <f>bbdd_Social_Media_Trends[[#This Row],[Likes]]+bbdd_Social_Media_Trends[[#This Row],[Shares]]+bbdd_Social_Media_Trends[[#This Row],[Comments]]</f>
        <v>118073</v>
      </c>
      <c r="M4550">
        <f>bbdd_Social_Media_Trends[[#This Row],[Interactions]]/bbdd_Social_Media_Trends[[#This Row],[Views]]</f>
        <v>5.0007835364175024E-2</v>
      </c>
      <c r="N4550" s="1" t="s">
        <v>16</v>
      </c>
      <c r="O4550" s="4">
        <f t="shared" si="71"/>
        <v>0</v>
      </c>
    </row>
    <row r="4551" spans="1:15">
      <c r="A4551" s="1" t="s">
        <v>4591</v>
      </c>
      <c r="B4551" s="2">
        <v>44723</v>
      </c>
      <c r="C4551" s="13" t="str">
        <f>TEXT(bbdd_Social_Media_Trends[[#This Row],[Post_Date]],"aaaa-mm")</f>
        <v>2022-06</v>
      </c>
      <c r="D4551" s="1" t="s">
        <v>27</v>
      </c>
      <c r="E4551" s="1" t="s">
        <v>52</v>
      </c>
      <c r="F4551" s="1" t="s">
        <v>36</v>
      </c>
      <c r="G4551" s="1" t="s">
        <v>25</v>
      </c>
      <c r="H4551">
        <v>3493327</v>
      </c>
      <c r="I4551">
        <v>206084</v>
      </c>
      <c r="J4551">
        <v>162</v>
      </c>
      <c r="K4551">
        <v>1310</v>
      </c>
      <c r="L4551">
        <f>bbdd_Social_Media_Trends[[#This Row],[Likes]]+bbdd_Social_Media_Trends[[#This Row],[Shares]]+bbdd_Social_Media_Trends[[#This Row],[Comments]]</f>
        <v>207556</v>
      </c>
      <c r="M4551">
        <f>bbdd_Social_Media_Trends[[#This Row],[Interactions]]/bbdd_Social_Media_Trends[[#This Row],[Views]]</f>
        <v>5.9414993214205257E-2</v>
      </c>
      <c r="N4551" s="1" t="s">
        <v>29</v>
      </c>
      <c r="O4551" s="4">
        <f t="shared" si="71"/>
        <v>0</v>
      </c>
    </row>
    <row r="4552" spans="1:15" hidden="1">
      <c r="A4552" s="1" t="s">
        <v>4592</v>
      </c>
      <c r="B4552" s="2">
        <v>44828</v>
      </c>
      <c r="C4552" s="13" t="str">
        <f>TEXT(bbdd_Social_Media_Trends[[#This Row],[Post_Date]],"aaaa-mm")</f>
        <v>2022-09</v>
      </c>
      <c r="D4552" s="1" t="s">
        <v>12</v>
      </c>
      <c r="E4552" s="1" t="s">
        <v>57</v>
      </c>
      <c r="F4552" s="1" t="s">
        <v>41</v>
      </c>
      <c r="G4552" s="1" t="s">
        <v>60</v>
      </c>
      <c r="H4552">
        <v>4838253</v>
      </c>
      <c r="I4552">
        <v>266199</v>
      </c>
      <c r="J4552">
        <v>59910</v>
      </c>
      <c r="K4552">
        <v>11768</v>
      </c>
      <c r="L4552">
        <f>bbdd_Social_Media_Trends[[#This Row],[Likes]]+bbdd_Social_Media_Trends[[#This Row],[Shares]]+bbdd_Social_Media_Trends[[#This Row],[Comments]]</f>
        <v>337877</v>
      </c>
      <c r="M4552">
        <f>bbdd_Social_Media_Trends[[#This Row],[Interactions]]/bbdd_Social_Media_Trends[[#This Row],[Views]]</f>
        <v>6.9834504313850479E-2</v>
      </c>
      <c r="N4552" s="1" t="s">
        <v>29</v>
      </c>
      <c r="O4552" s="4">
        <f t="shared" si="71"/>
        <v>0</v>
      </c>
    </row>
    <row r="4553" spans="1:15" hidden="1">
      <c r="A4553" s="1" t="s">
        <v>4593</v>
      </c>
      <c r="B4553" s="2">
        <v>45110</v>
      </c>
      <c r="C4553" s="13" t="str">
        <f>TEXT(bbdd_Social_Media_Trends[[#This Row],[Post_Date]],"aaaa-mm")</f>
        <v>2023-07</v>
      </c>
      <c r="D4553" s="1" t="s">
        <v>24</v>
      </c>
      <c r="E4553" s="1" t="s">
        <v>19</v>
      </c>
      <c r="F4553" s="1" t="s">
        <v>32</v>
      </c>
      <c r="G4553" s="1" t="s">
        <v>21</v>
      </c>
      <c r="H4553">
        <v>199923</v>
      </c>
      <c r="I4553">
        <v>120835</v>
      </c>
      <c r="J4553">
        <v>10819</v>
      </c>
      <c r="K4553">
        <v>11318</v>
      </c>
      <c r="L4553">
        <f>bbdd_Social_Media_Trends[[#This Row],[Likes]]+bbdd_Social_Media_Trends[[#This Row],[Shares]]+bbdd_Social_Media_Trends[[#This Row],[Comments]]</f>
        <v>142972</v>
      </c>
      <c r="M4553">
        <f>bbdd_Social_Media_Trends[[#This Row],[Interactions]]/bbdd_Social_Media_Trends[[#This Row],[Views]]</f>
        <v>0.71513532710093386</v>
      </c>
      <c r="N4553" s="1" t="s">
        <v>22</v>
      </c>
      <c r="O4553" s="4">
        <f t="shared" si="71"/>
        <v>0</v>
      </c>
    </row>
    <row r="4554" spans="1:15" hidden="1">
      <c r="A4554" s="1" t="s">
        <v>4594</v>
      </c>
      <c r="B4554" s="2">
        <v>45085</v>
      </c>
      <c r="C4554" s="13" t="str">
        <f>TEXT(bbdd_Social_Media_Trends[[#This Row],[Post_Date]],"aaaa-mm")</f>
        <v>2023-06</v>
      </c>
      <c r="D4554" s="1" t="s">
        <v>12</v>
      </c>
      <c r="E4554" s="1" t="s">
        <v>31</v>
      </c>
      <c r="F4554" s="1" t="s">
        <v>36</v>
      </c>
      <c r="G4554" s="1" t="s">
        <v>15</v>
      </c>
      <c r="H4554">
        <v>3650766</v>
      </c>
      <c r="I4554">
        <v>233944</v>
      </c>
      <c r="J4554">
        <v>90849</v>
      </c>
      <c r="K4554">
        <v>43814</v>
      </c>
      <c r="L4554">
        <f>bbdd_Social_Media_Trends[[#This Row],[Likes]]+bbdd_Social_Media_Trends[[#This Row],[Shares]]+bbdd_Social_Media_Trends[[#This Row],[Comments]]</f>
        <v>368607</v>
      </c>
      <c r="M4554">
        <f>bbdd_Social_Media_Trends[[#This Row],[Interactions]]/bbdd_Social_Media_Trends[[#This Row],[Views]]</f>
        <v>0.10096702993289627</v>
      </c>
      <c r="N4554" s="1" t="s">
        <v>22</v>
      </c>
      <c r="O4554" s="4">
        <f t="shared" si="71"/>
        <v>0</v>
      </c>
    </row>
    <row r="4555" spans="1:15" hidden="1">
      <c r="A4555" s="1" t="s">
        <v>4595</v>
      </c>
      <c r="B4555" s="2">
        <v>44635</v>
      </c>
      <c r="C4555" s="13" t="str">
        <f>TEXT(bbdd_Social_Media_Trends[[#This Row],[Post_Date]],"aaaa-mm")</f>
        <v>2022-03</v>
      </c>
      <c r="D4555" s="1" t="s">
        <v>12</v>
      </c>
      <c r="E4555" s="1" t="s">
        <v>13</v>
      </c>
      <c r="F4555" s="1" t="s">
        <v>47</v>
      </c>
      <c r="G4555" s="1" t="s">
        <v>15</v>
      </c>
      <c r="H4555">
        <v>4573261</v>
      </c>
      <c r="I4555">
        <v>366527</v>
      </c>
      <c r="J4555">
        <v>58722</v>
      </c>
      <c r="K4555">
        <v>44114</v>
      </c>
      <c r="L4555">
        <f>bbdd_Social_Media_Trends[[#This Row],[Likes]]+bbdd_Social_Media_Trends[[#This Row],[Shares]]+bbdd_Social_Media_Trends[[#This Row],[Comments]]</f>
        <v>469363</v>
      </c>
      <c r="M4555">
        <f>bbdd_Social_Media_Trends[[#This Row],[Interactions]]/bbdd_Social_Media_Trends[[#This Row],[Views]]</f>
        <v>0.10263201684749679</v>
      </c>
      <c r="N4555" s="1" t="s">
        <v>22</v>
      </c>
      <c r="O4555" s="4">
        <f t="shared" si="71"/>
        <v>0</v>
      </c>
    </row>
    <row r="4556" spans="1:15" hidden="1">
      <c r="A4556" s="1" t="s">
        <v>4596</v>
      </c>
      <c r="B4556" s="2">
        <v>44834</v>
      </c>
      <c r="C4556" s="13" t="str">
        <f>TEXT(bbdd_Social_Media_Trends[[#This Row],[Post_Date]],"aaaa-mm")</f>
        <v>2022-09</v>
      </c>
      <c r="D4556" s="1" t="s">
        <v>24</v>
      </c>
      <c r="E4556" s="1" t="s">
        <v>49</v>
      </c>
      <c r="F4556" s="1" t="s">
        <v>14</v>
      </c>
      <c r="G4556" s="1" t="s">
        <v>28</v>
      </c>
      <c r="H4556">
        <v>1312128</v>
      </c>
      <c r="I4556">
        <v>143980</v>
      </c>
      <c r="J4556">
        <v>37304</v>
      </c>
      <c r="K4556">
        <v>38740</v>
      </c>
      <c r="L4556">
        <f>bbdd_Social_Media_Trends[[#This Row],[Likes]]+bbdd_Social_Media_Trends[[#This Row],[Shares]]+bbdd_Social_Media_Trends[[#This Row],[Comments]]</f>
        <v>220024</v>
      </c>
      <c r="M4556">
        <f>bbdd_Social_Media_Trends[[#This Row],[Interactions]]/bbdd_Social_Media_Trends[[#This Row],[Views]]</f>
        <v>0.16768486001365721</v>
      </c>
      <c r="N4556" s="1" t="s">
        <v>16</v>
      </c>
      <c r="O4556" s="4">
        <f t="shared" si="71"/>
        <v>0</v>
      </c>
    </row>
    <row r="4557" spans="1:15">
      <c r="A4557" s="1" t="s">
        <v>4597</v>
      </c>
      <c r="B4557" s="2">
        <v>44570</v>
      </c>
      <c r="C4557" s="13" t="str">
        <f>TEXT(bbdd_Social_Media_Trends[[#This Row],[Post_Date]],"aaaa-mm")</f>
        <v>2022-01</v>
      </c>
      <c r="D4557" s="1" t="s">
        <v>27</v>
      </c>
      <c r="E4557" s="1" t="s">
        <v>19</v>
      </c>
      <c r="F4557" s="1" t="s">
        <v>20</v>
      </c>
      <c r="G4557" s="1" t="s">
        <v>37</v>
      </c>
      <c r="H4557">
        <v>338935</v>
      </c>
      <c r="I4557">
        <v>355832</v>
      </c>
      <c r="J4557">
        <v>51514</v>
      </c>
      <c r="K4557">
        <v>9529</v>
      </c>
      <c r="L4557">
        <f>bbdd_Social_Media_Trends[[#This Row],[Likes]]+bbdd_Social_Media_Trends[[#This Row],[Shares]]+bbdd_Social_Media_Trends[[#This Row],[Comments]]</f>
        <v>416875</v>
      </c>
      <c r="M4557">
        <f>bbdd_Social_Media_Trends[[#This Row],[Interactions]]/bbdd_Social_Media_Trends[[#This Row],[Views]]</f>
        <v>1.2299555962057622</v>
      </c>
      <c r="N4557" s="1" t="s">
        <v>16</v>
      </c>
      <c r="O4557" s="4">
        <f t="shared" si="71"/>
        <v>0</v>
      </c>
    </row>
    <row r="4558" spans="1:15" hidden="1">
      <c r="A4558" s="1" t="s">
        <v>4598</v>
      </c>
      <c r="B4558" s="2">
        <v>45085</v>
      </c>
      <c r="C4558" s="13" t="str">
        <f>TEXT(bbdd_Social_Media_Trends[[#This Row],[Post_Date]],"aaaa-mm")</f>
        <v>2023-06</v>
      </c>
      <c r="D4558" s="1" t="s">
        <v>18</v>
      </c>
      <c r="E4558" s="1" t="s">
        <v>31</v>
      </c>
      <c r="F4558" s="1" t="s">
        <v>14</v>
      </c>
      <c r="G4558" s="1" t="s">
        <v>21</v>
      </c>
      <c r="H4558">
        <v>808212</v>
      </c>
      <c r="I4558">
        <v>283585</v>
      </c>
      <c r="J4558">
        <v>28197</v>
      </c>
      <c r="K4558">
        <v>42085</v>
      </c>
      <c r="L4558">
        <f>bbdd_Social_Media_Trends[[#This Row],[Likes]]+bbdd_Social_Media_Trends[[#This Row],[Shares]]+bbdd_Social_Media_Trends[[#This Row],[Comments]]</f>
        <v>353867</v>
      </c>
      <c r="M4558">
        <f>bbdd_Social_Media_Trends[[#This Row],[Interactions]]/bbdd_Social_Media_Trends[[#This Row],[Views]]</f>
        <v>0.43783932928489061</v>
      </c>
      <c r="N4558" s="1" t="s">
        <v>22</v>
      </c>
      <c r="O4558" s="4">
        <f t="shared" si="71"/>
        <v>0</v>
      </c>
    </row>
    <row r="4559" spans="1:15">
      <c r="A4559" s="1" t="s">
        <v>4599</v>
      </c>
      <c r="B4559" s="2">
        <v>44567</v>
      </c>
      <c r="C4559" s="13" t="str">
        <f>TEXT(bbdd_Social_Media_Trends[[#This Row],[Post_Date]],"aaaa-mm")</f>
        <v>2022-01</v>
      </c>
      <c r="D4559" s="1" t="s">
        <v>27</v>
      </c>
      <c r="E4559" s="1" t="s">
        <v>49</v>
      </c>
      <c r="F4559" s="1" t="s">
        <v>41</v>
      </c>
      <c r="G4559" s="1" t="s">
        <v>21</v>
      </c>
      <c r="H4559">
        <v>2927977</v>
      </c>
      <c r="I4559">
        <v>443197</v>
      </c>
      <c r="J4559">
        <v>69420</v>
      </c>
      <c r="K4559">
        <v>23401</v>
      </c>
      <c r="L4559">
        <f>bbdd_Social_Media_Trends[[#This Row],[Likes]]+bbdd_Social_Media_Trends[[#This Row],[Shares]]+bbdd_Social_Media_Trends[[#This Row],[Comments]]</f>
        <v>536018</v>
      </c>
      <c r="M4559">
        <f>bbdd_Social_Media_Trends[[#This Row],[Interactions]]/bbdd_Social_Media_Trends[[#This Row],[Views]]</f>
        <v>0.18306769486235719</v>
      </c>
      <c r="N4559" s="1" t="s">
        <v>22</v>
      </c>
      <c r="O4559" s="4">
        <f t="shared" si="71"/>
        <v>0</v>
      </c>
    </row>
    <row r="4560" spans="1:15" hidden="1">
      <c r="A4560" s="1" t="s">
        <v>4600</v>
      </c>
      <c r="B4560" s="2">
        <v>44706</v>
      </c>
      <c r="C4560" s="13" t="str">
        <f>TEXT(bbdd_Social_Media_Trends[[#This Row],[Post_Date]],"aaaa-mm")</f>
        <v>2022-05</v>
      </c>
      <c r="D4560" s="1" t="s">
        <v>12</v>
      </c>
      <c r="E4560" s="1" t="s">
        <v>35</v>
      </c>
      <c r="F4560" s="1" t="s">
        <v>47</v>
      </c>
      <c r="G4560" s="1" t="s">
        <v>21</v>
      </c>
      <c r="H4560">
        <v>3991596</v>
      </c>
      <c r="I4560">
        <v>263367</v>
      </c>
      <c r="J4560">
        <v>65801</v>
      </c>
      <c r="K4560">
        <v>20748</v>
      </c>
      <c r="L4560">
        <f>bbdd_Social_Media_Trends[[#This Row],[Likes]]+bbdd_Social_Media_Trends[[#This Row],[Shares]]+bbdd_Social_Media_Trends[[#This Row],[Comments]]</f>
        <v>349916</v>
      </c>
      <c r="M4560">
        <f>bbdd_Social_Media_Trends[[#This Row],[Interactions]]/bbdd_Social_Media_Trends[[#This Row],[Views]]</f>
        <v>8.7663180341898322E-2</v>
      </c>
      <c r="N4560" s="1" t="s">
        <v>29</v>
      </c>
      <c r="O4560" s="4">
        <f t="shared" si="71"/>
        <v>0</v>
      </c>
    </row>
    <row r="4561" spans="1:15">
      <c r="A4561" s="1" t="s">
        <v>4601</v>
      </c>
      <c r="B4561" s="2">
        <v>44566</v>
      </c>
      <c r="C4561" s="13" t="str">
        <f>TEXT(bbdd_Social_Media_Trends[[#This Row],[Post_Date]],"aaaa-mm")</f>
        <v>2022-01</v>
      </c>
      <c r="D4561" s="1" t="s">
        <v>27</v>
      </c>
      <c r="E4561" s="1" t="s">
        <v>57</v>
      </c>
      <c r="F4561" s="1" t="s">
        <v>41</v>
      </c>
      <c r="G4561" s="1" t="s">
        <v>28</v>
      </c>
      <c r="H4561">
        <v>4929171</v>
      </c>
      <c r="I4561">
        <v>127973</v>
      </c>
      <c r="J4561">
        <v>68499</v>
      </c>
      <c r="K4561">
        <v>1241</v>
      </c>
      <c r="L4561">
        <f>bbdd_Social_Media_Trends[[#This Row],[Likes]]+bbdd_Social_Media_Trends[[#This Row],[Shares]]+bbdd_Social_Media_Trends[[#This Row],[Comments]]</f>
        <v>197713</v>
      </c>
      <c r="M4561">
        <f>bbdd_Social_Media_Trends[[#This Row],[Interactions]]/bbdd_Social_Media_Trends[[#This Row],[Views]]</f>
        <v>4.0110801593209081E-2</v>
      </c>
      <c r="N4561" s="1" t="s">
        <v>22</v>
      </c>
      <c r="O4561" s="4">
        <f t="shared" si="71"/>
        <v>0</v>
      </c>
    </row>
    <row r="4562" spans="1:15">
      <c r="A4562" s="1" t="s">
        <v>4602</v>
      </c>
      <c r="B4562" s="2">
        <v>45120</v>
      </c>
      <c r="C4562" s="13" t="str">
        <f>TEXT(bbdd_Social_Media_Trends[[#This Row],[Post_Date]],"aaaa-mm")</f>
        <v>2023-07</v>
      </c>
      <c r="D4562" s="1" t="s">
        <v>27</v>
      </c>
      <c r="E4562" s="1" t="s">
        <v>46</v>
      </c>
      <c r="F4562" s="1" t="s">
        <v>41</v>
      </c>
      <c r="G4562" s="1" t="s">
        <v>60</v>
      </c>
      <c r="H4562">
        <v>2621315</v>
      </c>
      <c r="I4562">
        <v>282274</v>
      </c>
      <c r="J4562">
        <v>42011</v>
      </c>
      <c r="K4562">
        <v>41299</v>
      </c>
      <c r="L4562">
        <f>bbdd_Social_Media_Trends[[#This Row],[Likes]]+bbdd_Social_Media_Trends[[#This Row],[Shares]]+bbdd_Social_Media_Trends[[#This Row],[Comments]]</f>
        <v>365584</v>
      </c>
      <c r="M4562">
        <f>bbdd_Social_Media_Trends[[#This Row],[Interactions]]/bbdd_Social_Media_Trends[[#This Row],[Views]]</f>
        <v>0.13946587876695477</v>
      </c>
      <c r="N4562" s="1" t="s">
        <v>16</v>
      </c>
      <c r="O4562" s="4">
        <f t="shared" si="71"/>
        <v>0</v>
      </c>
    </row>
    <row r="4563" spans="1:15" hidden="1">
      <c r="A4563" s="1" t="s">
        <v>4603</v>
      </c>
      <c r="B4563" s="2">
        <v>44640</v>
      </c>
      <c r="C4563" s="13" t="str">
        <f>TEXT(bbdd_Social_Media_Trends[[#This Row],[Post_Date]],"aaaa-mm")</f>
        <v>2022-03</v>
      </c>
      <c r="D4563" s="1" t="s">
        <v>12</v>
      </c>
      <c r="E4563" s="1" t="s">
        <v>52</v>
      </c>
      <c r="F4563" s="1" t="s">
        <v>20</v>
      </c>
      <c r="G4563" s="1" t="s">
        <v>50</v>
      </c>
      <c r="H4563">
        <v>2106161</v>
      </c>
      <c r="I4563">
        <v>458518</v>
      </c>
      <c r="J4563">
        <v>62036</v>
      </c>
      <c r="K4563">
        <v>19006</v>
      </c>
      <c r="L4563">
        <f>bbdd_Social_Media_Trends[[#This Row],[Likes]]+bbdd_Social_Media_Trends[[#This Row],[Shares]]+bbdd_Social_Media_Trends[[#This Row],[Comments]]</f>
        <v>539560</v>
      </c>
      <c r="M4563">
        <f>bbdd_Social_Media_Trends[[#This Row],[Interactions]]/bbdd_Social_Media_Trends[[#This Row],[Views]]</f>
        <v>0.2561817448903479</v>
      </c>
      <c r="N4563" s="1" t="s">
        <v>22</v>
      </c>
      <c r="O4563" s="4">
        <f t="shared" si="71"/>
        <v>0</v>
      </c>
    </row>
    <row r="4564" spans="1:15" hidden="1">
      <c r="A4564" s="1" t="s">
        <v>4604</v>
      </c>
      <c r="B4564" s="2">
        <v>44754</v>
      </c>
      <c r="C4564" s="13" t="str">
        <f>TEXT(bbdd_Social_Media_Trends[[#This Row],[Post_Date]],"aaaa-mm")</f>
        <v>2022-07</v>
      </c>
      <c r="D4564" s="1" t="s">
        <v>12</v>
      </c>
      <c r="E4564" s="1" t="s">
        <v>35</v>
      </c>
      <c r="F4564" s="1" t="s">
        <v>20</v>
      </c>
      <c r="G4564" s="1" t="s">
        <v>60</v>
      </c>
      <c r="H4564">
        <v>1577238</v>
      </c>
      <c r="I4564">
        <v>400151</v>
      </c>
      <c r="J4564">
        <v>87336</v>
      </c>
      <c r="K4564">
        <v>31218</v>
      </c>
      <c r="L4564">
        <f>bbdd_Social_Media_Trends[[#This Row],[Likes]]+bbdd_Social_Media_Trends[[#This Row],[Shares]]+bbdd_Social_Media_Trends[[#This Row],[Comments]]</f>
        <v>518705</v>
      </c>
      <c r="M4564">
        <f>bbdd_Social_Media_Trends[[#This Row],[Interactions]]/bbdd_Social_Media_Trends[[#This Row],[Views]]</f>
        <v>0.32886920046308799</v>
      </c>
      <c r="N4564" s="1" t="s">
        <v>22</v>
      </c>
      <c r="O4564" s="4">
        <f t="shared" si="71"/>
        <v>0</v>
      </c>
    </row>
    <row r="4565" spans="1:15" hidden="1">
      <c r="A4565" s="1" t="s">
        <v>4605</v>
      </c>
      <c r="B4565" s="2">
        <v>44855</v>
      </c>
      <c r="C4565" s="13" t="str">
        <f>TEXT(bbdd_Social_Media_Trends[[#This Row],[Post_Date]],"aaaa-mm")</f>
        <v>2022-10</v>
      </c>
      <c r="D4565" s="1" t="s">
        <v>12</v>
      </c>
      <c r="E4565" s="1" t="s">
        <v>39</v>
      </c>
      <c r="F4565" s="1" t="s">
        <v>41</v>
      </c>
      <c r="G4565" s="1" t="s">
        <v>15</v>
      </c>
      <c r="H4565">
        <v>2156983</v>
      </c>
      <c r="I4565">
        <v>283478</v>
      </c>
      <c r="J4565">
        <v>46690</v>
      </c>
      <c r="K4565">
        <v>49938</v>
      </c>
      <c r="L4565">
        <f>bbdd_Social_Media_Trends[[#This Row],[Likes]]+bbdd_Social_Media_Trends[[#This Row],[Shares]]+bbdd_Social_Media_Trends[[#This Row],[Comments]]</f>
        <v>380106</v>
      </c>
      <c r="M4565">
        <f>bbdd_Social_Media_Trends[[#This Row],[Interactions]]/bbdd_Social_Media_Trends[[#This Row],[Views]]</f>
        <v>0.1762211385068867</v>
      </c>
      <c r="N4565" s="1" t="s">
        <v>29</v>
      </c>
      <c r="O4565" s="4">
        <f t="shared" si="71"/>
        <v>0</v>
      </c>
    </row>
    <row r="4566" spans="1:15" hidden="1">
      <c r="A4566" s="1" t="s">
        <v>4606</v>
      </c>
      <c r="B4566" s="2">
        <v>45073</v>
      </c>
      <c r="C4566" s="13" t="str">
        <f>TEXT(bbdd_Social_Media_Trends[[#This Row],[Post_Date]],"aaaa-mm")</f>
        <v>2023-05</v>
      </c>
      <c r="D4566" s="1" t="s">
        <v>18</v>
      </c>
      <c r="E4566" s="1" t="s">
        <v>31</v>
      </c>
      <c r="F4566" s="1" t="s">
        <v>20</v>
      </c>
      <c r="G4566" s="1" t="s">
        <v>28</v>
      </c>
      <c r="H4566">
        <v>2047644</v>
      </c>
      <c r="I4566">
        <v>237289</v>
      </c>
      <c r="J4566">
        <v>24803</v>
      </c>
      <c r="K4566">
        <v>5008</v>
      </c>
      <c r="L4566">
        <f>bbdd_Social_Media_Trends[[#This Row],[Likes]]+bbdd_Social_Media_Trends[[#This Row],[Shares]]+bbdd_Social_Media_Trends[[#This Row],[Comments]]</f>
        <v>267100</v>
      </c>
      <c r="M4566">
        <f>bbdd_Social_Media_Trends[[#This Row],[Interactions]]/bbdd_Social_Media_Trends[[#This Row],[Views]]</f>
        <v>0.13044259646696399</v>
      </c>
      <c r="N4566" s="1" t="s">
        <v>16</v>
      </c>
      <c r="O4566" s="4">
        <f t="shared" si="71"/>
        <v>0</v>
      </c>
    </row>
    <row r="4567" spans="1:15" hidden="1">
      <c r="A4567" s="1" t="s">
        <v>4607</v>
      </c>
      <c r="B4567" s="2">
        <v>45169</v>
      </c>
      <c r="C4567" s="13" t="str">
        <f>TEXT(bbdd_Social_Media_Trends[[#This Row],[Post_Date]],"aaaa-mm")</f>
        <v>2023-08</v>
      </c>
      <c r="D4567" s="1" t="s">
        <v>24</v>
      </c>
      <c r="E4567" s="1" t="s">
        <v>35</v>
      </c>
      <c r="F4567" s="1" t="s">
        <v>41</v>
      </c>
      <c r="G4567" s="1" t="s">
        <v>25</v>
      </c>
      <c r="H4567">
        <v>752438</v>
      </c>
      <c r="I4567">
        <v>199061</v>
      </c>
      <c r="J4567">
        <v>32859</v>
      </c>
      <c r="K4567">
        <v>21330</v>
      </c>
      <c r="L4567">
        <f>bbdd_Social_Media_Trends[[#This Row],[Likes]]+bbdd_Social_Media_Trends[[#This Row],[Shares]]+bbdd_Social_Media_Trends[[#This Row],[Comments]]</f>
        <v>253250</v>
      </c>
      <c r="M4567">
        <f>bbdd_Social_Media_Trends[[#This Row],[Interactions]]/bbdd_Social_Media_Trends[[#This Row],[Views]]</f>
        <v>0.33657258139541063</v>
      </c>
      <c r="N4567" s="1" t="s">
        <v>16</v>
      </c>
      <c r="O4567" s="4">
        <f t="shared" si="71"/>
        <v>0</v>
      </c>
    </row>
    <row r="4568" spans="1:15" hidden="1">
      <c r="A4568" s="1" t="s">
        <v>4608</v>
      </c>
      <c r="B4568" s="2">
        <v>44956</v>
      </c>
      <c r="C4568" s="13" t="str">
        <f>TEXT(bbdd_Social_Media_Trends[[#This Row],[Post_Date]],"aaaa-mm")</f>
        <v>2023-01</v>
      </c>
      <c r="D4568" s="1" t="s">
        <v>18</v>
      </c>
      <c r="E4568" s="1" t="s">
        <v>52</v>
      </c>
      <c r="F4568" s="1" t="s">
        <v>47</v>
      </c>
      <c r="G4568" s="1" t="s">
        <v>60</v>
      </c>
      <c r="H4568">
        <v>1011802</v>
      </c>
      <c r="I4568">
        <v>337782</v>
      </c>
      <c r="J4568">
        <v>88350</v>
      </c>
      <c r="K4568">
        <v>32967</v>
      </c>
      <c r="L4568">
        <f>bbdd_Social_Media_Trends[[#This Row],[Likes]]+bbdd_Social_Media_Trends[[#This Row],[Shares]]+bbdd_Social_Media_Trends[[#This Row],[Comments]]</f>
        <v>459099</v>
      </c>
      <c r="M4568">
        <f>bbdd_Social_Media_Trends[[#This Row],[Interactions]]/bbdd_Social_Media_Trends[[#This Row],[Views]]</f>
        <v>0.45374391432315808</v>
      </c>
      <c r="N4568" s="1" t="s">
        <v>22</v>
      </c>
      <c r="O4568" s="4">
        <f t="shared" si="71"/>
        <v>0</v>
      </c>
    </row>
    <row r="4569" spans="1:15" hidden="1">
      <c r="A4569" s="1" t="s">
        <v>4609</v>
      </c>
      <c r="B4569" s="2">
        <v>45261</v>
      </c>
      <c r="C4569" s="13" t="str">
        <f>TEXT(bbdd_Social_Media_Trends[[#This Row],[Post_Date]],"aaaa-mm")</f>
        <v>2023-12</v>
      </c>
      <c r="D4569" s="1" t="s">
        <v>24</v>
      </c>
      <c r="E4569" s="1" t="s">
        <v>46</v>
      </c>
      <c r="F4569" s="1" t="s">
        <v>14</v>
      </c>
      <c r="G4569" s="1" t="s">
        <v>60</v>
      </c>
      <c r="H4569">
        <v>1122719</v>
      </c>
      <c r="I4569">
        <v>48060</v>
      </c>
      <c r="J4569">
        <v>58549</v>
      </c>
      <c r="K4569">
        <v>25881</v>
      </c>
      <c r="L4569">
        <f>bbdd_Social_Media_Trends[[#This Row],[Likes]]+bbdd_Social_Media_Trends[[#This Row],[Shares]]+bbdd_Social_Media_Trends[[#This Row],[Comments]]</f>
        <v>132490</v>
      </c>
      <c r="M4569">
        <f>bbdd_Social_Media_Trends[[#This Row],[Interactions]]/bbdd_Social_Media_Trends[[#This Row],[Views]]</f>
        <v>0.11800815698318101</v>
      </c>
      <c r="N4569" s="1" t="s">
        <v>16</v>
      </c>
      <c r="O4569" s="4">
        <f t="shared" si="71"/>
        <v>0</v>
      </c>
    </row>
    <row r="4570" spans="1:15" hidden="1">
      <c r="A4570" s="1" t="s">
        <v>4610</v>
      </c>
      <c r="B4570" s="2">
        <v>44776</v>
      </c>
      <c r="C4570" s="13" t="str">
        <f>TEXT(bbdd_Social_Media_Trends[[#This Row],[Post_Date]],"aaaa-mm")</f>
        <v>2022-08</v>
      </c>
      <c r="D4570" s="1" t="s">
        <v>12</v>
      </c>
      <c r="E4570" s="1" t="s">
        <v>19</v>
      </c>
      <c r="F4570" s="1" t="s">
        <v>47</v>
      </c>
      <c r="G4570" s="1" t="s">
        <v>15</v>
      </c>
      <c r="H4570">
        <v>2813260</v>
      </c>
      <c r="I4570">
        <v>260597</v>
      </c>
      <c r="J4570">
        <v>64519</v>
      </c>
      <c r="K4570">
        <v>46775</v>
      </c>
      <c r="L4570">
        <f>bbdd_Social_Media_Trends[[#This Row],[Likes]]+bbdd_Social_Media_Trends[[#This Row],[Shares]]+bbdd_Social_Media_Trends[[#This Row],[Comments]]</f>
        <v>371891</v>
      </c>
      <c r="M4570">
        <f>bbdd_Social_Media_Trends[[#This Row],[Interactions]]/bbdd_Social_Media_Trends[[#This Row],[Views]]</f>
        <v>0.13219218984381109</v>
      </c>
      <c r="N4570" s="1" t="s">
        <v>16</v>
      </c>
      <c r="O4570" s="4">
        <f t="shared" si="71"/>
        <v>0</v>
      </c>
    </row>
    <row r="4571" spans="1:15" hidden="1">
      <c r="A4571" s="1" t="s">
        <v>4611</v>
      </c>
      <c r="B4571" s="2">
        <v>44870</v>
      </c>
      <c r="C4571" s="13" t="str">
        <f>TEXT(bbdd_Social_Media_Trends[[#This Row],[Post_Date]],"aaaa-mm")</f>
        <v>2022-11</v>
      </c>
      <c r="D4571" s="1" t="s">
        <v>12</v>
      </c>
      <c r="E4571" s="1" t="s">
        <v>39</v>
      </c>
      <c r="F4571" s="1" t="s">
        <v>14</v>
      </c>
      <c r="G4571" s="1" t="s">
        <v>15</v>
      </c>
      <c r="H4571">
        <v>3978999</v>
      </c>
      <c r="I4571">
        <v>19200</v>
      </c>
      <c r="J4571">
        <v>44821</v>
      </c>
      <c r="K4571">
        <v>24372</v>
      </c>
      <c r="L4571">
        <f>bbdd_Social_Media_Trends[[#This Row],[Likes]]+bbdd_Social_Media_Trends[[#This Row],[Shares]]+bbdd_Social_Media_Trends[[#This Row],[Comments]]</f>
        <v>88393</v>
      </c>
      <c r="M4571">
        <f>bbdd_Social_Media_Trends[[#This Row],[Interactions]]/bbdd_Social_Media_Trends[[#This Row],[Views]]</f>
        <v>2.2214883693109748E-2</v>
      </c>
      <c r="N4571" s="1" t="s">
        <v>22</v>
      </c>
      <c r="O4571" s="4">
        <f t="shared" si="71"/>
        <v>0</v>
      </c>
    </row>
    <row r="4572" spans="1:15" hidden="1">
      <c r="A4572" s="1" t="s">
        <v>4612</v>
      </c>
      <c r="B4572" s="2">
        <v>44732</v>
      </c>
      <c r="C4572" s="13" t="str">
        <f>TEXT(bbdd_Social_Media_Trends[[#This Row],[Post_Date]],"aaaa-mm")</f>
        <v>2022-06</v>
      </c>
      <c r="D4572" s="1" t="s">
        <v>18</v>
      </c>
      <c r="E4572" s="1" t="s">
        <v>19</v>
      </c>
      <c r="F4572" s="1" t="s">
        <v>20</v>
      </c>
      <c r="G4572" s="1" t="s">
        <v>21</v>
      </c>
      <c r="H4572">
        <v>4755630</v>
      </c>
      <c r="I4572">
        <v>369132</v>
      </c>
      <c r="J4572">
        <v>72628</v>
      </c>
      <c r="K4572">
        <v>1581</v>
      </c>
      <c r="L4572">
        <f>bbdd_Social_Media_Trends[[#This Row],[Likes]]+bbdd_Social_Media_Trends[[#This Row],[Shares]]+bbdd_Social_Media_Trends[[#This Row],[Comments]]</f>
        <v>443341</v>
      </c>
      <c r="M4572">
        <f>bbdd_Social_Media_Trends[[#This Row],[Interactions]]/bbdd_Social_Media_Trends[[#This Row],[Views]]</f>
        <v>9.3224451860216204E-2</v>
      </c>
      <c r="N4572" s="1" t="s">
        <v>29</v>
      </c>
      <c r="O4572" s="4">
        <f t="shared" si="71"/>
        <v>0</v>
      </c>
    </row>
    <row r="4573" spans="1:15" hidden="1">
      <c r="A4573" s="1" t="s">
        <v>4613</v>
      </c>
      <c r="B4573" s="2">
        <v>44989</v>
      </c>
      <c r="C4573" s="13" t="str">
        <f>TEXT(bbdd_Social_Media_Trends[[#This Row],[Post_Date]],"aaaa-mm")</f>
        <v>2023-03</v>
      </c>
      <c r="D4573" s="1" t="s">
        <v>12</v>
      </c>
      <c r="E4573" s="1" t="s">
        <v>39</v>
      </c>
      <c r="F4573" s="1" t="s">
        <v>14</v>
      </c>
      <c r="G4573" s="1" t="s">
        <v>60</v>
      </c>
      <c r="H4573">
        <v>5679</v>
      </c>
      <c r="I4573">
        <v>95171</v>
      </c>
      <c r="J4573">
        <v>63079</v>
      </c>
      <c r="K4573">
        <v>40180</v>
      </c>
      <c r="L4573">
        <f>bbdd_Social_Media_Trends[[#This Row],[Likes]]+bbdd_Social_Media_Trends[[#This Row],[Shares]]+bbdd_Social_Media_Trends[[#This Row],[Comments]]</f>
        <v>198430</v>
      </c>
      <c r="M4573">
        <f>bbdd_Social_Media_Trends[[#This Row],[Interactions]]/bbdd_Social_Media_Trends[[#This Row],[Views]]</f>
        <v>34.941010741327702</v>
      </c>
      <c r="N4573" s="1" t="s">
        <v>22</v>
      </c>
      <c r="O4573" s="4">
        <f t="shared" si="71"/>
        <v>0</v>
      </c>
    </row>
    <row r="4574" spans="1:15">
      <c r="A4574" s="1" t="s">
        <v>4614</v>
      </c>
      <c r="B4574" s="2">
        <v>44645</v>
      </c>
      <c r="C4574" s="13" t="str">
        <f>TEXT(bbdd_Social_Media_Trends[[#This Row],[Post_Date]],"aaaa-mm")</f>
        <v>2022-03</v>
      </c>
      <c r="D4574" s="1" t="s">
        <v>27</v>
      </c>
      <c r="E4574" s="1" t="s">
        <v>19</v>
      </c>
      <c r="F4574" s="1" t="s">
        <v>20</v>
      </c>
      <c r="G4574" s="1" t="s">
        <v>28</v>
      </c>
      <c r="H4574">
        <v>354097</v>
      </c>
      <c r="I4574">
        <v>313064</v>
      </c>
      <c r="J4574">
        <v>85802</v>
      </c>
      <c r="K4574">
        <v>10849</v>
      </c>
      <c r="L4574">
        <f>bbdd_Social_Media_Trends[[#This Row],[Likes]]+bbdd_Social_Media_Trends[[#This Row],[Shares]]+bbdd_Social_Media_Trends[[#This Row],[Comments]]</f>
        <v>409715</v>
      </c>
      <c r="M4574">
        <f>bbdd_Social_Media_Trends[[#This Row],[Interactions]]/bbdd_Social_Media_Trends[[#This Row],[Views]]</f>
        <v>1.1570699554076991</v>
      </c>
      <c r="N4574" s="1" t="s">
        <v>29</v>
      </c>
      <c r="O4574" s="4">
        <f t="shared" si="71"/>
        <v>0</v>
      </c>
    </row>
    <row r="4575" spans="1:15">
      <c r="A4575" s="1" t="s">
        <v>4615</v>
      </c>
      <c r="B4575" s="2">
        <v>44597</v>
      </c>
      <c r="C4575" s="13" t="str">
        <f>TEXT(bbdd_Social_Media_Trends[[#This Row],[Post_Date]],"aaaa-mm")</f>
        <v>2022-02</v>
      </c>
      <c r="D4575" s="1" t="s">
        <v>27</v>
      </c>
      <c r="E4575" s="1" t="s">
        <v>31</v>
      </c>
      <c r="F4575" s="1" t="s">
        <v>41</v>
      </c>
      <c r="G4575" s="1" t="s">
        <v>21</v>
      </c>
      <c r="H4575">
        <v>4159829</v>
      </c>
      <c r="I4575">
        <v>263829</v>
      </c>
      <c r="J4575">
        <v>77015</v>
      </c>
      <c r="K4575">
        <v>8741</v>
      </c>
      <c r="L4575">
        <f>bbdd_Social_Media_Trends[[#This Row],[Likes]]+bbdd_Social_Media_Trends[[#This Row],[Shares]]+bbdd_Social_Media_Trends[[#This Row],[Comments]]</f>
        <v>349585</v>
      </c>
      <c r="M4575">
        <f>bbdd_Social_Media_Trends[[#This Row],[Interactions]]/bbdd_Social_Media_Trends[[#This Row],[Views]]</f>
        <v>8.4038310228617574E-2</v>
      </c>
      <c r="N4575" s="1" t="s">
        <v>16</v>
      </c>
      <c r="O4575" s="4">
        <f t="shared" si="71"/>
        <v>0</v>
      </c>
    </row>
    <row r="4576" spans="1:15" hidden="1">
      <c r="A4576" s="1" t="s">
        <v>4616</v>
      </c>
      <c r="B4576" s="2">
        <v>45279</v>
      </c>
      <c r="C4576" s="13" t="str">
        <f>TEXT(bbdd_Social_Media_Trends[[#This Row],[Post_Date]],"aaaa-mm")</f>
        <v>2023-12</v>
      </c>
      <c r="D4576" s="1" t="s">
        <v>18</v>
      </c>
      <c r="E4576" s="1" t="s">
        <v>49</v>
      </c>
      <c r="F4576" s="1" t="s">
        <v>20</v>
      </c>
      <c r="G4576" s="1" t="s">
        <v>44</v>
      </c>
      <c r="H4576">
        <v>2936409</v>
      </c>
      <c r="I4576">
        <v>161409</v>
      </c>
      <c r="J4576">
        <v>1809</v>
      </c>
      <c r="K4576">
        <v>5457</v>
      </c>
      <c r="L4576">
        <f>bbdd_Social_Media_Trends[[#This Row],[Likes]]+bbdd_Social_Media_Trends[[#This Row],[Shares]]+bbdd_Social_Media_Trends[[#This Row],[Comments]]</f>
        <v>168675</v>
      </c>
      <c r="M4576">
        <f>bbdd_Social_Media_Trends[[#This Row],[Interactions]]/bbdd_Social_Media_Trends[[#This Row],[Views]]</f>
        <v>5.744261102591635E-2</v>
      </c>
      <c r="N4576" s="1" t="s">
        <v>29</v>
      </c>
      <c r="O4576" s="4">
        <f t="shared" si="71"/>
        <v>0</v>
      </c>
    </row>
    <row r="4577" spans="1:15" hidden="1">
      <c r="A4577" s="1" t="s">
        <v>4617</v>
      </c>
      <c r="B4577" s="2">
        <v>44640</v>
      </c>
      <c r="C4577" s="13" t="str">
        <f>TEXT(bbdd_Social_Media_Trends[[#This Row],[Post_Date]],"aaaa-mm")</f>
        <v>2022-03</v>
      </c>
      <c r="D4577" s="1" t="s">
        <v>18</v>
      </c>
      <c r="E4577" s="1" t="s">
        <v>46</v>
      </c>
      <c r="F4577" s="1" t="s">
        <v>47</v>
      </c>
      <c r="G4577" s="1" t="s">
        <v>44</v>
      </c>
      <c r="H4577">
        <v>2748383</v>
      </c>
      <c r="I4577">
        <v>325417</v>
      </c>
      <c r="J4577">
        <v>19117</v>
      </c>
      <c r="K4577">
        <v>11624</v>
      </c>
      <c r="L4577">
        <f>bbdd_Social_Media_Trends[[#This Row],[Likes]]+bbdd_Social_Media_Trends[[#This Row],[Shares]]+bbdd_Social_Media_Trends[[#This Row],[Comments]]</f>
        <v>356158</v>
      </c>
      <c r="M4577">
        <f>bbdd_Social_Media_Trends[[#This Row],[Interactions]]/bbdd_Social_Media_Trends[[#This Row],[Views]]</f>
        <v>0.12958819786034187</v>
      </c>
      <c r="N4577" s="1" t="s">
        <v>16</v>
      </c>
      <c r="O4577" s="4">
        <f t="shared" si="71"/>
        <v>0</v>
      </c>
    </row>
    <row r="4578" spans="1:15" hidden="1">
      <c r="A4578" s="1" t="s">
        <v>4618</v>
      </c>
      <c r="B4578" s="2">
        <v>45192</v>
      </c>
      <c r="C4578" s="13" t="str">
        <f>TEXT(bbdd_Social_Media_Trends[[#This Row],[Post_Date]],"aaaa-mm")</f>
        <v>2023-09</v>
      </c>
      <c r="D4578" s="1" t="s">
        <v>18</v>
      </c>
      <c r="E4578" s="1" t="s">
        <v>13</v>
      </c>
      <c r="F4578" s="1" t="s">
        <v>20</v>
      </c>
      <c r="G4578" s="1" t="s">
        <v>28</v>
      </c>
      <c r="H4578">
        <v>2763379</v>
      </c>
      <c r="I4578">
        <v>424976</v>
      </c>
      <c r="J4578">
        <v>27036</v>
      </c>
      <c r="K4578">
        <v>13761</v>
      </c>
      <c r="L4578">
        <f>bbdd_Social_Media_Trends[[#This Row],[Likes]]+bbdd_Social_Media_Trends[[#This Row],[Shares]]+bbdd_Social_Media_Trends[[#This Row],[Comments]]</f>
        <v>465773</v>
      </c>
      <c r="M4578">
        <f>bbdd_Social_Media_Trends[[#This Row],[Interactions]]/bbdd_Social_Media_Trends[[#This Row],[Views]]</f>
        <v>0.16855197929780896</v>
      </c>
      <c r="N4578" s="1" t="s">
        <v>29</v>
      </c>
      <c r="O4578" s="4">
        <f t="shared" si="71"/>
        <v>0</v>
      </c>
    </row>
    <row r="4579" spans="1:15">
      <c r="A4579" s="1" t="s">
        <v>4619</v>
      </c>
      <c r="B4579" s="2">
        <v>45223</v>
      </c>
      <c r="C4579" s="13" t="str">
        <f>TEXT(bbdd_Social_Media_Trends[[#This Row],[Post_Date]],"aaaa-mm")</f>
        <v>2023-10</v>
      </c>
      <c r="D4579" s="1" t="s">
        <v>27</v>
      </c>
      <c r="E4579" s="1" t="s">
        <v>19</v>
      </c>
      <c r="F4579" s="1" t="s">
        <v>14</v>
      </c>
      <c r="G4579" s="1" t="s">
        <v>15</v>
      </c>
      <c r="H4579">
        <v>4749326</v>
      </c>
      <c r="I4579">
        <v>339397</v>
      </c>
      <c r="J4579">
        <v>81612</v>
      </c>
      <c r="K4579">
        <v>44880</v>
      </c>
      <c r="L4579">
        <f>bbdd_Social_Media_Trends[[#This Row],[Likes]]+bbdd_Social_Media_Trends[[#This Row],[Shares]]+bbdd_Social_Media_Trends[[#This Row],[Comments]]</f>
        <v>465889</v>
      </c>
      <c r="M4579">
        <f>bbdd_Social_Media_Trends[[#This Row],[Interactions]]/bbdd_Social_Media_Trends[[#This Row],[Views]]</f>
        <v>9.8095814016557301E-2</v>
      </c>
      <c r="N4579" s="1" t="s">
        <v>16</v>
      </c>
      <c r="O4579" s="4">
        <f t="shared" si="71"/>
        <v>0</v>
      </c>
    </row>
    <row r="4580" spans="1:15" hidden="1">
      <c r="A4580" s="1" t="s">
        <v>4620</v>
      </c>
      <c r="B4580" s="2">
        <v>45027</v>
      </c>
      <c r="C4580" s="13" t="str">
        <f>TEXT(bbdd_Social_Media_Trends[[#This Row],[Post_Date]],"aaaa-mm")</f>
        <v>2023-04</v>
      </c>
      <c r="D4580" s="1" t="s">
        <v>24</v>
      </c>
      <c r="E4580" s="1" t="s">
        <v>39</v>
      </c>
      <c r="F4580" s="1" t="s">
        <v>14</v>
      </c>
      <c r="G4580" s="1" t="s">
        <v>60</v>
      </c>
      <c r="H4580">
        <v>2992211</v>
      </c>
      <c r="I4580">
        <v>95547</v>
      </c>
      <c r="J4580">
        <v>23448</v>
      </c>
      <c r="K4580">
        <v>33090</v>
      </c>
      <c r="L4580">
        <f>bbdd_Social_Media_Trends[[#This Row],[Likes]]+bbdd_Social_Media_Trends[[#This Row],[Shares]]+bbdd_Social_Media_Trends[[#This Row],[Comments]]</f>
        <v>152085</v>
      </c>
      <c r="M4580">
        <f>bbdd_Social_Media_Trends[[#This Row],[Interactions]]/bbdd_Social_Media_Trends[[#This Row],[Views]]</f>
        <v>5.082696374019078E-2</v>
      </c>
      <c r="N4580" s="1" t="s">
        <v>22</v>
      </c>
      <c r="O4580" s="4">
        <f t="shared" si="71"/>
        <v>0</v>
      </c>
    </row>
    <row r="4581" spans="1:15" hidden="1">
      <c r="A4581" s="1" t="s">
        <v>4621</v>
      </c>
      <c r="B4581" s="2">
        <v>44806</v>
      </c>
      <c r="C4581" s="13" t="str">
        <f>TEXT(bbdd_Social_Media_Trends[[#This Row],[Post_Date]],"aaaa-mm")</f>
        <v>2022-09</v>
      </c>
      <c r="D4581" s="1" t="s">
        <v>12</v>
      </c>
      <c r="E4581" s="1" t="s">
        <v>31</v>
      </c>
      <c r="F4581" s="1" t="s">
        <v>41</v>
      </c>
      <c r="G4581" s="1" t="s">
        <v>25</v>
      </c>
      <c r="H4581">
        <v>4379134</v>
      </c>
      <c r="I4581">
        <v>77485</v>
      </c>
      <c r="J4581">
        <v>88805</v>
      </c>
      <c r="K4581">
        <v>39157</v>
      </c>
      <c r="L4581">
        <f>bbdd_Social_Media_Trends[[#This Row],[Likes]]+bbdd_Social_Media_Trends[[#This Row],[Shares]]+bbdd_Social_Media_Trends[[#This Row],[Comments]]</f>
        <v>205447</v>
      </c>
      <c r="M4581">
        <f>bbdd_Social_Media_Trends[[#This Row],[Interactions]]/bbdd_Social_Media_Trends[[#This Row],[Views]]</f>
        <v>4.6914983647451759E-2</v>
      </c>
      <c r="N4581" s="1" t="s">
        <v>22</v>
      </c>
      <c r="O4581" s="4">
        <f t="shared" si="71"/>
        <v>0</v>
      </c>
    </row>
    <row r="4582" spans="1:15">
      <c r="A4582" s="1" t="s">
        <v>4622</v>
      </c>
      <c r="B4582" s="2">
        <v>45214</v>
      </c>
      <c r="C4582" s="13" t="str">
        <f>TEXT(bbdd_Social_Media_Trends[[#This Row],[Post_Date]],"aaaa-mm")</f>
        <v>2023-10</v>
      </c>
      <c r="D4582" s="1" t="s">
        <v>27</v>
      </c>
      <c r="E4582" s="1" t="s">
        <v>35</v>
      </c>
      <c r="F4582" s="1" t="s">
        <v>20</v>
      </c>
      <c r="G4582" s="1" t="s">
        <v>28</v>
      </c>
      <c r="H4582">
        <v>4747855</v>
      </c>
      <c r="I4582">
        <v>269782</v>
      </c>
      <c r="J4582">
        <v>51923</v>
      </c>
      <c r="K4582">
        <v>2531</v>
      </c>
      <c r="L4582">
        <f>bbdd_Social_Media_Trends[[#This Row],[Likes]]+bbdd_Social_Media_Trends[[#This Row],[Shares]]+bbdd_Social_Media_Trends[[#This Row],[Comments]]</f>
        <v>324236</v>
      </c>
      <c r="M4582">
        <f>bbdd_Social_Media_Trends[[#This Row],[Interactions]]/bbdd_Social_Media_Trends[[#This Row],[Views]]</f>
        <v>6.8291049326485331E-2</v>
      </c>
      <c r="N4582" s="1" t="s">
        <v>22</v>
      </c>
      <c r="O4582" s="4">
        <f t="shared" si="71"/>
        <v>0</v>
      </c>
    </row>
    <row r="4583" spans="1:15">
      <c r="A4583" s="1" t="s">
        <v>4623</v>
      </c>
      <c r="B4583" s="2">
        <v>44670</v>
      </c>
      <c r="C4583" s="13" t="str">
        <f>TEXT(bbdd_Social_Media_Trends[[#This Row],[Post_Date]],"aaaa-mm")</f>
        <v>2022-04</v>
      </c>
      <c r="D4583" s="1" t="s">
        <v>27</v>
      </c>
      <c r="E4583" s="1" t="s">
        <v>49</v>
      </c>
      <c r="F4583" s="1" t="s">
        <v>36</v>
      </c>
      <c r="G4583" s="1" t="s">
        <v>50</v>
      </c>
      <c r="H4583">
        <v>3261233</v>
      </c>
      <c r="I4583">
        <v>113979</v>
      </c>
      <c r="J4583">
        <v>8547</v>
      </c>
      <c r="K4583">
        <v>35128</v>
      </c>
      <c r="L4583">
        <f>bbdd_Social_Media_Trends[[#This Row],[Likes]]+bbdd_Social_Media_Trends[[#This Row],[Shares]]+bbdd_Social_Media_Trends[[#This Row],[Comments]]</f>
        <v>157654</v>
      </c>
      <c r="M4583">
        <f>bbdd_Social_Media_Trends[[#This Row],[Interactions]]/bbdd_Social_Media_Trends[[#This Row],[Views]]</f>
        <v>4.8341838807592095E-2</v>
      </c>
      <c r="N4583" s="1" t="s">
        <v>22</v>
      </c>
      <c r="O4583" s="4">
        <f t="shared" si="71"/>
        <v>0</v>
      </c>
    </row>
    <row r="4584" spans="1:15" hidden="1">
      <c r="A4584" s="1" t="s">
        <v>4624</v>
      </c>
      <c r="B4584" s="2">
        <v>45120</v>
      </c>
      <c r="C4584" s="13" t="str">
        <f>TEXT(bbdd_Social_Media_Trends[[#This Row],[Post_Date]],"aaaa-mm")</f>
        <v>2023-07</v>
      </c>
      <c r="D4584" s="1" t="s">
        <v>12</v>
      </c>
      <c r="E4584" s="1" t="s">
        <v>13</v>
      </c>
      <c r="F4584" s="1" t="s">
        <v>32</v>
      </c>
      <c r="G4584" s="1" t="s">
        <v>37</v>
      </c>
      <c r="H4584">
        <v>3508531</v>
      </c>
      <c r="I4584">
        <v>412551</v>
      </c>
      <c r="J4584">
        <v>11271</v>
      </c>
      <c r="K4584">
        <v>34686</v>
      </c>
      <c r="L4584">
        <f>bbdd_Social_Media_Trends[[#This Row],[Likes]]+bbdd_Social_Media_Trends[[#This Row],[Shares]]+bbdd_Social_Media_Trends[[#This Row],[Comments]]</f>
        <v>458508</v>
      </c>
      <c r="M4584">
        <f>bbdd_Social_Media_Trends[[#This Row],[Interactions]]/bbdd_Social_Media_Trends[[#This Row],[Views]]</f>
        <v>0.13068375339992722</v>
      </c>
      <c r="N4584" s="1" t="s">
        <v>29</v>
      </c>
      <c r="O4584" s="4">
        <f t="shared" si="71"/>
        <v>0</v>
      </c>
    </row>
    <row r="4585" spans="1:15" hidden="1">
      <c r="A4585" s="1" t="s">
        <v>4625</v>
      </c>
      <c r="B4585" s="2">
        <v>44659</v>
      </c>
      <c r="C4585" s="13" t="str">
        <f>TEXT(bbdd_Social_Media_Trends[[#This Row],[Post_Date]],"aaaa-mm")</f>
        <v>2022-04</v>
      </c>
      <c r="D4585" s="1" t="s">
        <v>18</v>
      </c>
      <c r="E4585" s="1" t="s">
        <v>31</v>
      </c>
      <c r="F4585" s="1" t="s">
        <v>32</v>
      </c>
      <c r="G4585" s="1" t="s">
        <v>25</v>
      </c>
      <c r="H4585">
        <v>552118</v>
      </c>
      <c r="I4585">
        <v>440910</v>
      </c>
      <c r="J4585">
        <v>55306</v>
      </c>
      <c r="K4585">
        <v>15939</v>
      </c>
      <c r="L4585">
        <f>bbdd_Social_Media_Trends[[#This Row],[Likes]]+bbdd_Social_Media_Trends[[#This Row],[Shares]]+bbdd_Social_Media_Trends[[#This Row],[Comments]]</f>
        <v>512155</v>
      </c>
      <c r="M4585">
        <f>bbdd_Social_Media_Trends[[#This Row],[Interactions]]/bbdd_Social_Media_Trends[[#This Row],[Views]]</f>
        <v>0.92761873367649672</v>
      </c>
      <c r="N4585" s="1" t="s">
        <v>22</v>
      </c>
      <c r="O4585" s="4">
        <f t="shared" si="71"/>
        <v>0</v>
      </c>
    </row>
    <row r="4586" spans="1:15" hidden="1">
      <c r="A4586" s="1" t="s">
        <v>4626</v>
      </c>
      <c r="B4586" s="2">
        <v>44890</v>
      </c>
      <c r="C4586" s="13" t="str">
        <f>TEXT(bbdd_Social_Media_Trends[[#This Row],[Post_Date]],"aaaa-mm")</f>
        <v>2022-11</v>
      </c>
      <c r="D4586" s="1" t="s">
        <v>12</v>
      </c>
      <c r="E4586" s="1" t="s">
        <v>13</v>
      </c>
      <c r="F4586" s="1" t="s">
        <v>41</v>
      </c>
      <c r="G4586" s="1" t="s">
        <v>15</v>
      </c>
      <c r="H4586">
        <v>2683552</v>
      </c>
      <c r="I4586">
        <v>210072</v>
      </c>
      <c r="J4586">
        <v>24960</v>
      </c>
      <c r="K4586">
        <v>35150</v>
      </c>
      <c r="L4586">
        <f>bbdd_Social_Media_Trends[[#This Row],[Likes]]+bbdd_Social_Media_Trends[[#This Row],[Shares]]+bbdd_Social_Media_Trends[[#This Row],[Comments]]</f>
        <v>270182</v>
      </c>
      <c r="M4586">
        <f>bbdd_Social_Media_Trends[[#This Row],[Interactions]]/bbdd_Social_Media_Trends[[#This Row],[Views]]</f>
        <v>0.10068073955712428</v>
      </c>
      <c r="N4586" s="1" t="s">
        <v>22</v>
      </c>
      <c r="O4586" s="4">
        <f t="shared" si="71"/>
        <v>0</v>
      </c>
    </row>
    <row r="4587" spans="1:15" hidden="1">
      <c r="A4587" s="1" t="s">
        <v>4627</v>
      </c>
      <c r="B4587" s="2">
        <v>45198</v>
      </c>
      <c r="C4587" s="13" t="str">
        <f>TEXT(bbdd_Social_Media_Trends[[#This Row],[Post_Date]],"aaaa-mm")</f>
        <v>2023-09</v>
      </c>
      <c r="D4587" s="1" t="s">
        <v>12</v>
      </c>
      <c r="E4587" s="1" t="s">
        <v>52</v>
      </c>
      <c r="F4587" s="1" t="s">
        <v>47</v>
      </c>
      <c r="G4587" s="1" t="s">
        <v>21</v>
      </c>
      <c r="H4587">
        <v>4099779</v>
      </c>
      <c r="I4587">
        <v>9695</v>
      </c>
      <c r="J4587">
        <v>81909</v>
      </c>
      <c r="K4587">
        <v>2348</v>
      </c>
      <c r="L4587">
        <f>bbdd_Social_Media_Trends[[#This Row],[Likes]]+bbdd_Social_Media_Trends[[#This Row],[Shares]]+bbdd_Social_Media_Trends[[#This Row],[Comments]]</f>
        <v>93952</v>
      </c>
      <c r="M4587">
        <f>bbdd_Social_Media_Trends[[#This Row],[Interactions]]/bbdd_Social_Media_Trends[[#This Row],[Views]]</f>
        <v>2.2916357198766078E-2</v>
      </c>
      <c r="N4587" s="1" t="s">
        <v>29</v>
      </c>
      <c r="O4587" s="4">
        <f t="shared" si="71"/>
        <v>0</v>
      </c>
    </row>
    <row r="4588" spans="1:15" hidden="1">
      <c r="A4588" s="1" t="s">
        <v>4628</v>
      </c>
      <c r="B4588" s="2">
        <v>45099</v>
      </c>
      <c r="C4588" s="13" t="str">
        <f>TEXT(bbdd_Social_Media_Trends[[#This Row],[Post_Date]],"aaaa-mm")</f>
        <v>2023-06</v>
      </c>
      <c r="D4588" s="1" t="s">
        <v>18</v>
      </c>
      <c r="E4588" s="1" t="s">
        <v>57</v>
      </c>
      <c r="F4588" s="1" t="s">
        <v>47</v>
      </c>
      <c r="G4588" s="1" t="s">
        <v>28</v>
      </c>
      <c r="H4588">
        <v>4796690</v>
      </c>
      <c r="I4588">
        <v>426637</v>
      </c>
      <c r="J4588">
        <v>78236</v>
      </c>
      <c r="K4588">
        <v>41106</v>
      </c>
      <c r="L4588">
        <f>bbdd_Social_Media_Trends[[#This Row],[Likes]]+bbdd_Social_Media_Trends[[#This Row],[Shares]]+bbdd_Social_Media_Trends[[#This Row],[Comments]]</f>
        <v>545979</v>
      </c>
      <c r="M4588">
        <f>bbdd_Social_Media_Trends[[#This Row],[Interactions]]/bbdd_Social_Media_Trends[[#This Row],[Views]]</f>
        <v>0.1138241162134722</v>
      </c>
      <c r="N4588" s="1" t="s">
        <v>22</v>
      </c>
      <c r="O4588" s="4">
        <f t="shared" si="71"/>
        <v>0</v>
      </c>
    </row>
    <row r="4589" spans="1:15" hidden="1">
      <c r="A4589" s="1" t="s">
        <v>4629</v>
      </c>
      <c r="B4589" s="2">
        <v>44963</v>
      </c>
      <c r="C4589" s="13" t="str">
        <f>TEXT(bbdd_Social_Media_Trends[[#This Row],[Post_Date]],"aaaa-mm")</f>
        <v>2023-02</v>
      </c>
      <c r="D4589" s="1" t="s">
        <v>12</v>
      </c>
      <c r="E4589" s="1" t="s">
        <v>52</v>
      </c>
      <c r="F4589" s="1" t="s">
        <v>41</v>
      </c>
      <c r="G4589" s="1" t="s">
        <v>28</v>
      </c>
      <c r="H4589">
        <v>4292584</v>
      </c>
      <c r="I4589">
        <v>56812</v>
      </c>
      <c r="J4589">
        <v>1813</v>
      </c>
      <c r="K4589">
        <v>7614</v>
      </c>
      <c r="L4589">
        <f>bbdd_Social_Media_Trends[[#This Row],[Likes]]+bbdd_Social_Media_Trends[[#This Row],[Shares]]+bbdd_Social_Media_Trends[[#This Row],[Comments]]</f>
        <v>66239</v>
      </c>
      <c r="M4589">
        <f>bbdd_Social_Media_Trends[[#This Row],[Interactions]]/bbdd_Social_Media_Trends[[#This Row],[Views]]</f>
        <v>1.5431031751504455E-2</v>
      </c>
      <c r="N4589" s="1" t="s">
        <v>29</v>
      </c>
      <c r="O4589" s="4">
        <f t="shared" si="71"/>
        <v>0</v>
      </c>
    </row>
    <row r="4590" spans="1:15" hidden="1">
      <c r="A4590" s="1" t="s">
        <v>4630</v>
      </c>
      <c r="B4590" s="2">
        <v>44920</v>
      </c>
      <c r="C4590" s="13" t="str">
        <f>TEXT(bbdd_Social_Media_Trends[[#This Row],[Post_Date]],"aaaa-mm")</f>
        <v>2022-12</v>
      </c>
      <c r="D4590" s="1" t="s">
        <v>18</v>
      </c>
      <c r="E4590" s="1" t="s">
        <v>39</v>
      </c>
      <c r="F4590" s="1" t="s">
        <v>47</v>
      </c>
      <c r="G4590" s="1" t="s">
        <v>60</v>
      </c>
      <c r="H4590">
        <v>27994</v>
      </c>
      <c r="I4590">
        <v>441518</v>
      </c>
      <c r="J4590">
        <v>38281</v>
      </c>
      <c r="K4590">
        <v>10867</v>
      </c>
      <c r="L4590">
        <f>bbdd_Social_Media_Trends[[#This Row],[Likes]]+bbdd_Social_Media_Trends[[#This Row],[Shares]]+bbdd_Social_Media_Trends[[#This Row],[Comments]]</f>
        <v>490666</v>
      </c>
      <c r="M4590">
        <f>bbdd_Social_Media_Trends[[#This Row],[Interactions]]/bbdd_Social_Media_Trends[[#This Row],[Views]]</f>
        <v>17.527541616060585</v>
      </c>
      <c r="N4590" s="1" t="s">
        <v>16</v>
      </c>
      <c r="O4590" s="4">
        <f t="shared" si="71"/>
        <v>0</v>
      </c>
    </row>
    <row r="4591" spans="1:15">
      <c r="A4591" s="1" t="s">
        <v>4631</v>
      </c>
      <c r="B4591" s="2">
        <v>45141</v>
      </c>
      <c r="C4591" s="13" t="str">
        <f>TEXT(bbdd_Social_Media_Trends[[#This Row],[Post_Date]],"aaaa-mm")</f>
        <v>2023-08</v>
      </c>
      <c r="D4591" s="1" t="s">
        <v>27</v>
      </c>
      <c r="E4591" s="1" t="s">
        <v>19</v>
      </c>
      <c r="F4591" s="1" t="s">
        <v>47</v>
      </c>
      <c r="G4591" s="1" t="s">
        <v>50</v>
      </c>
      <c r="H4591">
        <v>4907437</v>
      </c>
      <c r="I4591">
        <v>164649</v>
      </c>
      <c r="J4591">
        <v>80863</v>
      </c>
      <c r="K4591">
        <v>15435</v>
      </c>
      <c r="L4591">
        <f>bbdd_Social_Media_Trends[[#This Row],[Likes]]+bbdd_Social_Media_Trends[[#This Row],[Shares]]+bbdd_Social_Media_Trends[[#This Row],[Comments]]</f>
        <v>260947</v>
      </c>
      <c r="M4591">
        <f>bbdd_Social_Media_Trends[[#This Row],[Interactions]]/bbdd_Social_Media_Trends[[#This Row],[Views]]</f>
        <v>5.3173785012420947E-2</v>
      </c>
      <c r="N4591" s="1" t="s">
        <v>29</v>
      </c>
      <c r="O4591" s="4">
        <f t="shared" si="71"/>
        <v>0</v>
      </c>
    </row>
    <row r="4592" spans="1:15">
      <c r="A4592" s="1" t="s">
        <v>4632</v>
      </c>
      <c r="B4592" s="2">
        <v>44993</v>
      </c>
      <c r="C4592" s="13" t="str">
        <f>TEXT(bbdd_Social_Media_Trends[[#This Row],[Post_Date]],"aaaa-mm")</f>
        <v>2023-03</v>
      </c>
      <c r="D4592" s="1" t="s">
        <v>27</v>
      </c>
      <c r="E4592" s="1" t="s">
        <v>13</v>
      </c>
      <c r="F4592" s="1" t="s">
        <v>36</v>
      </c>
      <c r="G4592" s="1" t="s">
        <v>15</v>
      </c>
      <c r="H4592">
        <v>3285959</v>
      </c>
      <c r="I4592">
        <v>374420</v>
      </c>
      <c r="J4592">
        <v>82214</v>
      </c>
      <c r="K4592">
        <v>2020</v>
      </c>
      <c r="L4592">
        <f>bbdd_Social_Media_Trends[[#This Row],[Likes]]+bbdd_Social_Media_Trends[[#This Row],[Shares]]+bbdd_Social_Media_Trends[[#This Row],[Comments]]</f>
        <v>458654</v>
      </c>
      <c r="M4592">
        <f>bbdd_Social_Media_Trends[[#This Row],[Interactions]]/bbdd_Social_Media_Trends[[#This Row],[Views]]</f>
        <v>0.13957995215399827</v>
      </c>
      <c r="N4592" s="1" t="s">
        <v>29</v>
      </c>
      <c r="O4592" s="4">
        <f t="shared" si="71"/>
        <v>0</v>
      </c>
    </row>
    <row r="4593" spans="1:15" hidden="1">
      <c r="A4593" s="1" t="s">
        <v>4633</v>
      </c>
      <c r="B4593" s="2">
        <v>44785</v>
      </c>
      <c r="C4593" s="13" t="str">
        <f>TEXT(bbdd_Social_Media_Trends[[#This Row],[Post_Date]],"aaaa-mm")</f>
        <v>2022-08</v>
      </c>
      <c r="D4593" s="1" t="s">
        <v>24</v>
      </c>
      <c r="E4593" s="1" t="s">
        <v>39</v>
      </c>
      <c r="F4593" s="1" t="s">
        <v>47</v>
      </c>
      <c r="G4593" s="1" t="s">
        <v>28</v>
      </c>
      <c r="H4593">
        <v>4839425</v>
      </c>
      <c r="I4593">
        <v>16246</v>
      </c>
      <c r="J4593">
        <v>88253</v>
      </c>
      <c r="K4593">
        <v>3964</v>
      </c>
      <c r="L4593">
        <f>bbdd_Social_Media_Trends[[#This Row],[Likes]]+bbdd_Social_Media_Trends[[#This Row],[Shares]]+bbdd_Social_Media_Trends[[#This Row],[Comments]]</f>
        <v>108463</v>
      </c>
      <c r="M4593">
        <f>bbdd_Social_Media_Trends[[#This Row],[Interactions]]/bbdd_Social_Media_Trends[[#This Row],[Views]]</f>
        <v>2.2412373370803349E-2</v>
      </c>
      <c r="N4593" s="1" t="s">
        <v>29</v>
      </c>
      <c r="O4593" s="4">
        <f t="shared" si="71"/>
        <v>0</v>
      </c>
    </row>
    <row r="4594" spans="1:15">
      <c r="A4594" s="1" t="s">
        <v>4634</v>
      </c>
      <c r="B4594" s="2">
        <v>45150</v>
      </c>
      <c r="C4594" s="13" t="str">
        <f>TEXT(bbdd_Social_Media_Trends[[#This Row],[Post_Date]],"aaaa-mm")</f>
        <v>2023-08</v>
      </c>
      <c r="D4594" s="1" t="s">
        <v>27</v>
      </c>
      <c r="E4594" s="1" t="s">
        <v>46</v>
      </c>
      <c r="F4594" s="1" t="s">
        <v>41</v>
      </c>
      <c r="G4594" s="1" t="s">
        <v>60</v>
      </c>
      <c r="H4594">
        <v>2438444</v>
      </c>
      <c r="I4594">
        <v>429712</v>
      </c>
      <c r="J4594">
        <v>74676</v>
      </c>
      <c r="K4594">
        <v>42454</v>
      </c>
      <c r="L4594">
        <f>bbdd_Social_Media_Trends[[#This Row],[Likes]]+bbdd_Social_Media_Trends[[#This Row],[Shares]]+bbdd_Social_Media_Trends[[#This Row],[Comments]]</f>
        <v>546842</v>
      </c>
      <c r="M4594">
        <f>bbdd_Social_Media_Trends[[#This Row],[Interactions]]/bbdd_Social_Media_Trends[[#This Row],[Views]]</f>
        <v>0.22425858457278494</v>
      </c>
      <c r="N4594" s="1" t="s">
        <v>29</v>
      </c>
      <c r="O4594" s="4">
        <f t="shared" si="71"/>
        <v>0</v>
      </c>
    </row>
    <row r="4595" spans="1:15">
      <c r="A4595" s="1" t="s">
        <v>4635</v>
      </c>
      <c r="B4595" s="2">
        <v>44853</v>
      </c>
      <c r="C4595" s="13" t="str">
        <f>TEXT(bbdd_Social_Media_Trends[[#This Row],[Post_Date]],"aaaa-mm")</f>
        <v>2022-10</v>
      </c>
      <c r="D4595" s="1" t="s">
        <v>27</v>
      </c>
      <c r="E4595" s="1" t="s">
        <v>46</v>
      </c>
      <c r="F4595" s="1" t="s">
        <v>32</v>
      </c>
      <c r="G4595" s="1" t="s">
        <v>50</v>
      </c>
      <c r="H4595">
        <v>1186804</v>
      </c>
      <c r="I4595">
        <v>210681</v>
      </c>
      <c r="J4595">
        <v>58049</v>
      </c>
      <c r="K4595">
        <v>2339</v>
      </c>
      <c r="L4595">
        <f>bbdd_Social_Media_Trends[[#This Row],[Likes]]+bbdd_Social_Media_Trends[[#This Row],[Shares]]+bbdd_Social_Media_Trends[[#This Row],[Comments]]</f>
        <v>271069</v>
      </c>
      <c r="M4595">
        <f>bbdd_Social_Media_Trends[[#This Row],[Interactions]]/bbdd_Social_Media_Trends[[#This Row],[Views]]</f>
        <v>0.22840249948601454</v>
      </c>
      <c r="N4595" s="1" t="s">
        <v>16</v>
      </c>
      <c r="O4595" s="4">
        <f t="shared" si="71"/>
        <v>0</v>
      </c>
    </row>
    <row r="4596" spans="1:15">
      <c r="A4596" s="1" t="s">
        <v>4636</v>
      </c>
      <c r="B4596" s="2">
        <v>45280</v>
      </c>
      <c r="C4596" s="13" t="str">
        <f>TEXT(bbdd_Social_Media_Trends[[#This Row],[Post_Date]],"aaaa-mm")</f>
        <v>2023-12</v>
      </c>
      <c r="D4596" s="1" t="s">
        <v>27</v>
      </c>
      <c r="E4596" s="1" t="s">
        <v>59</v>
      </c>
      <c r="F4596" s="1" t="s">
        <v>41</v>
      </c>
      <c r="G4596" s="1" t="s">
        <v>25</v>
      </c>
      <c r="H4596">
        <v>1333176</v>
      </c>
      <c r="I4596">
        <v>495538</v>
      </c>
      <c r="J4596">
        <v>73212</v>
      </c>
      <c r="K4596">
        <v>49846</v>
      </c>
      <c r="L4596">
        <f>bbdd_Social_Media_Trends[[#This Row],[Likes]]+bbdd_Social_Media_Trends[[#This Row],[Shares]]+bbdd_Social_Media_Trends[[#This Row],[Comments]]</f>
        <v>618596</v>
      </c>
      <c r="M4596">
        <f>bbdd_Social_Media_Trends[[#This Row],[Interactions]]/bbdd_Social_Media_Trends[[#This Row],[Views]]</f>
        <v>0.46400175220676038</v>
      </c>
      <c r="N4596" s="1" t="s">
        <v>29</v>
      </c>
      <c r="O4596" s="4">
        <f t="shared" si="71"/>
        <v>0</v>
      </c>
    </row>
    <row r="4597" spans="1:15" hidden="1">
      <c r="A4597" s="1" t="s">
        <v>4637</v>
      </c>
      <c r="B4597" s="2">
        <v>44984</v>
      </c>
      <c r="C4597" s="13" t="str">
        <f>TEXT(bbdd_Social_Media_Trends[[#This Row],[Post_Date]],"aaaa-mm")</f>
        <v>2023-02</v>
      </c>
      <c r="D4597" s="1" t="s">
        <v>24</v>
      </c>
      <c r="E4597" s="1" t="s">
        <v>13</v>
      </c>
      <c r="F4597" s="1" t="s">
        <v>20</v>
      </c>
      <c r="G4597" s="1" t="s">
        <v>28</v>
      </c>
      <c r="H4597">
        <v>4631125</v>
      </c>
      <c r="I4597">
        <v>42569</v>
      </c>
      <c r="J4597">
        <v>52242</v>
      </c>
      <c r="K4597">
        <v>7834</v>
      </c>
      <c r="L4597">
        <f>bbdd_Social_Media_Trends[[#This Row],[Likes]]+bbdd_Social_Media_Trends[[#This Row],[Shares]]+bbdd_Social_Media_Trends[[#This Row],[Comments]]</f>
        <v>102645</v>
      </c>
      <c r="M4597">
        <f>bbdd_Social_Media_Trends[[#This Row],[Interactions]]/bbdd_Social_Media_Trends[[#This Row],[Views]]</f>
        <v>2.2164160976004751E-2</v>
      </c>
      <c r="N4597" s="1" t="s">
        <v>29</v>
      </c>
      <c r="O4597" s="4">
        <f t="shared" si="71"/>
        <v>0</v>
      </c>
    </row>
    <row r="4598" spans="1:15" hidden="1">
      <c r="A4598" s="1" t="s">
        <v>4638</v>
      </c>
      <c r="B4598" s="2">
        <v>44916</v>
      </c>
      <c r="C4598" s="13" t="str">
        <f>TEXT(bbdd_Social_Media_Trends[[#This Row],[Post_Date]],"aaaa-mm")</f>
        <v>2022-12</v>
      </c>
      <c r="D4598" s="1" t="s">
        <v>18</v>
      </c>
      <c r="E4598" s="1" t="s">
        <v>59</v>
      </c>
      <c r="F4598" s="1" t="s">
        <v>32</v>
      </c>
      <c r="G4598" s="1" t="s">
        <v>15</v>
      </c>
      <c r="H4598">
        <v>3291531</v>
      </c>
      <c r="I4598">
        <v>119950</v>
      </c>
      <c r="J4598">
        <v>87148</v>
      </c>
      <c r="K4598">
        <v>35630</v>
      </c>
      <c r="L4598">
        <f>bbdd_Social_Media_Trends[[#This Row],[Likes]]+bbdd_Social_Media_Trends[[#This Row],[Shares]]+bbdd_Social_Media_Trends[[#This Row],[Comments]]</f>
        <v>242728</v>
      </c>
      <c r="M4598">
        <f>bbdd_Social_Media_Trends[[#This Row],[Interactions]]/bbdd_Social_Media_Trends[[#This Row],[Views]]</f>
        <v>7.374319123836294E-2</v>
      </c>
      <c r="N4598" s="1" t="s">
        <v>29</v>
      </c>
      <c r="O4598" s="4">
        <f t="shared" si="71"/>
        <v>0</v>
      </c>
    </row>
    <row r="4599" spans="1:15" hidden="1">
      <c r="A4599" s="1" t="s">
        <v>4639</v>
      </c>
      <c r="B4599" s="2">
        <v>44720</v>
      </c>
      <c r="C4599" s="13" t="str">
        <f>TEXT(bbdd_Social_Media_Trends[[#This Row],[Post_Date]],"aaaa-mm")</f>
        <v>2022-06</v>
      </c>
      <c r="D4599" s="1" t="s">
        <v>24</v>
      </c>
      <c r="E4599" s="1" t="s">
        <v>57</v>
      </c>
      <c r="F4599" s="1" t="s">
        <v>36</v>
      </c>
      <c r="G4599" s="1" t="s">
        <v>44</v>
      </c>
      <c r="H4599">
        <v>3628910</v>
      </c>
      <c r="I4599">
        <v>263811</v>
      </c>
      <c r="J4599">
        <v>70589</v>
      </c>
      <c r="K4599">
        <v>13708</v>
      </c>
      <c r="L4599">
        <f>bbdd_Social_Media_Trends[[#This Row],[Likes]]+bbdd_Social_Media_Trends[[#This Row],[Shares]]+bbdd_Social_Media_Trends[[#This Row],[Comments]]</f>
        <v>348108</v>
      </c>
      <c r="M4599">
        <f>bbdd_Social_Media_Trends[[#This Row],[Interactions]]/bbdd_Social_Media_Trends[[#This Row],[Views]]</f>
        <v>9.5926324984637254E-2</v>
      </c>
      <c r="N4599" s="1" t="s">
        <v>29</v>
      </c>
      <c r="O4599" s="4">
        <f t="shared" si="71"/>
        <v>0</v>
      </c>
    </row>
    <row r="4600" spans="1:15">
      <c r="A4600" s="1" t="s">
        <v>4640</v>
      </c>
      <c r="B4600" s="2">
        <v>44615</v>
      </c>
      <c r="C4600" s="13" t="str">
        <f>TEXT(bbdd_Social_Media_Trends[[#This Row],[Post_Date]],"aaaa-mm")</f>
        <v>2022-02</v>
      </c>
      <c r="D4600" s="1" t="s">
        <v>27</v>
      </c>
      <c r="E4600" s="1" t="s">
        <v>19</v>
      </c>
      <c r="F4600" s="1" t="s">
        <v>32</v>
      </c>
      <c r="G4600" s="1" t="s">
        <v>60</v>
      </c>
      <c r="H4600">
        <v>839571</v>
      </c>
      <c r="I4600">
        <v>217743</v>
      </c>
      <c r="J4600">
        <v>99857</v>
      </c>
      <c r="K4600">
        <v>21632</v>
      </c>
      <c r="L4600">
        <f>bbdd_Social_Media_Trends[[#This Row],[Likes]]+bbdd_Social_Media_Trends[[#This Row],[Shares]]+bbdd_Social_Media_Trends[[#This Row],[Comments]]</f>
        <v>339232</v>
      </c>
      <c r="M4600">
        <f>bbdd_Social_Media_Trends[[#This Row],[Interactions]]/bbdd_Social_Media_Trends[[#This Row],[Views]]</f>
        <v>0.40405397518494562</v>
      </c>
      <c r="N4600" s="1" t="s">
        <v>16</v>
      </c>
      <c r="O4600" s="4">
        <f t="shared" si="71"/>
        <v>0</v>
      </c>
    </row>
    <row r="4601" spans="1:15">
      <c r="A4601" s="1" t="s">
        <v>4641</v>
      </c>
      <c r="B4601" s="2">
        <v>44601</v>
      </c>
      <c r="C4601" s="13" t="str">
        <f>TEXT(bbdd_Social_Media_Trends[[#This Row],[Post_Date]],"aaaa-mm")</f>
        <v>2022-02</v>
      </c>
      <c r="D4601" s="1" t="s">
        <v>27</v>
      </c>
      <c r="E4601" s="1" t="s">
        <v>31</v>
      </c>
      <c r="F4601" s="1" t="s">
        <v>47</v>
      </c>
      <c r="G4601" s="1" t="s">
        <v>50</v>
      </c>
      <c r="H4601">
        <v>2921498</v>
      </c>
      <c r="I4601">
        <v>121852</v>
      </c>
      <c r="J4601">
        <v>83407</v>
      </c>
      <c r="K4601">
        <v>40201</v>
      </c>
      <c r="L4601">
        <f>bbdd_Social_Media_Trends[[#This Row],[Likes]]+bbdd_Social_Media_Trends[[#This Row],[Shares]]+bbdd_Social_Media_Trends[[#This Row],[Comments]]</f>
        <v>245460</v>
      </c>
      <c r="M4601">
        <f>bbdd_Social_Media_Trends[[#This Row],[Interactions]]/bbdd_Social_Media_Trends[[#This Row],[Views]]</f>
        <v>8.4018541173055739E-2</v>
      </c>
      <c r="N4601" s="1" t="s">
        <v>29</v>
      </c>
      <c r="O4601" s="4">
        <f t="shared" si="71"/>
        <v>0</v>
      </c>
    </row>
    <row r="4602" spans="1:15">
      <c r="A4602" s="1" t="s">
        <v>4642</v>
      </c>
      <c r="B4602" s="2">
        <v>44763</v>
      </c>
      <c r="C4602" s="13" t="str">
        <f>TEXT(bbdd_Social_Media_Trends[[#This Row],[Post_Date]],"aaaa-mm")</f>
        <v>2022-07</v>
      </c>
      <c r="D4602" s="1" t="s">
        <v>27</v>
      </c>
      <c r="E4602" s="1" t="s">
        <v>59</v>
      </c>
      <c r="F4602" s="1" t="s">
        <v>41</v>
      </c>
      <c r="G4602" s="1" t="s">
        <v>37</v>
      </c>
      <c r="H4602">
        <v>2295646</v>
      </c>
      <c r="I4602">
        <v>440661</v>
      </c>
      <c r="J4602">
        <v>91268</v>
      </c>
      <c r="K4602">
        <v>5980</v>
      </c>
      <c r="L4602">
        <f>bbdd_Social_Media_Trends[[#This Row],[Likes]]+bbdd_Social_Media_Trends[[#This Row],[Shares]]+bbdd_Social_Media_Trends[[#This Row],[Comments]]</f>
        <v>537909</v>
      </c>
      <c r="M4602">
        <f>bbdd_Social_Media_Trends[[#This Row],[Interactions]]/bbdd_Social_Media_Trends[[#This Row],[Views]]</f>
        <v>0.23431705062540131</v>
      </c>
      <c r="N4602" s="1" t="s">
        <v>16</v>
      </c>
      <c r="O4602" s="4">
        <f t="shared" si="71"/>
        <v>0</v>
      </c>
    </row>
    <row r="4603" spans="1:15" hidden="1">
      <c r="A4603" s="1" t="s">
        <v>4643</v>
      </c>
      <c r="B4603" s="2">
        <v>44854</v>
      </c>
      <c r="C4603" s="13" t="str">
        <f>TEXT(bbdd_Social_Media_Trends[[#This Row],[Post_Date]],"aaaa-mm")</f>
        <v>2022-10</v>
      </c>
      <c r="D4603" s="1" t="s">
        <v>18</v>
      </c>
      <c r="E4603" s="1" t="s">
        <v>59</v>
      </c>
      <c r="F4603" s="1" t="s">
        <v>47</v>
      </c>
      <c r="G4603" s="1" t="s">
        <v>44</v>
      </c>
      <c r="H4603">
        <v>4885418</v>
      </c>
      <c r="I4603">
        <v>32889</v>
      </c>
      <c r="J4603">
        <v>49069</v>
      </c>
      <c r="K4603">
        <v>12821</v>
      </c>
      <c r="L4603">
        <f>bbdd_Social_Media_Trends[[#This Row],[Likes]]+bbdd_Social_Media_Trends[[#This Row],[Shares]]+bbdd_Social_Media_Trends[[#This Row],[Comments]]</f>
        <v>94779</v>
      </c>
      <c r="M4603">
        <f>bbdd_Social_Media_Trends[[#This Row],[Interactions]]/bbdd_Social_Media_Trends[[#This Row],[Views]]</f>
        <v>1.9400387029318678E-2</v>
      </c>
      <c r="N4603" s="1" t="s">
        <v>29</v>
      </c>
      <c r="O4603" s="4">
        <f t="shared" si="71"/>
        <v>0</v>
      </c>
    </row>
    <row r="4604" spans="1:15" hidden="1">
      <c r="A4604" s="1" t="s">
        <v>4644</v>
      </c>
      <c r="B4604" s="2">
        <v>44845</v>
      </c>
      <c r="C4604" s="13" t="str">
        <f>TEXT(bbdd_Social_Media_Trends[[#This Row],[Post_Date]],"aaaa-mm")</f>
        <v>2022-10</v>
      </c>
      <c r="D4604" s="1" t="s">
        <v>24</v>
      </c>
      <c r="E4604" s="1" t="s">
        <v>39</v>
      </c>
      <c r="F4604" s="1" t="s">
        <v>36</v>
      </c>
      <c r="G4604" s="1" t="s">
        <v>21</v>
      </c>
      <c r="H4604">
        <v>3777754</v>
      </c>
      <c r="I4604">
        <v>202276</v>
      </c>
      <c r="J4604">
        <v>35884</v>
      </c>
      <c r="K4604">
        <v>41913</v>
      </c>
      <c r="L4604">
        <f>bbdd_Social_Media_Trends[[#This Row],[Likes]]+bbdd_Social_Media_Trends[[#This Row],[Shares]]+bbdd_Social_Media_Trends[[#This Row],[Comments]]</f>
        <v>280073</v>
      </c>
      <c r="M4604">
        <f>bbdd_Social_Media_Trends[[#This Row],[Interactions]]/bbdd_Social_Media_Trends[[#This Row],[Views]]</f>
        <v>7.4137437217987198E-2</v>
      </c>
      <c r="N4604" s="1" t="s">
        <v>16</v>
      </c>
      <c r="O4604" s="4">
        <f t="shared" si="71"/>
        <v>0</v>
      </c>
    </row>
    <row r="4605" spans="1:15">
      <c r="A4605" s="1" t="s">
        <v>4645</v>
      </c>
      <c r="B4605" s="2">
        <v>44757</v>
      </c>
      <c r="C4605" s="13" t="str">
        <f>TEXT(bbdd_Social_Media_Trends[[#This Row],[Post_Date]],"aaaa-mm")</f>
        <v>2022-07</v>
      </c>
      <c r="D4605" s="1" t="s">
        <v>27</v>
      </c>
      <c r="E4605" s="1" t="s">
        <v>46</v>
      </c>
      <c r="F4605" s="1" t="s">
        <v>32</v>
      </c>
      <c r="G4605" s="1" t="s">
        <v>15</v>
      </c>
      <c r="H4605">
        <v>2618635</v>
      </c>
      <c r="I4605">
        <v>234407</v>
      </c>
      <c r="J4605">
        <v>36601</v>
      </c>
      <c r="K4605">
        <v>27278</v>
      </c>
      <c r="L4605">
        <f>bbdd_Social_Media_Trends[[#This Row],[Likes]]+bbdd_Social_Media_Trends[[#This Row],[Shares]]+bbdd_Social_Media_Trends[[#This Row],[Comments]]</f>
        <v>298286</v>
      </c>
      <c r="M4605">
        <f>bbdd_Social_Media_Trends[[#This Row],[Interactions]]/bbdd_Social_Media_Trends[[#This Row],[Views]]</f>
        <v>0.11390896402133173</v>
      </c>
      <c r="N4605" s="1" t="s">
        <v>16</v>
      </c>
      <c r="O4605" s="4">
        <f t="shared" si="71"/>
        <v>0</v>
      </c>
    </row>
    <row r="4606" spans="1:15">
      <c r="A4606" s="1" t="s">
        <v>4646</v>
      </c>
      <c r="B4606" s="2">
        <v>45163</v>
      </c>
      <c r="C4606" s="13" t="str">
        <f>TEXT(bbdd_Social_Media_Trends[[#This Row],[Post_Date]],"aaaa-mm")</f>
        <v>2023-08</v>
      </c>
      <c r="D4606" s="1" t="s">
        <v>27</v>
      </c>
      <c r="E4606" s="1" t="s">
        <v>52</v>
      </c>
      <c r="F4606" s="1" t="s">
        <v>41</v>
      </c>
      <c r="G4606" s="1" t="s">
        <v>15</v>
      </c>
      <c r="H4606">
        <v>3635998</v>
      </c>
      <c r="I4606">
        <v>477287</v>
      </c>
      <c r="J4606">
        <v>87839</v>
      </c>
      <c r="K4606">
        <v>13330</v>
      </c>
      <c r="L4606">
        <f>bbdd_Social_Media_Trends[[#This Row],[Likes]]+bbdd_Social_Media_Trends[[#This Row],[Shares]]+bbdd_Social_Media_Trends[[#This Row],[Comments]]</f>
        <v>578456</v>
      </c>
      <c r="M4606">
        <f>bbdd_Social_Media_Trends[[#This Row],[Interactions]]/bbdd_Social_Media_Trends[[#This Row],[Views]]</f>
        <v>0.15909139663993216</v>
      </c>
      <c r="N4606" s="1" t="s">
        <v>29</v>
      </c>
      <c r="O4606" s="4">
        <f t="shared" si="71"/>
        <v>0</v>
      </c>
    </row>
    <row r="4607" spans="1:15" hidden="1">
      <c r="A4607" s="1" t="s">
        <v>4647</v>
      </c>
      <c r="B4607" s="2">
        <v>45027</v>
      </c>
      <c r="C4607" s="13" t="str">
        <f>TEXT(bbdd_Social_Media_Trends[[#This Row],[Post_Date]],"aaaa-mm")</f>
        <v>2023-04</v>
      </c>
      <c r="D4607" s="1" t="s">
        <v>18</v>
      </c>
      <c r="E4607" s="1" t="s">
        <v>19</v>
      </c>
      <c r="F4607" s="1" t="s">
        <v>32</v>
      </c>
      <c r="G4607" s="1" t="s">
        <v>25</v>
      </c>
      <c r="H4607">
        <v>4538803</v>
      </c>
      <c r="I4607">
        <v>37888</v>
      </c>
      <c r="J4607">
        <v>31285</v>
      </c>
      <c r="K4607">
        <v>41134</v>
      </c>
      <c r="L4607">
        <f>bbdd_Social_Media_Trends[[#This Row],[Likes]]+bbdd_Social_Media_Trends[[#This Row],[Shares]]+bbdd_Social_Media_Trends[[#This Row],[Comments]]</f>
        <v>110307</v>
      </c>
      <c r="M4607">
        <f>bbdd_Social_Media_Trends[[#This Row],[Interactions]]/bbdd_Social_Media_Trends[[#This Row],[Views]]</f>
        <v>2.4303103703773879E-2</v>
      </c>
      <c r="N4607" s="1" t="s">
        <v>29</v>
      </c>
      <c r="O4607" s="4">
        <f t="shared" si="71"/>
        <v>0</v>
      </c>
    </row>
    <row r="4608" spans="1:15" hidden="1">
      <c r="A4608" s="1" t="s">
        <v>4648</v>
      </c>
      <c r="B4608" s="2">
        <v>45222</v>
      </c>
      <c r="C4608" s="13" t="str">
        <f>TEXT(bbdd_Social_Media_Trends[[#This Row],[Post_Date]],"aaaa-mm")</f>
        <v>2023-10</v>
      </c>
      <c r="D4608" s="1" t="s">
        <v>18</v>
      </c>
      <c r="E4608" s="1" t="s">
        <v>39</v>
      </c>
      <c r="F4608" s="1" t="s">
        <v>20</v>
      </c>
      <c r="G4608" s="1" t="s">
        <v>28</v>
      </c>
      <c r="H4608">
        <v>1175078</v>
      </c>
      <c r="I4608">
        <v>42905</v>
      </c>
      <c r="J4608">
        <v>98581</v>
      </c>
      <c r="K4608">
        <v>20024</v>
      </c>
      <c r="L4608">
        <f>bbdd_Social_Media_Trends[[#This Row],[Likes]]+bbdd_Social_Media_Trends[[#This Row],[Shares]]+bbdd_Social_Media_Trends[[#This Row],[Comments]]</f>
        <v>161510</v>
      </c>
      <c r="M4608">
        <f>bbdd_Social_Media_Trends[[#This Row],[Interactions]]/bbdd_Social_Media_Trends[[#This Row],[Views]]</f>
        <v>0.13744619506109382</v>
      </c>
      <c r="N4608" s="1" t="s">
        <v>22</v>
      </c>
      <c r="O4608" s="4">
        <f t="shared" si="71"/>
        <v>0</v>
      </c>
    </row>
    <row r="4609" spans="1:15" hidden="1">
      <c r="A4609" s="1" t="s">
        <v>4649</v>
      </c>
      <c r="B4609" s="2">
        <v>45231</v>
      </c>
      <c r="C4609" s="13" t="str">
        <f>TEXT(bbdd_Social_Media_Trends[[#This Row],[Post_Date]],"aaaa-mm")</f>
        <v>2023-11</v>
      </c>
      <c r="D4609" s="1" t="s">
        <v>12</v>
      </c>
      <c r="E4609" s="1" t="s">
        <v>13</v>
      </c>
      <c r="F4609" s="1" t="s">
        <v>41</v>
      </c>
      <c r="G4609" s="1" t="s">
        <v>50</v>
      </c>
      <c r="H4609">
        <v>2317796</v>
      </c>
      <c r="I4609">
        <v>452942</v>
      </c>
      <c r="J4609">
        <v>67692</v>
      </c>
      <c r="K4609">
        <v>9904</v>
      </c>
      <c r="L4609">
        <f>bbdd_Social_Media_Trends[[#This Row],[Likes]]+bbdd_Social_Media_Trends[[#This Row],[Shares]]+bbdd_Social_Media_Trends[[#This Row],[Comments]]</f>
        <v>530538</v>
      </c>
      <c r="M4609">
        <f>bbdd_Social_Media_Trends[[#This Row],[Interactions]]/bbdd_Social_Media_Trends[[#This Row],[Views]]</f>
        <v>0.22889762515769291</v>
      </c>
      <c r="N4609" s="1" t="s">
        <v>16</v>
      </c>
      <c r="O4609" s="4">
        <f t="shared" si="71"/>
        <v>0</v>
      </c>
    </row>
    <row r="4610" spans="1:15" hidden="1">
      <c r="A4610" s="1" t="s">
        <v>4650</v>
      </c>
      <c r="B4610" s="2">
        <v>44615</v>
      </c>
      <c r="C4610" s="13" t="str">
        <f>TEXT(bbdd_Social_Media_Trends[[#This Row],[Post_Date]],"aaaa-mm")</f>
        <v>2022-02</v>
      </c>
      <c r="D4610" s="1" t="s">
        <v>12</v>
      </c>
      <c r="E4610" s="1" t="s">
        <v>31</v>
      </c>
      <c r="F4610" s="1" t="s">
        <v>32</v>
      </c>
      <c r="G4610" s="1" t="s">
        <v>15</v>
      </c>
      <c r="H4610">
        <v>2344865</v>
      </c>
      <c r="I4610">
        <v>398034</v>
      </c>
      <c r="J4610">
        <v>18988</v>
      </c>
      <c r="K4610">
        <v>6493</v>
      </c>
      <c r="L4610">
        <f>bbdd_Social_Media_Trends[[#This Row],[Likes]]+bbdd_Social_Media_Trends[[#This Row],[Shares]]+bbdd_Social_Media_Trends[[#This Row],[Comments]]</f>
        <v>423515</v>
      </c>
      <c r="M4610">
        <f>bbdd_Social_Media_Trends[[#This Row],[Interactions]]/bbdd_Social_Media_Trends[[#This Row],[Views]]</f>
        <v>0.18061380932377771</v>
      </c>
      <c r="N4610" s="1" t="s">
        <v>16</v>
      </c>
      <c r="O4610" s="4">
        <f t="shared" ref="O4610:O4673" si="72">IF(ISERROR(VLOOKUP(A4610,A4611:A9608,1,FALSE)),0, 1)</f>
        <v>0</v>
      </c>
    </row>
    <row r="4611" spans="1:15" hidden="1">
      <c r="A4611" s="1" t="s">
        <v>4651</v>
      </c>
      <c r="B4611" s="2">
        <v>44824</v>
      </c>
      <c r="C4611" s="13" t="str">
        <f>TEXT(bbdd_Social_Media_Trends[[#This Row],[Post_Date]],"aaaa-mm")</f>
        <v>2022-09</v>
      </c>
      <c r="D4611" s="1" t="s">
        <v>18</v>
      </c>
      <c r="E4611" s="1" t="s">
        <v>59</v>
      </c>
      <c r="F4611" s="1" t="s">
        <v>14</v>
      </c>
      <c r="G4611" s="1" t="s">
        <v>60</v>
      </c>
      <c r="H4611">
        <v>788460</v>
      </c>
      <c r="I4611">
        <v>65933</v>
      </c>
      <c r="J4611">
        <v>20908</v>
      </c>
      <c r="K4611">
        <v>11908</v>
      </c>
      <c r="L4611">
        <f>bbdd_Social_Media_Trends[[#This Row],[Likes]]+bbdd_Social_Media_Trends[[#This Row],[Shares]]+bbdd_Social_Media_Trends[[#This Row],[Comments]]</f>
        <v>98749</v>
      </c>
      <c r="M4611">
        <f>bbdd_Social_Media_Trends[[#This Row],[Interactions]]/bbdd_Social_Media_Trends[[#This Row],[Views]]</f>
        <v>0.12524287852268981</v>
      </c>
      <c r="N4611" s="1" t="s">
        <v>29</v>
      </c>
      <c r="O4611" s="4">
        <f t="shared" si="72"/>
        <v>0</v>
      </c>
    </row>
    <row r="4612" spans="1:15" hidden="1">
      <c r="A4612" s="1" t="s">
        <v>4652</v>
      </c>
      <c r="B4612" s="2">
        <v>45099</v>
      </c>
      <c r="C4612" s="13" t="str">
        <f>TEXT(bbdd_Social_Media_Trends[[#This Row],[Post_Date]],"aaaa-mm")</f>
        <v>2023-06</v>
      </c>
      <c r="D4612" s="1" t="s">
        <v>12</v>
      </c>
      <c r="E4612" s="1" t="s">
        <v>19</v>
      </c>
      <c r="F4612" s="1" t="s">
        <v>36</v>
      </c>
      <c r="G4612" s="1" t="s">
        <v>50</v>
      </c>
      <c r="H4612">
        <v>705892</v>
      </c>
      <c r="I4612">
        <v>101699</v>
      </c>
      <c r="J4612">
        <v>448</v>
      </c>
      <c r="K4612">
        <v>9268</v>
      </c>
      <c r="L4612">
        <f>bbdd_Social_Media_Trends[[#This Row],[Likes]]+bbdd_Social_Media_Trends[[#This Row],[Shares]]+bbdd_Social_Media_Trends[[#This Row],[Comments]]</f>
        <v>111415</v>
      </c>
      <c r="M4612">
        <f>bbdd_Social_Media_Trends[[#This Row],[Interactions]]/bbdd_Social_Media_Trends[[#This Row],[Views]]</f>
        <v>0.15783575957795243</v>
      </c>
      <c r="N4612" s="1" t="s">
        <v>16</v>
      </c>
      <c r="O4612" s="4">
        <f t="shared" si="72"/>
        <v>0</v>
      </c>
    </row>
    <row r="4613" spans="1:15">
      <c r="A4613" s="1" t="s">
        <v>4653</v>
      </c>
      <c r="B4613" s="2">
        <v>44687</v>
      </c>
      <c r="C4613" s="13" t="str">
        <f>TEXT(bbdd_Social_Media_Trends[[#This Row],[Post_Date]],"aaaa-mm")</f>
        <v>2022-05</v>
      </c>
      <c r="D4613" s="1" t="s">
        <v>27</v>
      </c>
      <c r="E4613" s="1" t="s">
        <v>49</v>
      </c>
      <c r="F4613" s="1" t="s">
        <v>41</v>
      </c>
      <c r="G4613" s="1" t="s">
        <v>50</v>
      </c>
      <c r="H4613">
        <v>2676709</v>
      </c>
      <c r="I4613">
        <v>419849</v>
      </c>
      <c r="J4613">
        <v>21229</v>
      </c>
      <c r="K4613">
        <v>35123</v>
      </c>
      <c r="L4613">
        <f>bbdd_Social_Media_Trends[[#This Row],[Likes]]+bbdd_Social_Media_Trends[[#This Row],[Shares]]+bbdd_Social_Media_Trends[[#This Row],[Comments]]</f>
        <v>476201</v>
      </c>
      <c r="M4613">
        <f>bbdd_Social_Media_Trends[[#This Row],[Interactions]]/bbdd_Social_Media_Trends[[#This Row],[Views]]</f>
        <v>0.17790540548113373</v>
      </c>
      <c r="N4613" s="1" t="s">
        <v>22</v>
      </c>
      <c r="O4613" s="4">
        <f t="shared" si="72"/>
        <v>0</v>
      </c>
    </row>
    <row r="4614" spans="1:15" hidden="1">
      <c r="A4614" s="1" t="s">
        <v>4654</v>
      </c>
      <c r="B4614" s="2">
        <v>45248</v>
      </c>
      <c r="C4614" s="13" t="str">
        <f>TEXT(bbdd_Social_Media_Trends[[#This Row],[Post_Date]],"aaaa-mm")</f>
        <v>2023-11</v>
      </c>
      <c r="D4614" s="1" t="s">
        <v>12</v>
      </c>
      <c r="E4614" s="1" t="s">
        <v>13</v>
      </c>
      <c r="F4614" s="1" t="s">
        <v>32</v>
      </c>
      <c r="G4614" s="1" t="s">
        <v>60</v>
      </c>
      <c r="H4614">
        <v>2045200</v>
      </c>
      <c r="I4614">
        <v>134618</v>
      </c>
      <c r="J4614">
        <v>68044</v>
      </c>
      <c r="K4614">
        <v>2299</v>
      </c>
      <c r="L4614">
        <f>bbdd_Social_Media_Trends[[#This Row],[Likes]]+bbdd_Social_Media_Trends[[#This Row],[Shares]]+bbdd_Social_Media_Trends[[#This Row],[Comments]]</f>
        <v>204961</v>
      </c>
      <c r="M4614">
        <f>bbdd_Social_Media_Trends[[#This Row],[Interactions]]/bbdd_Social_Media_Trends[[#This Row],[Views]]</f>
        <v>0.10021562683356151</v>
      </c>
      <c r="N4614" s="1" t="s">
        <v>29</v>
      </c>
      <c r="O4614" s="4">
        <f t="shared" si="72"/>
        <v>0</v>
      </c>
    </row>
    <row r="4615" spans="1:15">
      <c r="A4615" s="1" t="s">
        <v>4655</v>
      </c>
      <c r="B4615" s="2">
        <v>45240</v>
      </c>
      <c r="C4615" s="13" t="str">
        <f>TEXT(bbdd_Social_Media_Trends[[#This Row],[Post_Date]],"aaaa-mm")</f>
        <v>2023-11</v>
      </c>
      <c r="D4615" s="1" t="s">
        <v>27</v>
      </c>
      <c r="E4615" s="1" t="s">
        <v>13</v>
      </c>
      <c r="F4615" s="1" t="s">
        <v>41</v>
      </c>
      <c r="G4615" s="1" t="s">
        <v>60</v>
      </c>
      <c r="H4615">
        <v>4311581</v>
      </c>
      <c r="I4615">
        <v>74005</v>
      </c>
      <c r="J4615">
        <v>74174</v>
      </c>
      <c r="K4615">
        <v>9589</v>
      </c>
      <c r="L4615">
        <f>bbdd_Social_Media_Trends[[#This Row],[Likes]]+bbdd_Social_Media_Trends[[#This Row],[Shares]]+bbdd_Social_Media_Trends[[#This Row],[Comments]]</f>
        <v>157768</v>
      </c>
      <c r="M4615">
        <f>bbdd_Social_Media_Trends[[#This Row],[Interactions]]/bbdd_Social_Media_Trends[[#This Row],[Views]]</f>
        <v>3.6591681798393678E-2</v>
      </c>
      <c r="N4615" s="1" t="s">
        <v>16</v>
      </c>
      <c r="O4615" s="4">
        <f t="shared" si="72"/>
        <v>0</v>
      </c>
    </row>
    <row r="4616" spans="1:15">
      <c r="A4616" s="1" t="s">
        <v>4656</v>
      </c>
      <c r="B4616" s="2">
        <v>44806</v>
      </c>
      <c r="C4616" s="13" t="str">
        <f>TEXT(bbdd_Social_Media_Trends[[#This Row],[Post_Date]],"aaaa-mm")</f>
        <v>2022-09</v>
      </c>
      <c r="D4616" s="1" t="s">
        <v>27</v>
      </c>
      <c r="E4616" s="1" t="s">
        <v>59</v>
      </c>
      <c r="F4616" s="1" t="s">
        <v>36</v>
      </c>
      <c r="G4616" s="1" t="s">
        <v>60</v>
      </c>
      <c r="H4616">
        <v>811324</v>
      </c>
      <c r="I4616">
        <v>125535</v>
      </c>
      <c r="J4616">
        <v>79606</v>
      </c>
      <c r="K4616">
        <v>32458</v>
      </c>
      <c r="L4616">
        <f>bbdd_Social_Media_Trends[[#This Row],[Likes]]+bbdd_Social_Media_Trends[[#This Row],[Shares]]+bbdd_Social_Media_Trends[[#This Row],[Comments]]</f>
        <v>237599</v>
      </c>
      <c r="M4616">
        <f>bbdd_Social_Media_Trends[[#This Row],[Interactions]]/bbdd_Social_Media_Trends[[#This Row],[Views]]</f>
        <v>0.29285340998170889</v>
      </c>
      <c r="N4616" s="1" t="s">
        <v>29</v>
      </c>
      <c r="O4616" s="4">
        <f t="shared" si="72"/>
        <v>0</v>
      </c>
    </row>
    <row r="4617" spans="1:15" hidden="1">
      <c r="A4617" s="1" t="s">
        <v>4657</v>
      </c>
      <c r="B4617" s="2">
        <v>44923</v>
      </c>
      <c r="C4617" s="13" t="str">
        <f>TEXT(bbdd_Social_Media_Trends[[#This Row],[Post_Date]],"aaaa-mm")</f>
        <v>2022-12</v>
      </c>
      <c r="D4617" s="1" t="s">
        <v>12</v>
      </c>
      <c r="E4617" s="1" t="s">
        <v>46</v>
      </c>
      <c r="F4617" s="1" t="s">
        <v>41</v>
      </c>
      <c r="G4617" s="1" t="s">
        <v>25</v>
      </c>
      <c r="H4617">
        <v>2365962</v>
      </c>
      <c r="I4617">
        <v>466145</v>
      </c>
      <c r="J4617">
        <v>84706</v>
      </c>
      <c r="K4617">
        <v>38723</v>
      </c>
      <c r="L4617">
        <f>bbdd_Social_Media_Trends[[#This Row],[Likes]]+bbdd_Social_Media_Trends[[#This Row],[Shares]]+bbdd_Social_Media_Trends[[#This Row],[Comments]]</f>
        <v>589574</v>
      </c>
      <c r="M4617">
        <f>bbdd_Social_Media_Trends[[#This Row],[Interactions]]/bbdd_Social_Media_Trends[[#This Row],[Views]]</f>
        <v>0.24918997008405039</v>
      </c>
      <c r="N4617" s="1" t="s">
        <v>29</v>
      </c>
      <c r="O4617" s="4">
        <f t="shared" si="72"/>
        <v>0</v>
      </c>
    </row>
    <row r="4618" spans="1:15" hidden="1">
      <c r="A4618" s="1" t="s">
        <v>4658</v>
      </c>
      <c r="B4618" s="2">
        <v>45154</v>
      </c>
      <c r="C4618" s="13" t="str">
        <f>TEXT(bbdd_Social_Media_Trends[[#This Row],[Post_Date]],"aaaa-mm")</f>
        <v>2023-08</v>
      </c>
      <c r="D4618" s="1" t="s">
        <v>24</v>
      </c>
      <c r="E4618" s="1" t="s">
        <v>49</v>
      </c>
      <c r="F4618" s="1" t="s">
        <v>36</v>
      </c>
      <c r="G4618" s="1" t="s">
        <v>15</v>
      </c>
      <c r="H4618">
        <v>4585788</v>
      </c>
      <c r="I4618">
        <v>431040</v>
      </c>
      <c r="J4618">
        <v>84174</v>
      </c>
      <c r="K4618">
        <v>8471</v>
      </c>
      <c r="L4618">
        <f>bbdd_Social_Media_Trends[[#This Row],[Likes]]+bbdd_Social_Media_Trends[[#This Row],[Shares]]+bbdd_Social_Media_Trends[[#This Row],[Comments]]</f>
        <v>523685</v>
      </c>
      <c r="M4618">
        <f>bbdd_Social_Media_Trends[[#This Row],[Interactions]]/bbdd_Social_Media_Trends[[#This Row],[Views]]</f>
        <v>0.11419738548751054</v>
      </c>
      <c r="N4618" s="1" t="s">
        <v>16</v>
      </c>
      <c r="O4618" s="4">
        <f t="shared" si="72"/>
        <v>0</v>
      </c>
    </row>
    <row r="4619" spans="1:15">
      <c r="A4619" s="1" t="s">
        <v>4659</v>
      </c>
      <c r="B4619" s="2">
        <v>45033</v>
      </c>
      <c r="C4619" s="13" t="str">
        <f>TEXT(bbdd_Social_Media_Trends[[#This Row],[Post_Date]],"aaaa-mm")</f>
        <v>2023-04</v>
      </c>
      <c r="D4619" s="1" t="s">
        <v>27</v>
      </c>
      <c r="E4619" s="1" t="s">
        <v>49</v>
      </c>
      <c r="F4619" s="1" t="s">
        <v>14</v>
      </c>
      <c r="G4619" s="1" t="s">
        <v>60</v>
      </c>
      <c r="H4619">
        <v>4242961</v>
      </c>
      <c r="I4619">
        <v>439654</v>
      </c>
      <c r="J4619">
        <v>97036</v>
      </c>
      <c r="K4619">
        <v>27828</v>
      </c>
      <c r="L4619">
        <f>bbdd_Social_Media_Trends[[#This Row],[Likes]]+bbdd_Social_Media_Trends[[#This Row],[Shares]]+bbdd_Social_Media_Trends[[#This Row],[Comments]]</f>
        <v>564518</v>
      </c>
      <c r="M4619">
        <f>bbdd_Social_Media_Trends[[#This Row],[Interactions]]/bbdd_Social_Media_Trends[[#This Row],[Views]]</f>
        <v>0.13304812370417735</v>
      </c>
      <c r="N4619" s="1" t="s">
        <v>16</v>
      </c>
      <c r="O4619" s="4">
        <f t="shared" si="72"/>
        <v>0</v>
      </c>
    </row>
    <row r="4620" spans="1:15" hidden="1">
      <c r="A4620" s="1" t="s">
        <v>4660</v>
      </c>
      <c r="B4620" s="2">
        <v>44862</v>
      </c>
      <c r="C4620" s="13" t="str">
        <f>TEXT(bbdd_Social_Media_Trends[[#This Row],[Post_Date]],"aaaa-mm")</f>
        <v>2022-10</v>
      </c>
      <c r="D4620" s="1" t="s">
        <v>24</v>
      </c>
      <c r="E4620" s="1" t="s">
        <v>57</v>
      </c>
      <c r="F4620" s="1" t="s">
        <v>14</v>
      </c>
      <c r="G4620" s="1" t="s">
        <v>28</v>
      </c>
      <c r="H4620">
        <v>4032099</v>
      </c>
      <c r="I4620">
        <v>215854</v>
      </c>
      <c r="J4620">
        <v>31543</v>
      </c>
      <c r="K4620">
        <v>32321</v>
      </c>
      <c r="L4620">
        <f>bbdd_Social_Media_Trends[[#This Row],[Likes]]+bbdd_Social_Media_Trends[[#This Row],[Shares]]+bbdd_Social_Media_Trends[[#This Row],[Comments]]</f>
        <v>279718</v>
      </c>
      <c r="M4620">
        <f>bbdd_Social_Media_Trends[[#This Row],[Interactions]]/bbdd_Social_Media_Trends[[#This Row],[Views]]</f>
        <v>6.9372800618238792E-2</v>
      </c>
      <c r="N4620" s="1" t="s">
        <v>16</v>
      </c>
      <c r="O4620" s="4">
        <f t="shared" si="72"/>
        <v>0</v>
      </c>
    </row>
    <row r="4621" spans="1:15" hidden="1">
      <c r="A4621" s="1" t="s">
        <v>4661</v>
      </c>
      <c r="B4621" s="2">
        <v>44786</v>
      </c>
      <c r="C4621" s="13" t="str">
        <f>TEXT(bbdd_Social_Media_Trends[[#This Row],[Post_Date]],"aaaa-mm")</f>
        <v>2022-08</v>
      </c>
      <c r="D4621" s="1" t="s">
        <v>24</v>
      </c>
      <c r="E4621" s="1" t="s">
        <v>35</v>
      </c>
      <c r="F4621" s="1" t="s">
        <v>14</v>
      </c>
      <c r="G4621" s="1" t="s">
        <v>28</v>
      </c>
      <c r="H4621">
        <v>1111912</v>
      </c>
      <c r="I4621">
        <v>478722</v>
      </c>
      <c r="J4621">
        <v>68409</v>
      </c>
      <c r="K4621">
        <v>1972</v>
      </c>
      <c r="L4621">
        <f>bbdd_Social_Media_Trends[[#This Row],[Likes]]+bbdd_Social_Media_Trends[[#This Row],[Shares]]+bbdd_Social_Media_Trends[[#This Row],[Comments]]</f>
        <v>549103</v>
      </c>
      <c r="M4621">
        <f>bbdd_Social_Media_Trends[[#This Row],[Interactions]]/bbdd_Social_Media_Trends[[#This Row],[Views]]</f>
        <v>0.49383674247602327</v>
      </c>
      <c r="N4621" s="1" t="s">
        <v>22</v>
      </c>
      <c r="O4621" s="4">
        <f t="shared" si="72"/>
        <v>0</v>
      </c>
    </row>
    <row r="4622" spans="1:15" hidden="1">
      <c r="A4622" s="1" t="s">
        <v>4662</v>
      </c>
      <c r="B4622" s="2">
        <v>45286</v>
      </c>
      <c r="C4622" s="13" t="str">
        <f>TEXT(bbdd_Social_Media_Trends[[#This Row],[Post_Date]],"aaaa-mm")</f>
        <v>2023-12</v>
      </c>
      <c r="D4622" s="1" t="s">
        <v>18</v>
      </c>
      <c r="E4622" s="1" t="s">
        <v>46</v>
      </c>
      <c r="F4622" s="1" t="s">
        <v>47</v>
      </c>
      <c r="G4622" s="1" t="s">
        <v>21</v>
      </c>
      <c r="H4622">
        <v>4461089</v>
      </c>
      <c r="I4622">
        <v>251802</v>
      </c>
      <c r="J4622">
        <v>50220</v>
      </c>
      <c r="K4622">
        <v>49414</v>
      </c>
      <c r="L4622">
        <f>bbdd_Social_Media_Trends[[#This Row],[Likes]]+bbdd_Social_Media_Trends[[#This Row],[Shares]]+bbdd_Social_Media_Trends[[#This Row],[Comments]]</f>
        <v>351436</v>
      </c>
      <c r="M4622">
        <f>bbdd_Social_Media_Trends[[#This Row],[Interactions]]/bbdd_Social_Media_Trends[[#This Row],[Views]]</f>
        <v>7.8778074142883056E-2</v>
      </c>
      <c r="N4622" s="1" t="s">
        <v>22</v>
      </c>
      <c r="O4622" s="4">
        <f t="shared" si="72"/>
        <v>0</v>
      </c>
    </row>
    <row r="4623" spans="1:15">
      <c r="A4623" s="1" t="s">
        <v>4663</v>
      </c>
      <c r="B4623" s="2">
        <v>44677</v>
      </c>
      <c r="C4623" s="13" t="str">
        <f>TEXT(bbdd_Social_Media_Trends[[#This Row],[Post_Date]],"aaaa-mm")</f>
        <v>2022-04</v>
      </c>
      <c r="D4623" s="1" t="s">
        <v>27</v>
      </c>
      <c r="E4623" s="1" t="s">
        <v>59</v>
      </c>
      <c r="F4623" s="1" t="s">
        <v>32</v>
      </c>
      <c r="G4623" s="1" t="s">
        <v>21</v>
      </c>
      <c r="H4623">
        <v>4645972</v>
      </c>
      <c r="I4623">
        <v>426458</v>
      </c>
      <c r="J4623">
        <v>75602</v>
      </c>
      <c r="K4623">
        <v>34866</v>
      </c>
      <c r="L4623">
        <f>bbdd_Social_Media_Trends[[#This Row],[Likes]]+bbdd_Social_Media_Trends[[#This Row],[Shares]]+bbdd_Social_Media_Trends[[#This Row],[Comments]]</f>
        <v>536926</v>
      </c>
      <c r="M4623">
        <f>bbdd_Social_Media_Trends[[#This Row],[Interactions]]/bbdd_Social_Media_Trends[[#This Row],[Views]]</f>
        <v>0.11556806627332235</v>
      </c>
      <c r="N4623" s="1" t="s">
        <v>29</v>
      </c>
      <c r="O4623" s="4">
        <f t="shared" si="72"/>
        <v>0</v>
      </c>
    </row>
    <row r="4624" spans="1:15" hidden="1">
      <c r="A4624" s="1" t="s">
        <v>4664</v>
      </c>
      <c r="B4624" s="2">
        <v>44872</v>
      </c>
      <c r="C4624" s="13" t="str">
        <f>TEXT(bbdd_Social_Media_Trends[[#This Row],[Post_Date]],"aaaa-mm")</f>
        <v>2022-11</v>
      </c>
      <c r="D4624" s="1" t="s">
        <v>12</v>
      </c>
      <c r="E4624" s="1" t="s">
        <v>19</v>
      </c>
      <c r="F4624" s="1" t="s">
        <v>20</v>
      </c>
      <c r="G4624" s="1" t="s">
        <v>25</v>
      </c>
      <c r="H4624">
        <v>3752649</v>
      </c>
      <c r="I4624">
        <v>415112</v>
      </c>
      <c r="J4624">
        <v>30531</v>
      </c>
      <c r="K4624">
        <v>31028</v>
      </c>
      <c r="L4624">
        <f>bbdd_Social_Media_Trends[[#This Row],[Likes]]+bbdd_Social_Media_Trends[[#This Row],[Shares]]+bbdd_Social_Media_Trends[[#This Row],[Comments]]</f>
        <v>476671</v>
      </c>
      <c r="M4624">
        <f>bbdd_Social_Media_Trends[[#This Row],[Interactions]]/bbdd_Social_Media_Trends[[#This Row],[Views]]</f>
        <v>0.12702253794586171</v>
      </c>
      <c r="N4624" s="1" t="s">
        <v>29</v>
      </c>
      <c r="O4624" s="4">
        <f t="shared" si="72"/>
        <v>0</v>
      </c>
    </row>
    <row r="4625" spans="1:15" hidden="1">
      <c r="A4625" s="1" t="s">
        <v>4665</v>
      </c>
      <c r="B4625" s="2">
        <v>45050</v>
      </c>
      <c r="C4625" s="13" t="str">
        <f>TEXT(bbdd_Social_Media_Trends[[#This Row],[Post_Date]],"aaaa-mm")</f>
        <v>2023-05</v>
      </c>
      <c r="D4625" s="1" t="s">
        <v>18</v>
      </c>
      <c r="E4625" s="1" t="s">
        <v>31</v>
      </c>
      <c r="F4625" s="1" t="s">
        <v>14</v>
      </c>
      <c r="G4625" s="1" t="s">
        <v>37</v>
      </c>
      <c r="H4625">
        <v>1984418</v>
      </c>
      <c r="I4625">
        <v>214222</v>
      </c>
      <c r="J4625">
        <v>75144</v>
      </c>
      <c r="K4625">
        <v>10982</v>
      </c>
      <c r="L4625">
        <f>bbdd_Social_Media_Trends[[#This Row],[Likes]]+bbdd_Social_Media_Trends[[#This Row],[Shares]]+bbdd_Social_Media_Trends[[#This Row],[Comments]]</f>
        <v>300348</v>
      </c>
      <c r="M4625">
        <f>bbdd_Social_Media_Trends[[#This Row],[Interactions]]/bbdd_Social_Media_Trends[[#This Row],[Views]]</f>
        <v>0.15135319272451672</v>
      </c>
      <c r="N4625" s="1" t="s">
        <v>29</v>
      </c>
      <c r="O4625" s="4">
        <f t="shared" si="72"/>
        <v>0</v>
      </c>
    </row>
    <row r="4626" spans="1:15" hidden="1">
      <c r="A4626" s="1" t="s">
        <v>4666</v>
      </c>
      <c r="B4626" s="2">
        <v>44718</v>
      </c>
      <c r="C4626" s="13" t="str">
        <f>TEXT(bbdd_Social_Media_Trends[[#This Row],[Post_Date]],"aaaa-mm")</f>
        <v>2022-06</v>
      </c>
      <c r="D4626" s="1" t="s">
        <v>18</v>
      </c>
      <c r="E4626" s="1" t="s">
        <v>57</v>
      </c>
      <c r="F4626" s="1" t="s">
        <v>14</v>
      </c>
      <c r="G4626" s="1" t="s">
        <v>15</v>
      </c>
      <c r="H4626">
        <v>1766643</v>
      </c>
      <c r="I4626">
        <v>372453</v>
      </c>
      <c r="J4626">
        <v>31196</v>
      </c>
      <c r="K4626">
        <v>35447</v>
      </c>
      <c r="L4626">
        <f>bbdd_Social_Media_Trends[[#This Row],[Likes]]+bbdd_Social_Media_Trends[[#This Row],[Shares]]+bbdd_Social_Media_Trends[[#This Row],[Comments]]</f>
        <v>439096</v>
      </c>
      <c r="M4626">
        <f>bbdd_Social_Media_Trends[[#This Row],[Interactions]]/bbdd_Social_Media_Trends[[#This Row],[Views]]</f>
        <v>0.24854823526881209</v>
      </c>
      <c r="N4626" s="1" t="s">
        <v>29</v>
      </c>
      <c r="O4626" s="4">
        <f t="shared" si="72"/>
        <v>0</v>
      </c>
    </row>
    <row r="4627" spans="1:15" hidden="1">
      <c r="A4627" s="1" t="s">
        <v>4667</v>
      </c>
      <c r="B4627" s="2">
        <v>45145</v>
      </c>
      <c r="C4627" s="13" t="str">
        <f>TEXT(bbdd_Social_Media_Trends[[#This Row],[Post_Date]],"aaaa-mm")</f>
        <v>2023-08</v>
      </c>
      <c r="D4627" s="1" t="s">
        <v>12</v>
      </c>
      <c r="E4627" s="1" t="s">
        <v>52</v>
      </c>
      <c r="F4627" s="1" t="s">
        <v>36</v>
      </c>
      <c r="G4627" s="1" t="s">
        <v>15</v>
      </c>
      <c r="H4627">
        <v>2056923</v>
      </c>
      <c r="I4627">
        <v>397189</v>
      </c>
      <c r="J4627">
        <v>60950</v>
      </c>
      <c r="K4627">
        <v>27927</v>
      </c>
      <c r="L4627">
        <f>bbdd_Social_Media_Trends[[#This Row],[Likes]]+bbdd_Social_Media_Trends[[#This Row],[Shares]]+bbdd_Social_Media_Trends[[#This Row],[Comments]]</f>
        <v>486066</v>
      </c>
      <c r="M4627">
        <f>bbdd_Social_Media_Trends[[#This Row],[Interactions]]/bbdd_Social_Media_Trends[[#This Row],[Views]]</f>
        <v>0.23630733868015477</v>
      </c>
      <c r="N4627" s="1" t="s">
        <v>16</v>
      </c>
      <c r="O4627" s="4">
        <f t="shared" si="72"/>
        <v>0</v>
      </c>
    </row>
    <row r="4628" spans="1:15">
      <c r="A4628" s="1" t="s">
        <v>4668</v>
      </c>
      <c r="B4628" s="2">
        <v>45245</v>
      </c>
      <c r="C4628" s="13" t="str">
        <f>TEXT(bbdd_Social_Media_Trends[[#This Row],[Post_Date]],"aaaa-mm")</f>
        <v>2023-11</v>
      </c>
      <c r="D4628" s="1" t="s">
        <v>27</v>
      </c>
      <c r="E4628" s="1" t="s">
        <v>57</v>
      </c>
      <c r="F4628" s="1" t="s">
        <v>47</v>
      </c>
      <c r="G4628" s="1" t="s">
        <v>28</v>
      </c>
      <c r="H4628">
        <v>1263445</v>
      </c>
      <c r="I4628">
        <v>463074</v>
      </c>
      <c r="J4628">
        <v>99903</v>
      </c>
      <c r="K4628">
        <v>34170</v>
      </c>
      <c r="L4628">
        <f>bbdd_Social_Media_Trends[[#This Row],[Likes]]+bbdd_Social_Media_Trends[[#This Row],[Shares]]+bbdd_Social_Media_Trends[[#This Row],[Comments]]</f>
        <v>597147</v>
      </c>
      <c r="M4628">
        <f>bbdd_Social_Media_Trends[[#This Row],[Interactions]]/bbdd_Social_Media_Trends[[#This Row],[Views]]</f>
        <v>0.47263394924195357</v>
      </c>
      <c r="N4628" s="1" t="s">
        <v>29</v>
      </c>
      <c r="O4628" s="4">
        <f t="shared" si="72"/>
        <v>0</v>
      </c>
    </row>
    <row r="4629" spans="1:15" hidden="1">
      <c r="A4629" s="1" t="s">
        <v>4669</v>
      </c>
      <c r="B4629" s="2">
        <v>44611</v>
      </c>
      <c r="C4629" s="13" t="str">
        <f>TEXT(bbdd_Social_Media_Trends[[#This Row],[Post_Date]],"aaaa-mm")</f>
        <v>2022-02</v>
      </c>
      <c r="D4629" s="1" t="s">
        <v>24</v>
      </c>
      <c r="E4629" s="1" t="s">
        <v>19</v>
      </c>
      <c r="F4629" s="1" t="s">
        <v>32</v>
      </c>
      <c r="G4629" s="1" t="s">
        <v>37</v>
      </c>
      <c r="H4629">
        <v>167630</v>
      </c>
      <c r="I4629">
        <v>2305</v>
      </c>
      <c r="J4629">
        <v>23748</v>
      </c>
      <c r="K4629">
        <v>738</v>
      </c>
      <c r="L4629">
        <f>bbdd_Social_Media_Trends[[#This Row],[Likes]]+bbdd_Social_Media_Trends[[#This Row],[Shares]]+bbdd_Social_Media_Trends[[#This Row],[Comments]]</f>
        <v>26791</v>
      </c>
      <c r="M4629">
        <f>bbdd_Social_Media_Trends[[#This Row],[Interactions]]/bbdd_Social_Media_Trends[[#This Row],[Views]]</f>
        <v>0.15982222752490605</v>
      </c>
      <c r="N4629" s="1" t="s">
        <v>22</v>
      </c>
      <c r="O4629" s="4">
        <f t="shared" si="72"/>
        <v>0</v>
      </c>
    </row>
    <row r="4630" spans="1:15">
      <c r="A4630" s="1" t="s">
        <v>4670</v>
      </c>
      <c r="B4630" s="2">
        <v>45011</v>
      </c>
      <c r="C4630" s="13" t="str">
        <f>TEXT(bbdd_Social_Media_Trends[[#This Row],[Post_Date]],"aaaa-mm")</f>
        <v>2023-03</v>
      </c>
      <c r="D4630" s="1" t="s">
        <v>27</v>
      </c>
      <c r="E4630" s="1" t="s">
        <v>46</v>
      </c>
      <c r="F4630" s="1" t="s">
        <v>20</v>
      </c>
      <c r="G4630" s="1" t="s">
        <v>21</v>
      </c>
      <c r="H4630">
        <v>4789012</v>
      </c>
      <c r="I4630">
        <v>74240</v>
      </c>
      <c r="J4630">
        <v>22761</v>
      </c>
      <c r="K4630">
        <v>43777</v>
      </c>
      <c r="L4630">
        <f>bbdd_Social_Media_Trends[[#This Row],[Likes]]+bbdd_Social_Media_Trends[[#This Row],[Shares]]+bbdd_Social_Media_Trends[[#This Row],[Comments]]</f>
        <v>140778</v>
      </c>
      <c r="M4630">
        <f>bbdd_Social_Media_Trends[[#This Row],[Interactions]]/bbdd_Social_Media_Trends[[#This Row],[Views]]</f>
        <v>2.9396042440486679E-2</v>
      </c>
      <c r="N4630" s="1" t="s">
        <v>16</v>
      </c>
      <c r="O4630" s="4">
        <f t="shared" si="72"/>
        <v>0</v>
      </c>
    </row>
    <row r="4631" spans="1:15" hidden="1">
      <c r="A4631" s="1" t="s">
        <v>4671</v>
      </c>
      <c r="B4631" s="2">
        <v>44814</v>
      </c>
      <c r="C4631" s="13" t="str">
        <f>TEXT(bbdd_Social_Media_Trends[[#This Row],[Post_Date]],"aaaa-mm")</f>
        <v>2022-09</v>
      </c>
      <c r="D4631" s="1" t="s">
        <v>24</v>
      </c>
      <c r="E4631" s="1" t="s">
        <v>59</v>
      </c>
      <c r="F4631" s="1" t="s">
        <v>32</v>
      </c>
      <c r="G4631" s="1" t="s">
        <v>28</v>
      </c>
      <c r="H4631">
        <v>2751747</v>
      </c>
      <c r="I4631">
        <v>157563</v>
      </c>
      <c r="J4631">
        <v>96955</v>
      </c>
      <c r="K4631">
        <v>49493</v>
      </c>
      <c r="L4631">
        <f>bbdd_Social_Media_Trends[[#This Row],[Likes]]+bbdd_Social_Media_Trends[[#This Row],[Shares]]+bbdd_Social_Media_Trends[[#This Row],[Comments]]</f>
        <v>304011</v>
      </c>
      <c r="M4631">
        <f>bbdd_Social_Media_Trends[[#This Row],[Interactions]]/bbdd_Social_Media_Trends[[#This Row],[Views]]</f>
        <v>0.11047927007824485</v>
      </c>
      <c r="N4631" s="1" t="s">
        <v>16</v>
      </c>
      <c r="O4631" s="4">
        <f t="shared" si="72"/>
        <v>0</v>
      </c>
    </row>
    <row r="4632" spans="1:15" hidden="1">
      <c r="A4632" s="1" t="s">
        <v>4672</v>
      </c>
      <c r="B4632" s="2">
        <v>44813</v>
      </c>
      <c r="C4632" s="13" t="str">
        <f>TEXT(bbdd_Social_Media_Trends[[#This Row],[Post_Date]],"aaaa-mm")</f>
        <v>2022-09</v>
      </c>
      <c r="D4632" s="1" t="s">
        <v>12</v>
      </c>
      <c r="E4632" s="1" t="s">
        <v>19</v>
      </c>
      <c r="F4632" s="1" t="s">
        <v>36</v>
      </c>
      <c r="G4632" s="1" t="s">
        <v>60</v>
      </c>
      <c r="H4632">
        <v>3557778</v>
      </c>
      <c r="I4632">
        <v>190476</v>
      </c>
      <c r="J4632">
        <v>98406</v>
      </c>
      <c r="K4632">
        <v>43225</v>
      </c>
      <c r="L4632">
        <f>bbdd_Social_Media_Trends[[#This Row],[Likes]]+bbdd_Social_Media_Trends[[#This Row],[Shares]]+bbdd_Social_Media_Trends[[#This Row],[Comments]]</f>
        <v>332107</v>
      </c>
      <c r="M4632">
        <f>bbdd_Social_Media_Trends[[#This Row],[Interactions]]/bbdd_Social_Media_Trends[[#This Row],[Views]]</f>
        <v>9.3346746199453698E-2</v>
      </c>
      <c r="N4632" s="1" t="s">
        <v>16</v>
      </c>
      <c r="O4632" s="4">
        <f t="shared" si="72"/>
        <v>0</v>
      </c>
    </row>
    <row r="4633" spans="1:15">
      <c r="A4633" s="1" t="s">
        <v>4673</v>
      </c>
      <c r="B4633" s="2">
        <v>44790</v>
      </c>
      <c r="C4633" s="13" t="str">
        <f>TEXT(bbdd_Social_Media_Trends[[#This Row],[Post_Date]],"aaaa-mm")</f>
        <v>2022-08</v>
      </c>
      <c r="D4633" s="1" t="s">
        <v>27</v>
      </c>
      <c r="E4633" s="1" t="s">
        <v>19</v>
      </c>
      <c r="F4633" s="1" t="s">
        <v>41</v>
      </c>
      <c r="G4633" s="1" t="s">
        <v>21</v>
      </c>
      <c r="H4633">
        <v>222005</v>
      </c>
      <c r="I4633">
        <v>489558</v>
      </c>
      <c r="J4633">
        <v>26045</v>
      </c>
      <c r="K4633">
        <v>37407</v>
      </c>
      <c r="L4633">
        <f>bbdd_Social_Media_Trends[[#This Row],[Likes]]+bbdd_Social_Media_Trends[[#This Row],[Shares]]+bbdd_Social_Media_Trends[[#This Row],[Comments]]</f>
        <v>553010</v>
      </c>
      <c r="M4633">
        <f>bbdd_Social_Media_Trends[[#This Row],[Interactions]]/bbdd_Social_Media_Trends[[#This Row],[Views]]</f>
        <v>2.4909799328843945</v>
      </c>
      <c r="N4633" s="1" t="s">
        <v>16</v>
      </c>
      <c r="O4633" s="4">
        <f t="shared" si="72"/>
        <v>0</v>
      </c>
    </row>
    <row r="4634" spans="1:15" hidden="1">
      <c r="A4634" s="1" t="s">
        <v>4674</v>
      </c>
      <c r="B4634" s="2">
        <v>45043</v>
      </c>
      <c r="C4634" s="13" t="str">
        <f>TEXT(bbdd_Social_Media_Trends[[#This Row],[Post_Date]],"aaaa-mm")</f>
        <v>2023-04</v>
      </c>
      <c r="D4634" s="1" t="s">
        <v>24</v>
      </c>
      <c r="E4634" s="1" t="s">
        <v>52</v>
      </c>
      <c r="F4634" s="1" t="s">
        <v>14</v>
      </c>
      <c r="G4634" s="1" t="s">
        <v>44</v>
      </c>
      <c r="H4634">
        <v>2768780</v>
      </c>
      <c r="I4634">
        <v>88156</v>
      </c>
      <c r="J4634">
        <v>68849</v>
      </c>
      <c r="K4634">
        <v>36985</v>
      </c>
      <c r="L4634">
        <f>bbdd_Social_Media_Trends[[#This Row],[Likes]]+bbdd_Social_Media_Trends[[#This Row],[Shares]]+bbdd_Social_Media_Trends[[#This Row],[Comments]]</f>
        <v>193990</v>
      </c>
      <c r="M4634">
        <f>bbdd_Social_Media_Trends[[#This Row],[Interactions]]/bbdd_Social_Media_Trends[[#This Row],[Views]]</f>
        <v>7.0063349200731012E-2</v>
      </c>
      <c r="N4634" s="1" t="s">
        <v>22</v>
      </c>
      <c r="O4634" s="4">
        <f t="shared" si="72"/>
        <v>0</v>
      </c>
    </row>
    <row r="4635" spans="1:15" hidden="1">
      <c r="A4635" s="1" t="s">
        <v>4675</v>
      </c>
      <c r="B4635" s="2">
        <v>44572</v>
      </c>
      <c r="C4635" s="13" t="str">
        <f>TEXT(bbdd_Social_Media_Trends[[#This Row],[Post_Date]],"aaaa-mm")</f>
        <v>2022-01</v>
      </c>
      <c r="D4635" s="1" t="s">
        <v>18</v>
      </c>
      <c r="E4635" s="1" t="s">
        <v>57</v>
      </c>
      <c r="F4635" s="1" t="s">
        <v>32</v>
      </c>
      <c r="G4635" s="1" t="s">
        <v>60</v>
      </c>
      <c r="H4635">
        <v>4818440</v>
      </c>
      <c r="I4635">
        <v>212639</v>
      </c>
      <c r="J4635">
        <v>24551</v>
      </c>
      <c r="K4635">
        <v>26488</v>
      </c>
      <c r="L4635">
        <f>bbdd_Social_Media_Trends[[#This Row],[Likes]]+bbdd_Social_Media_Trends[[#This Row],[Shares]]+bbdd_Social_Media_Trends[[#This Row],[Comments]]</f>
        <v>263678</v>
      </c>
      <c r="M4635">
        <f>bbdd_Social_Media_Trends[[#This Row],[Interactions]]/bbdd_Social_Media_Trends[[#This Row],[Views]]</f>
        <v>5.4722690331310546E-2</v>
      </c>
      <c r="N4635" s="1" t="s">
        <v>22</v>
      </c>
      <c r="O4635" s="4">
        <f t="shared" si="72"/>
        <v>0</v>
      </c>
    </row>
    <row r="4636" spans="1:15" hidden="1">
      <c r="A4636" s="1" t="s">
        <v>4676</v>
      </c>
      <c r="B4636" s="2">
        <v>45049</v>
      </c>
      <c r="C4636" s="13" t="str">
        <f>TEXT(bbdd_Social_Media_Trends[[#This Row],[Post_Date]],"aaaa-mm")</f>
        <v>2023-05</v>
      </c>
      <c r="D4636" s="1" t="s">
        <v>24</v>
      </c>
      <c r="E4636" s="1" t="s">
        <v>35</v>
      </c>
      <c r="F4636" s="1" t="s">
        <v>47</v>
      </c>
      <c r="G4636" s="1" t="s">
        <v>15</v>
      </c>
      <c r="H4636">
        <v>3468794</v>
      </c>
      <c r="I4636">
        <v>497381</v>
      </c>
      <c r="J4636">
        <v>12068</v>
      </c>
      <c r="K4636">
        <v>13122</v>
      </c>
      <c r="L4636">
        <f>bbdd_Social_Media_Trends[[#This Row],[Likes]]+bbdd_Social_Media_Trends[[#This Row],[Shares]]+bbdd_Social_Media_Trends[[#This Row],[Comments]]</f>
        <v>522571</v>
      </c>
      <c r="M4636">
        <f>bbdd_Social_Media_Trends[[#This Row],[Interactions]]/bbdd_Social_Media_Trends[[#This Row],[Views]]</f>
        <v>0.15064918816164927</v>
      </c>
      <c r="N4636" s="1" t="s">
        <v>29</v>
      </c>
      <c r="O4636" s="4">
        <f t="shared" si="72"/>
        <v>0</v>
      </c>
    </row>
    <row r="4637" spans="1:15" hidden="1">
      <c r="A4637" s="1" t="s">
        <v>4677</v>
      </c>
      <c r="B4637" s="2">
        <v>45239</v>
      </c>
      <c r="C4637" s="13" t="str">
        <f>TEXT(bbdd_Social_Media_Trends[[#This Row],[Post_Date]],"aaaa-mm")</f>
        <v>2023-11</v>
      </c>
      <c r="D4637" s="1" t="s">
        <v>12</v>
      </c>
      <c r="E4637" s="1" t="s">
        <v>13</v>
      </c>
      <c r="F4637" s="1" t="s">
        <v>20</v>
      </c>
      <c r="G4637" s="1" t="s">
        <v>50</v>
      </c>
      <c r="H4637">
        <v>3508583</v>
      </c>
      <c r="I4637">
        <v>426856</v>
      </c>
      <c r="J4637">
        <v>29746</v>
      </c>
      <c r="K4637">
        <v>3883</v>
      </c>
      <c r="L4637">
        <f>bbdd_Social_Media_Trends[[#This Row],[Likes]]+bbdd_Social_Media_Trends[[#This Row],[Shares]]+bbdd_Social_Media_Trends[[#This Row],[Comments]]</f>
        <v>460485</v>
      </c>
      <c r="M4637">
        <f>bbdd_Social_Media_Trends[[#This Row],[Interactions]]/bbdd_Social_Media_Trends[[#This Row],[Views]]</f>
        <v>0.13124529190274251</v>
      </c>
      <c r="N4637" s="1" t="s">
        <v>29</v>
      </c>
      <c r="O4637" s="4">
        <f t="shared" si="72"/>
        <v>0</v>
      </c>
    </row>
    <row r="4638" spans="1:15">
      <c r="A4638" s="1" t="s">
        <v>4678</v>
      </c>
      <c r="B4638" s="2">
        <v>45093</v>
      </c>
      <c r="C4638" s="13" t="str">
        <f>TEXT(bbdd_Social_Media_Trends[[#This Row],[Post_Date]],"aaaa-mm")</f>
        <v>2023-06</v>
      </c>
      <c r="D4638" s="1" t="s">
        <v>27</v>
      </c>
      <c r="E4638" s="1" t="s">
        <v>31</v>
      </c>
      <c r="F4638" s="1" t="s">
        <v>47</v>
      </c>
      <c r="G4638" s="1" t="s">
        <v>21</v>
      </c>
      <c r="H4638">
        <v>686780</v>
      </c>
      <c r="I4638">
        <v>177626</v>
      </c>
      <c r="J4638">
        <v>13437</v>
      </c>
      <c r="K4638">
        <v>6268</v>
      </c>
      <c r="L4638">
        <f>bbdd_Social_Media_Trends[[#This Row],[Likes]]+bbdd_Social_Media_Trends[[#This Row],[Shares]]+bbdd_Social_Media_Trends[[#This Row],[Comments]]</f>
        <v>197331</v>
      </c>
      <c r="M4638">
        <f>bbdd_Social_Media_Trends[[#This Row],[Interactions]]/bbdd_Social_Media_Trends[[#This Row],[Views]]</f>
        <v>0.28732781968024695</v>
      </c>
      <c r="N4638" s="1" t="s">
        <v>29</v>
      </c>
      <c r="O4638" s="4">
        <f t="shared" si="72"/>
        <v>0</v>
      </c>
    </row>
    <row r="4639" spans="1:15">
      <c r="A4639" s="1" t="s">
        <v>4679</v>
      </c>
      <c r="B4639" s="2">
        <v>45112</v>
      </c>
      <c r="C4639" s="13" t="str">
        <f>TEXT(bbdd_Social_Media_Trends[[#This Row],[Post_Date]],"aaaa-mm")</f>
        <v>2023-07</v>
      </c>
      <c r="D4639" s="1" t="s">
        <v>27</v>
      </c>
      <c r="E4639" s="1" t="s">
        <v>59</v>
      </c>
      <c r="F4639" s="1" t="s">
        <v>20</v>
      </c>
      <c r="G4639" s="1" t="s">
        <v>21</v>
      </c>
      <c r="H4639">
        <v>670658</v>
      </c>
      <c r="I4639">
        <v>197098</v>
      </c>
      <c r="J4639">
        <v>52298</v>
      </c>
      <c r="K4639">
        <v>47586</v>
      </c>
      <c r="L4639">
        <f>bbdd_Social_Media_Trends[[#This Row],[Likes]]+bbdd_Social_Media_Trends[[#This Row],[Shares]]+bbdd_Social_Media_Trends[[#This Row],[Comments]]</f>
        <v>296982</v>
      </c>
      <c r="M4639">
        <f>bbdd_Social_Media_Trends[[#This Row],[Interactions]]/bbdd_Social_Media_Trends[[#This Row],[Views]]</f>
        <v>0.44282182572935835</v>
      </c>
      <c r="N4639" s="1" t="s">
        <v>22</v>
      </c>
      <c r="O4639" s="4">
        <f t="shared" si="72"/>
        <v>0</v>
      </c>
    </row>
    <row r="4640" spans="1:15">
      <c r="A4640" s="1" t="s">
        <v>4680</v>
      </c>
      <c r="B4640" s="2">
        <v>44649</v>
      </c>
      <c r="C4640" s="13" t="str">
        <f>TEXT(bbdd_Social_Media_Trends[[#This Row],[Post_Date]],"aaaa-mm")</f>
        <v>2022-03</v>
      </c>
      <c r="D4640" s="1" t="s">
        <v>27</v>
      </c>
      <c r="E4640" s="1" t="s">
        <v>13</v>
      </c>
      <c r="F4640" s="1" t="s">
        <v>20</v>
      </c>
      <c r="G4640" s="1" t="s">
        <v>15</v>
      </c>
      <c r="H4640">
        <v>4786577</v>
      </c>
      <c r="I4640">
        <v>393842</v>
      </c>
      <c r="J4640">
        <v>27939</v>
      </c>
      <c r="K4640">
        <v>12035</v>
      </c>
      <c r="L4640">
        <f>bbdd_Social_Media_Trends[[#This Row],[Likes]]+bbdd_Social_Media_Trends[[#This Row],[Shares]]+bbdd_Social_Media_Trends[[#This Row],[Comments]]</f>
        <v>433816</v>
      </c>
      <c r="M4640">
        <f>bbdd_Social_Media_Trends[[#This Row],[Interactions]]/bbdd_Social_Media_Trends[[#This Row],[Views]]</f>
        <v>9.0631781333508271E-2</v>
      </c>
      <c r="N4640" s="1" t="s">
        <v>29</v>
      </c>
      <c r="O4640" s="4">
        <f t="shared" si="72"/>
        <v>0</v>
      </c>
    </row>
    <row r="4641" spans="1:15" hidden="1">
      <c r="A4641" s="1" t="s">
        <v>4681</v>
      </c>
      <c r="B4641" s="2">
        <v>44662</v>
      </c>
      <c r="C4641" s="13" t="str">
        <f>TEXT(bbdd_Social_Media_Trends[[#This Row],[Post_Date]],"aaaa-mm")</f>
        <v>2022-04</v>
      </c>
      <c r="D4641" s="1" t="s">
        <v>24</v>
      </c>
      <c r="E4641" s="1" t="s">
        <v>46</v>
      </c>
      <c r="F4641" s="1" t="s">
        <v>32</v>
      </c>
      <c r="G4641" s="1" t="s">
        <v>60</v>
      </c>
      <c r="H4641">
        <v>4221706</v>
      </c>
      <c r="I4641">
        <v>126346</v>
      </c>
      <c r="J4641">
        <v>6521</v>
      </c>
      <c r="K4641">
        <v>35253</v>
      </c>
      <c r="L4641">
        <f>bbdd_Social_Media_Trends[[#This Row],[Likes]]+bbdd_Social_Media_Trends[[#This Row],[Shares]]+bbdd_Social_Media_Trends[[#This Row],[Comments]]</f>
        <v>168120</v>
      </c>
      <c r="M4641">
        <f>bbdd_Social_Media_Trends[[#This Row],[Interactions]]/bbdd_Social_Media_Trends[[#This Row],[Views]]</f>
        <v>3.9822763593675162E-2</v>
      </c>
      <c r="N4641" s="1" t="s">
        <v>29</v>
      </c>
      <c r="O4641" s="4">
        <f t="shared" si="72"/>
        <v>0</v>
      </c>
    </row>
    <row r="4642" spans="1:15" hidden="1">
      <c r="A4642" s="1" t="s">
        <v>4682</v>
      </c>
      <c r="B4642" s="2">
        <v>44722</v>
      </c>
      <c r="C4642" s="13" t="str">
        <f>TEXT(bbdd_Social_Media_Trends[[#This Row],[Post_Date]],"aaaa-mm")</f>
        <v>2022-06</v>
      </c>
      <c r="D4642" s="1" t="s">
        <v>24</v>
      </c>
      <c r="E4642" s="1" t="s">
        <v>13</v>
      </c>
      <c r="F4642" s="1" t="s">
        <v>14</v>
      </c>
      <c r="G4642" s="1" t="s">
        <v>28</v>
      </c>
      <c r="H4642">
        <v>3884895</v>
      </c>
      <c r="I4642">
        <v>376159</v>
      </c>
      <c r="J4642">
        <v>19114</v>
      </c>
      <c r="K4642">
        <v>37055</v>
      </c>
      <c r="L4642">
        <f>bbdd_Social_Media_Trends[[#This Row],[Likes]]+bbdd_Social_Media_Trends[[#This Row],[Shares]]+bbdd_Social_Media_Trends[[#This Row],[Comments]]</f>
        <v>432328</v>
      </c>
      <c r="M4642">
        <f>bbdd_Social_Media_Trends[[#This Row],[Interactions]]/bbdd_Social_Media_Trends[[#This Row],[Views]]</f>
        <v>0.11128434616637001</v>
      </c>
      <c r="N4642" s="1" t="s">
        <v>16</v>
      </c>
      <c r="O4642" s="4">
        <f t="shared" si="72"/>
        <v>0</v>
      </c>
    </row>
    <row r="4643" spans="1:15" hidden="1">
      <c r="A4643" s="1" t="s">
        <v>4683</v>
      </c>
      <c r="B4643" s="2">
        <v>44768</v>
      </c>
      <c r="C4643" s="13" t="str">
        <f>TEXT(bbdd_Social_Media_Trends[[#This Row],[Post_Date]],"aaaa-mm")</f>
        <v>2022-07</v>
      </c>
      <c r="D4643" s="1" t="s">
        <v>18</v>
      </c>
      <c r="E4643" s="1" t="s">
        <v>35</v>
      </c>
      <c r="F4643" s="1" t="s">
        <v>14</v>
      </c>
      <c r="G4643" s="1" t="s">
        <v>15</v>
      </c>
      <c r="H4643">
        <v>4690084</v>
      </c>
      <c r="I4643">
        <v>461297</v>
      </c>
      <c r="J4643">
        <v>95691</v>
      </c>
      <c r="K4643">
        <v>23649</v>
      </c>
      <c r="L4643">
        <f>bbdd_Social_Media_Trends[[#This Row],[Likes]]+bbdd_Social_Media_Trends[[#This Row],[Shares]]+bbdd_Social_Media_Trends[[#This Row],[Comments]]</f>
        <v>580637</v>
      </c>
      <c r="M4643">
        <f>bbdd_Social_Media_Trends[[#This Row],[Interactions]]/bbdd_Social_Media_Trends[[#This Row],[Views]]</f>
        <v>0.12380098096324074</v>
      </c>
      <c r="N4643" s="1" t="s">
        <v>16</v>
      </c>
      <c r="O4643" s="4">
        <f t="shared" si="72"/>
        <v>0</v>
      </c>
    </row>
    <row r="4644" spans="1:15" hidden="1">
      <c r="A4644" s="1" t="s">
        <v>4684</v>
      </c>
      <c r="B4644" s="2">
        <v>45181</v>
      </c>
      <c r="C4644" s="13" t="str">
        <f>TEXT(bbdd_Social_Media_Trends[[#This Row],[Post_Date]],"aaaa-mm")</f>
        <v>2023-09</v>
      </c>
      <c r="D4644" s="1" t="s">
        <v>12</v>
      </c>
      <c r="E4644" s="1" t="s">
        <v>52</v>
      </c>
      <c r="F4644" s="1" t="s">
        <v>41</v>
      </c>
      <c r="G4644" s="1" t="s">
        <v>44</v>
      </c>
      <c r="H4644">
        <v>3029888</v>
      </c>
      <c r="I4644">
        <v>257416</v>
      </c>
      <c r="J4644">
        <v>52387</v>
      </c>
      <c r="K4644">
        <v>39227</v>
      </c>
      <c r="L4644">
        <f>bbdd_Social_Media_Trends[[#This Row],[Likes]]+bbdd_Social_Media_Trends[[#This Row],[Shares]]+bbdd_Social_Media_Trends[[#This Row],[Comments]]</f>
        <v>349030</v>
      </c>
      <c r="M4644">
        <f>bbdd_Social_Media_Trends[[#This Row],[Interactions]]/bbdd_Social_Media_Trends[[#This Row],[Views]]</f>
        <v>0.1151956771999493</v>
      </c>
      <c r="N4644" s="1" t="s">
        <v>29</v>
      </c>
      <c r="O4644" s="4">
        <f t="shared" si="72"/>
        <v>0</v>
      </c>
    </row>
    <row r="4645" spans="1:15" hidden="1">
      <c r="A4645" s="1" t="s">
        <v>4685</v>
      </c>
      <c r="B4645" s="2">
        <v>44747</v>
      </c>
      <c r="C4645" s="13" t="str">
        <f>TEXT(bbdd_Social_Media_Trends[[#This Row],[Post_Date]],"aaaa-mm")</f>
        <v>2022-07</v>
      </c>
      <c r="D4645" s="1" t="s">
        <v>18</v>
      </c>
      <c r="E4645" s="1" t="s">
        <v>49</v>
      </c>
      <c r="F4645" s="1" t="s">
        <v>47</v>
      </c>
      <c r="G4645" s="1" t="s">
        <v>60</v>
      </c>
      <c r="H4645">
        <v>2364901</v>
      </c>
      <c r="I4645">
        <v>441370</v>
      </c>
      <c r="J4645">
        <v>86968</v>
      </c>
      <c r="K4645">
        <v>28414</v>
      </c>
      <c r="L4645">
        <f>bbdd_Social_Media_Trends[[#This Row],[Likes]]+bbdd_Social_Media_Trends[[#This Row],[Shares]]+bbdd_Social_Media_Trends[[#This Row],[Comments]]</f>
        <v>556752</v>
      </c>
      <c r="M4645">
        <f>bbdd_Social_Media_Trends[[#This Row],[Interactions]]/bbdd_Social_Media_Trends[[#This Row],[Views]]</f>
        <v>0.23542296273712937</v>
      </c>
      <c r="N4645" s="1" t="s">
        <v>22</v>
      </c>
      <c r="O4645" s="4">
        <f t="shared" si="72"/>
        <v>0</v>
      </c>
    </row>
    <row r="4646" spans="1:15" hidden="1">
      <c r="A4646" s="1" t="s">
        <v>4686</v>
      </c>
      <c r="B4646" s="2">
        <v>45135</v>
      </c>
      <c r="C4646" s="13" t="str">
        <f>TEXT(bbdd_Social_Media_Trends[[#This Row],[Post_Date]],"aaaa-mm")</f>
        <v>2023-07</v>
      </c>
      <c r="D4646" s="1" t="s">
        <v>24</v>
      </c>
      <c r="E4646" s="1" t="s">
        <v>19</v>
      </c>
      <c r="F4646" s="1" t="s">
        <v>32</v>
      </c>
      <c r="G4646" s="1" t="s">
        <v>37</v>
      </c>
      <c r="H4646">
        <v>868961</v>
      </c>
      <c r="I4646">
        <v>332677</v>
      </c>
      <c r="J4646">
        <v>526</v>
      </c>
      <c r="K4646">
        <v>46355</v>
      </c>
      <c r="L4646">
        <f>bbdd_Social_Media_Trends[[#This Row],[Likes]]+bbdd_Social_Media_Trends[[#This Row],[Shares]]+bbdd_Social_Media_Trends[[#This Row],[Comments]]</f>
        <v>379558</v>
      </c>
      <c r="M4646">
        <f>bbdd_Social_Media_Trends[[#This Row],[Interactions]]/bbdd_Social_Media_Trends[[#This Row],[Views]]</f>
        <v>0.43679520714968795</v>
      </c>
      <c r="N4646" s="1" t="s">
        <v>16</v>
      </c>
      <c r="O4646" s="4">
        <f t="shared" si="72"/>
        <v>0</v>
      </c>
    </row>
    <row r="4647" spans="1:15" hidden="1">
      <c r="A4647" s="1" t="s">
        <v>4687</v>
      </c>
      <c r="B4647" s="2">
        <v>45193</v>
      </c>
      <c r="C4647" s="13" t="str">
        <f>TEXT(bbdd_Social_Media_Trends[[#This Row],[Post_Date]],"aaaa-mm")</f>
        <v>2023-09</v>
      </c>
      <c r="D4647" s="1" t="s">
        <v>18</v>
      </c>
      <c r="E4647" s="1" t="s">
        <v>31</v>
      </c>
      <c r="F4647" s="1" t="s">
        <v>14</v>
      </c>
      <c r="G4647" s="1" t="s">
        <v>60</v>
      </c>
      <c r="H4647">
        <v>1740910</v>
      </c>
      <c r="I4647">
        <v>368932</v>
      </c>
      <c r="J4647">
        <v>89995</v>
      </c>
      <c r="K4647">
        <v>40782</v>
      </c>
      <c r="L4647">
        <f>bbdd_Social_Media_Trends[[#This Row],[Likes]]+bbdd_Social_Media_Trends[[#This Row],[Shares]]+bbdd_Social_Media_Trends[[#This Row],[Comments]]</f>
        <v>499709</v>
      </c>
      <c r="M4647">
        <f>bbdd_Social_Media_Trends[[#This Row],[Interactions]]/bbdd_Social_Media_Trends[[#This Row],[Views]]</f>
        <v>0.28703896238174287</v>
      </c>
      <c r="N4647" s="1" t="s">
        <v>16</v>
      </c>
      <c r="O4647" s="4">
        <f t="shared" si="72"/>
        <v>0</v>
      </c>
    </row>
    <row r="4648" spans="1:15">
      <c r="A4648" s="1" t="s">
        <v>4688</v>
      </c>
      <c r="B4648" s="2">
        <v>45247</v>
      </c>
      <c r="C4648" s="13" t="str">
        <f>TEXT(bbdd_Social_Media_Trends[[#This Row],[Post_Date]],"aaaa-mm")</f>
        <v>2023-11</v>
      </c>
      <c r="D4648" s="1" t="s">
        <v>27</v>
      </c>
      <c r="E4648" s="1" t="s">
        <v>35</v>
      </c>
      <c r="F4648" s="1" t="s">
        <v>14</v>
      </c>
      <c r="G4648" s="1" t="s">
        <v>50</v>
      </c>
      <c r="H4648">
        <v>4250935</v>
      </c>
      <c r="I4648">
        <v>11456</v>
      </c>
      <c r="J4648">
        <v>50483</v>
      </c>
      <c r="K4648">
        <v>36048</v>
      </c>
      <c r="L4648">
        <f>bbdd_Social_Media_Trends[[#This Row],[Likes]]+bbdd_Social_Media_Trends[[#This Row],[Shares]]+bbdd_Social_Media_Trends[[#This Row],[Comments]]</f>
        <v>97987</v>
      </c>
      <c r="M4648">
        <f>bbdd_Social_Media_Trends[[#This Row],[Interactions]]/bbdd_Social_Media_Trends[[#This Row],[Views]]</f>
        <v>2.3050693553300628E-2</v>
      </c>
      <c r="N4648" s="1" t="s">
        <v>29</v>
      </c>
      <c r="O4648" s="4">
        <f t="shared" si="72"/>
        <v>0</v>
      </c>
    </row>
    <row r="4649" spans="1:15" hidden="1">
      <c r="A4649" s="1" t="s">
        <v>4689</v>
      </c>
      <c r="B4649" s="2">
        <v>45155</v>
      </c>
      <c r="C4649" s="13" t="str">
        <f>TEXT(bbdd_Social_Media_Trends[[#This Row],[Post_Date]],"aaaa-mm")</f>
        <v>2023-08</v>
      </c>
      <c r="D4649" s="1" t="s">
        <v>24</v>
      </c>
      <c r="E4649" s="1" t="s">
        <v>49</v>
      </c>
      <c r="F4649" s="1" t="s">
        <v>20</v>
      </c>
      <c r="G4649" s="1" t="s">
        <v>28</v>
      </c>
      <c r="H4649">
        <v>4727865</v>
      </c>
      <c r="I4649">
        <v>169770</v>
      </c>
      <c r="J4649">
        <v>85465</v>
      </c>
      <c r="K4649">
        <v>6929</v>
      </c>
      <c r="L4649">
        <f>bbdd_Social_Media_Trends[[#This Row],[Likes]]+bbdd_Social_Media_Trends[[#This Row],[Shares]]+bbdd_Social_Media_Trends[[#This Row],[Comments]]</f>
        <v>262164</v>
      </c>
      <c r="M4649">
        <f>bbdd_Social_Media_Trends[[#This Row],[Interactions]]/bbdd_Social_Media_Trends[[#This Row],[Views]]</f>
        <v>5.5450821882604515E-2</v>
      </c>
      <c r="N4649" s="1" t="s">
        <v>22</v>
      </c>
      <c r="O4649" s="4">
        <f t="shared" si="72"/>
        <v>0</v>
      </c>
    </row>
    <row r="4650" spans="1:15" hidden="1">
      <c r="A4650" s="1" t="s">
        <v>4690</v>
      </c>
      <c r="B4650" s="2">
        <v>45140</v>
      </c>
      <c r="C4650" s="13" t="str">
        <f>TEXT(bbdd_Social_Media_Trends[[#This Row],[Post_Date]],"aaaa-mm")</f>
        <v>2023-08</v>
      </c>
      <c r="D4650" s="1" t="s">
        <v>24</v>
      </c>
      <c r="E4650" s="1" t="s">
        <v>49</v>
      </c>
      <c r="F4650" s="1" t="s">
        <v>41</v>
      </c>
      <c r="G4650" s="1" t="s">
        <v>28</v>
      </c>
      <c r="H4650">
        <v>285049</v>
      </c>
      <c r="I4650">
        <v>116295</v>
      </c>
      <c r="J4650">
        <v>82961</v>
      </c>
      <c r="K4650">
        <v>35842</v>
      </c>
      <c r="L4650">
        <f>bbdd_Social_Media_Trends[[#This Row],[Likes]]+bbdd_Social_Media_Trends[[#This Row],[Shares]]+bbdd_Social_Media_Trends[[#This Row],[Comments]]</f>
        <v>235098</v>
      </c>
      <c r="M4650">
        <f>bbdd_Social_Media_Trends[[#This Row],[Interactions]]/bbdd_Social_Media_Trends[[#This Row],[Views]]</f>
        <v>0.82476346172061643</v>
      </c>
      <c r="N4650" s="1" t="s">
        <v>16</v>
      </c>
      <c r="O4650" s="4">
        <f t="shared" si="72"/>
        <v>0</v>
      </c>
    </row>
    <row r="4651" spans="1:15" hidden="1">
      <c r="A4651" s="1" t="s">
        <v>4691</v>
      </c>
      <c r="B4651" s="2">
        <v>45143</v>
      </c>
      <c r="C4651" s="13" t="str">
        <f>TEXT(bbdd_Social_Media_Trends[[#This Row],[Post_Date]],"aaaa-mm")</f>
        <v>2023-08</v>
      </c>
      <c r="D4651" s="1" t="s">
        <v>12</v>
      </c>
      <c r="E4651" s="1" t="s">
        <v>46</v>
      </c>
      <c r="F4651" s="1" t="s">
        <v>47</v>
      </c>
      <c r="G4651" s="1" t="s">
        <v>15</v>
      </c>
      <c r="H4651">
        <v>1809827</v>
      </c>
      <c r="I4651">
        <v>497948</v>
      </c>
      <c r="J4651">
        <v>51602</v>
      </c>
      <c r="K4651">
        <v>37638</v>
      </c>
      <c r="L4651">
        <f>bbdd_Social_Media_Trends[[#This Row],[Likes]]+bbdd_Social_Media_Trends[[#This Row],[Shares]]+bbdd_Social_Media_Trends[[#This Row],[Comments]]</f>
        <v>587188</v>
      </c>
      <c r="M4651">
        <f>bbdd_Social_Media_Trends[[#This Row],[Interactions]]/bbdd_Social_Media_Trends[[#This Row],[Views]]</f>
        <v>0.32444427008769344</v>
      </c>
      <c r="N4651" s="1" t="s">
        <v>29</v>
      </c>
      <c r="O4651" s="4">
        <f t="shared" si="72"/>
        <v>0</v>
      </c>
    </row>
    <row r="4652" spans="1:15">
      <c r="A4652" s="1" t="s">
        <v>4692</v>
      </c>
      <c r="B4652" s="2">
        <v>44900</v>
      </c>
      <c r="C4652" s="13" t="str">
        <f>TEXT(bbdd_Social_Media_Trends[[#This Row],[Post_Date]],"aaaa-mm")</f>
        <v>2022-12</v>
      </c>
      <c r="D4652" s="1" t="s">
        <v>27</v>
      </c>
      <c r="E4652" s="1" t="s">
        <v>19</v>
      </c>
      <c r="F4652" s="1" t="s">
        <v>20</v>
      </c>
      <c r="G4652" s="1" t="s">
        <v>25</v>
      </c>
      <c r="H4652">
        <v>218929</v>
      </c>
      <c r="I4652">
        <v>180079</v>
      </c>
      <c r="J4652">
        <v>78182</v>
      </c>
      <c r="K4652">
        <v>49745</v>
      </c>
      <c r="L4652">
        <f>bbdd_Social_Media_Trends[[#This Row],[Likes]]+bbdd_Social_Media_Trends[[#This Row],[Shares]]+bbdd_Social_Media_Trends[[#This Row],[Comments]]</f>
        <v>308006</v>
      </c>
      <c r="M4652">
        <f>bbdd_Social_Media_Trends[[#This Row],[Interactions]]/bbdd_Social_Media_Trends[[#This Row],[Views]]</f>
        <v>1.4068762018736669</v>
      </c>
      <c r="N4652" s="1" t="s">
        <v>22</v>
      </c>
      <c r="O4652" s="4">
        <f t="shared" si="72"/>
        <v>0</v>
      </c>
    </row>
    <row r="4653" spans="1:15" hidden="1">
      <c r="A4653" s="1" t="s">
        <v>4693</v>
      </c>
      <c r="B4653" s="2">
        <v>44910</v>
      </c>
      <c r="C4653" s="13" t="str">
        <f>TEXT(bbdd_Social_Media_Trends[[#This Row],[Post_Date]],"aaaa-mm")</f>
        <v>2022-12</v>
      </c>
      <c r="D4653" s="1" t="s">
        <v>12</v>
      </c>
      <c r="E4653" s="1" t="s">
        <v>46</v>
      </c>
      <c r="F4653" s="1" t="s">
        <v>14</v>
      </c>
      <c r="G4653" s="1" t="s">
        <v>37</v>
      </c>
      <c r="H4653">
        <v>2658932</v>
      </c>
      <c r="I4653">
        <v>195235</v>
      </c>
      <c r="J4653">
        <v>20907</v>
      </c>
      <c r="K4653">
        <v>6665</v>
      </c>
      <c r="L4653">
        <f>bbdd_Social_Media_Trends[[#This Row],[Likes]]+bbdd_Social_Media_Trends[[#This Row],[Shares]]+bbdd_Social_Media_Trends[[#This Row],[Comments]]</f>
        <v>222807</v>
      </c>
      <c r="M4653">
        <f>bbdd_Social_Media_Trends[[#This Row],[Interactions]]/bbdd_Social_Media_Trends[[#This Row],[Views]]</f>
        <v>8.3795674353462218E-2</v>
      </c>
      <c r="N4653" s="1" t="s">
        <v>16</v>
      </c>
      <c r="O4653" s="4">
        <f t="shared" si="72"/>
        <v>0</v>
      </c>
    </row>
    <row r="4654" spans="1:15" hidden="1">
      <c r="A4654" s="1" t="s">
        <v>4694</v>
      </c>
      <c r="B4654" s="2">
        <v>45244</v>
      </c>
      <c r="C4654" s="13" t="str">
        <f>TEXT(bbdd_Social_Media_Trends[[#This Row],[Post_Date]],"aaaa-mm")</f>
        <v>2023-11</v>
      </c>
      <c r="D4654" s="1" t="s">
        <v>24</v>
      </c>
      <c r="E4654" s="1" t="s">
        <v>35</v>
      </c>
      <c r="F4654" s="1" t="s">
        <v>32</v>
      </c>
      <c r="G4654" s="1" t="s">
        <v>37</v>
      </c>
      <c r="H4654">
        <v>3040145</v>
      </c>
      <c r="I4654">
        <v>119414</v>
      </c>
      <c r="J4654">
        <v>932</v>
      </c>
      <c r="K4654">
        <v>3014</v>
      </c>
      <c r="L4654">
        <f>bbdd_Social_Media_Trends[[#This Row],[Likes]]+bbdd_Social_Media_Trends[[#This Row],[Shares]]+bbdd_Social_Media_Trends[[#This Row],[Comments]]</f>
        <v>123360</v>
      </c>
      <c r="M4654">
        <f>bbdd_Social_Media_Trends[[#This Row],[Interactions]]/bbdd_Social_Media_Trends[[#This Row],[Views]]</f>
        <v>4.0577011951732564E-2</v>
      </c>
      <c r="N4654" s="1" t="s">
        <v>16</v>
      </c>
      <c r="O4654" s="4">
        <f t="shared" si="72"/>
        <v>0</v>
      </c>
    </row>
    <row r="4655" spans="1:15" hidden="1">
      <c r="A4655" s="1" t="s">
        <v>4695</v>
      </c>
      <c r="B4655" s="2">
        <v>44899</v>
      </c>
      <c r="C4655" s="13" t="str">
        <f>TEXT(bbdd_Social_Media_Trends[[#This Row],[Post_Date]],"aaaa-mm")</f>
        <v>2022-12</v>
      </c>
      <c r="D4655" s="1" t="s">
        <v>24</v>
      </c>
      <c r="E4655" s="1" t="s">
        <v>46</v>
      </c>
      <c r="F4655" s="1" t="s">
        <v>47</v>
      </c>
      <c r="G4655" s="1" t="s">
        <v>44</v>
      </c>
      <c r="H4655">
        <v>3295406</v>
      </c>
      <c r="I4655">
        <v>452982</v>
      </c>
      <c r="J4655">
        <v>11731</v>
      </c>
      <c r="K4655">
        <v>12475</v>
      </c>
      <c r="L4655">
        <f>bbdd_Social_Media_Trends[[#This Row],[Likes]]+bbdd_Social_Media_Trends[[#This Row],[Shares]]+bbdd_Social_Media_Trends[[#This Row],[Comments]]</f>
        <v>477188</v>
      </c>
      <c r="M4655">
        <f>bbdd_Social_Media_Trends[[#This Row],[Interactions]]/bbdd_Social_Media_Trends[[#This Row],[Views]]</f>
        <v>0.14480400897491841</v>
      </c>
      <c r="N4655" s="1" t="s">
        <v>16</v>
      </c>
      <c r="O4655" s="4">
        <f t="shared" si="72"/>
        <v>0</v>
      </c>
    </row>
    <row r="4656" spans="1:15">
      <c r="A4656" s="1" t="s">
        <v>4696</v>
      </c>
      <c r="B4656" s="2">
        <v>44599</v>
      </c>
      <c r="C4656" s="13" t="str">
        <f>TEXT(bbdd_Social_Media_Trends[[#This Row],[Post_Date]],"aaaa-mm")</f>
        <v>2022-02</v>
      </c>
      <c r="D4656" s="1" t="s">
        <v>27</v>
      </c>
      <c r="E4656" s="1" t="s">
        <v>35</v>
      </c>
      <c r="F4656" s="1" t="s">
        <v>32</v>
      </c>
      <c r="G4656" s="1" t="s">
        <v>15</v>
      </c>
      <c r="H4656">
        <v>848990</v>
      </c>
      <c r="I4656">
        <v>487241</v>
      </c>
      <c r="J4656">
        <v>30833</v>
      </c>
      <c r="K4656">
        <v>12572</v>
      </c>
      <c r="L4656">
        <f>bbdd_Social_Media_Trends[[#This Row],[Likes]]+bbdd_Social_Media_Trends[[#This Row],[Shares]]+bbdd_Social_Media_Trends[[#This Row],[Comments]]</f>
        <v>530646</v>
      </c>
      <c r="M4656">
        <f>bbdd_Social_Media_Trends[[#This Row],[Interactions]]/bbdd_Social_Media_Trends[[#This Row],[Views]]</f>
        <v>0.6250320969622728</v>
      </c>
      <c r="N4656" s="1" t="s">
        <v>16</v>
      </c>
      <c r="O4656" s="4">
        <f t="shared" si="72"/>
        <v>0</v>
      </c>
    </row>
    <row r="4657" spans="1:15" hidden="1">
      <c r="A4657" s="1" t="s">
        <v>4697</v>
      </c>
      <c r="B4657" s="2">
        <v>44886</v>
      </c>
      <c r="C4657" s="13" t="str">
        <f>TEXT(bbdd_Social_Media_Trends[[#This Row],[Post_Date]],"aaaa-mm")</f>
        <v>2022-11</v>
      </c>
      <c r="D4657" s="1" t="s">
        <v>12</v>
      </c>
      <c r="E4657" s="1" t="s">
        <v>35</v>
      </c>
      <c r="F4657" s="1" t="s">
        <v>14</v>
      </c>
      <c r="G4657" s="1" t="s">
        <v>28</v>
      </c>
      <c r="H4657">
        <v>1146688</v>
      </c>
      <c r="I4657">
        <v>458464</v>
      </c>
      <c r="J4657">
        <v>62608</v>
      </c>
      <c r="K4657">
        <v>45618</v>
      </c>
      <c r="L4657">
        <f>bbdd_Social_Media_Trends[[#This Row],[Likes]]+bbdd_Social_Media_Trends[[#This Row],[Shares]]+bbdd_Social_Media_Trends[[#This Row],[Comments]]</f>
        <v>566690</v>
      </c>
      <c r="M4657">
        <f>bbdd_Social_Media_Trends[[#This Row],[Interactions]]/bbdd_Social_Media_Trends[[#This Row],[Views]]</f>
        <v>0.49419720098230729</v>
      </c>
      <c r="N4657" s="1" t="s">
        <v>29</v>
      </c>
      <c r="O4657" s="4">
        <f t="shared" si="72"/>
        <v>0</v>
      </c>
    </row>
    <row r="4658" spans="1:15" hidden="1">
      <c r="A4658" s="1" t="s">
        <v>4698</v>
      </c>
      <c r="B4658" s="2">
        <v>44660</v>
      </c>
      <c r="C4658" s="13" t="str">
        <f>TEXT(bbdd_Social_Media_Trends[[#This Row],[Post_Date]],"aaaa-mm")</f>
        <v>2022-04</v>
      </c>
      <c r="D4658" s="1" t="s">
        <v>12</v>
      </c>
      <c r="E4658" s="1" t="s">
        <v>13</v>
      </c>
      <c r="F4658" s="1" t="s">
        <v>36</v>
      </c>
      <c r="G4658" s="1" t="s">
        <v>60</v>
      </c>
      <c r="H4658">
        <v>368570</v>
      </c>
      <c r="I4658">
        <v>216371</v>
      </c>
      <c r="J4658">
        <v>473</v>
      </c>
      <c r="K4658">
        <v>30193</v>
      </c>
      <c r="L4658">
        <f>bbdd_Social_Media_Trends[[#This Row],[Likes]]+bbdd_Social_Media_Trends[[#This Row],[Shares]]+bbdd_Social_Media_Trends[[#This Row],[Comments]]</f>
        <v>247037</v>
      </c>
      <c r="M4658">
        <f>bbdd_Social_Media_Trends[[#This Row],[Interactions]]/bbdd_Social_Media_Trends[[#This Row],[Views]]</f>
        <v>0.67025802425590797</v>
      </c>
      <c r="N4658" s="1" t="s">
        <v>16</v>
      </c>
      <c r="O4658" s="4">
        <f t="shared" si="72"/>
        <v>0</v>
      </c>
    </row>
    <row r="4659" spans="1:15" hidden="1">
      <c r="A4659" s="1" t="s">
        <v>4699</v>
      </c>
      <c r="B4659" s="2">
        <v>44990</v>
      </c>
      <c r="C4659" s="13" t="str">
        <f>TEXT(bbdd_Social_Media_Trends[[#This Row],[Post_Date]],"aaaa-mm")</f>
        <v>2023-03</v>
      </c>
      <c r="D4659" s="1" t="s">
        <v>24</v>
      </c>
      <c r="E4659" s="1" t="s">
        <v>46</v>
      </c>
      <c r="F4659" s="1" t="s">
        <v>20</v>
      </c>
      <c r="G4659" s="1" t="s">
        <v>60</v>
      </c>
      <c r="H4659">
        <v>1158983</v>
      </c>
      <c r="I4659">
        <v>361379</v>
      </c>
      <c r="J4659">
        <v>82699</v>
      </c>
      <c r="K4659">
        <v>10760</v>
      </c>
      <c r="L4659">
        <f>bbdd_Social_Media_Trends[[#This Row],[Likes]]+bbdd_Social_Media_Trends[[#This Row],[Shares]]+bbdd_Social_Media_Trends[[#This Row],[Comments]]</f>
        <v>454838</v>
      </c>
      <c r="M4659">
        <f>bbdd_Social_Media_Trends[[#This Row],[Interactions]]/bbdd_Social_Media_Trends[[#This Row],[Views]]</f>
        <v>0.39244579083558601</v>
      </c>
      <c r="N4659" s="1" t="s">
        <v>16</v>
      </c>
      <c r="O4659" s="4">
        <f t="shared" si="72"/>
        <v>0</v>
      </c>
    </row>
    <row r="4660" spans="1:15">
      <c r="A4660" s="1" t="s">
        <v>4700</v>
      </c>
      <c r="B4660" s="2">
        <v>45117</v>
      </c>
      <c r="C4660" s="13" t="str">
        <f>TEXT(bbdd_Social_Media_Trends[[#This Row],[Post_Date]],"aaaa-mm")</f>
        <v>2023-07</v>
      </c>
      <c r="D4660" s="1" t="s">
        <v>27</v>
      </c>
      <c r="E4660" s="1" t="s">
        <v>57</v>
      </c>
      <c r="F4660" s="1" t="s">
        <v>32</v>
      </c>
      <c r="G4660" s="1" t="s">
        <v>28</v>
      </c>
      <c r="H4660">
        <v>3117939</v>
      </c>
      <c r="I4660">
        <v>402589</v>
      </c>
      <c r="J4660">
        <v>59229</v>
      </c>
      <c r="K4660">
        <v>903</v>
      </c>
      <c r="L4660">
        <f>bbdd_Social_Media_Trends[[#This Row],[Likes]]+bbdd_Social_Media_Trends[[#This Row],[Shares]]+bbdd_Social_Media_Trends[[#This Row],[Comments]]</f>
        <v>462721</v>
      </c>
      <c r="M4660">
        <f>bbdd_Social_Media_Trends[[#This Row],[Interactions]]/bbdd_Social_Media_Trends[[#This Row],[Views]]</f>
        <v>0.14840604643002958</v>
      </c>
      <c r="N4660" s="1" t="s">
        <v>22</v>
      </c>
      <c r="O4660" s="4">
        <f t="shared" si="72"/>
        <v>0</v>
      </c>
    </row>
    <row r="4661" spans="1:15" hidden="1">
      <c r="A4661" s="1" t="s">
        <v>4701</v>
      </c>
      <c r="B4661" s="2">
        <v>44960</v>
      </c>
      <c r="C4661" s="13" t="str">
        <f>TEXT(bbdd_Social_Media_Trends[[#This Row],[Post_Date]],"aaaa-mm")</f>
        <v>2023-02</v>
      </c>
      <c r="D4661" s="1" t="s">
        <v>18</v>
      </c>
      <c r="E4661" s="1" t="s">
        <v>35</v>
      </c>
      <c r="F4661" s="1" t="s">
        <v>32</v>
      </c>
      <c r="G4661" s="1" t="s">
        <v>28</v>
      </c>
      <c r="H4661">
        <v>3498488</v>
      </c>
      <c r="I4661">
        <v>89978</v>
      </c>
      <c r="J4661">
        <v>29892</v>
      </c>
      <c r="K4661">
        <v>34882</v>
      </c>
      <c r="L4661">
        <f>bbdd_Social_Media_Trends[[#This Row],[Likes]]+bbdd_Social_Media_Trends[[#This Row],[Shares]]+bbdd_Social_Media_Trends[[#This Row],[Comments]]</f>
        <v>154752</v>
      </c>
      <c r="M4661">
        <f>bbdd_Social_Media_Trends[[#This Row],[Interactions]]/bbdd_Social_Media_Trends[[#This Row],[Views]]</f>
        <v>4.423396621626257E-2</v>
      </c>
      <c r="N4661" s="1" t="s">
        <v>16</v>
      </c>
      <c r="O4661" s="4">
        <f t="shared" si="72"/>
        <v>0</v>
      </c>
    </row>
    <row r="4662" spans="1:15" hidden="1">
      <c r="A4662" s="1" t="s">
        <v>4702</v>
      </c>
      <c r="B4662" s="2">
        <v>44939</v>
      </c>
      <c r="C4662" s="13" t="str">
        <f>TEXT(bbdd_Social_Media_Trends[[#This Row],[Post_Date]],"aaaa-mm")</f>
        <v>2023-01</v>
      </c>
      <c r="D4662" s="1" t="s">
        <v>12</v>
      </c>
      <c r="E4662" s="1" t="s">
        <v>52</v>
      </c>
      <c r="F4662" s="1" t="s">
        <v>32</v>
      </c>
      <c r="G4662" s="1" t="s">
        <v>44</v>
      </c>
      <c r="H4662">
        <v>1405472</v>
      </c>
      <c r="I4662">
        <v>99945</v>
      </c>
      <c r="J4662">
        <v>45962</v>
      </c>
      <c r="K4662">
        <v>28980</v>
      </c>
      <c r="L4662">
        <f>bbdd_Social_Media_Trends[[#This Row],[Likes]]+bbdd_Social_Media_Trends[[#This Row],[Shares]]+bbdd_Social_Media_Trends[[#This Row],[Comments]]</f>
        <v>174887</v>
      </c>
      <c r="M4662">
        <f>bbdd_Social_Media_Trends[[#This Row],[Interactions]]/bbdd_Social_Media_Trends[[#This Row],[Views]]</f>
        <v>0.12443293071651373</v>
      </c>
      <c r="N4662" s="1" t="s">
        <v>16</v>
      </c>
      <c r="O4662" s="4">
        <f t="shared" si="72"/>
        <v>0</v>
      </c>
    </row>
    <row r="4663" spans="1:15">
      <c r="A4663" s="1" t="s">
        <v>4703</v>
      </c>
      <c r="B4663" s="2">
        <v>44993</v>
      </c>
      <c r="C4663" s="13" t="str">
        <f>TEXT(bbdd_Social_Media_Trends[[#This Row],[Post_Date]],"aaaa-mm")</f>
        <v>2023-03</v>
      </c>
      <c r="D4663" s="1" t="s">
        <v>27</v>
      </c>
      <c r="E4663" s="1" t="s">
        <v>13</v>
      </c>
      <c r="F4663" s="1" t="s">
        <v>20</v>
      </c>
      <c r="G4663" s="1" t="s">
        <v>28</v>
      </c>
      <c r="H4663">
        <v>1405285</v>
      </c>
      <c r="I4663">
        <v>488073</v>
      </c>
      <c r="J4663">
        <v>4853</v>
      </c>
      <c r="K4663">
        <v>39718</v>
      </c>
      <c r="L4663">
        <f>bbdd_Social_Media_Trends[[#This Row],[Likes]]+bbdd_Social_Media_Trends[[#This Row],[Shares]]+bbdd_Social_Media_Trends[[#This Row],[Comments]]</f>
        <v>532644</v>
      </c>
      <c r="M4663">
        <f>bbdd_Social_Media_Trends[[#This Row],[Interactions]]/bbdd_Social_Media_Trends[[#This Row],[Views]]</f>
        <v>0.37902916490249311</v>
      </c>
      <c r="N4663" s="1" t="s">
        <v>22</v>
      </c>
      <c r="O4663" s="4">
        <f t="shared" si="72"/>
        <v>0</v>
      </c>
    </row>
    <row r="4664" spans="1:15">
      <c r="A4664" s="1" t="s">
        <v>4704</v>
      </c>
      <c r="B4664" s="2">
        <v>44943</v>
      </c>
      <c r="C4664" s="13" t="str">
        <f>TEXT(bbdd_Social_Media_Trends[[#This Row],[Post_Date]],"aaaa-mm")</f>
        <v>2023-01</v>
      </c>
      <c r="D4664" s="1" t="s">
        <v>27</v>
      </c>
      <c r="E4664" s="1" t="s">
        <v>35</v>
      </c>
      <c r="F4664" s="1" t="s">
        <v>32</v>
      </c>
      <c r="G4664" s="1" t="s">
        <v>44</v>
      </c>
      <c r="H4664">
        <v>1547318</v>
      </c>
      <c r="I4664">
        <v>226191</v>
      </c>
      <c r="J4664">
        <v>9881</v>
      </c>
      <c r="K4664">
        <v>32443</v>
      </c>
      <c r="L4664">
        <f>bbdd_Social_Media_Trends[[#This Row],[Likes]]+bbdd_Social_Media_Trends[[#This Row],[Shares]]+bbdd_Social_Media_Trends[[#This Row],[Comments]]</f>
        <v>268515</v>
      </c>
      <c r="M4664">
        <f>bbdd_Social_Media_Trends[[#This Row],[Interactions]]/bbdd_Social_Media_Trends[[#This Row],[Views]]</f>
        <v>0.17353575670935129</v>
      </c>
      <c r="N4664" s="1" t="s">
        <v>29</v>
      </c>
      <c r="O4664" s="4">
        <f t="shared" si="72"/>
        <v>0</v>
      </c>
    </row>
    <row r="4665" spans="1:15" hidden="1">
      <c r="A4665" s="1" t="s">
        <v>4705</v>
      </c>
      <c r="B4665" s="2">
        <v>45164</v>
      </c>
      <c r="C4665" s="13" t="str">
        <f>TEXT(bbdd_Social_Media_Trends[[#This Row],[Post_Date]],"aaaa-mm")</f>
        <v>2023-08</v>
      </c>
      <c r="D4665" s="1" t="s">
        <v>24</v>
      </c>
      <c r="E4665" s="1" t="s">
        <v>46</v>
      </c>
      <c r="F4665" s="1" t="s">
        <v>14</v>
      </c>
      <c r="G4665" s="1" t="s">
        <v>37</v>
      </c>
      <c r="H4665">
        <v>4895023</v>
      </c>
      <c r="I4665">
        <v>417022</v>
      </c>
      <c r="J4665">
        <v>71997</v>
      </c>
      <c r="K4665">
        <v>44381</v>
      </c>
      <c r="L4665">
        <f>bbdd_Social_Media_Trends[[#This Row],[Likes]]+bbdd_Social_Media_Trends[[#This Row],[Shares]]+bbdd_Social_Media_Trends[[#This Row],[Comments]]</f>
        <v>533400</v>
      </c>
      <c r="M4665">
        <f>bbdd_Social_Media_Trends[[#This Row],[Interactions]]/bbdd_Social_Media_Trends[[#This Row],[Views]]</f>
        <v>0.10896782303167932</v>
      </c>
      <c r="N4665" s="1" t="s">
        <v>22</v>
      </c>
      <c r="O4665" s="4">
        <f t="shared" si="72"/>
        <v>0</v>
      </c>
    </row>
    <row r="4666" spans="1:15">
      <c r="A4666" s="1" t="s">
        <v>4706</v>
      </c>
      <c r="B4666" s="2">
        <v>44661</v>
      </c>
      <c r="C4666" s="13" t="str">
        <f>TEXT(bbdd_Social_Media_Trends[[#This Row],[Post_Date]],"aaaa-mm")</f>
        <v>2022-04</v>
      </c>
      <c r="D4666" s="1" t="s">
        <v>27</v>
      </c>
      <c r="E4666" s="1" t="s">
        <v>35</v>
      </c>
      <c r="F4666" s="1" t="s">
        <v>41</v>
      </c>
      <c r="G4666" s="1" t="s">
        <v>15</v>
      </c>
      <c r="H4666">
        <v>3089984</v>
      </c>
      <c r="I4666">
        <v>392093</v>
      </c>
      <c r="J4666">
        <v>33020</v>
      </c>
      <c r="K4666">
        <v>32711</v>
      </c>
      <c r="L4666">
        <f>bbdd_Social_Media_Trends[[#This Row],[Likes]]+bbdd_Social_Media_Trends[[#This Row],[Shares]]+bbdd_Social_Media_Trends[[#This Row],[Comments]]</f>
        <v>457824</v>
      </c>
      <c r="M4666">
        <f>bbdd_Social_Media_Trends[[#This Row],[Interactions]]/bbdd_Social_Media_Trends[[#This Row],[Views]]</f>
        <v>0.14816387398769704</v>
      </c>
      <c r="N4666" s="1" t="s">
        <v>29</v>
      </c>
      <c r="O4666" s="4">
        <f t="shared" si="72"/>
        <v>0</v>
      </c>
    </row>
    <row r="4667" spans="1:15" hidden="1">
      <c r="A4667" s="1" t="s">
        <v>4707</v>
      </c>
      <c r="B4667" s="2">
        <v>44684</v>
      </c>
      <c r="C4667" s="13" t="str">
        <f>TEXT(bbdd_Social_Media_Trends[[#This Row],[Post_Date]],"aaaa-mm")</f>
        <v>2022-05</v>
      </c>
      <c r="D4667" s="1" t="s">
        <v>24</v>
      </c>
      <c r="E4667" s="1" t="s">
        <v>52</v>
      </c>
      <c r="F4667" s="1" t="s">
        <v>36</v>
      </c>
      <c r="G4667" s="1" t="s">
        <v>44</v>
      </c>
      <c r="H4667">
        <v>4945393</v>
      </c>
      <c r="I4667">
        <v>876</v>
      </c>
      <c r="J4667">
        <v>25541</v>
      </c>
      <c r="K4667">
        <v>16000</v>
      </c>
      <c r="L4667">
        <f>bbdd_Social_Media_Trends[[#This Row],[Likes]]+bbdd_Social_Media_Trends[[#This Row],[Shares]]+bbdd_Social_Media_Trends[[#This Row],[Comments]]</f>
        <v>42417</v>
      </c>
      <c r="M4667">
        <f>bbdd_Social_Media_Trends[[#This Row],[Interactions]]/bbdd_Social_Media_Trends[[#This Row],[Views]]</f>
        <v>8.5770736521849737E-3</v>
      </c>
      <c r="N4667" s="1" t="s">
        <v>22</v>
      </c>
      <c r="O4667" s="4">
        <f t="shared" si="72"/>
        <v>0</v>
      </c>
    </row>
    <row r="4668" spans="1:15">
      <c r="A4668" s="1" t="s">
        <v>4708</v>
      </c>
      <c r="B4668" s="2">
        <v>44726</v>
      </c>
      <c r="C4668" s="13" t="str">
        <f>TEXT(bbdd_Social_Media_Trends[[#This Row],[Post_Date]],"aaaa-mm")</f>
        <v>2022-06</v>
      </c>
      <c r="D4668" s="1" t="s">
        <v>27</v>
      </c>
      <c r="E4668" s="1" t="s">
        <v>13</v>
      </c>
      <c r="F4668" s="1" t="s">
        <v>36</v>
      </c>
      <c r="G4668" s="1" t="s">
        <v>28</v>
      </c>
      <c r="H4668">
        <v>2185895</v>
      </c>
      <c r="I4668">
        <v>132996</v>
      </c>
      <c r="J4668">
        <v>98545</v>
      </c>
      <c r="K4668">
        <v>44058</v>
      </c>
      <c r="L4668">
        <f>bbdd_Social_Media_Trends[[#This Row],[Likes]]+bbdd_Social_Media_Trends[[#This Row],[Shares]]+bbdd_Social_Media_Trends[[#This Row],[Comments]]</f>
        <v>275599</v>
      </c>
      <c r="M4668">
        <f>bbdd_Social_Media_Trends[[#This Row],[Interactions]]/bbdd_Social_Media_Trends[[#This Row],[Views]]</f>
        <v>0.12608062143881568</v>
      </c>
      <c r="N4668" s="1" t="s">
        <v>22</v>
      </c>
      <c r="O4668" s="4">
        <f t="shared" si="72"/>
        <v>0</v>
      </c>
    </row>
    <row r="4669" spans="1:15" hidden="1">
      <c r="A4669" s="1" t="s">
        <v>4709</v>
      </c>
      <c r="B4669" s="2">
        <v>44708</v>
      </c>
      <c r="C4669" s="13" t="str">
        <f>TEXT(bbdd_Social_Media_Trends[[#This Row],[Post_Date]],"aaaa-mm")</f>
        <v>2022-05</v>
      </c>
      <c r="D4669" s="1" t="s">
        <v>18</v>
      </c>
      <c r="E4669" s="1" t="s">
        <v>46</v>
      </c>
      <c r="F4669" s="1" t="s">
        <v>47</v>
      </c>
      <c r="G4669" s="1" t="s">
        <v>37</v>
      </c>
      <c r="H4669">
        <v>207495</v>
      </c>
      <c r="I4669">
        <v>134074</v>
      </c>
      <c r="J4669">
        <v>74441</v>
      </c>
      <c r="K4669">
        <v>37754</v>
      </c>
      <c r="L4669">
        <f>bbdd_Social_Media_Trends[[#This Row],[Likes]]+bbdd_Social_Media_Trends[[#This Row],[Shares]]+bbdd_Social_Media_Trends[[#This Row],[Comments]]</f>
        <v>246269</v>
      </c>
      <c r="M4669">
        <f>bbdd_Social_Media_Trends[[#This Row],[Interactions]]/bbdd_Social_Media_Trends[[#This Row],[Views]]</f>
        <v>1.1868671534253838</v>
      </c>
      <c r="N4669" s="1" t="s">
        <v>22</v>
      </c>
      <c r="O4669" s="4">
        <f t="shared" si="72"/>
        <v>0</v>
      </c>
    </row>
    <row r="4670" spans="1:15" hidden="1">
      <c r="A4670" s="1" t="s">
        <v>4710</v>
      </c>
      <c r="B4670" s="2">
        <v>44779</v>
      </c>
      <c r="C4670" s="13" t="str">
        <f>TEXT(bbdd_Social_Media_Trends[[#This Row],[Post_Date]],"aaaa-mm")</f>
        <v>2022-08</v>
      </c>
      <c r="D4670" s="1" t="s">
        <v>12</v>
      </c>
      <c r="E4670" s="1" t="s">
        <v>46</v>
      </c>
      <c r="F4670" s="1" t="s">
        <v>32</v>
      </c>
      <c r="G4670" s="1" t="s">
        <v>21</v>
      </c>
      <c r="H4670">
        <v>4546518</v>
      </c>
      <c r="I4670">
        <v>220008</v>
      </c>
      <c r="J4670">
        <v>9171</v>
      </c>
      <c r="K4670">
        <v>8949</v>
      </c>
      <c r="L4670">
        <f>bbdd_Social_Media_Trends[[#This Row],[Likes]]+bbdd_Social_Media_Trends[[#This Row],[Shares]]+bbdd_Social_Media_Trends[[#This Row],[Comments]]</f>
        <v>238128</v>
      </c>
      <c r="M4670">
        <f>bbdd_Social_Media_Trends[[#This Row],[Interactions]]/bbdd_Social_Media_Trends[[#This Row],[Views]]</f>
        <v>5.2375906133001124E-2</v>
      </c>
      <c r="N4670" s="1" t="s">
        <v>29</v>
      </c>
      <c r="O4670" s="4">
        <f t="shared" si="72"/>
        <v>0</v>
      </c>
    </row>
    <row r="4671" spans="1:15">
      <c r="A4671" s="1" t="s">
        <v>4711</v>
      </c>
      <c r="B4671" s="2">
        <v>45260</v>
      </c>
      <c r="C4671" s="13" t="str">
        <f>TEXT(bbdd_Social_Media_Trends[[#This Row],[Post_Date]],"aaaa-mm")</f>
        <v>2023-11</v>
      </c>
      <c r="D4671" s="1" t="s">
        <v>27</v>
      </c>
      <c r="E4671" s="1" t="s">
        <v>59</v>
      </c>
      <c r="F4671" s="1" t="s">
        <v>36</v>
      </c>
      <c r="G4671" s="1" t="s">
        <v>37</v>
      </c>
      <c r="H4671">
        <v>635257</v>
      </c>
      <c r="I4671">
        <v>459877</v>
      </c>
      <c r="J4671">
        <v>99368</v>
      </c>
      <c r="K4671">
        <v>20983</v>
      </c>
      <c r="L4671">
        <f>bbdd_Social_Media_Trends[[#This Row],[Likes]]+bbdd_Social_Media_Trends[[#This Row],[Shares]]+bbdd_Social_Media_Trends[[#This Row],[Comments]]</f>
        <v>580228</v>
      </c>
      <c r="M4671">
        <f>bbdd_Social_Media_Trends[[#This Row],[Interactions]]/bbdd_Social_Media_Trends[[#This Row],[Views]]</f>
        <v>0.91337521664460208</v>
      </c>
      <c r="N4671" s="1" t="s">
        <v>22</v>
      </c>
      <c r="O4671" s="4">
        <f t="shared" si="72"/>
        <v>0</v>
      </c>
    </row>
    <row r="4672" spans="1:15" hidden="1">
      <c r="A4672" s="1" t="s">
        <v>4712</v>
      </c>
      <c r="B4672" s="2">
        <v>44650</v>
      </c>
      <c r="C4672" s="13" t="str">
        <f>TEXT(bbdd_Social_Media_Trends[[#This Row],[Post_Date]],"aaaa-mm")</f>
        <v>2022-03</v>
      </c>
      <c r="D4672" s="1" t="s">
        <v>18</v>
      </c>
      <c r="E4672" s="1" t="s">
        <v>46</v>
      </c>
      <c r="F4672" s="1" t="s">
        <v>32</v>
      </c>
      <c r="G4672" s="1" t="s">
        <v>44</v>
      </c>
      <c r="H4672">
        <v>1164811</v>
      </c>
      <c r="I4672">
        <v>273820</v>
      </c>
      <c r="J4672">
        <v>45278</v>
      </c>
      <c r="K4672">
        <v>33006</v>
      </c>
      <c r="L4672">
        <f>bbdd_Social_Media_Trends[[#This Row],[Likes]]+bbdd_Social_Media_Trends[[#This Row],[Shares]]+bbdd_Social_Media_Trends[[#This Row],[Comments]]</f>
        <v>352104</v>
      </c>
      <c r="M4672">
        <f>bbdd_Social_Media_Trends[[#This Row],[Interactions]]/bbdd_Social_Media_Trends[[#This Row],[Views]]</f>
        <v>0.30228423323612158</v>
      </c>
      <c r="N4672" s="1" t="s">
        <v>22</v>
      </c>
      <c r="O4672" s="4">
        <f t="shared" si="72"/>
        <v>0</v>
      </c>
    </row>
    <row r="4673" spans="1:15" hidden="1">
      <c r="A4673" s="1" t="s">
        <v>4713</v>
      </c>
      <c r="B4673" s="2">
        <v>44742</v>
      </c>
      <c r="C4673" s="13" t="str">
        <f>TEXT(bbdd_Social_Media_Trends[[#This Row],[Post_Date]],"aaaa-mm")</f>
        <v>2022-06</v>
      </c>
      <c r="D4673" s="1" t="s">
        <v>24</v>
      </c>
      <c r="E4673" s="1" t="s">
        <v>57</v>
      </c>
      <c r="F4673" s="1" t="s">
        <v>36</v>
      </c>
      <c r="G4673" s="1" t="s">
        <v>60</v>
      </c>
      <c r="H4673">
        <v>4409288</v>
      </c>
      <c r="I4673">
        <v>179602</v>
      </c>
      <c r="J4673">
        <v>85822</v>
      </c>
      <c r="K4673">
        <v>39078</v>
      </c>
      <c r="L4673">
        <f>bbdd_Social_Media_Trends[[#This Row],[Likes]]+bbdd_Social_Media_Trends[[#This Row],[Shares]]+bbdd_Social_Media_Trends[[#This Row],[Comments]]</f>
        <v>304502</v>
      </c>
      <c r="M4673">
        <f>bbdd_Social_Media_Trends[[#This Row],[Interactions]]/bbdd_Social_Media_Trends[[#This Row],[Views]]</f>
        <v>6.9059222259920422E-2</v>
      </c>
      <c r="N4673" s="1" t="s">
        <v>29</v>
      </c>
      <c r="O4673" s="4">
        <f t="shared" si="72"/>
        <v>0</v>
      </c>
    </row>
    <row r="4674" spans="1:15" hidden="1">
      <c r="A4674" s="1" t="s">
        <v>4714</v>
      </c>
      <c r="B4674" s="2">
        <v>45025</v>
      </c>
      <c r="C4674" s="13" t="str">
        <f>TEXT(bbdd_Social_Media_Trends[[#This Row],[Post_Date]],"aaaa-mm")</f>
        <v>2023-04</v>
      </c>
      <c r="D4674" s="1" t="s">
        <v>18</v>
      </c>
      <c r="E4674" s="1" t="s">
        <v>19</v>
      </c>
      <c r="F4674" s="1" t="s">
        <v>14</v>
      </c>
      <c r="G4674" s="1" t="s">
        <v>15</v>
      </c>
      <c r="H4674">
        <v>1690987</v>
      </c>
      <c r="I4674">
        <v>321050</v>
      </c>
      <c r="J4674">
        <v>55297</v>
      </c>
      <c r="K4674">
        <v>24685</v>
      </c>
      <c r="L4674">
        <f>bbdd_Social_Media_Trends[[#This Row],[Likes]]+bbdd_Social_Media_Trends[[#This Row],[Shares]]+bbdd_Social_Media_Trends[[#This Row],[Comments]]</f>
        <v>401032</v>
      </c>
      <c r="M4674">
        <f>bbdd_Social_Media_Trends[[#This Row],[Interactions]]/bbdd_Social_Media_Trends[[#This Row],[Views]]</f>
        <v>0.23715853522232874</v>
      </c>
      <c r="N4674" s="1" t="s">
        <v>22</v>
      </c>
      <c r="O4674" s="4">
        <f t="shared" ref="O4674:O4737" si="73">IF(ISERROR(VLOOKUP(A4674,A4675:A9672,1,FALSE)),0, 1)</f>
        <v>0</v>
      </c>
    </row>
    <row r="4675" spans="1:15" hidden="1">
      <c r="A4675" s="1" t="s">
        <v>4715</v>
      </c>
      <c r="B4675" s="2">
        <v>44690</v>
      </c>
      <c r="C4675" s="13" t="str">
        <f>TEXT(bbdd_Social_Media_Trends[[#This Row],[Post_Date]],"aaaa-mm")</f>
        <v>2022-05</v>
      </c>
      <c r="D4675" s="1" t="s">
        <v>12</v>
      </c>
      <c r="E4675" s="1" t="s">
        <v>19</v>
      </c>
      <c r="F4675" s="1" t="s">
        <v>14</v>
      </c>
      <c r="G4675" s="1" t="s">
        <v>25</v>
      </c>
      <c r="H4675">
        <v>1943478</v>
      </c>
      <c r="I4675">
        <v>348357</v>
      </c>
      <c r="J4675">
        <v>94530</v>
      </c>
      <c r="K4675">
        <v>2482</v>
      </c>
      <c r="L4675">
        <f>bbdd_Social_Media_Trends[[#This Row],[Likes]]+bbdd_Social_Media_Trends[[#This Row],[Shares]]+bbdd_Social_Media_Trends[[#This Row],[Comments]]</f>
        <v>445369</v>
      </c>
      <c r="M4675">
        <f>bbdd_Social_Media_Trends[[#This Row],[Interactions]]/bbdd_Social_Media_Trends[[#This Row],[Views]]</f>
        <v>0.22916081375760364</v>
      </c>
      <c r="N4675" s="1" t="s">
        <v>16</v>
      </c>
      <c r="O4675" s="4">
        <f t="shared" si="73"/>
        <v>0</v>
      </c>
    </row>
    <row r="4676" spans="1:15" hidden="1">
      <c r="A4676" s="1" t="s">
        <v>4716</v>
      </c>
      <c r="B4676" s="2">
        <v>45209</v>
      </c>
      <c r="C4676" s="13" t="str">
        <f>TEXT(bbdd_Social_Media_Trends[[#This Row],[Post_Date]],"aaaa-mm")</f>
        <v>2023-10</v>
      </c>
      <c r="D4676" s="1" t="s">
        <v>24</v>
      </c>
      <c r="E4676" s="1" t="s">
        <v>46</v>
      </c>
      <c r="F4676" s="1" t="s">
        <v>20</v>
      </c>
      <c r="G4676" s="1" t="s">
        <v>50</v>
      </c>
      <c r="H4676">
        <v>2481934</v>
      </c>
      <c r="I4676">
        <v>156815</v>
      </c>
      <c r="J4676">
        <v>67643</v>
      </c>
      <c r="K4676">
        <v>3623</v>
      </c>
      <c r="L4676">
        <f>bbdd_Social_Media_Trends[[#This Row],[Likes]]+bbdd_Social_Media_Trends[[#This Row],[Shares]]+bbdd_Social_Media_Trends[[#This Row],[Comments]]</f>
        <v>228081</v>
      </c>
      <c r="M4676">
        <f>bbdd_Social_Media_Trends[[#This Row],[Interactions]]/bbdd_Social_Media_Trends[[#This Row],[Views]]</f>
        <v>9.1896480728335242E-2</v>
      </c>
      <c r="N4676" s="1" t="s">
        <v>16</v>
      </c>
      <c r="O4676" s="4">
        <f t="shared" si="73"/>
        <v>0</v>
      </c>
    </row>
    <row r="4677" spans="1:15" hidden="1">
      <c r="A4677" s="1" t="s">
        <v>4717</v>
      </c>
      <c r="B4677" s="2">
        <v>44951</v>
      </c>
      <c r="C4677" s="13" t="str">
        <f>TEXT(bbdd_Social_Media_Trends[[#This Row],[Post_Date]],"aaaa-mm")</f>
        <v>2023-01</v>
      </c>
      <c r="D4677" s="1" t="s">
        <v>12</v>
      </c>
      <c r="E4677" s="1" t="s">
        <v>35</v>
      </c>
      <c r="F4677" s="1" t="s">
        <v>36</v>
      </c>
      <c r="G4677" s="1" t="s">
        <v>60</v>
      </c>
      <c r="H4677">
        <v>4601601</v>
      </c>
      <c r="I4677">
        <v>184910</v>
      </c>
      <c r="J4677">
        <v>67509</v>
      </c>
      <c r="K4677">
        <v>1637</v>
      </c>
      <c r="L4677">
        <f>bbdd_Social_Media_Trends[[#This Row],[Likes]]+bbdd_Social_Media_Trends[[#This Row],[Shares]]+bbdd_Social_Media_Trends[[#This Row],[Comments]]</f>
        <v>254056</v>
      </c>
      <c r="M4677">
        <f>bbdd_Social_Media_Trends[[#This Row],[Interactions]]/bbdd_Social_Media_Trends[[#This Row],[Views]]</f>
        <v>5.5210349615275205E-2</v>
      </c>
      <c r="N4677" s="1" t="s">
        <v>22</v>
      </c>
      <c r="O4677" s="4">
        <f t="shared" si="73"/>
        <v>0</v>
      </c>
    </row>
    <row r="4678" spans="1:15" hidden="1">
      <c r="A4678" s="1" t="s">
        <v>4718</v>
      </c>
      <c r="B4678" s="2">
        <v>44895</v>
      </c>
      <c r="C4678" s="13" t="str">
        <f>TEXT(bbdd_Social_Media_Trends[[#This Row],[Post_Date]],"aaaa-mm")</f>
        <v>2022-11</v>
      </c>
      <c r="D4678" s="1" t="s">
        <v>12</v>
      </c>
      <c r="E4678" s="1" t="s">
        <v>35</v>
      </c>
      <c r="F4678" s="1" t="s">
        <v>20</v>
      </c>
      <c r="G4678" s="1" t="s">
        <v>28</v>
      </c>
      <c r="H4678">
        <v>2366043</v>
      </c>
      <c r="I4678">
        <v>87673</v>
      </c>
      <c r="J4678">
        <v>4121</v>
      </c>
      <c r="K4678">
        <v>25516</v>
      </c>
      <c r="L4678">
        <f>bbdd_Social_Media_Trends[[#This Row],[Likes]]+bbdd_Social_Media_Trends[[#This Row],[Shares]]+bbdd_Social_Media_Trends[[#This Row],[Comments]]</f>
        <v>117310</v>
      </c>
      <c r="M4678">
        <f>bbdd_Social_Media_Trends[[#This Row],[Interactions]]/bbdd_Social_Media_Trends[[#This Row],[Views]]</f>
        <v>4.9580671188139858E-2</v>
      </c>
      <c r="N4678" s="1" t="s">
        <v>29</v>
      </c>
      <c r="O4678" s="4">
        <f t="shared" si="73"/>
        <v>0</v>
      </c>
    </row>
    <row r="4679" spans="1:15" hidden="1">
      <c r="A4679" s="1" t="s">
        <v>4719</v>
      </c>
      <c r="B4679" s="2">
        <v>44783</v>
      </c>
      <c r="C4679" s="13" t="str">
        <f>TEXT(bbdd_Social_Media_Trends[[#This Row],[Post_Date]],"aaaa-mm")</f>
        <v>2022-08</v>
      </c>
      <c r="D4679" s="1" t="s">
        <v>12</v>
      </c>
      <c r="E4679" s="1" t="s">
        <v>52</v>
      </c>
      <c r="F4679" s="1" t="s">
        <v>36</v>
      </c>
      <c r="G4679" s="1" t="s">
        <v>15</v>
      </c>
      <c r="H4679">
        <v>3048931</v>
      </c>
      <c r="I4679">
        <v>400764</v>
      </c>
      <c r="J4679">
        <v>81551</v>
      </c>
      <c r="K4679">
        <v>1571</v>
      </c>
      <c r="L4679">
        <f>bbdd_Social_Media_Trends[[#This Row],[Likes]]+bbdd_Social_Media_Trends[[#This Row],[Shares]]+bbdd_Social_Media_Trends[[#This Row],[Comments]]</f>
        <v>483886</v>
      </c>
      <c r="M4679">
        <f>bbdd_Social_Media_Trends[[#This Row],[Interactions]]/bbdd_Social_Media_Trends[[#This Row],[Views]]</f>
        <v>0.15870677296403232</v>
      </c>
      <c r="N4679" s="1" t="s">
        <v>29</v>
      </c>
      <c r="O4679" s="4">
        <f t="shared" si="73"/>
        <v>0</v>
      </c>
    </row>
    <row r="4680" spans="1:15" hidden="1">
      <c r="A4680" s="1" t="s">
        <v>4720</v>
      </c>
      <c r="B4680" s="2">
        <v>45045</v>
      </c>
      <c r="C4680" s="13" t="str">
        <f>TEXT(bbdd_Social_Media_Trends[[#This Row],[Post_Date]],"aaaa-mm")</f>
        <v>2023-04</v>
      </c>
      <c r="D4680" s="1" t="s">
        <v>24</v>
      </c>
      <c r="E4680" s="1" t="s">
        <v>13</v>
      </c>
      <c r="F4680" s="1" t="s">
        <v>14</v>
      </c>
      <c r="G4680" s="1" t="s">
        <v>21</v>
      </c>
      <c r="H4680">
        <v>711095</v>
      </c>
      <c r="I4680">
        <v>185937</v>
      </c>
      <c r="J4680">
        <v>90904</v>
      </c>
      <c r="K4680">
        <v>25280</v>
      </c>
      <c r="L4680">
        <f>bbdd_Social_Media_Trends[[#This Row],[Likes]]+bbdd_Social_Media_Trends[[#This Row],[Shares]]+bbdd_Social_Media_Trends[[#This Row],[Comments]]</f>
        <v>302121</v>
      </c>
      <c r="M4680">
        <f>bbdd_Social_Media_Trends[[#This Row],[Interactions]]/bbdd_Social_Media_Trends[[#This Row],[Views]]</f>
        <v>0.4248672821493612</v>
      </c>
      <c r="N4680" s="1" t="s">
        <v>29</v>
      </c>
      <c r="O4680" s="4">
        <f t="shared" si="73"/>
        <v>0</v>
      </c>
    </row>
    <row r="4681" spans="1:15" hidden="1">
      <c r="A4681" s="1" t="s">
        <v>4721</v>
      </c>
      <c r="B4681" s="2">
        <v>45017</v>
      </c>
      <c r="C4681" s="13" t="str">
        <f>TEXT(bbdd_Social_Media_Trends[[#This Row],[Post_Date]],"aaaa-mm")</f>
        <v>2023-04</v>
      </c>
      <c r="D4681" s="1" t="s">
        <v>12</v>
      </c>
      <c r="E4681" s="1" t="s">
        <v>19</v>
      </c>
      <c r="F4681" s="1" t="s">
        <v>14</v>
      </c>
      <c r="G4681" s="1" t="s">
        <v>50</v>
      </c>
      <c r="H4681">
        <v>3991932</v>
      </c>
      <c r="I4681">
        <v>471738</v>
      </c>
      <c r="J4681">
        <v>76124</v>
      </c>
      <c r="K4681">
        <v>24497</v>
      </c>
      <c r="L4681">
        <f>bbdd_Social_Media_Trends[[#This Row],[Likes]]+bbdd_Social_Media_Trends[[#This Row],[Shares]]+bbdd_Social_Media_Trends[[#This Row],[Comments]]</f>
        <v>572359</v>
      </c>
      <c r="M4681">
        <f>bbdd_Social_Media_Trends[[#This Row],[Interactions]]/bbdd_Social_Media_Trends[[#This Row],[Views]]</f>
        <v>0.14337894533273612</v>
      </c>
      <c r="N4681" s="1" t="s">
        <v>22</v>
      </c>
      <c r="O4681" s="4">
        <f t="shared" si="73"/>
        <v>0</v>
      </c>
    </row>
    <row r="4682" spans="1:15" hidden="1">
      <c r="A4682" s="1" t="s">
        <v>4722</v>
      </c>
      <c r="B4682" s="2">
        <v>45036</v>
      </c>
      <c r="C4682" s="13" t="str">
        <f>TEXT(bbdd_Social_Media_Trends[[#This Row],[Post_Date]],"aaaa-mm")</f>
        <v>2023-04</v>
      </c>
      <c r="D4682" s="1" t="s">
        <v>18</v>
      </c>
      <c r="E4682" s="1" t="s">
        <v>35</v>
      </c>
      <c r="F4682" s="1" t="s">
        <v>14</v>
      </c>
      <c r="G4682" s="1" t="s">
        <v>50</v>
      </c>
      <c r="H4682">
        <v>4309722</v>
      </c>
      <c r="I4682">
        <v>32734</v>
      </c>
      <c r="J4682">
        <v>77691</v>
      </c>
      <c r="K4682">
        <v>11883</v>
      </c>
      <c r="L4682">
        <f>bbdd_Social_Media_Trends[[#This Row],[Likes]]+bbdd_Social_Media_Trends[[#This Row],[Shares]]+bbdd_Social_Media_Trends[[#This Row],[Comments]]</f>
        <v>122308</v>
      </c>
      <c r="M4682">
        <f>bbdd_Social_Media_Trends[[#This Row],[Interactions]]/bbdd_Social_Media_Trends[[#This Row],[Views]]</f>
        <v>2.837955673242961E-2</v>
      </c>
      <c r="N4682" s="1" t="s">
        <v>16</v>
      </c>
      <c r="O4682" s="4">
        <f t="shared" si="73"/>
        <v>0</v>
      </c>
    </row>
    <row r="4683" spans="1:15" hidden="1">
      <c r="A4683" s="1" t="s">
        <v>4723</v>
      </c>
      <c r="B4683" s="2">
        <v>45142</v>
      </c>
      <c r="C4683" s="13" t="str">
        <f>TEXT(bbdd_Social_Media_Trends[[#This Row],[Post_Date]],"aaaa-mm")</f>
        <v>2023-08</v>
      </c>
      <c r="D4683" s="1" t="s">
        <v>24</v>
      </c>
      <c r="E4683" s="1" t="s">
        <v>19</v>
      </c>
      <c r="F4683" s="1" t="s">
        <v>32</v>
      </c>
      <c r="G4683" s="1" t="s">
        <v>44</v>
      </c>
      <c r="H4683">
        <v>4499829</v>
      </c>
      <c r="I4683">
        <v>104787</v>
      </c>
      <c r="J4683">
        <v>71972</v>
      </c>
      <c r="K4683">
        <v>44894</v>
      </c>
      <c r="L4683">
        <f>bbdd_Social_Media_Trends[[#This Row],[Likes]]+bbdd_Social_Media_Trends[[#This Row],[Shares]]+bbdd_Social_Media_Trends[[#This Row],[Comments]]</f>
        <v>221653</v>
      </c>
      <c r="M4683">
        <f>bbdd_Social_Media_Trends[[#This Row],[Interactions]]/bbdd_Social_Media_Trends[[#This Row],[Views]]</f>
        <v>4.9258094029795356E-2</v>
      </c>
      <c r="N4683" s="1" t="s">
        <v>22</v>
      </c>
      <c r="O4683" s="4">
        <f t="shared" si="73"/>
        <v>0</v>
      </c>
    </row>
    <row r="4684" spans="1:15">
      <c r="A4684" s="1" t="s">
        <v>4724</v>
      </c>
      <c r="B4684" s="2">
        <v>45255</v>
      </c>
      <c r="C4684" s="13" t="str">
        <f>TEXT(bbdd_Social_Media_Trends[[#This Row],[Post_Date]],"aaaa-mm")</f>
        <v>2023-11</v>
      </c>
      <c r="D4684" s="1" t="s">
        <v>27</v>
      </c>
      <c r="E4684" s="1" t="s">
        <v>49</v>
      </c>
      <c r="F4684" s="1" t="s">
        <v>20</v>
      </c>
      <c r="G4684" s="1" t="s">
        <v>21</v>
      </c>
      <c r="H4684">
        <v>2514127</v>
      </c>
      <c r="I4684">
        <v>402527</v>
      </c>
      <c r="J4684">
        <v>19990</v>
      </c>
      <c r="K4684">
        <v>30948</v>
      </c>
      <c r="L4684">
        <f>bbdd_Social_Media_Trends[[#This Row],[Likes]]+bbdd_Social_Media_Trends[[#This Row],[Shares]]+bbdd_Social_Media_Trends[[#This Row],[Comments]]</f>
        <v>453465</v>
      </c>
      <c r="M4684">
        <f>bbdd_Social_Media_Trends[[#This Row],[Interactions]]/bbdd_Social_Media_Trends[[#This Row],[Views]]</f>
        <v>0.18036678338047363</v>
      </c>
      <c r="N4684" s="1" t="s">
        <v>16</v>
      </c>
      <c r="O4684" s="4">
        <f t="shared" si="73"/>
        <v>0</v>
      </c>
    </row>
    <row r="4685" spans="1:15" hidden="1">
      <c r="A4685" s="1" t="s">
        <v>4725</v>
      </c>
      <c r="B4685" s="2">
        <v>44679</v>
      </c>
      <c r="C4685" s="13" t="str">
        <f>TEXT(bbdd_Social_Media_Trends[[#This Row],[Post_Date]],"aaaa-mm")</f>
        <v>2022-04</v>
      </c>
      <c r="D4685" s="1" t="s">
        <v>18</v>
      </c>
      <c r="E4685" s="1" t="s">
        <v>39</v>
      </c>
      <c r="F4685" s="1" t="s">
        <v>41</v>
      </c>
      <c r="G4685" s="1" t="s">
        <v>21</v>
      </c>
      <c r="H4685">
        <v>297130</v>
      </c>
      <c r="I4685">
        <v>156713</v>
      </c>
      <c r="J4685">
        <v>2924</v>
      </c>
      <c r="K4685">
        <v>15183</v>
      </c>
      <c r="L4685">
        <f>bbdd_Social_Media_Trends[[#This Row],[Likes]]+bbdd_Social_Media_Trends[[#This Row],[Shares]]+bbdd_Social_Media_Trends[[#This Row],[Comments]]</f>
        <v>174820</v>
      </c>
      <c r="M4685">
        <f>bbdd_Social_Media_Trends[[#This Row],[Interactions]]/bbdd_Social_Media_Trends[[#This Row],[Views]]</f>
        <v>0.58836199643253795</v>
      </c>
      <c r="N4685" s="1" t="s">
        <v>16</v>
      </c>
      <c r="O4685" s="4">
        <f t="shared" si="73"/>
        <v>0</v>
      </c>
    </row>
    <row r="4686" spans="1:15">
      <c r="A4686" s="1" t="s">
        <v>4726</v>
      </c>
      <c r="B4686" s="2">
        <v>44779</v>
      </c>
      <c r="C4686" s="13" t="str">
        <f>TEXT(bbdd_Social_Media_Trends[[#This Row],[Post_Date]],"aaaa-mm")</f>
        <v>2022-08</v>
      </c>
      <c r="D4686" s="1" t="s">
        <v>27</v>
      </c>
      <c r="E4686" s="1" t="s">
        <v>49</v>
      </c>
      <c r="F4686" s="1" t="s">
        <v>14</v>
      </c>
      <c r="G4686" s="1" t="s">
        <v>15</v>
      </c>
      <c r="H4686">
        <v>2640152</v>
      </c>
      <c r="I4686">
        <v>174269</v>
      </c>
      <c r="J4686">
        <v>17810</v>
      </c>
      <c r="K4686">
        <v>40883</v>
      </c>
      <c r="L4686">
        <f>bbdd_Social_Media_Trends[[#This Row],[Likes]]+bbdd_Social_Media_Trends[[#This Row],[Shares]]+bbdd_Social_Media_Trends[[#This Row],[Comments]]</f>
        <v>232962</v>
      </c>
      <c r="M4686">
        <f>bbdd_Social_Media_Trends[[#This Row],[Interactions]]/bbdd_Social_Media_Trends[[#This Row],[Views]]</f>
        <v>8.8238101442644212E-2</v>
      </c>
      <c r="N4686" s="1" t="s">
        <v>16</v>
      </c>
      <c r="O4686" s="4">
        <f t="shared" si="73"/>
        <v>0</v>
      </c>
    </row>
    <row r="4687" spans="1:15" hidden="1">
      <c r="A4687" s="1" t="s">
        <v>4727</v>
      </c>
      <c r="B4687" s="2">
        <v>45259</v>
      </c>
      <c r="C4687" s="13" t="str">
        <f>TEXT(bbdd_Social_Media_Trends[[#This Row],[Post_Date]],"aaaa-mm")</f>
        <v>2023-11</v>
      </c>
      <c r="D4687" s="1" t="s">
        <v>12</v>
      </c>
      <c r="E4687" s="1" t="s">
        <v>19</v>
      </c>
      <c r="F4687" s="1" t="s">
        <v>14</v>
      </c>
      <c r="G4687" s="1" t="s">
        <v>15</v>
      </c>
      <c r="H4687">
        <v>3691613</v>
      </c>
      <c r="I4687">
        <v>449035</v>
      </c>
      <c r="J4687">
        <v>59140</v>
      </c>
      <c r="K4687">
        <v>19664</v>
      </c>
      <c r="L4687">
        <f>bbdd_Social_Media_Trends[[#This Row],[Likes]]+bbdd_Social_Media_Trends[[#This Row],[Shares]]+bbdd_Social_Media_Trends[[#This Row],[Comments]]</f>
        <v>527839</v>
      </c>
      <c r="M4687">
        <f>bbdd_Social_Media_Trends[[#This Row],[Interactions]]/bbdd_Social_Media_Trends[[#This Row],[Views]]</f>
        <v>0.14298329754500269</v>
      </c>
      <c r="N4687" s="1" t="s">
        <v>22</v>
      </c>
      <c r="O4687" s="4">
        <f t="shared" si="73"/>
        <v>0</v>
      </c>
    </row>
    <row r="4688" spans="1:15">
      <c r="A4688" s="1" t="s">
        <v>4728</v>
      </c>
      <c r="B4688" s="2">
        <v>44755</v>
      </c>
      <c r="C4688" s="13" t="str">
        <f>TEXT(bbdd_Social_Media_Trends[[#This Row],[Post_Date]],"aaaa-mm")</f>
        <v>2022-07</v>
      </c>
      <c r="D4688" s="1" t="s">
        <v>27</v>
      </c>
      <c r="E4688" s="1" t="s">
        <v>52</v>
      </c>
      <c r="F4688" s="1" t="s">
        <v>20</v>
      </c>
      <c r="G4688" s="1" t="s">
        <v>44</v>
      </c>
      <c r="H4688">
        <v>4607563</v>
      </c>
      <c r="I4688">
        <v>104267</v>
      </c>
      <c r="J4688">
        <v>40838</v>
      </c>
      <c r="K4688">
        <v>31440</v>
      </c>
      <c r="L4688">
        <f>bbdd_Social_Media_Trends[[#This Row],[Likes]]+bbdd_Social_Media_Trends[[#This Row],[Shares]]+bbdd_Social_Media_Trends[[#This Row],[Comments]]</f>
        <v>176545</v>
      </c>
      <c r="M4688">
        <f>bbdd_Social_Media_Trends[[#This Row],[Interactions]]/bbdd_Social_Media_Trends[[#This Row],[Views]]</f>
        <v>3.8316350747672902E-2</v>
      </c>
      <c r="N4688" s="1" t="s">
        <v>29</v>
      </c>
      <c r="O4688" s="4">
        <f t="shared" si="73"/>
        <v>0</v>
      </c>
    </row>
    <row r="4689" spans="1:15">
      <c r="A4689" s="1" t="s">
        <v>4729</v>
      </c>
      <c r="B4689" s="2">
        <v>44825</v>
      </c>
      <c r="C4689" s="13" t="str">
        <f>TEXT(bbdd_Social_Media_Trends[[#This Row],[Post_Date]],"aaaa-mm")</f>
        <v>2022-09</v>
      </c>
      <c r="D4689" s="1" t="s">
        <v>27</v>
      </c>
      <c r="E4689" s="1" t="s">
        <v>52</v>
      </c>
      <c r="F4689" s="1" t="s">
        <v>20</v>
      </c>
      <c r="G4689" s="1" t="s">
        <v>28</v>
      </c>
      <c r="H4689">
        <v>3602630</v>
      </c>
      <c r="I4689">
        <v>497385</v>
      </c>
      <c r="J4689">
        <v>30893</v>
      </c>
      <c r="K4689">
        <v>43944</v>
      </c>
      <c r="L4689">
        <f>bbdd_Social_Media_Trends[[#This Row],[Likes]]+bbdd_Social_Media_Trends[[#This Row],[Shares]]+bbdd_Social_Media_Trends[[#This Row],[Comments]]</f>
        <v>572222</v>
      </c>
      <c r="M4689">
        <f>bbdd_Social_Media_Trends[[#This Row],[Interactions]]/bbdd_Social_Media_Trends[[#This Row],[Views]]</f>
        <v>0.15883451811593197</v>
      </c>
      <c r="N4689" s="1" t="s">
        <v>16</v>
      </c>
      <c r="O4689" s="4">
        <f t="shared" si="73"/>
        <v>0</v>
      </c>
    </row>
    <row r="4690" spans="1:15" hidden="1">
      <c r="A4690" s="1" t="s">
        <v>4730</v>
      </c>
      <c r="B4690" s="2">
        <v>44948</v>
      </c>
      <c r="C4690" s="13" t="str">
        <f>TEXT(bbdd_Social_Media_Trends[[#This Row],[Post_Date]],"aaaa-mm")</f>
        <v>2023-01</v>
      </c>
      <c r="D4690" s="1" t="s">
        <v>12</v>
      </c>
      <c r="E4690" s="1" t="s">
        <v>57</v>
      </c>
      <c r="F4690" s="1" t="s">
        <v>20</v>
      </c>
      <c r="G4690" s="1" t="s">
        <v>25</v>
      </c>
      <c r="H4690">
        <v>826021</v>
      </c>
      <c r="I4690">
        <v>58506</v>
      </c>
      <c r="J4690">
        <v>48743</v>
      </c>
      <c r="K4690">
        <v>43924</v>
      </c>
      <c r="L4690">
        <f>bbdd_Social_Media_Trends[[#This Row],[Likes]]+bbdd_Social_Media_Trends[[#This Row],[Shares]]+bbdd_Social_Media_Trends[[#This Row],[Comments]]</f>
        <v>151173</v>
      </c>
      <c r="M4690">
        <f>bbdd_Social_Media_Trends[[#This Row],[Interactions]]/bbdd_Social_Media_Trends[[#This Row],[Views]]</f>
        <v>0.18301350692052623</v>
      </c>
      <c r="N4690" s="1" t="s">
        <v>29</v>
      </c>
      <c r="O4690" s="4">
        <f t="shared" si="73"/>
        <v>0</v>
      </c>
    </row>
    <row r="4691" spans="1:15" hidden="1">
      <c r="A4691" s="1" t="s">
        <v>4731</v>
      </c>
      <c r="B4691" s="2">
        <v>44627</v>
      </c>
      <c r="C4691" s="13" t="str">
        <f>TEXT(bbdd_Social_Media_Trends[[#This Row],[Post_Date]],"aaaa-mm")</f>
        <v>2022-03</v>
      </c>
      <c r="D4691" s="1" t="s">
        <v>12</v>
      </c>
      <c r="E4691" s="1" t="s">
        <v>46</v>
      </c>
      <c r="F4691" s="1" t="s">
        <v>20</v>
      </c>
      <c r="G4691" s="1" t="s">
        <v>25</v>
      </c>
      <c r="H4691">
        <v>3309158</v>
      </c>
      <c r="I4691">
        <v>79745</v>
      </c>
      <c r="J4691">
        <v>27743</v>
      </c>
      <c r="K4691">
        <v>17516</v>
      </c>
      <c r="L4691">
        <f>bbdd_Social_Media_Trends[[#This Row],[Likes]]+bbdd_Social_Media_Trends[[#This Row],[Shares]]+bbdd_Social_Media_Trends[[#This Row],[Comments]]</f>
        <v>125004</v>
      </c>
      <c r="M4691">
        <f>bbdd_Social_Media_Trends[[#This Row],[Interactions]]/bbdd_Social_Media_Trends[[#This Row],[Views]]</f>
        <v>3.7775168184776914E-2</v>
      </c>
      <c r="N4691" s="1" t="s">
        <v>29</v>
      </c>
      <c r="O4691" s="4">
        <f t="shared" si="73"/>
        <v>0</v>
      </c>
    </row>
    <row r="4692" spans="1:15" hidden="1">
      <c r="A4692" s="1" t="s">
        <v>4732</v>
      </c>
      <c r="B4692" s="2">
        <v>44924</v>
      </c>
      <c r="C4692" s="13" t="str">
        <f>TEXT(bbdd_Social_Media_Trends[[#This Row],[Post_Date]],"aaaa-mm")</f>
        <v>2022-12</v>
      </c>
      <c r="D4692" s="1" t="s">
        <v>18</v>
      </c>
      <c r="E4692" s="1" t="s">
        <v>35</v>
      </c>
      <c r="F4692" s="1" t="s">
        <v>14</v>
      </c>
      <c r="G4692" s="1" t="s">
        <v>44</v>
      </c>
      <c r="H4692">
        <v>2299356</v>
      </c>
      <c r="I4692">
        <v>495941</v>
      </c>
      <c r="J4692">
        <v>11961</v>
      </c>
      <c r="K4692">
        <v>16485</v>
      </c>
      <c r="L4692">
        <f>bbdd_Social_Media_Trends[[#This Row],[Likes]]+bbdd_Social_Media_Trends[[#This Row],[Shares]]+bbdd_Social_Media_Trends[[#This Row],[Comments]]</f>
        <v>524387</v>
      </c>
      <c r="M4692">
        <f>bbdd_Social_Media_Trends[[#This Row],[Interactions]]/bbdd_Social_Media_Trends[[#This Row],[Views]]</f>
        <v>0.22805820412324146</v>
      </c>
      <c r="N4692" s="1" t="s">
        <v>22</v>
      </c>
      <c r="O4692" s="4">
        <f t="shared" si="73"/>
        <v>0</v>
      </c>
    </row>
    <row r="4693" spans="1:15" hidden="1">
      <c r="A4693" s="1" t="s">
        <v>4733</v>
      </c>
      <c r="B4693" s="2">
        <v>44773</v>
      </c>
      <c r="C4693" s="13" t="str">
        <f>TEXT(bbdd_Social_Media_Trends[[#This Row],[Post_Date]],"aaaa-mm")</f>
        <v>2022-07</v>
      </c>
      <c r="D4693" s="1" t="s">
        <v>24</v>
      </c>
      <c r="E4693" s="1" t="s">
        <v>19</v>
      </c>
      <c r="F4693" s="1" t="s">
        <v>20</v>
      </c>
      <c r="G4693" s="1" t="s">
        <v>21</v>
      </c>
      <c r="H4693">
        <v>8162</v>
      </c>
      <c r="I4693">
        <v>285470</v>
      </c>
      <c r="J4693">
        <v>60984</v>
      </c>
      <c r="K4693">
        <v>43541</v>
      </c>
      <c r="L4693">
        <f>bbdd_Social_Media_Trends[[#This Row],[Likes]]+bbdd_Social_Media_Trends[[#This Row],[Shares]]+bbdd_Social_Media_Trends[[#This Row],[Comments]]</f>
        <v>389995</v>
      </c>
      <c r="M4693">
        <f>bbdd_Social_Media_Trends[[#This Row],[Interactions]]/bbdd_Social_Media_Trends[[#This Row],[Views]]</f>
        <v>47.781793678020094</v>
      </c>
      <c r="N4693" s="1" t="s">
        <v>16</v>
      </c>
      <c r="O4693" s="4">
        <f t="shared" si="73"/>
        <v>0</v>
      </c>
    </row>
    <row r="4694" spans="1:15" hidden="1">
      <c r="A4694" s="1" t="s">
        <v>4734</v>
      </c>
      <c r="B4694" s="2">
        <v>45091</v>
      </c>
      <c r="C4694" s="13" t="str">
        <f>TEXT(bbdd_Social_Media_Trends[[#This Row],[Post_Date]],"aaaa-mm")</f>
        <v>2023-06</v>
      </c>
      <c r="D4694" s="1" t="s">
        <v>24</v>
      </c>
      <c r="E4694" s="1" t="s">
        <v>46</v>
      </c>
      <c r="F4694" s="1" t="s">
        <v>20</v>
      </c>
      <c r="G4694" s="1" t="s">
        <v>25</v>
      </c>
      <c r="H4694">
        <v>4082325</v>
      </c>
      <c r="I4694">
        <v>225861</v>
      </c>
      <c r="J4694">
        <v>68621</v>
      </c>
      <c r="K4694">
        <v>16938</v>
      </c>
      <c r="L4694">
        <f>bbdd_Social_Media_Trends[[#This Row],[Likes]]+bbdd_Social_Media_Trends[[#This Row],[Shares]]+bbdd_Social_Media_Trends[[#This Row],[Comments]]</f>
        <v>311420</v>
      </c>
      <c r="M4694">
        <f>bbdd_Social_Media_Trends[[#This Row],[Interactions]]/bbdd_Social_Media_Trends[[#This Row],[Views]]</f>
        <v>7.6284960163632246E-2</v>
      </c>
      <c r="N4694" s="1" t="s">
        <v>29</v>
      </c>
      <c r="O4694" s="4">
        <f t="shared" si="73"/>
        <v>0</v>
      </c>
    </row>
    <row r="4695" spans="1:15" hidden="1">
      <c r="A4695" s="1" t="s">
        <v>4735</v>
      </c>
      <c r="B4695" s="2">
        <v>44878</v>
      </c>
      <c r="C4695" s="13" t="str">
        <f>TEXT(bbdd_Social_Media_Trends[[#This Row],[Post_Date]],"aaaa-mm")</f>
        <v>2022-11</v>
      </c>
      <c r="D4695" s="1" t="s">
        <v>24</v>
      </c>
      <c r="E4695" s="1" t="s">
        <v>52</v>
      </c>
      <c r="F4695" s="1" t="s">
        <v>20</v>
      </c>
      <c r="G4695" s="1" t="s">
        <v>60</v>
      </c>
      <c r="H4695">
        <v>3240909</v>
      </c>
      <c r="I4695">
        <v>43890</v>
      </c>
      <c r="J4695">
        <v>52928</v>
      </c>
      <c r="K4695">
        <v>33640</v>
      </c>
      <c r="L4695">
        <f>bbdd_Social_Media_Trends[[#This Row],[Likes]]+bbdd_Social_Media_Trends[[#This Row],[Shares]]+bbdd_Social_Media_Trends[[#This Row],[Comments]]</f>
        <v>130458</v>
      </c>
      <c r="M4695">
        <f>bbdd_Social_Media_Trends[[#This Row],[Interactions]]/bbdd_Social_Media_Trends[[#This Row],[Views]]</f>
        <v>4.0253521465736929E-2</v>
      </c>
      <c r="N4695" s="1" t="s">
        <v>22</v>
      </c>
      <c r="O4695" s="4">
        <f t="shared" si="73"/>
        <v>0</v>
      </c>
    </row>
    <row r="4696" spans="1:15" hidden="1">
      <c r="A4696" s="1" t="s">
        <v>4736</v>
      </c>
      <c r="B4696" s="2">
        <v>45036</v>
      </c>
      <c r="C4696" s="13" t="str">
        <f>TEXT(bbdd_Social_Media_Trends[[#This Row],[Post_Date]],"aaaa-mm")</f>
        <v>2023-04</v>
      </c>
      <c r="D4696" s="1" t="s">
        <v>24</v>
      </c>
      <c r="E4696" s="1" t="s">
        <v>39</v>
      </c>
      <c r="F4696" s="1" t="s">
        <v>20</v>
      </c>
      <c r="G4696" s="1" t="s">
        <v>50</v>
      </c>
      <c r="H4696">
        <v>1076207</v>
      </c>
      <c r="I4696">
        <v>177343</v>
      </c>
      <c r="J4696">
        <v>29322</v>
      </c>
      <c r="K4696">
        <v>31034</v>
      </c>
      <c r="L4696">
        <f>bbdd_Social_Media_Trends[[#This Row],[Likes]]+bbdd_Social_Media_Trends[[#This Row],[Shares]]+bbdd_Social_Media_Trends[[#This Row],[Comments]]</f>
        <v>237699</v>
      </c>
      <c r="M4696">
        <f>bbdd_Social_Media_Trends[[#This Row],[Interactions]]/bbdd_Social_Media_Trends[[#This Row],[Views]]</f>
        <v>0.22086736101883744</v>
      </c>
      <c r="N4696" s="1" t="s">
        <v>16</v>
      </c>
      <c r="O4696" s="4">
        <f t="shared" si="73"/>
        <v>0</v>
      </c>
    </row>
    <row r="4697" spans="1:15" hidden="1">
      <c r="A4697" s="1" t="s">
        <v>4737</v>
      </c>
      <c r="B4697" s="2">
        <v>45270</v>
      </c>
      <c r="C4697" s="13" t="str">
        <f>TEXT(bbdd_Social_Media_Trends[[#This Row],[Post_Date]],"aaaa-mm")</f>
        <v>2023-12</v>
      </c>
      <c r="D4697" s="1" t="s">
        <v>12</v>
      </c>
      <c r="E4697" s="1" t="s">
        <v>46</v>
      </c>
      <c r="F4697" s="1" t="s">
        <v>14</v>
      </c>
      <c r="G4697" s="1" t="s">
        <v>21</v>
      </c>
      <c r="H4697">
        <v>3809385</v>
      </c>
      <c r="I4697">
        <v>406344</v>
      </c>
      <c r="J4697">
        <v>48563</v>
      </c>
      <c r="K4697">
        <v>29507</v>
      </c>
      <c r="L4697">
        <f>bbdd_Social_Media_Trends[[#This Row],[Likes]]+bbdd_Social_Media_Trends[[#This Row],[Shares]]+bbdd_Social_Media_Trends[[#This Row],[Comments]]</f>
        <v>484414</v>
      </c>
      <c r="M4697">
        <f>bbdd_Social_Media_Trends[[#This Row],[Interactions]]/bbdd_Social_Media_Trends[[#This Row],[Views]]</f>
        <v>0.12716330851305394</v>
      </c>
      <c r="N4697" s="1" t="s">
        <v>16</v>
      </c>
      <c r="O4697" s="4">
        <f t="shared" si="73"/>
        <v>0</v>
      </c>
    </row>
    <row r="4698" spans="1:15">
      <c r="A4698" s="1" t="s">
        <v>4738</v>
      </c>
      <c r="B4698" s="2">
        <v>44912</v>
      </c>
      <c r="C4698" s="13" t="str">
        <f>TEXT(bbdd_Social_Media_Trends[[#This Row],[Post_Date]],"aaaa-mm")</f>
        <v>2022-12</v>
      </c>
      <c r="D4698" s="1" t="s">
        <v>27</v>
      </c>
      <c r="E4698" s="1" t="s">
        <v>59</v>
      </c>
      <c r="F4698" s="1" t="s">
        <v>47</v>
      </c>
      <c r="G4698" s="1" t="s">
        <v>60</v>
      </c>
      <c r="H4698">
        <v>1171081</v>
      </c>
      <c r="I4698">
        <v>274462</v>
      </c>
      <c r="J4698">
        <v>40123</v>
      </c>
      <c r="K4698">
        <v>11828</v>
      </c>
      <c r="L4698">
        <f>bbdd_Social_Media_Trends[[#This Row],[Likes]]+bbdd_Social_Media_Trends[[#This Row],[Shares]]+bbdd_Social_Media_Trends[[#This Row],[Comments]]</f>
        <v>326413</v>
      </c>
      <c r="M4698">
        <f>bbdd_Social_Media_Trends[[#This Row],[Interactions]]/bbdd_Social_Media_Trends[[#This Row],[Views]]</f>
        <v>0.27872794452305177</v>
      </c>
      <c r="N4698" s="1" t="s">
        <v>16</v>
      </c>
      <c r="O4698" s="4">
        <f t="shared" si="73"/>
        <v>0</v>
      </c>
    </row>
    <row r="4699" spans="1:15" hidden="1">
      <c r="A4699" s="1" t="s">
        <v>4739</v>
      </c>
      <c r="B4699" s="2">
        <v>44719</v>
      </c>
      <c r="C4699" s="13" t="str">
        <f>TEXT(bbdd_Social_Media_Trends[[#This Row],[Post_Date]],"aaaa-mm")</f>
        <v>2022-06</v>
      </c>
      <c r="D4699" s="1" t="s">
        <v>24</v>
      </c>
      <c r="E4699" s="1" t="s">
        <v>59</v>
      </c>
      <c r="F4699" s="1" t="s">
        <v>47</v>
      </c>
      <c r="G4699" s="1" t="s">
        <v>37</v>
      </c>
      <c r="H4699">
        <v>4865703</v>
      </c>
      <c r="I4699">
        <v>253419</v>
      </c>
      <c r="J4699">
        <v>78639</v>
      </c>
      <c r="K4699">
        <v>45758</v>
      </c>
      <c r="L4699">
        <f>bbdd_Social_Media_Trends[[#This Row],[Likes]]+bbdd_Social_Media_Trends[[#This Row],[Shares]]+bbdd_Social_Media_Trends[[#This Row],[Comments]]</f>
        <v>377816</v>
      </c>
      <c r="M4699">
        <f>bbdd_Social_Media_Trends[[#This Row],[Interactions]]/bbdd_Social_Media_Trends[[#This Row],[Views]]</f>
        <v>7.7648800183652805E-2</v>
      </c>
      <c r="N4699" s="1" t="s">
        <v>16</v>
      </c>
      <c r="O4699" s="4">
        <f t="shared" si="73"/>
        <v>0</v>
      </c>
    </row>
    <row r="4700" spans="1:15" hidden="1">
      <c r="A4700" s="1" t="s">
        <v>4740</v>
      </c>
      <c r="B4700" s="2">
        <v>44602</v>
      </c>
      <c r="C4700" s="13" t="str">
        <f>TEXT(bbdd_Social_Media_Trends[[#This Row],[Post_Date]],"aaaa-mm")</f>
        <v>2022-02</v>
      </c>
      <c r="D4700" s="1" t="s">
        <v>12</v>
      </c>
      <c r="E4700" s="1" t="s">
        <v>13</v>
      </c>
      <c r="F4700" s="1" t="s">
        <v>41</v>
      </c>
      <c r="G4700" s="1" t="s">
        <v>21</v>
      </c>
      <c r="H4700">
        <v>4033514</v>
      </c>
      <c r="I4700">
        <v>337654</v>
      </c>
      <c r="J4700">
        <v>97426</v>
      </c>
      <c r="K4700">
        <v>20972</v>
      </c>
      <c r="L4700">
        <f>bbdd_Social_Media_Trends[[#This Row],[Likes]]+bbdd_Social_Media_Trends[[#This Row],[Shares]]+bbdd_Social_Media_Trends[[#This Row],[Comments]]</f>
        <v>456052</v>
      </c>
      <c r="M4700">
        <f>bbdd_Social_Media_Trends[[#This Row],[Interactions]]/bbdd_Social_Media_Trends[[#This Row],[Views]]</f>
        <v>0.11306567920676611</v>
      </c>
      <c r="N4700" s="1" t="s">
        <v>29</v>
      </c>
      <c r="O4700" s="4">
        <f t="shared" si="73"/>
        <v>0</v>
      </c>
    </row>
    <row r="4701" spans="1:15" hidden="1">
      <c r="A4701" s="1" t="s">
        <v>4741</v>
      </c>
      <c r="B4701" s="2">
        <v>45146</v>
      </c>
      <c r="C4701" s="13" t="str">
        <f>TEXT(bbdd_Social_Media_Trends[[#This Row],[Post_Date]],"aaaa-mm")</f>
        <v>2023-08</v>
      </c>
      <c r="D4701" s="1" t="s">
        <v>24</v>
      </c>
      <c r="E4701" s="1" t="s">
        <v>49</v>
      </c>
      <c r="F4701" s="1" t="s">
        <v>36</v>
      </c>
      <c r="G4701" s="1" t="s">
        <v>15</v>
      </c>
      <c r="H4701">
        <v>1186127</v>
      </c>
      <c r="I4701">
        <v>319670</v>
      </c>
      <c r="J4701">
        <v>41088</v>
      </c>
      <c r="K4701">
        <v>8135</v>
      </c>
      <c r="L4701">
        <f>bbdd_Social_Media_Trends[[#This Row],[Likes]]+bbdd_Social_Media_Trends[[#This Row],[Shares]]+bbdd_Social_Media_Trends[[#This Row],[Comments]]</f>
        <v>368893</v>
      </c>
      <c r="M4701">
        <f>bbdd_Social_Media_Trends[[#This Row],[Interactions]]/bbdd_Social_Media_Trends[[#This Row],[Views]]</f>
        <v>0.31100632562954894</v>
      </c>
      <c r="N4701" s="1" t="s">
        <v>16</v>
      </c>
      <c r="O4701" s="4">
        <f t="shared" si="73"/>
        <v>0</v>
      </c>
    </row>
    <row r="4702" spans="1:15">
      <c r="A4702" s="1" t="s">
        <v>4742</v>
      </c>
      <c r="B4702" s="2">
        <v>44975</v>
      </c>
      <c r="C4702" s="13" t="str">
        <f>TEXT(bbdd_Social_Media_Trends[[#This Row],[Post_Date]],"aaaa-mm")</f>
        <v>2023-02</v>
      </c>
      <c r="D4702" s="1" t="s">
        <v>27</v>
      </c>
      <c r="E4702" s="1" t="s">
        <v>35</v>
      </c>
      <c r="F4702" s="1" t="s">
        <v>41</v>
      </c>
      <c r="G4702" s="1" t="s">
        <v>60</v>
      </c>
      <c r="H4702">
        <v>120399</v>
      </c>
      <c r="I4702">
        <v>86677</v>
      </c>
      <c r="J4702">
        <v>48450</v>
      </c>
      <c r="K4702">
        <v>40249</v>
      </c>
      <c r="L4702">
        <f>bbdd_Social_Media_Trends[[#This Row],[Likes]]+bbdd_Social_Media_Trends[[#This Row],[Shares]]+bbdd_Social_Media_Trends[[#This Row],[Comments]]</f>
        <v>175376</v>
      </c>
      <c r="M4702">
        <f>bbdd_Social_Media_Trends[[#This Row],[Interactions]]/bbdd_Social_Media_Trends[[#This Row],[Views]]</f>
        <v>1.456623393882009</v>
      </c>
      <c r="N4702" s="1" t="s">
        <v>22</v>
      </c>
      <c r="O4702" s="4">
        <f t="shared" si="73"/>
        <v>0</v>
      </c>
    </row>
    <row r="4703" spans="1:15" hidden="1">
      <c r="A4703" s="1" t="s">
        <v>4743</v>
      </c>
      <c r="B4703" s="2">
        <v>44952</v>
      </c>
      <c r="C4703" s="13" t="str">
        <f>TEXT(bbdd_Social_Media_Trends[[#This Row],[Post_Date]],"aaaa-mm")</f>
        <v>2023-01</v>
      </c>
      <c r="D4703" s="1" t="s">
        <v>24</v>
      </c>
      <c r="E4703" s="1" t="s">
        <v>46</v>
      </c>
      <c r="F4703" s="1" t="s">
        <v>47</v>
      </c>
      <c r="G4703" s="1" t="s">
        <v>60</v>
      </c>
      <c r="H4703">
        <v>600372</v>
      </c>
      <c r="I4703">
        <v>260597</v>
      </c>
      <c r="J4703">
        <v>9374</v>
      </c>
      <c r="K4703">
        <v>46042</v>
      </c>
      <c r="L4703">
        <f>bbdd_Social_Media_Trends[[#This Row],[Likes]]+bbdd_Social_Media_Trends[[#This Row],[Shares]]+bbdd_Social_Media_Trends[[#This Row],[Comments]]</f>
        <v>316013</v>
      </c>
      <c r="M4703">
        <f>bbdd_Social_Media_Trends[[#This Row],[Interactions]]/bbdd_Social_Media_Trends[[#This Row],[Views]]</f>
        <v>0.52636198890021524</v>
      </c>
      <c r="N4703" s="1" t="s">
        <v>22</v>
      </c>
      <c r="O4703" s="4">
        <f t="shared" si="73"/>
        <v>0</v>
      </c>
    </row>
    <row r="4704" spans="1:15" hidden="1">
      <c r="A4704" s="1" t="s">
        <v>4744</v>
      </c>
      <c r="B4704" s="2">
        <v>44642</v>
      </c>
      <c r="C4704" s="13" t="str">
        <f>TEXT(bbdd_Social_Media_Trends[[#This Row],[Post_Date]],"aaaa-mm")</f>
        <v>2022-03</v>
      </c>
      <c r="D4704" s="1" t="s">
        <v>18</v>
      </c>
      <c r="E4704" s="1" t="s">
        <v>46</v>
      </c>
      <c r="F4704" s="1" t="s">
        <v>20</v>
      </c>
      <c r="G4704" s="1" t="s">
        <v>25</v>
      </c>
      <c r="H4704">
        <v>4903978</v>
      </c>
      <c r="I4704">
        <v>68921</v>
      </c>
      <c r="J4704">
        <v>75527</v>
      </c>
      <c r="K4704">
        <v>6533</v>
      </c>
      <c r="L4704">
        <f>bbdd_Social_Media_Trends[[#This Row],[Likes]]+bbdd_Social_Media_Trends[[#This Row],[Shares]]+bbdd_Social_Media_Trends[[#This Row],[Comments]]</f>
        <v>150981</v>
      </c>
      <c r="M4704">
        <f>bbdd_Social_Media_Trends[[#This Row],[Interactions]]/bbdd_Social_Media_Trends[[#This Row],[Views]]</f>
        <v>3.0787454592985531E-2</v>
      </c>
      <c r="N4704" s="1" t="s">
        <v>29</v>
      </c>
      <c r="O4704" s="4">
        <f t="shared" si="73"/>
        <v>0</v>
      </c>
    </row>
    <row r="4705" spans="1:15" hidden="1">
      <c r="A4705" s="1" t="s">
        <v>4745</v>
      </c>
      <c r="B4705" s="2">
        <v>44951</v>
      </c>
      <c r="C4705" s="13" t="str">
        <f>TEXT(bbdd_Social_Media_Trends[[#This Row],[Post_Date]],"aaaa-mm")</f>
        <v>2023-01</v>
      </c>
      <c r="D4705" s="1" t="s">
        <v>24</v>
      </c>
      <c r="E4705" s="1" t="s">
        <v>59</v>
      </c>
      <c r="F4705" s="1" t="s">
        <v>20</v>
      </c>
      <c r="G4705" s="1" t="s">
        <v>60</v>
      </c>
      <c r="H4705">
        <v>3529073</v>
      </c>
      <c r="I4705">
        <v>152267</v>
      </c>
      <c r="J4705">
        <v>95610</v>
      </c>
      <c r="K4705">
        <v>19210</v>
      </c>
      <c r="L4705">
        <f>bbdd_Social_Media_Trends[[#This Row],[Likes]]+bbdd_Social_Media_Trends[[#This Row],[Shares]]+bbdd_Social_Media_Trends[[#This Row],[Comments]]</f>
        <v>267087</v>
      </c>
      <c r="M4705">
        <f>bbdd_Social_Media_Trends[[#This Row],[Interactions]]/bbdd_Social_Media_Trends[[#This Row],[Views]]</f>
        <v>7.5681914202398198E-2</v>
      </c>
      <c r="N4705" s="1" t="s">
        <v>16</v>
      </c>
      <c r="O4705" s="4">
        <f t="shared" si="73"/>
        <v>0</v>
      </c>
    </row>
    <row r="4706" spans="1:15" hidden="1">
      <c r="A4706" s="1" t="s">
        <v>4746</v>
      </c>
      <c r="B4706" s="2">
        <v>44722</v>
      </c>
      <c r="C4706" s="13" t="str">
        <f>TEXT(bbdd_Social_Media_Trends[[#This Row],[Post_Date]],"aaaa-mm")</f>
        <v>2022-06</v>
      </c>
      <c r="D4706" s="1" t="s">
        <v>18</v>
      </c>
      <c r="E4706" s="1" t="s">
        <v>13</v>
      </c>
      <c r="F4706" s="1" t="s">
        <v>20</v>
      </c>
      <c r="G4706" s="1" t="s">
        <v>50</v>
      </c>
      <c r="H4706">
        <v>642028</v>
      </c>
      <c r="I4706">
        <v>8962</v>
      </c>
      <c r="J4706">
        <v>37402</v>
      </c>
      <c r="K4706">
        <v>31693</v>
      </c>
      <c r="L4706">
        <f>bbdd_Social_Media_Trends[[#This Row],[Likes]]+bbdd_Social_Media_Trends[[#This Row],[Shares]]+bbdd_Social_Media_Trends[[#This Row],[Comments]]</f>
        <v>78057</v>
      </c>
      <c r="M4706">
        <f>bbdd_Social_Media_Trends[[#This Row],[Interactions]]/bbdd_Social_Media_Trends[[#This Row],[Views]]</f>
        <v>0.12157880964693128</v>
      </c>
      <c r="N4706" s="1" t="s">
        <v>29</v>
      </c>
      <c r="O4706" s="4">
        <f t="shared" si="73"/>
        <v>0</v>
      </c>
    </row>
    <row r="4707" spans="1:15" hidden="1">
      <c r="A4707" s="1" t="s">
        <v>4747</v>
      </c>
      <c r="B4707" s="2">
        <v>45000</v>
      </c>
      <c r="C4707" s="13" t="str">
        <f>TEXT(bbdd_Social_Media_Trends[[#This Row],[Post_Date]],"aaaa-mm")</f>
        <v>2023-03</v>
      </c>
      <c r="D4707" s="1" t="s">
        <v>12</v>
      </c>
      <c r="E4707" s="1" t="s">
        <v>49</v>
      </c>
      <c r="F4707" s="1" t="s">
        <v>41</v>
      </c>
      <c r="G4707" s="1" t="s">
        <v>37</v>
      </c>
      <c r="H4707">
        <v>1289152</v>
      </c>
      <c r="I4707">
        <v>336168</v>
      </c>
      <c r="J4707">
        <v>68747</v>
      </c>
      <c r="K4707">
        <v>23496</v>
      </c>
      <c r="L4707">
        <f>bbdd_Social_Media_Trends[[#This Row],[Likes]]+bbdd_Social_Media_Trends[[#This Row],[Shares]]+bbdd_Social_Media_Trends[[#This Row],[Comments]]</f>
        <v>428411</v>
      </c>
      <c r="M4707">
        <f>bbdd_Social_Media_Trends[[#This Row],[Interactions]]/bbdd_Social_Media_Trends[[#This Row],[Views]]</f>
        <v>0.33232000570917936</v>
      </c>
      <c r="N4707" s="1" t="s">
        <v>22</v>
      </c>
      <c r="O4707" s="4">
        <f t="shared" si="73"/>
        <v>0</v>
      </c>
    </row>
    <row r="4708" spans="1:15" hidden="1">
      <c r="A4708" s="1" t="s">
        <v>4748</v>
      </c>
      <c r="B4708" s="2">
        <v>44810</v>
      </c>
      <c r="C4708" s="13" t="str">
        <f>TEXT(bbdd_Social_Media_Trends[[#This Row],[Post_Date]],"aaaa-mm")</f>
        <v>2022-09</v>
      </c>
      <c r="D4708" s="1" t="s">
        <v>12</v>
      </c>
      <c r="E4708" s="1" t="s">
        <v>13</v>
      </c>
      <c r="F4708" s="1" t="s">
        <v>20</v>
      </c>
      <c r="G4708" s="1" t="s">
        <v>37</v>
      </c>
      <c r="H4708">
        <v>1549672</v>
      </c>
      <c r="I4708">
        <v>2009</v>
      </c>
      <c r="J4708">
        <v>48438</v>
      </c>
      <c r="K4708">
        <v>13727</v>
      </c>
      <c r="L4708">
        <f>bbdd_Social_Media_Trends[[#This Row],[Likes]]+bbdd_Social_Media_Trends[[#This Row],[Shares]]+bbdd_Social_Media_Trends[[#This Row],[Comments]]</f>
        <v>64174</v>
      </c>
      <c r="M4708">
        <f>bbdd_Social_Media_Trends[[#This Row],[Interactions]]/bbdd_Social_Media_Trends[[#This Row],[Views]]</f>
        <v>4.1411343819853494E-2</v>
      </c>
      <c r="N4708" s="1" t="s">
        <v>16</v>
      </c>
      <c r="O4708" s="4">
        <f t="shared" si="73"/>
        <v>0</v>
      </c>
    </row>
    <row r="4709" spans="1:15" hidden="1">
      <c r="A4709" s="1" t="s">
        <v>4749</v>
      </c>
      <c r="B4709" s="2">
        <v>44862</v>
      </c>
      <c r="C4709" s="13" t="str">
        <f>TEXT(bbdd_Social_Media_Trends[[#This Row],[Post_Date]],"aaaa-mm")</f>
        <v>2022-10</v>
      </c>
      <c r="D4709" s="1" t="s">
        <v>24</v>
      </c>
      <c r="E4709" s="1" t="s">
        <v>46</v>
      </c>
      <c r="F4709" s="1" t="s">
        <v>36</v>
      </c>
      <c r="G4709" s="1" t="s">
        <v>25</v>
      </c>
      <c r="H4709">
        <v>3216935</v>
      </c>
      <c r="I4709">
        <v>211312</v>
      </c>
      <c r="J4709">
        <v>25058</v>
      </c>
      <c r="K4709">
        <v>14426</v>
      </c>
      <c r="L4709">
        <f>bbdd_Social_Media_Trends[[#This Row],[Likes]]+bbdd_Social_Media_Trends[[#This Row],[Shares]]+bbdd_Social_Media_Trends[[#This Row],[Comments]]</f>
        <v>250796</v>
      </c>
      <c r="M4709">
        <f>bbdd_Social_Media_Trends[[#This Row],[Interactions]]/bbdd_Social_Media_Trends[[#This Row],[Views]]</f>
        <v>7.7961164897643251E-2</v>
      </c>
      <c r="N4709" s="1" t="s">
        <v>29</v>
      </c>
      <c r="O4709" s="4">
        <f t="shared" si="73"/>
        <v>0</v>
      </c>
    </row>
    <row r="4710" spans="1:15" hidden="1">
      <c r="A4710" s="1" t="s">
        <v>4750</v>
      </c>
      <c r="B4710" s="2">
        <v>44807</v>
      </c>
      <c r="C4710" s="13" t="str">
        <f>TEXT(bbdd_Social_Media_Trends[[#This Row],[Post_Date]],"aaaa-mm")</f>
        <v>2022-09</v>
      </c>
      <c r="D4710" s="1" t="s">
        <v>18</v>
      </c>
      <c r="E4710" s="1" t="s">
        <v>59</v>
      </c>
      <c r="F4710" s="1" t="s">
        <v>36</v>
      </c>
      <c r="G4710" s="1" t="s">
        <v>37</v>
      </c>
      <c r="H4710">
        <v>3219104</v>
      </c>
      <c r="I4710">
        <v>42669</v>
      </c>
      <c r="J4710">
        <v>37168</v>
      </c>
      <c r="K4710">
        <v>32049</v>
      </c>
      <c r="L4710">
        <f>bbdd_Social_Media_Trends[[#This Row],[Likes]]+bbdd_Social_Media_Trends[[#This Row],[Shares]]+bbdd_Social_Media_Trends[[#This Row],[Comments]]</f>
        <v>111886</v>
      </c>
      <c r="M4710">
        <f>bbdd_Social_Media_Trends[[#This Row],[Interactions]]/bbdd_Social_Media_Trends[[#This Row],[Views]]</f>
        <v>3.4756876447607783E-2</v>
      </c>
      <c r="N4710" s="1" t="s">
        <v>16</v>
      </c>
      <c r="O4710" s="4">
        <f t="shared" si="73"/>
        <v>0</v>
      </c>
    </row>
    <row r="4711" spans="1:15" hidden="1">
      <c r="A4711" s="1" t="s">
        <v>4751</v>
      </c>
      <c r="B4711" s="2">
        <v>45138</v>
      </c>
      <c r="C4711" s="13" t="str">
        <f>TEXT(bbdd_Social_Media_Trends[[#This Row],[Post_Date]],"aaaa-mm")</f>
        <v>2023-07</v>
      </c>
      <c r="D4711" s="1" t="s">
        <v>24</v>
      </c>
      <c r="E4711" s="1" t="s">
        <v>49</v>
      </c>
      <c r="F4711" s="1" t="s">
        <v>14</v>
      </c>
      <c r="G4711" s="1" t="s">
        <v>50</v>
      </c>
      <c r="H4711">
        <v>3649931</v>
      </c>
      <c r="I4711">
        <v>9757</v>
      </c>
      <c r="J4711">
        <v>30263</v>
      </c>
      <c r="K4711">
        <v>32855</v>
      </c>
      <c r="L4711">
        <f>bbdd_Social_Media_Trends[[#This Row],[Likes]]+bbdd_Social_Media_Trends[[#This Row],[Shares]]+bbdd_Social_Media_Trends[[#This Row],[Comments]]</f>
        <v>72875</v>
      </c>
      <c r="M4711">
        <f>bbdd_Social_Media_Trends[[#This Row],[Interactions]]/bbdd_Social_Media_Trends[[#This Row],[Views]]</f>
        <v>1.9966130866583505E-2</v>
      </c>
      <c r="N4711" s="1" t="s">
        <v>16</v>
      </c>
      <c r="O4711" s="4">
        <f t="shared" si="73"/>
        <v>0</v>
      </c>
    </row>
    <row r="4712" spans="1:15">
      <c r="A4712" s="1" t="s">
        <v>4752</v>
      </c>
      <c r="B4712" s="2">
        <v>44647</v>
      </c>
      <c r="C4712" s="13" t="str">
        <f>TEXT(bbdd_Social_Media_Trends[[#This Row],[Post_Date]],"aaaa-mm")</f>
        <v>2022-03</v>
      </c>
      <c r="D4712" s="1" t="s">
        <v>27</v>
      </c>
      <c r="E4712" s="1" t="s">
        <v>31</v>
      </c>
      <c r="F4712" s="1" t="s">
        <v>47</v>
      </c>
      <c r="G4712" s="1" t="s">
        <v>28</v>
      </c>
      <c r="H4712">
        <v>1273182</v>
      </c>
      <c r="I4712">
        <v>343660</v>
      </c>
      <c r="J4712">
        <v>43126</v>
      </c>
      <c r="K4712">
        <v>10947</v>
      </c>
      <c r="L4712">
        <f>bbdd_Social_Media_Trends[[#This Row],[Likes]]+bbdd_Social_Media_Trends[[#This Row],[Shares]]+bbdd_Social_Media_Trends[[#This Row],[Comments]]</f>
        <v>397733</v>
      </c>
      <c r="M4712">
        <f>bbdd_Social_Media_Trends[[#This Row],[Interactions]]/bbdd_Social_Media_Trends[[#This Row],[Views]]</f>
        <v>0.31239288648441466</v>
      </c>
      <c r="N4712" s="1" t="s">
        <v>22</v>
      </c>
      <c r="O4712" s="4">
        <f t="shared" si="73"/>
        <v>0</v>
      </c>
    </row>
    <row r="4713" spans="1:15" hidden="1">
      <c r="A4713" s="1" t="s">
        <v>4753</v>
      </c>
      <c r="B4713" s="2">
        <v>45190</v>
      </c>
      <c r="C4713" s="13" t="str">
        <f>TEXT(bbdd_Social_Media_Trends[[#This Row],[Post_Date]],"aaaa-mm")</f>
        <v>2023-09</v>
      </c>
      <c r="D4713" s="1" t="s">
        <v>12</v>
      </c>
      <c r="E4713" s="1" t="s">
        <v>52</v>
      </c>
      <c r="F4713" s="1" t="s">
        <v>41</v>
      </c>
      <c r="G4713" s="1" t="s">
        <v>21</v>
      </c>
      <c r="H4713">
        <v>2864591</v>
      </c>
      <c r="I4713">
        <v>79967</v>
      </c>
      <c r="J4713">
        <v>39479</v>
      </c>
      <c r="K4713">
        <v>6156</v>
      </c>
      <c r="L4713">
        <f>bbdd_Social_Media_Trends[[#This Row],[Likes]]+bbdd_Social_Media_Trends[[#This Row],[Shares]]+bbdd_Social_Media_Trends[[#This Row],[Comments]]</f>
        <v>125602</v>
      </c>
      <c r="M4713">
        <f>bbdd_Social_Media_Trends[[#This Row],[Interactions]]/bbdd_Social_Media_Trends[[#This Row],[Views]]</f>
        <v>4.3846399014728456E-2</v>
      </c>
      <c r="N4713" s="1" t="s">
        <v>16</v>
      </c>
      <c r="O4713" s="4">
        <f t="shared" si="73"/>
        <v>0</v>
      </c>
    </row>
    <row r="4714" spans="1:15" hidden="1">
      <c r="A4714" s="1" t="s">
        <v>4754</v>
      </c>
      <c r="B4714" s="2">
        <v>44706</v>
      </c>
      <c r="C4714" s="13" t="str">
        <f>TEXT(bbdd_Social_Media_Trends[[#This Row],[Post_Date]],"aaaa-mm")</f>
        <v>2022-05</v>
      </c>
      <c r="D4714" s="1" t="s">
        <v>18</v>
      </c>
      <c r="E4714" s="1" t="s">
        <v>39</v>
      </c>
      <c r="F4714" s="1" t="s">
        <v>36</v>
      </c>
      <c r="G4714" s="1" t="s">
        <v>25</v>
      </c>
      <c r="H4714">
        <v>3007888</v>
      </c>
      <c r="I4714">
        <v>375087</v>
      </c>
      <c r="J4714">
        <v>4908</v>
      </c>
      <c r="K4714">
        <v>13091</v>
      </c>
      <c r="L4714">
        <f>bbdd_Social_Media_Trends[[#This Row],[Likes]]+bbdd_Social_Media_Trends[[#This Row],[Shares]]+bbdd_Social_Media_Trends[[#This Row],[Comments]]</f>
        <v>393086</v>
      </c>
      <c r="M4714">
        <f>bbdd_Social_Media_Trends[[#This Row],[Interactions]]/bbdd_Social_Media_Trends[[#This Row],[Views]]</f>
        <v>0.13068505210300382</v>
      </c>
      <c r="N4714" s="1" t="s">
        <v>22</v>
      </c>
      <c r="O4714" s="4">
        <f t="shared" si="73"/>
        <v>0</v>
      </c>
    </row>
    <row r="4715" spans="1:15" hidden="1">
      <c r="A4715" s="1" t="s">
        <v>4755</v>
      </c>
      <c r="B4715" s="2">
        <v>44891</v>
      </c>
      <c r="C4715" s="13" t="str">
        <f>TEXT(bbdd_Social_Media_Trends[[#This Row],[Post_Date]],"aaaa-mm")</f>
        <v>2022-11</v>
      </c>
      <c r="D4715" s="1" t="s">
        <v>12</v>
      </c>
      <c r="E4715" s="1" t="s">
        <v>46</v>
      </c>
      <c r="F4715" s="1" t="s">
        <v>36</v>
      </c>
      <c r="G4715" s="1" t="s">
        <v>60</v>
      </c>
      <c r="H4715">
        <v>40261</v>
      </c>
      <c r="I4715">
        <v>171945</v>
      </c>
      <c r="J4715">
        <v>70151</v>
      </c>
      <c r="K4715">
        <v>1807</v>
      </c>
      <c r="L4715">
        <f>bbdd_Social_Media_Trends[[#This Row],[Likes]]+bbdd_Social_Media_Trends[[#This Row],[Shares]]+bbdd_Social_Media_Trends[[#This Row],[Comments]]</f>
        <v>243903</v>
      </c>
      <c r="M4715">
        <f>bbdd_Social_Media_Trends[[#This Row],[Interactions]]/bbdd_Social_Media_Trends[[#This Row],[Views]]</f>
        <v>6.0580462482302977</v>
      </c>
      <c r="N4715" s="1" t="s">
        <v>22</v>
      </c>
      <c r="O4715" s="4">
        <f t="shared" si="73"/>
        <v>0</v>
      </c>
    </row>
    <row r="4716" spans="1:15" hidden="1">
      <c r="A4716" s="1" t="s">
        <v>4756</v>
      </c>
      <c r="B4716" s="2">
        <v>44626</v>
      </c>
      <c r="C4716" s="13" t="str">
        <f>TEXT(bbdd_Social_Media_Trends[[#This Row],[Post_Date]],"aaaa-mm")</f>
        <v>2022-03</v>
      </c>
      <c r="D4716" s="1" t="s">
        <v>24</v>
      </c>
      <c r="E4716" s="1" t="s">
        <v>49</v>
      </c>
      <c r="F4716" s="1" t="s">
        <v>47</v>
      </c>
      <c r="G4716" s="1" t="s">
        <v>25</v>
      </c>
      <c r="H4716">
        <v>1058662</v>
      </c>
      <c r="I4716">
        <v>43960</v>
      </c>
      <c r="J4716">
        <v>53826</v>
      </c>
      <c r="K4716">
        <v>44909</v>
      </c>
      <c r="L4716">
        <f>bbdd_Social_Media_Trends[[#This Row],[Likes]]+bbdd_Social_Media_Trends[[#This Row],[Shares]]+bbdd_Social_Media_Trends[[#This Row],[Comments]]</f>
        <v>142695</v>
      </c>
      <c r="M4716">
        <f>bbdd_Social_Media_Trends[[#This Row],[Interactions]]/bbdd_Social_Media_Trends[[#This Row],[Views]]</f>
        <v>0.13478806266778254</v>
      </c>
      <c r="N4716" s="1" t="s">
        <v>16</v>
      </c>
      <c r="O4716" s="4">
        <f t="shared" si="73"/>
        <v>0</v>
      </c>
    </row>
    <row r="4717" spans="1:15" hidden="1">
      <c r="A4717" s="1" t="s">
        <v>4757</v>
      </c>
      <c r="B4717" s="2">
        <v>44655</v>
      </c>
      <c r="C4717" s="13" t="str">
        <f>TEXT(bbdd_Social_Media_Trends[[#This Row],[Post_Date]],"aaaa-mm")</f>
        <v>2022-04</v>
      </c>
      <c r="D4717" s="1" t="s">
        <v>24</v>
      </c>
      <c r="E4717" s="1" t="s">
        <v>39</v>
      </c>
      <c r="F4717" s="1" t="s">
        <v>14</v>
      </c>
      <c r="G4717" s="1" t="s">
        <v>15</v>
      </c>
      <c r="H4717">
        <v>4341471</v>
      </c>
      <c r="I4717">
        <v>412137</v>
      </c>
      <c r="J4717">
        <v>79329</v>
      </c>
      <c r="K4717">
        <v>19485</v>
      </c>
      <c r="L4717">
        <f>bbdd_Social_Media_Trends[[#This Row],[Likes]]+bbdd_Social_Media_Trends[[#This Row],[Shares]]+bbdd_Social_Media_Trends[[#This Row],[Comments]]</f>
        <v>510951</v>
      </c>
      <c r="M4717">
        <f>bbdd_Social_Media_Trends[[#This Row],[Interactions]]/bbdd_Social_Media_Trends[[#This Row],[Views]]</f>
        <v>0.11769075504592798</v>
      </c>
      <c r="N4717" s="1" t="s">
        <v>16</v>
      </c>
      <c r="O4717" s="4">
        <f t="shared" si="73"/>
        <v>0</v>
      </c>
    </row>
    <row r="4718" spans="1:15" hidden="1">
      <c r="A4718" s="1" t="s">
        <v>4758</v>
      </c>
      <c r="B4718" s="2">
        <v>45018</v>
      </c>
      <c r="C4718" s="13" t="str">
        <f>TEXT(bbdd_Social_Media_Trends[[#This Row],[Post_Date]],"aaaa-mm")</f>
        <v>2023-04</v>
      </c>
      <c r="D4718" s="1" t="s">
        <v>12</v>
      </c>
      <c r="E4718" s="1" t="s">
        <v>19</v>
      </c>
      <c r="F4718" s="1" t="s">
        <v>36</v>
      </c>
      <c r="G4718" s="1" t="s">
        <v>37</v>
      </c>
      <c r="H4718">
        <v>2011861</v>
      </c>
      <c r="I4718">
        <v>280278</v>
      </c>
      <c r="J4718">
        <v>88874</v>
      </c>
      <c r="K4718">
        <v>1104</v>
      </c>
      <c r="L4718">
        <f>bbdd_Social_Media_Trends[[#This Row],[Likes]]+bbdd_Social_Media_Trends[[#This Row],[Shares]]+bbdd_Social_Media_Trends[[#This Row],[Comments]]</f>
        <v>370256</v>
      </c>
      <c r="M4718">
        <f>bbdd_Social_Media_Trends[[#This Row],[Interactions]]/bbdd_Social_Media_Trends[[#This Row],[Views]]</f>
        <v>0.18403657111500249</v>
      </c>
      <c r="N4718" s="1" t="s">
        <v>16</v>
      </c>
      <c r="O4718" s="4">
        <f t="shared" si="73"/>
        <v>0</v>
      </c>
    </row>
    <row r="4719" spans="1:15" hidden="1">
      <c r="A4719" s="1" t="s">
        <v>4759</v>
      </c>
      <c r="B4719" s="2">
        <v>44631</v>
      </c>
      <c r="C4719" s="13" t="str">
        <f>TEXT(bbdd_Social_Media_Trends[[#This Row],[Post_Date]],"aaaa-mm")</f>
        <v>2022-03</v>
      </c>
      <c r="D4719" s="1" t="s">
        <v>18</v>
      </c>
      <c r="E4719" s="1" t="s">
        <v>39</v>
      </c>
      <c r="F4719" s="1" t="s">
        <v>36</v>
      </c>
      <c r="G4719" s="1" t="s">
        <v>25</v>
      </c>
      <c r="H4719">
        <v>3649213</v>
      </c>
      <c r="I4719">
        <v>270175</v>
      </c>
      <c r="J4719">
        <v>90118</v>
      </c>
      <c r="K4719">
        <v>2531</v>
      </c>
      <c r="L4719">
        <f>bbdd_Social_Media_Trends[[#This Row],[Likes]]+bbdd_Social_Media_Trends[[#This Row],[Shares]]+bbdd_Social_Media_Trends[[#This Row],[Comments]]</f>
        <v>362824</v>
      </c>
      <c r="M4719">
        <f>bbdd_Social_Media_Trends[[#This Row],[Interactions]]/bbdd_Social_Media_Trends[[#This Row],[Views]]</f>
        <v>9.9425273339758466E-2</v>
      </c>
      <c r="N4719" s="1" t="s">
        <v>16</v>
      </c>
      <c r="O4719" s="4">
        <f t="shared" si="73"/>
        <v>0</v>
      </c>
    </row>
    <row r="4720" spans="1:15" hidden="1">
      <c r="A4720" s="1" t="s">
        <v>4760</v>
      </c>
      <c r="B4720" s="2">
        <v>45209</v>
      </c>
      <c r="C4720" s="13" t="str">
        <f>TEXT(bbdd_Social_Media_Trends[[#This Row],[Post_Date]],"aaaa-mm")</f>
        <v>2023-10</v>
      </c>
      <c r="D4720" s="1" t="s">
        <v>18</v>
      </c>
      <c r="E4720" s="1" t="s">
        <v>49</v>
      </c>
      <c r="F4720" s="1" t="s">
        <v>32</v>
      </c>
      <c r="G4720" s="1" t="s">
        <v>21</v>
      </c>
      <c r="H4720">
        <v>2216125</v>
      </c>
      <c r="I4720">
        <v>449987</v>
      </c>
      <c r="J4720">
        <v>37594</v>
      </c>
      <c r="K4720">
        <v>38581</v>
      </c>
      <c r="L4720">
        <f>bbdd_Social_Media_Trends[[#This Row],[Likes]]+bbdd_Social_Media_Trends[[#This Row],[Shares]]+bbdd_Social_Media_Trends[[#This Row],[Comments]]</f>
        <v>526162</v>
      </c>
      <c r="M4720">
        <f>bbdd_Social_Media_Trends[[#This Row],[Interactions]]/bbdd_Social_Media_Trends[[#This Row],[Views]]</f>
        <v>0.23742433301370636</v>
      </c>
      <c r="N4720" s="1" t="s">
        <v>16</v>
      </c>
      <c r="O4720" s="4">
        <f t="shared" si="73"/>
        <v>0</v>
      </c>
    </row>
    <row r="4721" spans="1:15">
      <c r="A4721" s="1" t="s">
        <v>4761</v>
      </c>
      <c r="B4721" s="2">
        <v>45026</v>
      </c>
      <c r="C4721" s="13" t="str">
        <f>TEXT(bbdd_Social_Media_Trends[[#This Row],[Post_Date]],"aaaa-mm")</f>
        <v>2023-04</v>
      </c>
      <c r="D4721" s="1" t="s">
        <v>27</v>
      </c>
      <c r="E4721" s="1" t="s">
        <v>19</v>
      </c>
      <c r="F4721" s="1" t="s">
        <v>41</v>
      </c>
      <c r="G4721" s="1" t="s">
        <v>37</v>
      </c>
      <c r="H4721">
        <v>4746083</v>
      </c>
      <c r="I4721">
        <v>347026</v>
      </c>
      <c r="J4721">
        <v>53053</v>
      </c>
      <c r="K4721">
        <v>6064</v>
      </c>
      <c r="L4721">
        <f>bbdd_Social_Media_Trends[[#This Row],[Likes]]+bbdd_Social_Media_Trends[[#This Row],[Shares]]+bbdd_Social_Media_Trends[[#This Row],[Comments]]</f>
        <v>406143</v>
      </c>
      <c r="M4721">
        <f>bbdd_Social_Media_Trends[[#This Row],[Interactions]]/bbdd_Social_Media_Trends[[#This Row],[Views]]</f>
        <v>8.5574356790641889E-2</v>
      </c>
      <c r="N4721" s="1" t="s">
        <v>22</v>
      </c>
      <c r="O4721" s="4">
        <f t="shared" si="73"/>
        <v>0</v>
      </c>
    </row>
    <row r="4722" spans="1:15" hidden="1">
      <c r="A4722" s="1" t="s">
        <v>4762</v>
      </c>
      <c r="B4722" s="2">
        <v>44662</v>
      </c>
      <c r="C4722" s="13" t="str">
        <f>TEXT(bbdd_Social_Media_Trends[[#This Row],[Post_Date]],"aaaa-mm")</f>
        <v>2022-04</v>
      </c>
      <c r="D4722" s="1" t="s">
        <v>24</v>
      </c>
      <c r="E4722" s="1" t="s">
        <v>13</v>
      </c>
      <c r="F4722" s="1" t="s">
        <v>41</v>
      </c>
      <c r="G4722" s="1" t="s">
        <v>60</v>
      </c>
      <c r="H4722">
        <v>1476558</v>
      </c>
      <c r="I4722">
        <v>181352</v>
      </c>
      <c r="J4722">
        <v>24958</v>
      </c>
      <c r="K4722">
        <v>40761</v>
      </c>
      <c r="L4722">
        <f>bbdd_Social_Media_Trends[[#This Row],[Likes]]+bbdd_Social_Media_Trends[[#This Row],[Shares]]+bbdd_Social_Media_Trends[[#This Row],[Comments]]</f>
        <v>247071</v>
      </c>
      <c r="M4722">
        <f>bbdd_Social_Media_Trends[[#This Row],[Interactions]]/bbdd_Social_Media_Trends[[#This Row],[Views]]</f>
        <v>0.16732901789161009</v>
      </c>
      <c r="N4722" s="1" t="s">
        <v>16</v>
      </c>
      <c r="O4722" s="4">
        <f t="shared" si="73"/>
        <v>0</v>
      </c>
    </row>
    <row r="4723" spans="1:15" hidden="1">
      <c r="A4723" s="1" t="s">
        <v>4763</v>
      </c>
      <c r="B4723" s="2">
        <v>45229</v>
      </c>
      <c r="C4723" s="13" t="str">
        <f>TEXT(bbdd_Social_Media_Trends[[#This Row],[Post_Date]],"aaaa-mm")</f>
        <v>2023-10</v>
      </c>
      <c r="D4723" s="1" t="s">
        <v>24</v>
      </c>
      <c r="E4723" s="1" t="s">
        <v>31</v>
      </c>
      <c r="F4723" s="1" t="s">
        <v>41</v>
      </c>
      <c r="G4723" s="1" t="s">
        <v>25</v>
      </c>
      <c r="H4723">
        <v>4798367</v>
      </c>
      <c r="I4723">
        <v>198861</v>
      </c>
      <c r="J4723">
        <v>99656</v>
      </c>
      <c r="K4723">
        <v>30484</v>
      </c>
      <c r="L4723">
        <f>bbdd_Social_Media_Trends[[#This Row],[Likes]]+bbdd_Social_Media_Trends[[#This Row],[Shares]]+bbdd_Social_Media_Trends[[#This Row],[Comments]]</f>
        <v>329001</v>
      </c>
      <c r="M4723">
        <f>bbdd_Social_Media_Trends[[#This Row],[Interactions]]/bbdd_Social_Media_Trends[[#This Row],[Views]]</f>
        <v>6.8565201452910965E-2</v>
      </c>
      <c r="N4723" s="1" t="s">
        <v>16</v>
      </c>
      <c r="O4723" s="4">
        <f t="shared" si="73"/>
        <v>0</v>
      </c>
    </row>
    <row r="4724" spans="1:15" hidden="1">
      <c r="A4724" s="1" t="s">
        <v>4764</v>
      </c>
      <c r="B4724" s="2">
        <v>44773</v>
      </c>
      <c r="C4724" s="13" t="str">
        <f>TEXT(bbdd_Social_Media_Trends[[#This Row],[Post_Date]],"aaaa-mm")</f>
        <v>2022-07</v>
      </c>
      <c r="D4724" s="1" t="s">
        <v>24</v>
      </c>
      <c r="E4724" s="1" t="s">
        <v>39</v>
      </c>
      <c r="F4724" s="1" t="s">
        <v>20</v>
      </c>
      <c r="G4724" s="1" t="s">
        <v>44</v>
      </c>
      <c r="H4724">
        <v>3399161</v>
      </c>
      <c r="I4724">
        <v>424575</v>
      </c>
      <c r="J4724">
        <v>33841</v>
      </c>
      <c r="K4724">
        <v>15840</v>
      </c>
      <c r="L4724">
        <f>bbdd_Social_Media_Trends[[#This Row],[Likes]]+bbdd_Social_Media_Trends[[#This Row],[Shares]]+bbdd_Social_Media_Trends[[#This Row],[Comments]]</f>
        <v>474256</v>
      </c>
      <c r="M4724">
        <f>bbdd_Social_Media_Trends[[#This Row],[Interactions]]/bbdd_Social_Media_Trends[[#This Row],[Views]]</f>
        <v>0.13952148780243126</v>
      </c>
      <c r="N4724" s="1" t="s">
        <v>29</v>
      </c>
      <c r="O4724" s="4">
        <f t="shared" si="73"/>
        <v>0</v>
      </c>
    </row>
    <row r="4725" spans="1:15" hidden="1">
      <c r="A4725" s="1" t="s">
        <v>4765</v>
      </c>
      <c r="B4725" s="2">
        <v>45183</v>
      </c>
      <c r="C4725" s="13" t="str">
        <f>TEXT(bbdd_Social_Media_Trends[[#This Row],[Post_Date]],"aaaa-mm")</f>
        <v>2023-09</v>
      </c>
      <c r="D4725" s="1" t="s">
        <v>18</v>
      </c>
      <c r="E4725" s="1" t="s">
        <v>49</v>
      </c>
      <c r="F4725" s="1" t="s">
        <v>14</v>
      </c>
      <c r="G4725" s="1" t="s">
        <v>28</v>
      </c>
      <c r="H4725">
        <v>1781924</v>
      </c>
      <c r="I4725">
        <v>79633</v>
      </c>
      <c r="J4725">
        <v>15583</v>
      </c>
      <c r="K4725">
        <v>15885</v>
      </c>
      <c r="L4725">
        <f>bbdd_Social_Media_Trends[[#This Row],[Likes]]+bbdd_Social_Media_Trends[[#This Row],[Shares]]+bbdd_Social_Media_Trends[[#This Row],[Comments]]</f>
        <v>111101</v>
      </c>
      <c r="M4725">
        <f>bbdd_Social_Media_Trends[[#This Row],[Interactions]]/bbdd_Social_Media_Trends[[#This Row],[Views]]</f>
        <v>6.2348899279655028E-2</v>
      </c>
      <c r="N4725" s="1" t="s">
        <v>29</v>
      </c>
      <c r="O4725" s="4">
        <f t="shared" si="73"/>
        <v>0</v>
      </c>
    </row>
    <row r="4726" spans="1:15">
      <c r="A4726" s="1" t="s">
        <v>4766</v>
      </c>
      <c r="B4726" s="2">
        <v>44702</v>
      </c>
      <c r="C4726" s="13" t="str">
        <f>TEXT(bbdd_Social_Media_Trends[[#This Row],[Post_Date]],"aaaa-mm")</f>
        <v>2022-05</v>
      </c>
      <c r="D4726" s="1" t="s">
        <v>27</v>
      </c>
      <c r="E4726" s="1" t="s">
        <v>39</v>
      </c>
      <c r="F4726" s="1" t="s">
        <v>41</v>
      </c>
      <c r="G4726" s="1" t="s">
        <v>15</v>
      </c>
      <c r="H4726">
        <v>2720858</v>
      </c>
      <c r="I4726">
        <v>354755</v>
      </c>
      <c r="J4726">
        <v>65499</v>
      </c>
      <c r="K4726">
        <v>24161</v>
      </c>
      <c r="L4726">
        <f>bbdd_Social_Media_Trends[[#This Row],[Likes]]+bbdd_Social_Media_Trends[[#This Row],[Shares]]+bbdd_Social_Media_Trends[[#This Row],[Comments]]</f>
        <v>444415</v>
      </c>
      <c r="M4726">
        <f>bbdd_Social_Media_Trends[[#This Row],[Interactions]]/bbdd_Social_Media_Trends[[#This Row],[Views]]</f>
        <v>0.1633363446383457</v>
      </c>
      <c r="N4726" s="1" t="s">
        <v>29</v>
      </c>
      <c r="O4726" s="4">
        <f t="shared" si="73"/>
        <v>0</v>
      </c>
    </row>
    <row r="4727" spans="1:15" hidden="1">
      <c r="A4727" s="1" t="s">
        <v>4767</v>
      </c>
      <c r="B4727" s="2">
        <v>44628</v>
      </c>
      <c r="C4727" s="13" t="str">
        <f>TEXT(bbdd_Social_Media_Trends[[#This Row],[Post_Date]],"aaaa-mm")</f>
        <v>2022-03</v>
      </c>
      <c r="D4727" s="1" t="s">
        <v>18</v>
      </c>
      <c r="E4727" s="1" t="s">
        <v>49</v>
      </c>
      <c r="F4727" s="1" t="s">
        <v>14</v>
      </c>
      <c r="G4727" s="1" t="s">
        <v>21</v>
      </c>
      <c r="H4727">
        <v>2934790</v>
      </c>
      <c r="I4727">
        <v>77308</v>
      </c>
      <c r="J4727">
        <v>84676</v>
      </c>
      <c r="K4727">
        <v>8936</v>
      </c>
      <c r="L4727">
        <f>bbdd_Social_Media_Trends[[#This Row],[Likes]]+bbdd_Social_Media_Trends[[#This Row],[Shares]]+bbdd_Social_Media_Trends[[#This Row],[Comments]]</f>
        <v>170920</v>
      </c>
      <c r="M4727">
        <f>bbdd_Social_Media_Trends[[#This Row],[Interactions]]/bbdd_Social_Media_Trends[[#This Row],[Views]]</f>
        <v>5.8239260730750753E-2</v>
      </c>
      <c r="N4727" s="1" t="s">
        <v>29</v>
      </c>
      <c r="O4727" s="4">
        <f t="shared" si="73"/>
        <v>0</v>
      </c>
    </row>
    <row r="4728" spans="1:15" hidden="1">
      <c r="A4728" s="1" t="s">
        <v>4768</v>
      </c>
      <c r="B4728" s="2">
        <v>45228</v>
      </c>
      <c r="C4728" s="13" t="str">
        <f>TEXT(bbdd_Social_Media_Trends[[#This Row],[Post_Date]],"aaaa-mm")</f>
        <v>2023-10</v>
      </c>
      <c r="D4728" s="1" t="s">
        <v>18</v>
      </c>
      <c r="E4728" s="1" t="s">
        <v>35</v>
      </c>
      <c r="F4728" s="1" t="s">
        <v>14</v>
      </c>
      <c r="G4728" s="1" t="s">
        <v>60</v>
      </c>
      <c r="H4728">
        <v>4370709</v>
      </c>
      <c r="I4728">
        <v>128441</v>
      </c>
      <c r="J4728">
        <v>38915</v>
      </c>
      <c r="K4728">
        <v>38928</v>
      </c>
      <c r="L4728">
        <f>bbdd_Social_Media_Trends[[#This Row],[Likes]]+bbdd_Social_Media_Trends[[#This Row],[Shares]]+bbdd_Social_Media_Trends[[#This Row],[Comments]]</f>
        <v>206284</v>
      </c>
      <c r="M4728">
        <f>bbdd_Social_Media_Trends[[#This Row],[Interactions]]/bbdd_Social_Media_Trends[[#This Row],[Views]]</f>
        <v>4.719691930988771E-2</v>
      </c>
      <c r="N4728" s="1" t="s">
        <v>16</v>
      </c>
      <c r="O4728" s="4">
        <f t="shared" si="73"/>
        <v>0</v>
      </c>
    </row>
    <row r="4729" spans="1:15" hidden="1">
      <c r="A4729" s="1" t="s">
        <v>4769</v>
      </c>
      <c r="B4729" s="2">
        <v>45232</v>
      </c>
      <c r="C4729" s="13" t="str">
        <f>TEXT(bbdd_Social_Media_Trends[[#This Row],[Post_Date]],"aaaa-mm")</f>
        <v>2023-11</v>
      </c>
      <c r="D4729" s="1" t="s">
        <v>18</v>
      </c>
      <c r="E4729" s="1" t="s">
        <v>52</v>
      </c>
      <c r="F4729" s="1" t="s">
        <v>36</v>
      </c>
      <c r="G4729" s="1" t="s">
        <v>28</v>
      </c>
      <c r="H4729">
        <v>453593</v>
      </c>
      <c r="I4729">
        <v>164787</v>
      </c>
      <c r="J4729">
        <v>60691</v>
      </c>
      <c r="K4729">
        <v>27711</v>
      </c>
      <c r="L4729">
        <f>bbdd_Social_Media_Trends[[#This Row],[Likes]]+bbdd_Social_Media_Trends[[#This Row],[Shares]]+bbdd_Social_Media_Trends[[#This Row],[Comments]]</f>
        <v>253189</v>
      </c>
      <c r="M4729">
        <f>bbdd_Social_Media_Trends[[#This Row],[Interactions]]/bbdd_Social_Media_Trends[[#This Row],[Views]]</f>
        <v>0.55818542173269869</v>
      </c>
      <c r="N4729" s="1" t="s">
        <v>29</v>
      </c>
      <c r="O4729" s="4">
        <f t="shared" si="73"/>
        <v>0</v>
      </c>
    </row>
    <row r="4730" spans="1:15">
      <c r="A4730" s="1" t="s">
        <v>4770</v>
      </c>
      <c r="B4730" s="2">
        <v>44627</v>
      </c>
      <c r="C4730" s="13" t="str">
        <f>TEXT(bbdd_Social_Media_Trends[[#This Row],[Post_Date]],"aaaa-mm")</f>
        <v>2022-03</v>
      </c>
      <c r="D4730" s="1" t="s">
        <v>27</v>
      </c>
      <c r="E4730" s="1" t="s">
        <v>35</v>
      </c>
      <c r="F4730" s="1" t="s">
        <v>20</v>
      </c>
      <c r="G4730" s="1" t="s">
        <v>44</v>
      </c>
      <c r="H4730">
        <v>1173127</v>
      </c>
      <c r="I4730">
        <v>487690</v>
      </c>
      <c r="J4730">
        <v>4447</v>
      </c>
      <c r="K4730">
        <v>38679</v>
      </c>
      <c r="L4730">
        <f>bbdd_Social_Media_Trends[[#This Row],[Likes]]+bbdd_Social_Media_Trends[[#This Row],[Shares]]+bbdd_Social_Media_Trends[[#This Row],[Comments]]</f>
        <v>530816</v>
      </c>
      <c r="M4730">
        <f>bbdd_Social_Media_Trends[[#This Row],[Interactions]]/bbdd_Social_Media_Trends[[#This Row],[Views]]</f>
        <v>0.45247956956066993</v>
      </c>
      <c r="N4730" s="1" t="s">
        <v>16</v>
      </c>
      <c r="O4730" s="4">
        <f t="shared" si="73"/>
        <v>0</v>
      </c>
    </row>
    <row r="4731" spans="1:15" hidden="1">
      <c r="A4731" s="1" t="s">
        <v>4771</v>
      </c>
      <c r="B4731" s="2">
        <v>44869</v>
      </c>
      <c r="C4731" s="13" t="str">
        <f>TEXT(bbdd_Social_Media_Trends[[#This Row],[Post_Date]],"aaaa-mm")</f>
        <v>2022-11</v>
      </c>
      <c r="D4731" s="1" t="s">
        <v>18</v>
      </c>
      <c r="E4731" s="1" t="s">
        <v>49</v>
      </c>
      <c r="F4731" s="1" t="s">
        <v>14</v>
      </c>
      <c r="G4731" s="1" t="s">
        <v>25</v>
      </c>
      <c r="H4731">
        <v>71482</v>
      </c>
      <c r="I4731">
        <v>226507</v>
      </c>
      <c r="J4731">
        <v>35353</v>
      </c>
      <c r="K4731">
        <v>35679</v>
      </c>
      <c r="L4731">
        <f>bbdd_Social_Media_Trends[[#This Row],[Likes]]+bbdd_Social_Media_Trends[[#This Row],[Shares]]+bbdd_Social_Media_Trends[[#This Row],[Comments]]</f>
        <v>297539</v>
      </c>
      <c r="M4731">
        <f>bbdd_Social_Media_Trends[[#This Row],[Interactions]]/bbdd_Social_Media_Trends[[#This Row],[Views]]</f>
        <v>4.1624325004896336</v>
      </c>
      <c r="N4731" s="1" t="s">
        <v>22</v>
      </c>
      <c r="O4731" s="4">
        <f t="shared" si="73"/>
        <v>0</v>
      </c>
    </row>
    <row r="4732" spans="1:15" hidden="1">
      <c r="A4732" s="1" t="s">
        <v>4772</v>
      </c>
      <c r="B4732" s="2">
        <v>44706</v>
      </c>
      <c r="C4732" s="13" t="str">
        <f>TEXT(bbdd_Social_Media_Trends[[#This Row],[Post_Date]],"aaaa-mm")</f>
        <v>2022-05</v>
      </c>
      <c r="D4732" s="1" t="s">
        <v>24</v>
      </c>
      <c r="E4732" s="1" t="s">
        <v>19</v>
      </c>
      <c r="F4732" s="1" t="s">
        <v>41</v>
      </c>
      <c r="G4732" s="1" t="s">
        <v>25</v>
      </c>
      <c r="H4732">
        <v>3177671</v>
      </c>
      <c r="I4732">
        <v>77073</v>
      </c>
      <c r="J4732">
        <v>55792</v>
      </c>
      <c r="K4732">
        <v>45498</v>
      </c>
      <c r="L4732">
        <f>bbdd_Social_Media_Trends[[#This Row],[Likes]]+bbdd_Social_Media_Trends[[#This Row],[Shares]]+bbdd_Social_Media_Trends[[#This Row],[Comments]]</f>
        <v>178363</v>
      </c>
      <c r="M4732">
        <f>bbdd_Social_Media_Trends[[#This Row],[Interactions]]/bbdd_Social_Media_Trends[[#This Row],[Views]]</f>
        <v>5.613010283317562E-2</v>
      </c>
      <c r="N4732" s="1" t="s">
        <v>22</v>
      </c>
      <c r="O4732" s="4">
        <f t="shared" si="73"/>
        <v>0</v>
      </c>
    </row>
    <row r="4733" spans="1:15">
      <c r="A4733" s="1" t="s">
        <v>4773</v>
      </c>
      <c r="B4733" s="2">
        <v>44843</v>
      </c>
      <c r="C4733" s="13" t="str">
        <f>TEXT(bbdd_Social_Media_Trends[[#This Row],[Post_Date]],"aaaa-mm")</f>
        <v>2022-10</v>
      </c>
      <c r="D4733" s="1" t="s">
        <v>27</v>
      </c>
      <c r="E4733" s="1" t="s">
        <v>19</v>
      </c>
      <c r="F4733" s="1" t="s">
        <v>20</v>
      </c>
      <c r="G4733" s="1" t="s">
        <v>44</v>
      </c>
      <c r="H4733">
        <v>1998533</v>
      </c>
      <c r="I4733">
        <v>277428</v>
      </c>
      <c r="J4733">
        <v>1086</v>
      </c>
      <c r="K4733">
        <v>25936</v>
      </c>
      <c r="L4733">
        <f>bbdd_Social_Media_Trends[[#This Row],[Likes]]+bbdd_Social_Media_Trends[[#This Row],[Shares]]+bbdd_Social_Media_Trends[[#This Row],[Comments]]</f>
        <v>304450</v>
      </c>
      <c r="M4733">
        <f>bbdd_Social_Media_Trends[[#This Row],[Interactions]]/bbdd_Social_Media_Trends[[#This Row],[Views]]</f>
        <v>0.15233673899805508</v>
      </c>
      <c r="N4733" s="1" t="s">
        <v>16</v>
      </c>
      <c r="O4733" s="4">
        <f t="shared" si="73"/>
        <v>0</v>
      </c>
    </row>
    <row r="4734" spans="1:15" hidden="1">
      <c r="A4734" s="1" t="s">
        <v>4774</v>
      </c>
      <c r="B4734" s="2">
        <v>45078</v>
      </c>
      <c r="C4734" s="13" t="str">
        <f>TEXT(bbdd_Social_Media_Trends[[#This Row],[Post_Date]],"aaaa-mm")</f>
        <v>2023-06</v>
      </c>
      <c r="D4734" s="1" t="s">
        <v>24</v>
      </c>
      <c r="E4734" s="1" t="s">
        <v>19</v>
      </c>
      <c r="F4734" s="1" t="s">
        <v>47</v>
      </c>
      <c r="G4734" s="1" t="s">
        <v>25</v>
      </c>
      <c r="H4734">
        <v>2153009</v>
      </c>
      <c r="I4734">
        <v>424075</v>
      </c>
      <c r="J4734">
        <v>10091</v>
      </c>
      <c r="K4734">
        <v>31751</v>
      </c>
      <c r="L4734">
        <f>bbdd_Social_Media_Trends[[#This Row],[Likes]]+bbdd_Social_Media_Trends[[#This Row],[Shares]]+bbdd_Social_Media_Trends[[#This Row],[Comments]]</f>
        <v>465917</v>
      </c>
      <c r="M4734">
        <f>bbdd_Social_Media_Trends[[#This Row],[Interactions]]/bbdd_Social_Media_Trends[[#This Row],[Views]]</f>
        <v>0.21640271824223681</v>
      </c>
      <c r="N4734" s="1" t="s">
        <v>29</v>
      </c>
      <c r="O4734" s="4">
        <f t="shared" si="73"/>
        <v>0</v>
      </c>
    </row>
    <row r="4735" spans="1:15" hidden="1">
      <c r="A4735" s="1" t="s">
        <v>4775</v>
      </c>
      <c r="B4735" s="2">
        <v>44756</v>
      </c>
      <c r="C4735" s="13" t="str">
        <f>TEXT(bbdd_Social_Media_Trends[[#This Row],[Post_Date]],"aaaa-mm")</f>
        <v>2022-07</v>
      </c>
      <c r="D4735" s="1" t="s">
        <v>18</v>
      </c>
      <c r="E4735" s="1" t="s">
        <v>59</v>
      </c>
      <c r="F4735" s="1" t="s">
        <v>14</v>
      </c>
      <c r="G4735" s="1" t="s">
        <v>21</v>
      </c>
      <c r="H4735">
        <v>811919</v>
      </c>
      <c r="I4735">
        <v>220241</v>
      </c>
      <c r="J4735">
        <v>66953</v>
      </c>
      <c r="K4735">
        <v>6617</v>
      </c>
      <c r="L4735">
        <f>bbdd_Social_Media_Trends[[#This Row],[Likes]]+bbdd_Social_Media_Trends[[#This Row],[Shares]]+bbdd_Social_Media_Trends[[#This Row],[Comments]]</f>
        <v>293811</v>
      </c>
      <c r="M4735">
        <f>bbdd_Social_Media_Trends[[#This Row],[Interactions]]/bbdd_Social_Media_Trends[[#This Row],[Views]]</f>
        <v>0.3618723049959417</v>
      </c>
      <c r="N4735" s="1" t="s">
        <v>29</v>
      </c>
      <c r="O4735" s="4">
        <f t="shared" si="73"/>
        <v>0</v>
      </c>
    </row>
    <row r="4736" spans="1:15" hidden="1">
      <c r="A4736" s="1" t="s">
        <v>4776</v>
      </c>
      <c r="B4736" s="2">
        <v>44782</v>
      </c>
      <c r="C4736" s="13" t="str">
        <f>TEXT(bbdd_Social_Media_Trends[[#This Row],[Post_Date]],"aaaa-mm")</f>
        <v>2022-08</v>
      </c>
      <c r="D4736" s="1" t="s">
        <v>18</v>
      </c>
      <c r="E4736" s="1" t="s">
        <v>13</v>
      </c>
      <c r="F4736" s="1" t="s">
        <v>20</v>
      </c>
      <c r="G4736" s="1" t="s">
        <v>60</v>
      </c>
      <c r="H4736">
        <v>4383045</v>
      </c>
      <c r="I4736">
        <v>364525</v>
      </c>
      <c r="J4736">
        <v>90039</v>
      </c>
      <c r="K4736">
        <v>11727</v>
      </c>
      <c r="L4736">
        <f>bbdd_Social_Media_Trends[[#This Row],[Likes]]+bbdd_Social_Media_Trends[[#This Row],[Shares]]+bbdd_Social_Media_Trends[[#This Row],[Comments]]</f>
        <v>466291</v>
      </c>
      <c r="M4736">
        <f>bbdd_Social_Media_Trends[[#This Row],[Interactions]]/bbdd_Social_Media_Trends[[#This Row],[Views]]</f>
        <v>0.10638517286498314</v>
      </c>
      <c r="N4736" s="1" t="s">
        <v>16</v>
      </c>
      <c r="O4736" s="4">
        <f t="shared" si="73"/>
        <v>0</v>
      </c>
    </row>
    <row r="4737" spans="1:15" hidden="1">
      <c r="A4737" s="1" t="s">
        <v>4777</v>
      </c>
      <c r="B4737" s="2">
        <v>44665</v>
      </c>
      <c r="C4737" s="13" t="str">
        <f>TEXT(bbdd_Social_Media_Trends[[#This Row],[Post_Date]],"aaaa-mm")</f>
        <v>2022-04</v>
      </c>
      <c r="D4737" s="1" t="s">
        <v>12</v>
      </c>
      <c r="E4737" s="1" t="s">
        <v>57</v>
      </c>
      <c r="F4737" s="1" t="s">
        <v>20</v>
      </c>
      <c r="G4737" s="1" t="s">
        <v>37</v>
      </c>
      <c r="H4737">
        <v>191000</v>
      </c>
      <c r="I4737">
        <v>174033</v>
      </c>
      <c r="J4737">
        <v>5711</v>
      </c>
      <c r="K4737">
        <v>21027</v>
      </c>
      <c r="L4737">
        <f>bbdd_Social_Media_Trends[[#This Row],[Likes]]+bbdd_Social_Media_Trends[[#This Row],[Shares]]+bbdd_Social_Media_Trends[[#This Row],[Comments]]</f>
        <v>200771</v>
      </c>
      <c r="M4737">
        <f>bbdd_Social_Media_Trends[[#This Row],[Interactions]]/bbdd_Social_Media_Trends[[#This Row],[Views]]</f>
        <v>1.0511570680628273</v>
      </c>
      <c r="N4737" s="1" t="s">
        <v>29</v>
      </c>
      <c r="O4737" s="4">
        <f t="shared" si="73"/>
        <v>0</v>
      </c>
    </row>
    <row r="4738" spans="1:15" hidden="1">
      <c r="A4738" s="1" t="s">
        <v>4778</v>
      </c>
      <c r="B4738" s="2">
        <v>45009</v>
      </c>
      <c r="C4738" s="13" t="str">
        <f>TEXT(bbdd_Social_Media_Trends[[#This Row],[Post_Date]],"aaaa-mm")</f>
        <v>2023-03</v>
      </c>
      <c r="D4738" s="1" t="s">
        <v>18</v>
      </c>
      <c r="E4738" s="1" t="s">
        <v>52</v>
      </c>
      <c r="F4738" s="1" t="s">
        <v>47</v>
      </c>
      <c r="G4738" s="1" t="s">
        <v>25</v>
      </c>
      <c r="H4738">
        <v>4436970</v>
      </c>
      <c r="I4738">
        <v>261021</v>
      </c>
      <c r="J4738">
        <v>47592</v>
      </c>
      <c r="K4738">
        <v>40550</v>
      </c>
      <c r="L4738">
        <f>bbdd_Social_Media_Trends[[#This Row],[Likes]]+bbdd_Social_Media_Trends[[#This Row],[Shares]]+bbdd_Social_Media_Trends[[#This Row],[Comments]]</f>
        <v>349163</v>
      </c>
      <c r="M4738">
        <f>bbdd_Social_Media_Trends[[#This Row],[Interactions]]/bbdd_Social_Media_Trends[[#This Row],[Views]]</f>
        <v>7.869401866589136E-2</v>
      </c>
      <c r="N4738" s="1" t="s">
        <v>22</v>
      </c>
      <c r="O4738" s="4">
        <f t="shared" ref="O4738:O4801" si="74">IF(ISERROR(VLOOKUP(A4738,A4739:A9736,1,FALSE)),0, 1)</f>
        <v>0</v>
      </c>
    </row>
    <row r="4739" spans="1:15" hidden="1">
      <c r="A4739" s="1" t="s">
        <v>4779</v>
      </c>
      <c r="B4739" s="2">
        <v>44966</v>
      </c>
      <c r="C4739" s="13" t="str">
        <f>TEXT(bbdd_Social_Media_Trends[[#This Row],[Post_Date]],"aaaa-mm")</f>
        <v>2023-02</v>
      </c>
      <c r="D4739" s="1" t="s">
        <v>18</v>
      </c>
      <c r="E4739" s="1" t="s">
        <v>39</v>
      </c>
      <c r="F4739" s="1" t="s">
        <v>41</v>
      </c>
      <c r="G4739" s="1" t="s">
        <v>37</v>
      </c>
      <c r="H4739">
        <v>1831132</v>
      </c>
      <c r="I4739">
        <v>238386</v>
      </c>
      <c r="J4739">
        <v>42195</v>
      </c>
      <c r="K4739">
        <v>33961</v>
      </c>
      <c r="L4739">
        <f>bbdd_Social_Media_Trends[[#This Row],[Likes]]+bbdd_Social_Media_Trends[[#This Row],[Shares]]+bbdd_Social_Media_Trends[[#This Row],[Comments]]</f>
        <v>314542</v>
      </c>
      <c r="M4739">
        <f>bbdd_Social_Media_Trends[[#This Row],[Interactions]]/bbdd_Social_Media_Trends[[#This Row],[Views]]</f>
        <v>0.17177461810508474</v>
      </c>
      <c r="N4739" s="1" t="s">
        <v>29</v>
      </c>
      <c r="O4739" s="4">
        <f t="shared" si="74"/>
        <v>0</v>
      </c>
    </row>
    <row r="4740" spans="1:15" hidden="1">
      <c r="A4740" s="1" t="s">
        <v>4780</v>
      </c>
      <c r="B4740" s="2">
        <v>44706</v>
      </c>
      <c r="C4740" s="13" t="str">
        <f>TEXT(bbdd_Social_Media_Trends[[#This Row],[Post_Date]],"aaaa-mm")</f>
        <v>2022-05</v>
      </c>
      <c r="D4740" s="1" t="s">
        <v>12</v>
      </c>
      <c r="E4740" s="1" t="s">
        <v>31</v>
      </c>
      <c r="F4740" s="1" t="s">
        <v>47</v>
      </c>
      <c r="G4740" s="1" t="s">
        <v>15</v>
      </c>
      <c r="H4740">
        <v>50550</v>
      </c>
      <c r="I4740">
        <v>195965</v>
      </c>
      <c r="J4740">
        <v>58390</v>
      </c>
      <c r="K4740">
        <v>43705</v>
      </c>
      <c r="L4740">
        <f>bbdd_Social_Media_Trends[[#This Row],[Likes]]+bbdd_Social_Media_Trends[[#This Row],[Shares]]+bbdd_Social_Media_Trends[[#This Row],[Comments]]</f>
        <v>298060</v>
      </c>
      <c r="M4740">
        <f>bbdd_Social_Media_Trends[[#This Row],[Interactions]]/bbdd_Social_Media_Trends[[#This Row],[Views]]</f>
        <v>5.8963402571711176</v>
      </c>
      <c r="N4740" s="1" t="s">
        <v>22</v>
      </c>
      <c r="O4740" s="4">
        <f t="shared" si="74"/>
        <v>0</v>
      </c>
    </row>
    <row r="4741" spans="1:15" hidden="1">
      <c r="A4741" s="1" t="s">
        <v>4781</v>
      </c>
      <c r="B4741" s="2">
        <v>44962</v>
      </c>
      <c r="C4741" s="13" t="str">
        <f>TEXT(bbdd_Social_Media_Trends[[#This Row],[Post_Date]],"aaaa-mm")</f>
        <v>2023-02</v>
      </c>
      <c r="D4741" s="1" t="s">
        <v>12</v>
      </c>
      <c r="E4741" s="1" t="s">
        <v>59</v>
      </c>
      <c r="F4741" s="1" t="s">
        <v>36</v>
      </c>
      <c r="G4741" s="1" t="s">
        <v>25</v>
      </c>
      <c r="H4741">
        <v>4907733</v>
      </c>
      <c r="I4741">
        <v>196379</v>
      </c>
      <c r="J4741">
        <v>31009</v>
      </c>
      <c r="K4741">
        <v>15463</v>
      </c>
      <c r="L4741">
        <f>bbdd_Social_Media_Trends[[#This Row],[Likes]]+bbdd_Social_Media_Trends[[#This Row],[Shares]]+bbdd_Social_Media_Trends[[#This Row],[Comments]]</f>
        <v>242851</v>
      </c>
      <c r="M4741">
        <f>bbdd_Social_Media_Trends[[#This Row],[Interactions]]/bbdd_Social_Media_Trends[[#This Row],[Views]]</f>
        <v>4.9483335788642127E-2</v>
      </c>
      <c r="N4741" s="1" t="s">
        <v>29</v>
      </c>
      <c r="O4741" s="4">
        <f t="shared" si="74"/>
        <v>0</v>
      </c>
    </row>
    <row r="4742" spans="1:15" hidden="1">
      <c r="A4742" s="1" t="s">
        <v>4782</v>
      </c>
      <c r="B4742" s="2">
        <v>44724</v>
      </c>
      <c r="C4742" s="13" t="str">
        <f>TEXT(bbdd_Social_Media_Trends[[#This Row],[Post_Date]],"aaaa-mm")</f>
        <v>2022-06</v>
      </c>
      <c r="D4742" s="1" t="s">
        <v>24</v>
      </c>
      <c r="E4742" s="1" t="s">
        <v>31</v>
      </c>
      <c r="F4742" s="1" t="s">
        <v>47</v>
      </c>
      <c r="G4742" s="1" t="s">
        <v>60</v>
      </c>
      <c r="H4742">
        <v>2104258</v>
      </c>
      <c r="I4742">
        <v>182294</v>
      </c>
      <c r="J4742">
        <v>4266</v>
      </c>
      <c r="K4742">
        <v>23225</v>
      </c>
      <c r="L4742">
        <f>bbdd_Social_Media_Trends[[#This Row],[Likes]]+bbdd_Social_Media_Trends[[#This Row],[Shares]]+bbdd_Social_Media_Trends[[#This Row],[Comments]]</f>
        <v>209785</v>
      </c>
      <c r="M4742">
        <f>bbdd_Social_Media_Trends[[#This Row],[Interactions]]/bbdd_Social_Media_Trends[[#This Row],[Views]]</f>
        <v>9.969547460434984E-2</v>
      </c>
      <c r="N4742" s="1" t="s">
        <v>29</v>
      </c>
      <c r="O4742" s="4">
        <f t="shared" si="74"/>
        <v>0</v>
      </c>
    </row>
    <row r="4743" spans="1:15" hidden="1">
      <c r="A4743" s="1" t="s">
        <v>4783</v>
      </c>
      <c r="B4743" s="2">
        <v>45248</v>
      </c>
      <c r="C4743" s="13" t="str">
        <f>TEXT(bbdd_Social_Media_Trends[[#This Row],[Post_Date]],"aaaa-mm")</f>
        <v>2023-11</v>
      </c>
      <c r="D4743" s="1" t="s">
        <v>18</v>
      </c>
      <c r="E4743" s="1" t="s">
        <v>46</v>
      </c>
      <c r="F4743" s="1" t="s">
        <v>14</v>
      </c>
      <c r="G4743" s="1" t="s">
        <v>44</v>
      </c>
      <c r="H4743">
        <v>1722070</v>
      </c>
      <c r="I4743">
        <v>493708</v>
      </c>
      <c r="J4743">
        <v>79119</v>
      </c>
      <c r="K4743">
        <v>41390</v>
      </c>
      <c r="L4743">
        <f>bbdd_Social_Media_Trends[[#This Row],[Likes]]+bbdd_Social_Media_Trends[[#This Row],[Shares]]+bbdd_Social_Media_Trends[[#This Row],[Comments]]</f>
        <v>614217</v>
      </c>
      <c r="M4743">
        <f>bbdd_Social_Media_Trends[[#This Row],[Interactions]]/bbdd_Social_Media_Trends[[#This Row],[Views]]</f>
        <v>0.35667365438106463</v>
      </c>
      <c r="N4743" s="1" t="s">
        <v>22</v>
      </c>
      <c r="O4743" s="4">
        <f t="shared" si="74"/>
        <v>0</v>
      </c>
    </row>
    <row r="4744" spans="1:15" hidden="1">
      <c r="A4744" s="1" t="s">
        <v>4784</v>
      </c>
      <c r="B4744" s="2">
        <v>44830</v>
      </c>
      <c r="C4744" s="13" t="str">
        <f>TEXT(bbdd_Social_Media_Trends[[#This Row],[Post_Date]],"aaaa-mm")</f>
        <v>2022-09</v>
      </c>
      <c r="D4744" s="1" t="s">
        <v>12</v>
      </c>
      <c r="E4744" s="1" t="s">
        <v>31</v>
      </c>
      <c r="F4744" s="1" t="s">
        <v>36</v>
      </c>
      <c r="G4744" s="1" t="s">
        <v>50</v>
      </c>
      <c r="H4744">
        <v>505720</v>
      </c>
      <c r="I4744">
        <v>140570</v>
      </c>
      <c r="J4744">
        <v>2510</v>
      </c>
      <c r="K4744">
        <v>17156</v>
      </c>
      <c r="L4744">
        <f>bbdd_Social_Media_Trends[[#This Row],[Likes]]+bbdd_Social_Media_Trends[[#This Row],[Shares]]+bbdd_Social_Media_Trends[[#This Row],[Comments]]</f>
        <v>160236</v>
      </c>
      <c r="M4744">
        <f>bbdd_Social_Media_Trends[[#This Row],[Interactions]]/bbdd_Social_Media_Trends[[#This Row],[Views]]</f>
        <v>0.31684726726251683</v>
      </c>
      <c r="N4744" s="1" t="s">
        <v>29</v>
      </c>
      <c r="O4744" s="4">
        <f t="shared" si="74"/>
        <v>0</v>
      </c>
    </row>
    <row r="4745" spans="1:15" hidden="1">
      <c r="A4745" s="1" t="s">
        <v>4785</v>
      </c>
      <c r="B4745" s="2">
        <v>44779</v>
      </c>
      <c r="C4745" s="13" t="str">
        <f>TEXT(bbdd_Social_Media_Trends[[#This Row],[Post_Date]],"aaaa-mm")</f>
        <v>2022-08</v>
      </c>
      <c r="D4745" s="1" t="s">
        <v>18</v>
      </c>
      <c r="E4745" s="1" t="s">
        <v>46</v>
      </c>
      <c r="F4745" s="1" t="s">
        <v>20</v>
      </c>
      <c r="G4745" s="1" t="s">
        <v>15</v>
      </c>
      <c r="H4745">
        <v>1137589</v>
      </c>
      <c r="I4745">
        <v>168541</v>
      </c>
      <c r="J4745">
        <v>64622</v>
      </c>
      <c r="K4745">
        <v>23184</v>
      </c>
      <c r="L4745">
        <f>bbdd_Social_Media_Trends[[#This Row],[Likes]]+bbdd_Social_Media_Trends[[#This Row],[Shares]]+bbdd_Social_Media_Trends[[#This Row],[Comments]]</f>
        <v>256347</v>
      </c>
      <c r="M4745">
        <f>bbdd_Social_Media_Trends[[#This Row],[Interactions]]/bbdd_Social_Media_Trends[[#This Row],[Views]]</f>
        <v>0.2253423688168574</v>
      </c>
      <c r="N4745" s="1" t="s">
        <v>22</v>
      </c>
      <c r="O4745" s="4">
        <f t="shared" si="74"/>
        <v>0</v>
      </c>
    </row>
    <row r="4746" spans="1:15">
      <c r="A4746" s="1" t="s">
        <v>4786</v>
      </c>
      <c r="B4746" s="2">
        <v>44793</v>
      </c>
      <c r="C4746" s="13" t="str">
        <f>TEXT(bbdd_Social_Media_Trends[[#This Row],[Post_Date]],"aaaa-mm")</f>
        <v>2022-08</v>
      </c>
      <c r="D4746" s="1" t="s">
        <v>27</v>
      </c>
      <c r="E4746" s="1" t="s">
        <v>19</v>
      </c>
      <c r="F4746" s="1" t="s">
        <v>47</v>
      </c>
      <c r="G4746" s="1" t="s">
        <v>28</v>
      </c>
      <c r="H4746">
        <v>3702911</v>
      </c>
      <c r="I4746">
        <v>85206</v>
      </c>
      <c r="J4746">
        <v>4933</v>
      </c>
      <c r="K4746">
        <v>20680</v>
      </c>
      <c r="L4746">
        <f>bbdd_Social_Media_Trends[[#This Row],[Likes]]+bbdd_Social_Media_Trends[[#This Row],[Shares]]+bbdd_Social_Media_Trends[[#This Row],[Comments]]</f>
        <v>110819</v>
      </c>
      <c r="M4746">
        <f>bbdd_Social_Media_Trends[[#This Row],[Interactions]]/bbdd_Social_Media_Trends[[#This Row],[Views]]</f>
        <v>2.9927535390399607E-2</v>
      </c>
      <c r="N4746" s="1" t="s">
        <v>22</v>
      </c>
      <c r="O4746" s="4">
        <f t="shared" si="74"/>
        <v>0</v>
      </c>
    </row>
    <row r="4747" spans="1:15" hidden="1">
      <c r="A4747" s="1" t="s">
        <v>4787</v>
      </c>
      <c r="B4747" s="2">
        <v>45223</v>
      </c>
      <c r="C4747" s="13" t="str">
        <f>TEXT(bbdd_Social_Media_Trends[[#This Row],[Post_Date]],"aaaa-mm")</f>
        <v>2023-10</v>
      </c>
      <c r="D4747" s="1" t="s">
        <v>18</v>
      </c>
      <c r="E4747" s="1" t="s">
        <v>52</v>
      </c>
      <c r="F4747" s="1" t="s">
        <v>36</v>
      </c>
      <c r="G4747" s="1" t="s">
        <v>28</v>
      </c>
      <c r="H4747">
        <v>4033578</v>
      </c>
      <c r="I4747">
        <v>51533</v>
      </c>
      <c r="J4747">
        <v>75559</v>
      </c>
      <c r="K4747">
        <v>11512</v>
      </c>
      <c r="L4747">
        <f>bbdd_Social_Media_Trends[[#This Row],[Likes]]+bbdd_Social_Media_Trends[[#This Row],[Shares]]+bbdd_Social_Media_Trends[[#This Row],[Comments]]</f>
        <v>138604</v>
      </c>
      <c r="M4747">
        <f>bbdd_Social_Media_Trends[[#This Row],[Interactions]]/bbdd_Social_Media_Trends[[#This Row],[Views]]</f>
        <v>3.4362543627518796E-2</v>
      </c>
      <c r="N4747" s="1" t="s">
        <v>29</v>
      </c>
      <c r="O4747" s="4">
        <f t="shared" si="74"/>
        <v>0</v>
      </c>
    </row>
    <row r="4748" spans="1:15" hidden="1">
      <c r="A4748" s="1" t="s">
        <v>4788</v>
      </c>
      <c r="B4748" s="2">
        <v>44612</v>
      </c>
      <c r="C4748" s="13" t="str">
        <f>TEXT(bbdd_Social_Media_Trends[[#This Row],[Post_Date]],"aaaa-mm")</f>
        <v>2022-02</v>
      </c>
      <c r="D4748" s="1" t="s">
        <v>24</v>
      </c>
      <c r="E4748" s="1" t="s">
        <v>52</v>
      </c>
      <c r="F4748" s="1" t="s">
        <v>41</v>
      </c>
      <c r="G4748" s="1" t="s">
        <v>21</v>
      </c>
      <c r="H4748">
        <v>3327912</v>
      </c>
      <c r="I4748">
        <v>51574</v>
      </c>
      <c r="J4748">
        <v>51539</v>
      </c>
      <c r="K4748">
        <v>29622</v>
      </c>
      <c r="L4748">
        <f>bbdd_Social_Media_Trends[[#This Row],[Likes]]+bbdd_Social_Media_Trends[[#This Row],[Shares]]+bbdd_Social_Media_Trends[[#This Row],[Comments]]</f>
        <v>132735</v>
      </c>
      <c r="M4748">
        <f>bbdd_Social_Media_Trends[[#This Row],[Interactions]]/bbdd_Social_Media_Trends[[#This Row],[Views]]</f>
        <v>3.9885369565060613E-2</v>
      </c>
      <c r="N4748" s="1" t="s">
        <v>22</v>
      </c>
      <c r="O4748" s="4">
        <f t="shared" si="74"/>
        <v>0</v>
      </c>
    </row>
    <row r="4749" spans="1:15" hidden="1">
      <c r="A4749" s="1" t="s">
        <v>4789</v>
      </c>
      <c r="B4749" s="2">
        <v>44892</v>
      </c>
      <c r="C4749" s="13" t="str">
        <f>TEXT(bbdd_Social_Media_Trends[[#This Row],[Post_Date]],"aaaa-mm")</f>
        <v>2022-11</v>
      </c>
      <c r="D4749" s="1" t="s">
        <v>24</v>
      </c>
      <c r="E4749" s="1" t="s">
        <v>13</v>
      </c>
      <c r="F4749" s="1" t="s">
        <v>41</v>
      </c>
      <c r="G4749" s="1" t="s">
        <v>21</v>
      </c>
      <c r="H4749">
        <v>641205</v>
      </c>
      <c r="I4749">
        <v>300091</v>
      </c>
      <c r="J4749">
        <v>92655</v>
      </c>
      <c r="K4749">
        <v>43197</v>
      </c>
      <c r="L4749">
        <f>bbdd_Social_Media_Trends[[#This Row],[Likes]]+bbdd_Social_Media_Trends[[#This Row],[Shares]]+bbdd_Social_Media_Trends[[#This Row],[Comments]]</f>
        <v>435943</v>
      </c>
      <c r="M4749">
        <f>bbdd_Social_Media_Trends[[#This Row],[Interactions]]/bbdd_Social_Media_Trends[[#This Row],[Views]]</f>
        <v>0.67988084933835513</v>
      </c>
      <c r="N4749" s="1" t="s">
        <v>22</v>
      </c>
      <c r="O4749" s="4">
        <f t="shared" si="74"/>
        <v>0</v>
      </c>
    </row>
    <row r="4750" spans="1:15" hidden="1">
      <c r="A4750" s="1" t="s">
        <v>4790</v>
      </c>
      <c r="B4750" s="2">
        <v>45031</v>
      </c>
      <c r="C4750" s="13" t="str">
        <f>TEXT(bbdd_Social_Media_Trends[[#This Row],[Post_Date]],"aaaa-mm")</f>
        <v>2023-04</v>
      </c>
      <c r="D4750" s="1" t="s">
        <v>12</v>
      </c>
      <c r="E4750" s="1" t="s">
        <v>31</v>
      </c>
      <c r="F4750" s="1" t="s">
        <v>14</v>
      </c>
      <c r="G4750" s="1" t="s">
        <v>15</v>
      </c>
      <c r="H4750">
        <v>1668055</v>
      </c>
      <c r="I4750">
        <v>24782</v>
      </c>
      <c r="J4750">
        <v>18001</v>
      </c>
      <c r="K4750">
        <v>35311</v>
      </c>
      <c r="L4750">
        <f>bbdd_Social_Media_Trends[[#This Row],[Likes]]+bbdd_Social_Media_Trends[[#This Row],[Shares]]+bbdd_Social_Media_Trends[[#This Row],[Comments]]</f>
        <v>78094</v>
      </c>
      <c r="M4750">
        <f>bbdd_Social_Media_Trends[[#This Row],[Interactions]]/bbdd_Social_Media_Trends[[#This Row],[Views]]</f>
        <v>4.6817401104879634E-2</v>
      </c>
      <c r="N4750" s="1" t="s">
        <v>22</v>
      </c>
      <c r="O4750" s="4">
        <f t="shared" si="74"/>
        <v>0</v>
      </c>
    </row>
    <row r="4751" spans="1:15" hidden="1">
      <c r="A4751" s="1" t="s">
        <v>4791</v>
      </c>
      <c r="B4751" s="2">
        <v>44795</v>
      </c>
      <c r="C4751" s="13" t="str">
        <f>TEXT(bbdd_Social_Media_Trends[[#This Row],[Post_Date]],"aaaa-mm")</f>
        <v>2022-08</v>
      </c>
      <c r="D4751" s="1" t="s">
        <v>24</v>
      </c>
      <c r="E4751" s="1" t="s">
        <v>13</v>
      </c>
      <c r="F4751" s="1" t="s">
        <v>36</v>
      </c>
      <c r="G4751" s="1" t="s">
        <v>25</v>
      </c>
      <c r="H4751">
        <v>2677552</v>
      </c>
      <c r="I4751">
        <v>450023</v>
      </c>
      <c r="J4751">
        <v>10672</v>
      </c>
      <c r="K4751">
        <v>13565</v>
      </c>
      <c r="L4751">
        <f>bbdd_Social_Media_Trends[[#This Row],[Likes]]+bbdd_Social_Media_Trends[[#This Row],[Shares]]+bbdd_Social_Media_Trends[[#This Row],[Comments]]</f>
        <v>474260</v>
      </c>
      <c r="M4751">
        <f>bbdd_Social_Media_Trends[[#This Row],[Interactions]]/bbdd_Social_Media_Trends[[#This Row],[Views]]</f>
        <v>0.17712447788128857</v>
      </c>
      <c r="N4751" s="1" t="s">
        <v>29</v>
      </c>
      <c r="O4751" s="4">
        <f t="shared" si="74"/>
        <v>0</v>
      </c>
    </row>
    <row r="4752" spans="1:15" hidden="1">
      <c r="A4752" s="1" t="s">
        <v>4792</v>
      </c>
      <c r="B4752" s="2">
        <v>44825</v>
      </c>
      <c r="C4752" s="13" t="str">
        <f>TEXT(bbdd_Social_Media_Trends[[#This Row],[Post_Date]],"aaaa-mm")</f>
        <v>2022-09</v>
      </c>
      <c r="D4752" s="1" t="s">
        <v>12</v>
      </c>
      <c r="E4752" s="1" t="s">
        <v>57</v>
      </c>
      <c r="F4752" s="1" t="s">
        <v>41</v>
      </c>
      <c r="G4752" s="1" t="s">
        <v>15</v>
      </c>
      <c r="H4752">
        <v>2617130</v>
      </c>
      <c r="I4752">
        <v>78201</v>
      </c>
      <c r="J4752">
        <v>18502</v>
      </c>
      <c r="K4752">
        <v>1615</v>
      </c>
      <c r="L4752">
        <f>bbdd_Social_Media_Trends[[#This Row],[Likes]]+bbdd_Social_Media_Trends[[#This Row],[Shares]]+bbdd_Social_Media_Trends[[#This Row],[Comments]]</f>
        <v>98318</v>
      </c>
      <c r="M4752">
        <f>bbdd_Social_Media_Trends[[#This Row],[Interactions]]/bbdd_Social_Media_Trends[[#This Row],[Views]]</f>
        <v>3.7567105951939718E-2</v>
      </c>
      <c r="N4752" s="1" t="s">
        <v>16</v>
      </c>
      <c r="O4752" s="4">
        <f t="shared" si="74"/>
        <v>0</v>
      </c>
    </row>
    <row r="4753" spans="1:15">
      <c r="A4753" s="1" t="s">
        <v>4793</v>
      </c>
      <c r="B4753" s="2">
        <v>45230</v>
      </c>
      <c r="C4753" s="13" t="str">
        <f>TEXT(bbdd_Social_Media_Trends[[#This Row],[Post_Date]],"aaaa-mm")</f>
        <v>2023-10</v>
      </c>
      <c r="D4753" s="1" t="s">
        <v>27</v>
      </c>
      <c r="E4753" s="1" t="s">
        <v>46</v>
      </c>
      <c r="F4753" s="1" t="s">
        <v>36</v>
      </c>
      <c r="G4753" s="1" t="s">
        <v>21</v>
      </c>
      <c r="H4753">
        <v>4962798</v>
      </c>
      <c r="I4753">
        <v>142287</v>
      </c>
      <c r="J4753">
        <v>79299</v>
      </c>
      <c r="K4753">
        <v>31575</v>
      </c>
      <c r="L4753">
        <f>bbdd_Social_Media_Trends[[#This Row],[Likes]]+bbdd_Social_Media_Trends[[#This Row],[Shares]]+bbdd_Social_Media_Trends[[#This Row],[Comments]]</f>
        <v>253161</v>
      </c>
      <c r="M4753">
        <f>bbdd_Social_Media_Trends[[#This Row],[Interactions]]/bbdd_Social_Media_Trends[[#This Row],[Views]]</f>
        <v>5.101174780839357E-2</v>
      </c>
      <c r="N4753" s="1" t="s">
        <v>16</v>
      </c>
      <c r="O4753" s="4">
        <f t="shared" si="74"/>
        <v>0</v>
      </c>
    </row>
    <row r="4754" spans="1:15" hidden="1">
      <c r="A4754" s="1" t="s">
        <v>4794</v>
      </c>
      <c r="B4754" s="2">
        <v>44719</v>
      </c>
      <c r="C4754" s="13" t="str">
        <f>TEXT(bbdd_Social_Media_Trends[[#This Row],[Post_Date]],"aaaa-mm")</f>
        <v>2022-06</v>
      </c>
      <c r="D4754" s="1" t="s">
        <v>12</v>
      </c>
      <c r="E4754" s="1" t="s">
        <v>49</v>
      </c>
      <c r="F4754" s="1" t="s">
        <v>20</v>
      </c>
      <c r="G4754" s="1" t="s">
        <v>50</v>
      </c>
      <c r="H4754">
        <v>3905473</v>
      </c>
      <c r="I4754">
        <v>416515</v>
      </c>
      <c r="J4754">
        <v>20273</v>
      </c>
      <c r="K4754">
        <v>39780</v>
      </c>
      <c r="L4754">
        <f>bbdd_Social_Media_Trends[[#This Row],[Likes]]+bbdd_Social_Media_Trends[[#This Row],[Shares]]+bbdd_Social_Media_Trends[[#This Row],[Comments]]</f>
        <v>476568</v>
      </c>
      <c r="M4754">
        <f>bbdd_Social_Media_Trends[[#This Row],[Interactions]]/bbdd_Social_Media_Trends[[#This Row],[Views]]</f>
        <v>0.12202568037213418</v>
      </c>
      <c r="N4754" s="1" t="s">
        <v>22</v>
      </c>
      <c r="O4754" s="4">
        <f t="shared" si="74"/>
        <v>0</v>
      </c>
    </row>
    <row r="4755" spans="1:15" hidden="1">
      <c r="A4755" s="1" t="s">
        <v>4795</v>
      </c>
      <c r="B4755" s="2">
        <v>45033</v>
      </c>
      <c r="C4755" s="13" t="str">
        <f>TEXT(bbdd_Social_Media_Trends[[#This Row],[Post_Date]],"aaaa-mm")</f>
        <v>2023-04</v>
      </c>
      <c r="D4755" s="1" t="s">
        <v>18</v>
      </c>
      <c r="E4755" s="1" t="s">
        <v>39</v>
      </c>
      <c r="F4755" s="1" t="s">
        <v>41</v>
      </c>
      <c r="G4755" s="1" t="s">
        <v>21</v>
      </c>
      <c r="H4755">
        <v>3097651</v>
      </c>
      <c r="I4755">
        <v>268306</v>
      </c>
      <c r="J4755">
        <v>65885</v>
      </c>
      <c r="K4755">
        <v>16747</v>
      </c>
      <c r="L4755">
        <f>bbdd_Social_Media_Trends[[#This Row],[Likes]]+bbdd_Social_Media_Trends[[#This Row],[Shares]]+bbdd_Social_Media_Trends[[#This Row],[Comments]]</f>
        <v>350938</v>
      </c>
      <c r="M4755">
        <f>bbdd_Social_Media_Trends[[#This Row],[Interactions]]/bbdd_Social_Media_Trends[[#This Row],[Views]]</f>
        <v>0.1132916522874914</v>
      </c>
      <c r="N4755" s="1" t="s">
        <v>16</v>
      </c>
      <c r="O4755" s="4">
        <f t="shared" si="74"/>
        <v>0</v>
      </c>
    </row>
    <row r="4756" spans="1:15">
      <c r="A4756" s="1" t="s">
        <v>4796</v>
      </c>
      <c r="B4756" s="2">
        <v>44913</v>
      </c>
      <c r="C4756" s="13" t="str">
        <f>TEXT(bbdd_Social_Media_Trends[[#This Row],[Post_Date]],"aaaa-mm")</f>
        <v>2022-12</v>
      </c>
      <c r="D4756" s="1" t="s">
        <v>27</v>
      </c>
      <c r="E4756" s="1" t="s">
        <v>13</v>
      </c>
      <c r="F4756" s="1" t="s">
        <v>14</v>
      </c>
      <c r="G4756" s="1" t="s">
        <v>21</v>
      </c>
      <c r="H4756">
        <v>3232709</v>
      </c>
      <c r="I4756">
        <v>17533</v>
      </c>
      <c r="J4756">
        <v>73322</v>
      </c>
      <c r="K4756">
        <v>45503</v>
      </c>
      <c r="L4756">
        <f>bbdd_Social_Media_Trends[[#This Row],[Likes]]+bbdd_Social_Media_Trends[[#This Row],[Shares]]+bbdd_Social_Media_Trends[[#This Row],[Comments]]</f>
        <v>136358</v>
      </c>
      <c r="M4756">
        <f>bbdd_Social_Media_Trends[[#This Row],[Interactions]]/bbdd_Social_Media_Trends[[#This Row],[Views]]</f>
        <v>4.2180722112630617E-2</v>
      </c>
      <c r="N4756" s="1" t="s">
        <v>29</v>
      </c>
      <c r="O4756" s="4">
        <f t="shared" si="74"/>
        <v>0</v>
      </c>
    </row>
    <row r="4757" spans="1:15" hidden="1">
      <c r="A4757" s="1" t="s">
        <v>4797</v>
      </c>
      <c r="B4757" s="2">
        <v>44856</v>
      </c>
      <c r="C4757" s="13" t="str">
        <f>TEXT(bbdd_Social_Media_Trends[[#This Row],[Post_Date]],"aaaa-mm")</f>
        <v>2022-10</v>
      </c>
      <c r="D4757" s="1" t="s">
        <v>24</v>
      </c>
      <c r="E4757" s="1" t="s">
        <v>19</v>
      </c>
      <c r="F4757" s="1" t="s">
        <v>36</v>
      </c>
      <c r="G4757" s="1" t="s">
        <v>25</v>
      </c>
      <c r="H4757">
        <v>3967702</v>
      </c>
      <c r="I4757">
        <v>357355</v>
      </c>
      <c r="J4757">
        <v>37276</v>
      </c>
      <c r="K4757">
        <v>37138</v>
      </c>
      <c r="L4757">
        <f>bbdd_Social_Media_Trends[[#This Row],[Likes]]+bbdd_Social_Media_Trends[[#This Row],[Shares]]+bbdd_Social_Media_Trends[[#This Row],[Comments]]</f>
        <v>431769</v>
      </c>
      <c r="M4757">
        <f>bbdd_Social_Media_Trends[[#This Row],[Interactions]]/bbdd_Social_Media_Trends[[#This Row],[Views]]</f>
        <v>0.10882092455532194</v>
      </c>
      <c r="N4757" s="1" t="s">
        <v>22</v>
      </c>
      <c r="O4757" s="4">
        <f t="shared" si="74"/>
        <v>0</v>
      </c>
    </row>
    <row r="4758" spans="1:15" hidden="1">
      <c r="A4758" s="1" t="s">
        <v>4798</v>
      </c>
      <c r="B4758" s="2">
        <v>44719</v>
      </c>
      <c r="C4758" s="13" t="str">
        <f>TEXT(bbdd_Social_Media_Trends[[#This Row],[Post_Date]],"aaaa-mm")</f>
        <v>2022-06</v>
      </c>
      <c r="D4758" s="1" t="s">
        <v>12</v>
      </c>
      <c r="E4758" s="1" t="s">
        <v>59</v>
      </c>
      <c r="F4758" s="1" t="s">
        <v>20</v>
      </c>
      <c r="G4758" s="1" t="s">
        <v>44</v>
      </c>
      <c r="H4758">
        <v>2370772</v>
      </c>
      <c r="I4758">
        <v>494750</v>
      </c>
      <c r="J4758">
        <v>40998</v>
      </c>
      <c r="K4758">
        <v>22174</v>
      </c>
      <c r="L4758">
        <f>bbdd_Social_Media_Trends[[#This Row],[Likes]]+bbdd_Social_Media_Trends[[#This Row],[Shares]]+bbdd_Social_Media_Trends[[#This Row],[Comments]]</f>
        <v>557922</v>
      </c>
      <c r="M4758">
        <f>bbdd_Social_Media_Trends[[#This Row],[Interactions]]/bbdd_Social_Media_Trends[[#This Row],[Views]]</f>
        <v>0.23533346943527256</v>
      </c>
      <c r="N4758" s="1" t="s">
        <v>29</v>
      </c>
      <c r="O4758" s="4">
        <f t="shared" si="74"/>
        <v>0</v>
      </c>
    </row>
    <row r="4759" spans="1:15" hidden="1">
      <c r="A4759" s="1" t="s">
        <v>4799</v>
      </c>
      <c r="B4759" s="2">
        <v>44578</v>
      </c>
      <c r="C4759" s="13" t="str">
        <f>TEXT(bbdd_Social_Media_Trends[[#This Row],[Post_Date]],"aaaa-mm")</f>
        <v>2022-01</v>
      </c>
      <c r="D4759" s="1" t="s">
        <v>24</v>
      </c>
      <c r="E4759" s="1" t="s">
        <v>35</v>
      </c>
      <c r="F4759" s="1" t="s">
        <v>36</v>
      </c>
      <c r="G4759" s="1" t="s">
        <v>21</v>
      </c>
      <c r="H4759">
        <v>1219338</v>
      </c>
      <c r="I4759">
        <v>54007</v>
      </c>
      <c r="J4759">
        <v>33919</v>
      </c>
      <c r="K4759">
        <v>26510</v>
      </c>
      <c r="L4759">
        <f>bbdd_Social_Media_Trends[[#This Row],[Likes]]+bbdd_Social_Media_Trends[[#This Row],[Shares]]+bbdd_Social_Media_Trends[[#This Row],[Comments]]</f>
        <v>114436</v>
      </c>
      <c r="M4759">
        <f>bbdd_Social_Media_Trends[[#This Row],[Interactions]]/bbdd_Social_Media_Trends[[#This Row],[Views]]</f>
        <v>9.3850925666222162E-2</v>
      </c>
      <c r="N4759" s="1" t="s">
        <v>22</v>
      </c>
      <c r="O4759" s="4">
        <f t="shared" si="74"/>
        <v>0</v>
      </c>
    </row>
    <row r="4760" spans="1:15" hidden="1">
      <c r="A4760" s="1" t="s">
        <v>4800</v>
      </c>
      <c r="B4760" s="2">
        <v>44925</v>
      </c>
      <c r="C4760" s="13" t="str">
        <f>TEXT(bbdd_Social_Media_Trends[[#This Row],[Post_Date]],"aaaa-mm")</f>
        <v>2022-12</v>
      </c>
      <c r="D4760" s="1" t="s">
        <v>18</v>
      </c>
      <c r="E4760" s="1" t="s">
        <v>59</v>
      </c>
      <c r="F4760" s="1" t="s">
        <v>14</v>
      </c>
      <c r="G4760" s="1" t="s">
        <v>50</v>
      </c>
      <c r="H4760">
        <v>1602283</v>
      </c>
      <c r="I4760">
        <v>403609</v>
      </c>
      <c r="J4760">
        <v>7724</v>
      </c>
      <c r="K4760">
        <v>20596</v>
      </c>
      <c r="L4760">
        <f>bbdd_Social_Media_Trends[[#This Row],[Likes]]+bbdd_Social_Media_Trends[[#This Row],[Shares]]+bbdd_Social_Media_Trends[[#This Row],[Comments]]</f>
        <v>431929</v>
      </c>
      <c r="M4760">
        <f>bbdd_Social_Media_Trends[[#This Row],[Interactions]]/bbdd_Social_Media_Trends[[#This Row],[Views]]</f>
        <v>0.26957098090661885</v>
      </c>
      <c r="N4760" s="1" t="s">
        <v>22</v>
      </c>
      <c r="O4760" s="4">
        <f t="shared" si="74"/>
        <v>0</v>
      </c>
    </row>
    <row r="4761" spans="1:15">
      <c r="A4761" s="1" t="s">
        <v>4801</v>
      </c>
      <c r="B4761" s="2">
        <v>45063</v>
      </c>
      <c r="C4761" s="13" t="str">
        <f>TEXT(bbdd_Social_Media_Trends[[#This Row],[Post_Date]],"aaaa-mm")</f>
        <v>2023-05</v>
      </c>
      <c r="D4761" s="1" t="s">
        <v>27</v>
      </c>
      <c r="E4761" s="1" t="s">
        <v>46</v>
      </c>
      <c r="F4761" s="1" t="s">
        <v>36</v>
      </c>
      <c r="G4761" s="1" t="s">
        <v>21</v>
      </c>
      <c r="H4761">
        <v>2050005</v>
      </c>
      <c r="I4761">
        <v>495359</v>
      </c>
      <c r="J4761">
        <v>98876</v>
      </c>
      <c r="K4761">
        <v>31147</v>
      </c>
      <c r="L4761">
        <f>bbdd_Social_Media_Trends[[#This Row],[Likes]]+bbdd_Social_Media_Trends[[#This Row],[Shares]]+bbdd_Social_Media_Trends[[#This Row],[Comments]]</f>
        <v>625382</v>
      </c>
      <c r="M4761">
        <f>bbdd_Social_Media_Trends[[#This Row],[Interactions]]/bbdd_Social_Media_Trends[[#This Row],[Views]]</f>
        <v>0.30506364618622883</v>
      </c>
      <c r="N4761" s="1" t="s">
        <v>16</v>
      </c>
      <c r="O4761" s="4">
        <f t="shared" si="74"/>
        <v>0</v>
      </c>
    </row>
    <row r="4762" spans="1:15" hidden="1">
      <c r="A4762" s="1" t="s">
        <v>4802</v>
      </c>
      <c r="B4762" s="2">
        <v>44880</v>
      </c>
      <c r="C4762" s="13" t="str">
        <f>TEXT(bbdd_Social_Media_Trends[[#This Row],[Post_Date]],"aaaa-mm")</f>
        <v>2022-11</v>
      </c>
      <c r="D4762" s="1" t="s">
        <v>18</v>
      </c>
      <c r="E4762" s="1" t="s">
        <v>57</v>
      </c>
      <c r="F4762" s="1" t="s">
        <v>41</v>
      </c>
      <c r="G4762" s="1" t="s">
        <v>25</v>
      </c>
      <c r="H4762">
        <v>1650036</v>
      </c>
      <c r="I4762">
        <v>304588</v>
      </c>
      <c r="J4762">
        <v>15654</v>
      </c>
      <c r="K4762">
        <v>19851</v>
      </c>
      <c r="L4762">
        <f>bbdd_Social_Media_Trends[[#This Row],[Likes]]+bbdd_Social_Media_Trends[[#This Row],[Shares]]+bbdd_Social_Media_Trends[[#This Row],[Comments]]</f>
        <v>340093</v>
      </c>
      <c r="M4762">
        <f>bbdd_Social_Media_Trends[[#This Row],[Interactions]]/bbdd_Social_Media_Trends[[#This Row],[Views]]</f>
        <v>0.20611247269756539</v>
      </c>
      <c r="N4762" s="1" t="s">
        <v>16</v>
      </c>
      <c r="O4762" s="4">
        <f t="shared" si="74"/>
        <v>0</v>
      </c>
    </row>
    <row r="4763" spans="1:15">
      <c r="A4763" s="1" t="s">
        <v>4803</v>
      </c>
      <c r="B4763" s="2">
        <v>45280</v>
      </c>
      <c r="C4763" s="13" t="str">
        <f>TEXT(bbdd_Social_Media_Trends[[#This Row],[Post_Date]],"aaaa-mm")</f>
        <v>2023-12</v>
      </c>
      <c r="D4763" s="1" t="s">
        <v>27</v>
      </c>
      <c r="E4763" s="1" t="s">
        <v>46</v>
      </c>
      <c r="F4763" s="1" t="s">
        <v>36</v>
      </c>
      <c r="G4763" s="1" t="s">
        <v>37</v>
      </c>
      <c r="H4763">
        <v>2101712</v>
      </c>
      <c r="I4763">
        <v>32761</v>
      </c>
      <c r="J4763">
        <v>87377</v>
      </c>
      <c r="K4763">
        <v>33207</v>
      </c>
      <c r="L4763">
        <f>bbdd_Social_Media_Trends[[#This Row],[Likes]]+bbdd_Social_Media_Trends[[#This Row],[Shares]]+bbdd_Social_Media_Trends[[#This Row],[Comments]]</f>
        <v>153345</v>
      </c>
      <c r="M4763">
        <f>bbdd_Social_Media_Trends[[#This Row],[Interactions]]/bbdd_Social_Media_Trends[[#This Row],[Views]]</f>
        <v>7.2961947212558137E-2</v>
      </c>
      <c r="N4763" s="1" t="s">
        <v>22</v>
      </c>
      <c r="O4763" s="4">
        <f t="shared" si="74"/>
        <v>0</v>
      </c>
    </row>
    <row r="4764" spans="1:15" hidden="1">
      <c r="A4764" s="1" t="s">
        <v>4804</v>
      </c>
      <c r="B4764" s="2">
        <v>44812</v>
      </c>
      <c r="C4764" s="13" t="str">
        <f>TEXT(bbdd_Social_Media_Trends[[#This Row],[Post_Date]],"aaaa-mm")</f>
        <v>2022-09</v>
      </c>
      <c r="D4764" s="1" t="s">
        <v>12</v>
      </c>
      <c r="E4764" s="1" t="s">
        <v>59</v>
      </c>
      <c r="F4764" s="1" t="s">
        <v>47</v>
      </c>
      <c r="G4764" s="1" t="s">
        <v>50</v>
      </c>
      <c r="H4764">
        <v>1519302</v>
      </c>
      <c r="I4764">
        <v>486312</v>
      </c>
      <c r="J4764">
        <v>88398</v>
      </c>
      <c r="K4764">
        <v>108</v>
      </c>
      <c r="L4764">
        <f>bbdd_Social_Media_Trends[[#This Row],[Likes]]+bbdd_Social_Media_Trends[[#This Row],[Shares]]+bbdd_Social_Media_Trends[[#This Row],[Comments]]</f>
        <v>574818</v>
      </c>
      <c r="M4764">
        <f>bbdd_Social_Media_Trends[[#This Row],[Interactions]]/bbdd_Social_Media_Trends[[#This Row],[Views]]</f>
        <v>0.37834347614891572</v>
      </c>
      <c r="N4764" s="1" t="s">
        <v>16</v>
      </c>
      <c r="O4764" s="4">
        <f t="shared" si="74"/>
        <v>0</v>
      </c>
    </row>
    <row r="4765" spans="1:15" hidden="1">
      <c r="A4765" s="1" t="s">
        <v>4805</v>
      </c>
      <c r="B4765" s="2">
        <v>45192</v>
      </c>
      <c r="C4765" s="13" t="str">
        <f>TEXT(bbdd_Social_Media_Trends[[#This Row],[Post_Date]],"aaaa-mm")</f>
        <v>2023-09</v>
      </c>
      <c r="D4765" s="1" t="s">
        <v>12</v>
      </c>
      <c r="E4765" s="1" t="s">
        <v>49</v>
      </c>
      <c r="F4765" s="1" t="s">
        <v>14</v>
      </c>
      <c r="G4765" s="1" t="s">
        <v>60</v>
      </c>
      <c r="H4765">
        <v>2025180</v>
      </c>
      <c r="I4765">
        <v>52573</v>
      </c>
      <c r="J4765">
        <v>77235</v>
      </c>
      <c r="K4765">
        <v>39474</v>
      </c>
      <c r="L4765">
        <f>bbdd_Social_Media_Trends[[#This Row],[Likes]]+bbdd_Social_Media_Trends[[#This Row],[Shares]]+bbdd_Social_Media_Trends[[#This Row],[Comments]]</f>
        <v>169282</v>
      </c>
      <c r="M4765">
        <f>bbdd_Social_Media_Trends[[#This Row],[Interactions]]/bbdd_Social_Media_Trends[[#This Row],[Views]]</f>
        <v>8.3588619283224211E-2</v>
      </c>
      <c r="N4765" s="1" t="s">
        <v>16</v>
      </c>
      <c r="O4765" s="4">
        <f t="shared" si="74"/>
        <v>0</v>
      </c>
    </row>
    <row r="4766" spans="1:15" hidden="1">
      <c r="A4766" s="1" t="s">
        <v>4806</v>
      </c>
      <c r="B4766" s="2">
        <v>44742</v>
      </c>
      <c r="C4766" s="13" t="str">
        <f>TEXT(bbdd_Social_Media_Trends[[#This Row],[Post_Date]],"aaaa-mm")</f>
        <v>2022-06</v>
      </c>
      <c r="D4766" s="1" t="s">
        <v>12</v>
      </c>
      <c r="E4766" s="1" t="s">
        <v>52</v>
      </c>
      <c r="F4766" s="1" t="s">
        <v>20</v>
      </c>
      <c r="G4766" s="1" t="s">
        <v>21</v>
      </c>
      <c r="H4766">
        <v>4001869</v>
      </c>
      <c r="I4766">
        <v>426578</v>
      </c>
      <c r="J4766">
        <v>74476</v>
      </c>
      <c r="K4766">
        <v>13790</v>
      </c>
      <c r="L4766">
        <f>bbdd_Social_Media_Trends[[#This Row],[Likes]]+bbdd_Social_Media_Trends[[#This Row],[Shares]]+bbdd_Social_Media_Trends[[#This Row],[Comments]]</f>
        <v>514844</v>
      </c>
      <c r="M4766">
        <f>bbdd_Social_Media_Trends[[#This Row],[Interactions]]/bbdd_Social_Media_Trends[[#This Row],[Views]]</f>
        <v>0.12865088787264151</v>
      </c>
      <c r="N4766" s="1" t="s">
        <v>22</v>
      </c>
      <c r="O4766" s="4">
        <f t="shared" si="74"/>
        <v>0</v>
      </c>
    </row>
    <row r="4767" spans="1:15">
      <c r="A4767" s="1" t="s">
        <v>4807</v>
      </c>
      <c r="B4767" s="2">
        <v>44984</v>
      </c>
      <c r="C4767" s="13" t="str">
        <f>TEXT(bbdd_Social_Media_Trends[[#This Row],[Post_Date]],"aaaa-mm")</f>
        <v>2023-02</v>
      </c>
      <c r="D4767" s="1" t="s">
        <v>27</v>
      </c>
      <c r="E4767" s="1" t="s">
        <v>49</v>
      </c>
      <c r="F4767" s="1" t="s">
        <v>32</v>
      </c>
      <c r="G4767" s="1" t="s">
        <v>21</v>
      </c>
      <c r="H4767">
        <v>2237936</v>
      </c>
      <c r="I4767">
        <v>126499</v>
      </c>
      <c r="J4767">
        <v>7462</v>
      </c>
      <c r="K4767">
        <v>31727</v>
      </c>
      <c r="L4767">
        <f>bbdd_Social_Media_Trends[[#This Row],[Likes]]+bbdd_Social_Media_Trends[[#This Row],[Shares]]+bbdd_Social_Media_Trends[[#This Row],[Comments]]</f>
        <v>165688</v>
      </c>
      <c r="M4767">
        <f>bbdd_Social_Media_Trends[[#This Row],[Interactions]]/bbdd_Social_Media_Trends[[#This Row],[Views]]</f>
        <v>7.4036076098690937E-2</v>
      </c>
      <c r="N4767" s="1" t="s">
        <v>22</v>
      </c>
      <c r="O4767" s="4">
        <f t="shared" si="74"/>
        <v>0</v>
      </c>
    </row>
    <row r="4768" spans="1:15" hidden="1">
      <c r="A4768" s="1" t="s">
        <v>4808</v>
      </c>
      <c r="B4768" s="2">
        <v>45218</v>
      </c>
      <c r="C4768" s="13" t="str">
        <f>TEXT(bbdd_Social_Media_Trends[[#This Row],[Post_Date]],"aaaa-mm")</f>
        <v>2023-10</v>
      </c>
      <c r="D4768" s="1" t="s">
        <v>18</v>
      </c>
      <c r="E4768" s="1" t="s">
        <v>52</v>
      </c>
      <c r="F4768" s="1" t="s">
        <v>14</v>
      </c>
      <c r="G4768" s="1" t="s">
        <v>25</v>
      </c>
      <c r="H4768">
        <v>4087039</v>
      </c>
      <c r="I4768">
        <v>483900</v>
      </c>
      <c r="J4768">
        <v>15030</v>
      </c>
      <c r="K4768">
        <v>24612</v>
      </c>
      <c r="L4768">
        <f>bbdd_Social_Media_Trends[[#This Row],[Likes]]+bbdd_Social_Media_Trends[[#This Row],[Shares]]+bbdd_Social_Media_Trends[[#This Row],[Comments]]</f>
        <v>523542</v>
      </c>
      <c r="M4768">
        <f>bbdd_Social_Media_Trends[[#This Row],[Interactions]]/bbdd_Social_Media_Trends[[#This Row],[Views]]</f>
        <v>0.12809811699863888</v>
      </c>
      <c r="N4768" s="1" t="s">
        <v>29</v>
      </c>
      <c r="O4768" s="4">
        <f t="shared" si="74"/>
        <v>0</v>
      </c>
    </row>
    <row r="4769" spans="1:15">
      <c r="A4769" s="1" t="s">
        <v>4809</v>
      </c>
      <c r="B4769" s="2">
        <v>45201</v>
      </c>
      <c r="C4769" s="13" t="str">
        <f>TEXT(bbdd_Social_Media_Trends[[#This Row],[Post_Date]],"aaaa-mm")</f>
        <v>2023-10</v>
      </c>
      <c r="D4769" s="1" t="s">
        <v>27</v>
      </c>
      <c r="E4769" s="1" t="s">
        <v>31</v>
      </c>
      <c r="F4769" s="1" t="s">
        <v>14</v>
      </c>
      <c r="G4769" s="1" t="s">
        <v>28</v>
      </c>
      <c r="H4769">
        <v>2618299</v>
      </c>
      <c r="I4769">
        <v>174129</v>
      </c>
      <c r="J4769">
        <v>18094</v>
      </c>
      <c r="K4769">
        <v>29585</v>
      </c>
      <c r="L4769">
        <f>bbdd_Social_Media_Trends[[#This Row],[Likes]]+bbdd_Social_Media_Trends[[#This Row],[Shares]]+bbdd_Social_Media_Trends[[#This Row],[Comments]]</f>
        <v>221808</v>
      </c>
      <c r="M4769">
        <f>bbdd_Social_Media_Trends[[#This Row],[Interactions]]/bbdd_Social_Media_Trends[[#This Row],[Views]]</f>
        <v>8.471454176929373E-2</v>
      </c>
      <c r="N4769" s="1" t="s">
        <v>16</v>
      </c>
      <c r="O4769" s="4">
        <f t="shared" si="74"/>
        <v>0</v>
      </c>
    </row>
    <row r="4770" spans="1:15" hidden="1">
      <c r="A4770" s="1" t="s">
        <v>4810</v>
      </c>
      <c r="B4770" s="2">
        <v>45136</v>
      </c>
      <c r="C4770" s="13" t="str">
        <f>TEXT(bbdd_Social_Media_Trends[[#This Row],[Post_Date]],"aaaa-mm")</f>
        <v>2023-07</v>
      </c>
      <c r="D4770" s="1" t="s">
        <v>18</v>
      </c>
      <c r="E4770" s="1" t="s">
        <v>46</v>
      </c>
      <c r="F4770" s="1" t="s">
        <v>32</v>
      </c>
      <c r="G4770" s="1" t="s">
        <v>21</v>
      </c>
      <c r="H4770">
        <v>1027847</v>
      </c>
      <c r="I4770">
        <v>362060</v>
      </c>
      <c r="J4770">
        <v>47435</v>
      </c>
      <c r="K4770">
        <v>37002</v>
      </c>
      <c r="L4770">
        <f>bbdd_Social_Media_Trends[[#This Row],[Likes]]+bbdd_Social_Media_Trends[[#This Row],[Shares]]+bbdd_Social_Media_Trends[[#This Row],[Comments]]</f>
        <v>446497</v>
      </c>
      <c r="M4770">
        <f>bbdd_Social_Media_Trends[[#This Row],[Interactions]]/bbdd_Social_Media_Trends[[#This Row],[Views]]</f>
        <v>0.43440025606923988</v>
      </c>
      <c r="N4770" s="1" t="s">
        <v>29</v>
      </c>
      <c r="O4770" s="4">
        <f t="shared" si="74"/>
        <v>0</v>
      </c>
    </row>
    <row r="4771" spans="1:15" hidden="1">
      <c r="A4771" s="1" t="s">
        <v>4811</v>
      </c>
      <c r="B4771" s="2">
        <v>44706</v>
      </c>
      <c r="C4771" s="13" t="str">
        <f>TEXT(bbdd_Social_Media_Trends[[#This Row],[Post_Date]],"aaaa-mm")</f>
        <v>2022-05</v>
      </c>
      <c r="D4771" s="1" t="s">
        <v>18</v>
      </c>
      <c r="E4771" s="1" t="s">
        <v>31</v>
      </c>
      <c r="F4771" s="1" t="s">
        <v>36</v>
      </c>
      <c r="G4771" s="1" t="s">
        <v>44</v>
      </c>
      <c r="H4771">
        <v>1334589</v>
      </c>
      <c r="I4771">
        <v>266552</v>
      </c>
      <c r="J4771">
        <v>48272</v>
      </c>
      <c r="K4771">
        <v>11189</v>
      </c>
      <c r="L4771">
        <f>bbdd_Social_Media_Trends[[#This Row],[Likes]]+bbdd_Social_Media_Trends[[#This Row],[Shares]]+bbdd_Social_Media_Trends[[#This Row],[Comments]]</f>
        <v>326013</v>
      </c>
      <c r="M4771">
        <f>bbdd_Social_Media_Trends[[#This Row],[Interactions]]/bbdd_Social_Media_Trends[[#This Row],[Views]]</f>
        <v>0.24427969959290838</v>
      </c>
      <c r="N4771" s="1" t="s">
        <v>22</v>
      </c>
      <c r="O4771" s="4">
        <f t="shared" si="74"/>
        <v>0</v>
      </c>
    </row>
    <row r="4772" spans="1:15">
      <c r="A4772" s="1" t="s">
        <v>4812</v>
      </c>
      <c r="B4772" s="2">
        <v>45152</v>
      </c>
      <c r="C4772" s="13" t="str">
        <f>TEXT(bbdd_Social_Media_Trends[[#This Row],[Post_Date]],"aaaa-mm")</f>
        <v>2023-08</v>
      </c>
      <c r="D4772" s="1" t="s">
        <v>27</v>
      </c>
      <c r="E4772" s="1" t="s">
        <v>13</v>
      </c>
      <c r="F4772" s="1" t="s">
        <v>41</v>
      </c>
      <c r="G4772" s="1" t="s">
        <v>50</v>
      </c>
      <c r="H4772">
        <v>3359899</v>
      </c>
      <c r="I4772">
        <v>492874</v>
      </c>
      <c r="J4772">
        <v>1269</v>
      </c>
      <c r="K4772">
        <v>8977</v>
      </c>
      <c r="L4772">
        <f>bbdd_Social_Media_Trends[[#This Row],[Likes]]+bbdd_Social_Media_Trends[[#This Row],[Shares]]+bbdd_Social_Media_Trends[[#This Row],[Comments]]</f>
        <v>503120</v>
      </c>
      <c r="M4772">
        <f>bbdd_Social_Media_Trends[[#This Row],[Interactions]]/bbdd_Social_Media_Trends[[#This Row],[Views]]</f>
        <v>0.1497425964292379</v>
      </c>
      <c r="N4772" s="1" t="s">
        <v>22</v>
      </c>
      <c r="O4772" s="4">
        <f t="shared" si="74"/>
        <v>0</v>
      </c>
    </row>
    <row r="4773" spans="1:15" hidden="1">
      <c r="A4773" s="1" t="s">
        <v>4813</v>
      </c>
      <c r="B4773" s="2">
        <v>44913</v>
      </c>
      <c r="C4773" s="13" t="str">
        <f>TEXT(bbdd_Social_Media_Trends[[#This Row],[Post_Date]],"aaaa-mm")</f>
        <v>2022-12</v>
      </c>
      <c r="D4773" s="1" t="s">
        <v>18</v>
      </c>
      <c r="E4773" s="1" t="s">
        <v>49</v>
      </c>
      <c r="F4773" s="1" t="s">
        <v>47</v>
      </c>
      <c r="G4773" s="1" t="s">
        <v>28</v>
      </c>
      <c r="H4773">
        <v>17410</v>
      </c>
      <c r="I4773">
        <v>440302</v>
      </c>
      <c r="J4773">
        <v>87598</v>
      </c>
      <c r="K4773">
        <v>7090</v>
      </c>
      <c r="L4773">
        <f>bbdd_Social_Media_Trends[[#This Row],[Likes]]+bbdd_Social_Media_Trends[[#This Row],[Shares]]+bbdd_Social_Media_Trends[[#This Row],[Comments]]</f>
        <v>534990</v>
      </c>
      <c r="M4773">
        <f>bbdd_Social_Media_Trends[[#This Row],[Interactions]]/bbdd_Social_Media_Trends[[#This Row],[Views]]</f>
        <v>30.728891441700171</v>
      </c>
      <c r="N4773" s="1" t="s">
        <v>29</v>
      </c>
      <c r="O4773" s="4">
        <f t="shared" si="74"/>
        <v>0</v>
      </c>
    </row>
    <row r="4774" spans="1:15" hidden="1">
      <c r="A4774" s="1" t="s">
        <v>4814</v>
      </c>
      <c r="B4774" s="2">
        <v>44641</v>
      </c>
      <c r="C4774" s="13" t="str">
        <f>TEXT(bbdd_Social_Media_Trends[[#This Row],[Post_Date]],"aaaa-mm")</f>
        <v>2022-03</v>
      </c>
      <c r="D4774" s="1" t="s">
        <v>12</v>
      </c>
      <c r="E4774" s="1" t="s">
        <v>49</v>
      </c>
      <c r="F4774" s="1" t="s">
        <v>20</v>
      </c>
      <c r="G4774" s="1" t="s">
        <v>37</v>
      </c>
      <c r="H4774">
        <v>2141862</v>
      </c>
      <c r="I4774">
        <v>328046</v>
      </c>
      <c r="J4774">
        <v>8689</v>
      </c>
      <c r="K4774">
        <v>37898</v>
      </c>
      <c r="L4774">
        <f>bbdd_Social_Media_Trends[[#This Row],[Likes]]+bbdd_Social_Media_Trends[[#This Row],[Shares]]+bbdd_Social_Media_Trends[[#This Row],[Comments]]</f>
        <v>374633</v>
      </c>
      <c r="M4774">
        <f>bbdd_Social_Media_Trends[[#This Row],[Interactions]]/bbdd_Social_Media_Trends[[#This Row],[Views]]</f>
        <v>0.17490996151946298</v>
      </c>
      <c r="N4774" s="1" t="s">
        <v>22</v>
      </c>
      <c r="O4774" s="4">
        <f t="shared" si="74"/>
        <v>0</v>
      </c>
    </row>
    <row r="4775" spans="1:15" hidden="1">
      <c r="A4775" s="1" t="s">
        <v>4815</v>
      </c>
      <c r="B4775" s="2">
        <v>45233</v>
      </c>
      <c r="C4775" s="13" t="str">
        <f>TEXT(bbdd_Social_Media_Trends[[#This Row],[Post_Date]],"aaaa-mm")</f>
        <v>2023-11</v>
      </c>
      <c r="D4775" s="1" t="s">
        <v>24</v>
      </c>
      <c r="E4775" s="1" t="s">
        <v>52</v>
      </c>
      <c r="F4775" s="1" t="s">
        <v>14</v>
      </c>
      <c r="G4775" s="1" t="s">
        <v>50</v>
      </c>
      <c r="H4775">
        <v>4019882</v>
      </c>
      <c r="I4775">
        <v>131670</v>
      </c>
      <c r="J4775">
        <v>67263</v>
      </c>
      <c r="K4775">
        <v>648</v>
      </c>
      <c r="L4775">
        <f>bbdd_Social_Media_Trends[[#This Row],[Likes]]+bbdd_Social_Media_Trends[[#This Row],[Shares]]+bbdd_Social_Media_Trends[[#This Row],[Comments]]</f>
        <v>199581</v>
      </c>
      <c r="M4775">
        <f>bbdd_Social_Media_Trends[[#This Row],[Interactions]]/bbdd_Social_Media_Trends[[#This Row],[Views]]</f>
        <v>4.9648472268588976E-2</v>
      </c>
      <c r="N4775" s="1" t="s">
        <v>29</v>
      </c>
      <c r="O4775" s="4">
        <f t="shared" si="74"/>
        <v>0</v>
      </c>
    </row>
    <row r="4776" spans="1:15" hidden="1">
      <c r="A4776" s="1" t="s">
        <v>4816</v>
      </c>
      <c r="B4776" s="2">
        <v>45145</v>
      </c>
      <c r="C4776" s="13" t="str">
        <f>TEXT(bbdd_Social_Media_Trends[[#This Row],[Post_Date]],"aaaa-mm")</f>
        <v>2023-08</v>
      </c>
      <c r="D4776" s="1" t="s">
        <v>24</v>
      </c>
      <c r="E4776" s="1" t="s">
        <v>39</v>
      </c>
      <c r="F4776" s="1" t="s">
        <v>32</v>
      </c>
      <c r="G4776" s="1" t="s">
        <v>37</v>
      </c>
      <c r="H4776">
        <v>2968787</v>
      </c>
      <c r="I4776">
        <v>334782</v>
      </c>
      <c r="J4776">
        <v>75537</v>
      </c>
      <c r="K4776">
        <v>29581</v>
      </c>
      <c r="L4776">
        <f>bbdd_Social_Media_Trends[[#This Row],[Likes]]+bbdd_Social_Media_Trends[[#This Row],[Shares]]+bbdd_Social_Media_Trends[[#This Row],[Comments]]</f>
        <v>439900</v>
      </c>
      <c r="M4776">
        <f>bbdd_Social_Media_Trends[[#This Row],[Interactions]]/bbdd_Social_Media_Trends[[#This Row],[Views]]</f>
        <v>0.14817499537689974</v>
      </c>
      <c r="N4776" s="1" t="s">
        <v>22</v>
      </c>
      <c r="O4776" s="4">
        <f t="shared" si="74"/>
        <v>0</v>
      </c>
    </row>
    <row r="4777" spans="1:15" hidden="1">
      <c r="A4777" s="1" t="s">
        <v>4817</v>
      </c>
      <c r="B4777" s="2">
        <v>44740</v>
      </c>
      <c r="C4777" s="13" t="str">
        <f>TEXT(bbdd_Social_Media_Trends[[#This Row],[Post_Date]],"aaaa-mm")</f>
        <v>2022-06</v>
      </c>
      <c r="D4777" s="1" t="s">
        <v>12</v>
      </c>
      <c r="E4777" s="1" t="s">
        <v>19</v>
      </c>
      <c r="F4777" s="1" t="s">
        <v>32</v>
      </c>
      <c r="G4777" s="1" t="s">
        <v>44</v>
      </c>
      <c r="H4777">
        <v>1461068</v>
      </c>
      <c r="I4777">
        <v>234320</v>
      </c>
      <c r="J4777">
        <v>76468</v>
      </c>
      <c r="K4777">
        <v>12204</v>
      </c>
      <c r="L4777">
        <f>bbdd_Social_Media_Trends[[#This Row],[Likes]]+bbdd_Social_Media_Trends[[#This Row],[Shares]]+bbdd_Social_Media_Trends[[#This Row],[Comments]]</f>
        <v>322992</v>
      </c>
      <c r="M4777">
        <f>bbdd_Social_Media_Trends[[#This Row],[Interactions]]/bbdd_Social_Media_Trends[[#This Row],[Views]]</f>
        <v>0.22106568619667258</v>
      </c>
      <c r="N4777" s="1" t="s">
        <v>16</v>
      </c>
      <c r="O4777" s="4">
        <f t="shared" si="74"/>
        <v>0</v>
      </c>
    </row>
    <row r="4778" spans="1:15">
      <c r="A4778" s="1" t="s">
        <v>4818</v>
      </c>
      <c r="B4778" s="2">
        <v>44904</v>
      </c>
      <c r="C4778" s="13" t="str">
        <f>TEXT(bbdd_Social_Media_Trends[[#This Row],[Post_Date]],"aaaa-mm")</f>
        <v>2022-12</v>
      </c>
      <c r="D4778" s="1" t="s">
        <v>27</v>
      </c>
      <c r="E4778" s="1" t="s">
        <v>39</v>
      </c>
      <c r="F4778" s="1" t="s">
        <v>14</v>
      </c>
      <c r="G4778" s="1" t="s">
        <v>50</v>
      </c>
      <c r="H4778">
        <v>619225</v>
      </c>
      <c r="I4778">
        <v>412705</v>
      </c>
      <c r="J4778">
        <v>58028</v>
      </c>
      <c r="K4778">
        <v>15962</v>
      </c>
      <c r="L4778">
        <f>bbdd_Social_Media_Trends[[#This Row],[Likes]]+bbdd_Social_Media_Trends[[#This Row],[Shares]]+bbdd_Social_Media_Trends[[#This Row],[Comments]]</f>
        <v>486695</v>
      </c>
      <c r="M4778">
        <f>bbdd_Social_Media_Trends[[#This Row],[Interactions]]/bbdd_Social_Media_Trends[[#This Row],[Views]]</f>
        <v>0.78597440348823122</v>
      </c>
      <c r="N4778" s="1" t="s">
        <v>22</v>
      </c>
      <c r="O4778" s="4">
        <f t="shared" si="74"/>
        <v>0</v>
      </c>
    </row>
    <row r="4779" spans="1:15" hidden="1">
      <c r="A4779" s="1" t="s">
        <v>4819</v>
      </c>
      <c r="B4779" s="2">
        <v>45199</v>
      </c>
      <c r="C4779" s="13" t="str">
        <f>TEXT(bbdd_Social_Media_Trends[[#This Row],[Post_Date]],"aaaa-mm")</f>
        <v>2023-09</v>
      </c>
      <c r="D4779" s="1" t="s">
        <v>12</v>
      </c>
      <c r="E4779" s="1" t="s">
        <v>39</v>
      </c>
      <c r="F4779" s="1" t="s">
        <v>36</v>
      </c>
      <c r="G4779" s="1" t="s">
        <v>50</v>
      </c>
      <c r="H4779">
        <v>1278728</v>
      </c>
      <c r="I4779">
        <v>429074</v>
      </c>
      <c r="J4779">
        <v>13570</v>
      </c>
      <c r="K4779">
        <v>2674</v>
      </c>
      <c r="L4779">
        <f>bbdd_Social_Media_Trends[[#This Row],[Likes]]+bbdd_Social_Media_Trends[[#This Row],[Shares]]+bbdd_Social_Media_Trends[[#This Row],[Comments]]</f>
        <v>445318</v>
      </c>
      <c r="M4779">
        <f>bbdd_Social_Media_Trends[[#This Row],[Interactions]]/bbdd_Social_Media_Trends[[#This Row],[Views]]</f>
        <v>0.34825076169443386</v>
      </c>
      <c r="N4779" s="1" t="s">
        <v>29</v>
      </c>
      <c r="O4779" s="4">
        <f t="shared" si="74"/>
        <v>0</v>
      </c>
    </row>
    <row r="4780" spans="1:15" hidden="1">
      <c r="A4780" s="1" t="s">
        <v>4820</v>
      </c>
      <c r="B4780" s="2">
        <v>44828</v>
      </c>
      <c r="C4780" s="13" t="str">
        <f>TEXT(bbdd_Social_Media_Trends[[#This Row],[Post_Date]],"aaaa-mm")</f>
        <v>2022-09</v>
      </c>
      <c r="D4780" s="1" t="s">
        <v>24</v>
      </c>
      <c r="E4780" s="1" t="s">
        <v>13</v>
      </c>
      <c r="F4780" s="1" t="s">
        <v>41</v>
      </c>
      <c r="G4780" s="1" t="s">
        <v>44</v>
      </c>
      <c r="H4780">
        <v>609969</v>
      </c>
      <c r="I4780">
        <v>103448</v>
      </c>
      <c r="J4780">
        <v>60694</v>
      </c>
      <c r="K4780">
        <v>21763</v>
      </c>
      <c r="L4780">
        <f>bbdd_Social_Media_Trends[[#This Row],[Likes]]+bbdd_Social_Media_Trends[[#This Row],[Shares]]+bbdd_Social_Media_Trends[[#This Row],[Comments]]</f>
        <v>185905</v>
      </c>
      <c r="M4780">
        <f>bbdd_Social_Media_Trends[[#This Row],[Interactions]]/bbdd_Social_Media_Trends[[#This Row],[Views]]</f>
        <v>0.30477778378901221</v>
      </c>
      <c r="N4780" s="1" t="s">
        <v>16</v>
      </c>
      <c r="O4780" s="4">
        <f t="shared" si="74"/>
        <v>0</v>
      </c>
    </row>
    <row r="4781" spans="1:15" hidden="1">
      <c r="A4781" s="1" t="s">
        <v>4821</v>
      </c>
      <c r="B4781" s="2">
        <v>45223</v>
      </c>
      <c r="C4781" s="13" t="str">
        <f>TEXT(bbdd_Social_Media_Trends[[#This Row],[Post_Date]],"aaaa-mm")</f>
        <v>2023-10</v>
      </c>
      <c r="D4781" s="1" t="s">
        <v>18</v>
      </c>
      <c r="E4781" s="1" t="s">
        <v>52</v>
      </c>
      <c r="F4781" s="1" t="s">
        <v>36</v>
      </c>
      <c r="G4781" s="1" t="s">
        <v>15</v>
      </c>
      <c r="H4781">
        <v>1085330</v>
      </c>
      <c r="I4781">
        <v>403285</v>
      </c>
      <c r="J4781">
        <v>93043</v>
      </c>
      <c r="K4781">
        <v>35529</v>
      </c>
      <c r="L4781">
        <f>bbdd_Social_Media_Trends[[#This Row],[Likes]]+bbdd_Social_Media_Trends[[#This Row],[Shares]]+bbdd_Social_Media_Trends[[#This Row],[Comments]]</f>
        <v>531857</v>
      </c>
      <c r="M4781">
        <f>bbdd_Social_Media_Trends[[#This Row],[Interactions]]/bbdd_Social_Media_Trends[[#This Row],[Views]]</f>
        <v>0.49004173845742771</v>
      </c>
      <c r="N4781" s="1" t="s">
        <v>29</v>
      </c>
      <c r="O4781" s="4">
        <f t="shared" si="74"/>
        <v>0</v>
      </c>
    </row>
    <row r="4782" spans="1:15">
      <c r="A4782" s="1" t="s">
        <v>4822</v>
      </c>
      <c r="B4782" s="2">
        <v>45087</v>
      </c>
      <c r="C4782" s="13" t="str">
        <f>TEXT(bbdd_Social_Media_Trends[[#This Row],[Post_Date]],"aaaa-mm")</f>
        <v>2023-06</v>
      </c>
      <c r="D4782" s="1" t="s">
        <v>27</v>
      </c>
      <c r="E4782" s="1" t="s">
        <v>57</v>
      </c>
      <c r="F4782" s="1" t="s">
        <v>47</v>
      </c>
      <c r="G4782" s="1" t="s">
        <v>50</v>
      </c>
      <c r="H4782">
        <v>229246</v>
      </c>
      <c r="I4782">
        <v>246638</v>
      </c>
      <c r="J4782">
        <v>94927</v>
      </c>
      <c r="K4782">
        <v>39172</v>
      </c>
      <c r="L4782">
        <f>bbdd_Social_Media_Trends[[#This Row],[Likes]]+bbdd_Social_Media_Trends[[#This Row],[Shares]]+bbdd_Social_Media_Trends[[#This Row],[Comments]]</f>
        <v>380737</v>
      </c>
      <c r="M4782">
        <f>bbdd_Social_Media_Trends[[#This Row],[Interactions]]/bbdd_Social_Media_Trends[[#This Row],[Views]]</f>
        <v>1.6608228715004842</v>
      </c>
      <c r="N4782" s="1" t="s">
        <v>16</v>
      </c>
      <c r="O4782" s="4">
        <f t="shared" si="74"/>
        <v>0</v>
      </c>
    </row>
    <row r="4783" spans="1:15" hidden="1">
      <c r="A4783" s="1" t="s">
        <v>4823</v>
      </c>
      <c r="B4783" s="2">
        <v>44722</v>
      </c>
      <c r="C4783" s="13" t="str">
        <f>TEXT(bbdd_Social_Media_Trends[[#This Row],[Post_Date]],"aaaa-mm")</f>
        <v>2022-06</v>
      </c>
      <c r="D4783" s="1" t="s">
        <v>18</v>
      </c>
      <c r="E4783" s="1" t="s">
        <v>39</v>
      </c>
      <c r="F4783" s="1" t="s">
        <v>41</v>
      </c>
      <c r="G4783" s="1" t="s">
        <v>25</v>
      </c>
      <c r="H4783">
        <v>2931391</v>
      </c>
      <c r="I4783">
        <v>338512</v>
      </c>
      <c r="J4783">
        <v>25132</v>
      </c>
      <c r="K4783">
        <v>35276</v>
      </c>
      <c r="L4783">
        <f>bbdd_Social_Media_Trends[[#This Row],[Likes]]+bbdd_Social_Media_Trends[[#This Row],[Shares]]+bbdd_Social_Media_Trends[[#This Row],[Comments]]</f>
        <v>398920</v>
      </c>
      <c r="M4783">
        <f>bbdd_Social_Media_Trends[[#This Row],[Interactions]]/bbdd_Social_Media_Trends[[#This Row],[Views]]</f>
        <v>0.13608556483935441</v>
      </c>
      <c r="N4783" s="1" t="s">
        <v>16</v>
      </c>
      <c r="O4783" s="4">
        <f t="shared" si="74"/>
        <v>0</v>
      </c>
    </row>
    <row r="4784" spans="1:15" hidden="1">
      <c r="A4784" s="1" t="s">
        <v>4824</v>
      </c>
      <c r="B4784" s="2">
        <v>45164</v>
      </c>
      <c r="C4784" s="13" t="str">
        <f>TEXT(bbdd_Social_Media_Trends[[#This Row],[Post_Date]],"aaaa-mm")</f>
        <v>2023-08</v>
      </c>
      <c r="D4784" s="1" t="s">
        <v>24</v>
      </c>
      <c r="E4784" s="1" t="s">
        <v>49</v>
      </c>
      <c r="F4784" s="1" t="s">
        <v>20</v>
      </c>
      <c r="G4784" s="1" t="s">
        <v>28</v>
      </c>
      <c r="H4784">
        <v>224021</v>
      </c>
      <c r="I4784">
        <v>140189</v>
      </c>
      <c r="J4784">
        <v>90689</v>
      </c>
      <c r="K4784">
        <v>37245</v>
      </c>
      <c r="L4784">
        <f>bbdd_Social_Media_Trends[[#This Row],[Likes]]+bbdd_Social_Media_Trends[[#This Row],[Shares]]+bbdd_Social_Media_Trends[[#This Row],[Comments]]</f>
        <v>268123</v>
      </c>
      <c r="M4784">
        <f>bbdd_Social_Media_Trends[[#This Row],[Interactions]]/bbdd_Social_Media_Trends[[#This Row],[Views]]</f>
        <v>1.196865472433388</v>
      </c>
      <c r="N4784" s="1" t="s">
        <v>22</v>
      </c>
      <c r="O4784" s="4">
        <f t="shared" si="74"/>
        <v>0</v>
      </c>
    </row>
    <row r="4785" spans="1:15">
      <c r="A4785" s="1" t="s">
        <v>4825</v>
      </c>
      <c r="B4785" s="2">
        <v>45221</v>
      </c>
      <c r="C4785" s="13" t="str">
        <f>TEXT(bbdd_Social_Media_Trends[[#This Row],[Post_Date]],"aaaa-mm")</f>
        <v>2023-10</v>
      </c>
      <c r="D4785" s="1" t="s">
        <v>27</v>
      </c>
      <c r="E4785" s="1" t="s">
        <v>39</v>
      </c>
      <c r="F4785" s="1" t="s">
        <v>32</v>
      </c>
      <c r="G4785" s="1" t="s">
        <v>60</v>
      </c>
      <c r="H4785">
        <v>2253299</v>
      </c>
      <c r="I4785">
        <v>494478</v>
      </c>
      <c r="J4785">
        <v>11190</v>
      </c>
      <c r="K4785">
        <v>12355</v>
      </c>
      <c r="L4785">
        <f>bbdd_Social_Media_Trends[[#This Row],[Likes]]+bbdd_Social_Media_Trends[[#This Row],[Shares]]+bbdd_Social_Media_Trends[[#This Row],[Comments]]</f>
        <v>518023</v>
      </c>
      <c r="M4785">
        <f>bbdd_Social_Media_Trends[[#This Row],[Interactions]]/bbdd_Social_Media_Trends[[#This Row],[Views]]</f>
        <v>0.22989536674893124</v>
      </c>
      <c r="N4785" s="1" t="s">
        <v>29</v>
      </c>
      <c r="O4785" s="4">
        <f t="shared" si="74"/>
        <v>0</v>
      </c>
    </row>
    <row r="4786" spans="1:15">
      <c r="A4786" s="1" t="s">
        <v>4826</v>
      </c>
      <c r="B4786" s="2">
        <v>44662</v>
      </c>
      <c r="C4786" s="13" t="str">
        <f>TEXT(bbdd_Social_Media_Trends[[#This Row],[Post_Date]],"aaaa-mm")</f>
        <v>2022-04</v>
      </c>
      <c r="D4786" s="1" t="s">
        <v>27</v>
      </c>
      <c r="E4786" s="1" t="s">
        <v>35</v>
      </c>
      <c r="F4786" s="1" t="s">
        <v>47</v>
      </c>
      <c r="G4786" s="1" t="s">
        <v>28</v>
      </c>
      <c r="H4786">
        <v>4629977</v>
      </c>
      <c r="I4786">
        <v>160940</v>
      </c>
      <c r="J4786">
        <v>2872</v>
      </c>
      <c r="K4786">
        <v>31118</v>
      </c>
      <c r="L4786">
        <f>bbdd_Social_Media_Trends[[#This Row],[Likes]]+bbdd_Social_Media_Trends[[#This Row],[Shares]]+bbdd_Social_Media_Trends[[#This Row],[Comments]]</f>
        <v>194930</v>
      </c>
      <c r="M4786">
        <f>bbdd_Social_Media_Trends[[#This Row],[Interactions]]/bbdd_Social_Media_Trends[[#This Row],[Views]]</f>
        <v>4.2101721023668152E-2</v>
      </c>
      <c r="N4786" s="1" t="s">
        <v>22</v>
      </c>
      <c r="O4786" s="4">
        <f t="shared" si="74"/>
        <v>0</v>
      </c>
    </row>
    <row r="4787" spans="1:15" hidden="1">
      <c r="A4787" s="1" t="s">
        <v>4827</v>
      </c>
      <c r="B4787" s="2">
        <v>45236</v>
      </c>
      <c r="C4787" s="13" t="str">
        <f>TEXT(bbdd_Social_Media_Trends[[#This Row],[Post_Date]],"aaaa-mm")</f>
        <v>2023-11</v>
      </c>
      <c r="D4787" s="1" t="s">
        <v>24</v>
      </c>
      <c r="E4787" s="1" t="s">
        <v>46</v>
      </c>
      <c r="F4787" s="1" t="s">
        <v>41</v>
      </c>
      <c r="G4787" s="1" t="s">
        <v>21</v>
      </c>
      <c r="H4787">
        <v>318117</v>
      </c>
      <c r="I4787">
        <v>384817</v>
      </c>
      <c r="J4787">
        <v>87062</v>
      </c>
      <c r="K4787">
        <v>42578</v>
      </c>
      <c r="L4787">
        <f>bbdd_Social_Media_Trends[[#This Row],[Likes]]+bbdd_Social_Media_Trends[[#This Row],[Shares]]+bbdd_Social_Media_Trends[[#This Row],[Comments]]</f>
        <v>514457</v>
      </c>
      <c r="M4787">
        <f>bbdd_Social_Media_Trends[[#This Row],[Interactions]]/bbdd_Social_Media_Trends[[#This Row],[Views]]</f>
        <v>1.6171943027250979</v>
      </c>
      <c r="N4787" s="1" t="s">
        <v>16</v>
      </c>
      <c r="O4787" s="4">
        <f t="shared" si="74"/>
        <v>0</v>
      </c>
    </row>
    <row r="4788" spans="1:15">
      <c r="A4788" s="1" t="s">
        <v>4828</v>
      </c>
      <c r="B4788" s="2">
        <v>44800</v>
      </c>
      <c r="C4788" s="13" t="str">
        <f>TEXT(bbdd_Social_Media_Trends[[#This Row],[Post_Date]],"aaaa-mm")</f>
        <v>2022-08</v>
      </c>
      <c r="D4788" s="1" t="s">
        <v>27</v>
      </c>
      <c r="E4788" s="1" t="s">
        <v>46</v>
      </c>
      <c r="F4788" s="1" t="s">
        <v>32</v>
      </c>
      <c r="G4788" s="1" t="s">
        <v>15</v>
      </c>
      <c r="H4788">
        <v>1180106</v>
      </c>
      <c r="I4788">
        <v>43719</v>
      </c>
      <c r="J4788">
        <v>16485</v>
      </c>
      <c r="K4788">
        <v>43917</v>
      </c>
      <c r="L4788">
        <f>bbdd_Social_Media_Trends[[#This Row],[Likes]]+bbdd_Social_Media_Trends[[#This Row],[Shares]]+bbdd_Social_Media_Trends[[#This Row],[Comments]]</f>
        <v>104121</v>
      </c>
      <c r="M4788">
        <f>bbdd_Social_Media_Trends[[#This Row],[Interactions]]/bbdd_Social_Media_Trends[[#This Row],[Views]]</f>
        <v>8.8230209828608616E-2</v>
      </c>
      <c r="N4788" s="1" t="s">
        <v>16</v>
      </c>
      <c r="O4788" s="4">
        <f t="shared" si="74"/>
        <v>0</v>
      </c>
    </row>
    <row r="4789" spans="1:15" hidden="1">
      <c r="A4789" s="1" t="s">
        <v>4829</v>
      </c>
      <c r="B4789" s="2">
        <v>45098</v>
      </c>
      <c r="C4789" s="13" t="str">
        <f>TEXT(bbdd_Social_Media_Trends[[#This Row],[Post_Date]],"aaaa-mm")</f>
        <v>2023-06</v>
      </c>
      <c r="D4789" s="1" t="s">
        <v>12</v>
      </c>
      <c r="E4789" s="1" t="s">
        <v>46</v>
      </c>
      <c r="F4789" s="1" t="s">
        <v>36</v>
      </c>
      <c r="G4789" s="1" t="s">
        <v>37</v>
      </c>
      <c r="H4789">
        <v>2476925</v>
      </c>
      <c r="I4789">
        <v>230450</v>
      </c>
      <c r="J4789">
        <v>55221</v>
      </c>
      <c r="K4789">
        <v>1354</v>
      </c>
      <c r="L4789">
        <f>bbdd_Social_Media_Trends[[#This Row],[Likes]]+bbdd_Social_Media_Trends[[#This Row],[Shares]]+bbdd_Social_Media_Trends[[#This Row],[Comments]]</f>
        <v>287025</v>
      </c>
      <c r="M4789">
        <f>bbdd_Social_Media_Trends[[#This Row],[Interactions]]/bbdd_Social_Media_Trends[[#This Row],[Views]]</f>
        <v>0.11587956841648415</v>
      </c>
      <c r="N4789" s="1" t="s">
        <v>22</v>
      </c>
      <c r="O4789" s="4">
        <f t="shared" si="74"/>
        <v>0</v>
      </c>
    </row>
    <row r="4790" spans="1:15" hidden="1">
      <c r="A4790" s="1" t="s">
        <v>4830</v>
      </c>
      <c r="B4790" s="2">
        <v>44769</v>
      </c>
      <c r="C4790" s="13" t="str">
        <f>TEXT(bbdd_Social_Media_Trends[[#This Row],[Post_Date]],"aaaa-mm")</f>
        <v>2022-07</v>
      </c>
      <c r="D4790" s="1" t="s">
        <v>12</v>
      </c>
      <c r="E4790" s="1" t="s">
        <v>57</v>
      </c>
      <c r="F4790" s="1" t="s">
        <v>41</v>
      </c>
      <c r="G4790" s="1" t="s">
        <v>60</v>
      </c>
      <c r="H4790">
        <v>2847991</v>
      </c>
      <c r="I4790">
        <v>406067</v>
      </c>
      <c r="J4790">
        <v>52565</v>
      </c>
      <c r="K4790">
        <v>33962</v>
      </c>
      <c r="L4790">
        <f>bbdd_Social_Media_Trends[[#This Row],[Likes]]+bbdd_Social_Media_Trends[[#This Row],[Shares]]+bbdd_Social_Media_Trends[[#This Row],[Comments]]</f>
        <v>492594</v>
      </c>
      <c r="M4790">
        <f>bbdd_Social_Media_Trends[[#This Row],[Interactions]]/bbdd_Social_Media_Trends[[#This Row],[Views]]</f>
        <v>0.17296192298360494</v>
      </c>
      <c r="N4790" s="1" t="s">
        <v>29</v>
      </c>
      <c r="O4790" s="4">
        <f t="shared" si="74"/>
        <v>0</v>
      </c>
    </row>
    <row r="4791" spans="1:15" hidden="1">
      <c r="A4791" s="1" t="s">
        <v>4831</v>
      </c>
      <c r="B4791" s="2">
        <v>44657</v>
      </c>
      <c r="C4791" s="13" t="str">
        <f>TEXT(bbdd_Social_Media_Trends[[#This Row],[Post_Date]],"aaaa-mm")</f>
        <v>2022-04</v>
      </c>
      <c r="D4791" s="1" t="s">
        <v>24</v>
      </c>
      <c r="E4791" s="1" t="s">
        <v>19</v>
      </c>
      <c r="F4791" s="1" t="s">
        <v>20</v>
      </c>
      <c r="G4791" s="1" t="s">
        <v>37</v>
      </c>
      <c r="H4791">
        <v>4171736</v>
      </c>
      <c r="I4791">
        <v>248892</v>
      </c>
      <c r="J4791">
        <v>96898</v>
      </c>
      <c r="K4791">
        <v>12674</v>
      </c>
      <c r="L4791">
        <f>bbdd_Social_Media_Trends[[#This Row],[Likes]]+bbdd_Social_Media_Trends[[#This Row],[Shares]]+bbdd_Social_Media_Trends[[#This Row],[Comments]]</f>
        <v>358464</v>
      </c>
      <c r="M4791">
        <f>bbdd_Social_Media_Trends[[#This Row],[Interactions]]/bbdd_Social_Media_Trends[[#This Row],[Views]]</f>
        <v>8.5926817996153163E-2</v>
      </c>
      <c r="N4791" s="1" t="s">
        <v>29</v>
      </c>
      <c r="O4791" s="4">
        <f t="shared" si="74"/>
        <v>0</v>
      </c>
    </row>
    <row r="4792" spans="1:15" hidden="1">
      <c r="A4792" s="1" t="s">
        <v>4832</v>
      </c>
      <c r="B4792" s="2">
        <v>45154</v>
      </c>
      <c r="C4792" s="13" t="str">
        <f>TEXT(bbdd_Social_Media_Trends[[#This Row],[Post_Date]],"aaaa-mm")</f>
        <v>2023-08</v>
      </c>
      <c r="D4792" s="1" t="s">
        <v>12</v>
      </c>
      <c r="E4792" s="1" t="s">
        <v>35</v>
      </c>
      <c r="F4792" s="1" t="s">
        <v>41</v>
      </c>
      <c r="G4792" s="1" t="s">
        <v>50</v>
      </c>
      <c r="H4792">
        <v>2247336</v>
      </c>
      <c r="I4792">
        <v>416253</v>
      </c>
      <c r="J4792">
        <v>29943</v>
      </c>
      <c r="K4792">
        <v>37996</v>
      </c>
      <c r="L4792">
        <f>bbdd_Social_Media_Trends[[#This Row],[Likes]]+bbdd_Social_Media_Trends[[#This Row],[Shares]]+bbdd_Social_Media_Trends[[#This Row],[Comments]]</f>
        <v>484192</v>
      </c>
      <c r="M4792">
        <f>bbdd_Social_Media_Trends[[#This Row],[Interactions]]/bbdd_Social_Media_Trends[[#This Row],[Views]]</f>
        <v>0.21545153906669942</v>
      </c>
      <c r="N4792" s="1" t="s">
        <v>29</v>
      </c>
      <c r="O4792" s="4">
        <f t="shared" si="74"/>
        <v>0</v>
      </c>
    </row>
    <row r="4793" spans="1:15">
      <c r="A4793" s="1" t="s">
        <v>4833</v>
      </c>
      <c r="B4793" s="2">
        <v>44625</v>
      </c>
      <c r="C4793" s="13" t="str">
        <f>TEXT(bbdd_Social_Media_Trends[[#This Row],[Post_Date]],"aaaa-mm")</f>
        <v>2022-03</v>
      </c>
      <c r="D4793" s="1" t="s">
        <v>27</v>
      </c>
      <c r="E4793" s="1" t="s">
        <v>19</v>
      </c>
      <c r="F4793" s="1" t="s">
        <v>14</v>
      </c>
      <c r="G4793" s="1" t="s">
        <v>44</v>
      </c>
      <c r="H4793">
        <v>2970301</v>
      </c>
      <c r="I4793">
        <v>493114</v>
      </c>
      <c r="J4793">
        <v>58206</v>
      </c>
      <c r="K4793">
        <v>25766</v>
      </c>
      <c r="L4793">
        <f>bbdd_Social_Media_Trends[[#This Row],[Likes]]+bbdd_Social_Media_Trends[[#This Row],[Shares]]+bbdd_Social_Media_Trends[[#This Row],[Comments]]</f>
        <v>577086</v>
      </c>
      <c r="M4793">
        <f>bbdd_Social_Media_Trends[[#This Row],[Interactions]]/bbdd_Social_Media_Trends[[#This Row],[Views]]</f>
        <v>0.19428536030523505</v>
      </c>
      <c r="N4793" s="1" t="s">
        <v>29</v>
      </c>
      <c r="O4793" s="4">
        <f t="shared" si="74"/>
        <v>0</v>
      </c>
    </row>
    <row r="4794" spans="1:15" hidden="1">
      <c r="A4794" s="1" t="s">
        <v>4834</v>
      </c>
      <c r="B4794" s="2">
        <v>44714</v>
      </c>
      <c r="C4794" s="13" t="str">
        <f>TEXT(bbdd_Social_Media_Trends[[#This Row],[Post_Date]],"aaaa-mm")</f>
        <v>2022-06</v>
      </c>
      <c r="D4794" s="1" t="s">
        <v>24</v>
      </c>
      <c r="E4794" s="1" t="s">
        <v>39</v>
      </c>
      <c r="F4794" s="1" t="s">
        <v>32</v>
      </c>
      <c r="G4794" s="1" t="s">
        <v>60</v>
      </c>
      <c r="H4794">
        <v>3953080</v>
      </c>
      <c r="I4794">
        <v>17672</v>
      </c>
      <c r="J4794">
        <v>29206</v>
      </c>
      <c r="K4794">
        <v>24535</v>
      </c>
      <c r="L4794">
        <f>bbdd_Social_Media_Trends[[#This Row],[Likes]]+bbdd_Social_Media_Trends[[#This Row],[Shares]]+bbdd_Social_Media_Trends[[#This Row],[Comments]]</f>
        <v>71413</v>
      </c>
      <c r="M4794">
        <f>bbdd_Social_Media_Trends[[#This Row],[Interactions]]/bbdd_Social_Media_Trends[[#This Row],[Views]]</f>
        <v>1.8065154259463506E-2</v>
      </c>
      <c r="N4794" s="1" t="s">
        <v>29</v>
      </c>
      <c r="O4794" s="4">
        <f t="shared" si="74"/>
        <v>0</v>
      </c>
    </row>
    <row r="4795" spans="1:15" hidden="1">
      <c r="A4795" s="1" t="s">
        <v>4835</v>
      </c>
      <c r="B4795" s="2">
        <v>45132</v>
      </c>
      <c r="C4795" s="13" t="str">
        <f>TEXT(bbdd_Social_Media_Trends[[#This Row],[Post_Date]],"aaaa-mm")</f>
        <v>2023-07</v>
      </c>
      <c r="D4795" s="1" t="s">
        <v>18</v>
      </c>
      <c r="E4795" s="1" t="s">
        <v>57</v>
      </c>
      <c r="F4795" s="1" t="s">
        <v>14</v>
      </c>
      <c r="G4795" s="1" t="s">
        <v>25</v>
      </c>
      <c r="H4795">
        <v>1986024</v>
      </c>
      <c r="I4795">
        <v>232499</v>
      </c>
      <c r="J4795">
        <v>19425</v>
      </c>
      <c r="K4795">
        <v>23352</v>
      </c>
      <c r="L4795">
        <f>bbdd_Social_Media_Trends[[#This Row],[Likes]]+bbdd_Social_Media_Trends[[#This Row],[Shares]]+bbdd_Social_Media_Trends[[#This Row],[Comments]]</f>
        <v>275276</v>
      </c>
      <c r="M4795">
        <f>bbdd_Social_Media_Trends[[#This Row],[Interactions]]/bbdd_Social_Media_Trends[[#This Row],[Views]]</f>
        <v>0.13860658280061067</v>
      </c>
      <c r="N4795" s="1" t="s">
        <v>29</v>
      </c>
      <c r="O4795" s="4">
        <f t="shared" si="74"/>
        <v>0</v>
      </c>
    </row>
    <row r="4796" spans="1:15">
      <c r="A4796" s="1" t="s">
        <v>4836</v>
      </c>
      <c r="B4796" s="2">
        <v>44569</v>
      </c>
      <c r="C4796" s="13" t="str">
        <f>TEXT(bbdd_Social_Media_Trends[[#This Row],[Post_Date]],"aaaa-mm")</f>
        <v>2022-01</v>
      </c>
      <c r="D4796" s="1" t="s">
        <v>27</v>
      </c>
      <c r="E4796" s="1" t="s">
        <v>19</v>
      </c>
      <c r="F4796" s="1" t="s">
        <v>32</v>
      </c>
      <c r="G4796" s="1" t="s">
        <v>44</v>
      </c>
      <c r="H4796">
        <v>670841</v>
      </c>
      <c r="I4796">
        <v>327683</v>
      </c>
      <c r="J4796">
        <v>58507</v>
      </c>
      <c r="K4796">
        <v>42984</v>
      </c>
      <c r="L4796">
        <f>bbdd_Social_Media_Trends[[#This Row],[Likes]]+bbdd_Social_Media_Trends[[#This Row],[Shares]]+bbdd_Social_Media_Trends[[#This Row],[Comments]]</f>
        <v>429174</v>
      </c>
      <c r="M4796">
        <f>bbdd_Social_Media_Trends[[#This Row],[Interactions]]/bbdd_Social_Media_Trends[[#This Row],[Views]]</f>
        <v>0.63975517298435847</v>
      </c>
      <c r="N4796" s="1" t="s">
        <v>16</v>
      </c>
      <c r="O4796" s="4">
        <f t="shared" si="74"/>
        <v>0</v>
      </c>
    </row>
    <row r="4797" spans="1:15" hidden="1">
      <c r="A4797" s="1" t="s">
        <v>4837</v>
      </c>
      <c r="B4797" s="2">
        <v>44896</v>
      </c>
      <c r="C4797" s="13" t="str">
        <f>TEXT(bbdd_Social_Media_Trends[[#This Row],[Post_Date]],"aaaa-mm")</f>
        <v>2022-12</v>
      </c>
      <c r="D4797" s="1" t="s">
        <v>18</v>
      </c>
      <c r="E4797" s="1" t="s">
        <v>46</v>
      </c>
      <c r="F4797" s="1" t="s">
        <v>41</v>
      </c>
      <c r="G4797" s="1" t="s">
        <v>28</v>
      </c>
      <c r="H4797">
        <v>1219770</v>
      </c>
      <c r="I4797">
        <v>291504</v>
      </c>
      <c r="J4797">
        <v>16339</v>
      </c>
      <c r="K4797">
        <v>31645</v>
      </c>
      <c r="L4797">
        <f>bbdd_Social_Media_Trends[[#This Row],[Likes]]+bbdd_Social_Media_Trends[[#This Row],[Shares]]+bbdd_Social_Media_Trends[[#This Row],[Comments]]</f>
        <v>339488</v>
      </c>
      <c r="M4797">
        <f>bbdd_Social_Media_Trends[[#This Row],[Interactions]]/bbdd_Social_Media_Trends[[#This Row],[Views]]</f>
        <v>0.27832132287234479</v>
      </c>
      <c r="N4797" s="1" t="s">
        <v>16</v>
      </c>
      <c r="O4797" s="4">
        <f t="shared" si="74"/>
        <v>0</v>
      </c>
    </row>
    <row r="4798" spans="1:15" hidden="1">
      <c r="A4798" s="1" t="s">
        <v>4838</v>
      </c>
      <c r="B4798" s="2">
        <v>44817</v>
      </c>
      <c r="C4798" s="13" t="str">
        <f>TEXT(bbdd_Social_Media_Trends[[#This Row],[Post_Date]],"aaaa-mm")</f>
        <v>2022-09</v>
      </c>
      <c r="D4798" s="1" t="s">
        <v>18</v>
      </c>
      <c r="E4798" s="1" t="s">
        <v>19</v>
      </c>
      <c r="F4798" s="1" t="s">
        <v>20</v>
      </c>
      <c r="G4798" s="1" t="s">
        <v>44</v>
      </c>
      <c r="H4798">
        <v>1085450</v>
      </c>
      <c r="I4798">
        <v>318761</v>
      </c>
      <c r="J4798">
        <v>68762</v>
      </c>
      <c r="K4798">
        <v>33987</v>
      </c>
      <c r="L4798">
        <f>bbdd_Social_Media_Trends[[#This Row],[Likes]]+bbdd_Social_Media_Trends[[#This Row],[Shares]]+bbdd_Social_Media_Trends[[#This Row],[Comments]]</f>
        <v>421510</v>
      </c>
      <c r="M4798">
        <f>bbdd_Social_Media_Trends[[#This Row],[Interactions]]/bbdd_Social_Media_Trends[[#This Row],[Views]]</f>
        <v>0.388327421806624</v>
      </c>
      <c r="N4798" s="1" t="s">
        <v>22</v>
      </c>
      <c r="O4798" s="4">
        <f t="shared" si="74"/>
        <v>0</v>
      </c>
    </row>
    <row r="4799" spans="1:15" hidden="1">
      <c r="A4799" s="1" t="s">
        <v>4839</v>
      </c>
      <c r="B4799" s="2">
        <v>44848</v>
      </c>
      <c r="C4799" s="13" t="str">
        <f>TEXT(bbdd_Social_Media_Trends[[#This Row],[Post_Date]],"aaaa-mm")</f>
        <v>2022-10</v>
      </c>
      <c r="D4799" s="1" t="s">
        <v>24</v>
      </c>
      <c r="E4799" s="1" t="s">
        <v>46</v>
      </c>
      <c r="F4799" s="1" t="s">
        <v>32</v>
      </c>
      <c r="G4799" s="1" t="s">
        <v>25</v>
      </c>
      <c r="H4799">
        <v>2841135</v>
      </c>
      <c r="I4799">
        <v>103616</v>
      </c>
      <c r="J4799">
        <v>40222</v>
      </c>
      <c r="K4799">
        <v>14604</v>
      </c>
      <c r="L4799">
        <f>bbdd_Social_Media_Trends[[#This Row],[Likes]]+bbdd_Social_Media_Trends[[#This Row],[Shares]]+bbdd_Social_Media_Trends[[#This Row],[Comments]]</f>
        <v>158442</v>
      </c>
      <c r="M4799">
        <f>bbdd_Social_Media_Trends[[#This Row],[Interactions]]/bbdd_Social_Media_Trends[[#This Row],[Views]]</f>
        <v>5.5767149396280011E-2</v>
      </c>
      <c r="N4799" s="1" t="s">
        <v>22</v>
      </c>
      <c r="O4799" s="4">
        <f t="shared" si="74"/>
        <v>0</v>
      </c>
    </row>
    <row r="4800" spans="1:15">
      <c r="A4800" s="1" t="s">
        <v>4840</v>
      </c>
      <c r="B4800" s="2">
        <v>44783</v>
      </c>
      <c r="C4800" s="13" t="str">
        <f>TEXT(bbdd_Social_Media_Trends[[#This Row],[Post_Date]],"aaaa-mm")</f>
        <v>2022-08</v>
      </c>
      <c r="D4800" s="1" t="s">
        <v>27</v>
      </c>
      <c r="E4800" s="1" t="s">
        <v>59</v>
      </c>
      <c r="F4800" s="1" t="s">
        <v>14</v>
      </c>
      <c r="G4800" s="1" t="s">
        <v>50</v>
      </c>
      <c r="H4800">
        <v>324794</v>
      </c>
      <c r="I4800">
        <v>368597</v>
      </c>
      <c r="J4800">
        <v>5932</v>
      </c>
      <c r="K4800">
        <v>49827</v>
      </c>
      <c r="L4800">
        <f>bbdd_Social_Media_Trends[[#This Row],[Likes]]+bbdd_Social_Media_Trends[[#This Row],[Shares]]+bbdd_Social_Media_Trends[[#This Row],[Comments]]</f>
        <v>424356</v>
      </c>
      <c r="M4800">
        <f>bbdd_Social_Media_Trends[[#This Row],[Interactions]]/bbdd_Social_Media_Trends[[#This Row],[Views]]</f>
        <v>1.3065389138961927</v>
      </c>
      <c r="N4800" s="1" t="s">
        <v>29</v>
      </c>
      <c r="O4800" s="4">
        <f t="shared" si="74"/>
        <v>0</v>
      </c>
    </row>
    <row r="4801" spans="1:15">
      <c r="A4801" s="1" t="s">
        <v>4841</v>
      </c>
      <c r="B4801" s="2">
        <v>44605</v>
      </c>
      <c r="C4801" s="13" t="str">
        <f>TEXT(bbdd_Social_Media_Trends[[#This Row],[Post_Date]],"aaaa-mm")</f>
        <v>2022-02</v>
      </c>
      <c r="D4801" s="1" t="s">
        <v>27</v>
      </c>
      <c r="E4801" s="1" t="s">
        <v>39</v>
      </c>
      <c r="F4801" s="1" t="s">
        <v>14</v>
      </c>
      <c r="G4801" s="1" t="s">
        <v>60</v>
      </c>
      <c r="H4801">
        <v>4603491</v>
      </c>
      <c r="I4801">
        <v>200988</v>
      </c>
      <c r="J4801">
        <v>84981</v>
      </c>
      <c r="K4801">
        <v>41852</v>
      </c>
      <c r="L4801">
        <f>bbdd_Social_Media_Trends[[#This Row],[Likes]]+bbdd_Social_Media_Trends[[#This Row],[Shares]]+bbdd_Social_Media_Trends[[#This Row],[Comments]]</f>
        <v>327821</v>
      </c>
      <c r="M4801">
        <f>bbdd_Social_Media_Trends[[#This Row],[Interactions]]/bbdd_Social_Media_Trends[[#This Row],[Views]]</f>
        <v>7.1211391528733306E-2</v>
      </c>
      <c r="N4801" s="1" t="s">
        <v>22</v>
      </c>
      <c r="O4801" s="4">
        <f t="shared" si="74"/>
        <v>0</v>
      </c>
    </row>
    <row r="4802" spans="1:15" hidden="1">
      <c r="A4802" s="1" t="s">
        <v>4842</v>
      </c>
      <c r="B4802" s="2">
        <v>44683</v>
      </c>
      <c r="C4802" s="13" t="str">
        <f>TEXT(bbdd_Social_Media_Trends[[#This Row],[Post_Date]],"aaaa-mm")</f>
        <v>2022-05</v>
      </c>
      <c r="D4802" s="1" t="s">
        <v>18</v>
      </c>
      <c r="E4802" s="1" t="s">
        <v>13</v>
      </c>
      <c r="F4802" s="1" t="s">
        <v>20</v>
      </c>
      <c r="G4802" s="1" t="s">
        <v>21</v>
      </c>
      <c r="H4802">
        <v>3521257</v>
      </c>
      <c r="I4802">
        <v>499054</v>
      </c>
      <c r="J4802">
        <v>62073</v>
      </c>
      <c r="K4802">
        <v>40943</v>
      </c>
      <c r="L4802">
        <f>bbdd_Social_Media_Trends[[#This Row],[Likes]]+bbdd_Social_Media_Trends[[#This Row],[Shares]]+bbdd_Social_Media_Trends[[#This Row],[Comments]]</f>
        <v>602070</v>
      </c>
      <c r="M4802">
        <f>bbdd_Social_Media_Trends[[#This Row],[Interactions]]/bbdd_Social_Media_Trends[[#This Row],[Views]]</f>
        <v>0.1709815557342165</v>
      </c>
      <c r="N4802" s="1" t="s">
        <v>22</v>
      </c>
      <c r="O4802" s="4">
        <f t="shared" ref="O4802:O4865" si="75">IF(ISERROR(VLOOKUP(A4802,A4803:A9800,1,FALSE)),0, 1)</f>
        <v>0</v>
      </c>
    </row>
    <row r="4803" spans="1:15">
      <c r="A4803" s="1" t="s">
        <v>4843</v>
      </c>
      <c r="B4803" s="2">
        <v>44589</v>
      </c>
      <c r="C4803" s="13" t="str">
        <f>TEXT(bbdd_Social_Media_Trends[[#This Row],[Post_Date]],"aaaa-mm")</f>
        <v>2022-01</v>
      </c>
      <c r="D4803" s="1" t="s">
        <v>27</v>
      </c>
      <c r="E4803" s="1" t="s">
        <v>31</v>
      </c>
      <c r="F4803" s="1" t="s">
        <v>14</v>
      </c>
      <c r="G4803" s="1" t="s">
        <v>15</v>
      </c>
      <c r="H4803">
        <v>4368296</v>
      </c>
      <c r="I4803">
        <v>256833</v>
      </c>
      <c r="J4803">
        <v>21818</v>
      </c>
      <c r="K4803">
        <v>33470</v>
      </c>
      <c r="L4803">
        <f>bbdd_Social_Media_Trends[[#This Row],[Likes]]+bbdd_Social_Media_Trends[[#This Row],[Shares]]+bbdd_Social_Media_Trends[[#This Row],[Comments]]</f>
        <v>312121</v>
      </c>
      <c r="M4803">
        <f>bbdd_Social_Media_Trends[[#This Row],[Interactions]]/bbdd_Social_Media_Trends[[#This Row],[Views]]</f>
        <v>7.145143094698711E-2</v>
      </c>
      <c r="N4803" s="1" t="s">
        <v>22</v>
      </c>
      <c r="O4803" s="4">
        <f t="shared" si="75"/>
        <v>0</v>
      </c>
    </row>
    <row r="4804" spans="1:15" hidden="1">
      <c r="A4804" s="1" t="s">
        <v>4844</v>
      </c>
      <c r="B4804" s="2">
        <v>45065</v>
      </c>
      <c r="C4804" s="13" t="str">
        <f>TEXT(bbdd_Social_Media_Trends[[#This Row],[Post_Date]],"aaaa-mm")</f>
        <v>2023-05</v>
      </c>
      <c r="D4804" s="1" t="s">
        <v>12</v>
      </c>
      <c r="E4804" s="1" t="s">
        <v>13</v>
      </c>
      <c r="F4804" s="1" t="s">
        <v>41</v>
      </c>
      <c r="G4804" s="1" t="s">
        <v>60</v>
      </c>
      <c r="H4804">
        <v>2925514</v>
      </c>
      <c r="I4804">
        <v>231534</v>
      </c>
      <c r="J4804">
        <v>48422</v>
      </c>
      <c r="K4804">
        <v>40859</v>
      </c>
      <c r="L4804">
        <f>bbdd_Social_Media_Trends[[#This Row],[Likes]]+bbdd_Social_Media_Trends[[#This Row],[Shares]]+bbdd_Social_Media_Trends[[#This Row],[Comments]]</f>
        <v>320815</v>
      </c>
      <c r="M4804">
        <f>bbdd_Social_Media_Trends[[#This Row],[Interactions]]/bbdd_Social_Media_Trends[[#This Row],[Views]]</f>
        <v>0.10966107152452527</v>
      </c>
      <c r="N4804" s="1" t="s">
        <v>16</v>
      </c>
      <c r="O4804" s="4">
        <f t="shared" si="75"/>
        <v>0</v>
      </c>
    </row>
    <row r="4805" spans="1:15" hidden="1">
      <c r="A4805" s="1" t="s">
        <v>4845</v>
      </c>
      <c r="B4805" s="2">
        <v>45116</v>
      </c>
      <c r="C4805" s="13" t="str">
        <f>TEXT(bbdd_Social_Media_Trends[[#This Row],[Post_Date]],"aaaa-mm")</f>
        <v>2023-07</v>
      </c>
      <c r="D4805" s="1" t="s">
        <v>12</v>
      </c>
      <c r="E4805" s="1" t="s">
        <v>57</v>
      </c>
      <c r="F4805" s="1" t="s">
        <v>14</v>
      </c>
      <c r="G4805" s="1" t="s">
        <v>28</v>
      </c>
      <c r="H4805">
        <v>3301392</v>
      </c>
      <c r="I4805">
        <v>72964</v>
      </c>
      <c r="J4805">
        <v>71082</v>
      </c>
      <c r="K4805">
        <v>3187</v>
      </c>
      <c r="L4805">
        <f>bbdd_Social_Media_Trends[[#This Row],[Likes]]+bbdd_Social_Media_Trends[[#This Row],[Shares]]+bbdd_Social_Media_Trends[[#This Row],[Comments]]</f>
        <v>147233</v>
      </c>
      <c r="M4805">
        <f>bbdd_Social_Media_Trends[[#This Row],[Interactions]]/bbdd_Social_Media_Trends[[#This Row],[Views]]</f>
        <v>4.4597248675710126E-2</v>
      </c>
      <c r="N4805" s="1" t="s">
        <v>29</v>
      </c>
      <c r="O4805" s="4">
        <f t="shared" si="75"/>
        <v>0</v>
      </c>
    </row>
    <row r="4806" spans="1:15">
      <c r="A4806" s="1" t="s">
        <v>4846</v>
      </c>
      <c r="B4806" s="2">
        <v>45248</v>
      </c>
      <c r="C4806" s="13" t="str">
        <f>TEXT(bbdd_Social_Media_Trends[[#This Row],[Post_Date]],"aaaa-mm")</f>
        <v>2023-11</v>
      </c>
      <c r="D4806" s="1" t="s">
        <v>27</v>
      </c>
      <c r="E4806" s="1" t="s">
        <v>19</v>
      </c>
      <c r="F4806" s="1" t="s">
        <v>20</v>
      </c>
      <c r="G4806" s="1" t="s">
        <v>37</v>
      </c>
      <c r="H4806">
        <v>698224</v>
      </c>
      <c r="I4806">
        <v>114238</v>
      </c>
      <c r="J4806">
        <v>46020</v>
      </c>
      <c r="K4806">
        <v>39802</v>
      </c>
      <c r="L4806">
        <f>bbdd_Social_Media_Trends[[#This Row],[Likes]]+bbdd_Social_Media_Trends[[#This Row],[Shares]]+bbdd_Social_Media_Trends[[#This Row],[Comments]]</f>
        <v>200060</v>
      </c>
      <c r="M4806">
        <f>bbdd_Social_Media_Trends[[#This Row],[Interactions]]/bbdd_Social_Media_Trends[[#This Row],[Views]]</f>
        <v>0.28652695982951032</v>
      </c>
      <c r="N4806" s="1" t="s">
        <v>16</v>
      </c>
      <c r="O4806" s="4">
        <f t="shared" si="75"/>
        <v>0</v>
      </c>
    </row>
    <row r="4807" spans="1:15" hidden="1">
      <c r="A4807" s="1" t="s">
        <v>4847</v>
      </c>
      <c r="B4807" s="2">
        <v>44679</v>
      </c>
      <c r="C4807" s="13" t="str">
        <f>TEXT(bbdd_Social_Media_Trends[[#This Row],[Post_Date]],"aaaa-mm")</f>
        <v>2022-04</v>
      </c>
      <c r="D4807" s="1" t="s">
        <v>24</v>
      </c>
      <c r="E4807" s="1" t="s">
        <v>35</v>
      </c>
      <c r="F4807" s="1" t="s">
        <v>36</v>
      </c>
      <c r="G4807" s="1" t="s">
        <v>37</v>
      </c>
      <c r="H4807">
        <v>2168867</v>
      </c>
      <c r="I4807">
        <v>98430</v>
      </c>
      <c r="J4807">
        <v>83970</v>
      </c>
      <c r="K4807">
        <v>511</v>
      </c>
      <c r="L4807">
        <f>bbdd_Social_Media_Trends[[#This Row],[Likes]]+bbdd_Social_Media_Trends[[#This Row],[Shares]]+bbdd_Social_Media_Trends[[#This Row],[Comments]]</f>
        <v>182911</v>
      </c>
      <c r="M4807">
        <f>bbdd_Social_Media_Trends[[#This Row],[Interactions]]/bbdd_Social_Media_Trends[[#This Row],[Views]]</f>
        <v>8.4334816288873404E-2</v>
      </c>
      <c r="N4807" s="1" t="s">
        <v>22</v>
      </c>
      <c r="O4807" s="4">
        <f t="shared" si="75"/>
        <v>0</v>
      </c>
    </row>
    <row r="4808" spans="1:15" hidden="1">
      <c r="A4808" s="1" t="s">
        <v>4848</v>
      </c>
      <c r="B4808" s="2">
        <v>45266</v>
      </c>
      <c r="C4808" s="13" t="str">
        <f>TEXT(bbdd_Social_Media_Trends[[#This Row],[Post_Date]],"aaaa-mm")</f>
        <v>2023-12</v>
      </c>
      <c r="D4808" s="1" t="s">
        <v>24</v>
      </c>
      <c r="E4808" s="1" t="s">
        <v>39</v>
      </c>
      <c r="F4808" s="1" t="s">
        <v>32</v>
      </c>
      <c r="G4808" s="1" t="s">
        <v>37</v>
      </c>
      <c r="H4808">
        <v>4245823</v>
      </c>
      <c r="I4808">
        <v>392520</v>
      </c>
      <c r="J4808">
        <v>5760</v>
      </c>
      <c r="K4808">
        <v>6404</v>
      </c>
      <c r="L4808">
        <f>bbdd_Social_Media_Trends[[#This Row],[Likes]]+bbdd_Social_Media_Trends[[#This Row],[Shares]]+bbdd_Social_Media_Trends[[#This Row],[Comments]]</f>
        <v>404684</v>
      </c>
      <c r="M4808">
        <f>bbdd_Social_Media_Trends[[#This Row],[Interactions]]/bbdd_Social_Media_Trends[[#This Row],[Views]]</f>
        <v>9.5313440998364751E-2</v>
      </c>
      <c r="N4808" s="1" t="s">
        <v>29</v>
      </c>
      <c r="O4808" s="4">
        <f t="shared" si="75"/>
        <v>0</v>
      </c>
    </row>
    <row r="4809" spans="1:15" hidden="1">
      <c r="A4809" s="1" t="s">
        <v>4849</v>
      </c>
      <c r="B4809" s="2">
        <v>44874</v>
      </c>
      <c r="C4809" s="13" t="str">
        <f>TEXT(bbdd_Social_Media_Trends[[#This Row],[Post_Date]],"aaaa-mm")</f>
        <v>2022-11</v>
      </c>
      <c r="D4809" s="1" t="s">
        <v>12</v>
      </c>
      <c r="E4809" s="1" t="s">
        <v>52</v>
      </c>
      <c r="F4809" s="1" t="s">
        <v>14</v>
      </c>
      <c r="G4809" s="1" t="s">
        <v>44</v>
      </c>
      <c r="H4809">
        <v>1784267</v>
      </c>
      <c r="I4809">
        <v>10082</v>
      </c>
      <c r="J4809">
        <v>55617</v>
      </c>
      <c r="K4809">
        <v>18055</v>
      </c>
      <c r="L4809">
        <f>bbdd_Social_Media_Trends[[#This Row],[Likes]]+bbdd_Social_Media_Trends[[#This Row],[Shares]]+bbdd_Social_Media_Trends[[#This Row],[Comments]]</f>
        <v>83754</v>
      </c>
      <c r="M4809">
        <f>bbdd_Social_Media_Trends[[#This Row],[Interactions]]/bbdd_Social_Media_Trends[[#This Row],[Views]]</f>
        <v>4.6940284161507216E-2</v>
      </c>
      <c r="N4809" s="1" t="s">
        <v>29</v>
      </c>
      <c r="O4809" s="4">
        <f t="shared" si="75"/>
        <v>0</v>
      </c>
    </row>
    <row r="4810" spans="1:15" hidden="1">
      <c r="A4810" s="1" t="s">
        <v>4850</v>
      </c>
      <c r="B4810" s="2">
        <v>44644</v>
      </c>
      <c r="C4810" s="13" t="str">
        <f>TEXT(bbdd_Social_Media_Trends[[#This Row],[Post_Date]],"aaaa-mm")</f>
        <v>2022-03</v>
      </c>
      <c r="D4810" s="1" t="s">
        <v>24</v>
      </c>
      <c r="E4810" s="1" t="s">
        <v>57</v>
      </c>
      <c r="F4810" s="1" t="s">
        <v>36</v>
      </c>
      <c r="G4810" s="1" t="s">
        <v>25</v>
      </c>
      <c r="H4810">
        <v>144060</v>
      </c>
      <c r="I4810">
        <v>334822</v>
      </c>
      <c r="J4810">
        <v>18895</v>
      </c>
      <c r="K4810">
        <v>15190</v>
      </c>
      <c r="L4810">
        <f>bbdd_Social_Media_Trends[[#This Row],[Likes]]+bbdd_Social_Media_Trends[[#This Row],[Shares]]+bbdd_Social_Media_Trends[[#This Row],[Comments]]</f>
        <v>368907</v>
      </c>
      <c r="M4810">
        <f>bbdd_Social_Media_Trends[[#This Row],[Interactions]]/bbdd_Social_Media_Trends[[#This Row],[Views]]</f>
        <v>2.5607871720116617</v>
      </c>
      <c r="N4810" s="1" t="s">
        <v>29</v>
      </c>
      <c r="O4810" s="4">
        <f t="shared" si="75"/>
        <v>0</v>
      </c>
    </row>
    <row r="4811" spans="1:15" hidden="1">
      <c r="A4811" s="1" t="s">
        <v>4851</v>
      </c>
      <c r="B4811" s="2">
        <v>44712</v>
      </c>
      <c r="C4811" s="13" t="str">
        <f>TEXT(bbdd_Social_Media_Trends[[#This Row],[Post_Date]],"aaaa-mm")</f>
        <v>2022-05</v>
      </c>
      <c r="D4811" s="1" t="s">
        <v>24</v>
      </c>
      <c r="E4811" s="1" t="s">
        <v>35</v>
      </c>
      <c r="F4811" s="1" t="s">
        <v>41</v>
      </c>
      <c r="G4811" s="1" t="s">
        <v>37</v>
      </c>
      <c r="H4811">
        <v>622120</v>
      </c>
      <c r="I4811">
        <v>133383</v>
      </c>
      <c r="J4811">
        <v>42152</v>
      </c>
      <c r="K4811">
        <v>32063</v>
      </c>
      <c r="L4811">
        <f>bbdd_Social_Media_Trends[[#This Row],[Likes]]+bbdd_Social_Media_Trends[[#This Row],[Shares]]+bbdd_Social_Media_Trends[[#This Row],[Comments]]</f>
        <v>207598</v>
      </c>
      <c r="M4811">
        <f>bbdd_Social_Media_Trends[[#This Row],[Interactions]]/bbdd_Social_Media_Trends[[#This Row],[Views]]</f>
        <v>0.33369446409052916</v>
      </c>
      <c r="N4811" s="1" t="s">
        <v>16</v>
      </c>
      <c r="O4811" s="4">
        <f t="shared" si="75"/>
        <v>0</v>
      </c>
    </row>
    <row r="4812" spans="1:15" hidden="1">
      <c r="A4812" s="1" t="s">
        <v>4852</v>
      </c>
      <c r="B4812" s="2">
        <v>44741</v>
      </c>
      <c r="C4812" s="13" t="str">
        <f>TEXT(bbdd_Social_Media_Trends[[#This Row],[Post_Date]],"aaaa-mm")</f>
        <v>2022-06</v>
      </c>
      <c r="D4812" s="1" t="s">
        <v>12</v>
      </c>
      <c r="E4812" s="1" t="s">
        <v>13</v>
      </c>
      <c r="F4812" s="1" t="s">
        <v>32</v>
      </c>
      <c r="G4812" s="1" t="s">
        <v>60</v>
      </c>
      <c r="H4812">
        <v>2331691</v>
      </c>
      <c r="I4812">
        <v>451832</v>
      </c>
      <c r="J4812">
        <v>40146</v>
      </c>
      <c r="K4812">
        <v>31465</v>
      </c>
      <c r="L4812">
        <f>bbdd_Social_Media_Trends[[#This Row],[Likes]]+bbdd_Social_Media_Trends[[#This Row],[Shares]]+bbdd_Social_Media_Trends[[#This Row],[Comments]]</f>
        <v>523443</v>
      </c>
      <c r="M4812">
        <f>bbdd_Social_Media_Trends[[#This Row],[Interactions]]/bbdd_Social_Media_Trends[[#This Row],[Views]]</f>
        <v>0.22449072368508521</v>
      </c>
      <c r="N4812" s="1" t="s">
        <v>29</v>
      </c>
      <c r="O4812" s="4">
        <f t="shared" si="75"/>
        <v>0</v>
      </c>
    </row>
    <row r="4813" spans="1:15" hidden="1">
      <c r="A4813" s="1" t="s">
        <v>4853</v>
      </c>
      <c r="B4813" s="2">
        <v>45047</v>
      </c>
      <c r="C4813" s="13" t="str">
        <f>TEXT(bbdd_Social_Media_Trends[[#This Row],[Post_Date]],"aaaa-mm")</f>
        <v>2023-05</v>
      </c>
      <c r="D4813" s="1" t="s">
        <v>24</v>
      </c>
      <c r="E4813" s="1" t="s">
        <v>52</v>
      </c>
      <c r="F4813" s="1" t="s">
        <v>36</v>
      </c>
      <c r="G4813" s="1" t="s">
        <v>37</v>
      </c>
      <c r="H4813">
        <v>4308976</v>
      </c>
      <c r="I4813">
        <v>171495</v>
      </c>
      <c r="J4813">
        <v>9299</v>
      </c>
      <c r="K4813">
        <v>12469</v>
      </c>
      <c r="L4813">
        <f>bbdd_Social_Media_Trends[[#This Row],[Likes]]+bbdd_Social_Media_Trends[[#This Row],[Shares]]+bbdd_Social_Media_Trends[[#This Row],[Comments]]</f>
        <v>193263</v>
      </c>
      <c r="M4813">
        <f>bbdd_Social_Media_Trends[[#This Row],[Interactions]]/bbdd_Social_Media_Trends[[#This Row],[Views]]</f>
        <v>4.4851259324721234E-2</v>
      </c>
      <c r="N4813" s="1" t="s">
        <v>22</v>
      </c>
      <c r="O4813" s="4">
        <f t="shared" si="75"/>
        <v>0</v>
      </c>
    </row>
    <row r="4814" spans="1:15" hidden="1">
      <c r="A4814" s="1" t="s">
        <v>4854</v>
      </c>
      <c r="B4814" s="2">
        <v>45185</v>
      </c>
      <c r="C4814" s="13" t="str">
        <f>TEXT(bbdd_Social_Media_Trends[[#This Row],[Post_Date]],"aaaa-mm")</f>
        <v>2023-09</v>
      </c>
      <c r="D4814" s="1" t="s">
        <v>18</v>
      </c>
      <c r="E4814" s="1" t="s">
        <v>46</v>
      </c>
      <c r="F4814" s="1" t="s">
        <v>47</v>
      </c>
      <c r="G4814" s="1" t="s">
        <v>28</v>
      </c>
      <c r="H4814">
        <v>3927144</v>
      </c>
      <c r="I4814">
        <v>233834</v>
      </c>
      <c r="J4814">
        <v>69647</v>
      </c>
      <c r="K4814">
        <v>25283</v>
      </c>
      <c r="L4814">
        <f>bbdd_Social_Media_Trends[[#This Row],[Likes]]+bbdd_Social_Media_Trends[[#This Row],[Shares]]+bbdd_Social_Media_Trends[[#This Row],[Comments]]</f>
        <v>328764</v>
      </c>
      <c r="M4814">
        <f>bbdd_Social_Media_Trends[[#This Row],[Interactions]]/bbdd_Social_Media_Trends[[#This Row],[Views]]</f>
        <v>8.3715799573430463E-2</v>
      </c>
      <c r="N4814" s="1" t="s">
        <v>29</v>
      </c>
      <c r="O4814" s="4">
        <f t="shared" si="75"/>
        <v>0</v>
      </c>
    </row>
    <row r="4815" spans="1:15" hidden="1">
      <c r="A4815" s="1" t="s">
        <v>4855</v>
      </c>
      <c r="B4815" s="2">
        <v>45241</v>
      </c>
      <c r="C4815" s="13" t="str">
        <f>TEXT(bbdd_Social_Media_Trends[[#This Row],[Post_Date]],"aaaa-mm")</f>
        <v>2023-11</v>
      </c>
      <c r="D4815" s="1" t="s">
        <v>12</v>
      </c>
      <c r="E4815" s="1" t="s">
        <v>52</v>
      </c>
      <c r="F4815" s="1" t="s">
        <v>36</v>
      </c>
      <c r="G4815" s="1" t="s">
        <v>50</v>
      </c>
      <c r="H4815">
        <v>4852422</v>
      </c>
      <c r="I4815">
        <v>454011</v>
      </c>
      <c r="J4815">
        <v>36924</v>
      </c>
      <c r="K4815">
        <v>24724</v>
      </c>
      <c r="L4815">
        <f>bbdd_Social_Media_Trends[[#This Row],[Likes]]+bbdd_Social_Media_Trends[[#This Row],[Shares]]+bbdd_Social_Media_Trends[[#This Row],[Comments]]</f>
        <v>515659</v>
      </c>
      <c r="M4815">
        <f>bbdd_Social_Media_Trends[[#This Row],[Interactions]]/bbdd_Social_Media_Trends[[#This Row],[Views]]</f>
        <v>0.10626837484456216</v>
      </c>
      <c r="N4815" s="1" t="s">
        <v>29</v>
      </c>
      <c r="O4815" s="4">
        <f t="shared" si="75"/>
        <v>0</v>
      </c>
    </row>
    <row r="4816" spans="1:15" hidden="1">
      <c r="A4816" s="1" t="s">
        <v>4856</v>
      </c>
      <c r="B4816" s="2">
        <v>44602</v>
      </c>
      <c r="C4816" s="13" t="str">
        <f>TEXT(bbdd_Social_Media_Trends[[#This Row],[Post_Date]],"aaaa-mm")</f>
        <v>2022-02</v>
      </c>
      <c r="D4816" s="1" t="s">
        <v>12</v>
      </c>
      <c r="E4816" s="1" t="s">
        <v>31</v>
      </c>
      <c r="F4816" s="1" t="s">
        <v>32</v>
      </c>
      <c r="G4816" s="1" t="s">
        <v>50</v>
      </c>
      <c r="H4816">
        <v>140078</v>
      </c>
      <c r="I4816">
        <v>197896</v>
      </c>
      <c r="J4816">
        <v>13399</v>
      </c>
      <c r="K4816">
        <v>27986</v>
      </c>
      <c r="L4816">
        <f>bbdd_Social_Media_Trends[[#This Row],[Likes]]+bbdd_Social_Media_Trends[[#This Row],[Shares]]+bbdd_Social_Media_Trends[[#This Row],[Comments]]</f>
        <v>239281</v>
      </c>
      <c r="M4816">
        <f>bbdd_Social_Media_Trends[[#This Row],[Interactions]]/bbdd_Social_Media_Trends[[#This Row],[Views]]</f>
        <v>1.7081982895244079</v>
      </c>
      <c r="N4816" s="1" t="s">
        <v>29</v>
      </c>
      <c r="O4816" s="4">
        <f t="shared" si="75"/>
        <v>0</v>
      </c>
    </row>
    <row r="4817" spans="1:15" hidden="1">
      <c r="A4817" s="1" t="s">
        <v>4857</v>
      </c>
      <c r="B4817" s="2">
        <v>45038</v>
      </c>
      <c r="C4817" s="13" t="str">
        <f>TEXT(bbdd_Social_Media_Trends[[#This Row],[Post_Date]],"aaaa-mm")</f>
        <v>2023-04</v>
      </c>
      <c r="D4817" s="1" t="s">
        <v>12</v>
      </c>
      <c r="E4817" s="1" t="s">
        <v>19</v>
      </c>
      <c r="F4817" s="1" t="s">
        <v>20</v>
      </c>
      <c r="G4817" s="1" t="s">
        <v>15</v>
      </c>
      <c r="H4817">
        <v>88641</v>
      </c>
      <c r="I4817">
        <v>332438</v>
      </c>
      <c r="J4817">
        <v>73519</v>
      </c>
      <c r="K4817">
        <v>30577</v>
      </c>
      <c r="L4817">
        <f>bbdd_Social_Media_Trends[[#This Row],[Likes]]+bbdd_Social_Media_Trends[[#This Row],[Shares]]+bbdd_Social_Media_Trends[[#This Row],[Comments]]</f>
        <v>436534</v>
      </c>
      <c r="M4817">
        <f>bbdd_Social_Media_Trends[[#This Row],[Interactions]]/bbdd_Social_Media_Trends[[#This Row],[Views]]</f>
        <v>4.9247413725025666</v>
      </c>
      <c r="N4817" s="1" t="s">
        <v>22</v>
      </c>
      <c r="O4817" s="4">
        <f t="shared" si="75"/>
        <v>0</v>
      </c>
    </row>
    <row r="4818" spans="1:15" hidden="1">
      <c r="A4818" s="1" t="s">
        <v>4858</v>
      </c>
      <c r="B4818" s="2">
        <v>45050</v>
      </c>
      <c r="C4818" s="13" t="str">
        <f>TEXT(bbdd_Social_Media_Trends[[#This Row],[Post_Date]],"aaaa-mm")</f>
        <v>2023-05</v>
      </c>
      <c r="D4818" s="1" t="s">
        <v>12</v>
      </c>
      <c r="E4818" s="1" t="s">
        <v>31</v>
      </c>
      <c r="F4818" s="1" t="s">
        <v>32</v>
      </c>
      <c r="G4818" s="1" t="s">
        <v>44</v>
      </c>
      <c r="H4818">
        <v>3667805</v>
      </c>
      <c r="I4818">
        <v>292175</v>
      </c>
      <c r="J4818">
        <v>58377</v>
      </c>
      <c r="K4818">
        <v>2200</v>
      </c>
      <c r="L4818">
        <f>bbdd_Social_Media_Trends[[#This Row],[Likes]]+bbdd_Social_Media_Trends[[#This Row],[Shares]]+bbdd_Social_Media_Trends[[#This Row],[Comments]]</f>
        <v>352752</v>
      </c>
      <c r="M4818">
        <f>bbdd_Social_Media_Trends[[#This Row],[Interactions]]/bbdd_Social_Media_Trends[[#This Row],[Views]]</f>
        <v>9.6175232870885988E-2</v>
      </c>
      <c r="N4818" s="1" t="s">
        <v>22</v>
      </c>
      <c r="O4818" s="4">
        <f t="shared" si="75"/>
        <v>0</v>
      </c>
    </row>
    <row r="4819" spans="1:15" hidden="1">
      <c r="A4819" s="1" t="s">
        <v>4859</v>
      </c>
      <c r="B4819" s="2">
        <v>44948</v>
      </c>
      <c r="C4819" s="13" t="str">
        <f>TEXT(bbdd_Social_Media_Trends[[#This Row],[Post_Date]],"aaaa-mm")</f>
        <v>2023-01</v>
      </c>
      <c r="D4819" s="1" t="s">
        <v>12</v>
      </c>
      <c r="E4819" s="1" t="s">
        <v>13</v>
      </c>
      <c r="F4819" s="1" t="s">
        <v>41</v>
      </c>
      <c r="G4819" s="1" t="s">
        <v>60</v>
      </c>
      <c r="H4819">
        <v>3767399</v>
      </c>
      <c r="I4819">
        <v>165527</v>
      </c>
      <c r="J4819">
        <v>2940</v>
      </c>
      <c r="K4819">
        <v>32075</v>
      </c>
      <c r="L4819">
        <f>bbdd_Social_Media_Trends[[#This Row],[Likes]]+bbdd_Social_Media_Trends[[#This Row],[Shares]]+bbdd_Social_Media_Trends[[#This Row],[Comments]]</f>
        <v>200542</v>
      </c>
      <c r="M4819">
        <f>bbdd_Social_Media_Trends[[#This Row],[Interactions]]/bbdd_Social_Media_Trends[[#This Row],[Views]]</f>
        <v>5.3230889534132173E-2</v>
      </c>
      <c r="N4819" s="1" t="s">
        <v>22</v>
      </c>
      <c r="O4819" s="4">
        <f t="shared" si="75"/>
        <v>0</v>
      </c>
    </row>
    <row r="4820" spans="1:15" hidden="1">
      <c r="A4820" s="1" t="s">
        <v>4860</v>
      </c>
      <c r="B4820" s="2">
        <v>45152</v>
      </c>
      <c r="C4820" s="13" t="str">
        <f>TEXT(bbdd_Social_Media_Trends[[#This Row],[Post_Date]],"aaaa-mm")</f>
        <v>2023-08</v>
      </c>
      <c r="D4820" s="1" t="s">
        <v>24</v>
      </c>
      <c r="E4820" s="1" t="s">
        <v>19</v>
      </c>
      <c r="F4820" s="1" t="s">
        <v>14</v>
      </c>
      <c r="G4820" s="1" t="s">
        <v>60</v>
      </c>
      <c r="H4820">
        <v>905373</v>
      </c>
      <c r="I4820">
        <v>288532</v>
      </c>
      <c r="J4820">
        <v>80147</v>
      </c>
      <c r="K4820">
        <v>13810</v>
      </c>
      <c r="L4820">
        <f>bbdd_Social_Media_Trends[[#This Row],[Likes]]+bbdd_Social_Media_Trends[[#This Row],[Shares]]+bbdd_Social_Media_Trends[[#This Row],[Comments]]</f>
        <v>382489</v>
      </c>
      <c r="M4820">
        <f>bbdd_Social_Media_Trends[[#This Row],[Interactions]]/bbdd_Social_Media_Trends[[#This Row],[Views]]</f>
        <v>0.42246565780070755</v>
      </c>
      <c r="N4820" s="1" t="s">
        <v>29</v>
      </c>
      <c r="O4820" s="4">
        <f t="shared" si="75"/>
        <v>0</v>
      </c>
    </row>
    <row r="4821" spans="1:15" hidden="1">
      <c r="A4821" s="1" t="s">
        <v>4861</v>
      </c>
      <c r="B4821" s="2">
        <v>45031</v>
      </c>
      <c r="C4821" s="13" t="str">
        <f>TEXT(bbdd_Social_Media_Trends[[#This Row],[Post_Date]],"aaaa-mm")</f>
        <v>2023-04</v>
      </c>
      <c r="D4821" s="1" t="s">
        <v>18</v>
      </c>
      <c r="E4821" s="1" t="s">
        <v>57</v>
      </c>
      <c r="F4821" s="1" t="s">
        <v>32</v>
      </c>
      <c r="G4821" s="1" t="s">
        <v>15</v>
      </c>
      <c r="H4821">
        <v>3032675</v>
      </c>
      <c r="I4821">
        <v>489182</v>
      </c>
      <c r="J4821">
        <v>33789</v>
      </c>
      <c r="K4821">
        <v>7722</v>
      </c>
      <c r="L4821">
        <f>bbdd_Social_Media_Trends[[#This Row],[Likes]]+bbdd_Social_Media_Trends[[#This Row],[Shares]]+bbdd_Social_Media_Trends[[#This Row],[Comments]]</f>
        <v>530693</v>
      </c>
      <c r="M4821">
        <f>bbdd_Social_Media_Trends[[#This Row],[Interactions]]/bbdd_Social_Media_Trends[[#This Row],[Views]]</f>
        <v>0.17499171523489987</v>
      </c>
      <c r="N4821" s="1" t="s">
        <v>16</v>
      </c>
      <c r="O4821" s="4">
        <f t="shared" si="75"/>
        <v>0</v>
      </c>
    </row>
    <row r="4822" spans="1:15" hidden="1">
      <c r="A4822" s="1" t="s">
        <v>4862</v>
      </c>
      <c r="B4822" s="2">
        <v>44807</v>
      </c>
      <c r="C4822" s="13" t="str">
        <f>TEXT(bbdd_Social_Media_Trends[[#This Row],[Post_Date]],"aaaa-mm")</f>
        <v>2022-09</v>
      </c>
      <c r="D4822" s="1" t="s">
        <v>12</v>
      </c>
      <c r="E4822" s="1" t="s">
        <v>19</v>
      </c>
      <c r="F4822" s="1" t="s">
        <v>47</v>
      </c>
      <c r="G4822" s="1" t="s">
        <v>50</v>
      </c>
      <c r="H4822">
        <v>4546658</v>
      </c>
      <c r="I4822">
        <v>30623</v>
      </c>
      <c r="J4822">
        <v>82064</v>
      </c>
      <c r="K4822">
        <v>42992</v>
      </c>
      <c r="L4822">
        <f>bbdd_Social_Media_Trends[[#This Row],[Likes]]+bbdd_Social_Media_Trends[[#This Row],[Shares]]+bbdd_Social_Media_Trends[[#This Row],[Comments]]</f>
        <v>155679</v>
      </c>
      <c r="M4822">
        <f>bbdd_Social_Media_Trends[[#This Row],[Interactions]]/bbdd_Social_Media_Trends[[#This Row],[Views]]</f>
        <v>3.4240314534323892E-2</v>
      </c>
      <c r="N4822" s="1" t="s">
        <v>22</v>
      </c>
      <c r="O4822" s="4">
        <f t="shared" si="75"/>
        <v>0</v>
      </c>
    </row>
    <row r="4823" spans="1:15" hidden="1">
      <c r="A4823" s="1" t="s">
        <v>4863</v>
      </c>
      <c r="B4823" s="2">
        <v>44875</v>
      </c>
      <c r="C4823" s="13" t="str">
        <f>TEXT(bbdd_Social_Media_Trends[[#This Row],[Post_Date]],"aaaa-mm")</f>
        <v>2022-11</v>
      </c>
      <c r="D4823" s="1" t="s">
        <v>24</v>
      </c>
      <c r="E4823" s="1" t="s">
        <v>46</v>
      </c>
      <c r="F4823" s="1" t="s">
        <v>41</v>
      </c>
      <c r="G4823" s="1" t="s">
        <v>60</v>
      </c>
      <c r="H4823">
        <v>3902066</v>
      </c>
      <c r="I4823">
        <v>108016</v>
      </c>
      <c r="J4823">
        <v>90527</v>
      </c>
      <c r="K4823">
        <v>29819</v>
      </c>
      <c r="L4823">
        <f>bbdd_Social_Media_Trends[[#This Row],[Likes]]+bbdd_Social_Media_Trends[[#This Row],[Shares]]+bbdd_Social_Media_Trends[[#This Row],[Comments]]</f>
        <v>228362</v>
      </c>
      <c r="M4823">
        <f>bbdd_Social_Media_Trends[[#This Row],[Interactions]]/bbdd_Social_Media_Trends[[#This Row],[Views]]</f>
        <v>5.8523356601349129E-2</v>
      </c>
      <c r="N4823" s="1" t="s">
        <v>22</v>
      </c>
      <c r="O4823" s="4">
        <f t="shared" si="75"/>
        <v>0</v>
      </c>
    </row>
    <row r="4824" spans="1:15" hidden="1">
      <c r="A4824" s="1" t="s">
        <v>4864</v>
      </c>
      <c r="B4824" s="2">
        <v>44866</v>
      </c>
      <c r="C4824" s="13" t="str">
        <f>TEXT(bbdd_Social_Media_Trends[[#This Row],[Post_Date]],"aaaa-mm")</f>
        <v>2022-11</v>
      </c>
      <c r="D4824" s="1" t="s">
        <v>12</v>
      </c>
      <c r="E4824" s="1" t="s">
        <v>59</v>
      </c>
      <c r="F4824" s="1" t="s">
        <v>14</v>
      </c>
      <c r="G4824" s="1" t="s">
        <v>60</v>
      </c>
      <c r="H4824">
        <v>2280197</v>
      </c>
      <c r="I4824">
        <v>52717</v>
      </c>
      <c r="J4824">
        <v>79861</v>
      </c>
      <c r="K4824">
        <v>6857</v>
      </c>
      <c r="L4824">
        <f>bbdd_Social_Media_Trends[[#This Row],[Likes]]+bbdd_Social_Media_Trends[[#This Row],[Shares]]+bbdd_Social_Media_Trends[[#This Row],[Comments]]</f>
        <v>139435</v>
      </c>
      <c r="M4824">
        <f>bbdd_Social_Media_Trends[[#This Row],[Interactions]]/bbdd_Social_Media_Trends[[#This Row],[Views]]</f>
        <v>6.1150418143695477E-2</v>
      </c>
      <c r="N4824" s="1" t="s">
        <v>29</v>
      </c>
      <c r="O4824" s="4">
        <f t="shared" si="75"/>
        <v>0</v>
      </c>
    </row>
    <row r="4825" spans="1:15">
      <c r="A4825" s="1" t="s">
        <v>4865</v>
      </c>
      <c r="B4825" s="2">
        <v>45099</v>
      </c>
      <c r="C4825" s="13" t="str">
        <f>TEXT(bbdd_Social_Media_Trends[[#This Row],[Post_Date]],"aaaa-mm")</f>
        <v>2023-06</v>
      </c>
      <c r="D4825" s="1" t="s">
        <v>27</v>
      </c>
      <c r="E4825" s="1" t="s">
        <v>49</v>
      </c>
      <c r="F4825" s="1" t="s">
        <v>41</v>
      </c>
      <c r="G4825" s="1" t="s">
        <v>37</v>
      </c>
      <c r="H4825">
        <v>1009177</v>
      </c>
      <c r="I4825">
        <v>246103</v>
      </c>
      <c r="J4825">
        <v>84151</v>
      </c>
      <c r="K4825">
        <v>31382</v>
      </c>
      <c r="L4825">
        <f>bbdd_Social_Media_Trends[[#This Row],[Likes]]+bbdd_Social_Media_Trends[[#This Row],[Shares]]+bbdd_Social_Media_Trends[[#This Row],[Comments]]</f>
        <v>361636</v>
      </c>
      <c r="M4825">
        <f>bbdd_Social_Media_Trends[[#This Row],[Interactions]]/bbdd_Social_Media_Trends[[#This Row],[Views]]</f>
        <v>0.35834744549271336</v>
      </c>
      <c r="N4825" s="1" t="s">
        <v>16</v>
      </c>
      <c r="O4825" s="4">
        <f t="shared" si="75"/>
        <v>0</v>
      </c>
    </row>
    <row r="4826" spans="1:15">
      <c r="A4826" s="1" t="s">
        <v>4866</v>
      </c>
      <c r="B4826" s="2">
        <v>44834</v>
      </c>
      <c r="C4826" s="13" t="str">
        <f>TEXT(bbdd_Social_Media_Trends[[#This Row],[Post_Date]],"aaaa-mm")</f>
        <v>2022-09</v>
      </c>
      <c r="D4826" s="1" t="s">
        <v>27</v>
      </c>
      <c r="E4826" s="1" t="s">
        <v>19</v>
      </c>
      <c r="F4826" s="1" t="s">
        <v>47</v>
      </c>
      <c r="G4826" s="1" t="s">
        <v>15</v>
      </c>
      <c r="H4826">
        <v>1574314</v>
      </c>
      <c r="I4826">
        <v>3015</v>
      </c>
      <c r="J4826">
        <v>28109</v>
      </c>
      <c r="K4826">
        <v>12708</v>
      </c>
      <c r="L4826">
        <f>bbdd_Social_Media_Trends[[#This Row],[Likes]]+bbdd_Social_Media_Trends[[#This Row],[Shares]]+bbdd_Social_Media_Trends[[#This Row],[Comments]]</f>
        <v>43832</v>
      </c>
      <c r="M4826">
        <f>bbdd_Social_Media_Trends[[#This Row],[Interactions]]/bbdd_Social_Media_Trends[[#This Row],[Views]]</f>
        <v>2.7841967993678517E-2</v>
      </c>
      <c r="N4826" s="1" t="s">
        <v>16</v>
      </c>
      <c r="O4826" s="4">
        <f t="shared" si="75"/>
        <v>0</v>
      </c>
    </row>
    <row r="4827" spans="1:15" hidden="1">
      <c r="A4827" s="1" t="s">
        <v>4867</v>
      </c>
      <c r="B4827" s="2">
        <v>45232</v>
      </c>
      <c r="C4827" s="13" t="str">
        <f>TEXT(bbdd_Social_Media_Trends[[#This Row],[Post_Date]],"aaaa-mm")</f>
        <v>2023-11</v>
      </c>
      <c r="D4827" s="1" t="s">
        <v>18</v>
      </c>
      <c r="E4827" s="1" t="s">
        <v>59</v>
      </c>
      <c r="F4827" s="1" t="s">
        <v>41</v>
      </c>
      <c r="G4827" s="1" t="s">
        <v>50</v>
      </c>
      <c r="H4827">
        <v>2780097</v>
      </c>
      <c r="I4827">
        <v>314928</v>
      </c>
      <c r="J4827">
        <v>38702</v>
      </c>
      <c r="K4827">
        <v>22810</v>
      </c>
      <c r="L4827">
        <f>bbdd_Social_Media_Trends[[#This Row],[Likes]]+bbdd_Social_Media_Trends[[#This Row],[Shares]]+bbdd_Social_Media_Trends[[#This Row],[Comments]]</f>
        <v>376440</v>
      </c>
      <c r="M4827">
        <f>bbdd_Social_Media_Trends[[#This Row],[Interactions]]/bbdd_Social_Media_Trends[[#This Row],[Views]]</f>
        <v>0.13540534736737603</v>
      </c>
      <c r="N4827" s="1" t="s">
        <v>29</v>
      </c>
      <c r="O4827" s="4">
        <f t="shared" si="75"/>
        <v>0</v>
      </c>
    </row>
    <row r="4828" spans="1:15" hidden="1">
      <c r="A4828" s="1" t="s">
        <v>4868</v>
      </c>
      <c r="B4828" s="2">
        <v>45172</v>
      </c>
      <c r="C4828" s="13" t="str">
        <f>TEXT(bbdd_Social_Media_Trends[[#This Row],[Post_Date]],"aaaa-mm")</f>
        <v>2023-09</v>
      </c>
      <c r="D4828" s="1" t="s">
        <v>12</v>
      </c>
      <c r="E4828" s="1" t="s">
        <v>49</v>
      </c>
      <c r="F4828" s="1" t="s">
        <v>20</v>
      </c>
      <c r="G4828" s="1" t="s">
        <v>60</v>
      </c>
      <c r="H4828">
        <v>1266</v>
      </c>
      <c r="I4828">
        <v>318849</v>
      </c>
      <c r="J4828">
        <v>1715</v>
      </c>
      <c r="K4828">
        <v>36121</v>
      </c>
      <c r="L4828">
        <f>bbdd_Social_Media_Trends[[#This Row],[Likes]]+bbdd_Social_Media_Trends[[#This Row],[Shares]]+bbdd_Social_Media_Trends[[#This Row],[Comments]]</f>
        <v>356685</v>
      </c>
      <c r="M4828">
        <f>bbdd_Social_Media_Trends[[#This Row],[Interactions]]/bbdd_Social_Media_Trends[[#This Row],[Views]]</f>
        <v>281.74170616113742</v>
      </c>
      <c r="N4828" s="1" t="s">
        <v>16</v>
      </c>
      <c r="O4828" s="4">
        <f t="shared" si="75"/>
        <v>0</v>
      </c>
    </row>
    <row r="4829" spans="1:15" hidden="1">
      <c r="A4829" s="1" t="s">
        <v>4869</v>
      </c>
      <c r="B4829" s="2">
        <v>45130</v>
      </c>
      <c r="C4829" s="13" t="str">
        <f>TEXT(bbdd_Social_Media_Trends[[#This Row],[Post_Date]],"aaaa-mm")</f>
        <v>2023-07</v>
      </c>
      <c r="D4829" s="1" t="s">
        <v>18</v>
      </c>
      <c r="E4829" s="1" t="s">
        <v>59</v>
      </c>
      <c r="F4829" s="1" t="s">
        <v>14</v>
      </c>
      <c r="G4829" s="1" t="s">
        <v>60</v>
      </c>
      <c r="H4829">
        <v>1934599</v>
      </c>
      <c r="I4829">
        <v>344378</v>
      </c>
      <c r="J4829">
        <v>37234</v>
      </c>
      <c r="K4829">
        <v>43612</v>
      </c>
      <c r="L4829">
        <f>bbdd_Social_Media_Trends[[#This Row],[Likes]]+bbdd_Social_Media_Trends[[#This Row],[Shares]]+bbdd_Social_Media_Trends[[#This Row],[Comments]]</f>
        <v>425224</v>
      </c>
      <c r="M4829">
        <f>bbdd_Social_Media_Trends[[#This Row],[Interactions]]/bbdd_Social_Media_Trends[[#This Row],[Views]]</f>
        <v>0.21979955536005136</v>
      </c>
      <c r="N4829" s="1" t="s">
        <v>22</v>
      </c>
      <c r="O4829" s="4">
        <f t="shared" si="75"/>
        <v>0</v>
      </c>
    </row>
    <row r="4830" spans="1:15" hidden="1">
      <c r="A4830" s="1" t="s">
        <v>4870</v>
      </c>
      <c r="B4830" s="2">
        <v>44616</v>
      </c>
      <c r="C4830" s="13" t="str">
        <f>TEXT(bbdd_Social_Media_Trends[[#This Row],[Post_Date]],"aaaa-mm")</f>
        <v>2022-02</v>
      </c>
      <c r="D4830" s="1" t="s">
        <v>18</v>
      </c>
      <c r="E4830" s="1" t="s">
        <v>39</v>
      </c>
      <c r="F4830" s="1" t="s">
        <v>47</v>
      </c>
      <c r="G4830" s="1" t="s">
        <v>21</v>
      </c>
      <c r="H4830">
        <v>3432236</v>
      </c>
      <c r="I4830">
        <v>220593</v>
      </c>
      <c r="J4830">
        <v>79638</v>
      </c>
      <c r="K4830">
        <v>11255</v>
      </c>
      <c r="L4830">
        <f>bbdd_Social_Media_Trends[[#This Row],[Likes]]+bbdd_Social_Media_Trends[[#This Row],[Shares]]+bbdd_Social_Media_Trends[[#This Row],[Comments]]</f>
        <v>311486</v>
      </c>
      <c r="M4830">
        <f>bbdd_Social_Media_Trends[[#This Row],[Interactions]]/bbdd_Social_Media_Trends[[#This Row],[Views]]</f>
        <v>9.0753083412679084E-2</v>
      </c>
      <c r="N4830" s="1" t="s">
        <v>29</v>
      </c>
      <c r="O4830" s="4">
        <f t="shared" si="75"/>
        <v>0</v>
      </c>
    </row>
    <row r="4831" spans="1:15">
      <c r="A4831" s="1" t="s">
        <v>4871</v>
      </c>
      <c r="B4831" s="2">
        <v>44915</v>
      </c>
      <c r="C4831" s="13" t="str">
        <f>TEXT(bbdd_Social_Media_Trends[[#This Row],[Post_Date]],"aaaa-mm")</f>
        <v>2022-12</v>
      </c>
      <c r="D4831" s="1" t="s">
        <v>27</v>
      </c>
      <c r="E4831" s="1" t="s">
        <v>35</v>
      </c>
      <c r="F4831" s="1" t="s">
        <v>47</v>
      </c>
      <c r="G4831" s="1" t="s">
        <v>60</v>
      </c>
      <c r="H4831">
        <v>4970374</v>
      </c>
      <c r="I4831">
        <v>5847</v>
      </c>
      <c r="J4831">
        <v>40798</v>
      </c>
      <c r="K4831">
        <v>15425</v>
      </c>
      <c r="L4831">
        <f>bbdd_Social_Media_Trends[[#This Row],[Likes]]+bbdd_Social_Media_Trends[[#This Row],[Shares]]+bbdd_Social_Media_Trends[[#This Row],[Comments]]</f>
        <v>62070</v>
      </c>
      <c r="M4831">
        <f>bbdd_Social_Media_Trends[[#This Row],[Interactions]]/bbdd_Social_Media_Trends[[#This Row],[Views]]</f>
        <v>1.2487993861226539E-2</v>
      </c>
      <c r="N4831" s="1" t="s">
        <v>29</v>
      </c>
      <c r="O4831" s="4">
        <f t="shared" si="75"/>
        <v>0</v>
      </c>
    </row>
    <row r="4832" spans="1:15" hidden="1">
      <c r="A4832" s="1" t="s">
        <v>4872</v>
      </c>
      <c r="B4832" s="2">
        <v>44963</v>
      </c>
      <c r="C4832" s="13" t="str">
        <f>TEXT(bbdd_Social_Media_Trends[[#This Row],[Post_Date]],"aaaa-mm")</f>
        <v>2023-02</v>
      </c>
      <c r="D4832" s="1" t="s">
        <v>24</v>
      </c>
      <c r="E4832" s="1" t="s">
        <v>59</v>
      </c>
      <c r="F4832" s="1" t="s">
        <v>47</v>
      </c>
      <c r="G4832" s="1" t="s">
        <v>60</v>
      </c>
      <c r="H4832">
        <v>3207505</v>
      </c>
      <c r="I4832">
        <v>22365</v>
      </c>
      <c r="J4832">
        <v>54961</v>
      </c>
      <c r="K4832">
        <v>16721</v>
      </c>
      <c r="L4832">
        <f>bbdd_Social_Media_Trends[[#This Row],[Likes]]+bbdd_Social_Media_Trends[[#This Row],[Shares]]+bbdd_Social_Media_Trends[[#This Row],[Comments]]</f>
        <v>94047</v>
      </c>
      <c r="M4832">
        <f>bbdd_Social_Media_Trends[[#This Row],[Interactions]]/bbdd_Social_Media_Trends[[#This Row],[Views]]</f>
        <v>2.9320920777987876E-2</v>
      </c>
      <c r="N4832" s="1" t="s">
        <v>29</v>
      </c>
      <c r="O4832" s="4">
        <f t="shared" si="75"/>
        <v>0</v>
      </c>
    </row>
    <row r="4833" spans="1:15" hidden="1">
      <c r="A4833" s="1" t="s">
        <v>4873</v>
      </c>
      <c r="B4833" s="2">
        <v>44769</v>
      </c>
      <c r="C4833" s="13" t="str">
        <f>TEXT(bbdd_Social_Media_Trends[[#This Row],[Post_Date]],"aaaa-mm")</f>
        <v>2022-07</v>
      </c>
      <c r="D4833" s="1" t="s">
        <v>12</v>
      </c>
      <c r="E4833" s="1" t="s">
        <v>39</v>
      </c>
      <c r="F4833" s="1" t="s">
        <v>14</v>
      </c>
      <c r="G4833" s="1" t="s">
        <v>37</v>
      </c>
      <c r="H4833">
        <v>3701648</v>
      </c>
      <c r="I4833">
        <v>432741</v>
      </c>
      <c r="J4833">
        <v>44948</v>
      </c>
      <c r="K4833">
        <v>33558</v>
      </c>
      <c r="L4833">
        <f>bbdd_Social_Media_Trends[[#This Row],[Likes]]+bbdd_Social_Media_Trends[[#This Row],[Shares]]+bbdd_Social_Media_Trends[[#This Row],[Comments]]</f>
        <v>511247</v>
      </c>
      <c r="M4833">
        <f>bbdd_Social_Media_Trends[[#This Row],[Interactions]]/bbdd_Social_Media_Trends[[#This Row],[Views]]</f>
        <v>0.1381133484329142</v>
      </c>
      <c r="N4833" s="1" t="s">
        <v>29</v>
      </c>
      <c r="O4833" s="4">
        <f t="shared" si="75"/>
        <v>0</v>
      </c>
    </row>
    <row r="4834" spans="1:15" hidden="1">
      <c r="A4834" s="1" t="s">
        <v>4874</v>
      </c>
      <c r="B4834" s="2">
        <v>44850</v>
      </c>
      <c r="C4834" s="13" t="str">
        <f>TEXT(bbdd_Social_Media_Trends[[#This Row],[Post_Date]],"aaaa-mm")</f>
        <v>2022-10</v>
      </c>
      <c r="D4834" s="1" t="s">
        <v>24</v>
      </c>
      <c r="E4834" s="1" t="s">
        <v>31</v>
      </c>
      <c r="F4834" s="1" t="s">
        <v>14</v>
      </c>
      <c r="G4834" s="1" t="s">
        <v>37</v>
      </c>
      <c r="H4834">
        <v>2795598</v>
      </c>
      <c r="I4834">
        <v>249418</v>
      </c>
      <c r="J4834">
        <v>81838</v>
      </c>
      <c r="K4834">
        <v>28886</v>
      </c>
      <c r="L4834">
        <f>bbdd_Social_Media_Trends[[#This Row],[Likes]]+bbdd_Social_Media_Trends[[#This Row],[Shares]]+bbdd_Social_Media_Trends[[#This Row],[Comments]]</f>
        <v>360142</v>
      </c>
      <c r="M4834">
        <f>bbdd_Social_Media_Trends[[#This Row],[Interactions]]/bbdd_Social_Media_Trends[[#This Row],[Views]]</f>
        <v>0.12882467364764175</v>
      </c>
      <c r="N4834" s="1" t="s">
        <v>29</v>
      </c>
      <c r="O4834" s="4">
        <f t="shared" si="75"/>
        <v>0</v>
      </c>
    </row>
    <row r="4835" spans="1:15" hidden="1">
      <c r="A4835" s="1" t="s">
        <v>4875</v>
      </c>
      <c r="B4835" s="2">
        <v>44718</v>
      </c>
      <c r="C4835" s="13" t="str">
        <f>TEXT(bbdd_Social_Media_Trends[[#This Row],[Post_Date]],"aaaa-mm")</f>
        <v>2022-06</v>
      </c>
      <c r="D4835" s="1" t="s">
        <v>12</v>
      </c>
      <c r="E4835" s="1" t="s">
        <v>31</v>
      </c>
      <c r="F4835" s="1" t="s">
        <v>20</v>
      </c>
      <c r="G4835" s="1" t="s">
        <v>21</v>
      </c>
      <c r="H4835">
        <v>3960394</v>
      </c>
      <c r="I4835">
        <v>222714</v>
      </c>
      <c r="J4835">
        <v>85120</v>
      </c>
      <c r="K4835">
        <v>6448</v>
      </c>
      <c r="L4835">
        <f>bbdd_Social_Media_Trends[[#This Row],[Likes]]+bbdd_Social_Media_Trends[[#This Row],[Shares]]+bbdd_Social_Media_Trends[[#This Row],[Comments]]</f>
        <v>314282</v>
      </c>
      <c r="M4835">
        <f>bbdd_Social_Media_Trends[[#This Row],[Interactions]]/bbdd_Social_Media_Trends[[#This Row],[Views]]</f>
        <v>7.9356245868466624E-2</v>
      </c>
      <c r="N4835" s="1" t="s">
        <v>29</v>
      </c>
      <c r="O4835" s="4">
        <f t="shared" si="75"/>
        <v>0</v>
      </c>
    </row>
    <row r="4836" spans="1:15" hidden="1">
      <c r="A4836" s="1" t="s">
        <v>4876</v>
      </c>
      <c r="B4836" s="2">
        <v>44914</v>
      </c>
      <c r="C4836" s="13" t="str">
        <f>TEXT(bbdd_Social_Media_Trends[[#This Row],[Post_Date]],"aaaa-mm")</f>
        <v>2022-12</v>
      </c>
      <c r="D4836" s="1" t="s">
        <v>12</v>
      </c>
      <c r="E4836" s="1" t="s">
        <v>57</v>
      </c>
      <c r="F4836" s="1" t="s">
        <v>36</v>
      </c>
      <c r="G4836" s="1" t="s">
        <v>50</v>
      </c>
      <c r="H4836">
        <v>1546650</v>
      </c>
      <c r="I4836">
        <v>182765</v>
      </c>
      <c r="J4836">
        <v>62879</v>
      </c>
      <c r="K4836">
        <v>44269</v>
      </c>
      <c r="L4836">
        <f>bbdd_Social_Media_Trends[[#This Row],[Likes]]+bbdd_Social_Media_Trends[[#This Row],[Shares]]+bbdd_Social_Media_Trends[[#This Row],[Comments]]</f>
        <v>289913</v>
      </c>
      <c r="M4836">
        <f>bbdd_Social_Media_Trends[[#This Row],[Interactions]]/bbdd_Social_Media_Trends[[#This Row],[Views]]</f>
        <v>0.18744576988976175</v>
      </c>
      <c r="N4836" s="1" t="s">
        <v>29</v>
      </c>
      <c r="O4836" s="4">
        <f t="shared" si="75"/>
        <v>0</v>
      </c>
    </row>
    <row r="4837" spans="1:15" hidden="1">
      <c r="A4837" s="1" t="s">
        <v>4877</v>
      </c>
      <c r="B4837" s="2">
        <v>44648</v>
      </c>
      <c r="C4837" s="13" t="str">
        <f>TEXT(bbdd_Social_Media_Trends[[#This Row],[Post_Date]],"aaaa-mm")</f>
        <v>2022-03</v>
      </c>
      <c r="D4837" s="1" t="s">
        <v>24</v>
      </c>
      <c r="E4837" s="1" t="s">
        <v>46</v>
      </c>
      <c r="F4837" s="1" t="s">
        <v>47</v>
      </c>
      <c r="G4837" s="1" t="s">
        <v>44</v>
      </c>
      <c r="H4837">
        <v>1935131</v>
      </c>
      <c r="I4837">
        <v>174376</v>
      </c>
      <c r="J4837">
        <v>30273</v>
      </c>
      <c r="K4837">
        <v>31178</v>
      </c>
      <c r="L4837">
        <f>bbdd_Social_Media_Trends[[#This Row],[Likes]]+bbdd_Social_Media_Trends[[#This Row],[Shares]]+bbdd_Social_Media_Trends[[#This Row],[Comments]]</f>
        <v>235827</v>
      </c>
      <c r="M4837">
        <f>bbdd_Social_Media_Trends[[#This Row],[Interactions]]/bbdd_Social_Media_Trends[[#This Row],[Views]]</f>
        <v>0.12186616823357178</v>
      </c>
      <c r="N4837" s="1" t="s">
        <v>16</v>
      </c>
      <c r="O4837" s="4">
        <f t="shared" si="75"/>
        <v>0</v>
      </c>
    </row>
    <row r="4838" spans="1:15" hidden="1">
      <c r="A4838" s="1" t="s">
        <v>4878</v>
      </c>
      <c r="B4838" s="2">
        <v>44733</v>
      </c>
      <c r="C4838" s="13" t="str">
        <f>TEXT(bbdd_Social_Media_Trends[[#This Row],[Post_Date]],"aaaa-mm")</f>
        <v>2022-06</v>
      </c>
      <c r="D4838" s="1" t="s">
        <v>12</v>
      </c>
      <c r="E4838" s="1" t="s">
        <v>35</v>
      </c>
      <c r="F4838" s="1" t="s">
        <v>47</v>
      </c>
      <c r="G4838" s="1" t="s">
        <v>25</v>
      </c>
      <c r="H4838">
        <v>1006682</v>
      </c>
      <c r="I4838">
        <v>469223</v>
      </c>
      <c r="J4838">
        <v>32079</v>
      </c>
      <c r="K4838">
        <v>24645</v>
      </c>
      <c r="L4838">
        <f>bbdd_Social_Media_Trends[[#This Row],[Likes]]+bbdd_Social_Media_Trends[[#This Row],[Shares]]+bbdd_Social_Media_Trends[[#This Row],[Comments]]</f>
        <v>525947</v>
      </c>
      <c r="M4838">
        <f>bbdd_Social_Media_Trends[[#This Row],[Interactions]]/bbdd_Social_Media_Trends[[#This Row],[Views]]</f>
        <v>0.52245594934646689</v>
      </c>
      <c r="N4838" s="1" t="s">
        <v>16</v>
      </c>
      <c r="O4838" s="4">
        <f t="shared" si="75"/>
        <v>0</v>
      </c>
    </row>
    <row r="4839" spans="1:15" hidden="1">
      <c r="A4839" s="1" t="s">
        <v>4879</v>
      </c>
      <c r="B4839" s="2">
        <v>44953</v>
      </c>
      <c r="C4839" s="13" t="str">
        <f>TEXT(bbdd_Social_Media_Trends[[#This Row],[Post_Date]],"aaaa-mm")</f>
        <v>2023-01</v>
      </c>
      <c r="D4839" s="1" t="s">
        <v>24</v>
      </c>
      <c r="E4839" s="1" t="s">
        <v>13</v>
      </c>
      <c r="F4839" s="1" t="s">
        <v>32</v>
      </c>
      <c r="G4839" s="1" t="s">
        <v>15</v>
      </c>
      <c r="H4839">
        <v>3804559</v>
      </c>
      <c r="I4839">
        <v>410862</v>
      </c>
      <c r="J4839">
        <v>46533</v>
      </c>
      <c r="K4839">
        <v>16456</v>
      </c>
      <c r="L4839">
        <f>bbdd_Social_Media_Trends[[#This Row],[Likes]]+bbdd_Social_Media_Trends[[#This Row],[Shares]]+bbdd_Social_Media_Trends[[#This Row],[Comments]]</f>
        <v>473851</v>
      </c>
      <c r="M4839">
        <f>bbdd_Social_Media_Trends[[#This Row],[Interactions]]/bbdd_Social_Media_Trends[[#This Row],[Views]]</f>
        <v>0.12454820650698281</v>
      </c>
      <c r="N4839" s="1" t="s">
        <v>22</v>
      </c>
      <c r="O4839" s="4">
        <f t="shared" si="75"/>
        <v>0</v>
      </c>
    </row>
    <row r="4840" spans="1:15" hidden="1">
      <c r="A4840" s="1" t="s">
        <v>4880</v>
      </c>
      <c r="B4840" s="2">
        <v>45274</v>
      </c>
      <c r="C4840" s="13" t="str">
        <f>TEXT(bbdd_Social_Media_Trends[[#This Row],[Post_Date]],"aaaa-mm")</f>
        <v>2023-12</v>
      </c>
      <c r="D4840" s="1" t="s">
        <v>12</v>
      </c>
      <c r="E4840" s="1" t="s">
        <v>46</v>
      </c>
      <c r="F4840" s="1" t="s">
        <v>32</v>
      </c>
      <c r="G4840" s="1" t="s">
        <v>60</v>
      </c>
      <c r="H4840">
        <v>3370487</v>
      </c>
      <c r="I4840">
        <v>304640</v>
      </c>
      <c r="J4840">
        <v>99763</v>
      </c>
      <c r="K4840">
        <v>21950</v>
      </c>
      <c r="L4840">
        <f>bbdd_Social_Media_Trends[[#This Row],[Likes]]+bbdd_Social_Media_Trends[[#This Row],[Shares]]+bbdd_Social_Media_Trends[[#This Row],[Comments]]</f>
        <v>426353</v>
      </c>
      <c r="M4840">
        <f>bbdd_Social_Media_Trends[[#This Row],[Interactions]]/bbdd_Social_Media_Trends[[#This Row],[Views]]</f>
        <v>0.12649596334298277</v>
      </c>
      <c r="N4840" s="1" t="s">
        <v>29</v>
      </c>
      <c r="O4840" s="4">
        <f t="shared" si="75"/>
        <v>0</v>
      </c>
    </row>
    <row r="4841" spans="1:15" hidden="1">
      <c r="A4841" s="1" t="s">
        <v>4881</v>
      </c>
      <c r="B4841" s="2">
        <v>45158</v>
      </c>
      <c r="C4841" s="13" t="str">
        <f>TEXT(bbdd_Social_Media_Trends[[#This Row],[Post_Date]],"aaaa-mm")</f>
        <v>2023-08</v>
      </c>
      <c r="D4841" s="1" t="s">
        <v>24</v>
      </c>
      <c r="E4841" s="1" t="s">
        <v>13</v>
      </c>
      <c r="F4841" s="1" t="s">
        <v>41</v>
      </c>
      <c r="G4841" s="1" t="s">
        <v>60</v>
      </c>
      <c r="H4841">
        <v>3264450</v>
      </c>
      <c r="I4841">
        <v>105871</v>
      </c>
      <c r="J4841">
        <v>92239</v>
      </c>
      <c r="K4841">
        <v>40889</v>
      </c>
      <c r="L4841">
        <f>bbdd_Social_Media_Trends[[#This Row],[Likes]]+bbdd_Social_Media_Trends[[#This Row],[Shares]]+bbdd_Social_Media_Trends[[#This Row],[Comments]]</f>
        <v>238999</v>
      </c>
      <c r="M4841">
        <f>bbdd_Social_Media_Trends[[#This Row],[Interactions]]/bbdd_Social_Media_Trends[[#This Row],[Views]]</f>
        <v>7.3212639188837317E-2</v>
      </c>
      <c r="N4841" s="1" t="s">
        <v>29</v>
      </c>
      <c r="O4841" s="4">
        <f t="shared" si="75"/>
        <v>0</v>
      </c>
    </row>
    <row r="4842" spans="1:15" hidden="1">
      <c r="A4842" s="1" t="s">
        <v>4882</v>
      </c>
      <c r="B4842" s="2">
        <v>45013</v>
      </c>
      <c r="C4842" s="13" t="str">
        <f>TEXT(bbdd_Social_Media_Trends[[#This Row],[Post_Date]],"aaaa-mm")</f>
        <v>2023-03</v>
      </c>
      <c r="D4842" s="1" t="s">
        <v>12</v>
      </c>
      <c r="E4842" s="1" t="s">
        <v>13</v>
      </c>
      <c r="F4842" s="1" t="s">
        <v>36</v>
      </c>
      <c r="G4842" s="1" t="s">
        <v>28</v>
      </c>
      <c r="H4842">
        <v>116463</v>
      </c>
      <c r="I4842">
        <v>420019</v>
      </c>
      <c r="J4842">
        <v>84514</v>
      </c>
      <c r="K4842">
        <v>30850</v>
      </c>
      <c r="L4842">
        <f>bbdd_Social_Media_Trends[[#This Row],[Likes]]+bbdd_Social_Media_Trends[[#This Row],[Shares]]+bbdd_Social_Media_Trends[[#This Row],[Comments]]</f>
        <v>535383</v>
      </c>
      <c r="M4842">
        <f>bbdd_Social_Media_Trends[[#This Row],[Interactions]]/bbdd_Social_Media_Trends[[#This Row],[Views]]</f>
        <v>4.5970222302362123</v>
      </c>
      <c r="N4842" s="1" t="s">
        <v>16</v>
      </c>
      <c r="O4842" s="4">
        <f t="shared" si="75"/>
        <v>0</v>
      </c>
    </row>
    <row r="4843" spans="1:15" hidden="1">
      <c r="A4843" s="1" t="s">
        <v>4883</v>
      </c>
      <c r="B4843" s="2">
        <v>45101</v>
      </c>
      <c r="C4843" s="13" t="str">
        <f>TEXT(bbdd_Social_Media_Trends[[#This Row],[Post_Date]],"aaaa-mm")</f>
        <v>2023-06</v>
      </c>
      <c r="D4843" s="1" t="s">
        <v>24</v>
      </c>
      <c r="E4843" s="1" t="s">
        <v>49</v>
      </c>
      <c r="F4843" s="1" t="s">
        <v>41</v>
      </c>
      <c r="G4843" s="1" t="s">
        <v>28</v>
      </c>
      <c r="H4843">
        <v>423438</v>
      </c>
      <c r="I4843">
        <v>290269</v>
      </c>
      <c r="J4843">
        <v>28373</v>
      </c>
      <c r="K4843">
        <v>49708</v>
      </c>
      <c r="L4843">
        <f>bbdd_Social_Media_Trends[[#This Row],[Likes]]+bbdd_Social_Media_Trends[[#This Row],[Shares]]+bbdd_Social_Media_Trends[[#This Row],[Comments]]</f>
        <v>368350</v>
      </c>
      <c r="M4843">
        <f>bbdd_Social_Media_Trends[[#This Row],[Interactions]]/bbdd_Social_Media_Trends[[#This Row],[Views]]</f>
        <v>0.86990303184881845</v>
      </c>
      <c r="N4843" s="1" t="s">
        <v>29</v>
      </c>
      <c r="O4843" s="4">
        <f t="shared" si="75"/>
        <v>0</v>
      </c>
    </row>
    <row r="4844" spans="1:15">
      <c r="A4844" s="1" t="s">
        <v>4884</v>
      </c>
      <c r="B4844" s="2">
        <v>44581</v>
      </c>
      <c r="C4844" s="13" t="str">
        <f>TEXT(bbdd_Social_Media_Trends[[#This Row],[Post_Date]],"aaaa-mm")</f>
        <v>2022-01</v>
      </c>
      <c r="D4844" s="1" t="s">
        <v>27</v>
      </c>
      <c r="E4844" s="1" t="s">
        <v>49</v>
      </c>
      <c r="F4844" s="1" t="s">
        <v>20</v>
      </c>
      <c r="G4844" s="1" t="s">
        <v>44</v>
      </c>
      <c r="H4844">
        <v>1121182</v>
      </c>
      <c r="I4844">
        <v>99772</v>
      </c>
      <c r="J4844">
        <v>42285</v>
      </c>
      <c r="K4844">
        <v>5621</v>
      </c>
      <c r="L4844">
        <f>bbdd_Social_Media_Trends[[#This Row],[Likes]]+bbdd_Social_Media_Trends[[#This Row],[Shares]]+bbdd_Social_Media_Trends[[#This Row],[Comments]]</f>
        <v>147678</v>
      </c>
      <c r="M4844">
        <f>bbdd_Social_Media_Trends[[#This Row],[Interactions]]/bbdd_Social_Media_Trends[[#This Row],[Views]]</f>
        <v>0.13171634935273666</v>
      </c>
      <c r="N4844" s="1" t="s">
        <v>16</v>
      </c>
      <c r="O4844" s="4">
        <f t="shared" si="75"/>
        <v>0</v>
      </c>
    </row>
    <row r="4845" spans="1:15" hidden="1">
      <c r="A4845" s="1" t="s">
        <v>4885</v>
      </c>
      <c r="B4845" s="2">
        <v>44793</v>
      </c>
      <c r="C4845" s="13" t="str">
        <f>TEXT(bbdd_Social_Media_Trends[[#This Row],[Post_Date]],"aaaa-mm")</f>
        <v>2022-08</v>
      </c>
      <c r="D4845" s="1" t="s">
        <v>12</v>
      </c>
      <c r="E4845" s="1" t="s">
        <v>19</v>
      </c>
      <c r="F4845" s="1" t="s">
        <v>47</v>
      </c>
      <c r="G4845" s="1" t="s">
        <v>28</v>
      </c>
      <c r="H4845">
        <v>1912681</v>
      </c>
      <c r="I4845">
        <v>262668</v>
      </c>
      <c r="J4845">
        <v>23314</v>
      </c>
      <c r="K4845">
        <v>21369</v>
      </c>
      <c r="L4845">
        <f>bbdd_Social_Media_Trends[[#This Row],[Likes]]+bbdd_Social_Media_Trends[[#This Row],[Shares]]+bbdd_Social_Media_Trends[[#This Row],[Comments]]</f>
        <v>307351</v>
      </c>
      <c r="M4845">
        <f>bbdd_Social_Media_Trends[[#This Row],[Interactions]]/bbdd_Social_Media_Trends[[#This Row],[Views]]</f>
        <v>0.16069119732982134</v>
      </c>
      <c r="N4845" s="1" t="s">
        <v>29</v>
      </c>
      <c r="O4845" s="4">
        <f t="shared" si="75"/>
        <v>0</v>
      </c>
    </row>
    <row r="4846" spans="1:15" hidden="1">
      <c r="A4846" s="1" t="s">
        <v>4886</v>
      </c>
      <c r="B4846" s="2">
        <v>44753</v>
      </c>
      <c r="C4846" s="13" t="str">
        <f>TEXT(bbdd_Social_Media_Trends[[#This Row],[Post_Date]],"aaaa-mm")</f>
        <v>2022-07</v>
      </c>
      <c r="D4846" s="1" t="s">
        <v>24</v>
      </c>
      <c r="E4846" s="1" t="s">
        <v>57</v>
      </c>
      <c r="F4846" s="1" t="s">
        <v>14</v>
      </c>
      <c r="G4846" s="1" t="s">
        <v>44</v>
      </c>
      <c r="H4846">
        <v>715400</v>
      </c>
      <c r="I4846">
        <v>135773</v>
      </c>
      <c r="J4846">
        <v>17076</v>
      </c>
      <c r="K4846">
        <v>35509</v>
      </c>
      <c r="L4846">
        <f>bbdd_Social_Media_Trends[[#This Row],[Likes]]+bbdd_Social_Media_Trends[[#This Row],[Shares]]+bbdd_Social_Media_Trends[[#This Row],[Comments]]</f>
        <v>188358</v>
      </c>
      <c r="M4846">
        <f>bbdd_Social_Media_Trends[[#This Row],[Interactions]]/bbdd_Social_Media_Trends[[#This Row],[Views]]</f>
        <v>0.26329046687168017</v>
      </c>
      <c r="N4846" s="1" t="s">
        <v>16</v>
      </c>
      <c r="O4846" s="4">
        <f t="shared" si="75"/>
        <v>0</v>
      </c>
    </row>
    <row r="4847" spans="1:15" hidden="1">
      <c r="A4847" s="1" t="s">
        <v>4887</v>
      </c>
      <c r="B4847" s="2">
        <v>45284</v>
      </c>
      <c r="C4847" s="13" t="str">
        <f>TEXT(bbdd_Social_Media_Trends[[#This Row],[Post_Date]],"aaaa-mm")</f>
        <v>2023-12</v>
      </c>
      <c r="D4847" s="1" t="s">
        <v>24</v>
      </c>
      <c r="E4847" s="1" t="s">
        <v>31</v>
      </c>
      <c r="F4847" s="1" t="s">
        <v>36</v>
      </c>
      <c r="G4847" s="1" t="s">
        <v>15</v>
      </c>
      <c r="H4847">
        <v>94208</v>
      </c>
      <c r="I4847">
        <v>423135</v>
      </c>
      <c r="J4847">
        <v>87349</v>
      </c>
      <c r="K4847">
        <v>22463</v>
      </c>
      <c r="L4847">
        <f>bbdd_Social_Media_Trends[[#This Row],[Likes]]+bbdd_Social_Media_Trends[[#This Row],[Shares]]+bbdd_Social_Media_Trends[[#This Row],[Comments]]</f>
        <v>532947</v>
      </c>
      <c r="M4847">
        <f>bbdd_Social_Media_Trends[[#This Row],[Interactions]]/bbdd_Social_Media_Trends[[#This Row],[Views]]</f>
        <v>5.6571310292119561</v>
      </c>
      <c r="N4847" s="1" t="s">
        <v>29</v>
      </c>
      <c r="O4847" s="4">
        <f t="shared" si="75"/>
        <v>0</v>
      </c>
    </row>
    <row r="4848" spans="1:15" hidden="1">
      <c r="A4848" s="1" t="s">
        <v>4888</v>
      </c>
      <c r="B4848" s="2">
        <v>45006</v>
      </c>
      <c r="C4848" s="13" t="str">
        <f>TEXT(bbdd_Social_Media_Trends[[#This Row],[Post_Date]],"aaaa-mm")</f>
        <v>2023-03</v>
      </c>
      <c r="D4848" s="1" t="s">
        <v>18</v>
      </c>
      <c r="E4848" s="1" t="s">
        <v>19</v>
      </c>
      <c r="F4848" s="1" t="s">
        <v>41</v>
      </c>
      <c r="G4848" s="1" t="s">
        <v>50</v>
      </c>
      <c r="H4848">
        <v>2896863</v>
      </c>
      <c r="I4848">
        <v>371193</v>
      </c>
      <c r="J4848">
        <v>92745</v>
      </c>
      <c r="K4848">
        <v>30595</v>
      </c>
      <c r="L4848">
        <f>bbdd_Social_Media_Trends[[#This Row],[Likes]]+bbdd_Social_Media_Trends[[#This Row],[Shares]]+bbdd_Social_Media_Trends[[#This Row],[Comments]]</f>
        <v>494533</v>
      </c>
      <c r="M4848">
        <f>bbdd_Social_Media_Trends[[#This Row],[Interactions]]/bbdd_Social_Media_Trends[[#This Row],[Views]]</f>
        <v>0.17071328537110661</v>
      </c>
      <c r="N4848" s="1" t="s">
        <v>29</v>
      </c>
      <c r="O4848" s="4">
        <f t="shared" si="75"/>
        <v>0</v>
      </c>
    </row>
    <row r="4849" spans="1:15" hidden="1">
      <c r="A4849" s="1" t="s">
        <v>4889</v>
      </c>
      <c r="B4849" s="2">
        <v>45212</v>
      </c>
      <c r="C4849" s="13" t="str">
        <f>TEXT(bbdd_Social_Media_Trends[[#This Row],[Post_Date]],"aaaa-mm")</f>
        <v>2023-10</v>
      </c>
      <c r="D4849" s="1" t="s">
        <v>18</v>
      </c>
      <c r="E4849" s="1" t="s">
        <v>13</v>
      </c>
      <c r="F4849" s="1" t="s">
        <v>41</v>
      </c>
      <c r="G4849" s="1" t="s">
        <v>50</v>
      </c>
      <c r="H4849">
        <v>1015588</v>
      </c>
      <c r="I4849">
        <v>461019</v>
      </c>
      <c r="J4849">
        <v>50137</v>
      </c>
      <c r="K4849">
        <v>8384</v>
      </c>
      <c r="L4849">
        <f>bbdd_Social_Media_Trends[[#This Row],[Likes]]+bbdd_Social_Media_Trends[[#This Row],[Shares]]+bbdd_Social_Media_Trends[[#This Row],[Comments]]</f>
        <v>519540</v>
      </c>
      <c r="M4849">
        <f>bbdd_Social_Media_Trends[[#This Row],[Interactions]]/bbdd_Social_Media_Trends[[#This Row],[Views]]</f>
        <v>0.51156571365553749</v>
      </c>
      <c r="N4849" s="1" t="s">
        <v>22</v>
      </c>
      <c r="O4849" s="4">
        <f t="shared" si="75"/>
        <v>0</v>
      </c>
    </row>
    <row r="4850" spans="1:15">
      <c r="A4850" s="1" t="s">
        <v>4890</v>
      </c>
      <c r="B4850" s="2">
        <v>44754</v>
      </c>
      <c r="C4850" s="13" t="str">
        <f>TEXT(bbdd_Social_Media_Trends[[#This Row],[Post_Date]],"aaaa-mm")</f>
        <v>2022-07</v>
      </c>
      <c r="D4850" s="1" t="s">
        <v>27</v>
      </c>
      <c r="E4850" s="1" t="s">
        <v>13</v>
      </c>
      <c r="F4850" s="1" t="s">
        <v>32</v>
      </c>
      <c r="G4850" s="1" t="s">
        <v>50</v>
      </c>
      <c r="H4850">
        <v>3405967</v>
      </c>
      <c r="I4850">
        <v>397972</v>
      </c>
      <c r="J4850">
        <v>27387</v>
      </c>
      <c r="K4850">
        <v>757</v>
      </c>
      <c r="L4850">
        <f>bbdd_Social_Media_Trends[[#This Row],[Likes]]+bbdd_Social_Media_Trends[[#This Row],[Shares]]+bbdd_Social_Media_Trends[[#This Row],[Comments]]</f>
        <v>426116</v>
      </c>
      <c r="M4850">
        <f>bbdd_Social_Media_Trends[[#This Row],[Interactions]]/bbdd_Social_Media_Trends[[#This Row],[Views]]</f>
        <v>0.12510866957900649</v>
      </c>
      <c r="N4850" s="1" t="s">
        <v>16</v>
      </c>
      <c r="O4850" s="4">
        <f t="shared" si="75"/>
        <v>0</v>
      </c>
    </row>
    <row r="4851" spans="1:15" hidden="1">
      <c r="A4851" s="1" t="s">
        <v>4891</v>
      </c>
      <c r="B4851" s="2">
        <v>44866</v>
      </c>
      <c r="C4851" s="13" t="str">
        <f>TEXT(bbdd_Social_Media_Trends[[#This Row],[Post_Date]],"aaaa-mm")</f>
        <v>2022-11</v>
      </c>
      <c r="D4851" s="1" t="s">
        <v>18</v>
      </c>
      <c r="E4851" s="1" t="s">
        <v>52</v>
      </c>
      <c r="F4851" s="1" t="s">
        <v>36</v>
      </c>
      <c r="G4851" s="1" t="s">
        <v>37</v>
      </c>
      <c r="H4851">
        <v>314695</v>
      </c>
      <c r="I4851">
        <v>60303</v>
      </c>
      <c r="J4851">
        <v>73622</v>
      </c>
      <c r="K4851">
        <v>3048</v>
      </c>
      <c r="L4851">
        <f>bbdd_Social_Media_Trends[[#This Row],[Likes]]+bbdd_Social_Media_Trends[[#This Row],[Shares]]+bbdd_Social_Media_Trends[[#This Row],[Comments]]</f>
        <v>136973</v>
      </c>
      <c r="M4851">
        <f>bbdd_Social_Media_Trends[[#This Row],[Interactions]]/bbdd_Social_Media_Trends[[#This Row],[Views]]</f>
        <v>0.43525635933205165</v>
      </c>
      <c r="N4851" s="1" t="s">
        <v>16</v>
      </c>
      <c r="O4851" s="4">
        <f t="shared" si="75"/>
        <v>0</v>
      </c>
    </row>
    <row r="4852" spans="1:15" hidden="1">
      <c r="A4852" s="1" t="s">
        <v>4892</v>
      </c>
      <c r="B4852" s="2">
        <v>44649</v>
      </c>
      <c r="C4852" s="13" t="str">
        <f>TEXT(bbdd_Social_Media_Trends[[#This Row],[Post_Date]],"aaaa-mm")</f>
        <v>2022-03</v>
      </c>
      <c r="D4852" s="1" t="s">
        <v>12</v>
      </c>
      <c r="E4852" s="1" t="s">
        <v>59</v>
      </c>
      <c r="F4852" s="1" t="s">
        <v>47</v>
      </c>
      <c r="G4852" s="1" t="s">
        <v>37</v>
      </c>
      <c r="H4852">
        <v>4319494</v>
      </c>
      <c r="I4852">
        <v>83744</v>
      </c>
      <c r="J4852">
        <v>83078</v>
      </c>
      <c r="K4852">
        <v>26847</v>
      </c>
      <c r="L4852">
        <f>bbdd_Social_Media_Trends[[#This Row],[Likes]]+bbdd_Social_Media_Trends[[#This Row],[Shares]]+bbdd_Social_Media_Trends[[#This Row],[Comments]]</f>
        <v>193669</v>
      </c>
      <c r="M4852">
        <f>bbdd_Social_Media_Trends[[#This Row],[Interactions]]/bbdd_Social_Media_Trends[[#This Row],[Views]]</f>
        <v>4.4836038665640003E-2</v>
      </c>
      <c r="N4852" s="1" t="s">
        <v>22</v>
      </c>
      <c r="O4852" s="4">
        <f t="shared" si="75"/>
        <v>0</v>
      </c>
    </row>
    <row r="4853" spans="1:15" hidden="1">
      <c r="A4853" s="1" t="s">
        <v>4893</v>
      </c>
      <c r="B4853" s="2">
        <v>44848</v>
      </c>
      <c r="C4853" s="13" t="str">
        <f>TEXT(bbdd_Social_Media_Trends[[#This Row],[Post_Date]],"aaaa-mm")</f>
        <v>2022-10</v>
      </c>
      <c r="D4853" s="1" t="s">
        <v>18</v>
      </c>
      <c r="E4853" s="1" t="s">
        <v>57</v>
      </c>
      <c r="F4853" s="1" t="s">
        <v>14</v>
      </c>
      <c r="G4853" s="1" t="s">
        <v>15</v>
      </c>
      <c r="H4853">
        <v>2744334</v>
      </c>
      <c r="I4853">
        <v>432158</v>
      </c>
      <c r="J4853">
        <v>74368</v>
      </c>
      <c r="K4853">
        <v>12933</v>
      </c>
      <c r="L4853">
        <f>bbdd_Social_Media_Trends[[#This Row],[Likes]]+bbdd_Social_Media_Trends[[#This Row],[Shares]]+bbdd_Social_Media_Trends[[#This Row],[Comments]]</f>
        <v>519459</v>
      </c>
      <c r="M4853">
        <f>bbdd_Social_Media_Trends[[#This Row],[Interactions]]/bbdd_Social_Media_Trends[[#This Row],[Views]]</f>
        <v>0.18928417605145728</v>
      </c>
      <c r="N4853" s="1" t="s">
        <v>29</v>
      </c>
      <c r="O4853" s="4">
        <f t="shared" si="75"/>
        <v>0</v>
      </c>
    </row>
    <row r="4854" spans="1:15">
      <c r="A4854" s="1" t="s">
        <v>4894</v>
      </c>
      <c r="B4854" s="2">
        <v>44779</v>
      </c>
      <c r="C4854" s="13" t="str">
        <f>TEXT(bbdd_Social_Media_Trends[[#This Row],[Post_Date]],"aaaa-mm")</f>
        <v>2022-08</v>
      </c>
      <c r="D4854" s="1" t="s">
        <v>27</v>
      </c>
      <c r="E4854" s="1" t="s">
        <v>35</v>
      </c>
      <c r="F4854" s="1" t="s">
        <v>41</v>
      </c>
      <c r="G4854" s="1" t="s">
        <v>21</v>
      </c>
      <c r="H4854">
        <v>1975939</v>
      </c>
      <c r="I4854">
        <v>451179</v>
      </c>
      <c r="J4854">
        <v>64867</v>
      </c>
      <c r="K4854">
        <v>14319</v>
      </c>
      <c r="L4854">
        <f>bbdd_Social_Media_Trends[[#This Row],[Likes]]+bbdd_Social_Media_Trends[[#This Row],[Shares]]+bbdd_Social_Media_Trends[[#This Row],[Comments]]</f>
        <v>530365</v>
      </c>
      <c r="M4854">
        <f>bbdd_Social_Media_Trends[[#This Row],[Interactions]]/bbdd_Social_Media_Trends[[#This Row],[Views]]</f>
        <v>0.26841162606740393</v>
      </c>
      <c r="N4854" s="1" t="s">
        <v>29</v>
      </c>
      <c r="O4854" s="4">
        <f t="shared" si="75"/>
        <v>0</v>
      </c>
    </row>
    <row r="4855" spans="1:15" hidden="1">
      <c r="A4855" s="1" t="s">
        <v>4895</v>
      </c>
      <c r="B4855" s="2">
        <v>45242</v>
      </c>
      <c r="C4855" s="13" t="str">
        <f>TEXT(bbdd_Social_Media_Trends[[#This Row],[Post_Date]],"aaaa-mm")</f>
        <v>2023-11</v>
      </c>
      <c r="D4855" s="1" t="s">
        <v>12</v>
      </c>
      <c r="E4855" s="1" t="s">
        <v>19</v>
      </c>
      <c r="F4855" s="1" t="s">
        <v>14</v>
      </c>
      <c r="G4855" s="1" t="s">
        <v>37</v>
      </c>
      <c r="H4855">
        <v>3269522</v>
      </c>
      <c r="I4855">
        <v>487566</v>
      </c>
      <c r="J4855">
        <v>24836</v>
      </c>
      <c r="K4855">
        <v>15466</v>
      </c>
      <c r="L4855">
        <f>bbdd_Social_Media_Trends[[#This Row],[Likes]]+bbdd_Social_Media_Trends[[#This Row],[Shares]]+bbdd_Social_Media_Trends[[#This Row],[Comments]]</f>
        <v>527868</v>
      </c>
      <c r="M4855">
        <f>bbdd_Social_Media_Trends[[#This Row],[Interactions]]/bbdd_Social_Media_Trends[[#This Row],[Views]]</f>
        <v>0.16145112343639223</v>
      </c>
      <c r="N4855" s="1" t="s">
        <v>22</v>
      </c>
      <c r="O4855" s="4">
        <f t="shared" si="75"/>
        <v>0</v>
      </c>
    </row>
    <row r="4856" spans="1:15" hidden="1">
      <c r="A4856" s="1" t="s">
        <v>4896</v>
      </c>
      <c r="B4856" s="2">
        <v>44565</v>
      </c>
      <c r="C4856" s="13" t="str">
        <f>TEXT(bbdd_Social_Media_Trends[[#This Row],[Post_Date]],"aaaa-mm")</f>
        <v>2022-01</v>
      </c>
      <c r="D4856" s="1" t="s">
        <v>18</v>
      </c>
      <c r="E4856" s="1" t="s">
        <v>39</v>
      </c>
      <c r="F4856" s="1" t="s">
        <v>36</v>
      </c>
      <c r="G4856" s="1" t="s">
        <v>50</v>
      </c>
      <c r="H4856">
        <v>4839145</v>
      </c>
      <c r="I4856">
        <v>482348</v>
      </c>
      <c r="J4856">
        <v>51534</v>
      </c>
      <c r="K4856">
        <v>14880</v>
      </c>
      <c r="L4856">
        <f>bbdd_Social_Media_Trends[[#This Row],[Likes]]+bbdd_Social_Media_Trends[[#This Row],[Shares]]+bbdd_Social_Media_Trends[[#This Row],[Comments]]</f>
        <v>548762</v>
      </c>
      <c r="M4856">
        <f>bbdd_Social_Media_Trends[[#This Row],[Interactions]]/bbdd_Social_Media_Trends[[#This Row],[Views]]</f>
        <v>0.11340061105835846</v>
      </c>
      <c r="N4856" s="1" t="s">
        <v>29</v>
      </c>
      <c r="O4856" s="4">
        <f t="shared" si="75"/>
        <v>0</v>
      </c>
    </row>
    <row r="4857" spans="1:15" hidden="1">
      <c r="A4857" s="1" t="s">
        <v>4897</v>
      </c>
      <c r="B4857" s="2">
        <v>45138</v>
      </c>
      <c r="C4857" s="13" t="str">
        <f>TEXT(bbdd_Social_Media_Trends[[#This Row],[Post_Date]],"aaaa-mm")</f>
        <v>2023-07</v>
      </c>
      <c r="D4857" s="1" t="s">
        <v>18</v>
      </c>
      <c r="E4857" s="1" t="s">
        <v>19</v>
      </c>
      <c r="F4857" s="1" t="s">
        <v>20</v>
      </c>
      <c r="G4857" s="1" t="s">
        <v>28</v>
      </c>
      <c r="H4857">
        <v>459654</v>
      </c>
      <c r="I4857">
        <v>356338</v>
      </c>
      <c r="J4857">
        <v>35844</v>
      </c>
      <c r="K4857">
        <v>36945</v>
      </c>
      <c r="L4857">
        <f>bbdd_Social_Media_Trends[[#This Row],[Likes]]+bbdd_Social_Media_Trends[[#This Row],[Shares]]+bbdd_Social_Media_Trends[[#This Row],[Comments]]</f>
        <v>429127</v>
      </c>
      <c r="M4857">
        <f>bbdd_Social_Media_Trends[[#This Row],[Interactions]]/bbdd_Social_Media_Trends[[#This Row],[Views]]</f>
        <v>0.93358700239745551</v>
      </c>
      <c r="N4857" s="1" t="s">
        <v>22</v>
      </c>
      <c r="O4857" s="4">
        <f t="shared" si="75"/>
        <v>0</v>
      </c>
    </row>
    <row r="4858" spans="1:15" hidden="1">
      <c r="A4858" s="1" t="s">
        <v>4898</v>
      </c>
      <c r="B4858" s="2">
        <v>45206</v>
      </c>
      <c r="C4858" s="13" t="str">
        <f>TEXT(bbdd_Social_Media_Trends[[#This Row],[Post_Date]],"aaaa-mm")</f>
        <v>2023-10</v>
      </c>
      <c r="D4858" s="1" t="s">
        <v>12</v>
      </c>
      <c r="E4858" s="1" t="s">
        <v>46</v>
      </c>
      <c r="F4858" s="1" t="s">
        <v>20</v>
      </c>
      <c r="G4858" s="1" t="s">
        <v>60</v>
      </c>
      <c r="H4858">
        <v>180332</v>
      </c>
      <c r="I4858">
        <v>34396</v>
      </c>
      <c r="J4858">
        <v>21909</v>
      </c>
      <c r="K4858">
        <v>47928</v>
      </c>
      <c r="L4858">
        <f>bbdd_Social_Media_Trends[[#This Row],[Likes]]+bbdd_Social_Media_Trends[[#This Row],[Shares]]+bbdd_Social_Media_Trends[[#This Row],[Comments]]</f>
        <v>104233</v>
      </c>
      <c r="M4858">
        <f>bbdd_Social_Media_Trends[[#This Row],[Interactions]]/bbdd_Social_Media_Trends[[#This Row],[Views]]</f>
        <v>0.57800612204156776</v>
      </c>
      <c r="N4858" s="1" t="s">
        <v>22</v>
      </c>
      <c r="O4858" s="4">
        <f t="shared" si="75"/>
        <v>0</v>
      </c>
    </row>
    <row r="4859" spans="1:15" hidden="1">
      <c r="A4859" s="1" t="s">
        <v>4899</v>
      </c>
      <c r="B4859" s="2">
        <v>44962</v>
      </c>
      <c r="C4859" s="13" t="str">
        <f>TEXT(bbdd_Social_Media_Trends[[#This Row],[Post_Date]],"aaaa-mm")</f>
        <v>2023-02</v>
      </c>
      <c r="D4859" s="1" t="s">
        <v>12</v>
      </c>
      <c r="E4859" s="1" t="s">
        <v>46</v>
      </c>
      <c r="F4859" s="1" t="s">
        <v>36</v>
      </c>
      <c r="G4859" s="1" t="s">
        <v>37</v>
      </c>
      <c r="H4859">
        <v>134405</v>
      </c>
      <c r="I4859">
        <v>56197</v>
      </c>
      <c r="J4859">
        <v>39414</v>
      </c>
      <c r="K4859">
        <v>10372</v>
      </c>
      <c r="L4859">
        <f>bbdd_Social_Media_Trends[[#This Row],[Likes]]+bbdd_Social_Media_Trends[[#This Row],[Shares]]+bbdd_Social_Media_Trends[[#This Row],[Comments]]</f>
        <v>105983</v>
      </c>
      <c r="M4859">
        <f>bbdd_Social_Media_Trends[[#This Row],[Interactions]]/bbdd_Social_Media_Trends[[#This Row],[Views]]</f>
        <v>0.78853465272869316</v>
      </c>
      <c r="N4859" s="1" t="s">
        <v>16</v>
      </c>
      <c r="O4859" s="4">
        <f t="shared" si="75"/>
        <v>0</v>
      </c>
    </row>
    <row r="4860" spans="1:15">
      <c r="A4860" s="1" t="s">
        <v>4900</v>
      </c>
      <c r="B4860" s="2">
        <v>45057</v>
      </c>
      <c r="C4860" s="13" t="str">
        <f>TEXT(bbdd_Social_Media_Trends[[#This Row],[Post_Date]],"aaaa-mm")</f>
        <v>2023-05</v>
      </c>
      <c r="D4860" s="1" t="s">
        <v>27</v>
      </c>
      <c r="E4860" s="1" t="s">
        <v>31</v>
      </c>
      <c r="F4860" s="1" t="s">
        <v>20</v>
      </c>
      <c r="G4860" s="1" t="s">
        <v>37</v>
      </c>
      <c r="H4860">
        <v>4290567</v>
      </c>
      <c r="I4860">
        <v>185763</v>
      </c>
      <c r="J4860">
        <v>72551</v>
      </c>
      <c r="K4860">
        <v>49196</v>
      </c>
      <c r="L4860">
        <f>bbdd_Social_Media_Trends[[#This Row],[Likes]]+bbdd_Social_Media_Trends[[#This Row],[Shares]]+bbdd_Social_Media_Trends[[#This Row],[Comments]]</f>
        <v>307510</v>
      </c>
      <c r="M4860">
        <f>bbdd_Social_Media_Trends[[#This Row],[Interactions]]/bbdd_Social_Media_Trends[[#This Row],[Views]]</f>
        <v>7.1671180056155748E-2</v>
      </c>
      <c r="N4860" s="1" t="s">
        <v>29</v>
      </c>
      <c r="O4860" s="4">
        <f t="shared" si="75"/>
        <v>0</v>
      </c>
    </row>
    <row r="4861" spans="1:15" hidden="1">
      <c r="A4861" s="1" t="s">
        <v>4901</v>
      </c>
      <c r="B4861" s="2">
        <v>45165</v>
      </c>
      <c r="C4861" s="13" t="str">
        <f>TEXT(bbdd_Social_Media_Trends[[#This Row],[Post_Date]],"aaaa-mm")</f>
        <v>2023-08</v>
      </c>
      <c r="D4861" s="1" t="s">
        <v>24</v>
      </c>
      <c r="E4861" s="1" t="s">
        <v>39</v>
      </c>
      <c r="F4861" s="1" t="s">
        <v>14</v>
      </c>
      <c r="G4861" s="1" t="s">
        <v>28</v>
      </c>
      <c r="H4861">
        <v>2440554</v>
      </c>
      <c r="I4861">
        <v>247328</v>
      </c>
      <c r="J4861">
        <v>16921</v>
      </c>
      <c r="K4861">
        <v>20278</v>
      </c>
      <c r="L4861">
        <f>bbdd_Social_Media_Trends[[#This Row],[Likes]]+bbdd_Social_Media_Trends[[#This Row],[Shares]]+bbdd_Social_Media_Trends[[#This Row],[Comments]]</f>
        <v>284527</v>
      </c>
      <c r="M4861">
        <f>bbdd_Social_Media_Trends[[#This Row],[Interactions]]/bbdd_Social_Media_Trends[[#This Row],[Views]]</f>
        <v>0.11658295616487076</v>
      </c>
      <c r="N4861" s="1" t="s">
        <v>29</v>
      </c>
      <c r="O4861" s="4">
        <f t="shared" si="75"/>
        <v>0</v>
      </c>
    </row>
    <row r="4862" spans="1:15">
      <c r="A4862" s="1" t="s">
        <v>4902</v>
      </c>
      <c r="B4862" s="2">
        <v>44575</v>
      </c>
      <c r="C4862" s="13" t="str">
        <f>TEXT(bbdd_Social_Media_Trends[[#This Row],[Post_Date]],"aaaa-mm")</f>
        <v>2022-01</v>
      </c>
      <c r="D4862" s="1" t="s">
        <v>27</v>
      </c>
      <c r="E4862" s="1" t="s">
        <v>59</v>
      </c>
      <c r="F4862" s="1" t="s">
        <v>32</v>
      </c>
      <c r="G4862" s="1" t="s">
        <v>28</v>
      </c>
      <c r="H4862">
        <v>64334</v>
      </c>
      <c r="I4862">
        <v>491928</v>
      </c>
      <c r="J4862">
        <v>68387</v>
      </c>
      <c r="K4862">
        <v>27432</v>
      </c>
      <c r="L4862">
        <f>bbdd_Social_Media_Trends[[#This Row],[Likes]]+bbdd_Social_Media_Trends[[#This Row],[Shares]]+bbdd_Social_Media_Trends[[#This Row],[Comments]]</f>
        <v>587747</v>
      </c>
      <c r="M4862">
        <f>bbdd_Social_Media_Trends[[#This Row],[Interactions]]/bbdd_Social_Media_Trends[[#This Row],[Views]]</f>
        <v>9.1358690583517266</v>
      </c>
      <c r="N4862" s="1" t="s">
        <v>29</v>
      </c>
      <c r="O4862" s="4">
        <f t="shared" si="75"/>
        <v>0</v>
      </c>
    </row>
    <row r="4863" spans="1:15">
      <c r="A4863" s="1" t="s">
        <v>4903</v>
      </c>
      <c r="B4863" s="2">
        <v>44971</v>
      </c>
      <c r="C4863" s="13" t="str">
        <f>TEXT(bbdd_Social_Media_Trends[[#This Row],[Post_Date]],"aaaa-mm")</f>
        <v>2023-02</v>
      </c>
      <c r="D4863" s="1" t="s">
        <v>27</v>
      </c>
      <c r="E4863" s="1" t="s">
        <v>46</v>
      </c>
      <c r="F4863" s="1" t="s">
        <v>32</v>
      </c>
      <c r="G4863" s="1" t="s">
        <v>15</v>
      </c>
      <c r="H4863">
        <v>1561101</v>
      </c>
      <c r="I4863">
        <v>265425</v>
      </c>
      <c r="J4863">
        <v>78956</v>
      </c>
      <c r="K4863">
        <v>35640</v>
      </c>
      <c r="L4863">
        <f>bbdd_Social_Media_Trends[[#This Row],[Likes]]+bbdd_Social_Media_Trends[[#This Row],[Shares]]+bbdd_Social_Media_Trends[[#This Row],[Comments]]</f>
        <v>380021</v>
      </c>
      <c r="M4863">
        <f>bbdd_Social_Media_Trends[[#This Row],[Interactions]]/bbdd_Social_Media_Trends[[#This Row],[Views]]</f>
        <v>0.24343139873717332</v>
      </c>
      <c r="N4863" s="1" t="s">
        <v>16</v>
      </c>
      <c r="O4863" s="4">
        <f t="shared" si="75"/>
        <v>0</v>
      </c>
    </row>
    <row r="4864" spans="1:15">
      <c r="A4864" s="1" t="s">
        <v>4904</v>
      </c>
      <c r="B4864" s="2">
        <v>44948</v>
      </c>
      <c r="C4864" s="13" t="str">
        <f>TEXT(bbdd_Social_Media_Trends[[#This Row],[Post_Date]],"aaaa-mm")</f>
        <v>2023-01</v>
      </c>
      <c r="D4864" s="1" t="s">
        <v>27</v>
      </c>
      <c r="E4864" s="1" t="s">
        <v>49</v>
      </c>
      <c r="F4864" s="1" t="s">
        <v>32</v>
      </c>
      <c r="G4864" s="1" t="s">
        <v>50</v>
      </c>
      <c r="H4864">
        <v>4175750</v>
      </c>
      <c r="I4864">
        <v>129321</v>
      </c>
      <c r="J4864">
        <v>55183</v>
      </c>
      <c r="K4864">
        <v>8361</v>
      </c>
      <c r="L4864">
        <f>bbdd_Social_Media_Trends[[#This Row],[Likes]]+bbdd_Social_Media_Trends[[#This Row],[Shares]]+bbdd_Social_Media_Trends[[#This Row],[Comments]]</f>
        <v>192865</v>
      </c>
      <c r="M4864">
        <f>bbdd_Social_Media_Trends[[#This Row],[Interactions]]/bbdd_Social_Media_Trends[[#This Row],[Views]]</f>
        <v>4.6186912530683112E-2</v>
      </c>
      <c r="N4864" s="1" t="s">
        <v>29</v>
      </c>
      <c r="O4864" s="4">
        <f t="shared" si="75"/>
        <v>0</v>
      </c>
    </row>
    <row r="4865" spans="1:15" hidden="1">
      <c r="A4865" s="1" t="s">
        <v>4905</v>
      </c>
      <c r="B4865" s="2">
        <v>45180</v>
      </c>
      <c r="C4865" s="13" t="str">
        <f>TEXT(bbdd_Social_Media_Trends[[#This Row],[Post_Date]],"aaaa-mm")</f>
        <v>2023-09</v>
      </c>
      <c r="D4865" s="1" t="s">
        <v>24</v>
      </c>
      <c r="E4865" s="1" t="s">
        <v>59</v>
      </c>
      <c r="F4865" s="1" t="s">
        <v>32</v>
      </c>
      <c r="G4865" s="1" t="s">
        <v>60</v>
      </c>
      <c r="H4865">
        <v>2794698</v>
      </c>
      <c r="I4865">
        <v>364767</v>
      </c>
      <c r="J4865">
        <v>81947</v>
      </c>
      <c r="K4865">
        <v>46251</v>
      </c>
      <c r="L4865">
        <f>bbdd_Social_Media_Trends[[#This Row],[Likes]]+bbdd_Social_Media_Trends[[#This Row],[Shares]]+bbdd_Social_Media_Trends[[#This Row],[Comments]]</f>
        <v>492965</v>
      </c>
      <c r="M4865">
        <f>bbdd_Social_Media_Trends[[#This Row],[Interactions]]/bbdd_Social_Media_Trends[[#This Row],[Views]]</f>
        <v>0.17639294120509622</v>
      </c>
      <c r="N4865" s="1" t="s">
        <v>16</v>
      </c>
      <c r="O4865" s="4">
        <f t="shared" si="75"/>
        <v>0</v>
      </c>
    </row>
    <row r="4866" spans="1:15" hidden="1">
      <c r="A4866" s="1" t="s">
        <v>4906</v>
      </c>
      <c r="B4866" s="2">
        <v>44675</v>
      </c>
      <c r="C4866" s="13" t="str">
        <f>TEXT(bbdd_Social_Media_Trends[[#This Row],[Post_Date]],"aaaa-mm")</f>
        <v>2022-04</v>
      </c>
      <c r="D4866" s="1" t="s">
        <v>24</v>
      </c>
      <c r="E4866" s="1" t="s">
        <v>59</v>
      </c>
      <c r="F4866" s="1" t="s">
        <v>47</v>
      </c>
      <c r="G4866" s="1" t="s">
        <v>15</v>
      </c>
      <c r="H4866">
        <v>555401</v>
      </c>
      <c r="I4866">
        <v>386534</v>
      </c>
      <c r="J4866">
        <v>22475</v>
      </c>
      <c r="K4866">
        <v>3736</v>
      </c>
      <c r="L4866">
        <f>bbdd_Social_Media_Trends[[#This Row],[Likes]]+bbdd_Social_Media_Trends[[#This Row],[Shares]]+bbdd_Social_Media_Trends[[#This Row],[Comments]]</f>
        <v>412745</v>
      </c>
      <c r="M4866">
        <f>bbdd_Social_Media_Trends[[#This Row],[Interactions]]/bbdd_Social_Media_Trends[[#This Row],[Views]]</f>
        <v>0.74314774370229797</v>
      </c>
      <c r="N4866" s="1" t="s">
        <v>29</v>
      </c>
      <c r="O4866" s="4">
        <f t="shared" ref="O4866:O4929" si="76">IF(ISERROR(VLOOKUP(A4866,A4867:A9864,1,FALSE)),0, 1)</f>
        <v>0</v>
      </c>
    </row>
    <row r="4867" spans="1:15" hidden="1">
      <c r="A4867" s="1" t="s">
        <v>4907</v>
      </c>
      <c r="B4867" s="2">
        <v>44666</v>
      </c>
      <c r="C4867" s="13" t="str">
        <f>TEXT(bbdd_Social_Media_Trends[[#This Row],[Post_Date]],"aaaa-mm")</f>
        <v>2022-04</v>
      </c>
      <c r="D4867" s="1" t="s">
        <v>18</v>
      </c>
      <c r="E4867" s="1" t="s">
        <v>57</v>
      </c>
      <c r="F4867" s="1" t="s">
        <v>14</v>
      </c>
      <c r="G4867" s="1" t="s">
        <v>50</v>
      </c>
      <c r="H4867">
        <v>3979333</v>
      </c>
      <c r="I4867">
        <v>296583</v>
      </c>
      <c r="J4867">
        <v>58040</v>
      </c>
      <c r="K4867">
        <v>7687</v>
      </c>
      <c r="L4867">
        <f>bbdd_Social_Media_Trends[[#This Row],[Likes]]+bbdd_Social_Media_Trends[[#This Row],[Shares]]+bbdd_Social_Media_Trends[[#This Row],[Comments]]</f>
        <v>362310</v>
      </c>
      <c r="M4867">
        <f>bbdd_Social_Media_Trends[[#This Row],[Interactions]]/bbdd_Social_Media_Trends[[#This Row],[Views]]</f>
        <v>9.1047921850219621E-2</v>
      </c>
      <c r="N4867" s="1" t="s">
        <v>22</v>
      </c>
      <c r="O4867" s="4">
        <f t="shared" si="76"/>
        <v>0</v>
      </c>
    </row>
    <row r="4868" spans="1:15">
      <c r="A4868" s="1" t="s">
        <v>4908</v>
      </c>
      <c r="B4868" s="2">
        <v>44632</v>
      </c>
      <c r="C4868" s="13" t="str">
        <f>TEXT(bbdd_Social_Media_Trends[[#This Row],[Post_Date]],"aaaa-mm")</f>
        <v>2022-03</v>
      </c>
      <c r="D4868" s="1" t="s">
        <v>27</v>
      </c>
      <c r="E4868" s="1" t="s">
        <v>39</v>
      </c>
      <c r="F4868" s="1" t="s">
        <v>41</v>
      </c>
      <c r="G4868" s="1" t="s">
        <v>50</v>
      </c>
      <c r="H4868">
        <v>107030</v>
      </c>
      <c r="I4868">
        <v>428316</v>
      </c>
      <c r="J4868">
        <v>72576</v>
      </c>
      <c r="K4868">
        <v>23752</v>
      </c>
      <c r="L4868">
        <f>bbdd_Social_Media_Trends[[#This Row],[Likes]]+bbdd_Social_Media_Trends[[#This Row],[Shares]]+bbdd_Social_Media_Trends[[#This Row],[Comments]]</f>
        <v>524644</v>
      </c>
      <c r="M4868">
        <f>bbdd_Social_Media_Trends[[#This Row],[Interactions]]/bbdd_Social_Media_Trends[[#This Row],[Views]]</f>
        <v>4.9018406054377275</v>
      </c>
      <c r="N4868" s="1" t="s">
        <v>22</v>
      </c>
      <c r="O4868" s="4">
        <f t="shared" si="76"/>
        <v>0</v>
      </c>
    </row>
    <row r="4869" spans="1:15" hidden="1">
      <c r="A4869" s="1" t="s">
        <v>4909</v>
      </c>
      <c r="B4869" s="2">
        <v>44906</v>
      </c>
      <c r="C4869" s="13" t="str">
        <f>TEXT(bbdd_Social_Media_Trends[[#This Row],[Post_Date]],"aaaa-mm")</f>
        <v>2022-12</v>
      </c>
      <c r="D4869" s="1" t="s">
        <v>18</v>
      </c>
      <c r="E4869" s="1" t="s">
        <v>35</v>
      </c>
      <c r="F4869" s="1" t="s">
        <v>14</v>
      </c>
      <c r="G4869" s="1" t="s">
        <v>37</v>
      </c>
      <c r="H4869">
        <v>3546380</v>
      </c>
      <c r="I4869">
        <v>403218</v>
      </c>
      <c r="J4869">
        <v>81324</v>
      </c>
      <c r="K4869">
        <v>33580</v>
      </c>
      <c r="L4869">
        <f>bbdd_Social_Media_Trends[[#This Row],[Likes]]+bbdd_Social_Media_Trends[[#This Row],[Shares]]+bbdd_Social_Media_Trends[[#This Row],[Comments]]</f>
        <v>518122</v>
      </c>
      <c r="M4869">
        <f>bbdd_Social_Media_Trends[[#This Row],[Interactions]]/bbdd_Social_Media_Trends[[#This Row],[Views]]</f>
        <v>0.14609883881591934</v>
      </c>
      <c r="N4869" s="1" t="s">
        <v>16</v>
      </c>
      <c r="O4869" s="4">
        <f t="shared" si="76"/>
        <v>0</v>
      </c>
    </row>
    <row r="4870" spans="1:15" hidden="1">
      <c r="A4870" s="1" t="s">
        <v>4910</v>
      </c>
      <c r="B4870" s="2">
        <v>44664</v>
      </c>
      <c r="C4870" s="13" t="str">
        <f>TEXT(bbdd_Social_Media_Trends[[#This Row],[Post_Date]],"aaaa-mm")</f>
        <v>2022-04</v>
      </c>
      <c r="D4870" s="1" t="s">
        <v>12</v>
      </c>
      <c r="E4870" s="1" t="s">
        <v>57</v>
      </c>
      <c r="F4870" s="1" t="s">
        <v>36</v>
      </c>
      <c r="G4870" s="1" t="s">
        <v>37</v>
      </c>
      <c r="H4870">
        <v>314272</v>
      </c>
      <c r="I4870">
        <v>256848</v>
      </c>
      <c r="J4870">
        <v>89947</v>
      </c>
      <c r="K4870">
        <v>10770</v>
      </c>
      <c r="L4870">
        <f>bbdd_Social_Media_Trends[[#This Row],[Likes]]+bbdd_Social_Media_Trends[[#This Row],[Shares]]+bbdd_Social_Media_Trends[[#This Row],[Comments]]</f>
        <v>357565</v>
      </c>
      <c r="M4870">
        <f>bbdd_Social_Media_Trends[[#This Row],[Interactions]]/bbdd_Social_Media_Trends[[#This Row],[Views]]</f>
        <v>1.1377564657366868</v>
      </c>
      <c r="N4870" s="1" t="s">
        <v>16</v>
      </c>
      <c r="O4870" s="4">
        <f t="shared" si="76"/>
        <v>0</v>
      </c>
    </row>
    <row r="4871" spans="1:15" hidden="1">
      <c r="A4871" s="1" t="s">
        <v>4911</v>
      </c>
      <c r="B4871" s="2">
        <v>44756</v>
      </c>
      <c r="C4871" s="13" t="str">
        <f>TEXT(bbdd_Social_Media_Trends[[#This Row],[Post_Date]],"aaaa-mm")</f>
        <v>2022-07</v>
      </c>
      <c r="D4871" s="1" t="s">
        <v>12</v>
      </c>
      <c r="E4871" s="1" t="s">
        <v>52</v>
      </c>
      <c r="F4871" s="1" t="s">
        <v>32</v>
      </c>
      <c r="G4871" s="1" t="s">
        <v>37</v>
      </c>
      <c r="H4871">
        <v>3945046</v>
      </c>
      <c r="I4871">
        <v>160086</v>
      </c>
      <c r="J4871">
        <v>9229</v>
      </c>
      <c r="K4871">
        <v>19659</v>
      </c>
      <c r="L4871">
        <f>bbdd_Social_Media_Trends[[#This Row],[Likes]]+bbdd_Social_Media_Trends[[#This Row],[Shares]]+bbdd_Social_Media_Trends[[#This Row],[Comments]]</f>
        <v>188974</v>
      </c>
      <c r="M4871">
        <f>bbdd_Social_Media_Trends[[#This Row],[Interactions]]/bbdd_Social_Media_Trends[[#This Row],[Views]]</f>
        <v>4.7901596077713667E-2</v>
      </c>
      <c r="N4871" s="1" t="s">
        <v>16</v>
      </c>
      <c r="O4871" s="4">
        <f t="shared" si="76"/>
        <v>0</v>
      </c>
    </row>
    <row r="4872" spans="1:15" hidden="1">
      <c r="A4872" s="1" t="s">
        <v>4912</v>
      </c>
      <c r="B4872" s="2">
        <v>45086</v>
      </c>
      <c r="C4872" s="13" t="str">
        <f>TEXT(bbdd_Social_Media_Trends[[#This Row],[Post_Date]],"aaaa-mm")</f>
        <v>2023-06</v>
      </c>
      <c r="D4872" s="1" t="s">
        <v>24</v>
      </c>
      <c r="E4872" s="1" t="s">
        <v>35</v>
      </c>
      <c r="F4872" s="1" t="s">
        <v>47</v>
      </c>
      <c r="G4872" s="1" t="s">
        <v>50</v>
      </c>
      <c r="H4872">
        <v>3504900</v>
      </c>
      <c r="I4872">
        <v>449141</v>
      </c>
      <c r="J4872">
        <v>9679</v>
      </c>
      <c r="K4872">
        <v>43516</v>
      </c>
      <c r="L4872">
        <f>bbdd_Social_Media_Trends[[#This Row],[Likes]]+bbdd_Social_Media_Trends[[#This Row],[Shares]]+bbdd_Social_Media_Trends[[#This Row],[Comments]]</f>
        <v>502336</v>
      </c>
      <c r="M4872">
        <f>bbdd_Social_Media_Trends[[#This Row],[Interactions]]/bbdd_Social_Media_Trends[[#This Row],[Views]]</f>
        <v>0.14332391794345059</v>
      </c>
      <c r="N4872" s="1" t="s">
        <v>29</v>
      </c>
      <c r="O4872" s="4">
        <f t="shared" si="76"/>
        <v>0</v>
      </c>
    </row>
    <row r="4873" spans="1:15">
      <c r="A4873" s="1" t="s">
        <v>4913</v>
      </c>
      <c r="B4873" s="2">
        <v>44716</v>
      </c>
      <c r="C4873" s="13" t="str">
        <f>TEXT(bbdd_Social_Media_Trends[[#This Row],[Post_Date]],"aaaa-mm")</f>
        <v>2022-06</v>
      </c>
      <c r="D4873" s="1" t="s">
        <v>27</v>
      </c>
      <c r="E4873" s="1" t="s">
        <v>31</v>
      </c>
      <c r="F4873" s="1" t="s">
        <v>47</v>
      </c>
      <c r="G4873" s="1" t="s">
        <v>15</v>
      </c>
      <c r="H4873">
        <v>4438745</v>
      </c>
      <c r="I4873">
        <v>108867</v>
      </c>
      <c r="J4873">
        <v>70396</v>
      </c>
      <c r="K4873">
        <v>45391</v>
      </c>
      <c r="L4873">
        <f>bbdd_Social_Media_Trends[[#This Row],[Likes]]+bbdd_Social_Media_Trends[[#This Row],[Shares]]+bbdd_Social_Media_Trends[[#This Row],[Comments]]</f>
        <v>224654</v>
      </c>
      <c r="M4873">
        <f>bbdd_Social_Media_Trends[[#This Row],[Interactions]]/bbdd_Social_Media_Trends[[#This Row],[Views]]</f>
        <v>5.0612053632276693E-2</v>
      </c>
      <c r="N4873" s="1" t="s">
        <v>16</v>
      </c>
      <c r="O4873" s="4">
        <f t="shared" si="76"/>
        <v>0</v>
      </c>
    </row>
    <row r="4874" spans="1:15" hidden="1">
      <c r="A4874" s="1" t="s">
        <v>4914</v>
      </c>
      <c r="B4874" s="2">
        <v>44674</v>
      </c>
      <c r="C4874" s="13" t="str">
        <f>TEXT(bbdd_Social_Media_Trends[[#This Row],[Post_Date]],"aaaa-mm")</f>
        <v>2022-04</v>
      </c>
      <c r="D4874" s="1" t="s">
        <v>18</v>
      </c>
      <c r="E4874" s="1" t="s">
        <v>49</v>
      </c>
      <c r="F4874" s="1" t="s">
        <v>32</v>
      </c>
      <c r="G4874" s="1" t="s">
        <v>37</v>
      </c>
      <c r="H4874">
        <v>264350</v>
      </c>
      <c r="I4874">
        <v>316213</v>
      </c>
      <c r="J4874">
        <v>37185</v>
      </c>
      <c r="K4874">
        <v>44016</v>
      </c>
      <c r="L4874">
        <f>bbdd_Social_Media_Trends[[#This Row],[Likes]]+bbdd_Social_Media_Trends[[#This Row],[Shares]]+bbdd_Social_Media_Trends[[#This Row],[Comments]]</f>
        <v>397414</v>
      </c>
      <c r="M4874">
        <f>bbdd_Social_Media_Trends[[#This Row],[Interactions]]/bbdd_Social_Media_Trends[[#This Row],[Views]]</f>
        <v>1.5033629657650842</v>
      </c>
      <c r="N4874" s="1" t="s">
        <v>22</v>
      </c>
      <c r="O4874" s="4">
        <f t="shared" si="76"/>
        <v>0</v>
      </c>
    </row>
    <row r="4875" spans="1:15" hidden="1">
      <c r="A4875" s="1" t="s">
        <v>4915</v>
      </c>
      <c r="B4875" s="2">
        <v>45192</v>
      </c>
      <c r="C4875" s="13" t="str">
        <f>TEXT(bbdd_Social_Media_Trends[[#This Row],[Post_Date]],"aaaa-mm")</f>
        <v>2023-09</v>
      </c>
      <c r="D4875" s="1" t="s">
        <v>18</v>
      </c>
      <c r="E4875" s="1" t="s">
        <v>52</v>
      </c>
      <c r="F4875" s="1" t="s">
        <v>14</v>
      </c>
      <c r="G4875" s="1" t="s">
        <v>37</v>
      </c>
      <c r="H4875">
        <v>2758867</v>
      </c>
      <c r="I4875">
        <v>340168</v>
      </c>
      <c r="J4875">
        <v>97166</v>
      </c>
      <c r="K4875">
        <v>37399</v>
      </c>
      <c r="L4875">
        <f>bbdd_Social_Media_Trends[[#This Row],[Likes]]+bbdd_Social_Media_Trends[[#This Row],[Shares]]+bbdd_Social_Media_Trends[[#This Row],[Comments]]</f>
        <v>474733</v>
      </c>
      <c r="M4875">
        <f>bbdd_Social_Media_Trends[[#This Row],[Interactions]]/bbdd_Social_Media_Trends[[#This Row],[Views]]</f>
        <v>0.17207534832233667</v>
      </c>
      <c r="N4875" s="1" t="s">
        <v>16</v>
      </c>
      <c r="O4875" s="4">
        <f t="shared" si="76"/>
        <v>0</v>
      </c>
    </row>
    <row r="4876" spans="1:15" hidden="1">
      <c r="A4876" s="1" t="s">
        <v>4916</v>
      </c>
      <c r="B4876" s="2">
        <v>44682</v>
      </c>
      <c r="C4876" s="13" t="str">
        <f>TEXT(bbdd_Social_Media_Trends[[#This Row],[Post_Date]],"aaaa-mm")</f>
        <v>2022-05</v>
      </c>
      <c r="D4876" s="1" t="s">
        <v>24</v>
      </c>
      <c r="E4876" s="1" t="s">
        <v>57</v>
      </c>
      <c r="F4876" s="1" t="s">
        <v>47</v>
      </c>
      <c r="G4876" s="1" t="s">
        <v>21</v>
      </c>
      <c r="H4876">
        <v>1725937</v>
      </c>
      <c r="I4876">
        <v>394633</v>
      </c>
      <c r="J4876">
        <v>84477</v>
      </c>
      <c r="K4876">
        <v>15862</v>
      </c>
      <c r="L4876">
        <f>bbdd_Social_Media_Trends[[#This Row],[Likes]]+bbdd_Social_Media_Trends[[#This Row],[Shares]]+bbdd_Social_Media_Trends[[#This Row],[Comments]]</f>
        <v>494972</v>
      </c>
      <c r="M4876">
        <f>bbdd_Social_Media_Trends[[#This Row],[Interactions]]/bbdd_Social_Media_Trends[[#This Row],[Views]]</f>
        <v>0.28678451183328246</v>
      </c>
      <c r="N4876" s="1" t="s">
        <v>16</v>
      </c>
      <c r="O4876" s="4">
        <f t="shared" si="76"/>
        <v>0</v>
      </c>
    </row>
    <row r="4877" spans="1:15" hidden="1">
      <c r="A4877" s="1" t="s">
        <v>4917</v>
      </c>
      <c r="B4877" s="2">
        <v>44747</v>
      </c>
      <c r="C4877" s="13" t="str">
        <f>TEXT(bbdd_Social_Media_Trends[[#This Row],[Post_Date]],"aaaa-mm")</f>
        <v>2022-07</v>
      </c>
      <c r="D4877" s="1" t="s">
        <v>24</v>
      </c>
      <c r="E4877" s="1" t="s">
        <v>52</v>
      </c>
      <c r="F4877" s="1" t="s">
        <v>41</v>
      </c>
      <c r="G4877" s="1" t="s">
        <v>37</v>
      </c>
      <c r="H4877">
        <v>2965197</v>
      </c>
      <c r="I4877">
        <v>279571</v>
      </c>
      <c r="J4877">
        <v>11782</v>
      </c>
      <c r="K4877">
        <v>32670</v>
      </c>
      <c r="L4877">
        <f>bbdd_Social_Media_Trends[[#This Row],[Likes]]+bbdd_Social_Media_Trends[[#This Row],[Shares]]+bbdd_Social_Media_Trends[[#This Row],[Comments]]</f>
        <v>324023</v>
      </c>
      <c r="M4877">
        <f>bbdd_Social_Media_Trends[[#This Row],[Interactions]]/bbdd_Social_Media_Trends[[#This Row],[Views]]</f>
        <v>0.10927537023678359</v>
      </c>
      <c r="N4877" s="1" t="s">
        <v>16</v>
      </c>
      <c r="O4877" s="4">
        <f t="shared" si="76"/>
        <v>0</v>
      </c>
    </row>
    <row r="4878" spans="1:15" hidden="1">
      <c r="A4878" s="1" t="s">
        <v>4918</v>
      </c>
      <c r="B4878" s="2">
        <v>44869</v>
      </c>
      <c r="C4878" s="13" t="str">
        <f>TEXT(bbdd_Social_Media_Trends[[#This Row],[Post_Date]],"aaaa-mm")</f>
        <v>2022-11</v>
      </c>
      <c r="D4878" s="1" t="s">
        <v>12</v>
      </c>
      <c r="E4878" s="1" t="s">
        <v>46</v>
      </c>
      <c r="F4878" s="1" t="s">
        <v>41</v>
      </c>
      <c r="G4878" s="1" t="s">
        <v>21</v>
      </c>
      <c r="H4878">
        <v>2253650</v>
      </c>
      <c r="I4878">
        <v>180313</v>
      </c>
      <c r="J4878">
        <v>80998</v>
      </c>
      <c r="K4878">
        <v>43440</v>
      </c>
      <c r="L4878">
        <f>bbdd_Social_Media_Trends[[#This Row],[Likes]]+bbdd_Social_Media_Trends[[#This Row],[Shares]]+bbdd_Social_Media_Trends[[#This Row],[Comments]]</f>
        <v>304751</v>
      </c>
      <c r="M4878">
        <f>bbdd_Social_Media_Trends[[#This Row],[Interactions]]/bbdd_Social_Media_Trends[[#This Row],[Views]]</f>
        <v>0.13522552304040111</v>
      </c>
      <c r="N4878" s="1" t="s">
        <v>16</v>
      </c>
      <c r="O4878" s="4">
        <f t="shared" si="76"/>
        <v>0</v>
      </c>
    </row>
    <row r="4879" spans="1:15" hidden="1">
      <c r="A4879" s="1" t="s">
        <v>4919</v>
      </c>
      <c r="B4879" s="2">
        <v>45020</v>
      </c>
      <c r="C4879" s="13" t="str">
        <f>TEXT(bbdd_Social_Media_Trends[[#This Row],[Post_Date]],"aaaa-mm")</f>
        <v>2023-04</v>
      </c>
      <c r="D4879" s="1" t="s">
        <v>18</v>
      </c>
      <c r="E4879" s="1" t="s">
        <v>46</v>
      </c>
      <c r="F4879" s="1" t="s">
        <v>36</v>
      </c>
      <c r="G4879" s="1" t="s">
        <v>50</v>
      </c>
      <c r="H4879">
        <v>2648018</v>
      </c>
      <c r="I4879">
        <v>461474</v>
      </c>
      <c r="J4879">
        <v>69202</v>
      </c>
      <c r="K4879">
        <v>13596</v>
      </c>
      <c r="L4879">
        <f>bbdd_Social_Media_Trends[[#This Row],[Likes]]+bbdd_Social_Media_Trends[[#This Row],[Shares]]+bbdd_Social_Media_Trends[[#This Row],[Comments]]</f>
        <v>544272</v>
      </c>
      <c r="M4879">
        <f>bbdd_Social_Media_Trends[[#This Row],[Interactions]]/bbdd_Social_Media_Trends[[#This Row],[Views]]</f>
        <v>0.20553938832742075</v>
      </c>
      <c r="N4879" s="1" t="s">
        <v>22</v>
      </c>
      <c r="O4879" s="4">
        <f t="shared" si="76"/>
        <v>0</v>
      </c>
    </row>
    <row r="4880" spans="1:15" hidden="1">
      <c r="A4880" s="1" t="s">
        <v>4920</v>
      </c>
      <c r="B4880" s="2">
        <v>44728</v>
      </c>
      <c r="C4880" s="13" t="str">
        <f>TEXT(bbdd_Social_Media_Trends[[#This Row],[Post_Date]],"aaaa-mm")</f>
        <v>2022-06</v>
      </c>
      <c r="D4880" s="1" t="s">
        <v>24</v>
      </c>
      <c r="E4880" s="1" t="s">
        <v>31</v>
      </c>
      <c r="F4880" s="1" t="s">
        <v>14</v>
      </c>
      <c r="G4880" s="1" t="s">
        <v>15</v>
      </c>
      <c r="H4880">
        <v>1972213</v>
      </c>
      <c r="I4880">
        <v>314092</v>
      </c>
      <c r="J4880">
        <v>79807</v>
      </c>
      <c r="K4880">
        <v>25783</v>
      </c>
      <c r="L4880">
        <f>bbdd_Social_Media_Trends[[#This Row],[Likes]]+bbdd_Social_Media_Trends[[#This Row],[Shares]]+bbdd_Social_Media_Trends[[#This Row],[Comments]]</f>
        <v>419682</v>
      </c>
      <c r="M4880">
        <f>bbdd_Social_Media_Trends[[#This Row],[Interactions]]/bbdd_Social_Media_Trends[[#This Row],[Views]]</f>
        <v>0.21279750209536191</v>
      </c>
      <c r="N4880" s="1" t="s">
        <v>22</v>
      </c>
      <c r="O4880" s="4">
        <f t="shared" si="76"/>
        <v>0</v>
      </c>
    </row>
    <row r="4881" spans="1:15" hidden="1">
      <c r="A4881" s="1" t="s">
        <v>4921</v>
      </c>
      <c r="B4881" s="2">
        <v>45177</v>
      </c>
      <c r="C4881" s="13" t="str">
        <f>TEXT(bbdd_Social_Media_Trends[[#This Row],[Post_Date]],"aaaa-mm")</f>
        <v>2023-09</v>
      </c>
      <c r="D4881" s="1" t="s">
        <v>12</v>
      </c>
      <c r="E4881" s="1" t="s">
        <v>57</v>
      </c>
      <c r="F4881" s="1" t="s">
        <v>32</v>
      </c>
      <c r="G4881" s="1" t="s">
        <v>50</v>
      </c>
      <c r="H4881">
        <v>997234</v>
      </c>
      <c r="I4881">
        <v>450870</v>
      </c>
      <c r="J4881">
        <v>54217</v>
      </c>
      <c r="K4881">
        <v>11793</v>
      </c>
      <c r="L4881">
        <f>bbdd_Social_Media_Trends[[#This Row],[Likes]]+bbdd_Social_Media_Trends[[#This Row],[Shares]]+bbdd_Social_Media_Trends[[#This Row],[Comments]]</f>
        <v>516880</v>
      </c>
      <c r="M4881">
        <f>bbdd_Social_Media_Trends[[#This Row],[Interactions]]/bbdd_Social_Media_Trends[[#This Row],[Views]]</f>
        <v>0.51831365557131026</v>
      </c>
      <c r="N4881" s="1" t="s">
        <v>22</v>
      </c>
      <c r="O4881" s="4">
        <f t="shared" si="76"/>
        <v>0</v>
      </c>
    </row>
    <row r="4882" spans="1:15" hidden="1">
      <c r="A4882" s="1" t="s">
        <v>4922</v>
      </c>
      <c r="B4882" s="2">
        <v>44979</v>
      </c>
      <c r="C4882" s="13" t="str">
        <f>TEXT(bbdd_Social_Media_Trends[[#This Row],[Post_Date]],"aaaa-mm")</f>
        <v>2023-02</v>
      </c>
      <c r="D4882" s="1" t="s">
        <v>24</v>
      </c>
      <c r="E4882" s="1" t="s">
        <v>39</v>
      </c>
      <c r="F4882" s="1" t="s">
        <v>36</v>
      </c>
      <c r="G4882" s="1" t="s">
        <v>50</v>
      </c>
      <c r="H4882">
        <v>3364852</v>
      </c>
      <c r="I4882">
        <v>13591</v>
      </c>
      <c r="J4882">
        <v>65762</v>
      </c>
      <c r="K4882">
        <v>21079</v>
      </c>
      <c r="L4882">
        <f>bbdd_Social_Media_Trends[[#This Row],[Likes]]+bbdd_Social_Media_Trends[[#This Row],[Shares]]+bbdd_Social_Media_Trends[[#This Row],[Comments]]</f>
        <v>100432</v>
      </c>
      <c r="M4882">
        <f>bbdd_Social_Media_Trends[[#This Row],[Interactions]]/bbdd_Social_Media_Trends[[#This Row],[Views]]</f>
        <v>2.9847375159442378E-2</v>
      </c>
      <c r="N4882" s="1" t="s">
        <v>22</v>
      </c>
      <c r="O4882" s="4">
        <f t="shared" si="76"/>
        <v>0</v>
      </c>
    </row>
    <row r="4883" spans="1:15">
      <c r="A4883" s="1" t="s">
        <v>4923</v>
      </c>
      <c r="B4883" s="2">
        <v>44772</v>
      </c>
      <c r="C4883" s="13" t="str">
        <f>TEXT(bbdd_Social_Media_Trends[[#This Row],[Post_Date]],"aaaa-mm")</f>
        <v>2022-07</v>
      </c>
      <c r="D4883" s="1" t="s">
        <v>27</v>
      </c>
      <c r="E4883" s="1" t="s">
        <v>49</v>
      </c>
      <c r="F4883" s="1" t="s">
        <v>32</v>
      </c>
      <c r="G4883" s="1" t="s">
        <v>37</v>
      </c>
      <c r="H4883">
        <v>3948787</v>
      </c>
      <c r="I4883">
        <v>336320</v>
      </c>
      <c r="J4883">
        <v>47744</v>
      </c>
      <c r="K4883">
        <v>25126</v>
      </c>
      <c r="L4883">
        <f>bbdd_Social_Media_Trends[[#This Row],[Likes]]+bbdd_Social_Media_Trends[[#This Row],[Shares]]+bbdd_Social_Media_Trends[[#This Row],[Comments]]</f>
        <v>409190</v>
      </c>
      <c r="M4883">
        <f>bbdd_Social_Media_Trends[[#This Row],[Interactions]]/bbdd_Social_Media_Trends[[#This Row],[Views]]</f>
        <v>0.10362422688283769</v>
      </c>
      <c r="N4883" s="1" t="s">
        <v>16</v>
      </c>
      <c r="O4883" s="4">
        <f t="shared" si="76"/>
        <v>0</v>
      </c>
    </row>
    <row r="4884" spans="1:15" hidden="1">
      <c r="A4884" s="1" t="s">
        <v>4924</v>
      </c>
      <c r="B4884" s="2">
        <v>44969</v>
      </c>
      <c r="C4884" s="13" t="str">
        <f>TEXT(bbdd_Social_Media_Trends[[#This Row],[Post_Date]],"aaaa-mm")</f>
        <v>2023-02</v>
      </c>
      <c r="D4884" s="1" t="s">
        <v>12</v>
      </c>
      <c r="E4884" s="1" t="s">
        <v>57</v>
      </c>
      <c r="F4884" s="1" t="s">
        <v>47</v>
      </c>
      <c r="G4884" s="1" t="s">
        <v>21</v>
      </c>
      <c r="H4884">
        <v>2783646</v>
      </c>
      <c r="I4884">
        <v>442401</v>
      </c>
      <c r="J4884">
        <v>9749</v>
      </c>
      <c r="K4884">
        <v>39725</v>
      </c>
      <c r="L4884">
        <f>bbdd_Social_Media_Trends[[#This Row],[Likes]]+bbdd_Social_Media_Trends[[#This Row],[Shares]]+bbdd_Social_Media_Trends[[#This Row],[Comments]]</f>
        <v>491875</v>
      </c>
      <c r="M4884">
        <f>bbdd_Social_Media_Trends[[#This Row],[Interactions]]/bbdd_Social_Media_Trends[[#This Row],[Views]]</f>
        <v>0.17670170704177182</v>
      </c>
      <c r="N4884" s="1" t="s">
        <v>29</v>
      </c>
      <c r="O4884" s="4">
        <f t="shared" si="76"/>
        <v>0</v>
      </c>
    </row>
    <row r="4885" spans="1:15" hidden="1">
      <c r="A4885" s="1" t="s">
        <v>4925</v>
      </c>
      <c r="B4885" s="2">
        <v>44882</v>
      </c>
      <c r="C4885" s="13" t="str">
        <f>TEXT(bbdd_Social_Media_Trends[[#This Row],[Post_Date]],"aaaa-mm")</f>
        <v>2022-11</v>
      </c>
      <c r="D4885" s="1" t="s">
        <v>18</v>
      </c>
      <c r="E4885" s="1" t="s">
        <v>31</v>
      </c>
      <c r="F4885" s="1" t="s">
        <v>47</v>
      </c>
      <c r="G4885" s="1" t="s">
        <v>15</v>
      </c>
      <c r="H4885">
        <v>369433</v>
      </c>
      <c r="I4885">
        <v>443562</v>
      </c>
      <c r="J4885">
        <v>51100</v>
      </c>
      <c r="K4885">
        <v>18671</v>
      </c>
      <c r="L4885">
        <f>bbdd_Social_Media_Trends[[#This Row],[Likes]]+bbdd_Social_Media_Trends[[#This Row],[Shares]]+bbdd_Social_Media_Trends[[#This Row],[Comments]]</f>
        <v>513333</v>
      </c>
      <c r="M4885">
        <f>bbdd_Social_Media_Trends[[#This Row],[Interactions]]/bbdd_Social_Media_Trends[[#This Row],[Views]]</f>
        <v>1.3895158256030187</v>
      </c>
      <c r="N4885" s="1" t="s">
        <v>29</v>
      </c>
      <c r="O4885" s="4">
        <f t="shared" si="76"/>
        <v>0</v>
      </c>
    </row>
    <row r="4886" spans="1:15" hidden="1">
      <c r="A4886" s="1" t="s">
        <v>4926</v>
      </c>
      <c r="B4886" s="2">
        <v>44777</v>
      </c>
      <c r="C4886" s="13" t="str">
        <f>TEXT(bbdd_Social_Media_Trends[[#This Row],[Post_Date]],"aaaa-mm")</f>
        <v>2022-08</v>
      </c>
      <c r="D4886" s="1" t="s">
        <v>12</v>
      </c>
      <c r="E4886" s="1" t="s">
        <v>46</v>
      </c>
      <c r="F4886" s="1" t="s">
        <v>14</v>
      </c>
      <c r="G4886" s="1" t="s">
        <v>37</v>
      </c>
      <c r="H4886">
        <v>1939317</v>
      </c>
      <c r="I4886">
        <v>86352</v>
      </c>
      <c r="J4886">
        <v>51733</v>
      </c>
      <c r="K4886">
        <v>24153</v>
      </c>
      <c r="L4886">
        <f>bbdd_Social_Media_Trends[[#This Row],[Likes]]+bbdd_Social_Media_Trends[[#This Row],[Shares]]+bbdd_Social_Media_Trends[[#This Row],[Comments]]</f>
        <v>162238</v>
      </c>
      <c r="M4886">
        <f>bbdd_Social_Media_Trends[[#This Row],[Interactions]]/bbdd_Social_Media_Trends[[#This Row],[Views]]</f>
        <v>8.3657287591456173E-2</v>
      </c>
      <c r="N4886" s="1" t="s">
        <v>22</v>
      </c>
      <c r="O4886" s="4">
        <f t="shared" si="76"/>
        <v>0</v>
      </c>
    </row>
    <row r="4887" spans="1:15">
      <c r="A4887" s="1" t="s">
        <v>4927</v>
      </c>
      <c r="B4887" s="2">
        <v>44867</v>
      </c>
      <c r="C4887" s="13" t="str">
        <f>TEXT(bbdd_Social_Media_Trends[[#This Row],[Post_Date]],"aaaa-mm")</f>
        <v>2022-11</v>
      </c>
      <c r="D4887" s="1" t="s">
        <v>27</v>
      </c>
      <c r="E4887" s="1" t="s">
        <v>57</v>
      </c>
      <c r="F4887" s="1" t="s">
        <v>20</v>
      </c>
      <c r="G4887" s="1" t="s">
        <v>25</v>
      </c>
      <c r="H4887">
        <v>2927287</v>
      </c>
      <c r="I4887">
        <v>75168</v>
      </c>
      <c r="J4887">
        <v>47737</v>
      </c>
      <c r="K4887">
        <v>45281</v>
      </c>
      <c r="L4887">
        <f>bbdd_Social_Media_Trends[[#This Row],[Likes]]+bbdd_Social_Media_Trends[[#This Row],[Shares]]+bbdd_Social_Media_Trends[[#This Row],[Comments]]</f>
        <v>168186</v>
      </c>
      <c r="M4887">
        <f>bbdd_Social_Media_Trends[[#This Row],[Interactions]]/bbdd_Social_Media_Trends[[#This Row],[Views]]</f>
        <v>5.7454564584886965E-2</v>
      </c>
      <c r="N4887" s="1" t="s">
        <v>22</v>
      </c>
      <c r="O4887" s="4">
        <f t="shared" si="76"/>
        <v>0</v>
      </c>
    </row>
    <row r="4888" spans="1:15" hidden="1">
      <c r="A4888" s="1" t="s">
        <v>4928</v>
      </c>
      <c r="B4888" s="2">
        <v>44763</v>
      </c>
      <c r="C4888" s="13" t="str">
        <f>TEXT(bbdd_Social_Media_Trends[[#This Row],[Post_Date]],"aaaa-mm")</f>
        <v>2022-07</v>
      </c>
      <c r="D4888" s="1" t="s">
        <v>18</v>
      </c>
      <c r="E4888" s="1" t="s">
        <v>52</v>
      </c>
      <c r="F4888" s="1" t="s">
        <v>20</v>
      </c>
      <c r="G4888" s="1" t="s">
        <v>37</v>
      </c>
      <c r="H4888">
        <v>1844185</v>
      </c>
      <c r="I4888">
        <v>111830</v>
      </c>
      <c r="J4888">
        <v>35146</v>
      </c>
      <c r="K4888">
        <v>38332</v>
      </c>
      <c r="L4888">
        <f>bbdd_Social_Media_Trends[[#This Row],[Likes]]+bbdd_Social_Media_Trends[[#This Row],[Shares]]+bbdd_Social_Media_Trends[[#This Row],[Comments]]</f>
        <v>185308</v>
      </c>
      <c r="M4888">
        <f>bbdd_Social_Media_Trends[[#This Row],[Interactions]]/bbdd_Social_Media_Trends[[#This Row],[Views]]</f>
        <v>0.10048232688152219</v>
      </c>
      <c r="N4888" s="1" t="s">
        <v>29</v>
      </c>
      <c r="O4888" s="4">
        <f t="shared" si="76"/>
        <v>0</v>
      </c>
    </row>
    <row r="4889" spans="1:15">
      <c r="A4889" s="1" t="s">
        <v>4929</v>
      </c>
      <c r="B4889" s="2">
        <v>45219</v>
      </c>
      <c r="C4889" s="13" t="str">
        <f>TEXT(bbdd_Social_Media_Trends[[#This Row],[Post_Date]],"aaaa-mm")</f>
        <v>2023-10</v>
      </c>
      <c r="D4889" s="1" t="s">
        <v>27</v>
      </c>
      <c r="E4889" s="1" t="s">
        <v>52</v>
      </c>
      <c r="F4889" s="1" t="s">
        <v>47</v>
      </c>
      <c r="G4889" s="1" t="s">
        <v>50</v>
      </c>
      <c r="H4889">
        <v>26676</v>
      </c>
      <c r="I4889">
        <v>395504</v>
      </c>
      <c r="J4889">
        <v>18871</v>
      </c>
      <c r="K4889">
        <v>20392</v>
      </c>
      <c r="L4889">
        <f>bbdd_Social_Media_Trends[[#This Row],[Likes]]+bbdd_Social_Media_Trends[[#This Row],[Shares]]+bbdd_Social_Media_Trends[[#This Row],[Comments]]</f>
        <v>434767</v>
      </c>
      <c r="M4889">
        <f>bbdd_Social_Media_Trends[[#This Row],[Interactions]]/bbdd_Social_Media_Trends[[#This Row],[Views]]</f>
        <v>16.298058179637128</v>
      </c>
      <c r="N4889" s="1" t="s">
        <v>16</v>
      </c>
      <c r="O4889" s="4">
        <f t="shared" si="76"/>
        <v>0</v>
      </c>
    </row>
    <row r="4890" spans="1:15">
      <c r="A4890" s="1" t="s">
        <v>4930</v>
      </c>
      <c r="B4890" s="2">
        <v>44899</v>
      </c>
      <c r="C4890" s="13" t="str">
        <f>TEXT(bbdd_Social_Media_Trends[[#This Row],[Post_Date]],"aaaa-mm")</f>
        <v>2022-12</v>
      </c>
      <c r="D4890" s="1" t="s">
        <v>27</v>
      </c>
      <c r="E4890" s="1" t="s">
        <v>49</v>
      </c>
      <c r="F4890" s="1" t="s">
        <v>47</v>
      </c>
      <c r="G4890" s="1" t="s">
        <v>21</v>
      </c>
      <c r="H4890">
        <v>149465</v>
      </c>
      <c r="I4890">
        <v>131247</v>
      </c>
      <c r="J4890">
        <v>2304</v>
      </c>
      <c r="K4890">
        <v>41069</v>
      </c>
      <c r="L4890">
        <f>bbdd_Social_Media_Trends[[#This Row],[Likes]]+bbdd_Social_Media_Trends[[#This Row],[Shares]]+bbdd_Social_Media_Trends[[#This Row],[Comments]]</f>
        <v>174620</v>
      </c>
      <c r="M4890">
        <f>bbdd_Social_Media_Trends[[#This Row],[Interactions]]/bbdd_Social_Media_Trends[[#This Row],[Views]]</f>
        <v>1.168300270966447</v>
      </c>
      <c r="N4890" s="1" t="s">
        <v>29</v>
      </c>
      <c r="O4890" s="4">
        <f t="shared" si="76"/>
        <v>0</v>
      </c>
    </row>
    <row r="4891" spans="1:15" hidden="1">
      <c r="A4891" s="1" t="s">
        <v>4931</v>
      </c>
      <c r="B4891" s="2">
        <v>45052</v>
      </c>
      <c r="C4891" s="13" t="str">
        <f>TEXT(bbdd_Social_Media_Trends[[#This Row],[Post_Date]],"aaaa-mm")</f>
        <v>2023-05</v>
      </c>
      <c r="D4891" s="1" t="s">
        <v>24</v>
      </c>
      <c r="E4891" s="1" t="s">
        <v>39</v>
      </c>
      <c r="F4891" s="1" t="s">
        <v>47</v>
      </c>
      <c r="G4891" s="1" t="s">
        <v>21</v>
      </c>
      <c r="H4891">
        <v>40996</v>
      </c>
      <c r="I4891">
        <v>495489</v>
      </c>
      <c r="J4891">
        <v>67515</v>
      </c>
      <c r="K4891">
        <v>42200</v>
      </c>
      <c r="L4891">
        <f>bbdd_Social_Media_Trends[[#This Row],[Likes]]+bbdd_Social_Media_Trends[[#This Row],[Shares]]+bbdd_Social_Media_Trends[[#This Row],[Comments]]</f>
        <v>605204</v>
      </c>
      <c r="M4891">
        <f>bbdd_Social_Media_Trends[[#This Row],[Interactions]]/bbdd_Social_Media_Trends[[#This Row],[Views]]</f>
        <v>14.762513415943019</v>
      </c>
      <c r="N4891" s="1" t="s">
        <v>29</v>
      </c>
      <c r="O4891" s="4">
        <f t="shared" si="76"/>
        <v>0</v>
      </c>
    </row>
    <row r="4892" spans="1:15" hidden="1">
      <c r="A4892" s="1" t="s">
        <v>4932</v>
      </c>
      <c r="B4892" s="2">
        <v>45065</v>
      </c>
      <c r="C4892" s="13" t="str">
        <f>TEXT(bbdd_Social_Media_Trends[[#This Row],[Post_Date]],"aaaa-mm")</f>
        <v>2023-05</v>
      </c>
      <c r="D4892" s="1" t="s">
        <v>24</v>
      </c>
      <c r="E4892" s="1" t="s">
        <v>19</v>
      </c>
      <c r="F4892" s="1" t="s">
        <v>14</v>
      </c>
      <c r="G4892" s="1" t="s">
        <v>60</v>
      </c>
      <c r="H4892">
        <v>3421671</v>
      </c>
      <c r="I4892">
        <v>94805</v>
      </c>
      <c r="J4892">
        <v>57365</v>
      </c>
      <c r="K4892">
        <v>34013</v>
      </c>
      <c r="L4892">
        <f>bbdd_Social_Media_Trends[[#This Row],[Likes]]+bbdd_Social_Media_Trends[[#This Row],[Shares]]+bbdd_Social_Media_Trends[[#This Row],[Comments]]</f>
        <v>186183</v>
      </c>
      <c r="M4892">
        <f>bbdd_Social_Media_Trends[[#This Row],[Interactions]]/bbdd_Social_Media_Trends[[#This Row],[Views]]</f>
        <v>5.4412887738184063E-2</v>
      </c>
      <c r="N4892" s="1" t="s">
        <v>16</v>
      </c>
      <c r="O4892" s="4">
        <f t="shared" si="76"/>
        <v>0</v>
      </c>
    </row>
    <row r="4893" spans="1:15" hidden="1">
      <c r="A4893" s="1" t="s">
        <v>4933</v>
      </c>
      <c r="B4893" s="2">
        <v>44865</v>
      </c>
      <c r="C4893" s="13" t="str">
        <f>TEXT(bbdd_Social_Media_Trends[[#This Row],[Post_Date]],"aaaa-mm")</f>
        <v>2022-10</v>
      </c>
      <c r="D4893" s="1" t="s">
        <v>12</v>
      </c>
      <c r="E4893" s="1" t="s">
        <v>52</v>
      </c>
      <c r="F4893" s="1" t="s">
        <v>20</v>
      </c>
      <c r="G4893" s="1" t="s">
        <v>25</v>
      </c>
      <c r="H4893">
        <v>3255420</v>
      </c>
      <c r="I4893">
        <v>225181</v>
      </c>
      <c r="J4893">
        <v>95950</v>
      </c>
      <c r="K4893">
        <v>6608</v>
      </c>
      <c r="L4893">
        <f>bbdd_Social_Media_Trends[[#This Row],[Likes]]+bbdd_Social_Media_Trends[[#This Row],[Shares]]+bbdd_Social_Media_Trends[[#This Row],[Comments]]</f>
        <v>327739</v>
      </c>
      <c r="M4893">
        <f>bbdd_Social_Media_Trends[[#This Row],[Interactions]]/bbdd_Social_Media_Trends[[#This Row],[Views]]</f>
        <v>0.1006748745169594</v>
      </c>
      <c r="N4893" s="1" t="s">
        <v>29</v>
      </c>
      <c r="O4893" s="4">
        <f t="shared" si="76"/>
        <v>0</v>
      </c>
    </row>
    <row r="4894" spans="1:15" hidden="1">
      <c r="A4894" s="1" t="s">
        <v>4934</v>
      </c>
      <c r="B4894" s="2">
        <v>44811</v>
      </c>
      <c r="C4894" s="13" t="str">
        <f>TEXT(bbdd_Social_Media_Trends[[#This Row],[Post_Date]],"aaaa-mm")</f>
        <v>2022-09</v>
      </c>
      <c r="D4894" s="1" t="s">
        <v>12</v>
      </c>
      <c r="E4894" s="1" t="s">
        <v>49</v>
      </c>
      <c r="F4894" s="1" t="s">
        <v>41</v>
      </c>
      <c r="G4894" s="1" t="s">
        <v>25</v>
      </c>
      <c r="H4894">
        <v>639352</v>
      </c>
      <c r="I4894">
        <v>82049</v>
      </c>
      <c r="J4894">
        <v>47045</v>
      </c>
      <c r="K4894">
        <v>24740</v>
      </c>
      <c r="L4894">
        <f>bbdd_Social_Media_Trends[[#This Row],[Likes]]+bbdd_Social_Media_Trends[[#This Row],[Shares]]+bbdd_Social_Media_Trends[[#This Row],[Comments]]</f>
        <v>153834</v>
      </c>
      <c r="M4894">
        <f>bbdd_Social_Media_Trends[[#This Row],[Interactions]]/bbdd_Social_Media_Trends[[#This Row],[Views]]</f>
        <v>0.24060924185738058</v>
      </c>
      <c r="N4894" s="1" t="s">
        <v>29</v>
      </c>
      <c r="O4894" s="4">
        <f t="shared" si="76"/>
        <v>0</v>
      </c>
    </row>
    <row r="4895" spans="1:15" hidden="1">
      <c r="A4895" s="1" t="s">
        <v>4935</v>
      </c>
      <c r="B4895" s="2">
        <v>45217</v>
      </c>
      <c r="C4895" s="13" t="str">
        <f>TEXT(bbdd_Social_Media_Trends[[#This Row],[Post_Date]],"aaaa-mm")</f>
        <v>2023-10</v>
      </c>
      <c r="D4895" s="1" t="s">
        <v>12</v>
      </c>
      <c r="E4895" s="1" t="s">
        <v>31</v>
      </c>
      <c r="F4895" s="1" t="s">
        <v>20</v>
      </c>
      <c r="G4895" s="1" t="s">
        <v>25</v>
      </c>
      <c r="H4895">
        <v>3661103</v>
      </c>
      <c r="I4895">
        <v>332578</v>
      </c>
      <c r="J4895">
        <v>22311</v>
      </c>
      <c r="K4895">
        <v>44613</v>
      </c>
      <c r="L4895">
        <f>bbdd_Social_Media_Trends[[#This Row],[Likes]]+bbdd_Social_Media_Trends[[#This Row],[Shares]]+bbdd_Social_Media_Trends[[#This Row],[Comments]]</f>
        <v>399502</v>
      </c>
      <c r="M4895">
        <f>bbdd_Social_Media_Trends[[#This Row],[Interactions]]/bbdd_Social_Media_Trends[[#This Row],[Views]]</f>
        <v>0.10912066664062715</v>
      </c>
      <c r="N4895" s="1" t="s">
        <v>29</v>
      </c>
      <c r="O4895" s="4">
        <f t="shared" si="76"/>
        <v>0</v>
      </c>
    </row>
    <row r="4896" spans="1:15" hidden="1">
      <c r="A4896" s="1" t="s">
        <v>4936</v>
      </c>
      <c r="B4896" s="2">
        <v>45019</v>
      </c>
      <c r="C4896" s="13" t="str">
        <f>TEXT(bbdd_Social_Media_Trends[[#This Row],[Post_Date]],"aaaa-mm")</f>
        <v>2023-04</v>
      </c>
      <c r="D4896" s="1" t="s">
        <v>24</v>
      </c>
      <c r="E4896" s="1" t="s">
        <v>52</v>
      </c>
      <c r="F4896" s="1" t="s">
        <v>20</v>
      </c>
      <c r="G4896" s="1" t="s">
        <v>15</v>
      </c>
      <c r="H4896">
        <v>3820295</v>
      </c>
      <c r="I4896">
        <v>66203</v>
      </c>
      <c r="J4896">
        <v>57953</v>
      </c>
      <c r="K4896">
        <v>24448</v>
      </c>
      <c r="L4896">
        <f>bbdd_Social_Media_Trends[[#This Row],[Likes]]+bbdd_Social_Media_Trends[[#This Row],[Shares]]+bbdd_Social_Media_Trends[[#This Row],[Comments]]</f>
        <v>148604</v>
      </c>
      <c r="M4896">
        <f>bbdd_Social_Media_Trends[[#This Row],[Interactions]]/bbdd_Social_Media_Trends[[#This Row],[Views]]</f>
        <v>3.8898566733720823E-2</v>
      </c>
      <c r="N4896" s="1" t="s">
        <v>22</v>
      </c>
      <c r="O4896" s="4">
        <f t="shared" si="76"/>
        <v>0</v>
      </c>
    </row>
    <row r="4897" spans="1:15">
      <c r="A4897" s="1" t="s">
        <v>4937</v>
      </c>
      <c r="B4897" s="2">
        <v>45149</v>
      </c>
      <c r="C4897" s="13" t="str">
        <f>TEXT(bbdd_Social_Media_Trends[[#This Row],[Post_Date]],"aaaa-mm")</f>
        <v>2023-08</v>
      </c>
      <c r="D4897" s="1" t="s">
        <v>27</v>
      </c>
      <c r="E4897" s="1" t="s">
        <v>39</v>
      </c>
      <c r="F4897" s="1" t="s">
        <v>41</v>
      </c>
      <c r="G4897" s="1" t="s">
        <v>21</v>
      </c>
      <c r="H4897">
        <v>451915</v>
      </c>
      <c r="I4897">
        <v>161293</v>
      </c>
      <c r="J4897">
        <v>22025</v>
      </c>
      <c r="K4897">
        <v>44625</v>
      </c>
      <c r="L4897">
        <f>bbdd_Social_Media_Trends[[#This Row],[Likes]]+bbdd_Social_Media_Trends[[#This Row],[Shares]]+bbdd_Social_Media_Trends[[#This Row],[Comments]]</f>
        <v>227943</v>
      </c>
      <c r="M4897">
        <f>bbdd_Social_Media_Trends[[#This Row],[Interactions]]/bbdd_Social_Media_Trends[[#This Row],[Views]]</f>
        <v>0.50439352533109105</v>
      </c>
      <c r="N4897" s="1" t="s">
        <v>16</v>
      </c>
      <c r="O4897" s="4">
        <f t="shared" si="76"/>
        <v>0</v>
      </c>
    </row>
    <row r="4898" spans="1:15" hidden="1">
      <c r="A4898" s="1" t="s">
        <v>4938</v>
      </c>
      <c r="B4898" s="2">
        <v>44877</v>
      </c>
      <c r="C4898" s="13" t="str">
        <f>TEXT(bbdd_Social_Media_Trends[[#This Row],[Post_Date]],"aaaa-mm")</f>
        <v>2022-11</v>
      </c>
      <c r="D4898" s="1" t="s">
        <v>18</v>
      </c>
      <c r="E4898" s="1" t="s">
        <v>59</v>
      </c>
      <c r="F4898" s="1" t="s">
        <v>41</v>
      </c>
      <c r="G4898" s="1" t="s">
        <v>21</v>
      </c>
      <c r="H4898">
        <v>3383652</v>
      </c>
      <c r="I4898">
        <v>59292</v>
      </c>
      <c r="J4898">
        <v>59643</v>
      </c>
      <c r="K4898">
        <v>13191</v>
      </c>
      <c r="L4898">
        <f>bbdd_Social_Media_Trends[[#This Row],[Likes]]+bbdd_Social_Media_Trends[[#This Row],[Shares]]+bbdd_Social_Media_Trends[[#This Row],[Comments]]</f>
        <v>132126</v>
      </c>
      <c r="M4898">
        <f>bbdd_Social_Media_Trends[[#This Row],[Interactions]]/bbdd_Social_Media_Trends[[#This Row],[Views]]</f>
        <v>3.9048341850757701E-2</v>
      </c>
      <c r="N4898" s="1" t="s">
        <v>16</v>
      </c>
      <c r="O4898" s="4">
        <f t="shared" si="76"/>
        <v>0</v>
      </c>
    </row>
    <row r="4899" spans="1:15" hidden="1">
      <c r="A4899" s="1" t="s">
        <v>4939</v>
      </c>
      <c r="B4899" s="2">
        <v>44740</v>
      </c>
      <c r="C4899" s="13" t="str">
        <f>TEXT(bbdd_Social_Media_Trends[[#This Row],[Post_Date]],"aaaa-mm")</f>
        <v>2022-06</v>
      </c>
      <c r="D4899" s="1" t="s">
        <v>12</v>
      </c>
      <c r="E4899" s="1" t="s">
        <v>46</v>
      </c>
      <c r="F4899" s="1" t="s">
        <v>47</v>
      </c>
      <c r="G4899" s="1" t="s">
        <v>28</v>
      </c>
      <c r="H4899">
        <v>2679420</v>
      </c>
      <c r="I4899">
        <v>173842</v>
      </c>
      <c r="J4899">
        <v>80871</v>
      </c>
      <c r="K4899">
        <v>894</v>
      </c>
      <c r="L4899">
        <f>bbdd_Social_Media_Trends[[#This Row],[Likes]]+bbdd_Social_Media_Trends[[#This Row],[Shares]]+bbdd_Social_Media_Trends[[#This Row],[Comments]]</f>
        <v>255607</v>
      </c>
      <c r="M4899">
        <f>bbdd_Social_Media_Trends[[#This Row],[Interactions]]/bbdd_Social_Media_Trends[[#This Row],[Views]]</f>
        <v>9.5396391756424892E-2</v>
      </c>
      <c r="N4899" s="1" t="s">
        <v>29</v>
      </c>
      <c r="O4899" s="4">
        <f t="shared" si="76"/>
        <v>0</v>
      </c>
    </row>
    <row r="4900" spans="1:15" hidden="1">
      <c r="A4900" s="1" t="s">
        <v>4940</v>
      </c>
      <c r="B4900" s="2">
        <v>44883</v>
      </c>
      <c r="C4900" s="13" t="str">
        <f>TEXT(bbdd_Social_Media_Trends[[#This Row],[Post_Date]],"aaaa-mm")</f>
        <v>2022-11</v>
      </c>
      <c r="D4900" s="1" t="s">
        <v>24</v>
      </c>
      <c r="E4900" s="1" t="s">
        <v>59</v>
      </c>
      <c r="F4900" s="1" t="s">
        <v>32</v>
      </c>
      <c r="G4900" s="1" t="s">
        <v>50</v>
      </c>
      <c r="H4900">
        <v>2862914</v>
      </c>
      <c r="I4900">
        <v>84866</v>
      </c>
      <c r="J4900">
        <v>5568</v>
      </c>
      <c r="K4900">
        <v>11039</v>
      </c>
      <c r="L4900">
        <f>bbdd_Social_Media_Trends[[#This Row],[Likes]]+bbdd_Social_Media_Trends[[#This Row],[Shares]]+bbdd_Social_Media_Trends[[#This Row],[Comments]]</f>
        <v>101473</v>
      </c>
      <c r="M4900">
        <f>bbdd_Social_Media_Trends[[#This Row],[Interactions]]/bbdd_Social_Media_Trends[[#This Row],[Views]]</f>
        <v>3.5443956751757127E-2</v>
      </c>
      <c r="N4900" s="1" t="s">
        <v>22</v>
      </c>
      <c r="O4900" s="4">
        <f t="shared" si="76"/>
        <v>0</v>
      </c>
    </row>
    <row r="4901" spans="1:15" hidden="1">
      <c r="A4901" s="1" t="s">
        <v>4941</v>
      </c>
      <c r="B4901" s="2">
        <v>44603</v>
      </c>
      <c r="C4901" s="13" t="str">
        <f>TEXT(bbdd_Social_Media_Trends[[#This Row],[Post_Date]],"aaaa-mm")</f>
        <v>2022-02</v>
      </c>
      <c r="D4901" s="1" t="s">
        <v>12</v>
      </c>
      <c r="E4901" s="1" t="s">
        <v>57</v>
      </c>
      <c r="F4901" s="1" t="s">
        <v>47</v>
      </c>
      <c r="G4901" s="1" t="s">
        <v>28</v>
      </c>
      <c r="H4901">
        <v>1405439</v>
      </c>
      <c r="I4901">
        <v>157281</v>
      </c>
      <c r="J4901">
        <v>33939</v>
      </c>
      <c r="K4901">
        <v>13278</v>
      </c>
      <c r="L4901">
        <f>bbdd_Social_Media_Trends[[#This Row],[Likes]]+bbdd_Social_Media_Trends[[#This Row],[Shares]]+bbdd_Social_Media_Trends[[#This Row],[Comments]]</f>
        <v>204498</v>
      </c>
      <c r="M4901">
        <f>bbdd_Social_Media_Trends[[#This Row],[Interactions]]/bbdd_Social_Media_Trends[[#This Row],[Views]]</f>
        <v>0.14550471418538977</v>
      </c>
      <c r="N4901" s="1" t="s">
        <v>29</v>
      </c>
      <c r="O4901" s="4">
        <f t="shared" si="76"/>
        <v>0</v>
      </c>
    </row>
    <row r="4902" spans="1:15" hidden="1">
      <c r="A4902" s="1" t="s">
        <v>4942</v>
      </c>
      <c r="B4902" s="2">
        <v>44829</v>
      </c>
      <c r="C4902" s="13" t="str">
        <f>TEXT(bbdd_Social_Media_Trends[[#This Row],[Post_Date]],"aaaa-mm")</f>
        <v>2022-09</v>
      </c>
      <c r="D4902" s="1" t="s">
        <v>12</v>
      </c>
      <c r="E4902" s="1" t="s">
        <v>39</v>
      </c>
      <c r="F4902" s="1" t="s">
        <v>47</v>
      </c>
      <c r="G4902" s="1" t="s">
        <v>21</v>
      </c>
      <c r="H4902">
        <v>2475611</v>
      </c>
      <c r="I4902">
        <v>243377</v>
      </c>
      <c r="J4902">
        <v>66500</v>
      </c>
      <c r="K4902">
        <v>16986</v>
      </c>
      <c r="L4902">
        <f>bbdd_Social_Media_Trends[[#This Row],[Likes]]+bbdd_Social_Media_Trends[[#This Row],[Shares]]+bbdd_Social_Media_Trends[[#This Row],[Comments]]</f>
        <v>326863</v>
      </c>
      <c r="M4902">
        <f>bbdd_Social_Media_Trends[[#This Row],[Interactions]]/bbdd_Social_Media_Trends[[#This Row],[Views]]</f>
        <v>0.13203326370742416</v>
      </c>
      <c r="N4902" s="1" t="s">
        <v>29</v>
      </c>
      <c r="O4902" s="4">
        <f t="shared" si="76"/>
        <v>0</v>
      </c>
    </row>
    <row r="4903" spans="1:15" hidden="1">
      <c r="A4903" s="1" t="s">
        <v>4943</v>
      </c>
      <c r="B4903" s="2">
        <v>44570</v>
      </c>
      <c r="C4903" s="13" t="str">
        <f>TEXT(bbdd_Social_Media_Trends[[#This Row],[Post_Date]],"aaaa-mm")</f>
        <v>2022-01</v>
      </c>
      <c r="D4903" s="1" t="s">
        <v>24</v>
      </c>
      <c r="E4903" s="1" t="s">
        <v>39</v>
      </c>
      <c r="F4903" s="1" t="s">
        <v>32</v>
      </c>
      <c r="G4903" s="1" t="s">
        <v>21</v>
      </c>
      <c r="H4903">
        <v>736350</v>
      </c>
      <c r="I4903">
        <v>54581</v>
      </c>
      <c r="J4903">
        <v>85663</v>
      </c>
      <c r="K4903">
        <v>16461</v>
      </c>
      <c r="L4903">
        <f>bbdd_Social_Media_Trends[[#This Row],[Likes]]+bbdd_Social_Media_Trends[[#This Row],[Shares]]+bbdd_Social_Media_Trends[[#This Row],[Comments]]</f>
        <v>156705</v>
      </c>
      <c r="M4903">
        <f>bbdd_Social_Media_Trends[[#This Row],[Interactions]]/bbdd_Social_Media_Trends[[#This Row],[Views]]</f>
        <v>0.21281320024444897</v>
      </c>
      <c r="N4903" s="1" t="s">
        <v>29</v>
      </c>
      <c r="O4903" s="4">
        <f t="shared" si="76"/>
        <v>0</v>
      </c>
    </row>
    <row r="4904" spans="1:15" hidden="1">
      <c r="A4904" s="1" t="s">
        <v>4944</v>
      </c>
      <c r="B4904" s="2">
        <v>44563</v>
      </c>
      <c r="C4904" s="13" t="str">
        <f>TEXT(bbdd_Social_Media_Trends[[#This Row],[Post_Date]],"aaaa-mm")</f>
        <v>2022-01</v>
      </c>
      <c r="D4904" s="1" t="s">
        <v>24</v>
      </c>
      <c r="E4904" s="1" t="s">
        <v>52</v>
      </c>
      <c r="F4904" s="1" t="s">
        <v>47</v>
      </c>
      <c r="G4904" s="1" t="s">
        <v>44</v>
      </c>
      <c r="H4904">
        <v>2940958</v>
      </c>
      <c r="I4904">
        <v>59927</v>
      </c>
      <c r="J4904">
        <v>59494</v>
      </c>
      <c r="K4904">
        <v>31869</v>
      </c>
      <c r="L4904">
        <f>bbdd_Social_Media_Trends[[#This Row],[Likes]]+bbdd_Social_Media_Trends[[#This Row],[Shares]]+bbdd_Social_Media_Trends[[#This Row],[Comments]]</f>
        <v>151290</v>
      </c>
      <c r="M4904">
        <f>bbdd_Social_Media_Trends[[#This Row],[Interactions]]/bbdd_Social_Media_Trends[[#This Row],[Views]]</f>
        <v>5.1442421143042504E-2</v>
      </c>
      <c r="N4904" s="1" t="s">
        <v>16</v>
      </c>
      <c r="O4904" s="4">
        <f t="shared" si="76"/>
        <v>0</v>
      </c>
    </row>
    <row r="4905" spans="1:15">
      <c r="A4905" s="1" t="s">
        <v>4945</v>
      </c>
      <c r="B4905" s="2">
        <v>45285</v>
      </c>
      <c r="C4905" s="13" t="str">
        <f>TEXT(bbdd_Social_Media_Trends[[#This Row],[Post_Date]],"aaaa-mm")</f>
        <v>2023-12</v>
      </c>
      <c r="D4905" s="1" t="s">
        <v>27</v>
      </c>
      <c r="E4905" s="1" t="s">
        <v>57</v>
      </c>
      <c r="F4905" s="1" t="s">
        <v>20</v>
      </c>
      <c r="G4905" s="1" t="s">
        <v>28</v>
      </c>
      <c r="H4905">
        <v>1613127</v>
      </c>
      <c r="I4905">
        <v>234826</v>
      </c>
      <c r="J4905">
        <v>31690</v>
      </c>
      <c r="K4905">
        <v>10783</v>
      </c>
      <c r="L4905">
        <f>bbdd_Social_Media_Trends[[#This Row],[Likes]]+bbdd_Social_Media_Trends[[#This Row],[Shares]]+bbdd_Social_Media_Trends[[#This Row],[Comments]]</f>
        <v>277299</v>
      </c>
      <c r="M4905">
        <f>bbdd_Social_Media_Trends[[#This Row],[Interactions]]/bbdd_Social_Media_Trends[[#This Row],[Views]]</f>
        <v>0.17190153038167486</v>
      </c>
      <c r="N4905" s="1" t="s">
        <v>16</v>
      </c>
      <c r="O4905" s="4">
        <f t="shared" si="76"/>
        <v>0</v>
      </c>
    </row>
    <row r="4906" spans="1:15" hidden="1">
      <c r="A4906" s="1" t="s">
        <v>4946</v>
      </c>
      <c r="B4906" s="2">
        <v>44755</v>
      </c>
      <c r="C4906" s="13" t="str">
        <f>TEXT(bbdd_Social_Media_Trends[[#This Row],[Post_Date]],"aaaa-mm")</f>
        <v>2022-07</v>
      </c>
      <c r="D4906" s="1" t="s">
        <v>12</v>
      </c>
      <c r="E4906" s="1" t="s">
        <v>49</v>
      </c>
      <c r="F4906" s="1" t="s">
        <v>47</v>
      </c>
      <c r="G4906" s="1" t="s">
        <v>21</v>
      </c>
      <c r="H4906">
        <v>4001546</v>
      </c>
      <c r="I4906">
        <v>116022</v>
      </c>
      <c r="J4906">
        <v>79124</v>
      </c>
      <c r="K4906">
        <v>31477</v>
      </c>
      <c r="L4906">
        <f>bbdd_Social_Media_Trends[[#This Row],[Likes]]+bbdd_Social_Media_Trends[[#This Row],[Shares]]+bbdd_Social_Media_Trends[[#This Row],[Comments]]</f>
        <v>226623</v>
      </c>
      <c r="M4906">
        <f>bbdd_Social_Media_Trends[[#This Row],[Interactions]]/bbdd_Social_Media_Trends[[#This Row],[Views]]</f>
        <v>5.6633861012718584E-2</v>
      </c>
      <c r="N4906" s="1" t="s">
        <v>22</v>
      </c>
      <c r="O4906" s="4">
        <f t="shared" si="76"/>
        <v>0</v>
      </c>
    </row>
    <row r="4907" spans="1:15">
      <c r="A4907" s="1" t="s">
        <v>4947</v>
      </c>
      <c r="B4907" s="2">
        <v>44923</v>
      </c>
      <c r="C4907" s="13" t="str">
        <f>TEXT(bbdd_Social_Media_Trends[[#This Row],[Post_Date]],"aaaa-mm")</f>
        <v>2022-12</v>
      </c>
      <c r="D4907" s="1" t="s">
        <v>27</v>
      </c>
      <c r="E4907" s="1" t="s">
        <v>19</v>
      </c>
      <c r="F4907" s="1" t="s">
        <v>32</v>
      </c>
      <c r="G4907" s="1" t="s">
        <v>21</v>
      </c>
      <c r="H4907">
        <v>1057190</v>
      </c>
      <c r="I4907">
        <v>149710</v>
      </c>
      <c r="J4907">
        <v>26362</v>
      </c>
      <c r="K4907">
        <v>169</v>
      </c>
      <c r="L4907">
        <f>bbdd_Social_Media_Trends[[#This Row],[Likes]]+bbdd_Social_Media_Trends[[#This Row],[Shares]]+bbdd_Social_Media_Trends[[#This Row],[Comments]]</f>
        <v>176241</v>
      </c>
      <c r="M4907">
        <f>bbdd_Social_Media_Trends[[#This Row],[Interactions]]/bbdd_Social_Media_Trends[[#This Row],[Views]]</f>
        <v>0.16670702522725339</v>
      </c>
      <c r="N4907" s="1" t="s">
        <v>22</v>
      </c>
      <c r="O4907" s="4">
        <f t="shared" si="76"/>
        <v>0</v>
      </c>
    </row>
    <row r="4908" spans="1:15" hidden="1">
      <c r="A4908" s="1" t="s">
        <v>4948</v>
      </c>
      <c r="B4908" s="2">
        <v>44714</v>
      </c>
      <c r="C4908" s="13" t="str">
        <f>TEXT(bbdd_Social_Media_Trends[[#This Row],[Post_Date]],"aaaa-mm")</f>
        <v>2022-06</v>
      </c>
      <c r="D4908" s="1" t="s">
        <v>18</v>
      </c>
      <c r="E4908" s="1" t="s">
        <v>39</v>
      </c>
      <c r="F4908" s="1" t="s">
        <v>47</v>
      </c>
      <c r="G4908" s="1" t="s">
        <v>60</v>
      </c>
      <c r="H4908">
        <v>2471218</v>
      </c>
      <c r="I4908">
        <v>434763</v>
      </c>
      <c r="J4908">
        <v>52776</v>
      </c>
      <c r="K4908">
        <v>45150</v>
      </c>
      <c r="L4908">
        <f>bbdd_Social_Media_Trends[[#This Row],[Likes]]+bbdd_Social_Media_Trends[[#This Row],[Shares]]+bbdd_Social_Media_Trends[[#This Row],[Comments]]</f>
        <v>532689</v>
      </c>
      <c r="M4908">
        <f>bbdd_Social_Media_Trends[[#This Row],[Interactions]]/bbdd_Social_Media_Trends[[#This Row],[Views]]</f>
        <v>0.21555726771171138</v>
      </c>
      <c r="N4908" s="1" t="s">
        <v>22</v>
      </c>
      <c r="O4908" s="4">
        <f t="shared" si="76"/>
        <v>0</v>
      </c>
    </row>
    <row r="4909" spans="1:15" hidden="1">
      <c r="A4909" s="1" t="s">
        <v>4949</v>
      </c>
      <c r="B4909" s="2">
        <v>44653</v>
      </c>
      <c r="C4909" s="13" t="str">
        <f>TEXT(bbdd_Social_Media_Trends[[#This Row],[Post_Date]],"aaaa-mm")</f>
        <v>2022-04</v>
      </c>
      <c r="D4909" s="1" t="s">
        <v>12</v>
      </c>
      <c r="E4909" s="1" t="s">
        <v>39</v>
      </c>
      <c r="F4909" s="1" t="s">
        <v>32</v>
      </c>
      <c r="G4909" s="1" t="s">
        <v>25</v>
      </c>
      <c r="H4909">
        <v>529428</v>
      </c>
      <c r="I4909">
        <v>328885</v>
      </c>
      <c r="J4909">
        <v>45228</v>
      </c>
      <c r="K4909">
        <v>43415</v>
      </c>
      <c r="L4909">
        <f>bbdd_Social_Media_Trends[[#This Row],[Likes]]+bbdd_Social_Media_Trends[[#This Row],[Shares]]+bbdd_Social_Media_Trends[[#This Row],[Comments]]</f>
        <v>417528</v>
      </c>
      <c r="M4909">
        <f>bbdd_Social_Media_Trends[[#This Row],[Interactions]]/bbdd_Social_Media_Trends[[#This Row],[Views]]</f>
        <v>0.78863981504567193</v>
      </c>
      <c r="N4909" s="1" t="s">
        <v>22</v>
      </c>
      <c r="O4909" s="4">
        <f t="shared" si="76"/>
        <v>0</v>
      </c>
    </row>
    <row r="4910" spans="1:15">
      <c r="A4910" s="1" t="s">
        <v>4950</v>
      </c>
      <c r="B4910" s="2">
        <v>45057</v>
      </c>
      <c r="C4910" s="13" t="str">
        <f>TEXT(bbdd_Social_Media_Trends[[#This Row],[Post_Date]],"aaaa-mm")</f>
        <v>2023-05</v>
      </c>
      <c r="D4910" s="1" t="s">
        <v>27</v>
      </c>
      <c r="E4910" s="1" t="s">
        <v>31</v>
      </c>
      <c r="F4910" s="1" t="s">
        <v>14</v>
      </c>
      <c r="G4910" s="1" t="s">
        <v>37</v>
      </c>
      <c r="H4910">
        <v>1759541</v>
      </c>
      <c r="I4910">
        <v>449609</v>
      </c>
      <c r="J4910">
        <v>14702</v>
      </c>
      <c r="K4910">
        <v>40777</v>
      </c>
      <c r="L4910">
        <f>bbdd_Social_Media_Trends[[#This Row],[Likes]]+bbdd_Social_Media_Trends[[#This Row],[Shares]]+bbdd_Social_Media_Trends[[#This Row],[Comments]]</f>
        <v>505088</v>
      </c>
      <c r="M4910">
        <f>bbdd_Social_Media_Trends[[#This Row],[Interactions]]/bbdd_Social_Media_Trends[[#This Row],[Views]]</f>
        <v>0.28705668125948758</v>
      </c>
      <c r="N4910" s="1" t="s">
        <v>29</v>
      </c>
      <c r="O4910" s="4">
        <f t="shared" si="76"/>
        <v>0</v>
      </c>
    </row>
    <row r="4911" spans="1:15">
      <c r="A4911" s="1" t="s">
        <v>4951</v>
      </c>
      <c r="B4911" s="2">
        <v>45127</v>
      </c>
      <c r="C4911" s="13" t="str">
        <f>TEXT(bbdd_Social_Media_Trends[[#This Row],[Post_Date]],"aaaa-mm")</f>
        <v>2023-07</v>
      </c>
      <c r="D4911" s="1" t="s">
        <v>27</v>
      </c>
      <c r="E4911" s="1" t="s">
        <v>52</v>
      </c>
      <c r="F4911" s="1" t="s">
        <v>20</v>
      </c>
      <c r="G4911" s="1" t="s">
        <v>28</v>
      </c>
      <c r="H4911">
        <v>4924732</v>
      </c>
      <c r="I4911">
        <v>19697</v>
      </c>
      <c r="J4911">
        <v>7821</v>
      </c>
      <c r="K4911">
        <v>21185</v>
      </c>
      <c r="L4911">
        <f>bbdd_Social_Media_Trends[[#This Row],[Likes]]+bbdd_Social_Media_Trends[[#This Row],[Shares]]+bbdd_Social_Media_Trends[[#This Row],[Comments]]</f>
        <v>48703</v>
      </c>
      <c r="M4911">
        <f>bbdd_Social_Media_Trends[[#This Row],[Interactions]]/bbdd_Social_Media_Trends[[#This Row],[Views]]</f>
        <v>9.8894721580788554E-3</v>
      </c>
      <c r="N4911" s="1" t="s">
        <v>22</v>
      </c>
      <c r="O4911" s="4">
        <f t="shared" si="76"/>
        <v>0</v>
      </c>
    </row>
    <row r="4912" spans="1:15">
      <c r="A4912" s="1" t="s">
        <v>4952</v>
      </c>
      <c r="B4912" s="2">
        <v>45001</v>
      </c>
      <c r="C4912" s="13" t="str">
        <f>TEXT(bbdd_Social_Media_Trends[[#This Row],[Post_Date]],"aaaa-mm")</f>
        <v>2023-03</v>
      </c>
      <c r="D4912" s="1" t="s">
        <v>27</v>
      </c>
      <c r="E4912" s="1" t="s">
        <v>57</v>
      </c>
      <c r="F4912" s="1" t="s">
        <v>32</v>
      </c>
      <c r="G4912" s="1" t="s">
        <v>44</v>
      </c>
      <c r="H4912">
        <v>1580454</v>
      </c>
      <c r="I4912">
        <v>491636</v>
      </c>
      <c r="J4912">
        <v>22277</v>
      </c>
      <c r="K4912">
        <v>27516</v>
      </c>
      <c r="L4912">
        <f>bbdd_Social_Media_Trends[[#This Row],[Likes]]+bbdd_Social_Media_Trends[[#This Row],[Shares]]+bbdd_Social_Media_Trends[[#This Row],[Comments]]</f>
        <v>541429</v>
      </c>
      <c r="M4912">
        <f>bbdd_Social_Media_Trends[[#This Row],[Interactions]]/bbdd_Social_Media_Trends[[#This Row],[Views]]</f>
        <v>0.34257814526711944</v>
      </c>
      <c r="N4912" s="1" t="s">
        <v>16</v>
      </c>
      <c r="O4912" s="4">
        <f t="shared" si="76"/>
        <v>0</v>
      </c>
    </row>
    <row r="4913" spans="1:15">
      <c r="A4913" s="1" t="s">
        <v>4953</v>
      </c>
      <c r="B4913" s="2">
        <v>44894</v>
      </c>
      <c r="C4913" s="13" t="str">
        <f>TEXT(bbdd_Social_Media_Trends[[#This Row],[Post_Date]],"aaaa-mm")</f>
        <v>2022-11</v>
      </c>
      <c r="D4913" s="1" t="s">
        <v>27</v>
      </c>
      <c r="E4913" s="1" t="s">
        <v>13</v>
      </c>
      <c r="F4913" s="1" t="s">
        <v>36</v>
      </c>
      <c r="G4913" s="1" t="s">
        <v>50</v>
      </c>
      <c r="H4913">
        <v>4839723</v>
      </c>
      <c r="I4913">
        <v>73555</v>
      </c>
      <c r="J4913">
        <v>40353</v>
      </c>
      <c r="K4913">
        <v>34352</v>
      </c>
      <c r="L4913">
        <f>bbdd_Social_Media_Trends[[#This Row],[Likes]]+bbdd_Social_Media_Trends[[#This Row],[Shares]]+bbdd_Social_Media_Trends[[#This Row],[Comments]]</f>
        <v>148260</v>
      </c>
      <c r="M4913">
        <f>bbdd_Social_Media_Trends[[#This Row],[Interactions]]/bbdd_Social_Media_Trends[[#This Row],[Views]]</f>
        <v>3.0633984630938589E-2</v>
      </c>
      <c r="N4913" s="1" t="s">
        <v>29</v>
      </c>
      <c r="O4913" s="4">
        <f t="shared" si="76"/>
        <v>0</v>
      </c>
    </row>
    <row r="4914" spans="1:15" hidden="1">
      <c r="A4914" s="1" t="s">
        <v>4954</v>
      </c>
      <c r="B4914" s="2">
        <v>45108</v>
      </c>
      <c r="C4914" s="13" t="str">
        <f>TEXT(bbdd_Social_Media_Trends[[#This Row],[Post_Date]],"aaaa-mm")</f>
        <v>2023-07</v>
      </c>
      <c r="D4914" s="1" t="s">
        <v>24</v>
      </c>
      <c r="E4914" s="1" t="s">
        <v>39</v>
      </c>
      <c r="F4914" s="1" t="s">
        <v>41</v>
      </c>
      <c r="G4914" s="1" t="s">
        <v>60</v>
      </c>
      <c r="H4914">
        <v>1906321</v>
      </c>
      <c r="I4914">
        <v>104223</v>
      </c>
      <c r="J4914">
        <v>18051</v>
      </c>
      <c r="K4914">
        <v>22871</v>
      </c>
      <c r="L4914">
        <f>bbdd_Social_Media_Trends[[#This Row],[Likes]]+bbdd_Social_Media_Trends[[#This Row],[Shares]]+bbdd_Social_Media_Trends[[#This Row],[Comments]]</f>
        <v>145145</v>
      </c>
      <c r="M4914">
        <f>bbdd_Social_Media_Trends[[#This Row],[Interactions]]/bbdd_Social_Media_Trends[[#This Row],[Views]]</f>
        <v>7.6138803485876719E-2</v>
      </c>
      <c r="N4914" s="1" t="s">
        <v>16</v>
      </c>
      <c r="O4914" s="4">
        <f t="shared" si="76"/>
        <v>0</v>
      </c>
    </row>
    <row r="4915" spans="1:15">
      <c r="A4915" s="1" t="s">
        <v>4955</v>
      </c>
      <c r="B4915" s="2">
        <v>45260</v>
      </c>
      <c r="C4915" s="13" t="str">
        <f>TEXT(bbdd_Social_Media_Trends[[#This Row],[Post_Date]],"aaaa-mm")</f>
        <v>2023-11</v>
      </c>
      <c r="D4915" s="1" t="s">
        <v>27</v>
      </c>
      <c r="E4915" s="1" t="s">
        <v>57</v>
      </c>
      <c r="F4915" s="1" t="s">
        <v>41</v>
      </c>
      <c r="G4915" s="1" t="s">
        <v>25</v>
      </c>
      <c r="H4915">
        <v>3524558</v>
      </c>
      <c r="I4915">
        <v>252839</v>
      </c>
      <c r="J4915">
        <v>70790</v>
      </c>
      <c r="K4915">
        <v>24139</v>
      </c>
      <c r="L4915">
        <f>bbdd_Social_Media_Trends[[#This Row],[Likes]]+bbdd_Social_Media_Trends[[#This Row],[Shares]]+bbdd_Social_Media_Trends[[#This Row],[Comments]]</f>
        <v>347768</v>
      </c>
      <c r="M4915">
        <f>bbdd_Social_Media_Trends[[#This Row],[Interactions]]/bbdd_Social_Media_Trends[[#This Row],[Views]]</f>
        <v>9.8669960885875624E-2</v>
      </c>
      <c r="N4915" s="1" t="s">
        <v>29</v>
      </c>
      <c r="O4915" s="4">
        <f t="shared" si="76"/>
        <v>0</v>
      </c>
    </row>
    <row r="4916" spans="1:15">
      <c r="A4916" s="1" t="s">
        <v>4956</v>
      </c>
      <c r="B4916" s="2">
        <v>44716</v>
      </c>
      <c r="C4916" s="13" t="str">
        <f>TEXT(bbdd_Social_Media_Trends[[#This Row],[Post_Date]],"aaaa-mm")</f>
        <v>2022-06</v>
      </c>
      <c r="D4916" s="1" t="s">
        <v>27</v>
      </c>
      <c r="E4916" s="1" t="s">
        <v>52</v>
      </c>
      <c r="F4916" s="1" t="s">
        <v>20</v>
      </c>
      <c r="G4916" s="1" t="s">
        <v>15</v>
      </c>
      <c r="H4916">
        <v>3676339</v>
      </c>
      <c r="I4916">
        <v>359259</v>
      </c>
      <c r="J4916">
        <v>62782</v>
      </c>
      <c r="K4916">
        <v>5095</v>
      </c>
      <c r="L4916">
        <f>bbdd_Social_Media_Trends[[#This Row],[Likes]]+bbdd_Social_Media_Trends[[#This Row],[Shares]]+bbdd_Social_Media_Trends[[#This Row],[Comments]]</f>
        <v>427136</v>
      </c>
      <c r="M4916">
        <f>bbdd_Social_Media_Trends[[#This Row],[Interactions]]/bbdd_Social_Media_Trends[[#This Row],[Views]]</f>
        <v>0.11618515049890665</v>
      </c>
      <c r="N4916" s="1" t="s">
        <v>29</v>
      </c>
      <c r="O4916" s="4">
        <f t="shared" si="76"/>
        <v>0</v>
      </c>
    </row>
    <row r="4917" spans="1:15" hidden="1">
      <c r="A4917" s="1" t="s">
        <v>4957</v>
      </c>
      <c r="B4917" s="2">
        <v>44982</v>
      </c>
      <c r="C4917" s="13" t="str">
        <f>TEXT(bbdd_Social_Media_Trends[[#This Row],[Post_Date]],"aaaa-mm")</f>
        <v>2023-02</v>
      </c>
      <c r="D4917" s="1" t="s">
        <v>24</v>
      </c>
      <c r="E4917" s="1" t="s">
        <v>52</v>
      </c>
      <c r="F4917" s="1" t="s">
        <v>47</v>
      </c>
      <c r="G4917" s="1" t="s">
        <v>60</v>
      </c>
      <c r="H4917">
        <v>4311300</v>
      </c>
      <c r="I4917">
        <v>487965</v>
      </c>
      <c r="J4917">
        <v>99408</v>
      </c>
      <c r="K4917">
        <v>9518</v>
      </c>
      <c r="L4917">
        <f>bbdd_Social_Media_Trends[[#This Row],[Likes]]+bbdd_Social_Media_Trends[[#This Row],[Shares]]+bbdd_Social_Media_Trends[[#This Row],[Comments]]</f>
        <v>596891</v>
      </c>
      <c r="M4917">
        <f>bbdd_Social_Media_Trends[[#This Row],[Interactions]]/bbdd_Social_Media_Trends[[#This Row],[Views]]</f>
        <v>0.1384480319161274</v>
      </c>
      <c r="N4917" s="1" t="s">
        <v>16</v>
      </c>
      <c r="O4917" s="4">
        <f t="shared" si="76"/>
        <v>0</v>
      </c>
    </row>
    <row r="4918" spans="1:15" hidden="1">
      <c r="A4918" s="1" t="s">
        <v>4958</v>
      </c>
      <c r="B4918" s="2">
        <v>45284</v>
      </c>
      <c r="C4918" s="13" t="str">
        <f>TEXT(bbdd_Social_Media_Trends[[#This Row],[Post_Date]],"aaaa-mm")</f>
        <v>2023-12</v>
      </c>
      <c r="D4918" s="1" t="s">
        <v>12</v>
      </c>
      <c r="E4918" s="1" t="s">
        <v>31</v>
      </c>
      <c r="F4918" s="1" t="s">
        <v>14</v>
      </c>
      <c r="G4918" s="1" t="s">
        <v>37</v>
      </c>
      <c r="H4918">
        <v>2850408</v>
      </c>
      <c r="I4918">
        <v>488029</v>
      </c>
      <c r="J4918">
        <v>51442</v>
      </c>
      <c r="K4918">
        <v>35239</v>
      </c>
      <c r="L4918">
        <f>bbdd_Social_Media_Trends[[#This Row],[Likes]]+bbdd_Social_Media_Trends[[#This Row],[Shares]]+bbdd_Social_Media_Trends[[#This Row],[Comments]]</f>
        <v>574710</v>
      </c>
      <c r="M4918">
        <f>bbdd_Social_Media_Trends[[#This Row],[Interactions]]/bbdd_Social_Media_Trends[[#This Row],[Views]]</f>
        <v>0.20162376754485672</v>
      </c>
      <c r="N4918" s="1" t="s">
        <v>22</v>
      </c>
      <c r="O4918" s="4">
        <f t="shared" si="76"/>
        <v>0</v>
      </c>
    </row>
    <row r="4919" spans="1:15" hidden="1">
      <c r="A4919" s="1" t="s">
        <v>4959</v>
      </c>
      <c r="B4919" s="2">
        <v>44759</v>
      </c>
      <c r="C4919" s="13" t="str">
        <f>TEXT(bbdd_Social_Media_Trends[[#This Row],[Post_Date]],"aaaa-mm")</f>
        <v>2022-07</v>
      </c>
      <c r="D4919" s="1" t="s">
        <v>18</v>
      </c>
      <c r="E4919" s="1" t="s">
        <v>52</v>
      </c>
      <c r="F4919" s="1" t="s">
        <v>47</v>
      </c>
      <c r="G4919" s="1" t="s">
        <v>37</v>
      </c>
      <c r="H4919">
        <v>1162556</v>
      </c>
      <c r="I4919">
        <v>409948</v>
      </c>
      <c r="J4919">
        <v>70388</v>
      </c>
      <c r="K4919">
        <v>9723</v>
      </c>
      <c r="L4919">
        <f>bbdd_Social_Media_Trends[[#This Row],[Likes]]+bbdd_Social_Media_Trends[[#This Row],[Shares]]+bbdd_Social_Media_Trends[[#This Row],[Comments]]</f>
        <v>490059</v>
      </c>
      <c r="M4919">
        <f>bbdd_Social_Media_Trends[[#This Row],[Interactions]]/bbdd_Social_Media_Trends[[#This Row],[Views]]</f>
        <v>0.42153582279047203</v>
      </c>
      <c r="N4919" s="1" t="s">
        <v>16</v>
      </c>
      <c r="O4919" s="4">
        <f t="shared" si="76"/>
        <v>0</v>
      </c>
    </row>
    <row r="4920" spans="1:15" hidden="1">
      <c r="A4920" s="1" t="s">
        <v>4960</v>
      </c>
      <c r="B4920" s="2">
        <v>44567</v>
      </c>
      <c r="C4920" s="13" t="str">
        <f>TEXT(bbdd_Social_Media_Trends[[#This Row],[Post_Date]],"aaaa-mm")</f>
        <v>2022-01</v>
      </c>
      <c r="D4920" s="1" t="s">
        <v>18</v>
      </c>
      <c r="E4920" s="1" t="s">
        <v>59</v>
      </c>
      <c r="F4920" s="1" t="s">
        <v>47</v>
      </c>
      <c r="G4920" s="1" t="s">
        <v>50</v>
      </c>
      <c r="H4920">
        <v>520087</v>
      </c>
      <c r="I4920">
        <v>176014</v>
      </c>
      <c r="J4920">
        <v>18821</v>
      </c>
      <c r="K4920">
        <v>29899</v>
      </c>
      <c r="L4920">
        <f>bbdd_Social_Media_Trends[[#This Row],[Likes]]+bbdd_Social_Media_Trends[[#This Row],[Shares]]+bbdd_Social_Media_Trends[[#This Row],[Comments]]</f>
        <v>224734</v>
      </c>
      <c r="M4920">
        <f>bbdd_Social_Media_Trends[[#This Row],[Interactions]]/bbdd_Social_Media_Trends[[#This Row],[Views]]</f>
        <v>0.43210847415913106</v>
      </c>
      <c r="N4920" s="1" t="s">
        <v>29</v>
      </c>
      <c r="O4920" s="4">
        <f t="shared" si="76"/>
        <v>0</v>
      </c>
    </row>
    <row r="4921" spans="1:15" hidden="1">
      <c r="A4921" s="1" t="s">
        <v>4961</v>
      </c>
      <c r="B4921" s="2">
        <v>44809</v>
      </c>
      <c r="C4921" s="13" t="str">
        <f>TEXT(bbdd_Social_Media_Trends[[#This Row],[Post_Date]],"aaaa-mm")</f>
        <v>2022-09</v>
      </c>
      <c r="D4921" s="1" t="s">
        <v>18</v>
      </c>
      <c r="E4921" s="1" t="s">
        <v>19</v>
      </c>
      <c r="F4921" s="1" t="s">
        <v>41</v>
      </c>
      <c r="G4921" s="1" t="s">
        <v>25</v>
      </c>
      <c r="H4921">
        <v>3164207</v>
      </c>
      <c r="I4921">
        <v>361279</v>
      </c>
      <c r="J4921">
        <v>85852</v>
      </c>
      <c r="K4921">
        <v>45486</v>
      </c>
      <c r="L4921">
        <f>bbdd_Social_Media_Trends[[#This Row],[Likes]]+bbdd_Social_Media_Trends[[#This Row],[Shares]]+bbdd_Social_Media_Trends[[#This Row],[Comments]]</f>
        <v>492617</v>
      </c>
      <c r="M4921">
        <f>bbdd_Social_Media_Trends[[#This Row],[Interactions]]/bbdd_Social_Media_Trends[[#This Row],[Views]]</f>
        <v>0.15568418880307136</v>
      </c>
      <c r="N4921" s="1" t="s">
        <v>22</v>
      </c>
      <c r="O4921" s="4">
        <f t="shared" si="76"/>
        <v>0</v>
      </c>
    </row>
    <row r="4922" spans="1:15" hidden="1">
      <c r="A4922" s="1" t="s">
        <v>4962</v>
      </c>
      <c r="B4922" s="2">
        <v>44918</v>
      </c>
      <c r="C4922" s="13" t="str">
        <f>TEXT(bbdd_Social_Media_Trends[[#This Row],[Post_Date]],"aaaa-mm")</f>
        <v>2022-12</v>
      </c>
      <c r="D4922" s="1" t="s">
        <v>12</v>
      </c>
      <c r="E4922" s="1" t="s">
        <v>39</v>
      </c>
      <c r="F4922" s="1" t="s">
        <v>47</v>
      </c>
      <c r="G4922" s="1" t="s">
        <v>25</v>
      </c>
      <c r="H4922">
        <v>213398</v>
      </c>
      <c r="I4922">
        <v>45114</v>
      </c>
      <c r="J4922">
        <v>52963</v>
      </c>
      <c r="K4922">
        <v>27051</v>
      </c>
      <c r="L4922">
        <f>bbdd_Social_Media_Trends[[#This Row],[Likes]]+bbdd_Social_Media_Trends[[#This Row],[Shares]]+bbdd_Social_Media_Trends[[#This Row],[Comments]]</f>
        <v>125128</v>
      </c>
      <c r="M4922">
        <f>bbdd_Social_Media_Trends[[#This Row],[Interactions]]/bbdd_Social_Media_Trends[[#This Row],[Views]]</f>
        <v>0.5863597596978416</v>
      </c>
      <c r="N4922" s="1" t="s">
        <v>16</v>
      </c>
      <c r="O4922" s="4">
        <f t="shared" si="76"/>
        <v>0</v>
      </c>
    </row>
    <row r="4923" spans="1:15">
      <c r="A4923" s="1" t="s">
        <v>4963</v>
      </c>
      <c r="B4923" s="2">
        <v>44964</v>
      </c>
      <c r="C4923" s="13" t="str">
        <f>TEXT(bbdd_Social_Media_Trends[[#This Row],[Post_Date]],"aaaa-mm")</f>
        <v>2023-02</v>
      </c>
      <c r="D4923" s="1" t="s">
        <v>27</v>
      </c>
      <c r="E4923" s="1" t="s">
        <v>57</v>
      </c>
      <c r="F4923" s="1" t="s">
        <v>32</v>
      </c>
      <c r="G4923" s="1" t="s">
        <v>25</v>
      </c>
      <c r="H4923">
        <v>3806034</v>
      </c>
      <c r="I4923">
        <v>9672</v>
      </c>
      <c r="J4923">
        <v>65313</v>
      </c>
      <c r="K4923">
        <v>8739</v>
      </c>
      <c r="L4923">
        <f>bbdd_Social_Media_Trends[[#This Row],[Likes]]+bbdd_Social_Media_Trends[[#This Row],[Shares]]+bbdd_Social_Media_Trends[[#This Row],[Comments]]</f>
        <v>83724</v>
      </c>
      <c r="M4923">
        <f>bbdd_Social_Media_Trends[[#This Row],[Interactions]]/bbdd_Social_Media_Trends[[#This Row],[Views]]</f>
        <v>2.1997701544442326E-2</v>
      </c>
      <c r="N4923" s="1" t="s">
        <v>22</v>
      </c>
      <c r="O4923" s="4">
        <f t="shared" si="76"/>
        <v>0</v>
      </c>
    </row>
    <row r="4924" spans="1:15" hidden="1">
      <c r="A4924" s="1" t="s">
        <v>4964</v>
      </c>
      <c r="B4924" s="2">
        <v>45170</v>
      </c>
      <c r="C4924" s="13" t="str">
        <f>TEXT(bbdd_Social_Media_Trends[[#This Row],[Post_Date]],"aaaa-mm")</f>
        <v>2023-09</v>
      </c>
      <c r="D4924" s="1" t="s">
        <v>24</v>
      </c>
      <c r="E4924" s="1" t="s">
        <v>31</v>
      </c>
      <c r="F4924" s="1" t="s">
        <v>36</v>
      </c>
      <c r="G4924" s="1" t="s">
        <v>15</v>
      </c>
      <c r="H4924">
        <v>4364823</v>
      </c>
      <c r="I4924">
        <v>367836</v>
      </c>
      <c r="J4924">
        <v>5655</v>
      </c>
      <c r="K4924">
        <v>6771</v>
      </c>
      <c r="L4924">
        <f>bbdd_Social_Media_Trends[[#This Row],[Likes]]+bbdd_Social_Media_Trends[[#This Row],[Shares]]+bbdd_Social_Media_Trends[[#This Row],[Comments]]</f>
        <v>380262</v>
      </c>
      <c r="M4924">
        <f>bbdd_Social_Media_Trends[[#This Row],[Interactions]]/bbdd_Social_Media_Trends[[#This Row],[Views]]</f>
        <v>8.7119683890961905E-2</v>
      </c>
      <c r="N4924" s="1" t="s">
        <v>16</v>
      </c>
      <c r="O4924" s="4">
        <f t="shared" si="76"/>
        <v>0</v>
      </c>
    </row>
    <row r="4925" spans="1:15" hidden="1">
      <c r="A4925" s="1" t="s">
        <v>4965</v>
      </c>
      <c r="B4925" s="2">
        <v>44711</v>
      </c>
      <c r="C4925" s="13" t="str">
        <f>TEXT(bbdd_Social_Media_Trends[[#This Row],[Post_Date]],"aaaa-mm")</f>
        <v>2022-05</v>
      </c>
      <c r="D4925" s="1" t="s">
        <v>18</v>
      </c>
      <c r="E4925" s="1" t="s">
        <v>31</v>
      </c>
      <c r="F4925" s="1" t="s">
        <v>20</v>
      </c>
      <c r="G4925" s="1" t="s">
        <v>37</v>
      </c>
      <c r="H4925">
        <v>3359348</v>
      </c>
      <c r="I4925">
        <v>170389</v>
      </c>
      <c r="J4925">
        <v>26371</v>
      </c>
      <c r="K4925">
        <v>43645</v>
      </c>
      <c r="L4925">
        <f>bbdd_Social_Media_Trends[[#This Row],[Likes]]+bbdd_Social_Media_Trends[[#This Row],[Shares]]+bbdd_Social_Media_Trends[[#This Row],[Comments]]</f>
        <v>240405</v>
      </c>
      <c r="M4925">
        <f>bbdd_Social_Media_Trends[[#This Row],[Interactions]]/bbdd_Social_Media_Trends[[#This Row],[Views]]</f>
        <v>7.1562993771410399E-2</v>
      </c>
      <c r="N4925" s="1" t="s">
        <v>22</v>
      </c>
      <c r="O4925" s="4">
        <f t="shared" si="76"/>
        <v>0</v>
      </c>
    </row>
    <row r="4926" spans="1:15" hidden="1">
      <c r="A4926" s="1" t="s">
        <v>4966</v>
      </c>
      <c r="B4926" s="2">
        <v>44685</v>
      </c>
      <c r="C4926" s="13" t="str">
        <f>TEXT(bbdd_Social_Media_Trends[[#This Row],[Post_Date]],"aaaa-mm")</f>
        <v>2022-05</v>
      </c>
      <c r="D4926" s="1" t="s">
        <v>12</v>
      </c>
      <c r="E4926" s="1" t="s">
        <v>52</v>
      </c>
      <c r="F4926" s="1" t="s">
        <v>41</v>
      </c>
      <c r="G4926" s="1" t="s">
        <v>60</v>
      </c>
      <c r="H4926">
        <v>3084289</v>
      </c>
      <c r="I4926">
        <v>108961</v>
      </c>
      <c r="J4926">
        <v>56261</v>
      </c>
      <c r="K4926">
        <v>7963</v>
      </c>
      <c r="L4926">
        <f>bbdd_Social_Media_Trends[[#This Row],[Likes]]+bbdd_Social_Media_Trends[[#This Row],[Shares]]+bbdd_Social_Media_Trends[[#This Row],[Comments]]</f>
        <v>173185</v>
      </c>
      <c r="M4926">
        <f>bbdd_Social_Media_Trends[[#This Row],[Interactions]]/bbdd_Social_Media_Trends[[#This Row],[Views]]</f>
        <v>5.6150704424909596E-2</v>
      </c>
      <c r="N4926" s="1" t="s">
        <v>29</v>
      </c>
      <c r="O4926" s="4">
        <f t="shared" si="76"/>
        <v>0</v>
      </c>
    </row>
    <row r="4927" spans="1:15">
      <c r="A4927" s="1" t="s">
        <v>4967</v>
      </c>
      <c r="B4927" s="2">
        <v>44778</v>
      </c>
      <c r="C4927" s="13" t="str">
        <f>TEXT(bbdd_Social_Media_Trends[[#This Row],[Post_Date]],"aaaa-mm")</f>
        <v>2022-08</v>
      </c>
      <c r="D4927" s="1" t="s">
        <v>27</v>
      </c>
      <c r="E4927" s="1" t="s">
        <v>46</v>
      </c>
      <c r="F4927" s="1" t="s">
        <v>41</v>
      </c>
      <c r="G4927" s="1" t="s">
        <v>28</v>
      </c>
      <c r="H4927">
        <v>1877694</v>
      </c>
      <c r="I4927">
        <v>366390</v>
      </c>
      <c r="J4927">
        <v>11868</v>
      </c>
      <c r="K4927">
        <v>21452</v>
      </c>
      <c r="L4927">
        <f>bbdd_Social_Media_Trends[[#This Row],[Likes]]+bbdd_Social_Media_Trends[[#This Row],[Shares]]+bbdd_Social_Media_Trends[[#This Row],[Comments]]</f>
        <v>399710</v>
      </c>
      <c r="M4927">
        <f>bbdd_Social_Media_Trends[[#This Row],[Interactions]]/bbdd_Social_Media_Trends[[#This Row],[Views]]</f>
        <v>0.21287281101180491</v>
      </c>
      <c r="N4927" s="1" t="s">
        <v>16</v>
      </c>
      <c r="O4927" s="4">
        <f t="shared" si="76"/>
        <v>0</v>
      </c>
    </row>
    <row r="4928" spans="1:15" hidden="1">
      <c r="A4928" s="1" t="s">
        <v>4968</v>
      </c>
      <c r="B4928" s="2">
        <v>45131</v>
      </c>
      <c r="C4928" s="13" t="str">
        <f>TEXT(bbdd_Social_Media_Trends[[#This Row],[Post_Date]],"aaaa-mm")</f>
        <v>2023-07</v>
      </c>
      <c r="D4928" s="1" t="s">
        <v>12</v>
      </c>
      <c r="E4928" s="1" t="s">
        <v>35</v>
      </c>
      <c r="F4928" s="1" t="s">
        <v>32</v>
      </c>
      <c r="G4928" s="1" t="s">
        <v>21</v>
      </c>
      <c r="H4928">
        <v>4295731</v>
      </c>
      <c r="I4928">
        <v>465556</v>
      </c>
      <c r="J4928">
        <v>90487</v>
      </c>
      <c r="K4928">
        <v>31455</v>
      </c>
      <c r="L4928">
        <f>bbdd_Social_Media_Trends[[#This Row],[Likes]]+bbdd_Social_Media_Trends[[#This Row],[Shares]]+bbdd_Social_Media_Trends[[#This Row],[Comments]]</f>
        <v>587498</v>
      </c>
      <c r="M4928">
        <f>bbdd_Social_Media_Trends[[#This Row],[Interactions]]/bbdd_Social_Media_Trends[[#This Row],[Views]]</f>
        <v>0.1367632191121837</v>
      </c>
      <c r="N4928" s="1" t="s">
        <v>29</v>
      </c>
      <c r="O4928" s="4">
        <f t="shared" si="76"/>
        <v>0</v>
      </c>
    </row>
    <row r="4929" spans="1:15" hidden="1">
      <c r="A4929" s="1" t="s">
        <v>4969</v>
      </c>
      <c r="B4929" s="2">
        <v>44765</v>
      </c>
      <c r="C4929" s="13" t="str">
        <f>TEXT(bbdd_Social_Media_Trends[[#This Row],[Post_Date]],"aaaa-mm")</f>
        <v>2022-07</v>
      </c>
      <c r="D4929" s="1" t="s">
        <v>12</v>
      </c>
      <c r="E4929" s="1" t="s">
        <v>59</v>
      </c>
      <c r="F4929" s="1" t="s">
        <v>41</v>
      </c>
      <c r="G4929" s="1" t="s">
        <v>37</v>
      </c>
      <c r="H4929">
        <v>2048838</v>
      </c>
      <c r="I4929">
        <v>474525</v>
      </c>
      <c r="J4929">
        <v>12882</v>
      </c>
      <c r="K4929">
        <v>21722</v>
      </c>
      <c r="L4929">
        <f>bbdd_Social_Media_Trends[[#This Row],[Likes]]+bbdd_Social_Media_Trends[[#This Row],[Shares]]+bbdd_Social_Media_Trends[[#This Row],[Comments]]</f>
        <v>509129</v>
      </c>
      <c r="M4929">
        <f>bbdd_Social_Media_Trends[[#This Row],[Interactions]]/bbdd_Social_Media_Trends[[#This Row],[Views]]</f>
        <v>0.24849646482542787</v>
      </c>
      <c r="N4929" s="1" t="s">
        <v>29</v>
      </c>
      <c r="O4929" s="4">
        <f t="shared" si="76"/>
        <v>0</v>
      </c>
    </row>
    <row r="4930" spans="1:15" hidden="1">
      <c r="A4930" s="1" t="s">
        <v>4970</v>
      </c>
      <c r="B4930" s="2">
        <v>45132</v>
      </c>
      <c r="C4930" s="13" t="str">
        <f>TEXT(bbdd_Social_Media_Trends[[#This Row],[Post_Date]],"aaaa-mm")</f>
        <v>2023-07</v>
      </c>
      <c r="D4930" s="1" t="s">
        <v>18</v>
      </c>
      <c r="E4930" s="1" t="s">
        <v>35</v>
      </c>
      <c r="F4930" s="1" t="s">
        <v>47</v>
      </c>
      <c r="G4930" s="1" t="s">
        <v>28</v>
      </c>
      <c r="H4930">
        <v>2730222</v>
      </c>
      <c r="I4930">
        <v>255263</v>
      </c>
      <c r="J4930">
        <v>42037</v>
      </c>
      <c r="K4930">
        <v>35227</v>
      </c>
      <c r="L4930">
        <f>bbdd_Social_Media_Trends[[#This Row],[Likes]]+bbdd_Social_Media_Trends[[#This Row],[Shares]]+bbdd_Social_Media_Trends[[#This Row],[Comments]]</f>
        <v>332527</v>
      </c>
      <c r="M4930">
        <f>bbdd_Social_Media_Trends[[#This Row],[Interactions]]/bbdd_Social_Media_Trends[[#This Row],[Views]]</f>
        <v>0.12179485770754173</v>
      </c>
      <c r="N4930" s="1" t="s">
        <v>29</v>
      </c>
      <c r="O4930" s="4">
        <f t="shared" ref="O4930:O4993" si="77">IF(ISERROR(VLOOKUP(A4930,A4931:A9928,1,FALSE)),0, 1)</f>
        <v>0</v>
      </c>
    </row>
    <row r="4931" spans="1:15">
      <c r="A4931" s="1" t="s">
        <v>4971</v>
      </c>
      <c r="B4931" s="2">
        <v>44783</v>
      </c>
      <c r="C4931" s="13" t="str">
        <f>TEXT(bbdd_Social_Media_Trends[[#This Row],[Post_Date]],"aaaa-mm")</f>
        <v>2022-08</v>
      </c>
      <c r="D4931" s="1" t="s">
        <v>27</v>
      </c>
      <c r="E4931" s="1" t="s">
        <v>19</v>
      </c>
      <c r="F4931" s="1" t="s">
        <v>36</v>
      </c>
      <c r="G4931" s="1" t="s">
        <v>37</v>
      </c>
      <c r="H4931">
        <v>3144507</v>
      </c>
      <c r="I4931">
        <v>121038</v>
      </c>
      <c r="J4931">
        <v>11058</v>
      </c>
      <c r="K4931">
        <v>18320</v>
      </c>
      <c r="L4931">
        <f>bbdd_Social_Media_Trends[[#This Row],[Likes]]+bbdd_Social_Media_Trends[[#This Row],[Shares]]+bbdd_Social_Media_Trends[[#This Row],[Comments]]</f>
        <v>150416</v>
      </c>
      <c r="M4931">
        <f>bbdd_Social_Media_Trends[[#This Row],[Interactions]]/bbdd_Social_Media_Trends[[#This Row],[Views]]</f>
        <v>4.7834525412091627E-2</v>
      </c>
      <c r="N4931" s="1" t="s">
        <v>22</v>
      </c>
      <c r="O4931" s="4">
        <f t="shared" si="77"/>
        <v>0</v>
      </c>
    </row>
    <row r="4932" spans="1:15" hidden="1">
      <c r="A4932" s="1" t="s">
        <v>4972</v>
      </c>
      <c r="B4932" s="2">
        <v>45241</v>
      </c>
      <c r="C4932" s="13" t="str">
        <f>TEXT(bbdd_Social_Media_Trends[[#This Row],[Post_Date]],"aaaa-mm")</f>
        <v>2023-11</v>
      </c>
      <c r="D4932" s="1" t="s">
        <v>12</v>
      </c>
      <c r="E4932" s="1" t="s">
        <v>52</v>
      </c>
      <c r="F4932" s="1" t="s">
        <v>14</v>
      </c>
      <c r="G4932" s="1" t="s">
        <v>37</v>
      </c>
      <c r="H4932">
        <v>4273210</v>
      </c>
      <c r="I4932">
        <v>219157</v>
      </c>
      <c r="J4932">
        <v>57767</v>
      </c>
      <c r="K4932">
        <v>31224</v>
      </c>
      <c r="L4932">
        <f>bbdd_Social_Media_Trends[[#This Row],[Likes]]+bbdd_Social_Media_Trends[[#This Row],[Shares]]+bbdd_Social_Media_Trends[[#This Row],[Comments]]</f>
        <v>308148</v>
      </c>
      <c r="M4932">
        <f>bbdd_Social_Media_Trends[[#This Row],[Interactions]]/bbdd_Social_Media_Trends[[#This Row],[Views]]</f>
        <v>7.2111597604611055E-2</v>
      </c>
      <c r="N4932" s="1" t="s">
        <v>16</v>
      </c>
      <c r="O4932" s="4">
        <f t="shared" si="77"/>
        <v>0</v>
      </c>
    </row>
    <row r="4933" spans="1:15" hidden="1">
      <c r="A4933" s="1" t="s">
        <v>4973</v>
      </c>
      <c r="B4933" s="2">
        <v>44715</v>
      </c>
      <c r="C4933" s="13" t="str">
        <f>TEXT(bbdd_Social_Media_Trends[[#This Row],[Post_Date]],"aaaa-mm")</f>
        <v>2022-06</v>
      </c>
      <c r="D4933" s="1" t="s">
        <v>24</v>
      </c>
      <c r="E4933" s="1" t="s">
        <v>19</v>
      </c>
      <c r="F4933" s="1" t="s">
        <v>41</v>
      </c>
      <c r="G4933" s="1" t="s">
        <v>60</v>
      </c>
      <c r="H4933">
        <v>1877929</v>
      </c>
      <c r="I4933">
        <v>475754</v>
      </c>
      <c r="J4933">
        <v>8335</v>
      </c>
      <c r="K4933">
        <v>22186</v>
      </c>
      <c r="L4933">
        <f>bbdd_Social_Media_Trends[[#This Row],[Likes]]+bbdd_Social_Media_Trends[[#This Row],[Shares]]+bbdd_Social_Media_Trends[[#This Row],[Comments]]</f>
        <v>506275</v>
      </c>
      <c r="M4933">
        <f>bbdd_Social_Media_Trends[[#This Row],[Interactions]]/bbdd_Social_Media_Trends[[#This Row],[Views]]</f>
        <v>0.26959219438008575</v>
      </c>
      <c r="N4933" s="1" t="s">
        <v>29</v>
      </c>
      <c r="O4933" s="4">
        <f t="shared" si="77"/>
        <v>0</v>
      </c>
    </row>
    <row r="4934" spans="1:15" hidden="1">
      <c r="A4934" s="1" t="s">
        <v>4974</v>
      </c>
      <c r="B4934" s="2">
        <v>44573</v>
      </c>
      <c r="C4934" s="13" t="str">
        <f>TEXT(bbdd_Social_Media_Trends[[#This Row],[Post_Date]],"aaaa-mm")</f>
        <v>2022-01</v>
      </c>
      <c r="D4934" s="1" t="s">
        <v>18</v>
      </c>
      <c r="E4934" s="1" t="s">
        <v>39</v>
      </c>
      <c r="F4934" s="1" t="s">
        <v>14</v>
      </c>
      <c r="G4934" s="1" t="s">
        <v>37</v>
      </c>
      <c r="H4934">
        <v>1144301</v>
      </c>
      <c r="I4934">
        <v>295897</v>
      </c>
      <c r="J4934">
        <v>16431</v>
      </c>
      <c r="K4934">
        <v>9133</v>
      </c>
      <c r="L4934">
        <f>bbdd_Social_Media_Trends[[#This Row],[Likes]]+bbdd_Social_Media_Trends[[#This Row],[Shares]]+bbdd_Social_Media_Trends[[#This Row],[Comments]]</f>
        <v>321461</v>
      </c>
      <c r="M4934">
        <f>bbdd_Social_Media_Trends[[#This Row],[Interactions]]/bbdd_Social_Media_Trends[[#This Row],[Views]]</f>
        <v>0.28092346331952867</v>
      </c>
      <c r="N4934" s="1" t="s">
        <v>16</v>
      </c>
      <c r="O4934" s="4">
        <f t="shared" si="77"/>
        <v>0</v>
      </c>
    </row>
    <row r="4935" spans="1:15" hidden="1">
      <c r="A4935" s="1" t="s">
        <v>4975</v>
      </c>
      <c r="B4935" s="2">
        <v>45248</v>
      </c>
      <c r="C4935" s="13" t="str">
        <f>TEXT(bbdd_Social_Media_Trends[[#This Row],[Post_Date]],"aaaa-mm")</f>
        <v>2023-11</v>
      </c>
      <c r="D4935" s="1" t="s">
        <v>24</v>
      </c>
      <c r="E4935" s="1" t="s">
        <v>52</v>
      </c>
      <c r="F4935" s="1" t="s">
        <v>14</v>
      </c>
      <c r="G4935" s="1" t="s">
        <v>37</v>
      </c>
      <c r="H4935">
        <v>920003</v>
      </c>
      <c r="I4935">
        <v>299451</v>
      </c>
      <c r="J4935">
        <v>34395</v>
      </c>
      <c r="K4935">
        <v>13688</v>
      </c>
      <c r="L4935">
        <f>bbdd_Social_Media_Trends[[#This Row],[Likes]]+bbdd_Social_Media_Trends[[#This Row],[Shares]]+bbdd_Social_Media_Trends[[#This Row],[Comments]]</f>
        <v>347534</v>
      </c>
      <c r="M4935">
        <f>bbdd_Social_Media_Trends[[#This Row],[Interactions]]/bbdd_Social_Media_Trends[[#This Row],[Views]]</f>
        <v>0.37775311602244777</v>
      </c>
      <c r="N4935" s="1" t="s">
        <v>16</v>
      </c>
      <c r="O4935" s="4">
        <f t="shared" si="77"/>
        <v>0</v>
      </c>
    </row>
    <row r="4936" spans="1:15" hidden="1">
      <c r="A4936" s="1" t="s">
        <v>4976</v>
      </c>
      <c r="B4936" s="2">
        <v>45071</v>
      </c>
      <c r="C4936" s="13" t="str">
        <f>TEXT(bbdd_Social_Media_Trends[[#This Row],[Post_Date]],"aaaa-mm")</f>
        <v>2023-05</v>
      </c>
      <c r="D4936" s="1" t="s">
        <v>12</v>
      </c>
      <c r="E4936" s="1" t="s">
        <v>13</v>
      </c>
      <c r="F4936" s="1" t="s">
        <v>47</v>
      </c>
      <c r="G4936" s="1" t="s">
        <v>25</v>
      </c>
      <c r="H4936">
        <v>1429204</v>
      </c>
      <c r="I4936">
        <v>84064</v>
      </c>
      <c r="J4936">
        <v>94398</v>
      </c>
      <c r="K4936">
        <v>28795</v>
      </c>
      <c r="L4936">
        <f>bbdd_Social_Media_Trends[[#This Row],[Likes]]+bbdd_Social_Media_Trends[[#This Row],[Shares]]+bbdd_Social_Media_Trends[[#This Row],[Comments]]</f>
        <v>207257</v>
      </c>
      <c r="M4936">
        <f>bbdd_Social_Media_Trends[[#This Row],[Interactions]]/bbdd_Social_Media_Trends[[#This Row],[Views]]</f>
        <v>0.1450156870537726</v>
      </c>
      <c r="N4936" s="1" t="s">
        <v>29</v>
      </c>
      <c r="O4936" s="4">
        <f t="shared" si="77"/>
        <v>0</v>
      </c>
    </row>
    <row r="4937" spans="1:15" hidden="1">
      <c r="A4937" s="1" t="s">
        <v>4977</v>
      </c>
      <c r="B4937" s="2">
        <v>44875</v>
      </c>
      <c r="C4937" s="13" t="str">
        <f>TEXT(bbdd_Social_Media_Trends[[#This Row],[Post_Date]],"aaaa-mm")</f>
        <v>2022-11</v>
      </c>
      <c r="D4937" s="1" t="s">
        <v>12</v>
      </c>
      <c r="E4937" s="1" t="s">
        <v>13</v>
      </c>
      <c r="F4937" s="1" t="s">
        <v>36</v>
      </c>
      <c r="G4937" s="1" t="s">
        <v>21</v>
      </c>
      <c r="H4937">
        <v>3023404</v>
      </c>
      <c r="I4937">
        <v>114034</v>
      </c>
      <c r="J4937">
        <v>14652</v>
      </c>
      <c r="K4937">
        <v>21531</v>
      </c>
      <c r="L4937">
        <f>bbdd_Social_Media_Trends[[#This Row],[Likes]]+bbdd_Social_Media_Trends[[#This Row],[Shares]]+bbdd_Social_Media_Trends[[#This Row],[Comments]]</f>
        <v>150217</v>
      </c>
      <c r="M4937">
        <f>bbdd_Social_Media_Trends[[#This Row],[Interactions]]/bbdd_Social_Media_Trends[[#This Row],[Views]]</f>
        <v>4.9684726222496235E-2</v>
      </c>
      <c r="N4937" s="1" t="s">
        <v>22</v>
      </c>
      <c r="O4937" s="4">
        <f t="shared" si="77"/>
        <v>0</v>
      </c>
    </row>
    <row r="4938" spans="1:15" hidden="1">
      <c r="A4938" s="1" t="s">
        <v>4978</v>
      </c>
      <c r="B4938" s="2">
        <v>45140</v>
      </c>
      <c r="C4938" s="13" t="str">
        <f>TEXT(bbdd_Social_Media_Trends[[#This Row],[Post_Date]],"aaaa-mm")</f>
        <v>2023-08</v>
      </c>
      <c r="D4938" s="1" t="s">
        <v>12</v>
      </c>
      <c r="E4938" s="1" t="s">
        <v>49</v>
      </c>
      <c r="F4938" s="1" t="s">
        <v>14</v>
      </c>
      <c r="G4938" s="1" t="s">
        <v>25</v>
      </c>
      <c r="H4938">
        <v>3896115</v>
      </c>
      <c r="I4938">
        <v>384851</v>
      </c>
      <c r="J4938">
        <v>69960</v>
      </c>
      <c r="K4938">
        <v>6540</v>
      </c>
      <c r="L4938">
        <f>bbdd_Social_Media_Trends[[#This Row],[Likes]]+bbdd_Social_Media_Trends[[#This Row],[Shares]]+bbdd_Social_Media_Trends[[#This Row],[Comments]]</f>
        <v>461351</v>
      </c>
      <c r="M4938">
        <f>bbdd_Social_Media_Trends[[#This Row],[Interactions]]/bbdd_Social_Media_Trends[[#This Row],[Views]]</f>
        <v>0.11841308585603864</v>
      </c>
      <c r="N4938" s="1" t="s">
        <v>16</v>
      </c>
      <c r="O4938" s="4">
        <f t="shared" si="77"/>
        <v>0</v>
      </c>
    </row>
    <row r="4939" spans="1:15" hidden="1">
      <c r="A4939" s="1" t="s">
        <v>4979</v>
      </c>
      <c r="B4939" s="2">
        <v>45040</v>
      </c>
      <c r="C4939" s="13" t="str">
        <f>TEXT(bbdd_Social_Media_Trends[[#This Row],[Post_Date]],"aaaa-mm")</f>
        <v>2023-04</v>
      </c>
      <c r="D4939" s="1" t="s">
        <v>12</v>
      </c>
      <c r="E4939" s="1" t="s">
        <v>13</v>
      </c>
      <c r="F4939" s="1" t="s">
        <v>36</v>
      </c>
      <c r="G4939" s="1" t="s">
        <v>21</v>
      </c>
      <c r="H4939">
        <v>1500986</v>
      </c>
      <c r="I4939">
        <v>248601</v>
      </c>
      <c r="J4939">
        <v>41601</v>
      </c>
      <c r="K4939">
        <v>21993</v>
      </c>
      <c r="L4939">
        <f>bbdd_Social_Media_Trends[[#This Row],[Likes]]+bbdd_Social_Media_Trends[[#This Row],[Shares]]+bbdd_Social_Media_Trends[[#This Row],[Comments]]</f>
        <v>312195</v>
      </c>
      <c r="M4939">
        <f>bbdd_Social_Media_Trends[[#This Row],[Interactions]]/bbdd_Social_Media_Trends[[#This Row],[Views]]</f>
        <v>0.20799327908454843</v>
      </c>
      <c r="N4939" s="1" t="s">
        <v>22</v>
      </c>
      <c r="O4939" s="4">
        <f t="shared" si="77"/>
        <v>0</v>
      </c>
    </row>
    <row r="4940" spans="1:15" hidden="1">
      <c r="A4940" s="1" t="s">
        <v>4980</v>
      </c>
      <c r="B4940" s="2">
        <v>44585</v>
      </c>
      <c r="C4940" s="13" t="str">
        <f>TEXT(bbdd_Social_Media_Trends[[#This Row],[Post_Date]],"aaaa-mm")</f>
        <v>2022-01</v>
      </c>
      <c r="D4940" s="1" t="s">
        <v>12</v>
      </c>
      <c r="E4940" s="1" t="s">
        <v>49</v>
      </c>
      <c r="F4940" s="1" t="s">
        <v>47</v>
      </c>
      <c r="G4940" s="1" t="s">
        <v>60</v>
      </c>
      <c r="H4940">
        <v>1925221</v>
      </c>
      <c r="I4940">
        <v>29032</v>
      </c>
      <c r="J4940">
        <v>23012</v>
      </c>
      <c r="K4940">
        <v>43458</v>
      </c>
      <c r="L4940">
        <f>bbdd_Social_Media_Trends[[#This Row],[Likes]]+bbdd_Social_Media_Trends[[#This Row],[Shares]]+bbdd_Social_Media_Trends[[#This Row],[Comments]]</f>
        <v>95502</v>
      </c>
      <c r="M4940">
        <f>bbdd_Social_Media_Trends[[#This Row],[Interactions]]/bbdd_Social_Media_Trends[[#This Row],[Views]]</f>
        <v>4.9605733575521976E-2</v>
      </c>
      <c r="N4940" s="1" t="s">
        <v>16</v>
      </c>
      <c r="O4940" s="4">
        <f t="shared" si="77"/>
        <v>0</v>
      </c>
    </row>
    <row r="4941" spans="1:15" hidden="1">
      <c r="A4941" s="1" t="s">
        <v>4981</v>
      </c>
      <c r="B4941" s="2">
        <v>44970</v>
      </c>
      <c r="C4941" s="13" t="str">
        <f>TEXT(bbdd_Social_Media_Trends[[#This Row],[Post_Date]],"aaaa-mm")</f>
        <v>2023-02</v>
      </c>
      <c r="D4941" s="1" t="s">
        <v>24</v>
      </c>
      <c r="E4941" s="1" t="s">
        <v>46</v>
      </c>
      <c r="F4941" s="1" t="s">
        <v>32</v>
      </c>
      <c r="G4941" s="1" t="s">
        <v>60</v>
      </c>
      <c r="H4941">
        <v>3376510</v>
      </c>
      <c r="I4941">
        <v>370259</v>
      </c>
      <c r="J4941">
        <v>23152</v>
      </c>
      <c r="K4941">
        <v>34473</v>
      </c>
      <c r="L4941">
        <f>bbdd_Social_Media_Trends[[#This Row],[Likes]]+bbdd_Social_Media_Trends[[#This Row],[Shares]]+bbdd_Social_Media_Trends[[#This Row],[Comments]]</f>
        <v>427884</v>
      </c>
      <c r="M4941">
        <f>bbdd_Social_Media_Trends[[#This Row],[Interactions]]/bbdd_Social_Media_Trends[[#This Row],[Views]]</f>
        <v>0.12672374730120747</v>
      </c>
      <c r="N4941" s="1" t="s">
        <v>29</v>
      </c>
      <c r="O4941" s="4">
        <f t="shared" si="77"/>
        <v>0</v>
      </c>
    </row>
    <row r="4942" spans="1:15" hidden="1">
      <c r="A4942" s="1" t="s">
        <v>4982</v>
      </c>
      <c r="B4942" s="2">
        <v>45275</v>
      </c>
      <c r="C4942" s="13" t="str">
        <f>TEXT(bbdd_Social_Media_Trends[[#This Row],[Post_Date]],"aaaa-mm")</f>
        <v>2023-12</v>
      </c>
      <c r="D4942" s="1" t="s">
        <v>18</v>
      </c>
      <c r="E4942" s="1" t="s">
        <v>52</v>
      </c>
      <c r="F4942" s="1" t="s">
        <v>14</v>
      </c>
      <c r="G4942" s="1" t="s">
        <v>28</v>
      </c>
      <c r="H4942">
        <v>1840183</v>
      </c>
      <c r="I4942">
        <v>79448</v>
      </c>
      <c r="J4942">
        <v>55602</v>
      </c>
      <c r="K4942">
        <v>2024</v>
      </c>
      <c r="L4942">
        <f>bbdd_Social_Media_Trends[[#This Row],[Likes]]+bbdd_Social_Media_Trends[[#This Row],[Shares]]+bbdd_Social_Media_Trends[[#This Row],[Comments]]</f>
        <v>137074</v>
      </c>
      <c r="M4942">
        <f>bbdd_Social_Media_Trends[[#This Row],[Interactions]]/bbdd_Social_Media_Trends[[#This Row],[Views]]</f>
        <v>7.4489330680698601E-2</v>
      </c>
      <c r="N4942" s="1" t="s">
        <v>22</v>
      </c>
      <c r="O4942" s="4">
        <f t="shared" si="77"/>
        <v>0</v>
      </c>
    </row>
    <row r="4943" spans="1:15" hidden="1">
      <c r="A4943" s="1" t="s">
        <v>4983</v>
      </c>
      <c r="B4943" s="2">
        <v>44861</v>
      </c>
      <c r="C4943" s="13" t="str">
        <f>TEXT(bbdd_Social_Media_Trends[[#This Row],[Post_Date]],"aaaa-mm")</f>
        <v>2022-10</v>
      </c>
      <c r="D4943" s="1" t="s">
        <v>12</v>
      </c>
      <c r="E4943" s="1" t="s">
        <v>46</v>
      </c>
      <c r="F4943" s="1" t="s">
        <v>41</v>
      </c>
      <c r="G4943" s="1" t="s">
        <v>60</v>
      </c>
      <c r="H4943">
        <v>1433765</v>
      </c>
      <c r="I4943">
        <v>334772</v>
      </c>
      <c r="J4943">
        <v>10104</v>
      </c>
      <c r="K4943">
        <v>26365</v>
      </c>
      <c r="L4943">
        <f>bbdd_Social_Media_Trends[[#This Row],[Likes]]+bbdd_Social_Media_Trends[[#This Row],[Shares]]+bbdd_Social_Media_Trends[[#This Row],[Comments]]</f>
        <v>371241</v>
      </c>
      <c r="M4943">
        <f>bbdd_Social_Media_Trends[[#This Row],[Interactions]]/bbdd_Social_Media_Trends[[#This Row],[Views]]</f>
        <v>0.25892736954800821</v>
      </c>
      <c r="N4943" s="1" t="s">
        <v>22</v>
      </c>
      <c r="O4943" s="4">
        <f t="shared" si="77"/>
        <v>0</v>
      </c>
    </row>
    <row r="4944" spans="1:15" hidden="1">
      <c r="A4944" s="1" t="s">
        <v>4984</v>
      </c>
      <c r="B4944" s="2">
        <v>44779</v>
      </c>
      <c r="C4944" s="13" t="str">
        <f>TEXT(bbdd_Social_Media_Trends[[#This Row],[Post_Date]],"aaaa-mm")</f>
        <v>2022-08</v>
      </c>
      <c r="D4944" s="1" t="s">
        <v>24</v>
      </c>
      <c r="E4944" s="1" t="s">
        <v>19</v>
      </c>
      <c r="F4944" s="1" t="s">
        <v>36</v>
      </c>
      <c r="G4944" s="1" t="s">
        <v>25</v>
      </c>
      <c r="H4944">
        <v>4716339</v>
      </c>
      <c r="I4944">
        <v>395039</v>
      </c>
      <c r="J4944">
        <v>85360</v>
      </c>
      <c r="K4944">
        <v>46832</v>
      </c>
      <c r="L4944">
        <f>bbdd_Social_Media_Trends[[#This Row],[Likes]]+bbdd_Social_Media_Trends[[#This Row],[Shares]]+bbdd_Social_Media_Trends[[#This Row],[Comments]]</f>
        <v>527231</v>
      </c>
      <c r="M4944">
        <f>bbdd_Social_Media_Trends[[#This Row],[Interactions]]/bbdd_Social_Media_Trends[[#This Row],[Views]]</f>
        <v>0.11178818994987426</v>
      </c>
      <c r="N4944" s="1" t="s">
        <v>16</v>
      </c>
      <c r="O4944" s="4">
        <f t="shared" si="77"/>
        <v>0</v>
      </c>
    </row>
    <row r="4945" spans="1:15" hidden="1">
      <c r="A4945" s="1" t="s">
        <v>4985</v>
      </c>
      <c r="B4945" s="2">
        <v>44581</v>
      </c>
      <c r="C4945" s="13" t="str">
        <f>TEXT(bbdd_Social_Media_Trends[[#This Row],[Post_Date]],"aaaa-mm")</f>
        <v>2022-01</v>
      </c>
      <c r="D4945" s="1" t="s">
        <v>12</v>
      </c>
      <c r="E4945" s="1" t="s">
        <v>59</v>
      </c>
      <c r="F4945" s="1" t="s">
        <v>14</v>
      </c>
      <c r="G4945" s="1" t="s">
        <v>21</v>
      </c>
      <c r="H4945">
        <v>3075439</v>
      </c>
      <c r="I4945">
        <v>492842</v>
      </c>
      <c r="J4945">
        <v>52193</v>
      </c>
      <c r="K4945">
        <v>38190</v>
      </c>
      <c r="L4945">
        <f>bbdd_Social_Media_Trends[[#This Row],[Likes]]+bbdd_Social_Media_Trends[[#This Row],[Shares]]+bbdd_Social_Media_Trends[[#This Row],[Comments]]</f>
        <v>583225</v>
      </c>
      <c r="M4945">
        <f>bbdd_Social_Media_Trends[[#This Row],[Interactions]]/bbdd_Social_Media_Trends[[#This Row],[Views]]</f>
        <v>0.18963959291665353</v>
      </c>
      <c r="N4945" s="1" t="s">
        <v>22</v>
      </c>
      <c r="O4945" s="4">
        <f t="shared" si="77"/>
        <v>0</v>
      </c>
    </row>
    <row r="4946" spans="1:15" hidden="1">
      <c r="A4946" s="1" t="s">
        <v>4986</v>
      </c>
      <c r="B4946" s="2">
        <v>44689</v>
      </c>
      <c r="C4946" s="13" t="str">
        <f>TEXT(bbdd_Social_Media_Trends[[#This Row],[Post_Date]],"aaaa-mm")</f>
        <v>2022-05</v>
      </c>
      <c r="D4946" s="1" t="s">
        <v>12</v>
      </c>
      <c r="E4946" s="1" t="s">
        <v>35</v>
      </c>
      <c r="F4946" s="1" t="s">
        <v>14</v>
      </c>
      <c r="G4946" s="1" t="s">
        <v>28</v>
      </c>
      <c r="H4946">
        <v>31732</v>
      </c>
      <c r="I4946">
        <v>140297</v>
      </c>
      <c r="J4946">
        <v>38920</v>
      </c>
      <c r="K4946">
        <v>3503</v>
      </c>
      <c r="L4946">
        <f>bbdd_Social_Media_Trends[[#This Row],[Likes]]+bbdd_Social_Media_Trends[[#This Row],[Shares]]+bbdd_Social_Media_Trends[[#This Row],[Comments]]</f>
        <v>182720</v>
      </c>
      <c r="M4946">
        <f>bbdd_Social_Media_Trends[[#This Row],[Interactions]]/bbdd_Social_Media_Trends[[#This Row],[Views]]</f>
        <v>5.7582251355098952</v>
      </c>
      <c r="N4946" s="1" t="s">
        <v>22</v>
      </c>
      <c r="O4946" s="4">
        <f t="shared" si="77"/>
        <v>0</v>
      </c>
    </row>
    <row r="4947" spans="1:15" hidden="1">
      <c r="A4947" s="1" t="s">
        <v>4987</v>
      </c>
      <c r="B4947" s="2">
        <v>45042</v>
      </c>
      <c r="C4947" s="13" t="str">
        <f>TEXT(bbdd_Social_Media_Trends[[#This Row],[Post_Date]],"aaaa-mm")</f>
        <v>2023-04</v>
      </c>
      <c r="D4947" s="1" t="s">
        <v>12</v>
      </c>
      <c r="E4947" s="1" t="s">
        <v>39</v>
      </c>
      <c r="F4947" s="1" t="s">
        <v>41</v>
      </c>
      <c r="G4947" s="1" t="s">
        <v>21</v>
      </c>
      <c r="H4947">
        <v>3581458</v>
      </c>
      <c r="I4947">
        <v>343959</v>
      </c>
      <c r="J4947">
        <v>80457</v>
      </c>
      <c r="K4947">
        <v>45964</v>
      </c>
      <c r="L4947">
        <f>bbdd_Social_Media_Trends[[#This Row],[Likes]]+bbdd_Social_Media_Trends[[#This Row],[Shares]]+bbdd_Social_Media_Trends[[#This Row],[Comments]]</f>
        <v>470380</v>
      </c>
      <c r="M4947">
        <f>bbdd_Social_Media_Trends[[#This Row],[Interactions]]/bbdd_Social_Media_Trends[[#This Row],[Views]]</f>
        <v>0.13133757257519144</v>
      </c>
      <c r="N4947" s="1" t="s">
        <v>16</v>
      </c>
      <c r="O4947" s="4">
        <f t="shared" si="77"/>
        <v>0</v>
      </c>
    </row>
    <row r="4948" spans="1:15" hidden="1">
      <c r="A4948" s="1" t="s">
        <v>4988</v>
      </c>
      <c r="B4948" s="2">
        <v>45065</v>
      </c>
      <c r="C4948" s="13" t="str">
        <f>TEXT(bbdd_Social_Media_Trends[[#This Row],[Post_Date]],"aaaa-mm")</f>
        <v>2023-05</v>
      </c>
      <c r="D4948" s="1" t="s">
        <v>18</v>
      </c>
      <c r="E4948" s="1" t="s">
        <v>57</v>
      </c>
      <c r="F4948" s="1" t="s">
        <v>32</v>
      </c>
      <c r="G4948" s="1" t="s">
        <v>44</v>
      </c>
      <c r="H4948">
        <v>3567033</v>
      </c>
      <c r="I4948">
        <v>185576</v>
      </c>
      <c r="J4948">
        <v>96028</v>
      </c>
      <c r="K4948">
        <v>37171</v>
      </c>
      <c r="L4948">
        <f>bbdd_Social_Media_Trends[[#This Row],[Likes]]+bbdd_Social_Media_Trends[[#This Row],[Shares]]+bbdd_Social_Media_Trends[[#This Row],[Comments]]</f>
        <v>318775</v>
      </c>
      <c r="M4948">
        <f>bbdd_Social_Media_Trends[[#This Row],[Interactions]]/bbdd_Social_Media_Trends[[#This Row],[Views]]</f>
        <v>8.9366989315770279E-2</v>
      </c>
      <c r="N4948" s="1" t="s">
        <v>29</v>
      </c>
      <c r="O4948" s="4">
        <f t="shared" si="77"/>
        <v>0</v>
      </c>
    </row>
    <row r="4949" spans="1:15" hidden="1">
      <c r="A4949" s="1" t="s">
        <v>4989</v>
      </c>
      <c r="B4949" s="2">
        <v>44783</v>
      </c>
      <c r="C4949" s="13" t="str">
        <f>TEXT(bbdd_Social_Media_Trends[[#This Row],[Post_Date]],"aaaa-mm")</f>
        <v>2022-08</v>
      </c>
      <c r="D4949" s="1" t="s">
        <v>18</v>
      </c>
      <c r="E4949" s="1" t="s">
        <v>19</v>
      </c>
      <c r="F4949" s="1" t="s">
        <v>41</v>
      </c>
      <c r="G4949" s="1" t="s">
        <v>25</v>
      </c>
      <c r="H4949">
        <v>2445127</v>
      </c>
      <c r="I4949">
        <v>73828</v>
      </c>
      <c r="J4949">
        <v>86087</v>
      </c>
      <c r="K4949">
        <v>4540</v>
      </c>
      <c r="L4949">
        <f>bbdd_Social_Media_Trends[[#This Row],[Likes]]+bbdd_Social_Media_Trends[[#This Row],[Shares]]+bbdd_Social_Media_Trends[[#This Row],[Comments]]</f>
        <v>164455</v>
      </c>
      <c r="M4949">
        <f>bbdd_Social_Media_Trends[[#This Row],[Interactions]]/bbdd_Social_Media_Trends[[#This Row],[Views]]</f>
        <v>6.7258265112609697E-2</v>
      </c>
      <c r="N4949" s="1" t="s">
        <v>22</v>
      </c>
      <c r="O4949" s="4">
        <f t="shared" si="77"/>
        <v>0</v>
      </c>
    </row>
    <row r="4950" spans="1:15" hidden="1">
      <c r="A4950" s="1" t="s">
        <v>4990</v>
      </c>
      <c r="B4950" s="2">
        <v>45174</v>
      </c>
      <c r="C4950" s="13" t="str">
        <f>TEXT(bbdd_Social_Media_Trends[[#This Row],[Post_Date]],"aaaa-mm")</f>
        <v>2023-09</v>
      </c>
      <c r="D4950" s="1" t="s">
        <v>18</v>
      </c>
      <c r="E4950" s="1" t="s">
        <v>35</v>
      </c>
      <c r="F4950" s="1" t="s">
        <v>41</v>
      </c>
      <c r="G4950" s="1" t="s">
        <v>25</v>
      </c>
      <c r="H4950">
        <v>1192841</v>
      </c>
      <c r="I4950">
        <v>499559</v>
      </c>
      <c r="J4950">
        <v>62015</v>
      </c>
      <c r="K4950">
        <v>43532</v>
      </c>
      <c r="L4950">
        <f>bbdd_Social_Media_Trends[[#This Row],[Likes]]+bbdd_Social_Media_Trends[[#This Row],[Shares]]+bbdd_Social_Media_Trends[[#This Row],[Comments]]</f>
        <v>605106</v>
      </c>
      <c r="M4950">
        <f>bbdd_Social_Media_Trends[[#This Row],[Interactions]]/bbdd_Social_Media_Trends[[#This Row],[Views]]</f>
        <v>0.50728135602314139</v>
      </c>
      <c r="N4950" s="1" t="s">
        <v>22</v>
      </c>
      <c r="O4950" s="4">
        <f t="shared" si="77"/>
        <v>0</v>
      </c>
    </row>
    <row r="4951" spans="1:15" hidden="1">
      <c r="A4951" s="1" t="s">
        <v>4991</v>
      </c>
      <c r="B4951" s="2">
        <v>45083</v>
      </c>
      <c r="C4951" s="13" t="str">
        <f>TEXT(bbdd_Social_Media_Trends[[#This Row],[Post_Date]],"aaaa-mm")</f>
        <v>2023-06</v>
      </c>
      <c r="D4951" s="1" t="s">
        <v>24</v>
      </c>
      <c r="E4951" s="1" t="s">
        <v>59</v>
      </c>
      <c r="F4951" s="1" t="s">
        <v>20</v>
      </c>
      <c r="G4951" s="1" t="s">
        <v>60</v>
      </c>
      <c r="H4951">
        <v>647841</v>
      </c>
      <c r="I4951">
        <v>404600</v>
      </c>
      <c r="J4951">
        <v>61280</v>
      </c>
      <c r="K4951">
        <v>45949</v>
      </c>
      <c r="L4951">
        <f>bbdd_Social_Media_Trends[[#This Row],[Likes]]+bbdd_Social_Media_Trends[[#This Row],[Shares]]+bbdd_Social_Media_Trends[[#This Row],[Comments]]</f>
        <v>511829</v>
      </c>
      <c r="M4951">
        <f>bbdd_Social_Media_Trends[[#This Row],[Interactions]]/bbdd_Social_Media_Trends[[#This Row],[Views]]</f>
        <v>0.79005342360239628</v>
      </c>
      <c r="N4951" s="1" t="s">
        <v>29</v>
      </c>
      <c r="O4951" s="4">
        <f t="shared" si="77"/>
        <v>0</v>
      </c>
    </row>
    <row r="4952" spans="1:15" hidden="1">
      <c r="A4952" s="1" t="s">
        <v>4992</v>
      </c>
      <c r="B4952" s="2">
        <v>44956</v>
      </c>
      <c r="C4952" s="13" t="str">
        <f>TEXT(bbdd_Social_Media_Trends[[#This Row],[Post_Date]],"aaaa-mm")</f>
        <v>2023-01</v>
      </c>
      <c r="D4952" s="1" t="s">
        <v>18</v>
      </c>
      <c r="E4952" s="1" t="s">
        <v>19</v>
      </c>
      <c r="F4952" s="1" t="s">
        <v>41</v>
      </c>
      <c r="G4952" s="1" t="s">
        <v>37</v>
      </c>
      <c r="H4952">
        <v>3321787</v>
      </c>
      <c r="I4952">
        <v>219299</v>
      </c>
      <c r="J4952">
        <v>46726</v>
      </c>
      <c r="K4952">
        <v>35890</v>
      </c>
      <c r="L4952">
        <f>bbdd_Social_Media_Trends[[#This Row],[Likes]]+bbdd_Social_Media_Trends[[#This Row],[Shares]]+bbdd_Social_Media_Trends[[#This Row],[Comments]]</f>
        <v>301915</v>
      </c>
      <c r="M4952">
        <f>bbdd_Social_Media_Trends[[#This Row],[Interactions]]/bbdd_Social_Media_Trends[[#This Row],[Views]]</f>
        <v>9.0889331555575353E-2</v>
      </c>
      <c r="N4952" s="1" t="s">
        <v>29</v>
      </c>
      <c r="O4952" s="4">
        <f t="shared" si="77"/>
        <v>0</v>
      </c>
    </row>
    <row r="4953" spans="1:15" hidden="1">
      <c r="A4953" s="1" t="s">
        <v>4993</v>
      </c>
      <c r="B4953" s="2">
        <v>44660</v>
      </c>
      <c r="C4953" s="13" t="str">
        <f>TEXT(bbdd_Social_Media_Trends[[#This Row],[Post_Date]],"aaaa-mm")</f>
        <v>2022-04</v>
      </c>
      <c r="D4953" s="1" t="s">
        <v>18</v>
      </c>
      <c r="E4953" s="1" t="s">
        <v>13</v>
      </c>
      <c r="F4953" s="1" t="s">
        <v>36</v>
      </c>
      <c r="G4953" s="1" t="s">
        <v>44</v>
      </c>
      <c r="H4953">
        <v>4826210</v>
      </c>
      <c r="I4953">
        <v>358524</v>
      </c>
      <c r="J4953">
        <v>48491</v>
      </c>
      <c r="K4953">
        <v>825</v>
      </c>
      <c r="L4953">
        <f>bbdd_Social_Media_Trends[[#This Row],[Likes]]+bbdd_Social_Media_Trends[[#This Row],[Shares]]+bbdd_Social_Media_Trends[[#This Row],[Comments]]</f>
        <v>407840</v>
      </c>
      <c r="M4953">
        <f>bbdd_Social_Media_Trends[[#This Row],[Interactions]]/bbdd_Social_Media_Trends[[#This Row],[Views]]</f>
        <v>8.4505232884603029E-2</v>
      </c>
      <c r="N4953" s="1" t="s">
        <v>22</v>
      </c>
      <c r="O4953" s="4">
        <f t="shared" si="77"/>
        <v>0</v>
      </c>
    </row>
    <row r="4954" spans="1:15" hidden="1">
      <c r="A4954" s="1" t="s">
        <v>4994</v>
      </c>
      <c r="B4954" s="2">
        <v>44652</v>
      </c>
      <c r="C4954" s="13" t="str">
        <f>TEXT(bbdd_Social_Media_Trends[[#This Row],[Post_Date]],"aaaa-mm")</f>
        <v>2022-04</v>
      </c>
      <c r="D4954" s="1" t="s">
        <v>12</v>
      </c>
      <c r="E4954" s="1" t="s">
        <v>31</v>
      </c>
      <c r="F4954" s="1" t="s">
        <v>36</v>
      </c>
      <c r="G4954" s="1" t="s">
        <v>37</v>
      </c>
      <c r="H4954">
        <v>3080528</v>
      </c>
      <c r="I4954">
        <v>249097</v>
      </c>
      <c r="J4954">
        <v>74277</v>
      </c>
      <c r="K4954">
        <v>23962</v>
      </c>
      <c r="L4954">
        <f>bbdd_Social_Media_Trends[[#This Row],[Likes]]+bbdd_Social_Media_Trends[[#This Row],[Shares]]+bbdd_Social_Media_Trends[[#This Row],[Comments]]</f>
        <v>347336</v>
      </c>
      <c r="M4954">
        <f>bbdd_Social_Media_Trends[[#This Row],[Interactions]]/bbdd_Social_Media_Trends[[#This Row],[Views]]</f>
        <v>0.11275209964006171</v>
      </c>
      <c r="N4954" s="1" t="s">
        <v>22</v>
      </c>
      <c r="O4954" s="4">
        <f t="shared" si="77"/>
        <v>0</v>
      </c>
    </row>
    <row r="4955" spans="1:15" hidden="1">
      <c r="A4955" s="1" t="s">
        <v>4995</v>
      </c>
      <c r="B4955" s="2">
        <v>44681</v>
      </c>
      <c r="C4955" s="13" t="str">
        <f>TEXT(bbdd_Social_Media_Trends[[#This Row],[Post_Date]],"aaaa-mm")</f>
        <v>2022-04</v>
      </c>
      <c r="D4955" s="1" t="s">
        <v>24</v>
      </c>
      <c r="E4955" s="1" t="s">
        <v>13</v>
      </c>
      <c r="F4955" s="1" t="s">
        <v>41</v>
      </c>
      <c r="G4955" s="1" t="s">
        <v>60</v>
      </c>
      <c r="H4955">
        <v>3197157</v>
      </c>
      <c r="I4955">
        <v>386709</v>
      </c>
      <c r="J4955">
        <v>33943</v>
      </c>
      <c r="K4955">
        <v>20010</v>
      </c>
      <c r="L4955">
        <f>bbdd_Social_Media_Trends[[#This Row],[Likes]]+bbdd_Social_Media_Trends[[#This Row],[Shares]]+bbdd_Social_Media_Trends[[#This Row],[Comments]]</f>
        <v>440662</v>
      </c>
      <c r="M4955">
        <f>bbdd_Social_Media_Trends[[#This Row],[Interactions]]/bbdd_Social_Media_Trends[[#This Row],[Views]]</f>
        <v>0.13782932774336701</v>
      </c>
      <c r="N4955" s="1" t="s">
        <v>22</v>
      </c>
      <c r="O4955" s="4">
        <f t="shared" si="77"/>
        <v>0</v>
      </c>
    </row>
    <row r="4956" spans="1:15" hidden="1">
      <c r="A4956" s="1" t="s">
        <v>4996</v>
      </c>
      <c r="B4956" s="2">
        <v>44794</v>
      </c>
      <c r="C4956" s="13" t="str">
        <f>TEXT(bbdd_Social_Media_Trends[[#This Row],[Post_Date]],"aaaa-mm")</f>
        <v>2022-08</v>
      </c>
      <c r="D4956" s="1" t="s">
        <v>12</v>
      </c>
      <c r="E4956" s="1" t="s">
        <v>35</v>
      </c>
      <c r="F4956" s="1" t="s">
        <v>20</v>
      </c>
      <c r="G4956" s="1" t="s">
        <v>60</v>
      </c>
      <c r="H4956">
        <v>564109</v>
      </c>
      <c r="I4956">
        <v>89703</v>
      </c>
      <c r="J4956">
        <v>86066</v>
      </c>
      <c r="K4956">
        <v>10073</v>
      </c>
      <c r="L4956">
        <f>bbdd_Social_Media_Trends[[#This Row],[Likes]]+bbdd_Social_Media_Trends[[#This Row],[Shares]]+bbdd_Social_Media_Trends[[#This Row],[Comments]]</f>
        <v>185842</v>
      </c>
      <c r="M4956">
        <f>bbdd_Social_Media_Trends[[#This Row],[Interactions]]/bbdd_Social_Media_Trends[[#This Row],[Views]]</f>
        <v>0.32944342316821751</v>
      </c>
      <c r="N4956" s="1" t="s">
        <v>29</v>
      </c>
      <c r="O4956" s="4">
        <f t="shared" si="77"/>
        <v>0</v>
      </c>
    </row>
    <row r="4957" spans="1:15" hidden="1">
      <c r="A4957" s="1" t="s">
        <v>4997</v>
      </c>
      <c r="B4957" s="2">
        <v>44974</v>
      </c>
      <c r="C4957" s="13" t="str">
        <f>TEXT(bbdd_Social_Media_Trends[[#This Row],[Post_Date]],"aaaa-mm")</f>
        <v>2023-02</v>
      </c>
      <c r="D4957" s="1" t="s">
        <v>18</v>
      </c>
      <c r="E4957" s="1" t="s">
        <v>46</v>
      </c>
      <c r="F4957" s="1" t="s">
        <v>36</v>
      </c>
      <c r="G4957" s="1" t="s">
        <v>21</v>
      </c>
      <c r="H4957">
        <v>3587965</v>
      </c>
      <c r="I4957">
        <v>292099</v>
      </c>
      <c r="J4957">
        <v>62484</v>
      </c>
      <c r="K4957">
        <v>3435</v>
      </c>
      <c r="L4957">
        <f>bbdd_Social_Media_Trends[[#This Row],[Likes]]+bbdd_Social_Media_Trends[[#This Row],[Shares]]+bbdd_Social_Media_Trends[[#This Row],[Comments]]</f>
        <v>358018</v>
      </c>
      <c r="M4957">
        <f>bbdd_Social_Media_Trends[[#This Row],[Interactions]]/bbdd_Social_Media_Trends[[#This Row],[Views]]</f>
        <v>9.9783024639315043E-2</v>
      </c>
      <c r="N4957" s="1" t="s">
        <v>16</v>
      </c>
      <c r="O4957" s="4">
        <f t="shared" si="77"/>
        <v>0</v>
      </c>
    </row>
    <row r="4958" spans="1:15">
      <c r="A4958" s="1" t="s">
        <v>4998</v>
      </c>
      <c r="B4958" s="2">
        <v>44803</v>
      </c>
      <c r="C4958" s="13" t="str">
        <f>TEXT(bbdd_Social_Media_Trends[[#This Row],[Post_Date]],"aaaa-mm")</f>
        <v>2022-08</v>
      </c>
      <c r="D4958" s="1" t="s">
        <v>27</v>
      </c>
      <c r="E4958" s="1" t="s">
        <v>57</v>
      </c>
      <c r="F4958" s="1" t="s">
        <v>41</v>
      </c>
      <c r="G4958" s="1" t="s">
        <v>15</v>
      </c>
      <c r="H4958">
        <v>468064</v>
      </c>
      <c r="I4958">
        <v>18443</v>
      </c>
      <c r="J4958">
        <v>17310</v>
      </c>
      <c r="K4958">
        <v>42359</v>
      </c>
      <c r="L4958">
        <f>bbdd_Social_Media_Trends[[#This Row],[Likes]]+bbdd_Social_Media_Trends[[#This Row],[Shares]]+bbdd_Social_Media_Trends[[#This Row],[Comments]]</f>
        <v>78112</v>
      </c>
      <c r="M4958">
        <f>bbdd_Social_Media_Trends[[#This Row],[Interactions]]/bbdd_Social_Media_Trends[[#This Row],[Views]]</f>
        <v>0.16688316127709032</v>
      </c>
      <c r="N4958" s="1" t="s">
        <v>16</v>
      </c>
      <c r="O4958" s="4">
        <f t="shared" si="77"/>
        <v>0</v>
      </c>
    </row>
    <row r="4959" spans="1:15" hidden="1">
      <c r="A4959" s="1" t="s">
        <v>4999</v>
      </c>
      <c r="B4959" s="2">
        <v>45065</v>
      </c>
      <c r="C4959" s="13" t="str">
        <f>TEXT(bbdd_Social_Media_Trends[[#This Row],[Post_Date]],"aaaa-mm")</f>
        <v>2023-05</v>
      </c>
      <c r="D4959" s="1" t="s">
        <v>18</v>
      </c>
      <c r="E4959" s="1" t="s">
        <v>52</v>
      </c>
      <c r="F4959" s="1" t="s">
        <v>41</v>
      </c>
      <c r="G4959" s="1" t="s">
        <v>28</v>
      </c>
      <c r="H4959">
        <v>38930</v>
      </c>
      <c r="I4959">
        <v>295330</v>
      </c>
      <c r="J4959">
        <v>60125</v>
      </c>
      <c r="K4959">
        <v>42066</v>
      </c>
      <c r="L4959">
        <f>bbdd_Social_Media_Trends[[#This Row],[Likes]]+bbdd_Social_Media_Trends[[#This Row],[Shares]]+bbdd_Social_Media_Trends[[#This Row],[Comments]]</f>
        <v>397521</v>
      </c>
      <c r="M4959">
        <f>bbdd_Social_Media_Trends[[#This Row],[Interactions]]/bbdd_Social_Media_Trends[[#This Row],[Views]]</f>
        <v>10.21117390187516</v>
      </c>
      <c r="N4959" s="1" t="s">
        <v>16</v>
      </c>
      <c r="O4959" s="4">
        <f t="shared" si="77"/>
        <v>0</v>
      </c>
    </row>
    <row r="4960" spans="1:15" hidden="1">
      <c r="A4960" s="1" t="s">
        <v>5000</v>
      </c>
      <c r="B4960" s="2">
        <v>44680</v>
      </c>
      <c r="C4960" s="13" t="str">
        <f>TEXT(bbdd_Social_Media_Trends[[#This Row],[Post_Date]],"aaaa-mm")</f>
        <v>2022-04</v>
      </c>
      <c r="D4960" s="1" t="s">
        <v>12</v>
      </c>
      <c r="E4960" s="1" t="s">
        <v>19</v>
      </c>
      <c r="F4960" s="1" t="s">
        <v>32</v>
      </c>
      <c r="G4960" s="1" t="s">
        <v>50</v>
      </c>
      <c r="H4960">
        <v>3957723</v>
      </c>
      <c r="I4960">
        <v>349050</v>
      </c>
      <c r="J4960">
        <v>99451</v>
      </c>
      <c r="K4960">
        <v>7861</v>
      </c>
      <c r="L4960">
        <f>bbdd_Social_Media_Trends[[#This Row],[Likes]]+bbdd_Social_Media_Trends[[#This Row],[Shares]]+bbdd_Social_Media_Trends[[#This Row],[Comments]]</f>
        <v>456362</v>
      </c>
      <c r="M4960">
        <f>bbdd_Social_Media_Trends[[#This Row],[Interactions]]/bbdd_Social_Media_Trends[[#This Row],[Views]]</f>
        <v>0.11530923210138759</v>
      </c>
      <c r="N4960" s="1" t="s">
        <v>29</v>
      </c>
      <c r="O4960" s="4">
        <f t="shared" si="77"/>
        <v>0</v>
      </c>
    </row>
    <row r="4961" spans="1:15" hidden="1">
      <c r="A4961" s="1" t="s">
        <v>5001</v>
      </c>
      <c r="B4961" s="2">
        <v>44586</v>
      </c>
      <c r="C4961" s="13" t="str">
        <f>TEXT(bbdd_Social_Media_Trends[[#This Row],[Post_Date]],"aaaa-mm")</f>
        <v>2022-01</v>
      </c>
      <c r="D4961" s="1" t="s">
        <v>12</v>
      </c>
      <c r="E4961" s="1" t="s">
        <v>52</v>
      </c>
      <c r="F4961" s="1" t="s">
        <v>32</v>
      </c>
      <c r="G4961" s="1" t="s">
        <v>28</v>
      </c>
      <c r="H4961">
        <v>1304988</v>
      </c>
      <c r="I4961">
        <v>87209</v>
      </c>
      <c r="J4961">
        <v>77931</v>
      </c>
      <c r="K4961">
        <v>24147</v>
      </c>
      <c r="L4961">
        <f>bbdd_Social_Media_Trends[[#This Row],[Likes]]+bbdd_Social_Media_Trends[[#This Row],[Shares]]+bbdd_Social_Media_Trends[[#This Row],[Comments]]</f>
        <v>189287</v>
      </c>
      <c r="M4961">
        <f>bbdd_Social_Media_Trends[[#This Row],[Interactions]]/bbdd_Social_Media_Trends[[#This Row],[Views]]</f>
        <v>0.14504884336101176</v>
      </c>
      <c r="N4961" s="1" t="s">
        <v>29</v>
      </c>
      <c r="O4961" s="4">
        <f t="shared" si="77"/>
        <v>0</v>
      </c>
    </row>
    <row r="4962" spans="1:15" hidden="1">
      <c r="A4962" s="1" t="s">
        <v>5002</v>
      </c>
      <c r="B4962" s="2">
        <v>44637</v>
      </c>
      <c r="C4962" s="13" t="str">
        <f>TEXT(bbdd_Social_Media_Trends[[#This Row],[Post_Date]],"aaaa-mm")</f>
        <v>2022-03</v>
      </c>
      <c r="D4962" s="1" t="s">
        <v>18</v>
      </c>
      <c r="E4962" s="1" t="s">
        <v>57</v>
      </c>
      <c r="F4962" s="1" t="s">
        <v>36</v>
      </c>
      <c r="G4962" s="1" t="s">
        <v>44</v>
      </c>
      <c r="H4962">
        <v>2964544</v>
      </c>
      <c r="I4962">
        <v>487730</v>
      </c>
      <c r="J4962">
        <v>97256</v>
      </c>
      <c r="K4962">
        <v>45944</v>
      </c>
      <c r="L4962">
        <f>bbdd_Social_Media_Trends[[#This Row],[Likes]]+bbdd_Social_Media_Trends[[#This Row],[Shares]]+bbdd_Social_Media_Trends[[#This Row],[Comments]]</f>
        <v>630930</v>
      </c>
      <c r="M4962">
        <f>bbdd_Social_Media_Trends[[#This Row],[Interactions]]/bbdd_Social_Media_Trends[[#This Row],[Views]]</f>
        <v>0.21282531141382957</v>
      </c>
      <c r="N4962" s="1" t="s">
        <v>22</v>
      </c>
      <c r="O4962" s="4">
        <f t="shared" si="77"/>
        <v>0</v>
      </c>
    </row>
    <row r="4963" spans="1:15" hidden="1">
      <c r="A4963" s="1" t="s">
        <v>5003</v>
      </c>
      <c r="B4963" s="2">
        <v>45225</v>
      </c>
      <c r="C4963" s="13" t="str">
        <f>TEXT(bbdd_Social_Media_Trends[[#This Row],[Post_Date]],"aaaa-mm")</f>
        <v>2023-10</v>
      </c>
      <c r="D4963" s="1" t="s">
        <v>18</v>
      </c>
      <c r="E4963" s="1" t="s">
        <v>35</v>
      </c>
      <c r="F4963" s="1" t="s">
        <v>41</v>
      </c>
      <c r="G4963" s="1" t="s">
        <v>50</v>
      </c>
      <c r="H4963">
        <v>967265</v>
      </c>
      <c r="I4963">
        <v>58292</v>
      </c>
      <c r="J4963">
        <v>57181</v>
      </c>
      <c r="K4963">
        <v>4253</v>
      </c>
      <c r="L4963">
        <f>bbdd_Social_Media_Trends[[#This Row],[Likes]]+bbdd_Social_Media_Trends[[#This Row],[Shares]]+bbdd_Social_Media_Trends[[#This Row],[Comments]]</f>
        <v>119726</v>
      </c>
      <c r="M4963">
        <f>bbdd_Social_Media_Trends[[#This Row],[Interactions]]/bbdd_Social_Media_Trends[[#This Row],[Views]]</f>
        <v>0.12377786852620533</v>
      </c>
      <c r="N4963" s="1" t="s">
        <v>29</v>
      </c>
      <c r="O4963" s="4">
        <f t="shared" si="77"/>
        <v>0</v>
      </c>
    </row>
    <row r="4964" spans="1:15" hidden="1">
      <c r="A4964" s="1" t="s">
        <v>5004</v>
      </c>
      <c r="B4964" s="2">
        <v>45002</v>
      </c>
      <c r="C4964" s="13" t="str">
        <f>TEXT(bbdd_Social_Media_Trends[[#This Row],[Post_Date]],"aaaa-mm")</f>
        <v>2023-03</v>
      </c>
      <c r="D4964" s="1" t="s">
        <v>18</v>
      </c>
      <c r="E4964" s="1" t="s">
        <v>31</v>
      </c>
      <c r="F4964" s="1" t="s">
        <v>32</v>
      </c>
      <c r="G4964" s="1" t="s">
        <v>15</v>
      </c>
      <c r="H4964">
        <v>3394623</v>
      </c>
      <c r="I4964">
        <v>412913</v>
      </c>
      <c r="J4964">
        <v>94817</v>
      </c>
      <c r="K4964">
        <v>13878</v>
      </c>
      <c r="L4964">
        <f>bbdd_Social_Media_Trends[[#This Row],[Likes]]+bbdd_Social_Media_Trends[[#This Row],[Shares]]+bbdd_Social_Media_Trends[[#This Row],[Comments]]</f>
        <v>521608</v>
      </c>
      <c r="M4964">
        <f>bbdd_Social_Media_Trends[[#This Row],[Interactions]]/bbdd_Social_Media_Trends[[#This Row],[Views]]</f>
        <v>0.15365712186596273</v>
      </c>
      <c r="N4964" s="1" t="s">
        <v>29</v>
      </c>
      <c r="O4964" s="4">
        <f t="shared" si="77"/>
        <v>0</v>
      </c>
    </row>
    <row r="4965" spans="1:15" hidden="1">
      <c r="A4965" s="1" t="s">
        <v>5005</v>
      </c>
      <c r="B4965" s="2">
        <v>44886</v>
      </c>
      <c r="C4965" s="13" t="str">
        <f>TEXT(bbdd_Social_Media_Trends[[#This Row],[Post_Date]],"aaaa-mm")</f>
        <v>2022-11</v>
      </c>
      <c r="D4965" s="1" t="s">
        <v>24</v>
      </c>
      <c r="E4965" s="1" t="s">
        <v>57</v>
      </c>
      <c r="F4965" s="1" t="s">
        <v>41</v>
      </c>
      <c r="G4965" s="1" t="s">
        <v>21</v>
      </c>
      <c r="H4965">
        <v>3503515</v>
      </c>
      <c r="I4965">
        <v>468859</v>
      </c>
      <c r="J4965">
        <v>41272</v>
      </c>
      <c r="K4965">
        <v>8727</v>
      </c>
      <c r="L4965">
        <f>bbdd_Social_Media_Trends[[#This Row],[Likes]]+bbdd_Social_Media_Trends[[#This Row],[Shares]]+bbdd_Social_Media_Trends[[#This Row],[Comments]]</f>
        <v>518858</v>
      </c>
      <c r="M4965">
        <f>bbdd_Social_Media_Trends[[#This Row],[Interactions]]/bbdd_Social_Media_Trends[[#This Row],[Views]]</f>
        <v>0.14809641174648888</v>
      </c>
      <c r="N4965" s="1" t="s">
        <v>22</v>
      </c>
      <c r="O4965" s="4">
        <f t="shared" si="77"/>
        <v>0</v>
      </c>
    </row>
    <row r="4966" spans="1:15" hidden="1">
      <c r="A4966" s="1" t="s">
        <v>5006</v>
      </c>
      <c r="B4966" s="2">
        <v>45064</v>
      </c>
      <c r="C4966" s="13" t="str">
        <f>TEXT(bbdd_Social_Media_Trends[[#This Row],[Post_Date]],"aaaa-mm")</f>
        <v>2023-05</v>
      </c>
      <c r="D4966" s="1" t="s">
        <v>12</v>
      </c>
      <c r="E4966" s="1" t="s">
        <v>52</v>
      </c>
      <c r="F4966" s="1" t="s">
        <v>32</v>
      </c>
      <c r="G4966" s="1" t="s">
        <v>60</v>
      </c>
      <c r="H4966">
        <v>4813259</v>
      </c>
      <c r="I4966">
        <v>282065</v>
      </c>
      <c r="J4966">
        <v>40201</v>
      </c>
      <c r="K4966">
        <v>10672</v>
      </c>
      <c r="L4966">
        <f>bbdd_Social_Media_Trends[[#This Row],[Likes]]+bbdd_Social_Media_Trends[[#This Row],[Shares]]+bbdd_Social_Media_Trends[[#This Row],[Comments]]</f>
        <v>332938</v>
      </c>
      <c r="M4966">
        <f>bbdd_Social_Media_Trends[[#This Row],[Interactions]]/bbdd_Social_Media_Trends[[#This Row],[Views]]</f>
        <v>6.9171012821042877E-2</v>
      </c>
      <c r="N4966" s="1" t="s">
        <v>29</v>
      </c>
      <c r="O4966" s="4">
        <f t="shared" si="77"/>
        <v>0</v>
      </c>
    </row>
    <row r="4967" spans="1:15">
      <c r="A4967" s="1" t="s">
        <v>5007</v>
      </c>
      <c r="B4967" s="2">
        <v>45161</v>
      </c>
      <c r="C4967" s="13" t="str">
        <f>TEXT(bbdd_Social_Media_Trends[[#This Row],[Post_Date]],"aaaa-mm")</f>
        <v>2023-08</v>
      </c>
      <c r="D4967" s="1" t="s">
        <v>27</v>
      </c>
      <c r="E4967" s="1" t="s">
        <v>59</v>
      </c>
      <c r="F4967" s="1" t="s">
        <v>14</v>
      </c>
      <c r="G4967" s="1" t="s">
        <v>37</v>
      </c>
      <c r="H4967">
        <v>910961</v>
      </c>
      <c r="I4967">
        <v>100496</v>
      </c>
      <c r="J4967">
        <v>94622</v>
      </c>
      <c r="K4967">
        <v>5846</v>
      </c>
      <c r="L4967">
        <f>bbdd_Social_Media_Trends[[#This Row],[Likes]]+bbdd_Social_Media_Trends[[#This Row],[Shares]]+bbdd_Social_Media_Trends[[#This Row],[Comments]]</f>
        <v>200964</v>
      </c>
      <c r="M4967">
        <f>bbdd_Social_Media_Trends[[#This Row],[Interactions]]/bbdd_Social_Media_Trends[[#This Row],[Views]]</f>
        <v>0.22060659018333387</v>
      </c>
      <c r="N4967" s="1" t="s">
        <v>22</v>
      </c>
      <c r="O4967" s="4">
        <f t="shared" si="77"/>
        <v>0</v>
      </c>
    </row>
    <row r="4968" spans="1:15" hidden="1">
      <c r="A4968" s="1" t="s">
        <v>5008</v>
      </c>
      <c r="B4968" s="2">
        <v>45026</v>
      </c>
      <c r="C4968" s="13" t="str">
        <f>TEXT(bbdd_Social_Media_Trends[[#This Row],[Post_Date]],"aaaa-mm")</f>
        <v>2023-04</v>
      </c>
      <c r="D4968" s="1" t="s">
        <v>12</v>
      </c>
      <c r="E4968" s="1" t="s">
        <v>46</v>
      </c>
      <c r="F4968" s="1" t="s">
        <v>41</v>
      </c>
      <c r="G4968" s="1" t="s">
        <v>50</v>
      </c>
      <c r="H4968">
        <v>1641650</v>
      </c>
      <c r="I4968">
        <v>262405</v>
      </c>
      <c r="J4968">
        <v>96374</v>
      </c>
      <c r="K4968">
        <v>42970</v>
      </c>
      <c r="L4968">
        <f>bbdd_Social_Media_Trends[[#This Row],[Likes]]+bbdd_Social_Media_Trends[[#This Row],[Shares]]+bbdd_Social_Media_Trends[[#This Row],[Comments]]</f>
        <v>401749</v>
      </c>
      <c r="M4968">
        <f>bbdd_Social_Media_Trends[[#This Row],[Interactions]]/bbdd_Social_Media_Trends[[#This Row],[Views]]</f>
        <v>0.24472268753997503</v>
      </c>
      <c r="N4968" s="1" t="s">
        <v>16</v>
      </c>
      <c r="O4968" s="4">
        <f t="shared" si="77"/>
        <v>0</v>
      </c>
    </row>
    <row r="4969" spans="1:15" hidden="1">
      <c r="A4969" s="1" t="s">
        <v>5009</v>
      </c>
      <c r="B4969" s="2">
        <v>44933</v>
      </c>
      <c r="C4969" s="13" t="str">
        <f>TEXT(bbdd_Social_Media_Trends[[#This Row],[Post_Date]],"aaaa-mm")</f>
        <v>2023-01</v>
      </c>
      <c r="D4969" s="1" t="s">
        <v>18</v>
      </c>
      <c r="E4969" s="1" t="s">
        <v>19</v>
      </c>
      <c r="F4969" s="1" t="s">
        <v>41</v>
      </c>
      <c r="G4969" s="1" t="s">
        <v>15</v>
      </c>
      <c r="H4969">
        <v>3118970</v>
      </c>
      <c r="I4969">
        <v>150127</v>
      </c>
      <c r="J4969">
        <v>9207</v>
      </c>
      <c r="K4969">
        <v>2892</v>
      </c>
      <c r="L4969">
        <f>bbdd_Social_Media_Trends[[#This Row],[Likes]]+bbdd_Social_Media_Trends[[#This Row],[Shares]]+bbdd_Social_Media_Trends[[#This Row],[Comments]]</f>
        <v>162226</v>
      </c>
      <c r="M4969">
        <f>bbdd_Social_Media_Trends[[#This Row],[Interactions]]/bbdd_Social_Media_Trends[[#This Row],[Views]]</f>
        <v>5.2012683674418157E-2</v>
      </c>
      <c r="N4969" s="1" t="s">
        <v>29</v>
      </c>
      <c r="O4969" s="4">
        <f t="shared" si="77"/>
        <v>0</v>
      </c>
    </row>
    <row r="4970" spans="1:15" hidden="1">
      <c r="A4970" s="1" t="s">
        <v>5010</v>
      </c>
      <c r="B4970" s="2">
        <v>45069</v>
      </c>
      <c r="C4970" s="13" t="str">
        <f>TEXT(bbdd_Social_Media_Trends[[#This Row],[Post_Date]],"aaaa-mm")</f>
        <v>2023-05</v>
      </c>
      <c r="D4970" s="1" t="s">
        <v>12</v>
      </c>
      <c r="E4970" s="1" t="s">
        <v>46</v>
      </c>
      <c r="F4970" s="1" t="s">
        <v>20</v>
      </c>
      <c r="G4970" s="1" t="s">
        <v>21</v>
      </c>
      <c r="H4970">
        <v>3910747</v>
      </c>
      <c r="I4970">
        <v>18623</v>
      </c>
      <c r="J4970">
        <v>78332</v>
      </c>
      <c r="K4970">
        <v>10429</v>
      </c>
      <c r="L4970">
        <f>bbdd_Social_Media_Trends[[#This Row],[Likes]]+bbdd_Social_Media_Trends[[#This Row],[Shares]]+bbdd_Social_Media_Trends[[#This Row],[Comments]]</f>
        <v>107384</v>
      </c>
      <c r="M4970">
        <f>bbdd_Social_Media_Trends[[#This Row],[Interactions]]/bbdd_Social_Media_Trends[[#This Row],[Views]]</f>
        <v>2.7458692674315163E-2</v>
      </c>
      <c r="N4970" s="1" t="s">
        <v>16</v>
      </c>
      <c r="O4970" s="4">
        <f t="shared" si="77"/>
        <v>0</v>
      </c>
    </row>
    <row r="4971" spans="1:15">
      <c r="A4971" s="1" t="s">
        <v>5011</v>
      </c>
      <c r="B4971" s="2">
        <v>45167</v>
      </c>
      <c r="C4971" s="13" t="str">
        <f>TEXT(bbdd_Social_Media_Trends[[#This Row],[Post_Date]],"aaaa-mm")</f>
        <v>2023-08</v>
      </c>
      <c r="D4971" s="1" t="s">
        <v>27</v>
      </c>
      <c r="E4971" s="1" t="s">
        <v>59</v>
      </c>
      <c r="F4971" s="1" t="s">
        <v>14</v>
      </c>
      <c r="G4971" s="1" t="s">
        <v>15</v>
      </c>
      <c r="H4971">
        <v>4656939</v>
      </c>
      <c r="I4971">
        <v>316394</v>
      </c>
      <c r="J4971">
        <v>49548</v>
      </c>
      <c r="K4971">
        <v>40754</v>
      </c>
      <c r="L4971">
        <f>bbdd_Social_Media_Trends[[#This Row],[Likes]]+bbdd_Social_Media_Trends[[#This Row],[Shares]]+bbdd_Social_Media_Trends[[#This Row],[Comments]]</f>
        <v>406696</v>
      </c>
      <c r="M4971">
        <f>bbdd_Social_Media_Trends[[#This Row],[Interactions]]/bbdd_Social_Media_Trends[[#This Row],[Views]]</f>
        <v>8.7331184711674337E-2</v>
      </c>
      <c r="N4971" s="1" t="s">
        <v>16</v>
      </c>
      <c r="O4971" s="4">
        <f t="shared" si="77"/>
        <v>0</v>
      </c>
    </row>
    <row r="4972" spans="1:15" hidden="1">
      <c r="A4972" s="1" t="s">
        <v>5012</v>
      </c>
      <c r="B4972" s="2">
        <v>44908</v>
      </c>
      <c r="C4972" s="13" t="str">
        <f>TEXT(bbdd_Social_Media_Trends[[#This Row],[Post_Date]],"aaaa-mm")</f>
        <v>2022-12</v>
      </c>
      <c r="D4972" s="1" t="s">
        <v>24</v>
      </c>
      <c r="E4972" s="1" t="s">
        <v>52</v>
      </c>
      <c r="F4972" s="1" t="s">
        <v>41</v>
      </c>
      <c r="G4972" s="1" t="s">
        <v>60</v>
      </c>
      <c r="H4972">
        <v>263389</v>
      </c>
      <c r="I4972">
        <v>330087</v>
      </c>
      <c r="J4972">
        <v>71596</v>
      </c>
      <c r="K4972">
        <v>11742</v>
      </c>
      <c r="L4972">
        <f>bbdd_Social_Media_Trends[[#This Row],[Likes]]+bbdd_Social_Media_Trends[[#This Row],[Shares]]+bbdd_Social_Media_Trends[[#This Row],[Comments]]</f>
        <v>413425</v>
      </c>
      <c r="M4972">
        <f>bbdd_Social_Media_Trends[[#This Row],[Interactions]]/bbdd_Social_Media_Trends[[#This Row],[Views]]</f>
        <v>1.5696365451860177</v>
      </c>
      <c r="N4972" s="1" t="s">
        <v>29</v>
      </c>
      <c r="O4972" s="4">
        <f t="shared" si="77"/>
        <v>0</v>
      </c>
    </row>
    <row r="4973" spans="1:15" hidden="1">
      <c r="A4973" s="1" t="s">
        <v>5013</v>
      </c>
      <c r="B4973" s="2">
        <v>45087</v>
      </c>
      <c r="C4973" s="13" t="str">
        <f>TEXT(bbdd_Social_Media_Trends[[#This Row],[Post_Date]],"aaaa-mm")</f>
        <v>2023-06</v>
      </c>
      <c r="D4973" s="1" t="s">
        <v>24</v>
      </c>
      <c r="E4973" s="1" t="s">
        <v>13</v>
      </c>
      <c r="F4973" s="1" t="s">
        <v>20</v>
      </c>
      <c r="G4973" s="1" t="s">
        <v>25</v>
      </c>
      <c r="H4973">
        <v>3039791</v>
      </c>
      <c r="I4973">
        <v>115048</v>
      </c>
      <c r="J4973">
        <v>35046</v>
      </c>
      <c r="K4973">
        <v>6967</v>
      </c>
      <c r="L4973">
        <f>bbdd_Social_Media_Trends[[#This Row],[Likes]]+bbdd_Social_Media_Trends[[#This Row],[Shares]]+bbdd_Social_Media_Trends[[#This Row],[Comments]]</f>
        <v>157061</v>
      </c>
      <c r="M4973">
        <f>bbdd_Social_Media_Trends[[#This Row],[Interactions]]/bbdd_Social_Media_Trends[[#This Row],[Views]]</f>
        <v>5.1668354830973574E-2</v>
      </c>
      <c r="N4973" s="1" t="s">
        <v>22</v>
      </c>
      <c r="O4973" s="4">
        <f t="shared" si="77"/>
        <v>0</v>
      </c>
    </row>
    <row r="4974" spans="1:15" hidden="1">
      <c r="A4974" s="1" t="s">
        <v>5014</v>
      </c>
      <c r="B4974" s="2">
        <v>44881</v>
      </c>
      <c r="C4974" s="13" t="str">
        <f>TEXT(bbdd_Social_Media_Trends[[#This Row],[Post_Date]],"aaaa-mm")</f>
        <v>2022-11</v>
      </c>
      <c r="D4974" s="1" t="s">
        <v>24</v>
      </c>
      <c r="E4974" s="1" t="s">
        <v>59</v>
      </c>
      <c r="F4974" s="1" t="s">
        <v>41</v>
      </c>
      <c r="G4974" s="1" t="s">
        <v>15</v>
      </c>
      <c r="H4974">
        <v>3039823</v>
      </c>
      <c r="I4974">
        <v>416310</v>
      </c>
      <c r="J4974">
        <v>28532</v>
      </c>
      <c r="K4974">
        <v>466</v>
      </c>
      <c r="L4974">
        <f>bbdd_Social_Media_Trends[[#This Row],[Likes]]+bbdd_Social_Media_Trends[[#This Row],[Shares]]+bbdd_Social_Media_Trends[[#This Row],[Comments]]</f>
        <v>445308</v>
      </c>
      <c r="M4974">
        <f>bbdd_Social_Media_Trends[[#This Row],[Interactions]]/bbdd_Social_Media_Trends[[#This Row],[Views]]</f>
        <v>0.14649142400725304</v>
      </c>
      <c r="N4974" s="1" t="s">
        <v>29</v>
      </c>
      <c r="O4974" s="4">
        <f t="shared" si="77"/>
        <v>0</v>
      </c>
    </row>
    <row r="4975" spans="1:15" hidden="1">
      <c r="A4975" s="1" t="s">
        <v>5015</v>
      </c>
      <c r="B4975" s="2">
        <v>44704</v>
      </c>
      <c r="C4975" s="13" t="str">
        <f>TEXT(bbdd_Social_Media_Trends[[#This Row],[Post_Date]],"aaaa-mm")</f>
        <v>2022-05</v>
      </c>
      <c r="D4975" s="1" t="s">
        <v>18</v>
      </c>
      <c r="E4975" s="1" t="s">
        <v>59</v>
      </c>
      <c r="F4975" s="1" t="s">
        <v>36</v>
      </c>
      <c r="G4975" s="1" t="s">
        <v>28</v>
      </c>
      <c r="H4975">
        <v>1409550</v>
      </c>
      <c r="I4975">
        <v>96300</v>
      </c>
      <c r="J4975">
        <v>41309</v>
      </c>
      <c r="K4975">
        <v>23481</v>
      </c>
      <c r="L4975">
        <f>bbdd_Social_Media_Trends[[#This Row],[Likes]]+bbdd_Social_Media_Trends[[#This Row],[Shares]]+bbdd_Social_Media_Trends[[#This Row],[Comments]]</f>
        <v>161090</v>
      </c>
      <c r="M4975">
        <f>bbdd_Social_Media_Trends[[#This Row],[Interactions]]/bbdd_Social_Media_Trends[[#This Row],[Views]]</f>
        <v>0.1142847007910326</v>
      </c>
      <c r="N4975" s="1" t="s">
        <v>29</v>
      </c>
      <c r="O4975" s="4">
        <f t="shared" si="77"/>
        <v>0</v>
      </c>
    </row>
    <row r="4976" spans="1:15" hidden="1">
      <c r="A4976" s="1" t="s">
        <v>5016</v>
      </c>
      <c r="B4976" s="2">
        <v>45229</v>
      </c>
      <c r="C4976" s="13" t="str">
        <f>TEXT(bbdd_Social_Media_Trends[[#This Row],[Post_Date]],"aaaa-mm")</f>
        <v>2023-10</v>
      </c>
      <c r="D4976" s="1" t="s">
        <v>24</v>
      </c>
      <c r="E4976" s="1" t="s">
        <v>49</v>
      </c>
      <c r="F4976" s="1" t="s">
        <v>36</v>
      </c>
      <c r="G4976" s="1" t="s">
        <v>50</v>
      </c>
      <c r="H4976">
        <v>4511374</v>
      </c>
      <c r="I4976">
        <v>464123</v>
      </c>
      <c r="J4976">
        <v>60086</v>
      </c>
      <c r="K4976">
        <v>15982</v>
      </c>
      <c r="L4976">
        <f>bbdd_Social_Media_Trends[[#This Row],[Likes]]+bbdd_Social_Media_Trends[[#This Row],[Shares]]+bbdd_Social_Media_Trends[[#This Row],[Comments]]</f>
        <v>540191</v>
      </c>
      <c r="M4976">
        <f>bbdd_Social_Media_Trends[[#This Row],[Interactions]]/bbdd_Social_Media_Trends[[#This Row],[Views]]</f>
        <v>0.11973979545921043</v>
      </c>
      <c r="N4976" s="1" t="s">
        <v>22</v>
      </c>
      <c r="O4976" s="4">
        <f t="shared" si="77"/>
        <v>0</v>
      </c>
    </row>
    <row r="4977" spans="1:15">
      <c r="A4977" s="1" t="s">
        <v>5017</v>
      </c>
      <c r="B4977" s="2">
        <v>44690</v>
      </c>
      <c r="C4977" s="13" t="str">
        <f>TEXT(bbdd_Social_Media_Trends[[#This Row],[Post_Date]],"aaaa-mm")</f>
        <v>2022-05</v>
      </c>
      <c r="D4977" s="1" t="s">
        <v>27</v>
      </c>
      <c r="E4977" s="1" t="s">
        <v>35</v>
      </c>
      <c r="F4977" s="1" t="s">
        <v>41</v>
      </c>
      <c r="G4977" s="1" t="s">
        <v>60</v>
      </c>
      <c r="H4977">
        <v>1135725</v>
      </c>
      <c r="I4977">
        <v>250797</v>
      </c>
      <c r="J4977">
        <v>3791</v>
      </c>
      <c r="K4977">
        <v>38732</v>
      </c>
      <c r="L4977">
        <f>bbdd_Social_Media_Trends[[#This Row],[Likes]]+bbdd_Social_Media_Trends[[#This Row],[Shares]]+bbdd_Social_Media_Trends[[#This Row],[Comments]]</f>
        <v>293320</v>
      </c>
      <c r="M4977">
        <f>bbdd_Social_Media_Trends[[#This Row],[Interactions]]/bbdd_Social_Media_Trends[[#This Row],[Views]]</f>
        <v>0.25826674591120208</v>
      </c>
      <c r="N4977" s="1" t="s">
        <v>22</v>
      </c>
      <c r="O4977" s="4">
        <f t="shared" si="77"/>
        <v>0</v>
      </c>
    </row>
    <row r="4978" spans="1:15">
      <c r="A4978" s="1" t="s">
        <v>5018</v>
      </c>
      <c r="B4978" s="2">
        <v>45123</v>
      </c>
      <c r="C4978" s="13" t="str">
        <f>TEXT(bbdd_Social_Media_Trends[[#This Row],[Post_Date]],"aaaa-mm")</f>
        <v>2023-07</v>
      </c>
      <c r="D4978" s="1" t="s">
        <v>27</v>
      </c>
      <c r="E4978" s="1" t="s">
        <v>46</v>
      </c>
      <c r="F4978" s="1" t="s">
        <v>36</v>
      </c>
      <c r="G4978" s="1" t="s">
        <v>60</v>
      </c>
      <c r="H4978">
        <v>1196421</v>
      </c>
      <c r="I4978">
        <v>20309</v>
      </c>
      <c r="J4978">
        <v>53918</v>
      </c>
      <c r="K4978">
        <v>5709</v>
      </c>
      <c r="L4978">
        <f>bbdd_Social_Media_Trends[[#This Row],[Likes]]+bbdd_Social_Media_Trends[[#This Row],[Shares]]+bbdd_Social_Media_Trends[[#This Row],[Comments]]</f>
        <v>79936</v>
      </c>
      <c r="M4978">
        <f>bbdd_Social_Media_Trends[[#This Row],[Interactions]]/bbdd_Social_Media_Trends[[#This Row],[Views]]</f>
        <v>6.6812601918555425E-2</v>
      </c>
      <c r="N4978" s="1" t="s">
        <v>22</v>
      </c>
      <c r="O4978" s="4">
        <f t="shared" si="77"/>
        <v>0</v>
      </c>
    </row>
    <row r="4979" spans="1:15" hidden="1">
      <c r="A4979" s="1" t="s">
        <v>5019</v>
      </c>
      <c r="B4979" s="2">
        <v>45257</v>
      </c>
      <c r="C4979" s="13" t="str">
        <f>TEXT(bbdd_Social_Media_Trends[[#This Row],[Post_Date]],"aaaa-mm")</f>
        <v>2023-11</v>
      </c>
      <c r="D4979" s="1" t="s">
        <v>18</v>
      </c>
      <c r="E4979" s="1" t="s">
        <v>35</v>
      </c>
      <c r="F4979" s="1" t="s">
        <v>47</v>
      </c>
      <c r="G4979" s="1" t="s">
        <v>28</v>
      </c>
      <c r="H4979">
        <v>2481166</v>
      </c>
      <c r="I4979">
        <v>77818</v>
      </c>
      <c r="J4979">
        <v>79907</v>
      </c>
      <c r="K4979">
        <v>49785</v>
      </c>
      <c r="L4979">
        <f>bbdd_Social_Media_Trends[[#This Row],[Likes]]+bbdd_Social_Media_Trends[[#This Row],[Shares]]+bbdd_Social_Media_Trends[[#This Row],[Comments]]</f>
        <v>207510</v>
      </c>
      <c r="M4979">
        <f>bbdd_Social_Media_Trends[[#This Row],[Interactions]]/bbdd_Social_Media_Trends[[#This Row],[Views]]</f>
        <v>8.3634065596578377E-2</v>
      </c>
      <c r="N4979" s="1" t="s">
        <v>22</v>
      </c>
      <c r="O4979" s="4">
        <f t="shared" si="77"/>
        <v>0</v>
      </c>
    </row>
    <row r="4980" spans="1:15" hidden="1">
      <c r="A4980" s="1" t="s">
        <v>5020</v>
      </c>
      <c r="B4980" s="2">
        <v>45023</v>
      </c>
      <c r="C4980" s="13" t="str">
        <f>TEXT(bbdd_Social_Media_Trends[[#This Row],[Post_Date]],"aaaa-mm")</f>
        <v>2023-04</v>
      </c>
      <c r="D4980" s="1" t="s">
        <v>12</v>
      </c>
      <c r="E4980" s="1" t="s">
        <v>19</v>
      </c>
      <c r="F4980" s="1" t="s">
        <v>20</v>
      </c>
      <c r="G4980" s="1" t="s">
        <v>15</v>
      </c>
      <c r="H4980">
        <v>1009497</v>
      </c>
      <c r="I4980">
        <v>257412</v>
      </c>
      <c r="J4980">
        <v>31992</v>
      </c>
      <c r="K4980">
        <v>26276</v>
      </c>
      <c r="L4980">
        <f>bbdd_Social_Media_Trends[[#This Row],[Likes]]+bbdd_Social_Media_Trends[[#This Row],[Shares]]+bbdd_Social_Media_Trends[[#This Row],[Comments]]</f>
        <v>315680</v>
      </c>
      <c r="M4980">
        <f>bbdd_Social_Media_Trends[[#This Row],[Interactions]]/bbdd_Social_Media_Trends[[#This Row],[Views]]</f>
        <v>0.31271019131309952</v>
      </c>
      <c r="N4980" s="1" t="s">
        <v>16</v>
      </c>
      <c r="O4980" s="4">
        <f t="shared" si="77"/>
        <v>0</v>
      </c>
    </row>
    <row r="4981" spans="1:15" hidden="1">
      <c r="A4981" s="1" t="s">
        <v>5021</v>
      </c>
      <c r="B4981" s="2">
        <v>45070</v>
      </c>
      <c r="C4981" s="13" t="str">
        <f>TEXT(bbdd_Social_Media_Trends[[#This Row],[Post_Date]],"aaaa-mm")</f>
        <v>2023-05</v>
      </c>
      <c r="D4981" s="1" t="s">
        <v>18</v>
      </c>
      <c r="E4981" s="1" t="s">
        <v>19</v>
      </c>
      <c r="F4981" s="1" t="s">
        <v>47</v>
      </c>
      <c r="G4981" s="1" t="s">
        <v>50</v>
      </c>
      <c r="H4981">
        <v>4568680</v>
      </c>
      <c r="I4981">
        <v>105032</v>
      </c>
      <c r="J4981">
        <v>26554</v>
      </c>
      <c r="K4981">
        <v>3674</v>
      </c>
      <c r="L4981">
        <f>bbdd_Social_Media_Trends[[#This Row],[Likes]]+bbdd_Social_Media_Trends[[#This Row],[Shares]]+bbdd_Social_Media_Trends[[#This Row],[Comments]]</f>
        <v>135260</v>
      </c>
      <c r="M4981">
        <f>bbdd_Social_Media_Trends[[#This Row],[Interactions]]/bbdd_Social_Media_Trends[[#This Row],[Views]]</f>
        <v>2.9605925562744599E-2</v>
      </c>
      <c r="N4981" s="1" t="s">
        <v>22</v>
      </c>
      <c r="O4981" s="4">
        <f t="shared" si="77"/>
        <v>0</v>
      </c>
    </row>
    <row r="4982" spans="1:15" hidden="1">
      <c r="A4982" s="1" t="s">
        <v>5022</v>
      </c>
      <c r="B4982" s="2">
        <v>44898</v>
      </c>
      <c r="C4982" s="13" t="str">
        <f>TEXT(bbdd_Social_Media_Trends[[#This Row],[Post_Date]],"aaaa-mm")</f>
        <v>2022-12</v>
      </c>
      <c r="D4982" s="1" t="s">
        <v>12</v>
      </c>
      <c r="E4982" s="1" t="s">
        <v>59</v>
      </c>
      <c r="F4982" s="1" t="s">
        <v>47</v>
      </c>
      <c r="G4982" s="1" t="s">
        <v>25</v>
      </c>
      <c r="H4982">
        <v>3512927</v>
      </c>
      <c r="I4982">
        <v>105027</v>
      </c>
      <c r="J4982">
        <v>72035</v>
      </c>
      <c r="K4982">
        <v>9542</v>
      </c>
      <c r="L4982">
        <f>bbdd_Social_Media_Trends[[#This Row],[Likes]]+bbdd_Social_Media_Trends[[#This Row],[Shares]]+bbdd_Social_Media_Trends[[#This Row],[Comments]]</f>
        <v>186604</v>
      </c>
      <c r="M4982">
        <f>bbdd_Social_Media_Trends[[#This Row],[Interactions]]/bbdd_Social_Media_Trends[[#This Row],[Views]]</f>
        <v>5.3119236465773413E-2</v>
      </c>
      <c r="N4982" s="1" t="s">
        <v>16</v>
      </c>
      <c r="O4982" s="4">
        <f t="shared" si="77"/>
        <v>0</v>
      </c>
    </row>
    <row r="4983" spans="1:15" hidden="1">
      <c r="A4983" s="1" t="s">
        <v>5023</v>
      </c>
      <c r="B4983" s="2">
        <v>44785</v>
      </c>
      <c r="C4983" s="13" t="str">
        <f>TEXT(bbdd_Social_Media_Trends[[#This Row],[Post_Date]],"aaaa-mm")</f>
        <v>2022-08</v>
      </c>
      <c r="D4983" s="1" t="s">
        <v>18</v>
      </c>
      <c r="E4983" s="1" t="s">
        <v>35</v>
      </c>
      <c r="F4983" s="1" t="s">
        <v>47</v>
      </c>
      <c r="G4983" s="1" t="s">
        <v>15</v>
      </c>
      <c r="H4983">
        <v>585134</v>
      </c>
      <c r="I4983">
        <v>202252</v>
      </c>
      <c r="J4983">
        <v>21758</v>
      </c>
      <c r="K4983">
        <v>37425</v>
      </c>
      <c r="L4983">
        <f>bbdd_Social_Media_Trends[[#This Row],[Likes]]+bbdd_Social_Media_Trends[[#This Row],[Shares]]+bbdd_Social_Media_Trends[[#This Row],[Comments]]</f>
        <v>261435</v>
      </c>
      <c r="M4983">
        <f>bbdd_Social_Media_Trends[[#This Row],[Interactions]]/bbdd_Social_Media_Trends[[#This Row],[Views]]</f>
        <v>0.44679509308978799</v>
      </c>
      <c r="N4983" s="1" t="s">
        <v>16</v>
      </c>
      <c r="O4983" s="4">
        <f t="shared" si="77"/>
        <v>0</v>
      </c>
    </row>
    <row r="4984" spans="1:15">
      <c r="A4984" s="1" t="s">
        <v>5024</v>
      </c>
      <c r="B4984" s="2">
        <v>44808</v>
      </c>
      <c r="C4984" s="13" t="str">
        <f>TEXT(bbdd_Social_Media_Trends[[#This Row],[Post_Date]],"aaaa-mm")</f>
        <v>2022-09</v>
      </c>
      <c r="D4984" s="1" t="s">
        <v>27</v>
      </c>
      <c r="E4984" s="1" t="s">
        <v>19</v>
      </c>
      <c r="F4984" s="1" t="s">
        <v>32</v>
      </c>
      <c r="G4984" s="1" t="s">
        <v>50</v>
      </c>
      <c r="H4984">
        <v>1661096</v>
      </c>
      <c r="I4984">
        <v>169872</v>
      </c>
      <c r="J4984">
        <v>45417</v>
      </c>
      <c r="K4984">
        <v>38557</v>
      </c>
      <c r="L4984">
        <f>bbdd_Social_Media_Trends[[#This Row],[Likes]]+bbdd_Social_Media_Trends[[#This Row],[Shares]]+bbdd_Social_Media_Trends[[#This Row],[Comments]]</f>
        <v>253846</v>
      </c>
      <c r="M4984">
        <f>bbdd_Social_Media_Trends[[#This Row],[Interactions]]/bbdd_Social_Media_Trends[[#This Row],[Views]]</f>
        <v>0.15281838015382615</v>
      </c>
      <c r="N4984" s="1" t="s">
        <v>29</v>
      </c>
      <c r="O4984" s="4">
        <f t="shared" si="77"/>
        <v>0</v>
      </c>
    </row>
    <row r="4985" spans="1:15" hidden="1">
      <c r="A4985" s="1" t="s">
        <v>5025</v>
      </c>
      <c r="B4985" s="2">
        <v>44839</v>
      </c>
      <c r="C4985" s="13" t="str">
        <f>TEXT(bbdd_Social_Media_Trends[[#This Row],[Post_Date]],"aaaa-mm")</f>
        <v>2022-10</v>
      </c>
      <c r="D4985" s="1" t="s">
        <v>18</v>
      </c>
      <c r="E4985" s="1" t="s">
        <v>19</v>
      </c>
      <c r="F4985" s="1" t="s">
        <v>14</v>
      </c>
      <c r="G4985" s="1" t="s">
        <v>44</v>
      </c>
      <c r="H4985">
        <v>3012183</v>
      </c>
      <c r="I4985">
        <v>86188</v>
      </c>
      <c r="J4985">
        <v>26059</v>
      </c>
      <c r="K4985">
        <v>39519</v>
      </c>
      <c r="L4985">
        <f>bbdd_Social_Media_Trends[[#This Row],[Likes]]+bbdd_Social_Media_Trends[[#This Row],[Shares]]+bbdd_Social_Media_Trends[[#This Row],[Comments]]</f>
        <v>151766</v>
      </c>
      <c r="M4985">
        <f>bbdd_Social_Media_Trends[[#This Row],[Interactions]]/bbdd_Social_Media_Trends[[#This Row],[Views]]</f>
        <v>5.0384057011144408E-2</v>
      </c>
      <c r="N4985" s="1" t="s">
        <v>22</v>
      </c>
      <c r="O4985" s="4">
        <f t="shared" si="77"/>
        <v>0</v>
      </c>
    </row>
    <row r="4986" spans="1:15" hidden="1">
      <c r="A4986" s="1" t="s">
        <v>5026</v>
      </c>
      <c r="B4986" s="2">
        <v>44900</v>
      </c>
      <c r="C4986" s="13" t="str">
        <f>TEXT(bbdd_Social_Media_Trends[[#This Row],[Post_Date]],"aaaa-mm")</f>
        <v>2022-12</v>
      </c>
      <c r="D4986" s="1" t="s">
        <v>12</v>
      </c>
      <c r="E4986" s="1" t="s">
        <v>39</v>
      </c>
      <c r="F4986" s="1" t="s">
        <v>47</v>
      </c>
      <c r="G4986" s="1" t="s">
        <v>60</v>
      </c>
      <c r="H4986">
        <v>3781363</v>
      </c>
      <c r="I4986">
        <v>74717</v>
      </c>
      <c r="J4986">
        <v>184</v>
      </c>
      <c r="K4986">
        <v>38904</v>
      </c>
      <c r="L4986">
        <f>bbdd_Social_Media_Trends[[#This Row],[Likes]]+bbdd_Social_Media_Trends[[#This Row],[Shares]]+bbdd_Social_Media_Trends[[#This Row],[Comments]]</f>
        <v>113805</v>
      </c>
      <c r="M4986">
        <f>bbdd_Social_Media_Trends[[#This Row],[Interactions]]/bbdd_Social_Media_Trends[[#This Row],[Views]]</f>
        <v>3.0096290676139795E-2</v>
      </c>
      <c r="N4986" s="1" t="s">
        <v>22</v>
      </c>
      <c r="O4986" s="4">
        <f t="shared" si="77"/>
        <v>0</v>
      </c>
    </row>
    <row r="4987" spans="1:15" hidden="1">
      <c r="A4987" s="1" t="s">
        <v>5027</v>
      </c>
      <c r="B4987" s="2">
        <v>45274</v>
      </c>
      <c r="C4987" s="13" t="str">
        <f>TEXT(bbdd_Social_Media_Trends[[#This Row],[Post_Date]],"aaaa-mm")</f>
        <v>2023-12</v>
      </c>
      <c r="D4987" s="1" t="s">
        <v>12</v>
      </c>
      <c r="E4987" s="1" t="s">
        <v>46</v>
      </c>
      <c r="F4987" s="1" t="s">
        <v>41</v>
      </c>
      <c r="G4987" s="1" t="s">
        <v>21</v>
      </c>
      <c r="H4987">
        <v>379978</v>
      </c>
      <c r="I4987">
        <v>409651</v>
      </c>
      <c r="J4987">
        <v>84380</v>
      </c>
      <c r="K4987">
        <v>34427</v>
      </c>
      <c r="L4987">
        <f>bbdd_Social_Media_Trends[[#This Row],[Likes]]+bbdd_Social_Media_Trends[[#This Row],[Shares]]+bbdd_Social_Media_Trends[[#This Row],[Comments]]</f>
        <v>528458</v>
      </c>
      <c r="M4987">
        <f>bbdd_Social_Media_Trends[[#This Row],[Interactions]]/bbdd_Social_Media_Trends[[#This Row],[Views]]</f>
        <v>1.3907594650216593</v>
      </c>
      <c r="N4987" s="1" t="s">
        <v>29</v>
      </c>
      <c r="O4987" s="4">
        <f t="shared" si="77"/>
        <v>0</v>
      </c>
    </row>
    <row r="4988" spans="1:15" hidden="1">
      <c r="A4988" s="1" t="s">
        <v>5028</v>
      </c>
      <c r="B4988" s="2">
        <v>44850</v>
      </c>
      <c r="C4988" s="13" t="str">
        <f>TEXT(bbdd_Social_Media_Trends[[#This Row],[Post_Date]],"aaaa-mm")</f>
        <v>2022-10</v>
      </c>
      <c r="D4988" s="1" t="s">
        <v>12</v>
      </c>
      <c r="E4988" s="1" t="s">
        <v>49</v>
      </c>
      <c r="F4988" s="1" t="s">
        <v>36</v>
      </c>
      <c r="G4988" s="1" t="s">
        <v>60</v>
      </c>
      <c r="H4988">
        <v>741969</v>
      </c>
      <c r="I4988">
        <v>301521</v>
      </c>
      <c r="J4988">
        <v>87955</v>
      </c>
      <c r="K4988">
        <v>15812</v>
      </c>
      <c r="L4988">
        <f>bbdd_Social_Media_Trends[[#This Row],[Likes]]+bbdd_Social_Media_Trends[[#This Row],[Shares]]+bbdd_Social_Media_Trends[[#This Row],[Comments]]</f>
        <v>405288</v>
      </c>
      <c r="M4988">
        <f>bbdd_Social_Media_Trends[[#This Row],[Interactions]]/bbdd_Social_Media_Trends[[#This Row],[Views]]</f>
        <v>0.54623306364551616</v>
      </c>
      <c r="N4988" s="1" t="s">
        <v>22</v>
      </c>
      <c r="O4988" s="4">
        <f t="shared" si="77"/>
        <v>0</v>
      </c>
    </row>
    <row r="4989" spans="1:15" hidden="1">
      <c r="A4989" s="1" t="s">
        <v>5029</v>
      </c>
      <c r="B4989" s="2">
        <v>45113</v>
      </c>
      <c r="C4989" s="13" t="str">
        <f>TEXT(bbdd_Social_Media_Trends[[#This Row],[Post_Date]],"aaaa-mm")</f>
        <v>2023-07</v>
      </c>
      <c r="D4989" s="1" t="s">
        <v>18</v>
      </c>
      <c r="E4989" s="1" t="s">
        <v>59</v>
      </c>
      <c r="F4989" s="1" t="s">
        <v>14</v>
      </c>
      <c r="G4989" s="1" t="s">
        <v>28</v>
      </c>
      <c r="H4989">
        <v>1143337</v>
      </c>
      <c r="I4989">
        <v>491688</v>
      </c>
      <c r="J4989">
        <v>11608</v>
      </c>
      <c r="K4989">
        <v>8331</v>
      </c>
      <c r="L4989">
        <f>bbdd_Social_Media_Trends[[#This Row],[Likes]]+bbdd_Social_Media_Trends[[#This Row],[Shares]]+bbdd_Social_Media_Trends[[#This Row],[Comments]]</f>
        <v>511627</v>
      </c>
      <c r="M4989">
        <f>bbdd_Social_Media_Trends[[#This Row],[Interactions]]/bbdd_Social_Media_Trends[[#This Row],[Views]]</f>
        <v>0.44748573692620813</v>
      </c>
      <c r="N4989" s="1" t="s">
        <v>16</v>
      </c>
      <c r="O4989" s="4">
        <f t="shared" si="77"/>
        <v>0</v>
      </c>
    </row>
    <row r="4990" spans="1:15" hidden="1">
      <c r="A4990" s="1" t="s">
        <v>5030</v>
      </c>
      <c r="B4990" s="2">
        <v>44720</v>
      </c>
      <c r="C4990" s="13" t="str">
        <f>TEXT(bbdd_Social_Media_Trends[[#This Row],[Post_Date]],"aaaa-mm")</f>
        <v>2022-06</v>
      </c>
      <c r="D4990" s="1" t="s">
        <v>12</v>
      </c>
      <c r="E4990" s="1" t="s">
        <v>19</v>
      </c>
      <c r="F4990" s="1" t="s">
        <v>41</v>
      </c>
      <c r="G4990" s="1" t="s">
        <v>50</v>
      </c>
      <c r="H4990">
        <v>2982589</v>
      </c>
      <c r="I4990">
        <v>275137</v>
      </c>
      <c r="J4990">
        <v>89488</v>
      </c>
      <c r="K4990">
        <v>42308</v>
      </c>
      <c r="L4990">
        <f>bbdd_Social_Media_Trends[[#This Row],[Likes]]+bbdd_Social_Media_Trends[[#This Row],[Shares]]+bbdd_Social_Media_Trends[[#This Row],[Comments]]</f>
        <v>406933</v>
      </c>
      <c r="M4990">
        <f>bbdd_Social_Media_Trends[[#This Row],[Interactions]]/bbdd_Social_Media_Trends[[#This Row],[Views]]</f>
        <v>0.13643616334667633</v>
      </c>
      <c r="N4990" s="1" t="s">
        <v>16</v>
      </c>
      <c r="O4990" s="4">
        <f t="shared" si="77"/>
        <v>0</v>
      </c>
    </row>
    <row r="4991" spans="1:15" hidden="1">
      <c r="A4991" s="1" t="s">
        <v>5031</v>
      </c>
      <c r="B4991" s="2">
        <v>45158</v>
      </c>
      <c r="C4991" s="13" t="str">
        <f>TEXT(bbdd_Social_Media_Trends[[#This Row],[Post_Date]],"aaaa-mm")</f>
        <v>2023-08</v>
      </c>
      <c r="D4991" s="1" t="s">
        <v>18</v>
      </c>
      <c r="E4991" s="1" t="s">
        <v>52</v>
      </c>
      <c r="F4991" s="1" t="s">
        <v>20</v>
      </c>
      <c r="G4991" s="1" t="s">
        <v>28</v>
      </c>
      <c r="H4991">
        <v>535624</v>
      </c>
      <c r="I4991">
        <v>202764</v>
      </c>
      <c r="J4991">
        <v>39983</v>
      </c>
      <c r="K4991">
        <v>22546</v>
      </c>
      <c r="L4991">
        <f>bbdd_Social_Media_Trends[[#This Row],[Likes]]+bbdd_Social_Media_Trends[[#This Row],[Shares]]+bbdd_Social_Media_Trends[[#This Row],[Comments]]</f>
        <v>265293</v>
      </c>
      <c r="M4991">
        <f>bbdd_Social_Media_Trends[[#This Row],[Interactions]]/bbdd_Social_Media_Trends[[#This Row],[Views]]</f>
        <v>0.49529707406688273</v>
      </c>
      <c r="N4991" s="1" t="s">
        <v>22</v>
      </c>
      <c r="O4991" s="4">
        <f t="shared" si="77"/>
        <v>0</v>
      </c>
    </row>
    <row r="4992" spans="1:15">
      <c r="A4992" s="1" t="s">
        <v>5032</v>
      </c>
      <c r="B4992" s="2">
        <v>44925</v>
      </c>
      <c r="C4992" s="13" t="str">
        <f>TEXT(bbdd_Social_Media_Trends[[#This Row],[Post_Date]],"aaaa-mm")</f>
        <v>2022-12</v>
      </c>
      <c r="D4992" s="1" t="s">
        <v>27</v>
      </c>
      <c r="E4992" s="1" t="s">
        <v>49</v>
      </c>
      <c r="F4992" s="1" t="s">
        <v>47</v>
      </c>
      <c r="G4992" s="1" t="s">
        <v>28</v>
      </c>
      <c r="H4992">
        <v>4989926</v>
      </c>
      <c r="I4992">
        <v>393298</v>
      </c>
      <c r="J4992">
        <v>99274</v>
      </c>
      <c r="K4992">
        <v>29395</v>
      </c>
      <c r="L4992">
        <f>bbdd_Social_Media_Trends[[#This Row],[Likes]]+bbdd_Social_Media_Trends[[#This Row],[Shares]]+bbdd_Social_Media_Trends[[#This Row],[Comments]]</f>
        <v>521967</v>
      </c>
      <c r="M4992">
        <f>bbdd_Social_Media_Trends[[#This Row],[Interactions]]/bbdd_Social_Media_Trends[[#This Row],[Views]]</f>
        <v>0.10460415645442438</v>
      </c>
      <c r="N4992" s="1" t="s">
        <v>29</v>
      </c>
      <c r="O4992" s="4">
        <f t="shared" si="77"/>
        <v>0</v>
      </c>
    </row>
    <row r="4993" spans="1:15" hidden="1">
      <c r="A4993" s="1" t="s">
        <v>5033</v>
      </c>
      <c r="B4993" s="2">
        <v>44568</v>
      </c>
      <c r="C4993" s="13" t="str">
        <f>TEXT(bbdd_Social_Media_Trends[[#This Row],[Post_Date]],"aaaa-mm")</f>
        <v>2022-01</v>
      </c>
      <c r="D4993" s="1" t="s">
        <v>18</v>
      </c>
      <c r="E4993" s="1" t="s">
        <v>59</v>
      </c>
      <c r="F4993" s="1" t="s">
        <v>20</v>
      </c>
      <c r="G4993" s="1" t="s">
        <v>25</v>
      </c>
      <c r="H4993">
        <v>10157</v>
      </c>
      <c r="I4993">
        <v>322897</v>
      </c>
      <c r="J4993">
        <v>93292</v>
      </c>
      <c r="K4993">
        <v>23766</v>
      </c>
      <c r="L4993">
        <f>bbdd_Social_Media_Trends[[#This Row],[Likes]]+bbdd_Social_Media_Trends[[#This Row],[Shares]]+bbdd_Social_Media_Trends[[#This Row],[Comments]]</f>
        <v>439955</v>
      </c>
      <c r="M4993">
        <f>bbdd_Social_Media_Trends[[#This Row],[Interactions]]/bbdd_Social_Media_Trends[[#This Row],[Views]]</f>
        <v>43.315447474648025</v>
      </c>
      <c r="N4993" s="1" t="s">
        <v>16</v>
      </c>
      <c r="O4993" s="4">
        <f t="shared" si="77"/>
        <v>0</v>
      </c>
    </row>
    <row r="4994" spans="1:15" hidden="1">
      <c r="A4994" s="1" t="s">
        <v>5034</v>
      </c>
      <c r="B4994" s="2">
        <v>45203</v>
      </c>
      <c r="C4994" s="13" t="str">
        <f>TEXT(bbdd_Social_Media_Trends[[#This Row],[Post_Date]],"aaaa-mm")</f>
        <v>2023-10</v>
      </c>
      <c r="D4994" s="1" t="s">
        <v>24</v>
      </c>
      <c r="E4994" s="1" t="s">
        <v>49</v>
      </c>
      <c r="F4994" s="1" t="s">
        <v>36</v>
      </c>
      <c r="G4994" s="1" t="s">
        <v>25</v>
      </c>
      <c r="H4994">
        <v>2026985</v>
      </c>
      <c r="I4994">
        <v>197746</v>
      </c>
      <c r="J4994">
        <v>92346</v>
      </c>
      <c r="K4994">
        <v>37291</v>
      </c>
      <c r="L4994">
        <f>bbdd_Social_Media_Trends[[#This Row],[Likes]]+bbdd_Social_Media_Trends[[#This Row],[Shares]]+bbdd_Social_Media_Trends[[#This Row],[Comments]]</f>
        <v>327383</v>
      </c>
      <c r="M4994">
        <f>bbdd_Social_Media_Trends[[#This Row],[Interactions]]/bbdd_Social_Media_Trends[[#This Row],[Views]]</f>
        <v>0.1615122953549237</v>
      </c>
      <c r="N4994" s="1" t="s">
        <v>29</v>
      </c>
      <c r="O4994" s="4">
        <f t="shared" ref="O4994:O5001" si="78">IF(ISERROR(VLOOKUP(A4994,A4995:A9992,1,FALSE)),0, 1)</f>
        <v>0</v>
      </c>
    </row>
    <row r="4995" spans="1:15">
      <c r="A4995" s="1" t="s">
        <v>5035</v>
      </c>
      <c r="B4995" s="2">
        <v>44590</v>
      </c>
      <c r="C4995" s="13" t="str">
        <f>TEXT(bbdd_Social_Media_Trends[[#This Row],[Post_Date]],"aaaa-mm")</f>
        <v>2022-01</v>
      </c>
      <c r="D4995" s="1" t="s">
        <v>27</v>
      </c>
      <c r="E4995" s="1" t="s">
        <v>19</v>
      </c>
      <c r="F4995" s="1" t="s">
        <v>36</v>
      </c>
      <c r="G4995" s="1" t="s">
        <v>60</v>
      </c>
      <c r="H4995">
        <v>3515254</v>
      </c>
      <c r="I4995">
        <v>213701</v>
      </c>
      <c r="J4995">
        <v>61770</v>
      </c>
      <c r="K4995">
        <v>25198</v>
      </c>
      <c r="L4995">
        <f>bbdd_Social_Media_Trends[[#This Row],[Likes]]+bbdd_Social_Media_Trends[[#This Row],[Shares]]+bbdd_Social_Media_Trends[[#This Row],[Comments]]</f>
        <v>300669</v>
      </c>
      <c r="M4995">
        <f>bbdd_Social_Media_Trends[[#This Row],[Interactions]]/bbdd_Social_Media_Trends[[#This Row],[Views]]</f>
        <v>8.5532652832483791E-2</v>
      </c>
      <c r="N4995" s="1" t="s">
        <v>22</v>
      </c>
      <c r="O4995" s="4">
        <f t="shared" si="78"/>
        <v>0</v>
      </c>
    </row>
    <row r="4996" spans="1:15" hidden="1">
      <c r="A4996" s="1" t="s">
        <v>5036</v>
      </c>
      <c r="B4996" s="2">
        <v>44600</v>
      </c>
      <c r="C4996" s="13" t="str">
        <f>TEXT(bbdd_Social_Media_Trends[[#This Row],[Post_Date]],"aaaa-mm")</f>
        <v>2022-02</v>
      </c>
      <c r="D4996" s="1" t="s">
        <v>18</v>
      </c>
      <c r="E4996" s="1" t="s">
        <v>35</v>
      </c>
      <c r="F4996" s="1" t="s">
        <v>20</v>
      </c>
      <c r="G4996" s="1" t="s">
        <v>25</v>
      </c>
      <c r="H4996">
        <v>940934</v>
      </c>
      <c r="I4996">
        <v>436187</v>
      </c>
      <c r="J4996">
        <v>12363</v>
      </c>
      <c r="K4996">
        <v>11054</v>
      </c>
      <c r="L4996">
        <f>bbdd_Social_Media_Trends[[#This Row],[Likes]]+bbdd_Social_Media_Trends[[#This Row],[Shares]]+bbdd_Social_Media_Trends[[#This Row],[Comments]]</f>
        <v>459604</v>
      </c>
      <c r="M4996">
        <f>bbdd_Social_Media_Trends[[#This Row],[Interactions]]/bbdd_Social_Media_Trends[[#This Row],[Views]]</f>
        <v>0.48845508824210837</v>
      </c>
      <c r="N4996" s="1" t="s">
        <v>29</v>
      </c>
      <c r="O4996" s="4">
        <f t="shared" si="78"/>
        <v>0</v>
      </c>
    </row>
    <row r="4997" spans="1:15">
      <c r="A4997" s="1" t="s">
        <v>5037</v>
      </c>
      <c r="B4997" s="2">
        <v>45051</v>
      </c>
      <c r="C4997" s="13" t="str">
        <f>TEXT(bbdd_Social_Media_Trends[[#This Row],[Post_Date]],"aaaa-mm")</f>
        <v>2023-05</v>
      </c>
      <c r="D4997" s="1" t="s">
        <v>27</v>
      </c>
      <c r="E4997" s="1" t="s">
        <v>19</v>
      </c>
      <c r="F4997" s="1" t="s">
        <v>14</v>
      </c>
      <c r="G4997" s="1" t="s">
        <v>37</v>
      </c>
      <c r="H4997">
        <v>4258236</v>
      </c>
      <c r="I4997">
        <v>381509</v>
      </c>
      <c r="J4997">
        <v>59209</v>
      </c>
      <c r="K4997">
        <v>4674</v>
      </c>
      <c r="L4997">
        <f>bbdd_Social_Media_Trends[[#This Row],[Likes]]+bbdd_Social_Media_Trends[[#This Row],[Shares]]+bbdd_Social_Media_Trends[[#This Row],[Comments]]</f>
        <v>445392</v>
      </c>
      <c r="M4997">
        <f>bbdd_Social_Media_Trends[[#This Row],[Interactions]]/bbdd_Social_Media_Trends[[#This Row],[Views]]</f>
        <v>0.10459542402065081</v>
      </c>
      <c r="N4997" s="1" t="s">
        <v>16</v>
      </c>
      <c r="O4997" s="4">
        <f t="shared" si="78"/>
        <v>0</v>
      </c>
    </row>
    <row r="4998" spans="1:15" hidden="1">
      <c r="A4998" s="1" t="s">
        <v>5038</v>
      </c>
      <c r="B4998" s="2">
        <v>45176</v>
      </c>
      <c r="C4998" s="13" t="str">
        <f>TEXT(bbdd_Social_Media_Trends[[#This Row],[Post_Date]],"aaaa-mm")</f>
        <v>2023-09</v>
      </c>
      <c r="D4998" s="1" t="s">
        <v>18</v>
      </c>
      <c r="E4998" s="1" t="s">
        <v>19</v>
      </c>
      <c r="F4998" s="1" t="s">
        <v>14</v>
      </c>
      <c r="G4998" s="1" t="s">
        <v>15</v>
      </c>
      <c r="H4998">
        <v>4841525</v>
      </c>
      <c r="I4998">
        <v>166266</v>
      </c>
      <c r="J4998">
        <v>54841</v>
      </c>
      <c r="K4998">
        <v>4832</v>
      </c>
      <c r="L4998">
        <f>bbdd_Social_Media_Trends[[#This Row],[Likes]]+bbdd_Social_Media_Trends[[#This Row],[Shares]]+bbdd_Social_Media_Trends[[#This Row],[Comments]]</f>
        <v>225939</v>
      </c>
      <c r="M4998">
        <f>bbdd_Social_Media_Trends[[#This Row],[Interactions]]/bbdd_Social_Media_Trends[[#This Row],[Views]]</f>
        <v>4.666690763757287E-2</v>
      </c>
      <c r="N4998" s="1" t="s">
        <v>22</v>
      </c>
      <c r="O4998" s="4">
        <f t="shared" si="78"/>
        <v>0</v>
      </c>
    </row>
    <row r="4999" spans="1:15">
      <c r="A4999" s="1" t="s">
        <v>5039</v>
      </c>
      <c r="B4999" s="2">
        <v>44724</v>
      </c>
      <c r="C4999" s="13" t="str">
        <f>TEXT(bbdd_Social_Media_Trends[[#This Row],[Post_Date]],"aaaa-mm")</f>
        <v>2022-06</v>
      </c>
      <c r="D4999" s="1" t="s">
        <v>27</v>
      </c>
      <c r="E4999" s="1" t="s">
        <v>59</v>
      </c>
      <c r="F4999" s="1" t="s">
        <v>20</v>
      </c>
      <c r="G4999" s="1" t="s">
        <v>60</v>
      </c>
      <c r="H4999">
        <v>2004080</v>
      </c>
      <c r="I4999">
        <v>32401</v>
      </c>
      <c r="J4999">
        <v>75229</v>
      </c>
      <c r="K4999">
        <v>33875</v>
      </c>
      <c r="L4999">
        <f>bbdd_Social_Media_Trends[[#This Row],[Likes]]+bbdd_Social_Media_Trends[[#This Row],[Shares]]+bbdd_Social_Media_Trends[[#This Row],[Comments]]</f>
        <v>141505</v>
      </c>
      <c r="M4999">
        <f>bbdd_Social_Media_Trends[[#This Row],[Interactions]]/bbdd_Social_Media_Trends[[#This Row],[Views]]</f>
        <v>7.0608458744161912E-2</v>
      </c>
      <c r="N4999" s="1" t="s">
        <v>29</v>
      </c>
      <c r="O4999" s="4">
        <f t="shared" si="78"/>
        <v>0</v>
      </c>
    </row>
    <row r="5000" spans="1:15" hidden="1">
      <c r="A5000" s="1" t="s">
        <v>5040</v>
      </c>
      <c r="B5000" s="2">
        <v>45069</v>
      </c>
      <c r="C5000" s="13" t="str">
        <f>TEXT(bbdd_Social_Media_Trends[[#This Row],[Post_Date]],"aaaa-mm")</f>
        <v>2023-05</v>
      </c>
      <c r="D5000" s="1" t="s">
        <v>18</v>
      </c>
      <c r="E5000" s="1" t="s">
        <v>39</v>
      </c>
      <c r="F5000" s="1" t="s">
        <v>20</v>
      </c>
      <c r="G5000" s="1" t="s">
        <v>50</v>
      </c>
      <c r="H5000">
        <v>2221665</v>
      </c>
      <c r="I5000">
        <v>46996</v>
      </c>
      <c r="J5000">
        <v>12954</v>
      </c>
      <c r="K5000">
        <v>42832</v>
      </c>
      <c r="L5000">
        <f>bbdd_Social_Media_Trends[[#This Row],[Likes]]+bbdd_Social_Media_Trends[[#This Row],[Shares]]+bbdd_Social_Media_Trends[[#This Row],[Comments]]</f>
        <v>102782</v>
      </c>
      <c r="M5000">
        <f>bbdd_Social_Media_Trends[[#This Row],[Interactions]]/bbdd_Social_Media_Trends[[#This Row],[Views]]</f>
        <v>4.6263500572768623E-2</v>
      </c>
      <c r="N5000" s="1" t="s">
        <v>29</v>
      </c>
      <c r="O5000" s="4">
        <f t="shared" si="78"/>
        <v>0</v>
      </c>
    </row>
    <row r="5001" spans="1:15" hidden="1">
      <c r="A5001" s="1" t="s">
        <v>5041</v>
      </c>
      <c r="B5001" s="2">
        <v>44916</v>
      </c>
      <c r="C5001" s="13" t="str">
        <f>TEXT(bbdd_Social_Media_Trends[[#This Row],[Post_Date]],"aaaa-mm")</f>
        <v>2022-12</v>
      </c>
      <c r="D5001" s="1" t="s">
        <v>18</v>
      </c>
      <c r="E5001" s="1" t="s">
        <v>59</v>
      </c>
      <c r="F5001" s="1" t="s">
        <v>47</v>
      </c>
      <c r="G5001" s="1" t="s">
        <v>37</v>
      </c>
      <c r="H5001">
        <v>2224007</v>
      </c>
      <c r="I5001">
        <v>72744</v>
      </c>
      <c r="J5001">
        <v>29945</v>
      </c>
      <c r="K5001">
        <v>46381</v>
      </c>
      <c r="L5001">
        <f>bbdd_Social_Media_Trends[[#This Row],[Likes]]+bbdd_Social_Media_Trends[[#This Row],[Shares]]+bbdd_Social_Media_Trends[[#This Row],[Comments]]</f>
        <v>149070</v>
      </c>
      <c r="M5001">
        <f>bbdd_Social_Media_Trends[[#This Row],[Interactions]]/bbdd_Social_Media_Trends[[#This Row],[Views]]</f>
        <v>6.7027666729466223E-2</v>
      </c>
      <c r="N5001" s="1" t="s">
        <v>29</v>
      </c>
      <c r="O5001" s="4">
        <f t="shared" si="78"/>
        <v>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F9B1-E94A-4F12-81EB-BF8C0242548B}">
  <dimension ref="B2:Q18"/>
  <sheetViews>
    <sheetView workbookViewId="0">
      <selection activeCell="E18" sqref="E18"/>
    </sheetView>
  </sheetViews>
  <sheetFormatPr baseColWidth="10" defaultRowHeight="14.4"/>
  <cols>
    <col min="2" max="2" width="15.88671875" bestFit="1" customWidth="1"/>
    <col min="5" max="5" width="17.33203125" bestFit="1" customWidth="1"/>
    <col min="6" max="6" width="3.77734375" customWidth="1"/>
    <col min="7" max="7" width="11.5546875" bestFit="1" customWidth="1"/>
    <col min="8" max="8" width="3.77734375" customWidth="1"/>
    <col min="10" max="10" width="3.77734375" customWidth="1"/>
    <col min="11" max="11" width="14.21875" bestFit="1" customWidth="1"/>
    <col min="12" max="12" width="3.77734375" customWidth="1"/>
    <col min="13" max="13" width="11.5546875" bestFit="1" customWidth="1"/>
    <col min="14" max="14" width="3.77734375" customWidth="1"/>
    <col min="15" max="15" width="18.5546875" bestFit="1" customWidth="1"/>
  </cols>
  <sheetData>
    <row r="2" spans="2:17">
      <c r="B2" s="7" t="s">
        <v>5043</v>
      </c>
      <c r="E2" s="7" t="s">
        <v>5048</v>
      </c>
      <c r="G2" s="7" t="s">
        <v>2</v>
      </c>
      <c r="I2" s="7" t="s">
        <v>3</v>
      </c>
      <c r="K2" s="7" t="s">
        <v>5049</v>
      </c>
      <c r="M2" s="7" t="s">
        <v>5</v>
      </c>
      <c r="O2" s="7" t="s">
        <v>10</v>
      </c>
      <c r="Q2" s="11" t="s">
        <v>5050</v>
      </c>
    </row>
    <row r="3" spans="2:17">
      <c r="B3" s="5">
        <v>5000</v>
      </c>
      <c r="E3" s="3" t="s">
        <v>5046</v>
      </c>
      <c r="G3" s="3" t="s">
        <v>18</v>
      </c>
      <c r="I3" s="3" t="s">
        <v>13</v>
      </c>
      <c r="K3" s="3" t="s">
        <v>41</v>
      </c>
      <c r="M3" s="3" t="s">
        <v>28</v>
      </c>
      <c r="O3" s="3" t="s">
        <v>16</v>
      </c>
      <c r="Q3" t="s">
        <v>6</v>
      </c>
    </row>
    <row r="4" spans="2:17">
      <c r="E4" s="3" t="s">
        <v>5047</v>
      </c>
      <c r="G4" s="3" t="s">
        <v>12</v>
      </c>
      <c r="I4" s="3" t="s">
        <v>35</v>
      </c>
      <c r="K4" s="3" t="s">
        <v>32</v>
      </c>
      <c r="M4" s="3" t="s">
        <v>25</v>
      </c>
      <c r="O4" s="3" t="s">
        <v>29</v>
      </c>
      <c r="Q4" t="s">
        <v>7</v>
      </c>
    </row>
    <row r="5" spans="2:17">
      <c r="B5" s="8" t="s">
        <v>5044</v>
      </c>
      <c r="C5">
        <f>SUM(bbdd_Social_Media_Trends[Duplicados])</f>
        <v>0</v>
      </c>
      <c r="E5" s="3" t="s">
        <v>5042</v>
      </c>
      <c r="G5" s="3" t="s">
        <v>24</v>
      </c>
      <c r="I5" s="3" t="s">
        <v>31</v>
      </c>
      <c r="K5" s="3" t="s">
        <v>47</v>
      </c>
      <c r="M5" s="3" t="s">
        <v>50</v>
      </c>
      <c r="O5" s="3" t="s">
        <v>22</v>
      </c>
      <c r="Q5" t="s">
        <v>8</v>
      </c>
    </row>
    <row r="6" spans="2:17">
      <c r="G6" s="3" t="s">
        <v>27</v>
      </c>
      <c r="I6" s="3" t="s">
        <v>19</v>
      </c>
      <c r="K6" s="3" t="s">
        <v>20</v>
      </c>
      <c r="M6" s="3" t="s">
        <v>44</v>
      </c>
      <c r="O6" s="3" t="s">
        <v>5042</v>
      </c>
      <c r="Q6" t="s">
        <v>9</v>
      </c>
    </row>
    <row r="7" spans="2:17">
      <c r="B7" s="22" t="s">
        <v>5045</v>
      </c>
      <c r="C7" s="23"/>
      <c r="G7" s="3" t="s">
        <v>5042</v>
      </c>
      <c r="I7" s="3" t="s">
        <v>59</v>
      </c>
      <c r="K7" s="3" t="s">
        <v>36</v>
      </c>
      <c r="M7" s="3" t="s">
        <v>21</v>
      </c>
    </row>
    <row r="8" spans="2:17">
      <c r="B8" s="9" t="s">
        <v>0</v>
      </c>
      <c r="C8">
        <f>COUNTBLANK(bbdd_Social_Media_Trends[Post_Date])</f>
        <v>0</v>
      </c>
      <c r="I8" s="3" t="s">
        <v>52</v>
      </c>
      <c r="K8" s="3" t="s">
        <v>14</v>
      </c>
      <c r="M8" s="3" t="s">
        <v>37</v>
      </c>
    </row>
    <row r="9" spans="2:17">
      <c r="B9" s="10" t="s">
        <v>1</v>
      </c>
      <c r="C9">
        <f>COUNTBLANK(bbdd_Social_Media_Trends[Post_Date])</f>
        <v>0</v>
      </c>
      <c r="I9" s="3" t="s">
        <v>39</v>
      </c>
      <c r="K9" s="3" t="s">
        <v>5042</v>
      </c>
      <c r="M9" s="3" t="s">
        <v>15</v>
      </c>
    </row>
    <row r="10" spans="2:17">
      <c r="B10" s="10" t="s">
        <v>2</v>
      </c>
      <c r="C10">
        <f>COUNTBLANK(bbdd_Social_Media_Trends[Platform])</f>
        <v>0</v>
      </c>
      <c r="I10" s="3" t="s">
        <v>46</v>
      </c>
      <c r="M10" s="3" t="s">
        <v>60</v>
      </c>
    </row>
    <row r="11" spans="2:17">
      <c r="B11" s="10" t="s">
        <v>3</v>
      </c>
      <c r="C11">
        <f>COUNTBLANK(bbdd_Social_Media_Trends[Hashtag])</f>
        <v>0</v>
      </c>
      <c r="I11" s="3" t="s">
        <v>57</v>
      </c>
      <c r="M11" s="3" t="s">
        <v>5042</v>
      </c>
    </row>
    <row r="12" spans="2:17">
      <c r="B12" s="10" t="s">
        <v>4</v>
      </c>
      <c r="C12">
        <f>COUNTBLANK(bbdd_Social_Media_Trends[Content_Type])</f>
        <v>0</v>
      </c>
      <c r="I12" s="3" t="s">
        <v>49</v>
      </c>
    </row>
    <row r="13" spans="2:17">
      <c r="B13" s="10" t="s">
        <v>5</v>
      </c>
      <c r="C13">
        <f>COUNTBLANK(bbdd_Social_Media_Trends[Region])</f>
        <v>0</v>
      </c>
      <c r="I13" s="3" t="s">
        <v>5042</v>
      </c>
    </row>
    <row r="14" spans="2:17">
      <c r="B14" s="10" t="s">
        <v>6</v>
      </c>
      <c r="C14">
        <f>COUNTBLANK(bbdd_Social_Media_Trends[Views])</f>
        <v>0</v>
      </c>
    </row>
    <row r="15" spans="2:17">
      <c r="B15" s="10" t="s">
        <v>7</v>
      </c>
      <c r="C15">
        <f>COUNTBLANK(bbdd_Social_Media_Trends[Likes])</f>
        <v>0</v>
      </c>
    </row>
    <row r="16" spans="2:17">
      <c r="B16" s="10" t="s">
        <v>8</v>
      </c>
      <c r="C16">
        <f>COUNTBLANK(bbdd_Social_Media_Trends[Shares])</f>
        <v>0</v>
      </c>
    </row>
    <row r="17" spans="2:3">
      <c r="B17" s="10" t="s">
        <v>9</v>
      </c>
      <c r="C17">
        <f>COUNTBLANK(bbdd_Social_Media_Trends[Comments])</f>
        <v>0</v>
      </c>
    </row>
    <row r="18" spans="2:3">
      <c r="B18" s="10" t="s">
        <v>10</v>
      </c>
      <c r="C18">
        <f>COUNTBLANK(bbdd_Social_Media_Trends[Engagement_Level])</f>
        <v>0</v>
      </c>
    </row>
  </sheetData>
  <mergeCells count="1">
    <mergeCell ref="B7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FC8A-B237-42CE-A438-F0149ACB9028}">
  <dimension ref="B2:S50"/>
  <sheetViews>
    <sheetView topLeftCell="A22" workbookViewId="0">
      <selection activeCell="E45" sqref="E45"/>
    </sheetView>
  </sheetViews>
  <sheetFormatPr baseColWidth="10" defaultRowHeight="14.4"/>
  <cols>
    <col min="2" max="2" width="13" bestFit="1" customWidth="1"/>
    <col min="3" max="3" width="2.77734375" customWidth="1"/>
    <col min="4" max="4" width="16.5546875" bestFit="1" customWidth="1"/>
    <col min="5" max="5" width="13.44140625" bestFit="1" customWidth="1"/>
    <col min="6" max="6" width="15" bestFit="1" customWidth="1"/>
    <col min="7" max="7" width="2.77734375" customWidth="1"/>
    <col min="8" max="8" width="16.5546875" bestFit="1" customWidth="1"/>
    <col min="9" max="9" width="13.44140625" bestFit="1" customWidth="1"/>
    <col min="10" max="11" width="22.6640625" bestFit="1" customWidth="1"/>
    <col min="12" max="12" width="17.77734375" bestFit="1" customWidth="1"/>
    <col min="13" max="13" width="13.44140625" bestFit="1" customWidth="1"/>
    <col min="14" max="14" width="29.88671875" bestFit="1" customWidth="1"/>
    <col min="15" max="15" width="2.77734375" customWidth="1"/>
    <col min="16" max="16" width="16.5546875" bestFit="1" customWidth="1"/>
    <col min="17" max="17" width="31.6640625" bestFit="1" customWidth="1"/>
    <col min="18" max="18" width="9.88671875" bestFit="1" customWidth="1"/>
    <col min="19" max="19" width="13.33203125" bestFit="1" customWidth="1"/>
  </cols>
  <sheetData>
    <row r="2" spans="2:17">
      <c r="D2" t="s">
        <v>5043</v>
      </c>
      <c r="F2" t="s">
        <v>5051</v>
      </c>
      <c r="H2" t="s">
        <v>5052</v>
      </c>
      <c r="J2" t="s">
        <v>5056</v>
      </c>
      <c r="L2" t="s">
        <v>5057</v>
      </c>
      <c r="N2" t="s">
        <v>5058</v>
      </c>
      <c r="P2" s="19" t="s">
        <v>5061</v>
      </c>
      <c r="Q2" t="s">
        <v>5043</v>
      </c>
    </row>
    <row r="3" spans="2:17">
      <c r="D3" s="1">
        <v>5000</v>
      </c>
      <c r="F3" s="12">
        <v>12470332220</v>
      </c>
      <c r="H3" s="12">
        <v>1257375149</v>
      </c>
      <c r="J3" s="12">
        <v>252597810</v>
      </c>
      <c r="K3" s="12"/>
      <c r="L3" s="12">
        <v>124441969</v>
      </c>
      <c r="N3" s="1">
        <v>0.13106426510263414</v>
      </c>
      <c r="P3" s="3" t="s">
        <v>16</v>
      </c>
      <c r="Q3" s="16">
        <v>0.33460000000000001</v>
      </c>
    </row>
    <row r="4" spans="2:17">
      <c r="B4" s="17">
        <v>1000000</v>
      </c>
      <c r="D4" s="15" t="str">
        <f>_xlfn.CONCAT(TEXT((GETPIVOTDATA("Post_ID",$D$2)/$B$6),"0")," ",$B$7)</f>
        <v>5 Mil</v>
      </c>
      <c r="F4" s="18" t="str">
        <f>_xlfn.CONCAT(TEXT((GETPIVOTDATA("Views",$F$2)/$B$4),"#.##0")," ",$B$5)</f>
        <v>12.470 Mills</v>
      </c>
      <c r="H4" s="18" t="str">
        <f>_xlfn.CONCAT(TEXT((GETPIVOTDATA("Likes",$H$2)/$B$4),"#.##0")," ",$B$5)</f>
        <v>1.257 Mills</v>
      </c>
      <c r="I4" s="18"/>
      <c r="J4" s="18" t="str">
        <f>_xlfn.CONCAT(TEXT((GETPIVOTDATA("Shares",$J$2)/$B$4),"#.##0")," ",$B$5)</f>
        <v>253 Mills</v>
      </c>
      <c r="K4" s="18"/>
      <c r="L4" s="18" t="str">
        <f>_xlfn.CONCAT(TEXT((GETPIVOTDATA("Comments",$L$2)/$B$4),"#.##0")," ",$B$5)</f>
        <v>124 Mills</v>
      </c>
      <c r="N4" s="16">
        <f>GETPIVOTDATA("Engagement_Rate_Global",$N$2)</f>
        <v>0.13106426510263414</v>
      </c>
      <c r="P4" s="3" t="s">
        <v>29</v>
      </c>
      <c r="Q4" s="16">
        <v>0.3458</v>
      </c>
    </row>
    <row r="5" spans="2:17">
      <c r="B5" t="s">
        <v>5059</v>
      </c>
      <c r="P5" s="3" t="s">
        <v>22</v>
      </c>
      <c r="Q5" s="16">
        <v>0.3196</v>
      </c>
    </row>
    <row r="6" spans="2:17">
      <c r="B6" s="15">
        <v>1000</v>
      </c>
    </row>
    <row r="7" spans="2:17">
      <c r="B7" t="s">
        <v>5060</v>
      </c>
      <c r="Q7" s="20">
        <f>GETPIVOTDATA("Post_ID",$P$2,"Engagement_Level","High")</f>
        <v>0.33460000000000001</v>
      </c>
    </row>
    <row r="11" spans="2:17">
      <c r="D11" s="19" t="s">
        <v>5061</v>
      </c>
      <c r="E11" t="s">
        <v>5051</v>
      </c>
      <c r="H11" s="19" t="s">
        <v>5061</v>
      </c>
      <c r="I11" t="s">
        <v>5066</v>
      </c>
      <c r="L11" s="19" t="s">
        <v>5061</v>
      </c>
      <c r="M11" t="s">
        <v>5051</v>
      </c>
      <c r="P11" s="19" t="s">
        <v>5061</v>
      </c>
      <c r="Q11" t="s">
        <v>5067</v>
      </c>
    </row>
    <row r="12" spans="2:17">
      <c r="D12" s="3" t="s">
        <v>5046</v>
      </c>
      <c r="E12" s="1"/>
      <c r="H12" s="3" t="s">
        <v>5046</v>
      </c>
      <c r="I12" s="16"/>
      <c r="L12" s="3" t="s">
        <v>27</v>
      </c>
      <c r="M12" s="1">
        <v>3370438480</v>
      </c>
      <c r="P12" s="3" t="s">
        <v>18</v>
      </c>
      <c r="Q12" s="16">
        <v>0.13825964934914142</v>
      </c>
    </row>
    <row r="13" spans="2:17">
      <c r="D13" s="21" t="s">
        <v>5062</v>
      </c>
      <c r="E13" s="1">
        <v>1542608322</v>
      </c>
      <c r="H13" s="21" t="s">
        <v>5062</v>
      </c>
      <c r="I13" s="16">
        <v>0.12911719142145273</v>
      </c>
      <c r="L13" s="3" t="s">
        <v>12</v>
      </c>
      <c r="M13" s="1">
        <v>3168919406</v>
      </c>
      <c r="P13" s="3" t="s">
        <v>27</v>
      </c>
      <c r="Q13" s="16">
        <v>0.1310897782652897</v>
      </c>
    </row>
    <row r="14" spans="2:17">
      <c r="D14" s="21" t="s">
        <v>5063</v>
      </c>
      <c r="E14" s="1">
        <v>1517496715</v>
      </c>
      <c r="H14" s="21" t="s">
        <v>5063</v>
      </c>
      <c r="I14" s="16">
        <v>0.13526260977770882</v>
      </c>
      <c r="L14" s="3" t="s">
        <v>24</v>
      </c>
      <c r="M14" s="1">
        <v>3017229522</v>
      </c>
      <c r="P14" s="3" t="s">
        <v>24</v>
      </c>
      <c r="Q14" s="16">
        <v>0.1279186512612944</v>
      </c>
    </row>
    <row r="15" spans="2:17">
      <c r="D15" s="21" t="s">
        <v>5064</v>
      </c>
      <c r="E15" s="1">
        <v>1592116409</v>
      </c>
      <c r="H15" s="21" t="s">
        <v>5064</v>
      </c>
      <c r="I15" s="16">
        <v>0.13078802644260668</v>
      </c>
      <c r="L15" s="3" t="s">
        <v>18</v>
      </c>
      <c r="M15" s="1">
        <v>2913744812</v>
      </c>
      <c r="P15" s="3" t="s">
        <v>12</v>
      </c>
      <c r="Q15" s="16">
        <v>0.12741618711902325</v>
      </c>
    </row>
    <row r="16" spans="2:17">
      <c r="D16" s="21" t="s">
        <v>5065</v>
      </c>
      <c r="E16" s="1">
        <v>1611689057</v>
      </c>
      <c r="H16" s="21" t="s">
        <v>5065</v>
      </c>
      <c r="I16" s="16">
        <v>0.12650122994537402</v>
      </c>
      <c r="L16" s="3" t="s">
        <v>5042</v>
      </c>
      <c r="M16" s="1">
        <v>12470332220</v>
      </c>
      <c r="P16" s="3" t="s">
        <v>5042</v>
      </c>
      <c r="Q16" s="16">
        <v>0.13106426510263414</v>
      </c>
    </row>
    <row r="17" spans="4:19">
      <c r="D17" s="3" t="s">
        <v>5047</v>
      </c>
      <c r="E17" s="1"/>
      <c r="H17" s="3" t="s">
        <v>5047</v>
      </c>
      <c r="I17" s="16"/>
    </row>
    <row r="18" spans="4:19">
      <c r="D18" s="21" t="s">
        <v>5062</v>
      </c>
      <c r="E18" s="1">
        <v>1481248923</v>
      </c>
      <c r="H18" s="21" t="s">
        <v>5062</v>
      </c>
      <c r="I18" s="16">
        <v>0.12714414037754546</v>
      </c>
    </row>
    <row r="19" spans="4:19">
      <c r="D19" s="21" t="s">
        <v>5063</v>
      </c>
      <c r="E19" s="1">
        <v>1651650465</v>
      </c>
      <c r="H19" s="21" t="s">
        <v>5063</v>
      </c>
      <c r="I19" s="16">
        <v>0.13250446607054961</v>
      </c>
    </row>
    <row r="20" spans="4:19">
      <c r="D20" s="21" t="s">
        <v>5064</v>
      </c>
      <c r="E20" s="1">
        <v>1505248798</v>
      </c>
      <c r="H20" s="21" t="s">
        <v>5064</v>
      </c>
      <c r="I20" s="16">
        <v>0.13818542972854111</v>
      </c>
    </row>
    <row r="21" spans="4:19">
      <c r="D21" s="21" t="s">
        <v>5065</v>
      </c>
      <c r="E21" s="1">
        <v>1568273531</v>
      </c>
      <c r="H21" s="21" t="s">
        <v>5065</v>
      </c>
      <c r="I21" s="16">
        <v>0.12923769801226084</v>
      </c>
    </row>
    <row r="22" spans="4:19">
      <c r="D22" s="3" t="s">
        <v>5042</v>
      </c>
      <c r="E22" s="1">
        <v>12470332220</v>
      </c>
      <c r="H22" s="3" t="s">
        <v>5042</v>
      </c>
      <c r="I22" s="16">
        <v>0.13106426510263414</v>
      </c>
    </row>
    <row r="26" spans="4:19">
      <c r="D26" s="19" t="s">
        <v>5061</v>
      </c>
      <c r="E26" t="s">
        <v>5043</v>
      </c>
      <c r="H26" s="19" t="s">
        <v>5061</v>
      </c>
      <c r="I26" t="s">
        <v>5051</v>
      </c>
      <c r="L26" s="19" t="s">
        <v>5061</v>
      </c>
      <c r="M26" t="s">
        <v>5068</v>
      </c>
      <c r="P26" s="19" t="s">
        <v>5061</v>
      </c>
      <c r="Q26" t="s">
        <v>5069</v>
      </c>
      <c r="R26" t="s">
        <v>5070</v>
      </c>
      <c r="S26" t="s">
        <v>5071</v>
      </c>
    </row>
    <row r="27" spans="4:19">
      <c r="D27" s="3" t="s">
        <v>29</v>
      </c>
      <c r="E27" s="16">
        <v>0.3458</v>
      </c>
      <c r="H27" s="3" t="s">
        <v>49</v>
      </c>
      <c r="I27" s="5">
        <v>1172480925</v>
      </c>
      <c r="L27" s="3" t="s">
        <v>14</v>
      </c>
      <c r="M27" s="16">
        <v>0.1326142023025734</v>
      </c>
      <c r="P27" s="3" t="s">
        <v>41</v>
      </c>
      <c r="Q27" s="25">
        <v>248811.61637426901</v>
      </c>
      <c r="R27" s="25">
        <v>49921.960233918129</v>
      </c>
      <c r="S27" s="25">
        <v>25167.6350877193</v>
      </c>
    </row>
    <row r="28" spans="4:19">
      <c r="D28" s="3" t="s">
        <v>16</v>
      </c>
      <c r="E28" s="16">
        <v>0.33460000000000001</v>
      </c>
      <c r="H28" s="3" t="s">
        <v>59</v>
      </c>
      <c r="I28" s="5">
        <v>1181866511</v>
      </c>
      <c r="L28" s="3" t="s">
        <v>32</v>
      </c>
      <c r="M28" s="16">
        <v>0.13236002179694301</v>
      </c>
      <c r="P28" s="3" t="s">
        <v>32</v>
      </c>
      <c r="Q28" s="25">
        <v>252784.17467760845</v>
      </c>
      <c r="R28" s="25">
        <v>50164.198124267292</v>
      </c>
      <c r="S28" s="25">
        <v>24554.968347010552</v>
      </c>
    </row>
    <row r="29" spans="4:19">
      <c r="D29" s="3" t="s">
        <v>22</v>
      </c>
      <c r="E29" s="16">
        <v>0.3196</v>
      </c>
      <c r="H29" s="3" t="s">
        <v>39</v>
      </c>
      <c r="I29" s="5">
        <v>1197834795</v>
      </c>
      <c r="L29" s="3" t="s">
        <v>47</v>
      </c>
      <c r="M29" s="16">
        <v>0.13089505463555715</v>
      </c>
      <c r="P29" s="3" t="s">
        <v>47</v>
      </c>
      <c r="Q29" s="25">
        <v>255011.06896551725</v>
      </c>
      <c r="R29" s="25">
        <v>51357.86801426873</v>
      </c>
      <c r="S29" s="25">
        <v>25223.405469678954</v>
      </c>
    </row>
    <row r="30" spans="4:19">
      <c r="D30" s="3" t="s">
        <v>5042</v>
      </c>
      <c r="E30" s="16">
        <v>1</v>
      </c>
      <c r="H30" s="3" t="s">
        <v>31</v>
      </c>
      <c r="I30" s="5">
        <v>1213891935</v>
      </c>
      <c r="L30" s="3" t="s">
        <v>41</v>
      </c>
      <c r="M30" s="16">
        <v>0.13055221106697232</v>
      </c>
      <c r="P30" s="3" t="s">
        <v>20</v>
      </c>
      <c r="Q30" s="25">
        <v>247926.20203303685</v>
      </c>
      <c r="R30" s="25">
        <v>49593.954256670899</v>
      </c>
      <c r="S30" s="25">
        <v>25060.411689961882</v>
      </c>
    </row>
    <row r="31" spans="4:19">
      <c r="H31" s="3" t="s">
        <v>57</v>
      </c>
      <c r="I31" s="5">
        <v>1235543295</v>
      </c>
      <c r="L31" s="3" t="s">
        <v>36</v>
      </c>
      <c r="M31" s="16">
        <v>0.13015901929754489</v>
      </c>
      <c r="P31" s="3" t="s">
        <v>36</v>
      </c>
      <c r="Q31" s="25">
        <v>249384.47009569377</v>
      </c>
      <c r="R31" s="25">
        <v>51427.454545454544</v>
      </c>
      <c r="S31" s="25">
        <v>24635.985645933015</v>
      </c>
    </row>
    <row r="32" spans="4:19">
      <c r="H32" s="3" t="s">
        <v>35</v>
      </c>
      <c r="I32" s="5">
        <v>1237321563</v>
      </c>
      <c r="L32" s="3" t="s">
        <v>20</v>
      </c>
      <c r="M32" s="16">
        <v>0.12974057346585086</v>
      </c>
      <c r="P32" s="3" t="s">
        <v>14</v>
      </c>
      <c r="Q32" s="25">
        <v>254768.92391304349</v>
      </c>
      <c r="R32" s="25">
        <v>50614.38647342995</v>
      </c>
      <c r="S32" s="25">
        <v>24694.614734299517</v>
      </c>
    </row>
    <row r="33" spans="4:19">
      <c r="H33" s="3" t="s">
        <v>13</v>
      </c>
      <c r="I33" s="5">
        <v>1242826928</v>
      </c>
      <c r="L33" s="3" t="s">
        <v>5042</v>
      </c>
      <c r="M33" s="16">
        <v>0.13106426510263414</v>
      </c>
      <c r="P33" s="3" t="s">
        <v>5042</v>
      </c>
      <c r="Q33" s="25">
        <v>251475.02979999999</v>
      </c>
      <c r="R33" s="25">
        <v>50519.561999999998</v>
      </c>
      <c r="S33" s="25">
        <v>24888.393800000002</v>
      </c>
    </row>
    <row r="34" spans="4:19">
      <c r="H34" s="3" t="s">
        <v>46</v>
      </c>
      <c r="I34" s="5">
        <v>1266398079</v>
      </c>
    </row>
    <row r="35" spans="4:19">
      <c r="H35" s="3" t="s">
        <v>19</v>
      </c>
      <c r="I35" s="5">
        <v>1328894615</v>
      </c>
    </row>
    <row r="36" spans="4:19">
      <c r="H36" s="3" t="s">
        <v>52</v>
      </c>
      <c r="I36" s="5">
        <v>1393273574</v>
      </c>
    </row>
    <row r="37" spans="4:19">
      <c r="H37" s="3" t="s">
        <v>5042</v>
      </c>
      <c r="I37" s="5">
        <v>12470332220</v>
      </c>
    </row>
    <row r="41" spans="4:19">
      <c r="D41" s="19" t="s">
        <v>5061</v>
      </c>
      <c r="E41" t="s">
        <v>5051</v>
      </c>
      <c r="H41" s="19" t="s">
        <v>5061</v>
      </c>
      <c r="I41" t="s">
        <v>5051</v>
      </c>
      <c r="J41" t="s">
        <v>5075</v>
      </c>
    </row>
    <row r="42" spans="4:19">
      <c r="D42" s="3" t="s">
        <v>60</v>
      </c>
      <c r="E42" s="5">
        <v>1756951739</v>
      </c>
      <c r="H42" s="3" t="s">
        <v>28</v>
      </c>
      <c r="I42" s="1">
        <v>1462197447</v>
      </c>
      <c r="J42" s="1">
        <v>7.3557940614933885</v>
      </c>
    </row>
    <row r="43" spans="4:19">
      <c r="D43" s="3" t="s">
        <v>25</v>
      </c>
      <c r="E43" s="5">
        <v>1639502227</v>
      </c>
      <c r="H43" s="3" t="s">
        <v>25</v>
      </c>
      <c r="I43" s="1">
        <v>1639502227</v>
      </c>
      <c r="J43" s="1">
        <v>7.9076429220834212</v>
      </c>
    </row>
    <row r="44" spans="4:19">
      <c r="D44" s="3" t="s">
        <v>15</v>
      </c>
      <c r="E44" s="5">
        <v>1619027523</v>
      </c>
      <c r="H44" s="3" t="s">
        <v>50</v>
      </c>
      <c r="I44" s="1">
        <v>1607786982</v>
      </c>
      <c r="J44" s="1">
        <v>7.3668802460666063</v>
      </c>
    </row>
    <row r="45" spans="4:19">
      <c r="D45" s="3" t="s">
        <v>50</v>
      </c>
      <c r="E45" s="5">
        <v>1607786982</v>
      </c>
      <c r="H45" s="3" t="s">
        <v>44</v>
      </c>
      <c r="I45" s="1">
        <v>1441300699</v>
      </c>
      <c r="J45" s="1">
        <v>7.9992407745718861</v>
      </c>
    </row>
    <row r="46" spans="4:19">
      <c r="D46" s="3" t="s">
        <v>21</v>
      </c>
      <c r="E46" s="5">
        <v>1513372283</v>
      </c>
      <c r="H46" s="3" t="s">
        <v>21</v>
      </c>
      <c r="I46" s="1">
        <v>1513372283</v>
      </c>
      <c r="J46" s="1">
        <v>7.5125831146851469</v>
      </c>
    </row>
    <row r="47" spans="4:19">
      <c r="D47" s="3" t="s">
        <v>28</v>
      </c>
      <c r="E47" s="5">
        <v>1462197447</v>
      </c>
      <c r="H47" s="3" t="s">
        <v>37</v>
      </c>
      <c r="I47" s="1">
        <v>1430193320</v>
      </c>
      <c r="J47" s="1">
        <v>7.255352770322431</v>
      </c>
    </row>
    <row r="48" spans="4:19">
      <c r="D48" s="3" t="s">
        <v>44</v>
      </c>
      <c r="E48" s="5">
        <v>1441300699</v>
      </c>
      <c r="H48" s="3" t="s">
        <v>15</v>
      </c>
      <c r="I48" s="1">
        <v>1619027523</v>
      </c>
      <c r="J48" s="1">
        <v>7.6153737520741842</v>
      </c>
    </row>
    <row r="49" spans="4:10">
      <c r="D49" s="3" t="s">
        <v>37</v>
      </c>
      <c r="E49" s="5">
        <v>1430193320</v>
      </c>
      <c r="H49" s="3" t="s">
        <v>60</v>
      </c>
      <c r="I49" s="1">
        <v>1756951739</v>
      </c>
      <c r="J49" s="1">
        <v>8.0332669740735341</v>
      </c>
    </row>
    <row r="50" spans="4:10">
      <c r="D50" s="3" t="s">
        <v>5042</v>
      </c>
      <c r="E50" s="5">
        <v>12470332220</v>
      </c>
      <c r="H50" s="3" t="s">
        <v>5042</v>
      </c>
      <c r="I50" s="1">
        <v>12470332220</v>
      </c>
      <c r="J50" s="1">
        <v>7.6298447881038935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4E455-1CBC-4230-838C-20D79A45CEA1}">
  <dimension ref="A1:C9"/>
  <sheetViews>
    <sheetView workbookViewId="0">
      <selection activeCell="B3" sqref="B3"/>
    </sheetView>
  </sheetViews>
  <sheetFormatPr baseColWidth="10" defaultRowHeight="14.4"/>
  <cols>
    <col min="2" max="2" width="15.44140625" bestFit="1" customWidth="1"/>
    <col min="3" max="3" width="12.6640625" hidden="1" customWidth="1"/>
  </cols>
  <sheetData>
    <row r="1" spans="1:3">
      <c r="A1" t="s">
        <v>5072</v>
      </c>
      <c r="B1" t="s">
        <v>5074</v>
      </c>
      <c r="C1" t="s">
        <v>5073</v>
      </c>
    </row>
    <row r="2" spans="1:3">
      <c r="A2" s="3" t="s">
        <v>60</v>
      </c>
      <c r="B2" s="26">
        <f>Tabla2[[#This Row],[VIEWS]]/1000000</f>
        <v>1756.9517390000001</v>
      </c>
      <c r="C2" s="5">
        <v>1756951739</v>
      </c>
    </row>
    <row r="3" spans="1:3">
      <c r="A3" s="3" t="s">
        <v>25</v>
      </c>
      <c r="B3" s="26">
        <f>Tabla2[[#This Row],[VIEWS]]/1000000</f>
        <v>1639.5022269999999</v>
      </c>
      <c r="C3" s="5">
        <v>1639502227</v>
      </c>
    </row>
    <row r="4" spans="1:3">
      <c r="A4" s="3" t="s">
        <v>15</v>
      </c>
      <c r="B4" s="26">
        <f>Tabla2[[#This Row],[VIEWS]]/1000000</f>
        <v>1619.027523</v>
      </c>
      <c r="C4" s="5">
        <v>1619027523</v>
      </c>
    </row>
    <row r="5" spans="1:3">
      <c r="A5" s="3" t="s">
        <v>50</v>
      </c>
      <c r="B5" s="26">
        <f>Tabla2[[#This Row],[VIEWS]]/1000000</f>
        <v>1607.7869820000001</v>
      </c>
      <c r="C5" s="5">
        <v>1607786982</v>
      </c>
    </row>
    <row r="6" spans="1:3">
      <c r="A6" s="3" t="s">
        <v>21</v>
      </c>
      <c r="B6" s="26">
        <f>Tabla2[[#This Row],[VIEWS]]/1000000</f>
        <v>1513.3722829999999</v>
      </c>
      <c r="C6" s="5">
        <v>1513372283</v>
      </c>
    </row>
    <row r="7" spans="1:3">
      <c r="A7" s="3" t="s">
        <v>28</v>
      </c>
      <c r="B7" s="26">
        <f>Tabla2[[#This Row],[VIEWS]]/1000000</f>
        <v>1462.197447</v>
      </c>
      <c r="C7" s="5">
        <v>1462197447</v>
      </c>
    </row>
    <row r="8" spans="1:3">
      <c r="A8" s="3" t="s">
        <v>44</v>
      </c>
      <c r="B8" s="26">
        <f>Tabla2[[#This Row],[VIEWS]]/1000000</f>
        <v>1441.3006989999999</v>
      </c>
      <c r="C8" s="5">
        <v>1441300699</v>
      </c>
    </row>
    <row r="9" spans="1:3">
      <c r="A9" s="3" t="s">
        <v>37</v>
      </c>
      <c r="B9" s="26">
        <f>Tabla2[[#This Row],[VIEWS]]/1000000</f>
        <v>1430.1933200000001</v>
      </c>
      <c r="C9" s="5">
        <v>1430193320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9F16C-F01E-4B37-8D7D-CEBC9547E3F6}">
  <dimension ref="A1:C9"/>
  <sheetViews>
    <sheetView workbookViewId="0">
      <selection activeCell="M19" sqref="M19"/>
    </sheetView>
  </sheetViews>
  <sheetFormatPr baseColWidth="10" defaultRowHeight="14.4"/>
  <cols>
    <col min="3" max="3" width="17.5546875" customWidth="1"/>
  </cols>
  <sheetData>
    <row r="1" spans="1:3">
      <c r="A1" s="24" t="s">
        <v>5076</v>
      </c>
      <c r="B1" s="24" t="s">
        <v>6</v>
      </c>
      <c r="C1" s="24" t="s">
        <v>5053</v>
      </c>
    </row>
    <row r="2" spans="1:3">
      <c r="A2" s="3" t="s">
        <v>60</v>
      </c>
      <c r="B2" s="1">
        <v>1756951739</v>
      </c>
      <c r="C2" s="1">
        <v>8.0332669740735341</v>
      </c>
    </row>
    <row r="3" spans="1:3">
      <c r="A3" s="3" t="s">
        <v>44</v>
      </c>
      <c r="B3" s="1">
        <v>1441300699</v>
      </c>
      <c r="C3" s="1">
        <v>7.9992407745718861</v>
      </c>
    </row>
    <row r="4" spans="1:3">
      <c r="A4" s="3" t="s">
        <v>25</v>
      </c>
      <c r="B4" s="1">
        <v>1639502227</v>
      </c>
      <c r="C4" s="1">
        <v>7.9076429220834212</v>
      </c>
    </row>
    <row r="5" spans="1:3">
      <c r="A5" s="3" t="s">
        <v>15</v>
      </c>
      <c r="B5" s="1">
        <v>1619027523</v>
      </c>
      <c r="C5" s="1">
        <v>7.6153737520741842</v>
      </c>
    </row>
    <row r="6" spans="1:3">
      <c r="A6" s="3" t="s">
        <v>21</v>
      </c>
      <c r="B6" s="1">
        <v>1513372283</v>
      </c>
      <c r="C6" s="1">
        <v>7.5125831146851469</v>
      </c>
    </row>
    <row r="7" spans="1:3">
      <c r="A7" s="3" t="s">
        <v>50</v>
      </c>
      <c r="B7" s="1">
        <v>1607786982</v>
      </c>
      <c r="C7" s="1">
        <v>7.3668802460666063</v>
      </c>
    </row>
    <row r="8" spans="1:3">
      <c r="A8" s="3" t="s">
        <v>28</v>
      </c>
      <c r="B8" s="1">
        <v>1462197447</v>
      </c>
      <c r="C8" s="1">
        <v>7.3557940614933885</v>
      </c>
    </row>
    <row r="9" spans="1:3">
      <c r="A9" s="3" t="s">
        <v>37</v>
      </c>
      <c r="B9" s="1">
        <v>1430193320</v>
      </c>
      <c r="C9" s="1">
        <v>7.255352770322431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C39B-E888-4F3C-94A8-3DF78C8E5D76}">
  <sheetPr>
    <tabColor rgb="FF1F3A5F"/>
  </sheetPr>
  <dimension ref="N10:Q31"/>
  <sheetViews>
    <sheetView showGridLines="0" tabSelected="1" zoomScale="70" zoomScaleNormal="70" workbookViewId="0">
      <selection activeCell="Y54" sqref="Y54"/>
    </sheetView>
  </sheetViews>
  <sheetFormatPr baseColWidth="10" defaultRowHeight="15.6"/>
  <cols>
    <col min="1" max="1" width="4.44140625" style="6" customWidth="1"/>
    <col min="2" max="13" width="11.5546875" style="6"/>
    <col min="14" max="14" width="15.6640625" style="6" bestFit="1" customWidth="1"/>
    <col min="15" max="15" width="9.6640625" style="6" bestFit="1" customWidth="1"/>
    <col min="16" max="16" width="9.109375" style="6" bestFit="1" customWidth="1"/>
    <col min="17" max="17" width="11.21875" style="6" bestFit="1" customWidth="1"/>
    <col min="18" max="16384" width="11.5546875" style="6"/>
  </cols>
  <sheetData>
    <row r="10" spans="14:17">
      <c r="N10"/>
      <c r="O10"/>
      <c r="P10"/>
      <c r="Q10"/>
    </row>
    <row r="11" spans="14:17">
      <c r="N11"/>
      <c r="O11"/>
      <c r="P11"/>
      <c r="Q11"/>
    </row>
    <row r="12" spans="14:17">
      <c r="N12"/>
      <c r="O12"/>
      <c r="P12"/>
      <c r="Q12"/>
    </row>
    <row r="13" spans="14:17">
      <c r="N13"/>
      <c r="O13"/>
      <c r="P13"/>
      <c r="Q13"/>
    </row>
    <row r="14" spans="14:17">
      <c r="N14"/>
      <c r="O14"/>
      <c r="P14"/>
      <c r="Q14"/>
    </row>
    <row r="15" spans="14:17">
      <c r="N15"/>
      <c r="O15"/>
      <c r="P15"/>
      <c r="Q15"/>
    </row>
    <row r="16" spans="14:17">
      <c r="N16"/>
      <c r="O16"/>
      <c r="P16"/>
      <c r="Q16"/>
    </row>
    <row r="17" spans="14:17">
      <c r="N17"/>
      <c r="O17"/>
      <c r="P17"/>
      <c r="Q17"/>
    </row>
    <row r="18" spans="14:17">
      <c r="N18"/>
      <c r="O18"/>
      <c r="P18"/>
      <c r="Q18"/>
    </row>
    <row r="19" spans="14:17">
      <c r="N19"/>
      <c r="O19"/>
      <c r="P19"/>
      <c r="Q19"/>
    </row>
    <row r="20" spans="14:17">
      <c r="N20"/>
      <c r="O20"/>
      <c r="P20"/>
      <c r="Q20"/>
    </row>
    <row r="21" spans="14:17">
      <c r="N21"/>
      <c r="O21"/>
      <c r="P21"/>
      <c r="Q21"/>
    </row>
    <row r="22" spans="14:17">
      <c r="N22"/>
      <c r="O22"/>
      <c r="P22"/>
      <c r="Q22"/>
    </row>
    <row r="23" spans="14:17">
      <c r="N23"/>
      <c r="O23"/>
      <c r="P23"/>
      <c r="Q23"/>
    </row>
    <row r="24" spans="14:17">
      <c r="N24"/>
      <c r="O24"/>
      <c r="P24"/>
      <c r="Q24"/>
    </row>
    <row r="25" spans="14:17">
      <c r="N25"/>
      <c r="O25"/>
      <c r="P25"/>
      <c r="Q25"/>
    </row>
    <row r="26" spans="14:17">
      <c r="N26"/>
      <c r="O26"/>
      <c r="P26"/>
      <c r="Q26"/>
    </row>
    <row r="27" spans="14:17">
      <c r="N27"/>
      <c r="O27"/>
      <c r="P27"/>
      <c r="Q27"/>
    </row>
    <row r="28" spans="14:17">
      <c r="N28"/>
      <c r="O28"/>
      <c r="P28"/>
      <c r="Q28"/>
    </row>
    <row r="29" spans="14:17">
      <c r="N29"/>
      <c r="O29"/>
      <c r="P29"/>
      <c r="Q29"/>
    </row>
    <row r="30" spans="14:17">
      <c r="N30"/>
      <c r="O30"/>
      <c r="P30"/>
      <c r="Q30"/>
    </row>
    <row r="31" spans="14:17">
      <c r="N31"/>
      <c r="O31"/>
      <c r="P31"/>
      <c r="Q31"/>
    </row>
  </sheetData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1FC42C-9E9D-45ED-8910-DC3E97C57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tblPosts</vt:lpstr>
      <vt:lpstr>dat_validaciones</vt:lpstr>
      <vt:lpstr>base_pivot</vt:lpstr>
      <vt:lpstr>map_data</vt:lpstr>
      <vt:lpstr>Scatter_Data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Calderon Flores</dc:creator>
  <cp:lastModifiedBy>Eduardo Calderon Flores</cp:lastModifiedBy>
  <dcterms:created xsi:type="dcterms:W3CDTF">2026-01-14T13:05:09Z</dcterms:created>
  <dcterms:modified xsi:type="dcterms:W3CDTF">2026-02-20T23:20:22Z</dcterms:modified>
</cp:coreProperties>
</file>